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\\fs02-az-ws22.ad.aqualysis.nl\fileshares\8-ict\bhr\software\1-klant\2-prod\"/>
    </mc:Choice>
  </mc:AlternateContent>
  <xr:revisionPtr revIDLastSave="0" documentId="14_{66EA7789-A658-41B0-97D3-C1903807BDE3}" xr6:coauthVersionLast="47" xr6:coauthVersionMax="47" xr10:uidLastSave="{00000000-0000-0000-0000-000000000000}"/>
  <bookViews>
    <workbookView xWindow="-120" yWindow="-120" windowWidth="29040" windowHeight="15720" firstSheet="2" activeTab="4" xr2:uid="{00000000-000D-0000-FFFF-FFFF00000000}"/>
  </bookViews>
  <sheets>
    <sheet name="QMA" sheetId="4" state="hidden" r:id="rId1"/>
    <sheet name="Wijzigingen" sheetId="5" state="hidden" r:id="rId2"/>
    <sheet name="Etiket" sheetId="6" r:id="rId3"/>
    <sheet name="Domein" sheetId="3" state="hidden" r:id="rId4"/>
    <sheet name="ADHOC" sheetId="1" r:id="rId5"/>
  </sheets>
  <definedNames>
    <definedName name="aanvinken">Domein!$U$2:$U$3</definedName>
    <definedName name="Afvalwater">Domein!$H$2:$H$5</definedName>
    <definedName name="Analysepakketten">Domein!$S$2:$S$71</definedName>
    <definedName name="Bemonsteringstype">Domein!$R$2:$R$9</definedName>
    <definedName name="dCa">Domein!$AK$2:$AK$2</definedName>
    <definedName name="dCl">Domein!$AJ$2:$AJ$2</definedName>
    <definedName name="dCo">Domein!$AO$2:$AO$2</definedName>
    <definedName name="dContactName">Domein!$Y$2:$Y$2</definedName>
    <definedName name="dCs">Domein!$AM$2:$AM$2</definedName>
    <definedName name="dCw">Domein!$AI$2:$AI$2</definedName>
    <definedName name="dCy">Domein!$AL$2:$AL$2</definedName>
    <definedName name="dCz">Domein!$AN$2:$AN$2</definedName>
    <definedName name="dEmail">Domein!$AA$2:$AA$2</definedName>
    <definedName name="dFout">Domein!$BH$2:$BH$2</definedName>
    <definedName name="dPa">Domein!$AD$2:$AD$46</definedName>
    <definedName name="dPl">Domein!$AC$2:$AC$11</definedName>
    <definedName name="dPo">Domein!$AH$2:$AH$39</definedName>
    <definedName name="dPs">Domein!$AF$2:$AF$72</definedName>
    <definedName name="dPw">Domein!$AB$2:$AB$120</definedName>
    <definedName name="dPy">Domein!$AE$2:$AE$76</definedName>
    <definedName name="dPz">Domein!$AG$2:$AG$27</definedName>
    <definedName name="dTelephone">Domein!$Z$2:$Z$2</definedName>
    <definedName name="Grondwater">Domein!$K$2:$K$5</definedName>
    <definedName name="Hoedanigheid">Domein!$V$2:$V$2</definedName>
    <definedName name="Kolom">Domein!$M$2:$M$115</definedName>
    <definedName name="Matrix">Domein!$O$2:$O$8</definedName>
    <definedName name="MatrixCategorie">Domein!$Q$2:$Q$8</definedName>
    <definedName name="MatrixCode">Domein!$P$2:$P$8</definedName>
    <definedName name="mpBemonsteringstype">Domein!$AU$2:$AU$14767</definedName>
    <definedName name="mpDVP">Domein!$AX$2:$AX$2</definedName>
    <definedName name="mpLijst">Domein!$BE$2:$BE$2</definedName>
    <definedName name="mpMatrix">Domein!$AW$2:$AW$14767</definedName>
    <definedName name="mpMeetpunt">Domein!$AS$2:$AS$14765</definedName>
    <definedName name="mpOmschrijving">Domein!$AT$2:$AT$4165</definedName>
    <definedName name="mpProject">Domein!$AV$2:$AV$14767</definedName>
    <definedName name="mpStatus">Domein!$BC$2:$BC$14767</definedName>
    <definedName name="mpTelling">Domein!$BD$2:$BD$2</definedName>
    <definedName name="mpXCoor">Domein!$AY$2:$AY$2</definedName>
    <definedName name="mpXWGS84">Domein!$BA$2:$BA$2</definedName>
    <definedName name="mpYCoor">Domein!$AZ$2:$AZ$2</definedName>
    <definedName name="mpYWGS84">Domein!$BB$2:$BB$2</definedName>
    <definedName name="Onderzoeken">Domein!$D$2:$D$115</definedName>
    <definedName name="Oppervlaktewater">Domein!$G$2:$G$5</definedName>
    <definedName name="Overig">Domein!$J$2:$J$2</definedName>
    <definedName name="Projectcode">Domein!$W$2:$W$385</definedName>
    <definedName name="ProjPrio">Domein!$X$2:$X$385</definedName>
    <definedName name="selectable">Domein!$N$2:$N$35</definedName>
    <definedName name="Slib">Domein!$F$2:$F$2</definedName>
    <definedName name="Testprofiles">Domein!$T$2:$T$510</definedName>
    <definedName name="VeldCode">Domein!$AQ$2:$AQ$50</definedName>
    <definedName name="VeldEenheid">Domein!$AR$2:$AR$50</definedName>
    <definedName name="Veldmeting">Domein!$AP$2:$AP$50</definedName>
    <definedName name="Volgorde">Domein!$L$2:$L$115</definedName>
    <definedName name="Waterbodem">Domein!$E$2:$E$2</definedName>
    <definedName name="Waterschappen">Domein!$A$2:$A$8</definedName>
    <definedName name="Waterschappen2">Domein!$BG$2:$BG$8</definedName>
    <definedName name="WSCODE">Domein!$B$2:$B$8</definedName>
    <definedName name="WSCODE2">Domein!$BF$2:$BF$8</definedName>
    <definedName name="WSNummer">Domein!$C$2:$C$8</definedName>
    <definedName name="Zuiveringswater">Domein!$I$2:$I$5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63" i="1" l="1"/>
  <c r="AJ62" i="1"/>
  <c r="AI62" i="1"/>
  <c r="AJ57" i="1"/>
  <c r="AJ56" i="1"/>
  <c r="AJ53" i="1"/>
  <c r="AI44" i="1"/>
  <c r="AJ49" i="1"/>
  <c r="H45" i="4"/>
  <c r="AI64" i="1"/>
  <c r="AI65" i="1"/>
  <c r="AI66" i="1"/>
  <c r="AI67" i="1"/>
  <c r="AI68" i="1"/>
  <c r="AI69" i="1"/>
  <c r="AI70" i="1"/>
  <c r="AI71" i="1"/>
  <c r="AI72" i="1"/>
  <c r="AI73" i="1"/>
  <c r="AI74" i="1"/>
  <c r="AI75" i="1"/>
  <c r="H5" i="4" l="1"/>
  <c r="B8" i="6" l="1"/>
  <c r="A8" i="6"/>
  <c r="B9" i="4" l="1"/>
  <c r="B8" i="4"/>
  <c r="H14" i="4" l="1"/>
  <c r="H13" i="4"/>
  <c r="H10" i="4"/>
  <c r="H12" i="4"/>
  <c r="H15" i="4" s="1"/>
  <c r="H11" i="4"/>
  <c r="H24" i="4" l="1"/>
  <c r="AI7" i="1" l="1"/>
  <c r="AI6" i="1"/>
  <c r="AA4" i="1" l="1"/>
  <c r="AA7" i="1" l="1"/>
  <c r="H46" i="4" s="1"/>
  <c r="AA6" i="1"/>
  <c r="H2" i="4" s="1"/>
  <c r="T4" i="1" l="1"/>
  <c r="H1" i="4" s="1"/>
  <c r="B5" i="4" s="1"/>
  <c r="B7" i="4"/>
  <c r="U4" i="1" l="1"/>
  <c r="H47" i="4" s="1"/>
  <c r="AJ55" i="1"/>
  <c r="AJ54" i="1"/>
  <c r="J65" i="1" l="1"/>
  <c r="J64" i="1"/>
  <c r="G37" i="4" l="1"/>
  <c r="G36" i="4"/>
  <c r="G35" i="4"/>
  <c r="G34" i="4"/>
  <c r="G33" i="4"/>
  <c r="G32" i="4"/>
  <c r="G31" i="4"/>
  <c r="G30" i="4"/>
  <c r="G29" i="4"/>
  <c r="G28" i="4"/>
  <c r="G27" i="4"/>
  <c r="L75" i="1" l="1"/>
  <c r="L74" i="1"/>
  <c r="L73" i="1"/>
  <c r="L72" i="1"/>
  <c r="L69" i="1"/>
  <c r="H51" i="4" l="1"/>
  <c r="H50" i="4"/>
  <c r="Z75" i="1" l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H37" i="4" l="1"/>
  <c r="H36" i="4"/>
  <c r="H35" i="4"/>
  <c r="H34" i="4"/>
  <c r="H33" i="4"/>
  <c r="H32" i="4"/>
  <c r="H31" i="4"/>
  <c r="H30" i="4"/>
  <c r="H29" i="4"/>
  <c r="H28" i="4"/>
  <c r="H27" i="4"/>
  <c r="V25" i="1" l="1"/>
  <c r="V24" i="1" l="1"/>
  <c r="W24" i="1" s="1"/>
  <c r="H21" i="4" s="1"/>
  <c r="AJ75" i="1"/>
  <c r="AJ74" i="1"/>
  <c r="AJ73" i="1"/>
  <c r="AJ72" i="1"/>
  <c r="AJ71" i="1"/>
  <c r="AJ70" i="1"/>
  <c r="AJ69" i="1"/>
  <c r="AJ68" i="1"/>
  <c r="AJ67" i="1"/>
  <c r="AJ66" i="1"/>
  <c r="AJ65" i="1"/>
  <c r="AJ64" i="1"/>
  <c r="AJ61" i="1"/>
  <c r="AJ60" i="1"/>
  <c r="AJ59" i="1"/>
  <c r="AJ58" i="1"/>
  <c r="M24" i="1"/>
  <c r="L24" i="1" s="1"/>
  <c r="M25" i="1"/>
  <c r="L25" i="1" s="1"/>
  <c r="K25" i="1" s="1"/>
  <c r="AG25" i="1" s="1"/>
  <c r="AJ52" i="1"/>
  <c r="AJ51" i="1"/>
  <c r="Q9" i="1"/>
  <c r="O9" i="1" s="1"/>
  <c r="G9" i="1"/>
  <c r="G18" i="1"/>
  <c r="D18" i="1" s="1"/>
  <c r="AJ16" i="1"/>
  <c r="AJ15" i="1"/>
  <c r="AJ14" i="1"/>
  <c r="M23" i="1"/>
  <c r="L23" i="1" s="1"/>
  <c r="H17" i="4" s="1"/>
  <c r="AJ13" i="1"/>
  <c r="AK35" i="1"/>
  <c r="AJ40" i="1"/>
  <c r="AJ44" i="1"/>
  <c r="AJ46" i="1"/>
  <c r="J29" i="1"/>
  <c r="V29" i="1"/>
  <c r="AI30" i="1"/>
  <c r="AO35" i="1"/>
  <c r="H39" i="4" s="1"/>
  <c r="AJ38" i="1"/>
  <c r="AJ41" i="1"/>
  <c r="AJ42" i="1"/>
  <c r="AJ43" i="1"/>
  <c r="AJ45" i="1"/>
  <c r="AJ47" i="1"/>
  <c r="AJ48" i="1"/>
  <c r="AJ50" i="1"/>
  <c r="B29" i="1"/>
  <c r="F29" i="1"/>
  <c r="H29" i="1"/>
  <c r="P29" i="1"/>
  <c r="R29" i="1"/>
  <c r="T29" i="1"/>
  <c r="AF29" i="1"/>
  <c r="AD29" i="1"/>
  <c r="AB29" i="1"/>
  <c r="B7" i="6"/>
  <c r="A7" i="6"/>
  <c r="A4" i="6"/>
  <c r="H49" i="4"/>
  <c r="H48" i="4"/>
  <c r="I27" i="4"/>
  <c r="I28" i="4"/>
  <c r="I29" i="4"/>
  <c r="I30" i="4"/>
  <c r="I31" i="4"/>
  <c r="I32" i="4"/>
  <c r="I33" i="4"/>
  <c r="I34" i="4"/>
  <c r="I35" i="4"/>
  <c r="I36" i="4"/>
  <c r="I37" i="4"/>
  <c r="H8" i="4"/>
  <c r="H6" i="4" s="1"/>
  <c r="H22" i="4"/>
  <c r="H19" i="4"/>
  <c r="H20" i="4"/>
  <c r="H41" i="4"/>
  <c r="B6" i="4" s="1"/>
  <c r="H16" i="4"/>
  <c r="B3" i="4" l="1"/>
  <c r="AJ25" i="1"/>
  <c r="AI25" i="1" s="1"/>
  <c r="H42" i="4" s="1"/>
  <c r="K24" i="1"/>
  <c r="AK16" i="1"/>
  <c r="S5" i="1"/>
  <c r="AK14" i="1"/>
  <c r="AK15" i="1"/>
  <c r="AL74" i="1"/>
  <c r="AL69" i="1"/>
  <c r="AN50" i="1"/>
  <c r="AN48" i="1"/>
  <c r="AN42" i="1"/>
  <c r="AN66" i="1"/>
  <c r="AN69" i="1"/>
  <c r="AN63" i="1"/>
  <c r="AL75" i="1"/>
  <c r="AN49" i="1"/>
  <c r="AN47" i="1"/>
  <c r="AN43" i="1"/>
  <c r="AN41" i="1"/>
  <c r="AN38" i="1"/>
  <c r="AN46" i="1"/>
  <c r="AN40" i="1"/>
  <c r="C80" i="1"/>
  <c r="AN73" i="1"/>
  <c r="AN70" i="1"/>
  <c r="AN74" i="1"/>
  <c r="AN62" i="1"/>
  <c r="AN56" i="1"/>
  <c r="AN59" i="1"/>
  <c r="AL72" i="1"/>
  <c r="AN45" i="1"/>
  <c r="AN44" i="1"/>
  <c r="AN72" i="1"/>
  <c r="H38" i="4"/>
  <c r="AN67" i="1"/>
  <c r="AN61" i="1"/>
  <c r="AN58" i="1"/>
  <c r="AN55" i="1"/>
  <c r="AN64" i="1"/>
  <c r="AI17" i="1"/>
  <c r="H9" i="4" s="1"/>
  <c r="AN52" i="1"/>
  <c r="H18" i="4"/>
  <c r="B10" i="4" s="1"/>
  <c r="AN53" i="1"/>
  <c r="H23" i="4"/>
  <c r="B4" i="4" s="1"/>
  <c r="AN51" i="1"/>
  <c r="AL73" i="1"/>
  <c r="AN75" i="1"/>
  <c r="AN71" i="1"/>
  <c r="AN68" i="1"/>
  <c r="AN65" i="1"/>
  <c r="AN60" i="1"/>
  <c r="AN57" i="1"/>
  <c r="AN54" i="1"/>
  <c r="Z80" i="1"/>
  <c r="N80" i="1"/>
  <c r="AI60" i="1" l="1"/>
  <c r="AI56" i="1"/>
  <c r="AI63" i="1"/>
  <c r="AI59" i="1"/>
  <c r="AI49" i="1"/>
  <c r="AI58" i="1"/>
  <c r="AI61" i="1"/>
  <c r="AI57" i="1"/>
  <c r="AI53" i="1"/>
  <c r="AI54" i="1"/>
  <c r="AI55" i="1"/>
  <c r="K75" i="1"/>
  <c r="K65" i="1"/>
  <c r="K64" i="1"/>
  <c r="K74" i="1"/>
  <c r="BD3" i="3"/>
  <c r="BD7" i="3"/>
  <c r="BD11" i="3"/>
  <c r="BD15" i="3"/>
  <c r="BD27" i="3"/>
  <c r="BD31" i="3"/>
  <c r="BD35" i="3"/>
  <c r="BD39" i="3"/>
  <c r="BD43" i="3"/>
  <c r="BD47" i="3"/>
  <c r="BD51" i="3"/>
  <c r="BD55" i="3"/>
  <c r="BD59" i="3"/>
  <c r="BD63" i="3"/>
  <c r="BD67" i="3"/>
  <c r="BD71" i="3"/>
  <c r="BD75" i="3"/>
  <c r="BD79" i="3"/>
  <c r="BD83" i="3"/>
  <c r="BD87" i="3"/>
  <c r="BD91" i="3"/>
  <c r="BD95" i="3"/>
  <c r="BD99" i="3"/>
  <c r="BD103" i="3"/>
  <c r="BD107" i="3"/>
  <c r="BD111" i="3"/>
  <c r="BD115" i="3"/>
  <c r="BD119" i="3"/>
  <c r="BD123" i="3"/>
  <c r="BD127" i="3"/>
  <c r="BD131" i="3"/>
  <c r="BD135" i="3"/>
  <c r="BD139" i="3"/>
  <c r="BD143" i="3"/>
  <c r="BD147" i="3"/>
  <c r="BD151" i="3"/>
  <c r="BD155" i="3"/>
  <c r="BD159" i="3"/>
  <c r="BD163" i="3"/>
  <c r="BD167" i="3"/>
  <c r="BD171" i="3"/>
  <c r="BD175" i="3"/>
  <c r="BD179" i="3"/>
  <c r="BD183" i="3"/>
  <c r="BD187" i="3"/>
  <c r="BD191" i="3"/>
  <c r="BD195" i="3"/>
  <c r="BD199" i="3"/>
  <c r="BD203" i="3"/>
  <c r="BD207" i="3"/>
  <c r="BD211" i="3"/>
  <c r="BD215" i="3"/>
  <c r="BD219" i="3"/>
  <c r="BD223" i="3"/>
  <c r="BD227" i="3"/>
  <c r="BD231" i="3"/>
  <c r="BD235" i="3"/>
  <c r="BD239" i="3"/>
  <c r="BD243" i="3"/>
  <c r="BD247" i="3"/>
  <c r="BD251" i="3"/>
  <c r="BD255" i="3"/>
  <c r="BD259" i="3"/>
  <c r="BD263" i="3"/>
  <c r="BD267" i="3"/>
  <c r="BD271" i="3"/>
  <c r="BD275" i="3"/>
  <c r="BD279" i="3"/>
  <c r="BD283" i="3"/>
  <c r="BD287" i="3"/>
  <c r="BD291" i="3"/>
  <c r="BD295" i="3"/>
  <c r="BD299" i="3"/>
  <c r="BD303" i="3"/>
  <c r="BD307" i="3"/>
  <c r="BD311" i="3"/>
  <c r="BD4" i="3"/>
  <c r="BD8" i="3"/>
  <c r="BD12" i="3"/>
  <c r="BD16" i="3"/>
  <c r="BD24" i="3"/>
  <c r="BD28" i="3"/>
  <c r="BD32" i="3"/>
  <c r="BD36" i="3"/>
  <c r="BD40" i="3"/>
  <c r="BD44" i="3"/>
  <c r="BD48" i="3"/>
  <c r="BD52" i="3"/>
  <c r="BD56" i="3"/>
  <c r="BD60" i="3"/>
  <c r="BD64" i="3"/>
  <c r="BD68" i="3"/>
  <c r="BD72" i="3"/>
  <c r="BD76" i="3"/>
  <c r="BD80" i="3"/>
  <c r="BD84" i="3"/>
  <c r="BD88" i="3"/>
  <c r="BD92" i="3"/>
  <c r="BD96" i="3"/>
  <c r="BD100" i="3"/>
  <c r="BD104" i="3"/>
  <c r="BD108" i="3"/>
  <c r="BD112" i="3"/>
  <c r="BD116" i="3"/>
  <c r="BD120" i="3"/>
  <c r="BD124" i="3"/>
  <c r="BD128" i="3"/>
  <c r="BD132" i="3"/>
  <c r="BD136" i="3"/>
  <c r="BD140" i="3"/>
  <c r="BD144" i="3"/>
  <c r="BD148" i="3"/>
  <c r="BD152" i="3"/>
  <c r="BD156" i="3"/>
  <c r="BD160" i="3"/>
  <c r="BD164" i="3"/>
  <c r="BD168" i="3"/>
  <c r="BD172" i="3"/>
  <c r="BD176" i="3"/>
  <c r="BD180" i="3"/>
  <c r="BD184" i="3"/>
  <c r="BD188" i="3"/>
  <c r="BD192" i="3"/>
  <c r="BD196" i="3"/>
  <c r="BD200" i="3"/>
  <c r="BD5" i="3"/>
  <c r="BD9" i="3"/>
  <c r="BD13" i="3"/>
  <c r="BD17" i="3"/>
  <c r="BD25" i="3"/>
  <c r="BD29" i="3"/>
  <c r="BD33" i="3"/>
  <c r="BD37" i="3"/>
  <c r="BD41" i="3"/>
  <c r="BD45" i="3"/>
  <c r="BD49" i="3"/>
  <c r="BD53" i="3"/>
  <c r="BD57" i="3"/>
  <c r="BD61" i="3"/>
  <c r="BD65" i="3"/>
  <c r="BD69" i="3"/>
  <c r="BD73" i="3"/>
  <c r="BD77" i="3"/>
  <c r="BD81" i="3"/>
  <c r="BD85" i="3"/>
  <c r="BD89" i="3"/>
  <c r="BD93" i="3"/>
  <c r="BD97" i="3"/>
  <c r="BD101" i="3"/>
  <c r="BD105" i="3"/>
  <c r="BD109" i="3"/>
  <c r="BD113" i="3"/>
  <c r="BD117" i="3"/>
  <c r="BD121" i="3"/>
  <c r="BD125" i="3"/>
  <c r="BD129" i="3"/>
  <c r="BD133" i="3"/>
  <c r="BD137" i="3"/>
  <c r="BD141" i="3"/>
  <c r="BD145" i="3"/>
  <c r="BD149" i="3"/>
  <c r="BD153" i="3"/>
  <c r="BD157" i="3"/>
  <c r="BD161" i="3"/>
  <c r="BD165" i="3"/>
  <c r="BD169" i="3"/>
  <c r="BD173" i="3"/>
  <c r="BD177" i="3"/>
  <c r="BD181" i="3"/>
  <c r="BD185" i="3"/>
  <c r="BD189" i="3"/>
  <c r="BD193" i="3"/>
  <c r="BD197" i="3"/>
  <c r="BD201" i="3"/>
  <c r="BD205" i="3"/>
  <c r="BD209" i="3"/>
  <c r="BD213" i="3"/>
  <c r="BD217" i="3"/>
  <c r="BD221" i="3"/>
  <c r="BD225" i="3"/>
  <c r="BD229" i="3"/>
  <c r="BD233" i="3"/>
  <c r="BD237" i="3"/>
  <c r="BD241" i="3"/>
  <c r="BD245" i="3"/>
  <c r="BD249" i="3"/>
  <c r="BD253" i="3"/>
  <c r="BD257" i="3"/>
  <c r="BD261" i="3"/>
  <c r="BD265" i="3"/>
  <c r="BD269" i="3"/>
  <c r="BD273" i="3"/>
  <c r="BD277" i="3"/>
  <c r="BD281" i="3"/>
  <c r="BD285" i="3"/>
  <c r="BD289" i="3"/>
  <c r="BD293" i="3"/>
  <c r="BD297" i="3"/>
  <c r="BD301" i="3"/>
  <c r="BD305" i="3"/>
  <c r="BD309" i="3"/>
  <c r="BD313" i="3"/>
  <c r="BD317" i="3"/>
  <c r="BD321" i="3"/>
  <c r="BD325" i="3"/>
  <c r="BD329" i="3"/>
  <c r="BD333" i="3"/>
  <c r="BD337" i="3"/>
  <c r="BD341" i="3"/>
  <c r="BD6" i="3"/>
  <c r="BD38" i="3"/>
  <c r="BD54" i="3"/>
  <c r="BD70" i="3"/>
  <c r="BD86" i="3"/>
  <c r="BD102" i="3"/>
  <c r="BD118" i="3"/>
  <c r="BD134" i="3"/>
  <c r="BD150" i="3"/>
  <c r="BD166" i="3"/>
  <c r="BD182" i="3"/>
  <c r="BD198" i="3"/>
  <c r="BD208" i="3"/>
  <c r="BD216" i="3"/>
  <c r="BD224" i="3"/>
  <c r="BD232" i="3"/>
  <c r="BD240" i="3"/>
  <c r="BD248" i="3"/>
  <c r="BD256" i="3"/>
  <c r="BD264" i="3"/>
  <c r="BD272" i="3"/>
  <c r="BD280" i="3"/>
  <c r="BD288" i="3"/>
  <c r="BD296" i="3"/>
  <c r="BD304" i="3"/>
  <c r="BD312" i="3"/>
  <c r="BD318" i="3"/>
  <c r="BD323" i="3"/>
  <c r="BD328" i="3"/>
  <c r="BD334" i="3"/>
  <c r="BD339" i="3"/>
  <c r="BD344" i="3"/>
  <c r="BD348" i="3"/>
  <c r="BD352" i="3"/>
  <c r="BD356" i="3"/>
  <c r="BD360" i="3"/>
  <c r="BD364" i="3"/>
  <c r="BD368" i="3"/>
  <c r="BD372" i="3"/>
  <c r="BD376" i="3"/>
  <c r="BD380" i="3"/>
  <c r="BD384" i="3"/>
  <c r="BD388" i="3"/>
  <c r="BD392" i="3"/>
  <c r="BD396" i="3"/>
  <c r="BD400" i="3"/>
  <c r="BD404" i="3"/>
  <c r="BD408" i="3"/>
  <c r="BD412" i="3"/>
  <c r="BD416" i="3"/>
  <c r="BD420" i="3"/>
  <c r="BD424" i="3"/>
  <c r="BD428" i="3"/>
  <c r="BD432" i="3"/>
  <c r="BD436" i="3"/>
  <c r="BD440" i="3"/>
  <c r="BD444" i="3"/>
  <c r="BD448" i="3"/>
  <c r="BD452" i="3"/>
  <c r="BD456" i="3"/>
  <c r="BD460" i="3"/>
  <c r="BD464" i="3"/>
  <c r="BD468" i="3"/>
  <c r="BD472" i="3"/>
  <c r="BD476" i="3"/>
  <c r="BD480" i="3"/>
  <c r="BD484" i="3"/>
  <c r="BD488" i="3"/>
  <c r="BD492" i="3"/>
  <c r="BD496" i="3"/>
  <c r="BD500" i="3"/>
  <c r="BD504" i="3"/>
  <c r="BD508" i="3"/>
  <c r="BD512" i="3"/>
  <c r="BD516" i="3"/>
  <c r="BD520" i="3"/>
  <c r="BD524" i="3"/>
  <c r="BD528" i="3"/>
  <c r="BD532" i="3"/>
  <c r="BD536" i="3"/>
  <c r="BD540" i="3"/>
  <c r="BD544" i="3"/>
  <c r="BD548" i="3"/>
  <c r="BD552" i="3"/>
  <c r="BD10" i="3"/>
  <c r="BD26" i="3"/>
  <c r="BD42" i="3"/>
  <c r="BD58" i="3"/>
  <c r="BD74" i="3"/>
  <c r="BD90" i="3"/>
  <c r="BD106" i="3"/>
  <c r="BD122" i="3"/>
  <c r="BD138" i="3"/>
  <c r="BD154" i="3"/>
  <c r="BD170" i="3"/>
  <c r="BD186" i="3"/>
  <c r="BD202" i="3"/>
  <c r="BD210" i="3"/>
  <c r="BD218" i="3"/>
  <c r="BD226" i="3"/>
  <c r="BD234" i="3"/>
  <c r="BD242" i="3"/>
  <c r="BD250" i="3"/>
  <c r="BD258" i="3"/>
  <c r="BD266" i="3"/>
  <c r="BD274" i="3"/>
  <c r="BD282" i="3"/>
  <c r="BD290" i="3"/>
  <c r="BD298" i="3"/>
  <c r="BD306" i="3"/>
  <c r="BD314" i="3"/>
  <c r="BD319" i="3"/>
  <c r="BD324" i="3"/>
  <c r="BD330" i="3"/>
  <c r="BD335" i="3"/>
  <c r="BD340" i="3"/>
  <c r="BD345" i="3"/>
  <c r="BD349" i="3"/>
  <c r="BD353" i="3"/>
  <c r="BD14" i="3"/>
  <c r="BD30" i="3"/>
  <c r="BD46" i="3"/>
  <c r="BD62" i="3"/>
  <c r="BD78" i="3"/>
  <c r="BD94" i="3"/>
  <c r="BD110" i="3"/>
  <c r="BD126" i="3"/>
  <c r="BD142" i="3"/>
  <c r="BD158" i="3"/>
  <c r="BD174" i="3"/>
  <c r="BD190" i="3"/>
  <c r="BD204" i="3"/>
  <c r="BD212" i="3"/>
  <c r="BD220" i="3"/>
  <c r="BD228" i="3"/>
  <c r="BD236" i="3"/>
  <c r="BD244" i="3"/>
  <c r="BD252" i="3"/>
  <c r="BD260" i="3"/>
  <c r="BD268" i="3"/>
  <c r="BD276" i="3"/>
  <c r="BD284" i="3"/>
  <c r="BD292" i="3"/>
  <c r="BD300" i="3"/>
  <c r="BD308" i="3"/>
  <c r="BD315" i="3"/>
  <c r="BD320" i="3"/>
  <c r="BD326" i="3"/>
  <c r="BD331" i="3"/>
  <c r="BD336" i="3"/>
  <c r="BD342" i="3"/>
  <c r="BD346" i="3"/>
  <c r="BD350" i="3"/>
  <c r="BD354" i="3"/>
  <c r="BD358" i="3"/>
  <c r="BD362" i="3"/>
  <c r="BD366" i="3"/>
  <c r="BD370" i="3"/>
  <c r="BD374" i="3"/>
  <c r="BD378" i="3"/>
  <c r="BD382" i="3"/>
  <c r="BD386" i="3"/>
  <c r="BD390" i="3"/>
  <c r="BD394" i="3"/>
  <c r="BD398" i="3"/>
  <c r="BD402" i="3"/>
  <c r="BD406" i="3"/>
  <c r="BD410" i="3"/>
  <c r="BD414" i="3"/>
  <c r="BD418" i="3"/>
  <c r="BD422" i="3"/>
  <c r="BD426" i="3"/>
  <c r="BD430" i="3"/>
  <c r="BD434" i="3"/>
  <c r="BD438" i="3"/>
  <c r="BD442" i="3"/>
  <c r="BD446" i="3"/>
  <c r="BD450" i="3"/>
  <c r="BD454" i="3"/>
  <c r="BD458" i="3"/>
  <c r="BD462" i="3"/>
  <c r="BD466" i="3"/>
  <c r="BD470" i="3"/>
  <c r="BD474" i="3"/>
  <c r="BD478" i="3"/>
  <c r="BD482" i="3"/>
  <c r="BD486" i="3"/>
  <c r="BD490" i="3"/>
  <c r="BD494" i="3"/>
  <c r="BD498" i="3"/>
  <c r="BD502" i="3"/>
  <c r="BD506" i="3"/>
  <c r="BD510" i="3"/>
  <c r="BD514" i="3"/>
  <c r="BD518" i="3"/>
  <c r="BD522" i="3"/>
  <c r="BD526" i="3"/>
  <c r="BD530" i="3"/>
  <c r="BD534" i="3"/>
  <c r="BD538" i="3"/>
  <c r="BD542" i="3"/>
  <c r="BD546" i="3"/>
  <c r="BD550" i="3"/>
  <c r="BD554" i="3"/>
  <c r="BD558" i="3"/>
  <c r="BD562" i="3"/>
  <c r="BD82" i="3"/>
  <c r="BD146" i="3"/>
  <c r="BD206" i="3"/>
  <c r="BD238" i="3"/>
  <c r="BD270" i="3"/>
  <c r="BD302" i="3"/>
  <c r="BD327" i="3"/>
  <c r="BD347" i="3"/>
  <c r="BD359" i="3"/>
  <c r="BD367" i="3"/>
  <c r="BD375" i="3"/>
  <c r="BD383" i="3"/>
  <c r="BD391" i="3"/>
  <c r="BD399" i="3"/>
  <c r="BD407" i="3"/>
  <c r="BD415" i="3"/>
  <c r="BD423" i="3"/>
  <c r="BD431" i="3"/>
  <c r="BD439" i="3"/>
  <c r="BD447" i="3"/>
  <c r="BD455" i="3"/>
  <c r="BD463" i="3"/>
  <c r="BD471" i="3"/>
  <c r="BD479" i="3"/>
  <c r="BD487" i="3"/>
  <c r="BD495" i="3"/>
  <c r="BD503" i="3"/>
  <c r="BD511" i="3"/>
  <c r="BD519" i="3"/>
  <c r="BD527" i="3"/>
  <c r="BD535" i="3"/>
  <c r="BD543" i="3"/>
  <c r="BD551" i="3"/>
  <c r="BD557" i="3"/>
  <c r="BD563" i="3"/>
  <c r="BD567" i="3"/>
  <c r="BD571" i="3"/>
  <c r="BD575" i="3"/>
  <c r="BD579" i="3"/>
  <c r="BD583" i="3"/>
  <c r="BD587" i="3"/>
  <c r="BD591" i="3"/>
  <c r="BD595" i="3"/>
  <c r="BD599" i="3"/>
  <c r="BD603" i="3"/>
  <c r="BD607" i="3"/>
  <c r="BD611" i="3"/>
  <c r="BD615" i="3"/>
  <c r="BD619" i="3"/>
  <c r="BD623" i="3"/>
  <c r="BD627" i="3"/>
  <c r="BD631" i="3"/>
  <c r="BD635" i="3"/>
  <c r="BD639" i="3"/>
  <c r="BD643" i="3"/>
  <c r="BD647" i="3"/>
  <c r="BD651" i="3"/>
  <c r="BD655" i="3"/>
  <c r="BD659" i="3"/>
  <c r="BD663" i="3"/>
  <c r="BD667" i="3"/>
  <c r="BD671" i="3"/>
  <c r="BD675" i="3"/>
  <c r="BD679" i="3"/>
  <c r="BD683" i="3"/>
  <c r="BD687" i="3"/>
  <c r="BD691" i="3"/>
  <c r="BD695" i="3"/>
  <c r="BD699" i="3"/>
  <c r="BD703" i="3"/>
  <c r="BD707" i="3"/>
  <c r="BD711" i="3"/>
  <c r="BD715" i="3"/>
  <c r="BD719" i="3"/>
  <c r="BD723" i="3"/>
  <c r="BD727" i="3"/>
  <c r="BD731" i="3"/>
  <c r="BD735" i="3"/>
  <c r="BD739" i="3"/>
  <c r="BD743" i="3"/>
  <c r="BD747" i="3"/>
  <c r="BD751" i="3"/>
  <c r="BD755" i="3"/>
  <c r="BD759" i="3"/>
  <c r="BD763" i="3"/>
  <c r="BD767" i="3"/>
  <c r="BD771" i="3"/>
  <c r="BD775" i="3"/>
  <c r="BD779" i="3"/>
  <c r="BD783" i="3"/>
  <c r="BD787" i="3"/>
  <c r="BD791" i="3"/>
  <c r="BD795" i="3"/>
  <c r="BD799" i="3"/>
  <c r="BD803" i="3"/>
  <c r="BD807" i="3"/>
  <c r="BD811" i="3"/>
  <c r="BD815" i="3"/>
  <c r="BD819" i="3"/>
  <c r="BD823" i="3"/>
  <c r="BD827" i="3"/>
  <c r="BD831" i="3"/>
  <c r="BD835" i="3"/>
  <c r="BD839" i="3"/>
  <c r="BD843" i="3"/>
  <c r="BD847" i="3"/>
  <c r="BD851" i="3"/>
  <c r="BD855" i="3"/>
  <c r="BD859" i="3"/>
  <c r="BD863" i="3"/>
  <c r="BD867" i="3"/>
  <c r="BD871" i="3"/>
  <c r="BD875" i="3"/>
  <c r="BD879" i="3"/>
  <c r="BD883" i="3"/>
  <c r="BD887" i="3"/>
  <c r="BD891" i="3"/>
  <c r="BD895" i="3"/>
  <c r="BD899" i="3"/>
  <c r="BD903" i="3"/>
  <c r="BD907" i="3"/>
  <c r="BD911" i="3"/>
  <c r="BD915" i="3"/>
  <c r="BD919" i="3"/>
  <c r="BD923" i="3"/>
  <c r="BD927" i="3"/>
  <c r="BD931" i="3"/>
  <c r="BD935" i="3"/>
  <c r="BD939" i="3"/>
  <c r="BD943" i="3"/>
  <c r="BD947" i="3"/>
  <c r="BD951" i="3"/>
  <c r="BD955" i="3"/>
  <c r="BD959" i="3"/>
  <c r="BD963" i="3"/>
  <c r="BD967" i="3"/>
  <c r="BD971" i="3"/>
  <c r="BD975" i="3"/>
  <c r="BD979" i="3"/>
  <c r="BD983" i="3"/>
  <c r="BD987" i="3"/>
  <c r="BD991" i="3"/>
  <c r="BD995" i="3"/>
  <c r="BD999" i="3"/>
  <c r="BD1003" i="3"/>
  <c r="BD1007" i="3"/>
  <c r="BD1011" i="3"/>
  <c r="BD1015" i="3"/>
  <c r="BD1019" i="3"/>
  <c r="BD1023" i="3"/>
  <c r="BD1027" i="3"/>
  <c r="BD34" i="3"/>
  <c r="BD98" i="3"/>
  <c r="BD162" i="3"/>
  <c r="BD214" i="3"/>
  <c r="BD246" i="3"/>
  <c r="BD278" i="3"/>
  <c r="BD310" i="3"/>
  <c r="BD332" i="3"/>
  <c r="BD351" i="3"/>
  <c r="BD361" i="3"/>
  <c r="BD369" i="3"/>
  <c r="BD377" i="3"/>
  <c r="BD385" i="3"/>
  <c r="BD393" i="3"/>
  <c r="BD401" i="3"/>
  <c r="BD409" i="3"/>
  <c r="BD417" i="3"/>
  <c r="BD425" i="3"/>
  <c r="BD433" i="3"/>
  <c r="BD441" i="3"/>
  <c r="BD449" i="3"/>
  <c r="BD457" i="3"/>
  <c r="BD465" i="3"/>
  <c r="BD473" i="3"/>
  <c r="BD481" i="3"/>
  <c r="BD489" i="3"/>
  <c r="BD497" i="3"/>
  <c r="BD505" i="3"/>
  <c r="BD513" i="3"/>
  <c r="BD521" i="3"/>
  <c r="BD529" i="3"/>
  <c r="BD537" i="3"/>
  <c r="BD545" i="3"/>
  <c r="BD553" i="3"/>
  <c r="BD559" i="3"/>
  <c r="BD564" i="3"/>
  <c r="BD568" i="3"/>
  <c r="BD572" i="3"/>
  <c r="BD576" i="3"/>
  <c r="BD580" i="3"/>
  <c r="BD584" i="3"/>
  <c r="BD588" i="3"/>
  <c r="BD592" i="3"/>
  <c r="BD596" i="3"/>
  <c r="BD600" i="3"/>
  <c r="BD604" i="3"/>
  <c r="BD608" i="3"/>
  <c r="BD612" i="3"/>
  <c r="BD616" i="3"/>
  <c r="BD620" i="3"/>
  <c r="BD624" i="3"/>
  <c r="BD628" i="3"/>
  <c r="BD632" i="3"/>
  <c r="BD636" i="3"/>
  <c r="BD640" i="3"/>
  <c r="BD644" i="3"/>
  <c r="BD648" i="3"/>
  <c r="BD652" i="3"/>
  <c r="BD656" i="3"/>
  <c r="BD660" i="3"/>
  <c r="BD664" i="3"/>
  <c r="BD668" i="3"/>
  <c r="BD672" i="3"/>
  <c r="BD676" i="3"/>
  <c r="BD680" i="3"/>
  <c r="BD684" i="3"/>
  <c r="BD688" i="3"/>
  <c r="BD692" i="3"/>
  <c r="BD696" i="3"/>
  <c r="BD700" i="3"/>
  <c r="BD704" i="3"/>
  <c r="BD708" i="3"/>
  <c r="BD712" i="3"/>
  <c r="BD716" i="3"/>
  <c r="BD720" i="3"/>
  <c r="BD724" i="3"/>
  <c r="BD728" i="3"/>
  <c r="BD732" i="3"/>
  <c r="BD736" i="3"/>
  <c r="BD740" i="3"/>
  <c r="BD744" i="3"/>
  <c r="BD748" i="3"/>
  <c r="BD752" i="3"/>
  <c r="BD756" i="3"/>
  <c r="BD760" i="3"/>
  <c r="BD50" i="3"/>
  <c r="BD114" i="3"/>
  <c r="BD178" i="3"/>
  <c r="BD222" i="3"/>
  <c r="BD254" i="3"/>
  <c r="BD286" i="3"/>
  <c r="BD316" i="3"/>
  <c r="BD338" i="3"/>
  <c r="BD355" i="3"/>
  <c r="BD363" i="3"/>
  <c r="BD371" i="3"/>
  <c r="BD379" i="3"/>
  <c r="BD387" i="3"/>
  <c r="BD395" i="3"/>
  <c r="BD403" i="3"/>
  <c r="BD411" i="3"/>
  <c r="BD419" i="3"/>
  <c r="BD427" i="3"/>
  <c r="BD435" i="3"/>
  <c r="BD443" i="3"/>
  <c r="BD451" i="3"/>
  <c r="BD459" i="3"/>
  <c r="BD467" i="3"/>
  <c r="BD475" i="3"/>
  <c r="BD483" i="3"/>
  <c r="BD491" i="3"/>
  <c r="BD499" i="3"/>
  <c r="BD507" i="3"/>
  <c r="BD515" i="3"/>
  <c r="BD523" i="3"/>
  <c r="BD531" i="3"/>
  <c r="BD539" i="3"/>
  <c r="BD547" i="3"/>
  <c r="BD555" i="3"/>
  <c r="BD560" i="3"/>
  <c r="BD565" i="3"/>
  <c r="BD569" i="3"/>
  <c r="BD573" i="3"/>
  <c r="BD577" i="3"/>
  <c r="BD581" i="3"/>
  <c r="BD585" i="3"/>
  <c r="BD589" i="3"/>
  <c r="BD593" i="3"/>
  <c r="BD597" i="3"/>
  <c r="BD601" i="3"/>
  <c r="BD605" i="3"/>
  <c r="BD609" i="3"/>
  <c r="BD613" i="3"/>
  <c r="BD617" i="3"/>
  <c r="BD621" i="3"/>
  <c r="BD625" i="3"/>
  <c r="BD629" i="3"/>
  <c r="BD633" i="3"/>
  <c r="BD637" i="3"/>
  <c r="BD641" i="3"/>
  <c r="BD645" i="3"/>
  <c r="BD649" i="3"/>
  <c r="BD653" i="3"/>
  <c r="BD657" i="3"/>
  <c r="BD661" i="3"/>
  <c r="BD665" i="3"/>
  <c r="BD669" i="3"/>
  <c r="BD673" i="3"/>
  <c r="BD677" i="3"/>
  <c r="BD681" i="3"/>
  <c r="BD685" i="3"/>
  <c r="BD689" i="3"/>
  <c r="BD693" i="3"/>
  <c r="BD697" i="3"/>
  <c r="BD701" i="3"/>
  <c r="BD705" i="3"/>
  <c r="BD709" i="3"/>
  <c r="BD713" i="3"/>
  <c r="BD717" i="3"/>
  <c r="BD721" i="3"/>
  <c r="BD725" i="3"/>
  <c r="BD729" i="3"/>
  <c r="BD733" i="3"/>
  <c r="BD737" i="3"/>
  <c r="BD741" i="3"/>
  <c r="BD745" i="3"/>
  <c r="BD749" i="3"/>
  <c r="BD753" i="3"/>
  <c r="BD757" i="3"/>
  <c r="BD761" i="3"/>
  <c r="BD765" i="3"/>
  <c r="BD769" i="3"/>
  <c r="BD773" i="3"/>
  <c r="BD777" i="3"/>
  <c r="BD781" i="3"/>
  <c r="BD785" i="3"/>
  <c r="BD789" i="3"/>
  <c r="BD793" i="3"/>
  <c r="BD797" i="3"/>
  <c r="BD801" i="3"/>
  <c r="BD805" i="3"/>
  <c r="BD809" i="3"/>
  <c r="BD813" i="3"/>
  <c r="BD817" i="3"/>
  <c r="BD821" i="3"/>
  <c r="BD825" i="3"/>
  <c r="BD829" i="3"/>
  <c r="BD833" i="3"/>
  <c r="BD837" i="3"/>
  <c r="BD841" i="3"/>
  <c r="BD845" i="3"/>
  <c r="BD849" i="3"/>
  <c r="BD853" i="3"/>
  <c r="BD857" i="3"/>
  <c r="BD861" i="3"/>
  <c r="BD865" i="3"/>
  <c r="BD869" i="3"/>
  <c r="BD873" i="3"/>
  <c r="BD877" i="3"/>
  <c r="BD881" i="3"/>
  <c r="BD885" i="3"/>
  <c r="BD889" i="3"/>
  <c r="BD893" i="3"/>
  <c r="BD897" i="3"/>
  <c r="BD901" i="3"/>
  <c r="BD905" i="3"/>
  <c r="BD909" i="3"/>
  <c r="BD913" i="3"/>
  <c r="BD917" i="3"/>
  <c r="BD921" i="3"/>
  <c r="BD925" i="3"/>
  <c r="BD929" i="3"/>
  <c r="BD933" i="3"/>
  <c r="BD937" i="3"/>
  <c r="BD941" i="3"/>
  <c r="BD945" i="3"/>
  <c r="BD949" i="3"/>
  <c r="BD953" i="3"/>
  <c r="BD957" i="3"/>
  <c r="BD961" i="3"/>
  <c r="BD965" i="3"/>
  <c r="BD969" i="3"/>
  <c r="BD973" i="3"/>
  <c r="BD977" i="3"/>
  <c r="BD981" i="3"/>
  <c r="BD985" i="3"/>
  <c r="BD989" i="3"/>
  <c r="BD993" i="3"/>
  <c r="BD997" i="3"/>
  <c r="BD1001" i="3"/>
  <c r="BD1005" i="3"/>
  <c r="BD1009" i="3"/>
  <c r="BD1013" i="3"/>
  <c r="BD1017" i="3"/>
  <c r="BD1021" i="3"/>
  <c r="BD1025" i="3"/>
  <c r="BD1029" i="3"/>
  <c r="BD1033" i="3"/>
  <c r="BD1037" i="3"/>
  <c r="BD1041" i="3"/>
  <c r="BD1045" i="3"/>
  <c r="BD1049" i="3"/>
  <c r="BD1053" i="3"/>
  <c r="BD1057" i="3"/>
  <c r="BD1061" i="3"/>
  <c r="BD1065" i="3"/>
  <c r="BD1069" i="3"/>
  <c r="BD66" i="3"/>
  <c r="BD262" i="3"/>
  <c r="BD357" i="3"/>
  <c r="BD389" i="3"/>
  <c r="BD421" i="3"/>
  <c r="BD453" i="3"/>
  <c r="BD485" i="3"/>
  <c r="BD517" i="3"/>
  <c r="BD549" i="3"/>
  <c r="BD570" i="3"/>
  <c r="BD586" i="3"/>
  <c r="BD602" i="3"/>
  <c r="BD618" i="3"/>
  <c r="BD634" i="3"/>
  <c r="BD650" i="3"/>
  <c r="BD666" i="3"/>
  <c r="BD682" i="3"/>
  <c r="BD698" i="3"/>
  <c r="BD714" i="3"/>
  <c r="BD730" i="3"/>
  <c r="BD746" i="3"/>
  <c r="BD762" i="3"/>
  <c r="BD770" i="3"/>
  <c r="BD778" i="3"/>
  <c r="BD786" i="3"/>
  <c r="BD794" i="3"/>
  <c r="BD802" i="3"/>
  <c r="BD810" i="3"/>
  <c r="BD818" i="3"/>
  <c r="BD826" i="3"/>
  <c r="BD834" i="3"/>
  <c r="BD842" i="3"/>
  <c r="BD850" i="3"/>
  <c r="BD858" i="3"/>
  <c r="BD866" i="3"/>
  <c r="BD874" i="3"/>
  <c r="BD882" i="3"/>
  <c r="BD890" i="3"/>
  <c r="BD898" i="3"/>
  <c r="BD906" i="3"/>
  <c r="BD914" i="3"/>
  <c r="BD922" i="3"/>
  <c r="BD930" i="3"/>
  <c r="BD938" i="3"/>
  <c r="BD946" i="3"/>
  <c r="BD954" i="3"/>
  <c r="BD962" i="3"/>
  <c r="BD970" i="3"/>
  <c r="BD978" i="3"/>
  <c r="BD986" i="3"/>
  <c r="BD994" i="3"/>
  <c r="BD1002" i="3"/>
  <c r="BD1010" i="3"/>
  <c r="BD1018" i="3"/>
  <c r="BD1026" i="3"/>
  <c r="BD1032" i="3"/>
  <c r="BD1038" i="3"/>
  <c r="BD1043" i="3"/>
  <c r="BD1048" i="3"/>
  <c r="BD1054" i="3"/>
  <c r="BD1059" i="3"/>
  <c r="BD1064" i="3"/>
  <c r="BD1070" i="3"/>
  <c r="BD1074" i="3"/>
  <c r="BD1078" i="3"/>
  <c r="BD1082" i="3"/>
  <c r="BD1086" i="3"/>
  <c r="BD1090" i="3"/>
  <c r="BD1094" i="3"/>
  <c r="BD1098" i="3"/>
  <c r="BD1102" i="3"/>
  <c r="BD1106" i="3"/>
  <c r="BD1110" i="3"/>
  <c r="BD1114" i="3"/>
  <c r="BD1118" i="3"/>
  <c r="BD1122" i="3"/>
  <c r="BD1126" i="3"/>
  <c r="BD1130" i="3"/>
  <c r="BD1134" i="3"/>
  <c r="BD1138" i="3"/>
  <c r="BD1142" i="3"/>
  <c r="BD1146" i="3"/>
  <c r="BD1150" i="3"/>
  <c r="BD1154" i="3"/>
  <c r="BD1158" i="3"/>
  <c r="BD1162" i="3"/>
  <c r="BD1166" i="3"/>
  <c r="BD1170" i="3"/>
  <c r="BD1174" i="3"/>
  <c r="BD1178" i="3"/>
  <c r="BD1182" i="3"/>
  <c r="BD1186" i="3"/>
  <c r="BD1190" i="3"/>
  <c r="BD1194" i="3"/>
  <c r="BD1198" i="3"/>
  <c r="BD1202" i="3"/>
  <c r="BD1206" i="3"/>
  <c r="BD1210" i="3"/>
  <c r="BD1214" i="3"/>
  <c r="BD1218" i="3"/>
  <c r="BD1222" i="3"/>
  <c r="BD1226" i="3"/>
  <c r="BD1230" i="3"/>
  <c r="BD1234" i="3"/>
  <c r="BD1238" i="3"/>
  <c r="BD1242" i="3"/>
  <c r="BD1246" i="3"/>
  <c r="BD1250" i="3"/>
  <c r="BD1254" i="3"/>
  <c r="BD1258" i="3"/>
  <c r="BD1262" i="3"/>
  <c r="BD1266" i="3"/>
  <c r="BD1270" i="3"/>
  <c r="BD1274" i="3"/>
  <c r="BD1278" i="3"/>
  <c r="BD1282" i="3"/>
  <c r="BD1286" i="3"/>
  <c r="BD1290" i="3"/>
  <c r="BD1294" i="3"/>
  <c r="BD1298" i="3"/>
  <c r="BD1302" i="3"/>
  <c r="BD1306" i="3"/>
  <c r="BD1310" i="3"/>
  <c r="BD1314" i="3"/>
  <c r="BD1318" i="3"/>
  <c r="BD1322" i="3"/>
  <c r="BD1326" i="3"/>
  <c r="BD1330" i="3"/>
  <c r="BD1334" i="3"/>
  <c r="BD1338" i="3"/>
  <c r="BD1342" i="3"/>
  <c r="BD1346" i="3"/>
  <c r="BD1350" i="3"/>
  <c r="BD1354" i="3"/>
  <c r="BD1358" i="3"/>
  <c r="BD1362" i="3"/>
  <c r="BD1366" i="3"/>
  <c r="BD1370" i="3"/>
  <c r="BD1374" i="3"/>
  <c r="BD1378" i="3"/>
  <c r="BD1382" i="3"/>
  <c r="BD1386" i="3"/>
  <c r="BD1390" i="3"/>
  <c r="BD1394" i="3"/>
  <c r="BD1398" i="3"/>
  <c r="BD1402" i="3"/>
  <c r="BD1406" i="3"/>
  <c r="BD1410" i="3"/>
  <c r="BD1414" i="3"/>
  <c r="BD1418" i="3"/>
  <c r="BD1422" i="3"/>
  <c r="BD1426" i="3"/>
  <c r="BD1430" i="3"/>
  <c r="BD1434" i="3"/>
  <c r="BD1438" i="3"/>
  <c r="BD1442" i="3"/>
  <c r="BD1446" i="3"/>
  <c r="BD1450" i="3"/>
  <c r="BD1454" i="3"/>
  <c r="BD1458" i="3"/>
  <c r="BD1462" i="3"/>
  <c r="BD130" i="3"/>
  <c r="BD294" i="3"/>
  <c r="BD365" i="3"/>
  <c r="BD397" i="3"/>
  <c r="BD429" i="3"/>
  <c r="BD461" i="3"/>
  <c r="BD493" i="3"/>
  <c r="BD525" i="3"/>
  <c r="BD556" i="3"/>
  <c r="BD574" i="3"/>
  <c r="BD590" i="3"/>
  <c r="BD606" i="3"/>
  <c r="BD622" i="3"/>
  <c r="BD638" i="3"/>
  <c r="BD654" i="3"/>
  <c r="BD670" i="3"/>
  <c r="BD686" i="3"/>
  <c r="BD702" i="3"/>
  <c r="BD718" i="3"/>
  <c r="BD734" i="3"/>
  <c r="BD750" i="3"/>
  <c r="BD764" i="3"/>
  <c r="BD772" i="3"/>
  <c r="BD780" i="3"/>
  <c r="BD788" i="3"/>
  <c r="BD796" i="3"/>
  <c r="BD804" i="3"/>
  <c r="BD812" i="3"/>
  <c r="BD820" i="3"/>
  <c r="BD828" i="3"/>
  <c r="BD836" i="3"/>
  <c r="BD844" i="3"/>
  <c r="BD852" i="3"/>
  <c r="BD860" i="3"/>
  <c r="BD868" i="3"/>
  <c r="BD876" i="3"/>
  <c r="BD884" i="3"/>
  <c r="BD892" i="3"/>
  <c r="BD900" i="3"/>
  <c r="BD908" i="3"/>
  <c r="BD916" i="3"/>
  <c r="BD924" i="3"/>
  <c r="BD932" i="3"/>
  <c r="BD940" i="3"/>
  <c r="BD948" i="3"/>
  <c r="BD956" i="3"/>
  <c r="BD964" i="3"/>
  <c r="BD972" i="3"/>
  <c r="BD980" i="3"/>
  <c r="BD988" i="3"/>
  <c r="BD996" i="3"/>
  <c r="BD1004" i="3"/>
  <c r="BD1012" i="3"/>
  <c r="BD1020" i="3"/>
  <c r="BD1028" i="3"/>
  <c r="BD1034" i="3"/>
  <c r="BD1039" i="3"/>
  <c r="BD1044" i="3"/>
  <c r="BD1050" i="3"/>
  <c r="BD1055" i="3"/>
  <c r="BD1060" i="3"/>
  <c r="BD1066" i="3"/>
  <c r="BD1071" i="3"/>
  <c r="BD1075" i="3"/>
  <c r="BD1079" i="3"/>
  <c r="BD1083" i="3"/>
  <c r="BD1087" i="3"/>
  <c r="BD1091" i="3"/>
  <c r="BD1095" i="3"/>
  <c r="BD1099" i="3"/>
  <c r="BD1103" i="3"/>
  <c r="BD1107" i="3"/>
  <c r="BD1111" i="3"/>
  <c r="BD1115" i="3"/>
  <c r="BD1119" i="3"/>
  <c r="BD194" i="3"/>
  <c r="BD322" i="3"/>
  <c r="BD373" i="3"/>
  <c r="BD405" i="3"/>
  <c r="BD437" i="3"/>
  <c r="BD469" i="3"/>
  <c r="BD501" i="3"/>
  <c r="BD533" i="3"/>
  <c r="BD561" i="3"/>
  <c r="BD578" i="3"/>
  <c r="BD594" i="3"/>
  <c r="BD610" i="3"/>
  <c r="BD626" i="3"/>
  <c r="BD642" i="3"/>
  <c r="BD658" i="3"/>
  <c r="BD674" i="3"/>
  <c r="BD690" i="3"/>
  <c r="BD706" i="3"/>
  <c r="BD722" i="3"/>
  <c r="BD738" i="3"/>
  <c r="BD754" i="3"/>
  <c r="BD766" i="3"/>
  <c r="BD774" i="3"/>
  <c r="BD782" i="3"/>
  <c r="BD790" i="3"/>
  <c r="BD798" i="3"/>
  <c r="BD806" i="3"/>
  <c r="BD814" i="3"/>
  <c r="BD822" i="3"/>
  <c r="BD830" i="3"/>
  <c r="BD838" i="3"/>
  <c r="BD846" i="3"/>
  <c r="BD854" i="3"/>
  <c r="BD862" i="3"/>
  <c r="BD870" i="3"/>
  <c r="BD878" i="3"/>
  <c r="BD886" i="3"/>
  <c r="BD894" i="3"/>
  <c r="BD902" i="3"/>
  <c r="BD910" i="3"/>
  <c r="BD918" i="3"/>
  <c r="BD926" i="3"/>
  <c r="BD934" i="3"/>
  <c r="BD942" i="3"/>
  <c r="BD950" i="3"/>
  <c r="BD958" i="3"/>
  <c r="BD966" i="3"/>
  <c r="BD974" i="3"/>
  <c r="BD982" i="3"/>
  <c r="BD990" i="3"/>
  <c r="BD998" i="3"/>
  <c r="BD1006" i="3"/>
  <c r="BD1014" i="3"/>
  <c r="BD1022" i="3"/>
  <c r="BD1030" i="3"/>
  <c r="BD1035" i="3"/>
  <c r="BD1040" i="3"/>
  <c r="BD1046" i="3"/>
  <c r="BD1051" i="3"/>
  <c r="BD1056" i="3"/>
  <c r="BD1062" i="3"/>
  <c r="BD1067" i="3"/>
  <c r="BD1072" i="3"/>
  <c r="BD1076" i="3"/>
  <c r="BD1080" i="3"/>
  <c r="BD1084" i="3"/>
  <c r="BD1088" i="3"/>
  <c r="BD1092" i="3"/>
  <c r="BD1096" i="3"/>
  <c r="BD1100" i="3"/>
  <c r="BD1104" i="3"/>
  <c r="BD1108" i="3"/>
  <c r="BD1112" i="3"/>
  <c r="BD1116" i="3"/>
  <c r="BD1120" i="3"/>
  <c r="BD1124" i="3"/>
  <c r="BD1128" i="3"/>
  <c r="BD1132" i="3"/>
  <c r="BD1136" i="3"/>
  <c r="BD1140" i="3"/>
  <c r="BD1144" i="3"/>
  <c r="BD1148" i="3"/>
  <c r="BD1152" i="3"/>
  <c r="BD1156" i="3"/>
  <c r="BD1160" i="3"/>
  <c r="BD1164" i="3"/>
  <c r="BD1168" i="3"/>
  <c r="BD1172" i="3"/>
  <c r="BD1176" i="3"/>
  <c r="BD1180" i="3"/>
  <c r="BD1184" i="3"/>
  <c r="BD1188" i="3"/>
  <c r="BD1192" i="3"/>
  <c r="BD1196" i="3"/>
  <c r="BD1200" i="3"/>
  <c r="BD1204" i="3"/>
  <c r="BD1208" i="3"/>
  <c r="BD1212" i="3"/>
  <c r="BD1216" i="3"/>
  <c r="BD1220" i="3"/>
  <c r="BD1224" i="3"/>
  <c r="BD1228" i="3"/>
  <c r="BD1232" i="3"/>
  <c r="BD1236" i="3"/>
  <c r="BD1240" i="3"/>
  <c r="BD1244" i="3"/>
  <c r="BD1248" i="3"/>
  <c r="BD1252" i="3"/>
  <c r="BD1256" i="3"/>
  <c r="BD1260" i="3"/>
  <c r="BD1264" i="3"/>
  <c r="BD1268" i="3"/>
  <c r="BD1272" i="3"/>
  <c r="BD1276" i="3"/>
  <c r="BD1280" i="3"/>
  <c r="BD1284" i="3"/>
  <c r="BD1288" i="3"/>
  <c r="BD1292" i="3"/>
  <c r="BD1296" i="3"/>
  <c r="BD1300" i="3"/>
  <c r="BD1304" i="3"/>
  <c r="BD1308" i="3"/>
  <c r="BD1312" i="3"/>
  <c r="BD1316" i="3"/>
  <c r="BD1320" i="3"/>
  <c r="BD1324" i="3"/>
  <c r="BD1328" i="3"/>
  <c r="BD1332" i="3"/>
  <c r="BD1336" i="3"/>
  <c r="BD1340" i="3"/>
  <c r="BD1344" i="3"/>
  <c r="BD1348" i="3"/>
  <c r="BD1352" i="3"/>
  <c r="BD1356" i="3"/>
  <c r="BD1360" i="3"/>
  <c r="BD1364" i="3"/>
  <c r="BD1368" i="3"/>
  <c r="BD1372" i="3"/>
  <c r="BD1376" i="3"/>
  <c r="BD1380" i="3"/>
  <c r="BD1384" i="3"/>
  <c r="BD1388" i="3"/>
  <c r="BD1392" i="3"/>
  <c r="BD1396" i="3"/>
  <c r="BD1400" i="3"/>
  <c r="BD1404" i="3"/>
  <c r="BD1408" i="3"/>
  <c r="BD1412" i="3"/>
  <c r="BD1416" i="3"/>
  <c r="BD1420" i="3"/>
  <c r="BD1424" i="3"/>
  <c r="BD1428" i="3"/>
  <c r="BD1432" i="3"/>
  <c r="BD1436" i="3"/>
  <c r="BD1440" i="3"/>
  <c r="BD1444" i="3"/>
  <c r="BD1448" i="3"/>
  <c r="BD1452" i="3"/>
  <c r="BD1456" i="3"/>
  <c r="BD1460" i="3"/>
  <c r="BD1464" i="3"/>
  <c r="BD1468" i="3"/>
  <c r="BD1472" i="3"/>
  <c r="BD1476" i="3"/>
  <c r="BD1480" i="3"/>
  <c r="BD1484" i="3"/>
  <c r="BD1488" i="3"/>
  <c r="BD1492" i="3"/>
  <c r="BD1496" i="3"/>
  <c r="BD1500" i="3"/>
  <c r="BD230" i="3"/>
  <c r="BD445" i="3"/>
  <c r="BD566" i="3"/>
  <c r="BD630" i="3"/>
  <c r="BD694" i="3"/>
  <c r="BD758" i="3"/>
  <c r="BD792" i="3"/>
  <c r="BD824" i="3"/>
  <c r="BD856" i="3"/>
  <c r="BD888" i="3"/>
  <c r="BD920" i="3"/>
  <c r="BD952" i="3"/>
  <c r="BD984" i="3"/>
  <c r="BD1016" i="3"/>
  <c r="BD1042" i="3"/>
  <c r="BD1063" i="3"/>
  <c r="BD1081" i="3"/>
  <c r="BD1097" i="3"/>
  <c r="BD1113" i="3"/>
  <c r="BD1125" i="3"/>
  <c r="BD1133" i="3"/>
  <c r="BD1141" i="3"/>
  <c r="BD1149" i="3"/>
  <c r="BD1157" i="3"/>
  <c r="BD1165" i="3"/>
  <c r="BD1173" i="3"/>
  <c r="BD1181" i="3"/>
  <c r="BD1189" i="3"/>
  <c r="BD1197" i="3"/>
  <c r="BD1205" i="3"/>
  <c r="BD1213" i="3"/>
  <c r="BD1221" i="3"/>
  <c r="BD1229" i="3"/>
  <c r="BD1237" i="3"/>
  <c r="BD1245" i="3"/>
  <c r="BD1253" i="3"/>
  <c r="BD1261" i="3"/>
  <c r="BD1269" i="3"/>
  <c r="BD1277" i="3"/>
  <c r="BD1285" i="3"/>
  <c r="BD1293" i="3"/>
  <c r="BD1301" i="3"/>
  <c r="BD1309" i="3"/>
  <c r="BD1317" i="3"/>
  <c r="BD1325" i="3"/>
  <c r="BD1333" i="3"/>
  <c r="BD1341" i="3"/>
  <c r="BD1349" i="3"/>
  <c r="BD1357" i="3"/>
  <c r="BD1365" i="3"/>
  <c r="BD1373" i="3"/>
  <c r="BD1381" i="3"/>
  <c r="BD1389" i="3"/>
  <c r="BD1397" i="3"/>
  <c r="BD1405" i="3"/>
  <c r="BD1413" i="3"/>
  <c r="BD1421" i="3"/>
  <c r="BD1429" i="3"/>
  <c r="BD1437" i="3"/>
  <c r="BD1445" i="3"/>
  <c r="BD1453" i="3"/>
  <c r="BD1461" i="3"/>
  <c r="BD1467" i="3"/>
  <c r="BD1473" i="3"/>
  <c r="BD1478" i="3"/>
  <c r="BD1483" i="3"/>
  <c r="BD1489" i="3"/>
  <c r="BD1494" i="3"/>
  <c r="BD1499" i="3"/>
  <c r="BD1504" i="3"/>
  <c r="BD1508" i="3"/>
  <c r="BD1512" i="3"/>
  <c r="BD1516" i="3"/>
  <c r="BD1520" i="3"/>
  <c r="BD1524" i="3"/>
  <c r="BD1528" i="3"/>
  <c r="BD1532" i="3"/>
  <c r="BD1536" i="3"/>
  <c r="BD1540" i="3"/>
  <c r="BD1544" i="3"/>
  <c r="BD1548" i="3"/>
  <c r="BD1552" i="3"/>
  <c r="BD1556" i="3"/>
  <c r="BD1560" i="3"/>
  <c r="BD1564" i="3"/>
  <c r="BD1568" i="3"/>
  <c r="BD1572" i="3"/>
  <c r="BD1576" i="3"/>
  <c r="BD1580" i="3"/>
  <c r="BD1584" i="3"/>
  <c r="BD1588" i="3"/>
  <c r="BD1592" i="3"/>
  <c r="BD1596" i="3"/>
  <c r="BD1600" i="3"/>
  <c r="BD1604" i="3"/>
  <c r="BD1608" i="3"/>
  <c r="BD1612" i="3"/>
  <c r="BD1616" i="3"/>
  <c r="BD1620" i="3"/>
  <c r="BD1624" i="3"/>
  <c r="BD1628" i="3"/>
  <c r="BD1632" i="3"/>
  <c r="BD1636" i="3"/>
  <c r="BD1640" i="3"/>
  <c r="BD1644" i="3"/>
  <c r="BD1648" i="3"/>
  <c r="BD1652" i="3"/>
  <c r="BD1656" i="3"/>
  <c r="BD343" i="3"/>
  <c r="BD477" i="3"/>
  <c r="BD582" i="3"/>
  <c r="BD646" i="3"/>
  <c r="BD710" i="3"/>
  <c r="BD768" i="3"/>
  <c r="BD800" i="3"/>
  <c r="BD832" i="3"/>
  <c r="BD864" i="3"/>
  <c r="BD896" i="3"/>
  <c r="BD928" i="3"/>
  <c r="BD960" i="3"/>
  <c r="BD992" i="3"/>
  <c r="BD1024" i="3"/>
  <c r="BD1047" i="3"/>
  <c r="BD1068" i="3"/>
  <c r="BD1085" i="3"/>
  <c r="BD1101" i="3"/>
  <c r="BD1117" i="3"/>
  <c r="BD1127" i="3"/>
  <c r="BD1135" i="3"/>
  <c r="BD1143" i="3"/>
  <c r="BD1151" i="3"/>
  <c r="BD1159" i="3"/>
  <c r="BD1167" i="3"/>
  <c r="BD1175" i="3"/>
  <c r="BD1183" i="3"/>
  <c r="BD1191" i="3"/>
  <c r="BD1199" i="3"/>
  <c r="BD1207" i="3"/>
  <c r="BD1215" i="3"/>
  <c r="BD1223" i="3"/>
  <c r="BD1231" i="3"/>
  <c r="BD1239" i="3"/>
  <c r="BD1247" i="3"/>
  <c r="BD1255" i="3"/>
  <c r="BD1263" i="3"/>
  <c r="BD1271" i="3"/>
  <c r="BD1279" i="3"/>
  <c r="BD1287" i="3"/>
  <c r="BD1295" i="3"/>
  <c r="BD1303" i="3"/>
  <c r="BD1311" i="3"/>
  <c r="BD1319" i="3"/>
  <c r="BD1327" i="3"/>
  <c r="BD1335" i="3"/>
  <c r="BD1343" i="3"/>
  <c r="BD1351" i="3"/>
  <c r="BD1359" i="3"/>
  <c r="BD1367" i="3"/>
  <c r="BD1375" i="3"/>
  <c r="BD1383" i="3"/>
  <c r="BD1391" i="3"/>
  <c r="BD1399" i="3"/>
  <c r="BD1407" i="3"/>
  <c r="BD1415" i="3"/>
  <c r="BD1423" i="3"/>
  <c r="BD1431" i="3"/>
  <c r="BD1439" i="3"/>
  <c r="BD1447" i="3"/>
  <c r="BD1455" i="3"/>
  <c r="BD1463" i="3"/>
  <c r="BD1469" i="3"/>
  <c r="BD1474" i="3"/>
  <c r="BD1479" i="3"/>
  <c r="BD1485" i="3"/>
  <c r="BD1490" i="3"/>
  <c r="BD1495" i="3"/>
  <c r="BD1501" i="3"/>
  <c r="BD1505" i="3"/>
  <c r="BD1509" i="3"/>
  <c r="BD1513" i="3"/>
  <c r="BD1517" i="3"/>
  <c r="BD1521" i="3"/>
  <c r="BD1525" i="3"/>
  <c r="BD1529" i="3"/>
  <c r="BD1533" i="3"/>
  <c r="BD1537" i="3"/>
  <c r="BD1541" i="3"/>
  <c r="BD1545" i="3"/>
  <c r="BD1549" i="3"/>
  <c r="BD1553" i="3"/>
  <c r="BD1557" i="3"/>
  <c r="BD1561" i="3"/>
  <c r="BD1565" i="3"/>
  <c r="BD1569" i="3"/>
  <c r="BD1573" i="3"/>
  <c r="BD1577" i="3"/>
  <c r="BD1581" i="3"/>
  <c r="BD1585" i="3"/>
  <c r="BD1589" i="3"/>
  <c r="BD1593" i="3"/>
  <c r="BD1597" i="3"/>
  <c r="BD1601" i="3"/>
  <c r="BD1605" i="3"/>
  <c r="BD1609" i="3"/>
  <c r="BD1613" i="3"/>
  <c r="BD1617" i="3"/>
  <c r="BD1621" i="3"/>
  <c r="BD1625" i="3"/>
  <c r="BD1629" i="3"/>
  <c r="BD1633" i="3"/>
  <c r="BD1637" i="3"/>
  <c r="BD1641" i="3"/>
  <c r="BD1645" i="3"/>
  <c r="BD1649" i="3"/>
  <c r="BD1653" i="3"/>
  <c r="BD381" i="3"/>
  <c r="BD509" i="3"/>
  <c r="BD598" i="3"/>
  <c r="BD662" i="3"/>
  <c r="BD726" i="3"/>
  <c r="BD776" i="3"/>
  <c r="BD808" i="3"/>
  <c r="BD840" i="3"/>
  <c r="BD872" i="3"/>
  <c r="BD904" i="3"/>
  <c r="BD936" i="3"/>
  <c r="BD968" i="3"/>
  <c r="BD1000" i="3"/>
  <c r="BD1031" i="3"/>
  <c r="BD1052" i="3"/>
  <c r="BD1073" i="3"/>
  <c r="BD1089" i="3"/>
  <c r="BD1105" i="3"/>
  <c r="BD1121" i="3"/>
  <c r="BD1129" i="3"/>
  <c r="BD1137" i="3"/>
  <c r="BD1145" i="3"/>
  <c r="BD1153" i="3"/>
  <c r="BD1161" i="3"/>
  <c r="BD1169" i="3"/>
  <c r="BD1177" i="3"/>
  <c r="BD1185" i="3"/>
  <c r="BD1193" i="3"/>
  <c r="BD1201" i="3"/>
  <c r="BD1209" i="3"/>
  <c r="BD1217" i="3"/>
  <c r="BD1225" i="3"/>
  <c r="BD1233" i="3"/>
  <c r="BD1241" i="3"/>
  <c r="BD1249" i="3"/>
  <c r="BD1257" i="3"/>
  <c r="BD1265" i="3"/>
  <c r="BD1273" i="3"/>
  <c r="BD1281" i="3"/>
  <c r="BD1289" i="3"/>
  <c r="BD1297" i="3"/>
  <c r="BD1305" i="3"/>
  <c r="BD1313" i="3"/>
  <c r="BD1321" i="3"/>
  <c r="BD1329" i="3"/>
  <c r="BD1337" i="3"/>
  <c r="BD1345" i="3"/>
  <c r="BD1353" i="3"/>
  <c r="BD1361" i="3"/>
  <c r="BD1369" i="3"/>
  <c r="BD1377" i="3"/>
  <c r="BD1385" i="3"/>
  <c r="BD1393" i="3"/>
  <c r="BD1401" i="3"/>
  <c r="BD1409" i="3"/>
  <c r="BD1417" i="3"/>
  <c r="BD1425" i="3"/>
  <c r="BD1433" i="3"/>
  <c r="BD1441" i="3"/>
  <c r="BD1449" i="3"/>
  <c r="BD1457" i="3"/>
  <c r="BD1465" i="3"/>
  <c r="BD1470" i="3"/>
  <c r="BD1475" i="3"/>
  <c r="BD1481" i="3"/>
  <c r="BD1486" i="3"/>
  <c r="BD1491" i="3"/>
  <c r="BD1497" i="3"/>
  <c r="BD1502" i="3"/>
  <c r="BD1506" i="3"/>
  <c r="BD1510" i="3"/>
  <c r="BD1514" i="3"/>
  <c r="BD1518" i="3"/>
  <c r="BD1522" i="3"/>
  <c r="BD1526" i="3"/>
  <c r="BD1530" i="3"/>
  <c r="BD1534" i="3"/>
  <c r="BD1538" i="3"/>
  <c r="BD1542" i="3"/>
  <c r="BD1546" i="3"/>
  <c r="BD1550" i="3"/>
  <c r="BD1554" i="3"/>
  <c r="BD1558" i="3"/>
  <c r="BD1562" i="3"/>
  <c r="BD1566" i="3"/>
  <c r="BD1570" i="3"/>
  <c r="BD1574" i="3"/>
  <c r="BD1578" i="3"/>
  <c r="BD1582" i="3"/>
  <c r="BD1586" i="3"/>
  <c r="BD1590" i="3"/>
  <c r="BD1594" i="3"/>
  <c r="BD1598" i="3"/>
  <c r="BD1602" i="3"/>
  <c r="BD1606" i="3"/>
  <c r="BD1610" i="3"/>
  <c r="BD1614" i="3"/>
  <c r="BD1618" i="3"/>
  <c r="BD1622" i="3"/>
  <c r="BD1626" i="3"/>
  <c r="BD1630" i="3"/>
  <c r="BD1634" i="3"/>
  <c r="BD1638" i="3"/>
  <c r="BD1642" i="3"/>
  <c r="BD1646" i="3"/>
  <c r="BD1650" i="3"/>
  <c r="BD1654" i="3"/>
  <c r="BD413" i="3"/>
  <c r="BD742" i="3"/>
  <c r="BD880" i="3"/>
  <c r="BD1008" i="3"/>
  <c r="BD1093" i="3"/>
  <c r="BD1139" i="3"/>
  <c r="BD1171" i="3"/>
  <c r="BD1203" i="3"/>
  <c r="BD1235" i="3"/>
  <c r="BD1267" i="3"/>
  <c r="BD1299" i="3"/>
  <c r="BD1331" i="3"/>
  <c r="BD1363" i="3"/>
  <c r="BD1395" i="3"/>
  <c r="BD1427" i="3"/>
  <c r="BD1459" i="3"/>
  <c r="BD1482" i="3"/>
  <c r="BD1503" i="3"/>
  <c r="BD1519" i="3"/>
  <c r="BD1535" i="3"/>
  <c r="BD1551" i="3"/>
  <c r="BD1567" i="3"/>
  <c r="BD1583" i="3"/>
  <c r="BD1599" i="3"/>
  <c r="BD1615" i="3"/>
  <c r="BD1631" i="3"/>
  <c r="BD1647" i="3"/>
  <c r="BD541" i="3"/>
  <c r="BD784" i="3"/>
  <c r="BD912" i="3"/>
  <c r="BD1036" i="3"/>
  <c r="BD1109" i="3"/>
  <c r="BD1147" i="3"/>
  <c r="BD1179" i="3"/>
  <c r="BD1211" i="3"/>
  <c r="BD1243" i="3"/>
  <c r="BD1275" i="3"/>
  <c r="BD1307" i="3"/>
  <c r="BD1339" i="3"/>
  <c r="BD1371" i="3"/>
  <c r="BD1403" i="3"/>
  <c r="BD1435" i="3"/>
  <c r="BD1466" i="3"/>
  <c r="BD1487" i="3"/>
  <c r="BD1507" i="3"/>
  <c r="BD1523" i="3"/>
  <c r="BD1539" i="3"/>
  <c r="BD1555" i="3"/>
  <c r="BD1571" i="3"/>
  <c r="BD1587" i="3"/>
  <c r="BD1603" i="3"/>
  <c r="BD1619" i="3"/>
  <c r="BD1635" i="3"/>
  <c r="BD1651" i="3"/>
  <c r="BD614" i="3"/>
  <c r="BD816" i="3"/>
  <c r="BD944" i="3"/>
  <c r="BD1058" i="3"/>
  <c r="BD1123" i="3"/>
  <c r="BD1155" i="3"/>
  <c r="BD1187" i="3"/>
  <c r="BD1219" i="3"/>
  <c r="BD1251" i="3"/>
  <c r="BD1283" i="3"/>
  <c r="BD1315" i="3"/>
  <c r="BD1347" i="3"/>
  <c r="BD1379" i="3"/>
  <c r="BD1411" i="3"/>
  <c r="BD1443" i="3"/>
  <c r="BD1471" i="3"/>
  <c r="BD1493" i="3"/>
  <c r="BD1511" i="3"/>
  <c r="BD1527" i="3"/>
  <c r="BD1543" i="3"/>
  <c r="BD1559" i="3"/>
  <c r="BD1575" i="3"/>
  <c r="BD1591" i="3"/>
  <c r="BD1607" i="3"/>
  <c r="BD1623" i="3"/>
  <c r="BD1639" i="3"/>
  <c r="BD1655" i="3"/>
  <c r="BD678" i="3"/>
  <c r="BD1131" i="3"/>
  <c r="BD1259" i="3"/>
  <c r="BD1387" i="3"/>
  <c r="BD1498" i="3"/>
  <c r="BD1563" i="3"/>
  <c r="BD1627" i="3"/>
  <c r="BD848" i="3"/>
  <c r="BD1163" i="3"/>
  <c r="BD1291" i="3"/>
  <c r="BD1419" i="3"/>
  <c r="BD1515" i="3"/>
  <c r="BD1579" i="3"/>
  <c r="BD1643" i="3"/>
  <c r="BD976" i="3"/>
  <c r="BD1195" i="3"/>
  <c r="BD1323" i="3"/>
  <c r="BD1451" i="3"/>
  <c r="BD1531" i="3"/>
  <c r="BD1595" i="3"/>
  <c r="BD1077" i="3"/>
  <c r="BD1547" i="3"/>
  <c r="BD5906" i="3"/>
  <c r="BD5910" i="3"/>
  <c r="BD5914" i="3"/>
  <c r="BD5918" i="3"/>
  <c r="BD5922" i="3"/>
  <c r="BD5926" i="3"/>
  <c r="BD5930" i="3"/>
  <c r="BD5934" i="3"/>
  <c r="BD5938" i="3"/>
  <c r="BD5942" i="3"/>
  <c r="BD5946" i="3"/>
  <c r="BD5950" i="3"/>
  <c r="BD5954" i="3"/>
  <c r="BD5958" i="3"/>
  <c r="BD5962" i="3"/>
  <c r="BD5966" i="3"/>
  <c r="BD5970" i="3"/>
  <c r="BD5974" i="3"/>
  <c r="BD5978" i="3"/>
  <c r="BD5982" i="3"/>
  <c r="BD5986" i="3"/>
  <c r="BD5990" i="3"/>
  <c r="BD5994" i="3"/>
  <c r="BD5998" i="3"/>
  <c r="BD6002" i="3"/>
  <c r="BD6006" i="3"/>
  <c r="BD6010" i="3"/>
  <c r="BD6014" i="3"/>
  <c r="BD6018" i="3"/>
  <c r="BD6022" i="3"/>
  <c r="BD6026" i="3"/>
  <c r="BD6030" i="3"/>
  <c r="BD6034" i="3"/>
  <c r="BD6038" i="3"/>
  <c r="BD6042" i="3"/>
  <c r="BD6046" i="3"/>
  <c r="BD6050" i="3"/>
  <c r="BD6054" i="3"/>
  <c r="BD6058" i="3"/>
  <c r="BD6062" i="3"/>
  <c r="BD6066" i="3"/>
  <c r="BD6070" i="3"/>
  <c r="BD6074" i="3"/>
  <c r="BD6078" i="3"/>
  <c r="BD6082" i="3"/>
  <c r="BD6086" i="3"/>
  <c r="BD6090" i="3"/>
  <c r="BD6094" i="3"/>
  <c r="BD6098" i="3"/>
  <c r="BD6102" i="3"/>
  <c r="BD6106" i="3"/>
  <c r="BD6110" i="3"/>
  <c r="BD6114" i="3"/>
  <c r="BD6118" i="3"/>
  <c r="BD6122" i="3"/>
  <c r="BD6126" i="3"/>
  <c r="BD6130" i="3"/>
  <c r="BD6134" i="3"/>
  <c r="BD6138" i="3"/>
  <c r="BD6142" i="3"/>
  <c r="BD6146" i="3"/>
  <c r="BD6150" i="3"/>
  <c r="BD6154" i="3"/>
  <c r="BD6158" i="3"/>
  <c r="BD6162" i="3"/>
  <c r="BD6166" i="3"/>
  <c r="BD6170" i="3"/>
  <c r="BD6174" i="3"/>
  <c r="BD6178" i="3"/>
  <c r="BD6182" i="3"/>
  <c r="BD6186" i="3"/>
  <c r="BD6190" i="3"/>
  <c r="BD6194" i="3"/>
  <c r="BD6198" i="3"/>
  <c r="BD6202" i="3"/>
  <c r="BD6206" i="3"/>
  <c r="BD6210" i="3"/>
  <c r="BD6214" i="3"/>
  <c r="BD6218" i="3"/>
  <c r="BD6222" i="3"/>
  <c r="BD6226" i="3"/>
  <c r="BD6230" i="3"/>
  <c r="BD6234" i="3"/>
  <c r="BD6238" i="3"/>
  <c r="BD6242" i="3"/>
  <c r="BD6246" i="3"/>
  <c r="BD6250" i="3"/>
  <c r="BD6254" i="3"/>
  <c r="BD6258" i="3"/>
  <c r="BD6262" i="3"/>
  <c r="BD6266" i="3"/>
  <c r="BD6270" i="3"/>
  <c r="BD6274" i="3"/>
  <c r="BD6278" i="3"/>
  <c r="BD6282" i="3"/>
  <c r="BD6286" i="3"/>
  <c r="BD6290" i="3"/>
  <c r="BD6294" i="3"/>
  <c r="BD6298" i="3"/>
  <c r="BD6302" i="3"/>
  <c r="BD6306" i="3"/>
  <c r="BD6310" i="3"/>
  <c r="BD6314" i="3"/>
  <c r="BD6318" i="3"/>
  <c r="BD6322" i="3"/>
  <c r="BD6326" i="3"/>
  <c r="BD6330" i="3"/>
  <c r="BD6334" i="3"/>
  <c r="BD6338" i="3"/>
  <c r="BD6342" i="3"/>
  <c r="BD6346" i="3"/>
  <c r="BD6350" i="3"/>
  <c r="BD6354" i="3"/>
  <c r="BD6358" i="3"/>
  <c r="BD6362" i="3"/>
  <c r="BD6366" i="3"/>
  <c r="BD6370" i="3"/>
  <c r="BD6374" i="3"/>
  <c r="BD6378" i="3"/>
  <c r="BD6382" i="3"/>
  <c r="BD6386" i="3"/>
  <c r="BD6390" i="3"/>
  <c r="BD6394" i="3"/>
  <c r="BD6398" i="3"/>
  <c r="BD6402" i="3"/>
  <c r="BD6406" i="3"/>
  <c r="BD6410" i="3"/>
  <c r="BD6414" i="3"/>
  <c r="BD6418" i="3"/>
  <c r="BD6422" i="3"/>
  <c r="BD6426" i="3"/>
  <c r="BD6430" i="3"/>
  <c r="BD6434" i="3"/>
  <c r="BD6438" i="3"/>
  <c r="BD6442" i="3"/>
  <c r="BD6446" i="3"/>
  <c r="BD6450" i="3"/>
  <c r="BD6454" i="3"/>
  <c r="BD6458" i="3"/>
  <c r="BD6462" i="3"/>
  <c r="BD6466" i="3"/>
  <c r="BD6470" i="3"/>
  <c r="BD6474" i="3"/>
  <c r="BD6478" i="3"/>
  <c r="BD6482" i="3"/>
  <c r="BD6486" i="3"/>
  <c r="BD6490" i="3"/>
  <c r="BD6494" i="3"/>
  <c r="BD6498" i="3"/>
  <c r="BD6502" i="3"/>
  <c r="BD6506" i="3"/>
  <c r="BD6510" i="3"/>
  <c r="BD6514" i="3"/>
  <c r="BD6518" i="3"/>
  <c r="BD6522" i="3"/>
  <c r="BD6526" i="3"/>
  <c r="BD6530" i="3"/>
  <c r="BD6534" i="3"/>
  <c r="BD6538" i="3"/>
  <c r="BD6542" i="3"/>
  <c r="BD6546" i="3"/>
  <c r="BD6550" i="3"/>
  <c r="BD6554" i="3"/>
  <c r="BD6558" i="3"/>
  <c r="BD6562" i="3"/>
  <c r="BD6566" i="3"/>
  <c r="BD6570" i="3"/>
  <c r="BD6574" i="3"/>
  <c r="BD6578" i="3"/>
  <c r="BD6582" i="3"/>
  <c r="BD6586" i="3"/>
  <c r="BD6590" i="3"/>
  <c r="BD6594" i="3"/>
  <c r="BD6598" i="3"/>
  <c r="BD6602" i="3"/>
  <c r="BD6606" i="3"/>
  <c r="BD6610" i="3"/>
  <c r="BD6614" i="3"/>
  <c r="BD6618" i="3"/>
  <c r="BD6622" i="3"/>
  <c r="BD6626" i="3"/>
  <c r="BD6630" i="3"/>
  <c r="BD6634" i="3"/>
  <c r="BD6638" i="3"/>
  <c r="BD6642" i="3"/>
  <c r="BD6646" i="3"/>
  <c r="BD6650" i="3"/>
  <c r="BD6654" i="3"/>
  <c r="BD6658" i="3"/>
  <c r="BD6662" i="3"/>
  <c r="BD6666" i="3"/>
  <c r="BD6670" i="3"/>
  <c r="BD6674" i="3"/>
  <c r="BD6678" i="3"/>
  <c r="BD6682" i="3"/>
  <c r="BD6686" i="3"/>
  <c r="BD6690" i="3"/>
  <c r="BD6694" i="3"/>
  <c r="BD6698" i="3"/>
  <c r="BD6702" i="3"/>
  <c r="BD6706" i="3"/>
  <c r="BD6710" i="3"/>
  <c r="BD6714" i="3"/>
  <c r="BD6718" i="3"/>
  <c r="BD6722" i="3"/>
  <c r="BD6726" i="3"/>
  <c r="BD6730" i="3"/>
  <c r="BD6734" i="3"/>
  <c r="BD6738" i="3"/>
  <c r="BD6742" i="3"/>
  <c r="BD1227" i="3"/>
  <c r="BD1611" i="3"/>
  <c r="BD5903" i="3"/>
  <c r="BD5907" i="3"/>
  <c r="BD5911" i="3"/>
  <c r="BD5915" i="3"/>
  <c r="BD5919" i="3"/>
  <c r="BD5923" i="3"/>
  <c r="BD5927" i="3"/>
  <c r="BD5931" i="3"/>
  <c r="BD5935" i="3"/>
  <c r="BD5939" i="3"/>
  <c r="BD5943" i="3"/>
  <c r="BD5947" i="3"/>
  <c r="BD5951" i="3"/>
  <c r="BD5955" i="3"/>
  <c r="BD5959" i="3"/>
  <c r="BD5963" i="3"/>
  <c r="BD5967" i="3"/>
  <c r="BD5971" i="3"/>
  <c r="BD5975" i="3"/>
  <c r="BD5979" i="3"/>
  <c r="BD5983" i="3"/>
  <c r="BD5987" i="3"/>
  <c r="BD5991" i="3"/>
  <c r="BD5995" i="3"/>
  <c r="BD5999" i="3"/>
  <c r="BD6003" i="3"/>
  <c r="BD6007" i="3"/>
  <c r="BD6011" i="3"/>
  <c r="BD6015" i="3"/>
  <c r="BD6019" i="3"/>
  <c r="BD6023" i="3"/>
  <c r="BD6027" i="3"/>
  <c r="BD6031" i="3"/>
  <c r="BD6035" i="3"/>
  <c r="BD6039" i="3"/>
  <c r="BD6043" i="3"/>
  <c r="BD6047" i="3"/>
  <c r="BD6051" i="3"/>
  <c r="BD6055" i="3"/>
  <c r="BD6059" i="3"/>
  <c r="BD6063" i="3"/>
  <c r="BD6067" i="3"/>
  <c r="BD6071" i="3"/>
  <c r="BD6075" i="3"/>
  <c r="BD6079" i="3"/>
  <c r="BD6083" i="3"/>
  <c r="BD6087" i="3"/>
  <c r="BD6091" i="3"/>
  <c r="BD6095" i="3"/>
  <c r="BD6099" i="3"/>
  <c r="BD6103" i="3"/>
  <c r="BD6107" i="3"/>
  <c r="BD6111" i="3"/>
  <c r="BD6115" i="3"/>
  <c r="BD6119" i="3"/>
  <c r="BD6123" i="3"/>
  <c r="BD6127" i="3"/>
  <c r="BD6131" i="3"/>
  <c r="BD6135" i="3"/>
  <c r="BD6139" i="3"/>
  <c r="BD6143" i="3"/>
  <c r="BD6147" i="3"/>
  <c r="BD6151" i="3"/>
  <c r="BD6155" i="3"/>
  <c r="BD6159" i="3"/>
  <c r="BD6163" i="3"/>
  <c r="BD6167" i="3"/>
  <c r="BD6171" i="3"/>
  <c r="BD6175" i="3"/>
  <c r="BD6179" i="3"/>
  <c r="BD6183" i="3"/>
  <c r="BD6187" i="3"/>
  <c r="BD6191" i="3"/>
  <c r="BD6195" i="3"/>
  <c r="BD6199" i="3"/>
  <c r="BD6203" i="3"/>
  <c r="BD6207" i="3"/>
  <c r="BD6211" i="3"/>
  <c r="BD6215" i="3"/>
  <c r="BD6219" i="3"/>
  <c r="BD6223" i="3"/>
  <c r="BD6227" i="3"/>
  <c r="BD6231" i="3"/>
  <c r="BD6235" i="3"/>
  <c r="BD6239" i="3"/>
  <c r="BD6243" i="3"/>
  <c r="BD6247" i="3"/>
  <c r="BD6251" i="3"/>
  <c r="BD6255" i="3"/>
  <c r="BD6259" i="3"/>
  <c r="BD6263" i="3"/>
  <c r="BD6267" i="3"/>
  <c r="BD6271" i="3"/>
  <c r="BD6275" i="3"/>
  <c r="BD6279" i="3"/>
  <c r="BD6283" i="3"/>
  <c r="BD6287" i="3"/>
  <c r="BD6291" i="3"/>
  <c r="BD6295" i="3"/>
  <c r="BD6299" i="3"/>
  <c r="BD6303" i="3"/>
  <c r="BD6307" i="3"/>
  <c r="BD6311" i="3"/>
  <c r="BD6315" i="3"/>
  <c r="BD6319" i="3"/>
  <c r="BD6323" i="3"/>
  <c r="BD6327" i="3"/>
  <c r="BD6331" i="3"/>
  <c r="BD6335" i="3"/>
  <c r="BD6339" i="3"/>
  <c r="BD6343" i="3"/>
  <c r="BD6347" i="3"/>
  <c r="BD6351" i="3"/>
  <c r="BD6355" i="3"/>
  <c r="BD6359" i="3"/>
  <c r="BD6363" i="3"/>
  <c r="BD6367" i="3"/>
  <c r="BD6371" i="3"/>
  <c r="BD6375" i="3"/>
  <c r="BD6379" i="3"/>
  <c r="BD6383" i="3"/>
  <c r="BD6387" i="3"/>
  <c r="BD6391" i="3"/>
  <c r="BD6395" i="3"/>
  <c r="BD6399" i="3"/>
  <c r="BD6403" i="3"/>
  <c r="BD6407" i="3"/>
  <c r="BD6411" i="3"/>
  <c r="BD6415" i="3"/>
  <c r="BD6419" i="3"/>
  <c r="BD6423" i="3"/>
  <c r="BD6427" i="3"/>
  <c r="BD6431" i="3"/>
  <c r="BD6435" i="3"/>
  <c r="BD6439" i="3"/>
  <c r="BD6443" i="3"/>
  <c r="BD6447" i="3"/>
  <c r="BD6451" i="3"/>
  <c r="BD6455" i="3"/>
  <c r="BD6459" i="3"/>
  <c r="BD6463" i="3"/>
  <c r="BD6467" i="3"/>
  <c r="BD6471" i="3"/>
  <c r="BD6475" i="3"/>
  <c r="BD6479" i="3"/>
  <c r="BD6483" i="3"/>
  <c r="BD6487" i="3"/>
  <c r="BD6491" i="3"/>
  <c r="BD6495" i="3"/>
  <c r="BD6499" i="3"/>
  <c r="BD6503" i="3"/>
  <c r="BD6507" i="3"/>
  <c r="BD6511" i="3"/>
  <c r="BD6515" i="3"/>
  <c r="BD6519" i="3"/>
  <c r="BD6523" i="3"/>
  <c r="BD6527" i="3"/>
  <c r="BD6531" i="3"/>
  <c r="BD6535" i="3"/>
  <c r="BD6539" i="3"/>
  <c r="BD6543" i="3"/>
  <c r="BD6547" i="3"/>
  <c r="BD6551" i="3"/>
  <c r="BD6555" i="3"/>
  <c r="BD6559" i="3"/>
  <c r="BD6563" i="3"/>
  <c r="BD6567" i="3"/>
  <c r="BD6571" i="3"/>
  <c r="BD6575" i="3"/>
  <c r="BD6579" i="3"/>
  <c r="BD6583" i="3"/>
  <c r="BD6587" i="3"/>
  <c r="BD6591" i="3"/>
  <c r="BD1355" i="3"/>
  <c r="BD5904" i="3"/>
  <c r="BD5908" i="3"/>
  <c r="BD5912" i="3"/>
  <c r="BD5916" i="3"/>
  <c r="BD5920" i="3"/>
  <c r="BD5924" i="3"/>
  <c r="BD5928" i="3"/>
  <c r="BD5932" i="3"/>
  <c r="BD5936" i="3"/>
  <c r="BD5940" i="3"/>
  <c r="BD5944" i="3"/>
  <c r="BD5948" i="3"/>
  <c r="BD5952" i="3"/>
  <c r="BD5956" i="3"/>
  <c r="BD5960" i="3"/>
  <c r="BD5964" i="3"/>
  <c r="BD5968" i="3"/>
  <c r="BD5972" i="3"/>
  <c r="BD5976" i="3"/>
  <c r="BD5980" i="3"/>
  <c r="BD5984" i="3"/>
  <c r="BD5988" i="3"/>
  <c r="BD5992" i="3"/>
  <c r="BD5996" i="3"/>
  <c r="BD6000" i="3"/>
  <c r="BD6004" i="3"/>
  <c r="BD6008" i="3"/>
  <c r="BD6012" i="3"/>
  <c r="BD6016" i="3"/>
  <c r="BD6020" i="3"/>
  <c r="BD6024" i="3"/>
  <c r="BD6028" i="3"/>
  <c r="BD6032" i="3"/>
  <c r="BD6036" i="3"/>
  <c r="BD6040" i="3"/>
  <c r="BD6044" i="3"/>
  <c r="BD6048" i="3"/>
  <c r="BD6052" i="3"/>
  <c r="BD6056" i="3"/>
  <c r="BD6060" i="3"/>
  <c r="BD6064" i="3"/>
  <c r="BD6068" i="3"/>
  <c r="BD6072" i="3"/>
  <c r="BD6076" i="3"/>
  <c r="BD6080" i="3"/>
  <c r="BD6084" i="3"/>
  <c r="BD6088" i="3"/>
  <c r="BD6092" i="3"/>
  <c r="BD6096" i="3"/>
  <c r="BD6100" i="3"/>
  <c r="BD6104" i="3"/>
  <c r="BD6108" i="3"/>
  <c r="BD6112" i="3"/>
  <c r="BD6116" i="3"/>
  <c r="BD6120" i="3"/>
  <c r="BD6124" i="3"/>
  <c r="BD6128" i="3"/>
  <c r="BD6132" i="3"/>
  <c r="BD6136" i="3"/>
  <c r="BD6140" i="3"/>
  <c r="BD6144" i="3"/>
  <c r="BD6148" i="3"/>
  <c r="BD6152" i="3"/>
  <c r="BD6156" i="3"/>
  <c r="BD6160" i="3"/>
  <c r="BD6164" i="3"/>
  <c r="BD6168" i="3"/>
  <c r="BD6172" i="3"/>
  <c r="BD6176" i="3"/>
  <c r="BD6180" i="3"/>
  <c r="BD6184" i="3"/>
  <c r="BD6188" i="3"/>
  <c r="BD6192" i="3"/>
  <c r="BD6196" i="3"/>
  <c r="BD6200" i="3"/>
  <c r="BD6204" i="3"/>
  <c r="BD6208" i="3"/>
  <c r="BD6212" i="3"/>
  <c r="BD6216" i="3"/>
  <c r="BD6220" i="3"/>
  <c r="BD6224" i="3"/>
  <c r="BD6228" i="3"/>
  <c r="BD6232" i="3"/>
  <c r="BD6236" i="3"/>
  <c r="BD6240" i="3"/>
  <c r="BD6244" i="3"/>
  <c r="BD6248" i="3"/>
  <c r="BD6252" i="3"/>
  <c r="BD6256" i="3"/>
  <c r="BD6260" i="3"/>
  <c r="BD6264" i="3"/>
  <c r="BD6268" i="3"/>
  <c r="BD6272" i="3"/>
  <c r="BD6276" i="3"/>
  <c r="BD6280" i="3"/>
  <c r="BD6284" i="3"/>
  <c r="BD6288" i="3"/>
  <c r="BD6292" i="3"/>
  <c r="BD6296" i="3"/>
  <c r="BD6300" i="3"/>
  <c r="BD6304" i="3"/>
  <c r="BD6308" i="3"/>
  <c r="BD6312" i="3"/>
  <c r="BD6316" i="3"/>
  <c r="BD6320" i="3"/>
  <c r="BD6324" i="3"/>
  <c r="BD6328" i="3"/>
  <c r="BD6332" i="3"/>
  <c r="BD6336" i="3"/>
  <c r="BD6340" i="3"/>
  <c r="BD6344" i="3"/>
  <c r="BD6348" i="3"/>
  <c r="BD6352" i="3"/>
  <c r="BD6356" i="3"/>
  <c r="BD6360" i="3"/>
  <c r="BD6364" i="3"/>
  <c r="BD6368" i="3"/>
  <c r="BD6372" i="3"/>
  <c r="BD6376" i="3"/>
  <c r="BD6380" i="3"/>
  <c r="BD6384" i="3"/>
  <c r="BD6388" i="3"/>
  <c r="BD6392" i="3"/>
  <c r="BD6396" i="3"/>
  <c r="BD6400" i="3"/>
  <c r="BD6404" i="3"/>
  <c r="BD6408" i="3"/>
  <c r="BD6412" i="3"/>
  <c r="BD6416" i="3"/>
  <c r="BD6420" i="3"/>
  <c r="BD6424" i="3"/>
  <c r="BD6428" i="3"/>
  <c r="BD6432" i="3"/>
  <c r="BD6436" i="3"/>
  <c r="BD6440" i="3"/>
  <c r="BD6444" i="3"/>
  <c r="BD6448" i="3"/>
  <c r="BD6452" i="3"/>
  <c r="BD6456" i="3"/>
  <c r="BD6460" i="3"/>
  <c r="BD6464" i="3"/>
  <c r="BD6468" i="3"/>
  <c r="BD6472" i="3"/>
  <c r="BD6476" i="3"/>
  <c r="BD6480" i="3"/>
  <c r="BD6484" i="3"/>
  <c r="BD6488" i="3"/>
  <c r="BD6492" i="3"/>
  <c r="BD6496" i="3"/>
  <c r="BD6500" i="3"/>
  <c r="BD6504" i="3"/>
  <c r="BD6508" i="3"/>
  <c r="BD6512" i="3"/>
  <c r="BD6516" i="3"/>
  <c r="BD6520" i="3"/>
  <c r="BD6524" i="3"/>
  <c r="BD6528" i="3"/>
  <c r="BD6532" i="3"/>
  <c r="BD6536" i="3"/>
  <c r="BD6540" i="3"/>
  <c r="BD6544" i="3"/>
  <c r="BD6548" i="3"/>
  <c r="BD6552" i="3"/>
  <c r="BD6556" i="3"/>
  <c r="BD6560" i="3"/>
  <c r="BD6564" i="3"/>
  <c r="BD6568" i="3"/>
  <c r="BD6572" i="3"/>
  <c r="BD6576" i="3"/>
  <c r="BD6580" i="3"/>
  <c r="BD6584" i="3"/>
  <c r="BD6588" i="3"/>
  <c r="BD6592" i="3"/>
  <c r="BD6596" i="3"/>
  <c r="BD6600" i="3"/>
  <c r="BD6604" i="3"/>
  <c r="BD6608" i="3"/>
  <c r="BD6612" i="3"/>
  <c r="BD6616" i="3"/>
  <c r="BD6620" i="3"/>
  <c r="BD6624" i="3"/>
  <c r="BD6628" i="3"/>
  <c r="BD6632" i="3"/>
  <c r="BD6636" i="3"/>
  <c r="BD6640" i="3"/>
  <c r="BD6644" i="3"/>
  <c r="BD6648" i="3"/>
  <c r="BD6652" i="3"/>
  <c r="BD6656" i="3"/>
  <c r="BD6660" i="3"/>
  <c r="BD6664" i="3"/>
  <c r="BD6668" i="3"/>
  <c r="BD6672" i="3"/>
  <c r="BD6676" i="3"/>
  <c r="BD6680" i="3"/>
  <c r="BD6684" i="3"/>
  <c r="BD6688" i="3"/>
  <c r="BD6692" i="3"/>
  <c r="BD6696" i="3"/>
  <c r="BD6700" i="3"/>
  <c r="BD6704" i="3"/>
  <c r="BD6708" i="3"/>
  <c r="BD6712" i="3"/>
  <c r="BD6716" i="3"/>
  <c r="BD6720" i="3"/>
  <c r="BD6724" i="3"/>
  <c r="BD6728" i="3"/>
  <c r="BD6732" i="3"/>
  <c r="BD6736" i="3"/>
  <c r="BD6740" i="3"/>
  <c r="BD1477" i="3"/>
  <c r="BD5917" i="3"/>
  <c r="BD5933" i="3"/>
  <c r="BD5949" i="3"/>
  <c r="BD5965" i="3"/>
  <c r="BD5981" i="3"/>
  <c r="BD5997" i="3"/>
  <c r="BD6013" i="3"/>
  <c r="BD6029" i="3"/>
  <c r="BD6045" i="3"/>
  <c r="BD6061" i="3"/>
  <c r="BD6077" i="3"/>
  <c r="BD6093" i="3"/>
  <c r="BD6109" i="3"/>
  <c r="BD6125" i="3"/>
  <c r="BD6141" i="3"/>
  <c r="BD6157" i="3"/>
  <c r="BD6173" i="3"/>
  <c r="BD6189" i="3"/>
  <c r="BD6205" i="3"/>
  <c r="BD6221" i="3"/>
  <c r="BD6237" i="3"/>
  <c r="BD6253" i="3"/>
  <c r="BD6269" i="3"/>
  <c r="BD6285" i="3"/>
  <c r="BD6301" i="3"/>
  <c r="BD6317" i="3"/>
  <c r="BD6333" i="3"/>
  <c r="BD6349" i="3"/>
  <c r="BD6365" i="3"/>
  <c r="BD6381" i="3"/>
  <c r="BD6397" i="3"/>
  <c r="BD6413" i="3"/>
  <c r="BD6429" i="3"/>
  <c r="BD6445" i="3"/>
  <c r="BD6461" i="3"/>
  <c r="BD6477" i="3"/>
  <c r="BD6493" i="3"/>
  <c r="BD6509" i="3"/>
  <c r="BD6525" i="3"/>
  <c r="BD6541" i="3"/>
  <c r="BD6557" i="3"/>
  <c r="BD6573" i="3"/>
  <c r="BD6589" i="3"/>
  <c r="BD6599" i="3"/>
  <c r="BD6607" i="3"/>
  <c r="BD6615" i="3"/>
  <c r="BD6623" i="3"/>
  <c r="BD6631" i="3"/>
  <c r="BD6639" i="3"/>
  <c r="BD6647" i="3"/>
  <c r="BD6655" i="3"/>
  <c r="BD6663" i="3"/>
  <c r="BD6671" i="3"/>
  <c r="BD6679" i="3"/>
  <c r="BD6687" i="3"/>
  <c r="BD6695" i="3"/>
  <c r="BD6703" i="3"/>
  <c r="BD6711" i="3"/>
  <c r="BD6719" i="3"/>
  <c r="BD6727" i="3"/>
  <c r="BD6735" i="3"/>
  <c r="BD6743" i="3"/>
  <c r="BD5905" i="3"/>
  <c r="BD5921" i="3"/>
  <c r="BD5937" i="3"/>
  <c r="BD5953" i="3"/>
  <c r="BD5969" i="3"/>
  <c r="BD5985" i="3"/>
  <c r="BD6001" i="3"/>
  <c r="BD6017" i="3"/>
  <c r="BD6033" i="3"/>
  <c r="BD6049" i="3"/>
  <c r="BD6065" i="3"/>
  <c r="BD6081" i="3"/>
  <c r="BD6097" i="3"/>
  <c r="BD6113" i="3"/>
  <c r="BD6129" i="3"/>
  <c r="BD6145" i="3"/>
  <c r="BD6161" i="3"/>
  <c r="BD6177" i="3"/>
  <c r="BD6193" i="3"/>
  <c r="BD6209" i="3"/>
  <c r="BD6225" i="3"/>
  <c r="BD6241" i="3"/>
  <c r="BD6257" i="3"/>
  <c r="BD6273" i="3"/>
  <c r="BD6289" i="3"/>
  <c r="BD6305" i="3"/>
  <c r="BD6321" i="3"/>
  <c r="BD6337" i="3"/>
  <c r="BD6353" i="3"/>
  <c r="BD6369" i="3"/>
  <c r="BD6385" i="3"/>
  <c r="BD6401" i="3"/>
  <c r="BD6417" i="3"/>
  <c r="BD6433" i="3"/>
  <c r="BD6449" i="3"/>
  <c r="BD6465" i="3"/>
  <c r="BD6481" i="3"/>
  <c r="BD6497" i="3"/>
  <c r="BD6513" i="3"/>
  <c r="BD6529" i="3"/>
  <c r="BD6545" i="3"/>
  <c r="BD6561" i="3"/>
  <c r="BD6577" i="3"/>
  <c r="BD6593" i="3"/>
  <c r="BD6601" i="3"/>
  <c r="BD6609" i="3"/>
  <c r="BD6617" i="3"/>
  <c r="BD6625" i="3"/>
  <c r="BD6633" i="3"/>
  <c r="BD6641" i="3"/>
  <c r="BD6649" i="3"/>
  <c r="BD6657" i="3"/>
  <c r="BD6665" i="3"/>
  <c r="BD6673" i="3"/>
  <c r="BD6681" i="3"/>
  <c r="BD6689" i="3"/>
  <c r="BD6697" i="3"/>
  <c r="BD6705" i="3"/>
  <c r="BD6713" i="3"/>
  <c r="BD6721" i="3"/>
  <c r="BD6729" i="3"/>
  <c r="BD6737" i="3"/>
  <c r="BD5909" i="3"/>
  <c r="BD5925" i="3"/>
  <c r="BD5941" i="3"/>
  <c r="BD5957" i="3"/>
  <c r="BD5973" i="3"/>
  <c r="BD5989" i="3"/>
  <c r="BD6005" i="3"/>
  <c r="BD6021" i="3"/>
  <c r="BD6037" i="3"/>
  <c r="BD6053" i="3"/>
  <c r="BD6069" i="3"/>
  <c r="BD6085" i="3"/>
  <c r="BD6101" i="3"/>
  <c r="BD6117" i="3"/>
  <c r="BD6133" i="3"/>
  <c r="BD6149" i="3"/>
  <c r="BD6165" i="3"/>
  <c r="BD6181" i="3"/>
  <c r="BD6197" i="3"/>
  <c r="BD6213" i="3"/>
  <c r="BD6229" i="3"/>
  <c r="BD6245" i="3"/>
  <c r="BD6261" i="3"/>
  <c r="BD6277" i="3"/>
  <c r="BD6293" i="3"/>
  <c r="BD6309" i="3"/>
  <c r="BD6325" i="3"/>
  <c r="BD6341" i="3"/>
  <c r="BD6357" i="3"/>
  <c r="BD6373" i="3"/>
  <c r="BD6389" i="3"/>
  <c r="BD6405" i="3"/>
  <c r="BD6421" i="3"/>
  <c r="BD6437" i="3"/>
  <c r="BD6453" i="3"/>
  <c r="BD6469" i="3"/>
  <c r="BD6485" i="3"/>
  <c r="BD6501" i="3"/>
  <c r="BD6517" i="3"/>
  <c r="BD6533" i="3"/>
  <c r="BD6549" i="3"/>
  <c r="BD6565" i="3"/>
  <c r="BD6581" i="3"/>
  <c r="BD6595" i="3"/>
  <c r="BD6603" i="3"/>
  <c r="BD6611" i="3"/>
  <c r="BD6619" i="3"/>
  <c r="BD6627" i="3"/>
  <c r="BD6635" i="3"/>
  <c r="BD6643" i="3"/>
  <c r="BD6651" i="3"/>
  <c r="BD6659" i="3"/>
  <c r="BD6667" i="3"/>
  <c r="BD6675" i="3"/>
  <c r="BD6683" i="3"/>
  <c r="BD6691" i="3"/>
  <c r="BD6699" i="3"/>
  <c r="BD6707" i="3"/>
  <c r="BD6715" i="3"/>
  <c r="BD6723" i="3"/>
  <c r="BD6731" i="3"/>
  <c r="BD6739" i="3"/>
  <c r="BD5929" i="3"/>
  <c r="BD5993" i="3"/>
  <c r="BD6057" i="3"/>
  <c r="BD6121" i="3"/>
  <c r="BD6185" i="3"/>
  <c r="BD6249" i="3"/>
  <c r="BD6313" i="3"/>
  <c r="BD6377" i="3"/>
  <c r="BD6441" i="3"/>
  <c r="BD6505" i="3"/>
  <c r="BD6569" i="3"/>
  <c r="BD6613" i="3"/>
  <c r="BD6645" i="3"/>
  <c r="BD6677" i="3"/>
  <c r="BD6709" i="3"/>
  <c r="BD6741" i="3"/>
  <c r="BD5945" i="3"/>
  <c r="BD6009" i="3"/>
  <c r="BD6073" i="3"/>
  <c r="BD6137" i="3"/>
  <c r="BD6201" i="3"/>
  <c r="BD6265" i="3"/>
  <c r="BD6329" i="3"/>
  <c r="BD6393" i="3"/>
  <c r="BD6457" i="3"/>
  <c r="BD6521" i="3"/>
  <c r="BD6585" i="3"/>
  <c r="BD6621" i="3"/>
  <c r="BD6653" i="3"/>
  <c r="BD6685" i="3"/>
  <c r="BD6717" i="3"/>
  <c r="BD5961" i="3"/>
  <c r="BD6025" i="3"/>
  <c r="BD6089" i="3"/>
  <c r="BD6153" i="3"/>
  <c r="BD6217" i="3"/>
  <c r="BD6281" i="3"/>
  <c r="BD6345" i="3"/>
  <c r="BD6409" i="3"/>
  <c r="BD6473" i="3"/>
  <c r="BD6537" i="3"/>
  <c r="BD6597" i="3"/>
  <c r="BD6629" i="3"/>
  <c r="BD6661" i="3"/>
  <c r="BD6693" i="3"/>
  <c r="BD6725" i="3"/>
  <c r="BD5913" i="3"/>
  <c r="BD5977" i="3"/>
  <c r="BD6041" i="3"/>
  <c r="BD6105" i="3"/>
  <c r="BD6169" i="3"/>
  <c r="BD6233" i="3"/>
  <c r="BD6297" i="3"/>
  <c r="BD6361" i="3"/>
  <c r="BD6425" i="3"/>
  <c r="BD6489" i="3"/>
  <c r="BD6553" i="3"/>
  <c r="BD6605" i="3"/>
  <c r="BD6637" i="3"/>
  <c r="BD6669" i="3"/>
  <c r="BD6701" i="3"/>
  <c r="BD6733" i="3"/>
  <c r="BD9499" i="3"/>
  <c r="BD9503" i="3"/>
  <c r="BD9507" i="3"/>
  <c r="BD9511" i="3"/>
  <c r="BD9515" i="3"/>
  <c r="BD9519" i="3"/>
  <c r="BD9523" i="3"/>
  <c r="BD9527" i="3"/>
  <c r="BD9531" i="3"/>
  <c r="BD9535" i="3"/>
  <c r="BD9539" i="3"/>
  <c r="BD9543" i="3"/>
  <c r="BD9547" i="3"/>
  <c r="BD9551" i="3"/>
  <c r="BD9555" i="3"/>
  <c r="BD9559" i="3"/>
  <c r="BD9563" i="3"/>
  <c r="BD9567" i="3"/>
  <c r="BD9571" i="3"/>
  <c r="BD9575" i="3"/>
  <c r="BD9579" i="3"/>
  <c r="BD9583" i="3"/>
  <c r="BD9587" i="3"/>
  <c r="BD9591" i="3"/>
  <c r="BD9595" i="3"/>
  <c r="BD9599" i="3"/>
  <c r="BD9603" i="3"/>
  <c r="BD9607" i="3"/>
  <c r="BD9611" i="3"/>
  <c r="BD9615" i="3"/>
  <c r="BD9619" i="3"/>
  <c r="BD9623" i="3"/>
  <c r="BD9627" i="3"/>
  <c r="BD9631" i="3"/>
  <c r="BD9635" i="3"/>
  <c r="BD9639" i="3"/>
  <c r="BD9643" i="3"/>
  <c r="BD9647" i="3"/>
  <c r="BD9651" i="3"/>
  <c r="BD9655" i="3"/>
  <c r="BD9659" i="3"/>
  <c r="BD9663" i="3"/>
  <c r="BD9667" i="3"/>
  <c r="BD9671" i="3"/>
  <c r="BD9675" i="3"/>
  <c r="BD9679" i="3"/>
  <c r="BD9683" i="3"/>
  <c r="BD9687" i="3"/>
  <c r="BD9691" i="3"/>
  <c r="BD9695" i="3"/>
  <c r="BD9699" i="3"/>
  <c r="BD9703" i="3"/>
  <c r="BD9707" i="3"/>
  <c r="BD9711" i="3"/>
  <c r="BD9715" i="3"/>
  <c r="BD9719" i="3"/>
  <c r="BD9723" i="3"/>
  <c r="BD9727" i="3"/>
  <c r="BD9731" i="3"/>
  <c r="BD9735" i="3"/>
  <c r="BD9739" i="3"/>
  <c r="BD9743" i="3"/>
  <c r="BD9747" i="3"/>
  <c r="BD9751" i="3"/>
  <c r="BD9755" i="3"/>
  <c r="BD9759" i="3"/>
  <c r="BD9763" i="3"/>
  <c r="BD9767" i="3"/>
  <c r="BD9771" i="3"/>
  <c r="BD9775" i="3"/>
  <c r="BD9779" i="3"/>
  <c r="BD9783" i="3"/>
  <c r="BD9787" i="3"/>
  <c r="BD9791" i="3"/>
  <c r="BD9795" i="3"/>
  <c r="BD9799" i="3"/>
  <c r="BD9803" i="3"/>
  <c r="BD9807" i="3"/>
  <c r="BD9811" i="3"/>
  <c r="BD9815" i="3"/>
  <c r="BD9819" i="3"/>
  <c r="BD9823" i="3"/>
  <c r="BD9827" i="3"/>
  <c r="BD9831" i="3"/>
  <c r="BD9835" i="3"/>
  <c r="BD9839" i="3"/>
  <c r="BD9843" i="3"/>
  <c r="BD9847" i="3"/>
  <c r="BD9851" i="3"/>
  <c r="BD9855" i="3"/>
  <c r="BD9859" i="3"/>
  <c r="BD9863" i="3"/>
  <c r="BD9867" i="3"/>
  <c r="BD9871" i="3"/>
  <c r="BD9875" i="3"/>
  <c r="BD9879" i="3"/>
  <c r="BD9883" i="3"/>
  <c r="BD9887" i="3"/>
  <c r="BD9891" i="3"/>
  <c r="BD9895" i="3"/>
  <c r="BD9500" i="3"/>
  <c r="BD9504" i="3"/>
  <c r="BD9508" i="3"/>
  <c r="BD9512" i="3"/>
  <c r="BD9516" i="3"/>
  <c r="BD9520" i="3"/>
  <c r="BD9524" i="3"/>
  <c r="BD9528" i="3"/>
  <c r="BD9532" i="3"/>
  <c r="BD9536" i="3"/>
  <c r="BD9540" i="3"/>
  <c r="BD9544" i="3"/>
  <c r="BD9548" i="3"/>
  <c r="BD9552" i="3"/>
  <c r="BD9556" i="3"/>
  <c r="BD9560" i="3"/>
  <c r="BD9564" i="3"/>
  <c r="BD9568" i="3"/>
  <c r="BD9572" i="3"/>
  <c r="BD9576" i="3"/>
  <c r="BD9580" i="3"/>
  <c r="BD9584" i="3"/>
  <c r="BD9588" i="3"/>
  <c r="BD9592" i="3"/>
  <c r="BD9596" i="3"/>
  <c r="BD9600" i="3"/>
  <c r="BD9604" i="3"/>
  <c r="BD9608" i="3"/>
  <c r="BD9612" i="3"/>
  <c r="BD9616" i="3"/>
  <c r="BD9620" i="3"/>
  <c r="BD9624" i="3"/>
  <c r="BD9628" i="3"/>
  <c r="BD9632" i="3"/>
  <c r="BD9636" i="3"/>
  <c r="BD9640" i="3"/>
  <c r="BD9644" i="3"/>
  <c r="BD9648" i="3"/>
  <c r="BD9652" i="3"/>
  <c r="BD9656" i="3"/>
  <c r="BD9660" i="3"/>
  <c r="BD9664" i="3"/>
  <c r="BD9668" i="3"/>
  <c r="BD9672" i="3"/>
  <c r="BD9676" i="3"/>
  <c r="BD9680" i="3"/>
  <c r="BD9684" i="3"/>
  <c r="BD9688" i="3"/>
  <c r="BD9692" i="3"/>
  <c r="BD9696" i="3"/>
  <c r="BD9700" i="3"/>
  <c r="BD9704" i="3"/>
  <c r="BD9708" i="3"/>
  <c r="BD9712" i="3"/>
  <c r="BD9716" i="3"/>
  <c r="BD9720" i="3"/>
  <c r="BD9724" i="3"/>
  <c r="BD9728" i="3"/>
  <c r="BD9732" i="3"/>
  <c r="BD9736" i="3"/>
  <c r="BD9740" i="3"/>
  <c r="BD9744" i="3"/>
  <c r="BD9748" i="3"/>
  <c r="BD9752" i="3"/>
  <c r="BD9756" i="3"/>
  <c r="BD9760" i="3"/>
  <c r="BD9764" i="3"/>
  <c r="BD9768" i="3"/>
  <c r="BD9772" i="3"/>
  <c r="BD9776" i="3"/>
  <c r="BD9780" i="3"/>
  <c r="BD9784" i="3"/>
  <c r="BD9788" i="3"/>
  <c r="BD9792" i="3"/>
  <c r="BD9796" i="3"/>
  <c r="BD9800" i="3"/>
  <c r="BD9804" i="3"/>
  <c r="BD9808" i="3"/>
  <c r="BD9812" i="3"/>
  <c r="BD9816" i="3"/>
  <c r="BD9820" i="3"/>
  <c r="BD9824" i="3"/>
  <c r="BD9828" i="3"/>
  <c r="BD9832" i="3"/>
  <c r="BD9836" i="3"/>
  <c r="BD9840" i="3"/>
  <c r="BD9844" i="3"/>
  <c r="BD9848" i="3"/>
  <c r="BD9852" i="3"/>
  <c r="BD9856" i="3"/>
  <c r="BD9860" i="3"/>
  <c r="BD9864" i="3"/>
  <c r="BD9868" i="3"/>
  <c r="BD9872" i="3"/>
  <c r="BD9876" i="3"/>
  <c r="BD9880" i="3"/>
  <c r="BD9884" i="3"/>
  <c r="BD9888" i="3"/>
  <c r="BD9892" i="3"/>
  <c r="BD9896" i="3"/>
  <c r="BD9900" i="3"/>
  <c r="BD9904" i="3"/>
  <c r="BD9908" i="3"/>
  <c r="BD9912" i="3"/>
  <c r="BD9916" i="3"/>
  <c r="BD9920" i="3"/>
  <c r="BD9924" i="3"/>
  <c r="BD9928" i="3"/>
  <c r="BD9932" i="3"/>
  <c r="BD9936" i="3"/>
  <c r="BD9501" i="3"/>
  <c r="BD9505" i="3"/>
  <c r="BD9509" i="3"/>
  <c r="BD9513" i="3"/>
  <c r="BD9517" i="3"/>
  <c r="BD9521" i="3"/>
  <c r="BD9525" i="3"/>
  <c r="BD9529" i="3"/>
  <c r="BD9533" i="3"/>
  <c r="BD9537" i="3"/>
  <c r="BD9541" i="3"/>
  <c r="BD9545" i="3"/>
  <c r="BD9549" i="3"/>
  <c r="BD9553" i="3"/>
  <c r="BD9557" i="3"/>
  <c r="BD9561" i="3"/>
  <c r="BD9565" i="3"/>
  <c r="BD9569" i="3"/>
  <c r="BD9573" i="3"/>
  <c r="BD9577" i="3"/>
  <c r="BD9581" i="3"/>
  <c r="BD9585" i="3"/>
  <c r="BD9589" i="3"/>
  <c r="BD9593" i="3"/>
  <c r="BD9597" i="3"/>
  <c r="BD9601" i="3"/>
  <c r="BD9605" i="3"/>
  <c r="BD9609" i="3"/>
  <c r="BD9613" i="3"/>
  <c r="BD9617" i="3"/>
  <c r="BD9621" i="3"/>
  <c r="BD9625" i="3"/>
  <c r="BD9629" i="3"/>
  <c r="BD9633" i="3"/>
  <c r="BD9637" i="3"/>
  <c r="BD9641" i="3"/>
  <c r="BD9645" i="3"/>
  <c r="BD9649" i="3"/>
  <c r="BD9653" i="3"/>
  <c r="BD9657" i="3"/>
  <c r="BD9661" i="3"/>
  <c r="BD9665" i="3"/>
  <c r="BD9669" i="3"/>
  <c r="BD9673" i="3"/>
  <c r="BD9677" i="3"/>
  <c r="BD9681" i="3"/>
  <c r="BD9685" i="3"/>
  <c r="BD9689" i="3"/>
  <c r="BD9693" i="3"/>
  <c r="BD9697" i="3"/>
  <c r="BD9701" i="3"/>
  <c r="BD9705" i="3"/>
  <c r="BD9709" i="3"/>
  <c r="BD9713" i="3"/>
  <c r="BD9717" i="3"/>
  <c r="BD9721" i="3"/>
  <c r="BD9725" i="3"/>
  <c r="BD9729" i="3"/>
  <c r="BD9733" i="3"/>
  <c r="BD9737" i="3"/>
  <c r="BD9741" i="3"/>
  <c r="BD9745" i="3"/>
  <c r="BD9749" i="3"/>
  <c r="BD9753" i="3"/>
  <c r="BD9757" i="3"/>
  <c r="BD9761" i="3"/>
  <c r="BD9765" i="3"/>
  <c r="BD9769" i="3"/>
  <c r="BD9773" i="3"/>
  <c r="BD9777" i="3"/>
  <c r="BD9781" i="3"/>
  <c r="BD9785" i="3"/>
  <c r="BD9789" i="3"/>
  <c r="BD9793" i="3"/>
  <c r="BD9797" i="3"/>
  <c r="BD9801" i="3"/>
  <c r="BD9805" i="3"/>
  <c r="BD9809" i="3"/>
  <c r="BD9813" i="3"/>
  <c r="BD9817" i="3"/>
  <c r="BD9821" i="3"/>
  <c r="BD9825" i="3"/>
  <c r="BD9829" i="3"/>
  <c r="BD9833" i="3"/>
  <c r="BD9837" i="3"/>
  <c r="BD9841" i="3"/>
  <c r="BD9845" i="3"/>
  <c r="BD9849" i="3"/>
  <c r="BD9853" i="3"/>
  <c r="BD9857" i="3"/>
  <c r="BD9861" i="3"/>
  <c r="BD9865" i="3"/>
  <c r="BD9869" i="3"/>
  <c r="BD9873" i="3"/>
  <c r="BD9877" i="3"/>
  <c r="BD9881" i="3"/>
  <c r="BD9885" i="3"/>
  <c r="BD9889" i="3"/>
  <c r="BD9893" i="3"/>
  <c r="BD9897" i="3"/>
  <c r="BD9901" i="3"/>
  <c r="BD9905" i="3"/>
  <c r="BD9909" i="3"/>
  <c r="BD9913" i="3"/>
  <c r="BD9917" i="3"/>
  <c r="BD9921" i="3"/>
  <c r="BD9925" i="3"/>
  <c r="BD9929" i="3"/>
  <c r="BD9933" i="3"/>
  <c r="BD9937" i="3"/>
  <c r="BD9941" i="3"/>
  <c r="BD9945" i="3"/>
  <c r="BD9949" i="3"/>
  <c r="BD9953" i="3"/>
  <c r="BD9957" i="3"/>
  <c r="BD9961" i="3"/>
  <c r="BD9965" i="3"/>
  <c r="BD9969" i="3"/>
  <c r="BD9973" i="3"/>
  <c r="BD9977" i="3"/>
  <c r="BD9981" i="3"/>
  <c r="BD9985" i="3"/>
  <c r="BD9989" i="3"/>
  <c r="BD9993" i="3"/>
  <c r="BD9997" i="3"/>
  <c r="BD10001" i="3"/>
  <c r="BD10005" i="3"/>
  <c r="BD10009" i="3"/>
  <c r="BD10013" i="3"/>
  <c r="BD10017" i="3"/>
  <c r="BD10021" i="3"/>
  <c r="BD10025" i="3"/>
  <c r="BD10029" i="3"/>
  <c r="BD10033" i="3"/>
  <c r="BD10037" i="3"/>
  <c r="BD10041" i="3"/>
  <c r="BD10045" i="3"/>
  <c r="BD10049" i="3"/>
  <c r="BD10053" i="3"/>
  <c r="BD10057" i="3"/>
  <c r="BD10061" i="3"/>
  <c r="BD10065" i="3"/>
  <c r="BD10069" i="3"/>
  <c r="BD10073" i="3"/>
  <c r="BD10077" i="3"/>
  <c r="BD10081" i="3"/>
  <c r="BD10085" i="3"/>
  <c r="BD10089" i="3"/>
  <c r="BD10093" i="3"/>
  <c r="BD10097" i="3"/>
  <c r="BD10101" i="3"/>
  <c r="BD10105" i="3"/>
  <c r="BD10109" i="3"/>
  <c r="BD10113" i="3"/>
  <c r="BD10117" i="3"/>
  <c r="BD10121" i="3"/>
  <c r="BD10125" i="3"/>
  <c r="BD10129" i="3"/>
  <c r="BD10133" i="3"/>
  <c r="BD10137" i="3"/>
  <c r="BD10141" i="3"/>
  <c r="BD10145" i="3"/>
  <c r="BD10149" i="3"/>
  <c r="BD10153" i="3"/>
  <c r="BD10157" i="3"/>
  <c r="BD10161" i="3"/>
  <c r="BD10165" i="3"/>
  <c r="BD10169" i="3"/>
  <c r="BD10173" i="3"/>
  <c r="BD10177" i="3"/>
  <c r="BD10181" i="3"/>
  <c r="BD10185" i="3"/>
  <c r="BD10189" i="3"/>
  <c r="BD10193" i="3"/>
  <c r="BD10197" i="3"/>
  <c r="BD10201" i="3"/>
  <c r="BD10205" i="3"/>
  <c r="BD10209" i="3"/>
  <c r="BD10213" i="3"/>
  <c r="BD10217" i="3"/>
  <c r="BD10221" i="3"/>
  <c r="BD10225" i="3"/>
  <c r="BD10229" i="3"/>
  <c r="BD10233" i="3"/>
  <c r="BD10237" i="3"/>
  <c r="BD10241" i="3"/>
  <c r="BD10245" i="3"/>
  <c r="BD10249" i="3"/>
  <c r="BD10253" i="3"/>
  <c r="BD10257" i="3"/>
  <c r="BD10261" i="3"/>
  <c r="BD10265" i="3"/>
  <c r="BD10269" i="3"/>
  <c r="BD10273" i="3"/>
  <c r="BD10277" i="3"/>
  <c r="BD10281" i="3"/>
  <c r="BD10285" i="3"/>
  <c r="BD10289" i="3"/>
  <c r="BD10293" i="3"/>
  <c r="BD10297" i="3"/>
  <c r="BD10301" i="3"/>
  <c r="BD10305" i="3"/>
  <c r="BD10309" i="3"/>
  <c r="BD10313" i="3"/>
  <c r="BD10317" i="3"/>
  <c r="BD10321" i="3"/>
  <c r="BD10325" i="3"/>
  <c r="BD10329" i="3"/>
  <c r="BD10333" i="3"/>
  <c r="BD10337" i="3"/>
  <c r="BD10341" i="3"/>
  <c r="BD10345" i="3"/>
  <c r="BD10349" i="3"/>
  <c r="BD10353" i="3"/>
  <c r="BD10357" i="3"/>
  <c r="BD10361" i="3"/>
  <c r="BD10365" i="3"/>
  <c r="BD10369" i="3"/>
  <c r="BD10373" i="3"/>
  <c r="BD10377" i="3"/>
  <c r="BD10381" i="3"/>
  <c r="BD10385" i="3"/>
  <c r="BD10389" i="3"/>
  <c r="BD10393" i="3"/>
  <c r="BD10397" i="3"/>
  <c r="BD10401" i="3"/>
  <c r="BD10405" i="3"/>
  <c r="BD10409" i="3"/>
  <c r="BD10413" i="3"/>
  <c r="BD10417" i="3"/>
  <c r="BD10421" i="3"/>
  <c r="BD10425" i="3"/>
  <c r="BD10429" i="3"/>
  <c r="BD10433" i="3"/>
  <c r="BD10437" i="3"/>
  <c r="BD10441" i="3"/>
  <c r="BD10445" i="3"/>
  <c r="BD10449" i="3"/>
  <c r="BD10453" i="3"/>
  <c r="BD10457" i="3"/>
  <c r="BD10461" i="3"/>
  <c r="BD10465" i="3"/>
  <c r="BD10469" i="3"/>
  <c r="BD10473" i="3"/>
  <c r="BD10477" i="3"/>
  <c r="BD10481" i="3"/>
  <c r="BD10485" i="3"/>
  <c r="BD10489" i="3"/>
  <c r="BD10493" i="3"/>
  <c r="BD10497" i="3"/>
  <c r="BD10501" i="3"/>
  <c r="BD10505" i="3"/>
  <c r="BD10509" i="3"/>
  <c r="BD10513" i="3"/>
  <c r="BD10517" i="3"/>
  <c r="BD10521" i="3"/>
  <c r="BD10525" i="3"/>
  <c r="BD10529" i="3"/>
  <c r="BD10533" i="3"/>
  <c r="BD10537" i="3"/>
  <c r="BD10541" i="3"/>
  <c r="BD10545" i="3"/>
  <c r="BD10549" i="3"/>
  <c r="BD10553" i="3"/>
  <c r="BD10557" i="3"/>
  <c r="BD10561" i="3"/>
  <c r="BD10565" i="3"/>
  <c r="BD10569" i="3"/>
  <c r="BD10573" i="3"/>
  <c r="BD10577" i="3"/>
  <c r="BD10581" i="3"/>
  <c r="BD10585" i="3"/>
  <c r="BD10589" i="3"/>
  <c r="BD10593" i="3"/>
  <c r="BD10597" i="3"/>
  <c r="BD10601" i="3"/>
  <c r="BD10605" i="3"/>
  <c r="BD10609" i="3"/>
  <c r="BD10613" i="3"/>
  <c r="BD10617" i="3"/>
  <c r="BD10621" i="3"/>
  <c r="BD10625" i="3"/>
  <c r="BD10629" i="3"/>
  <c r="BD10633" i="3"/>
  <c r="BD10637" i="3"/>
  <c r="BD10641" i="3"/>
  <c r="BD10645" i="3"/>
  <c r="BD9506" i="3"/>
  <c r="BD9522" i="3"/>
  <c r="BD9538" i="3"/>
  <c r="BD9554" i="3"/>
  <c r="BD9570" i="3"/>
  <c r="BD9586" i="3"/>
  <c r="BD9602" i="3"/>
  <c r="BD9618" i="3"/>
  <c r="BD9634" i="3"/>
  <c r="BD9650" i="3"/>
  <c r="BD9666" i="3"/>
  <c r="BD9682" i="3"/>
  <c r="BD9698" i="3"/>
  <c r="BD9714" i="3"/>
  <c r="BD9730" i="3"/>
  <c r="BD9746" i="3"/>
  <c r="BD9762" i="3"/>
  <c r="BD9778" i="3"/>
  <c r="BD9794" i="3"/>
  <c r="BD9810" i="3"/>
  <c r="BD9826" i="3"/>
  <c r="BD9842" i="3"/>
  <c r="BD9858" i="3"/>
  <c r="BD9874" i="3"/>
  <c r="BD9890" i="3"/>
  <c r="BD9902" i="3"/>
  <c r="BD9910" i="3"/>
  <c r="BD9918" i="3"/>
  <c r="BD9926" i="3"/>
  <c r="BD9934" i="3"/>
  <c r="BD9940" i="3"/>
  <c r="BD9946" i="3"/>
  <c r="BD9951" i="3"/>
  <c r="BD9956" i="3"/>
  <c r="BD9962" i="3"/>
  <c r="BD9967" i="3"/>
  <c r="BD9972" i="3"/>
  <c r="BD9978" i="3"/>
  <c r="BD9983" i="3"/>
  <c r="BD9988" i="3"/>
  <c r="BD9994" i="3"/>
  <c r="BD9999" i="3"/>
  <c r="BD10004" i="3"/>
  <c r="BD10010" i="3"/>
  <c r="BD10015" i="3"/>
  <c r="BD10020" i="3"/>
  <c r="BD10026" i="3"/>
  <c r="BD10031" i="3"/>
  <c r="BD10036" i="3"/>
  <c r="BD10042" i="3"/>
  <c r="BD10047" i="3"/>
  <c r="BD10052" i="3"/>
  <c r="BD10058" i="3"/>
  <c r="BD10063" i="3"/>
  <c r="BD10068" i="3"/>
  <c r="BD10074" i="3"/>
  <c r="BD10079" i="3"/>
  <c r="BD10084" i="3"/>
  <c r="BD10090" i="3"/>
  <c r="BD10095" i="3"/>
  <c r="BD10100" i="3"/>
  <c r="BD10106" i="3"/>
  <c r="BD10111" i="3"/>
  <c r="BD10116" i="3"/>
  <c r="BD10122" i="3"/>
  <c r="BD10127" i="3"/>
  <c r="BD10132" i="3"/>
  <c r="BD10138" i="3"/>
  <c r="BD10143" i="3"/>
  <c r="BD10148" i="3"/>
  <c r="BD10154" i="3"/>
  <c r="BD10159" i="3"/>
  <c r="BD10164" i="3"/>
  <c r="BD10170" i="3"/>
  <c r="BD10175" i="3"/>
  <c r="BD10180" i="3"/>
  <c r="BD10186" i="3"/>
  <c r="BD10191" i="3"/>
  <c r="BD10196" i="3"/>
  <c r="BD10202" i="3"/>
  <c r="BD10207" i="3"/>
  <c r="BD10212" i="3"/>
  <c r="BD10218" i="3"/>
  <c r="BD10223" i="3"/>
  <c r="BD10228" i="3"/>
  <c r="BD10234" i="3"/>
  <c r="BD10239" i="3"/>
  <c r="BD10244" i="3"/>
  <c r="BD10250" i="3"/>
  <c r="BD10255" i="3"/>
  <c r="BD10260" i="3"/>
  <c r="BD10266" i="3"/>
  <c r="BD10271" i="3"/>
  <c r="BD10276" i="3"/>
  <c r="BD10282" i="3"/>
  <c r="BD10287" i="3"/>
  <c r="BD10292" i="3"/>
  <c r="BD10298" i="3"/>
  <c r="BD10303" i="3"/>
  <c r="BD10308" i="3"/>
  <c r="BD10314" i="3"/>
  <c r="BD10319" i="3"/>
  <c r="BD10324" i="3"/>
  <c r="BD10330" i="3"/>
  <c r="BD10335" i="3"/>
  <c r="BD10340" i="3"/>
  <c r="BD10346" i="3"/>
  <c r="BD10351" i="3"/>
  <c r="BD10356" i="3"/>
  <c r="BD10362" i="3"/>
  <c r="BD10367" i="3"/>
  <c r="BD10372" i="3"/>
  <c r="BD10378" i="3"/>
  <c r="BD10383" i="3"/>
  <c r="BD10388" i="3"/>
  <c r="BD10394" i="3"/>
  <c r="BD10399" i="3"/>
  <c r="BD10404" i="3"/>
  <c r="BD10410" i="3"/>
  <c r="BD10415" i="3"/>
  <c r="BD10420" i="3"/>
  <c r="BD10426" i="3"/>
  <c r="BD10431" i="3"/>
  <c r="BD10436" i="3"/>
  <c r="BD10442" i="3"/>
  <c r="BD10447" i="3"/>
  <c r="BD10452" i="3"/>
  <c r="BD10458" i="3"/>
  <c r="BD10463" i="3"/>
  <c r="BD10468" i="3"/>
  <c r="BD10474" i="3"/>
  <c r="BD10479" i="3"/>
  <c r="BD10484" i="3"/>
  <c r="BD10490" i="3"/>
  <c r="BD10495" i="3"/>
  <c r="BD10500" i="3"/>
  <c r="BD10506" i="3"/>
  <c r="BD10511" i="3"/>
  <c r="BD10516" i="3"/>
  <c r="BD10522" i="3"/>
  <c r="BD10527" i="3"/>
  <c r="BD10532" i="3"/>
  <c r="BD10538" i="3"/>
  <c r="BD10543" i="3"/>
  <c r="BD10548" i="3"/>
  <c r="BD10554" i="3"/>
  <c r="BD10559" i="3"/>
  <c r="BD10564" i="3"/>
  <c r="BD10570" i="3"/>
  <c r="BD10575" i="3"/>
  <c r="BD10580" i="3"/>
  <c r="BD10586" i="3"/>
  <c r="BD10591" i="3"/>
  <c r="BD10596" i="3"/>
  <c r="BD10602" i="3"/>
  <c r="BD10607" i="3"/>
  <c r="BD10612" i="3"/>
  <c r="BD10618" i="3"/>
  <c r="BD10623" i="3"/>
  <c r="BD10628" i="3"/>
  <c r="BD10634" i="3"/>
  <c r="BD10639" i="3"/>
  <c r="BD10644" i="3"/>
  <c r="BD10649" i="3"/>
  <c r="BD10653" i="3"/>
  <c r="BD10657" i="3"/>
  <c r="BD10661" i="3"/>
  <c r="BD10665" i="3"/>
  <c r="BD10669" i="3"/>
  <c r="BD10673" i="3"/>
  <c r="BD10677" i="3"/>
  <c r="BD10681" i="3"/>
  <c r="BD10685" i="3"/>
  <c r="BD10689" i="3"/>
  <c r="BD10693" i="3"/>
  <c r="BD10697" i="3"/>
  <c r="BD10701" i="3"/>
  <c r="BD10705" i="3"/>
  <c r="BD10709" i="3"/>
  <c r="BD10713" i="3"/>
  <c r="BD10717" i="3"/>
  <c r="BD10721" i="3"/>
  <c r="BD10725" i="3"/>
  <c r="BD10729" i="3"/>
  <c r="BD10733" i="3"/>
  <c r="BD10737" i="3"/>
  <c r="BD10741" i="3"/>
  <c r="BD10769" i="3"/>
  <c r="BD10773" i="3"/>
  <c r="BD10777" i="3"/>
  <c r="BD10781" i="3"/>
  <c r="BD10785" i="3"/>
  <c r="BD10789" i="3"/>
  <c r="BD10793" i="3"/>
  <c r="BD10797" i="3"/>
  <c r="BD10801" i="3"/>
  <c r="BD10805" i="3"/>
  <c r="BD10809" i="3"/>
  <c r="BD10813" i="3"/>
  <c r="BD10817" i="3"/>
  <c r="BD10821" i="3"/>
  <c r="BD10825" i="3"/>
  <c r="BD10829" i="3"/>
  <c r="BD10833" i="3"/>
  <c r="BD10837" i="3"/>
  <c r="BD10841" i="3"/>
  <c r="BD10845" i="3"/>
  <c r="BD10849" i="3"/>
  <c r="BD10853" i="3"/>
  <c r="BD10857" i="3"/>
  <c r="BD10861" i="3"/>
  <c r="BD10865" i="3"/>
  <c r="BD10869" i="3"/>
  <c r="BD10873" i="3"/>
  <c r="BD10877" i="3"/>
  <c r="BD10881" i="3"/>
  <c r="BD10885" i="3"/>
  <c r="BD10889" i="3"/>
  <c r="BD10893" i="3"/>
  <c r="BD10897" i="3"/>
  <c r="BD10901" i="3"/>
  <c r="BD10905" i="3"/>
  <c r="BD10909" i="3"/>
  <c r="BD10913" i="3"/>
  <c r="BD10917" i="3"/>
  <c r="BD10921" i="3"/>
  <c r="BD10925" i="3"/>
  <c r="BD10929" i="3"/>
  <c r="BD10933" i="3"/>
  <c r="BD10937" i="3"/>
  <c r="BD10941" i="3"/>
  <c r="BD10945" i="3"/>
  <c r="BD10949" i="3"/>
  <c r="BD10953" i="3"/>
  <c r="BD10957" i="3"/>
  <c r="BD10961" i="3"/>
  <c r="BD10965" i="3"/>
  <c r="BD10969" i="3"/>
  <c r="BD10973" i="3"/>
  <c r="BD10977" i="3"/>
  <c r="BD10981" i="3"/>
  <c r="BD10985" i="3"/>
  <c r="BD10989" i="3"/>
  <c r="BD10993" i="3"/>
  <c r="BD10997" i="3"/>
  <c r="BD11001" i="3"/>
  <c r="BD11005" i="3"/>
  <c r="BD11009" i="3"/>
  <c r="BD11013" i="3"/>
  <c r="BD11017" i="3"/>
  <c r="BD11021" i="3"/>
  <c r="BD11025" i="3"/>
  <c r="BD11029" i="3"/>
  <c r="BD11033" i="3"/>
  <c r="BD11037" i="3"/>
  <c r="BD11041" i="3"/>
  <c r="BD11045" i="3"/>
  <c r="BD11049" i="3"/>
  <c r="BD11053" i="3"/>
  <c r="BD11057" i="3"/>
  <c r="BD11061" i="3"/>
  <c r="BD11065" i="3"/>
  <c r="BD11069" i="3"/>
  <c r="BD11073" i="3"/>
  <c r="BD11077" i="3"/>
  <c r="BD11081" i="3"/>
  <c r="BD11085" i="3"/>
  <c r="BD11089" i="3"/>
  <c r="BD11093" i="3"/>
  <c r="BD11097" i="3"/>
  <c r="BD11101" i="3"/>
  <c r="BD11105" i="3"/>
  <c r="BD11109" i="3"/>
  <c r="BD11113" i="3"/>
  <c r="BD11117" i="3"/>
  <c r="BD11121" i="3"/>
  <c r="BD11125" i="3"/>
  <c r="BD11129" i="3"/>
  <c r="BD11133" i="3"/>
  <c r="BD11137" i="3"/>
  <c r="BD11141" i="3"/>
  <c r="BD11145" i="3"/>
  <c r="BD11149" i="3"/>
  <c r="BD11153" i="3"/>
  <c r="BD11157" i="3"/>
  <c r="BD11161" i="3"/>
  <c r="BD11165" i="3"/>
  <c r="BD11169" i="3"/>
  <c r="BD11173" i="3"/>
  <c r="BD11177" i="3"/>
  <c r="BD11181" i="3"/>
  <c r="BD11185" i="3"/>
  <c r="BD11189" i="3"/>
  <c r="BD11193" i="3"/>
  <c r="BD11197" i="3"/>
  <c r="BD11201" i="3"/>
  <c r="BD11205" i="3"/>
  <c r="BD11209" i="3"/>
  <c r="BD11213" i="3"/>
  <c r="BD11217" i="3"/>
  <c r="BD11221" i="3"/>
  <c r="BD11225" i="3"/>
  <c r="BD11229" i="3"/>
  <c r="BD11233" i="3"/>
  <c r="BD11237" i="3"/>
  <c r="BD11241" i="3"/>
  <c r="BD11245" i="3"/>
  <c r="BD11249" i="3"/>
  <c r="BD11253" i="3"/>
  <c r="BD11257" i="3"/>
  <c r="BD11261" i="3"/>
  <c r="BD11265" i="3"/>
  <c r="BD11269" i="3"/>
  <c r="BD11273" i="3"/>
  <c r="BD11277" i="3"/>
  <c r="BD11281" i="3"/>
  <c r="BD11285" i="3"/>
  <c r="BD11289" i="3"/>
  <c r="BD11293" i="3"/>
  <c r="BD11297" i="3"/>
  <c r="BD11301" i="3"/>
  <c r="BD11305" i="3"/>
  <c r="BD11309" i="3"/>
  <c r="BD11313" i="3"/>
  <c r="BD11317" i="3"/>
  <c r="BD11321" i="3"/>
  <c r="BD11325" i="3"/>
  <c r="BD11329" i="3"/>
  <c r="BD11333" i="3"/>
  <c r="BD11337" i="3"/>
  <c r="BD11341" i="3"/>
  <c r="BD11345" i="3"/>
  <c r="BD11349" i="3"/>
  <c r="BD11353" i="3"/>
  <c r="BD11357" i="3"/>
  <c r="BD11361" i="3"/>
  <c r="BD11365" i="3"/>
  <c r="BD11369" i="3"/>
  <c r="BD11373" i="3"/>
  <c r="BD11377" i="3"/>
  <c r="BD11381" i="3"/>
  <c r="BD11385" i="3"/>
  <c r="BD11389" i="3"/>
  <c r="BD11393" i="3"/>
  <c r="BD11397" i="3"/>
  <c r="BD11401" i="3"/>
  <c r="BD11405" i="3"/>
  <c r="BD11409" i="3"/>
  <c r="BD11413" i="3"/>
  <c r="BD11417" i="3"/>
  <c r="BD11421" i="3"/>
  <c r="BD11425" i="3"/>
  <c r="BD11429" i="3"/>
  <c r="BD11433" i="3"/>
  <c r="BD11437" i="3"/>
  <c r="BD11441" i="3"/>
  <c r="BD11445" i="3"/>
  <c r="BD11449" i="3"/>
  <c r="BD11453" i="3"/>
  <c r="BD11457" i="3"/>
  <c r="BD11461" i="3"/>
  <c r="BD11465" i="3"/>
  <c r="BD11469" i="3"/>
  <c r="BD11473" i="3"/>
  <c r="BD11477" i="3"/>
  <c r="BD11481" i="3"/>
  <c r="BD11485" i="3"/>
  <c r="BD11489" i="3"/>
  <c r="BD11493" i="3"/>
  <c r="BD11497" i="3"/>
  <c r="BD9726" i="3"/>
  <c r="BD9790" i="3"/>
  <c r="BD9838" i="3"/>
  <c r="BD9886" i="3"/>
  <c r="BD9915" i="3"/>
  <c r="BD9939" i="3"/>
  <c r="BD9955" i="3"/>
  <c r="BD9966" i="3"/>
  <c r="BD9987" i="3"/>
  <c r="BD10003" i="3"/>
  <c r="BD10019" i="3"/>
  <c r="BD10035" i="3"/>
  <c r="BD10046" i="3"/>
  <c r="BD10062" i="3"/>
  <c r="BD10083" i="3"/>
  <c r="BD10104" i="3"/>
  <c r="BD10120" i="3"/>
  <c r="BD10136" i="3"/>
  <c r="BD10152" i="3"/>
  <c r="BD10163" i="3"/>
  <c r="BD10174" i="3"/>
  <c r="BD10200" i="3"/>
  <c r="BD10216" i="3"/>
  <c r="BD10232" i="3"/>
  <c r="BD10248" i="3"/>
  <c r="BD10264" i="3"/>
  <c r="BD10280" i="3"/>
  <c r="BD10291" i="3"/>
  <c r="BD10307" i="3"/>
  <c r="BD10323" i="3"/>
  <c r="BD10344" i="3"/>
  <c r="BD10360" i="3"/>
  <c r="BD10371" i="3"/>
  <c r="BD10387" i="3"/>
  <c r="BD10403" i="3"/>
  <c r="BD10419" i="3"/>
  <c r="BD10440" i="3"/>
  <c r="BD10451" i="3"/>
  <c r="BD10467" i="3"/>
  <c r="BD10488" i="3"/>
  <c r="BD10504" i="3"/>
  <c r="BD10520" i="3"/>
  <c r="BD10531" i="3"/>
  <c r="BD10542" i="3"/>
  <c r="BD10558" i="3"/>
  <c r="BD10579" i="3"/>
  <c r="BD10595" i="3"/>
  <c r="BD10606" i="3"/>
  <c r="BD10622" i="3"/>
  <c r="BD10638" i="3"/>
  <c r="BD10652" i="3"/>
  <c r="BD10664" i="3"/>
  <c r="BD10676" i="3"/>
  <c r="BD10688" i="3"/>
  <c r="BD10704" i="3"/>
  <c r="BD10720" i="3"/>
  <c r="BD10732" i="3"/>
  <c r="BD10776" i="3"/>
  <c r="BD10788" i="3"/>
  <c r="BD10804" i="3"/>
  <c r="BD10816" i="3"/>
  <c r="BD10828" i="3"/>
  <c r="BD10840" i="3"/>
  <c r="BD10856" i="3"/>
  <c r="BD10872" i="3"/>
  <c r="BD10888" i="3"/>
  <c r="BD10900" i="3"/>
  <c r="BD10912" i="3"/>
  <c r="BD9510" i="3"/>
  <c r="BD9526" i="3"/>
  <c r="BD9542" i="3"/>
  <c r="BD9558" i="3"/>
  <c r="BD9574" i="3"/>
  <c r="BD9590" i="3"/>
  <c r="BD9606" i="3"/>
  <c r="BD9622" i="3"/>
  <c r="BD9638" i="3"/>
  <c r="BD9654" i="3"/>
  <c r="BD9670" i="3"/>
  <c r="BD9686" i="3"/>
  <c r="BD9702" i="3"/>
  <c r="BD9718" i="3"/>
  <c r="BD9734" i="3"/>
  <c r="BD9750" i="3"/>
  <c r="BD9766" i="3"/>
  <c r="BD9782" i="3"/>
  <c r="BD9798" i="3"/>
  <c r="BD9814" i="3"/>
  <c r="BD9830" i="3"/>
  <c r="BD9846" i="3"/>
  <c r="BD9862" i="3"/>
  <c r="BD9878" i="3"/>
  <c r="BD9894" i="3"/>
  <c r="BD9903" i="3"/>
  <c r="BD9911" i="3"/>
  <c r="BD9919" i="3"/>
  <c r="BD9927" i="3"/>
  <c r="BD9935" i="3"/>
  <c r="BD9942" i="3"/>
  <c r="BD9947" i="3"/>
  <c r="BD9952" i="3"/>
  <c r="BD9958" i="3"/>
  <c r="BD9963" i="3"/>
  <c r="BD9968" i="3"/>
  <c r="BD9974" i="3"/>
  <c r="BD9979" i="3"/>
  <c r="BD9984" i="3"/>
  <c r="BD9990" i="3"/>
  <c r="BD9995" i="3"/>
  <c r="BD10000" i="3"/>
  <c r="BD10006" i="3"/>
  <c r="BD10011" i="3"/>
  <c r="BD10016" i="3"/>
  <c r="BD10022" i="3"/>
  <c r="BD10027" i="3"/>
  <c r="BD10032" i="3"/>
  <c r="BD10038" i="3"/>
  <c r="BD10043" i="3"/>
  <c r="BD10048" i="3"/>
  <c r="BD10054" i="3"/>
  <c r="BD10059" i="3"/>
  <c r="BD10064" i="3"/>
  <c r="BD10070" i="3"/>
  <c r="BD10075" i="3"/>
  <c r="BD10080" i="3"/>
  <c r="BD10086" i="3"/>
  <c r="BD10091" i="3"/>
  <c r="BD10096" i="3"/>
  <c r="BD10102" i="3"/>
  <c r="BD10107" i="3"/>
  <c r="BD10112" i="3"/>
  <c r="BD10118" i="3"/>
  <c r="BD10123" i="3"/>
  <c r="BD10128" i="3"/>
  <c r="BD10134" i="3"/>
  <c r="BD10139" i="3"/>
  <c r="BD10144" i="3"/>
  <c r="BD10150" i="3"/>
  <c r="BD10155" i="3"/>
  <c r="BD10160" i="3"/>
  <c r="BD10166" i="3"/>
  <c r="BD10171" i="3"/>
  <c r="BD10176" i="3"/>
  <c r="BD10182" i="3"/>
  <c r="BD10187" i="3"/>
  <c r="BD10192" i="3"/>
  <c r="BD10198" i="3"/>
  <c r="BD10203" i="3"/>
  <c r="BD10208" i="3"/>
  <c r="BD10214" i="3"/>
  <c r="BD10219" i="3"/>
  <c r="BD10224" i="3"/>
  <c r="BD10230" i="3"/>
  <c r="BD10235" i="3"/>
  <c r="BD10240" i="3"/>
  <c r="BD10246" i="3"/>
  <c r="BD10251" i="3"/>
  <c r="BD10256" i="3"/>
  <c r="BD10262" i="3"/>
  <c r="BD10267" i="3"/>
  <c r="BD10272" i="3"/>
  <c r="BD10278" i="3"/>
  <c r="BD10283" i="3"/>
  <c r="BD10288" i="3"/>
  <c r="BD10294" i="3"/>
  <c r="BD10299" i="3"/>
  <c r="BD10304" i="3"/>
  <c r="BD10310" i="3"/>
  <c r="BD10315" i="3"/>
  <c r="BD10320" i="3"/>
  <c r="BD10326" i="3"/>
  <c r="BD10331" i="3"/>
  <c r="BD10336" i="3"/>
  <c r="BD10342" i="3"/>
  <c r="BD10347" i="3"/>
  <c r="BD10352" i="3"/>
  <c r="BD10358" i="3"/>
  <c r="BD10363" i="3"/>
  <c r="BD10368" i="3"/>
  <c r="BD10374" i="3"/>
  <c r="BD10379" i="3"/>
  <c r="BD10384" i="3"/>
  <c r="BD10390" i="3"/>
  <c r="BD10395" i="3"/>
  <c r="BD10400" i="3"/>
  <c r="BD10406" i="3"/>
  <c r="BD10411" i="3"/>
  <c r="BD10416" i="3"/>
  <c r="BD10422" i="3"/>
  <c r="BD10427" i="3"/>
  <c r="BD10432" i="3"/>
  <c r="BD10438" i="3"/>
  <c r="BD10443" i="3"/>
  <c r="BD10448" i="3"/>
  <c r="BD10454" i="3"/>
  <c r="BD10459" i="3"/>
  <c r="BD10464" i="3"/>
  <c r="BD10470" i="3"/>
  <c r="BD10475" i="3"/>
  <c r="BD10480" i="3"/>
  <c r="BD10486" i="3"/>
  <c r="BD10491" i="3"/>
  <c r="BD10496" i="3"/>
  <c r="BD10502" i="3"/>
  <c r="BD10507" i="3"/>
  <c r="BD10512" i="3"/>
  <c r="BD10518" i="3"/>
  <c r="BD10523" i="3"/>
  <c r="BD10528" i="3"/>
  <c r="BD10534" i="3"/>
  <c r="BD10539" i="3"/>
  <c r="BD10544" i="3"/>
  <c r="BD10550" i="3"/>
  <c r="BD10555" i="3"/>
  <c r="BD10560" i="3"/>
  <c r="BD10566" i="3"/>
  <c r="BD10571" i="3"/>
  <c r="BD10576" i="3"/>
  <c r="BD10582" i="3"/>
  <c r="BD10587" i="3"/>
  <c r="BD10592" i="3"/>
  <c r="BD10598" i="3"/>
  <c r="BD10603" i="3"/>
  <c r="BD10608" i="3"/>
  <c r="BD10614" i="3"/>
  <c r="BD10619" i="3"/>
  <c r="BD10624" i="3"/>
  <c r="BD10630" i="3"/>
  <c r="BD10635" i="3"/>
  <c r="BD10640" i="3"/>
  <c r="BD10646" i="3"/>
  <c r="BD10650" i="3"/>
  <c r="BD10654" i="3"/>
  <c r="BD10658" i="3"/>
  <c r="BD10662" i="3"/>
  <c r="BD10666" i="3"/>
  <c r="BD10670" i="3"/>
  <c r="BD10674" i="3"/>
  <c r="BD10678" i="3"/>
  <c r="BD10682" i="3"/>
  <c r="BD10686" i="3"/>
  <c r="BD10690" i="3"/>
  <c r="BD10694" i="3"/>
  <c r="BD10698" i="3"/>
  <c r="BD10702" i="3"/>
  <c r="BD10706" i="3"/>
  <c r="BD10710" i="3"/>
  <c r="BD10714" i="3"/>
  <c r="BD10718" i="3"/>
  <c r="BD10722" i="3"/>
  <c r="BD10726" i="3"/>
  <c r="BD10730" i="3"/>
  <c r="BD10734" i="3"/>
  <c r="BD10738" i="3"/>
  <c r="BD10742" i="3"/>
  <c r="BD10770" i="3"/>
  <c r="BD10774" i="3"/>
  <c r="BD10778" i="3"/>
  <c r="BD10782" i="3"/>
  <c r="BD10786" i="3"/>
  <c r="BD10790" i="3"/>
  <c r="BD10794" i="3"/>
  <c r="BD10798" i="3"/>
  <c r="BD10802" i="3"/>
  <c r="BD10806" i="3"/>
  <c r="BD10810" i="3"/>
  <c r="BD10814" i="3"/>
  <c r="BD10818" i="3"/>
  <c r="BD10822" i="3"/>
  <c r="BD10826" i="3"/>
  <c r="BD10830" i="3"/>
  <c r="BD10834" i="3"/>
  <c r="BD10838" i="3"/>
  <c r="BD10842" i="3"/>
  <c r="BD10846" i="3"/>
  <c r="BD10850" i="3"/>
  <c r="BD10854" i="3"/>
  <c r="BD10858" i="3"/>
  <c r="BD10862" i="3"/>
  <c r="BD10866" i="3"/>
  <c r="BD10870" i="3"/>
  <c r="BD10874" i="3"/>
  <c r="BD10878" i="3"/>
  <c r="BD10882" i="3"/>
  <c r="BD10886" i="3"/>
  <c r="BD10890" i="3"/>
  <c r="BD10894" i="3"/>
  <c r="BD10898" i="3"/>
  <c r="BD10902" i="3"/>
  <c r="BD10906" i="3"/>
  <c r="BD10910" i="3"/>
  <c r="BD10914" i="3"/>
  <c r="BD10918" i="3"/>
  <c r="BD10922" i="3"/>
  <c r="BD10926" i="3"/>
  <c r="BD10930" i="3"/>
  <c r="BD10934" i="3"/>
  <c r="BD10938" i="3"/>
  <c r="BD10942" i="3"/>
  <c r="BD10946" i="3"/>
  <c r="BD10950" i="3"/>
  <c r="BD10954" i="3"/>
  <c r="BD10958" i="3"/>
  <c r="BD10962" i="3"/>
  <c r="BD10966" i="3"/>
  <c r="BD10970" i="3"/>
  <c r="BD10974" i="3"/>
  <c r="BD10978" i="3"/>
  <c r="BD10982" i="3"/>
  <c r="BD10986" i="3"/>
  <c r="BD10990" i="3"/>
  <c r="BD10994" i="3"/>
  <c r="BD10998" i="3"/>
  <c r="BD11002" i="3"/>
  <c r="BD11006" i="3"/>
  <c r="BD11010" i="3"/>
  <c r="BD11014" i="3"/>
  <c r="BD11018" i="3"/>
  <c r="BD11022" i="3"/>
  <c r="BD11026" i="3"/>
  <c r="BD11030" i="3"/>
  <c r="BD11034" i="3"/>
  <c r="BD11038" i="3"/>
  <c r="BD11042" i="3"/>
  <c r="BD11046" i="3"/>
  <c r="BD11050" i="3"/>
  <c r="BD11054" i="3"/>
  <c r="BD11058" i="3"/>
  <c r="BD11062" i="3"/>
  <c r="BD11066" i="3"/>
  <c r="BD11070" i="3"/>
  <c r="BD11074" i="3"/>
  <c r="BD11078" i="3"/>
  <c r="BD11082" i="3"/>
  <c r="BD11086" i="3"/>
  <c r="BD11090" i="3"/>
  <c r="BD11094" i="3"/>
  <c r="BD11098" i="3"/>
  <c r="BD11102" i="3"/>
  <c r="BD11106" i="3"/>
  <c r="BD11110" i="3"/>
  <c r="BD11114" i="3"/>
  <c r="BD11118" i="3"/>
  <c r="BD11122" i="3"/>
  <c r="BD11126" i="3"/>
  <c r="BD11130" i="3"/>
  <c r="BD11134" i="3"/>
  <c r="BD11138" i="3"/>
  <c r="BD11142" i="3"/>
  <c r="BD11146" i="3"/>
  <c r="BD11150" i="3"/>
  <c r="BD11154" i="3"/>
  <c r="BD11158" i="3"/>
  <c r="BD11162" i="3"/>
  <c r="BD11166" i="3"/>
  <c r="BD11170" i="3"/>
  <c r="BD11174" i="3"/>
  <c r="BD11178" i="3"/>
  <c r="BD11182" i="3"/>
  <c r="BD11186" i="3"/>
  <c r="BD11190" i="3"/>
  <c r="BD11194" i="3"/>
  <c r="BD11198" i="3"/>
  <c r="BD11202" i="3"/>
  <c r="BD11206" i="3"/>
  <c r="BD11210" i="3"/>
  <c r="BD11214" i="3"/>
  <c r="BD11218" i="3"/>
  <c r="BD11222" i="3"/>
  <c r="BD11226" i="3"/>
  <c r="BD11230" i="3"/>
  <c r="BD11234" i="3"/>
  <c r="BD11238" i="3"/>
  <c r="BD11242" i="3"/>
  <c r="BD11246" i="3"/>
  <c r="BD11250" i="3"/>
  <c r="BD11254" i="3"/>
  <c r="BD11258" i="3"/>
  <c r="BD11262" i="3"/>
  <c r="BD11266" i="3"/>
  <c r="BD11270" i="3"/>
  <c r="BD11274" i="3"/>
  <c r="BD11278" i="3"/>
  <c r="BD11282" i="3"/>
  <c r="BD11286" i="3"/>
  <c r="BD11290" i="3"/>
  <c r="BD11294" i="3"/>
  <c r="BD11298" i="3"/>
  <c r="BD11302" i="3"/>
  <c r="BD11306" i="3"/>
  <c r="BD11310" i="3"/>
  <c r="BD11314" i="3"/>
  <c r="BD11318" i="3"/>
  <c r="BD11322" i="3"/>
  <c r="BD11326" i="3"/>
  <c r="BD11330" i="3"/>
  <c r="BD11334" i="3"/>
  <c r="BD11338" i="3"/>
  <c r="BD11342" i="3"/>
  <c r="BD11346" i="3"/>
  <c r="BD11350" i="3"/>
  <c r="BD11354" i="3"/>
  <c r="BD11358" i="3"/>
  <c r="BD11362" i="3"/>
  <c r="BD11366" i="3"/>
  <c r="BD11370" i="3"/>
  <c r="BD11374" i="3"/>
  <c r="BD11378" i="3"/>
  <c r="BD11382" i="3"/>
  <c r="BD11386" i="3"/>
  <c r="BD11390" i="3"/>
  <c r="BD11394" i="3"/>
  <c r="BD11398" i="3"/>
  <c r="BD11402" i="3"/>
  <c r="BD11406" i="3"/>
  <c r="BD11410" i="3"/>
  <c r="BD11414" i="3"/>
  <c r="BD11418" i="3"/>
  <c r="BD11422" i="3"/>
  <c r="BD11426" i="3"/>
  <c r="BD11430" i="3"/>
  <c r="BD11434" i="3"/>
  <c r="BD11438" i="3"/>
  <c r="BD11442" i="3"/>
  <c r="BD11446" i="3"/>
  <c r="BD11450" i="3"/>
  <c r="BD11454" i="3"/>
  <c r="BD11458" i="3"/>
  <c r="BD11462" i="3"/>
  <c r="BD11466" i="3"/>
  <c r="BD11470" i="3"/>
  <c r="BD11474" i="3"/>
  <c r="BD11478" i="3"/>
  <c r="BD11482" i="3"/>
  <c r="BD11486" i="3"/>
  <c r="BD11490" i="3"/>
  <c r="BD11494" i="3"/>
  <c r="BD11498" i="3"/>
  <c r="BD9710" i="3"/>
  <c r="BD9758" i="3"/>
  <c r="BD9822" i="3"/>
  <c r="BD9870" i="3"/>
  <c r="BD9907" i="3"/>
  <c r="BD9931" i="3"/>
  <c r="BD9950" i="3"/>
  <c r="BD9976" i="3"/>
  <c r="BD9992" i="3"/>
  <c r="BD10008" i="3"/>
  <c r="BD10024" i="3"/>
  <c r="BD10040" i="3"/>
  <c r="BD10056" i="3"/>
  <c r="BD10067" i="3"/>
  <c r="BD10078" i="3"/>
  <c r="BD10099" i="3"/>
  <c r="BD10115" i="3"/>
  <c r="BD10131" i="3"/>
  <c r="BD10142" i="3"/>
  <c r="BD10168" i="3"/>
  <c r="BD10184" i="3"/>
  <c r="BD10195" i="3"/>
  <c r="BD10211" i="3"/>
  <c r="BD10222" i="3"/>
  <c r="BD10238" i="3"/>
  <c r="BD10254" i="3"/>
  <c r="BD10270" i="3"/>
  <c r="BD10286" i="3"/>
  <c r="BD10302" i="3"/>
  <c r="BD10318" i="3"/>
  <c r="BD10334" i="3"/>
  <c r="BD10355" i="3"/>
  <c r="BD10366" i="3"/>
  <c r="BD10382" i="3"/>
  <c r="BD10398" i="3"/>
  <c r="BD10414" i="3"/>
  <c r="BD10430" i="3"/>
  <c r="BD10446" i="3"/>
  <c r="BD10462" i="3"/>
  <c r="BD10478" i="3"/>
  <c r="BD10494" i="3"/>
  <c r="BD10515" i="3"/>
  <c r="BD10536" i="3"/>
  <c r="BD10547" i="3"/>
  <c r="BD10563" i="3"/>
  <c r="BD10574" i="3"/>
  <c r="BD10590" i="3"/>
  <c r="BD10611" i="3"/>
  <c r="BD10627" i="3"/>
  <c r="BD10648" i="3"/>
  <c r="BD10656" i="3"/>
  <c r="BD10672" i="3"/>
  <c r="BD10684" i="3"/>
  <c r="BD10696" i="3"/>
  <c r="BD10708" i="3"/>
  <c r="BD10716" i="3"/>
  <c r="BD10728" i="3"/>
  <c r="BD10740" i="3"/>
  <c r="BD10768" i="3"/>
  <c r="BD10784" i="3"/>
  <c r="BD10796" i="3"/>
  <c r="BD10808" i="3"/>
  <c r="BD10820" i="3"/>
  <c r="BD10832" i="3"/>
  <c r="BD10844" i="3"/>
  <c r="BD10852" i="3"/>
  <c r="BD10864" i="3"/>
  <c r="BD10876" i="3"/>
  <c r="BD10880" i="3"/>
  <c r="BD10892" i="3"/>
  <c r="BD10904" i="3"/>
  <c r="BD10916" i="3"/>
  <c r="BD9498" i="3"/>
  <c r="BD9514" i="3"/>
  <c r="BD9530" i="3"/>
  <c r="BD9546" i="3"/>
  <c r="BD9562" i="3"/>
  <c r="BD9578" i="3"/>
  <c r="BD9594" i="3"/>
  <c r="BD9610" i="3"/>
  <c r="BD9626" i="3"/>
  <c r="BD9642" i="3"/>
  <c r="BD9658" i="3"/>
  <c r="BD9674" i="3"/>
  <c r="BD9690" i="3"/>
  <c r="BD9706" i="3"/>
  <c r="BD9722" i="3"/>
  <c r="BD9738" i="3"/>
  <c r="BD9754" i="3"/>
  <c r="BD9770" i="3"/>
  <c r="BD9786" i="3"/>
  <c r="BD9802" i="3"/>
  <c r="BD9818" i="3"/>
  <c r="BD9834" i="3"/>
  <c r="BD9850" i="3"/>
  <c r="BD9866" i="3"/>
  <c r="BD9882" i="3"/>
  <c r="BD9898" i="3"/>
  <c r="BD9906" i="3"/>
  <c r="BD9914" i="3"/>
  <c r="BD9922" i="3"/>
  <c r="BD9930" i="3"/>
  <c r="BD9938" i="3"/>
  <c r="BD9943" i="3"/>
  <c r="BD9948" i="3"/>
  <c r="BD9954" i="3"/>
  <c r="BD9959" i="3"/>
  <c r="BD9964" i="3"/>
  <c r="BD9970" i="3"/>
  <c r="BD9975" i="3"/>
  <c r="BD9980" i="3"/>
  <c r="BD9986" i="3"/>
  <c r="BD9991" i="3"/>
  <c r="BD9996" i="3"/>
  <c r="BD10002" i="3"/>
  <c r="BD10007" i="3"/>
  <c r="BD10012" i="3"/>
  <c r="BD10018" i="3"/>
  <c r="BD10023" i="3"/>
  <c r="BD10028" i="3"/>
  <c r="BD10034" i="3"/>
  <c r="BD10039" i="3"/>
  <c r="BD10044" i="3"/>
  <c r="BD10050" i="3"/>
  <c r="BD10055" i="3"/>
  <c r="BD10060" i="3"/>
  <c r="BD10066" i="3"/>
  <c r="BD10071" i="3"/>
  <c r="BD10076" i="3"/>
  <c r="BD10082" i="3"/>
  <c r="BD10087" i="3"/>
  <c r="BD10092" i="3"/>
  <c r="BD10098" i="3"/>
  <c r="BD10103" i="3"/>
  <c r="BD10108" i="3"/>
  <c r="BD10114" i="3"/>
  <c r="BD10119" i="3"/>
  <c r="BD10124" i="3"/>
  <c r="BD10130" i="3"/>
  <c r="BD10135" i="3"/>
  <c r="BD10140" i="3"/>
  <c r="BD10146" i="3"/>
  <c r="BD10151" i="3"/>
  <c r="BD10156" i="3"/>
  <c r="BD10162" i="3"/>
  <c r="BD10167" i="3"/>
  <c r="BD10172" i="3"/>
  <c r="BD10178" i="3"/>
  <c r="BD10183" i="3"/>
  <c r="BD10188" i="3"/>
  <c r="BD10194" i="3"/>
  <c r="BD10199" i="3"/>
  <c r="BD10204" i="3"/>
  <c r="BD10210" i="3"/>
  <c r="BD10215" i="3"/>
  <c r="BD10220" i="3"/>
  <c r="BD10226" i="3"/>
  <c r="BD10231" i="3"/>
  <c r="BD10236" i="3"/>
  <c r="BD10242" i="3"/>
  <c r="BD10247" i="3"/>
  <c r="BD10252" i="3"/>
  <c r="BD10258" i="3"/>
  <c r="BD10263" i="3"/>
  <c r="BD10268" i="3"/>
  <c r="BD10274" i="3"/>
  <c r="BD10279" i="3"/>
  <c r="BD10284" i="3"/>
  <c r="BD10290" i="3"/>
  <c r="BD10295" i="3"/>
  <c r="BD10300" i="3"/>
  <c r="BD10306" i="3"/>
  <c r="BD10311" i="3"/>
  <c r="BD10316" i="3"/>
  <c r="BD10322" i="3"/>
  <c r="BD10327" i="3"/>
  <c r="BD10332" i="3"/>
  <c r="BD10338" i="3"/>
  <c r="BD10343" i="3"/>
  <c r="BD10348" i="3"/>
  <c r="BD10354" i="3"/>
  <c r="BD10359" i="3"/>
  <c r="BD10364" i="3"/>
  <c r="BD10370" i="3"/>
  <c r="BD10375" i="3"/>
  <c r="BD10380" i="3"/>
  <c r="BD10386" i="3"/>
  <c r="BD10391" i="3"/>
  <c r="BD10396" i="3"/>
  <c r="BD10402" i="3"/>
  <c r="BD10407" i="3"/>
  <c r="BD10412" i="3"/>
  <c r="BD10418" i="3"/>
  <c r="BD10423" i="3"/>
  <c r="BD10428" i="3"/>
  <c r="BD10434" i="3"/>
  <c r="BD10439" i="3"/>
  <c r="BD10444" i="3"/>
  <c r="BD10450" i="3"/>
  <c r="BD10455" i="3"/>
  <c r="BD10460" i="3"/>
  <c r="BD10466" i="3"/>
  <c r="BD10471" i="3"/>
  <c r="BD10476" i="3"/>
  <c r="BD10482" i="3"/>
  <c r="BD10487" i="3"/>
  <c r="BD10492" i="3"/>
  <c r="BD10498" i="3"/>
  <c r="BD10503" i="3"/>
  <c r="BD10508" i="3"/>
  <c r="BD10514" i="3"/>
  <c r="BD10519" i="3"/>
  <c r="BD10524" i="3"/>
  <c r="BD10530" i="3"/>
  <c r="BD10535" i="3"/>
  <c r="BD10540" i="3"/>
  <c r="BD10546" i="3"/>
  <c r="BD10551" i="3"/>
  <c r="BD10556" i="3"/>
  <c r="BD10562" i="3"/>
  <c r="BD10567" i="3"/>
  <c r="BD10572" i="3"/>
  <c r="BD10578" i="3"/>
  <c r="BD10583" i="3"/>
  <c r="BD10588" i="3"/>
  <c r="BD10594" i="3"/>
  <c r="BD10599" i="3"/>
  <c r="BD10604" i="3"/>
  <c r="BD10610" i="3"/>
  <c r="BD10615" i="3"/>
  <c r="BD10620" i="3"/>
  <c r="BD10626" i="3"/>
  <c r="BD10631" i="3"/>
  <c r="BD10636" i="3"/>
  <c r="BD10642" i="3"/>
  <c r="BD10647" i="3"/>
  <c r="BD10651" i="3"/>
  <c r="BD10655" i="3"/>
  <c r="BD10659" i="3"/>
  <c r="BD10663" i="3"/>
  <c r="BD10667" i="3"/>
  <c r="BD10671" i="3"/>
  <c r="BD10675" i="3"/>
  <c r="BD10679" i="3"/>
  <c r="BD10683" i="3"/>
  <c r="BD10687" i="3"/>
  <c r="BD10691" i="3"/>
  <c r="BD10695" i="3"/>
  <c r="BD10699" i="3"/>
  <c r="BD10703" i="3"/>
  <c r="BD10707" i="3"/>
  <c r="BD10711" i="3"/>
  <c r="BD10715" i="3"/>
  <c r="BD10719" i="3"/>
  <c r="BD10723" i="3"/>
  <c r="BD10727" i="3"/>
  <c r="BD10731" i="3"/>
  <c r="BD10735" i="3"/>
  <c r="BD10739" i="3"/>
  <c r="BD10743" i="3"/>
  <c r="BD10771" i="3"/>
  <c r="BD10775" i="3"/>
  <c r="BD10779" i="3"/>
  <c r="BD10783" i="3"/>
  <c r="BD10787" i="3"/>
  <c r="BD10791" i="3"/>
  <c r="BD10795" i="3"/>
  <c r="BD10799" i="3"/>
  <c r="BD10803" i="3"/>
  <c r="BD10807" i="3"/>
  <c r="BD10811" i="3"/>
  <c r="BD10815" i="3"/>
  <c r="BD10819" i="3"/>
  <c r="BD10823" i="3"/>
  <c r="BD10827" i="3"/>
  <c r="BD10831" i="3"/>
  <c r="BD10835" i="3"/>
  <c r="BD10839" i="3"/>
  <c r="BD10843" i="3"/>
  <c r="BD10847" i="3"/>
  <c r="BD10851" i="3"/>
  <c r="BD10855" i="3"/>
  <c r="BD10859" i="3"/>
  <c r="BD10863" i="3"/>
  <c r="BD10867" i="3"/>
  <c r="BD10871" i="3"/>
  <c r="BD10875" i="3"/>
  <c r="BD10879" i="3"/>
  <c r="BD10883" i="3"/>
  <c r="BD10887" i="3"/>
  <c r="BD10891" i="3"/>
  <c r="BD10895" i="3"/>
  <c r="BD10899" i="3"/>
  <c r="BD10903" i="3"/>
  <c r="BD10907" i="3"/>
  <c r="BD10911" i="3"/>
  <c r="BD10915" i="3"/>
  <c r="BD10919" i="3"/>
  <c r="BD10923" i="3"/>
  <c r="BD10927" i="3"/>
  <c r="BD10931" i="3"/>
  <c r="BD10935" i="3"/>
  <c r="BD10939" i="3"/>
  <c r="BD10943" i="3"/>
  <c r="BD10947" i="3"/>
  <c r="BD10951" i="3"/>
  <c r="BD10955" i="3"/>
  <c r="BD10959" i="3"/>
  <c r="BD10963" i="3"/>
  <c r="BD10967" i="3"/>
  <c r="BD10971" i="3"/>
  <c r="BD10975" i="3"/>
  <c r="BD10979" i="3"/>
  <c r="BD10983" i="3"/>
  <c r="BD10987" i="3"/>
  <c r="BD10991" i="3"/>
  <c r="BD10995" i="3"/>
  <c r="BD10999" i="3"/>
  <c r="BD11003" i="3"/>
  <c r="BD11007" i="3"/>
  <c r="BD11011" i="3"/>
  <c r="BD11015" i="3"/>
  <c r="BD11019" i="3"/>
  <c r="BD11023" i="3"/>
  <c r="BD11027" i="3"/>
  <c r="BD11031" i="3"/>
  <c r="BD11035" i="3"/>
  <c r="BD11039" i="3"/>
  <c r="BD11043" i="3"/>
  <c r="BD11047" i="3"/>
  <c r="BD11051" i="3"/>
  <c r="BD11055" i="3"/>
  <c r="BD11059" i="3"/>
  <c r="BD11063" i="3"/>
  <c r="BD11067" i="3"/>
  <c r="BD11071" i="3"/>
  <c r="BD11075" i="3"/>
  <c r="BD11079" i="3"/>
  <c r="BD11083" i="3"/>
  <c r="BD11087" i="3"/>
  <c r="BD11091" i="3"/>
  <c r="BD11095" i="3"/>
  <c r="BD11099" i="3"/>
  <c r="BD11103" i="3"/>
  <c r="BD11107" i="3"/>
  <c r="BD11111" i="3"/>
  <c r="BD11115" i="3"/>
  <c r="BD11119" i="3"/>
  <c r="BD11123" i="3"/>
  <c r="BD11127" i="3"/>
  <c r="BD11131" i="3"/>
  <c r="BD11135" i="3"/>
  <c r="BD11139" i="3"/>
  <c r="BD11143" i="3"/>
  <c r="BD11147" i="3"/>
  <c r="BD11151" i="3"/>
  <c r="BD11155" i="3"/>
  <c r="BD11159" i="3"/>
  <c r="BD11163" i="3"/>
  <c r="BD11167" i="3"/>
  <c r="BD11171" i="3"/>
  <c r="BD11175" i="3"/>
  <c r="BD11179" i="3"/>
  <c r="BD11183" i="3"/>
  <c r="BD11187" i="3"/>
  <c r="BD11191" i="3"/>
  <c r="BD11195" i="3"/>
  <c r="BD11199" i="3"/>
  <c r="BD11203" i="3"/>
  <c r="BD11207" i="3"/>
  <c r="BD11211" i="3"/>
  <c r="BD11215" i="3"/>
  <c r="BD11219" i="3"/>
  <c r="BD11223" i="3"/>
  <c r="BD11227" i="3"/>
  <c r="BD11231" i="3"/>
  <c r="BD11235" i="3"/>
  <c r="BD11239" i="3"/>
  <c r="BD11243" i="3"/>
  <c r="BD11247" i="3"/>
  <c r="BD11251" i="3"/>
  <c r="BD11255" i="3"/>
  <c r="BD11259" i="3"/>
  <c r="BD11263" i="3"/>
  <c r="BD11267" i="3"/>
  <c r="BD11271" i="3"/>
  <c r="BD11275" i="3"/>
  <c r="BD11279" i="3"/>
  <c r="BD11283" i="3"/>
  <c r="BD11287" i="3"/>
  <c r="BD11291" i="3"/>
  <c r="BD11295" i="3"/>
  <c r="BD11299" i="3"/>
  <c r="BD11303" i="3"/>
  <c r="BD11307" i="3"/>
  <c r="BD11311" i="3"/>
  <c r="BD11315" i="3"/>
  <c r="BD11319" i="3"/>
  <c r="BD11323" i="3"/>
  <c r="BD11327" i="3"/>
  <c r="BD11331" i="3"/>
  <c r="BD11335" i="3"/>
  <c r="BD11339" i="3"/>
  <c r="BD11343" i="3"/>
  <c r="BD11347" i="3"/>
  <c r="BD11351" i="3"/>
  <c r="BD11355" i="3"/>
  <c r="BD11359" i="3"/>
  <c r="BD11363" i="3"/>
  <c r="BD11367" i="3"/>
  <c r="BD11371" i="3"/>
  <c r="BD11375" i="3"/>
  <c r="BD11379" i="3"/>
  <c r="BD11383" i="3"/>
  <c r="BD11387" i="3"/>
  <c r="BD11391" i="3"/>
  <c r="BD11395" i="3"/>
  <c r="BD11399" i="3"/>
  <c r="BD11403" i="3"/>
  <c r="BD11407" i="3"/>
  <c r="BD11411" i="3"/>
  <c r="BD11415" i="3"/>
  <c r="BD11419" i="3"/>
  <c r="BD11423" i="3"/>
  <c r="BD11427" i="3"/>
  <c r="BD11431" i="3"/>
  <c r="BD11435" i="3"/>
  <c r="BD11439" i="3"/>
  <c r="BD11443" i="3"/>
  <c r="BD11447" i="3"/>
  <c r="BD11451" i="3"/>
  <c r="BD11455" i="3"/>
  <c r="BD11459" i="3"/>
  <c r="BD11463" i="3"/>
  <c r="BD11467" i="3"/>
  <c r="BD11471" i="3"/>
  <c r="BD11475" i="3"/>
  <c r="BD11479" i="3"/>
  <c r="BD11483" i="3"/>
  <c r="BD11487" i="3"/>
  <c r="BD11491" i="3"/>
  <c r="BD11495" i="3"/>
  <c r="BD11499" i="3"/>
  <c r="BD9502" i="3"/>
  <c r="BD9518" i="3"/>
  <c r="BD9534" i="3"/>
  <c r="BD9550" i="3"/>
  <c r="BD9566" i="3"/>
  <c r="BD9582" i="3"/>
  <c r="BD9598" i="3"/>
  <c r="BD9614" i="3"/>
  <c r="BD9630" i="3"/>
  <c r="BD9646" i="3"/>
  <c r="BD9662" i="3"/>
  <c r="BD9678" i="3"/>
  <c r="BD9694" i="3"/>
  <c r="BD9742" i="3"/>
  <c r="BD9774" i="3"/>
  <c r="BD9806" i="3"/>
  <c r="BD9854" i="3"/>
  <c r="BD9899" i="3"/>
  <c r="BD9923" i="3"/>
  <c r="BD9944" i="3"/>
  <c r="BD9960" i="3"/>
  <c r="BD9971" i="3"/>
  <c r="BD9982" i="3"/>
  <c r="BD9998" i="3"/>
  <c r="BD10014" i="3"/>
  <c r="BD10030" i="3"/>
  <c r="BD10051" i="3"/>
  <c r="BD10072" i="3"/>
  <c r="BD10088" i="3"/>
  <c r="BD10094" i="3"/>
  <c r="BD10110" i="3"/>
  <c r="BD10126" i="3"/>
  <c r="BD10147" i="3"/>
  <c r="BD10158" i="3"/>
  <c r="BD10179" i="3"/>
  <c r="BD10190" i="3"/>
  <c r="BD10206" i="3"/>
  <c r="BD10227" i="3"/>
  <c r="BD10243" i="3"/>
  <c r="BD10259" i="3"/>
  <c r="BD10275" i="3"/>
  <c r="BD10296" i="3"/>
  <c r="BD10312" i="3"/>
  <c r="BD10328" i="3"/>
  <c r="BD10339" i="3"/>
  <c r="BD10350" i="3"/>
  <c r="BD10376" i="3"/>
  <c r="BD10392" i="3"/>
  <c r="BD10408" i="3"/>
  <c r="BD10424" i="3"/>
  <c r="BD10435" i="3"/>
  <c r="BD10456" i="3"/>
  <c r="BD10472" i="3"/>
  <c r="BD10483" i="3"/>
  <c r="BD10499" i="3"/>
  <c r="BD10510" i="3"/>
  <c r="BD10526" i="3"/>
  <c r="BD10552" i="3"/>
  <c r="BD10568" i="3"/>
  <c r="BD10584" i="3"/>
  <c r="BD10600" i="3"/>
  <c r="BD10616" i="3"/>
  <c r="BD10632" i="3"/>
  <c r="BD10643" i="3"/>
  <c r="BD10660" i="3"/>
  <c r="BD10668" i="3"/>
  <c r="BD10680" i="3"/>
  <c r="BD10692" i="3"/>
  <c r="BD10700" i="3"/>
  <c r="BD10712" i="3"/>
  <c r="BD10724" i="3"/>
  <c r="BD10736" i="3"/>
  <c r="BD10772" i="3"/>
  <c r="BD10780" i="3"/>
  <c r="BD10792" i="3"/>
  <c r="BD10800" i="3"/>
  <c r="BD10812" i="3"/>
  <c r="BD10824" i="3"/>
  <c r="BD10836" i="3"/>
  <c r="BD10848" i="3"/>
  <c r="BD10860" i="3"/>
  <c r="BD10868" i="3"/>
  <c r="BD10884" i="3"/>
  <c r="BD10896" i="3"/>
  <c r="BD10908" i="3"/>
  <c r="BD10920" i="3"/>
  <c r="BD10924" i="3"/>
  <c r="BD10940" i="3"/>
  <c r="BD10956" i="3"/>
  <c r="BD10972" i="3"/>
  <c r="BD10988" i="3"/>
  <c r="BD11004" i="3"/>
  <c r="BD11020" i="3"/>
  <c r="BD11036" i="3"/>
  <c r="BD11052" i="3"/>
  <c r="BD11068" i="3"/>
  <c r="BD11084" i="3"/>
  <c r="BD11100" i="3"/>
  <c r="BD11116" i="3"/>
  <c r="BD11132" i="3"/>
  <c r="BD11148" i="3"/>
  <c r="BD11164" i="3"/>
  <c r="BD11180" i="3"/>
  <c r="BD11196" i="3"/>
  <c r="BD11212" i="3"/>
  <c r="BD11228" i="3"/>
  <c r="BD11244" i="3"/>
  <c r="BD11260" i="3"/>
  <c r="BD11276" i="3"/>
  <c r="BD11292" i="3"/>
  <c r="BD11308" i="3"/>
  <c r="BD11324" i="3"/>
  <c r="BD11340" i="3"/>
  <c r="BD11356" i="3"/>
  <c r="BD11372" i="3"/>
  <c r="BD11388" i="3"/>
  <c r="BD11404" i="3"/>
  <c r="BD11420" i="3"/>
  <c r="BD11436" i="3"/>
  <c r="BD11452" i="3"/>
  <c r="BD11468" i="3"/>
  <c r="BD11484" i="3"/>
  <c r="BD11500" i="3"/>
  <c r="BD10928" i="3"/>
  <c r="BD10944" i="3"/>
  <c r="BD10960" i="3"/>
  <c r="BD10976" i="3"/>
  <c r="BD10992" i="3"/>
  <c r="BD11008" i="3"/>
  <c r="BD11024" i="3"/>
  <c r="BD11040" i="3"/>
  <c r="BD11056" i="3"/>
  <c r="BD11072" i="3"/>
  <c r="BD11088" i="3"/>
  <c r="BD11104" i="3"/>
  <c r="BD11120" i="3"/>
  <c r="BD11136" i="3"/>
  <c r="BD11152" i="3"/>
  <c r="BD11168" i="3"/>
  <c r="BD11184" i="3"/>
  <c r="BD11200" i="3"/>
  <c r="BD11216" i="3"/>
  <c r="BD11232" i="3"/>
  <c r="BD11248" i="3"/>
  <c r="BD11264" i="3"/>
  <c r="BD11280" i="3"/>
  <c r="BD11296" i="3"/>
  <c r="BD11312" i="3"/>
  <c r="BD11328" i="3"/>
  <c r="BD11344" i="3"/>
  <c r="BD11360" i="3"/>
  <c r="BD11376" i="3"/>
  <c r="BD11392" i="3"/>
  <c r="BD11408" i="3"/>
  <c r="BD11424" i="3"/>
  <c r="BD11440" i="3"/>
  <c r="BD11456" i="3"/>
  <c r="BD11472" i="3"/>
  <c r="BD11488" i="3"/>
  <c r="BD11000" i="3"/>
  <c r="BD11080" i="3"/>
  <c r="BD11112" i="3"/>
  <c r="BD11144" i="3"/>
  <c r="BD11176" i="3"/>
  <c r="BD11208" i="3"/>
  <c r="BD11240" i="3"/>
  <c r="BD11272" i="3"/>
  <c r="BD11304" i="3"/>
  <c r="BD11336" i="3"/>
  <c r="BD11368" i="3"/>
  <c r="BD11400" i="3"/>
  <c r="BD11448" i="3"/>
  <c r="BD11480" i="3"/>
  <c r="BD10932" i="3"/>
  <c r="BD10948" i="3"/>
  <c r="BD10964" i="3"/>
  <c r="BD10980" i="3"/>
  <c r="BD10996" i="3"/>
  <c r="BD11012" i="3"/>
  <c r="BD11028" i="3"/>
  <c r="BD11044" i="3"/>
  <c r="BD11060" i="3"/>
  <c r="BD11076" i="3"/>
  <c r="BD11092" i="3"/>
  <c r="BD11108" i="3"/>
  <c r="BD11124" i="3"/>
  <c r="BD11140" i="3"/>
  <c r="BD11156" i="3"/>
  <c r="BD11172" i="3"/>
  <c r="BD11188" i="3"/>
  <c r="BD11204" i="3"/>
  <c r="BD11220" i="3"/>
  <c r="BD11236" i="3"/>
  <c r="BD11252" i="3"/>
  <c r="BD11268" i="3"/>
  <c r="BD11284" i="3"/>
  <c r="BD11300" i="3"/>
  <c r="BD11316" i="3"/>
  <c r="BD11332" i="3"/>
  <c r="BD11348" i="3"/>
  <c r="BD11364" i="3"/>
  <c r="BD11380" i="3"/>
  <c r="BD11396" i="3"/>
  <c r="BD11412" i="3"/>
  <c r="BD11428" i="3"/>
  <c r="BD11444" i="3"/>
  <c r="BD11460" i="3"/>
  <c r="BD11476" i="3"/>
  <c r="BD11492" i="3"/>
  <c r="BD10936" i="3"/>
  <c r="BD10952" i="3"/>
  <c r="BD10968" i="3"/>
  <c r="BD10984" i="3"/>
  <c r="BD11016" i="3"/>
  <c r="BD11032" i="3"/>
  <c r="BD11048" i="3"/>
  <c r="BD11064" i="3"/>
  <c r="BD11096" i="3"/>
  <c r="BD11128" i="3"/>
  <c r="BD11160" i="3"/>
  <c r="BD11192" i="3"/>
  <c r="BD11224" i="3"/>
  <c r="BD11256" i="3"/>
  <c r="BD11288" i="3"/>
  <c r="BD11320" i="3"/>
  <c r="BD11352" i="3"/>
  <c r="BD11384" i="3"/>
  <c r="BD11416" i="3"/>
  <c r="BD11432" i="3"/>
  <c r="BD11464" i="3"/>
  <c r="BD11496" i="3"/>
  <c r="K52" i="1"/>
  <c r="K49" i="1"/>
  <c r="K48" i="1"/>
  <c r="J48" i="1" s="1"/>
  <c r="K63" i="1"/>
  <c r="K62" i="1"/>
  <c r="K69" i="1"/>
  <c r="K73" i="1"/>
  <c r="K72" i="1"/>
  <c r="K61" i="1"/>
  <c r="L61" i="1" s="1"/>
  <c r="W71" i="1"/>
  <c r="X71" i="1" s="1"/>
  <c r="AM71" i="1" s="1"/>
  <c r="AI52" i="1"/>
  <c r="K59" i="1"/>
  <c r="W74" i="1"/>
  <c r="X74" i="1" s="1"/>
  <c r="AM74" i="1" s="1"/>
  <c r="W69" i="1"/>
  <c r="X69" i="1" s="1"/>
  <c r="AM69" i="1" s="1"/>
  <c r="W75" i="1"/>
  <c r="X75" i="1" s="1"/>
  <c r="AM75" i="1" s="1"/>
  <c r="L49" i="1"/>
  <c r="K57" i="1"/>
  <c r="L57" i="1" s="1"/>
  <c r="AL57" i="1" s="1"/>
  <c r="K43" i="1"/>
  <c r="L43" i="1" s="1"/>
  <c r="AL43" i="1" s="1"/>
  <c r="K42" i="1"/>
  <c r="L42" i="1" s="1"/>
  <c r="AL42" i="1" s="1"/>
  <c r="L63" i="1"/>
  <c r="AL63" i="1" s="1"/>
  <c r="K50" i="1"/>
  <c r="L50" i="1" s="1"/>
  <c r="AL50" i="1" s="1"/>
  <c r="K55" i="1"/>
  <c r="L55" i="1" s="1"/>
  <c r="AL55" i="1" s="1"/>
  <c r="AI50" i="1"/>
  <c r="AI47" i="1"/>
  <c r="AI41" i="1"/>
  <c r="AI38" i="1"/>
  <c r="W73" i="1"/>
  <c r="X73" i="1" s="1"/>
  <c r="AM73" i="1" s="1"/>
  <c r="W70" i="1"/>
  <c r="X70" i="1" s="1"/>
  <c r="AM70" i="1" s="1"/>
  <c r="W67" i="1"/>
  <c r="X67" i="1" s="1"/>
  <c r="AM67" i="1" s="1"/>
  <c r="W64" i="1"/>
  <c r="X64" i="1" s="1"/>
  <c r="AM64" i="1" s="1"/>
  <c r="W61" i="1"/>
  <c r="X61" i="1" s="1"/>
  <c r="AM61" i="1" s="1"/>
  <c r="W58" i="1"/>
  <c r="X58" i="1" s="1"/>
  <c r="AM58" i="1" s="1"/>
  <c r="W55" i="1"/>
  <c r="X55" i="1" s="1"/>
  <c r="AM55" i="1" s="1"/>
  <c r="W52" i="1"/>
  <c r="X52" i="1" s="1"/>
  <c r="AM52" i="1" s="1"/>
  <c r="W49" i="1"/>
  <c r="X49" i="1" s="1"/>
  <c r="AM49" i="1" s="1"/>
  <c r="W46" i="1"/>
  <c r="X46" i="1" s="1"/>
  <c r="AM46" i="1" s="1"/>
  <c r="W43" i="1"/>
  <c r="X43" i="1" s="1"/>
  <c r="AM43" i="1" s="1"/>
  <c r="W40" i="1"/>
  <c r="X40" i="1" s="1"/>
  <c r="AM40" i="1" s="1"/>
  <c r="K66" i="1"/>
  <c r="L66" i="1" s="1"/>
  <c r="AL66" i="1" s="1"/>
  <c r="K56" i="1"/>
  <c r="L56" i="1" s="1"/>
  <c r="AL56" i="1" s="1"/>
  <c r="K45" i="1"/>
  <c r="L45" i="1" s="1"/>
  <c r="AL45" i="1" s="1"/>
  <c r="K39" i="1"/>
  <c r="L39" i="1" s="1"/>
  <c r="AI39" i="1"/>
  <c r="W65" i="1"/>
  <c r="X65" i="1" s="1"/>
  <c r="AM65" i="1" s="1"/>
  <c r="W59" i="1"/>
  <c r="X59" i="1" s="1"/>
  <c r="AM59" i="1" s="1"/>
  <c r="W53" i="1"/>
  <c r="X53" i="1" s="1"/>
  <c r="AM53" i="1" s="1"/>
  <c r="W47" i="1"/>
  <c r="X47" i="1" s="1"/>
  <c r="AM47" i="1" s="1"/>
  <c r="W44" i="1"/>
  <c r="X44" i="1" s="1"/>
  <c r="AM44" i="1" s="1"/>
  <c r="W38" i="1"/>
  <c r="X38" i="1" s="1"/>
  <c r="AM38" i="1" s="1"/>
  <c r="K70" i="1"/>
  <c r="L70" i="1" s="1"/>
  <c r="AL70" i="1" s="1"/>
  <c r="K67" i="1"/>
  <c r="L67" i="1" s="1"/>
  <c r="AL67" i="1" s="1"/>
  <c r="K58" i="1"/>
  <c r="L58" i="1" s="1"/>
  <c r="AL58" i="1" s="1"/>
  <c r="K46" i="1"/>
  <c r="L46" i="1" s="1"/>
  <c r="AL46" i="1" s="1"/>
  <c r="AI46" i="1"/>
  <c r="AI43" i="1"/>
  <c r="AI40" i="1"/>
  <c r="W72" i="1"/>
  <c r="X72" i="1" s="1"/>
  <c r="AM72" i="1" s="1"/>
  <c r="W66" i="1"/>
  <c r="X66" i="1" s="1"/>
  <c r="AM66" i="1" s="1"/>
  <c r="W63" i="1"/>
  <c r="X63" i="1" s="1"/>
  <c r="AM63" i="1" s="1"/>
  <c r="W60" i="1"/>
  <c r="X60" i="1" s="1"/>
  <c r="AM60" i="1" s="1"/>
  <c r="W57" i="1"/>
  <c r="X57" i="1" s="1"/>
  <c r="AM57" i="1" s="1"/>
  <c r="W54" i="1"/>
  <c r="X54" i="1" s="1"/>
  <c r="AM54" i="1" s="1"/>
  <c r="W51" i="1"/>
  <c r="X51" i="1" s="1"/>
  <c r="W48" i="1"/>
  <c r="X48" i="1" s="1"/>
  <c r="AM48" i="1" s="1"/>
  <c r="W45" i="1"/>
  <c r="X45" i="1" s="1"/>
  <c r="AM45" i="1" s="1"/>
  <c r="W42" i="1"/>
  <c r="X42" i="1" s="1"/>
  <c r="AM42" i="1" s="1"/>
  <c r="W39" i="1"/>
  <c r="X39" i="1" s="1"/>
  <c r="AM39" i="1" s="1"/>
  <c r="K71" i="1"/>
  <c r="L71" i="1" s="1"/>
  <c r="AL71" i="1" s="1"/>
  <c r="K68" i="1"/>
  <c r="L68" i="1" s="1"/>
  <c r="AL68" i="1" s="1"/>
  <c r="L65" i="1"/>
  <c r="AL65" i="1" s="1"/>
  <c r="K60" i="1"/>
  <c r="L60" i="1" s="1"/>
  <c r="AL60" i="1" s="1"/>
  <c r="K54" i="1"/>
  <c r="L54" i="1" s="1"/>
  <c r="AL54" i="1" s="1"/>
  <c r="K51" i="1"/>
  <c r="L51" i="1" s="1"/>
  <c r="AL51" i="1" s="1"/>
  <c r="K47" i="1"/>
  <c r="L47" i="1" s="1"/>
  <c r="AL47" i="1" s="1"/>
  <c r="K44" i="1"/>
  <c r="L44" i="1" s="1"/>
  <c r="AL44" i="1" s="1"/>
  <c r="K41" i="1"/>
  <c r="L41" i="1" s="1"/>
  <c r="AL41" i="1" s="1"/>
  <c r="K38" i="1"/>
  <c r="L38" i="1" s="1"/>
  <c r="AL38" i="1" s="1"/>
  <c r="AI51" i="1"/>
  <c r="AI48" i="1"/>
  <c r="AI45" i="1"/>
  <c r="AI42" i="1"/>
  <c r="W68" i="1"/>
  <c r="X68" i="1" s="1"/>
  <c r="AM68" i="1" s="1"/>
  <c r="W62" i="1"/>
  <c r="X62" i="1" s="1"/>
  <c r="AM62" i="1" s="1"/>
  <c r="W56" i="1"/>
  <c r="X56" i="1" s="1"/>
  <c r="AM56" i="1" s="1"/>
  <c r="W50" i="1"/>
  <c r="X50" i="1" s="1"/>
  <c r="AM50" i="1" s="1"/>
  <c r="W41" i="1"/>
  <c r="X41" i="1" s="1"/>
  <c r="AM41" i="1" s="1"/>
  <c r="L64" i="1"/>
  <c r="AL64" i="1" s="1"/>
  <c r="K53" i="1"/>
  <c r="L53" i="1" s="1"/>
  <c r="AL53" i="1" s="1"/>
  <c r="K40" i="1"/>
  <c r="L40" i="1" s="1"/>
  <c r="AL40" i="1" s="1"/>
  <c r="AK80" i="1"/>
  <c r="AK13" i="1"/>
  <c r="AK12" i="1" s="1"/>
  <c r="H43" i="4" s="1"/>
  <c r="H25" i="4"/>
  <c r="A5" i="6"/>
  <c r="AJ39" i="1"/>
  <c r="BD18" i="3" l="1"/>
  <c r="BD1657" i="3"/>
  <c r="L59" i="1"/>
  <c r="AL59" i="1" s="1"/>
  <c r="L52" i="1"/>
  <c r="AL52" i="1" s="1"/>
  <c r="L48" i="1"/>
  <c r="AL48" i="1" s="1"/>
  <c r="L62" i="1"/>
  <c r="AL62" i="1" s="1"/>
  <c r="AL61" i="1"/>
  <c r="AL49" i="1"/>
  <c r="B13" i="4"/>
  <c r="B37" i="1"/>
  <c r="X80" i="1"/>
  <c r="AM51" i="1"/>
  <c r="AM76" i="1" s="1"/>
  <c r="AL39" i="1"/>
  <c r="AN39" i="1"/>
  <c r="AN76" i="1" s="1"/>
  <c r="AJ80" i="1"/>
  <c r="BD19" i="3" l="1"/>
  <c r="BD20" i="3"/>
  <c r="BD21" i="3" s="1"/>
  <c r="BD1658" i="3"/>
  <c r="BD1659" i="3"/>
  <c r="AL76" i="1"/>
  <c r="AO76" i="1" s="1"/>
  <c r="H40" i="4" s="1"/>
  <c r="H26" i="4" s="1"/>
  <c r="L80" i="1"/>
  <c r="AL80" i="1" s="1"/>
  <c r="B14" i="4" s="1"/>
  <c r="H3" i="4" l="1"/>
  <c r="B12" i="4" s="1"/>
  <c r="B2" i="4" s="1"/>
  <c r="BD22" i="3"/>
  <c r="BD23" i="3"/>
  <c r="BD1660" i="3"/>
  <c r="BD1661" i="3"/>
  <c r="BD1662" i="3" l="1"/>
  <c r="BD1663" i="3" l="1"/>
  <c r="BD1664" i="3"/>
  <c r="BD1665" i="3" l="1"/>
  <c r="BD1666" i="3"/>
  <c r="BD1667" i="3" l="1"/>
  <c r="BD1668" i="3" l="1"/>
  <c r="BD1669" i="3" l="1"/>
  <c r="BD1670" i="3" l="1"/>
  <c r="BD1671" i="3" l="1"/>
  <c r="BD1672" i="3" l="1"/>
  <c r="BD1673" i="3" l="1"/>
  <c r="BD1674" i="3" l="1"/>
  <c r="BD1675" i="3" l="1"/>
  <c r="BD1676" i="3" l="1"/>
  <c r="BD1677" i="3" l="1"/>
  <c r="BD1678" i="3" l="1"/>
  <c r="BD1679" i="3" l="1"/>
  <c r="BD1680" i="3" l="1"/>
  <c r="BD1681" i="3" l="1"/>
  <c r="BD1682" i="3" l="1"/>
  <c r="BD1683" i="3" l="1"/>
  <c r="BD1684" i="3" l="1"/>
  <c r="BD1685" i="3" l="1"/>
  <c r="BD1686" i="3" l="1"/>
  <c r="BD1687" i="3" l="1"/>
  <c r="BD1688" i="3" l="1"/>
  <c r="BD1689" i="3" l="1"/>
  <c r="BD1690" i="3" l="1"/>
  <c r="BD1691" i="3" l="1"/>
  <c r="BD1692" i="3" l="1"/>
  <c r="BD1693" i="3" l="1"/>
  <c r="BD1694" i="3" l="1"/>
  <c r="BD1695" i="3" l="1"/>
  <c r="BD1696" i="3" l="1"/>
  <c r="BD1697" i="3" l="1"/>
  <c r="BD1698" i="3" l="1"/>
  <c r="BD1699" i="3" l="1"/>
  <c r="BD1700" i="3" l="1"/>
  <c r="BD1701" i="3" l="1"/>
  <c r="BD1702" i="3" l="1"/>
  <c r="BD1703" i="3" l="1"/>
  <c r="BD1704" i="3" l="1"/>
  <c r="BD1705" i="3" l="1"/>
  <c r="BD1706" i="3" l="1"/>
  <c r="BD1707" i="3" l="1"/>
  <c r="BD1708" i="3" l="1"/>
  <c r="BD1709" i="3" l="1"/>
  <c r="BD1710" i="3" l="1"/>
  <c r="BD1711" i="3" l="1"/>
  <c r="BD1712" i="3" l="1"/>
  <c r="BD1713" i="3" l="1"/>
  <c r="BD1714" i="3" l="1"/>
  <c r="BD1715" i="3" l="1"/>
  <c r="BD1716" i="3" l="1"/>
  <c r="BD1717" i="3" l="1"/>
  <c r="BD1718" i="3" l="1"/>
  <c r="BD1719" i="3" l="1"/>
  <c r="BD1720" i="3" l="1"/>
  <c r="BD1721" i="3" l="1"/>
  <c r="BD1722" i="3" l="1"/>
  <c r="BD1723" i="3" l="1"/>
  <c r="BD1724" i="3" l="1"/>
  <c r="BD1725" i="3" l="1"/>
  <c r="BD1726" i="3" l="1"/>
  <c r="BD1727" i="3" l="1"/>
  <c r="BD1728" i="3" l="1"/>
  <c r="BD1729" i="3" l="1"/>
  <c r="BD1730" i="3" l="1"/>
  <c r="BD1731" i="3" l="1"/>
  <c r="BD1732" i="3" l="1"/>
  <c r="BD1733" i="3" l="1"/>
  <c r="BD1734" i="3" l="1"/>
  <c r="BD1735" i="3" l="1"/>
  <c r="BD1736" i="3" l="1"/>
  <c r="BD1737" i="3" l="1"/>
  <c r="BD1738" i="3" l="1"/>
  <c r="BD1739" i="3" l="1"/>
  <c r="BD1740" i="3" l="1"/>
  <c r="BD1741" i="3" l="1"/>
  <c r="BD1742" i="3" l="1"/>
  <c r="BD1743" i="3" l="1"/>
  <c r="BD1744" i="3" l="1"/>
  <c r="BD1745" i="3" l="1"/>
  <c r="BD1746" i="3" l="1"/>
  <c r="BD1747" i="3" l="1"/>
  <c r="BD1748" i="3" l="1"/>
  <c r="BD1749" i="3" l="1"/>
  <c r="BD1750" i="3" l="1"/>
  <c r="BD1751" i="3" l="1"/>
  <c r="BD1752" i="3" l="1"/>
  <c r="BD1753" i="3" l="1"/>
  <c r="BD1754" i="3" l="1"/>
  <c r="BD1755" i="3" l="1"/>
  <c r="BD1756" i="3" l="1"/>
  <c r="BD1757" i="3" l="1"/>
  <c r="BD1758" i="3" l="1"/>
  <c r="BD1759" i="3" l="1"/>
  <c r="BD1760" i="3" l="1"/>
  <c r="BD1761" i="3" l="1"/>
  <c r="BD1762" i="3" l="1"/>
  <c r="BD1763" i="3" l="1"/>
  <c r="BD1764" i="3" l="1"/>
  <c r="BD1765" i="3" l="1"/>
  <c r="BD1766" i="3" l="1"/>
  <c r="BD1767" i="3" l="1"/>
  <c r="BD1768" i="3" l="1"/>
  <c r="BD1769" i="3" l="1"/>
  <c r="BD1770" i="3" l="1"/>
  <c r="BD1771" i="3" l="1"/>
  <c r="BD1772" i="3" l="1"/>
  <c r="BD1773" i="3" l="1"/>
  <c r="BD1774" i="3" l="1"/>
  <c r="BD1775" i="3" l="1"/>
  <c r="BD1776" i="3" l="1"/>
  <c r="BD1777" i="3" l="1"/>
  <c r="BD1778" i="3" l="1"/>
  <c r="BD1779" i="3" l="1"/>
  <c r="BD1780" i="3" l="1"/>
  <c r="BD1781" i="3" l="1"/>
  <c r="BD1782" i="3" l="1"/>
  <c r="BD1783" i="3" l="1"/>
  <c r="BD1784" i="3" l="1"/>
  <c r="BD1785" i="3" l="1"/>
  <c r="BD1786" i="3" l="1"/>
  <c r="BD1787" i="3" l="1"/>
  <c r="BD1788" i="3" l="1"/>
  <c r="BD1789" i="3" l="1"/>
  <c r="BD1790" i="3" l="1"/>
  <c r="BD1791" i="3" l="1"/>
  <c r="BD1792" i="3" l="1"/>
  <c r="BD1793" i="3" l="1"/>
  <c r="BD1794" i="3" l="1"/>
  <c r="BD1795" i="3" l="1"/>
  <c r="BD1796" i="3" l="1"/>
  <c r="BD1797" i="3" l="1"/>
  <c r="BD1798" i="3" l="1"/>
  <c r="BD1799" i="3" l="1"/>
  <c r="BD1800" i="3" l="1"/>
  <c r="BD1801" i="3" l="1"/>
  <c r="BD1802" i="3" l="1"/>
  <c r="BD1803" i="3" l="1"/>
  <c r="BD1804" i="3" l="1"/>
  <c r="BD1805" i="3" l="1"/>
  <c r="BD1806" i="3" l="1"/>
  <c r="BD1807" i="3" l="1"/>
  <c r="BD1808" i="3" l="1"/>
  <c r="BD1809" i="3" l="1"/>
  <c r="BD1810" i="3" l="1"/>
  <c r="BD1811" i="3" l="1"/>
  <c r="BD1812" i="3" l="1"/>
  <c r="BD1813" i="3" l="1"/>
  <c r="BD1814" i="3" l="1"/>
  <c r="BD1815" i="3" l="1"/>
  <c r="BD1816" i="3" l="1"/>
  <c r="BD1817" i="3" l="1"/>
  <c r="BD1818" i="3" l="1"/>
  <c r="BD1819" i="3" l="1"/>
  <c r="BD1820" i="3" l="1"/>
  <c r="BD1821" i="3" l="1"/>
  <c r="BD1822" i="3" l="1"/>
  <c r="BD1823" i="3" l="1"/>
  <c r="BD1824" i="3" l="1"/>
  <c r="BD1825" i="3" l="1"/>
  <c r="BD1826" i="3" l="1"/>
  <c r="BD1827" i="3" l="1"/>
  <c r="BD1828" i="3" l="1"/>
  <c r="BD1829" i="3" l="1"/>
  <c r="BD1830" i="3" l="1"/>
  <c r="BD1831" i="3" l="1"/>
  <c r="BD1832" i="3" l="1"/>
  <c r="BD1833" i="3" l="1"/>
  <c r="BD1834" i="3" l="1"/>
  <c r="BD1835" i="3" l="1"/>
  <c r="BD1836" i="3" l="1"/>
  <c r="BD1837" i="3" l="1"/>
  <c r="BD1838" i="3" l="1"/>
  <c r="BD1839" i="3" l="1"/>
  <c r="BD1840" i="3" l="1"/>
  <c r="BD1841" i="3" l="1"/>
  <c r="BD1842" i="3" l="1"/>
  <c r="BD1843" i="3" l="1"/>
  <c r="BD1844" i="3" l="1"/>
  <c r="BD1845" i="3" l="1"/>
  <c r="BD1846" i="3" l="1"/>
  <c r="BD1847" i="3" l="1"/>
  <c r="BD1848" i="3" l="1"/>
  <c r="BD1849" i="3" l="1"/>
  <c r="BD1850" i="3" l="1"/>
  <c r="BD1851" i="3" l="1"/>
  <c r="BD1852" i="3" l="1"/>
  <c r="BD1853" i="3" l="1"/>
  <c r="BD1854" i="3" l="1"/>
  <c r="BD1855" i="3" l="1"/>
  <c r="BD1856" i="3" l="1"/>
  <c r="BD1857" i="3" l="1"/>
  <c r="BD1858" i="3" l="1"/>
  <c r="BD1859" i="3" l="1"/>
  <c r="BD1860" i="3" l="1"/>
  <c r="BD1861" i="3" l="1"/>
  <c r="BD1862" i="3" l="1"/>
  <c r="BD1863" i="3" l="1"/>
  <c r="BD1864" i="3" l="1"/>
  <c r="BD1865" i="3" l="1"/>
  <c r="BD1866" i="3" l="1"/>
  <c r="BD1867" i="3" l="1"/>
  <c r="BD1868" i="3" l="1"/>
  <c r="BD1869" i="3" l="1"/>
  <c r="BD1870" i="3" l="1"/>
  <c r="BD1871" i="3" l="1"/>
  <c r="BD1872" i="3" l="1"/>
  <c r="BD1873" i="3" l="1"/>
  <c r="BD1874" i="3" l="1"/>
  <c r="BD1875" i="3" l="1"/>
  <c r="BD1876" i="3" l="1"/>
  <c r="BD1877" i="3" l="1"/>
  <c r="BD1878" i="3" l="1"/>
  <c r="BD1879" i="3" l="1"/>
  <c r="BD1880" i="3" l="1"/>
  <c r="BD1881" i="3" l="1"/>
  <c r="BD1882" i="3" l="1"/>
  <c r="BD1883" i="3" l="1"/>
  <c r="BD1884" i="3" l="1"/>
  <c r="BD1885" i="3" l="1"/>
  <c r="BD1886" i="3" l="1"/>
  <c r="BD1887" i="3" l="1"/>
  <c r="BD1888" i="3" l="1"/>
  <c r="BD1889" i="3" l="1"/>
  <c r="BD1890" i="3" l="1"/>
  <c r="BD1891" i="3" l="1"/>
  <c r="BD1892" i="3" l="1"/>
  <c r="BD1893" i="3" l="1"/>
  <c r="BD1894" i="3" l="1"/>
  <c r="BD1895" i="3" l="1"/>
  <c r="BD1896" i="3" l="1"/>
  <c r="BD1897" i="3" l="1"/>
  <c r="BD1898" i="3" l="1"/>
  <c r="BD1899" i="3" l="1"/>
  <c r="BD1900" i="3" l="1"/>
  <c r="BD1901" i="3" l="1"/>
  <c r="BD1902" i="3" l="1"/>
  <c r="BD1903" i="3" l="1"/>
  <c r="BD1904" i="3" l="1"/>
  <c r="BD1905" i="3" l="1"/>
  <c r="BD1906" i="3" l="1"/>
  <c r="BD1907" i="3" l="1"/>
  <c r="BD1908" i="3" l="1"/>
  <c r="BD1909" i="3" l="1"/>
  <c r="BD1910" i="3" l="1"/>
  <c r="BD1911" i="3" l="1"/>
  <c r="BD1912" i="3" l="1"/>
  <c r="BD1913" i="3" l="1"/>
  <c r="BD1914" i="3" l="1"/>
  <c r="BD1915" i="3" l="1"/>
  <c r="BD1916" i="3" l="1"/>
  <c r="BD1917" i="3" l="1"/>
  <c r="BD1918" i="3" l="1"/>
  <c r="BD1919" i="3" l="1"/>
  <c r="BD1920" i="3" l="1"/>
  <c r="BD1921" i="3" l="1"/>
  <c r="BD1922" i="3" l="1"/>
  <c r="BD1923" i="3" l="1"/>
  <c r="BD1924" i="3" l="1"/>
  <c r="BD1925" i="3" l="1"/>
  <c r="BD1926" i="3" l="1"/>
  <c r="BD1927" i="3" l="1"/>
  <c r="BD1928" i="3" l="1"/>
  <c r="BD1929" i="3" l="1"/>
  <c r="BD1930" i="3" l="1"/>
  <c r="BD1931" i="3" l="1"/>
  <c r="BD1932" i="3" l="1"/>
  <c r="BD1933" i="3" l="1"/>
  <c r="BD1934" i="3" l="1"/>
  <c r="BD1935" i="3" l="1"/>
  <c r="BD1936" i="3" l="1"/>
  <c r="BD1937" i="3" l="1"/>
  <c r="BD1938" i="3" l="1"/>
  <c r="BD1939" i="3" l="1"/>
  <c r="BD1940" i="3" l="1"/>
  <c r="BD1941" i="3" l="1"/>
  <c r="BD1942" i="3" l="1"/>
  <c r="BD1943" i="3" l="1"/>
  <c r="BD1944" i="3" l="1"/>
  <c r="BD1945" i="3" l="1"/>
  <c r="BD1946" i="3" l="1"/>
  <c r="BD1947" i="3" l="1"/>
  <c r="BD1948" i="3" l="1"/>
  <c r="BD1949" i="3" l="1"/>
  <c r="BD1950" i="3" l="1"/>
  <c r="BD1951" i="3" l="1"/>
  <c r="BD1952" i="3" l="1"/>
  <c r="BD1953" i="3" l="1"/>
  <c r="BD1954" i="3" l="1"/>
  <c r="BD1955" i="3" l="1"/>
  <c r="BD1956" i="3" l="1"/>
  <c r="BD1957" i="3" l="1"/>
  <c r="BD1958" i="3" l="1"/>
  <c r="BD1959" i="3" l="1"/>
  <c r="BD1960" i="3" l="1"/>
  <c r="BD1961" i="3" l="1"/>
  <c r="BD1962" i="3" l="1"/>
  <c r="BD1963" i="3" l="1"/>
  <c r="BD1964" i="3" l="1"/>
  <c r="BD1965" i="3" l="1"/>
  <c r="BD1966" i="3" l="1"/>
  <c r="BD1967" i="3" l="1"/>
  <c r="BD1968" i="3" l="1"/>
  <c r="BD1969" i="3" l="1"/>
  <c r="BD1970" i="3" l="1"/>
  <c r="BD1971" i="3" l="1"/>
  <c r="BD1972" i="3" l="1"/>
  <c r="BD1973" i="3" l="1"/>
  <c r="BD1974" i="3" l="1"/>
  <c r="BD1975" i="3" l="1"/>
  <c r="BD1976" i="3" l="1"/>
  <c r="BD1977" i="3" l="1"/>
  <c r="BD1978" i="3" l="1"/>
  <c r="BD1979" i="3" l="1"/>
  <c r="BD1980" i="3" l="1"/>
  <c r="BD1981" i="3" l="1"/>
  <c r="BD1982" i="3" l="1"/>
  <c r="BD1983" i="3" l="1"/>
  <c r="BD1984" i="3" l="1"/>
  <c r="BD1985" i="3" l="1"/>
  <c r="BD1986" i="3" l="1"/>
  <c r="BD1987" i="3" l="1"/>
  <c r="BD1988" i="3" l="1"/>
  <c r="BD1989" i="3" l="1"/>
  <c r="BD1990" i="3" l="1"/>
  <c r="BD1991" i="3" l="1"/>
  <c r="BD1992" i="3" l="1"/>
  <c r="BD1993" i="3" l="1"/>
  <c r="BD1994" i="3" l="1"/>
  <c r="BD1995" i="3" l="1"/>
  <c r="BD1996" i="3" l="1"/>
  <c r="BD1997" i="3" l="1"/>
  <c r="BD1998" i="3" l="1"/>
  <c r="BD1999" i="3" l="1"/>
  <c r="BD2000" i="3" l="1"/>
  <c r="BD2001" i="3" l="1"/>
  <c r="BD2002" i="3" l="1"/>
  <c r="BD2003" i="3" l="1"/>
  <c r="BD2004" i="3" l="1"/>
  <c r="BD2005" i="3" l="1"/>
  <c r="BD2006" i="3" l="1"/>
  <c r="BD2007" i="3" l="1"/>
  <c r="BD2008" i="3" l="1"/>
  <c r="BD2009" i="3" l="1"/>
  <c r="BD2010" i="3" l="1"/>
  <c r="BD2011" i="3" l="1"/>
  <c r="BD2012" i="3" l="1"/>
  <c r="BD2013" i="3" l="1"/>
  <c r="BD2014" i="3" l="1"/>
  <c r="BD2015" i="3" l="1"/>
  <c r="BD2016" i="3" l="1"/>
  <c r="BD2017" i="3" l="1"/>
  <c r="BD2018" i="3" l="1"/>
  <c r="BD2019" i="3" l="1"/>
  <c r="BD2020" i="3" l="1"/>
  <c r="BD2021" i="3" l="1"/>
  <c r="BD2022" i="3" l="1"/>
  <c r="BD2023" i="3" l="1"/>
  <c r="BD2024" i="3" l="1"/>
  <c r="BD2025" i="3" l="1"/>
  <c r="BD2026" i="3" l="1"/>
  <c r="BD2027" i="3" l="1"/>
  <c r="BD2028" i="3" l="1"/>
  <c r="BD2029" i="3" l="1"/>
  <c r="BD2030" i="3" l="1"/>
  <c r="BD2031" i="3" l="1"/>
  <c r="BD2032" i="3" l="1"/>
  <c r="BD2033" i="3" l="1"/>
  <c r="BD2034" i="3" l="1"/>
  <c r="BD2035" i="3" l="1"/>
  <c r="BD2036" i="3" l="1"/>
  <c r="BD2037" i="3" l="1"/>
  <c r="BD2038" i="3" l="1"/>
  <c r="BD2039" i="3" l="1"/>
  <c r="BD2040" i="3" l="1"/>
  <c r="BD2041" i="3" l="1"/>
  <c r="BD2042" i="3" l="1"/>
  <c r="BD2043" i="3" l="1"/>
  <c r="BD2044" i="3" l="1"/>
  <c r="BD2045" i="3" l="1"/>
  <c r="BD2046" i="3" l="1"/>
  <c r="BD2047" i="3" l="1"/>
  <c r="BD2048" i="3" l="1"/>
  <c r="BD2049" i="3" l="1"/>
  <c r="BD2050" i="3" l="1"/>
  <c r="BD2051" i="3" l="1"/>
  <c r="BD2052" i="3" l="1"/>
  <c r="BD2053" i="3" l="1"/>
  <c r="BD2054" i="3" l="1"/>
  <c r="BD2055" i="3" l="1"/>
  <c r="BD2056" i="3" l="1"/>
  <c r="BD2057" i="3" l="1"/>
  <c r="BD2058" i="3" l="1"/>
  <c r="BD2059" i="3" l="1"/>
  <c r="BD2060" i="3" l="1"/>
  <c r="BD2061" i="3" l="1"/>
  <c r="BD2062" i="3" l="1"/>
  <c r="BD2063" i="3" l="1"/>
  <c r="BD2064" i="3" l="1"/>
  <c r="BD2065" i="3" l="1"/>
  <c r="BD2066" i="3" l="1"/>
  <c r="BD2067" i="3" l="1"/>
  <c r="BD2068" i="3" l="1"/>
  <c r="BD2069" i="3" l="1"/>
  <c r="BD2070" i="3" l="1"/>
  <c r="BD2071" i="3" l="1"/>
  <c r="BD2072" i="3" l="1"/>
  <c r="BD2073" i="3" l="1"/>
  <c r="BD2074" i="3" l="1"/>
  <c r="BD2075" i="3" l="1"/>
  <c r="BD2076" i="3" l="1"/>
  <c r="BD2077" i="3" l="1"/>
  <c r="BD2078" i="3" l="1"/>
  <c r="BD2079" i="3" l="1"/>
  <c r="BD2080" i="3" l="1"/>
  <c r="BD2081" i="3" l="1"/>
  <c r="BD2082" i="3" l="1"/>
  <c r="BD2083" i="3" l="1"/>
  <c r="BD2084" i="3" l="1"/>
  <c r="BD2085" i="3" l="1"/>
  <c r="BD2086" i="3" l="1"/>
  <c r="BD2087" i="3" l="1"/>
  <c r="BD2088" i="3" l="1"/>
  <c r="BD2089" i="3" l="1"/>
  <c r="BD2090" i="3" l="1"/>
  <c r="BD2091" i="3" l="1"/>
  <c r="BD2092" i="3" l="1"/>
  <c r="BD2093" i="3" l="1"/>
  <c r="BD2094" i="3" l="1"/>
  <c r="BD2095" i="3" l="1"/>
  <c r="BD2096" i="3" l="1"/>
  <c r="BD2097" i="3" l="1"/>
  <c r="BD2098" i="3" l="1"/>
  <c r="BD2099" i="3" l="1"/>
  <c r="BD2100" i="3" l="1"/>
  <c r="BD2101" i="3" l="1"/>
  <c r="BD2102" i="3" l="1"/>
  <c r="BD2103" i="3" l="1"/>
  <c r="BD2104" i="3" l="1"/>
  <c r="BD2105" i="3" l="1"/>
  <c r="BD2106" i="3" l="1"/>
  <c r="BD2107" i="3" l="1"/>
  <c r="BD2108" i="3" l="1"/>
  <c r="BD2109" i="3" l="1"/>
  <c r="BD2110" i="3" l="1"/>
  <c r="BD2111" i="3" l="1"/>
  <c r="BD2112" i="3" l="1"/>
  <c r="BD2113" i="3" l="1"/>
  <c r="BD2114" i="3" l="1"/>
  <c r="BD2115" i="3" l="1"/>
  <c r="BD2116" i="3" l="1"/>
  <c r="BD2117" i="3" l="1"/>
  <c r="BD2118" i="3" l="1"/>
  <c r="BD2119" i="3" l="1"/>
  <c r="BD2120" i="3" l="1"/>
  <c r="BD2121" i="3" l="1"/>
  <c r="BD2122" i="3" l="1"/>
  <c r="BD2123" i="3" l="1"/>
  <c r="BD2124" i="3" l="1"/>
  <c r="BD2125" i="3" l="1"/>
  <c r="BD2126" i="3" l="1"/>
  <c r="BD2127" i="3" l="1"/>
  <c r="BD2128" i="3" l="1"/>
  <c r="BD2129" i="3" l="1"/>
  <c r="BD2130" i="3" l="1"/>
  <c r="BD2131" i="3" l="1"/>
  <c r="BD2132" i="3" l="1"/>
  <c r="BD2133" i="3" l="1"/>
  <c r="BD2134" i="3" l="1"/>
  <c r="BD2135" i="3" l="1"/>
  <c r="BD2136" i="3" l="1"/>
  <c r="BD2137" i="3" l="1"/>
  <c r="BD2138" i="3" l="1"/>
  <c r="BD2139" i="3" l="1"/>
  <c r="BD2140" i="3" l="1"/>
  <c r="BD2141" i="3" l="1"/>
  <c r="BD2142" i="3" l="1"/>
  <c r="BD2143" i="3" l="1"/>
  <c r="BD2144" i="3" l="1"/>
  <c r="BD2145" i="3" l="1"/>
  <c r="BD2146" i="3" l="1"/>
  <c r="BD2147" i="3" l="1"/>
  <c r="BD2148" i="3" l="1"/>
  <c r="BD2149" i="3" l="1"/>
  <c r="BD2150" i="3" l="1"/>
  <c r="BD2151" i="3" l="1"/>
  <c r="BD2152" i="3" l="1"/>
  <c r="BD2153" i="3" l="1"/>
  <c r="BD2154" i="3" l="1"/>
  <c r="BD2155" i="3" l="1"/>
  <c r="BD2156" i="3" l="1"/>
  <c r="BD2157" i="3" l="1"/>
  <c r="BD2158" i="3" l="1"/>
  <c r="BD2159" i="3" l="1"/>
  <c r="BD2160" i="3" l="1"/>
  <c r="BD2161" i="3" l="1"/>
  <c r="BD2162" i="3" l="1"/>
  <c r="BD2163" i="3" l="1"/>
  <c r="BD2164" i="3" l="1"/>
  <c r="BD2165" i="3" l="1"/>
  <c r="BD2166" i="3" l="1"/>
  <c r="BD2167" i="3" l="1"/>
  <c r="BD2168" i="3" l="1"/>
  <c r="BD2169" i="3" l="1"/>
  <c r="BD2170" i="3" l="1"/>
  <c r="BD2171" i="3" l="1"/>
  <c r="BD2172" i="3" l="1"/>
  <c r="BD2173" i="3" l="1"/>
  <c r="BD2174" i="3" l="1"/>
  <c r="BD2175" i="3" l="1"/>
  <c r="BD2176" i="3" l="1"/>
  <c r="BD2177" i="3" l="1"/>
  <c r="BD2178" i="3" l="1"/>
  <c r="BD2179" i="3" l="1"/>
  <c r="BD2180" i="3" l="1"/>
  <c r="BD2181" i="3" l="1"/>
  <c r="BD2182" i="3" l="1"/>
  <c r="BD2183" i="3" l="1"/>
  <c r="BD2184" i="3" l="1"/>
  <c r="BD2185" i="3" l="1"/>
  <c r="BD2186" i="3" l="1"/>
  <c r="BD2187" i="3" l="1"/>
  <c r="BD2188" i="3" l="1"/>
  <c r="BD2189" i="3" l="1"/>
  <c r="BD2190" i="3" l="1"/>
  <c r="BD2191" i="3" l="1"/>
  <c r="BD2192" i="3" l="1"/>
  <c r="BD2193" i="3" l="1"/>
  <c r="BD2194" i="3" l="1"/>
  <c r="BD2195" i="3" l="1"/>
  <c r="BD2196" i="3" l="1"/>
  <c r="BD2197" i="3" l="1"/>
  <c r="BD2198" i="3" l="1"/>
  <c r="BD2199" i="3" l="1"/>
  <c r="BD2200" i="3" l="1"/>
  <c r="BD2201" i="3" l="1"/>
  <c r="BD2202" i="3" l="1"/>
  <c r="BD2203" i="3" l="1"/>
  <c r="BD2204" i="3" l="1"/>
  <c r="BD2205" i="3" l="1"/>
  <c r="BD2206" i="3" l="1"/>
  <c r="BD2207" i="3" l="1"/>
  <c r="BD2208" i="3" l="1"/>
  <c r="BD2209" i="3" l="1"/>
  <c r="BD2210" i="3" l="1"/>
  <c r="BD2211" i="3" l="1"/>
  <c r="BD2212" i="3" l="1"/>
  <c r="BD2213" i="3" l="1"/>
  <c r="BD2214" i="3" l="1"/>
  <c r="BD2215" i="3" l="1"/>
  <c r="BD2216" i="3" l="1"/>
  <c r="BD2217" i="3" l="1"/>
  <c r="BD2218" i="3" l="1"/>
  <c r="BD2219" i="3" l="1"/>
  <c r="BD2220" i="3" l="1"/>
  <c r="BD2221" i="3" l="1"/>
  <c r="BD2222" i="3" l="1"/>
  <c r="BD2223" i="3" l="1"/>
  <c r="BD2224" i="3" l="1"/>
  <c r="BD2225" i="3" l="1"/>
  <c r="BD2226" i="3" l="1"/>
  <c r="BD2227" i="3" l="1"/>
  <c r="BD2228" i="3" l="1"/>
  <c r="BD2229" i="3" l="1"/>
  <c r="BD2230" i="3" l="1"/>
  <c r="BD2231" i="3" l="1"/>
  <c r="BD2232" i="3" l="1"/>
  <c r="BD2233" i="3" l="1"/>
  <c r="BD2234" i="3" l="1"/>
  <c r="BD2235" i="3" l="1"/>
  <c r="BD2236" i="3" l="1"/>
  <c r="BD2237" i="3" l="1"/>
  <c r="BD2238" i="3" l="1"/>
  <c r="BD2239" i="3" l="1"/>
  <c r="BD2240" i="3" l="1"/>
  <c r="BD2241" i="3" l="1"/>
  <c r="BD2242" i="3" l="1"/>
  <c r="BD2243" i="3" l="1"/>
  <c r="BD2244" i="3" l="1"/>
  <c r="BD2245" i="3" l="1"/>
  <c r="BD2246" i="3" l="1"/>
  <c r="BD2247" i="3" l="1"/>
  <c r="BD2248" i="3" l="1"/>
  <c r="BD2249" i="3" l="1"/>
  <c r="BD2250" i="3" l="1"/>
  <c r="BD2251" i="3" l="1"/>
  <c r="BD2252" i="3" l="1"/>
  <c r="BD2253" i="3" l="1"/>
  <c r="BD2254" i="3" l="1"/>
  <c r="BD2255" i="3" l="1"/>
  <c r="BD2256" i="3" l="1"/>
  <c r="BD2257" i="3" l="1"/>
  <c r="BD2258" i="3" l="1"/>
  <c r="BD2259" i="3" l="1"/>
  <c r="BD2260" i="3" l="1"/>
  <c r="BD2261" i="3" l="1"/>
  <c r="BD2262" i="3" l="1"/>
  <c r="BD2263" i="3" l="1"/>
  <c r="BD2264" i="3" l="1"/>
  <c r="BD2265" i="3" l="1"/>
  <c r="BD2266" i="3" l="1"/>
  <c r="BD2267" i="3" l="1"/>
  <c r="BD2268" i="3" l="1"/>
  <c r="BD2269" i="3" l="1"/>
  <c r="BD2270" i="3" l="1"/>
  <c r="BD2271" i="3" l="1"/>
  <c r="BD2272" i="3" l="1"/>
  <c r="BD2273" i="3" l="1"/>
  <c r="BD2274" i="3" l="1"/>
  <c r="BD2275" i="3" l="1"/>
  <c r="BD2276" i="3" l="1"/>
  <c r="BD2277" i="3" l="1"/>
  <c r="BD2278" i="3" l="1"/>
  <c r="BD2279" i="3" l="1"/>
  <c r="BD2280" i="3" l="1"/>
  <c r="BD2281" i="3" l="1"/>
  <c r="BD2282" i="3" l="1"/>
  <c r="BD2283" i="3" l="1"/>
  <c r="BD2284" i="3" l="1"/>
  <c r="BD2285" i="3" l="1"/>
  <c r="BD2286" i="3" l="1"/>
  <c r="BD2287" i="3" l="1"/>
  <c r="BD2288" i="3" l="1"/>
  <c r="BD2289" i="3" l="1"/>
  <c r="BD2290" i="3" l="1"/>
  <c r="BD2291" i="3" l="1"/>
  <c r="BD2292" i="3" l="1"/>
  <c r="BD2293" i="3" l="1"/>
  <c r="BD2294" i="3" l="1"/>
  <c r="BD2295" i="3" l="1"/>
  <c r="BD2296" i="3" l="1"/>
  <c r="BD2297" i="3" l="1"/>
  <c r="BD2298" i="3" l="1"/>
  <c r="BD2299" i="3" l="1"/>
  <c r="BD2300" i="3" l="1"/>
  <c r="BD2301" i="3" l="1"/>
  <c r="BD2302" i="3" l="1"/>
  <c r="BD2303" i="3" l="1"/>
  <c r="BD2304" i="3" l="1"/>
  <c r="BD2305" i="3" l="1"/>
  <c r="BD2306" i="3" l="1"/>
  <c r="BD2307" i="3" l="1"/>
  <c r="BD2308" i="3" l="1"/>
  <c r="BD2309" i="3" l="1"/>
  <c r="BD2310" i="3" l="1"/>
  <c r="BD2311" i="3" l="1"/>
  <c r="BD2312" i="3" l="1"/>
  <c r="BD2313" i="3" l="1"/>
  <c r="BD2314" i="3" l="1"/>
  <c r="BD2315" i="3" l="1"/>
  <c r="BD2316" i="3" l="1"/>
  <c r="BD2317" i="3" l="1"/>
  <c r="BD2318" i="3" l="1"/>
  <c r="BD2319" i="3" l="1"/>
  <c r="BD2320" i="3" l="1"/>
  <c r="BD2321" i="3" l="1"/>
  <c r="BD2322" i="3" l="1"/>
  <c r="BD2323" i="3" l="1"/>
  <c r="BD2324" i="3" l="1"/>
  <c r="BD2325" i="3" l="1"/>
  <c r="BD2326" i="3" l="1"/>
  <c r="BD2327" i="3" l="1"/>
  <c r="BD2328" i="3" l="1"/>
  <c r="BD2329" i="3" l="1"/>
  <c r="BD2330" i="3" l="1"/>
  <c r="BD2331" i="3" l="1"/>
  <c r="BD2332" i="3" l="1"/>
  <c r="BD2333" i="3" l="1"/>
  <c r="BD2334" i="3" l="1"/>
  <c r="BD2335" i="3" l="1"/>
  <c r="BD2336" i="3" l="1"/>
  <c r="BD2337" i="3" l="1"/>
  <c r="BD2338" i="3" l="1"/>
  <c r="BD2339" i="3" l="1"/>
  <c r="BD2340" i="3" l="1"/>
  <c r="BD2341" i="3" l="1"/>
  <c r="BD2342" i="3" l="1"/>
  <c r="BD2343" i="3" l="1"/>
  <c r="BD2344" i="3" l="1"/>
  <c r="BD2345" i="3" l="1"/>
  <c r="BD2346" i="3" l="1"/>
  <c r="BD2347" i="3" l="1"/>
  <c r="BD2348" i="3" l="1"/>
  <c r="BD2349" i="3" l="1"/>
  <c r="BD2350" i="3" l="1"/>
  <c r="BD2351" i="3" l="1"/>
  <c r="BD2352" i="3" l="1"/>
  <c r="BD2353" i="3" l="1"/>
  <c r="BD2354" i="3" l="1"/>
  <c r="BD2355" i="3" l="1"/>
  <c r="BD2356" i="3" l="1"/>
  <c r="BD2357" i="3" l="1"/>
  <c r="BD2358" i="3" l="1"/>
  <c r="BD2359" i="3" l="1"/>
  <c r="BD2360" i="3" l="1"/>
  <c r="BD2361" i="3" l="1"/>
  <c r="BD2362" i="3" l="1"/>
  <c r="BD2363" i="3" l="1"/>
  <c r="BD2364" i="3" l="1"/>
  <c r="BD2365" i="3" l="1"/>
  <c r="BD2366" i="3" l="1"/>
  <c r="BD2367" i="3" l="1"/>
  <c r="BD2368" i="3" l="1"/>
  <c r="BD2369" i="3" l="1"/>
  <c r="BD2370" i="3" l="1"/>
  <c r="BD2371" i="3" l="1"/>
  <c r="BD2372" i="3" l="1"/>
  <c r="BD2373" i="3" l="1"/>
  <c r="BD2374" i="3" l="1"/>
  <c r="BD2375" i="3" l="1"/>
  <c r="BD2376" i="3" l="1"/>
  <c r="BD2377" i="3" l="1"/>
  <c r="BD2378" i="3" l="1"/>
  <c r="BD2379" i="3" l="1"/>
  <c r="BD2380" i="3" l="1"/>
  <c r="BD2381" i="3" l="1"/>
  <c r="BD2382" i="3" l="1"/>
  <c r="BD2383" i="3" l="1"/>
  <c r="BD2384" i="3" l="1"/>
  <c r="BD2385" i="3" l="1"/>
  <c r="BD2386" i="3" l="1"/>
  <c r="BD2387" i="3" l="1"/>
  <c r="BD2388" i="3" l="1"/>
  <c r="BD2389" i="3" l="1"/>
  <c r="BD2390" i="3" l="1"/>
  <c r="BD2391" i="3" l="1"/>
  <c r="BD2392" i="3" l="1"/>
  <c r="BD2393" i="3" l="1"/>
  <c r="BD2394" i="3" l="1"/>
  <c r="BD2395" i="3" l="1"/>
  <c r="BD2396" i="3" l="1"/>
  <c r="BD2397" i="3" l="1"/>
  <c r="BD2398" i="3" l="1"/>
  <c r="BD2399" i="3" l="1"/>
  <c r="BD2400" i="3" l="1"/>
  <c r="BD2401" i="3" l="1"/>
  <c r="BD2402" i="3" l="1"/>
  <c r="BD2403" i="3" l="1"/>
  <c r="BD2404" i="3" l="1"/>
  <c r="BD2405" i="3" l="1"/>
  <c r="BD2406" i="3" l="1"/>
  <c r="BD4441" i="3" l="1"/>
  <c r="BD2407" i="3"/>
  <c r="BD2408" i="3" l="1"/>
  <c r="BD4442" i="3"/>
  <c r="BD2409" i="3" l="1"/>
  <c r="BD4443" i="3"/>
  <c r="BD4444" i="3" l="1"/>
  <c r="BD2410" i="3"/>
  <c r="BD4445" i="3" l="1"/>
  <c r="BD2411" i="3"/>
  <c r="BD2412" i="3" l="1"/>
  <c r="BD4446" i="3"/>
  <c r="BD2413" i="3" l="1"/>
  <c r="BD4447" i="3"/>
  <c r="BD2414" i="3" l="1"/>
  <c r="BD4448" i="3"/>
  <c r="BD2415" i="3" l="1"/>
  <c r="BD4449" i="3"/>
  <c r="BD4450" i="3" l="1"/>
  <c r="BD2416" i="3"/>
  <c r="BD2417" i="3" l="1"/>
  <c r="BD4451" i="3"/>
  <c r="BD4452" i="3" l="1"/>
  <c r="BD2418" i="3"/>
  <c r="BD2419" i="3" l="1"/>
  <c r="BD4453" i="3"/>
  <c r="BD2420" i="3" l="1"/>
  <c r="BD4454" i="3"/>
  <c r="BD2421" i="3" l="1"/>
  <c r="BD4455" i="3"/>
  <c r="BD4456" i="3" l="1"/>
  <c r="BD2422" i="3"/>
  <c r="BD2423" i="3" l="1"/>
  <c r="BD4457" i="3"/>
  <c r="BD2424" i="3" l="1"/>
  <c r="BD4458" i="3"/>
  <c r="BD2425" i="3" l="1"/>
  <c r="BD4459" i="3"/>
  <c r="BD2426" i="3" l="1"/>
  <c r="BD4460" i="3"/>
  <c r="BD2427" i="3" l="1"/>
  <c r="BD4461" i="3"/>
  <c r="BD2428" i="3" l="1"/>
  <c r="BD4462" i="3"/>
  <c r="BD2429" i="3" l="1"/>
  <c r="BD4463" i="3"/>
  <c r="BD2430" i="3" l="1"/>
  <c r="BD4464" i="3"/>
  <c r="BD2431" i="3" l="1"/>
  <c r="BD4465" i="3"/>
  <c r="BD2432" i="3" l="1"/>
  <c r="BD4466" i="3"/>
  <c r="BD2433" i="3" l="1"/>
  <c r="BD4467" i="3"/>
  <c r="BD2434" i="3" l="1"/>
  <c r="BD4468" i="3"/>
  <c r="BD2435" i="3" l="1"/>
  <c r="BD4469" i="3"/>
  <c r="BD2436" i="3" l="1"/>
  <c r="BD4470" i="3"/>
  <c r="BD2437" i="3" l="1"/>
  <c r="BD4471" i="3"/>
  <c r="BD2438" i="3" l="1"/>
  <c r="BD4472" i="3"/>
  <c r="BD2439" i="3" l="1"/>
  <c r="BD4473" i="3"/>
  <c r="BD2440" i="3" l="1"/>
  <c r="BD4474" i="3"/>
  <c r="BD2441" i="3" l="1"/>
  <c r="BD4475" i="3"/>
  <c r="BD2442" i="3" l="1"/>
  <c r="BD4476" i="3"/>
  <c r="BD2443" i="3" l="1"/>
  <c r="BD4477" i="3"/>
  <c r="BD2444" i="3" l="1"/>
  <c r="BD4478" i="3"/>
  <c r="BD2445" i="3" l="1"/>
  <c r="BD4479" i="3"/>
  <c r="BD2446" i="3" l="1"/>
  <c r="BD4480" i="3"/>
  <c r="BD2447" i="3" l="1"/>
  <c r="BD4481" i="3"/>
  <c r="BD2448" i="3" l="1"/>
  <c r="BD4482" i="3"/>
  <c r="BD2449" i="3" l="1"/>
  <c r="BD4483" i="3"/>
  <c r="BD2450" i="3" l="1"/>
  <c r="BD4484" i="3"/>
  <c r="BD2451" i="3" l="1"/>
  <c r="BD4485" i="3"/>
  <c r="BD2452" i="3" l="1"/>
  <c r="BD4486" i="3"/>
  <c r="BD2453" i="3" l="1"/>
  <c r="BD4487" i="3"/>
  <c r="BD2454" i="3" l="1"/>
  <c r="BD4488" i="3"/>
  <c r="BD2455" i="3" l="1"/>
  <c r="BD4489" i="3"/>
  <c r="BD2456" i="3" l="1"/>
  <c r="BD4490" i="3"/>
  <c r="BD2457" i="3" l="1"/>
  <c r="BD4491" i="3"/>
  <c r="BD2458" i="3" l="1"/>
  <c r="BD4492" i="3"/>
  <c r="BD2459" i="3" l="1"/>
  <c r="BD4493" i="3"/>
  <c r="BD2460" i="3" l="1"/>
  <c r="BD4494" i="3"/>
  <c r="BD2461" i="3" l="1"/>
  <c r="BD4495" i="3"/>
  <c r="BD2462" i="3" l="1"/>
  <c r="BD4496" i="3"/>
  <c r="BD2463" i="3" l="1"/>
  <c r="BD4497" i="3"/>
  <c r="BD2464" i="3" l="1"/>
  <c r="BD4498" i="3"/>
  <c r="BD2465" i="3" l="1"/>
  <c r="BD4499" i="3"/>
  <c r="BD2466" i="3" l="1"/>
  <c r="BD4500" i="3"/>
  <c r="BD2467" i="3" l="1"/>
  <c r="BD4501" i="3"/>
  <c r="BD2468" i="3" l="1"/>
  <c r="BD4502" i="3"/>
  <c r="BD2469" i="3" l="1"/>
  <c r="BD4503" i="3"/>
  <c r="BD2470" i="3" l="1"/>
  <c r="BD4504" i="3"/>
  <c r="BD2471" i="3" l="1"/>
  <c r="BD4505" i="3"/>
  <c r="BD2472" i="3" l="1"/>
  <c r="BD4506" i="3"/>
  <c r="BD2473" i="3" l="1"/>
  <c r="BD4507" i="3"/>
  <c r="BD2474" i="3" l="1"/>
  <c r="BD4508" i="3"/>
  <c r="BD2475" i="3" l="1"/>
  <c r="BD4509" i="3"/>
  <c r="BD2476" i="3" l="1"/>
  <c r="BD4510" i="3"/>
  <c r="BD2477" i="3" l="1"/>
  <c r="BD4511" i="3"/>
  <c r="BD2478" i="3" l="1"/>
  <c r="BD4512" i="3"/>
  <c r="BD2479" i="3" l="1"/>
  <c r="BD4513" i="3"/>
  <c r="BD2480" i="3" l="1"/>
  <c r="BD4514" i="3"/>
  <c r="BD2481" i="3" l="1"/>
  <c r="BD4515" i="3"/>
  <c r="BD2482" i="3" l="1"/>
  <c r="BD4516" i="3"/>
  <c r="BD2483" i="3" l="1"/>
  <c r="BD4517" i="3"/>
  <c r="BD2484" i="3" l="1"/>
  <c r="BD4518" i="3"/>
  <c r="BD2485" i="3" l="1"/>
  <c r="BD4519" i="3"/>
  <c r="BD2486" i="3" l="1"/>
  <c r="BD4520" i="3"/>
  <c r="BD2487" i="3" l="1"/>
  <c r="BD4521" i="3"/>
  <c r="BD2488" i="3" l="1"/>
  <c r="BD4522" i="3"/>
  <c r="BD2489" i="3" l="1"/>
  <c r="BD4523" i="3"/>
  <c r="BD2490" i="3" l="1"/>
  <c r="BD4524" i="3"/>
  <c r="BD2491" i="3" l="1"/>
  <c r="BD4525" i="3"/>
  <c r="BD2492" i="3" l="1"/>
  <c r="BD4526" i="3"/>
  <c r="BD2493" i="3" l="1"/>
  <c r="BD4527" i="3"/>
  <c r="BD2494" i="3" l="1"/>
  <c r="BD4528" i="3"/>
  <c r="BD2495" i="3" l="1"/>
  <c r="BD4529" i="3"/>
  <c r="BD2496" i="3" l="1"/>
  <c r="BD4530" i="3"/>
  <c r="BD2497" i="3" l="1"/>
  <c r="BD4531" i="3"/>
  <c r="BD2498" i="3" l="1"/>
  <c r="BD4532" i="3"/>
  <c r="BD2499" i="3" l="1"/>
  <c r="BD4533" i="3"/>
  <c r="BD2500" i="3" l="1"/>
  <c r="BD4534" i="3"/>
  <c r="BD2501" i="3" l="1"/>
  <c r="BD4535" i="3"/>
  <c r="BD2502" i="3" l="1"/>
  <c r="BD4536" i="3"/>
  <c r="BD2503" i="3" l="1"/>
  <c r="BD4537" i="3"/>
  <c r="BD2504" i="3" l="1"/>
  <c r="BD4538" i="3"/>
  <c r="BD2505" i="3" l="1"/>
  <c r="BD4539" i="3"/>
  <c r="BD2506" i="3" l="1"/>
  <c r="BD4540" i="3"/>
  <c r="BD2507" i="3" l="1"/>
  <c r="BD4541" i="3"/>
  <c r="BD2508" i="3" l="1"/>
  <c r="BD4542" i="3"/>
  <c r="BD2509" i="3" l="1"/>
  <c r="BD4543" i="3"/>
  <c r="BD2510" i="3" l="1"/>
  <c r="BD4544" i="3"/>
  <c r="BD2511" i="3" l="1"/>
  <c r="BD4545" i="3"/>
  <c r="BD2512" i="3" l="1"/>
  <c r="BD4546" i="3"/>
  <c r="BD2513" i="3" l="1"/>
  <c r="BD4547" i="3"/>
  <c r="BD2514" i="3" l="1"/>
  <c r="BD4548" i="3"/>
  <c r="BD2515" i="3" l="1"/>
  <c r="BD4549" i="3"/>
  <c r="BD2516" i="3" l="1"/>
  <c r="BD4550" i="3"/>
  <c r="BD2517" i="3" l="1"/>
  <c r="BD4551" i="3"/>
  <c r="BD2518" i="3" l="1"/>
  <c r="BD4552" i="3"/>
  <c r="BD2519" i="3" l="1"/>
  <c r="BD4553" i="3"/>
  <c r="BD2520" i="3" l="1"/>
  <c r="BD4554" i="3"/>
  <c r="BD2521" i="3" l="1"/>
  <c r="BD4555" i="3"/>
  <c r="BD2522" i="3" l="1"/>
  <c r="BD4556" i="3"/>
  <c r="BD2523" i="3" l="1"/>
  <c r="BD4557" i="3"/>
  <c r="BD2524" i="3" l="1"/>
  <c r="BD4558" i="3"/>
  <c r="BD2525" i="3" l="1"/>
  <c r="BD4559" i="3"/>
  <c r="BD2526" i="3" l="1"/>
  <c r="BD4560" i="3"/>
  <c r="BD2527" i="3" l="1"/>
  <c r="BD4561" i="3"/>
  <c r="BD2528" i="3" l="1"/>
  <c r="BD4562" i="3"/>
  <c r="BD2529" i="3" l="1"/>
  <c r="BD4563" i="3"/>
  <c r="BD2530" i="3" l="1"/>
  <c r="BD4564" i="3"/>
  <c r="BD2531" i="3" l="1"/>
  <c r="BD4565" i="3"/>
  <c r="BD2532" i="3" l="1"/>
  <c r="BD4566" i="3"/>
  <c r="BD2533" i="3" l="1"/>
  <c r="BD4567" i="3"/>
  <c r="BD2534" i="3" l="1"/>
  <c r="BD4568" i="3"/>
  <c r="BD2535" i="3" l="1"/>
  <c r="BD4569" i="3"/>
  <c r="BD2536" i="3" l="1"/>
  <c r="BD4570" i="3"/>
  <c r="BD2537" i="3" l="1"/>
  <c r="BD4571" i="3"/>
  <c r="BD2538" i="3" l="1"/>
  <c r="BD4572" i="3"/>
  <c r="BD2539" i="3" l="1"/>
  <c r="BD4573" i="3"/>
  <c r="BD2540" i="3" l="1"/>
  <c r="BD4574" i="3"/>
  <c r="BD2541" i="3" l="1"/>
  <c r="BD4575" i="3"/>
  <c r="BD2542" i="3" l="1"/>
  <c r="BD4576" i="3"/>
  <c r="BD2543" i="3" l="1"/>
  <c r="BD4577" i="3"/>
  <c r="BD2544" i="3" l="1"/>
  <c r="BD4578" i="3"/>
  <c r="BD2545" i="3" l="1"/>
  <c r="BD4579" i="3"/>
  <c r="BD2546" i="3" l="1"/>
  <c r="BD4580" i="3"/>
  <c r="BD2547" i="3" l="1"/>
  <c r="BD4581" i="3"/>
  <c r="BD2548" i="3" l="1"/>
  <c r="BD4582" i="3"/>
  <c r="BD2549" i="3" l="1"/>
  <c r="BD4583" i="3"/>
  <c r="BD2550" i="3" l="1"/>
  <c r="BD4584" i="3"/>
  <c r="BD2551" i="3" l="1"/>
  <c r="BD4585" i="3"/>
  <c r="BD2552" i="3" l="1"/>
  <c r="BD4586" i="3"/>
  <c r="BD2553" i="3" l="1"/>
  <c r="BD4587" i="3"/>
  <c r="BD2554" i="3" l="1"/>
  <c r="BD4588" i="3"/>
  <c r="BD2555" i="3" l="1"/>
  <c r="BD4589" i="3"/>
  <c r="BD2556" i="3" l="1"/>
  <c r="BD4590" i="3"/>
  <c r="BD2557" i="3" l="1"/>
  <c r="BD4591" i="3"/>
  <c r="BD2558" i="3" l="1"/>
  <c r="BD4592" i="3"/>
  <c r="BD2559" i="3" l="1"/>
  <c r="BD4593" i="3"/>
  <c r="BD2560" i="3" l="1"/>
  <c r="BD4594" i="3"/>
  <c r="BD2561" i="3" l="1"/>
  <c r="BD4595" i="3"/>
  <c r="BD2562" i="3" l="1"/>
  <c r="BD4596" i="3"/>
  <c r="BD2563" i="3" l="1"/>
  <c r="BD4597" i="3"/>
  <c r="BD2564" i="3" l="1"/>
  <c r="BD4598" i="3"/>
  <c r="BD2565" i="3" l="1"/>
  <c r="BD4599" i="3"/>
  <c r="BD2566" i="3" l="1"/>
  <c r="BD4600" i="3"/>
  <c r="BD2567" i="3" l="1"/>
  <c r="BD4601" i="3"/>
  <c r="BD2568" i="3" l="1"/>
  <c r="BD4602" i="3"/>
  <c r="BD2569" i="3" l="1"/>
  <c r="BD4603" i="3"/>
  <c r="BD2570" i="3" l="1"/>
  <c r="BD4604" i="3"/>
  <c r="BD2571" i="3" l="1"/>
  <c r="BD4605" i="3"/>
  <c r="BD2572" i="3" l="1"/>
  <c r="BD4606" i="3"/>
  <c r="BD2573" i="3" l="1"/>
  <c r="BD4607" i="3"/>
  <c r="BD2574" i="3" l="1"/>
  <c r="BD4608" i="3"/>
  <c r="BD2575" i="3" l="1"/>
  <c r="BD4609" i="3"/>
  <c r="BD2576" i="3" l="1"/>
  <c r="BD4610" i="3"/>
  <c r="BD2577" i="3" l="1"/>
  <c r="BD4611" i="3"/>
  <c r="BD2578" i="3" l="1"/>
  <c r="BD4612" i="3"/>
  <c r="BD2579" i="3" l="1"/>
  <c r="BD4613" i="3"/>
  <c r="BD2580" i="3" l="1"/>
  <c r="BD4614" i="3"/>
  <c r="BD2581" i="3" l="1"/>
  <c r="BD4615" i="3"/>
  <c r="BD2582" i="3" l="1"/>
  <c r="BD4616" i="3"/>
  <c r="BD2583" i="3" l="1"/>
  <c r="BD4617" i="3"/>
  <c r="BD2584" i="3" l="1"/>
  <c r="BD4618" i="3"/>
  <c r="BD2585" i="3" l="1"/>
  <c r="BD4619" i="3"/>
  <c r="BD2586" i="3" l="1"/>
  <c r="BD4620" i="3"/>
  <c r="BD2587" i="3" l="1"/>
  <c r="BD4621" i="3"/>
  <c r="BD2588" i="3" l="1"/>
  <c r="BD4622" i="3"/>
  <c r="BD2589" i="3" l="1"/>
  <c r="BD4623" i="3"/>
  <c r="BD2590" i="3" l="1"/>
  <c r="BD4624" i="3"/>
  <c r="BD2591" i="3" l="1"/>
  <c r="BD4625" i="3"/>
  <c r="BD2592" i="3" l="1"/>
  <c r="BD4626" i="3"/>
  <c r="BD2593" i="3" l="1"/>
  <c r="BD4627" i="3"/>
  <c r="BD2594" i="3" l="1"/>
  <c r="BD4628" i="3"/>
  <c r="BD2595" i="3" l="1"/>
  <c r="BD4629" i="3"/>
  <c r="BD2596" i="3" l="1"/>
  <c r="BD4630" i="3"/>
  <c r="BD2597" i="3" l="1"/>
  <c r="BD4631" i="3"/>
  <c r="BD2598" i="3" l="1"/>
  <c r="BD4632" i="3"/>
  <c r="BD2599" i="3" l="1"/>
  <c r="BD4633" i="3"/>
  <c r="BD2600" i="3" l="1"/>
  <c r="BD4634" i="3"/>
  <c r="BD2601" i="3" l="1"/>
  <c r="BD4635" i="3"/>
  <c r="BD2602" i="3" l="1"/>
  <c r="BD4636" i="3"/>
  <c r="BD2603" i="3" l="1"/>
  <c r="BD4637" i="3"/>
  <c r="BD2604" i="3" l="1"/>
  <c r="BD4638" i="3"/>
  <c r="BD2605" i="3" l="1"/>
  <c r="BD4639" i="3"/>
  <c r="BD2606" i="3" l="1"/>
  <c r="BD4640" i="3"/>
  <c r="BD2607" i="3" l="1"/>
  <c r="BD4641" i="3"/>
  <c r="BD2608" i="3" l="1"/>
  <c r="BD4642" i="3"/>
  <c r="BD2609" i="3" l="1"/>
  <c r="BD4643" i="3"/>
  <c r="BD2610" i="3" l="1"/>
  <c r="BD4644" i="3"/>
  <c r="BD2611" i="3" l="1"/>
  <c r="BD4645" i="3"/>
  <c r="BD2612" i="3" l="1"/>
  <c r="BD4646" i="3"/>
  <c r="BD2613" i="3" l="1"/>
  <c r="BD4647" i="3"/>
  <c r="BD2614" i="3" l="1"/>
  <c r="BD4648" i="3"/>
  <c r="BD2615" i="3" l="1"/>
  <c r="BD4649" i="3"/>
  <c r="BD2616" i="3" l="1"/>
  <c r="BD4650" i="3"/>
  <c r="BD2617" i="3" l="1"/>
  <c r="BD4651" i="3"/>
  <c r="BD2618" i="3" l="1"/>
  <c r="BD4652" i="3"/>
  <c r="BD2619" i="3" l="1"/>
  <c r="BD4653" i="3"/>
  <c r="BD2620" i="3" l="1"/>
  <c r="BD4654" i="3"/>
  <c r="BD2621" i="3" l="1"/>
  <c r="BD4655" i="3"/>
  <c r="BD2622" i="3" l="1"/>
  <c r="BD4656" i="3"/>
  <c r="BD2623" i="3" l="1"/>
  <c r="BD4657" i="3"/>
  <c r="BD2624" i="3" l="1"/>
  <c r="BD4658" i="3"/>
  <c r="BD2625" i="3" l="1"/>
  <c r="BD4659" i="3"/>
  <c r="BD2626" i="3" l="1"/>
  <c r="BD4660" i="3"/>
  <c r="BD2627" i="3" l="1"/>
  <c r="BD4661" i="3"/>
  <c r="BD2628" i="3" l="1"/>
  <c r="BD4662" i="3"/>
  <c r="BD2629" i="3" l="1"/>
  <c r="BD4663" i="3"/>
  <c r="BD2630" i="3" l="1"/>
  <c r="BD4664" i="3"/>
  <c r="BD2631" i="3" l="1"/>
  <c r="BD4665" i="3"/>
  <c r="BD2632" i="3" l="1"/>
  <c r="BD4666" i="3"/>
  <c r="BD2633" i="3" l="1"/>
  <c r="BD4667" i="3"/>
  <c r="BD2634" i="3" l="1"/>
  <c r="BD4668" i="3"/>
  <c r="BD2635" i="3" l="1"/>
  <c r="BD4669" i="3"/>
  <c r="BD2636" i="3" l="1"/>
  <c r="BD4670" i="3"/>
  <c r="BD2637" i="3" l="1"/>
  <c r="BD4671" i="3"/>
  <c r="BD2638" i="3" l="1"/>
  <c r="BD4672" i="3"/>
  <c r="BD2639" i="3" l="1"/>
  <c r="BD4673" i="3"/>
  <c r="BD2640" i="3" l="1"/>
  <c r="BD4674" i="3"/>
  <c r="BD2641" i="3" l="1"/>
  <c r="BD4675" i="3"/>
  <c r="BD2642" i="3" l="1"/>
  <c r="BD4676" i="3"/>
  <c r="BD2643" i="3" l="1"/>
  <c r="BD4677" i="3"/>
  <c r="BD2644" i="3" l="1"/>
  <c r="BD4678" i="3"/>
  <c r="BD2645" i="3" l="1"/>
  <c r="BD4679" i="3"/>
  <c r="BD2646" i="3" l="1"/>
  <c r="BD4680" i="3"/>
  <c r="BD2647" i="3" l="1"/>
  <c r="BD4681" i="3"/>
  <c r="BD2648" i="3" l="1"/>
  <c r="BD4682" i="3"/>
  <c r="BD2649" i="3" l="1"/>
  <c r="BD4683" i="3"/>
  <c r="BD2650" i="3" l="1"/>
  <c r="BD4684" i="3"/>
  <c r="BD2651" i="3" l="1"/>
  <c r="BD4685" i="3"/>
  <c r="BD2652" i="3" l="1"/>
  <c r="BD4686" i="3"/>
  <c r="BD2653" i="3" l="1"/>
  <c r="BD4687" i="3"/>
  <c r="BD2654" i="3" l="1"/>
  <c r="BD4688" i="3"/>
  <c r="BD2655" i="3" l="1"/>
  <c r="BD4689" i="3"/>
  <c r="BD2656" i="3" l="1"/>
  <c r="BD4690" i="3"/>
  <c r="BD2657" i="3" l="1"/>
  <c r="BD4691" i="3"/>
  <c r="BD2658" i="3" l="1"/>
  <c r="BD4692" i="3"/>
  <c r="BD2659" i="3" l="1"/>
  <c r="BD4693" i="3"/>
  <c r="BD2660" i="3" l="1"/>
  <c r="BD4694" i="3"/>
  <c r="BD2661" i="3" l="1"/>
  <c r="BD4695" i="3"/>
  <c r="BD2662" i="3" l="1"/>
  <c r="BD4696" i="3"/>
  <c r="BD2663" i="3" l="1"/>
  <c r="BD4697" i="3"/>
  <c r="BD2664" i="3" l="1"/>
  <c r="BD4698" i="3"/>
  <c r="BD2665" i="3" l="1"/>
  <c r="BD4699" i="3"/>
  <c r="BD2666" i="3" l="1"/>
  <c r="BD4700" i="3"/>
  <c r="BD2667" i="3" l="1"/>
  <c r="BD4701" i="3"/>
  <c r="BD2668" i="3" l="1"/>
  <c r="BD4702" i="3"/>
  <c r="BD2669" i="3" l="1"/>
  <c r="BD4703" i="3"/>
  <c r="BD2670" i="3" l="1"/>
  <c r="BD4704" i="3"/>
  <c r="BD2671" i="3" l="1"/>
  <c r="BD4705" i="3"/>
  <c r="BD2672" i="3" l="1"/>
  <c r="BD4706" i="3"/>
  <c r="BD2673" i="3" l="1"/>
  <c r="BD4707" i="3"/>
  <c r="BD2674" i="3" l="1"/>
  <c r="BD4708" i="3"/>
  <c r="BD2675" i="3" l="1"/>
  <c r="BD4709" i="3"/>
  <c r="BD2676" i="3" l="1"/>
  <c r="BD4710" i="3"/>
  <c r="BD2677" i="3" l="1"/>
  <c r="BD4711" i="3"/>
  <c r="BD2678" i="3" l="1"/>
  <c r="BD4712" i="3"/>
  <c r="BD2679" i="3" l="1"/>
  <c r="BD4713" i="3"/>
  <c r="BD2680" i="3" l="1"/>
  <c r="BD4714" i="3"/>
  <c r="BD2681" i="3" l="1"/>
  <c r="BD4715" i="3"/>
  <c r="BD2682" i="3" l="1"/>
  <c r="BD4716" i="3"/>
  <c r="BD2683" i="3" l="1"/>
  <c r="BD4717" i="3"/>
  <c r="BD2684" i="3" l="1"/>
  <c r="BD4718" i="3"/>
  <c r="BD2685" i="3" l="1"/>
  <c r="BD4719" i="3"/>
  <c r="BD2686" i="3" l="1"/>
  <c r="BD4720" i="3"/>
  <c r="BD2687" i="3" l="1"/>
  <c r="BD4721" i="3"/>
  <c r="BD2688" i="3" l="1"/>
  <c r="BD4722" i="3"/>
  <c r="BD2689" i="3" l="1"/>
  <c r="BD4723" i="3"/>
  <c r="BD2690" i="3" l="1"/>
  <c r="BD4724" i="3"/>
  <c r="BD2691" i="3" l="1"/>
  <c r="BD4725" i="3"/>
  <c r="BD2692" i="3" l="1"/>
  <c r="BD4726" i="3"/>
  <c r="BD2693" i="3" l="1"/>
  <c r="BD4727" i="3"/>
  <c r="BD2694" i="3" l="1"/>
  <c r="BD4728" i="3"/>
  <c r="BD2695" i="3" l="1"/>
  <c r="BD4729" i="3"/>
  <c r="BD2696" i="3" l="1"/>
  <c r="BD4730" i="3"/>
  <c r="BD2697" i="3" l="1"/>
  <c r="BD4731" i="3"/>
  <c r="BD2698" i="3" l="1"/>
  <c r="BD4732" i="3"/>
  <c r="BD2699" i="3" l="1"/>
  <c r="BD4733" i="3"/>
  <c r="BD2700" i="3" l="1"/>
  <c r="BD4734" i="3"/>
  <c r="BD2701" i="3" l="1"/>
  <c r="BD4735" i="3"/>
  <c r="BD2702" i="3" l="1"/>
  <c r="BD4736" i="3"/>
  <c r="BD2703" i="3" l="1"/>
  <c r="BD4737" i="3"/>
  <c r="BD2704" i="3" l="1"/>
  <c r="BD4738" i="3"/>
  <c r="BD2705" i="3" l="1"/>
  <c r="BD4739" i="3"/>
  <c r="BD2706" i="3" l="1"/>
  <c r="BD4740" i="3"/>
  <c r="BD2707" i="3" l="1"/>
  <c r="BD4741" i="3"/>
  <c r="BD2708" i="3" l="1"/>
  <c r="BD4742" i="3"/>
  <c r="BD2709" i="3" l="1"/>
  <c r="BD4743" i="3"/>
  <c r="BD2710" i="3" l="1"/>
  <c r="BD4744" i="3"/>
  <c r="BD2711" i="3" l="1"/>
  <c r="BD4745" i="3"/>
  <c r="BD2712" i="3" l="1"/>
  <c r="BD4746" i="3"/>
  <c r="BD2713" i="3" l="1"/>
  <c r="BD4747" i="3"/>
  <c r="BD2714" i="3" l="1"/>
  <c r="BD4748" i="3"/>
  <c r="BD2715" i="3" l="1"/>
  <c r="BD4749" i="3"/>
  <c r="BD2716" i="3" l="1"/>
  <c r="BD4750" i="3"/>
  <c r="BD2717" i="3" l="1"/>
  <c r="BD4751" i="3"/>
  <c r="BD2718" i="3" l="1"/>
  <c r="BD4752" i="3"/>
  <c r="BD2719" i="3" l="1"/>
  <c r="BD4753" i="3"/>
  <c r="BD2720" i="3" l="1"/>
  <c r="BD4754" i="3"/>
  <c r="BD2721" i="3" l="1"/>
  <c r="BD4755" i="3"/>
  <c r="BD2722" i="3" l="1"/>
  <c r="BD4756" i="3"/>
  <c r="BD2723" i="3" l="1"/>
  <c r="BD4757" i="3"/>
  <c r="BD2724" i="3" l="1"/>
  <c r="BD4758" i="3"/>
  <c r="BD2725" i="3" l="1"/>
  <c r="BD4759" i="3"/>
  <c r="BD2726" i="3" l="1"/>
  <c r="BD4760" i="3"/>
  <c r="BD2727" i="3" l="1"/>
  <c r="BD4761" i="3"/>
  <c r="BD2728" i="3" l="1"/>
  <c r="BD4762" i="3"/>
  <c r="BD2729" i="3" l="1"/>
  <c r="BD4763" i="3"/>
  <c r="BD2730" i="3" l="1"/>
  <c r="BD4764" i="3"/>
  <c r="BD2731" i="3" l="1"/>
  <c r="BD4765" i="3"/>
  <c r="BD2732" i="3" l="1"/>
  <c r="BD4766" i="3"/>
  <c r="BD2733" i="3" l="1"/>
  <c r="BD4767" i="3"/>
  <c r="BD2734" i="3" l="1"/>
  <c r="BD4768" i="3"/>
  <c r="BD2735" i="3" l="1"/>
  <c r="BD4769" i="3"/>
  <c r="BD2736" i="3" l="1"/>
  <c r="BD4770" i="3"/>
  <c r="BD2737" i="3" l="1"/>
  <c r="BD4771" i="3"/>
  <c r="BD2738" i="3" l="1"/>
  <c r="BD4772" i="3"/>
  <c r="BD2739" i="3" l="1"/>
  <c r="BD4773" i="3"/>
  <c r="BD2740" i="3" l="1"/>
  <c r="BD4774" i="3"/>
  <c r="BD2741" i="3" l="1"/>
  <c r="BD4775" i="3"/>
  <c r="BD2742" i="3" l="1"/>
  <c r="BD4776" i="3"/>
  <c r="BD2743" i="3" l="1"/>
  <c r="BD4777" i="3"/>
  <c r="BD2744" i="3" l="1"/>
  <c r="BD4778" i="3"/>
  <c r="BD2745" i="3" l="1"/>
  <c r="BD4779" i="3"/>
  <c r="BD2746" i="3" l="1"/>
  <c r="BD4780" i="3"/>
  <c r="BD2747" i="3" l="1"/>
  <c r="BD4781" i="3"/>
  <c r="BD2748" i="3" l="1"/>
  <c r="BD4782" i="3"/>
  <c r="BD2749" i="3" l="1"/>
  <c r="BD4783" i="3"/>
  <c r="BD2750" i="3" l="1"/>
  <c r="BD4784" i="3"/>
  <c r="BD2751" i="3" l="1"/>
  <c r="BD4785" i="3"/>
  <c r="BD2752" i="3" l="1"/>
  <c r="BD4786" i="3"/>
  <c r="BD2753" i="3" l="1"/>
  <c r="BD4787" i="3"/>
  <c r="BD2754" i="3" l="1"/>
  <c r="BD4788" i="3"/>
  <c r="BD2755" i="3" l="1"/>
  <c r="BD4789" i="3"/>
  <c r="BD2756" i="3" l="1"/>
  <c r="BD4790" i="3"/>
  <c r="BD2757" i="3" l="1"/>
  <c r="BD4791" i="3"/>
  <c r="BD2758" i="3" l="1"/>
  <c r="BD4792" i="3"/>
  <c r="BD2759" i="3" l="1"/>
  <c r="BD4793" i="3"/>
  <c r="BD2760" i="3" l="1"/>
  <c r="BD4794" i="3"/>
  <c r="BD2761" i="3" l="1"/>
  <c r="BD4795" i="3"/>
  <c r="BD2762" i="3" l="1"/>
  <c r="BD4796" i="3"/>
  <c r="BD2763" i="3" l="1"/>
  <c r="BD4797" i="3"/>
  <c r="BD2764" i="3" l="1"/>
  <c r="BD4798" i="3"/>
  <c r="BD2765" i="3" l="1"/>
  <c r="BD4799" i="3"/>
  <c r="BD2766" i="3" l="1"/>
  <c r="BD4800" i="3"/>
  <c r="BD2767" i="3" l="1"/>
  <c r="BD4801" i="3"/>
  <c r="BD2768" i="3" l="1"/>
  <c r="BD4802" i="3"/>
  <c r="BD2769" i="3" l="1"/>
  <c r="BD4803" i="3"/>
  <c r="BD2770" i="3" l="1"/>
  <c r="BD4804" i="3"/>
  <c r="BD2771" i="3" l="1"/>
  <c r="BD4805" i="3"/>
  <c r="BD2772" i="3" l="1"/>
  <c r="BD4806" i="3"/>
  <c r="BD2773" i="3" l="1"/>
  <c r="BD4807" i="3"/>
  <c r="BD2774" i="3" l="1"/>
  <c r="BD4808" i="3"/>
  <c r="BD2775" i="3" l="1"/>
  <c r="BD4809" i="3"/>
  <c r="BD2776" i="3" l="1"/>
  <c r="BD4810" i="3"/>
  <c r="BD2777" i="3" l="1"/>
  <c r="BD4811" i="3"/>
  <c r="BD2778" i="3" l="1"/>
  <c r="BD4812" i="3"/>
  <c r="BD2779" i="3" l="1"/>
  <c r="BD4813" i="3"/>
  <c r="BD2780" i="3" l="1"/>
  <c r="BD4814" i="3"/>
  <c r="BD2781" i="3" l="1"/>
  <c r="BD4815" i="3"/>
  <c r="BD2782" i="3" l="1"/>
  <c r="BD4816" i="3"/>
  <c r="BD2783" i="3" l="1"/>
  <c r="BD4817" i="3"/>
  <c r="BD2784" i="3" l="1"/>
  <c r="BD4818" i="3"/>
  <c r="BD2785" i="3" l="1"/>
  <c r="BD4819" i="3"/>
  <c r="BD2786" i="3" l="1"/>
  <c r="BD4820" i="3"/>
  <c r="BD2787" i="3" l="1"/>
  <c r="BD4821" i="3"/>
  <c r="BD2788" i="3" l="1"/>
  <c r="BD4822" i="3"/>
  <c r="BD2789" i="3" l="1"/>
  <c r="BD4823" i="3"/>
  <c r="BD2790" i="3" l="1"/>
  <c r="BD4824" i="3"/>
  <c r="BD2791" i="3" l="1"/>
  <c r="BD4825" i="3"/>
  <c r="BD2792" i="3" l="1"/>
  <c r="BD4826" i="3"/>
  <c r="BD2793" i="3" l="1"/>
  <c r="BD4827" i="3"/>
  <c r="BD2794" i="3" l="1"/>
  <c r="BD4828" i="3"/>
  <c r="BD2795" i="3" l="1"/>
  <c r="BD4829" i="3"/>
  <c r="BD2796" i="3" l="1"/>
  <c r="BD4830" i="3"/>
  <c r="BD2797" i="3" l="1"/>
  <c r="BD4831" i="3"/>
  <c r="BD2798" i="3" l="1"/>
  <c r="BD4832" i="3"/>
  <c r="BD2799" i="3" l="1"/>
  <c r="BD4833" i="3"/>
  <c r="BD2800" i="3" l="1"/>
  <c r="BD4834" i="3"/>
  <c r="BD2801" i="3" l="1"/>
  <c r="BD4835" i="3"/>
  <c r="BD2802" i="3" l="1"/>
  <c r="BD4836" i="3"/>
  <c r="BD2803" i="3" l="1"/>
  <c r="BD4837" i="3"/>
  <c r="BD2804" i="3" l="1"/>
  <c r="BD4838" i="3"/>
  <c r="BD2805" i="3" l="1"/>
  <c r="BD4839" i="3"/>
  <c r="BD2806" i="3" l="1"/>
  <c r="BD4840" i="3"/>
  <c r="BD2807" i="3" l="1"/>
  <c r="BD4841" i="3"/>
  <c r="BD2808" i="3" l="1"/>
  <c r="BD4842" i="3"/>
  <c r="BD2809" i="3" l="1"/>
  <c r="BD4843" i="3"/>
  <c r="BD2810" i="3" l="1"/>
  <c r="BD4844" i="3"/>
  <c r="BD2811" i="3" l="1"/>
  <c r="BD4845" i="3"/>
  <c r="BD2812" i="3" l="1"/>
  <c r="BD4846" i="3"/>
  <c r="BD2813" i="3" l="1"/>
  <c r="BD4847" i="3"/>
  <c r="BD2814" i="3" l="1"/>
  <c r="BD4848" i="3"/>
  <c r="BD2815" i="3" l="1"/>
  <c r="BD4849" i="3"/>
  <c r="BD2816" i="3" l="1"/>
  <c r="BD4850" i="3"/>
  <c r="BD2817" i="3" l="1"/>
  <c r="BD4851" i="3"/>
  <c r="BD2818" i="3" l="1"/>
  <c r="BD4852" i="3"/>
  <c r="BD2819" i="3" l="1"/>
  <c r="BD4853" i="3"/>
  <c r="BD2820" i="3" l="1"/>
  <c r="BD4854" i="3"/>
  <c r="BD2821" i="3" l="1"/>
  <c r="BD4855" i="3"/>
  <c r="BD2822" i="3" l="1"/>
  <c r="BD4856" i="3"/>
  <c r="BD2823" i="3" l="1"/>
  <c r="BD4857" i="3"/>
  <c r="BD2824" i="3" l="1"/>
  <c r="BD4858" i="3"/>
  <c r="BD2825" i="3" l="1"/>
  <c r="BD4859" i="3"/>
  <c r="BD2826" i="3" l="1"/>
  <c r="BD4860" i="3"/>
  <c r="BD2827" i="3" l="1"/>
  <c r="BD4861" i="3"/>
  <c r="BD2828" i="3" l="1"/>
  <c r="BD4862" i="3"/>
  <c r="BD2829" i="3" l="1"/>
  <c r="BD4863" i="3"/>
  <c r="BD2830" i="3" l="1"/>
  <c r="BD4864" i="3"/>
  <c r="BD2831" i="3" l="1"/>
  <c r="BD4865" i="3"/>
  <c r="BD2832" i="3" l="1"/>
  <c r="BD4866" i="3"/>
  <c r="BD2833" i="3" l="1"/>
  <c r="BD4867" i="3"/>
  <c r="BD2834" i="3" l="1"/>
  <c r="BD4868" i="3"/>
  <c r="BD2835" i="3" l="1"/>
  <c r="BD4869" i="3"/>
  <c r="BD2836" i="3" l="1"/>
  <c r="BD4870" i="3"/>
  <c r="BD2837" i="3" l="1"/>
  <c r="BD4871" i="3"/>
  <c r="BD2838" i="3" l="1"/>
  <c r="BD4872" i="3"/>
  <c r="BD2839" i="3" l="1"/>
  <c r="BD4873" i="3"/>
  <c r="BD2840" i="3" l="1"/>
  <c r="BD4874" i="3"/>
  <c r="BD2841" i="3" l="1"/>
  <c r="BD4875" i="3"/>
  <c r="BD2842" i="3" l="1"/>
  <c r="BD4876" i="3"/>
  <c r="BD2843" i="3" l="1"/>
  <c r="BD4877" i="3"/>
  <c r="BD2844" i="3" l="1"/>
  <c r="BD4878" i="3"/>
  <c r="BD2845" i="3" l="1"/>
  <c r="BD4879" i="3"/>
  <c r="BD2846" i="3" l="1"/>
  <c r="BD4880" i="3"/>
  <c r="BD2847" i="3" l="1"/>
  <c r="BD4881" i="3"/>
  <c r="BD2848" i="3" l="1"/>
  <c r="BD4882" i="3"/>
  <c r="BD2849" i="3" l="1"/>
  <c r="BD4883" i="3"/>
  <c r="BD2850" i="3" l="1"/>
  <c r="BD4884" i="3"/>
  <c r="BD2851" i="3" l="1"/>
  <c r="BD4885" i="3"/>
  <c r="BD2852" i="3" l="1"/>
  <c r="BD4886" i="3"/>
  <c r="BD2853" i="3" l="1"/>
  <c r="BD4887" i="3"/>
  <c r="BD2854" i="3" l="1"/>
  <c r="BD4888" i="3"/>
  <c r="BD2855" i="3" l="1"/>
  <c r="BD4889" i="3"/>
  <c r="BD2856" i="3" l="1"/>
  <c r="BD4890" i="3"/>
  <c r="BD2857" i="3" l="1"/>
  <c r="BD4891" i="3"/>
  <c r="BD2858" i="3" l="1"/>
  <c r="BD4892" i="3"/>
  <c r="BD2859" i="3" l="1"/>
  <c r="BD4893" i="3"/>
  <c r="BD2860" i="3" l="1"/>
  <c r="BD4894" i="3"/>
  <c r="BD2861" i="3" l="1"/>
  <c r="BD4895" i="3"/>
  <c r="BD2862" i="3" l="1"/>
  <c r="BD4896" i="3"/>
  <c r="BD2863" i="3" l="1"/>
  <c r="BD4897" i="3"/>
  <c r="BD2864" i="3" l="1"/>
  <c r="BD4898" i="3"/>
  <c r="BD2865" i="3" l="1"/>
  <c r="BD4899" i="3"/>
  <c r="BD2866" i="3" l="1"/>
  <c r="BD4900" i="3"/>
  <c r="BD2867" i="3" l="1"/>
  <c r="BD4901" i="3"/>
  <c r="BD2868" i="3" l="1"/>
  <c r="BD4902" i="3"/>
  <c r="BD2869" i="3" l="1"/>
  <c r="BD4903" i="3"/>
  <c r="BD2870" i="3" l="1"/>
  <c r="BD4904" i="3"/>
  <c r="BD2871" i="3" l="1"/>
  <c r="BD4905" i="3"/>
  <c r="BD2872" i="3" l="1"/>
  <c r="BD4906" i="3"/>
  <c r="BD2873" i="3" l="1"/>
  <c r="BD4907" i="3"/>
  <c r="BD2874" i="3" l="1"/>
  <c r="BD4908" i="3"/>
  <c r="BD2875" i="3" l="1"/>
  <c r="BD4909" i="3"/>
  <c r="BD2876" i="3" l="1"/>
  <c r="BD4910" i="3"/>
  <c r="BD2877" i="3" l="1"/>
  <c r="BD4911" i="3"/>
  <c r="BD2878" i="3" l="1"/>
  <c r="BD4912" i="3"/>
  <c r="BD2879" i="3" l="1"/>
  <c r="BD4913" i="3"/>
  <c r="BD2880" i="3" l="1"/>
  <c r="BD4914" i="3"/>
  <c r="BD2881" i="3" l="1"/>
  <c r="BD4915" i="3"/>
  <c r="BD2882" i="3" l="1"/>
  <c r="BD4916" i="3"/>
  <c r="BD2883" i="3" l="1"/>
  <c r="BD4917" i="3"/>
  <c r="BD2884" i="3" l="1"/>
  <c r="BD4918" i="3"/>
  <c r="BD2885" i="3" l="1"/>
  <c r="BD4919" i="3"/>
  <c r="BD2886" i="3" l="1"/>
  <c r="BD4920" i="3"/>
  <c r="BD2887" i="3" l="1"/>
  <c r="BD4921" i="3"/>
  <c r="BD2888" i="3" l="1"/>
  <c r="BD4922" i="3"/>
  <c r="BD2889" i="3" l="1"/>
  <c r="BD4923" i="3"/>
  <c r="BD2890" i="3" l="1"/>
  <c r="BD4924" i="3"/>
  <c r="BD2891" i="3" l="1"/>
  <c r="BD4925" i="3"/>
  <c r="BD2892" i="3" l="1"/>
  <c r="BD4926" i="3"/>
  <c r="BD2893" i="3" l="1"/>
  <c r="BD4927" i="3"/>
  <c r="BD2894" i="3" l="1"/>
  <c r="BD4928" i="3"/>
  <c r="BD2895" i="3" l="1"/>
  <c r="BD4929" i="3"/>
  <c r="BD2896" i="3" l="1"/>
  <c r="BD4930" i="3"/>
  <c r="BD2897" i="3" l="1"/>
  <c r="BD4931" i="3"/>
  <c r="BD2898" i="3" l="1"/>
  <c r="BD4932" i="3"/>
  <c r="BD2899" i="3" l="1"/>
  <c r="BD4933" i="3"/>
  <c r="BD2900" i="3" l="1"/>
  <c r="BD4934" i="3"/>
  <c r="BD2901" i="3" l="1"/>
  <c r="BD4935" i="3"/>
  <c r="BD2902" i="3" l="1"/>
  <c r="BD4936" i="3"/>
  <c r="BD2903" i="3" l="1"/>
  <c r="BD4937" i="3"/>
  <c r="BD2904" i="3" l="1"/>
  <c r="BD4938" i="3"/>
  <c r="BD2905" i="3" l="1"/>
  <c r="BD4939" i="3"/>
  <c r="BD2906" i="3" l="1"/>
  <c r="BD4940" i="3"/>
  <c r="BD2907" i="3" l="1"/>
  <c r="BD2908" i="3" s="1"/>
  <c r="BD2909" i="3" s="1"/>
  <c r="BD2910" i="3" s="1"/>
  <c r="BD2911" i="3" s="1"/>
  <c r="BD2912" i="3" s="1"/>
  <c r="BD2913" i="3" s="1"/>
  <c r="BD2914" i="3" s="1"/>
  <c r="BD2915" i="3" s="1"/>
  <c r="BD2916" i="3" s="1"/>
  <c r="BD2917" i="3" s="1"/>
  <c r="BD2918" i="3" s="1"/>
  <c r="BD2919" i="3" s="1"/>
  <c r="BD2920" i="3" s="1"/>
  <c r="BD2921" i="3" s="1"/>
  <c r="BD2922" i="3" s="1"/>
  <c r="BD2923" i="3" s="1"/>
  <c r="BD2924" i="3" s="1"/>
  <c r="BD2925" i="3" s="1"/>
  <c r="BD2926" i="3" s="1"/>
  <c r="BD2927" i="3" s="1"/>
  <c r="BD2928" i="3" s="1"/>
  <c r="BD2929" i="3" s="1"/>
  <c r="BD2930" i="3" s="1"/>
  <c r="BD2931" i="3" s="1"/>
  <c r="BD2932" i="3" s="1"/>
  <c r="BD2933" i="3" s="1"/>
  <c r="BD2934" i="3" s="1"/>
  <c r="BD2935" i="3" s="1"/>
  <c r="BD2936" i="3" s="1"/>
  <c r="BD2937" i="3" s="1"/>
  <c r="BD2938" i="3" s="1"/>
  <c r="BD2939" i="3" s="1"/>
  <c r="BD2940" i="3" s="1"/>
  <c r="BD2941" i="3" s="1"/>
  <c r="BD2942" i="3" s="1"/>
  <c r="BD2943" i="3" s="1"/>
  <c r="BD2944" i="3" s="1"/>
  <c r="BD2945" i="3" s="1"/>
  <c r="BD2946" i="3" s="1"/>
  <c r="BD2947" i="3" s="1"/>
  <c r="BD2948" i="3" s="1"/>
  <c r="BD2949" i="3" s="1"/>
  <c r="BD2950" i="3" s="1"/>
  <c r="BD2951" i="3" s="1"/>
  <c r="BD2952" i="3" s="1"/>
  <c r="BD2953" i="3" s="1"/>
  <c r="BD2954" i="3" s="1"/>
  <c r="BD2955" i="3" s="1"/>
  <c r="BD2956" i="3" s="1"/>
  <c r="BD2957" i="3" s="1"/>
  <c r="BD2958" i="3" s="1"/>
  <c r="BD2959" i="3" s="1"/>
  <c r="BD2960" i="3" s="1"/>
  <c r="BD2961" i="3" s="1"/>
  <c r="BD2962" i="3" s="1"/>
  <c r="BD2963" i="3" s="1"/>
  <c r="BD2964" i="3" s="1"/>
  <c r="BD2965" i="3" s="1"/>
  <c r="BD2966" i="3" s="1"/>
  <c r="BD2967" i="3" s="1"/>
  <c r="BD2968" i="3" s="1"/>
  <c r="BD2969" i="3" s="1"/>
  <c r="BD2970" i="3" s="1"/>
  <c r="BD2971" i="3" s="1"/>
  <c r="BD2972" i="3" s="1"/>
  <c r="BD2973" i="3" s="1"/>
  <c r="BD2974" i="3" s="1"/>
  <c r="BD2975" i="3" s="1"/>
  <c r="BD2976" i="3" s="1"/>
  <c r="BD2977" i="3" s="1"/>
  <c r="BD2978" i="3" s="1"/>
  <c r="BD2979" i="3" s="1"/>
  <c r="BD2980" i="3" s="1"/>
  <c r="BD2981" i="3" s="1"/>
  <c r="BD2982" i="3" s="1"/>
  <c r="BD2983" i="3" s="1"/>
  <c r="BD2984" i="3" s="1"/>
  <c r="BD2985" i="3" s="1"/>
  <c r="BD2986" i="3" s="1"/>
  <c r="BD2987" i="3" s="1"/>
  <c r="BD2988" i="3" s="1"/>
  <c r="BD2989" i="3" s="1"/>
  <c r="BD2990" i="3" s="1"/>
  <c r="BD2991" i="3" s="1"/>
  <c r="BD2992" i="3" s="1"/>
  <c r="BD2993" i="3" s="1"/>
  <c r="BD2994" i="3" s="1"/>
  <c r="BD2995" i="3" s="1"/>
  <c r="BD2996" i="3" s="1"/>
  <c r="BD2997" i="3" s="1"/>
  <c r="BD2998" i="3" s="1"/>
  <c r="BD2999" i="3" s="1"/>
  <c r="BD3000" i="3" s="1"/>
  <c r="BD3001" i="3" s="1"/>
  <c r="BD3002" i="3" s="1"/>
  <c r="BD3003" i="3" s="1"/>
  <c r="BD3004" i="3" s="1"/>
  <c r="BD3005" i="3" s="1"/>
  <c r="BD3006" i="3" s="1"/>
  <c r="BD3007" i="3" s="1"/>
  <c r="BD3008" i="3" s="1"/>
  <c r="BD3009" i="3" s="1"/>
  <c r="BD3010" i="3" s="1"/>
  <c r="BD3011" i="3" s="1"/>
  <c r="BD3012" i="3" s="1"/>
  <c r="BD3013" i="3" s="1"/>
  <c r="BD3014" i="3" s="1"/>
  <c r="BD3015" i="3" s="1"/>
  <c r="BD3016" i="3" s="1"/>
  <c r="BD3017" i="3" s="1"/>
  <c r="BD3018" i="3" s="1"/>
  <c r="BD3019" i="3" s="1"/>
  <c r="BD3020" i="3" s="1"/>
  <c r="BD3021" i="3" s="1"/>
  <c r="BD3022" i="3" s="1"/>
  <c r="BD3023" i="3" s="1"/>
  <c r="BD3024" i="3" s="1"/>
  <c r="BD3025" i="3" s="1"/>
  <c r="BD3026" i="3" s="1"/>
  <c r="BD3027" i="3" s="1"/>
  <c r="BD3028" i="3" s="1"/>
  <c r="BD3029" i="3" s="1"/>
  <c r="BD3030" i="3" s="1"/>
  <c r="BD3031" i="3" s="1"/>
  <c r="BD3032" i="3" s="1"/>
  <c r="BD3033" i="3" s="1"/>
  <c r="BD3034" i="3" s="1"/>
  <c r="BD3035" i="3" s="1"/>
  <c r="BD3036" i="3" s="1"/>
  <c r="BD3037" i="3" s="1"/>
  <c r="BD3038" i="3" s="1"/>
  <c r="BD3039" i="3" s="1"/>
  <c r="BD3040" i="3" s="1"/>
  <c r="BD3041" i="3" s="1"/>
  <c r="BD3042" i="3" s="1"/>
  <c r="BD3043" i="3" s="1"/>
  <c r="BD3044" i="3" s="1"/>
  <c r="BD3045" i="3" s="1"/>
  <c r="BD3046" i="3" s="1"/>
  <c r="BD3047" i="3" s="1"/>
  <c r="BD3048" i="3" s="1"/>
  <c r="BD3049" i="3" s="1"/>
  <c r="BD3050" i="3" s="1"/>
  <c r="BD3051" i="3" s="1"/>
  <c r="BD3052" i="3" s="1"/>
  <c r="BD3053" i="3" s="1"/>
  <c r="BD3054" i="3" s="1"/>
  <c r="BD3055" i="3" s="1"/>
  <c r="BD3056" i="3" s="1"/>
  <c r="BD3057" i="3" s="1"/>
  <c r="BD3058" i="3" s="1"/>
  <c r="BD3059" i="3" s="1"/>
  <c r="BD3060" i="3" s="1"/>
  <c r="BD3061" i="3" s="1"/>
  <c r="BD3062" i="3" s="1"/>
  <c r="BD3063" i="3" s="1"/>
  <c r="BD3064" i="3" s="1"/>
  <c r="BD3065" i="3" s="1"/>
  <c r="BD3066" i="3" s="1"/>
  <c r="BD3067" i="3" s="1"/>
  <c r="BD3068" i="3" s="1"/>
  <c r="BD3069" i="3" s="1"/>
  <c r="BD3070" i="3" s="1"/>
  <c r="BD3071" i="3" s="1"/>
  <c r="BD3072" i="3" s="1"/>
  <c r="BD3073" i="3" s="1"/>
  <c r="BD3074" i="3" s="1"/>
  <c r="BD3075" i="3" s="1"/>
  <c r="BD3076" i="3" s="1"/>
  <c r="BD3077" i="3" s="1"/>
  <c r="BD3078" i="3" s="1"/>
  <c r="BD3079" i="3" s="1"/>
  <c r="BD3080" i="3" s="1"/>
  <c r="BD3081" i="3" s="1"/>
  <c r="BD3082" i="3" s="1"/>
  <c r="BD3083" i="3" s="1"/>
  <c r="BD3084" i="3" s="1"/>
  <c r="BD3085" i="3" s="1"/>
  <c r="BD3086" i="3" s="1"/>
  <c r="BD3087" i="3" s="1"/>
  <c r="BD3088" i="3" s="1"/>
  <c r="BD3089" i="3" s="1"/>
  <c r="BD3090" i="3" s="1"/>
  <c r="BD3091" i="3" s="1"/>
  <c r="BD3092" i="3" s="1"/>
  <c r="BD3093" i="3" s="1"/>
  <c r="BD3094" i="3" s="1"/>
  <c r="BD3095" i="3" s="1"/>
  <c r="BD3096" i="3" s="1"/>
  <c r="BD3097" i="3" s="1"/>
  <c r="BD3098" i="3" s="1"/>
  <c r="BD3099" i="3" s="1"/>
  <c r="BD3100" i="3" s="1"/>
  <c r="BD3101" i="3" s="1"/>
  <c r="BD3102" i="3" s="1"/>
  <c r="BD3103" i="3" s="1"/>
  <c r="BD3104" i="3" s="1"/>
  <c r="BD3105" i="3" s="1"/>
  <c r="BD3106" i="3" s="1"/>
  <c r="BD3107" i="3" s="1"/>
  <c r="BD3108" i="3" s="1"/>
  <c r="BD3109" i="3" s="1"/>
  <c r="BD3110" i="3" s="1"/>
  <c r="BD3111" i="3" s="1"/>
  <c r="BD3112" i="3" s="1"/>
  <c r="BD3113" i="3" s="1"/>
  <c r="BD3114" i="3" s="1"/>
  <c r="BD3115" i="3" s="1"/>
  <c r="BD3116" i="3" s="1"/>
  <c r="BD3117" i="3" s="1"/>
  <c r="BD3118" i="3" s="1"/>
  <c r="BD3119" i="3" s="1"/>
  <c r="BD3120" i="3" s="1"/>
  <c r="BD3121" i="3" s="1"/>
  <c r="BD3122" i="3" s="1"/>
  <c r="BD3123" i="3" s="1"/>
  <c r="BD3124" i="3" s="1"/>
  <c r="BD3125" i="3" s="1"/>
  <c r="BD3126" i="3" s="1"/>
  <c r="BD3127" i="3" s="1"/>
  <c r="BD3128" i="3" s="1"/>
  <c r="BD3129" i="3" s="1"/>
  <c r="BD3130" i="3" s="1"/>
  <c r="BD3131" i="3" s="1"/>
  <c r="BD3132" i="3" s="1"/>
  <c r="BD3133" i="3" s="1"/>
  <c r="BD3134" i="3" s="1"/>
  <c r="BD3135" i="3" s="1"/>
  <c r="BD3136" i="3" s="1"/>
  <c r="BD3137" i="3" s="1"/>
  <c r="BD3138" i="3" s="1"/>
  <c r="BD3139" i="3" s="1"/>
  <c r="BD3140" i="3" s="1"/>
  <c r="BD3141" i="3" s="1"/>
  <c r="BD3142" i="3" s="1"/>
  <c r="BD3143" i="3" s="1"/>
  <c r="BD3144" i="3" s="1"/>
  <c r="BD3145" i="3" s="1"/>
  <c r="BD3146" i="3" s="1"/>
  <c r="BD3147" i="3" s="1"/>
  <c r="BD3148" i="3" s="1"/>
  <c r="BD3149" i="3" s="1"/>
  <c r="BD3150" i="3" s="1"/>
  <c r="BD3151" i="3" s="1"/>
  <c r="BD3152" i="3" s="1"/>
  <c r="BD3153" i="3" s="1"/>
  <c r="BD3154" i="3" s="1"/>
  <c r="BD3155" i="3" s="1"/>
  <c r="BD3156" i="3" s="1"/>
  <c r="BD3157" i="3" s="1"/>
  <c r="BD3158" i="3" s="1"/>
  <c r="BD3159" i="3" s="1"/>
  <c r="BD3160" i="3" s="1"/>
  <c r="BD3161" i="3" s="1"/>
  <c r="BD3162" i="3" s="1"/>
  <c r="BD3163" i="3" s="1"/>
  <c r="BD3164" i="3" s="1"/>
  <c r="BD3165" i="3" s="1"/>
  <c r="BD3166" i="3" s="1"/>
  <c r="BD3167" i="3" s="1"/>
  <c r="BD3168" i="3" s="1"/>
  <c r="BD3169" i="3" s="1"/>
  <c r="BD3170" i="3" s="1"/>
  <c r="BD3171" i="3" s="1"/>
  <c r="BD3172" i="3" s="1"/>
  <c r="BD3173" i="3" s="1"/>
  <c r="BD3174" i="3" s="1"/>
  <c r="BD3175" i="3" s="1"/>
  <c r="BD3176" i="3" s="1"/>
  <c r="BD3177" i="3" s="1"/>
  <c r="BD3178" i="3" s="1"/>
  <c r="BD3179" i="3" s="1"/>
  <c r="BD3180" i="3" s="1"/>
  <c r="BD3181" i="3" s="1"/>
  <c r="BD3182" i="3" s="1"/>
  <c r="BD3183" i="3" s="1"/>
  <c r="BD3184" i="3" s="1"/>
  <c r="BD3185" i="3" s="1"/>
  <c r="BD3186" i="3" s="1"/>
  <c r="BD3187" i="3" s="1"/>
  <c r="BD3188" i="3" s="1"/>
  <c r="BD3189" i="3" s="1"/>
  <c r="BD3190" i="3" s="1"/>
  <c r="BD3191" i="3" s="1"/>
  <c r="BD3192" i="3" s="1"/>
  <c r="BD3193" i="3" s="1"/>
  <c r="BD3194" i="3" s="1"/>
  <c r="BD3195" i="3" s="1"/>
  <c r="BD3196" i="3" s="1"/>
  <c r="BD3197" i="3" s="1"/>
  <c r="BD3198" i="3" s="1"/>
  <c r="BD3199" i="3" s="1"/>
  <c r="BD3200" i="3" s="1"/>
  <c r="BD3201" i="3" s="1"/>
  <c r="BD3202" i="3" s="1"/>
  <c r="BD3203" i="3" s="1"/>
  <c r="BD3204" i="3" s="1"/>
  <c r="BD3205" i="3" s="1"/>
  <c r="BD3206" i="3" s="1"/>
  <c r="BD3207" i="3" s="1"/>
  <c r="BD3208" i="3" s="1"/>
  <c r="BD3209" i="3" s="1"/>
  <c r="BD3210" i="3" s="1"/>
  <c r="BD3211" i="3" s="1"/>
  <c r="BD3212" i="3" s="1"/>
  <c r="BD3213" i="3" s="1"/>
  <c r="BD3214" i="3" s="1"/>
  <c r="BD3215" i="3" s="1"/>
  <c r="BD3216" i="3" s="1"/>
  <c r="BD3217" i="3" s="1"/>
  <c r="BD3218" i="3" s="1"/>
  <c r="BD3219" i="3" s="1"/>
  <c r="BD3220" i="3" s="1"/>
  <c r="BD3221" i="3" s="1"/>
  <c r="BD3222" i="3" s="1"/>
  <c r="BD3223" i="3" s="1"/>
  <c r="BD3224" i="3" s="1"/>
  <c r="BD3225" i="3" s="1"/>
  <c r="BD3226" i="3" s="1"/>
  <c r="BD3227" i="3" s="1"/>
  <c r="BD3228" i="3" s="1"/>
  <c r="BD3229" i="3" s="1"/>
  <c r="BD3230" i="3" s="1"/>
  <c r="BD3231" i="3" s="1"/>
  <c r="BD3232" i="3" s="1"/>
  <c r="BD3233" i="3" s="1"/>
  <c r="BD3234" i="3" s="1"/>
  <c r="BD3235" i="3" s="1"/>
  <c r="BD3236" i="3" s="1"/>
  <c r="BD3237" i="3" s="1"/>
  <c r="BD3238" i="3" s="1"/>
  <c r="BD3239" i="3" s="1"/>
  <c r="BD3240" i="3" s="1"/>
  <c r="BD3241" i="3" s="1"/>
  <c r="BD3242" i="3" s="1"/>
  <c r="BD3243" i="3" s="1"/>
  <c r="BD3244" i="3" s="1"/>
  <c r="BD3245" i="3" s="1"/>
  <c r="BD3246" i="3" s="1"/>
  <c r="BD3247" i="3" s="1"/>
  <c r="BD3248" i="3" s="1"/>
  <c r="BD3249" i="3" s="1"/>
  <c r="BD3250" i="3" s="1"/>
  <c r="BD3251" i="3" s="1"/>
  <c r="BD3252" i="3" s="1"/>
  <c r="BD3253" i="3" s="1"/>
  <c r="BD3254" i="3" s="1"/>
  <c r="BD3255" i="3" s="1"/>
  <c r="BD3256" i="3" s="1"/>
  <c r="BD3257" i="3" s="1"/>
  <c r="BD3258" i="3" s="1"/>
  <c r="BD3259" i="3" s="1"/>
  <c r="BD3260" i="3" s="1"/>
  <c r="BD3261" i="3" s="1"/>
  <c r="BD3262" i="3" s="1"/>
  <c r="BD3263" i="3" s="1"/>
  <c r="BD3264" i="3" s="1"/>
  <c r="BD3265" i="3" s="1"/>
  <c r="BD3266" i="3" s="1"/>
  <c r="BD3267" i="3" s="1"/>
  <c r="BD3268" i="3" s="1"/>
  <c r="BD3269" i="3" s="1"/>
  <c r="BD3270" i="3" s="1"/>
  <c r="BD3271" i="3" s="1"/>
  <c r="BD3272" i="3" s="1"/>
  <c r="BD3273" i="3" s="1"/>
  <c r="BD3274" i="3" s="1"/>
  <c r="BD3275" i="3" s="1"/>
  <c r="BD3276" i="3" s="1"/>
  <c r="BD3277" i="3" s="1"/>
  <c r="BD3278" i="3" s="1"/>
  <c r="BD3279" i="3" s="1"/>
  <c r="BD3280" i="3" s="1"/>
  <c r="BD3281" i="3" s="1"/>
  <c r="BD3282" i="3" s="1"/>
  <c r="BD3283" i="3" s="1"/>
  <c r="BD3284" i="3" s="1"/>
  <c r="BD3285" i="3" s="1"/>
  <c r="BD3286" i="3" s="1"/>
  <c r="BD3287" i="3" s="1"/>
  <c r="BD3288" i="3" s="1"/>
  <c r="BD3289" i="3" s="1"/>
  <c r="BD3290" i="3" s="1"/>
  <c r="BD3291" i="3" s="1"/>
  <c r="BD3292" i="3" s="1"/>
  <c r="BD3293" i="3" s="1"/>
  <c r="BD3294" i="3" s="1"/>
  <c r="BD3295" i="3" s="1"/>
  <c r="BD3296" i="3" s="1"/>
  <c r="BD3297" i="3" s="1"/>
  <c r="BD3298" i="3" s="1"/>
  <c r="BD3299" i="3" s="1"/>
  <c r="BD3300" i="3" s="1"/>
  <c r="BD3301" i="3" s="1"/>
  <c r="BD3302" i="3" s="1"/>
  <c r="BD3303" i="3" s="1"/>
  <c r="BD3304" i="3" s="1"/>
  <c r="BD3305" i="3" s="1"/>
  <c r="BD3306" i="3" s="1"/>
  <c r="BD3307" i="3" s="1"/>
  <c r="BD3308" i="3" s="1"/>
  <c r="BD3309" i="3" s="1"/>
  <c r="BD3310" i="3" s="1"/>
  <c r="BD3311" i="3" s="1"/>
  <c r="BD3312" i="3" s="1"/>
  <c r="BD3313" i="3" s="1"/>
  <c r="BD3314" i="3" s="1"/>
  <c r="BD3315" i="3" s="1"/>
  <c r="BD3316" i="3" s="1"/>
  <c r="BD3317" i="3" s="1"/>
  <c r="BD3318" i="3" s="1"/>
  <c r="BD3319" i="3" s="1"/>
  <c r="BD3320" i="3" s="1"/>
  <c r="BD3321" i="3" s="1"/>
  <c r="BD3322" i="3" s="1"/>
  <c r="BD3323" i="3" s="1"/>
  <c r="BD3324" i="3" s="1"/>
  <c r="BD3325" i="3" s="1"/>
  <c r="BD3326" i="3" s="1"/>
  <c r="BD3327" i="3" s="1"/>
  <c r="BD3328" i="3" s="1"/>
  <c r="BD3329" i="3" s="1"/>
  <c r="BD3330" i="3" s="1"/>
  <c r="BD3331" i="3" s="1"/>
  <c r="BD3332" i="3" s="1"/>
  <c r="BD3333" i="3" s="1"/>
  <c r="BD3334" i="3" s="1"/>
  <c r="BD3335" i="3" s="1"/>
  <c r="BD3336" i="3" s="1"/>
  <c r="BD3337" i="3" s="1"/>
  <c r="BD3338" i="3" s="1"/>
  <c r="BD3339" i="3" s="1"/>
  <c r="BD3340" i="3" s="1"/>
  <c r="BD3341" i="3" s="1"/>
  <c r="BD3342" i="3" s="1"/>
  <c r="BD3343" i="3" s="1"/>
  <c r="BD3344" i="3" s="1"/>
  <c r="BD3345" i="3" s="1"/>
  <c r="BD3346" i="3" s="1"/>
  <c r="BD3347" i="3" s="1"/>
  <c r="BD3348" i="3" s="1"/>
  <c r="BD3349" i="3" s="1"/>
  <c r="BD3350" i="3" s="1"/>
  <c r="BD3351" i="3" s="1"/>
  <c r="BD3352" i="3" s="1"/>
  <c r="BD3353" i="3" s="1"/>
  <c r="BD3354" i="3" s="1"/>
  <c r="BD3355" i="3" s="1"/>
  <c r="BD3356" i="3" s="1"/>
  <c r="BD3357" i="3" s="1"/>
  <c r="BD3358" i="3" s="1"/>
  <c r="BD3359" i="3" s="1"/>
  <c r="BD3360" i="3" s="1"/>
  <c r="BD3361" i="3" s="1"/>
  <c r="BD3362" i="3" s="1"/>
  <c r="BD3363" i="3" s="1"/>
  <c r="BD3364" i="3" s="1"/>
  <c r="BD3365" i="3" s="1"/>
  <c r="BD3366" i="3" s="1"/>
  <c r="BD3367" i="3" s="1"/>
  <c r="BD3368" i="3" s="1"/>
  <c r="BD3369" i="3" s="1"/>
  <c r="BD3370" i="3" s="1"/>
  <c r="BD3371" i="3" s="1"/>
  <c r="BD3372" i="3" s="1"/>
  <c r="BD3373" i="3" s="1"/>
  <c r="BD3374" i="3" s="1"/>
  <c r="BD3375" i="3" s="1"/>
  <c r="BD3376" i="3" s="1"/>
  <c r="BD3377" i="3" s="1"/>
  <c r="BD3378" i="3" s="1"/>
  <c r="BD3379" i="3" s="1"/>
  <c r="BD3380" i="3" s="1"/>
  <c r="BD3381" i="3" s="1"/>
  <c r="BD3382" i="3" s="1"/>
  <c r="BD3383" i="3" s="1"/>
  <c r="BD3384" i="3" s="1"/>
  <c r="BD3385" i="3" s="1"/>
  <c r="BD3386" i="3" s="1"/>
  <c r="BD3387" i="3" s="1"/>
  <c r="BD3388" i="3" s="1"/>
  <c r="BD3389" i="3" s="1"/>
  <c r="BD3390" i="3" s="1"/>
  <c r="BD3391" i="3" s="1"/>
  <c r="BD3392" i="3" s="1"/>
  <c r="BD3393" i="3" s="1"/>
  <c r="BD3394" i="3" s="1"/>
  <c r="BD3395" i="3" s="1"/>
  <c r="BD3396" i="3" s="1"/>
  <c r="BD3397" i="3" s="1"/>
  <c r="BD3398" i="3" s="1"/>
  <c r="BD3399" i="3" s="1"/>
  <c r="BD3400" i="3" s="1"/>
  <c r="BD3401" i="3" s="1"/>
  <c r="BD3402" i="3" s="1"/>
  <c r="BD3403" i="3" s="1"/>
  <c r="BD3404" i="3" s="1"/>
  <c r="BD3405" i="3" s="1"/>
  <c r="BD3406" i="3" s="1"/>
  <c r="BD3407" i="3" s="1"/>
  <c r="BD3408" i="3" s="1"/>
  <c r="BD3409" i="3" s="1"/>
  <c r="BD3410" i="3" s="1"/>
  <c r="BD3411" i="3" s="1"/>
  <c r="BD3412" i="3" s="1"/>
  <c r="BD3413" i="3" s="1"/>
  <c r="BD3414" i="3" s="1"/>
  <c r="BD3415" i="3" s="1"/>
  <c r="BD3416" i="3" s="1"/>
  <c r="BD3417" i="3" s="1"/>
  <c r="BD3418" i="3" s="1"/>
  <c r="BD3419" i="3" s="1"/>
  <c r="BD3420" i="3" s="1"/>
  <c r="BD3421" i="3" s="1"/>
  <c r="BD3422" i="3" s="1"/>
  <c r="BD3423" i="3" s="1"/>
  <c r="BD3424" i="3" s="1"/>
  <c r="BD3425" i="3" s="1"/>
  <c r="BD3426" i="3" s="1"/>
  <c r="BD3427" i="3" s="1"/>
  <c r="BD3428" i="3" s="1"/>
  <c r="BD3429" i="3" s="1"/>
  <c r="BD3430" i="3" s="1"/>
  <c r="BD3431" i="3" s="1"/>
  <c r="BD3432" i="3" s="1"/>
  <c r="BD3433" i="3" s="1"/>
  <c r="BD3434" i="3" s="1"/>
  <c r="BD3435" i="3" s="1"/>
  <c r="BD3436" i="3" s="1"/>
  <c r="BD3437" i="3" s="1"/>
  <c r="BD3438" i="3" s="1"/>
  <c r="BD3439" i="3" s="1"/>
  <c r="BD3440" i="3" s="1"/>
  <c r="BD3441" i="3" s="1"/>
  <c r="BD3442" i="3" s="1"/>
  <c r="BD3443" i="3" s="1"/>
  <c r="BD3444" i="3" s="1"/>
  <c r="BD3445" i="3" s="1"/>
  <c r="BD3446" i="3" s="1"/>
  <c r="BD3447" i="3" s="1"/>
  <c r="BD3448" i="3" s="1"/>
  <c r="BD3449" i="3" s="1"/>
  <c r="BD3450" i="3" s="1"/>
  <c r="BD3451" i="3" s="1"/>
  <c r="BD3452" i="3" s="1"/>
  <c r="BD3453" i="3" s="1"/>
  <c r="BD3454" i="3" s="1"/>
  <c r="BD3455" i="3" s="1"/>
  <c r="BD3456" i="3" s="1"/>
  <c r="BD3457" i="3" s="1"/>
  <c r="BD3458" i="3" s="1"/>
  <c r="BD3459" i="3" s="1"/>
  <c r="BD3460" i="3" s="1"/>
  <c r="BD3461" i="3" s="1"/>
  <c r="BD3462" i="3" s="1"/>
  <c r="BD3463" i="3" s="1"/>
  <c r="BD3464" i="3" s="1"/>
  <c r="BD3465" i="3" s="1"/>
  <c r="BD3466" i="3" s="1"/>
  <c r="BD3467" i="3" s="1"/>
  <c r="BD3468" i="3" s="1"/>
  <c r="BD3469" i="3" s="1"/>
  <c r="BD3470" i="3" s="1"/>
  <c r="BD3471" i="3" s="1"/>
  <c r="BD3472" i="3" s="1"/>
  <c r="BD3473" i="3" s="1"/>
  <c r="BD3474" i="3" s="1"/>
  <c r="BD3475" i="3" s="1"/>
  <c r="BD3476" i="3" s="1"/>
  <c r="BD3477" i="3" s="1"/>
  <c r="BD3478" i="3" s="1"/>
  <c r="BD3479" i="3" s="1"/>
  <c r="BD3480" i="3" s="1"/>
  <c r="BD3481" i="3" s="1"/>
  <c r="BD3482" i="3" s="1"/>
  <c r="BD3483" i="3" s="1"/>
  <c r="BD3484" i="3" s="1"/>
  <c r="BD3485" i="3" s="1"/>
  <c r="BD3486" i="3" s="1"/>
  <c r="BD3487" i="3" s="1"/>
  <c r="BD3488" i="3" s="1"/>
  <c r="BD3489" i="3" s="1"/>
  <c r="BD3490" i="3" s="1"/>
  <c r="BD3491" i="3" s="1"/>
  <c r="BD3492" i="3" s="1"/>
  <c r="BD3493" i="3" s="1"/>
  <c r="BD3494" i="3" s="1"/>
  <c r="BD3495" i="3" s="1"/>
  <c r="BD3496" i="3" s="1"/>
  <c r="BD3497" i="3" s="1"/>
  <c r="BD3498" i="3" s="1"/>
  <c r="BD3499" i="3" s="1"/>
  <c r="BD3500" i="3" s="1"/>
  <c r="BD3501" i="3" s="1"/>
  <c r="BD3502" i="3" s="1"/>
  <c r="BD3503" i="3" s="1"/>
  <c r="BD3504" i="3" s="1"/>
  <c r="BD3505" i="3" s="1"/>
  <c r="BD3506" i="3" s="1"/>
  <c r="BD3507" i="3" s="1"/>
  <c r="BD3508" i="3" s="1"/>
  <c r="BD3509" i="3" s="1"/>
  <c r="BD3510" i="3" s="1"/>
  <c r="BD3511" i="3" s="1"/>
  <c r="BD3512" i="3" s="1"/>
  <c r="BD3513" i="3" s="1"/>
  <c r="BD3514" i="3" s="1"/>
  <c r="BD3515" i="3" s="1"/>
  <c r="BD3516" i="3" s="1"/>
  <c r="BD3517" i="3" s="1"/>
  <c r="BD3518" i="3" s="1"/>
  <c r="BD3519" i="3" s="1"/>
  <c r="BD3520" i="3" s="1"/>
  <c r="BD3521" i="3" s="1"/>
  <c r="BD3522" i="3" s="1"/>
  <c r="BD3523" i="3" s="1"/>
  <c r="BD3524" i="3" s="1"/>
  <c r="BD3525" i="3" s="1"/>
  <c r="BD3526" i="3" s="1"/>
  <c r="BD3527" i="3" s="1"/>
  <c r="BD3528" i="3" s="1"/>
  <c r="BD3529" i="3" s="1"/>
  <c r="BD3530" i="3" s="1"/>
  <c r="BD3531" i="3" s="1"/>
  <c r="BD3532" i="3" s="1"/>
  <c r="BD3533" i="3" s="1"/>
  <c r="BD3534" i="3" s="1"/>
  <c r="BD3535" i="3" s="1"/>
  <c r="BD3536" i="3" s="1"/>
  <c r="BD3537" i="3" s="1"/>
  <c r="BD3538" i="3" s="1"/>
  <c r="BD3539" i="3" s="1"/>
  <c r="BD3540" i="3" s="1"/>
  <c r="BD3541" i="3" s="1"/>
  <c r="BD3542" i="3" s="1"/>
  <c r="BD3543" i="3" s="1"/>
  <c r="BD3544" i="3" s="1"/>
  <c r="BD3545" i="3" s="1"/>
  <c r="BD3546" i="3" s="1"/>
  <c r="BD3547" i="3" s="1"/>
  <c r="BD3548" i="3" s="1"/>
  <c r="BD3549" i="3" s="1"/>
  <c r="BD3550" i="3" s="1"/>
  <c r="BD3551" i="3" s="1"/>
  <c r="BD3552" i="3" s="1"/>
  <c r="BD3553" i="3" s="1"/>
  <c r="BD3554" i="3" s="1"/>
  <c r="BD3555" i="3" s="1"/>
  <c r="BD3556" i="3" s="1"/>
  <c r="BD3557" i="3" s="1"/>
  <c r="BD3558" i="3" s="1"/>
  <c r="BD3559" i="3" s="1"/>
  <c r="BD3560" i="3" s="1"/>
  <c r="BD3561" i="3" s="1"/>
  <c r="BD3562" i="3" s="1"/>
  <c r="BD3563" i="3" s="1"/>
  <c r="BD3564" i="3" s="1"/>
  <c r="BD3565" i="3" s="1"/>
  <c r="BD3566" i="3" s="1"/>
  <c r="BD3567" i="3" s="1"/>
  <c r="BD3568" i="3" s="1"/>
  <c r="BD3569" i="3" s="1"/>
  <c r="BD3570" i="3" s="1"/>
  <c r="BD3571" i="3" s="1"/>
  <c r="BD3572" i="3" s="1"/>
  <c r="BD3573" i="3" s="1"/>
  <c r="BD3574" i="3" s="1"/>
  <c r="BD3575" i="3" s="1"/>
  <c r="BD3576" i="3" s="1"/>
  <c r="BD3577" i="3" s="1"/>
  <c r="BD3578" i="3" s="1"/>
  <c r="BD3579" i="3" s="1"/>
  <c r="BD3580" i="3" s="1"/>
  <c r="BD3581" i="3" s="1"/>
  <c r="BD3582" i="3" s="1"/>
  <c r="BD3583" i="3" s="1"/>
  <c r="BD3584" i="3" s="1"/>
  <c r="BD3585" i="3" s="1"/>
  <c r="BD3586" i="3" s="1"/>
  <c r="BD3587" i="3" s="1"/>
  <c r="BD3588" i="3" s="1"/>
  <c r="BD3589" i="3" s="1"/>
  <c r="BD3590" i="3" s="1"/>
  <c r="BD3591" i="3" s="1"/>
  <c r="BD3592" i="3" s="1"/>
  <c r="BD3593" i="3" s="1"/>
  <c r="BD3594" i="3" s="1"/>
  <c r="BD3595" i="3" s="1"/>
  <c r="BD3596" i="3" s="1"/>
  <c r="BD3597" i="3" s="1"/>
  <c r="BD3598" i="3" s="1"/>
  <c r="BD3599" i="3" s="1"/>
  <c r="BD3600" i="3" s="1"/>
  <c r="BD3601" i="3" s="1"/>
  <c r="BD3602" i="3" s="1"/>
  <c r="BD3603" i="3" s="1"/>
  <c r="BD3604" i="3" s="1"/>
  <c r="BD3605" i="3" s="1"/>
  <c r="BD3606" i="3" s="1"/>
  <c r="BD3607" i="3" s="1"/>
  <c r="BD3608" i="3" s="1"/>
  <c r="BD3609" i="3" s="1"/>
  <c r="BD3610" i="3" s="1"/>
  <c r="BD3611" i="3" s="1"/>
  <c r="BD3612" i="3" s="1"/>
  <c r="BD3613" i="3" s="1"/>
  <c r="BD3614" i="3" s="1"/>
  <c r="BD3615" i="3" s="1"/>
  <c r="BD3616" i="3" s="1"/>
  <c r="BD3617" i="3" s="1"/>
  <c r="BD3618" i="3" s="1"/>
  <c r="BD3619" i="3" s="1"/>
  <c r="BD3620" i="3" s="1"/>
  <c r="BD3621" i="3" s="1"/>
  <c r="BD3622" i="3" s="1"/>
  <c r="BD3623" i="3" s="1"/>
  <c r="BD3624" i="3" s="1"/>
  <c r="BD3625" i="3" s="1"/>
  <c r="BD3626" i="3" s="1"/>
  <c r="BD3627" i="3" s="1"/>
  <c r="BD3628" i="3" s="1"/>
  <c r="BD3629" i="3" s="1"/>
  <c r="BD3630" i="3" s="1"/>
  <c r="BD3631" i="3" s="1"/>
  <c r="BD3632" i="3" s="1"/>
  <c r="BD3633" i="3" s="1"/>
  <c r="BD3634" i="3" s="1"/>
  <c r="BD3635" i="3" s="1"/>
  <c r="BD3636" i="3" s="1"/>
  <c r="BD3637" i="3" s="1"/>
  <c r="BD3638" i="3" s="1"/>
  <c r="BD3639" i="3" s="1"/>
  <c r="BD3640" i="3" s="1"/>
  <c r="BD3641" i="3" s="1"/>
  <c r="BD3642" i="3" s="1"/>
  <c r="BD3643" i="3" s="1"/>
  <c r="BD3644" i="3" s="1"/>
  <c r="BD3645" i="3" s="1"/>
  <c r="BD3646" i="3" s="1"/>
  <c r="BD3647" i="3" s="1"/>
  <c r="BD3648" i="3" s="1"/>
  <c r="BD3649" i="3" s="1"/>
  <c r="BD3650" i="3" s="1"/>
  <c r="BD3651" i="3" s="1"/>
  <c r="BD3652" i="3" s="1"/>
  <c r="BD3653" i="3" s="1"/>
  <c r="BD3654" i="3" s="1"/>
  <c r="BD3655" i="3" s="1"/>
  <c r="BD3656" i="3" s="1"/>
  <c r="BD3657" i="3" s="1"/>
  <c r="BD3658" i="3" s="1"/>
  <c r="BD3659" i="3" s="1"/>
  <c r="BD3660" i="3" s="1"/>
  <c r="BD3661" i="3" s="1"/>
  <c r="BD3662" i="3" s="1"/>
  <c r="BD3663" i="3" s="1"/>
  <c r="BD4941" i="3"/>
  <c r="BD3664" i="3" l="1"/>
  <c r="BD3665" i="3" s="1"/>
  <c r="BD4942" i="3"/>
  <c r="BD3666" i="3" l="1"/>
  <c r="BD3667" i="3" s="1"/>
  <c r="BD4943" i="3"/>
  <c r="BD3668" i="3" l="1"/>
  <c r="BD4944" i="3"/>
  <c r="BD3669" i="3" l="1"/>
  <c r="BD4945" i="3"/>
  <c r="BD3670" i="3" l="1"/>
  <c r="BD3671" i="3" s="1"/>
  <c r="BD4946" i="3"/>
  <c r="BD3672" i="3" l="1"/>
  <c r="BD4947" i="3"/>
  <c r="BD3673" i="3" l="1"/>
  <c r="BD3674" i="3" s="1"/>
  <c r="BD4948" i="3"/>
  <c r="BD3675" i="3" l="1"/>
  <c r="BD4949" i="3"/>
  <c r="BD3676" i="3" l="1"/>
  <c r="BD4950" i="3"/>
  <c r="BD3677" i="3" l="1"/>
  <c r="BD3678" i="3" s="1"/>
  <c r="BD4951" i="3"/>
  <c r="BD3679" i="3" l="1"/>
  <c r="BD3680" i="3" s="1"/>
  <c r="BD4952" i="3"/>
  <c r="BD3681" i="3" l="1"/>
  <c r="BD3682" i="3" s="1"/>
  <c r="BD4953" i="3"/>
  <c r="BD3683" i="3" l="1"/>
  <c r="BD3684" i="3"/>
  <c r="BD4954" i="3"/>
  <c r="BD3685" i="3" l="1"/>
  <c r="BD3686" i="3" s="1"/>
  <c r="BD3687" i="3" s="1"/>
  <c r="BD3688" i="3" s="1"/>
  <c r="BD3689" i="3" s="1"/>
  <c r="BD3690" i="3" s="1"/>
  <c r="BD3691" i="3" s="1"/>
  <c r="BD3692" i="3" s="1"/>
  <c r="BD3693" i="3" s="1"/>
  <c r="BD3694" i="3" s="1"/>
  <c r="BD3695" i="3" s="1"/>
  <c r="BD3696" i="3" s="1"/>
  <c r="BD3697" i="3" s="1"/>
  <c r="BD3698" i="3" s="1"/>
  <c r="BD3699" i="3" s="1"/>
  <c r="BD3700" i="3" s="1"/>
  <c r="BD3701" i="3" s="1"/>
  <c r="BD3702" i="3" s="1"/>
  <c r="BD3703" i="3" s="1"/>
  <c r="BD3704" i="3" s="1"/>
  <c r="BD3705" i="3" s="1"/>
  <c r="BD3706" i="3" s="1"/>
  <c r="BD3707" i="3" s="1"/>
  <c r="BD3708" i="3" s="1"/>
  <c r="BD3709" i="3" s="1"/>
  <c r="BD3710" i="3" s="1"/>
  <c r="BD3711" i="3" s="1"/>
  <c r="BD3712" i="3" s="1"/>
  <c r="BD3713" i="3" s="1"/>
  <c r="BD3714" i="3" s="1"/>
  <c r="BD3715" i="3" s="1"/>
  <c r="BD3716" i="3" s="1"/>
  <c r="BD3717" i="3" s="1"/>
  <c r="BD3718" i="3" s="1"/>
  <c r="BD3719" i="3" s="1"/>
  <c r="BD3720" i="3" s="1"/>
  <c r="BD3721" i="3" s="1"/>
  <c r="BD3722" i="3" s="1"/>
  <c r="BD3723" i="3" s="1"/>
  <c r="BD3724" i="3" s="1"/>
  <c r="BD3725" i="3" s="1"/>
  <c r="BD3726" i="3" s="1"/>
  <c r="BD3727" i="3" s="1"/>
  <c r="BD3728" i="3" s="1"/>
  <c r="BD3729" i="3" s="1"/>
  <c r="BD3730" i="3" s="1"/>
  <c r="BD3731" i="3" s="1"/>
  <c r="BD3732" i="3" s="1"/>
  <c r="BD3733" i="3" s="1"/>
  <c r="BD3734" i="3" s="1"/>
  <c r="BD3735" i="3" s="1"/>
  <c r="BD3736" i="3" s="1"/>
  <c r="BD3737" i="3" s="1"/>
  <c r="BD3738" i="3" s="1"/>
  <c r="BD3739" i="3" s="1"/>
  <c r="BD3740" i="3" s="1"/>
  <c r="BD3741" i="3" s="1"/>
  <c r="BD3742" i="3" s="1"/>
  <c r="BD3743" i="3" s="1"/>
  <c r="BD3744" i="3" s="1"/>
  <c r="BD3745" i="3" s="1"/>
  <c r="BD3746" i="3" s="1"/>
  <c r="BD3747" i="3" s="1"/>
  <c r="BD3748" i="3" s="1"/>
  <c r="BD3749" i="3" s="1"/>
  <c r="BD3750" i="3" s="1"/>
  <c r="BD3751" i="3" s="1"/>
  <c r="BD3752" i="3" s="1"/>
  <c r="BD3753" i="3" s="1"/>
  <c r="BD3754" i="3" s="1"/>
  <c r="BD3755" i="3" s="1"/>
  <c r="BD3756" i="3" s="1"/>
  <c r="BD3757" i="3" s="1"/>
  <c r="BD3758" i="3" s="1"/>
  <c r="BD3759" i="3" s="1"/>
  <c r="BD3760" i="3" s="1"/>
  <c r="BD3761" i="3" s="1"/>
  <c r="BD3762" i="3" s="1"/>
  <c r="BD3763" i="3" s="1"/>
  <c r="BD3764" i="3" s="1"/>
  <c r="BD3765" i="3" s="1"/>
  <c r="BD3766" i="3" s="1"/>
  <c r="BD3767" i="3" s="1"/>
  <c r="BD3768" i="3" s="1"/>
  <c r="BD3769" i="3" s="1"/>
  <c r="BD3770" i="3" s="1"/>
  <c r="BD3771" i="3" s="1"/>
  <c r="BD3772" i="3" s="1"/>
  <c r="BD3773" i="3" s="1"/>
  <c r="BD3774" i="3" s="1"/>
  <c r="BD3775" i="3" s="1"/>
  <c r="BD3776" i="3" s="1"/>
  <c r="BD3777" i="3" s="1"/>
  <c r="BD3778" i="3" s="1"/>
  <c r="BD3779" i="3" s="1"/>
  <c r="BD3780" i="3" s="1"/>
  <c r="BD3781" i="3" s="1"/>
  <c r="BD3782" i="3" s="1"/>
  <c r="BD3783" i="3" s="1"/>
  <c r="BD3784" i="3" s="1"/>
  <c r="BD3785" i="3" s="1"/>
  <c r="BD3786" i="3" s="1"/>
  <c r="BD3787" i="3" s="1"/>
  <c r="BD3788" i="3" s="1"/>
  <c r="BD3789" i="3" s="1"/>
  <c r="BD3790" i="3" s="1"/>
  <c r="BD3791" i="3" s="1"/>
  <c r="BD3792" i="3" s="1"/>
  <c r="BD3793" i="3" s="1"/>
  <c r="BD3794" i="3" s="1"/>
  <c r="BD3795" i="3" s="1"/>
  <c r="BD3796" i="3" s="1"/>
  <c r="BD3797" i="3" s="1"/>
  <c r="BD3798" i="3" s="1"/>
  <c r="BD3799" i="3" s="1"/>
  <c r="BD3800" i="3" s="1"/>
  <c r="BD3801" i="3" s="1"/>
  <c r="BD3802" i="3" s="1"/>
  <c r="BD3803" i="3" s="1"/>
  <c r="BD3804" i="3" s="1"/>
  <c r="BD3805" i="3" s="1"/>
  <c r="BD3806" i="3" s="1"/>
  <c r="BD3807" i="3" s="1"/>
  <c r="BD3808" i="3" s="1"/>
  <c r="BD3809" i="3" s="1"/>
  <c r="BD3810" i="3" s="1"/>
  <c r="BD3811" i="3" s="1"/>
  <c r="BD3812" i="3" s="1"/>
  <c r="BD3813" i="3" s="1"/>
  <c r="BD3814" i="3" s="1"/>
  <c r="BD3815" i="3" s="1"/>
  <c r="BD3816" i="3" s="1"/>
  <c r="BD3817" i="3" s="1"/>
  <c r="BD3818" i="3" s="1"/>
  <c r="BD3819" i="3" s="1"/>
  <c r="BD3820" i="3" s="1"/>
  <c r="BD3821" i="3" s="1"/>
  <c r="BD3822" i="3" s="1"/>
  <c r="BD3823" i="3" s="1"/>
  <c r="BD3824" i="3" s="1"/>
  <c r="BD3825" i="3" s="1"/>
  <c r="BD3826" i="3" s="1"/>
  <c r="BD3827" i="3" s="1"/>
  <c r="BD3828" i="3" s="1"/>
  <c r="BD3829" i="3" s="1"/>
  <c r="BD3830" i="3" s="1"/>
  <c r="BD3831" i="3" s="1"/>
  <c r="BD3832" i="3" s="1"/>
  <c r="BD3833" i="3" s="1"/>
  <c r="BD3834" i="3" s="1"/>
  <c r="BD3835" i="3" s="1"/>
  <c r="BD3836" i="3" s="1"/>
  <c r="BD3837" i="3" s="1"/>
  <c r="BD3838" i="3" s="1"/>
  <c r="BD3839" i="3" s="1"/>
  <c r="BD3840" i="3" s="1"/>
  <c r="BD3841" i="3" s="1"/>
  <c r="BD3842" i="3" s="1"/>
  <c r="BD3843" i="3" s="1"/>
  <c r="BD3844" i="3" s="1"/>
  <c r="BD3845" i="3" s="1"/>
  <c r="BD3846" i="3" s="1"/>
  <c r="BD3847" i="3" s="1"/>
  <c r="BD3848" i="3" s="1"/>
  <c r="BD3849" i="3" s="1"/>
  <c r="BD3850" i="3" s="1"/>
  <c r="BD3851" i="3" s="1"/>
  <c r="BD3852" i="3" s="1"/>
  <c r="BD3853" i="3" s="1"/>
  <c r="BD3854" i="3" s="1"/>
  <c r="BD3855" i="3" s="1"/>
  <c r="BD3856" i="3" s="1"/>
  <c r="BD3857" i="3" s="1"/>
  <c r="BD3858" i="3" s="1"/>
  <c r="BD3859" i="3" s="1"/>
  <c r="BD3860" i="3" s="1"/>
  <c r="BD3861" i="3" s="1"/>
  <c r="BD3862" i="3" s="1"/>
  <c r="BD3863" i="3" s="1"/>
  <c r="BD3864" i="3" s="1"/>
  <c r="BD3865" i="3" s="1"/>
  <c r="BD3866" i="3" s="1"/>
  <c r="BD3867" i="3" s="1"/>
  <c r="BD3868" i="3" s="1"/>
  <c r="BD3869" i="3" s="1"/>
  <c r="BD3870" i="3" s="1"/>
  <c r="BD3871" i="3" s="1"/>
  <c r="BD3872" i="3" s="1"/>
  <c r="BD3873" i="3" s="1"/>
  <c r="BD3874" i="3" s="1"/>
  <c r="BD3875" i="3" s="1"/>
  <c r="BD3876" i="3" s="1"/>
  <c r="BD3877" i="3" s="1"/>
  <c r="BD3878" i="3" s="1"/>
  <c r="BD3879" i="3" s="1"/>
  <c r="BD3880" i="3" s="1"/>
  <c r="BD3881" i="3" s="1"/>
  <c r="BD3882" i="3" s="1"/>
  <c r="BD3883" i="3" s="1"/>
  <c r="BD3884" i="3" s="1"/>
  <c r="BD3885" i="3" s="1"/>
  <c r="BD3886" i="3" s="1"/>
  <c r="BD3887" i="3" s="1"/>
  <c r="BD3888" i="3" s="1"/>
  <c r="BD3889" i="3" s="1"/>
  <c r="BD3890" i="3" s="1"/>
  <c r="BD3891" i="3" s="1"/>
  <c r="BD3892" i="3" s="1"/>
  <c r="BD3893" i="3" s="1"/>
  <c r="BD3894" i="3" s="1"/>
  <c r="BD3895" i="3" s="1"/>
  <c r="BD3896" i="3" s="1"/>
  <c r="BD3897" i="3" s="1"/>
  <c r="BD3898" i="3" s="1"/>
  <c r="BD3899" i="3" s="1"/>
  <c r="BD3900" i="3" s="1"/>
  <c r="BD3901" i="3" s="1"/>
  <c r="BD3902" i="3" s="1"/>
  <c r="BD3903" i="3" s="1"/>
  <c r="BD3904" i="3" s="1"/>
  <c r="BD3905" i="3" s="1"/>
  <c r="BD3906" i="3" s="1"/>
  <c r="BD3907" i="3" s="1"/>
  <c r="BD3908" i="3" s="1"/>
  <c r="BD3909" i="3" s="1"/>
  <c r="BD3910" i="3" s="1"/>
  <c r="BD3911" i="3" s="1"/>
  <c r="BD3912" i="3" s="1"/>
  <c r="BD3913" i="3" s="1"/>
  <c r="BD3914" i="3" s="1"/>
  <c r="BD3915" i="3" s="1"/>
  <c r="BD3916" i="3" s="1"/>
  <c r="BD3917" i="3" s="1"/>
  <c r="BD3918" i="3" s="1"/>
  <c r="BD3919" i="3" s="1"/>
  <c r="BD3920" i="3" s="1"/>
  <c r="BD3921" i="3" s="1"/>
  <c r="BD3922" i="3" s="1"/>
  <c r="BD3923" i="3" s="1"/>
  <c r="BD3924" i="3" s="1"/>
  <c r="BD3925" i="3" s="1"/>
  <c r="BD3926" i="3" s="1"/>
  <c r="BD3927" i="3" s="1"/>
  <c r="BD3928" i="3" s="1"/>
  <c r="BD3929" i="3" s="1"/>
  <c r="BD3930" i="3" s="1"/>
  <c r="BD3931" i="3" s="1"/>
  <c r="BD3932" i="3" s="1"/>
  <c r="BD3933" i="3" s="1"/>
  <c r="BD3934" i="3" s="1"/>
  <c r="BD3935" i="3" s="1"/>
  <c r="BD3936" i="3" s="1"/>
  <c r="BD3937" i="3" s="1"/>
  <c r="BD3938" i="3" s="1"/>
  <c r="BD3939" i="3" s="1"/>
  <c r="BD3940" i="3" s="1"/>
  <c r="BD3941" i="3" s="1"/>
  <c r="BD3942" i="3" s="1"/>
  <c r="BD3943" i="3" s="1"/>
  <c r="BD3944" i="3" s="1"/>
  <c r="BD3945" i="3" s="1"/>
  <c r="BD3946" i="3" s="1"/>
  <c r="BD3947" i="3" s="1"/>
  <c r="BD3948" i="3" s="1"/>
  <c r="BD3949" i="3" s="1"/>
  <c r="BD3950" i="3" s="1"/>
  <c r="BD3951" i="3" s="1"/>
  <c r="BD3952" i="3" s="1"/>
  <c r="BD3953" i="3" s="1"/>
  <c r="BD3954" i="3" s="1"/>
  <c r="BD3955" i="3" s="1"/>
  <c r="BD3956" i="3" s="1"/>
  <c r="BD3957" i="3" s="1"/>
  <c r="BD3958" i="3" s="1"/>
  <c r="BD3959" i="3" s="1"/>
  <c r="BD3960" i="3" s="1"/>
  <c r="BD3961" i="3" s="1"/>
  <c r="BD3962" i="3" s="1"/>
  <c r="BD3963" i="3" s="1"/>
  <c r="BD3964" i="3" s="1"/>
  <c r="BD3965" i="3" s="1"/>
  <c r="BD3966" i="3" s="1"/>
  <c r="BD3967" i="3" s="1"/>
  <c r="BD3968" i="3" s="1"/>
  <c r="BD3969" i="3" s="1"/>
  <c r="BD3970" i="3" s="1"/>
  <c r="BD3971" i="3" s="1"/>
  <c r="BD3972" i="3" s="1"/>
  <c r="BD3973" i="3" s="1"/>
  <c r="BD3974" i="3" s="1"/>
  <c r="BD3975" i="3" s="1"/>
  <c r="BD3976" i="3" s="1"/>
  <c r="BD3977" i="3" s="1"/>
  <c r="BD3978" i="3" s="1"/>
  <c r="BD3979" i="3" s="1"/>
  <c r="BD3980" i="3" s="1"/>
  <c r="BD3981" i="3" s="1"/>
  <c r="BD3982" i="3" s="1"/>
  <c r="BD3983" i="3" s="1"/>
  <c r="BD3984" i="3" s="1"/>
  <c r="BD3985" i="3" s="1"/>
  <c r="BD3986" i="3" s="1"/>
  <c r="BD3987" i="3" s="1"/>
  <c r="BD3988" i="3" s="1"/>
  <c r="BD3989" i="3" s="1"/>
  <c r="BD3990" i="3" s="1"/>
  <c r="BD3991" i="3" s="1"/>
  <c r="BD3992" i="3" s="1"/>
  <c r="BD3993" i="3" s="1"/>
  <c r="BD3994" i="3" s="1"/>
  <c r="BD3995" i="3" s="1"/>
  <c r="BD3996" i="3" s="1"/>
  <c r="BD3997" i="3" s="1"/>
  <c r="BD3998" i="3" s="1"/>
  <c r="BD3999" i="3" s="1"/>
  <c r="BD4000" i="3" s="1"/>
  <c r="BD4001" i="3" s="1"/>
  <c r="BD4002" i="3" s="1"/>
  <c r="BD4003" i="3" s="1"/>
  <c r="BD4004" i="3" s="1"/>
  <c r="BD4005" i="3" s="1"/>
  <c r="BD4006" i="3" s="1"/>
  <c r="BD4007" i="3" s="1"/>
  <c r="BD4008" i="3" s="1"/>
  <c r="BD4009" i="3" s="1"/>
  <c r="BD4010" i="3" s="1"/>
  <c r="BD4011" i="3" s="1"/>
  <c r="BD4012" i="3" s="1"/>
  <c r="BD4013" i="3" s="1"/>
  <c r="BD4014" i="3" s="1"/>
  <c r="BD4015" i="3" s="1"/>
  <c r="BD4016" i="3" s="1"/>
  <c r="BD4017" i="3" s="1"/>
  <c r="BD4018" i="3" s="1"/>
  <c r="BD4019" i="3" s="1"/>
  <c r="BD4020" i="3" s="1"/>
  <c r="BD4021" i="3" s="1"/>
  <c r="BD4022" i="3" s="1"/>
  <c r="BD4023" i="3" s="1"/>
  <c r="BD4024" i="3" s="1"/>
  <c r="BD4025" i="3" s="1"/>
  <c r="BD4026" i="3" s="1"/>
  <c r="BD4027" i="3" s="1"/>
  <c r="BD4028" i="3" s="1"/>
  <c r="BD4029" i="3" s="1"/>
  <c r="BD4030" i="3" s="1"/>
  <c r="BD4031" i="3" s="1"/>
  <c r="BD4032" i="3" s="1"/>
  <c r="BD4033" i="3" s="1"/>
  <c r="BD4034" i="3" s="1"/>
  <c r="BD4035" i="3" s="1"/>
  <c r="BD4036" i="3" s="1"/>
  <c r="BD4037" i="3" s="1"/>
  <c r="BD4038" i="3" s="1"/>
  <c r="BD4039" i="3" s="1"/>
  <c r="BD4040" i="3" s="1"/>
  <c r="BD4041" i="3" s="1"/>
  <c r="BD4042" i="3" s="1"/>
  <c r="BD4043" i="3" s="1"/>
  <c r="BD4044" i="3" s="1"/>
  <c r="BD4045" i="3" s="1"/>
  <c r="BD4046" i="3" s="1"/>
  <c r="BD4047" i="3" s="1"/>
  <c r="BD4048" i="3" s="1"/>
  <c r="BD4049" i="3" s="1"/>
  <c r="BD4050" i="3" s="1"/>
  <c r="BD4051" i="3" s="1"/>
  <c r="BD4052" i="3" s="1"/>
  <c r="BD4053" i="3" s="1"/>
  <c r="BD4054" i="3" s="1"/>
  <c r="BD4055" i="3" s="1"/>
  <c r="BD4056" i="3" s="1"/>
  <c r="BD4057" i="3" s="1"/>
  <c r="BD4058" i="3" s="1"/>
  <c r="BD4059" i="3" s="1"/>
  <c r="BD4060" i="3" s="1"/>
  <c r="BD4061" i="3" s="1"/>
  <c r="BD4062" i="3" s="1"/>
  <c r="BD4063" i="3" s="1"/>
  <c r="BD4064" i="3" s="1"/>
  <c r="BD4065" i="3" s="1"/>
  <c r="BD4066" i="3" s="1"/>
  <c r="BD4067" i="3" s="1"/>
  <c r="BD4068" i="3" s="1"/>
  <c r="BD4069" i="3" s="1"/>
  <c r="BD4070" i="3" s="1"/>
  <c r="BD4071" i="3" s="1"/>
  <c r="BD4072" i="3" s="1"/>
  <c r="BD4073" i="3" s="1"/>
  <c r="BD4074" i="3" s="1"/>
  <c r="BD4075" i="3" s="1"/>
  <c r="BD4076" i="3" s="1"/>
  <c r="BD4077" i="3" s="1"/>
  <c r="BD4078" i="3" s="1"/>
  <c r="BD4079" i="3" s="1"/>
  <c r="BD4080" i="3" s="1"/>
  <c r="BD4081" i="3" s="1"/>
  <c r="BD4082" i="3" s="1"/>
  <c r="BD4083" i="3" s="1"/>
  <c r="BD4084" i="3" s="1"/>
  <c r="BD4085" i="3" s="1"/>
  <c r="BD4086" i="3" s="1"/>
  <c r="BD4087" i="3" s="1"/>
  <c r="BD4088" i="3" s="1"/>
  <c r="BD4089" i="3" s="1"/>
  <c r="BD4090" i="3" s="1"/>
  <c r="BD4091" i="3" s="1"/>
  <c r="BD4092" i="3" s="1"/>
  <c r="BD4093" i="3" s="1"/>
  <c r="BD4094" i="3" s="1"/>
  <c r="BD4095" i="3" s="1"/>
  <c r="BD4096" i="3" s="1"/>
  <c r="BD4097" i="3" s="1"/>
  <c r="BD4098" i="3" s="1"/>
  <c r="BD4099" i="3" s="1"/>
  <c r="BD4100" i="3" s="1"/>
  <c r="BD4101" i="3" s="1"/>
  <c r="BD4102" i="3" s="1"/>
  <c r="BD4103" i="3" s="1"/>
  <c r="BD4104" i="3" s="1"/>
  <c r="BD4105" i="3" s="1"/>
  <c r="BD4106" i="3" s="1"/>
  <c r="BD4107" i="3" s="1"/>
  <c r="BD4108" i="3" s="1"/>
  <c r="BD4109" i="3" s="1"/>
  <c r="BD4110" i="3" s="1"/>
  <c r="BD4111" i="3" s="1"/>
  <c r="BD4112" i="3" s="1"/>
  <c r="BD4113" i="3" s="1"/>
  <c r="BD4114" i="3" s="1"/>
  <c r="BD4115" i="3" s="1"/>
  <c r="BD4116" i="3" s="1"/>
  <c r="BD4117" i="3" s="1"/>
  <c r="BD4118" i="3" s="1"/>
  <c r="BD4119" i="3" s="1"/>
  <c r="BD4120" i="3" s="1"/>
  <c r="BD4121" i="3" s="1"/>
  <c r="BD4122" i="3" s="1"/>
  <c r="BD4123" i="3" s="1"/>
  <c r="BD4124" i="3" s="1"/>
  <c r="BD4125" i="3" s="1"/>
  <c r="BD4126" i="3" s="1"/>
  <c r="BD4127" i="3" s="1"/>
  <c r="BD4128" i="3" s="1"/>
  <c r="BD4129" i="3" s="1"/>
  <c r="BD4130" i="3" s="1"/>
  <c r="BD4131" i="3" s="1"/>
  <c r="BD4132" i="3" s="1"/>
  <c r="BD4133" i="3" s="1"/>
  <c r="BD4134" i="3" s="1"/>
  <c r="BD4135" i="3" s="1"/>
  <c r="BD4136" i="3" s="1"/>
  <c r="BD4137" i="3" s="1"/>
  <c r="BD4138" i="3" s="1"/>
  <c r="BD4139" i="3" s="1"/>
  <c r="BD4140" i="3" s="1"/>
  <c r="BD4141" i="3" s="1"/>
  <c r="BD4142" i="3" s="1"/>
  <c r="BD4143" i="3" s="1"/>
  <c r="BD4144" i="3" s="1"/>
  <c r="BD4145" i="3" s="1"/>
  <c r="BD4146" i="3" s="1"/>
  <c r="BD4147" i="3" s="1"/>
  <c r="BD4148" i="3" s="1"/>
  <c r="BD4149" i="3" s="1"/>
  <c r="BD4150" i="3" s="1"/>
  <c r="BD4151" i="3" s="1"/>
  <c r="BD4152" i="3" s="1"/>
  <c r="BD4153" i="3" s="1"/>
  <c r="BD4154" i="3" s="1"/>
  <c r="BD4155" i="3" s="1"/>
  <c r="BD4156" i="3" s="1"/>
  <c r="BD4157" i="3" s="1"/>
  <c r="BD4158" i="3" s="1"/>
  <c r="BD4159" i="3" s="1"/>
  <c r="BD4160" i="3" s="1"/>
  <c r="BD4161" i="3" s="1"/>
  <c r="BD4162" i="3" s="1"/>
  <c r="BD4163" i="3" s="1"/>
  <c r="BD4164" i="3" s="1"/>
  <c r="BD4165" i="3" s="1"/>
  <c r="BD4166" i="3" s="1"/>
  <c r="BD4167" i="3" s="1"/>
  <c r="BD4168" i="3" s="1"/>
  <c r="BD4169" i="3" s="1"/>
  <c r="BD4170" i="3" s="1"/>
  <c r="BD4171" i="3" s="1"/>
  <c r="BD4172" i="3" s="1"/>
  <c r="BD4173" i="3" s="1"/>
  <c r="BD4174" i="3" s="1"/>
  <c r="BD4175" i="3" s="1"/>
  <c r="BD4176" i="3" s="1"/>
  <c r="BD4177" i="3" s="1"/>
  <c r="BD4178" i="3" s="1"/>
  <c r="BD4179" i="3" s="1"/>
  <c r="BD4180" i="3" s="1"/>
  <c r="BD4181" i="3" s="1"/>
  <c r="BD4182" i="3" s="1"/>
  <c r="BD4183" i="3" s="1"/>
  <c r="BD4184" i="3" s="1"/>
  <c r="BD4185" i="3" s="1"/>
  <c r="BD4186" i="3" s="1"/>
  <c r="BD4187" i="3" s="1"/>
  <c r="BD4188" i="3" s="1"/>
  <c r="BD4189" i="3" s="1"/>
  <c r="BD4190" i="3" s="1"/>
  <c r="BD4191" i="3" s="1"/>
  <c r="BD4192" i="3" s="1"/>
  <c r="BD4193" i="3" s="1"/>
  <c r="BD4194" i="3" s="1"/>
  <c r="BD4195" i="3" s="1"/>
  <c r="BD4196" i="3" s="1"/>
  <c r="BD4197" i="3" s="1"/>
  <c r="BD4198" i="3" s="1"/>
  <c r="BD4199" i="3" s="1"/>
  <c r="BD4200" i="3" s="1"/>
  <c r="BD4201" i="3" s="1"/>
  <c r="BD4202" i="3" s="1"/>
  <c r="BD4203" i="3" s="1"/>
  <c r="BD4204" i="3" s="1"/>
  <c r="BD4205" i="3" s="1"/>
  <c r="BD4206" i="3" s="1"/>
  <c r="BD4207" i="3" s="1"/>
  <c r="BD4208" i="3" s="1"/>
  <c r="BD4209" i="3" s="1"/>
  <c r="BD4210" i="3" s="1"/>
  <c r="BD4211" i="3" s="1"/>
  <c r="BD4212" i="3" s="1"/>
  <c r="BD4213" i="3" s="1"/>
  <c r="BD4214" i="3" s="1"/>
  <c r="BD4215" i="3" s="1"/>
  <c r="BD4216" i="3" s="1"/>
  <c r="BD4217" i="3" s="1"/>
  <c r="BD4218" i="3" s="1"/>
  <c r="BD4219" i="3" s="1"/>
  <c r="BD4220" i="3" s="1"/>
  <c r="BD4221" i="3" s="1"/>
  <c r="BD4222" i="3" s="1"/>
  <c r="BD4223" i="3" s="1"/>
  <c r="BD4224" i="3" s="1"/>
  <c r="BD4225" i="3" s="1"/>
  <c r="BD4226" i="3" s="1"/>
  <c r="BD4227" i="3" s="1"/>
  <c r="BD4228" i="3" s="1"/>
  <c r="BD4229" i="3" s="1"/>
  <c r="BD4230" i="3" s="1"/>
  <c r="BD4231" i="3" s="1"/>
  <c r="BD4232" i="3" s="1"/>
  <c r="BD4233" i="3" s="1"/>
  <c r="BD4234" i="3" s="1"/>
  <c r="BD4235" i="3" s="1"/>
  <c r="BD4236" i="3" s="1"/>
  <c r="BD4237" i="3" s="1"/>
  <c r="BD4238" i="3" s="1"/>
  <c r="BD4239" i="3" s="1"/>
  <c r="BD4240" i="3" s="1"/>
  <c r="BD4241" i="3" s="1"/>
  <c r="BD4242" i="3" s="1"/>
  <c r="BD4243" i="3" s="1"/>
  <c r="BD4244" i="3" s="1"/>
  <c r="BD4245" i="3" s="1"/>
  <c r="BD4246" i="3" s="1"/>
  <c r="BD4247" i="3" s="1"/>
  <c r="BD4248" i="3" s="1"/>
  <c r="BD4249" i="3" s="1"/>
  <c r="BD4250" i="3" s="1"/>
  <c r="BD4251" i="3" s="1"/>
  <c r="BD4252" i="3" s="1"/>
  <c r="BD4253" i="3" s="1"/>
  <c r="BD4254" i="3" s="1"/>
  <c r="BD4255" i="3" s="1"/>
  <c r="BD4256" i="3" s="1"/>
  <c r="BD4257" i="3" s="1"/>
  <c r="BD4258" i="3" s="1"/>
  <c r="BD4259" i="3" s="1"/>
  <c r="BD4260" i="3" s="1"/>
  <c r="BD4261" i="3" s="1"/>
  <c r="BD4262" i="3" s="1"/>
  <c r="BD4263" i="3" s="1"/>
  <c r="BD4264" i="3" s="1"/>
  <c r="BD4265" i="3" s="1"/>
  <c r="BD4266" i="3" s="1"/>
  <c r="BD4267" i="3" s="1"/>
  <c r="BD4268" i="3" s="1"/>
  <c r="BD4269" i="3" s="1"/>
  <c r="BD4270" i="3" s="1"/>
  <c r="BD4271" i="3" s="1"/>
  <c r="BD4272" i="3" s="1"/>
  <c r="BD4273" i="3" s="1"/>
  <c r="BD4274" i="3" s="1"/>
  <c r="BD4275" i="3" s="1"/>
  <c r="BD4276" i="3" s="1"/>
  <c r="BD4277" i="3" s="1"/>
  <c r="BD4278" i="3" s="1"/>
  <c r="BD4279" i="3" s="1"/>
  <c r="BD4280" i="3" s="1"/>
  <c r="BD4281" i="3" s="1"/>
  <c r="BD4282" i="3" s="1"/>
  <c r="BD4283" i="3" s="1"/>
  <c r="BD4284" i="3" s="1"/>
  <c r="BD4285" i="3" s="1"/>
  <c r="BD4286" i="3" s="1"/>
  <c r="BD4287" i="3" s="1"/>
  <c r="BD4288" i="3" s="1"/>
  <c r="BD4289" i="3" s="1"/>
  <c r="BD4290" i="3" s="1"/>
  <c r="BD4291" i="3" s="1"/>
  <c r="BD4292" i="3" s="1"/>
  <c r="BD4293" i="3" s="1"/>
  <c r="BD4294" i="3" s="1"/>
  <c r="BD4295" i="3" s="1"/>
  <c r="BD4296" i="3" s="1"/>
  <c r="BD4297" i="3" s="1"/>
  <c r="BD4298" i="3" s="1"/>
  <c r="BD4299" i="3" s="1"/>
  <c r="BD4300" i="3" s="1"/>
  <c r="BD4301" i="3" s="1"/>
  <c r="BD4302" i="3" s="1"/>
  <c r="BD4303" i="3" s="1"/>
  <c r="BD4304" i="3" s="1"/>
  <c r="BD4305" i="3" s="1"/>
  <c r="BD4306" i="3" s="1"/>
  <c r="BD4307" i="3" s="1"/>
  <c r="BD4308" i="3" s="1"/>
  <c r="BD4309" i="3" s="1"/>
  <c r="BD4310" i="3" s="1"/>
  <c r="BD4311" i="3" s="1"/>
  <c r="BD4312" i="3" s="1"/>
  <c r="BD4313" i="3" s="1"/>
  <c r="BD4314" i="3" s="1"/>
  <c r="BD4315" i="3" s="1"/>
  <c r="BD4316" i="3" s="1"/>
  <c r="BD4317" i="3" s="1"/>
  <c r="BD4318" i="3" s="1"/>
  <c r="BD4319" i="3" s="1"/>
  <c r="BD4320" i="3" s="1"/>
  <c r="BD4321" i="3" s="1"/>
  <c r="BD4322" i="3" s="1"/>
  <c r="BD4323" i="3" s="1"/>
  <c r="BD4324" i="3" s="1"/>
  <c r="BD4325" i="3" s="1"/>
  <c r="BD4326" i="3" s="1"/>
  <c r="BD4327" i="3" s="1"/>
  <c r="BD4328" i="3" s="1"/>
  <c r="BD4329" i="3" s="1"/>
  <c r="BD4330" i="3" s="1"/>
  <c r="BD4331" i="3" s="1"/>
  <c r="BD4332" i="3" s="1"/>
  <c r="BD4333" i="3" s="1"/>
  <c r="BD4334" i="3" s="1"/>
  <c r="BD4335" i="3" s="1"/>
  <c r="BD4336" i="3" s="1"/>
  <c r="BD4337" i="3" s="1"/>
  <c r="BD4338" i="3" s="1"/>
  <c r="BD4339" i="3" s="1"/>
  <c r="BD4340" i="3" s="1"/>
  <c r="BD4341" i="3" s="1"/>
  <c r="BD4342" i="3" s="1"/>
  <c r="BD4343" i="3" s="1"/>
  <c r="BD4344" i="3" s="1"/>
  <c r="BD4345" i="3" s="1"/>
  <c r="BD4346" i="3" s="1"/>
  <c r="BD4347" i="3" s="1"/>
  <c r="BD4348" i="3" s="1"/>
  <c r="BD4349" i="3" s="1"/>
  <c r="BD4350" i="3" s="1"/>
  <c r="BD4351" i="3" s="1"/>
  <c r="BD4352" i="3" s="1"/>
  <c r="BD4353" i="3" s="1"/>
  <c r="BD4354" i="3" s="1"/>
  <c r="BD4355" i="3" s="1"/>
  <c r="BD4356" i="3" s="1"/>
  <c r="BD4357" i="3" s="1"/>
  <c r="BD4358" i="3" s="1"/>
  <c r="BD4359" i="3" s="1"/>
  <c r="BD4360" i="3" s="1"/>
  <c r="BD4361" i="3" s="1"/>
  <c r="BD4362" i="3" s="1"/>
  <c r="BD4363" i="3" s="1"/>
  <c r="BD4364" i="3" s="1"/>
  <c r="BD4365" i="3" s="1"/>
  <c r="BD4366" i="3" s="1"/>
  <c r="BD4367" i="3" s="1"/>
  <c r="BD4368" i="3" s="1"/>
  <c r="BD4369" i="3" s="1"/>
  <c r="BD4370" i="3" s="1"/>
  <c r="BD4371" i="3" s="1"/>
  <c r="BD4372" i="3" s="1"/>
  <c r="BD4373" i="3" s="1"/>
  <c r="BD4374" i="3" s="1"/>
  <c r="BD4375" i="3" s="1"/>
  <c r="BD4376" i="3" s="1"/>
  <c r="BD4377" i="3" s="1"/>
  <c r="BD4378" i="3" s="1"/>
  <c r="BD4379" i="3" s="1"/>
  <c r="BD4380" i="3" s="1"/>
  <c r="BD4381" i="3" s="1"/>
  <c r="BD4382" i="3" s="1"/>
  <c r="BD4383" i="3" s="1"/>
  <c r="BD4384" i="3" s="1"/>
  <c r="BD4385" i="3" s="1"/>
  <c r="BD4386" i="3" s="1"/>
  <c r="BD4387" i="3" s="1"/>
  <c r="BD4388" i="3" s="1"/>
  <c r="BD4389" i="3" s="1"/>
  <c r="BD4390" i="3" s="1"/>
  <c r="BD4391" i="3" s="1"/>
  <c r="BD4392" i="3" s="1"/>
  <c r="BD4393" i="3" s="1"/>
  <c r="BD4394" i="3" s="1"/>
  <c r="BD4395" i="3" s="1"/>
  <c r="BD4396" i="3" s="1"/>
  <c r="BD4397" i="3" s="1"/>
  <c r="BD4398" i="3" s="1"/>
  <c r="BD4399" i="3" s="1"/>
  <c r="BD4400" i="3" s="1"/>
  <c r="BD4401" i="3" s="1"/>
  <c r="BD4402" i="3" s="1"/>
  <c r="BD4403" i="3" s="1"/>
  <c r="BD4404" i="3" s="1"/>
  <c r="BD4405" i="3" s="1"/>
  <c r="BD4406" i="3" s="1"/>
  <c r="BD4407" i="3" s="1"/>
  <c r="BD4408" i="3" s="1"/>
  <c r="BD4409" i="3" s="1"/>
  <c r="BD4410" i="3" s="1"/>
  <c r="BD4411" i="3" s="1"/>
  <c r="BD4412" i="3" s="1"/>
  <c r="BD4413" i="3" s="1"/>
  <c r="BD4414" i="3" s="1"/>
  <c r="BD4415" i="3" s="1"/>
  <c r="BD4416" i="3" s="1"/>
  <c r="BD4417" i="3" s="1"/>
  <c r="BD4418" i="3" s="1"/>
  <c r="BD4419" i="3" s="1"/>
  <c r="BD4420" i="3" s="1"/>
  <c r="BD4421" i="3" s="1"/>
  <c r="BD4422" i="3" s="1"/>
  <c r="BD4423" i="3" s="1"/>
  <c r="BD4424" i="3" s="1"/>
  <c r="BD4425" i="3" s="1"/>
  <c r="BD4426" i="3" s="1"/>
  <c r="BD4427" i="3" s="1"/>
  <c r="BD4428" i="3" s="1"/>
  <c r="BD4429" i="3" s="1"/>
  <c r="BD4430" i="3" s="1"/>
  <c r="BD4431" i="3" s="1"/>
  <c r="BD4432" i="3" s="1"/>
  <c r="BD4433" i="3" s="1"/>
  <c r="BD4434" i="3" s="1"/>
  <c r="BD4435" i="3" s="1"/>
  <c r="BD4436" i="3" s="1"/>
  <c r="BD4437" i="3" s="1"/>
  <c r="BD4438" i="3" s="1"/>
  <c r="BD4439" i="3" s="1"/>
  <c r="BD4440" i="3" s="1"/>
  <c r="BD4955" i="3"/>
  <c r="BD4956" i="3" l="1"/>
  <c r="BD4957" i="3" l="1"/>
  <c r="BD4958" i="3" l="1"/>
  <c r="BD4959" i="3" l="1"/>
  <c r="BD4960" i="3" l="1"/>
  <c r="BD4961" i="3" l="1"/>
  <c r="BD4962" i="3" l="1"/>
  <c r="BD4963" i="3" l="1"/>
  <c r="BD4964" i="3" l="1"/>
  <c r="BD4965" i="3" l="1"/>
  <c r="BD4966" i="3" l="1"/>
  <c r="BD4967" i="3" l="1"/>
  <c r="BD4968" i="3" l="1"/>
  <c r="BD4969" i="3" l="1"/>
  <c r="BD4970" i="3" l="1"/>
  <c r="BD4971" i="3" l="1"/>
  <c r="BD4972" i="3" l="1"/>
  <c r="BD4973" i="3" l="1"/>
  <c r="BD4974" i="3" l="1"/>
  <c r="BD4975" i="3" l="1"/>
  <c r="BD4976" i="3" l="1"/>
  <c r="BD4977" i="3" l="1"/>
  <c r="BD4978" i="3" l="1"/>
  <c r="BD4979" i="3" l="1"/>
  <c r="BD4980" i="3" l="1"/>
  <c r="BD4981" i="3" l="1"/>
  <c r="BD4982" i="3" l="1"/>
  <c r="BD4983" i="3" l="1"/>
  <c r="BD4984" i="3" l="1"/>
  <c r="BD4985" i="3" l="1"/>
  <c r="BD4986" i="3" l="1"/>
  <c r="BD4987" i="3" l="1"/>
  <c r="BD4988" i="3" l="1"/>
  <c r="BD4989" i="3" l="1"/>
  <c r="BD4990" i="3" l="1"/>
  <c r="BD4991" i="3" l="1"/>
  <c r="BD4992" i="3" l="1"/>
  <c r="BD4993" i="3" l="1"/>
  <c r="BD4994" i="3" l="1"/>
  <c r="BD4995" i="3" l="1"/>
  <c r="BD4996" i="3" l="1"/>
  <c r="BD4997" i="3" l="1"/>
  <c r="BD4998" i="3" l="1"/>
  <c r="BD4999" i="3" l="1"/>
  <c r="BD5000" i="3" l="1"/>
  <c r="BD5001" i="3" l="1"/>
  <c r="BD5002" i="3" l="1"/>
  <c r="BD5003" i="3" l="1"/>
  <c r="BD5004" i="3" l="1"/>
  <c r="BD5005" i="3" l="1"/>
  <c r="BD5006" i="3" l="1"/>
  <c r="BD5007" i="3" l="1"/>
  <c r="BD5008" i="3" l="1"/>
  <c r="BD5009" i="3" l="1"/>
  <c r="BD5010" i="3" l="1"/>
  <c r="BD5011" i="3" l="1"/>
  <c r="BD5012" i="3" l="1"/>
  <c r="BD5013" i="3" l="1"/>
  <c r="BD5014" i="3" l="1"/>
  <c r="BD5015" i="3" l="1"/>
  <c r="BD5016" i="3" l="1"/>
  <c r="BD5017" i="3" l="1"/>
  <c r="BD5018" i="3" l="1"/>
  <c r="BD5019" i="3" l="1"/>
  <c r="BD5020" i="3" l="1"/>
  <c r="BD5021" i="3" l="1"/>
  <c r="BD5022" i="3" l="1"/>
  <c r="BD5023" i="3" l="1"/>
  <c r="BD5024" i="3" l="1"/>
  <c r="BD5025" i="3" l="1"/>
  <c r="BD5026" i="3" l="1"/>
  <c r="BD5027" i="3" l="1"/>
  <c r="BD5028" i="3" l="1"/>
  <c r="BD5029" i="3" l="1"/>
  <c r="BD5030" i="3" l="1"/>
  <c r="BD5031" i="3" l="1"/>
  <c r="BD5032" i="3" l="1"/>
  <c r="BD5033" i="3" l="1"/>
  <c r="BD5034" i="3" l="1"/>
  <c r="BD5035" i="3" l="1"/>
  <c r="BD5036" i="3" l="1"/>
  <c r="BD5037" i="3" l="1"/>
  <c r="BD5038" i="3" l="1"/>
  <c r="BD5039" i="3" l="1"/>
  <c r="BD5040" i="3" l="1"/>
  <c r="BD5041" i="3" l="1"/>
  <c r="BD5042" i="3" l="1"/>
  <c r="BD5043" i="3" l="1"/>
  <c r="BD5044" i="3" l="1"/>
  <c r="BD5045" i="3" l="1"/>
  <c r="BD5046" i="3" l="1"/>
  <c r="BD5047" i="3" l="1"/>
  <c r="BD5048" i="3" l="1"/>
  <c r="BD5049" i="3" l="1"/>
  <c r="BD5050" i="3" l="1"/>
  <c r="BD5051" i="3" l="1"/>
  <c r="BD5052" i="3" l="1"/>
  <c r="BD5053" i="3" l="1"/>
  <c r="BD5054" i="3" l="1"/>
  <c r="BD5055" i="3" l="1"/>
  <c r="BD5056" i="3" l="1"/>
  <c r="BD5057" i="3" l="1"/>
  <c r="BD5058" i="3" l="1"/>
  <c r="BD5059" i="3" l="1"/>
  <c r="BD5060" i="3" l="1"/>
  <c r="BD5061" i="3" l="1"/>
  <c r="BD5062" i="3" l="1"/>
  <c r="BD5063" i="3" l="1"/>
  <c r="BD5064" i="3" l="1"/>
  <c r="BD5065" i="3" l="1"/>
  <c r="BD5066" i="3" l="1"/>
  <c r="BD5067" i="3" l="1"/>
  <c r="BD5068" i="3" l="1"/>
  <c r="BD5069" i="3" l="1"/>
  <c r="BD5070" i="3" l="1"/>
  <c r="BD5071" i="3" l="1"/>
  <c r="BD5072" i="3" l="1"/>
  <c r="BD5073" i="3" l="1"/>
  <c r="BD5074" i="3" l="1"/>
  <c r="BD5075" i="3" l="1"/>
  <c r="BD5076" i="3" l="1"/>
  <c r="BD5077" i="3" l="1"/>
  <c r="BD5078" i="3" l="1"/>
  <c r="BD5079" i="3" l="1"/>
  <c r="BD5080" i="3" l="1"/>
  <c r="BD5081" i="3" l="1"/>
  <c r="BD5082" i="3" l="1"/>
  <c r="BD5083" i="3" l="1"/>
  <c r="BD5084" i="3" l="1"/>
  <c r="BD5085" i="3" l="1"/>
  <c r="BD5086" i="3" l="1"/>
  <c r="BD5087" i="3" l="1"/>
  <c r="BD5088" i="3" l="1"/>
  <c r="BD5089" i="3" l="1"/>
  <c r="BD5090" i="3" l="1"/>
  <c r="BD5091" i="3" l="1"/>
  <c r="BD5092" i="3" l="1"/>
  <c r="BD5093" i="3" l="1"/>
  <c r="BD5094" i="3" l="1"/>
  <c r="BD5095" i="3" l="1"/>
  <c r="BD5096" i="3" l="1"/>
  <c r="BD5097" i="3" l="1"/>
  <c r="BD5098" i="3" l="1"/>
  <c r="BD5099" i="3" l="1"/>
  <c r="BD5100" i="3" l="1"/>
  <c r="BD5101" i="3" l="1"/>
  <c r="BD5102" i="3" l="1"/>
  <c r="BD5103" i="3" l="1"/>
  <c r="BD5104" i="3" l="1"/>
  <c r="BD5105" i="3" l="1"/>
  <c r="BD5106" i="3" l="1"/>
  <c r="BD5107" i="3" l="1"/>
  <c r="BD5108" i="3" l="1"/>
  <c r="BD5109" i="3" l="1"/>
  <c r="BD5110" i="3" l="1"/>
  <c r="BD5111" i="3" l="1"/>
  <c r="BD5112" i="3" l="1"/>
  <c r="BD5113" i="3" l="1"/>
  <c r="BD5114" i="3" l="1"/>
  <c r="BD5115" i="3" l="1"/>
  <c r="BD5116" i="3" l="1"/>
  <c r="BD5117" i="3" l="1"/>
  <c r="BD5118" i="3" l="1"/>
  <c r="BD5119" i="3" l="1"/>
  <c r="BD5120" i="3" l="1"/>
  <c r="BD5121" i="3" l="1"/>
  <c r="BD5122" i="3" l="1"/>
  <c r="BD5123" i="3" l="1"/>
  <c r="BD5124" i="3" l="1"/>
  <c r="BD5125" i="3" l="1"/>
  <c r="BD5126" i="3" l="1"/>
  <c r="BD5127" i="3" l="1"/>
  <c r="BD5128" i="3" l="1"/>
  <c r="BD5129" i="3" l="1"/>
  <c r="BD5130" i="3" l="1"/>
  <c r="BD5131" i="3" l="1"/>
  <c r="BD5132" i="3" l="1"/>
  <c r="BD5133" i="3" l="1"/>
  <c r="BD5134" i="3" l="1"/>
  <c r="BD5135" i="3" l="1"/>
  <c r="BD5136" i="3" l="1"/>
  <c r="BD5137" i="3" l="1"/>
  <c r="BD5138" i="3" l="1"/>
  <c r="BD5139" i="3" l="1"/>
  <c r="BD5140" i="3" l="1"/>
  <c r="BD5141" i="3" l="1"/>
  <c r="BD5142" i="3" l="1"/>
  <c r="BD5143" i="3" l="1"/>
  <c r="BD5144" i="3" l="1"/>
  <c r="BD5145" i="3" l="1"/>
  <c r="BD5146" i="3" l="1"/>
  <c r="BD5147" i="3" l="1"/>
  <c r="BD5148" i="3" l="1"/>
  <c r="BD5149" i="3" l="1"/>
  <c r="BD5150" i="3" l="1"/>
  <c r="BD5151" i="3" l="1"/>
  <c r="BD5152" i="3" l="1"/>
  <c r="BD5153" i="3" l="1"/>
  <c r="BD5154" i="3" l="1"/>
  <c r="BD5155" i="3" l="1"/>
  <c r="BD5156" i="3" l="1"/>
  <c r="BD5157" i="3" l="1"/>
  <c r="BD5158" i="3" l="1"/>
  <c r="BD5159" i="3" l="1"/>
  <c r="BD5160" i="3" l="1"/>
  <c r="BD5161" i="3" l="1"/>
  <c r="BD5162" i="3" l="1"/>
  <c r="BD5163" i="3" l="1"/>
  <c r="BD5164" i="3" l="1"/>
  <c r="BD5165" i="3" l="1"/>
  <c r="BD5166" i="3" l="1"/>
  <c r="BD5167" i="3" l="1"/>
  <c r="BD5168" i="3" l="1"/>
  <c r="BD5169" i="3" l="1"/>
  <c r="BD5170" i="3" l="1"/>
  <c r="BD5171" i="3" l="1"/>
  <c r="BD5172" i="3" l="1"/>
  <c r="BD5173" i="3" l="1"/>
  <c r="BD5174" i="3" l="1"/>
  <c r="BD5175" i="3" l="1"/>
  <c r="BD5176" i="3" l="1"/>
  <c r="BD5177" i="3" l="1"/>
  <c r="BD5178" i="3" l="1"/>
  <c r="BD5179" i="3" l="1"/>
  <c r="BD5180" i="3" l="1"/>
  <c r="BD5181" i="3" l="1"/>
  <c r="BD5182" i="3" l="1"/>
  <c r="BD5183" i="3" l="1"/>
  <c r="BD5184" i="3" l="1"/>
  <c r="BD5185" i="3" l="1"/>
  <c r="BD5186" i="3" l="1"/>
  <c r="BD5187" i="3" l="1"/>
  <c r="BD5188" i="3" l="1"/>
  <c r="BD5189" i="3" l="1"/>
  <c r="BD5190" i="3" l="1"/>
  <c r="BD5191" i="3" l="1"/>
  <c r="BD5192" i="3" l="1"/>
  <c r="BD5193" i="3" l="1"/>
  <c r="BD5194" i="3" l="1"/>
  <c r="BD5195" i="3" l="1"/>
  <c r="BD5196" i="3" l="1"/>
  <c r="BD5197" i="3" l="1"/>
  <c r="BD5198" i="3" l="1"/>
  <c r="BD5199" i="3" l="1"/>
  <c r="BD5200" i="3" l="1"/>
  <c r="BD5201" i="3" l="1"/>
  <c r="BD5202" i="3" l="1"/>
  <c r="BD5203" i="3" l="1"/>
  <c r="BD5204" i="3" l="1"/>
  <c r="BD5205" i="3" l="1"/>
  <c r="BD5206" i="3" l="1"/>
  <c r="BD5207" i="3" l="1"/>
  <c r="BD5208" i="3" l="1"/>
  <c r="BD5209" i="3" l="1"/>
  <c r="BD5210" i="3" l="1"/>
  <c r="BD5211" i="3" l="1"/>
  <c r="BD5212" i="3" l="1"/>
  <c r="BD5213" i="3" l="1"/>
  <c r="BD5214" i="3" l="1"/>
  <c r="BD5215" i="3" l="1"/>
  <c r="BD5216" i="3" l="1"/>
  <c r="BD5217" i="3" l="1"/>
  <c r="BD5218" i="3" l="1"/>
  <c r="BD5219" i="3" l="1"/>
  <c r="BD5220" i="3" l="1"/>
  <c r="BD5221" i="3" l="1"/>
  <c r="BD5222" i="3" l="1"/>
  <c r="BD5223" i="3" l="1"/>
  <c r="BD5224" i="3" l="1"/>
  <c r="BD5225" i="3" l="1"/>
  <c r="BD5226" i="3" l="1"/>
  <c r="BD5227" i="3" l="1"/>
  <c r="BD5228" i="3" l="1"/>
  <c r="BD5229" i="3" l="1"/>
  <c r="BD5230" i="3" l="1"/>
  <c r="BD5231" i="3" l="1"/>
  <c r="BD5232" i="3" l="1"/>
  <c r="BD5233" i="3" l="1"/>
  <c r="BD5234" i="3" l="1"/>
  <c r="BD5235" i="3" l="1"/>
  <c r="BD5236" i="3" l="1"/>
  <c r="BD5237" i="3" l="1"/>
  <c r="BD5238" i="3" l="1"/>
  <c r="BD5239" i="3" l="1"/>
  <c r="BD5240" i="3" l="1"/>
  <c r="BD5241" i="3" l="1"/>
  <c r="BD5242" i="3" l="1"/>
  <c r="BD5243" i="3" l="1"/>
  <c r="BD5244" i="3" l="1"/>
  <c r="BD5245" i="3" l="1"/>
  <c r="BD5246" i="3" l="1"/>
  <c r="BD5247" i="3" l="1"/>
  <c r="BD5248" i="3" l="1"/>
  <c r="BD5249" i="3" l="1"/>
  <c r="BD5250" i="3" l="1"/>
  <c r="BD5251" i="3" l="1"/>
  <c r="BD5252" i="3" l="1"/>
  <c r="BD5253" i="3" l="1"/>
  <c r="BD5254" i="3" l="1"/>
  <c r="BD5255" i="3" l="1"/>
  <c r="BD5256" i="3" l="1"/>
  <c r="BD5257" i="3" l="1"/>
  <c r="BD5258" i="3" l="1"/>
  <c r="BD5259" i="3" l="1"/>
  <c r="BD5260" i="3" l="1"/>
  <c r="BD5261" i="3" l="1"/>
  <c r="BD5262" i="3" l="1"/>
  <c r="BD5263" i="3" l="1"/>
  <c r="BD5264" i="3" l="1"/>
  <c r="BD5265" i="3" l="1"/>
  <c r="BD5266" i="3" l="1"/>
  <c r="BD5267" i="3" l="1"/>
  <c r="BD5268" i="3" l="1"/>
  <c r="BD5269" i="3" l="1"/>
  <c r="BD5270" i="3" l="1"/>
  <c r="BD5271" i="3" l="1"/>
  <c r="BD5272" i="3" l="1"/>
  <c r="BD5273" i="3" l="1"/>
  <c r="BD5274" i="3" l="1"/>
  <c r="BD5275" i="3" l="1"/>
  <c r="BD5276" i="3" l="1"/>
  <c r="BD5277" i="3" l="1"/>
  <c r="BD5278" i="3" l="1"/>
  <c r="BD5279" i="3" l="1"/>
  <c r="BD5280" i="3" l="1"/>
  <c r="BD5281" i="3" l="1"/>
  <c r="BD5282" i="3" l="1"/>
  <c r="BD5283" i="3" l="1"/>
  <c r="BD5284" i="3" l="1"/>
  <c r="BD5285" i="3" l="1"/>
  <c r="BD5286" i="3" l="1"/>
  <c r="BD5287" i="3" l="1"/>
  <c r="BD5288" i="3" l="1"/>
  <c r="BD5289" i="3" l="1"/>
  <c r="BD5290" i="3" l="1"/>
  <c r="BD5291" i="3" l="1"/>
  <c r="BD5292" i="3" l="1"/>
  <c r="BD5293" i="3" l="1"/>
  <c r="BD5294" i="3" l="1"/>
  <c r="BD5295" i="3" l="1"/>
  <c r="BD5296" i="3" l="1"/>
  <c r="BD5297" i="3" l="1"/>
  <c r="BD5298" i="3" l="1"/>
  <c r="BD5299" i="3" l="1"/>
  <c r="BD5300" i="3" l="1"/>
  <c r="BD5301" i="3" l="1"/>
  <c r="BD5302" i="3" l="1"/>
  <c r="BD5303" i="3" l="1"/>
  <c r="BD5304" i="3" l="1"/>
  <c r="BD5305" i="3" l="1"/>
  <c r="BD5306" i="3" l="1"/>
  <c r="BD5307" i="3" l="1"/>
  <c r="BD5308" i="3" l="1"/>
  <c r="BD5309" i="3" l="1"/>
  <c r="BD5310" i="3" l="1"/>
  <c r="BD5311" i="3" l="1"/>
  <c r="BD5312" i="3" l="1"/>
  <c r="BD5313" i="3" l="1"/>
  <c r="BD5314" i="3" l="1"/>
  <c r="BD5315" i="3" l="1"/>
  <c r="BD5316" i="3" l="1"/>
  <c r="BD5317" i="3" l="1"/>
  <c r="BD5318" i="3" l="1"/>
  <c r="BD5319" i="3" l="1"/>
  <c r="BD5320" i="3" l="1"/>
  <c r="BD5321" i="3" l="1"/>
  <c r="BD5322" i="3" l="1"/>
  <c r="BD5323" i="3" l="1"/>
  <c r="BD5324" i="3" l="1"/>
  <c r="BD5325" i="3" l="1"/>
  <c r="BD5326" i="3" l="1"/>
  <c r="BD5327" i="3" l="1"/>
  <c r="BD5328" i="3" l="1"/>
  <c r="BD5329" i="3" l="1"/>
  <c r="BD5330" i="3" l="1"/>
  <c r="BD5331" i="3" l="1"/>
  <c r="BD5332" i="3" l="1"/>
  <c r="BD5333" i="3" l="1"/>
  <c r="BD5334" i="3" l="1"/>
  <c r="BD5335" i="3" l="1"/>
  <c r="BD5336" i="3" l="1"/>
  <c r="BD5337" i="3" l="1"/>
  <c r="BD5338" i="3" l="1"/>
  <c r="BD5339" i="3" l="1"/>
  <c r="BD5340" i="3" l="1"/>
  <c r="BD5341" i="3" l="1"/>
  <c r="BD5342" i="3" l="1"/>
  <c r="BD5343" i="3" l="1"/>
  <c r="BD5344" i="3" l="1"/>
  <c r="BD5345" i="3" l="1"/>
  <c r="BD5346" i="3" l="1"/>
  <c r="BD5347" i="3" l="1"/>
  <c r="BD5348" i="3" l="1"/>
  <c r="BD5349" i="3" l="1"/>
  <c r="BD5350" i="3" l="1"/>
  <c r="BD5351" i="3" l="1"/>
  <c r="BD5352" i="3" l="1"/>
  <c r="BD5353" i="3" l="1"/>
  <c r="BD5354" i="3" l="1"/>
  <c r="BD5355" i="3" l="1"/>
  <c r="BD5356" i="3" l="1"/>
  <c r="BD5357" i="3" l="1"/>
  <c r="BD5358" i="3" l="1"/>
  <c r="BD5359" i="3" l="1"/>
  <c r="BD5360" i="3" l="1"/>
  <c r="BD5361" i="3" l="1"/>
  <c r="BD5362" i="3" l="1"/>
  <c r="BD5363" i="3" l="1"/>
  <c r="BD5364" i="3" l="1"/>
  <c r="BD5365" i="3" l="1"/>
  <c r="BD5366" i="3" l="1"/>
  <c r="BD5367" i="3" l="1"/>
  <c r="BD5368" i="3" l="1"/>
  <c r="BD5369" i="3" l="1"/>
  <c r="BD5370" i="3" l="1"/>
  <c r="BD5371" i="3" l="1"/>
  <c r="BD5372" i="3" l="1"/>
  <c r="BD5373" i="3" l="1"/>
  <c r="BD5374" i="3" l="1"/>
  <c r="BD5375" i="3" l="1"/>
  <c r="BD5376" i="3" l="1"/>
  <c r="BD5377" i="3" l="1"/>
  <c r="BD5378" i="3" l="1"/>
  <c r="BD5379" i="3" l="1"/>
  <c r="BD5380" i="3" l="1"/>
  <c r="BD5381" i="3" l="1"/>
  <c r="BD5382" i="3" l="1"/>
  <c r="BD5383" i="3" l="1"/>
  <c r="BD5384" i="3" l="1"/>
  <c r="BD5385" i="3" l="1"/>
  <c r="BD5386" i="3" l="1"/>
  <c r="BD5387" i="3" l="1"/>
  <c r="BD5388" i="3" l="1"/>
  <c r="BD5389" i="3" l="1"/>
  <c r="BD5390" i="3" l="1"/>
  <c r="BD5391" i="3" l="1"/>
  <c r="BD5392" i="3" l="1"/>
  <c r="BD5393" i="3" l="1"/>
  <c r="BD5394" i="3" l="1"/>
  <c r="BD5395" i="3" l="1"/>
  <c r="BD5396" i="3" l="1"/>
  <c r="BD5397" i="3" l="1"/>
  <c r="BD5398" i="3" l="1"/>
  <c r="BD5399" i="3" l="1"/>
  <c r="BD5400" i="3" l="1"/>
  <c r="BD5401" i="3" l="1"/>
  <c r="BD5402" i="3" l="1"/>
  <c r="BD5403" i="3" l="1"/>
  <c r="BD5404" i="3" l="1"/>
  <c r="BD5405" i="3" l="1"/>
  <c r="BD5406" i="3" l="1"/>
  <c r="BD5407" i="3" l="1"/>
  <c r="BD5408" i="3" l="1"/>
  <c r="BD5409" i="3" l="1"/>
  <c r="BD5410" i="3" l="1"/>
  <c r="BD5411" i="3" l="1"/>
  <c r="BD5412" i="3" l="1"/>
  <c r="BD5413" i="3" l="1"/>
  <c r="BD5414" i="3" l="1"/>
  <c r="BD5415" i="3" l="1"/>
  <c r="BD5416" i="3" l="1"/>
  <c r="BD5417" i="3" l="1"/>
  <c r="BD5418" i="3" l="1"/>
  <c r="BD5419" i="3" l="1"/>
  <c r="BD5420" i="3" l="1"/>
  <c r="BD5421" i="3" l="1"/>
  <c r="BD5422" i="3" l="1"/>
  <c r="BD5423" i="3" l="1"/>
  <c r="BD5424" i="3" l="1"/>
  <c r="BD5425" i="3" l="1"/>
  <c r="BD5426" i="3" l="1"/>
  <c r="BD5427" i="3" l="1"/>
  <c r="BD5428" i="3" l="1"/>
  <c r="BD5429" i="3" l="1"/>
  <c r="BD5430" i="3" l="1"/>
  <c r="BD5431" i="3" l="1"/>
  <c r="BD5432" i="3" l="1"/>
  <c r="BD5433" i="3" l="1"/>
  <c r="BD5434" i="3" l="1"/>
  <c r="BD5435" i="3" l="1"/>
  <c r="BD5436" i="3" l="1"/>
  <c r="BD5437" i="3" l="1"/>
  <c r="BD5438" i="3" l="1"/>
  <c r="BD5439" i="3" l="1"/>
  <c r="BD5440" i="3" l="1"/>
  <c r="BD5441" i="3" l="1"/>
  <c r="BD5442" i="3" l="1"/>
  <c r="BD5443" i="3" l="1"/>
  <c r="BD5444" i="3" l="1"/>
  <c r="BD5445" i="3" l="1"/>
  <c r="BD5446" i="3" l="1"/>
  <c r="BD5447" i="3" l="1"/>
  <c r="BD5448" i="3" l="1"/>
  <c r="BD5449" i="3" l="1"/>
  <c r="BD5450" i="3" l="1"/>
  <c r="BD5451" i="3" l="1"/>
  <c r="BD5452" i="3" l="1"/>
  <c r="BD5453" i="3" l="1"/>
  <c r="BD5454" i="3" l="1"/>
  <c r="BD5455" i="3" l="1"/>
  <c r="BD5456" i="3" l="1"/>
  <c r="BD5457" i="3" l="1"/>
  <c r="BD5458" i="3" l="1"/>
  <c r="BD5459" i="3" l="1"/>
  <c r="BD5460" i="3" l="1"/>
  <c r="BD5461" i="3" l="1"/>
  <c r="BD5462" i="3" l="1"/>
  <c r="BD5463" i="3" l="1"/>
  <c r="BD5464" i="3" l="1"/>
  <c r="BD5465" i="3" l="1"/>
  <c r="BD5466" i="3" l="1"/>
  <c r="BD5467" i="3" l="1"/>
  <c r="BD5468" i="3" l="1"/>
  <c r="BD5469" i="3" l="1"/>
  <c r="BD5470" i="3" l="1"/>
  <c r="BD5471" i="3" l="1"/>
  <c r="BD5472" i="3" l="1"/>
  <c r="BD5473" i="3" l="1"/>
  <c r="BD5474" i="3" l="1"/>
  <c r="BD5475" i="3" l="1"/>
  <c r="BD5476" i="3" l="1"/>
  <c r="BD5477" i="3" l="1"/>
  <c r="BD5478" i="3" l="1"/>
  <c r="BD5479" i="3" l="1"/>
  <c r="BD5480" i="3" l="1"/>
  <c r="BD5481" i="3" l="1"/>
  <c r="BD5482" i="3" l="1"/>
  <c r="BD5483" i="3" l="1"/>
  <c r="BD5484" i="3" l="1"/>
  <c r="BD5485" i="3" l="1"/>
  <c r="BD5486" i="3" l="1"/>
  <c r="BD5487" i="3" l="1"/>
  <c r="BD5488" i="3" l="1"/>
  <c r="BD5489" i="3" l="1"/>
  <c r="BD5490" i="3" l="1"/>
  <c r="BD5491" i="3" l="1"/>
  <c r="BD5492" i="3" l="1"/>
  <c r="BD5493" i="3" l="1"/>
  <c r="BD5494" i="3" l="1"/>
  <c r="BD5495" i="3" l="1"/>
  <c r="BD5496" i="3" l="1"/>
  <c r="BD5497" i="3" l="1"/>
  <c r="BD5498" i="3" l="1"/>
  <c r="BD5499" i="3" l="1"/>
  <c r="BD5500" i="3" l="1"/>
  <c r="BD5501" i="3" l="1"/>
  <c r="BD5502" i="3" l="1"/>
  <c r="BD5503" i="3" l="1"/>
  <c r="BD5504" i="3" l="1"/>
  <c r="BD5505" i="3" l="1"/>
  <c r="BD5506" i="3" l="1"/>
  <c r="BD5507" i="3" l="1"/>
  <c r="BD5508" i="3" l="1"/>
  <c r="BD5509" i="3" l="1"/>
  <c r="BD5510" i="3" l="1"/>
  <c r="BD5511" i="3" l="1"/>
  <c r="BD5512" i="3" l="1"/>
  <c r="BD5513" i="3" l="1"/>
  <c r="BD5514" i="3" l="1"/>
  <c r="BD5515" i="3" l="1"/>
  <c r="BD5516" i="3" l="1"/>
  <c r="BD5517" i="3" l="1"/>
  <c r="BD5518" i="3" l="1"/>
  <c r="BD5519" i="3" l="1"/>
  <c r="BD5520" i="3" l="1"/>
  <c r="BD5521" i="3" l="1"/>
  <c r="BD5522" i="3" l="1"/>
  <c r="BD5523" i="3" l="1"/>
  <c r="BD5524" i="3" l="1"/>
  <c r="BD5525" i="3" l="1"/>
  <c r="BD5526" i="3" l="1"/>
  <c r="BD5527" i="3" l="1"/>
  <c r="BD5528" i="3" l="1"/>
  <c r="BD5529" i="3" l="1"/>
  <c r="BD5530" i="3" l="1"/>
  <c r="BD5531" i="3" l="1"/>
  <c r="BD5532" i="3" l="1"/>
  <c r="BD5533" i="3" l="1"/>
  <c r="BD5534" i="3" l="1"/>
  <c r="BD5535" i="3" l="1"/>
  <c r="BD5536" i="3" l="1"/>
  <c r="BD5537" i="3" l="1"/>
  <c r="BD5538" i="3" l="1"/>
  <c r="BD5539" i="3" l="1"/>
  <c r="BD5540" i="3" l="1"/>
  <c r="BD5541" i="3" l="1"/>
  <c r="BD5542" i="3" l="1"/>
  <c r="BD5543" i="3" l="1"/>
  <c r="BD5544" i="3" l="1"/>
  <c r="BD5545" i="3" l="1"/>
  <c r="BD5546" i="3" l="1"/>
  <c r="BD5547" i="3" l="1"/>
  <c r="BD5548" i="3" l="1"/>
  <c r="BD5549" i="3" l="1"/>
  <c r="BD5550" i="3" l="1"/>
  <c r="BD5551" i="3" l="1"/>
  <c r="BD5552" i="3" l="1"/>
  <c r="BD5553" i="3" l="1"/>
  <c r="BD5554" i="3" l="1"/>
  <c r="BD5555" i="3" l="1"/>
  <c r="BD5556" i="3" l="1"/>
  <c r="BD5557" i="3" l="1"/>
  <c r="BD5558" i="3" l="1"/>
  <c r="BD5559" i="3" l="1"/>
  <c r="BD5560" i="3" l="1"/>
  <c r="BD5561" i="3" l="1"/>
  <c r="BD5562" i="3" l="1"/>
  <c r="BD5563" i="3" l="1"/>
  <c r="BD5564" i="3" l="1"/>
  <c r="BD5565" i="3" l="1"/>
  <c r="BD5566" i="3" l="1"/>
  <c r="BD5567" i="3" l="1"/>
  <c r="BD5568" i="3" l="1"/>
  <c r="BD5569" i="3" l="1"/>
  <c r="BD5570" i="3" l="1"/>
  <c r="BD5571" i="3" l="1"/>
  <c r="BD5572" i="3" l="1"/>
  <c r="BD5573" i="3" l="1"/>
  <c r="BD5574" i="3" l="1"/>
  <c r="BD5575" i="3" l="1"/>
  <c r="BD5576" i="3" l="1"/>
  <c r="BD5577" i="3" l="1"/>
  <c r="BD5578" i="3" l="1"/>
  <c r="BD5579" i="3" l="1"/>
  <c r="BD5580" i="3" l="1"/>
  <c r="BD5581" i="3" l="1"/>
  <c r="BD5582" i="3" l="1"/>
  <c r="BD5583" i="3" l="1"/>
  <c r="BD5584" i="3" l="1"/>
  <c r="BD5585" i="3" l="1"/>
  <c r="BD5586" i="3" l="1"/>
  <c r="BD5587" i="3" l="1"/>
  <c r="BD5588" i="3" l="1"/>
  <c r="BD5589" i="3" l="1"/>
  <c r="BD5590" i="3" l="1"/>
  <c r="BD5591" i="3" l="1"/>
  <c r="BD5592" i="3" l="1"/>
  <c r="BD5593" i="3" l="1"/>
  <c r="BD5594" i="3" l="1"/>
  <c r="BD5595" i="3" l="1"/>
  <c r="BD5596" i="3" l="1"/>
  <c r="BD5597" i="3" l="1"/>
  <c r="BD5598" i="3" l="1"/>
  <c r="BD5599" i="3" l="1"/>
  <c r="BD5600" i="3" l="1"/>
  <c r="BD5601" i="3" l="1"/>
  <c r="BD5602" i="3" l="1"/>
  <c r="BD5603" i="3" l="1"/>
  <c r="BD5604" i="3" l="1"/>
  <c r="BD5605" i="3" l="1"/>
  <c r="BD5606" i="3" l="1"/>
  <c r="BD5607" i="3" l="1"/>
  <c r="BD5608" i="3" l="1"/>
  <c r="BD5609" i="3" l="1"/>
  <c r="BD5610" i="3" l="1"/>
  <c r="BD5611" i="3" l="1"/>
  <c r="BD5612" i="3" l="1"/>
  <c r="BD5613" i="3" l="1"/>
  <c r="BD5614" i="3" l="1"/>
  <c r="BD5615" i="3" l="1"/>
  <c r="BD5616" i="3" l="1"/>
  <c r="BD5617" i="3" l="1"/>
  <c r="BD5618" i="3" l="1"/>
  <c r="BD5619" i="3" l="1"/>
  <c r="BD5620" i="3" l="1"/>
  <c r="BD5621" i="3" l="1"/>
  <c r="BD5622" i="3" l="1"/>
  <c r="BD5623" i="3" l="1"/>
  <c r="BD5624" i="3" l="1"/>
  <c r="BD5625" i="3" l="1"/>
  <c r="BD5626" i="3" l="1"/>
  <c r="BD5627" i="3" l="1"/>
  <c r="BD5628" i="3" l="1"/>
  <c r="BD5629" i="3" l="1"/>
  <c r="BD5630" i="3" l="1"/>
  <c r="BD5631" i="3" l="1"/>
  <c r="BD5632" i="3" l="1"/>
  <c r="BD5633" i="3" l="1"/>
  <c r="BD5634" i="3" l="1"/>
  <c r="BD5635" i="3" l="1"/>
  <c r="BD5636" i="3" l="1"/>
  <c r="BD5637" i="3" l="1"/>
  <c r="BD5638" i="3" l="1"/>
  <c r="BD5639" i="3" l="1"/>
  <c r="BD5640" i="3" l="1"/>
  <c r="BD5641" i="3" l="1"/>
  <c r="BD5642" i="3" l="1"/>
  <c r="BD5643" i="3" l="1"/>
  <c r="BD5644" i="3" l="1"/>
  <c r="BD5645" i="3" l="1"/>
  <c r="BD5646" i="3" l="1"/>
  <c r="BD5647" i="3" l="1"/>
  <c r="BD5648" i="3" l="1"/>
  <c r="BD5649" i="3" l="1"/>
  <c r="BD5650" i="3" l="1"/>
  <c r="BD5651" i="3" l="1"/>
  <c r="BD5652" i="3" l="1"/>
  <c r="BD5653" i="3" l="1"/>
  <c r="BD5654" i="3" l="1"/>
  <c r="BD5655" i="3" l="1"/>
  <c r="BD5656" i="3" l="1"/>
  <c r="BD5657" i="3" l="1"/>
  <c r="BD5658" i="3" l="1"/>
  <c r="BD5659" i="3" l="1"/>
  <c r="BD5660" i="3" l="1"/>
  <c r="BD5661" i="3" l="1"/>
  <c r="BD5662" i="3" l="1"/>
  <c r="BD5663" i="3" l="1"/>
  <c r="BD5664" i="3" l="1"/>
  <c r="BD5665" i="3" l="1"/>
  <c r="BD5666" i="3" l="1"/>
  <c r="BD5667" i="3" l="1"/>
  <c r="BD5668" i="3" l="1"/>
  <c r="BD5669" i="3" l="1"/>
  <c r="BD5670" i="3" l="1"/>
  <c r="BD5671" i="3" l="1"/>
  <c r="BD5672" i="3" l="1"/>
  <c r="BD5673" i="3" l="1"/>
  <c r="BD5674" i="3" l="1"/>
  <c r="BD5675" i="3" l="1"/>
  <c r="BD5676" i="3" l="1"/>
  <c r="BD5677" i="3" l="1"/>
  <c r="BD5678" i="3" l="1"/>
  <c r="BD5679" i="3" l="1"/>
  <c r="BD5680" i="3" l="1"/>
  <c r="BD5681" i="3" l="1"/>
  <c r="BD5682" i="3" l="1"/>
  <c r="BD5683" i="3" l="1"/>
  <c r="BD5684" i="3" l="1"/>
  <c r="BD5685" i="3" l="1"/>
  <c r="BD5686" i="3" l="1"/>
  <c r="BD5687" i="3" l="1"/>
  <c r="BD5688" i="3" l="1"/>
  <c r="BD5689" i="3" l="1"/>
  <c r="BD5690" i="3" l="1"/>
  <c r="BD5691" i="3" l="1"/>
  <c r="BD5692" i="3" l="1"/>
  <c r="BD5693" i="3" l="1"/>
  <c r="BD5694" i="3" l="1"/>
  <c r="BD5695" i="3" l="1"/>
  <c r="BD5696" i="3" l="1"/>
  <c r="BD5697" i="3" l="1"/>
  <c r="BD5698" i="3" l="1"/>
  <c r="BD5699" i="3" l="1"/>
  <c r="BD5700" i="3" l="1"/>
  <c r="BD5701" i="3" l="1"/>
  <c r="BD5702" i="3" l="1"/>
  <c r="BD5703" i="3" l="1"/>
  <c r="BD5704" i="3" l="1"/>
  <c r="BD5705" i="3" l="1"/>
  <c r="BD5706" i="3" l="1"/>
  <c r="BD5707" i="3" l="1"/>
  <c r="BD5708" i="3" l="1"/>
  <c r="BD5709" i="3" l="1"/>
  <c r="BD5710" i="3" l="1"/>
  <c r="BD5711" i="3" l="1"/>
  <c r="BD5712" i="3" l="1"/>
  <c r="BD5713" i="3" l="1"/>
  <c r="BD5714" i="3" l="1"/>
  <c r="BD5715" i="3" l="1"/>
  <c r="BD5716" i="3" l="1"/>
  <c r="BD5717" i="3" l="1"/>
  <c r="BD5718" i="3" l="1"/>
  <c r="BD5719" i="3" l="1"/>
  <c r="BD5720" i="3" l="1"/>
  <c r="BD5721" i="3" l="1"/>
  <c r="BD5722" i="3" l="1"/>
  <c r="BD5723" i="3" l="1"/>
  <c r="BD5724" i="3" l="1"/>
  <c r="BD5725" i="3" l="1"/>
  <c r="BD5726" i="3" l="1"/>
  <c r="BD5727" i="3" l="1"/>
  <c r="BD5728" i="3" l="1"/>
  <c r="BD5729" i="3" l="1"/>
  <c r="BD5730" i="3" l="1"/>
  <c r="BD5731" i="3" l="1"/>
  <c r="BD5732" i="3" l="1"/>
  <c r="BD5733" i="3" l="1"/>
  <c r="BD5734" i="3" l="1"/>
  <c r="BD5735" i="3" l="1"/>
  <c r="BD5736" i="3" l="1"/>
  <c r="BD5737" i="3" l="1"/>
  <c r="BD5738" i="3" l="1"/>
  <c r="BD5739" i="3" l="1"/>
  <c r="BD5740" i="3" l="1"/>
  <c r="BD5741" i="3" l="1"/>
  <c r="BD5742" i="3" l="1"/>
  <c r="BD5743" i="3" l="1"/>
  <c r="BD5744" i="3" l="1"/>
  <c r="BD5745" i="3" l="1"/>
  <c r="BD5746" i="3" l="1"/>
  <c r="BD5747" i="3" l="1"/>
  <c r="BD5748" i="3" l="1"/>
  <c r="BD5749" i="3" l="1"/>
  <c r="BD5750" i="3" l="1"/>
  <c r="BD5751" i="3" l="1"/>
  <c r="BD5752" i="3" l="1"/>
  <c r="BD5753" i="3" l="1"/>
  <c r="BD5754" i="3" l="1"/>
  <c r="BD5755" i="3" l="1"/>
  <c r="BD5756" i="3" l="1"/>
  <c r="BD5757" i="3" l="1"/>
  <c r="BD5758" i="3" l="1"/>
  <c r="BD5759" i="3" l="1"/>
  <c r="BD5760" i="3" l="1"/>
  <c r="BD5761" i="3" l="1"/>
  <c r="BD5762" i="3" l="1"/>
  <c r="BD5763" i="3" l="1"/>
  <c r="BD5764" i="3" l="1"/>
  <c r="BD5765" i="3" l="1"/>
  <c r="BD5766" i="3" l="1"/>
  <c r="BD5767" i="3" l="1"/>
  <c r="BD5768" i="3" l="1"/>
  <c r="BD5769" i="3" l="1"/>
  <c r="BD5770" i="3" l="1"/>
  <c r="BD5771" i="3" l="1"/>
  <c r="BD5772" i="3" l="1"/>
  <c r="BD5773" i="3" l="1"/>
  <c r="BD5774" i="3" l="1"/>
  <c r="BD5775" i="3" l="1"/>
  <c r="BD5776" i="3" l="1"/>
  <c r="BD5777" i="3" l="1"/>
  <c r="BD5778" i="3" l="1"/>
  <c r="BD5779" i="3" l="1"/>
  <c r="BD5780" i="3" l="1"/>
  <c r="BD5781" i="3" l="1"/>
  <c r="BD5782" i="3" l="1"/>
  <c r="BD5783" i="3" l="1"/>
  <c r="BD5784" i="3" l="1"/>
  <c r="BD5785" i="3" l="1"/>
  <c r="BD5786" i="3" l="1"/>
  <c r="BD5787" i="3" l="1"/>
  <c r="BD5788" i="3" l="1"/>
  <c r="BD5789" i="3" l="1"/>
  <c r="BD5790" i="3" l="1"/>
  <c r="BD5791" i="3" l="1"/>
  <c r="BD5792" i="3" l="1"/>
  <c r="BD5793" i="3" l="1"/>
  <c r="BD5794" i="3" l="1"/>
  <c r="BD5795" i="3" l="1"/>
  <c r="BD5796" i="3" l="1"/>
  <c r="BD5797" i="3" l="1"/>
  <c r="BD5798" i="3" l="1"/>
  <c r="BD5799" i="3" l="1"/>
  <c r="BD5800" i="3" l="1"/>
  <c r="BD5801" i="3" l="1"/>
  <c r="BD5802" i="3" l="1"/>
  <c r="BD5803" i="3" l="1"/>
  <c r="BD5804" i="3" l="1"/>
  <c r="BD5805" i="3" l="1"/>
  <c r="BD5806" i="3" l="1"/>
  <c r="BD5807" i="3" l="1"/>
  <c r="BD5808" i="3" l="1"/>
  <c r="BD5809" i="3" l="1"/>
  <c r="BD5810" i="3" l="1"/>
  <c r="BD5811" i="3" l="1"/>
  <c r="BD5812" i="3" l="1"/>
  <c r="BD5813" i="3" l="1"/>
  <c r="BD5814" i="3" l="1"/>
  <c r="BD5815" i="3" l="1"/>
  <c r="BD5816" i="3" l="1"/>
  <c r="BD5817" i="3" l="1"/>
  <c r="BD5818" i="3" l="1"/>
  <c r="BD5819" i="3" l="1"/>
  <c r="BD5820" i="3" l="1"/>
  <c r="BD5821" i="3" l="1"/>
  <c r="BD5822" i="3" l="1"/>
  <c r="BD5823" i="3" l="1"/>
  <c r="BD5824" i="3" l="1"/>
  <c r="BD5825" i="3" l="1"/>
  <c r="BD5826" i="3" l="1"/>
  <c r="BD5827" i="3" l="1"/>
  <c r="BD5828" i="3" l="1"/>
  <c r="BD5829" i="3" l="1"/>
  <c r="BD5830" i="3" l="1"/>
  <c r="BD5831" i="3" l="1"/>
  <c r="BD5832" i="3" l="1"/>
  <c r="BD5833" i="3" l="1"/>
  <c r="BD5834" i="3" l="1"/>
  <c r="BD5835" i="3" l="1"/>
  <c r="BD5836" i="3" l="1"/>
  <c r="BD5837" i="3" l="1"/>
  <c r="BD5838" i="3" l="1"/>
  <c r="BD5839" i="3" l="1"/>
  <c r="BD5840" i="3" l="1"/>
  <c r="BD5841" i="3" l="1"/>
  <c r="BD5842" i="3" l="1"/>
  <c r="BD5843" i="3" l="1"/>
  <c r="BD5844" i="3" l="1"/>
  <c r="BD5845" i="3" l="1"/>
  <c r="BD5846" i="3" l="1"/>
  <c r="BD5847" i="3" l="1"/>
  <c r="BD5848" i="3" l="1"/>
  <c r="BD5849" i="3" l="1"/>
  <c r="BD5850" i="3" l="1"/>
  <c r="BD5851" i="3" l="1"/>
  <c r="BD5852" i="3" l="1"/>
  <c r="BD5853" i="3" l="1"/>
  <c r="BD5854" i="3" l="1"/>
  <c r="BD5855" i="3" l="1"/>
  <c r="BD5856" i="3" l="1"/>
  <c r="BD5857" i="3" l="1"/>
  <c r="BD5858" i="3" l="1"/>
  <c r="BD5859" i="3" l="1"/>
  <c r="BD5860" i="3" l="1"/>
  <c r="BD5861" i="3" l="1"/>
  <c r="BD5862" i="3" l="1"/>
  <c r="BD5863" i="3" l="1"/>
  <c r="BD5864" i="3" l="1"/>
  <c r="BD5865" i="3" l="1"/>
  <c r="BD5866" i="3" l="1"/>
  <c r="BD5867" i="3" l="1"/>
  <c r="BD5868" i="3" l="1"/>
  <c r="BD5869" i="3" l="1"/>
  <c r="BD5870" i="3" l="1"/>
  <c r="BD5871" i="3" l="1"/>
  <c r="BD5872" i="3" l="1"/>
  <c r="BD5873" i="3" l="1"/>
  <c r="BD5874" i="3" l="1"/>
  <c r="BD5875" i="3" l="1"/>
  <c r="BD5876" i="3" l="1"/>
  <c r="BD5877" i="3" l="1"/>
  <c r="BD5878" i="3" l="1"/>
  <c r="BD5879" i="3" l="1"/>
  <c r="BD5880" i="3" l="1"/>
  <c r="BD5881" i="3" l="1"/>
  <c r="BD5882" i="3" l="1"/>
  <c r="BD5883" i="3" l="1"/>
  <c r="BD5884" i="3" l="1"/>
  <c r="BD5885" i="3" l="1"/>
  <c r="BD5886" i="3" l="1"/>
  <c r="BD5887" i="3" l="1"/>
  <c r="BD5888" i="3" l="1"/>
  <c r="BD5889" i="3" l="1"/>
  <c r="BD5890" i="3" l="1"/>
  <c r="BD5891" i="3" l="1"/>
  <c r="BD5892" i="3" l="1"/>
  <c r="BD5893" i="3" l="1"/>
  <c r="BD5894" i="3" l="1"/>
  <c r="BD5895" i="3" l="1"/>
  <c r="BD5896" i="3" l="1"/>
  <c r="BD5897" i="3" l="1"/>
  <c r="BD5898" i="3" l="1"/>
  <c r="BD5899" i="3" l="1"/>
  <c r="BD5900" i="3" l="1"/>
  <c r="BD5901" i="3" l="1"/>
  <c r="BD5902" i="3" l="1"/>
  <c r="BD6744" i="3" l="1"/>
  <c r="BD6745" i="3" l="1"/>
  <c r="BD6746" i="3" l="1"/>
  <c r="BD6747" i="3" l="1"/>
  <c r="BD6748" i="3" l="1"/>
  <c r="BD6749" i="3" l="1"/>
  <c r="BD6750" i="3" l="1"/>
  <c r="BD6751" i="3" l="1"/>
  <c r="BD6752" i="3" l="1"/>
  <c r="BD6753" i="3" l="1"/>
  <c r="BD6754" i="3" l="1"/>
  <c r="BD6755" i="3" l="1"/>
  <c r="BD6756" i="3" l="1"/>
  <c r="BD6757" i="3" l="1"/>
  <c r="BD6758" i="3" l="1"/>
  <c r="BD6759" i="3" l="1"/>
  <c r="BD6760" i="3" l="1"/>
  <c r="BD6761" i="3" l="1"/>
  <c r="BD6762" i="3" l="1"/>
  <c r="BD6763" i="3" l="1"/>
  <c r="BD6764" i="3" l="1"/>
  <c r="BD6765" i="3" l="1"/>
  <c r="BD6766" i="3" l="1"/>
  <c r="BD6767" i="3" l="1"/>
  <c r="BD6768" i="3" l="1"/>
  <c r="BD6769" i="3" l="1"/>
  <c r="BD6770" i="3" l="1"/>
  <c r="BD6771" i="3" l="1"/>
  <c r="BD6772" i="3" l="1"/>
  <c r="BD6773" i="3" l="1"/>
  <c r="BD6774" i="3" l="1"/>
  <c r="BD6775" i="3" l="1"/>
  <c r="BD6776" i="3" l="1"/>
  <c r="BD6777" i="3" l="1"/>
  <c r="BD6778" i="3" l="1"/>
  <c r="BD6779" i="3" l="1"/>
  <c r="BD6780" i="3" l="1"/>
  <c r="BD6781" i="3" l="1"/>
  <c r="BD6782" i="3" l="1"/>
  <c r="BD6783" i="3" l="1"/>
  <c r="BD6784" i="3" l="1"/>
  <c r="BD6785" i="3" l="1"/>
  <c r="BD6786" i="3" l="1"/>
  <c r="BD6787" i="3" l="1"/>
  <c r="BD6788" i="3" l="1"/>
  <c r="BD6789" i="3" l="1"/>
  <c r="BD6790" i="3" l="1"/>
  <c r="BD6791" i="3" l="1"/>
  <c r="BD6792" i="3" l="1"/>
  <c r="BD6793" i="3" l="1"/>
  <c r="BD6794" i="3" l="1"/>
  <c r="BD6795" i="3" l="1"/>
  <c r="BD6796" i="3" l="1"/>
  <c r="BD6797" i="3" l="1"/>
  <c r="BD6798" i="3" l="1"/>
  <c r="BD6799" i="3" l="1"/>
  <c r="BD6800" i="3" l="1"/>
  <c r="BD6801" i="3" l="1"/>
  <c r="BD6802" i="3" l="1"/>
  <c r="BD6803" i="3" l="1"/>
  <c r="BD6804" i="3" l="1"/>
  <c r="BD6805" i="3" l="1"/>
  <c r="BD6806" i="3" l="1"/>
  <c r="BD6807" i="3" l="1"/>
  <c r="BD6808" i="3" l="1"/>
  <c r="BD6809" i="3" l="1"/>
  <c r="BD6810" i="3" l="1"/>
  <c r="BD6811" i="3" l="1"/>
  <c r="BD6812" i="3" l="1"/>
  <c r="BD6813" i="3" l="1"/>
  <c r="BD6814" i="3" l="1"/>
  <c r="BD6815" i="3" l="1"/>
  <c r="BD6816" i="3" l="1"/>
  <c r="BD6817" i="3" l="1"/>
  <c r="BD6818" i="3" l="1"/>
  <c r="BD6819" i="3" l="1"/>
  <c r="BD6820" i="3" l="1"/>
  <c r="BD6821" i="3" l="1"/>
  <c r="BD6822" i="3" l="1"/>
  <c r="BD6823" i="3" l="1"/>
  <c r="BD6824" i="3" l="1"/>
  <c r="BD6825" i="3" l="1"/>
  <c r="BD6826" i="3" l="1"/>
  <c r="BD6827" i="3" l="1"/>
  <c r="BD6828" i="3" l="1"/>
  <c r="BD6829" i="3" l="1"/>
  <c r="BD6830" i="3" l="1"/>
  <c r="BD6831" i="3" l="1"/>
  <c r="BD6832" i="3" l="1"/>
  <c r="BD6833" i="3" l="1"/>
  <c r="BD6834" i="3" l="1"/>
  <c r="BD6835" i="3" l="1"/>
  <c r="BD6836" i="3" l="1"/>
  <c r="BD6837" i="3" l="1"/>
  <c r="BD6838" i="3" l="1"/>
  <c r="BD6839" i="3" l="1"/>
  <c r="BD6840" i="3" l="1"/>
  <c r="BD6841" i="3" l="1"/>
  <c r="BD6842" i="3" l="1"/>
  <c r="BD6843" i="3" l="1"/>
  <c r="BD6844" i="3" l="1"/>
  <c r="BD6845" i="3" l="1"/>
  <c r="BD6846" i="3" l="1"/>
  <c r="BD6847" i="3" l="1"/>
  <c r="BD6848" i="3" l="1"/>
  <c r="BD6849" i="3" l="1"/>
  <c r="BD6850" i="3" l="1"/>
  <c r="BD6851" i="3" l="1"/>
  <c r="BD6852" i="3" l="1"/>
  <c r="BD6853" i="3" l="1"/>
  <c r="BD6854" i="3" l="1"/>
  <c r="BD6855" i="3" l="1"/>
  <c r="BD6856" i="3" l="1"/>
  <c r="BD6857" i="3" l="1"/>
  <c r="BD6858" i="3" l="1"/>
  <c r="BD6859" i="3" l="1"/>
  <c r="BD6860" i="3" l="1"/>
  <c r="BD6861" i="3" l="1"/>
  <c r="BD6862" i="3" l="1"/>
  <c r="BD6863" i="3" l="1"/>
  <c r="BD6864" i="3" l="1"/>
  <c r="BD6865" i="3" l="1"/>
  <c r="BD6866" i="3" l="1"/>
  <c r="BD6867" i="3" l="1"/>
  <c r="BD6868" i="3" l="1"/>
  <c r="BD6869" i="3" l="1"/>
  <c r="BD6870" i="3" l="1"/>
  <c r="BD6871" i="3" l="1"/>
  <c r="BD6872" i="3" l="1"/>
  <c r="BD6873" i="3" l="1"/>
  <c r="BD6874" i="3" l="1"/>
  <c r="BD6875" i="3" l="1"/>
  <c r="BD6876" i="3" l="1"/>
  <c r="BD6877" i="3" l="1"/>
  <c r="BD6878" i="3" l="1"/>
  <c r="BD6879" i="3" l="1"/>
  <c r="BD6880" i="3" l="1"/>
  <c r="BD6881" i="3" l="1"/>
  <c r="BD6882" i="3" l="1"/>
  <c r="BD6883" i="3" l="1"/>
  <c r="BD6884" i="3" l="1"/>
  <c r="BD6885" i="3" l="1"/>
  <c r="BD6886" i="3" l="1"/>
  <c r="BD6887" i="3" l="1"/>
  <c r="BD6888" i="3" l="1"/>
  <c r="BD6889" i="3" l="1"/>
  <c r="BD6890" i="3" l="1"/>
  <c r="BD6891" i="3" l="1"/>
  <c r="BD6892" i="3" l="1"/>
  <c r="BD6893" i="3" l="1"/>
  <c r="BD6894" i="3" l="1"/>
  <c r="BD6895" i="3" l="1"/>
  <c r="BD6896" i="3" l="1"/>
  <c r="BD6897" i="3" l="1"/>
  <c r="BD6898" i="3" l="1"/>
  <c r="BD6899" i="3" l="1"/>
  <c r="BD6900" i="3" l="1"/>
  <c r="BD6901" i="3" l="1"/>
  <c r="BD6902" i="3" l="1"/>
  <c r="BD6903" i="3" l="1"/>
  <c r="BD6904" i="3" l="1"/>
  <c r="BD6905" i="3" l="1"/>
  <c r="BD6906" i="3" l="1"/>
  <c r="BD6907" i="3" l="1"/>
  <c r="BD6908" i="3" l="1"/>
  <c r="BD6909" i="3" l="1"/>
  <c r="BD6910" i="3" l="1"/>
  <c r="BD6911" i="3" l="1"/>
  <c r="BD6912" i="3" l="1"/>
  <c r="BD6913" i="3" l="1"/>
  <c r="BD6914" i="3" l="1"/>
  <c r="BD6915" i="3" l="1"/>
  <c r="BD6916" i="3" l="1"/>
  <c r="BD6917" i="3" l="1"/>
  <c r="BD6918" i="3" l="1"/>
  <c r="BD6919" i="3" l="1"/>
  <c r="BD6920" i="3" l="1"/>
  <c r="BD6921" i="3" l="1"/>
  <c r="BD6922" i="3" l="1"/>
  <c r="BD6923" i="3" l="1"/>
  <c r="BD6924" i="3" l="1"/>
  <c r="BD6925" i="3" l="1"/>
  <c r="BD6926" i="3" l="1"/>
  <c r="BD6927" i="3" l="1"/>
  <c r="BD6928" i="3" l="1"/>
  <c r="BD6929" i="3" l="1"/>
  <c r="BD6930" i="3" l="1"/>
  <c r="BD6931" i="3" l="1"/>
  <c r="BD6932" i="3" l="1"/>
  <c r="BD6933" i="3" l="1"/>
  <c r="BD6934" i="3" l="1"/>
  <c r="BD6935" i="3" l="1"/>
  <c r="BD6936" i="3" l="1"/>
  <c r="BD6937" i="3" l="1"/>
  <c r="BD6938" i="3" l="1"/>
  <c r="BD6939" i="3" l="1"/>
  <c r="BD6940" i="3" l="1"/>
  <c r="BD6941" i="3" l="1"/>
  <c r="BD6942" i="3" l="1"/>
  <c r="BD6943" i="3" l="1"/>
  <c r="BD6944" i="3" l="1"/>
  <c r="BD6945" i="3" l="1"/>
  <c r="BD6946" i="3" l="1"/>
  <c r="BD6947" i="3" l="1"/>
  <c r="BD6948" i="3" l="1"/>
  <c r="BD6949" i="3" l="1"/>
  <c r="BD6950" i="3" l="1"/>
  <c r="BD6951" i="3" l="1"/>
  <c r="BD6952" i="3" l="1"/>
  <c r="BD6953" i="3" l="1"/>
  <c r="BD6954" i="3" l="1"/>
  <c r="BD6955" i="3" l="1"/>
  <c r="BD6956" i="3" l="1"/>
  <c r="BD6957" i="3" l="1"/>
  <c r="BD6958" i="3" l="1"/>
  <c r="BD6959" i="3" l="1"/>
  <c r="BD6960" i="3" l="1"/>
  <c r="BD6961" i="3" l="1"/>
  <c r="BD6962" i="3" l="1"/>
  <c r="BD6963" i="3" l="1"/>
  <c r="BD6964" i="3" l="1"/>
  <c r="BD6965" i="3" l="1"/>
  <c r="BD6966" i="3" l="1"/>
  <c r="BD6967" i="3" l="1"/>
  <c r="BD6968" i="3" l="1"/>
  <c r="BD6969" i="3" l="1"/>
  <c r="BD6970" i="3" l="1"/>
  <c r="BD6971" i="3" l="1"/>
  <c r="BD6972" i="3" l="1"/>
  <c r="BD6973" i="3" l="1"/>
  <c r="BD6974" i="3" l="1"/>
  <c r="BD6975" i="3" l="1"/>
  <c r="BD6976" i="3" l="1"/>
  <c r="BD6977" i="3" l="1"/>
  <c r="BD6978" i="3" l="1"/>
  <c r="BD6979" i="3" l="1"/>
  <c r="BD6980" i="3" l="1"/>
  <c r="BD6981" i="3" l="1"/>
  <c r="BD6982" i="3" l="1"/>
  <c r="BD6983" i="3" l="1"/>
  <c r="BD6984" i="3" l="1"/>
  <c r="BD6985" i="3" l="1"/>
  <c r="BD6986" i="3" l="1"/>
  <c r="BD6987" i="3" l="1"/>
  <c r="BD6988" i="3" l="1"/>
  <c r="BD6989" i="3" l="1"/>
  <c r="BD6990" i="3" l="1"/>
  <c r="BD6991" i="3" l="1"/>
  <c r="BD6992" i="3" l="1"/>
  <c r="BD6993" i="3" l="1"/>
  <c r="BD6994" i="3" l="1"/>
  <c r="BD6995" i="3" l="1"/>
  <c r="BD6996" i="3" l="1"/>
  <c r="BD6997" i="3" l="1"/>
  <c r="BD6998" i="3" l="1"/>
  <c r="BD6999" i="3" l="1"/>
  <c r="BD7000" i="3" l="1"/>
  <c r="BD7001" i="3" l="1"/>
  <c r="BD7002" i="3" l="1"/>
  <c r="BD7003" i="3" l="1"/>
  <c r="BD7004" i="3" l="1"/>
  <c r="BD7005" i="3" l="1"/>
  <c r="BD7006" i="3" l="1"/>
  <c r="BD7007" i="3" l="1"/>
  <c r="BD7008" i="3" l="1"/>
  <c r="BD7009" i="3" l="1"/>
  <c r="BD7010" i="3" l="1"/>
  <c r="BD7011" i="3" l="1"/>
  <c r="BD7012" i="3" l="1"/>
  <c r="BD7013" i="3" l="1"/>
  <c r="BD7014" i="3" l="1"/>
  <c r="BD7015" i="3" l="1"/>
  <c r="BD7016" i="3" l="1"/>
  <c r="BD7017" i="3" l="1"/>
  <c r="BD7018" i="3" l="1"/>
  <c r="BD7019" i="3" l="1"/>
  <c r="BD7020" i="3" l="1"/>
  <c r="BD7021" i="3" l="1"/>
  <c r="BD7022" i="3" l="1"/>
  <c r="BD7023" i="3" l="1"/>
  <c r="BD7024" i="3" l="1"/>
  <c r="BD7025" i="3" l="1"/>
  <c r="BD7026" i="3" l="1"/>
  <c r="BD7027" i="3" l="1"/>
  <c r="BD7028" i="3" l="1"/>
  <c r="BD7029" i="3" l="1"/>
  <c r="BD7030" i="3" l="1"/>
  <c r="BD7031" i="3" l="1"/>
  <c r="BD7032" i="3" l="1"/>
  <c r="BD7033" i="3" l="1"/>
  <c r="BD7034" i="3" l="1"/>
  <c r="BD7035" i="3" l="1"/>
  <c r="BD7036" i="3" l="1"/>
  <c r="BD7037" i="3" l="1"/>
  <c r="BD7038" i="3" l="1"/>
  <c r="BD7039" i="3" l="1"/>
  <c r="BD7040" i="3" l="1"/>
  <c r="BD7041" i="3" l="1"/>
  <c r="BD7042" i="3" l="1"/>
  <c r="BD7043" i="3" l="1"/>
  <c r="BD7044" i="3" l="1"/>
  <c r="BD7045" i="3" l="1"/>
  <c r="BD7046" i="3" l="1"/>
  <c r="BD7047" i="3" l="1"/>
  <c r="BD7048" i="3" l="1"/>
  <c r="BD7049" i="3" l="1"/>
  <c r="BD7050" i="3" l="1"/>
  <c r="BD7051" i="3" l="1"/>
  <c r="BD7052" i="3" l="1"/>
  <c r="BD7053" i="3" l="1"/>
  <c r="BD7054" i="3" l="1"/>
  <c r="BD7055" i="3" l="1"/>
  <c r="BD7056" i="3" l="1"/>
  <c r="BD7057" i="3" l="1"/>
  <c r="BD7058" i="3" l="1"/>
  <c r="BD7059" i="3" l="1"/>
  <c r="BD7060" i="3" l="1"/>
  <c r="BD7061" i="3" l="1"/>
  <c r="BD7062" i="3" l="1"/>
  <c r="BD7063" i="3" l="1"/>
  <c r="BD7064" i="3" l="1"/>
  <c r="BD7065" i="3" l="1"/>
  <c r="BD7066" i="3" l="1"/>
  <c r="BD7067" i="3" l="1"/>
  <c r="BD7068" i="3" l="1"/>
  <c r="BD7069" i="3" l="1"/>
  <c r="BD7070" i="3" l="1"/>
  <c r="BD7071" i="3" l="1"/>
  <c r="BD7072" i="3" l="1"/>
  <c r="BD7073" i="3" l="1"/>
  <c r="BD7074" i="3" l="1"/>
  <c r="BD7075" i="3" l="1"/>
  <c r="BD7076" i="3" l="1"/>
  <c r="BD7077" i="3" l="1"/>
  <c r="BD7078" i="3" l="1"/>
  <c r="BD7079" i="3" l="1"/>
  <c r="BD7080" i="3" l="1"/>
  <c r="BD7081" i="3" l="1"/>
  <c r="BD7082" i="3" l="1"/>
  <c r="BD7083" i="3" l="1"/>
  <c r="BD7084" i="3" l="1"/>
  <c r="BD7085" i="3" l="1"/>
  <c r="BD7086" i="3" l="1"/>
  <c r="BD7087" i="3" l="1"/>
  <c r="BD7088" i="3" l="1"/>
  <c r="BD7089" i="3" l="1"/>
  <c r="BD7090" i="3" l="1"/>
  <c r="BD7091" i="3" l="1"/>
  <c r="BD7092" i="3" l="1"/>
  <c r="BD7093" i="3" l="1"/>
  <c r="BD7094" i="3" l="1"/>
  <c r="BD7095" i="3" l="1"/>
  <c r="BD7096" i="3" l="1"/>
  <c r="BD7097" i="3" l="1"/>
  <c r="BD7098" i="3" l="1"/>
  <c r="BD7099" i="3" l="1"/>
  <c r="BD7100" i="3" l="1"/>
  <c r="BD7101" i="3" l="1"/>
  <c r="BD7102" i="3" l="1"/>
  <c r="BD7103" i="3" l="1"/>
  <c r="BD7104" i="3" l="1"/>
  <c r="BD7105" i="3" l="1"/>
  <c r="BD7106" i="3" l="1"/>
  <c r="BD7107" i="3" l="1"/>
  <c r="BD7108" i="3" l="1"/>
  <c r="BD7109" i="3" l="1"/>
  <c r="BD7110" i="3" l="1"/>
  <c r="BD7111" i="3" l="1"/>
  <c r="BD7112" i="3" l="1"/>
  <c r="BD7113" i="3" l="1"/>
  <c r="BD7114" i="3" l="1"/>
  <c r="BD7115" i="3" l="1"/>
  <c r="BD7116" i="3" l="1"/>
  <c r="BD7117" i="3" l="1"/>
  <c r="BD7118" i="3" l="1"/>
  <c r="BD7119" i="3" l="1"/>
  <c r="BD7120" i="3" l="1"/>
  <c r="BD7121" i="3" l="1"/>
  <c r="BD7122" i="3" l="1"/>
  <c r="BD7123" i="3" l="1"/>
  <c r="BD7124" i="3" l="1"/>
  <c r="BD7125" i="3" l="1"/>
  <c r="BD7126" i="3" l="1"/>
  <c r="BD7127" i="3" l="1"/>
  <c r="BD7128" i="3" l="1"/>
  <c r="BD7129" i="3" l="1"/>
  <c r="BD7130" i="3" l="1"/>
  <c r="BD7131" i="3" l="1"/>
  <c r="BD7132" i="3" l="1"/>
  <c r="BD7133" i="3" l="1"/>
  <c r="BD7134" i="3" l="1"/>
  <c r="BD7135" i="3" l="1"/>
  <c r="BD7136" i="3" l="1"/>
  <c r="BD7137" i="3" l="1"/>
  <c r="BD7138" i="3" l="1"/>
  <c r="BD7139" i="3" l="1"/>
  <c r="BD7140" i="3" l="1"/>
  <c r="BD7141" i="3" l="1"/>
  <c r="BD7142" i="3" l="1"/>
  <c r="BD7143" i="3" l="1"/>
  <c r="BD7144" i="3" l="1"/>
  <c r="BD7145" i="3" l="1"/>
  <c r="BD7146" i="3" l="1"/>
  <c r="BD7147" i="3" l="1"/>
  <c r="BD7148" i="3" l="1"/>
  <c r="BD7149" i="3" l="1"/>
  <c r="BD7150" i="3" l="1"/>
  <c r="BD7151" i="3" l="1"/>
  <c r="BD7152" i="3" l="1"/>
  <c r="BD7153" i="3" l="1"/>
  <c r="BD7154" i="3" l="1"/>
  <c r="BD7155" i="3" l="1"/>
  <c r="BD7156" i="3" l="1"/>
  <c r="BD7157" i="3" l="1"/>
  <c r="BD7158" i="3" l="1"/>
  <c r="BD7159" i="3" l="1"/>
  <c r="BD7160" i="3" l="1"/>
  <c r="BD7161" i="3" l="1"/>
  <c r="BD7162" i="3" l="1"/>
  <c r="BD7163" i="3" l="1"/>
  <c r="BD7164" i="3" l="1"/>
  <c r="BD7165" i="3" l="1"/>
  <c r="BD7166" i="3" l="1"/>
  <c r="BD7167" i="3" l="1"/>
  <c r="BD7168" i="3" l="1"/>
  <c r="BD7169" i="3" l="1"/>
  <c r="BD7170" i="3" l="1"/>
  <c r="BD7171" i="3" l="1"/>
  <c r="BD7172" i="3" l="1"/>
  <c r="BD7173" i="3" l="1"/>
  <c r="BD7174" i="3" l="1"/>
  <c r="BD7175" i="3" l="1"/>
  <c r="BD7176" i="3" l="1"/>
  <c r="BD7177" i="3" l="1"/>
  <c r="BD7178" i="3" l="1"/>
  <c r="BD7179" i="3" l="1"/>
  <c r="BD7180" i="3" l="1"/>
  <c r="BD7181" i="3" l="1"/>
  <c r="BD7182" i="3" l="1"/>
  <c r="BD7183" i="3" l="1"/>
  <c r="BD7184" i="3" l="1"/>
  <c r="BD7185" i="3" l="1"/>
  <c r="BD7186" i="3" l="1"/>
  <c r="BD7187" i="3" l="1"/>
  <c r="BD7188" i="3" l="1"/>
  <c r="BD7189" i="3" l="1"/>
  <c r="BD7190" i="3" l="1"/>
  <c r="BD7191" i="3" l="1"/>
  <c r="BD7192" i="3" l="1"/>
  <c r="BD7193" i="3" l="1"/>
  <c r="BD7194" i="3" l="1"/>
  <c r="BD7195" i="3" l="1"/>
  <c r="BD7196" i="3" l="1"/>
  <c r="BD7197" i="3" l="1"/>
  <c r="BD7198" i="3" l="1"/>
  <c r="BD7199" i="3" l="1"/>
  <c r="BD7200" i="3" l="1"/>
  <c r="BD7201" i="3" l="1"/>
  <c r="BD7202" i="3" l="1"/>
  <c r="BD7203" i="3" l="1"/>
  <c r="BD7204" i="3" l="1"/>
  <c r="BD7205" i="3" l="1"/>
  <c r="BD7206" i="3" l="1"/>
  <c r="BD7207" i="3" l="1"/>
  <c r="BD7208" i="3" l="1"/>
  <c r="BD7209" i="3" l="1"/>
  <c r="BD7210" i="3" l="1"/>
  <c r="BD7211" i="3" l="1"/>
  <c r="BD7212" i="3" l="1"/>
  <c r="BD7213" i="3" l="1"/>
  <c r="BD7214" i="3" l="1"/>
  <c r="BD7215" i="3" l="1"/>
  <c r="BD7216" i="3" l="1"/>
  <c r="BD7217" i="3" l="1"/>
  <c r="BD7218" i="3" l="1"/>
  <c r="BD7219" i="3" l="1"/>
  <c r="BD7220" i="3" l="1"/>
  <c r="BD7221" i="3" l="1"/>
  <c r="BD7222" i="3" l="1"/>
  <c r="BD7223" i="3" l="1"/>
  <c r="BD7224" i="3" l="1"/>
  <c r="BD7225" i="3" l="1"/>
  <c r="BD7226" i="3" l="1"/>
  <c r="BD7227" i="3" l="1"/>
  <c r="BD7228" i="3" l="1"/>
  <c r="BD7229" i="3" l="1"/>
  <c r="BD7230" i="3" l="1"/>
  <c r="BD7231" i="3" l="1"/>
  <c r="BD7232" i="3" l="1"/>
  <c r="BD7233" i="3" l="1"/>
  <c r="BD7234" i="3" l="1"/>
  <c r="BD7235" i="3" l="1"/>
  <c r="BD7236" i="3" l="1"/>
  <c r="BD7237" i="3" l="1"/>
  <c r="BD7238" i="3" l="1"/>
  <c r="BD7239" i="3" l="1"/>
  <c r="BD7240" i="3" l="1"/>
  <c r="BD7241" i="3" l="1"/>
  <c r="BD7242" i="3" l="1"/>
  <c r="BD7243" i="3" l="1"/>
  <c r="BD7244" i="3" l="1"/>
  <c r="BD7245" i="3" l="1"/>
  <c r="BD7246" i="3" l="1"/>
  <c r="BD7247" i="3" l="1"/>
  <c r="BD7248" i="3" l="1"/>
  <c r="BD7249" i="3" l="1"/>
  <c r="BD7250" i="3" l="1"/>
  <c r="BD7251" i="3" l="1"/>
  <c r="BD7252" i="3" l="1"/>
  <c r="BD7253" i="3" l="1"/>
  <c r="BD7254" i="3" l="1"/>
  <c r="BD7255" i="3" l="1"/>
  <c r="BD7256" i="3" l="1"/>
  <c r="BD7257" i="3" l="1"/>
  <c r="BD7258" i="3" l="1"/>
  <c r="BD7259" i="3" l="1"/>
  <c r="BD7260" i="3" l="1"/>
  <c r="BD7261" i="3" l="1"/>
  <c r="BD7262" i="3" l="1"/>
  <c r="BD7263" i="3" l="1"/>
  <c r="BD7264" i="3" l="1"/>
  <c r="BD7265" i="3" l="1"/>
  <c r="BD7266" i="3" l="1"/>
  <c r="BD7267" i="3" l="1"/>
  <c r="BD7268" i="3" l="1"/>
  <c r="BD7269" i="3" l="1"/>
  <c r="BD7270" i="3" l="1"/>
  <c r="BD7271" i="3" l="1"/>
  <c r="BD7272" i="3" l="1"/>
  <c r="BD7273" i="3" l="1"/>
  <c r="BD7274" i="3" l="1"/>
  <c r="BD7275" i="3" l="1"/>
  <c r="BD7276" i="3" l="1"/>
  <c r="BD7277" i="3" l="1"/>
  <c r="BD7278" i="3" l="1"/>
  <c r="BD7279" i="3" l="1"/>
  <c r="BD7280" i="3" l="1"/>
  <c r="BD7281" i="3" l="1"/>
  <c r="BD7282" i="3" l="1"/>
  <c r="BD7283" i="3" l="1"/>
  <c r="BD7284" i="3" l="1"/>
  <c r="BD7285" i="3" l="1"/>
  <c r="BD7286" i="3" l="1"/>
  <c r="BD7287" i="3" l="1"/>
  <c r="BD7288" i="3" l="1"/>
  <c r="BD7289" i="3" l="1"/>
  <c r="BD7290" i="3" l="1"/>
  <c r="BD7291" i="3" l="1"/>
  <c r="BD7292" i="3" l="1"/>
  <c r="BD7293" i="3" l="1"/>
  <c r="BD7294" i="3" l="1"/>
  <c r="BD7295" i="3" l="1"/>
  <c r="BD7296" i="3" l="1"/>
  <c r="BD7297" i="3" l="1"/>
  <c r="BD7298" i="3" l="1"/>
  <c r="BD7299" i="3" l="1"/>
  <c r="BD7300" i="3" l="1"/>
  <c r="BD7301" i="3" l="1"/>
  <c r="BD7302" i="3" l="1"/>
  <c r="BD7303" i="3" l="1"/>
  <c r="BD7304" i="3" l="1"/>
  <c r="BD7305" i="3" l="1"/>
  <c r="BD7306" i="3" l="1"/>
  <c r="BD7307" i="3" l="1"/>
  <c r="BD7308" i="3" l="1"/>
  <c r="BD7309" i="3" l="1"/>
  <c r="BD7310" i="3" l="1"/>
  <c r="BD7311" i="3" l="1"/>
  <c r="BD7312" i="3" l="1"/>
  <c r="BD7313" i="3" l="1"/>
  <c r="BD7314" i="3" l="1"/>
  <c r="BD7315" i="3" l="1"/>
  <c r="BD7316" i="3" l="1"/>
  <c r="BD7317" i="3" l="1"/>
  <c r="BD7318" i="3" l="1"/>
  <c r="BD7319" i="3" l="1"/>
  <c r="BD7320" i="3" l="1"/>
  <c r="BD7321" i="3" l="1"/>
  <c r="BD7322" i="3" l="1"/>
  <c r="BD7323" i="3" l="1"/>
  <c r="BD7324" i="3" l="1"/>
  <c r="BD7325" i="3" l="1"/>
  <c r="BD7326" i="3" l="1"/>
  <c r="BD7327" i="3" l="1"/>
  <c r="BD7328" i="3" l="1"/>
  <c r="BD7329" i="3" l="1"/>
  <c r="BD7330" i="3" l="1"/>
  <c r="BD7331" i="3" l="1"/>
  <c r="BD7332" i="3" l="1"/>
  <c r="BD7333" i="3" l="1"/>
  <c r="BD7334" i="3" l="1"/>
  <c r="BD7335" i="3" l="1"/>
  <c r="BD7336" i="3" l="1"/>
  <c r="BD7337" i="3" l="1"/>
  <c r="BD7338" i="3" l="1"/>
  <c r="BD7339" i="3" l="1"/>
  <c r="BD7340" i="3" l="1"/>
  <c r="BD7341" i="3" l="1"/>
  <c r="BD7342" i="3" l="1"/>
  <c r="BD7343" i="3" l="1"/>
  <c r="BD7344" i="3" l="1"/>
  <c r="BD7345" i="3" l="1"/>
  <c r="BD7346" i="3" l="1"/>
  <c r="BD7347" i="3" l="1"/>
  <c r="BD7348" i="3" l="1"/>
  <c r="BD7349" i="3" l="1"/>
  <c r="BD7350" i="3" l="1"/>
  <c r="BD7351" i="3" l="1"/>
  <c r="BD7352" i="3" l="1"/>
  <c r="BD7353" i="3" l="1"/>
  <c r="BD7354" i="3" l="1"/>
  <c r="BD7355" i="3" l="1"/>
  <c r="BD7356" i="3" l="1"/>
  <c r="BD7357" i="3" l="1"/>
  <c r="BD7358" i="3" l="1"/>
  <c r="BD7359" i="3" l="1"/>
  <c r="BD7360" i="3" l="1"/>
  <c r="BD7361" i="3" l="1"/>
  <c r="BD7362" i="3" l="1"/>
  <c r="BD7363" i="3" l="1"/>
  <c r="BD7364" i="3" l="1"/>
  <c r="BD7365" i="3" l="1"/>
  <c r="BD7366" i="3" l="1"/>
  <c r="BD7367" i="3" l="1"/>
  <c r="BD7368" i="3" l="1"/>
  <c r="BD7369" i="3" l="1"/>
  <c r="BD7370" i="3" l="1"/>
  <c r="BD7371" i="3" l="1"/>
  <c r="BD7372" i="3" l="1"/>
  <c r="BD7373" i="3" l="1"/>
  <c r="BD7374" i="3" l="1"/>
  <c r="BD7375" i="3" l="1"/>
  <c r="BD7376" i="3" l="1"/>
  <c r="BD7377" i="3" l="1"/>
  <c r="BD7378" i="3" l="1"/>
  <c r="BD7379" i="3" l="1"/>
  <c r="BD7380" i="3" l="1"/>
  <c r="BD7381" i="3" l="1"/>
  <c r="BD7382" i="3" l="1"/>
  <c r="BD7383" i="3" l="1"/>
  <c r="BD7384" i="3" l="1"/>
  <c r="BD7385" i="3" l="1"/>
  <c r="BD7386" i="3" l="1"/>
  <c r="BD7387" i="3" l="1"/>
  <c r="BD7388" i="3" l="1"/>
  <c r="BD7389" i="3" l="1"/>
  <c r="BD7390" i="3" l="1"/>
  <c r="BD7391" i="3" l="1"/>
  <c r="BD7392" i="3" l="1"/>
  <c r="BD7393" i="3" l="1"/>
  <c r="BD7394" i="3" l="1"/>
  <c r="BD7395" i="3" l="1"/>
  <c r="BD7396" i="3" l="1"/>
  <c r="BD7397" i="3" l="1"/>
  <c r="BD7398" i="3" l="1"/>
  <c r="BD7399" i="3" l="1"/>
  <c r="BD7400" i="3" l="1"/>
  <c r="BD7401" i="3" l="1"/>
  <c r="BD7402" i="3" l="1"/>
  <c r="BD7403" i="3" l="1"/>
  <c r="BD7404" i="3" l="1"/>
  <c r="BD7405" i="3" l="1"/>
  <c r="BD7406" i="3" l="1"/>
  <c r="BD7407" i="3" l="1"/>
  <c r="BD7408" i="3" l="1"/>
  <c r="BD7409" i="3" l="1"/>
  <c r="BD7410" i="3" l="1"/>
  <c r="BD7411" i="3" l="1"/>
  <c r="BD7412" i="3" l="1"/>
  <c r="BD7413" i="3" l="1"/>
  <c r="BD7414" i="3" l="1"/>
  <c r="BD7415" i="3" l="1"/>
  <c r="BD7416" i="3" l="1"/>
  <c r="BD7417" i="3" l="1"/>
  <c r="BD7418" i="3" l="1"/>
  <c r="BD7419" i="3" l="1"/>
  <c r="BD7420" i="3" l="1"/>
  <c r="BD7421" i="3" l="1"/>
  <c r="BD7422" i="3" l="1"/>
  <c r="BD7423" i="3" l="1"/>
  <c r="BD7424" i="3" l="1"/>
  <c r="BD7425" i="3" l="1"/>
  <c r="BD7426" i="3" l="1"/>
  <c r="BD7427" i="3" l="1"/>
  <c r="BD7428" i="3" l="1"/>
  <c r="BD7429" i="3" l="1"/>
  <c r="BD7430" i="3" l="1"/>
  <c r="BD7431" i="3" l="1"/>
  <c r="BD7432" i="3" l="1"/>
  <c r="BD7433" i="3" l="1"/>
  <c r="BD7434" i="3" l="1"/>
  <c r="BD7435" i="3" l="1"/>
  <c r="BD7436" i="3" l="1"/>
  <c r="BD7437" i="3" l="1"/>
  <c r="BD7438" i="3" l="1"/>
  <c r="BD7439" i="3" l="1"/>
  <c r="BD7440" i="3" l="1"/>
  <c r="BD7441" i="3" l="1"/>
  <c r="BD7442" i="3" l="1"/>
  <c r="BD7443" i="3" l="1"/>
  <c r="BD7444" i="3" l="1"/>
  <c r="BD7445" i="3" l="1"/>
  <c r="BD7446" i="3" l="1"/>
  <c r="BD7447" i="3" l="1"/>
  <c r="BD7448" i="3" l="1"/>
  <c r="BD7449" i="3" l="1"/>
  <c r="BD7450" i="3" l="1"/>
  <c r="BD7451" i="3" l="1"/>
  <c r="BD7452" i="3" l="1"/>
  <c r="BD7453" i="3" l="1"/>
  <c r="BD7454" i="3" l="1"/>
  <c r="BD7455" i="3" l="1"/>
  <c r="BD7456" i="3" l="1"/>
  <c r="BD7457" i="3" l="1"/>
  <c r="BD7458" i="3" l="1"/>
  <c r="BD7459" i="3" l="1"/>
  <c r="BD7460" i="3" l="1"/>
  <c r="BD7461" i="3" l="1"/>
  <c r="BD7462" i="3" l="1"/>
  <c r="BD7463" i="3" l="1"/>
  <c r="BD7464" i="3" l="1"/>
  <c r="BD7465" i="3" l="1"/>
  <c r="BD7466" i="3" l="1"/>
  <c r="BD7467" i="3" l="1"/>
  <c r="BD7468" i="3" l="1"/>
  <c r="BD7469" i="3" l="1"/>
  <c r="BD7470" i="3" l="1"/>
  <c r="BD7471" i="3" l="1"/>
  <c r="BD7472" i="3" l="1"/>
  <c r="BD7473" i="3" l="1"/>
  <c r="BD7474" i="3" l="1"/>
  <c r="BD7475" i="3" l="1"/>
  <c r="BD7476" i="3" l="1"/>
  <c r="BD7477" i="3" l="1"/>
  <c r="BD7478" i="3" l="1"/>
  <c r="BD7479" i="3" l="1"/>
  <c r="BD7480" i="3" l="1"/>
  <c r="BD7481" i="3" l="1"/>
  <c r="BD7482" i="3" l="1"/>
  <c r="BD7483" i="3" l="1"/>
  <c r="BD7484" i="3" l="1"/>
  <c r="BD7485" i="3" l="1"/>
  <c r="BD7486" i="3" l="1"/>
  <c r="BD7487" i="3" l="1"/>
  <c r="BD7488" i="3" l="1"/>
  <c r="BD7489" i="3" l="1"/>
  <c r="BD7490" i="3" l="1"/>
  <c r="BD7491" i="3" l="1"/>
  <c r="BD7492" i="3" l="1"/>
  <c r="BD7493" i="3" l="1"/>
  <c r="BD7494" i="3" l="1"/>
  <c r="BD7495" i="3" l="1"/>
  <c r="BD7496" i="3" l="1"/>
  <c r="BD7497" i="3" l="1"/>
  <c r="BD7498" i="3" l="1"/>
  <c r="BD7499" i="3" l="1"/>
  <c r="BD7500" i="3" l="1"/>
  <c r="BD7501" i="3" l="1"/>
  <c r="BD7502" i="3" l="1"/>
  <c r="BD7503" i="3" l="1"/>
  <c r="BD7504" i="3" l="1"/>
  <c r="BD7505" i="3" l="1"/>
  <c r="BD7506" i="3" l="1"/>
  <c r="BD7507" i="3" l="1"/>
  <c r="BD7508" i="3" l="1"/>
  <c r="BD7509" i="3" l="1"/>
  <c r="BD7510" i="3" l="1"/>
  <c r="BD7511" i="3" l="1"/>
  <c r="BD7512" i="3" l="1"/>
  <c r="BD7513" i="3" l="1"/>
  <c r="BD7514" i="3" l="1"/>
  <c r="BD7515" i="3" l="1"/>
  <c r="BD7516" i="3" l="1"/>
  <c r="BD7517" i="3" l="1"/>
  <c r="BD7518" i="3" l="1"/>
  <c r="BD7519" i="3" l="1"/>
  <c r="BD7520" i="3" l="1"/>
  <c r="BD7521" i="3" l="1"/>
  <c r="BD7522" i="3" l="1"/>
  <c r="BD7523" i="3" l="1"/>
  <c r="BD7524" i="3" l="1"/>
  <c r="BD7525" i="3" l="1"/>
  <c r="BD7526" i="3" l="1"/>
  <c r="BD7527" i="3" l="1"/>
  <c r="BD7528" i="3" l="1"/>
  <c r="BD7529" i="3" l="1"/>
  <c r="BD7530" i="3" l="1"/>
  <c r="BD7531" i="3" l="1"/>
  <c r="BD7532" i="3" l="1"/>
  <c r="BD7533" i="3" l="1"/>
  <c r="BD7534" i="3" l="1"/>
  <c r="BD7535" i="3" l="1"/>
  <c r="BD7536" i="3" l="1"/>
  <c r="BD7537" i="3" l="1"/>
  <c r="BD7538" i="3" l="1"/>
  <c r="BD7539" i="3" l="1"/>
  <c r="BD7540" i="3" l="1"/>
  <c r="BD7541" i="3" l="1"/>
  <c r="BD7542" i="3" l="1"/>
  <c r="BD7543" i="3" l="1"/>
  <c r="BD7544" i="3" l="1"/>
  <c r="BD7545" i="3" l="1"/>
  <c r="BD7546" i="3" l="1"/>
  <c r="BD7547" i="3" l="1"/>
  <c r="BD7548" i="3" l="1"/>
  <c r="BD7549" i="3" l="1"/>
  <c r="BD7550" i="3" l="1"/>
  <c r="BD7551" i="3" l="1"/>
  <c r="BD7552" i="3" l="1"/>
  <c r="BD7553" i="3" l="1"/>
  <c r="BD7554" i="3" l="1"/>
  <c r="BD7555" i="3" l="1"/>
  <c r="BD7556" i="3" l="1"/>
  <c r="BD7557" i="3" l="1"/>
  <c r="BD7558" i="3" l="1"/>
  <c r="BD7559" i="3" l="1"/>
  <c r="BD7560" i="3" l="1"/>
  <c r="BD7561" i="3" l="1"/>
  <c r="BD7562" i="3" l="1"/>
  <c r="BD7563" i="3" l="1"/>
  <c r="BD7564" i="3" l="1"/>
  <c r="BD7565" i="3" l="1"/>
  <c r="BD7566" i="3" l="1"/>
  <c r="BD7567" i="3" l="1"/>
  <c r="BD7568" i="3" l="1"/>
  <c r="BD7569" i="3" l="1"/>
  <c r="BD7570" i="3" l="1"/>
  <c r="BD7571" i="3" l="1"/>
  <c r="BD7572" i="3" l="1"/>
  <c r="BD7573" i="3" l="1"/>
  <c r="BD7574" i="3" l="1"/>
  <c r="BD7575" i="3" l="1"/>
  <c r="BD7576" i="3" l="1"/>
  <c r="BD7577" i="3" l="1"/>
  <c r="BD7578" i="3" l="1"/>
  <c r="BD7579" i="3" l="1"/>
  <c r="BD7580" i="3" l="1"/>
  <c r="BD7581" i="3" l="1"/>
  <c r="BD7582" i="3" l="1"/>
  <c r="BD7583" i="3" l="1"/>
  <c r="BD7584" i="3" l="1"/>
  <c r="BD7585" i="3" l="1"/>
  <c r="BD7586" i="3" l="1"/>
  <c r="BD7587" i="3" l="1"/>
  <c r="BD7588" i="3" l="1"/>
  <c r="BD7589" i="3" l="1"/>
  <c r="BD7590" i="3" l="1"/>
  <c r="BD7591" i="3" l="1"/>
  <c r="BD7592" i="3" l="1"/>
  <c r="BD7593" i="3" l="1"/>
  <c r="BD7594" i="3" l="1"/>
  <c r="BD7595" i="3" l="1"/>
  <c r="BD7596" i="3" l="1"/>
  <c r="BD7597" i="3" l="1"/>
  <c r="BD7598" i="3" l="1"/>
  <c r="BD7599" i="3" l="1"/>
  <c r="BD7600" i="3" l="1"/>
  <c r="BD7601" i="3" l="1"/>
  <c r="BD7602" i="3" l="1"/>
  <c r="BD7603" i="3" l="1"/>
  <c r="BD7604" i="3" l="1"/>
  <c r="BD7605" i="3" l="1"/>
  <c r="BD7606" i="3" l="1"/>
  <c r="BD7607" i="3" l="1"/>
  <c r="BD7608" i="3" l="1"/>
  <c r="BD7609" i="3" l="1"/>
  <c r="BD7610" i="3" l="1"/>
  <c r="BD7611" i="3" l="1"/>
  <c r="BD7612" i="3" l="1"/>
  <c r="BD7613" i="3" l="1"/>
  <c r="BD7614" i="3" l="1"/>
  <c r="BD7615" i="3" l="1"/>
  <c r="BD7616" i="3" l="1"/>
  <c r="BD7617" i="3" l="1"/>
  <c r="BD7618" i="3" l="1"/>
  <c r="BD7619" i="3" l="1"/>
  <c r="BD7620" i="3" l="1"/>
  <c r="BD7621" i="3" l="1"/>
  <c r="BD7622" i="3" l="1"/>
  <c r="BD7623" i="3" l="1"/>
  <c r="BD7624" i="3" l="1"/>
  <c r="BD7625" i="3" l="1"/>
  <c r="BD7626" i="3" l="1"/>
  <c r="BD7627" i="3" l="1"/>
  <c r="BD7628" i="3" l="1"/>
  <c r="BD7629" i="3" l="1"/>
  <c r="BD7630" i="3" l="1"/>
  <c r="BD7631" i="3" l="1"/>
  <c r="BD7632" i="3" l="1"/>
  <c r="BD7633" i="3" l="1"/>
  <c r="BD7634" i="3" l="1"/>
  <c r="BD7635" i="3" l="1"/>
  <c r="BD7636" i="3" l="1"/>
  <c r="BD7637" i="3" l="1"/>
  <c r="BD7638" i="3" l="1"/>
  <c r="BD7639" i="3" l="1"/>
  <c r="BD7640" i="3" l="1"/>
  <c r="BD7641" i="3" l="1"/>
  <c r="BD7642" i="3" l="1"/>
  <c r="BD7643" i="3" l="1"/>
  <c r="BD7644" i="3" l="1"/>
  <c r="BD7645" i="3" l="1"/>
  <c r="BD7646" i="3" l="1"/>
  <c r="BD7647" i="3" l="1"/>
  <c r="BD7648" i="3" l="1"/>
  <c r="BD7649" i="3" l="1"/>
  <c r="BD7650" i="3" l="1"/>
  <c r="BD7651" i="3" l="1"/>
  <c r="BD7652" i="3" l="1"/>
  <c r="BD7653" i="3" l="1"/>
  <c r="BD7654" i="3" l="1"/>
  <c r="BD7655" i="3" l="1"/>
  <c r="BD7656" i="3" l="1"/>
  <c r="BD7657" i="3" l="1"/>
  <c r="BD7658" i="3" l="1"/>
  <c r="BD7659" i="3" l="1"/>
  <c r="BD7660" i="3" l="1"/>
  <c r="BD7661" i="3" l="1"/>
  <c r="BD7662" i="3" l="1"/>
  <c r="BD7663" i="3" l="1"/>
  <c r="BD7664" i="3" l="1"/>
  <c r="BD7665" i="3" l="1"/>
  <c r="BD7666" i="3" l="1"/>
  <c r="BD7667" i="3" l="1"/>
  <c r="BD7668" i="3" l="1"/>
  <c r="BD7669" i="3" l="1"/>
  <c r="BD7670" i="3" l="1"/>
  <c r="BD7671" i="3" l="1"/>
  <c r="BD7672" i="3" l="1"/>
  <c r="BD7673" i="3" l="1"/>
  <c r="BD7674" i="3" l="1"/>
  <c r="BD7675" i="3" l="1"/>
  <c r="BD7676" i="3" l="1"/>
  <c r="BD7677" i="3" l="1"/>
  <c r="BD7678" i="3" l="1"/>
  <c r="BD7679" i="3" l="1"/>
  <c r="BD7680" i="3" l="1"/>
  <c r="BD7681" i="3" l="1"/>
  <c r="BD7682" i="3" l="1"/>
  <c r="BD7683" i="3" l="1"/>
  <c r="BD7684" i="3" l="1"/>
  <c r="BD7685" i="3" l="1"/>
  <c r="BD7686" i="3" l="1"/>
  <c r="BD7687" i="3" l="1"/>
  <c r="BD7688" i="3" l="1"/>
  <c r="BD7689" i="3" l="1"/>
  <c r="BD7690" i="3" l="1"/>
  <c r="BD7691" i="3" l="1"/>
  <c r="BD7692" i="3" l="1"/>
  <c r="BD7693" i="3" l="1"/>
  <c r="BD7694" i="3" l="1"/>
  <c r="BD7695" i="3" l="1"/>
  <c r="BD7696" i="3" l="1"/>
  <c r="BD7697" i="3" l="1"/>
  <c r="BD7698" i="3" l="1"/>
  <c r="BD7699" i="3" l="1"/>
  <c r="BD7700" i="3" l="1"/>
  <c r="BD7701" i="3" l="1"/>
  <c r="BD7702" i="3" l="1"/>
  <c r="BD7703" i="3" l="1"/>
  <c r="BD7704" i="3" l="1"/>
  <c r="BD7705" i="3" l="1"/>
  <c r="BD7706" i="3" l="1"/>
  <c r="BD7707" i="3" l="1"/>
  <c r="BD7708" i="3" l="1"/>
  <c r="BD7709" i="3" l="1"/>
  <c r="BD7710" i="3" l="1"/>
  <c r="BD7711" i="3" l="1"/>
  <c r="BD7712" i="3" l="1"/>
  <c r="BD7713" i="3" l="1"/>
  <c r="BD7714" i="3" l="1"/>
  <c r="BD7715" i="3" l="1"/>
  <c r="BD7716" i="3" l="1"/>
  <c r="BD7717" i="3" l="1"/>
  <c r="BD7718" i="3" l="1"/>
  <c r="BD7719" i="3" l="1"/>
  <c r="BD7720" i="3" l="1"/>
  <c r="BD7721" i="3" l="1"/>
  <c r="BD7722" i="3" l="1"/>
  <c r="BD7723" i="3" l="1"/>
  <c r="BD7724" i="3" l="1"/>
  <c r="BD7725" i="3" l="1"/>
  <c r="BD7726" i="3" l="1"/>
  <c r="BD7727" i="3" l="1"/>
  <c r="BD7728" i="3" l="1"/>
  <c r="BD7729" i="3" l="1"/>
  <c r="BD7730" i="3" l="1"/>
  <c r="BD7731" i="3" l="1"/>
  <c r="BD7732" i="3" l="1"/>
  <c r="BD7733" i="3" l="1"/>
  <c r="BD7734" i="3" l="1"/>
  <c r="BD7735" i="3" l="1"/>
  <c r="BD7736" i="3" l="1"/>
  <c r="BD7737" i="3" l="1"/>
  <c r="BD7738" i="3" l="1"/>
  <c r="BD7739" i="3" l="1"/>
  <c r="BD7740" i="3" l="1"/>
  <c r="BD7741" i="3" l="1"/>
  <c r="BD7742" i="3" l="1"/>
  <c r="BD7743" i="3" l="1"/>
  <c r="BD7744" i="3" l="1"/>
  <c r="BD7745" i="3" l="1"/>
  <c r="BD7746" i="3" l="1"/>
  <c r="BD7747" i="3" l="1"/>
  <c r="BD7748" i="3" l="1"/>
  <c r="BD7749" i="3" l="1"/>
  <c r="BD7750" i="3" l="1"/>
  <c r="BD7751" i="3" l="1"/>
  <c r="BD7752" i="3" l="1"/>
  <c r="BD7753" i="3" l="1"/>
  <c r="BD7754" i="3" l="1"/>
  <c r="BD7755" i="3" l="1"/>
  <c r="BD7756" i="3" l="1"/>
  <c r="BD7757" i="3" l="1"/>
  <c r="BD7758" i="3" l="1"/>
  <c r="BD7759" i="3" l="1"/>
  <c r="BD7760" i="3" l="1"/>
  <c r="BD7761" i="3" l="1"/>
  <c r="BD7762" i="3" l="1"/>
  <c r="BD7763" i="3" l="1"/>
  <c r="BD7764" i="3" l="1"/>
  <c r="BD7765" i="3" l="1"/>
  <c r="BD7766" i="3" l="1"/>
  <c r="BD7767" i="3" l="1"/>
  <c r="BD7768" i="3" l="1"/>
  <c r="BD7769" i="3" l="1"/>
  <c r="BD7770" i="3" l="1"/>
  <c r="BD7771" i="3" l="1"/>
  <c r="BD7772" i="3" l="1"/>
  <c r="BD7773" i="3" l="1"/>
  <c r="BD7774" i="3" l="1"/>
  <c r="BD7775" i="3" l="1"/>
  <c r="BD7776" i="3" l="1"/>
  <c r="BD7777" i="3" l="1"/>
  <c r="BD7778" i="3" l="1"/>
  <c r="BD7779" i="3" l="1"/>
  <c r="BD7780" i="3" l="1"/>
  <c r="BD7781" i="3" l="1"/>
  <c r="BD7782" i="3" l="1"/>
  <c r="BD7783" i="3" l="1"/>
  <c r="BD7784" i="3" l="1"/>
  <c r="BD7785" i="3" l="1"/>
  <c r="BD7786" i="3" l="1"/>
  <c r="BD7787" i="3" l="1"/>
  <c r="BD7788" i="3" l="1"/>
  <c r="BD7789" i="3" l="1"/>
  <c r="BD7790" i="3" l="1"/>
  <c r="BD7791" i="3" l="1"/>
  <c r="BD7792" i="3" l="1"/>
  <c r="BD7793" i="3" l="1"/>
  <c r="BD7794" i="3" l="1"/>
  <c r="BD7795" i="3" l="1"/>
  <c r="BD7796" i="3" l="1"/>
  <c r="BD7797" i="3" l="1"/>
  <c r="BD7798" i="3" l="1"/>
  <c r="BD7799" i="3" l="1"/>
  <c r="BD7800" i="3" l="1"/>
  <c r="BD7801" i="3" l="1"/>
  <c r="BD7802" i="3" l="1"/>
  <c r="BD7803" i="3" l="1"/>
  <c r="BD7804" i="3" l="1"/>
  <c r="BD7805" i="3" l="1"/>
  <c r="BD7806" i="3" l="1"/>
  <c r="BD7807" i="3" l="1"/>
  <c r="BD7808" i="3" l="1"/>
  <c r="BD7809" i="3" l="1"/>
  <c r="BD7810" i="3" l="1"/>
  <c r="BD7811" i="3" l="1"/>
  <c r="BD7812" i="3" l="1"/>
  <c r="BD7813" i="3" l="1"/>
  <c r="BD7814" i="3" l="1"/>
  <c r="BD7815" i="3" l="1"/>
  <c r="BD7816" i="3" l="1"/>
  <c r="BD7817" i="3" l="1"/>
  <c r="BD7818" i="3" l="1"/>
  <c r="BD7819" i="3" l="1"/>
  <c r="BD7820" i="3" l="1"/>
  <c r="BD7821" i="3" l="1"/>
  <c r="BD7822" i="3" l="1"/>
  <c r="BD7823" i="3" l="1"/>
  <c r="BD7824" i="3" l="1"/>
  <c r="BD7825" i="3" l="1"/>
  <c r="BD7826" i="3" l="1"/>
  <c r="BD7827" i="3" l="1"/>
  <c r="BD7828" i="3" l="1"/>
  <c r="BD7829" i="3" l="1"/>
  <c r="BD7830" i="3" l="1"/>
  <c r="BD7831" i="3" l="1"/>
  <c r="BD7832" i="3" l="1"/>
  <c r="BD7833" i="3" l="1"/>
  <c r="BD7834" i="3" l="1"/>
  <c r="BD7835" i="3" l="1"/>
  <c r="BD7836" i="3" l="1"/>
  <c r="BD7837" i="3" l="1"/>
  <c r="BD7838" i="3" l="1"/>
  <c r="BD7839" i="3" l="1"/>
  <c r="BD7840" i="3" l="1"/>
  <c r="BD7841" i="3" l="1"/>
  <c r="BD7842" i="3" l="1"/>
  <c r="BD7843" i="3" l="1"/>
  <c r="BD7844" i="3" l="1"/>
  <c r="BD7845" i="3" l="1"/>
  <c r="BD7846" i="3" l="1"/>
  <c r="BD7847" i="3" l="1"/>
  <c r="BD7848" i="3" l="1"/>
  <c r="BD7849" i="3" l="1"/>
  <c r="BD7850" i="3" l="1"/>
  <c r="BD7851" i="3" l="1"/>
  <c r="BD7852" i="3" l="1"/>
  <c r="BD7853" i="3" l="1"/>
  <c r="BD7854" i="3" l="1"/>
  <c r="BD7855" i="3" l="1"/>
  <c r="BD7856" i="3" l="1"/>
  <c r="BD7857" i="3" l="1"/>
  <c r="BD7858" i="3" l="1"/>
  <c r="BD7859" i="3" l="1"/>
  <c r="BD7860" i="3" l="1"/>
  <c r="BD7861" i="3" l="1"/>
  <c r="BD7862" i="3" l="1"/>
  <c r="BD7863" i="3" l="1"/>
  <c r="BD7864" i="3" l="1"/>
  <c r="BD7865" i="3" l="1"/>
  <c r="BD7866" i="3" l="1"/>
  <c r="BD7867" i="3" l="1"/>
  <c r="BD7868" i="3" l="1"/>
  <c r="BD7869" i="3" l="1"/>
  <c r="BD7870" i="3" l="1"/>
  <c r="BD7871" i="3" l="1"/>
  <c r="BD7872" i="3" l="1"/>
  <c r="BD7873" i="3" l="1"/>
  <c r="BD7874" i="3" l="1"/>
  <c r="BD7875" i="3" l="1"/>
  <c r="BD7876" i="3" l="1"/>
  <c r="BD7877" i="3" l="1"/>
  <c r="BD7878" i="3" l="1"/>
  <c r="BD7879" i="3" l="1"/>
  <c r="BD7880" i="3" l="1"/>
  <c r="BD7881" i="3" l="1"/>
  <c r="BD7882" i="3" l="1"/>
  <c r="BD7883" i="3" l="1"/>
  <c r="BD7884" i="3" l="1"/>
  <c r="BD7885" i="3" l="1"/>
  <c r="BD7886" i="3" l="1"/>
  <c r="BD7887" i="3" l="1"/>
  <c r="BD7888" i="3" l="1"/>
  <c r="BD7889" i="3" l="1"/>
  <c r="BD7890" i="3" l="1"/>
  <c r="BD7891" i="3" l="1"/>
  <c r="BD7892" i="3" l="1"/>
  <c r="BD7893" i="3" l="1"/>
  <c r="BD7894" i="3" l="1"/>
  <c r="BD7895" i="3" l="1"/>
  <c r="BD7896" i="3" l="1"/>
  <c r="BD7897" i="3" l="1"/>
  <c r="BD7898" i="3" l="1"/>
  <c r="BD7899" i="3" l="1"/>
  <c r="BD7900" i="3" l="1"/>
  <c r="BD7901" i="3" l="1"/>
  <c r="BD7902" i="3" l="1"/>
  <c r="BD7903" i="3" l="1"/>
  <c r="BD7904" i="3" l="1"/>
  <c r="BD7905" i="3" l="1"/>
  <c r="BD7906" i="3" l="1"/>
  <c r="BD7907" i="3" l="1"/>
  <c r="BD7908" i="3" l="1"/>
  <c r="BD7909" i="3" l="1"/>
  <c r="BD7910" i="3" l="1"/>
  <c r="BD7911" i="3" l="1"/>
  <c r="BD7912" i="3" l="1"/>
  <c r="BD7913" i="3" l="1"/>
  <c r="BD7914" i="3" l="1"/>
  <c r="BD7915" i="3" l="1"/>
  <c r="BD7916" i="3" l="1"/>
  <c r="BD7917" i="3" l="1"/>
  <c r="BD7918" i="3" l="1"/>
  <c r="BD7919" i="3" l="1"/>
  <c r="BD7920" i="3" l="1"/>
  <c r="BD7921" i="3" l="1"/>
  <c r="BD7922" i="3" l="1"/>
  <c r="BD7923" i="3" l="1"/>
  <c r="BD7924" i="3" l="1"/>
  <c r="BD7925" i="3" l="1"/>
  <c r="BD7926" i="3" l="1"/>
  <c r="BD7927" i="3" l="1"/>
  <c r="BD7928" i="3" l="1"/>
  <c r="BD7929" i="3" l="1"/>
  <c r="BD7930" i="3" l="1"/>
  <c r="BD7931" i="3" l="1"/>
  <c r="BD7932" i="3" l="1"/>
  <c r="BD7933" i="3" l="1"/>
  <c r="BD7934" i="3" l="1"/>
  <c r="BD7935" i="3" l="1"/>
  <c r="BD7936" i="3" l="1"/>
  <c r="BD7937" i="3" l="1"/>
  <c r="BD7938" i="3" l="1"/>
  <c r="BD7939" i="3" l="1"/>
  <c r="BD7940" i="3" l="1"/>
  <c r="BD7941" i="3" l="1"/>
  <c r="BD7942" i="3" l="1"/>
  <c r="BD7943" i="3" l="1"/>
  <c r="BD7944" i="3" l="1"/>
  <c r="BD7945" i="3" l="1"/>
  <c r="BD7946" i="3" l="1"/>
  <c r="BD7947" i="3" l="1"/>
  <c r="BD7948" i="3" l="1"/>
  <c r="BD7949" i="3" l="1"/>
  <c r="BD7950" i="3" l="1"/>
  <c r="BD7951" i="3" l="1"/>
  <c r="BD7952" i="3" l="1"/>
  <c r="BD7953" i="3" l="1"/>
  <c r="BD7954" i="3" l="1"/>
  <c r="BD7955" i="3" l="1"/>
  <c r="BD7956" i="3" l="1"/>
  <c r="BD7957" i="3" l="1"/>
  <c r="BD7958" i="3" l="1"/>
  <c r="BD7959" i="3" l="1"/>
  <c r="BD7960" i="3" l="1"/>
  <c r="BD7961" i="3" l="1"/>
  <c r="BD7962" i="3" l="1"/>
  <c r="BD7963" i="3" l="1"/>
  <c r="BD7964" i="3" l="1"/>
  <c r="BD7965" i="3" l="1"/>
  <c r="BD7966" i="3" l="1"/>
  <c r="BD7967" i="3" l="1"/>
  <c r="BD7968" i="3" l="1"/>
  <c r="BD7969" i="3" l="1"/>
  <c r="BD7970" i="3" l="1"/>
  <c r="BD7971" i="3" l="1"/>
  <c r="BD7972" i="3" l="1"/>
  <c r="BD7973" i="3" l="1"/>
  <c r="BD7974" i="3" l="1"/>
  <c r="BD7975" i="3" l="1"/>
  <c r="BD7976" i="3" l="1"/>
  <c r="BD7977" i="3" l="1"/>
  <c r="BD7978" i="3" l="1"/>
  <c r="BD7979" i="3" l="1"/>
  <c r="BD7980" i="3" l="1"/>
  <c r="BD7981" i="3" l="1"/>
  <c r="BD7982" i="3" l="1"/>
  <c r="BD7983" i="3" l="1"/>
  <c r="BD7984" i="3" l="1"/>
  <c r="BD7985" i="3" l="1"/>
  <c r="BD7986" i="3" l="1"/>
  <c r="BD7987" i="3" l="1"/>
  <c r="BD7988" i="3" l="1"/>
  <c r="BD7989" i="3" l="1"/>
  <c r="BD7990" i="3" l="1"/>
  <c r="BD7991" i="3" l="1"/>
  <c r="BD7992" i="3" l="1"/>
  <c r="BD7993" i="3" l="1"/>
  <c r="BD7994" i="3" l="1"/>
  <c r="BD7995" i="3" l="1"/>
  <c r="BD7996" i="3" l="1"/>
  <c r="BD7997" i="3" l="1"/>
  <c r="BD7998" i="3" l="1"/>
  <c r="BD7999" i="3" l="1"/>
  <c r="BD8000" i="3" l="1"/>
  <c r="BD8001" i="3" l="1"/>
  <c r="BD8002" i="3" l="1"/>
  <c r="BD8003" i="3" l="1"/>
  <c r="BD8004" i="3" l="1"/>
  <c r="BD8005" i="3" l="1"/>
  <c r="BD8006" i="3" l="1"/>
  <c r="BD8007" i="3" l="1"/>
  <c r="BD8008" i="3" l="1"/>
  <c r="BD8009" i="3" l="1"/>
  <c r="BD8010" i="3" l="1"/>
  <c r="BD8011" i="3" l="1"/>
  <c r="BD8012" i="3" l="1"/>
  <c r="BD8013" i="3" l="1"/>
  <c r="BD8014" i="3" l="1"/>
  <c r="BD8015" i="3" l="1"/>
  <c r="BD8016" i="3" l="1"/>
  <c r="BD8017" i="3" l="1"/>
  <c r="BD8018" i="3" l="1"/>
  <c r="BD8019" i="3" l="1"/>
  <c r="BD8020" i="3" l="1"/>
  <c r="BD8021" i="3" l="1"/>
  <c r="BD8022" i="3" l="1"/>
  <c r="BD8023" i="3" l="1"/>
  <c r="BD8024" i="3" l="1"/>
  <c r="BD8025" i="3" l="1"/>
  <c r="BD8026" i="3" l="1"/>
  <c r="BD8027" i="3" l="1"/>
  <c r="BD8028" i="3" l="1"/>
  <c r="BD8029" i="3" l="1"/>
  <c r="BD8030" i="3" l="1"/>
  <c r="BD8031" i="3" l="1"/>
  <c r="BD8032" i="3" l="1"/>
  <c r="BD8033" i="3" l="1"/>
  <c r="BD8034" i="3" l="1"/>
  <c r="BD8035" i="3" l="1"/>
  <c r="BD8036" i="3" l="1"/>
  <c r="BD8037" i="3" l="1"/>
  <c r="BD8038" i="3" l="1"/>
  <c r="BD8039" i="3" l="1"/>
  <c r="BD8040" i="3" l="1"/>
  <c r="BD8041" i="3" l="1"/>
  <c r="BD8042" i="3" l="1"/>
  <c r="BD8043" i="3" l="1"/>
  <c r="BD8044" i="3" l="1"/>
  <c r="BD8045" i="3" l="1"/>
  <c r="BD8046" i="3" l="1"/>
  <c r="BD8047" i="3" l="1"/>
  <c r="BD8048" i="3" l="1"/>
  <c r="BD8049" i="3" l="1"/>
  <c r="BD8050" i="3" l="1"/>
  <c r="BD8051" i="3" l="1"/>
  <c r="BD8052" i="3" l="1"/>
  <c r="BD8053" i="3" l="1"/>
  <c r="BD8054" i="3" l="1"/>
  <c r="BD8055" i="3" l="1"/>
  <c r="BD8056" i="3" l="1"/>
  <c r="BD8057" i="3" l="1"/>
  <c r="BD8058" i="3" l="1"/>
  <c r="BD8059" i="3" l="1"/>
  <c r="BD8060" i="3" l="1"/>
  <c r="BD8061" i="3" l="1"/>
  <c r="BD8062" i="3" l="1"/>
  <c r="BD8063" i="3" l="1"/>
  <c r="BD8064" i="3" l="1"/>
  <c r="BD8065" i="3" l="1"/>
  <c r="BD8066" i="3" l="1"/>
  <c r="BD8067" i="3" l="1"/>
  <c r="BD8068" i="3" l="1"/>
  <c r="BD8069" i="3" l="1"/>
  <c r="BD8070" i="3" l="1"/>
  <c r="BD8071" i="3" l="1"/>
  <c r="BD8072" i="3" l="1"/>
  <c r="BD8073" i="3" l="1"/>
  <c r="BD8074" i="3" l="1"/>
  <c r="BD8075" i="3" l="1"/>
  <c r="BD8076" i="3" l="1"/>
  <c r="BD8077" i="3" l="1"/>
  <c r="BD8078" i="3" l="1"/>
  <c r="BD8079" i="3" l="1"/>
  <c r="BD8080" i="3" l="1"/>
  <c r="BD8081" i="3" l="1"/>
  <c r="BD8082" i="3" l="1"/>
  <c r="BD8083" i="3" l="1"/>
  <c r="BD8084" i="3" l="1"/>
  <c r="BD8085" i="3" l="1"/>
  <c r="BD8086" i="3" l="1"/>
  <c r="BD8087" i="3" l="1"/>
  <c r="BD8088" i="3" l="1"/>
  <c r="BD8089" i="3" l="1"/>
  <c r="BD8090" i="3" l="1"/>
  <c r="BD8091" i="3" l="1"/>
  <c r="BD8092" i="3" l="1"/>
  <c r="BD8093" i="3" l="1"/>
  <c r="BD8094" i="3" l="1"/>
  <c r="BD8095" i="3" l="1"/>
  <c r="BD8096" i="3" l="1"/>
  <c r="BD8097" i="3" l="1"/>
  <c r="BD8098" i="3" l="1"/>
  <c r="BD8099" i="3" l="1"/>
  <c r="BD8100" i="3" l="1"/>
  <c r="BD8101" i="3" l="1"/>
  <c r="BD8102" i="3" l="1"/>
  <c r="BD8103" i="3" l="1"/>
  <c r="BD8104" i="3" l="1"/>
  <c r="BD8105" i="3" l="1"/>
  <c r="BD8106" i="3" l="1"/>
  <c r="BD8107" i="3" l="1"/>
  <c r="BD8108" i="3" l="1"/>
  <c r="BD8109" i="3" l="1"/>
  <c r="BD8110" i="3" l="1"/>
  <c r="BD8111" i="3" l="1"/>
  <c r="BD8112" i="3" l="1"/>
  <c r="BD8113" i="3" l="1"/>
  <c r="BD8114" i="3" l="1"/>
  <c r="BD8115" i="3" l="1"/>
  <c r="BD8116" i="3" l="1"/>
  <c r="BD8117" i="3" l="1"/>
  <c r="BD8118" i="3" l="1"/>
  <c r="BD8119" i="3" l="1"/>
  <c r="BD8120" i="3" l="1"/>
  <c r="BD8121" i="3" l="1"/>
  <c r="BD8122" i="3" l="1"/>
  <c r="BD8123" i="3" l="1"/>
  <c r="BD8124" i="3" l="1"/>
  <c r="BD8125" i="3" l="1"/>
  <c r="BD8126" i="3" l="1"/>
  <c r="BD8127" i="3" l="1"/>
  <c r="BD8128" i="3" l="1"/>
  <c r="BD8129" i="3" l="1"/>
  <c r="BD8130" i="3" l="1"/>
  <c r="BD8131" i="3" l="1"/>
  <c r="BD8132" i="3" l="1"/>
  <c r="BD8133" i="3" l="1"/>
  <c r="BD8134" i="3" l="1"/>
  <c r="BD8135" i="3" l="1"/>
  <c r="BD8136" i="3" l="1"/>
  <c r="BD8137" i="3" l="1"/>
  <c r="BD8138" i="3" l="1"/>
  <c r="BD8139" i="3" l="1"/>
  <c r="BD8140" i="3" l="1"/>
  <c r="BD8141" i="3" l="1"/>
  <c r="BD8142" i="3" l="1"/>
  <c r="BD8143" i="3" l="1"/>
  <c r="BD8144" i="3" l="1"/>
  <c r="BD8145" i="3" l="1"/>
  <c r="BD8146" i="3" l="1"/>
  <c r="BD8147" i="3" l="1"/>
  <c r="BD8148" i="3" l="1"/>
  <c r="BD8149" i="3" l="1"/>
  <c r="BD8150" i="3" l="1"/>
  <c r="BD8151" i="3" l="1"/>
  <c r="BD8152" i="3" l="1"/>
  <c r="BD8153" i="3" l="1"/>
  <c r="BD8154" i="3" l="1"/>
  <c r="BD8155" i="3" l="1"/>
  <c r="BD8156" i="3" l="1"/>
  <c r="BD8157" i="3" l="1"/>
  <c r="BD8158" i="3" l="1"/>
  <c r="BD8159" i="3" l="1"/>
  <c r="BD8160" i="3" l="1"/>
  <c r="BD8161" i="3" l="1"/>
  <c r="BD8162" i="3" l="1"/>
  <c r="BD8163" i="3" l="1"/>
  <c r="BD8164" i="3" l="1"/>
  <c r="BD8165" i="3" l="1"/>
  <c r="BD8166" i="3" l="1"/>
  <c r="BD8167" i="3" l="1"/>
  <c r="BD8168" i="3" l="1"/>
  <c r="BD8169" i="3" l="1"/>
  <c r="BD8170" i="3" l="1"/>
  <c r="BD8171" i="3" l="1"/>
  <c r="BD8172" i="3" l="1"/>
  <c r="BD8173" i="3" l="1"/>
  <c r="BD8174" i="3" l="1"/>
  <c r="BD8175" i="3" l="1"/>
  <c r="BD8176" i="3" l="1"/>
  <c r="BD8177" i="3" l="1"/>
  <c r="BD8178" i="3" l="1"/>
  <c r="BD8179" i="3" l="1"/>
  <c r="BD8180" i="3" l="1"/>
  <c r="BD8181" i="3" l="1"/>
  <c r="BD8182" i="3" l="1"/>
  <c r="BD8183" i="3" l="1"/>
  <c r="BD8184" i="3" l="1"/>
  <c r="BD8185" i="3" l="1"/>
  <c r="BD8186" i="3" l="1"/>
  <c r="BD8187" i="3" l="1"/>
  <c r="BD8188" i="3" l="1"/>
  <c r="BD8189" i="3" l="1"/>
  <c r="BD8190" i="3" l="1"/>
  <c r="BD8191" i="3" l="1"/>
  <c r="BD8192" i="3" l="1"/>
  <c r="BD8193" i="3" l="1"/>
  <c r="BD8194" i="3" l="1"/>
  <c r="BD8195" i="3" l="1"/>
  <c r="BD8196" i="3" l="1"/>
  <c r="BD8197" i="3" l="1"/>
  <c r="BD8198" i="3" l="1"/>
  <c r="BD8199" i="3" l="1"/>
  <c r="BD8200" i="3" l="1"/>
  <c r="BD8201" i="3" l="1"/>
  <c r="BD8202" i="3" l="1"/>
  <c r="BD8203" i="3" l="1"/>
  <c r="BD8204" i="3" l="1"/>
  <c r="BD8205" i="3" l="1"/>
  <c r="BD8206" i="3" l="1"/>
  <c r="BD8207" i="3" l="1"/>
  <c r="BD8208" i="3" l="1"/>
  <c r="BD8209" i="3" l="1"/>
  <c r="BD8210" i="3" l="1"/>
  <c r="BD8211" i="3" l="1"/>
  <c r="BD8212" i="3" l="1"/>
  <c r="BD8213" i="3" l="1"/>
  <c r="BD8214" i="3" l="1"/>
  <c r="BD8215" i="3" l="1"/>
  <c r="BD8216" i="3" l="1"/>
  <c r="BD8217" i="3" l="1"/>
  <c r="BD8218" i="3" l="1"/>
  <c r="BD8219" i="3" l="1"/>
  <c r="BD8220" i="3" l="1"/>
  <c r="BD8221" i="3" l="1"/>
  <c r="BD8222" i="3" l="1"/>
  <c r="BD8223" i="3" l="1"/>
  <c r="BD8224" i="3" l="1"/>
  <c r="BD8225" i="3" l="1"/>
  <c r="BD8226" i="3" l="1"/>
  <c r="BD8227" i="3" l="1"/>
  <c r="BD8228" i="3" l="1"/>
  <c r="BD8229" i="3" l="1"/>
  <c r="BD8230" i="3" l="1"/>
  <c r="BD8231" i="3" l="1"/>
  <c r="BD8232" i="3" l="1"/>
  <c r="BD8233" i="3" l="1"/>
  <c r="BD8234" i="3" l="1"/>
  <c r="BD8235" i="3" l="1"/>
  <c r="BD8236" i="3" l="1"/>
  <c r="BD8237" i="3" l="1"/>
  <c r="BD8238" i="3" l="1"/>
  <c r="BD8239" i="3" l="1"/>
  <c r="BD8240" i="3" l="1"/>
  <c r="BD8241" i="3" l="1"/>
  <c r="BD8242" i="3" l="1"/>
  <c r="BD8243" i="3" l="1"/>
  <c r="BD8244" i="3" l="1"/>
  <c r="BD8245" i="3" l="1"/>
  <c r="BD8246" i="3" l="1"/>
  <c r="BD8247" i="3" l="1"/>
  <c r="BD8248" i="3" l="1"/>
  <c r="BD8249" i="3" l="1"/>
  <c r="BD8250" i="3" l="1"/>
  <c r="BD8251" i="3" l="1"/>
  <c r="BD8252" i="3" l="1"/>
  <c r="BD8253" i="3" l="1"/>
  <c r="BD8254" i="3" l="1"/>
  <c r="BD8255" i="3" l="1"/>
  <c r="BD8256" i="3" l="1"/>
  <c r="BD8257" i="3" l="1"/>
  <c r="BD8258" i="3" l="1"/>
  <c r="BD8259" i="3" l="1"/>
  <c r="BD8260" i="3" l="1"/>
  <c r="BD8261" i="3" l="1"/>
  <c r="BD8262" i="3" l="1"/>
  <c r="BD8263" i="3" l="1"/>
  <c r="BD8264" i="3" l="1"/>
  <c r="BD8265" i="3" l="1"/>
  <c r="BD8266" i="3" l="1"/>
  <c r="BD8267" i="3" l="1"/>
  <c r="BD8268" i="3" l="1"/>
  <c r="BD8269" i="3" l="1"/>
  <c r="BD8270" i="3" l="1"/>
  <c r="BD8271" i="3" l="1"/>
  <c r="BD8272" i="3" l="1"/>
  <c r="BD8273" i="3" l="1"/>
  <c r="BD8274" i="3" l="1"/>
  <c r="BD8275" i="3" l="1"/>
  <c r="BD8276" i="3" l="1"/>
  <c r="BD8277" i="3" l="1"/>
  <c r="BD8278" i="3" l="1"/>
  <c r="BD8279" i="3" l="1"/>
  <c r="BD8280" i="3" l="1"/>
  <c r="BD8281" i="3" l="1"/>
  <c r="BD8282" i="3" l="1"/>
  <c r="BD8283" i="3" l="1"/>
  <c r="BD8284" i="3" l="1"/>
  <c r="BD8285" i="3" l="1"/>
  <c r="BD8286" i="3" l="1"/>
  <c r="BD8287" i="3" l="1"/>
  <c r="BD8288" i="3" l="1"/>
  <c r="BD8289" i="3" l="1"/>
  <c r="BD8290" i="3" l="1"/>
  <c r="BD8291" i="3" l="1"/>
  <c r="BD8292" i="3" l="1"/>
  <c r="BD8293" i="3" l="1"/>
  <c r="BD8294" i="3" l="1"/>
  <c r="BD8295" i="3" l="1"/>
  <c r="BD8296" i="3" l="1"/>
  <c r="BD8297" i="3" l="1"/>
  <c r="BD8298" i="3" l="1"/>
  <c r="BD8299" i="3" l="1"/>
  <c r="BD8300" i="3" l="1"/>
  <c r="BD8301" i="3" l="1"/>
  <c r="BD8302" i="3" l="1"/>
  <c r="BD8303" i="3" l="1"/>
  <c r="BD8304" i="3" l="1"/>
  <c r="BD8305" i="3" l="1"/>
  <c r="BD8306" i="3" l="1"/>
  <c r="BD8307" i="3" l="1"/>
  <c r="BD8308" i="3" l="1"/>
  <c r="BD8309" i="3" l="1"/>
  <c r="BD8310" i="3" l="1"/>
  <c r="BD8311" i="3" l="1"/>
  <c r="BD8312" i="3" l="1"/>
  <c r="BD8313" i="3" l="1"/>
  <c r="BD8314" i="3" l="1"/>
  <c r="BD8315" i="3" l="1"/>
  <c r="BD8316" i="3" l="1"/>
  <c r="BD8317" i="3" l="1"/>
  <c r="BD8318" i="3" l="1"/>
  <c r="BD8319" i="3" l="1"/>
  <c r="BD8320" i="3" l="1"/>
  <c r="BD8321" i="3" l="1"/>
  <c r="BD8322" i="3" l="1"/>
  <c r="BD8323" i="3" l="1"/>
  <c r="BD8324" i="3" l="1"/>
  <c r="BD8325" i="3" l="1"/>
  <c r="BD8326" i="3" l="1"/>
  <c r="BD8327" i="3" l="1"/>
  <c r="BD8328" i="3" l="1"/>
  <c r="BD8329" i="3" l="1"/>
  <c r="BD8330" i="3" l="1"/>
  <c r="BD8331" i="3" l="1"/>
  <c r="BD8332" i="3" l="1"/>
  <c r="BD8333" i="3" l="1"/>
  <c r="BD8334" i="3" l="1"/>
  <c r="BD8335" i="3" l="1"/>
  <c r="BD8336" i="3" l="1"/>
  <c r="BD8337" i="3" l="1"/>
  <c r="BD8338" i="3" l="1"/>
  <c r="BD8339" i="3" l="1"/>
  <c r="BD8340" i="3" l="1"/>
  <c r="BD8341" i="3" l="1"/>
  <c r="BD8342" i="3" l="1"/>
  <c r="BD8343" i="3" l="1"/>
  <c r="BD8344" i="3" l="1"/>
  <c r="BD8345" i="3" l="1"/>
  <c r="BD8346" i="3" l="1"/>
  <c r="BD8347" i="3" l="1"/>
  <c r="BD8348" i="3" l="1"/>
  <c r="BD8349" i="3" l="1"/>
  <c r="BD8350" i="3" l="1"/>
  <c r="BD8351" i="3" l="1"/>
  <c r="BD8352" i="3" l="1"/>
  <c r="BD8353" i="3" l="1"/>
  <c r="BD8354" i="3" l="1"/>
  <c r="BD8355" i="3" l="1"/>
  <c r="BD8356" i="3" l="1"/>
  <c r="BD8357" i="3" l="1"/>
  <c r="BD8358" i="3" l="1"/>
  <c r="BD8359" i="3" l="1"/>
  <c r="BD8360" i="3" l="1"/>
  <c r="BD8361" i="3" l="1"/>
  <c r="BD8362" i="3" l="1"/>
  <c r="BD8363" i="3" l="1"/>
  <c r="BD8364" i="3" l="1"/>
  <c r="BD8365" i="3" l="1"/>
  <c r="BD8366" i="3" l="1"/>
  <c r="BD8367" i="3" l="1"/>
  <c r="BD8368" i="3" l="1"/>
  <c r="BD8369" i="3" l="1"/>
  <c r="BD8370" i="3" l="1"/>
  <c r="BD8371" i="3" l="1"/>
  <c r="BD8372" i="3" l="1"/>
  <c r="BD8373" i="3" l="1"/>
  <c r="BD8374" i="3" l="1"/>
  <c r="BD8375" i="3" l="1"/>
  <c r="BD8376" i="3" l="1"/>
  <c r="BD8377" i="3" l="1"/>
  <c r="BD8378" i="3" l="1"/>
  <c r="BD8379" i="3" l="1"/>
  <c r="BD8380" i="3" l="1"/>
  <c r="BD8381" i="3" l="1"/>
  <c r="BD8382" i="3" l="1"/>
  <c r="BD8383" i="3" l="1"/>
  <c r="BD8384" i="3" l="1"/>
  <c r="BD8385" i="3" l="1"/>
  <c r="BD8386" i="3" l="1"/>
  <c r="BD8387" i="3" l="1"/>
  <c r="BD8388" i="3" l="1"/>
  <c r="BD8389" i="3" l="1"/>
  <c r="BD8390" i="3" l="1"/>
  <c r="BD8391" i="3" l="1"/>
  <c r="BD8392" i="3" l="1"/>
  <c r="BD8393" i="3" l="1"/>
  <c r="BD8394" i="3" l="1"/>
  <c r="BD8395" i="3" l="1"/>
  <c r="BD8396" i="3" l="1"/>
  <c r="BD8397" i="3" l="1"/>
  <c r="BD8398" i="3" l="1"/>
  <c r="BD8399" i="3" l="1"/>
  <c r="BD8400" i="3" l="1"/>
  <c r="BD8401" i="3" l="1"/>
  <c r="BD8402" i="3" l="1"/>
  <c r="BD8403" i="3" l="1"/>
  <c r="BD8404" i="3" l="1"/>
  <c r="BD8405" i="3" l="1"/>
  <c r="BD8406" i="3" l="1"/>
  <c r="BD8407" i="3" l="1"/>
  <c r="BD8408" i="3" l="1"/>
  <c r="BD8409" i="3" l="1"/>
  <c r="BD8410" i="3" l="1"/>
  <c r="BD8411" i="3" l="1"/>
  <c r="BD8412" i="3" l="1"/>
  <c r="BD8413" i="3" l="1"/>
  <c r="BD8414" i="3" l="1"/>
  <c r="BD8415" i="3" l="1"/>
  <c r="BD8416" i="3" l="1"/>
  <c r="BD8417" i="3" l="1"/>
  <c r="BD8418" i="3" l="1"/>
  <c r="BD8419" i="3" l="1"/>
  <c r="BD8420" i="3" l="1"/>
  <c r="BD8421" i="3" l="1"/>
  <c r="BD8422" i="3" l="1"/>
  <c r="BD8423" i="3" l="1"/>
  <c r="BD8424" i="3" l="1"/>
  <c r="BD8425" i="3" l="1"/>
  <c r="BD8426" i="3" l="1"/>
  <c r="BD8427" i="3" l="1"/>
  <c r="BD8428" i="3" l="1"/>
  <c r="BD8429" i="3" l="1"/>
  <c r="BD8430" i="3" l="1"/>
  <c r="BD8431" i="3" l="1"/>
  <c r="BD8432" i="3" l="1"/>
  <c r="BD8433" i="3" l="1"/>
  <c r="BD8434" i="3" l="1"/>
  <c r="BD8435" i="3" l="1"/>
  <c r="BD8436" i="3" l="1"/>
  <c r="BD8437" i="3" l="1"/>
  <c r="BD8438" i="3" l="1"/>
  <c r="BD8439" i="3" l="1"/>
  <c r="BD8440" i="3" l="1"/>
  <c r="BD8441" i="3" l="1"/>
  <c r="BD8442" i="3" l="1"/>
  <c r="BD8443" i="3" l="1"/>
  <c r="BD8444" i="3" l="1"/>
  <c r="BD8445" i="3" l="1"/>
  <c r="BD8446" i="3" l="1"/>
  <c r="BD8447" i="3" l="1"/>
  <c r="BD8448" i="3" l="1"/>
  <c r="BD8449" i="3" l="1"/>
  <c r="BD8450" i="3" l="1"/>
  <c r="BD8451" i="3" l="1"/>
  <c r="BD8452" i="3" l="1"/>
  <c r="BD8453" i="3" l="1"/>
  <c r="BD8454" i="3" l="1"/>
  <c r="BD8455" i="3" l="1"/>
  <c r="BD8456" i="3" l="1"/>
  <c r="BD8457" i="3" l="1"/>
  <c r="BD8458" i="3" l="1"/>
  <c r="BD8459" i="3" l="1"/>
  <c r="BD8460" i="3" l="1"/>
  <c r="BD8461" i="3" l="1"/>
  <c r="BD8462" i="3" l="1"/>
  <c r="BD8463" i="3" l="1"/>
  <c r="BD8464" i="3" l="1"/>
  <c r="BD8465" i="3" l="1"/>
  <c r="BD8466" i="3" l="1"/>
  <c r="BD8467" i="3" l="1"/>
  <c r="BD8468" i="3" l="1"/>
  <c r="BD8469" i="3" l="1"/>
  <c r="BD8470" i="3" l="1"/>
  <c r="BD8471" i="3" l="1"/>
  <c r="BD8472" i="3" l="1"/>
  <c r="BD8473" i="3" l="1"/>
  <c r="BD8474" i="3" l="1"/>
  <c r="BD8475" i="3" l="1"/>
  <c r="BD8476" i="3" l="1"/>
  <c r="BD8477" i="3" l="1"/>
  <c r="BD8478" i="3" l="1"/>
  <c r="BD8479" i="3" l="1"/>
  <c r="BD8480" i="3" l="1"/>
  <c r="BD8481" i="3" l="1"/>
  <c r="BD8482" i="3" l="1"/>
  <c r="BD8483" i="3" l="1"/>
  <c r="BD8484" i="3" l="1"/>
  <c r="BD8485" i="3" l="1"/>
  <c r="BD8486" i="3" l="1"/>
  <c r="BD8487" i="3" l="1"/>
  <c r="BD8488" i="3" l="1"/>
  <c r="BD8489" i="3" l="1"/>
  <c r="BD8490" i="3" l="1"/>
  <c r="BD8491" i="3" l="1"/>
  <c r="BD8492" i="3" l="1"/>
  <c r="BD8493" i="3" l="1"/>
  <c r="BD8494" i="3" l="1"/>
  <c r="BD8495" i="3" l="1"/>
  <c r="BD8496" i="3" l="1"/>
  <c r="BD8497" i="3" l="1"/>
  <c r="BD8498" i="3" l="1"/>
  <c r="BD8499" i="3" l="1"/>
  <c r="BD8500" i="3" l="1"/>
  <c r="BD8501" i="3" l="1"/>
  <c r="BD8502" i="3" l="1"/>
  <c r="BD8503" i="3" l="1"/>
  <c r="BD8504" i="3" l="1"/>
  <c r="BD8505" i="3" l="1"/>
  <c r="BD8506" i="3" l="1"/>
  <c r="BD8507" i="3" l="1"/>
  <c r="BD8508" i="3" l="1"/>
  <c r="BD8509" i="3" l="1"/>
  <c r="BD8510" i="3" l="1"/>
  <c r="BD8511" i="3" l="1"/>
  <c r="BD8512" i="3" l="1"/>
  <c r="BD8513" i="3" l="1"/>
  <c r="BD8514" i="3" l="1"/>
  <c r="BD8515" i="3" l="1"/>
  <c r="BD8516" i="3" l="1"/>
  <c r="BD8517" i="3" l="1"/>
  <c r="BD8518" i="3" l="1"/>
  <c r="BD8519" i="3" l="1"/>
  <c r="BD8520" i="3" l="1"/>
  <c r="BD8521" i="3" l="1"/>
  <c r="BD8522" i="3" l="1"/>
  <c r="BD8523" i="3" l="1"/>
  <c r="BD8524" i="3" l="1"/>
  <c r="BD8525" i="3" l="1"/>
  <c r="BD8526" i="3" l="1"/>
  <c r="BD8527" i="3" l="1"/>
  <c r="BD8528" i="3" l="1"/>
  <c r="BD8529" i="3" l="1"/>
  <c r="BD8530" i="3" l="1"/>
  <c r="BD8531" i="3" l="1"/>
  <c r="BD8532" i="3" l="1"/>
  <c r="BD8533" i="3" l="1"/>
  <c r="BD8534" i="3" l="1"/>
  <c r="BD8535" i="3" l="1"/>
  <c r="BD8536" i="3" l="1"/>
  <c r="BD8537" i="3" l="1"/>
  <c r="BD8538" i="3" l="1"/>
  <c r="BD8539" i="3" l="1"/>
  <c r="BD8540" i="3" l="1"/>
  <c r="BD8541" i="3" l="1"/>
  <c r="BD8542" i="3" l="1"/>
  <c r="BD8543" i="3" l="1"/>
  <c r="BD8544" i="3" l="1"/>
  <c r="BD8545" i="3" l="1"/>
  <c r="BD8546" i="3" l="1"/>
  <c r="BD8547" i="3" l="1"/>
  <c r="BD8548" i="3" l="1"/>
  <c r="BD8549" i="3" l="1"/>
  <c r="BD8550" i="3" l="1"/>
  <c r="BD8551" i="3" l="1"/>
  <c r="BD8552" i="3" l="1"/>
  <c r="BD8553" i="3" l="1"/>
  <c r="BD8554" i="3" l="1"/>
  <c r="BD8555" i="3" l="1"/>
  <c r="BD8556" i="3" l="1"/>
  <c r="BD8557" i="3" l="1"/>
  <c r="BD8558" i="3" l="1"/>
  <c r="BD8559" i="3" l="1"/>
  <c r="BD8560" i="3" l="1"/>
  <c r="BD8561" i="3" l="1"/>
  <c r="BD8562" i="3" l="1"/>
  <c r="BD8563" i="3" l="1"/>
  <c r="BD8564" i="3" l="1"/>
  <c r="BD8565" i="3" l="1"/>
  <c r="BD8566" i="3" l="1"/>
  <c r="BD8567" i="3" l="1"/>
  <c r="BD8568" i="3" l="1"/>
  <c r="BD8569" i="3" l="1"/>
  <c r="BD8570" i="3" l="1"/>
  <c r="BD8571" i="3" l="1"/>
  <c r="BD8572" i="3" l="1"/>
  <c r="BD8573" i="3" l="1"/>
  <c r="BD8574" i="3" l="1"/>
  <c r="BD8575" i="3" l="1"/>
  <c r="BD8576" i="3" l="1"/>
  <c r="BD8577" i="3" l="1"/>
  <c r="BD8578" i="3" l="1"/>
  <c r="BD8579" i="3" l="1"/>
  <c r="BD8580" i="3" l="1"/>
  <c r="BD8581" i="3" l="1"/>
  <c r="BD8582" i="3" l="1"/>
  <c r="BD8583" i="3" l="1"/>
  <c r="BD8584" i="3" l="1"/>
  <c r="BD8585" i="3" l="1"/>
  <c r="BD8586" i="3" l="1"/>
  <c r="BD8587" i="3" l="1"/>
  <c r="BD8588" i="3" l="1"/>
  <c r="BD8589" i="3" l="1"/>
  <c r="BD8590" i="3" l="1"/>
  <c r="BD8591" i="3" l="1"/>
  <c r="BD8592" i="3" l="1"/>
  <c r="BD8593" i="3" l="1"/>
  <c r="BD8594" i="3" l="1"/>
  <c r="BD8595" i="3" l="1"/>
  <c r="BD8596" i="3" l="1"/>
  <c r="BD8597" i="3" l="1"/>
  <c r="BD8598" i="3" l="1"/>
  <c r="BD8599" i="3" l="1"/>
  <c r="BD8600" i="3" l="1"/>
  <c r="BD8601" i="3" l="1"/>
  <c r="BD8602" i="3" l="1"/>
  <c r="BD8603" i="3" l="1"/>
  <c r="BD8604" i="3" l="1"/>
  <c r="BD8605" i="3" l="1"/>
  <c r="BD8606" i="3" l="1"/>
  <c r="BD8607" i="3" l="1"/>
  <c r="BD8608" i="3" l="1"/>
  <c r="BD8609" i="3" l="1"/>
  <c r="BD8610" i="3" l="1"/>
  <c r="BD8611" i="3" l="1"/>
  <c r="BD8612" i="3" l="1"/>
  <c r="BD8613" i="3" l="1"/>
  <c r="BD8614" i="3" l="1"/>
  <c r="BD8615" i="3" l="1"/>
  <c r="BD8616" i="3" l="1"/>
  <c r="BD8617" i="3" l="1"/>
  <c r="BD8618" i="3" l="1"/>
  <c r="BD8619" i="3" l="1"/>
  <c r="BD8620" i="3" l="1"/>
  <c r="BD8621" i="3" l="1"/>
  <c r="BD8622" i="3" l="1"/>
  <c r="BD8623" i="3" l="1"/>
  <c r="BD8624" i="3" l="1"/>
  <c r="BD8625" i="3" l="1"/>
  <c r="BD8626" i="3" l="1"/>
  <c r="BD8627" i="3" l="1"/>
  <c r="BD8628" i="3" l="1"/>
  <c r="BD8629" i="3" l="1"/>
  <c r="BD8630" i="3" l="1"/>
  <c r="BD8631" i="3" l="1"/>
  <c r="BD8632" i="3" l="1"/>
  <c r="BD8633" i="3" l="1"/>
  <c r="BD8634" i="3" l="1"/>
  <c r="BD8635" i="3" l="1"/>
  <c r="BD8636" i="3" l="1"/>
  <c r="BD8637" i="3" l="1"/>
  <c r="BD8638" i="3" l="1"/>
  <c r="BD8639" i="3" l="1"/>
  <c r="BD8640" i="3" l="1"/>
  <c r="BD8641" i="3" l="1"/>
  <c r="BD8642" i="3" l="1"/>
  <c r="BD8643" i="3" l="1"/>
  <c r="BD8644" i="3" l="1"/>
  <c r="BD8645" i="3" l="1"/>
  <c r="BD8646" i="3" l="1"/>
  <c r="BD8647" i="3" l="1"/>
  <c r="BD8648" i="3" l="1"/>
  <c r="BD8649" i="3" l="1"/>
  <c r="BD8650" i="3" l="1"/>
  <c r="BD8651" i="3" l="1"/>
  <c r="BD8652" i="3" l="1"/>
  <c r="BD8653" i="3" l="1"/>
  <c r="BD8654" i="3" l="1"/>
  <c r="BD8655" i="3" l="1"/>
  <c r="BD8656" i="3" l="1"/>
  <c r="BD8657" i="3" l="1"/>
  <c r="BD8658" i="3" l="1"/>
  <c r="BD8659" i="3" l="1"/>
  <c r="BD8660" i="3" l="1"/>
  <c r="BD8661" i="3" l="1"/>
  <c r="BD8662" i="3" l="1"/>
  <c r="BD8663" i="3" l="1"/>
  <c r="BD8664" i="3" l="1"/>
  <c r="BD8665" i="3" l="1"/>
  <c r="BD8666" i="3" l="1"/>
  <c r="BD8667" i="3" l="1"/>
  <c r="BD8668" i="3" l="1"/>
  <c r="BD8669" i="3" l="1"/>
  <c r="BD8670" i="3" l="1"/>
  <c r="BD8671" i="3" l="1"/>
  <c r="BD8672" i="3" l="1"/>
  <c r="BD8673" i="3" l="1"/>
  <c r="BD8674" i="3" l="1"/>
  <c r="BD8675" i="3" l="1"/>
  <c r="BD8676" i="3" l="1"/>
  <c r="BD8677" i="3" l="1"/>
  <c r="BD8678" i="3" l="1"/>
  <c r="BD8679" i="3" l="1"/>
  <c r="BD8680" i="3" l="1"/>
  <c r="BD8681" i="3" l="1"/>
  <c r="BD8682" i="3" l="1"/>
  <c r="BD8683" i="3" l="1"/>
  <c r="BD8684" i="3" l="1"/>
  <c r="BD8685" i="3" l="1"/>
  <c r="BD8686" i="3" l="1"/>
  <c r="BD8687" i="3" l="1"/>
  <c r="BD8688" i="3" l="1"/>
  <c r="BD8689" i="3" l="1"/>
  <c r="BD8690" i="3" l="1"/>
  <c r="BD8691" i="3" l="1"/>
  <c r="BD8692" i="3" l="1"/>
  <c r="BD8693" i="3" l="1"/>
  <c r="BD8694" i="3" l="1"/>
  <c r="BD8695" i="3" l="1"/>
  <c r="BD8696" i="3" l="1"/>
  <c r="BD8697" i="3" l="1"/>
  <c r="BD8698" i="3" l="1"/>
  <c r="BD8699" i="3" l="1"/>
  <c r="BD8700" i="3" l="1"/>
  <c r="BD8701" i="3" l="1"/>
  <c r="BD8702" i="3" l="1"/>
  <c r="BD8703" i="3" l="1"/>
  <c r="BD8704" i="3" l="1"/>
  <c r="BD8705" i="3" l="1"/>
  <c r="BD8706" i="3" l="1"/>
  <c r="BD8707" i="3" l="1"/>
  <c r="BD8708" i="3" l="1"/>
  <c r="BD8709" i="3" l="1"/>
  <c r="BD8710" i="3" l="1"/>
  <c r="BD8711" i="3" l="1"/>
  <c r="BD8712" i="3" l="1"/>
  <c r="BD8713" i="3" l="1"/>
  <c r="BD8714" i="3" l="1"/>
  <c r="BD8715" i="3" l="1"/>
  <c r="BD8716" i="3" l="1"/>
  <c r="BD8717" i="3" l="1"/>
  <c r="BD8718" i="3" l="1"/>
  <c r="BD8719" i="3" l="1"/>
  <c r="BD8720" i="3" l="1"/>
  <c r="BD8721" i="3" l="1"/>
  <c r="BD8722" i="3" l="1"/>
  <c r="BD8723" i="3" l="1"/>
  <c r="BD8724" i="3" l="1"/>
  <c r="BD8725" i="3" l="1"/>
  <c r="BD8726" i="3" l="1"/>
  <c r="BD8727" i="3" l="1"/>
  <c r="BD8728" i="3" l="1"/>
  <c r="BD8729" i="3" l="1"/>
  <c r="BD8730" i="3" l="1"/>
  <c r="BD8731" i="3" l="1"/>
  <c r="BD8732" i="3" l="1"/>
  <c r="BD8733" i="3" l="1"/>
  <c r="BD8734" i="3" l="1"/>
  <c r="BD8735" i="3" l="1"/>
  <c r="BD8736" i="3" l="1"/>
  <c r="BD8737" i="3" l="1"/>
  <c r="BD8738" i="3" l="1"/>
  <c r="BD8739" i="3" l="1"/>
  <c r="BD8740" i="3" l="1"/>
  <c r="BD8741" i="3" l="1"/>
  <c r="BD8742" i="3" l="1"/>
  <c r="BD8743" i="3" l="1"/>
  <c r="BD8744" i="3" l="1"/>
  <c r="BD8745" i="3" l="1"/>
  <c r="BD8746" i="3" l="1"/>
  <c r="BD8747" i="3" l="1"/>
  <c r="BD8748" i="3" l="1"/>
  <c r="BD8749" i="3" l="1"/>
  <c r="BD8750" i="3" l="1"/>
  <c r="BD8751" i="3" l="1"/>
  <c r="BD8752" i="3" l="1"/>
  <c r="BD8753" i="3" l="1"/>
  <c r="BD8754" i="3" l="1"/>
  <c r="BD8755" i="3" l="1"/>
  <c r="BD8756" i="3" l="1"/>
  <c r="BD8757" i="3" l="1"/>
  <c r="BD8758" i="3" l="1"/>
  <c r="BD8759" i="3" l="1"/>
  <c r="BD8760" i="3" l="1"/>
  <c r="BD8761" i="3" l="1"/>
  <c r="BD8762" i="3" l="1"/>
  <c r="BD8763" i="3" l="1"/>
  <c r="BD8764" i="3" l="1"/>
  <c r="BD8765" i="3" l="1"/>
  <c r="BD8766" i="3" l="1"/>
  <c r="BD8767" i="3" l="1"/>
  <c r="BD8768" i="3" l="1"/>
  <c r="BD8769" i="3" l="1"/>
  <c r="BD8770" i="3" l="1"/>
  <c r="BD8771" i="3" l="1"/>
  <c r="BD8772" i="3" l="1"/>
  <c r="BD8773" i="3" l="1"/>
  <c r="BD8774" i="3" l="1"/>
  <c r="BD8775" i="3" l="1"/>
  <c r="BD8776" i="3" l="1"/>
  <c r="BD8777" i="3" l="1"/>
  <c r="BD8778" i="3" l="1"/>
  <c r="BD8779" i="3" l="1"/>
  <c r="BD8780" i="3" l="1"/>
  <c r="BD8781" i="3" l="1"/>
  <c r="BD8782" i="3" l="1"/>
  <c r="BD8783" i="3" l="1"/>
  <c r="BD8784" i="3" l="1"/>
  <c r="BD8785" i="3" l="1"/>
  <c r="BD8786" i="3" l="1"/>
  <c r="BD8787" i="3" l="1"/>
  <c r="BD8788" i="3" l="1"/>
  <c r="BD8789" i="3" l="1"/>
  <c r="BD8790" i="3" l="1"/>
  <c r="BD8791" i="3" l="1"/>
  <c r="BD8792" i="3" l="1"/>
  <c r="BD8793" i="3" l="1"/>
  <c r="BD8794" i="3" l="1"/>
  <c r="BD8795" i="3" l="1"/>
  <c r="BD8796" i="3" l="1"/>
  <c r="BD8797" i="3" l="1"/>
  <c r="BD8798" i="3" l="1"/>
  <c r="BD8799" i="3" l="1"/>
  <c r="BD8800" i="3" l="1"/>
  <c r="BD8801" i="3" l="1"/>
  <c r="BD8802" i="3" l="1"/>
  <c r="BD8803" i="3" l="1"/>
  <c r="BD8804" i="3" l="1"/>
  <c r="BD8805" i="3" l="1"/>
  <c r="BD8806" i="3" l="1"/>
  <c r="BD8807" i="3" l="1"/>
  <c r="BD8808" i="3" l="1"/>
  <c r="BD8809" i="3" l="1"/>
  <c r="BD8810" i="3" l="1"/>
  <c r="BD8811" i="3" l="1"/>
  <c r="BD8812" i="3" l="1"/>
  <c r="BD8813" i="3" l="1"/>
  <c r="BD8814" i="3" l="1"/>
  <c r="BD8815" i="3" l="1"/>
  <c r="BD8816" i="3" l="1"/>
  <c r="BD8817" i="3" l="1"/>
  <c r="BD8818" i="3" l="1"/>
  <c r="BD8819" i="3" l="1"/>
  <c r="BD8820" i="3" l="1"/>
  <c r="BD8821" i="3" l="1"/>
  <c r="BD8822" i="3" l="1"/>
  <c r="BD8823" i="3" l="1"/>
  <c r="BD8824" i="3" l="1"/>
  <c r="BD8825" i="3" l="1"/>
  <c r="BD8826" i="3" l="1"/>
  <c r="BD8827" i="3" l="1"/>
  <c r="BD8828" i="3" l="1"/>
  <c r="BD8829" i="3" l="1"/>
  <c r="BD8830" i="3" l="1"/>
  <c r="BD8831" i="3" l="1"/>
  <c r="BD8832" i="3" l="1"/>
  <c r="BD8833" i="3" l="1"/>
  <c r="BD8834" i="3" l="1"/>
  <c r="BD8835" i="3" l="1"/>
  <c r="BD8836" i="3" l="1"/>
  <c r="BD8837" i="3" l="1"/>
  <c r="BD8838" i="3" l="1"/>
  <c r="BD8839" i="3" l="1"/>
  <c r="BD8840" i="3" l="1"/>
  <c r="BD8841" i="3" l="1"/>
  <c r="BD8842" i="3" l="1"/>
  <c r="BD8843" i="3" l="1"/>
  <c r="BD8844" i="3" l="1"/>
  <c r="BD8845" i="3" l="1"/>
  <c r="BD8846" i="3" l="1"/>
  <c r="BD8847" i="3" l="1"/>
  <c r="BD8848" i="3" l="1"/>
  <c r="BD8849" i="3" l="1"/>
  <c r="BD8850" i="3" l="1"/>
  <c r="BD8851" i="3" l="1"/>
  <c r="BD8852" i="3" l="1"/>
  <c r="BD8853" i="3" l="1"/>
  <c r="BD8854" i="3" l="1"/>
  <c r="BD8855" i="3" l="1"/>
  <c r="BD8856" i="3" l="1"/>
  <c r="BD8857" i="3" l="1"/>
  <c r="BD8858" i="3" l="1"/>
  <c r="BD8859" i="3" l="1"/>
  <c r="BD8860" i="3" l="1"/>
  <c r="BD8861" i="3" l="1"/>
  <c r="BD8862" i="3" l="1"/>
  <c r="BD8863" i="3" l="1"/>
  <c r="BD8864" i="3" l="1"/>
  <c r="BD8865" i="3" l="1"/>
  <c r="BD8866" i="3" l="1"/>
  <c r="BD8867" i="3" l="1"/>
  <c r="BD8868" i="3" l="1"/>
  <c r="BD8869" i="3" l="1"/>
  <c r="BD8870" i="3" l="1"/>
  <c r="BD8871" i="3" l="1"/>
  <c r="BD8872" i="3" l="1"/>
  <c r="BD8873" i="3" l="1"/>
  <c r="BD8874" i="3" l="1"/>
  <c r="BD8875" i="3" l="1"/>
  <c r="BD8876" i="3" l="1"/>
  <c r="BD8877" i="3" l="1"/>
  <c r="BD8878" i="3" l="1"/>
  <c r="BD8879" i="3" l="1"/>
  <c r="BD8880" i="3" l="1"/>
  <c r="BD8881" i="3" l="1"/>
  <c r="BD8882" i="3" l="1"/>
  <c r="BD8883" i="3" l="1"/>
  <c r="BD8884" i="3" l="1"/>
  <c r="BD8885" i="3" l="1"/>
  <c r="BD8886" i="3" l="1"/>
  <c r="BD8887" i="3" l="1"/>
  <c r="BD8888" i="3" l="1"/>
  <c r="BD8889" i="3" l="1"/>
  <c r="BD8890" i="3" l="1"/>
  <c r="BD8891" i="3" l="1"/>
  <c r="BD8892" i="3" l="1"/>
  <c r="BD8893" i="3" l="1"/>
  <c r="BD8894" i="3" l="1"/>
  <c r="BD8895" i="3" l="1"/>
  <c r="BD8896" i="3" l="1"/>
  <c r="BD8897" i="3" l="1"/>
  <c r="BD8898" i="3" l="1"/>
  <c r="BD8899" i="3" l="1"/>
  <c r="BD8900" i="3" l="1"/>
  <c r="BD8901" i="3" l="1"/>
  <c r="BD8902" i="3" l="1"/>
  <c r="BD8903" i="3" l="1"/>
  <c r="BD8904" i="3" l="1"/>
  <c r="BD8905" i="3" l="1"/>
  <c r="BD8906" i="3" l="1"/>
  <c r="BD8907" i="3" l="1"/>
  <c r="BD8908" i="3" l="1"/>
  <c r="BD8909" i="3" l="1"/>
  <c r="BD8910" i="3" l="1"/>
  <c r="BD8911" i="3" l="1"/>
  <c r="BD8912" i="3" l="1"/>
  <c r="BD8913" i="3" l="1"/>
  <c r="BD8914" i="3" l="1"/>
  <c r="BD8915" i="3" l="1"/>
  <c r="BD8916" i="3" l="1"/>
  <c r="BD8917" i="3" l="1"/>
  <c r="BD8918" i="3" l="1"/>
  <c r="BD8919" i="3" l="1"/>
  <c r="BD8920" i="3" l="1"/>
  <c r="BD8921" i="3" l="1"/>
  <c r="BD8922" i="3" l="1"/>
  <c r="BD8923" i="3" l="1"/>
  <c r="BD8924" i="3" l="1"/>
  <c r="BD8925" i="3" l="1"/>
  <c r="BD8926" i="3" l="1"/>
  <c r="BD8927" i="3" l="1"/>
  <c r="BD8928" i="3" l="1"/>
  <c r="BD8929" i="3" l="1"/>
  <c r="BD8930" i="3" l="1"/>
  <c r="BD8931" i="3" l="1"/>
  <c r="BD8932" i="3" l="1"/>
  <c r="BD8933" i="3" l="1"/>
  <c r="BD8934" i="3" l="1"/>
  <c r="BD8935" i="3" l="1"/>
  <c r="BD8936" i="3" l="1"/>
  <c r="BD8937" i="3" l="1"/>
  <c r="BD8938" i="3" l="1"/>
  <c r="BD8939" i="3" l="1"/>
  <c r="BD8940" i="3" l="1"/>
  <c r="BD8941" i="3" l="1"/>
  <c r="BD8942" i="3" l="1"/>
  <c r="BD8943" i="3" l="1"/>
  <c r="BD8944" i="3" l="1"/>
  <c r="BD8945" i="3" l="1"/>
  <c r="BD8946" i="3" l="1"/>
  <c r="BD8947" i="3" l="1"/>
  <c r="BD8948" i="3" l="1"/>
  <c r="BD8949" i="3" l="1"/>
  <c r="BD8950" i="3" l="1"/>
  <c r="BD8951" i="3" l="1"/>
  <c r="BD8952" i="3" l="1"/>
  <c r="BD8953" i="3" l="1"/>
  <c r="BD8954" i="3" l="1"/>
  <c r="BD8955" i="3" l="1"/>
  <c r="BD8956" i="3" l="1"/>
  <c r="BD8957" i="3" l="1"/>
  <c r="BD8958" i="3" l="1"/>
  <c r="BD8959" i="3" l="1"/>
  <c r="BD8960" i="3" l="1"/>
  <c r="BD8961" i="3" l="1"/>
  <c r="BD8962" i="3" l="1"/>
  <c r="BD8963" i="3" l="1"/>
  <c r="BD8964" i="3" l="1"/>
  <c r="BD8965" i="3" l="1"/>
  <c r="BD8966" i="3" l="1"/>
  <c r="BD8967" i="3" l="1"/>
  <c r="BD8968" i="3" l="1"/>
  <c r="BD8969" i="3" l="1"/>
  <c r="BD8970" i="3" l="1"/>
  <c r="BD8971" i="3" l="1"/>
  <c r="BD8972" i="3" l="1"/>
  <c r="BD8973" i="3" l="1"/>
  <c r="BD8974" i="3" l="1"/>
  <c r="BD8975" i="3" l="1"/>
  <c r="BD8976" i="3" l="1"/>
  <c r="BD8977" i="3" l="1"/>
  <c r="BD8978" i="3" l="1"/>
  <c r="BD8979" i="3" l="1"/>
  <c r="BD8980" i="3" l="1"/>
  <c r="BD8981" i="3" l="1"/>
  <c r="BD8982" i="3" l="1"/>
  <c r="BD8983" i="3" l="1"/>
  <c r="BD8984" i="3" l="1"/>
  <c r="BD8985" i="3" l="1"/>
  <c r="BD8986" i="3" l="1"/>
  <c r="BD8987" i="3" l="1"/>
  <c r="BD8988" i="3" l="1"/>
  <c r="BD8989" i="3" l="1"/>
  <c r="BD8990" i="3" l="1"/>
  <c r="BD8991" i="3" l="1"/>
  <c r="BD8992" i="3" l="1"/>
  <c r="BD8993" i="3" l="1"/>
  <c r="BD8994" i="3" l="1"/>
  <c r="BD8995" i="3" l="1"/>
  <c r="BD8996" i="3" l="1"/>
  <c r="BD8997" i="3" l="1"/>
  <c r="BD8998" i="3" l="1"/>
  <c r="BD8999" i="3" l="1"/>
  <c r="BD9000" i="3" l="1"/>
  <c r="BD9001" i="3" l="1"/>
  <c r="BD9002" i="3" l="1"/>
  <c r="BD9003" i="3" l="1"/>
  <c r="BD9004" i="3" l="1"/>
  <c r="BD9005" i="3" l="1"/>
  <c r="BD9006" i="3" l="1"/>
  <c r="BD9007" i="3" l="1"/>
  <c r="BD9008" i="3" l="1"/>
  <c r="BD9009" i="3" l="1"/>
  <c r="BD9010" i="3" l="1"/>
  <c r="BD9011" i="3" l="1"/>
  <c r="BD9012" i="3" l="1"/>
  <c r="BD9013" i="3" l="1"/>
  <c r="BD9014" i="3" l="1"/>
  <c r="BD9015" i="3" l="1"/>
  <c r="BD9016" i="3" l="1"/>
  <c r="BD9017" i="3" l="1"/>
  <c r="BD9018" i="3" l="1"/>
  <c r="BD9019" i="3" l="1"/>
  <c r="BD9020" i="3" l="1"/>
  <c r="BD9021" i="3" l="1"/>
  <c r="BD9022" i="3" l="1"/>
  <c r="BD9023" i="3" l="1"/>
  <c r="BD9024" i="3" l="1"/>
  <c r="BD9025" i="3" l="1"/>
  <c r="BD9026" i="3" l="1"/>
  <c r="BD9027" i="3" l="1"/>
  <c r="BD9028" i="3" l="1"/>
  <c r="BD9029" i="3" l="1"/>
  <c r="BD9030" i="3" l="1"/>
  <c r="BD9031" i="3" l="1"/>
  <c r="BD9032" i="3" l="1"/>
  <c r="BD9033" i="3" l="1"/>
  <c r="BD9034" i="3" l="1"/>
  <c r="BD9035" i="3" l="1"/>
  <c r="BD9036" i="3" l="1"/>
  <c r="BD9037" i="3" l="1"/>
  <c r="BD9038" i="3" l="1"/>
  <c r="BD9039" i="3" l="1"/>
  <c r="BD9040" i="3" l="1"/>
  <c r="BD9041" i="3" l="1"/>
  <c r="BD9042" i="3" l="1"/>
  <c r="BD9043" i="3" l="1"/>
  <c r="BD9044" i="3" l="1"/>
  <c r="BD9045" i="3" l="1"/>
  <c r="BD9046" i="3" l="1"/>
  <c r="BD9047" i="3" l="1"/>
  <c r="BD9048" i="3" l="1"/>
  <c r="BD9049" i="3" l="1"/>
  <c r="BD9050" i="3" l="1"/>
  <c r="BD9051" i="3" l="1"/>
  <c r="BD9052" i="3" l="1"/>
  <c r="BD9053" i="3" l="1"/>
  <c r="BD9054" i="3" l="1"/>
  <c r="BD9055" i="3" l="1"/>
  <c r="BD9056" i="3" l="1"/>
  <c r="BD9057" i="3" l="1"/>
  <c r="BD9058" i="3" l="1"/>
  <c r="BD9059" i="3" l="1"/>
  <c r="BD9060" i="3" l="1"/>
  <c r="BD9061" i="3" l="1"/>
  <c r="BD9062" i="3" l="1"/>
  <c r="BD9063" i="3" l="1"/>
  <c r="BD9064" i="3" l="1"/>
  <c r="BD9065" i="3" l="1"/>
  <c r="BD9066" i="3" l="1"/>
  <c r="BD9067" i="3" l="1"/>
  <c r="BD9068" i="3" l="1"/>
  <c r="BD9069" i="3" l="1"/>
  <c r="BD9070" i="3" l="1"/>
  <c r="BD9071" i="3" l="1"/>
  <c r="BD9072" i="3" l="1"/>
  <c r="BD9073" i="3" l="1"/>
  <c r="BD9074" i="3" l="1"/>
  <c r="BD9075" i="3" l="1"/>
  <c r="BD9076" i="3" l="1"/>
  <c r="BD9077" i="3" l="1"/>
  <c r="BD9078" i="3" l="1"/>
  <c r="BD9079" i="3" l="1"/>
  <c r="BD9080" i="3" l="1"/>
  <c r="BD9081" i="3" l="1"/>
  <c r="BD9082" i="3" l="1"/>
  <c r="BD9083" i="3" l="1"/>
  <c r="BD9084" i="3" l="1"/>
  <c r="BD9085" i="3" l="1"/>
  <c r="BD9086" i="3" l="1"/>
  <c r="BD9087" i="3" l="1"/>
  <c r="BD9088" i="3" l="1"/>
  <c r="BD9089" i="3" l="1"/>
  <c r="BD9090" i="3" l="1"/>
  <c r="BD9091" i="3" l="1"/>
  <c r="BD9092" i="3" l="1"/>
  <c r="BD9093" i="3" l="1"/>
  <c r="BD9094" i="3" l="1"/>
  <c r="BD9095" i="3" l="1"/>
  <c r="BD9096" i="3" l="1"/>
  <c r="BD9097" i="3" l="1"/>
  <c r="BD9098" i="3" l="1"/>
  <c r="BD9099" i="3" l="1"/>
  <c r="BD9100" i="3" l="1"/>
  <c r="BD9101" i="3" l="1"/>
  <c r="BD9102" i="3" l="1"/>
  <c r="BD9103" i="3" s="1"/>
  <c r="BD9104" i="3" s="1"/>
  <c r="BD9105" i="3" s="1"/>
  <c r="BD9106" i="3" s="1"/>
  <c r="BD9107" i="3" s="1"/>
  <c r="BD9108" i="3" s="1"/>
  <c r="BD9109" i="3" s="1"/>
  <c r="BD9110" i="3" s="1"/>
  <c r="BD9111" i="3" s="1"/>
  <c r="BD9112" i="3" s="1"/>
  <c r="BD9113" i="3" s="1"/>
  <c r="BD9114" i="3" s="1"/>
  <c r="BD9115" i="3" s="1"/>
  <c r="BD9116" i="3" s="1"/>
  <c r="BD9117" i="3" s="1"/>
  <c r="BD9118" i="3" s="1"/>
  <c r="BD9119" i="3" s="1"/>
  <c r="BD9120" i="3" s="1"/>
  <c r="BD9121" i="3" s="1"/>
  <c r="BD9122" i="3" s="1"/>
  <c r="BD9123" i="3" s="1"/>
  <c r="BD9124" i="3" s="1"/>
  <c r="BD9125" i="3" s="1"/>
  <c r="BD9126" i="3" s="1"/>
  <c r="BD9127" i="3" s="1"/>
  <c r="BD9128" i="3" s="1"/>
  <c r="BD9129" i="3" s="1"/>
  <c r="BD9130" i="3" s="1"/>
  <c r="BD9131" i="3" s="1"/>
  <c r="BD9132" i="3" s="1"/>
  <c r="BD9133" i="3" s="1"/>
  <c r="BD9134" i="3" s="1"/>
  <c r="BD9135" i="3" s="1"/>
  <c r="BD9136" i="3" s="1"/>
  <c r="BD9137" i="3" s="1"/>
  <c r="BD9138" i="3" s="1"/>
  <c r="BD9139" i="3" s="1"/>
  <c r="BD9140" i="3" s="1"/>
  <c r="BD9141" i="3" s="1"/>
  <c r="BD9142" i="3" s="1"/>
  <c r="BD9143" i="3" s="1"/>
  <c r="BD9144" i="3" s="1"/>
  <c r="BD9145" i="3" s="1"/>
  <c r="BD9146" i="3" s="1"/>
  <c r="BD9147" i="3" s="1"/>
  <c r="BD9148" i="3" s="1"/>
  <c r="BD9149" i="3" s="1"/>
  <c r="BD9150" i="3" s="1"/>
  <c r="BD9151" i="3" s="1"/>
  <c r="BD9152" i="3" s="1"/>
  <c r="BD9153" i="3" s="1"/>
  <c r="BD9154" i="3" s="1"/>
  <c r="BD9155" i="3" s="1"/>
  <c r="BD9156" i="3" s="1"/>
  <c r="BD9157" i="3" s="1"/>
  <c r="BD9158" i="3" s="1"/>
  <c r="BD9159" i="3" s="1"/>
  <c r="BD9160" i="3" s="1"/>
  <c r="BD9161" i="3" s="1"/>
  <c r="BD9162" i="3" s="1"/>
  <c r="BD9163" i="3" s="1"/>
  <c r="BD9164" i="3" s="1"/>
  <c r="BD9165" i="3" s="1"/>
  <c r="BD9166" i="3" s="1"/>
  <c r="BD9167" i="3" s="1"/>
  <c r="BD9168" i="3" s="1"/>
  <c r="BD9169" i="3" s="1"/>
  <c r="BD9170" i="3" s="1"/>
  <c r="BD9171" i="3" s="1"/>
  <c r="BD9172" i="3" s="1"/>
  <c r="BD9173" i="3" s="1"/>
  <c r="BD9174" i="3" s="1"/>
  <c r="BD9175" i="3" s="1"/>
  <c r="BD9176" i="3" s="1"/>
  <c r="BD9177" i="3" s="1"/>
  <c r="BD9178" i="3" s="1"/>
  <c r="BD9179" i="3" s="1"/>
  <c r="BD9180" i="3" s="1"/>
  <c r="BD9181" i="3" s="1"/>
  <c r="BD9182" i="3" s="1"/>
  <c r="BD9183" i="3" s="1"/>
  <c r="BD9184" i="3" s="1"/>
  <c r="BD9185" i="3" s="1"/>
  <c r="BD9186" i="3" s="1"/>
  <c r="BD9187" i="3" s="1"/>
  <c r="BD9188" i="3" s="1"/>
  <c r="BD9189" i="3" s="1"/>
  <c r="BD9190" i="3" s="1"/>
  <c r="BD9191" i="3" s="1"/>
  <c r="BD9192" i="3" s="1"/>
  <c r="BD9193" i="3" s="1"/>
  <c r="BD9194" i="3" s="1"/>
  <c r="BD9195" i="3" s="1"/>
  <c r="BD9196" i="3" s="1"/>
  <c r="BD9197" i="3" s="1"/>
  <c r="BD9198" i="3" s="1"/>
  <c r="BD9199" i="3" s="1"/>
  <c r="BD9200" i="3" s="1"/>
  <c r="BD9201" i="3" s="1"/>
  <c r="BD9202" i="3" s="1"/>
  <c r="BD9203" i="3" s="1"/>
  <c r="BD9204" i="3" s="1"/>
  <c r="BD9205" i="3" s="1"/>
  <c r="BD9206" i="3" s="1"/>
  <c r="BD9207" i="3" s="1"/>
  <c r="BD9208" i="3" s="1"/>
  <c r="BD9209" i="3" s="1"/>
  <c r="BD9210" i="3" s="1"/>
  <c r="BD9211" i="3" s="1"/>
  <c r="BD9212" i="3" s="1"/>
  <c r="BD9213" i="3" s="1"/>
  <c r="BD9214" i="3" s="1"/>
  <c r="BD9215" i="3" s="1"/>
  <c r="BD9216" i="3" s="1"/>
  <c r="BD9217" i="3" s="1"/>
  <c r="BD9218" i="3" s="1"/>
  <c r="BD9219" i="3" s="1"/>
  <c r="BD9220" i="3" s="1"/>
  <c r="BD9221" i="3" s="1"/>
  <c r="BD9222" i="3" s="1"/>
  <c r="BD9223" i="3" s="1"/>
  <c r="BD9224" i="3" s="1"/>
  <c r="BD9225" i="3" s="1"/>
  <c r="BD9226" i="3" s="1"/>
  <c r="BD9227" i="3" s="1"/>
  <c r="BD9228" i="3" s="1"/>
  <c r="BD9229" i="3" s="1"/>
  <c r="BD9230" i="3" s="1"/>
  <c r="BD9231" i="3" s="1"/>
  <c r="BD9232" i="3" s="1"/>
  <c r="BD9233" i="3" s="1"/>
  <c r="BD9234" i="3" s="1"/>
  <c r="BD9235" i="3" s="1"/>
  <c r="BD9236" i="3" s="1"/>
  <c r="BD9237" i="3" s="1"/>
  <c r="BD9238" i="3" s="1"/>
  <c r="BD9239" i="3" s="1"/>
  <c r="BD9240" i="3" s="1"/>
  <c r="BD9241" i="3" s="1"/>
  <c r="BD9242" i="3" s="1"/>
  <c r="BD9243" i="3" s="1"/>
  <c r="BD9244" i="3" s="1"/>
  <c r="BD9245" i="3" s="1"/>
  <c r="BD9246" i="3" s="1"/>
  <c r="BD9247" i="3" s="1"/>
  <c r="BD9248" i="3" s="1"/>
  <c r="BD9249" i="3" s="1"/>
  <c r="BD9250" i="3" s="1"/>
  <c r="BD9251" i="3" s="1"/>
  <c r="BD9252" i="3" s="1"/>
  <c r="BD9253" i="3" s="1"/>
  <c r="BD9254" i="3" s="1"/>
  <c r="BD9255" i="3" s="1"/>
  <c r="BD9256" i="3" s="1"/>
  <c r="BD9257" i="3" s="1"/>
  <c r="BD9258" i="3" s="1"/>
  <c r="BD9259" i="3" s="1"/>
  <c r="BD9260" i="3" s="1"/>
  <c r="BD9261" i="3" s="1"/>
  <c r="BD9262" i="3" s="1"/>
  <c r="BD9263" i="3" s="1"/>
  <c r="BD9264" i="3" s="1"/>
  <c r="BD9265" i="3" s="1"/>
  <c r="BD9266" i="3" s="1"/>
  <c r="BD9267" i="3" s="1"/>
  <c r="BD9268" i="3" s="1"/>
  <c r="BD9269" i="3" s="1"/>
  <c r="BD9270" i="3" s="1"/>
  <c r="BD9271" i="3" s="1"/>
  <c r="BD9272" i="3" s="1"/>
  <c r="BD9273" i="3" s="1"/>
  <c r="BD9274" i="3" s="1"/>
  <c r="BD9275" i="3" s="1"/>
  <c r="BD9276" i="3" s="1"/>
  <c r="BD9277" i="3" s="1"/>
  <c r="BD9278" i="3" s="1"/>
  <c r="BD9279" i="3" s="1"/>
  <c r="BD9280" i="3" s="1"/>
  <c r="BD9281" i="3" s="1"/>
  <c r="BD9282" i="3" s="1"/>
  <c r="BD9283" i="3" s="1"/>
  <c r="BD9284" i="3" s="1"/>
  <c r="BD9285" i="3" s="1"/>
  <c r="BD9286" i="3" s="1"/>
  <c r="BD9287" i="3" s="1"/>
  <c r="BD9288" i="3" s="1"/>
  <c r="BD9289" i="3" s="1"/>
  <c r="BD9290" i="3" s="1"/>
  <c r="BD9291" i="3" s="1"/>
  <c r="BD9292" i="3" s="1"/>
  <c r="BD9293" i="3" s="1"/>
  <c r="BD9294" i="3" s="1"/>
  <c r="BD9295" i="3" s="1"/>
  <c r="BD9296" i="3" s="1"/>
  <c r="BD9297" i="3" s="1"/>
  <c r="BD9298" i="3" s="1"/>
  <c r="BD9299" i="3" s="1"/>
  <c r="BD9300" i="3" s="1"/>
  <c r="BD9301" i="3" s="1"/>
  <c r="BD9302" i="3" s="1"/>
  <c r="BD9303" i="3" s="1"/>
  <c r="BD9304" i="3" s="1"/>
  <c r="BD9305" i="3" s="1"/>
  <c r="BD9306" i="3" s="1"/>
  <c r="BD9307" i="3" s="1"/>
  <c r="BD9308" i="3" s="1"/>
  <c r="BD9309" i="3" s="1"/>
  <c r="BD9310" i="3" s="1"/>
  <c r="BD9311" i="3" s="1"/>
  <c r="BD9312" i="3" s="1"/>
  <c r="BD9313" i="3" s="1"/>
  <c r="BD9314" i="3" s="1"/>
  <c r="BD9315" i="3" s="1"/>
  <c r="BD9316" i="3" s="1"/>
  <c r="BD9317" i="3" s="1"/>
  <c r="BD9318" i="3" s="1"/>
  <c r="BD9319" i="3" s="1"/>
  <c r="BD9320" i="3" s="1"/>
  <c r="BD9321" i="3" s="1"/>
  <c r="BD9322" i="3" s="1"/>
  <c r="BD9323" i="3" s="1"/>
  <c r="BD9324" i="3" s="1"/>
  <c r="BD9325" i="3" s="1"/>
  <c r="BD9326" i="3" s="1"/>
  <c r="BD9327" i="3" s="1"/>
  <c r="BD9328" i="3" s="1"/>
  <c r="BD9329" i="3" s="1"/>
  <c r="BD9330" i="3" s="1"/>
  <c r="BD9331" i="3" s="1"/>
  <c r="BD9332" i="3" s="1"/>
  <c r="BD9333" i="3" s="1"/>
  <c r="BD9334" i="3" s="1"/>
  <c r="BD9335" i="3" s="1"/>
  <c r="BD9336" i="3" s="1"/>
  <c r="BD9337" i="3" s="1"/>
  <c r="BD9338" i="3" s="1"/>
  <c r="BD9339" i="3" s="1"/>
  <c r="BD9340" i="3" s="1"/>
  <c r="BD9341" i="3" s="1"/>
  <c r="BD9342" i="3" s="1"/>
  <c r="BD9343" i="3" s="1"/>
  <c r="BD9344" i="3" s="1"/>
  <c r="BD9345" i="3" s="1"/>
  <c r="BD9346" i="3" s="1"/>
  <c r="BD9347" i="3" s="1"/>
  <c r="BD9348" i="3" s="1"/>
  <c r="BD9349" i="3" s="1"/>
  <c r="BD9350" i="3" s="1"/>
  <c r="BD9351" i="3" s="1"/>
  <c r="BD9352" i="3" s="1"/>
  <c r="BD9353" i="3" s="1"/>
  <c r="BD9354" i="3" s="1"/>
  <c r="BD9355" i="3" s="1"/>
  <c r="BD9356" i="3" s="1"/>
  <c r="BD9357" i="3" s="1"/>
  <c r="BD9358" i="3" s="1"/>
  <c r="BD9359" i="3" s="1"/>
  <c r="BD9360" i="3" s="1"/>
  <c r="BD9361" i="3" s="1"/>
  <c r="BD9362" i="3" s="1"/>
  <c r="BD9363" i="3" s="1"/>
  <c r="BD9364" i="3" s="1"/>
  <c r="BD9365" i="3" s="1"/>
  <c r="BD9366" i="3" s="1"/>
  <c r="BD9367" i="3" s="1"/>
  <c r="BD9368" i="3" s="1"/>
  <c r="BD9369" i="3" s="1"/>
  <c r="BD9370" i="3" s="1"/>
  <c r="BD9371" i="3" s="1"/>
  <c r="BD9372" i="3" s="1"/>
  <c r="BD9373" i="3" s="1"/>
  <c r="BD9374" i="3" s="1"/>
  <c r="BD9375" i="3" s="1"/>
  <c r="BD9376" i="3" s="1"/>
  <c r="BD9377" i="3" s="1"/>
  <c r="BD9378" i="3" s="1"/>
  <c r="BD9379" i="3" s="1"/>
  <c r="BD9380" i="3" s="1"/>
  <c r="BD9381" i="3" s="1"/>
  <c r="BD9382" i="3" s="1"/>
  <c r="BD9383" i="3" s="1"/>
  <c r="BD9384" i="3" s="1"/>
  <c r="BD9385" i="3" s="1"/>
  <c r="BD9386" i="3" s="1"/>
  <c r="BD9387" i="3" s="1"/>
  <c r="BD9388" i="3" s="1"/>
  <c r="BD9389" i="3" s="1"/>
  <c r="BD9390" i="3" s="1"/>
  <c r="BD9391" i="3" s="1"/>
  <c r="BD9392" i="3" s="1"/>
  <c r="BD9393" i="3" s="1"/>
  <c r="BD9394" i="3" s="1"/>
  <c r="BD9395" i="3" s="1"/>
  <c r="BD9396" i="3" s="1"/>
  <c r="BD9397" i="3" s="1"/>
  <c r="BD9398" i="3" s="1"/>
  <c r="BD9399" i="3" s="1"/>
  <c r="BD9400" i="3" s="1"/>
  <c r="BD9401" i="3" s="1"/>
  <c r="BD9402" i="3" s="1"/>
  <c r="BD9403" i="3" s="1"/>
  <c r="BD9404" i="3" s="1"/>
  <c r="BD9405" i="3" s="1"/>
  <c r="BD9406" i="3" s="1"/>
  <c r="BD9407" i="3" s="1"/>
  <c r="BD9408" i="3" s="1"/>
  <c r="BD9409" i="3" s="1"/>
  <c r="BD9410" i="3" s="1"/>
  <c r="BD9411" i="3" s="1"/>
  <c r="BD9412" i="3" s="1"/>
  <c r="BD9413" i="3" s="1"/>
  <c r="BD9414" i="3" s="1"/>
  <c r="BD9415" i="3" s="1"/>
  <c r="BD9416" i="3" s="1"/>
  <c r="BD9417" i="3" s="1"/>
  <c r="BD9418" i="3" s="1"/>
  <c r="BD9419" i="3" s="1"/>
  <c r="BD9420" i="3" s="1"/>
  <c r="BD9421" i="3" s="1"/>
  <c r="BD9422" i="3" s="1"/>
  <c r="BD9423" i="3" s="1"/>
  <c r="BD9424" i="3" s="1"/>
  <c r="BD9425" i="3" s="1"/>
  <c r="BD9426" i="3" s="1"/>
  <c r="BD9427" i="3" s="1"/>
  <c r="BD9428" i="3" s="1"/>
  <c r="BD9429" i="3" s="1"/>
  <c r="BD9430" i="3" s="1"/>
  <c r="BD9431" i="3" s="1"/>
  <c r="BD9432" i="3" s="1"/>
  <c r="BD9433" i="3" s="1"/>
  <c r="BD9434" i="3" s="1"/>
  <c r="BD9435" i="3" s="1"/>
  <c r="BD9436" i="3" s="1"/>
  <c r="BD9437" i="3" s="1"/>
  <c r="BD9438" i="3" s="1"/>
  <c r="BD9439" i="3" s="1"/>
  <c r="BD9440" i="3" s="1"/>
  <c r="BD9441" i="3" s="1"/>
  <c r="BD9442" i="3" s="1"/>
  <c r="BD9443" i="3" s="1"/>
  <c r="BD9444" i="3" s="1"/>
  <c r="BD9445" i="3" s="1"/>
  <c r="BD9446" i="3" s="1"/>
  <c r="BD9447" i="3" s="1"/>
  <c r="BD9448" i="3" s="1"/>
  <c r="BD9449" i="3" s="1"/>
  <c r="BD9450" i="3" s="1"/>
  <c r="BD9451" i="3" s="1"/>
  <c r="BD9452" i="3" s="1"/>
  <c r="BD9453" i="3" s="1"/>
  <c r="BD9454" i="3" s="1"/>
  <c r="BD9455" i="3" s="1"/>
  <c r="BD9456" i="3" s="1"/>
  <c r="BD9457" i="3" s="1"/>
  <c r="BD9458" i="3" s="1"/>
  <c r="BD9459" i="3" s="1"/>
  <c r="BD9460" i="3" s="1"/>
  <c r="BD9461" i="3" s="1"/>
  <c r="BD9462" i="3" s="1"/>
  <c r="BD9463" i="3" s="1"/>
  <c r="BD9464" i="3" s="1"/>
  <c r="BD9465" i="3" s="1"/>
  <c r="BD9466" i="3" s="1"/>
  <c r="BD9467" i="3" s="1"/>
  <c r="BD9468" i="3" s="1"/>
  <c r="BD9469" i="3" s="1"/>
  <c r="BD9470" i="3" s="1"/>
  <c r="BD9471" i="3" s="1"/>
  <c r="BD9472" i="3" s="1"/>
  <c r="BD9473" i="3" s="1"/>
  <c r="BD9474" i="3" s="1"/>
  <c r="BD9475" i="3" s="1"/>
  <c r="BD9476" i="3" s="1"/>
  <c r="BD9477" i="3" s="1"/>
  <c r="BD9478" i="3" s="1"/>
  <c r="BD9479" i="3" s="1"/>
  <c r="BD9480" i="3" s="1"/>
  <c r="BD9481" i="3" s="1"/>
  <c r="BD9482" i="3" s="1"/>
  <c r="BD9483" i="3" s="1"/>
  <c r="BD9484" i="3" s="1"/>
  <c r="BD9485" i="3" s="1"/>
  <c r="BD9486" i="3" s="1"/>
  <c r="BD9487" i="3" s="1"/>
  <c r="BD9488" i="3" s="1"/>
  <c r="BD9489" i="3" s="1"/>
  <c r="BD9490" i="3" s="1"/>
  <c r="BD9491" i="3" s="1"/>
  <c r="BD9492" i="3" s="1"/>
  <c r="BD9493" i="3" s="1"/>
  <c r="BD9494" i="3" s="1"/>
  <c r="BD9495" i="3" s="1"/>
  <c r="BD9496" i="3" s="1"/>
  <c r="BD9497" i="3" s="1"/>
  <c r="BD10744" i="3" s="1"/>
  <c r="BD10745" i="3" s="1"/>
  <c r="BD10746" i="3" s="1"/>
  <c r="BD10747" i="3" s="1"/>
  <c r="BD10748" i="3" s="1"/>
  <c r="BD10749" i="3" s="1"/>
  <c r="BD10750" i="3" s="1"/>
  <c r="BD10751" i="3" s="1"/>
  <c r="BD10752" i="3" s="1"/>
  <c r="BD10753" i="3" s="1"/>
  <c r="BD10754" i="3" s="1"/>
  <c r="BD10755" i="3" s="1"/>
  <c r="BD10756" i="3" s="1"/>
  <c r="BD10757" i="3" s="1"/>
  <c r="BD10758" i="3" s="1"/>
  <c r="BD10759" i="3" s="1"/>
  <c r="BD10760" i="3" s="1"/>
  <c r="BD10761" i="3" s="1"/>
  <c r="BD10762" i="3" s="1"/>
  <c r="BD10763" i="3" s="1"/>
  <c r="BD10764" i="3" s="1"/>
  <c r="BD10765" i="3" s="1"/>
  <c r="BD10766" i="3" s="1"/>
  <c r="BD10767" i="3" s="1"/>
  <c r="BE754" i="3" l="1"/>
  <c r="BE844" i="3"/>
  <c r="BE2294" i="3"/>
  <c r="BE1365" i="3"/>
  <c r="BE1966" i="3"/>
  <c r="BE1776" i="3"/>
  <c r="BE1067" i="3"/>
  <c r="BE2368" i="3"/>
  <c r="BE2194" i="3"/>
  <c r="BE2327" i="3"/>
  <c r="BE2330" i="3"/>
  <c r="BE1969" i="3"/>
  <c r="BE1989" i="3"/>
  <c r="BE1833" i="3"/>
  <c r="BE1540" i="3"/>
  <c r="BE2464" i="3"/>
  <c r="BE2123" i="3"/>
  <c r="BE2143" i="3"/>
  <c r="BE1987" i="3"/>
  <c r="BE2384" i="3"/>
  <c r="BE1737" i="3"/>
  <c r="BE2162" i="3"/>
  <c r="BE902" i="3"/>
  <c r="BE2257" i="3"/>
  <c r="BE2277" i="3"/>
  <c r="BE2172" i="3"/>
  <c r="BE1920" i="3"/>
  <c r="BE796" i="3"/>
  <c r="BE1398" i="3"/>
  <c r="BE1465" i="3"/>
  <c r="BE2392" i="3"/>
  <c r="BE2411" i="3"/>
  <c r="BE1958" i="3"/>
  <c r="BE2106" i="3"/>
  <c r="BE1950" i="3"/>
  <c r="BE1954" i="3"/>
  <c r="BE1661" i="3"/>
  <c r="BE2311" i="3"/>
  <c r="BE2401" i="3"/>
  <c r="BE1926" i="3"/>
  <c r="BE1946" i="3"/>
  <c r="BE1790" i="3"/>
  <c r="BE1451" i="3"/>
  <c r="BE1153" i="3"/>
  <c r="BE1592" i="3"/>
  <c r="BE1619" i="3"/>
  <c r="BE2163" i="3"/>
  <c r="BE1911" i="3"/>
  <c r="BE1030" i="3"/>
  <c r="BE2493" i="3"/>
  <c r="BE2308" i="3"/>
  <c r="BE2423" i="3"/>
  <c r="BE2426" i="3"/>
  <c r="BE2056" i="3"/>
  <c r="BE2488" i="3"/>
  <c r="BE1486" i="3"/>
  <c r="BE1537" i="3"/>
  <c r="BE1564" i="3"/>
  <c r="BE2110" i="3"/>
  <c r="BE1858" i="3"/>
  <c r="BE1128" i="3"/>
  <c r="BE1940" i="3"/>
  <c r="BE1960" i="3"/>
  <c r="BE1804" i="3"/>
  <c r="BE1501" i="3"/>
  <c r="BE953" i="3"/>
  <c r="BE1506" i="3"/>
  <c r="BE1253" i="3"/>
  <c r="BE2472" i="3"/>
  <c r="BE2207" i="3"/>
  <c r="BE1968" i="3"/>
  <c r="BE2220" i="3"/>
  <c r="BE2325" i="3"/>
  <c r="BE2100" i="3"/>
  <c r="BE921" i="3"/>
  <c r="BE53" i="3"/>
  <c r="BE526" i="3"/>
  <c r="BE101" i="3"/>
  <c r="BE1297" i="3"/>
  <c r="BE1047" i="3"/>
  <c r="BE322" i="3"/>
  <c r="BE91" i="3"/>
  <c r="BE666" i="3"/>
  <c r="BE1413" i="3"/>
  <c r="BE901" i="3"/>
  <c r="BE648" i="3"/>
  <c r="BE415" i="3"/>
  <c r="BE760" i="3"/>
  <c r="BE1028" i="3"/>
  <c r="BE1245" i="3"/>
  <c r="BE286" i="3"/>
  <c r="BE438" i="3"/>
  <c r="BE845" i="3"/>
  <c r="BE1345" i="3"/>
  <c r="BE892" i="3"/>
  <c r="BE1873" i="3"/>
  <c r="BE1893" i="3"/>
  <c r="BE150" i="3"/>
  <c r="BE624" i="3"/>
  <c r="BE1008" i="3"/>
  <c r="BE1084" i="3"/>
  <c r="BE698" i="3"/>
  <c r="BE491" i="3"/>
  <c r="BE17" i="3"/>
  <c r="BE986" i="3"/>
  <c r="BE1236" i="3"/>
  <c r="BE258" i="3"/>
  <c r="BE43" i="3"/>
  <c r="BE618" i="3"/>
  <c r="BE1359" i="3"/>
  <c r="BE853" i="3"/>
  <c r="BE664" i="3"/>
  <c r="BE431" i="3"/>
  <c r="BE779" i="3"/>
  <c r="BE679" i="3"/>
  <c r="BE1267" i="3"/>
  <c r="BE2049" i="3"/>
  <c r="BE2462" i="3"/>
  <c r="BE81" i="3"/>
  <c r="BE143" i="3"/>
  <c r="BE989" i="3"/>
  <c r="BE1240" i="3"/>
  <c r="BE275" i="3"/>
  <c r="BE626" i="3"/>
  <c r="BE212" i="3"/>
  <c r="BE1306" i="3"/>
  <c r="BE771" i="3"/>
  <c r="BE376" i="3"/>
  <c r="BE24" i="3"/>
  <c r="BE599" i="3"/>
  <c r="BE481" i="3"/>
  <c r="BE834" i="3"/>
  <c r="BE645" i="3"/>
  <c r="BE566" i="3"/>
  <c r="BE765" i="3"/>
  <c r="BE1025" i="3"/>
  <c r="BE1241" i="3"/>
  <c r="BE2022" i="3"/>
  <c r="BE2480" i="3"/>
  <c r="BE449" i="3"/>
  <c r="BE344" i="3"/>
  <c r="BE412" i="3"/>
  <c r="BE849" i="3"/>
  <c r="BE1440" i="3"/>
  <c r="BE100" i="3"/>
  <c r="BE334" i="3"/>
  <c r="BE767" i="3"/>
  <c r="BE1166" i="3"/>
  <c r="BE227" i="3"/>
  <c r="BE578" i="3"/>
  <c r="BE105" i="3"/>
  <c r="BE1258" i="3"/>
  <c r="BE686" i="3"/>
  <c r="BE397" i="3"/>
  <c r="BE40" i="3"/>
  <c r="BE615" i="3"/>
  <c r="BE524" i="3"/>
  <c r="BE850" i="3"/>
  <c r="BE1271" i="3"/>
  <c r="BE2425" i="3"/>
  <c r="BE393" i="3"/>
  <c r="BE186" i="3"/>
  <c r="BE628" i="3"/>
  <c r="BE947" i="3"/>
  <c r="BE1186" i="3"/>
  <c r="BE385" i="3"/>
  <c r="BE527" i="3"/>
  <c r="BE875" i="3"/>
  <c r="BE801" i="3"/>
  <c r="BE1392" i="3"/>
  <c r="BE165" i="3"/>
  <c r="BE47" i="3"/>
  <c r="BE893" i="3"/>
  <c r="BE1085" i="3"/>
  <c r="BE121" i="3"/>
  <c r="BE416" i="3"/>
  <c r="BE435" i="3"/>
  <c r="BE1320" i="3"/>
  <c r="BE824" i="3"/>
  <c r="BE1228" i="3"/>
  <c r="BE1819" i="3"/>
  <c r="BE50" i="3"/>
  <c r="BE591" i="3"/>
  <c r="BE232" i="3"/>
  <c r="BE1045" i="3"/>
  <c r="BE1111" i="3"/>
  <c r="BE391" i="3"/>
  <c r="BE155" i="3"/>
  <c r="BE345" i="3"/>
  <c r="BE1477" i="3"/>
  <c r="BE965" i="3"/>
  <c r="BE314" i="3"/>
  <c r="BE479" i="3"/>
  <c r="BE827" i="3"/>
  <c r="BE747" i="3"/>
  <c r="BE1331" i="3"/>
  <c r="BE197" i="3"/>
  <c r="BE63" i="3"/>
  <c r="BE909" i="3"/>
  <c r="BE1117" i="3"/>
  <c r="BE956" i="3"/>
  <c r="BE1937" i="3"/>
  <c r="BE157" i="3"/>
  <c r="BE588" i="3"/>
  <c r="BE349" i="3"/>
  <c r="BE1480" i="3"/>
  <c r="BE968" i="3"/>
  <c r="BE525" i="3"/>
  <c r="BE13" i="3"/>
  <c r="BE341" i="3"/>
  <c r="BE709" i="3"/>
  <c r="BE946" i="3"/>
  <c r="BE7" i="3"/>
  <c r="BE614" i="3"/>
  <c r="BE755" i="3"/>
  <c r="BE722" i="3"/>
  <c r="BE1305" i="3"/>
  <c r="BE395" i="3"/>
  <c r="BE44" i="3"/>
  <c r="BE890" i="3"/>
  <c r="BE1080" i="3"/>
  <c r="BE937" i="3"/>
  <c r="BE1552" i="3"/>
  <c r="BE1579" i="3"/>
  <c r="BE161" i="3"/>
  <c r="BE207" i="3"/>
  <c r="BE695" i="3"/>
  <c r="BE1325" i="3"/>
  <c r="BE339" i="3"/>
  <c r="BE214" i="3"/>
  <c r="BE297" i="3"/>
  <c r="BE1370" i="3"/>
  <c r="BE855" i="3"/>
  <c r="BE461" i="3"/>
  <c r="BE88" i="3"/>
  <c r="BE663" i="3"/>
  <c r="BE621" i="3"/>
  <c r="BE898" i="3"/>
  <c r="BE23" i="3"/>
  <c r="BE630" i="3"/>
  <c r="BE783" i="3"/>
  <c r="BE743" i="3"/>
  <c r="BE1393" i="3"/>
  <c r="BE2299" i="3"/>
  <c r="BE262" i="3"/>
  <c r="BE272" i="3"/>
  <c r="BE545" i="3"/>
  <c r="BE730" i="3"/>
  <c r="BE1156" i="3"/>
  <c r="BE677" i="3"/>
  <c r="BE598" i="3"/>
  <c r="BE728" i="3"/>
  <c r="BE700" i="3"/>
  <c r="BE1284" i="3"/>
  <c r="BE306" i="3"/>
  <c r="BE303" i="3"/>
  <c r="BE810" i="3"/>
  <c r="BE1436" i="3"/>
  <c r="BE128" i="3"/>
  <c r="BE268" i="3"/>
  <c r="BE498" i="3"/>
  <c r="BE1209" i="3"/>
  <c r="BE731" i="3"/>
  <c r="BE1272" i="3"/>
  <c r="BE2075" i="3"/>
  <c r="BE260" i="3"/>
  <c r="BE522" i="3"/>
  <c r="BE515" i="3"/>
  <c r="BE1416" i="3"/>
  <c r="BE904" i="3"/>
  <c r="BE440" i="3"/>
  <c r="BE72" i="3"/>
  <c r="BE647" i="3"/>
  <c r="BE589" i="3"/>
  <c r="BE882" i="3"/>
  <c r="BE629" i="3"/>
  <c r="BE550" i="3"/>
  <c r="BE745" i="3"/>
  <c r="BE1009" i="3"/>
  <c r="BE1220" i="3"/>
  <c r="BE328" i="3"/>
  <c r="BE319" i="3"/>
  <c r="BE826" i="3"/>
  <c r="BE1452" i="3"/>
  <c r="BE873" i="3"/>
  <c r="BE1403" i="3"/>
  <c r="BE301" i="3"/>
  <c r="BE75" i="3"/>
  <c r="BE650" i="3"/>
  <c r="BE1397" i="3"/>
  <c r="BE885" i="3"/>
  <c r="BE414" i="3"/>
  <c r="BE202" i="3"/>
  <c r="BE644" i="3"/>
  <c r="BE963" i="3"/>
  <c r="BE1202" i="3"/>
  <c r="BE263" i="3"/>
  <c r="BE531" i="3"/>
  <c r="BE1055" i="3"/>
  <c r="BE990" i="3"/>
  <c r="BE115" i="3"/>
  <c r="BE445" i="3"/>
  <c r="BE110" i="3"/>
  <c r="BE1146" i="3"/>
  <c r="BE601" i="3"/>
  <c r="BE854" i="3"/>
  <c r="BE1846" i="3"/>
  <c r="BE1866" i="3"/>
  <c r="BE475" i="3"/>
  <c r="BE124" i="3"/>
  <c r="BE970" i="3"/>
  <c r="BE1215" i="3"/>
  <c r="BE66" i="3"/>
  <c r="BE607" i="3"/>
  <c r="BE253" i="3"/>
  <c r="BE1077" i="3"/>
  <c r="BE1127" i="3"/>
  <c r="BE350" i="3"/>
  <c r="BE154" i="3"/>
  <c r="BE596" i="3"/>
  <c r="BE915" i="3"/>
  <c r="BE1154" i="3"/>
  <c r="BE279" i="3"/>
  <c r="BE547" i="3"/>
  <c r="BE1071" i="3"/>
  <c r="BE1006" i="3"/>
  <c r="BE723" i="3"/>
  <c r="BE758" i="3"/>
  <c r="BE1457" i="3"/>
  <c r="BE439" i="3"/>
  <c r="BE203" i="3"/>
  <c r="BE409" i="3"/>
  <c r="BE1097" i="3"/>
  <c r="BE1013" i="3"/>
  <c r="BE2122" i="3"/>
  <c r="BE2028" i="3"/>
  <c r="BE2229" i="3"/>
  <c r="BE1953" i="3"/>
  <c r="BE1973" i="3"/>
  <c r="BE1817" i="3"/>
  <c r="BE1519" i="3"/>
  <c r="BE2448" i="3"/>
  <c r="BE1644" i="3"/>
  <c r="BE1671" i="3"/>
  <c r="BE1391" i="3"/>
  <c r="BE1938" i="3"/>
  <c r="BE1444" i="3"/>
  <c r="BE2489" i="3"/>
  <c r="BE2478" i="3"/>
  <c r="BE2281" i="3"/>
  <c r="BE924" i="3"/>
  <c r="BE1747" i="3"/>
  <c r="BE2160" i="3"/>
  <c r="BE1339" i="3"/>
  <c r="BE1376" i="3"/>
  <c r="BE1433" i="3"/>
  <c r="BE2376" i="3"/>
  <c r="BE2395" i="3"/>
  <c r="BE1595" i="3"/>
  <c r="BE1621" i="3"/>
  <c r="BE2153" i="3"/>
  <c r="BE1901" i="3"/>
  <c r="BE1518" i="3"/>
  <c r="BE1764" i="3"/>
  <c r="BE1784" i="3"/>
  <c r="BE1603" i="3"/>
  <c r="BE2362" i="3"/>
  <c r="BE2467" i="3"/>
  <c r="BE1869" i="3"/>
  <c r="BE1396" i="3"/>
  <c r="BE1571" i="3"/>
  <c r="BE1597" i="3"/>
  <c r="BE2147" i="3"/>
  <c r="BE1895" i="3"/>
  <c r="BE1062" i="3"/>
  <c r="BE2350" i="3"/>
  <c r="BE2370" i="3"/>
  <c r="BE2198" i="3"/>
  <c r="BE2256" i="3"/>
  <c r="BE1073" i="3"/>
  <c r="BE2069" i="3"/>
  <c r="BE1913" i="3"/>
  <c r="BE1647" i="3"/>
  <c r="BE2436" i="3"/>
  <c r="BE1296" i="3"/>
  <c r="BE1632" i="3"/>
  <c r="BE1100" i="3"/>
  <c r="BE1924" i="3"/>
  <c r="BE1944" i="3"/>
  <c r="BE1788" i="3"/>
  <c r="BE1443" i="3"/>
  <c r="BE969" i="3"/>
  <c r="BE2272" i="3"/>
  <c r="BE2435" i="3"/>
  <c r="BE2279" i="3"/>
  <c r="BE2282" i="3"/>
  <c r="BE1857" i="3"/>
  <c r="BE1722" i="3"/>
  <c r="BE1520" i="3"/>
  <c r="BE1981" i="3"/>
  <c r="BE1438" i="3"/>
  <c r="BE1596" i="3"/>
  <c r="BE1875" i="3"/>
  <c r="BE2031" i="3"/>
  <c r="BE2166" i="3"/>
  <c r="BE838" i="3"/>
  <c r="BE1630" i="3"/>
  <c r="BE504" i="3"/>
  <c r="BE120" i="3"/>
  <c r="BE313" i="3"/>
  <c r="BE685" i="3"/>
  <c r="BE930" i="3"/>
  <c r="BE496" i="3"/>
  <c r="BE248" i="3"/>
  <c r="BE689" i="3"/>
  <c r="BE884" i="3"/>
  <c r="BE1351" i="3"/>
  <c r="BE118" i="3"/>
  <c r="BE592" i="3"/>
  <c r="BE976" i="3"/>
  <c r="BE1374" i="3"/>
  <c r="BE37" i="3"/>
  <c r="BE505" i="3"/>
  <c r="BE152" i="3"/>
  <c r="BE1276" i="3"/>
  <c r="BE1031" i="3"/>
  <c r="BE1238" i="3"/>
  <c r="BE1516" i="3"/>
  <c r="BE323" i="3"/>
  <c r="BE674" i="3"/>
  <c r="BE276" i="3"/>
  <c r="BE1354" i="3"/>
  <c r="BE835" i="3"/>
  <c r="BE282" i="3"/>
  <c r="BE668" i="3"/>
  <c r="BE456" i="3"/>
  <c r="BE1167" i="3"/>
  <c r="BE688" i="3"/>
  <c r="BE432" i="3"/>
  <c r="BE169" i="3"/>
  <c r="BE641" i="3"/>
  <c r="BE836" i="3"/>
  <c r="BE1287" i="3"/>
  <c r="BE134" i="3"/>
  <c r="BE608" i="3"/>
  <c r="BE992" i="3"/>
  <c r="BE1052" i="3"/>
  <c r="BE1163" i="3"/>
  <c r="BE1673" i="3"/>
  <c r="BE114" i="3"/>
  <c r="BE655" i="3"/>
  <c r="BE317" i="3"/>
  <c r="BE1171" i="3"/>
  <c r="BE692" i="3"/>
  <c r="BE455" i="3"/>
  <c r="BE219" i="3"/>
  <c r="BE430" i="3"/>
  <c r="BE1129" i="3"/>
  <c r="BE1029" i="3"/>
  <c r="BE406" i="3"/>
  <c r="BE252" i="3"/>
  <c r="BE891" i="3"/>
  <c r="BE817" i="3"/>
  <c r="BE1408" i="3"/>
  <c r="BE288" i="3"/>
  <c r="BE127" i="3"/>
  <c r="BE973" i="3"/>
  <c r="BE1219" i="3"/>
  <c r="BE1020" i="3"/>
  <c r="BE2001" i="3"/>
  <c r="BE2021" i="3"/>
  <c r="BE222" i="3"/>
  <c r="BE374" i="3"/>
  <c r="BE797" i="3"/>
  <c r="BE1281" i="3"/>
  <c r="BE83" i="3"/>
  <c r="BE402" i="3"/>
  <c r="BE78" i="3"/>
  <c r="BE1114" i="3"/>
  <c r="BE537" i="3"/>
  <c r="BE407" i="3"/>
  <c r="BE171" i="3"/>
  <c r="BE366" i="3"/>
  <c r="BE1493" i="3"/>
  <c r="BE981" i="3"/>
  <c r="BE428" i="3"/>
  <c r="BE316" i="3"/>
  <c r="BE907" i="3"/>
  <c r="BE833" i="3"/>
  <c r="BE1424" i="3"/>
  <c r="BE2363" i="3"/>
  <c r="BE1991" i="3"/>
  <c r="BE103" i="3"/>
  <c r="BE310" i="3"/>
  <c r="BE887" i="3"/>
  <c r="BE830" i="3"/>
  <c r="BE502" i="3"/>
  <c r="BE132" i="3"/>
  <c r="BE289" i="3"/>
  <c r="BE742" i="3"/>
  <c r="BE1217" i="3"/>
  <c r="BE18" i="3"/>
  <c r="BE559" i="3"/>
  <c r="BE177" i="3"/>
  <c r="BE1340" i="3"/>
  <c r="BE1079" i="3"/>
  <c r="BE372" i="3"/>
  <c r="BE170" i="3"/>
  <c r="BE612" i="3"/>
  <c r="BE931" i="3"/>
  <c r="BE1170" i="3"/>
  <c r="BE1905" i="3"/>
  <c r="BE2164" i="3"/>
  <c r="BE574" i="3"/>
  <c r="BE61" i="3"/>
  <c r="BE405" i="3"/>
  <c r="BE671" i="3"/>
  <c r="BE994" i="3"/>
  <c r="BE568" i="3"/>
  <c r="BE333" i="3"/>
  <c r="BE753" i="3"/>
  <c r="BE948" i="3"/>
  <c r="BE1125" i="3"/>
  <c r="BE182" i="3"/>
  <c r="BE656" i="3"/>
  <c r="BE1040" i="3"/>
  <c r="BE1148" i="3"/>
  <c r="BE34" i="3"/>
  <c r="BE575" i="3"/>
  <c r="BE209" i="3"/>
  <c r="BE1361" i="3"/>
  <c r="BE1095" i="3"/>
  <c r="BE1302" i="3"/>
  <c r="BE1601" i="3"/>
  <c r="BE555" i="3"/>
  <c r="BE270" i="3"/>
  <c r="BE380" i="3"/>
  <c r="BE1075" i="3"/>
  <c r="BE1314" i="3"/>
  <c r="BE549" i="3"/>
  <c r="BE450" i="3"/>
  <c r="BE617" i="3"/>
  <c r="BE929" i="3"/>
  <c r="BE1088" i="3"/>
  <c r="BE168" i="3"/>
  <c r="BE175" i="3"/>
  <c r="BE1021" i="3"/>
  <c r="BE1283" i="3"/>
  <c r="BE125" i="3"/>
  <c r="BE572" i="3"/>
  <c r="BE324" i="3"/>
  <c r="BE1464" i="3"/>
  <c r="BE952" i="3"/>
  <c r="BE1069" i="3"/>
  <c r="BE1947" i="3"/>
  <c r="BE178" i="3"/>
  <c r="BE352" i="3"/>
  <c r="BE387" i="3"/>
  <c r="BE1256" i="3"/>
  <c r="BE776" i="3"/>
  <c r="BE519" i="3"/>
  <c r="BE283" i="3"/>
  <c r="BE516" i="3"/>
  <c r="BE1227" i="3"/>
  <c r="BE748" i="3"/>
  <c r="BE492" i="3"/>
  <c r="BE386" i="3"/>
  <c r="BE518" i="3"/>
  <c r="BE881" i="3"/>
  <c r="BE1472" i="3"/>
  <c r="BE129" i="3"/>
  <c r="BE191" i="3"/>
  <c r="BE1037" i="3"/>
  <c r="BE1304" i="3"/>
  <c r="BE2349" i="3"/>
  <c r="BE2146" i="3"/>
  <c r="BE20" i="3"/>
  <c r="BE627" i="3"/>
  <c r="BE1151" i="3"/>
  <c r="BE1086" i="3"/>
  <c r="BE839" i="3"/>
  <c r="BE136" i="3"/>
  <c r="BE159" i="3"/>
  <c r="BE1005" i="3"/>
  <c r="BE1261" i="3"/>
  <c r="BE217" i="3"/>
  <c r="BE480" i="3"/>
  <c r="BE483" i="3"/>
  <c r="BE1384" i="3"/>
  <c r="BE872" i="3"/>
  <c r="BE667" i="3"/>
  <c r="BE250" i="3"/>
  <c r="BE529" i="3"/>
  <c r="BE708" i="3"/>
  <c r="BE1124" i="3"/>
  <c r="BE1562" i="3"/>
  <c r="BE2389" i="3"/>
  <c r="BE478" i="3"/>
  <c r="BE172" i="3"/>
  <c r="BE225" i="3"/>
  <c r="BE1011" i="3"/>
  <c r="BE1250" i="3"/>
  <c r="BE470" i="3"/>
  <c r="BE365" i="3"/>
  <c r="BE476" i="3"/>
  <c r="BE865" i="3"/>
  <c r="BE1456" i="3"/>
  <c r="BE266" i="3"/>
  <c r="BE111" i="3"/>
  <c r="BE957" i="3"/>
  <c r="BE1197" i="3"/>
  <c r="BE238" i="3"/>
  <c r="BE501" i="3"/>
  <c r="BE499" i="3"/>
  <c r="BE1400" i="3"/>
  <c r="BE888" i="3"/>
  <c r="BE1313" i="3"/>
  <c r="BE1883" i="3"/>
  <c r="BE474" i="3"/>
  <c r="BE226" i="3"/>
  <c r="BE673" i="3"/>
  <c r="BE868" i="3"/>
  <c r="BE1329" i="3"/>
  <c r="BE119" i="3"/>
  <c r="BE340" i="3"/>
  <c r="BE911" i="3"/>
  <c r="BE846" i="3"/>
  <c r="BE541" i="3"/>
  <c r="BE443" i="3"/>
  <c r="BE92" i="3"/>
  <c r="BE938" i="3"/>
  <c r="BE1172" i="3"/>
  <c r="BE280" i="3"/>
  <c r="BE59" i="3"/>
  <c r="BE634" i="3"/>
  <c r="BE1380" i="3"/>
  <c r="BE869" i="3"/>
  <c r="BE1428" i="3"/>
  <c r="BE1395" i="3"/>
  <c r="BE261" i="3"/>
  <c r="BE652" i="3"/>
  <c r="BE434" i="3"/>
  <c r="BE1136" i="3"/>
  <c r="BE1032" i="3"/>
  <c r="BE590" i="3"/>
  <c r="BE10" i="3"/>
  <c r="BE426" i="3"/>
  <c r="BE707" i="3"/>
  <c r="BE1010" i="3"/>
  <c r="BE71" i="3"/>
  <c r="BE678" i="3"/>
  <c r="BE847" i="3"/>
  <c r="BE798" i="3"/>
  <c r="BE1389" i="3"/>
  <c r="BE459" i="3"/>
  <c r="BE108" i="3"/>
  <c r="BE954" i="3"/>
  <c r="BE1193" i="3"/>
  <c r="BE1001" i="3"/>
  <c r="BE1566" i="3"/>
  <c r="BE2285" i="3"/>
  <c r="BE616" i="3"/>
  <c r="BE383" i="3"/>
  <c r="BE718" i="3"/>
  <c r="BE996" i="3"/>
  <c r="BE1203" i="3"/>
  <c r="BE247" i="3"/>
  <c r="BE510" i="3"/>
  <c r="BE1039" i="3"/>
  <c r="BE974" i="3"/>
  <c r="BE35" i="3"/>
  <c r="BE337" i="3"/>
  <c r="BE30" i="3"/>
  <c r="BE1066" i="3"/>
  <c r="BE1343" i="3"/>
  <c r="BE2184" i="3"/>
  <c r="BE2445" i="3"/>
  <c r="BE1422" i="3"/>
  <c r="BE1623" i="3"/>
  <c r="BE1649" i="3"/>
  <c r="BE2174" i="3"/>
  <c r="BE1922" i="3"/>
  <c r="BE1460" i="3"/>
  <c r="BE2004" i="3"/>
  <c r="BE2024" i="3"/>
  <c r="BE1868" i="3"/>
  <c r="BE1587" i="3"/>
  <c r="BE857" i="3"/>
  <c r="BE1590" i="3"/>
  <c r="BE1381" i="3"/>
  <c r="BE1431" i="3"/>
  <c r="BE1903" i="3"/>
  <c r="BE2369" i="3"/>
  <c r="BE2453" i="3"/>
  <c r="BE1573" i="3"/>
  <c r="BE1600" i="3"/>
  <c r="BE2137" i="3"/>
  <c r="BE1885" i="3"/>
  <c r="BE1534" i="3"/>
  <c r="BE1979" i="3"/>
  <c r="BE1999" i="3"/>
  <c r="BE1843" i="3"/>
  <c r="BE1553" i="3"/>
  <c r="BE1185" i="3"/>
  <c r="BE2233" i="3"/>
  <c r="BE2259" i="3"/>
  <c r="BE2358" i="3"/>
  <c r="BE1412" i="3"/>
  <c r="BE2121" i="3"/>
  <c r="BE1943" i="3"/>
  <c r="BE825" i="3"/>
  <c r="BE2334" i="3"/>
  <c r="BE2354" i="3"/>
  <c r="BE2490" i="3"/>
  <c r="BE2240" i="3"/>
  <c r="BE1232" i="3"/>
  <c r="BE1572" i="3"/>
  <c r="BE1618" i="3"/>
  <c r="BE1216" i="3"/>
  <c r="BE2460" i="3"/>
  <c r="BE1739" i="3"/>
  <c r="BE1759" i="3"/>
  <c r="BE1569" i="3"/>
  <c r="BE2018" i="3"/>
  <c r="BE1315" i="3"/>
  <c r="BE1902" i="3"/>
  <c r="BE1629" i="3"/>
  <c r="BE719" i="3"/>
  <c r="BE2234" i="3"/>
  <c r="BE2419" i="3"/>
  <c r="BE2263" i="3"/>
  <c r="BE2266" i="3"/>
  <c r="BE1841" i="3"/>
  <c r="BE1925" i="3"/>
  <c r="BE1769" i="3"/>
  <c r="BE1702" i="3"/>
  <c r="BE2352" i="3"/>
  <c r="BE2059" i="3"/>
  <c r="BE2079" i="3"/>
  <c r="BE1923" i="3"/>
  <c r="BE1660" i="3"/>
  <c r="BE1350" i="3"/>
  <c r="BE1933" i="3"/>
  <c r="BE2185" i="3"/>
  <c r="BE1664" i="3"/>
  <c r="BE1414" i="3"/>
  <c r="BE2479" i="3"/>
  <c r="BE1824" i="3"/>
  <c r="BE533" i="3"/>
  <c r="BE429" i="3"/>
  <c r="BE585" i="3"/>
  <c r="BE913" i="3"/>
  <c r="BE1056" i="3"/>
  <c r="BE41" i="3"/>
  <c r="BE421" i="3"/>
  <c r="BE832" i="3"/>
  <c r="BE1230" i="3"/>
  <c r="BE291" i="3"/>
  <c r="BE642" i="3"/>
  <c r="BE233" i="3"/>
  <c r="BE1322" i="3"/>
  <c r="BE791" i="3"/>
  <c r="BE482" i="3"/>
  <c r="BE104" i="3"/>
  <c r="BE241" i="3"/>
  <c r="BE653" i="3"/>
  <c r="BE914" i="3"/>
  <c r="BE1542" i="3"/>
  <c r="BE1908" i="3"/>
  <c r="BE503" i="3"/>
  <c r="BE267" i="3"/>
  <c r="BE494" i="3"/>
  <c r="BE1205" i="3"/>
  <c r="BE727" i="3"/>
  <c r="BE635" i="3"/>
  <c r="BE205" i="3"/>
  <c r="BE486" i="3"/>
  <c r="BE1155" i="3"/>
  <c r="BE1060" i="3"/>
  <c r="BE116" i="3"/>
  <c r="BE357" i="3"/>
  <c r="BE784" i="3"/>
  <c r="BE1182" i="3"/>
  <c r="BE307" i="3"/>
  <c r="BE658" i="3"/>
  <c r="BE254" i="3"/>
  <c r="BE1338" i="3"/>
  <c r="BE815" i="3"/>
  <c r="BE1046" i="3"/>
  <c r="BE2038" i="3"/>
  <c r="BE638" i="3"/>
  <c r="BE58" i="3"/>
  <c r="BE490" i="3"/>
  <c r="BE787" i="3"/>
  <c r="BE1058" i="3"/>
  <c r="BE632" i="3"/>
  <c r="BE399" i="3"/>
  <c r="BE739" i="3"/>
  <c r="BE1012" i="3"/>
  <c r="BE1224" i="3"/>
  <c r="BE164" i="3"/>
  <c r="BE329" i="3"/>
  <c r="BE763" i="3"/>
  <c r="BE1239" i="3"/>
  <c r="BE98" i="3"/>
  <c r="BE639" i="3"/>
  <c r="BE296" i="3"/>
  <c r="BE1141" i="3"/>
  <c r="BE1159" i="3"/>
  <c r="BE1366" i="3"/>
  <c r="BE1687" i="3"/>
  <c r="BE112" i="3"/>
  <c r="BE441" i="3"/>
  <c r="BE277" i="3"/>
  <c r="BE1212" i="3"/>
  <c r="BE983" i="3"/>
  <c r="BE237" i="3"/>
  <c r="BE27" i="3"/>
  <c r="BE602" i="3"/>
  <c r="BE1337" i="3"/>
  <c r="BE837" i="3"/>
  <c r="BE584" i="3"/>
  <c r="BE351" i="3"/>
  <c r="BE769" i="3"/>
  <c r="BE964" i="3"/>
  <c r="BE1157" i="3"/>
  <c r="BE196" i="3"/>
  <c r="BE353" i="3"/>
  <c r="BE781" i="3"/>
  <c r="BE1260" i="3"/>
  <c r="BE828" i="3"/>
  <c r="BE1471" i="3"/>
  <c r="BE2417" i="3"/>
  <c r="BE264" i="3"/>
  <c r="BE271" i="3"/>
  <c r="BE778" i="3"/>
  <c r="BE1404" i="3"/>
  <c r="BE64" i="3"/>
  <c r="BE377" i="3"/>
  <c r="BE213" i="3"/>
  <c r="BE1140" i="3"/>
  <c r="BE935" i="3"/>
  <c r="BE542" i="3"/>
  <c r="BE29" i="3"/>
  <c r="BE362" i="3"/>
  <c r="BE729" i="3"/>
  <c r="BE962" i="3"/>
  <c r="BE87" i="3"/>
  <c r="BE236" i="3"/>
  <c r="BE867" i="3"/>
  <c r="BE814" i="3"/>
  <c r="BE460" i="3"/>
  <c r="BE1417" i="3"/>
  <c r="BE1453" i="3"/>
  <c r="BE597" i="3"/>
  <c r="BE514" i="3"/>
  <c r="BE701" i="3"/>
  <c r="BE977" i="3"/>
  <c r="BE1177" i="3"/>
  <c r="BE38" i="3"/>
  <c r="BE506" i="3"/>
  <c r="BE896" i="3"/>
  <c r="BE1294" i="3"/>
  <c r="BE16" i="3"/>
  <c r="BE300" i="3"/>
  <c r="BE109" i="3"/>
  <c r="BE1044" i="3"/>
  <c r="BE879" i="3"/>
  <c r="BE558" i="3"/>
  <c r="BE45" i="3"/>
  <c r="BE384" i="3"/>
  <c r="BE749" i="3"/>
  <c r="BE978" i="3"/>
  <c r="BE1383" i="3"/>
  <c r="BE1972" i="3"/>
  <c r="BE231" i="3"/>
  <c r="BE489" i="3"/>
  <c r="BE1023" i="3"/>
  <c r="BE958" i="3"/>
  <c r="BE741" i="3"/>
  <c r="BE133" i="3"/>
  <c r="BE31" i="3"/>
  <c r="BE877" i="3"/>
  <c r="BE1053" i="3"/>
  <c r="BE146" i="3"/>
  <c r="BE284" i="3"/>
  <c r="BE355" i="3"/>
  <c r="BE1213" i="3"/>
  <c r="BE735" i="3"/>
  <c r="BE539" i="3"/>
  <c r="BE249" i="3"/>
  <c r="BE358" i="3"/>
  <c r="BE1059" i="3"/>
  <c r="BE1298" i="3"/>
  <c r="BE1275" i="3"/>
  <c r="BE2235" i="3"/>
  <c r="BE278" i="3"/>
  <c r="BE122" i="3"/>
  <c r="BE564" i="3"/>
  <c r="BE871" i="3"/>
  <c r="BE1122" i="3"/>
  <c r="BE246" i="3"/>
  <c r="BE463" i="3"/>
  <c r="BE811" i="3"/>
  <c r="BE726" i="3"/>
  <c r="BE1309" i="3"/>
  <c r="BE265" i="3"/>
  <c r="BE417" i="3"/>
  <c r="BE829" i="3"/>
  <c r="BE1324" i="3"/>
  <c r="BE162" i="3"/>
  <c r="BE326" i="3"/>
  <c r="BE371" i="3"/>
  <c r="BE1235" i="3"/>
  <c r="BE756" i="3"/>
  <c r="BE1696" i="3"/>
  <c r="BE3" i="3"/>
  <c r="BE230" i="3"/>
  <c r="BE65" i="3"/>
  <c r="BE1034" i="3"/>
  <c r="BE1300" i="3"/>
  <c r="BE130" i="3"/>
  <c r="BE192" i="3"/>
  <c r="BE338" i="3"/>
  <c r="BE1192" i="3"/>
  <c r="BE714" i="3"/>
  <c r="BE436" i="3"/>
  <c r="BE89" i="3"/>
  <c r="BE660" i="3"/>
  <c r="BE979" i="3"/>
  <c r="BE1218" i="3"/>
  <c r="BE4" i="3"/>
  <c r="BE611" i="3"/>
  <c r="BE1135" i="3"/>
  <c r="BE1070" i="3"/>
  <c r="BE819" i="3"/>
  <c r="BE1498" i="3"/>
  <c r="BE1526" i="3"/>
  <c r="BE167" i="3"/>
  <c r="BE404" i="3"/>
  <c r="BE959" i="3"/>
  <c r="BE894" i="3"/>
  <c r="BE637" i="3"/>
  <c r="BE244" i="3"/>
  <c r="BE396" i="3"/>
  <c r="BE813" i="3"/>
  <c r="BE1303" i="3"/>
  <c r="BE82" i="3"/>
  <c r="BE623" i="3"/>
  <c r="BE274" i="3"/>
  <c r="BE1109" i="3"/>
  <c r="BE1143" i="3"/>
  <c r="BE457" i="3"/>
  <c r="BE140" i="3"/>
  <c r="BE676" i="3"/>
  <c r="BE995" i="3"/>
  <c r="BE1234" i="3"/>
  <c r="BE1364" i="3"/>
  <c r="BE2228" i="3"/>
  <c r="BE25" i="3"/>
  <c r="BE400" i="3"/>
  <c r="BE816" i="3"/>
  <c r="BE1214" i="3"/>
  <c r="BE987" i="3"/>
  <c r="BE285" i="3"/>
  <c r="BE287" i="3"/>
  <c r="BE794" i="3"/>
  <c r="BE1420" i="3"/>
  <c r="BE218" i="3"/>
  <c r="BE620" i="3"/>
  <c r="BE392" i="3"/>
  <c r="BE1072" i="3"/>
  <c r="BE1000" i="3"/>
  <c r="BE453" i="3"/>
  <c r="BE201" i="3"/>
  <c r="BE657" i="3"/>
  <c r="BE852" i="3"/>
  <c r="BE1308" i="3"/>
  <c r="BE1652" i="3"/>
  <c r="BE2253" i="3"/>
  <c r="BE619" i="3"/>
  <c r="BE173" i="3"/>
  <c r="BE465" i="3"/>
  <c r="BE1139" i="3"/>
  <c r="BE1378" i="3"/>
  <c r="BE613" i="3"/>
  <c r="BE534" i="3"/>
  <c r="BE725" i="3"/>
  <c r="BE993" i="3"/>
  <c r="BE1199" i="3"/>
  <c r="BE221" i="3"/>
  <c r="BE239" i="3"/>
  <c r="BE738" i="3"/>
  <c r="BE1368" i="3"/>
  <c r="BE240" i="3"/>
  <c r="BE636" i="3"/>
  <c r="BE413" i="3"/>
  <c r="BE1104" i="3"/>
  <c r="BE1016" i="3"/>
  <c r="BE1187" i="3"/>
  <c r="BE1888" i="3"/>
  <c r="BE1611" i="3"/>
  <c r="BE86" i="3"/>
  <c r="BE560" i="3"/>
  <c r="BE944" i="3"/>
  <c r="BE1342" i="3"/>
  <c r="BE1115" i="3"/>
  <c r="BE427" i="3"/>
  <c r="BE76" i="3"/>
  <c r="BE922" i="3"/>
  <c r="BE1144" i="3"/>
  <c r="BE153" i="3"/>
  <c r="BE369" i="3"/>
  <c r="BE554" i="3"/>
  <c r="BE1273" i="3"/>
  <c r="BE789" i="3"/>
  <c r="BE600" i="3"/>
  <c r="BE1402" i="3"/>
  <c r="BE1714" i="3"/>
  <c r="BE1334" i="3"/>
  <c r="BE1988" i="3"/>
  <c r="BE2008" i="3"/>
  <c r="BE1852" i="3"/>
  <c r="BE1565" i="3"/>
  <c r="BE889" i="3"/>
  <c r="BE2400" i="3"/>
  <c r="BE2218" i="3"/>
  <c r="BE2343" i="3"/>
  <c r="BE2346" i="3"/>
  <c r="BE1985" i="3"/>
  <c r="BE1786" i="3"/>
  <c r="BE1605" i="3"/>
  <c r="BE1523" i="3"/>
  <c r="BE2274" i="3"/>
  <c r="BE1666" i="3"/>
  <c r="BE1441" i="3"/>
  <c r="BE1963" i="3"/>
  <c r="BE1983" i="3"/>
  <c r="BE1827" i="3"/>
  <c r="BE1532" i="3"/>
  <c r="BE1207" i="3"/>
  <c r="BE2273" i="3"/>
  <c r="BE2293" i="3"/>
  <c r="BE2188" i="3"/>
  <c r="BE1936" i="3"/>
  <c r="BE780" i="3"/>
  <c r="BE1749" i="3"/>
  <c r="BE1556" i="3"/>
  <c r="BE1474" i="3"/>
  <c r="BE1700" i="3"/>
  <c r="BE2195" i="3"/>
  <c r="BE2314" i="3"/>
  <c r="BE1524" i="3"/>
  <c r="BE1551" i="3"/>
  <c r="BE1594" i="3"/>
  <c r="BE1173" i="3"/>
  <c r="BE2444" i="3"/>
  <c r="BE1942" i="3"/>
  <c r="BE1962" i="3"/>
  <c r="BE1806" i="3"/>
  <c r="BE1504" i="3"/>
  <c r="BE1121" i="3"/>
  <c r="BE2084" i="3"/>
  <c r="BE2104" i="3"/>
  <c r="BE1948" i="3"/>
  <c r="BE1693" i="3"/>
  <c r="BE2058" i="3"/>
  <c r="BE1900" i="3"/>
  <c r="BE2443" i="3"/>
  <c r="BE1889" i="3"/>
  <c r="BE1909" i="3"/>
  <c r="BE1753" i="3"/>
  <c r="BE1686" i="3"/>
  <c r="BE2320" i="3"/>
  <c r="BE1559" i="3"/>
  <c r="BE1585" i="3"/>
  <c r="BE2126" i="3"/>
  <c r="BE1874" i="3"/>
  <c r="BE1096" i="3"/>
  <c r="BE2357" i="3"/>
  <c r="BE2397" i="3"/>
  <c r="BE2203" i="3"/>
  <c r="BE2016" i="3"/>
  <c r="BE1083" i="3"/>
  <c r="BE2424" i="3"/>
  <c r="BE1105" i="3"/>
  <c r="BE1442" i="3"/>
  <c r="BE2055" i="3"/>
  <c r="BE1789" i="3"/>
  <c r="BE77" i="3"/>
  <c r="BE15" i="3"/>
  <c r="BE861" i="3"/>
  <c r="BE1367" i="3"/>
  <c r="BE147" i="3"/>
  <c r="BE488" i="3"/>
  <c r="BE142" i="3"/>
  <c r="BE1178" i="3"/>
  <c r="BE665" i="3"/>
  <c r="BE471" i="3"/>
  <c r="BE235" i="3"/>
  <c r="BE452" i="3"/>
  <c r="BE1161" i="3"/>
  <c r="BE683" i="3"/>
  <c r="BE513" i="3"/>
  <c r="BE408" i="3"/>
  <c r="BE553" i="3"/>
  <c r="BE897" i="3"/>
  <c r="BE1488" i="3"/>
  <c r="BE1766" i="3"/>
  <c r="BE2499" i="3"/>
  <c r="BE680" i="3"/>
  <c r="BE447" i="3"/>
  <c r="BE795" i="3"/>
  <c r="BE704" i="3"/>
  <c r="BE1288" i="3"/>
  <c r="BE311" i="3"/>
  <c r="BE579" i="3"/>
  <c r="BE1103" i="3"/>
  <c r="BE1038" i="3"/>
  <c r="BE99" i="3"/>
  <c r="BE424" i="3"/>
  <c r="BE94" i="3"/>
  <c r="BE1130" i="3"/>
  <c r="BE569" i="3"/>
  <c r="BE487" i="3"/>
  <c r="BE251" i="3"/>
  <c r="BE473" i="3"/>
  <c r="BE1184" i="3"/>
  <c r="BE706" i="3"/>
  <c r="BE1247" i="3"/>
  <c r="BE1716" i="3"/>
  <c r="BE661" i="3"/>
  <c r="BE582" i="3"/>
  <c r="BE702" i="3"/>
  <c r="BE1041" i="3"/>
  <c r="BE1263" i="3"/>
  <c r="BE102" i="3"/>
  <c r="BE576" i="3"/>
  <c r="BE960" i="3"/>
  <c r="BE1358" i="3"/>
  <c r="BE80" i="3"/>
  <c r="BE398" i="3"/>
  <c r="BE234" i="3"/>
  <c r="BE1169" i="3"/>
  <c r="BE951" i="3"/>
  <c r="BE622" i="3"/>
  <c r="BE42" i="3"/>
  <c r="BE469" i="3"/>
  <c r="BE766" i="3"/>
  <c r="BE1042" i="3"/>
  <c r="BE1631" i="3"/>
  <c r="BE2036" i="3"/>
  <c r="BE418" i="3"/>
  <c r="BE56" i="3"/>
  <c r="BE631" i="3"/>
  <c r="BE557" i="3"/>
  <c r="BE866" i="3"/>
  <c r="BE410" i="3"/>
  <c r="BE137" i="3"/>
  <c r="BE625" i="3"/>
  <c r="BE820" i="3"/>
  <c r="BE1265" i="3"/>
  <c r="BE54" i="3"/>
  <c r="BE528" i="3"/>
  <c r="BE912" i="3"/>
  <c r="BE1310" i="3"/>
  <c r="BE96" i="3"/>
  <c r="BE420" i="3"/>
  <c r="BE256" i="3"/>
  <c r="BE1191" i="3"/>
  <c r="BE967" i="3"/>
  <c r="BE1174" i="3"/>
  <c r="BE934" i="3"/>
  <c r="BE156" i="3"/>
  <c r="BE437" i="3"/>
  <c r="BE451" i="3"/>
  <c r="BE1341" i="3"/>
  <c r="BE840" i="3"/>
  <c r="BE354" i="3"/>
  <c r="BE8" i="3"/>
  <c r="BE583" i="3"/>
  <c r="BE433" i="3"/>
  <c r="BE818" i="3"/>
  <c r="BE565" i="3"/>
  <c r="BE472" i="3"/>
  <c r="BE649" i="3"/>
  <c r="BE945" i="3"/>
  <c r="BE1120" i="3"/>
  <c r="BE242" i="3"/>
  <c r="BE255" i="3"/>
  <c r="BE759" i="3"/>
  <c r="BE1388" i="3"/>
  <c r="BE809" i="3"/>
  <c r="BE2129" i="3"/>
  <c r="BE2149" i="3"/>
  <c r="BE224" i="3"/>
  <c r="BE79" i="3"/>
  <c r="BE925" i="3"/>
  <c r="BE1149" i="3"/>
  <c r="BE211" i="3"/>
  <c r="BE562" i="3"/>
  <c r="BE206" i="3"/>
  <c r="BE1242" i="3"/>
  <c r="BE757" i="3"/>
  <c r="BE208" i="3"/>
  <c r="BE299" i="3"/>
  <c r="BE535" i="3"/>
  <c r="BE1248" i="3"/>
  <c r="BE770" i="3"/>
  <c r="BE581" i="3"/>
  <c r="BE493" i="3"/>
  <c r="BE681" i="3"/>
  <c r="BE961" i="3"/>
  <c r="BE1152" i="3"/>
  <c r="BE1894" i="3"/>
  <c r="BE2336" i="3"/>
  <c r="BE411" i="3"/>
  <c r="BE60" i="3"/>
  <c r="BE906" i="3"/>
  <c r="BE1112" i="3"/>
  <c r="BE69" i="3"/>
  <c r="BE543" i="3"/>
  <c r="BE145" i="3"/>
  <c r="BE1319" i="3"/>
  <c r="BE1063" i="3"/>
  <c r="BE670" i="3"/>
  <c r="BE90" i="3"/>
  <c r="BE532" i="3"/>
  <c r="BE831" i="3"/>
  <c r="BE1090" i="3"/>
  <c r="BE215" i="3"/>
  <c r="BE468" i="3"/>
  <c r="BE1007" i="3"/>
  <c r="BE942" i="3"/>
  <c r="BE717" i="3"/>
  <c r="BE1312" i="3"/>
  <c r="BE1344" i="3"/>
  <c r="BE39" i="3"/>
  <c r="BE646" i="3"/>
  <c r="BE803" i="3"/>
  <c r="BE764" i="3"/>
  <c r="BE1348" i="3"/>
  <c r="BE166" i="3"/>
  <c r="BE640" i="3"/>
  <c r="BE1024" i="3"/>
  <c r="BE1116" i="3"/>
  <c r="BE21" i="3"/>
  <c r="BE484" i="3"/>
  <c r="BE113" i="3"/>
  <c r="BE1255" i="3"/>
  <c r="BE1015" i="3"/>
  <c r="BE184" i="3"/>
  <c r="BE106" i="3"/>
  <c r="BE548" i="3"/>
  <c r="BE851" i="3"/>
  <c r="BE1106" i="3"/>
  <c r="BE1377" i="3"/>
  <c r="BE160" i="3"/>
  <c r="BE321" i="3"/>
  <c r="BE520" i="3"/>
  <c r="BE1231" i="3"/>
  <c r="BE752" i="3"/>
  <c r="BE654" i="3"/>
  <c r="BE74" i="3"/>
  <c r="BE512" i="3"/>
  <c r="BE807" i="3"/>
  <c r="BE1074" i="3"/>
  <c r="BE135" i="3"/>
  <c r="BE361" i="3"/>
  <c r="BE927" i="3"/>
  <c r="BE862" i="3"/>
  <c r="BE573" i="3"/>
  <c r="BE523" i="3"/>
  <c r="BE49" i="3"/>
  <c r="BE1018" i="3"/>
  <c r="BE1279" i="3"/>
  <c r="BE711" i="3"/>
  <c r="BE1718" i="3"/>
  <c r="BE1738" i="3"/>
  <c r="BE347" i="3"/>
  <c r="BE335" i="3"/>
  <c r="BE842" i="3"/>
  <c r="BE1468" i="3"/>
  <c r="BE5" i="3"/>
  <c r="BE462" i="3"/>
  <c r="BE298" i="3"/>
  <c r="BE1233" i="3"/>
  <c r="BE999" i="3"/>
  <c r="BE606" i="3"/>
  <c r="BE26" i="3"/>
  <c r="BE448" i="3"/>
  <c r="BE734" i="3"/>
  <c r="BE1026" i="3"/>
  <c r="BE151" i="3"/>
  <c r="BE382" i="3"/>
  <c r="BE943" i="3"/>
  <c r="BE878" i="3"/>
  <c r="BE605" i="3"/>
  <c r="BE1137" i="3"/>
  <c r="BE131" i="3"/>
  <c r="BE466" i="3"/>
  <c r="BE126" i="3"/>
  <c r="BE1162" i="3"/>
  <c r="BE633" i="3"/>
  <c r="BE188" i="3"/>
  <c r="BE458" i="3"/>
  <c r="BE467" i="3"/>
  <c r="BE1363" i="3"/>
  <c r="BE856" i="3"/>
  <c r="BE587" i="3"/>
  <c r="BE93" i="3"/>
  <c r="BE422" i="3"/>
  <c r="BE1107" i="3"/>
  <c r="BE1346" i="3"/>
  <c r="BE9" i="3"/>
  <c r="BE378" i="3"/>
  <c r="BE800" i="3"/>
  <c r="BE1198" i="3"/>
  <c r="BE971" i="3"/>
  <c r="BE1670" i="3"/>
  <c r="BE1694" i="3"/>
  <c r="BE295" i="3"/>
  <c r="BE563" i="3"/>
  <c r="BE1087" i="3"/>
  <c r="BE1022" i="3"/>
  <c r="BE750" i="3"/>
  <c r="BE245" i="3"/>
  <c r="BE95" i="3"/>
  <c r="BE941" i="3"/>
  <c r="BE1176" i="3"/>
  <c r="BE210" i="3"/>
  <c r="BE394" i="3"/>
  <c r="BE419" i="3"/>
  <c r="BE1299" i="3"/>
  <c r="BE808" i="3"/>
  <c r="BE603" i="3"/>
  <c r="BE141" i="3"/>
  <c r="BE444" i="3"/>
  <c r="BE1123" i="3"/>
  <c r="BE1362" i="3"/>
  <c r="BE1394" i="3"/>
  <c r="BE955" i="3"/>
  <c r="BE259" i="3"/>
  <c r="BE610" i="3"/>
  <c r="BE180" i="3"/>
  <c r="BE1290" i="3"/>
  <c r="BE744" i="3"/>
  <c r="BE189" i="3"/>
  <c r="BE604" i="3"/>
  <c r="BE370" i="3"/>
  <c r="BE1496" i="3"/>
  <c r="BE984" i="3"/>
  <c r="BE346" i="3"/>
  <c r="BE97" i="3"/>
  <c r="BE577" i="3"/>
  <c r="BE772" i="3"/>
  <c r="BE1201" i="3"/>
  <c r="BE70" i="3"/>
  <c r="BE544" i="3"/>
  <c r="BE571" i="3"/>
  <c r="BE1330" i="3"/>
  <c r="BE1118" i="3"/>
  <c r="BE187" i="3"/>
  <c r="BE696" i="3"/>
  <c r="BE980" i="3"/>
  <c r="BE1181" i="3"/>
  <c r="BE1921" i="3"/>
  <c r="BE2382" i="3"/>
  <c r="BE389" i="3"/>
  <c r="BE85" i="3"/>
  <c r="BE609" i="3"/>
  <c r="BE804" i="3"/>
  <c r="BE1244" i="3"/>
  <c r="BE55" i="3"/>
  <c r="BE662" i="3"/>
  <c r="BE823" i="3"/>
  <c r="BE782" i="3"/>
  <c r="BE1369" i="3"/>
  <c r="BE379" i="3"/>
  <c r="BE28" i="3"/>
  <c r="BE874" i="3"/>
  <c r="BE1048" i="3"/>
  <c r="BE185" i="3"/>
  <c r="BE390" i="3"/>
  <c r="BE570" i="3"/>
  <c r="BE1295" i="3"/>
  <c r="BE805" i="3"/>
  <c r="BE1357" i="3"/>
  <c r="BE2139" i="3"/>
  <c r="BE364" i="3"/>
  <c r="BE511" i="3"/>
  <c r="BE859" i="3"/>
  <c r="BE785" i="3"/>
  <c r="BE1373" i="3"/>
  <c r="BE36" i="3"/>
  <c r="BE643" i="3"/>
  <c r="BE675" i="3"/>
  <c r="BE1102" i="3"/>
  <c r="BE163" i="3"/>
  <c r="BE509" i="3"/>
  <c r="BE158" i="3"/>
  <c r="BE1194" i="3"/>
  <c r="BE693" i="3"/>
  <c r="BE294" i="3"/>
  <c r="BE315" i="3"/>
  <c r="BE551" i="3"/>
  <c r="BE1269" i="3"/>
  <c r="BE786" i="3"/>
  <c r="BE1481" i="3"/>
  <c r="BE1780" i="3"/>
  <c r="BE375" i="3"/>
  <c r="BE139" i="3"/>
  <c r="BE318" i="3"/>
  <c r="BE1461" i="3"/>
  <c r="BE949" i="3"/>
  <c r="BE500" i="3"/>
  <c r="BE204" i="3"/>
  <c r="BE308" i="3"/>
  <c r="BE1027" i="3"/>
  <c r="BE1266" i="3"/>
  <c r="BE327" i="3"/>
  <c r="BE595" i="3"/>
  <c r="BE1119" i="3"/>
  <c r="BE1054" i="3"/>
  <c r="BE179" i="3"/>
  <c r="BE530" i="3"/>
  <c r="BE174" i="3"/>
  <c r="BE1210" i="3"/>
  <c r="BE713" i="3"/>
  <c r="BE918" i="3"/>
  <c r="BE1910" i="3"/>
  <c r="BE2190" i="3"/>
  <c r="BE1494" i="3"/>
  <c r="BE1057" i="3"/>
  <c r="BE1899" i="3"/>
  <c r="BE1919" i="3"/>
  <c r="BE1763" i="3"/>
  <c r="BE2178" i="3"/>
  <c r="BE1335" i="3"/>
  <c r="BE2189" i="3"/>
  <c r="BE2219" i="3"/>
  <c r="BE2124" i="3"/>
  <c r="BE1872" i="3"/>
  <c r="BE860" i="3"/>
  <c r="BE1679" i="3"/>
  <c r="BE1415" i="3"/>
  <c r="BE2045" i="3"/>
  <c r="BE1475" i="3"/>
  <c r="BE2243" i="3"/>
  <c r="BE2416" i="3"/>
  <c r="BE1862" i="3"/>
  <c r="BE1882" i="3"/>
  <c r="BE1726" i="3"/>
  <c r="BE2141" i="3"/>
  <c r="BE1243" i="3"/>
  <c r="BE1507" i="3"/>
  <c r="BE1533" i="3"/>
  <c r="BE2099" i="3"/>
  <c r="BE1847" i="3"/>
  <c r="BE1126" i="3"/>
  <c r="BE2432" i="3"/>
  <c r="BE2239" i="3"/>
  <c r="BE2359" i="3"/>
  <c r="BE1190" i="3"/>
  <c r="BE1838" i="3"/>
  <c r="BE1544" i="3"/>
  <c r="BE812" i="3"/>
  <c r="BE2383" i="3"/>
  <c r="BE2355" i="3"/>
  <c r="BE2486" i="3"/>
  <c r="BE2475" i="3"/>
  <c r="BE1713" i="3"/>
  <c r="BE1861" i="3"/>
  <c r="BE1705" i="3"/>
  <c r="BE1622" i="3"/>
  <c r="BE2213" i="3"/>
  <c r="BE1995" i="3"/>
  <c r="BE2015" i="3"/>
  <c r="BE1859" i="3"/>
  <c r="BE1575" i="3"/>
  <c r="BE1164" i="3"/>
  <c r="BE1505" i="3"/>
  <c r="BE2032" i="3"/>
  <c r="BE1449" i="3"/>
  <c r="BE1485" i="3"/>
  <c r="BE2404" i="3"/>
  <c r="BE2245" i="3"/>
  <c r="BE2267" i="3"/>
  <c r="BE2161" i="3"/>
  <c r="BE2181" i="3"/>
  <c r="BE2025" i="3"/>
  <c r="BE1773" i="3"/>
  <c r="BE1646" i="3"/>
  <c r="BE1613" i="3"/>
  <c r="BE1640" i="3"/>
  <c r="BE2179" i="3"/>
  <c r="BE1927" i="3"/>
  <c r="BE1014" i="3"/>
  <c r="BE1668" i="3"/>
  <c r="BE1929" i="3"/>
  <c r="BE2085" i="3"/>
  <c r="BE1487" i="3"/>
  <c r="BE1993" i="3"/>
  <c r="BE1751" i="3"/>
  <c r="BE985" i="3"/>
  <c r="BE2491" i="3"/>
  <c r="BE2215" i="3"/>
  <c r="BE2313" i="3"/>
  <c r="BE2112" i="3"/>
  <c r="BE883" i="3"/>
  <c r="BE1654" i="3"/>
  <c r="BE1446" i="3"/>
  <c r="BE2446" i="3"/>
  <c r="BE2332" i="3"/>
  <c r="BE1580" i="3"/>
  <c r="BE1607" i="3"/>
  <c r="BE2142" i="3"/>
  <c r="BE2298" i="3"/>
  <c r="BE2484" i="3"/>
  <c r="BE2125" i="3"/>
  <c r="BE1356" i="3"/>
  <c r="BE1796" i="3"/>
  <c r="BE1816" i="3"/>
  <c r="BE1645" i="3"/>
  <c r="BE2087" i="3"/>
  <c r="BE806" i="3"/>
  <c r="BE2303" i="3"/>
  <c r="BE2307" i="3"/>
  <c r="BE2406" i="3"/>
  <c r="BE2449" i="3"/>
  <c r="BE1567" i="3"/>
  <c r="BE1557" i="3"/>
  <c r="BE2105" i="3"/>
  <c r="BE1853" i="3"/>
  <c r="BE1628" i="3"/>
  <c r="BE2156" i="3"/>
  <c r="BE2364" i="3"/>
  <c r="BE2081" i="3"/>
  <c r="BE2101" i="3"/>
  <c r="BE1945" i="3"/>
  <c r="BE1689" i="3"/>
  <c r="BE2500" i="3"/>
  <c r="BE1787" i="3"/>
  <c r="BE1807" i="3"/>
  <c r="BE1633" i="3"/>
  <c r="BE2066" i="3"/>
  <c r="BE1229" i="3"/>
  <c r="BE2302" i="3"/>
  <c r="BE2322" i="3"/>
  <c r="BE2473" i="3"/>
  <c r="BE2208" i="3"/>
  <c r="BE2095" i="3"/>
  <c r="BE2310" i="3"/>
  <c r="BE2431" i="3"/>
  <c r="BE1734" i="3"/>
  <c r="BE1754" i="3"/>
  <c r="BE1563" i="3"/>
  <c r="BE2013" i="3"/>
  <c r="BE1406" i="3"/>
  <c r="BE2107" i="3"/>
  <c r="BE2127" i="3"/>
  <c r="BE1971" i="3"/>
  <c r="BE1719" i="3"/>
  <c r="BE1286" i="3"/>
  <c r="BE2447" i="3"/>
  <c r="BE2387" i="3"/>
  <c r="BE2222" i="3"/>
  <c r="BE2226" i="3"/>
  <c r="BE2454" i="3"/>
  <c r="BE2438" i="3"/>
  <c r="BE2339" i="3"/>
  <c r="BE2351" i="3"/>
  <c r="BE736" i="3"/>
  <c r="BE1624" i="3"/>
  <c r="BE2249" i="3"/>
  <c r="BE1695" i="3"/>
  <c r="BE1717" i="3"/>
  <c r="BE1513" i="3"/>
  <c r="BE1430" i="3"/>
  <c r="BE2485" i="3"/>
  <c r="BE2070" i="3"/>
  <c r="BE2090" i="3"/>
  <c r="BE1934" i="3"/>
  <c r="BE1675" i="3"/>
  <c r="BE1409" i="3"/>
  <c r="BE2212" i="3"/>
  <c r="BE2232" i="3"/>
  <c r="BE2076" i="3"/>
  <c r="BE1270" i="3"/>
  <c r="BE2094" i="3"/>
  <c r="BE1840" i="3"/>
  <c r="BE939" i="3"/>
  <c r="BE2373" i="3"/>
  <c r="BE2276" i="3"/>
  <c r="BE2391" i="3"/>
  <c r="BE2394" i="3"/>
  <c r="BE2033" i="3"/>
  <c r="BE2053" i="3"/>
  <c r="BE1897" i="3"/>
  <c r="BE1625" i="3"/>
  <c r="BE2470" i="3"/>
  <c r="BE2187" i="3"/>
  <c r="BE1411" i="3"/>
  <c r="BE2051" i="3"/>
  <c r="BE2144" i="3"/>
  <c r="BE2402" i="3"/>
  <c r="BE1495" i="3"/>
  <c r="BE1375" i="3"/>
  <c r="BE2027" i="3"/>
  <c r="BE2047" i="3"/>
  <c r="BE1891" i="3"/>
  <c r="BE1617" i="3"/>
  <c r="BE1068" i="3"/>
  <c r="BE2337" i="3"/>
  <c r="BE2361" i="3"/>
  <c r="BE2252" i="3"/>
  <c r="BE2000" i="3"/>
  <c r="BE1131" i="3"/>
  <c r="BE1813" i="3"/>
  <c r="BE1641" i="3"/>
  <c r="BE1558" i="3"/>
  <c r="BE2399" i="3"/>
  <c r="BE2260" i="3"/>
  <c r="BE1997" i="3"/>
  <c r="BE1293" i="3"/>
  <c r="BE1656" i="3"/>
  <c r="BE1683" i="3"/>
  <c r="BE1427" i="3"/>
  <c r="BE1959" i="3"/>
  <c r="BE966" i="3"/>
  <c r="BE2414" i="3"/>
  <c r="BE2434" i="3"/>
  <c r="BE2278" i="3"/>
  <c r="BE2269" i="3"/>
  <c r="BE1478" i="3"/>
  <c r="BE2133" i="3"/>
  <c r="BE1977" i="3"/>
  <c r="BE1725" i="3"/>
  <c r="BE2469" i="3"/>
  <c r="BE1879" i="3"/>
  <c r="BE2131" i="3"/>
  <c r="BE1576" i="3"/>
  <c r="BE292" i="3"/>
  <c r="BE52" i="3"/>
  <c r="BE243" i="3"/>
  <c r="BE367" i="3"/>
  <c r="BE928" i="3"/>
  <c r="BE1326" i="3"/>
  <c r="BE1099" i="3"/>
  <c r="BE1588" i="3"/>
  <c r="BE1615" i="3"/>
  <c r="BE84" i="3"/>
  <c r="BE305" i="3"/>
  <c r="BE746" i="3"/>
  <c r="BE1150" i="3"/>
  <c r="BE923" i="3"/>
  <c r="BE193" i="3"/>
  <c r="BE223" i="3"/>
  <c r="BE716" i="3"/>
  <c r="BE1347" i="3"/>
  <c r="BE302" i="3"/>
  <c r="BE556" i="3"/>
  <c r="BE273" i="3"/>
  <c r="BE1448" i="3"/>
  <c r="BE936" i="3"/>
  <c r="BE368" i="3"/>
  <c r="BE144" i="3"/>
  <c r="BE593" i="3"/>
  <c r="BE788" i="3"/>
  <c r="BE1223" i="3"/>
  <c r="BE1447" i="3"/>
  <c r="BE2466" i="3"/>
  <c r="BE73" i="3"/>
  <c r="BE200" i="3"/>
  <c r="BE720" i="3"/>
  <c r="BE1196" i="3"/>
  <c r="BE19" i="3"/>
  <c r="BE309" i="3"/>
  <c r="BE14" i="3"/>
  <c r="BE1050" i="3"/>
  <c r="BE1321" i="3"/>
  <c r="BE343" i="3"/>
  <c r="BE107" i="3"/>
  <c r="BE682" i="3"/>
  <c r="BE1429" i="3"/>
  <c r="BE917" i="3"/>
  <c r="BE342" i="3"/>
  <c r="BE495" i="3"/>
  <c r="BE843" i="3"/>
  <c r="BE768" i="3"/>
  <c r="BE1352" i="3"/>
  <c r="BE2177" i="3"/>
  <c r="BE2254" i="3"/>
  <c r="BE552" i="3"/>
  <c r="BE312" i="3"/>
  <c r="BE737" i="3"/>
  <c r="BE932" i="3"/>
  <c r="BE1093" i="3"/>
  <c r="BE183" i="3"/>
  <c r="BE425" i="3"/>
  <c r="BE975" i="3"/>
  <c r="BE910" i="3"/>
  <c r="BE669" i="3"/>
  <c r="BE507" i="3"/>
  <c r="BE33" i="3"/>
  <c r="BE1002" i="3"/>
  <c r="BE1257" i="3"/>
  <c r="BE359" i="3"/>
  <c r="BE123" i="3"/>
  <c r="BE257" i="3"/>
  <c r="BE1445" i="3"/>
  <c r="BE933" i="3"/>
  <c r="BE1492" i="3"/>
  <c r="BE1549" i="3"/>
  <c r="BE1577" i="3"/>
  <c r="BE2098" i="3"/>
  <c r="BE998" i="3"/>
  <c r="BE2244" i="3"/>
  <c r="BE2197" i="3"/>
  <c r="BE2108" i="3"/>
  <c r="BE1856" i="3"/>
  <c r="BE876" i="3"/>
  <c r="BE1280" i="3"/>
  <c r="BE2441" i="3"/>
  <c r="BE2328" i="3"/>
  <c r="BE2347" i="3"/>
  <c r="BE1830" i="3"/>
  <c r="BE2042" i="3"/>
  <c r="BE1886" i="3"/>
  <c r="BE2080" i="3"/>
  <c r="BE2403" i="3"/>
  <c r="BE1805" i="3"/>
  <c r="BE1476" i="3"/>
  <c r="BE1459" i="3"/>
  <c r="BE1512" i="3"/>
  <c r="BE2083" i="3"/>
  <c r="BE1831" i="3"/>
  <c r="BE1142" i="3"/>
  <c r="BE2286" i="3"/>
  <c r="BE2306" i="3"/>
  <c r="BE2437" i="3"/>
  <c r="BE2192" i="3"/>
  <c r="BE761" i="3"/>
  <c r="BE2005" i="3"/>
  <c r="BE1849" i="3"/>
  <c r="BE1561" i="3"/>
  <c r="BE1994" i="3"/>
  <c r="BE1836" i="3"/>
  <c r="BE2379" i="3"/>
  <c r="BE1825" i="3"/>
  <c r="BE1845" i="3"/>
  <c r="BE1684" i="3"/>
  <c r="BE1602" i="3"/>
  <c r="BE2463" i="3"/>
  <c r="BE1423" i="3"/>
  <c r="BE1500" i="3"/>
  <c r="BE2062" i="3"/>
  <c r="BE1810" i="3"/>
  <c r="BE1225" i="3"/>
  <c r="BE2289" i="3"/>
  <c r="BE2309" i="3"/>
  <c r="BE2204" i="3"/>
  <c r="BE1952" i="3"/>
  <c r="BE1711" i="3"/>
  <c r="BE2225" i="3"/>
  <c r="BE2428" i="3"/>
  <c r="BE2145" i="3"/>
  <c r="BE2165" i="3"/>
  <c r="BE2009" i="3"/>
  <c r="BE1757" i="3"/>
  <c r="BE1662" i="3"/>
  <c r="BE1851" i="3"/>
  <c r="BE1871" i="3"/>
  <c r="BE1715" i="3"/>
  <c r="BE2130" i="3"/>
  <c r="BE1101" i="3"/>
  <c r="BE2366" i="3"/>
  <c r="BE2386" i="3"/>
  <c r="BE2221" i="3"/>
  <c r="BE2209" i="3"/>
  <c r="BE2450" i="3"/>
  <c r="BE2439" i="3"/>
  <c r="BE2324" i="3"/>
  <c r="BE2495" i="3"/>
  <c r="BE1132" i="3"/>
  <c r="BE2003" i="3"/>
  <c r="BE2377" i="3"/>
  <c r="BE1606" i="3"/>
  <c r="BE1634" i="3"/>
  <c r="BE1426" i="3"/>
  <c r="BE2477" i="3"/>
  <c r="BE2316" i="3"/>
  <c r="BE1814" i="3"/>
  <c r="BE1834" i="3"/>
  <c r="BE1669" i="3"/>
  <c r="BE2093" i="3"/>
  <c r="BE1307" i="3"/>
  <c r="BE1956" i="3"/>
  <c r="BE1976" i="3"/>
  <c r="BE1820" i="3"/>
  <c r="BE1064" i="3"/>
  <c r="BE1710" i="3"/>
  <c r="BE2199" i="3"/>
  <c r="BE908" i="3"/>
  <c r="BE2271" i="3"/>
  <c r="BE2291" i="3"/>
  <c r="BE2390" i="3"/>
  <c r="BE2413" i="3"/>
  <c r="BE1545" i="3"/>
  <c r="BE1797" i="3"/>
  <c r="BE1620" i="3"/>
  <c r="BE1538" i="3"/>
  <c r="BE2367" i="3"/>
  <c r="BE1931" i="3"/>
  <c r="BE1951" i="3"/>
  <c r="BE1795" i="3"/>
  <c r="BE1608" i="3"/>
  <c r="BE2261" i="3"/>
  <c r="BE1301" i="3"/>
  <c r="BE1264" i="3"/>
  <c r="BE1771" i="3"/>
  <c r="BE1791" i="3"/>
  <c r="BE1612" i="3"/>
  <c r="BE2050" i="3"/>
  <c r="BE1251" i="3"/>
  <c r="BE2132" i="3"/>
  <c r="BE2152" i="3"/>
  <c r="BE1996" i="3"/>
  <c r="BE1744" i="3"/>
  <c r="BE1036" i="3"/>
  <c r="BE1508" i="3"/>
  <c r="BE1554" i="3"/>
  <c r="BE1049" i="3"/>
  <c r="BE2412" i="3"/>
  <c r="BE2193" i="3"/>
  <c r="BE1583" i="3"/>
  <c r="BE1289" i="3"/>
  <c r="BE2091" i="3"/>
  <c r="BE2111" i="3"/>
  <c r="BE1955" i="3"/>
  <c r="BE1703" i="3"/>
  <c r="BE1318" i="3"/>
  <c r="BE2457" i="3"/>
  <c r="BE2497" i="3"/>
  <c r="BE2265" i="3"/>
  <c r="BE2064" i="3"/>
  <c r="BE1003" i="3"/>
  <c r="BE1877" i="3"/>
  <c r="BE1721" i="3"/>
  <c r="BE1642" i="3"/>
  <c r="BE2255" i="3"/>
  <c r="BE2135" i="3"/>
  <c r="BE1708" i="3"/>
  <c r="BE1864" i="3"/>
  <c r="BE2011" i="3"/>
  <c r="BE1800" i="3"/>
  <c r="BE2223" i="3"/>
  <c r="BE1678" i="3"/>
  <c r="BE2054" i="3"/>
  <c r="BE2074" i="3"/>
  <c r="BE1918" i="3"/>
  <c r="BE1653" i="3"/>
  <c r="BE1425" i="3"/>
  <c r="BE1748" i="3"/>
  <c r="BE1768" i="3"/>
  <c r="BE1581" i="3"/>
  <c r="BE2039" i="3"/>
  <c r="BE870" i="3"/>
  <c r="BE1145" i="3"/>
  <c r="BE2452" i="3"/>
  <c r="BE1386" i="3"/>
  <c r="BE1543" i="3"/>
  <c r="BE2092" i="3"/>
  <c r="BE2300" i="3"/>
  <c r="BE2017" i="3"/>
  <c r="BE2037" i="3"/>
  <c r="BE1881" i="3"/>
  <c r="BE1604" i="3"/>
  <c r="BE2461" i="3"/>
  <c r="BE1723" i="3"/>
  <c r="BE1743" i="3"/>
  <c r="BE1548" i="3"/>
  <c r="BE2002" i="3"/>
  <c r="BE1336" i="3"/>
  <c r="BE2231" i="3"/>
  <c r="BE2258" i="3"/>
  <c r="BE2345" i="3"/>
  <c r="BE1285" i="3"/>
  <c r="BE1801" i="3"/>
  <c r="BE1511" i="3"/>
  <c r="BE822" i="3"/>
  <c r="BE2321" i="3"/>
  <c r="BE2341" i="3"/>
  <c r="BE2236" i="3"/>
  <c r="BE1984" i="3"/>
  <c r="BE1147" i="3"/>
  <c r="BE1482" i="3"/>
  <c r="BE1211" i="3"/>
  <c r="BE2456" i="3"/>
  <c r="BE2483" i="3"/>
  <c r="BE2086" i="3"/>
  <c r="BE2170" i="3"/>
  <c r="BE2014" i="3"/>
  <c r="BE1762" i="3"/>
  <c r="BE1311" i="3"/>
  <c r="BE1541" i="3"/>
  <c r="BE2007" i="3"/>
  <c r="BE715" i="3"/>
  <c r="BE2398" i="3"/>
  <c r="BE2418" i="3"/>
  <c r="BE2262" i="3"/>
  <c r="BE2251" i="3"/>
  <c r="BE1458" i="3"/>
  <c r="BE1657" i="3"/>
  <c r="BE1698" i="3"/>
  <c r="BE1360" i="3"/>
  <c r="BE2393" i="3"/>
  <c r="BE1803" i="3"/>
  <c r="BE1823" i="3"/>
  <c r="BE1655" i="3"/>
  <c r="BE2082" i="3"/>
  <c r="BE1208" i="3"/>
  <c r="BE1387" i="3"/>
  <c r="BE1774" i="3"/>
  <c r="BE1930" i="3"/>
  <c r="BE1809" i="3"/>
  <c r="BE1777" i="3"/>
  <c r="BE401" i="3"/>
  <c r="BE659" i="3"/>
  <c r="BE423" i="3"/>
  <c r="BE148" i="3"/>
  <c r="BE1274" i="3"/>
  <c r="BE712" i="3"/>
  <c r="BE982" i="3"/>
  <c r="BE1974" i="3"/>
  <c r="BE67" i="3"/>
  <c r="BE381" i="3"/>
  <c r="BE62" i="3"/>
  <c r="BE1098" i="3"/>
  <c r="BE497" i="3"/>
  <c r="BE194" i="3"/>
  <c r="BE373" i="3"/>
  <c r="BE403" i="3"/>
  <c r="BE1277" i="3"/>
  <c r="BE792" i="3"/>
  <c r="BE521" i="3"/>
  <c r="BE228" i="3"/>
  <c r="BE336" i="3"/>
  <c r="BE1043" i="3"/>
  <c r="BE1282" i="3"/>
  <c r="BE68" i="3"/>
  <c r="BE220" i="3"/>
  <c r="BE724" i="3"/>
  <c r="BE1134" i="3"/>
  <c r="BE903" i="3"/>
  <c r="BE1586" i="3"/>
  <c r="BE48" i="3"/>
  <c r="BE356" i="3"/>
  <c r="BE181" i="3"/>
  <c r="BE1108" i="3"/>
  <c r="BE919" i="3"/>
  <c r="BE117" i="3"/>
  <c r="BE348" i="3"/>
  <c r="BE538" i="3"/>
  <c r="BE1252" i="3"/>
  <c r="BE773" i="3"/>
  <c r="BE517" i="3"/>
  <c r="BE269" i="3"/>
  <c r="BE705" i="3"/>
  <c r="BE900" i="3"/>
  <c r="BE1372" i="3"/>
  <c r="BE198" i="3"/>
  <c r="BE672" i="3"/>
  <c r="BE699" i="3"/>
  <c r="BE1175" i="3"/>
  <c r="BE762" i="3"/>
  <c r="BE1745" i="3"/>
  <c r="BE1765" i="3"/>
  <c r="BE22" i="3"/>
  <c r="BE485" i="3"/>
  <c r="BE880" i="3"/>
  <c r="BE1278" i="3"/>
  <c r="BE1051" i="3"/>
  <c r="BE363" i="3"/>
  <c r="BE12" i="3"/>
  <c r="BE858" i="3"/>
  <c r="BE1484" i="3"/>
  <c r="BE304" i="3"/>
  <c r="BE684" i="3"/>
  <c r="BE477" i="3"/>
  <c r="BE1188" i="3"/>
  <c r="BE710" i="3"/>
  <c r="BE536" i="3"/>
  <c r="BE290" i="3"/>
  <c r="BE721" i="3"/>
  <c r="BE916" i="3"/>
  <c r="BE1061" i="3"/>
  <c r="BE1793" i="3"/>
  <c r="BE2318" i="3"/>
  <c r="BE1676" i="3"/>
  <c r="BE2096" i="3"/>
  <c r="BE1189" i="3"/>
  <c r="BE1237" i="3"/>
  <c r="BE2381" i="3"/>
  <c r="BE2312" i="3"/>
  <c r="BE2331" i="3"/>
  <c r="BE1509" i="3"/>
  <c r="BE1536" i="3"/>
  <c r="BE2089" i="3"/>
  <c r="BE1837" i="3"/>
  <c r="BE1582" i="3"/>
  <c r="BE1699" i="3"/>
  <c r="BE1720" i="3"/>
  <c r="BE1517" i="3"/>
  <c r="BE1371" i="3"/>
  <c r="BE2057" i="3"/>
  <c r="BE1815" i="3"/>
  <c r="BE905" i="3"/>
  <c r="BE2270" i="3"/>
  <c r="BE2290" i="3"/>
  <c r="BE2405" i="3"/>
  <c r="BE2176" i="3"/>
  <c r="BE691" i="3"/>
  <c r="BE1463" i="3"/>
  <c r="BE1530" i="3"/>
  <c r="BE1469" i="3"/>
  <c r="BE2396" i="3"/>
  <c r="BE1665" i="3"/>
  <c r="BE1692" i="3"/>
  <c r="BE1455" i="3"/>
  <c r="BE1799" i="3"/>
  <c r="BE1992" i="3"/>
  <c r="BE2360" i="3"/>
  <c r="BE1550" i="3"/>
  <c r="BE2182" i="3"/>
  <c r="BE1439" i="3"/>
  <c r="BE2046" i="3"/>
  <c r="BE1794" i="3"/>
  <c r="BE1268" i="3"/>
  <c r="BE1876" i="3"/>
  <c r="BE1896" i="3"/>
  <c r="BE1740" i="3"/>
  <c r="BE2167" i="3"/>
  <c r="BE1033" i="3"/>
  <c r="BE1418" i="3"/>
  <c r="BE1497" i="3"/>
  <c r="BE2408" i="3"/>
  <c r="BE2427" i="3"/>
  <c r="BE2429" i="3"/>
  <c r="BE1410" i="3"/>
  <c r="BE1179" i="3"/>
  <c r="BE1835" i="3"/>
  <c r="BE1855" i="3"/>
  <c r="BE1697" i="3"/>
  <c r="BE2114" i="3"/>
  <c r="BE1133" i="3"/>
  <c r="BE2196" i="3"/>
  <c r="BE2216" i="3"/>
  <c r="BE2060" i="3"/>
  <c r="BE1808" i="3"/>
  <c r="BE940" i="3"/>
  <c r="BE1593" i="3"/>
  <c r="BE1638" i="3"/>
  <c r="BE1259" i="3"/>
  <c r="BE2476" i="3"/>
  <c r="BE1712" i="3"/>
  <c r="BE1964" i="3"/>
  <c r="BE2120" i="3"/>
  <c r="BE1844" i="3"/>
  <c r="BE2159" i="3"/>
  <c r="BE2374" i="3"/>
  <c r="BE2288" i="3"/>
  <c r="BE1798" i="3"/>
  <c r="BE1818" i="3"/>
  <c r="BE1648" i="3"/>
  <c r="BE2077" i="3"/>
  <c r="BE1328" i="3"/>
  <c r="BE2171" i="3"/>
  <c r="BE2191" i="3"/>
  <c r="BE2035" i="3"/>
  <c r="BE1783" i="3"/>
  <c r="BE1206" i="3"/>
  <c r="BE2304" i="3"/>
  <c r="BE2451" i="3"/>
  <c r="BE2280" i="3"/>
  <c r="BE1802" i="3"/>
  <c r="BE1772" i="3"/>
  <c r="BE2315" i="3"/>
  <c r="BE1761" i="3"/>
  <c r="BE1781" i="3"/>
  <c r="BE1599" i="3"/>
  <c r="BE1514" i="3"/>
  <c r="BE2335" i="3"/>
  <c r="BE2134" i="3"/>
  <c r="BE2154" i="3"/>
  <c r="BE1998" i="3"/>
  <c r="BE1746" i="3"/>
  <c r="BE1332" i="3"/>
  <c r="BE2214" i="3"/>
  <c r="BE2241" i="3"/>
  <c r="BE2140" i="3"/>
  <c r="BE2496" i="3"/>
  <c r="BE1658" i="3"/>
  <c r="BE1906" i="3"/>
  <c r="BE1158" i="3"/>
  <c r="BE2116" i="3"/>
  <c r="BE2136" i="3"/>
  <c r="BE1980" i="3"/>
  <c r="BE1728" i="3"/>
  <c r="BE694" i="3"/>
  <c r="BE1385" i="3"/>
  <c r="BE2356" i="3"/>
  <c r="BE2471" i="3"/>
  <c r="BE2206" i="3"/>
  <c r="BE1531" i="3"/>
  <c r="BE1914" i="3"/>
  <c r="BE1758" i="3"/>
  <c r="BE2173" i="3"/>
  <c r="BE1200" i="3"/>
  <c r="BE1865" i="3"/>
  <c r="BE1681" i="3"/>
  <c r="BE732" i="3"/>
  <c r="BE2421" i="3"/>
  <c r="BE2465" i="3"/>
  <c r="BE2246" i="3"/>
  <c r="BE2048" i="3"/>
  <c r="BE1019" i="3"/>
  <c r="BE1570" i="3"/>
  <c r="BE1355" i="3"/>
  <c r="BE2385" i="3"/>
  <c r="BE2268" i="3"/>
  <c r="BE2150" i="3"/>
  <c r="BE1521" i="3"/>
  <c r="BE2078" i="3"/>
  <c r="BE1826" i="3"/>
  <c r="BE1204" i="3"/>
  <c r="BE1778" i="3"/>
  <c r="BE2030" i="3"/>
  <c r="BE2186" i="3"/>
  <c r="BE2065" i="3"/>
  <c r="BE2388" i="3"/>
  <c r="BE2061" i="3"/>
  <c r="BE1165" i="3"/>
  <c r="BE1732" i="3"/>
  <c r="BE1752" i="3"/>
  <c r="BE1560" i="3"/>
  <c r="BE2023" i="3"/>
  <c r="BE886" i="3"/>
  <c r="BE2211" i="3"/>
  <c r="BE2238" i="3"/>
  <c r="BE2342" i="3"/>
  <c r="BE2333" i="3"/>
  <c r="BE1650" i="3"/>
  <c r="BE1419" i="3"/>
  <c r="BE2041" i="3"/>
  <c r="BE1735" i="3"/>
  <c r="BE2248" i="3"/>
  <c r="BE1405" i="3"/>
  <c r="BE1349" i="3"/>
  <c r="BE1707" i="3"/>
  <c r="BE1727" i="3"/>
  <c r="BE1527" i="3"/>
  <c r="BE1986" i="3"/>
  <c r="BE1379" i="3"/>
  <c r="BE2068" i="3"/>
  <c r="BE2088" i="3"/>
  <c r="BE1932" i="3"/>
  <c r="BE1672" i="3"/>
  <c r="BE777" i="3"/>
  <c r="BE1674" i="3"/>
  <c r="BE1466" i="3"/>
  <c r="BE2494" i="3"/>
  <c r="BE799" i="3"/>
  <c r="BE1811" i="3"/>
  <c r="BE2230" i="3"/>
  <c r="BE1434" i="3"/>
  <c r="BE1462" i="3"/>
  <c r="BE1168" i="3"/>
  <c r="BE2440" i="3"/>
  <c r="BE2459" i="3"/>
  <c r="BE1680" i="3"/>
  <c r="BE1706" i="3"/>
  <c r="BE1499" i="3"/>
  <c r="BE1965" i="3"/>
  <c r="BE1454" i="3"/>
  <c r="BE1828" i="3"/>
  <c r="BE1848" i="3"/>
  <c r="BE1688" i="3"/>
  <c r="BE2119" i="3"/>
  <c r="BE1957" i="3"/>
  <c r="BE1539" i="3"/>
  <c r="BE2378" i="3"/>
  <c r="BE1609" i="3"/>
  <c r="BE1636" i="3"/>
  <c r="BE1682" i="3"/>
  <c r="BE1333" i="3"/>
  <c r="BE2365" i="3"/>
  <c r="BE2006" i="3"/>
  <c r="BE2026" i="3"/>
  <c r="BE1870" i="3"/>
  <c r="BE1589" i="3"/>
  <c r="BE1473" i="3"/>
  <c r="BE2148" i="3"/>
  <c r="BE2168" i="3"/>
  <c r="BE2012" i="3"/>
  <c r="BE1760" i="3"/>
  <c r="BE1004" i="3"/>
  <c r="BE1113" i="3"/>
  <c r="BE1574" i="3"/>
  <c r="BE1529" i="3"/>
  <c r="BE1755" i="3"/>
  <c r="BE1091" i="3"/>
  <c r="BE703" i="3"/>
  <c r="BE594" i="3"/>
  <c r="BE388" i="3"/>
  <c r="BE1065" i="3"/>
  <c r="BE997" i="3"/>
  <c r="BE1160" i="3"/>
  <c r="BE1635" i="3"/>
  <c r="BE216" i="3"/>
  <c r="BE11" i="3"/>
  <c r="BE586" i="3"/>
  <c r="BE1316" i="3"/>
  <c r="BE821" i="3"/>
  <c r="BE325" i="3"/>
  <c r="BE138" i="3"/>
  <c r="BE580" i="3"/>
  <c r="BE895" i="3"/>
  <c r="BE1138" i="3"/>
  <c r="BE199" i="3"/>
  <c r="BE446" i="3"/>
  <c r="BE991" i="3"/>
  <c r="BE926" i="3"/>
  <c r="BE51" i="3"/>
  <c r="BE360" i="3"/>
  <c r="BE46" i="3"/>
  <c r="BE1082" i="3"/>
  <c r="BE454" i="3"/>
  <c r="BE790" i="3"/>
  <c r="BE1782" i="3"/>
  <c r="BE330" i="3"/>
  <c r="BE331" i="3"/>
  <c r="BE567" i="3"/>
  <c r="BE1291" i="3"/>
  <c r="BE802" i="3"/>
  <c r="BE320" i="3"/>
  <c r="BE293" i="3"/>
  <c r="BE561" i="3"/>
  <c r="BE751" i="3"/>
  <c r="BE1180" i="3"/>
  <c r="BE57" i="3"/>
  <c r="BE442" i="3"/>
  <c r="BE848" i="3"/>
  <c r="BE1246" i="3"/>
  <c r="BE32" i="3"/>
  <c r="BE332" i="3"/>
  <c r="BE149" i="3"/>
  <c r="BE1076" i="3"/>
  <c r="BE899" i="3"/>
  <c r="BE1110" i="3"/>
  <c r="BE2102" i="3"/>
  <c r="BE195" i="3"/>
  <c r="BE546" i="3"/>
  <c r="BE190" i="3"/>
  <c r="BE1226" i="3"/>
  <c r="BE733" i="3"/>
  <c r="BE281" i="3"/>
  <c r="BE540" i="3"/>
  <c r="BE176" i="3"/>
  <c r="BE1432" i="3"/>
  <c r="BE920" i="3"/>
  <c r="BE651" i="3"/>
  <c r="BE229" i="3"/>
  <c r="BE508" i="3"/>
  <c r="BE687" i="3"/>
  <c r="BE1092" i="3"/>
  <c r="BE6" i="3"/>
  <c r="BE464" i="3"/>
  <c r="BE864" i="3"/>
  <c r="BE1262" i="3"/>
  <c r="BE1035" i="3"/>
  <c r="BE1503" i="3"/>
  <c r="BE1839" i="3"/>
  <c r="BE2297" i="3"/>
  <c r="BE2492" i="3"/>
  <c r="BE1467" i="3"/>
  <c r="BE1515" i="3"/>
  <c r="BE2073" i="3"/>
  <c r="BE1821" i="3"/>
  <c r="BE1598" i="3"/>
  <c r="BE1915" i="3"/>
  <c r="BE1935" i="3"/>
  <c r="BE1779" i="3"/>
  <c r="BE1407" i="3"/>
  <c r="BE1292" i="3"/>
  <c r="BE2430" i="3"/>
  <c r="BE2474" i="3"/>
  <c r="BE2295" i="3"/>
  <c r="BE1610" i="3"/>
  <c r="BE2067" i="3"/>
  <c r="BE2247" i="3"/>
  <c r="BE1690" i="3"/>
  <c r="BE1399" i="3"/>
  <c r="BE1510" i="3"/>
  <c r="BE1437" i="3"/>
  <c r="BE2380" i="3"/>
  <c r="BE1878" i="3"/>
  <c r="BE1898" i="3"/>
  <c r="BE1742" i="3"/>
  <c r="BE2157" i="3"/>
  <c r="BE1221" i="3"/>
  <c r="BE2020" i="3"/>
  <c r="BE2040" i="3"/>
  <c r="BE1884" i="3"/>
  <c r="BE2348" i="3"/>
  <c r="BE1401" i="3"/>
  <c r="BE1547" i="3"/>
  <c r="BE1249" i="3"/>
  <c r="BE1860" i="3"/>
  <c r="BE1880" i="3"/>
  <c r="BE1724" i="3"/>
  <c r="BE2151" i="3"/>
  <c r="BE690" i="3"/>
  <c r="BE2415" i="3"/>
  <c r="BE2371" i="3"/>
  <c r="BE2201" i="3"/>
  <c r="BE2205" i="3"/>
  <c r="BE1729" i="3"/>
  <c r="BE1643" i="3"/>
  <c r="BE2169" i="3"/>
  <c r="BE1917" i="3"/>
  <c r="BE1502" i="3"/>
  <c r="BE1479" i="3"/>
  <c r="BE1970" i="3"/>
  <c r="BE1078" i="3"/>
  <c r="BE2180" i="3"/>
  <c r="BE2200" i="3"/>
  <c r="BE2044" i="3"/>
  <c r="BE1792" i="3"/>
  <c r="BE972" i="3"/>
  <c r="BE1081" i="3"/>
  <c r="BE2420" i="3"/>
  <c r="BE2264" i="3"/>
  <c r="BE2283" i="3"/>
  <c r="BE1701" i="3"/>
  <c r="BE1978" i="3"/>
  <c r="BE1822" i="3"/>
  <c r="BE1525" i="3"/>
  <c r="BE1089" i="3"/>
  <c r="BE2034" i="3"/>
  <c r="BE1591" i="3"/>
  <c r="BE1775" i="3"/>
  <c r="BE1637" i="3"/>
  <c r="BE2275" i="3"/>
  <c r="BE1741" i="3"/>
  <c r="BE1183" i="3"/>
  <c r="BE2155" i="3"/>
  <c r="BE2175" i="3"/>
  <c r="BE2019" i="3"/>
  <c r="BE1767" i="3"/>
  <c r="BE1222" i="3"/>
  <c r="BE2210" i="3"/>
  <c r="BE2237" i="3"/>
  <c r="BE2329" i="3"/>
  <c r="BE2128" i="3"/>
  <c r="BE863" i="3"/>
  <c r="BE1941" i="3"/>
  <c r="BE1785" i="3"/>
  <c r="BE1890" i="3"/>
  <c r="BE1928" i="3"/>
  <c r="BE2296" i="3"/>
  <c r="BE1614" i="3"/>
  <c r="BE2118" i="3"/>
  <c r="BE2138" i="3"/>
  <c r="BE1982" i="3"/>
  <c r="BE1730" i="3"/>
  <c r="BE1353" i="3"/>
  <c r="BE1812" i="3"/>
  <c r="BE1832" i="3"/>
  <c r="BE1667" i="3"/>
  <c r="BE2103" i="3"/>
  <c r="BE774" i="3"/>
  <c r="BE1317" i="3"/>
  <c r="BE2344" i="3"/>
  <c r="BE841" i="3"/>
  <c r="BE2158" i="3"/>
  <c r="BE1904" i="3"/>
  <c r="BE775" i="3"/>
  <c r="BE2482" i="3"/>
  <c r="BE2340" i="3"/>
  <c r="BE2455" i="3"/>
  <c r="BE2498" i="3"/>
  <c r="BE2097" i="3"/>
  <c r="BE2117" i="3"/>
  <c r="BE1961" i="3"/>
  <c r="BE1709" i="3"/>
  <c r="BE2409" i="3"/>
  <c r="BE1528" i="3"/>
  <c r="BE1555" i="3"/>
  <c r="BE2115" i="3"/>
  <c r="BE1863" i="3"/>
  <c r="BE1094" i="3"/>
  <c r="BE1939" i="3"/>
  <c r="BE2301" i="3"/>
  <c r="BE1522" i="3"/>
  <c r="BE1546" i="3"/>
  <c r="BE1323" i="3"/>
  <c r="BE2353" i="3"/>
  <c r="BE2250" i="3"/>
  <c r="BE1750" i="3"/>
  <c r="BE1770" i="3"/>
  <c r="BE1584" i="3"/>
  <c r="BE2029" i="3"/>
  <c r="BE1390" i="3"/>
  <c r="BE1892" i="3"/>
  <c r="BE1912" i="3"/>
  <c r="BE1756" i="3"/>
  <c r="BE2183" i="3"/>
  <c r="BE1017" i="3"/>
  <c r="BE1578" i="3"/>
  <c r="BE1663" i="3"/>
  <c r="BE1829" i="3"/>
  <c r="BE1616" i="3"/>
  <c r="BE1627" i="3"/>
  <c r="BE2071" i="3"/>
  <c r="BE988" i="3"/>
  <c r="BE2487" i="3"/>
  <c r="BE2217" i="3"/>
  <c r="BE2326" i="3"/>
  <c r="BE2317" i="3"/>
  <c r="BE1626" i="3"/>
  <c r="BE1733" i="3"/>
  <c r="BE1535" i="3"/>
  <c r="BE1450" i="3"/>
  <c r="BE2458" i="3"/>
  <c r="BE1867" i="3"/>
  <c r="BE1887" i="3"/>
  <c r="BE1731" i="3"/>
  <c r="BE2284" i="3"/>
  <c r="BE1490" i="3"/>
  <c r="BE1842" i="3"/>
  <c r="BE1254" i="3"/>
  <c r="BE2052" i="3"/>
  <c r="BE2072" i="3"/>
  <c r="BE1916" i="3"/>
  <c r="BE1651" i="3"/>
  <c r="BE793" i="3"/>
  <c r="BE2433" i="3"/>
  <c r="BE2292" i="3"/>
  <c r="BE2407" i="3"/>
  <c r="BE2410" i="3"/>
  <c r="BE2113" i="3"/>
  <c r="BE1850" i="3"/>
  <c r="BE1691" i="3"/>
  <c r="BE2109" i="3"/>
  <c r="BE1967" i="3"/>
  <c r="BE2242" i="3"/>
  <c r="BE2287" i="3"/>
  <c r="BE1659" i="3"/>
  <c r="BE1685" i="3"/>
  <c r="BE1435" i="3"/>
  <c r="BE1949" i="3"/>
  <c r="BE1470" i="3"/>
  <c r="BE2043" i="3"/>
  <c r="BE2063" i="3"/>
  <c r="BE1907" i="3"/>
  <c r="BE1639" i="3"/>
  <c r="BE1382" i="3"/>
  <c r="BE2319" i="3"/>
  <c r="BE2323" i="3"/>
  <c r="BE2422" i="3"/>
  <c r="BE2481" i="3"/>
  <c r="BE1736" i="3"/>
  <c r="BE2375" i="3"/>
  <c r="BE2468" i="3"/>
  <c r="BE1990" i="3"/>
  <c r="BE2010" i="3"/>
  <c r="BE1854" i="3"/>
  <c r="BE1568" i="3"/>
  <c r="BE1489" i="3"/>
  <c r="BE1677" i="3"/>
  <c r="BE1704" i="3"/>
  <c r="BE1491" i="3"/>
  <c r="BE1975" i="3"/>
  <c r="BE950" i="3"/>
  <c r="BE1421" i="3"/>
  <c r="BE2372" i="3"/>
  <c r="BE2202" i="3"/>
  <c r="BE2227" i="3"/>
  <c r="BE2224" i="3"/>
  <c r="BE2442" i="3"/>
  <c r="BE2338" i="3"/>
  <c r="BE2305" i="3"/>
  <c r="BE1327" i="3"/>
  <c r="BE1483" i="3"/>
  <c r="BE1195" i="3"/>
  <c r="BE740" i="3"/>
  <c r="BE697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A. Smeenk</author>
    <author>A.A.C. Smeenk</author>
  </authors>
  <commentList>
    <comment ref="H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veld gebruikt in AdHoc.vbs</t>
        </r>
      </text>
    </comment>
    <comment ref="H43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0 = False
1 = True</t>
        </r>
      </text>
    </comment>
    <comment ref="H44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veld gebruikt in AdHoc.vbs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Henri Boschman</author>
  </authors>
  <commentList>
    <comment ref="Q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Henri Boschman:</t>
        </r>
        <r>
          <rPr>
            <sz val="8"/>
            <color indexed="81"/>
            <rFont val="Tahoma"/>
            <family val="2"/>
          </rPr>
          <t xml:space="preserve">
Waterbodem = 2
Slib = 3
Oppervlaktewater = 4
Afvalwater = 5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A. Smeenk (Laboratorium)</author>
    <author>A. Smeenk (Aqualysis)</author>
    <author>A.A.C. Smeenk</author>
  </authors>
  <commentList>
    <comment ref="F23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e = Volumeproportioneel etmaalmonster (06)
m = Mengmonster (03)
r = Rechtstreekse meting (01)
s = Steekmonster (02)
t = Tijdsproportioneel monster (05)
v = Volumeproportioneel (04)
z = Verzamelmonster (07)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4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aw = Afvalwater (AW)
gw = Grondwater (GW)
ow = Oppervlaktewater (OW)
og = Overig (NT)
z1 = Slib (ZB)
bs = Waterbodem (BS)</t>
        </r>
      </text>
    </comment>
    <comment ref="AI25" authorId="2" shapeId="0" xr:uid="{00000000-0006-0000-0400-000003000000}">
      <text>
        <r>
          <rPr>
            <b/>
            <sz val="8"/>
            <color indexed="81"/>
            <rFont val="Tahoma"/>
            <family val="2"/>
          </rPr>
          <t xml:space="preserve">Prioriteit welke wordt overgezet naar Tabblad QMA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25" authorId="2" shapeId="0" xr:uid="{00000000-0006-0000-0400-000004000000}">
      <text>
        <r>
          <rPr>
            <b/>
            <sz val="8"/>
            <color indexed="81"/>
            <rFont val="Tahoma"/>
            <family val="2"/>
          </rPr>
          <t xml:space="preserve">Spaties wissen en Substitueren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4" authorId="1" shapeId="0" xr:uid="{00000000-0006-0000-0400-000005000000}">
      <text>
        <r>
          <rPr>
            <b/>
            <sz val="9"/>
            <color indexed="81"/>
            <rFont val="Tahoma"/>
            <family val="2"/>
          </rPr>
          <t>A. Smeenk (Aqualysis):</t>
        </r>
        <r>
          <rPr>
            <sz val="9"/>
            <color indexed="81"/>
            <rFont val="Tahoma"/>
            <family val="2"/>
          </rPr>
          <t xml:space="preserve">
ind - aangepast formulier</t>
        </r>
      </text>
    </comment>
    <comment ref="K65" authorId="1" shapeId="0" xr:uid="{00000000-0006-0000-0400-000006000000}">
      <text>
        <r>
          <rPr>
            <b/>
            <sz val="9"/>
            <color indexed="81"/>
            <rFont val="Tahoma"/>
            <family val="2"/>
          </rPr>
          <t>A. Smeenk (Aqualysis):</t>
        </r>
        <r>
          <rPr>
            <sz val="9"/>
            <color indexed="81"/>
            <rFont val="Tahoma"/>
            <family val="2"/>
          </rPr>
          <t xml:space="preserve">
glind - aangepaste formule</t>
        </r>
      </text>
    </comment>
  </commentList>
</comments>
</file>

<file path=xl/sharedStrings.xml><?xml version="1.0" encoding="utf-8"?>
<sst xmlns="http://schemas.openxmlformats.org/spreadsheetml/2006/main" count="88790" uniqueCount="39160">
  <si>
    <t>BESTAND_NAAM</t>
  </si>
  <si>
    <t>Tabblad wijzigingen toegevoegd.</t>
  </si>
  <si>
    <t>Extra matrix grondwater ingevoerd. Hiervoor op tabblad Domein kolom K ingevoegd; als waarden de kolom Oppervlaktewater gebruikt. Bij de kolom "Matrix" "Matrixcategorie"  "Matrixcode"  een extra regel gemaakt.</t>
  </si>
  <si>
    <t>glind</t>
  </si>
  <si>
    <t>glonopa</t>
  </si>
  <si>
    <t>glonopo</t>
  </si>
  <si>
    <t>seow</t>
  </si>
  <si>
    <t>sez1</t>
  </si>
  <si>
    <t>Analysepakketten</t>
  </si>
  <si>
    <t>Veldgegevens</t>
  </si>
  <si>
    <t>Testen</t>
  </si>
  <si>
    <t>Zuurgraad</t>
  </si>
  <si>
    <t>Afvalwater</t>
  </si>
  <si>
    <t>Waterbodem</t>
  </si>
  <si>
    <t>Oppervlaktewater</t>
  </si>
  <si>
    <t>Slib</t>
  </si>
  <si>
    <t>Op tabblad ADHOC bij cell B64, B65 en B66 de voorwaardelijke opmaak aangepast. Dit zodat het "verplicht" wordt om nitriet of nitraat/nitriet te kiezen indien nitraat wordt gekozen.</t>
  </si>
  <si>
    <t>Login</t>
  </si>
  <si>
    <t>Project</t>
  </si>
  <si>
    <t>Overig</t>
  </si>
  <si>
    <t>dPz</t>
  </si>
  <si>
    <t>Inschrijfformulier ADHOC-Monsters</t>
  </si>
  <si>
    <t>Beryllium</t>
  </si>
  <si>
    <t>Boor</t>
  </si>
  <si>
    <t>mpMeetpunt</t>
  </si>
  <si>
    <t>mpOmschrijving</t>
  </si>
  <si>
    <t>mpBemonsteringstype</t>
  </si>
  <si>
    <t>babs</t>
  </si>
  <si>
    <t>baow</t>
  </si>
  <si>
    <t>baw</t>
  </si>
  <si>
    <t>baz1</t>
  </si>
  <si>
    <t>beaw</t>
  </si>
  <si>
    <t>beow</t>
  </si>
  <si>
    <t>dContactName</t>
  </si>
  <si>
    <t>btexn</t>
  </si>
  <si>
    <t>btexng</t>
  </si>
  <si>
    <t>bzv</t>
  </si>
  <si>
    <t>Diepte</t>
  </si>
  <si>
    <t>In werkblad "QMA" verwijzing van projectcode veranderd van g25 naar k25</t>
  </si>
  <si>
    <t>Verwijzing in Cell H16 aangepast naar Cell L24. In Cell L24 de matrix in code weer laten geven, in cell k24 staat deze als getal.</t>
  </si>
  <si>
    <t>asaw</t>
  </si>
  <si>
    <t>asbs</t>
  </si>
  <si>
    <t>asow</t>
  </si>
  <si>
    <t>asz1</t>
  </si>
  <si>
    <t>baaw</t>
  </si>
  <si>
    <t>ID-Extern</t>
  </si>
  <si>
    <t>bAllowUpdate</t>
  </si>
  <si>
    <t>Sulfaat</t>
  </si>
  <si>
    <t>Chloride</t>
  </si>
  <si>
    <t>clg</t>
  </si>
  <si>
    <t>czvg</t>
  </si>
  <si>
    <t>Naam</t>
  </si>
  <si>
    <t>snaw</t>
  </si>
  <si>
    <t>snbs</t>
  </si>
  <si>
    <t>snow</t>
  </si>
  <si>
    <t>mpDVP</t>
  </si>
  <si>
    <t>cl</t>
  </si>
  <si>
    <t>Aan cel ac13 opmaakprofiel tijd toegevoegd.</t>
  </si>
  <si>
    <t>so4g</t>
  </si>
  <si>
    <t>no3;not;no2</t>
  </si>
  <si>
    <t>Veldmeting</t>
  </si>
  <si>
    <t>VeldCode</t>
  </si>
  <si>
    <t>Het etiket aangepast. De datum monstername en tijd monstername word nu weergegeven in plaats van huidige datum</t>
  </si>
  <si>
    <t>Diepvriespotje</t>
  </si>
  <si>
    <t>Projectmatig</t>
  </si>
  <si>
    <t>r</t>
  </si>
  <si>
    <t>aantal  geselecteerd</t>
  </si>
  <si>
    <t>matrix fout</t>
  </si>
  <si>
    <t>ocbg;pcbg</t>
  </si>
  <si>
    <t>ocb;pcb</t>
  </si>
  <si>
    <t>agaw</t>
  </si>
  <si>
    <t>agbs</t>
  </si>
  <si>
    <t>agow</t>
  </si>
  <si>
    <t>hboschman</t>
  </si>
  <si>
    <t xml:space="preserve">Waterschap </t>
  </si>
  <si>
    <t>Analyses</t>
  </si>
  <si>
    <t>Pakketten</t>
  </si>
  <si>
    <t>Testprofielen</t>
  </si>
  <si>
    <t>ph</t>
  </si>
  <si>
    <t>phh2o</t>
  </si>
  <si>
    <t>tpa</t>
  </si>
  <si>
    <t>tpag</t>
  </si>
  <si>
    <t>ind</t>
  </si>
  <si>
    <t>snz1</t>
  </si>
  <si>
    <t>sraw</t>
  </si>
  <si>
    <t>srow</t>
  </si>
  <si>
    <t>sttlaw</t>
  </si>
  <si>
    <t>sttlbs</t>
  </si>
  <si>
    <t>sttlow</t>
  </si>
  <si>
    <t>sttlz1</t>
  </si>
  <si>
    <t>teaw</t>
  </si>
  <si>
    <t>tebs</t>
  </si>
  <si>
    <t>teow</t>
  </si>
  <si>
    <t>tez1</t>
  </si>
  <si>
    <t>tiaw</t>
  </si>
  <si>
    <t>tiow</t>
  </si>
  <si>
    <t>tlaw</t>
  </si>
  <si>
    <r>
      <t>Monstername tijd</t>
    </r>
    <r>
      <rPr>
        <sz val="7"/>
        <rFont val="Arial"/>
        <family val="2"/>
      </rPr>
      <t xml:space="preserve">   (hh:mm)</t>
    </r>
  </si>
  <si>
    <t>ADHOC</t>
  </si>
  <si>
    <t>selectable</t>
  </si>
  <si>
    <t>j</t>
  </si>
  <si>
    <t>znaw</t>
  </si>
  <si>
    <t>znbs</t>
  </si>
  <si>
    <t>znow</t>
  </si>
  <si>
    <t>znz1</t>
  </si>
  <si>
    <t>zraw</t>
  </si>
  <si>
    <t>zrow</t>
  </si>
  <si>
    <t>OMSCHRIJVING</t>
  </si>
  <si>
    <t>Monsterpuntcode</t>
  </si>
  <si>
    <t>Omschrijving</t>
  </si>
  <si>
    <t>Opmerking</t>
  </si>
  <si>
    <t>Aantal geselecteerde testen</t>
  </si>
  <si>
    <t>Hoedanigheid</t>
  </si>
  <si>
    <t>nh4</t>
  </si>
  <si>
    <t>Monstercode</t>
  </si>
  <si>
    <t>O2-verzadiging</t>
  </si>
  <si>
    <t>Temperatuur</t>
  </si>
  <si>
    <t>Algemene gegevens</t>
  </si>
  <si>
    <t>Laboratoriumcode</t>
  </si>
  <si>
    <t>Waterschappen</t>
  </si>
  <si>
    <t>Nieuwe analysepakketten ingevoerd, nl. Licpow, licpgw, licpaw, licpz1, licpbs</t>
  </si>
  <si>
    <t>De huidige combinatie van pakketten/testen en matrix zijn onlogisch!!!</t>
  </si>
  <si>
    <t>Overige verzoeken:</t>
  </si>
  <si>
    <t>Controles</t>
  </si>
  <si>
    <t>Matrix controle</t>
  </si>
  <si>
    <t>Projectcode</t>
  </si>
  <si>
    <t>pbow</t>
  </si>
  <si>
    <t>pbz1</t>
  </si>
  <si>
    <t>sbaw</t>
  </si>
  <si>
    <t>oliegcg</t>
  </si>
  <si>
    <t>onopa</t>
  </si>
  <si>
    <t>onopo</t>
  </si>
  <si>
    <t>pak</t>
  </si>
  <si>
    <t>pakg</t>
  </si>
  <si>
    <t>Monstername datum</t>
  </si>
  <si>
    <t>w</t>
  </si>
  <si>
    <t>Versie:</t>
  </si>
  <si>
    <t>Extra waarde ingevoerd (door automatisch inlezen vanuit QMA) voor het Bemonsteringstype; nl e (Etmaalmonster)</t>
  </si>
  <si>
    <t>Nee</t>
  </si>
  <si>
    <t>Grondwater</t>
  </si>
  <si>
    <t>Magnesium</t>
  </si>
  <si>
    <t>Natrium</t>
  </si>
  <si>
    <t>Zwavel</t>
  </si>
  <si>
    <t>Olie identificatie</t>
  </si>
  <si>
    <t>Strontium</t>
  </si>
  <si>
    <t>Telluur</t>
  </si>
  <si>
    <t>Thallium</t>
  </si>
  <si>
    <t>Titaan</t>
  </si>
  <si>
    <t>Zirkonium</t>
  </si>
  <si>
    <t>Intestinale enterococcen</t>
  </si>
  <si>
    <t>Escherichia coli</t>
  </si>
  <si>
    <t>ID-Extern:</t>
  </si>
  <si>
    <r>
      <t>Tijd begin</t>
    </r>
    <r>
      <rPr>
        <sz val="7"/>
        <rFont val="Arial"/>
        <family val="2"/>
      </rPr>
      <t xml:space="preserve">   (hh:mm)</t>
    </r>
  </si>
  <si>
    <t>Monsternemer</t>
  </si>
  <si>
    <t>sbz1</t>
  </si>
  <si>
    <t>seaw</t>
  </si>
  <si>
    <r>
      <t>Datum begin</t>
    </r>
    <r>
      <rPr>
        <sz val="7"/>
        <rFont val="Arial"/>
        <family val="2"/>
      </rPr>
      <t xml:space="preserve">   (dd-mm-yyyy)</t>
    </r>
  </si>
  <si>
    <r>
      <t>Monstername datum</t>
    </r>
    <r>
      <rPr>
        <sz val="7"/>
        <rFont val="Arial"/>
        <family val="2"/>
      </rPr>
      <t xml:space="preserve"> (dd-mm-yyyy)</t>
    </r>
  </si>
  <si>
    <t>Nummer</t>
  </si>
  <si>
    <t>Zuiveringswater</t>
  </si>
  <si>
    <t>MatrixCode</t>
  </si>
  <si>
    <t>&lt;&lt;&lt;--- verzameling van de geselecteerde pakketten</t>
  </si>
  <si>
    <t>chla</t>
  </si>
  <si>
    <t>czv2</t>
  </si>
  <si>
    <t>phkcl</t>
  </si>
  <si>
    <t>totalk</t>
  </si>
  <si>
    <t>email</t>
  </si>
  <si>
    <t>not</t>
  </si>
  <si>
    <t>no2</t>
  </si>
  <si>
    <t>no3g</t>
  </si>
  <si>
    <t>ofos</t>
  </si>
  <si>
    <t>oliegc</t>
  </si>
  <si>
    <t>Monstername tijd</t>
  </si>
  <si>
    <t>Overige kenmerken</t>
  </si>
  <si>
    <t>Bemonsteringsmethode</t>
  </si>
  <si>
    <t>Routinematig</t>
  </si>
  <si>
    <t>dTelephone</t>
  </si>
  <si>
    <t>dEmail</t>
  </si>
  <si>
    <t>Mangaan</t>
  </si>
  <si>
    <t>Nikkel</t>
  </si>
  <si>
    <t>Tin</t>
  </si>
  <si>
    <t>Vanadium</t>
  </si>
  <si>
    <t>Zilver</t>
  </si>
  <si>
    <t>Zink</t>
  </si>
  <si>
    <t>Calcium</t>
  </si>
  <si>
    <t>Kalium</t>
  </si>
  <si>
    <t>fostac</t>
  </si>
  <si>
    <t>0 = goed</t>
  </si>
  <si>
    <t>1 = fout</t>
  </si>
  <si>
    <t>Waterschap</t>
  </si>
  <si>
    <t>Inlezen</t>
  </si>
  <si>
    <t>Geleidbaarheid</t>
  </si>
  <si>
    <t>naam</t>
  </si>
  <si>
    <t>afkorting</t>
  </si>
  <si>
    <t>dCz</t>
  </si>
  <si>
    <t>dCl</t>
  </si>
  <si>
    <t>dCw</t>
  </si>
  <si>
    <t>dPw</t>
  </si>
  <si>
    <t>dPl</t>
  </si>
  <si>
    <t>Login van inlezen</t>
  </si>
  <si>
    <t>Chlorofyl - a + Faeofytine</t>
  </si>
  <si>
    <t>aanvinken</t>
  </si>
  <si>
    <t>X</t>
  </si>
  <si>
    <t>VeldEenheid</t>
  </si>
  <si>
    <t>Zuurstof</t>
  </si>
  <si>
    <t>telefoon</t>
  </si>
  <si>
    <t>Onderzoeken</t>
  </si>
  <si>
    <t>Matrix</t>
  </si>
  <si>
    <t>Volgorde</t>
  </si>
  <si>
    <t>Kolom</t>
  </si>
  <si>
    <t>Monstergegevens</t>
  </si>
  <si>
    <t>Bestandsnaam</t>
  </si>
  <si>
    <t>oliegrav</t>
  </si>
  <si>
    <t>oliegcid</t>
  </si>
  <si>
    <t>Aluminium</t>
  </si>
  <si>
    <t>Antimoon</t>
  </si>
  <si>
    <t>Arseen</t>
  </si>
  <si>
    <t>Barium</t>
  </si>
  <si>
    <t>Cadmium</t>
  </si>
  <si>
    <t>Chroom</t>
  </si>
  <si>
    <t>Nieuwe analysepakketten ingevoerd, nl. hoprio en klant Tricijn toegevoegd.</t>
  </si>
  <si>
    <t>Kleur/Helderheid</t>
  </si>
  <si>
    <t>bow</t>
  </si>
  <si>
    <t>caaw</t>
  </si>
  <si>
    <t>cabs</t>
  </si>
  <si>
    <t>caow</t>
  </si>
  <si>
    <t>caz1</t>
  </si>
  <si>
    <t>cdaw</t>
  </si>
  <si>
    <t>cdbs</t>
  </si>
  <si>
    <t>cdow</t>
  </si>
  <si>
    <t>cdz1</t>
  </si>
  <si>
    <t>coaw</t>
  </si>
  <si>
    <t>cobs</t>
  </si>
  <si>
    <t>coow</t>
  </si>
  <si>
    <t>coz1</t>
  </si>
  <si>
    <t>craw</t>
  </si>
  <si>
    <t>crbs</t>
  </si>
  <si>
    <t>crow</t>
  </si>
  <si>
    <t>crz1</t>
  </si>
  <si>
    <t>cuaw</t>
  </si>
  <si>
    <t>cubs</t>
  </si>
  <si>
    <t>cuow</t>
  </si>
  <si>
    <t>cuz1</t>
  </si>
  <si>
    <t>feaw</t>
  </si>
  <si>
    <t>febs</t>
  </si>
  <si>
    <t>feow</t>
  </si>
  <si>
    <t>fez1</t>
  </si>
  <si>
    <t>hgaw</t>
  </si>
  <si>
    <t>hgbs</t>
  </si>
  <si>
    <t>hgow</t>
  </si>
  <si>
    <t>hgz1</t>
  </si>
  <si>
    <t>kaw</t>
  </si>
  <si>
    <t>kbs</t>
  </si>
  <si>
    <t>kow</t>
  </si>
  <si>
    <t>kz1</t>
  </si>
  <si>
    <t>Zeefkromme</t>
  </si>
  <si>
    <t>niaw</t>
  </si>
  <si>
    <t>nibs</t>
  </si>
  <si>
    <t>niow</t>
  </si>
  <si>
    <t>niz1</t>
  </si>
  <si>
    <t>pbaw</t>
  </si>
  <si>
    <t>pbbs</t>
  </si>
  <si>
    <t>Aanpassingen op blad Domein bij Lichtuitdoving.</t>
  </si>
  <si>
    <t>DATUM</t>
  </si>
  <si>
    <t>NAAM</t>
  </si>
  <si>
    <t>VALIDATIE</t>
  </si>
  <si>
    <t>VRIJGIFTE</t>
  </si>
  <si>
    <t>Testprofiles</t>
  </si>
  <si>
    <t>Bemonsteringstype</t>
  </si>
  <si>
    <t>WSCODE</t>
  </si>
  <si>
    <t>MatrixCategorie</t>
  </si>
  <si>
    <t>sebs</t>
  </si>
  <si>
    <t>sbbs</t>
  </si>
  <si>
    <t>sbow</t>
  </si>
  <si>
    <t>vlverb</t>
  </si>
  <si>
    <t>zain</t>
  </si>
  <si>
    <t>zeefkr</t>
  </si>
  <si>
    <t>WSNummer</t>
  </si>
  <si>
    <t>Kleur</t>
  </si>
  <si>
    <t>Helderheid</t>
  </si>
  <si>
    <t>Debiet</t>
  </si>
  <si>
    <t>Neerslag</t>
  </si>
  <si>
    <t>&lt;&lt;&lt;--- verzameling van de geselecteerde testen</t>
  </si>
  <si>
    <t>Prioriteit</t>
  </si>
  <si>
    <t>Prio</t>
  </si>
  <si>
    <t>moaw</t>
  </si>
  <si>
    <t>mobs</t>
  </si>
  <si>
    <t>moow</t>
  </si>
  <si>
    <t>moz1</t>
  </si>
  <si>
    <t>naaw</t>
  </si>
  <si>
    <t>nabs</t>
  </si>
  <si>
    <t>naow</t>
  </si>
  <si>
    <t>naz1</t>
  </si>
  <si>
    <t>czv</t>
  </si>
  <si>
    <t xml:space="preserve">Filtratie </t>
  </si>
  <si>
    <t>Filtratie</t>
  </si>
  <si>
    <t>Kobalt</t>
  </si>
  <si>
    <t>Molybdeen</t>
  </si>
  <si>
    <t>Selenium</t>
  </si>
  <si>
    <t>dFout</t>
  </si>
  <si>
    <t>agz1</t>
  </si>
  <si>
    <t>alaw</t>
  </si>
  <si>
    <t>albs</t>
  </si>
  <si>
    <t>alow</t>
  </si>
  <si>
    <t>alz1</t>
  </si>
  <si>
    <t>InleesRegelMP</t>
  </si>
  <si>
    <t>InleesRegelPlanning</t>
  </si>
  <si>
    <t>VeldProfielen</t>
  </si>
  <si>
    <t>tlbs</t>
  </si>
  <si>
    <t>tlow</t>
  </si>
  <si>
    <t>tlz1</t>
  </si>
  <si>
    <t>vaw</t>
  </si>
  <si>
    <t>vbs</t>
  </si>
  <si>
    <t>vow</t>
  </si>
  <si>
    <t>vz1</t>
  </si>
  <si>
    <t>Aanpassingen op blad Domein bij Acute toxiciteit.</t>
  </si>
  <si>
    <t>mgaw</t>
  </si>
  <si>
    <t>mgbs</t>
  </si>
  <si>
    <t>mgow</t>
  </si>
  <si>
    <t>mgz1</t>
  </si>
  <si>
    <t>mnaw</t>
  </si>
  <si>
    <t>mnbs</t>
  </si>
  <si>
    <t>mnow</t>
  </si>
  <si>
    <t>mnz1</t>
  </si>
  <si>
    <t>Metalen   (als pakket afhankelijk van matrix)</t>
  </si>
  <si>
    <t>czvcuv</t>
  </si>
  <si>
    <t>asmeenk</t>
  </si>
  <si>
    <t>De cell aa7 aangepast. In de bestandsnaam ook de tijd opgenomen</t>
  </si>
  <si>
    <t xml:space="preserve">IJzer </t>
  </si>
  <si>
    <t>Koper</t>
  </si>
  <si>
    <t>Kwik</t>
  </si>
  <si>
    <t>Lood</t>
  </si>
  <si>
    <t>mpMatrix</t>
  </si>
  <si>
    <t>mpProject</t>
  </si>
  <si>
    <t>Geen test geselecteerd!!!</t>
  </si>
  <si>
    <t>dPa</t>
  </si>
  <si>
    <t>dCa</t>
  </si>
  <si>
    <t>X-coordinaat</t>
  </si>
  <si>
    <t>Y-coordinaat</t>
  </si>
  <si>
    <t>Aanvulling MP</t>
  </si>
  <si>
    <t>Spare1</t>
  </si>
  <si>
    <t>Spare2</t>
  </si>
  <si>
    <t>Spare3</t>
  </si>
  <si>
    <t>Spare4</t>
  </si>
  <si>
    <t>MP_hoger</t>
  </si>
  <si>
    <t>mpn_ientro</t>
  </si>
  <si>
    <t>mpn_ecoli</t>
  </si>
  <si>
    <t>dPy</t>
  </si>
  <si>
    <t>dPs</t>
  </si>
  <si>
    <t>dCy</t>
  </si>
  <si>
    <t>dCs</t>
  </si>
  <si>
    <t>Werk Derden</t>
  </si>
  <si>
    <t>Maikel</t>
  </si>
  <si>
    <t>Op sheet Domein de test vlvzgc bij afvalwater gezet.</t>
  </si>
  <si>
    <t>kgf2</t>
  </si>
  <si>
    <t>nkjg</t>
  </si>
  <si>
    <t>nkj</t>
  </si>
  <si>
    <t>nkj2</t>
  </si>
  <si>
    <t>so4</t>
  </si>
  <si>
    <t>Rode vlakken wit maken voor printen leeg form.:</t>
  </si>
  <si>
    <t>nee</t>
  </si>
  <si>
    <t>Gloeirest van de onopgeloste stoffen</t>
  </si>
  <si>
    <r>
      <t xml:space="preserve">   - Cuvet methode</t>
    </r>
    <r>
      <rPr>
        <sz val="9"/>
        <rFont val="Arial"/>
        <family val="2"/>
      </rPr>
      <t xml:space="preserve"> (NEN-ISO 15705)</t>
    </r>
  </si>
  <si>
    <t>Som ammonium- en organisch gebonden stikstof</t>
  </si>
  <si>
    <t>Gloeirest van de droge stof</t>
  </si>
  <si>
    <t>Zandrest van de droge stof</t>
  </si>
  <si>
    <t>Zeeffracties van de zandrest</t>
  </si>
  <si>
    <t>Onopgeloste stoffen</t>
  </si>
  <si>
    <t>onops</t>
  </si>
  <si>
    <t>glonops</t>
  </si>
  <si>
    <t>Lithium</t>
  </si>
  <si>
    <t>liz1</t>
  </si>
  <si>
    <t>liow</t>
  </si>
  <si>
    <t>liaw</t>
  </si>
  <si>
    <t>wow</t>
  </si>
  <si>
    <t>waw</t>
  </si>
  <si>
    <t>wz1</t>
  </si>
  <si>
    <t>wbs</t>
  </si>
  <si>
    <t>Wolfraam</t>
  </si>
  <si>
    <t>lcms-gma</t>
  </si>
  <si>
    <t>lcms-gmb</t>
  </si>
  <si>
    <t>nka</t>
  </si>
  <si>
    <r>
      <t xml:space="preserve">   - N</t>
    </r>
    <r>
      <rPr>
        <sz val="9"/>
        <rFont val="Arial"/>
        <family val="2"/>
      </rPr>
      <t xml:space="preserve"> (NEN 6645)</t>
    </r>
  </si>
  <si>
    <t>De volgorde van de testen is gewijzigd</t>
  </si>
  <si>
    <t>Nog een kleine aanpassing op de volgorde; respiratieremming toegevoegd en fractie &gt; 63um verwijderd</t>
  </si>
  <si>
    <t>Naamgeving van de LCMS-geneesmiddelen was niet goed.</t>
  </si>
  <si>
    <t>Nitrificatieremming</t>
  </si>
  <si>
    <t>Respiratieremming aangepast naar Nitrificatieremming; dit was een fout.</t>
  </si>
  <si>
    <t>Van een aantal projecten de default prioriteit op 7 dagen ingevoerd. Formule in cel
Aa,aadis,agblt,gh,yi,ra,sehe,seha,zat,zgblt,wdodra</t>
  </si>
  <si>
    <t>ProjPrio</t>
  </si>
  <si>
    <t>mpXCoor</t>
  </si>
  <si>
    <t>mpYCoor</t>
  </si>
  <si>
    <t>mpXWGS84</t>
  </si>
  <si>
    <t>mpYWGS84</t>
  </si>
  <si>
    <t>mpStatus</t>
  </si>
  <si>
    <t>Het bleek dat vanuit tabblad QMA niet van alle veldgegegevens het resultaat werd overgehaald omdat het zoekbereik te klein was</t>
  </si>
  <si>
    <t>De aanpassing van 20-02-2015 is anders gebouwd. Er wordt nu generiek gekeken naar de prioriteit behorende bij een project ingesteld in QM.</t>
  </si>
  <si>
    <t>Blokkade ingevoerd op invoer projectcode. Een projectcode moet in de dropdownlijst staan.</t>
  </si>
  <si>
    <t>De aanpassing van 04-03-2015 is nog wat verfijnd. Er werd alleen gekeken naar een ingevoerd project en niet naar het voorgestelde project; nu wel.</t>
  </si>
  <si>
    <t>Nitrificatieremming: Op sheet Domein stond n-remming ipv n_remming, waardoor de testprofiel niet werd herkent en gekoppeld.</t>
  </si>
  <si>
    <t>n_remming</t>
  </si>
  <si>
    <t>dPo</t>
  </si>
  <si>
    <t>dCo</t>
  </si>
  <si>
    <r>
      <t xml:space="preserve">FOS/TAC ratio </t>
    </r>
    <r>
      <rPr>
        <sz val="9"/>
        <rFont val="Arial"/>
        <family val="2"/>
      </rPr>
      <t>(vluchtige organische zuren [FOS] en buffercapaciteit [TAC])</t>
    </r>
  </si>
  <si>
    <r>
      <t xml:space="preserve">   - Klassieke methode</t>
    </r>
    <r>
      <rPr>
        <sz val="9"/>
        <rFont val="Arial"/>
        <family val="2"/>
      </rPr>
      <t xml:space="preserve"> (NEN 6633) - Duplo</t>
    </r>
  </si>
  <si>
    <r>
      <t xml:space="preserve">   - Kjeldahl-N </t>
    </r>
    <r>
      <rPr>
        <sz val="9"/>
        <rFont val="Arial"/>
        <family val="2"/>
      </rPr>
      <t>(NEN 6646) - Duplo</t>
    </r>
  </si>
  <si>
    <t>CZV-klassiek en Kjeldahl-N als keuze regel Duplo toegevoegd.</t>
  </si>
  <si>
    <t>Versie nummer aangepast van versie 7 naar 8 en blokkade voor grijze keuzecellen gemaakt.</t>
  </si>
  <si>
    <t>Diverse naamgevingen zijn aangepast.</t>
  </si>
  <si>
    <r>
      <t xml:space="preserve">   - Klassieke methode</t>
    </r>
    <r>
      <rPr>
        <sz val="9"/>
        <rFont val="Arial"/>
        <family val="2"/>
      </rPr>
      <t xml:space="preserve"> (NEN 6633) - Enkelvoud</t>
    </r>
  </si>
  <si>
    <r>
      <t xml:space="preserve">   - Kjeldahl-N </t>
    </r>
    <r>
      <rPr>
        <sz val="9"/>
        <rFont val="Arial"/>
        <family val="2"/>
      </rPr>
      <t>(NEN 6646) - Enkelvoud</t>
    </r>
  </si>
  <si>
    <t>Minerale olie</t>
  </si>
  <si>
    <r>
      <t xml:space="preserve">Organochloor bestrijdsdingsmid. </t>
    </r>
    <r>
      <rPr>
        <sz val="9"/>
        <rFont val="Arial"/>
        <family val="2"/>
      </rPr>
      <t>(OCB)</t>
    </r>
    <r>
      <rPr>
        <sz val="10"/>
        <rFont val="Arial"/>
        <family val="2"/>
      </rPr>
      <t xml:space="preserve"> / Polychloorbifenylen </t>
    </r>
    <r>
      <rPr>
        <sz val="9"/>
        <rFont val="Arial"/>
        <family val="2"/>
      </rPr>
      <t>(PCB)</t>
    </r>
  </si>
  <si>
    <r>
      <t xml:space="preserve">Polycyclische aromaten </t>
    </r>
    <r>
      <rPr>
        <sz val="9"/>
        <rFont val="Arial"/>
        <family val="2"/>
      </rPr>
      <t>(PAK)</t>
    </r>
  </si>
  <si>
    <r>
      <t xml:space="preserve">Vluchtige verbindingen </t>
    </r>
    <r>
      <rPr>
        <sz val="9"/>
        <rFont val="Arial"/>
        <family val="2"/>
      </rPr>
      <t>(incl. BTEXN)</t>
    </r>
  </si>
  <si>
    <r>
      <t xml:space="preserve">Zuurgraad </t>
    </r>
    <r>
      <rPr>
        <sz val="9"/>
        <rFont val="Arial"/>
        <family val="2"/>
      </rPr>
      <t>(pH-H</t>
    </r>
    <r>
      <rPr>
        <vertAlign val="subscript"/>
        <sz val="9"/>
        <rFont val="Arial"/>
        <family val="2"/>
      </rPr>
      <t>2</t>
    </r>
    <r>
      <rPr>
        <sz val="9"/>
        <rFont val="Arial"/>
        <family val="2"/>
      </rPr>
      <t>O)</t>
    </r>
  </si>
  <si>
    <r>
      <t xml:space="preserve">Zuurgraad </t>
    </r>
    <r>
      <rPr>
        <sz val="9"/>
        <rFont val="Arial"/>
        <family val="2"/>
      </rPr>
      <t>(pH-KCl)</t>
    </r>
  </si>
  <si>
    <r>
      <t xml:space="preserve">Chemisch zuurstof verbruik </t>
    </r>
    <r>
      <rPr>
        <sz val="9"/>
        <rFont val="Arial"/>
        <family val="2"/>
      </rPr>
      <t>(CZV)</t>
    </r>
  </si>
  <si>
    <r>
      <t xml:space="preserve">Biochemisch zuurstof verbruik </t>
    </r>
    <r>
      <rPr>
        <sz val="9"/>
        <rFont val="Arial"/>
        <family val="2"/>
      </rPr>
      <t>(BZV)</t>
    </r>
  </si>
  <si>
    <r>
      <t xml:space="preserve">Elektrisch geleidingsvermogen </t>
    </r>
    <r>
      <rPr>
        <sz val="9"/>
        <rFont val="Arial"/>
        <family val="2"/>
      </rPr>
      <t>(EGV)</t>
    </r>
  </si>
  <si>
    <r>
      <t xml:space="preserve">Totaal fosfor </t>
    </r>
    <r>
      <rPr>
        <sz val="9"/>
        <rFont val="Arial"/>
        <family val="2"/>
      </rPr>
      <t>(als P)</t>
    </r>
  </si>
  <si>
    <r>
      <t xml:space="preserve">Ammonium </t>
    </r>
    <r>
      <rPr>
        <sz val="9"/>
        <rFont val="Arial"/>
        <family val="2"/>
      </rPr>
      <t>(als N)</t>
    </r>
  </si>
  <si>
    <r>
      <t xml:space="preserve">Nitraat </t>
    </r>
    <r>
      <rPr>
        <sz val="9"/>
        <rFont val="Arial"/>
        <family val="2"/>
      </rPr>
      <t>(als N)</t>
    </r>
  </si>
  <si>
    <r>
      <t xml:space="preserve">Nitriet </t>
    </r>
    <r>
      <rPr>
        <sz val="9"/>
        <rFont val="Arial"/>
        <family val="2"/>
      </rPr>
      <t>(als N)</t>
    </r>
  </si>
  <si>
    <r>
      <t xml:space="preserve">Som Nitraat + Nitriet </t>
    </r>
    <r>
      <rPr>
        <sz val="9"/>
        <rFont val="Arial"/>
        <family val="2"/>
      </rPr>
      <t>(als N)</t>
    </r>
  </si>
  <si>
    <r>
      <t xml:space="preserve">Ortho-fosfaat </t>
    </r>
    <r>
      <rPr>
        <sz val="9"/>
        <rFont val="Arial"/>
        <family val="2"/>
      </rPr>
      <t>(als P)</t>
    </r>
  </si>
  <si>
    <r>
      <t xml:space="preserve">Lutum </t>
    </r>
    <r>
      <rPr>
        <sz val="9"/>
        <rFont val="Arial"/>
        <family val="2"/>
      </rPr>
      <t>(fractie &lt; 2 µm en CaCO</t>
    </r>
    <r>
      <rPr>
        <vertAlign val="subscript"/>
        <sz val="9"/>
        <rFont val="Arial"/>
        <family val="2"/>
      </rPr>
      <t>3</t>
    </r>
    <r>
      <rPr>
        <sz val="9"/>
        <rFont val="Arial"/>
        <family val="2"/>
      </rPr>
      <t>)</t>
    </r>
  </si>
  <si>
    <r>
      <t xml:space="preserve">Droge stof </t>
    </r>
    <r>
      <rPr>
        <sz val="9"/>
        <rFont val="Arial"/>
        <family val="2"/>
      </rPr>
      <t>(indamprest)</t>
    </r>
  </si>
  <si>
    <r>
      <t xml:space="preserve">Alkaliniteit </t>
    </r>
    <r>
      <rPr>
        <sz val="9"/>
        <rFont val="Arial"/>
        <family val="2"/>
      </rPr>
      <t>(fenolftaleine + totaal)</t>
    </r>
  </si>
  <si>
    <r>
      <t xml:space="preserve">Zuurgraad </t>
    </r>
    <r>
      <rPr>
        <sz val="9"/>
        <rFont val="Arial"/>
        <family val="2"/>
      </rPr>
      <t>(pH)</t>
    </r>
  </si>
  <si>
    <r>
      <t xml:space="preserve">Bezinksel </t>
    </r>
    <r>
      <rPr>
        <sz val="9"/>
        <rFont val="Arial"/>
        <family val="2"/>
      </rPr>
      <t>(na 1 uur)</t>
    </r>
  </si>
  <si>
    <t>Naamgeving Organische parameters aangepast.</t>
  </si>
  <si>
    <t>De verwijzingen van no2, no3 en not gingen niet goed; daarom een versie 9 aangemaakt.</t>
  </si>
  <si>
    <t>Bij het veld Matrix is uitleg over de matrix toegevoegd door een Opmerking-veld</t>
  </si>
  <si>
    <t>Indien wit maken formulier op ja staat wordt evengoed de verplichte controle op monsterpuntcode lengte uitgevoerd.</t>
  </si>
  <si>
    <t>Mengmonster (m) hoeft niet verschillende begin datum/tijd met eind datum/tijd te zijn.</t>
  </si>
  <si>
    <t>czvcuv en nka toegevoegd voor de matrix Afvalwater</t>
  </si>
  <si>
    <t>Metalen (als pakket afhankelijk); test sttl toegevoegd voor alle matrices (Alles gelijkgetrokken met de pakketten)</t>
  </si>
  <si>
    <t>mpTelling</t>
  </si>
  <si>
    <t>mpLijst</t>
  </si>
  <si>
    <t>gcms-bma</t>
  </si>
  <si>
    <t>test gcms-bm aangepast naar gcms-bma</t>
  </si>
  <si>
    <t>Hoedanigheid nbz (Na Bezinken) toegevoegd.</t>
  </si>
  <si>
    <t>In bestandsnaam wordt nu de hoedanigheid opgenomen.</t>
  </si>
  <si>
    <t>Monsterpuntcode lengte aangepast.</t>
  </si>
  <si>
    <t>WSCODE2</t>
  </si>
  <si>
    <t>Waterschappen2</t>
  </si>
  <si>
    <t>Aqualysis</t>
  </si>
  <si>
    <t>l</t>
  </si>
  <si>
    <t>Drents Overijsselse Delta</t>
  </si>
  <si>
    <t>o</t>
  </si>
  <si>
    <t>Rijn en IJssel</t>
  </si>
  <si>
    <t>y</t>
  </si>
  <si>
    <t>Vallei en Veluwe</t>
  </si>
  <si>
    <t>a</t>
  </si>
  <si>
    <t>Vechtstromen</t>
  </si>
  <si>
    <t>s</t>
  </si>
  <si>
    <t>Zuiderzeeland</t>
  </si>
  <si>
    <t>z</t>
  </si>
  <si>
    <t>e</t>
  </si>
  <si>
    <t>m</t>
  </si>
  <si>
    <t>p</t>
  </si>
  <si>
    <t>t</t>
  </si>
  <si>
    <t>v</t>
  </si>
  <si>
    <t>lano01</t>
  </si>
  <si>
    <t>lbac02</t>
  </si>
  <si>
    <t>lbest02</t>
  </si>
  <si>
    <t>lglyampa</t>
  </si>
  <si>
    <t>licpaw</t>
  </si>
  <si>
    <t>licpbs</t>
  </si>
  <si>
    <t>licpow</t>
  </si>
  <si>
    <t>licpz1</t>
  </si>
  <si>
    <t>lkast01</t>
  </si>
  <si>
    <t>lkrwkwart</t>
  </si>
  <si>
    <t>lkrwmaand</t>
  </si>
  <si>
    <t>lopp01</t>
  </si>
  <si>
    <t>lopp02</t>
  </si>
  <si>
    <t>lpbblanco</t>
  </si>
  <si>
    <t>lslib05</t>
  </si>
  <si>
    <t>lslib06</t>
  </si>
  <si>
    <t>ltech01</t>
  </si>
  <si>
    <t>ltech02</t>
  </si>
  <si>
    <t>lveld01</t>
  </si>
  <si>
    <t>lveld09</t>
  </si>
  <si>
    <t>lveld10</t>
  </si>
  <si>
    <t>lveldpb</t>
  </si>
  <si>
    <t>lvzw01</t>
  </si>
  <si>
    <t>lwbregwat</t>
  </si>
  <si>
    <t>yat</t>
  </si>
  <si>
    <t>yat-veld</t>
  </si>
  <si>
    <t>ycos</t>
  </si>
  <si>
    <t>ycp1</t>
  </si>
  <si>
    <t>ycp1dun</t>
  </si>
  <si>
    <t>ycp2</t>
  </si>
  <si>
    <t>ycp3</t>
  </si>
  <si>
    <t>ydoc_hh</t>
  </si>
  <si>
    <t>yef-veld</t>
  </si>
  <si>
    <t>yef0</t>
  </si>
  <si>
    <t>yinf</t>
  </si>
  <si>
    <t>yinf-veld</t>
  </si>
  <si>
    <t>yinfl-mbs</t>
  </si>
  <si>
    <t>yinfl-plus</t>
  </si>
  <si>
    <t>yinfl-zpn-vw2</t>
  </si>
  <si>
    <t>yint-stromen</t>
  </si>
  <si>
    <t>ynutr</t>
  </si>
  <si>
    <t>yow</t>
  </si>
  <si>
    <t>ysg</t>
  </si>
  <si>
    <t>yveld-algea</t>
  </si>
  <si>
    <t>yveld-chemie</t>
  </si>
  <si>
    <t>yveld-gw</t>
  </si>
  <si>
    <t>yveld-zw</t>
  </si>
  <si>
    <t>yzm8-ef</t>
  </si>
  <si>
    <t>yzm8-in</t>
  </si>
  <si>
    <t>yzs</t>
  </si>
  <si>
    <t>zo30</t>
  </si>
  <si>
    <t>zov1</t>
  </si>
  <si>
    <t>zr02</t>
  </si>
  <si>
    <t>zr03</t>
  </si>
  <si>
    <t>zr04</t>
  </si>
  <si>
    <t>zr05</t>
  </si>
  <si>
    <t>zr06</t>
  </si>
  <si>
    <t>zr07</t>
  </si>
  <si>
    <t>zr08</t>
  </si>
  <si>
    <t>zrv1</t>
  </si>
  <si>
    <t>zs02</t>
  </si>
  <si>
    <t>zs05</t>
  </si>
  <si>
    <t>afwkg (Afwijking)</t>
  </si>
  <si>
    <t>alcoholen (Alcoholen)</t>
  </si>
  <si>
    <t>ampa (AMPA)</t>
  </si>
  <si>
    <t>aox (Som adsorbeerbare organische halogeenverbindingen)</t>
  </si>
  <si>
    <t>bacdrijf (Categorie Cyanobacteriedrijflaag)</t>
  </si>
  <si>
    <t>badgt (Badgasten)</t>
  </si>
  <si>
    <t>bem (Bemonstering)</t>
  </si>
  <si>
    <t>bem-aw (Bemonstering Afvalwater (RioolWaterZuiveringsInstallaties))</t>
  </si>
  <si>
    <t>bem-awi (Instellen monsterkast)</t>
  </si>
  <si>
    <t>bem-awil (Locatiebezoek rwzi instellen.)</t>
  </si>
  <si>
    <t>bem-awml (Locatiebezoek bemonsteren)</t>
  </si>
  <si>
    <t>bem-bs (Bemonstering Waterbodem)</t>
  </si>
  <si>
    <t>bem-gw (Bemonstering Grondwater (peilbuizen))</t>
  </si>
  <si>
    <t>bem-gwl (Starttarief Bemonstering Grondwater (peilbuizen))</t>
  </si>
  <si>
    <t>bem-meng (Mengen in het veld)</t>
  </si>
  <si>
    <t>bem-ow (Bemonstering Oppervlaktewater)</t>
  </si>
  <si>
    <t>bemad-boot (additionele kosten bemonstering m.b.v. boot)</t>
  </si>
  <si>
    <t>bemad-fyto (additionele kosten fytoplankton bemonstering)</t>
  </si>
  <si>
    <t>bijlgorg (Organisch onderzoek middels bijlage)</t>
  </si>
  <si>
    <t>biomatonb (Biologisch materiaal onbekend)</t>
  </si>
  <si>
    <t>blauwalgv (Blauwalg veldmeting algentoorts)</t>
  </si>
  <si>
    <t>boorbeschrijving (Boorbeschrijving Terra index)</t>
  </si>
  <si>
    <t>br (Bromide)</t>
  </si>
  <si>
    <t>brandverzs (Brandvertragers in zwevende stof)</t>
  </si>
  <si>
    <t>bromaat (bromaat)</t>
  </si>
  <si>
    <t>caffine (Caffëine)</t>
  </si>
  <si>
    <t>chlav (Totaal chlorofyl veldmeting algentoorts)</t>
  </si>
  <si>
    <t>cn (Cyanide)</t>
  </si>
  <si>
    <t>cnvrij (Cyanide-vrij)</t>
  </si>
  <si>
    <t>crzes (Chroom (zeswaardig))</t>
  </si>
  <si>
    <t>debbeg (Debiet Begin)</t>
  </si>
  <si>
    <t>debeind (Debiet Eind)</t>
  </si>
  <si>
    <t>debnetto (Netto Debiet)</t>
  </si>
  <si>
    <t>det_an (som detergenten anionactief)</t>
  </si>
  <si>
    <t>det_kat (som detergenten kationactief)</t>
  </si>
  <si>
    <t>det_non (som detergenten nonionactief)</t>
  </si>
  <si>
    <t>diato (Diatomeeën)</t>
  </si>
  <si>
    <t>diato-bem (Diatomeeën bemonstering)</t>
  </si>
  <si>
    <t>diato-bem-kn (Diatomeeën bemonstering (Knijp-methode))</t>
  </si>
  <si>
    <t>diato-bem-nt (Diatomeeën bemonstering (Net-methode))</t>
  </si>
  <si>
    <t>diato-kn (Diatomeeën (Knijp-methode))</t>
  </si>
  <si>
    <t>diato-nt (Diatomeeën (Net-methode))</t>
  </si>
  <si>
    <t>doc (Opgelost organisch koolstof)</t>
  </si>
  <si>
    <t>droogval (Droogvallingsgraad)</t>
  </si>
  <si>
    <t>drugscreen (Screening drugs)</t>
  </si>
  <si>
    <t>dummy (Dummy test; i.v.m. niet te koppelen testen.)</t>
  </si>
  <si>
    <t>dvp (Diepvriespotje (bewaarmonster))</t>
  </si>
  <si>
    <t>f (Fluoride)</t>
  </si>
  <si>
    <t>fe2o3 (IJzer(III)oxide (vrij ijzer, als Fe2O3))</t>
  </si>
  <si>
    <t>fenidx (Fenolindex (met waterdamp vluchtige fenolen))</t>
  </si>
  <si>
    <t>fg (Fluoride)</t>
  </si>
  <si>
    <t>formdhde (Methanal (formaldehyde))</t>
  </si>
  <si>
    <t>fytop (Fytoplankton)</t>
  </si>
  <si>
    <t>gcms-bsa (Bijzondere stoffen (GCMS))</t>
  </si>
  <si>
    <t>gcms-fenfta (Alkylfenolen en ftalaten)</t>
  </si>
  <si>
    <t>gcms-screen (Screening (GCMS))</t>
  </si>
  <si>
    <t>gdaw (Gadolinium)</t>
  </si>
  <si>
    <t>glyfampaveg (Glyfosaat en AMPA in vegetatie)</t>
  </si>
  <si>
    <t>h (Waterstof)</t>
  </si>
  <si>
    <t>hardhcaco3 (Hardheid (als CaCO3))</t>
  </si>
  <si>
    <t>hardheid (Hardheid)</t>
  </si>
  <si>
    <t>hco3 (Waterstofcarbonaat)</t>
  </si>
  <si>
    <t>ionenratio (Ionenratio)</t>
  </si>
  <si>
    <t>kroos (Kroos)</t>
  </si>
  <si>
    <t>lcms-bsa (Bijzondere stoffen (LCMS))</t>
  </si>
  <si>
    <t>lcms-bsc (Bijzondere stoffen (LCMS))</t>
  </si>
  <si>
    <t>lcms-gma (Geneesmiddelen (LCMS))</t>
  </si>
  <si>
    <t>lcms-gmb (Geneesmiddelen (LCMS))</t>
  </si>
  <si>
    <t>lcms-gmc (Geneesmiddelen (LCMS))</t>
  </si>
  <si>
    <t>liaw (Lithium)</t>
  </si>
  <si>
    <t>liow (Lithium)</t>
  </si>
  <si>
    <t>lvetzuur (Lager vetzuren (C2-C5))</t>
  </si>
  <si>
    <t>macfn-det (Macrofauna determineren)</t>
  </si>
  <si>
    <t>macfn-std (Macrofauna standaard)</t>
  </si>
  <si>
    <t>macfn-std-extra (Macrofauna standaard (extra individuen))</t>
  </si>
  <si>
    <t>macfn-sub (Macrofauna met subbemonstering)</t>
  </si>
  <si>
    <t>mpn_ecoli (Escherichia coli (MPN-methode))</t>
  </si>
  <si>
    <t>mpn_ientro (Intestinale enterococcen (MPN-methode))</t>
  </si>
  <si>
    <t>mpn_inzet (Inzetten MPN methode)</t>
  </si>
  <si>
    <t>n_remming (Nitrificatieremming (beperkte proef, op basis van NO2+NO3))</t>
  </si>
  <si>
    <t>nh3 (Ammoniak)</t>
  </si>
  <si>
    <t>ntot (Stikstof totaal)</t>
  </si>
  <si>
    <t>oliegravg (Petroleumether extraheerbare oliën en vetten)</t>
  </si>
  <si>
    <t>ostof (Organische stof)</t>
  </si>
  <si>
    <t>passivesamp (Passive Sampling)</t>
  </si>
  <si>
    <t>pb5740-met (AS3000; metalen 1493)</t>
  </si>
  <si>
    <t>pb5740-vkw (AS3000; BTEXNS en VKH 1504)</t>
  </si>
  <si>
    <t>pbgws (Grondwaterstand Peilbuis t.o.v. bovenkant peilbuis)</t>
  </si>
  <si>
    <t>pbveld (Veldformulier t.b.v. Peilbuizen)</t>
  </si>
  <si>
    <t>planaw (Plannen Afvalwater)</t>
  </si>
  <si>
    <t>plangw (Plannen Grondwater)</t>
  </si>
  <si>
    <t>planow (Plannen Oppervlaktewater)</t>
  </si>
  <si>
    <t>planz1 (Plannen Zuiveringsslib)</t>
  </si>
  <si>
    <t>poloplm (Polaire oplosmiddelen)</t>
  </si>
  <si>
    <t>pulsen (Aantal pulsen)</t>
  </si>
  <si>
    <t>pulsgen (Aantal pulsen genomen)</t>
  </si>
  <si>
    <t>pulsgev (Aantal pulsen gevraagd)</t>
  </si>
  <si>
    <t>saliniteit (Saliniteit)</t>
  </si>
  <si>
    <t>sieragn (Sieralgen)</t>
  </si>
  <si>
    <t>sio2 (Silicaat)</t>
  </si>
  <si>
    <t>stookw (Stookwaarde (droog))</t>
  </si>
  <si>
    <t>stookw-nat (Stookwaarde (onderste verbrandingswaarde) nat)</t>
  </si>
  <si>
    <t>tempkast (Temperatuur kast)</t>
  </si>
  <si>
    <t>tic (Anorganisch koolstof (TIC))</t>
  </si>
  <si>
    <t>toc (Totaal organisch koolstof)</t>
  </si>
  <si>
    <t>tocg (Totaal organisch koolstof)</t>
  </si>
  <si>
    <t>toesgbereenh (Toeslag berekening extra eenheid)</t>
  </si>
  <si>
    <t>toesgbooth (Toeslag monsterneming met boot (inclusief extra persoon))</t>
  </si>
  <si>
    <t>transport (Transportkosten)</t>
  </si>
  <si>
    <t>troealgt (Troebelheid m.b.v. algentoorts)</t>
  </si>
  <si>
    <t>troev (Troebelheid)</t>
  </si>
  <si>
    <t>uaw (Uranium)</t>
  </si>
  <si>
    <t>ub-bds (Uitbesteed onderzoek BDS)</t>
  </si>
  <si>
    <t>ub-ibland (Uitbesteed onderzoek IB Land)</t>
  </si>
  <si>
    <t>ub-kwr (Uitbesteed onderzoek KWR)</t>
  </si>
  <si>
    <t>ub-vitens (Uitbesteed onderzoek Vitens)</t>
  </si>
  <si>
    <t>ub-waterproef (Uitbesteed onderzoek Waterproef)</t>
  </si>
  <si>
    <t>ub-wln (Uitbesteed onderzoek WLN)</t>
  </si>
  <si>
    <t>uitloog (Uitloogonderzoek)</t>
  </si>
  <si>
    <t>uow (Uranium)</t>
  </si>
  <si>
    <t>uploadzw (Upload Zwemwaterregister)</t>
  </si>
  <si>
    <t>vcent (Voorbewerking Centrifugeren)</t>
  </si>
  <si>
    <t>ve (Vervuilingswaarde)</t>
  </si>
  <si>
    <t>vegtte (Vegetatie overig)</t>
  </si>
  <si>
    <t>vegtte-krw (Vegetatie KRW oever en water)</t>
  </si>
  <si>
    <t>vegtte-vrst (Vegetatie vooropname vroege soorten)</t>
  </si>
  <si>
    <t>veldbeh (Behandeling Veldwaarnemingen)</t>
  </si>
  <si>
    <t>veldmtgn (Veldmetingen)</t>
  </si>
  <si>
    <t>vetid (Vet identificatie)</t>
  </si>
  <si>
    <t>vfilt (Filtratie uitgevoerd)</t>
  </si>
  <si>
    <t>vmeng (Mengmonster)</t>
  </si>
  <si>
    <t>volkolf (Volume kolf)</t>
  </si>
  <si>
    <t>volvatpr (Volume vat praktisch)</t>
  </si>
  <si>
    <t>volvatth (Volume vat theoretisch)</t>
  </si>
  <si>
    <t>vox (Som vluchtige organische halogeenverbindingen (VOX))</t>
  </si>
  <si>
    <t>vzegel (Verzegeling Monsternamekast)</t>
  </si>
  <si>
    <t>wbtoetsgbt (Baggerspecie bij GBT in oppervlaktewater (emissiewaarde))</t>
  </si>
  <si>
    <t>wbtoetsgbtlb (Baggerspecie bij GBT op landbodem (emissiewaarde))</t>
  </si>
  <si>
    <t>wbtoetskls (Grond en bagger bij toepassing op of in bodem)</t>
  </si>
  <si>
    <t>wbtoetsopp (Bagger en ontvangende bodem bij toepassing in opp.waterl.)</t>
  </si>
  <si>
    <t>wbveld (Waterbodem veldformulier)</t>
  </si>
  <si>
    <t>wbvoor (Waterbodem vooronderzoek)</t>
  </si>
  <si>
    <t>whybi (Werkzaamheden overig Hydrobiologie)</t>
  </si>
  <si>
    <t>zeefzain (Zeeffractie van de Zandrest)</t>
  </si>
  <si>
    <t>zwemmjk (Zwemmersjeuk)</t>
  </si>
  <si>
    <t>aa</t>
  </si>
  <si>
    <t>(7 dg)</t>
  </si>
  <si>
    <t>aadis</t>
  </si>
  <si>
    <t>(dg)</t>
  </si>
  <si>
    <t>abdatabeheer</t>
  </si>
  <si>
    <t>abmeetnet</t>
  </si>
  <si>
    <t>abrapportage</t>
  </si>
  <si>
    <t>agblt</t>
  </si>
  <si>
    <t>ao</t>
  </si>
  <si>
    <t>aocal</t>
  </si>
  <si>
    <t>aotd</t>
  </si>
  <si>
    <t>at101</t>
  </si>
  <si>
    <t>at102</t>
  </si>
  <si>
    <t>at103</t>
  </si>
  <si>
    <t>at104</t>
  </si>
  <si>
    <t>at105</t>
  </si>
  <si>
    <t>at106</t>
  </si>
  <si>
    <t>at107</t>
  </si>
  <si>
    <t>at108</t>
  </si>
  <si>
    <t>at109</t>
  </si>
  <si>
    <t>at110</t>
  </si>
  <si>
    <t>at111</t>
  </si>
  <si>
    <t>at112</t>
  </si>
  <si>
    <t>at113</t>
  </si>
  <si>
    <t>at114</t>
  </si>
  <si>
    <t>at115</t>
  </si>
  <si>
    <t>at116</t>
  </si>
  <si>
    <t>atp</t>
  </si>
  <si>
    <t>atpplanwsw</t>
  </si>
  <si>
    <t>(15 dg)</t>
  </si>
  <si>
    <t>aw</t>
  </si>
  <si>
    <t>ld</t>
  </si>
  <si>
    <t>lk</t>
  </si>
  <si>
    <t>lk2</t>
  </si>
  <si>
    <t>lk3</t>
  </si>
  <si>
    <t>lkemballage</t>
  </si>
  <si>
    <t>obdatabeheer</t>
  </si>
  <si>
    <t>obmeetnet</t>
  </si>
  <si>
    <t>obprojecten</t>
  </si>
  <si>
    <t>obrapportage</t>
  </si>
  <si>
    <t>oh</t>
  </si>
  <si>
    <t>ohbeleid</t>
  </si>
  <si>
    <t>oo</t>
  </si>
  <si>
    <t>ookrw</t>
  </si>
  <si>
    <t>oop</t>
  </si>
  <si>
    <t>oozwem</t>
  </si>
  <si>
    <t>opb</t>
  </si>
  <si>
    <t>ot</t>
  </si>
  <si>
    <t>otp</t>
  </si>
  <si>
    <t>otp56</t>
  </si>
  <si>
    <t>ots07</t>
  </si>
  <si>
    <t>ots57</t>
  </si>
  <si>
    <t>ots74</t>
  </si>
  <si>
    <t>ow</t>
  </si>
  <si>
    <t>owp</t>
  </si>
  <si>
    <t>sbmeetnet</t>
  </si>
  <si>
    <t>sbprojecten</t>
  </si>
  <si>
    <t>sbrapportage</t>
  </si>
  <si>
    <t>seha</t>
  </si>
  <si>
    <t>sehe</t>
  </si>
  <si>
    <t>so</t>
  </si>
  <si>
    <t>sop</t>
  </si>
  <si>
    <t>sozwem</t>
  </si>
  <si>
    <t>sozwem2</t>
  </si>
  <si>
    <t>spb</t>
  </si>
  <si>
    <t>st</t>
  </si>
  <si>
    <t>st010</t>
  </si>
  <si>
    <t>st030</t>
  </si>
  <si>
    <t>st050</t>
  </si>
  <si>
    <t>st080</t>
  </si>
  <si>
    <t>st100</t>
  </si>
  <si>
    <t>st130</t>
  </si>
  <si>
    <t>st140</t>
  </si>
  <si>
    <t>st150</t>
  </si>
  <si>
    <t>st160</t>
  </si>
  <si>
    <t>st170</t>
  </si>
  <si>
    <t>st180</t>
  </si>
  <si>
    <t>st190</t>
  </si>
  <si>
    <t>st210</t>
  </si>
  <si>
    <t>st230</t>
  </si>
  <si>
    <t>st240</t>
  </si>
  <si>
    <t>st250</t>
  </si>
  <si>
    <t>st260</t>
  </si>
  <si>
    <t>st340</t>
  </si>
  <si>
    <t>st360</t>
  </si>
  <si>
    <t>st370</t>
  </si>
  <si>
    <t>st390</t>
  </si>
  <si>
    <t>st450</t>
  </si>
  <si>
    <t>st500</t>
  </si>
  <si>
    <t>st550</t>
  </si>
  <si>
    <t>stpoldenzaal</t>
  </si>
  <si>
    <t>sw</t>
  </si>
  <si>
    <t>swp</t>
  </si>
  <si>
    <t>wd</t>
  </si>
  <si>
    <t>wdbadrekken</t>
  </si>
  <si>
    <t>wdbrinks</t>
  </si>
  <si>
    <t>wdbykcera</t>
  </si>
  <si>
    <t>wdcalot</t>
  </si>
  <si>
    <t>wdcbg</t>
  </si>
  <si>
    <t>wdcityswim</t>
  </si>
  <si>
    <t>wdcszwolle</t>
  </si>
  <si>
    <t>wdecoparkhof</t>
  </si>
  <si>
    <t>wdemmtec</t>
  </si>
  <si>
    <t>wdfoseco</t>
  </si>
  <si>
    <t>wdjellice</t>
  </si>
  <si>
    <t>wdkolb</t>
  </si>
  <si>
    <t>wdkolb2</t>
  </si>
  <si>
    <t>wdkwartier</t>
  </si>
  <si>
    <t>wdlutra</t>
  </si>
  <si>
    <t>wdmudmasters</t>
  </si>
  <si>
    <t>wdnxf</t>
  </si>
  <si>
    <t>wdors</t>
  </si>
  <si>
    <t>wdspringendal</t>
  </si>
  <si>
    <t>wdsst</t>
  </si>
  <si>
    <t>wdtauw</t>
  </si>
  <si>
    <t>wdtwence</t>
  </si>
  <si>
    <t>wdtwencexh</t>
  </si>
  <si>
    <t>wduttwente</t>
  </si>
  <si>
    <t>wdvanheektextiles</t>
  </si>
  <si>
    <t>wdwetlantec</t>
  </si>
  <si>
    <t>wdwvm</t>
  </si>
  <si>
    <t>wdzwanenberg</t>
  </si>
  <si>
    <t>ybdatabeheer</t>
  </si>
  <si>
    <t>ybmeetnet</t>
  </si>
  <si>
    <t>ybrapportage</t>
  </si>
  <si>
    <t>yi</t>
  </si>
  <si>
    <t>yihw</t>
  </si>
  <si>
    <t>yo</t>
  </si>
  <si>
    <t>yostad</t>
  </si>
  <si>
    <t>yozwem</t>
  </si>
  <si>
    <t>yozwempv</t>
  </si>
  <si>
    <t>yt</t>
  </si>
  <si>
    <t>ytcd</t>
  </si>
  <si>
    <t>ytcos</t>
  </si>
  <si>
    <t>ytdeppb</t>
  </si>
  <si>
    <t>ytrest</t>
  </si>
  <si>
    <t>ytza</t>
  </si>
  <si>
    <t>ytzd</t>
  </si>
  <si>
    <t>(5 dg)</t>
  </si>
  <si>
    <t>ytzdpb</t>
  </si>
  <si>
    <t>ytze</t>
  </si>
  <si>
    <t>ytzh</t>
  </si>
  <si>
    <t>ytzl</t>
  </si>
  <si>
    <t>ytzm</t>
  </si>
  <si>
    <t>ytzn</t>
  </si>
  <si>
    <t>ytzo</t>
  </si>
  <si>
    <t>ytzr</t>
  </si>
  <si>
    <t>ytzv</t>
  </si>
  <si>
    <t>ytzw</t>
  </si>
  <si>
    <t>ytzwpb</t>
  </si>
  <si>
    <t>ytzx</t>
  </si>
  <si>
    <t>ytzz</t>
  </si>
  <si>
    <t>ytzzne</t>
  </si>
  <si>
    <t>ywr</t>
  </si>
  <si>
    <t>zat</t>
  </si>
  <si>
    <t>zbdatabeheer</t>
  </si>
  <si>
    <t>zbmeetnet</t>
  </si>
  <si>
    <t>zbrapportage</t>
  </si>
  <si>
    <t>zgblt</t>
  </si>
  <si>
    <t>zh</t>
  </si>
  <si>
    <t>zht</t>
  </si>
  <si>
    <t>zo13</t>
  </si>
  <si>
    <t>zos</t>
  </si>
  <si>
    <t>zotd</t>
  </si>
  <si>
    <t>zozwem</t>
  </si>
  <si>
    <t>zpb</t>
  </si>
  <si>
    <t>zt</t>
  </si>
  <si>
    <t>zti</t>
  </si>
  <si>
    <t>ztlegio</t>
  </si>
  <si>
    <t>ztp</t>
  </si>
  <si>
    <t>zw</t>
  </si>
  <si>
    <t xml:space="preserve"> </t>
  </si>
  <si>
    <t>ml</t>
  </si>
  <si>
    <t>Aantal pulsen</t>
  </si>
  <si>
    <t>pulsen</t>
  </si>
  <si>
    <t>Aantal pulsen genomen</t>
  </si>
  <si>
    <t>pulsgen</t>
  </si>
  <si>
    <t>Aantal pulsen gevraagd</t>
  </si>
  <si>
    <t>pulsgev</t>
  </si>
  <si>
    <t>Aflezen NAP stand op peilschaal</t>
  </si>
  <si>
    <t>peilschaalv</t>
  </si>
  <si>
    <t>Afwijking</t>
  </si>
  <si>
    <t>afwkg</t>
  </si>
  <si>
    <t>%</t>
  </si>
  <si>
    <t>Badgasten</t>
  </si>
  <si>
    <t>badgt</t>
  </si>
  <si>
    <t>n</t>
  </si>
  <si>
    <t>Bedekking algen</t>
  </si>
  <si>
    <t>alggp</t>
  </si>
  <si>
    <t>Bedekking drijflaag vegetatie</t>
  </si>
  <si>
    <t>drijf</t>
  </si>
  <si>
    <t>Blauwalg veldmeting algentoorts</t>
  </si>
  <si>
    <t>blauwalgv</t>
  </si>
  <si>
    <t>ug/l</t>
  </si>
  <si>
    <t>Categorie Cyanobacteriedrijflaag</t>
  </si>
  <si>
    <t>bacdrijf</t>
  </si>
  <si>
    <t>DIMSLS</t>
  </si>
  <si>
    <t>debiet</t>
  </si>
  <si>
    <t>m³</t>
  </si>
  <si>
    <t>Debiet Begin</t>
  </si>
  <si>
    <t>debbeg</t>
  </si>
  <si>
    <t>Debiet Eind</t>
  </si>
  <si>
    <t>debeind</t>
  </si>
  <si>
    <t>Debiet per dag</t>
  </si>
  <si>
    <t>debdag</t>
  </si>
  <si>
    <t>m³/d</t>
  </si>
  <si>
    <t>Debiet per uur</t>
  </si>
  <si>
    <t>debuur</t>
  </si>
  <si>
    <t>m³/h</t>
  </si>
  <si>
    <t>diepte</t>
  </si>
  <si>
    <t>cm</t>
  </si>
  <si>
    <t>doorz</t>
  </si>
  <si>
    <t>Droogstand watergang</t>
  </si>
  <si>
    <t>droogslo</t>
  </si>
  <si>
    <t>Droogvallingsgraad</t>
  </si>
  <si>
    <t>droogval</t>
  </si>
  <si>
    <t>egvv</t>
  </si>
  <si>
    <t>mS/m</t>
  </si>
  <si>
    <t>Geur</t>
  </si>
  <si>
    <t>geur</t>
  </si>
  <si>
    <t>Grondwaterstand Peilbuis t.o.v. bovenkant peilbuis</t>
  </si>
  <si>
    <t>pbgws</t>
  </si>
  <si>
    <t>helderv</t>
  </si>
  <si>
    <t>IJstoestand / aggregatietoestand van het water</t>
  </si>
  <si>
    <t>ijstsd</t>
  </si>
  <si>
    <t>kleurv</t>
  </si>
  <si>
    <t>Kroos</t>
  </si>
  <si>
    <t>kroos</t>
  </si>
  <si>
    <t>°C</t>
  </si>
  <si>
    <t>neer</t>
  </si>
  <si>
    <t>mm</t>
  </si>
  <si>
    <t>Netto Debiet</t>
  </si>
  <si>
    <t>debnetto</t>
  </si>
  <si>
    <t>o2z</t>
  </si>
  <si>
    <t>Olie</t>
  </si>
  <si>
    <t>olie</t>
  </si>
  <si>
    <t>Overmatige groei hogere waterplanten</t>
  </si>
  <si>
    <t>groei</t>
  </si>
  <si>
    <t>Schuim</t>
  </si>
  <si>
    <t>schuim</t>
  </si>
  <si>
    <t>Stroomsnelheid</t>
  </si>
  <si>
    <t>stroomshd</t>
  </si>
  <si>
    <t>cm/s</t>
  </si>
  <si>
    <t>temp</t>
  </si>
  <si>
    <t>Temperatuur kast</t>
  </si>
  <si>
    <t>tempkast</t>
  </si>
  <si>
    <t>Totaal chlorofyl veldmeting algentoorts</t>
  </si>
  <si>
    <t>chlav</t>
  </si>
  <si>
    <t>Troebelheid</t>
  </si>
  <si>
    <t>troev</t>
  </si>
  <si>
    <t>NTU</t>
  </si>
  <si>
    <t>Troebelheid m.b.v. algentoorts</t>
  </si>
  <si>
    <t>troealgt</t>
  </si>
  <si>
    <t>ftu</t>
  </si>
  <si>
    <t>Vogels</t>
  </si>
  <si>
    <t>vogl</t>
  </si>
  <si>
    <t>Volume kolf</t>
  </si>
  <si>
    <t>volkolf</t>
  </si>
  <si>
    <t>Volume vat praktisch</t>
  </si>
  <si>
    <t>volvatpr</t>
  </si>
  <si>
    <t>Volume vat theoretisch</t>
  </si>
  <si>
    <t>volvatth</t>
  </si>
  <si>
    <t>Vuil</t>
  </si>
  <si>
    <t>vuil</t>
  </si>
  <si>
    <t>phv</t>
  </si>
  <si>
    <t>pH</t>
  </si>
  <si>
    <t>o2v</t>
  </si>
  <si>
    <t>mg/l</t>
  </si>
  <si>
    <t>z1</t>
  </si>
  <si>
    <t>rwzi Apeldoorn, centraat</t>
  </si>
  <si>
    <t>a101olsoq027</t>
  </si>
  <si>
    <t>a101sldbq001</t>
  </si>
  <si>
    <t>slib TDH naar SGT</t>
  </si>
  <si>
    <t>a101sldbq002</t>
  </si>
  <si>
    <t>a101sldbq003</t>
  </si>
  <si>
    <t>a101slinq001</t>
  </si>
  <si>
    <t>rwzi Apeldoorn, afl. versslib indikker</t>
  </si>
  <si>
    <t>a101slinq007</t>
  </si>
  <si>
    <t>rwzi Apeldoorn, afl. indikband</t>
  </si>
  <si>
    <t>a101slinq013</t>
  </si>
  <si>
    <t>rwzi Apeldoorn, afl. groenetank</t>
  </si>
  <si>
    <t>a101slinq023</t>
  </si>
  <si>
    <t>rwzi Apeldoorn, afl. zeefbandpers</t>
  </si>
  <si>
    <t>a101slvgq020</t>
  </si>
  <si>
    <t>rwzi Apeldoorn, ST 1</t>
  </si>
  <si>
    <t>a101slvgq021</t>
  </si>
  <si>
    <t>rwzi Apeldoorn, ST 2</t>
  </si>
  <si>
    <t>a101slvgq025</t>
  </si>
  <si>
    <t>rwzi Apeldoorn, ST 3</t>
  </si>
  <si>
    <t>a101slvgq026</t>
  </si>
  <si>
    <t>Uitgegistslib SEA</t>
  </si>
  <si>
    <t>a101tltaq010</t>
  </si>
  <si>
    <t>a101wlafq001</t>
  </si>
  <si>
    <t>rwzi Apeldoorn, effluent</t>
  </si>
  <si>
    <t>a101wlbiq001</t>
  </si>
  <si>
    <t>rwzi Apeldoorn, afl. vb</t>
  </si>
  <si>
    <t>a101wlbiq002</t>
  </si>
  <si>
    <t>rwzi Apeldoorn, AT 1</t>
  </si>
  <si>
    <t>a101wlbiq004</t>
  </si>
  <si>
    <t>rwzi Apeldoorn, AT 2</t>
  </si>
  <si>
    <t>a101wldbq001</t>
  </si>
  <si>
    <t>rwzi Apeldoorn, Demon influent</t>
  </si>
  <si>
    <t>a101wldbq002</t>
  </si>
  <si>
    <t>rwzi Apeldoorn, Demon effluent</t>
  </si>
  <si>
    <t>a101wldbq008</t>
  </si>
  <si>
    <t>a101wldbq009</t>
  </si>
  <si>
    <t>a101wlvbq002</t>
  </si>
  <si>
    <t>a102slinq001</t>
  </si>
  <si>
    <t>rwzi Brummen, afv.slib</t>
  </si>
  <si>
    <t>a102wlafq001</t>
  </si>
  <si>
    <t>rwzi Brummen, effluent</t>
  </si>
  <si>
    <t>a102wlbiq002</t>
  </si>
  <si>
    <t>rwzi Brummen, act.slib</t>
  </si>
  <si>
    <t>a102wlonq001</t>
  </si>
  <si>
    <t>a103slinq010</t>
  </si>
  <si>
    <t>rwzi Elburg, Afv. Spuislib</t>
  </si>
  <si>
    <t>a103slvgq001</t>
  </si>
  <si>
    <t>rwzi Elburg, ST 2</t>
  </si>
  <si>
    <t>a103slvgq009</t>
  </si>
  <si>
    <t>rwzi Elburg, afv. Uitgegistslib</t>
  </si>
  <si>
    <t>a103slvgq013</t>
  </si>
  <si>
    <t>rwzi Elburg, ST 1</t>
  </si>
  <si>
    <t>a103wlafq001</t>
  </si>
  <si>
    <t>rwzi Elburg, effluent</t>
  </si>
  <si>
    <t>a103wlbiq001</t>
  </si>
  <si>
    <t>rwzi Elburg, afl. vb</t>
  </si>
  <si>
    <t>a103wlbiq002</t>
  </si>
  <si>
    <t>rwzi Elburg, AT slib</t>
  </si>
  <si>
    <t>a103wlonq001</t>
  </si>
  <si>
    <t>a104slinq002</t>
  </si>
  <si>
    <t>rwzi Epe, afv.slib</t>
  </si>
  <si>
    <t>a104wlafq001</t>
  </si>
  <si>
    <t>rwzi Epe, effluent</t>
  </si>
  <si>
    <t>a104wlbiq002</t>
  </si>
  <si>
    <t>rwzi Epe, AT 2</t>
  </si>
  <si>
    <t>a104wlbiq003</t>
  </si>
  <si>
    <t>rwzi Epe, AT 3</t>
  </si>
  <si>
    <t>a104wlbiq004</t>
  </si>
  <si>
    <t>rwzi Epe, AT 1</t>
  </si>
  <si>
    <t>a104wlonq001</t>
  </si>
  <si>
    <t>a105slinq002</t>
  </si>
  <si>
    <t>rwzi Heerde, afv.slib</t>
  </si>
  <si>
    <t>a105tltaq001</t>
  </si>
  <si>
    <t>a105wlafq001</t>
  </si>
  <si>
    <t>rwzi Heerde, effluent</t>
  </si>
  <si>
    <t>a105wlbiq001</t>
  </si>
  <si>
    <t>rwzi Heerde, AT slib</t>
  </si>
  <si>
    <t>a106slinq005</t>
  </si>
  <si>
    <t>rwzi Harderwijk, afv. Spuislib</t>
  </si>
  <si>
    <t>a106slinq007</t>
  </si>
  <si>
    <t>a106slinq008</t>
  </si>
  <si>
    <t>rwzi Harderwijk, afv. Uitgegistslib</t>
  </si>
  <si>
    <t>a106slvgq001</t>
  </si>
  <si>
    <t>rwzi Harderwijk, ST 1</t>
  </si>
  <si>
    <t>a106slvgq002</t>
  </si>
  <si>
    <t>rwzi Harderwijk, ST 2</t>
  </si>
  <si>
    <t>a106slvgq003</t>
  </si>
  <si>
    <t>rwzi Harderwijk, ST 3</t>
  </si>
  <si>
    <t>a106tltaq004</t>
  </si>
  <si>
    <t>Rioolgemaal Putten</t>
  </si>
  <si>
    <t>a106wlafq002</t>
  </si>
  <si>
    <t>rwzi Harderwijk, effluent</t>
  </si>
  <si>
    <t>a106wlbiq002</t>
  </si>
  <si>
    <t>rwzi Harderwijk, afl. vb</t>
  </si>
  <si>
    <t>a106wlbiq004</t>
  </si>
  <si>
    <t>rwzi Harderwijk, AT 1</t>
  </si>
  <si>
    <t>a106wlbiq005</t>
  </si>
  <si>
    <t>rwzi Harderwijk, AT 2</t>
  </si>
  <si>
    <t>a106wlbiq006</t>
  </si>
  <si>
    <t>afl.nb</t>
  </si>
  <si>
    <t>a106wlvbq001</t>
  </si>
  <si>
    <t>a107slinq002</t>
  </si>
  <si>
    <t>rwzi Hattem, afv.slib</t>
  </si>
  <si>
    <t>a107wlafq001</t>
  </si>
  <si>
    <t>rwzi Hattem, effluent</t>
  </si>
  <si>
    <t>a107wlbiq002</t>
  </si>
  <si>
    <t>rwzi Hattem, AT slib</t>
  </si>
  <si>
    <t>a107wlonq001</t>
  </si>
  <si>
    <t>a108slinq004</t>
  </si>
  <si>
    <t>rwzi Terwolde, afv.slib</t>
  </si>
  <si>
    <t>a108wlafq001</t>
  </si>
  <si>
    <t>rwzi Terwolde, effluent</t>
  </si>
  <si>
    <t>a108wlbiq001</t>
  </si>
  <si>
    <t>rwzi Terwolde, AT slib</t>
  </si>
  <si>
    <t>a108wlvbq002</t>
  </si>
  <si>
    <t>a109olsoq003</t>
  </si>
  <si>
    <t>rwzi Amersfoort, afvoerslib</t>
  </si>
  <si>
    <t>a109slinq001</t>
  </si>
  <si>
    <t>Amersfoort, ingedikt primairslib</t>
  </si>
  <si>
    <t>a109slinq006</t>
  </si>
  <si>
    <t>Amersfoort, afl. bandindikker</t>
  </si>
  <si>
    <t>a109slinq020</t>
  </si>
  <si>
    <t>Amersfoort, afl. zeefbandpers</t>
  </si>
  <si>
    <t>a109slvgq001</t>
  </si>
  <si>
    <t>rwzi Amersfoort, ST 1</t>
  </si>
  <si>
    <t>a109slvgq002</t>
  </si>
  <si>
    <t>rwzi Amersfoort, ST 2</t>
  </si>
  <si>
    <t>a109slvgq003</t>
  </si>
  <si>
    <t>rwzi Amersfoort, ST 3</t>
  </si>
  <si>
    <t>a109slvgq121</t>
  </si>
  <si>
    <t>Amersfoort, afl. lysotherm 1</t>
  </si>
  <si>
    <t>a109slvgq221</t>
  </si>
  <si>
    <t>Amersfoort, afl. lysotherm 2</t>
  </si>
  <si>
    <t>a109slvgq321</t>
  </si>
  <si>
    <t>Amersfoort, afl. lysotherm 3</t>
  </si>
  <si>
    <t>a109tltaq003</t>
  </si>
  <si>
    <t>a109tltaq006</t>
  </si>
  <si>
    <t>Gemaal Zuidwenk</t>
  </si>
  <si>
    <t>a109wlafq003</t>
  </si>
  <si>
    <t>rwzi Amersfoort, effluent</t>
  </si>
  <si>
    <t>a109wlbiq001</t>
  </si>
  <si>
    <t>rwzi Amersfoort, AT 1</t>
  </si>
  <si>
    <t>a109wlbiq002</t>
  </si>
  <si>
    <t>rwzi Amersfoort, AT 2</t>
  </si>
  <si>
    <t>a109wlbiq003</t>
  </si>
  <si>
    <t>rwzi Amersfoort, afl. nb</t>
  </si>
  <si>
    <t>a109wldbq002</t>
  </si>
  <si>
    <t>rwzi Amersfoort, Toevoer Demon</t>
  </si>
  <si>
    <t>a109wldbq103</t>
  </si>
  <si>
    <t>rwzi Amersfoort, afloop DEMON ex. Spuislib</t>
  </si>
  <si>
    <t>a109wldbq201</t>
  </si>
  <si>
    <t>a109wldbq202</t>
  </si>
  <si>
    <t>a109wldbq210</t>
  </si>
  <si>
    <t>Amersfoort, afl. Pearl</t>
  </si>
  <si>
    <t>a109wlvbq001</t>
  </si>
  <si>
    <t>rwzi Amersfoort, afl. vb1</t>
  </si>
  <si>
    <t>a109wlvbq002</t>
  </si>
  <si>
    <t>rwzi Amersfoort, afl. vb2</t>
  </si>
  <si>
    <t>a110tltaq001</t>
  </si>
  <si>
    <t>a110wlafq001</t>
  </si>
  <si>
    <t>rwzi Bennekom, effluent</t>
  </si>
  <si>
    <t>a110wlbiq001</t>
  </si>
  <si>
    <t>rwzi Bennekom, afv slib</t>
  </si>
  <si>
    <t>a110wlbiq002</t>
  </si>
  <si>
    <t>rwzi Bennekom, AT</t>
  </si>
  <si>
    <t>a110wlbiq003</t>
  </si>
  <si>
    <t>rwzi Bennekom, afl. nb</t>
  </si>
  <si>
    <t>a111olsoq001</t>
  </si>
  <si>
    <t>Rwzi Ede, centraat</t>
  </si>
  <si>
    <t>a111olsoq003</t>
  </si>
  <si>
    <t>rwzi Ede, afv. Slib</t>
  </si>
  <si>
    <t>a111slvgq001</t>
  </si>
  <si>
    <t>rwzi Ede, Slibg. T1</t>
  </si>
  <si>
    <t>a111slvgq002</t>
  </si>
  <si>
    <t>rwzi Ede, slibg. T2</t>
  </si>
  <si>
    <t>a111tltaq014</t>
  </si>
  <si>
    <t>a111vosdq001</t>
  </si>
  <si>
    <t>RWZI Ede Afvoer gedroogd slib</t>
  </si>
  <si>
    <t>a111vosdq005</t>
  </si>
  <si>
    <t>RWZI Ede condenswater slibdroger</t>
  </si>
  <si>
    <t>a111wlafq002</t>
  </si>
  <si>
    <t>rwzi Ede, effluent totaal</t>
  </si>
  <si>
    <t>a111wlbiq001</t>
  </si>
  <si>
    <t>rwzi Ede, AT 1</t>
  </si>
  <si>
    <t>a111wlbiq004</t>
  </si>
  <si>
    <t>rwzi Ede, AT 2</t>
  </si>
  <si>
    <t>a111wlvbq002</t>
  </si>
  <si>
    <t>rwzi, afl. vb</t>
  </si>
  <si>
    <t>a112slinq002</t>
  </si>
  <si>
    <t>rwzi Nijkerk, afv. Spuislib</t>
  </si>
  <si>
    <t>a112tltaq005</t>
  </si>
  <si>
    <t>a112wlafq001</t>
  </si>
  <si>
    <t>rwzi Nijkerk, effluent</t>
  </si>
  <si>
    <t>a112wlbiq001</t>
  </si>
  <si>
    <t>rwzi Nijkerk, AT</t>
  </si>
  <si>
    <t>a112wlbiq002</t>
  </si>
  <si>
    <t>rwzi Nijkerk, afl. nb</t>
  </si>
  <si>
    <t>a112wlvbq002</t>
  </si>
  <si>
    <t>rwzi Nijkerk, afl. vb</t>
  </si>
  <si>
    <t>a113slinq003</t>
  </si>
  <si>
    <t>rwzi Renkum, afv. Slib</t>
  </si>
  <si>
    <t>a113slvgq001</t>
  </si>
  <si>
    <t>rwzi Renkum, slibg. T1</t>
  </si>
  <si>
    <t>a113slvgq010</t>
  </si>
  <si>
    <t>rwzi Renkum, slibg. T2</t>
  </si>
  <si>
    <t>a113tltaq004</t>
  </si>
  <si>
    <t>a113wlafq001</t>
  </si>
  <si>
    <t>rwzi Renkum, effluent</t>
  </si>
  <si>
    <t>a113wlbiq001</t>
  </si>
  <si>
    <t>rwzi Renkum, at 1</t>
  </si>
  <si>
    <t>a113wlbiq002</t>
  </si>
  <si>
    <t>rwzi Renkum, at 2</t>
  </si>
  <si>
    <t>a113wlbiq003</t>
  </si>
  <si>
    <t>rwzi Renkum, at 3</t>
  </si>
  <si>
    <t>a113wlvbq001</t>
  </si>
  <si>
    <t>rwzi Renkum, afl. vb1</t>
  </si>
  <si>
    <t>a114slinq001</t>
  </si>
  <si>
    <t>Ingedikt spuislib</t>
  </si>
  <si>
    <t>a114slinq004</t>
  </si>
  <si>
    <t>a114tltaq001</t>
  </si>
  <si>
    <t>a114wlafq001</t>
  </si>
  <si>
    <t>rwzi Soest, effluent tot.</t>
  </si>
  <si>
    <t>a114wlbiq002</t>
  </si>
  <si>
    <t>rwzi Soest, AT 1</t>
  </si>
  <si>
    <t>a114wlbiq003</t>
  </si>
  <si>
    <t>rwzi Soest, AT 2</t>
  </si>
  <si>
    <t>og</t>
  </si>
  <si>
    <t>a114wlvbq003</t>
  </si>
  <si>
    <t>rwzi Soest, afl. vb 1</t>
  </si>
  <si>
    <t>a114wlvbq004</t>
  </si>
  <si>
    <t>rwzi Soest, afl. vb 2</t>
  </si>
  <si>
    <t>a115slvgq001</t>
  </si>
  <si>
    <t>rwzi Veenendaal, slibg T1</t>
  </si>
  <si>
    <t>a115slvgq002</t>
  </si>
  <si>
    <t>rwzi Veenendaal, slibg T2</t>
  </si>
  <si>
    <t>a115slvgq003</t>
  </si>
  <si>
    <t>rwzi Veenendaal, afv. Slib</t>
  </si>
  <si>
    <t>a115tltaq001</t>
  </si>
  <si>
    <t>a115wlafq001</t>
  </si>
  <si>
    <t>rwzi Veenendaal, effluent totaal</t>
  </si>
  <si>
    <t>a115wlbiq001</t>
  </si>
  <si>
    <t>rwzi Veenendaal, AT 1</t>
  </si>
  <si>
    <t>a115wlbiq003</t>
  </si>
  <si>
    <t>rwzi Veenendaal, afl. nb</t>
  </si>
  <si>
    <t>a115wlvbq002</t>
  </si>
  <si>
    <t>rwzi Veenendaal, afl. vb</t>
  </si>
  <si>
    <t>a116slinq002</t>
  </si>
  <si>
    <t>rwzi Woudenberg, Afv slib</t>
  </si>
  <si>
    <t>a116tltaq001</t>
  </si>
  <si>
    <t>a116wlbiq001</t>
  </si>
  <si>
    <t>rwzi Woudenberg, afl. nb</t>
  </si>
  <si>
    <t>a116wlbiq002</t>
  </si>
  <si>
    <t>rwzi Woudenberg, AT</t>
  </si>
  <si>
    <t>a116wlntq001</t>
  </si>
  <si>
    <t>rwzi Woudenberg, afl. zandfilter</t>
  </si>
  <si>
    <t>a13oc0033</t>
  </si>
  <si>
    <t>Maandmonster Agrico Celavita - Wezep</t>
  </si>
  <si>
    <t>a19oc0071</t>
  </si>
  <si>
    <t>Maandmonster Gosschalk - Epe</t>
  </si>
  <si>
    <t>a1dts0010</t>
  </si>
  <si>
    <t>Maandmonster De Jong - St. Nicolaasga</t>
  </si>
  <si>
    <t>Maandmonster V.E.D. Dronten</t>
  </si>
  <si>
    <t>a1vls0033</t>
  </si>
  <si>
    <t>Maandmonster Vivera, Holten</t>
  </si>
  <si>
    <t>a1vls0036</t>
  </si>
  <si>
    <t>a1vls0037</t>
  </si>
  <si>
    <t>Maandmonster Stegeman Wijhe</t>
  </si>
  <si>
    <t>a1vls0038</t>
  </si>
  <si>
    <t>Maandmonster Remkes Epe BV</t>
  </si>
  <si>
    <t>a1vls0041</t>
  </si>
  <si>
    <t>Maandmonster Noblesse</t>
  </si>
  <si>
    <t>a1vos0017</t>
  </si>
  <si>
    <t>Maandmonster Heiploeg - Zoutkamp</t>
  </si>
  <si>
    <t>a200000</t>
  </si>
  <si>
    <t>a200010</t>
  </si>
  <si>
    <t>a200020</t>
  </si>
  <si>
    <t>a200050</t>
  </si>
  <si>
    <t>Apeldoorns Kanaal, 3de pand, Vaassen Deventerstraat</t>
  </si>
  <si>
    <t>a200060</t>
  </si>
  <si>
    <t>Apeldoorns Kanaal, 4e pand, Heerde Bonenburgerbrug</t>
  </si>
  <si>
    <t>a200070</t>
  </si>
  <si>
    <t>Apeldoorns Kanaal, 5e pand, Heerde Veerstraat</t>
  </si>
  <si>
    <t>a200090</t>
  </si>
  <si>
    <t>Apeldoorns Kanaal, 5e pand Wapenveld, Kloosterweg</t>
  </si>
  <si>
    <t>a200150</t>
  </si>
  <si>
    <t>Apeldoorns Kanaal, 2de pand, Apeldoorn fietsbrug</t>
  </si>
  <si>
    <t>a200151</t>
  </si>
  <si>
    <t>a200250</t>
  </si>
  <si>
    <t>a202010</t>
  </si>
  <si>
    <t>Klaarbeek, Epe, Vossenbroekweg</t>
  </si>
  <si>
    <t>a203000</t>
  </si>
  <si>
    <t>Gelderse Kolk, Hattem, gemaal Antlia</t>
  </si>
  <si>
    <t>a205140</t>
  </si>
  <si>
    <t>Grift, Apeldoorn, Prinsenweide</t>
  </si>
  <si>
    <t>a210010</t>
  </si>
  <si>
    <t>Grift, Vaassen, Eekterweg</t>
  </si>
  <si>
    <t>a210020</t>
  </si>
  <si>
    <t>a210510</t>
  </si>
  <si>
    <t>Dorpse Beek, Vaassen, Jonasweg</t>
  </si>
  <si>
    <t>a212010</t>
  </si>
  <si>
    <t>a213590</t>
  </si>
  <si>
    <t>Dorpse Beek Vaassen, Prins Hendrikweg</t>
  </si>
  <si>
    <t>a220170</t>
  </si>
  <si>
    <t>Rhienderense Beek, Rhienderen, Voorsterweg</t>
  </si>
  <si>
    <t>a221010</t>
  </si>
  <si>
    <t>Oude IJssel, Voorst, Weg naar Voost</t>
  </si>
  <si>
    <t>a222010</t>
  </si>
  <si>
    <t>Voorsterbeek, Voorst, Rijksstraatweg</t>
  </si>
  <si>
    <t>a222050</t>
  </si>
  <si>
    <t>Lage Leiding, Voorst, Voorsterklei</t>
  </si>
  <si>
    <t>a223640</t>
  </si>
  <si>
    <t>a224550</t>
  </si>
  <si>
    <t>a225000</t>
  </si>
  <si>
    <t>Bussloo, Wilp, Withagen</t>
  </si>
  <si>
    <t>a225020</t>
  </si>
  <si>
    <t>a225070</t>
  </si>
  <si>
    <t>Bussloo, Bussloselaan</t>
  </si>
  <si>
    <t>a225080</t>
  </si>
  <si>
    <t>bs</t>
  </si>
  <si>
    <t>Fliert, Twello, Voordersteeg</t>
  </si>
  <si>
    <t>a230060</t>
  </si>
  <si>
    <t>Fliert, Twello Quabbenburgerweg</t>
  </si>
  <si>
    <t>a230510</t>
  </si>
  <si>
    <t>Twellose Beek, Twello, Koningin Julianastraat</t>
  </si>
  <si>
    <t>a231010</t>
  </si>
  <si>
    <t>Toevoerkanaal Terwolde, Twelloseweg</t>
  </si>
  <si>
    <t>a231300</t>
  </si>
  <si>
    <t>a231301</t>
  </si>
  <si>
    <t>a231570</t>
  </si>
  <si>
    <t>a232120</t>
  </si>
  <si>
    <t>a232150</t>
  </si>
  <si>
    <t>Grote Wetering, gemaal Veluwe</t>
  </si>
  <si>
    <t>a232240</t>
  </si>
  <si>
    <t>Verbindingskanaal, De Vecht, Lochemsestraat</t>
  </si>
  <si>
    <t>a232510</t>
  </si>
  <si>
    <t>Nieuwe Wetering, Wapenveld, Kerkstraat</t>
  </si>
  <si>
    <t>a240010</t>
  </si>
  <si>
    <t>Puttenerbeek, Elburg, sportveld</t>
  </si>
  <si>
    <t>a240500</t>
  </si>
  <si>
    <t>a240510</t>
  </si>
  <si>
    <t>Noordermerkkanaal, Noordeinde, Gemaal de Wenden</t>
  </si>
  <si>
    <t>a240720</t>
  </si>
  <si>
    <t>Uitvliet Oosterwolde, Noordeinde, Buitendijks</t>
  </si>
  <si>
    <t>a241010</t>
  </si>
  <si>
    <t>a241200</t>
  </si>
  <si>
    <t>Klarenbeek, Doornspijk, Achterwegje</t>
  </si>
  <si>
    <t>a241520</t>
  </si>
  <si>
    <t>Bulsinkbeek, Doornspijk, Oude Zeeweg</t>
  </si>
  <si>
    <t>a242010</t>
  </si>
  <si>
    <t>Andhuizerbeek, Doornspijk, Oude Zeeweg</t>
  </si>
  <si>
    <t>a242100</t>
  </si>
  <si>
    <t>Molenbeek, Doornspijk, Bliksweg</t>
  </si>
  <si>
    <t>a242120</t>
  </si>
  <si>
    <t>a242510</t>
  </si>
  <si>
    <t>Bijsselse Beek, Hulshorst</t>
  </si>
  <si>
    <t>a243010</t>
  </si>
  <si>
    <t>Nodbeek, Hulshorst</t>
  </si>
  <si>
    <t>a243520</t>
  </si>
  <si>
    <t>Hierdensebeek, Hierden, Waterweg</t>
  </si>
  <si>
    <t>a245010</t>
  </si>
  <si>
    <t>a245510</t>
  </si>
  <si>
    <t>Goorbeek, Elburg, Nieuwstadsweg</t>
  </si>
  <si>
    <t>Killenbeek, Hulshorst</t>
  </si>
  <si>
    <t>a246020</t>
  </si>
  <si>
    <t>a247010</t>
  </si>
  <si>
    <t>Varelse Beek West, Hulshorst</t>
  </si>
  <si>
    <t>a247210</t>
  </si>
  <si>
    <t>Pangelerbeek, Nunspeet, Pangelerweg</t>
  </si>
  <si>
    <t>a248200</t>
  </si>
  <si>
    <t>Stadsgracht-Noord, Elburg, Havenkade</t>
  </si>
  <si>
    <t>a250020</t>
  </si>
  <si>
    <t>Achterste Weivijver, Harderwijk, Drielandendreef</t>
  </si>
  <si>
    <t>a251060</t>
  </si>
  <si>
    <t>Horstse Beek, Ermelo, Telgterweg</t>
  </si>
  <si>
    <t>a251510</t>
  </si>
  <si>
    <t>De Kronkelbeek, Putten strand Nulde</t>
  </si>
  <si>
    <t>a252000</t>
  </si>
  <si>
    <t>Schuitenbeek, Putten, Waterweg</t>
  </si>
  <si>
    <t>a253230</t>
  </si>
  <si>
    <t>Veldbeek, Putten, Tintelersteeg</t>
  </si>
  <si>
    <t>a255510</t>
  </si>
  <si>
    <t>Beek van de Hoge Geest, Harderwijk, Drielander</t>
  </si>
  <si>
    <t>Gerritsfles, Radio Kootwijk</t>
  </si>
  <si>
    <t>a274301</t>
  </si>
  <si>
    <t>a280049</t>
  </si>
  <si>
    <t>Grote Veenderplas of MOBA plas</t>
  </si>
  <si>
    <t>a284799</t>
  </si>
  <si>
    <t>a284884</t>
  </si>
  <si>
    <t>Sloot langs Eemdijk</t>
  </si>
  <si>
    <t>a284888</t>
  </si>
  <si>
    <t>a284891</t>
  </si>
  <si>
    <t>a284895</t>
  </si>
  <si>
    <t>a284896</t>
  </si>
  <si>
    <t>Eemdijk Bunschoten 9</t>
  </si>
  <si>
    <t>a284898</t>
  </si>
  <si>
    <t>Eemdijk Bunschoten 11</t>
  </si>
  <si>
    <t>a284899</t>
  </si>
  <si>
    <t>Eemdijk Bunschoten 12</t>
  </si>
  <si>
    <t>a284901</t>
  </si>
  <si>
    <t>Eemdijk Bunschoten 14</t>
  </si>
  <si>
    <t>a284904</t>
  </si>
  <si>
    <t>Eemdijk Bunschoten 17</t>
  </si>
  <si>
    <t>a285251</t>
  </si>
  <si>
    <t>Middelbeek Putten, Nijkerk, Middelbeekweg</t>
  </si>
  <si>
    <t>a286003</t>
  </si>
  <si>
    <t>Bredebeek, Nijkerk, Slichtenhorsterbeek</t>
  </si>
  <si>
    <t>a286010</t>
  </si>
  <si>
    <t>Dammersbeek, Nijkerk, Bremenseweg</t>
  </si>
  <si>
    <t>a286053</t>
  </si>
  <si>
    <t>Arkervaart Nijkerk ter hoogte van zijarm</t>
  </si>
  <si>
    <t>a286102</t>
  </si>
  <si>
    <t>Wiel, Nijkerk, Nekkerveld</t>
  </si>
  <si>
    <t>a286151</t>
  </si>
  <si>
    <t>Laak, Nijkerk, Bonte Poort</t>
  </si>
  <si>
    <t>a287003</t>
  </si>
  <si>
    <t>Hoevelakensebeek, Amersfoort, Koedijkerweg</t>
  </si>
  <si>
    <t>a287052</t>
  </si>
  <si>
    <t>a287080</t>
  </si>
  <si>
    <t>a287101</t>
  </si>
  <si>
    <t>a287201</t>
  </si>
  <si>
    <t>a287202</t>
  </si>
  <si>
    <t>a288003</t>
  </si>
  <si>
    <t>a288301</t>
  </si>
  <si>
    <t>Krakerswijk (spoorsloot), Ede dr.Holboomweg</t>
  </si>
  <si>
    <t>a288351</t>
  </si>
  <si>
    <t>Zuidelijke Spoorsloot, Ede,  Kade 8</t>
  </si>
  <si>
    <t>a288451</t>
  </si>
  <si>
    <t>Nieuwe Wetering, Veenendaal, Dragonderweg 23</t>
  </si>
  <si>
    <t>a288532</t>
  </si>
  <si>
    <t>Nieuwe Kanaal, Wageningen, De Ossenkampen</t>
  </si>
  <si>
    <t>a288650</t>
  </si>
  <si>
    <t>a288651</t>
  </si>
  <si>
    <t>a288702</t>
  </si>
  <si>
    <t>a289051</t>
  </si>
  <si>
    <t>Heelsumsebeek bij kerkbrug</t>
  </si>
  <si>
    <t>Hoge Veluwe Wolfskuilen</t>
  </si>
  <si>
    <t>Hoge Veluwe ven 2 Ijzeren Man</t>
  </si>
  <si>
    <t>a289726</t>
  </si>
  <si>
    <t>Valleikanaal, Wageningen, Zijdvang</t>
  </si>
  <si>
    <t>a289727</t>
  </si>
  <si>
    <t>a289729</t>
  </si>
  <si>
    <t>Valleikanaal, Veenendaal, Heuvelsesteeg 5</t>
  </si>
  <si>
    <t>a289732</t>
  </si>
  <si>
    <t>Woudenbergse Grift, Woudenberg, Slappedel</t>
  </si>
  <si>
    <t>a289733</t>
  </si>
  <si>
    <t>a289736</t>
  </si>
  <si>
    <t>Valleikanaal, Leusden, Asschatterweg</t>
  </si>
  <si>
    <t>a289738</t>
  </si>
  <si>
    <t>a289742</t>
  </si>
  <si>
    <t>Heiligenbergerbeek, Amersfoort</t>
  </si>
  <si>
    <t>a289756</t>
  </si>
  <si>
    <t>Modderbeek, Leusden voor instroom Valleikanaal, Jaagpad</t>
  </si>
  <si>
    <t>a289771</t>
  </si>
  <si>
    <t>Valleikanaal, Amersfoort, Balladelaan</t>
  </si>
  <si>
    <t>a289775</t>
  </si>
  <si>
    <t>Eem Eemdijk</t>
  </si>
  <si>
    <t>a289776</t>
  </si>
  <si>
    <t>Haarsewetering, Eembrugge, Zonseweg</t>
  </si>
  <si>
    <t>a289778</t>
  </si>
  <si>
    <t>Rengerswetering eind  voor gemaal Veendijk</t>
  </si>
  <si>
    <t>a289780</t>
  </si>
  <si>
    <t>Opgaande Wetering, Eemnes, voor gemaal Tydeman, Kerkeweg</t>
  </si>
  <si>
    <t>a289781</t>
  </si>
  <si>
    <t>Praamgracht, Soest, Torenlaan</t>
  </si>
  <si>
    <t>a289782</t>
  </si>
  <si>
    <t>Eemnesservaart, Eemnes, Korte Maatsweg</t>
  </si>
  <si>
    <t>a289783</t>
  </si>
  <si>
    <t>Malewetering, Hoogland, Coelhorsterweg</t>
  </si>
  <si>
    <t>a289841</t>
  </si>
  <si>
    <t>a289853</t>
  </si>
  <si>
    <t>Moorsterbeek, Leusden, Lapeerseweg 8</t>
  </si>
  <si>
    <t>a289861</t>
  </si>
  <si>
    <t>a289879</t>
  </si>
  <si>
    <t>Zeldertse Wetering, Hoogland, Neerzeldertseweg</t>
  </si>
  <si>
    <t>a289880</t>
  </si>
  <si>
    <t>a289931</t>
  </si>
  <si>
    <t>Valleikanaal begin Grebbesluis</t>
  </si>
  <si>
    <t>a3771na17</t>
  </si>
  <si>
    <t>a3771pn33</t>
  </si>
  <si>
    <t>Afvalverwerking Vink</t>
  </si>
  <si>
    <t>a3771rg1</t>
  </si>
  <si>
    <t>Denka International</t>
  </si>
  <si>
    <t>a3776lw6</t>
  </si>
  <si>
    <t>a3812rg41</t>
  </si>
  <si>
    <t>a3846bp2</t>
  </si>
  <si>
    <t>Effluent biologische zuivering</t>
  </si>
  <si>
    <t>a3851ec177-1</t>
  </si>
  <si>
    <t>Effluent zuivering</t>
  </si>
  <si>
    <t>a3851se34-1</t>
  </si>
  <si>
    <t>a3861rg30</t>
  </si>
  <si>
    <t>a3882rl5</t>
  </si>
  <si>
    <t>KGBI Putten</t>
  </si>
  <si>
    <t>a3901rg22</t>
  </si>
  <si>
    <t>a3925bd17</t>
  </si>
  <si>
    <t>RWZI Woudenberg</t>
  </si>
  <si>
    <t>Grondwaterpeilbuis, Vestalaan 20, Apeldoorn</t>
  </si>
  <si>
    <t>a406103</t>
  </si>
  <si>
    <t>RWZI Amersfoort, centraat</t>
  </si>
  <si>
    <t>a600710</t>
  </si>
  <si>
    <t>Smallertse Beek, Emst, Achterenkweg</t>
  </si>
  <si>
    <t>a601008</t>
  </si>
  <si>
    <t>a6715at5</t>
  </si>
  <si>
    <t>a6716ac11-8</t>
  </si>
  <si>
    <t>Tanatex LP 8</t>
  </si>
  <si>
    <t>a6718xg5</t>
  </si>
  <si>
    <t>a6866ne2</t>
  </si>
  <si>
    <t>a7332bh9-1</t>
  </si>
  <si>
    <t>Owens Corning</t>
  </si>
  <si>
    <t>a7336az5-1</t>
  </si>
  <si>
    <t>a7371ej79-1</t>
  </si>
  <si>
    <t>a7384sc12</t>
  </si>
  <si>
    <t>a8071da9-1</t>
  </si>
  <si>
    <t>a8075pc11</t>
  </si>
  <si>
    <t>a8081hc6-1</t>
  </si>
  <si>
    <t>a8091az36-1</t>
  </si>
  <si>
    <t>a8161pm2-1</t>
  </si>
  <si>
    <t>Dorpse Beek, Epe, Hoevenstraat</t>
  </si>
  <si>
    <t>ab220170</t>
  </si>
  <si>
    <t>Rhienderense Beek, Rhienderen</t>
  </si>
  <si>
    <t>ab242120</t>
  </si>
  <si>
    <t>ab274300</t>
  </si>
  <si>
    <t>ab287080</t>
  </si>
  <si>
    <t>Garderbroeksebeek duiker Krollerweg</t>
  </si>
  <si>
    <t>ab288650</t>
  </si>
  <si>
    <t>Modderbeek zuidelijke tak Scherpenzeelseweg</t>
  </si>
  <si>
    <t>ab288651</t>
  </si>
  <si>
    <t>Modderbeek Achterveld Asschaterweg</t>
  </si>
  <si>
    <t>ab289051</t>
  </si>
  <si>
    <t>ab289101</t>
  </si>
  <si>
    <t>M8 Duno bij de bron bovenstr. vijvers</t>
  </si>
  <si>
    <t>ab289152</t>
  </si>
  <si>
    <t>Seelbeek Heveadorp</t>
  </si>
  <si>
    <t>ab289756</t>
  </si>
  <si>
    <t>Modderbeek eind, Leusden voor instroom Valleikanaal</t>
  </si>
  <si>
    <t>ab289841</t>
  </si>
  <si>
    <t>Heigraaf, Woudenberg camping Eben Haezer</t>
  </si>
  <si>
    <t>ab600710</t>
  </si>
  <si>
    <t>Smallertse Beek, Emst, Kiefkampweg</t>
  </si>
  <si>
    <t>Modderbeek</t>
  </si>
  <si>
    <t>abalgemeen</t>
  </si>
  <si>
    <t>Locatie algemeen WVV</t>
  </si>
  <si>
    <t>ate0153</t>
  </si>
  <si>
    <t>Intercol BV EMF</t>
  </si>
  <si>
    <t>ate0162</t>
  </si>
  <si>
    <t>Coatinc Anox BV CP</t>
  </si>
  <si>
    <t>ate0228</t>
  </si>
  <si>
    <t>Tanatex Chemicals BV EMF</t>
  </si>
  <si>
    <t>ate0276</t>
  </si>
  <si>
    <t>Vion Scherpenzeel BV EMF</t>
  </si>
  <si>
    <t>ate0282</t>
  </si>
  <si>
    <t>Papierfabriek Schut BV EMF</t>
  </si>
  <si>
    <t>ate0300</t>
  </si>
  <si>
    <t>ate0330</t>
  </si>
  <si>
    <t>Van den Bor Pluimveeslachterij BV EMF</t>
  </si>
  <si>
    <t>ate0402</t>
  </si>
  <si>
    <t>ate0477</t>
  </si>
  <si>
    <t>Afvalverwerking Vink BV EMF</t>
  </si>
  <si>
    <t>ate0513</t>
  </si>
  <si>
    <t>Vika BV EMF</t>
  </si>
  <si>
    <t>ate0603</t>
  </si>
  <si>
    <t>NIZO Food Research BV EMF</t>
  </si>
  <si>
    <t>ate0711</t>
  </si>
  <si>
    <t>ate5033</t>
  </si>
  <si>
    <t>ate5054</t>
  </si>
  <si>
    <t>Carbogen Amcis BV EMF</t>
  </si>
  <si>
    <t>ate5074</t>
  </si>
  <si>
    <t>3m Nederland BV EMF</t>
  </si>
  <si>
    <t>ate5081</t>
  </si>
  <si>
    <t>FishPartners BV, Haringweg 39 EMF</t>
  </si>
  <si>
    <t>ate5084</t>
  </si>
  <si>
    <t>Voestalpine Automotive Components Bunschoten BV EMF</t>
  </si>
  <si>
    <t>ate5100</t>
  </si>
  <si>
    <t>A. van de Groep &amp; Zonen BV EMF</t>
  </si>
  <si>
    <t>ate5103</t>
  </si>
  <si>
    <t>Keune Haircosmetics Manufacturing BV EMF</t>
  </si>
  <si>
    <t>ate5104</t>
  </si>
  <si>
    <t>J.A. Ter Maten Pluimveebedrijf BV, Copernicusweg EMF</t>
  </si>
  <si>
    <t>ate5128</t>
  </si>
  <si>
    <t>Gemeente Bunschoten, Milieustraat CP</t>
  </si>
  <si>
    <t>ate5432</t>
  </si>
  <si>
    <t>J. van Apeldoorn &amp; Zn BV CP</t>
  </si>
  <si>
    <t>ate5469</t>
  </si>
  <si>
    <t>Lantor BV EMF</t>
  </si>
  <si>
    <t>ate5473</t>
  </si>
  <si>
    <t>Ministerie van Defensie, IBL EMF</t>
  </si>
  <si>
    <t>ate5502</t>
  </si>
  <si>
    <t>De Banketgroep BV EMF</t>
  </si>
  <si>
    <t>ate5506</t>
  </si>
  <si>
    <t>Inproba BV EMF</t>
  </si>
  <si>
    <t>ate5510</t>
  </si>
  <si>
    <t>Drost Galvanotechniek BV EMF</t>
  </si>
  <si>
    <t>ate5525</t>
  </si>
  <si>
    <t>Bakker Schat BV EMF</t>
  </si>
  <si>
    <t>ate5604</t>
  </si>
  <si>
    <t>ate5700</t>
  </si>
  <si>
    <t>D. Koelewijn's Haringinleggerij BV, Ansjovisweg EMF</t>
  </si>
  <si>
    <t>ate5713</t>
  </si>
  <si>
    <t>Givaudan Nederland BV EMF</t>
  </si>
  <si>
    <t>ate5886</t>
  </si>
  <si>
    <t>Codi International BV EMF</t>
  </si>
  <si>
    <t>ate5990</t>
  </si>
  <si>
    <t>Van Wolfswinkel Reiniging BV CP</t>
  </si>
  <si>
    <t>ate6035</t>
  </si>
  <si>
    <t>Huisslachter Tiemen Visser BV CP</t>
  </si>
  <si>
    <t>ate6037</t>
  </si>
  <si>
    <t>Carpfood International BV CP</t>
  </si>
  <si>
    <t>ate6038</t>
  </si>
  <si>
    <t>Cultuurtechniek H. G. van Dorresteijn BV CP</t>
  </si>
  <si>
    <t>ate6039</t>
  </si>
  <si>
    <t>Gemeente Barneveld, Milieustraat CP</t>
  </si>
  <si>
    <t>ate6040</t>
  </si>
  <si>
    <t>Handelmaatschappij A. Smit &amp; Zoon BV EMF</t>
  </si>
  <si>
    <t>ate6048</t>
  </si>
  <si>
    <t>Kemetyl Nederland BV EMF</t>
  </si>
  <si>
    <t>ate6050</t>
  </si>
  <si>
    <t>Busser Overslag BV EMF</t>
  </si>
  <si>
    <t>ate6058</t>
  </si>
  <si>
    <t>ate6067</t>
  </si>
  <si>
    <t>Tweda Horeca Products BV, Amersfoort CP</t>
  </si>
  <si>
    <t>ate6083</t>
  </si>
  <si>
    <t>Arla Foods BV EMF</t>
  </si>
  <si>
    <t>ate6086</t>
  </si>
  <si>
    <t>Kemetyl Nederland BV CP 'firestarter'</t>
  </si>
  <si>
    <t>ate6097</t>
  </si>
  <si>
    <t>ate6099</t>
  </si>
  <si>
    <t>Hubun Bodemvoeding BV CP "Wasplaats"</t>
  </si>
  <si>
    <t>ate6100</t>
  </si>
  <si>
    <t xml:space="preserve">B. van Middendorp Beheer BV CP </t>
  </si>
  <si>
    <t>ate6130</t>
  </si>
  <si>
    <t>Soetendaal Agrologistics BV CP</t>
  </si>
  <si>
    <t>ate6134</t>
  </si>
  <si>
    <t>Friesland Campina Nederland BV EMF</t>
  </si>
  <si>
    <t>ate6140</t>
  </si>
  <si>
    <t>Virgula BV EMF</t>
  </si>
  <si>
    <t>ate6141</t>
  </si>
  <si>
    <t>Waayenberg Coatings BV, De Landweer CP</t>
  </si>
  <si>
    <t>ate6145</t>
  </si>
  <si>
    <t>Riedel BV EMF</t>
  </si>
  <si>
    <t>ate6146</t>
  </si>
  <si>
    <t>ate6160</t>
  </si>
  <si>
    <t>Storteboom Barneveld BV, Hanzeweg EMF</t>
  </si>
  <si>
    <t>ate6170</t>
  </si>
  <si>
    <t>Remkes Convenience BV EMF</t>
  </si>
  <si>
    <t>atv0100</t>
  </si>
  <si>
    <t>Arkema BV EMF</t>
  </si>
  <si>
    <t>atv0131</t>
  </si>
  <si>
    <t>Toriel BV EMF</t>
  </si>
  <si>
    <t>atv0133</t>
  </si>
  <si>
    <t>Koninklijke Talens BV EMF</t>
  </si>
  <si>
    <t>atv0142</t>
  </si>
  <si>
    <t>Sonac Loenen BV EMF</t>
  </si>
  <si>
    <t>atv0157</t>
  </si>
  <si>
    <t>atv0172</t>
  </si>
  <si>
    <t>Owens Corning Veil Netherlands BV EMF</t>
  </si>
  <si>
    <t>atv0179</t>
  </si>
  <si>
    <t>atv0198</t>
  </si>
  <si>
    <t>Provincie Gelderland, voormalige Stortplaats Ermelo (Ullerberg) EMF</t>
  </si>
  <si>
    <t>atv0205</t>
  </si>
  <si>
    <t>atv0206</t>
  </si>
  <si>
    <t>Vion Apeldoorn BV EMF</t>
  </si>
  <si>
    <t>atv0210</t>
  </si>
  <si>
    <t>Smart Packaging Solutions BV EMF</t>
  </si>
  <si>
    <t>atv0214</t>
  </si>
  <si>
    <t>Nederlandse Industrie van Eiproducten BV EMF</t>
  </si>
  <si>
    <t>atv0216</t>
  </si>
  <si>
    <t>Plukon Wezep BV EMF</t>
  </si>
  <si>
    <t>atv0217</t>
  </si>
  <si>
    <t>Polskamp BV, Ermelo EMF</t>
  </si>
  <si>
    <t>atv0239</t>
  </si>
  <si>
    <t>Saturn Petcare BV EMF</t>
  </si>
  <si>
    <t>atv0258</t>
  </si>
  <si>
    <t>Van Nieuwenhuizen Feather &amp; Down BV EMF</t>
  </si>
  <si>
    <t>atv0259</t>
  </si>
  <si>
    <t>EKRO BV EMF</t>
  </si>
  <si>
    <t>atv0260</t>
  </si>
  <si>
    <t>Amsterdam Meat Company Ameco BV EMF</t>
  </si>
  <si>
    <t>atv0262</t>
  </si>
  <si>
    <t>ESA BV EMF</t>
  </si>
  <si>
    <t>atv0272</t>
  </si>
  <si>
    <t>Dalli de Klok BV EMF</t>
  </si>
  <si>
    <t>atv0285</t>
  </si>
  <si>
    <t>Struik Foods  Voorthuizen BV EMF</t>
  </si>
  <si>
    <t>atv0290</t>
  </si>
  <si>
    <t>Veco BV, Eerbeek EMF</t>
  </si>
  <si>
    <t>atv0292</t>
  </si>
  <si>
    <t>VHP Security Paper BV EMF</t>
  </si>
  <si>
    <t>atv0302</t>
  </si>
  <si>
    <t>Exportslachterij Gosschalk &amp; Zn BV EMF</t>
  </si>
  <si>
    <t>Mestverwerking Gelderland, KGBI Kleine Kolonie EMF</t>
  </si>
  <si>
    <t>atv0310</t>
  </si>
  <si>
    <t>Nestle Nederland BV EMF</t>
  </si>
  <si>
    <t>atv0320</t>
  </si>
  <si>
    <t>Lemoine Holland BV EMF</t>
  </si>
  <si>
    <t>atv0331</t>
  </si>
  <si>
    <t>CelaVita B.V. EMF</t>
  </si>
  <si>
    <t>atv0361</t>
  </si>
  <si>
    <t>Loonbedrijf Dekker VOF CP</t>
  </si>
  <si>
    <t>atv0437</t>
  </si>
  <si>
    <t>Holland Colours Europe BV EMF</t>
  </si>
  <si>
    <t>atv0482</t>
  </si>
  <si>
    <t>Gemeente Nunspeet, Stortplaats 'De Kril' CP</t>
  </si>
  <si>
    <t>atv0498</t>
  </si>
  <si>
    <t>Presswood International BV EMF</t>
  </si>
  <si>
    <t>atv0567</t>
  </si>
  <si>
    <t>Attero BV EMF</t>
  </si>
  <si>
    <t>atv0572</t>
  </si>
  <si>
    <t>Tomassen Duck-To BV EMF</t>
  </si>
  <si>
    <t>atv0601</t>
  </si>
  <si>
    <t>Loparex BV EMF</t>
  </si>
  <si>
    <t>atv0718</t>
  </si>
  <si>
    <t>Pluimveeslachterij G.P. Remkes BV EMF</t>
  </si>
  <si>
    <t>atv0730</t>
  </si>
  <si>
    <t>Van de Brug International Tanktransport B.V. EMF</t>
  </si>
  <si>
    <t>atv0842</t>
  </si>
  <si>
    <t>Elburg Foods BV EMF</t>
  </si>
  <si>
    <t>atv0849</t>
  </si>
  <si>
    <t>Profish Food BV EMF</t>
  </si>
  <si>
    <t>atv0916</t>
  </si>
  <si>
    <t>atv0970</t>
  </si>
  <si>
    <t>A-Ware Cheese Ingredients BV EMF</t>
  </si>
  <si>
    <t>Effluent IBA</t>
  </si>
  <si>
    <t>spike 2e-lijns ow</t>
  </si>
  <si>
    <t>referentie 2e-lijns aw</t>
  </si>
  <si>
    <t>spike 2e-lijns aw</t>
  </si>
  <si>
    <t>referentie 2e-lijns ow</t>
  </si>
  <si>
    <t>lfgh001af</t>
  </si>
  <si>
    <t>lfgh001afd</t>
  </si>
  <si>
    <t>FGH001 emballage afgifte blanco duplo</t>
  </si>
  <si>
    <t>lfgh001op</t>
  </si>
  <si>
    <t>FGH001 emballage opname test</t>
  </si>
  <si>
    <t>lfgh001opd</t>
  </si>
  <si>
    <t>FGH001 emballage opname test duplo</t>
  </si>
  <si>
    <t>lfgh002af</t>
  </si>
  <si>
    <t>FGH002 emballage afgifte blanco</t>
  </si>
  <si>
    <t>lfgh002afd</t>
  </si>
  <si>
    <t>FGH002 emballage afgifte blanco duplo</t>
  </si>
  <si>
    <t>lfgh004af</t>
  </si>
  <si>
    <t>lfgh004afd</t>
  </si>
  <si>
    <t>FGH004 emballage afgifte blanco duplo</t>
  </si>
  <si>
    <t>lfgh004op</t>
  </si>
  <si>
    <t>lfgh004opd</t>
  </si>
  <si>
    <t>lfgh010af</t>
  </si>
  <si>
    <t>FGH010 emballage afgifte blanco</t>
  </si>
  <si>
    <t>lfgh010afd</t>
  </si>
  <si>
    <t>FGH010 emballage afgifte blanco duplo</t>
  </si>
  <si>
    <t>lfgh011af</t>
  </si>
  <si>
    <t>FGH011 emballage afgifte blanco</t>
  </si>
  <si>
    <t>lfgh011afd</t>
  </si>
  <si>
    <t>FGH011 emballage afgifte blanco duplo</t>
  </si>
  <si>
    <t>lfgh012af</t>
  </si>
  <si>
    <t>FGH012 emballage afgifte blanco</t>
  </si>
  <si>
    <t>lfgh012afd</t>
  </si>
  <si>
    <t>FGH012 emballage afgifte blanco duplo</t>
  </si>
  <si>
    <t>lfgh013af</t>
  </si>
  <si>
    <t>FGH013 emballage afgifte blanco</t>
  </si>
  <si>
    <t>lfgh013afd</t>
  </si>
  <si>
    <t>FGH013 emballage afgifte blanco duplo</t>
  </si>
  <si>
    <t>lfgh014af</t>
  </si>
  <si>
    <t>FGH014 emballage afgifte blanco</t>
  </si>
  <si>
    <t>lfgh014afd</t>
  </si>
  <si>
    <t>FGH014 emballage afgifte blanco duplo</t>
  </si>
  <si>
    <t>lfgh015af</t>
  </si>
  <si>
    <t>FGH015 emballage afgifte blanco</t>
  </si>
  <si>
    <t>lfgh015afd</t>
  </si>
  <si>
    <t>FGH015 emballage afgifte blanco duplo</t>
  </si>
  <si>
    <t>lfgh061af</t>
  </si>
  <si>
    <t>FGH061 emballage afgifte blanco</t>
  </si>
  <si>
    <t>lfgh061afd</t>
  </si>
  <si>
    <t>FGH061 emballage afgifte blanco duplo</t>
  </si>
  <si>
    <t>Monster 1</t>
  </si>
  <si>
    <t>Monster 2</t>
  </si>
  <si>
    <t>Monster 3</t>
  </si>
  <si>
    <t>Monster 4</t>
  </si>
  <si>
    <t>Monster 5</t>
  </si>
  <si>
    <t>Monster 6</t>
  </si>
  <si>
    <t>Monster 7</t>
  </si>
  <si>
    <t>lpbbl-a1292</t>
  </si>
  <si>
    <t>Peilbuisblanco Almelo app.nr: 1292</t>
  </si>
  <si>
    <t>lpbbl-z1414</t>
  </si>
  <si>
    <t>Peilbuisblanco Zwolle app.nr: 1414</t>
  </si>
  <si>
    <t>lpbuit-z</t>
  </si>
  <si>
    <t>Peilbuisuitloog Zwolle</t>
  </si>
  <si>
    <t>o03effl</t>
  </si>
  <si>
    <t>RWZI Beilen effluent</t>
  </si>
  <si>
    <t>o03gw-01</t>
  </si>
  <si>
    <t>RWZI Beilen, peilbuis 1</t>
  </si>
  <si>
    <t>o03gw-02</t>
  </si>
  <si>
    <t>RWZI Beilen, peilbuis 2</t>
  </si>
  <si>
    <t>o03gw-03</t>
  </si>
  <si>
    <t>RWZI Beilen, peilbuis 3</t>
  </si>
  <si>
    <t>o03gw-04</t>
  </si>
  <si>
    <t>RWZI Beilen, peilbuis 4</t>
  </si>
  <si>
    <t>o03gw-05</t>
  </si>
  <si>
    <t>RWZI Beilen, peilbuis 5</t>
  </si>
  <si>
    <t>o03gw-r6</t>
  </si>
  <si>
    <t>RWZI Beilen, peilbuis 6 (referentie)</t>
  </si>
  <si>
    <t>o03gw-r7</t>
  </si>
  <si>
    <t>RWZI Beilen, peilbuis 7 (referentie), geplaatst in 2017</t>
  </si>
  <si>
    <t>o03infl</t>
  </si>
  <si>
    <t>RWZI Beilen influent</t>
  </si>
  <si>
    <t>o06effl</t>
  </si>
  <si>
    <t>RWZI Dieverbrug effluent</t>
  </si>
  <si>
    <t>o06gw-01</t>
  </si>
  <si>
    <t>RWZI Dieverbrug, peilbuis 1 (label: nr10)</t>
  </si>
  <si>
    <t>o06gw-02</t>
  </si>
  <si>
    <t>RWZI Dieverbrug, peilbuis 2 (label: nr11)</t>
  </si>
  <si>
    <t>o06gw-03</t>
  </si>
  <si>
    <t>RWZI Dieverbrug, peilbuis 3 (label: nr12)</t>
  </si>
  <si>
    <t>o06gw-r4</t>
  </si>
  <si>
    <t>RWZI Dieverbrug, peilbuis 4 (referentie)</t>
  </si>
  <si>
    <t>o06gw-r5</t>
  </si>
  <si>
    <t>o06infl</t>
  </si>
  <si>
    <t>RWZI Dieverbrug influent</t>
  </si>
  <si>
    <t>o07effl</t>
  </si>
  <si>
    <t>RWZI Echten effluent</t>
  </si>
  <si>
    <t>o07gw-02</t>
  </si>
  <si>
    <t>RWZI Echten, peilbuis 2</t>
  </si>
  <si>
    <t>o07gw-03</t>
  </si>
  <si>
    <t>RWZI Echten, peilbuis 3</t>
  </si>
  <si>
    <t>o07gw-04</t>
  </si>
  <si>
    <t>RWZI Echten, peilbuis 4</t>
  </si>
  <si>
    <t>o07gw-05</t>
  </si>
  <si>
    <t>RWZI Echten, peilbuis 5</t>
  </si>
  <si>
    <t>o07gw-10</t>
  </si>
  <si>
    <t>RWZI Echten, peilbuis 10</t>
  </si>
  <si>
    <t>o07gw-100</t>
  </si>
  <si>
    <t>RWZI Echten, peilbuis 100</t>
  </si>
  <si>
    <t>o07gw-101</t>
  </si>
  <si>
    <t>RWZI Echten, peilbuis 101</t>
  </si>
  <si>
    <t>o07gw-102</t>
  </si>
  <si>
    <t>RWZI Echten, peilbuis 102</t>
  </si>
  <si>
    <t>o07gw-r1</t>
  </si>
  <si>
    <t>RWZI Echten, peilbuis R1, (referentie)</t>
  </si>
  <si>
    <t>o07gw-r11</t>
  </si>
  <si>
    <t>RWZI Echten, peilbuis 11 (referentie), geplaatst in 2017</t>
  </si>
  <si>
    <t>o07infl</t>
  </si>
  <si>
    <t>RWZI Echten influent</t>
  </si>
  <si>
    <t>o07ows</t>
  </si>
  <si>
    <t>RWZI Echten ontwaterd slib meng monster van 13 weken</t>
  </si>
  <si>
    <t>o07ows-w</t>
  </si>
  <si>
    <t>o16effl-1</t>
  </si>
  <si>
    <t>o16effl-2</t>
  </si>
  <si>
    <t>RWZI Meppel effluent 2 (Oude vaart)</t>
  </si>
  <si>
    <t>o16gw-02</t>
  </si>
  <si>
    <t>RWZI Meppel, peilbuis 2</t>
  </si>
  <si>
    <t>o16gw-r6</t>
  </si>
  <si>
    <t>RWZI Meppel, peilbuis 6 (referentie)</t>
  </si>
  <si>
    <t>o16infl</t>
  </si>
  <si>
    <t>RWZI Meppel influent</t>
  </si>
  <si>
    <t>o1beiv20</t>
  </si>
  <si>
    <t>Beilervaart</t>
  </si>
  <si>
    <t>o1dreh70</t>
  </si>
  <si>
    <t>o1dreh80</t>
  </si>
  <si>
    <t>Drentse Hoofdvaart</t>
  </si>
  <si>
    <t>o1eesw10</t>
  </si>
  <si>
    <t>o1helw70</t>
  </si>
  <si>
    <t>Hellingwijk</t>
  </si>
  <si>
    <t>o1hovv10</t>
  </si>
  <si>
    <t>Hoogeveensche Vaart</t>
  </si>
  <si>
    <t>o1hovv20</t>
  </si>
  <si>
    <t>o1hovv40</t>
  </si>
  <si>
    <t>o1hovv90</t>
  </si>
  <si>
    <t>Omgelegde Hoogeveense Vaart</t>
  </si>
  <si>
    <t>o1katm80</t>
  </si>
  <si>
    <t>o1lihk15</t>
  </si>
  <si>
    <t>Linthorst Homankanaal</t>
  </si>
  <si>
    <t>o1lihk37</t>
  </si>
  <si>
    <t>o1lihk50</t>
  </si>
  <si>
    <t>o1mepd40</t>
  </si>
  <si>
    <t>Meppelerdiep Doosje</t>
  </si>
  <si>
    <t>o1midr90</t>
  </si>
  <si>
    <t>Middenraai</t>
  </si>
  <si>
    <t>o1orak50</t>
  </si>
  <si>
    <t>Oranjekanaal</t>
  </si>
  <si>
    <t>o1orak80</t>
  </si>
  <si>
    <t>Oude Diep</t>
  </si>
  <si>
    <t>o1oudd90</t>
  </si>
  <si>
    <t>o1oudl90</t>
  </si>
  <si>
    <t>Oude Leisloot</t>
  </si>
  <si>
    <t>o1oudv90</t>
  </si>
  <si>
    <t>Oude Vaart</t>
  </si>
  <si>
    <t>o1reel20</t>
  </si>
  <si>
    <t>Reestvervangende leiding</t>
  </si>
  <si>
    <t>o1rees30</t>
  </si>
  <si>
    <t>De Reest</t>
  </si>
  <si>
    <t>o1rees70</t>
  </si>
  <si>
    <t>o1rees80</t>
  </si>
  <si>
    <t>Steenwijker Aa</t>
  </si>
  <si>
    <t>o1strv90</t>
  </si>
  <si>
    <t>Streitenvaart</t>
  </si>
  <si>
    <t>o1suew60</t>
  </si>
  <si>
    <t>Suermonds- of Dikke Wijk</t>
  </si>
  <si>
    <t>o1veew90</t>
  </si>
  <si>
    <t>Veeningerwijk</t>
  </si>
  <si>
    <t>o1vlea70</t>
  </si>
  <si>
    <t>Vledder Aa</t>
  </si>
  <si>
    <t>o1wapa30</t>
  </si>
  <si>
    <t>Wapserveense Aa</t>
  </si>
  <si>
    <t>o1wapa60</t>
  </si>
  <si>
    <t>o1wola80</t>
  </si>
  <si>
    <t>Wold Aa</t>
  </si>
  <si>
    <t>o1wola90</t>
  </si>
  <si>
    <t>o1zuiw70</t>
  </si>
  <si>
    <t>Zuidwolderwaterlossing</t>
  </si>
  <si>
    <t>o22effl</t>
  </si>
  <si>
    <t>RWZI Smilde effluent</t>
  </si>
  <si>
    <t>o22gw-01</t>
  </si>
  <si>
    <t>RWZI Smilde, peilbuis 1</t>
  </si>
  <si>
    <t>o22gw-02</t>
  </si>
  <si>
    <t>RWZI Smilde, peilbuis 2</t>
  </si>
  <si>
    <t>o22gw-03</t>
  </si>
  <si>
    <t>RWZI Smilde, peilbuis 3</t>
  </si>
  <si>
    <t>o22gw-04</t>
  </si>
  <si>
    <t>RWZI Smilde, peilbuis 4</t>
  </si>
  <si>
    <t>o22gw-101</t>
  </si>
  <si>
    <t>RWZI Smilde, peilbuis 101</t>
  </si>
  <si>
    <t>o22gw-102</t>
  </si>
  <si>
    <t>RWZI Smilde, peilbuis 102</t>
  </si>
  <si>
    <t>o22gw-103</t>
  </si>
  <si>
    <t>RWZI Smilde, peilbuis 103</t>
  </si>
  <si>
    <t>o22gw-r5</t>
  </si>
  <si>
    <t>RWZI Smilde, peilbuis 5 (referentie)</t>
  </si>
  <si>
    <t>o22gw-r6</t>
  </si>
  <si>
    <t>RWZI Smilde, peilbuis 6 (referentie)</t>
  </si>
  <si>
    <t>o22infl</t>
  </si>
  <si>
    <t>RWZI Smilde influent</t>
  </si>
  <si>
    <t>o2beuw50</t>
  </si>
  <si>
    <t>Beulakerwijde</t>
  </si>
  <si>
    <t>o2bewo10</t>
  </si>
  <si>
    <t>Belterwijde-oost</t>
  </si>
  <si>
    <t>o2beww50</t>
  </si>
  <si>
    <t>Belterwijde-west</t>
  </si>
  <si>
    <t>o2bovw10</t>
  </si>
  <si>
    <t>Bovenwijde</t>
  </si>
  <si>
    <t>o2duim50</t>
  </si>
  <si>
    <t>Duinigermeer</t>
  </si>
  <si>
    <t>o2ettk90</t>
  </si>
  <si>
    <t>Ettenlandskanaal</t>
  </si>
  <si>
    <t>o2giem50</t>
  </si>
  <si>
    <t>Giethoornsemeer</t>
  </si>
  <si>
    <t>o2gple50</t>
  </si>
  <si>
    <t>o2kste10</t>
  </si>
  <si>
    <t>Kanaal Steenwijk Ossenzijl</t>
  </si>
  <si>
    <t>o2pveb10</t>
  </si>
  <si>
    <t>Petgat Venebosch</t>
  </si>
  <si>
    <t>o2pwie10</t>
  </si>
  <si>
    <t>Petgat Wiertoom</t>
  </si>
  <si>
    <t>o2schw40</t>
  </si>
  <si>
    <t>Schutsloterwijde</t>
  </si>
  <si>
    <t>o2stea90</t>
  </si>
  <si>
    <t>o2wgel90</t>
  </si>
  <si>
    <t>o2wste90</t>
  </si>
  <si>
    <t>o2wwet90</t>
  </si>
  <si>
    <t>o30effl</t>
  </si>
  <si>
    <t>RWZI Vollenhove effluent</t>
  </si>
  <si>
    <t>o30gw-01</t>
  </si>
  <si>
    <t>RWZI Vollenhove, peilbuis 1</t>
  </si>
  <si>
    <t>o30gw-02</t>
  </si>
  <si>
    <t>RWZI Vollenhove, peilbuis 2</t>
  </si>
  <si>
    <t>o30gw-r3</t>
  </si>
  <si>
    <t>o30gw-r4</t>
  </si>
  <si>
    <t>o30infl</t>
  </si>
  <si>
    <t>RWZI Vollenhove influent</t>
  </si>
  <si>
    <t>o31effl</t>
  </si>
  <si>
    <t>RWZI Steenwijk effluent</t>
  </si>
  <si>
    <t>o31gw-01</t>
  </si>
  <si>
    <t>RWZI Steenwijk, peilbuis 1</t>
  </si>
  <si>
    <t>o31gw-02</t>
  </si>
  <si>
    <t>RWZI Steenwijk, peilbuis 2</t>
  </si>
  <si>
    <t>o31gw-03</t>
  </si>
  <si>
    <t>RWZI Steenwijk, peilbuis 3</t>
  </si>
  <si>
    <t>o31gw-06</t>
  </si>
  <si>
    <t>RWZI Steenwijk, peilbuis 06, geplaatst in 2017</t>
  </si>
  <si>
    <t>o31gw-r4</t>
  </si>
  <si>
    <t>RWZI Steenwijk, peilbuis 4 (referentie)</t>
  </si>
  <si>
    <t>o31gw-r5</t>
  </si>
  <si>
    <t>RWZI Steenwijk, peilbuis 5 (referentie)</t>
  </si>
  <si>
    <t>o31infl</t>
  </si>
  <si>
    <t>RWZI Steenwijk influent</t>
  </si>
  <si>
    <t>o37effl</t>
  </si>
  <si>
    <t>RWZI Dalfsen effluent</t>
  </si>
  <si>
    <t>o37gw-03</t>
  </si>
  <si>
    <t>RWZI Dalfsen, peilbuis 3</t>
  </si>
  <si>
    <t>o37gw-04</t>
  </si>
  <si>
    <t>RWZI Dalfsen, peilbuis 4</t>
  </si>
  <si>
    <t>o37gw-05</t>
  </si>
  <si>
    <t>RWZI Dalfsen, peilbuis 5</t>
  </si>
  <si>
    <t>o37gw-r1</t>
  </si>
  <si>
    <t>RWZI Dalfsen, peilbuis 1 (referentie)</t>
  </si>
  <si>
    <t>o37gw-r2</t>
  </si>
  <si>
    <t>RWZI Dalfsen, peilbuis 2 (referentie)</t>
  </si>
  <si>
    <t>o37infl</t>
  </si>
  <si>
    <t>RWZI Dalfsen influent</t>
  </si>
  <si>
    <t>o3idw90</t>
  </si>
  <si>
    <t>Dalfserveldwetering, De Brandt</t>
  </si>
  <si>
    <t>o3igb64</t>
  </si>
  <si>
    <t>Groote Grift, Klinkerweg</t>
  </si>
  <si>
    <t>o3ikl98</t>
  </si>
  <si>
    <t>Kloosterzielstreng voor gemaal</t>
  </si>
  <si>
    <t>o3iks98</t>
  </si>
  <si>
    <t>Kostverlorenstreng Zwartsluis</t>
  </si>
  <si>
    <t>o3isw99</t>
  </si>
  <si>
    <t>Steenwetering Streukelerzijl</t>
  </si>
  <si>
    <t>o3iwa90</t>
  </si>
  <si>
    <t>Westerveldse Aa Westerveld</t>
  </si>
  <si>
    <t>o3kbg40</t>
  </si>
  <si>
    <t>Beentjesgraven, Nieuwe Dijk</t>
  </si>
  <si>
    <t>o3kbl98</t>
  </si>
  <si>
    <t>Buldersleiding Meeleweg</t>
  </si>
  <si>
    <t>o3kdv08</t>
  </si>
  <si>
    <t>Dedemsvaart, de meele</t>
  </si>
  <si>
    <t>o3lld61</t>
  </si>
  <si>
    <t>De leiding woestendijk</t>
  </si>
  <si>
    <t>o3lve85</t>
  </si>
  <si>
    <t>Vecht boven stuw Vechterweerd</t>
  </si>
  <si>
    <t>o3oak70</t>
  </si>
  <si>
    <t>Uitwateringskanaal Roggebot flevoweg</t>
  </si>
  <si>
    <t>o3obr00</t>
  </si>
  <si>
    <t>Buiten Reeve gemaal Kamperveen</t>
  </si>
  <si>
    <t>o3obw87</t>
  </si>
  <si>
    <t>o3pri99</t>
  </si>
  <si>
    <t>Riete voor gemaal Adsum de Zande</t>
  </si>
  <si>
    <t>o3qbw99</t>
  </si>
  <si>
    <t>o3qgo70</t>
  </si>
  <si>
    <t>o3qht99</t>
  </si>
  <si>
    <t>Hoofdtocht Koekoekspolder Nw Lutterzijl</t>
  </si>
  <si>
    <t>Molenstreng</t>
  </si>
  <si>
    <t>Oude Wetering de Boxem</t>
  </si>
  <si>
    <t>o3rho91</t>
  </si>
  <si>
    <t>Hondemotswetering boven stuw derde pand</t>
  </si>
  <si>
    <t>o3rhw96</t>
  </si>
  <si>
    <t>Herfterwetering bij N35</t>
  </si>
  <si>
    <t>o3rkw75</t>
  </si>
  <si>
    <t>Kolkwetering Alerdinckweg</t>
  </si>
  <si>
    <t>o3rmw90</t>
  </si>
  <si>
    <t>Marswetering Zwolse weg</t>
  </si>
  <si>
    <t>o3rnw02</t>
  </si>
  <si>
    <t>o3rnw32</t>
  </si>
  <si>
    <t>nieuwe wetering t kleine lint</t>
  </si>
  <si>
    <t>o3rnw54</t>
  </si>
  <si>
    <t>Nieuwe Wetering voor Langeslag</t>
  </si>
  <si>
    <t>o3rnw86</t>
  </si>
  <si>
    <t>Nieuwe Wetering Marslanden</t>
  </si>
  <si>
    <t>o3rrw45</t>
  </si>
  <si>
    <t>Raalterwetering Beumersbrug</t>
  </si>
  <si>
    <t>o3rrw65</t>
  </si>
  <si>
    <t>Nieuwe Raalterwetering Assendorperdijk</t>
  </si>
  <si>
    <t>o3sdw98</t>
  </si>
  <si>
    <t>Dalmsholterwaterleiding voor gemaal</t>
  </si>
  <si>
    <t>o3snz60</t>
  </si>
  <si>
    <t>NZ leiding noord van Von der Voortsweg</t>
  </si>
  <si>
    <t>watergang broek</t>
  </si>
  <si>
    <t>o3szv99</t>
  </si>
  <si>
    <t>Overijsselskanaal zwolle vroomshoop laag zuthem</t>
  </si>
  <si>
    <t>o3tzw07</t>
  </si>
  <si>
    <t>o3tzw32</t>
  </si>
  <si>
    <t>Zandwetering Marsbrug Deventer</t>
  </si>
  <si>
    <t>o3tzw65</t>
  </si>
  <si>
    <t>Zandwetering Wijhe lt. Andersonstraat</t>
  </si>
  <si>
    <t>o3tzw92</t>
  </si>
  <si>
    <t>Zandwetering Kolkbrug Hoog Zuthem</t>
  </si>
  <si>
    <t>o3ual74</t>
  </si>
  <si>
    <t>o3ugv95</t>
  </si>
  <si>
    <t>Groote Vloedgraven, ten westen van Roozenvoordseweg</t>
  </si>
  <si>
    <t>o3ukz00</t>
  </si>
  <si>
    <t>Keersluis Zwolle</t>
  </si>
  <si>
    <t>o3ura88</t>
  </si>
  <si>
    <t>Ramelerleiding de Horst, oostkant van stuw</t>
  </si>
  <si>
    <t>o3usw11</t>
  </si>
  <si>
    <t>o3usw40</t>
  </si>
  <si>
    <t>o3usw89</t>
  </si>
  <si>
    <t>Soestwetering Laag Zuthem</t>
  </si>
  <si>
    <t>o3vbb80</t>
  </si>
  <si>
    <t>Breebroeksleiding, west van Spanjaardsdijk</t>
  </si>
  <si>
    <t>o3vdr12</t>
  </si>
  <si>
    <t>Overijsselskanaal N. van Croddenbrug</t>
  </si>
  <si>
    <t>o3vdr44</t>
  </si>
  <si>
    <t>Overijsselskanaal Deventer Raal bij De H</t>
  </si>
  <si>
    <t>wg de gr schaersberg op pad schaersw</t>
  </si>
  <si>
    <t>o3vmh50</t>
  </si>
  <si>
    <t>Linderteleiding brug ten noorden van Raamsweg</t>
  </si>
  <si>
    <t>o3vmh90</t>
  </si>
  <si>
    <t>wg Marienheem haarle linderterweg</t>
  </si>
  <si>
    <t>o3vob50</t>
  </si>
  <si>
    <t>oosterbroekswaterleiding hottenvoort</t>
  </si>
  <si>
    <t>o3vww82</t>
  </si>
  <si>
    <t>wg witte veen spanjaardsdijk</t>
  </si>
  <si>
    <t>o54effl</t>
  </si>
  <si>
    <t>RWZI Hessenpoort effluent</t>
  </si>
  <si>
    <t>o54gw-03</t>
  </si>
  <si>
    <t>RWZI Hessenpoort, peilbuis 3</t>
  </si>
  <si>
    <t>o54gw-04</t>
  </si>
  <si>
    <t>RWZI Hessenpoort, peilbuis 4</t>
  </si>
  <si>
    <t>o54gw-05</t>
  </si>
  <si>
    <t>RWZI Hessenpoort, peilbuis 5</t>
  </si>
  <si>
    <t>o54gw-06</t>
  </si>
  <si>
    <t>RWZI Hessenpoort, peilbuis 6</t>
  </si>
  <si>
    <t>o54gw-r1</t>
  </si>
  <si>
    <t>RWZI Hessenpoort, peilbuis 1 (referentie)</t>
  </si>
  <si>
    <t>o54gw-r2</t>
  </si>
  <si>
    <t>RWZI Hessenpoort, peilbuis 2 (referentie)</t>
  </si>
  <si>
    <t>o54infl</t>
  </si>
  <si>
    <t>RWZI Hessenpoort influent</t>
  </si>
  <si>
    <t>o56effl</t>
  </si>
  <si>
    <t>RWZI Kampen effluent</t>
  </si>
  <si>
    <t>o56gw-04</t>
  </si>
  <si>
    <t>o56gw-06</t>
  </si>
  <si>
    <t>o56gw-r1</t>
  </si>
  <si>
    <t>o56gw-r2</t>
  </si>
  <si>
    <t>o56infl-ij</t>
  </si>
  <si>
    <t>RWZI Kampen influent (IJsselmuiden)</t>
  </si>
  <si>
    <t>o56infl-ka</t>
  </si>
  <si>
    <t>RWZI Kampen influent (Kampen)</t>
  </si>
  <si>
    <t>o56vbzw</t>
  </si>
  <si>
    <t>RWZI Kampen voorbezonken water</t>
  </si>
  <si>
    <t>o57db-in</t>
  </si>
  <si>
    <t>o57db-uit</t>
  </si>
  <si>
    <t>o57effl-2</t>
  </si>
  <si>
    <t>RWZI Zwolle effluent MK-2 (IJssel)</t>
  </si>
  <si>
    <t>o57gw-03</t>
  </si>
  <si>
    <t>RWZI Zwolle, peilbuis 3</t>
  </si>
  <si>
    <t>o57gw-04</t>
  </si>
  <si>
    <t>RWZI Zwolle, peilbuis 4</t>
  </si>
  <si>
    <t>o57gw-05</t>
  </si>
  <si>
    <t>RWZI Zwolle, peilbuis 5</t>
  </si>
  <si>
    <t>o57gw-06</t>
  </si>
  <si>
    <t>RWZI Zwolle, peilbuis 6</t>
  </si>
  <si>
    <t>o57gw-07</t>
  </si>
  <si>
    <t>RWZI Zwolle, peilbuis 7</t>
  </si>
  <si>
    <t>o57gw-08</t>
  </si>
  <si>
    <t>RWZI Zwolle, peilbuis 8</t>
  </si>
  <si>
    <t>o57gw-09</t>
  </si>
  <si>
    <t>RWZI Zwolle, peilbuis 9</t>
  </si>
  <si>
    <t>o57gw-10</t>
  </si>
  <si>
    <t>RWZI Zwolle, peilbuis 10</t>
  </si>
  <si>
    <t>o57gw-11</t>
  </si>
  <si>
    <t>RWZI Zwolle, peilbuis 11</t>
  </si>
  <si>
    <t>o57gw-12</t>
  </si>
  <si>
    <t>RWZI Zwolle, peilbuis 12</t>
  </si>
  <si>
    <t>o57gw-13</t>
  </si>
  <si>
    <t>RWZI Zwolle, peilbuis 13</t>
  </si>
  <si>
    <t>o57gw-14</t>
  </si>
  <si>
    <t>RWZI Zwolle, peilbuis 14</t>
  </si>
  <si>
    <t>o57gw-15</t>
  </si>
  <si>
    <t>RWZI Zwolle, peilbuis 15</t>
  </si>
  <si>
    <t>o57gw-16</t>
  </si>
  <si>
    <t>RWZI Zwolle, peilbuis 16</t>
  </si>
  <si>
    <t>o57gw-17</t>
  </si>
  <si>
    <t>RWZI Zwolle, peilbuis 17</t>
  </si>
  <si>
    <t>o57gw-18</t>
  </si>
  <si>
    <t>RWZI Zwolle, peilbuis 18</t>
  </si>
  <si>
    <t>o57gw-r1</t>
  </si>
  <si>
    <t>RZWI Zwolle, Peilbuis 1 (referentie)</t>
  </si>
  <si>
    <t>o57gw-r2</t>
  </si>
  <si>
    <t>RWZI Zwolle, Peilbuis 2 (referentie)</t>
  </si>
  <si>
    <t>o57infl</t>
  </si>
  <si>
    <t>RWZI Zwolle influent</t>
  </si>
  <si>
    <t>o57ips</t>
  </si>
  <si>
    <t>o57iss</t>
  </si>
  <si>
    <t>o57ows</t>
  </si>
  <si>
    <t>RWZI Zwolle ontwaterd slib meng monster van 13 weken</t>
  </si>
  <si>
    <t>o57ows-w</t>
  </si>
  <si>
    <t>o57usgt-1</t>
  </si>
  <si>
    <t>o57usgt-3</t>
  </si>
  <si>
    <t>o57vbzw</t>
  </si>
  <si>
    <t>RWZI Zwolle voorbezonken water</t>
  </si>
  <si>
    <t>o59effl</t>
  </si>
  <si>
    <t>RWZI Genemuiden effluent</t>
  </si>
  <si>
    <t>o59gw-03</t>
  </si>
  <si>
    <t>RWZI Genemuiden, peilbuis 3</t>
  </si>
  <si>
    <t>o59gw-r1</t>
  </si>
  <si>
    <t>RWZI Genemuiden, peilbuis 1 (referentie)</t>
  </si>
  <si>
    <t>o59gw-r2</t>
  </si>
  <si>
    <t>RWZI Genemuiden, peilbuis 2 (referentie)</t>
  </si>
  <si>
    <t>o59infl</t>
  </si>
  <si>
    <t>RWZI Genemuiden influent</t>
  </si>
  <si>
    <t>Belterwijde - west</t>
  </si>
  <si>
    <t>o5beww10</t>
  </si>
  <si>
    <t>Blauwe meer</t>
  </si>
  <si>
    <t>o5blam10</t>
  </si>
  <si>
    <t>o5bovw10</t>
  </si>
  <si>
    <t>De Hoogte</t>
  </si>
  <si>
    <t>o5deho10</t>
  </si>
  <si>
    <t>o5horr10</t>
  </si>
  <si>
    <t>Ter Horsterzand</t>
  </si>
  <si>
    <t>o5horz10</t>
  </si>
  <si>
    <t>Ieberenplas</t>
  </si>
  <si>
    <t>o5iebp10</t>
  </si>
  <si>
    <t>De Klaverkampen</t>
  </si>
  <si>
    <t>o5klav10</t>
  </si>
  <si>
    <t>o5kzw18</t>
  </si>
  <si>
    <t>Zwarte Dennen</t>
  </si>
  <si>
    <t>o5lag12</t>
  </si>
  <si>
    <t>Agnietenplas oost</t>
  </si>
  <si>
    <t>o5lag18</t>
  </si>
  <si>
    <t>Agnietenplas west</t>
  </si>
  <si>
    <t>t Loomeer</t>
  </si>
  <si>
    <t>o5loom10</t>
  </si>
  <si>
    <t>D' Olde Lantschap (camping)</t>
  </si>
  <si>
    <t>o5oldl10</t>
  </si>
  <si>
    <t>o5qmp01</t>
  </si>
  <si>
    <t>Milligerplas zuid</t>
  </si>
  <si>
    <t>o5rks01</t>
  </si>
  <si>
    <t>Summercamp Heino</t>
  </si>
  <si>
    <t>o5rvh01</t>
  </si>
  <si>
    <t>Zwemplas Camping Heino</t>
  </si>
  <si>
    <t>o5rwy01</t>
  </si>
  <si>
    <t>Wijthmenerplas Hoekserfpad Zwolle</t>
  </si>
  <si>
    <t>o5rwy18</t>
  </si>
  <si>
    <t>Wijthmenerplas kleine speelweide Zwolle</t>
  </si>
  <si>
    <t>o5rwy30</t>
  </si>
  <si>
    <t>Wijthmenerplas grote speelweide Zwolle</t>
  </si>
  <si>
    <t>o5sch01</t>
  </si>
  <si>
    <t>Camping Hellendoorn plas 1 (noord)</t>
  </si>
  <si>
    <t>o5sch02</t>
  </si>
  <si>
    <t>Camping Hellendoorn plas 2 (zuid)</t>
  </si>
  <si>
    <t>Schoonhoven</t>
  </si>
  <si>
    <t>o5scho10</t>
  </si>
  <si>
    <t>o5she01</t>
  </si>
  <si>
    <t>Heidepark</t>
  </si>
  <si>
    <t>o5svr37</t>
  </si>
  <si>
    <t>Vijver Bungalowpark Reggewold</t>
  </si>
  <si>
    <t>o5tko14</t>
  </si>
  <si>
    <t>Kolkbad Den Nul</t>
  </si>
  <si>
    <t>De Tussenboerslanden</t>
  </si>
  <si>
    <t>o5tuss10</t>
  </si>
  <si>
    <t>Wanneperveen</t>
  </si>
  <si>
    <t>o5wanv10</t>
  </si>
  <si>
    <t>o7418bg7</t>
  </si>
  <si>
    <t>o74centr</t>
  </si>
  <si>
    <t>Centraat SOI</t>
  </si>
  <si>
    <t>o74effl-1</t>
  </si>
  <si>
    <t>RWZI Deventer effluent MK-1</t>
  </si>
  <si>
    <t>o74effl-2</t>
  </si>
  <si>
    <t>RWZI Deventer effluent MK-2</t>
  </si>
  <si>
    <t>RWZI Deventer, peilbuis 2 (referentie)</t>
  </si>
  <si>
    <t>o74gw-03</t>
  </si>
  <si>
    <t>RWZI Deventer, peilbuis 3</t>
  </si>
  <si>
    <t>o74gw-04</t>
  </si>
  <si>
    <t>RWZI Deventer, peilbuis 4</t>
  </si>
  <si>
    <t>o74gw-05</t>
  </si>
  <si>
    <t>RWZI Deventer, peilbuis 5</t>
  </si>
  <si>
    <t>o74gw-06</t>
  </si>
  <si>
    <t>RWZI Deventer, peilbuis 6</t>
  </si>
  <si>
    <t>o74gw-07</t>
  </si>
  <si>
    <t>RWZI Deventer, peilbuis 7</t>
  </si>
  <si>
    <t>o74gw-08</t>
  </si>
  <si>
    <t>RWZI Deventer, peilbuis 8</t>
  </si>
  <si>
    <t>o74gw-09</t>
  </si>
  <si>
    <t>RWZI Deventer, peilbuis 9</t>
  </si>
  <si>
    <t>o74gw-10</t>
  </si>
  <si>
    <t>RWZI Deventer, peilbuis 10</t>
  </si>
  <si>
    <t>o74gw-11</t>
  </si>
  <si>
    <t>RWZI Deventer, peilbuis 11</t>
  </si>
  <si>
    <t>o74gw-12</t>
  </si>
  <si>
    <t>RWZI Deventer, peilbuis 12</t>
  </si>
  <si>
    <t>o74gw-13</t>
  </si>
  <si>
    <t>RWZI Deventer, peilbuis 13</t>
  </si>
  <si>
    <t>o74gw-14</t>
  </si>
  <si>
    <t>RWZI Deventer, peilbuis 14</t>
  </si>
  <si>
    <t>o74gw-15</t>
  </si>
  <si>
    <t>RWZI Deventer, peilbuis 15</t>
  </si>
  <si>
    <t>o74gw-16</t>
  </si>
  <si>
    <t>RWZI Deventer, peilbuis 16</t>
  </si>
  <si>
    <t>o74gw-17</t>
  </si>
  <si>
    <t>RWZI Deventer, peilbuis 17</t>
  </si>
  <si>
    <t>o74gw-18</t>
  </si>
  <si>
    <t>RWZI Deventer, peilbuis 18</t>
  </si>
  <si>
    <t>o74gw-19</t>
  </si>
  <si>
    <t>RWZI Deventer, peilbuis 19</t>
  </si>
  <si>
    <t>o74gw-r1</t>
  </si>
  <si>
    <t>o74gw-r2</t>
  </si>
  <si>
    <t>o74infl</t>
  </si>
  <si>
    <t>RWZI Deventer influent (mengmonster)</t>
  </si>
  <si>
    <t>o74infl-vs</t>
  </si>
  <si>
    <t>RWZI Deventer influent (Voorstad Schalkhaar)</t>
  </si>
  <si>
    <t>o74infl-vv</t>
  </si>
  <si>
    <t>RWZI Deventer influent (Vrijverval)</t>
  </si>
  <si>
    <t>o74ips</t>
  </si>
  <si>
    <t>o74iss</t>
  </si>
  <si>
    <t>Ingedikt surplusslib</t>
  </si>
  <si>
    <t>o74ows</t>
  </si>
  <si>
    <t>RWZI Deventer ontwaterd sl meng monster van 13 weken</t>
  </si>
  <si>
    <t>o74ows-w</t>
  </si>
  <si>
    <t>Slib uit gistingstank 1</t>
  </si>
  <si>
    <t>Slib uit gistingstank 2</t>
  </si>
  <si>
    <t>o74vbzw</t>
  </si>
  <si>
    <t>RWZI Deventer voorbezonken water</t>
  </si>
  <si>
    <t>o75effl</t>
  </si>
  <si>
    <t>RWZI Heino effluent</t>
  </si>
  <si>
    <t>o75gw-03</t>
  </si>
  <si>
    <t>RWZI Heino, peilbuis 3</t>
  </si>
  <si>
    <t>o75gw-04</t>
  </si>
  <si>
    <t>RWZI Heino, peilbuis 4</t>
  </si>
  <si>
    <t>o75gw-r1</t>
  </si>
  <si>
    <t>RWZI Heino, peilbuis 1 (referentie)</t>
  </si>
  <si>
    <t>o75gw-r2</t>
  </si>
  <si>
    <t>RWZI Heino, peilbuis 2 (referentie)</t>
  </si>
  <si>
    <t>o75infl</t>
  </si>
  <si>
    <t>RWZI Heino influent</t>
  </si>
  <si>
    <t>o76effl</t>
  </si>
  <si>
    <t>RWZI Raalte effluent</t>
  </si>
  <si>
    <t>o76gw-03</t>
  </si>
  <si>
    <t>RWZI Raalte, peilbuis 03, geplaatst in 2017.</t>
  </si>
  <si>
    <t>o76gw-04</t>
  </si>
  <si>
    <t>RWZI Raalte, peilbuis 04, geplaatst in 2017.</t>
  </si>
  <si>
    <t>o76gw-05</t>
  </si>
  <si>
    <t>RWZI Raalte, peilbuis 05, geplaatst in 2017.</t>
  </si>
  <si>
    <t>o76gw-06</t>
  </si>
  <si>
    <t>RWZI Raalte, peilbuis 06, geplaatst in 2017.</t>
  </si>
  <si>
    <t>o76gw-07</t>
  </si>
  <si>
    <t>RWZI Raalte, peilbuis 07, geplaatst in 2017.</t>
  </si>
  <si>
    <t>o76gw-08</t>
  </si>
  <si>
    <t>RWZI Raalte, peilbuis 08, geplaatst in 2017.</t>
  </si>
  <si>
    <t>o76gw-09</t>
  </si>
  <si>
    <t>RWZI Raalte, peilbuis 09, geplaatst in 2017.</t>
  </si>
  <si>
    <t>o76gw-10</t>
  </si>
  <si>
    <t>RWZI Raalte, peilbuis 10, geplaatst in 2017.</t>
  </si>
  <si>
    <t>o76gw-r1</t>
  </si>
  <si>
    <t>RWZI Raalte, peilbuis R1, (referentie), geplaatst in 2017.</t>
  </si>
  <si>
    <t>o76gw-r2</t>
  </si>
  <si>
    <t>RWZI Raalte, peilbuis R2, (referentie), geplaatst in 2017.</t>
  </si>
  <si>
    <t>o76infl</t>
  </si>
  <si>
    <t>RWZI Raalte influent (mengmonster)</t>
  </si>
  <si>
    <t>o76infl-bh</t>
  </si>
  <si>
    <t>RWZI Raalte influent (Broekland Heeten)</t>
  </si>
  <si>
    <t>o76infl-lm</t>
  </si>
  <si>
    <t>RWZI Raalte influent (Lemelerveld Marienheem)</t>
  </si>
  <si>
    <t>o76infl-vv</t>
  </si>
  <si>
    <t>RWZI Raalte influent (Vrijverval)</t>
  </si>
  <si>
    <t>o7903tp18</t>
  </si>
  <si>
    <t>o7949aj37</t>
  </si>
  <si>
    <t>o8064ps30</t>
  </si>
  <si>
    <t>Afvalwater HKS Zwartsluis</t>
  </si>
  <si>
    <t>o80effl</t>
  </si>
  <si>
    <t>RWZI Olst-Wijhe effluent</t>
  </si>
  <si>
    <t>o80gw-03</t>
  </si>
  <si>
    <t>RWZI Olst-Wijhe, peilbuis 3</t>
  </si>
  <si>
    <t>o80gw-r1</t>
  </si>
  <si>
    <t>RWZI Olst-Wijhe, peilbuis 1 (referentie)</t>
  </si>
  <si>
    <t>o80gw-r2</t>
  </si>
  <si>
    <t>RWZI Olst-Wijhe, peilbuis 2 (referentie)</t>
  </si>
  <si>
    <t>o80infl</t>
  </si>
  <si>
    <t>RWZI Olst-Wijhe influent (mengmonster)</t>
  </si>
  <si>
    <t>o80infl-ol</t>
  </si>
  <si>
    <t>RWZI Olst-Wijhe influent (Olst)</t>
  </si>
  <si>
    <t>o80infl-wi</t>
  </si>
  <si>
    <t>RWZI Olst-Wijhe influent (Wijhe)</t>
  </si>
  <si>
    <t>o8111cw1</t>
  </si>
  <si>
    <t>o8281jj37-1</t>
  </si>
  <si>
    <t>Van Dijk Containers BV. Controlepunt persleiding</t>
  </si>
  <si>
    <t>Diepveen</t>
  </si>
  <si>
    <t>o8diep50</t>
  </si>
  <si>
    <t>o8gpog90</t>
  </si>
  <si>
    <t>o8iwg17</t>
  </si>
  <si>
    <t>Stadswijk bij Dekkersland</t>
  </si>
  <si>
    <t>Wg Hessenpoort Lingestraat</t>
  </si>
  <si>
    <t>o8iwg56</t>
  </si>
  <si>
    <t>Wg Hessenpoort Nieuwleusenerdijk/Ravenburgstraat</t>
  </si>
  <si>
    <t>o8iwg57</t>
  </si>
  <si>
    <t>o8klip50</t>
  </si>
  <si>
    <t>Kliplo</t>
  </si>
  <si>
    <t>Ven Varsenerveld noord</t>
  </si>
  <si>
    <t>Ven Varsenerveld oost</t>
  </si>
  <si>
    <t>o8poo250</t>
  </si>
  <si>
    <t>o8qow60</t>
  </si>
  <si>
    <t>o8rcl19</t>
  </si>
  <si>
    <t>Vijver Cingel Heino uitstroom</t>
  </si>
  <si>
    <t>Vijver Drostenkamp Raalte RE_4</t>
  </si>
  <si>
    <t>o8rnv61</t>
  </si>
  <si>
    <t>o8rsb80</t>
  </si>
  <si>
    <t>Stroetma</t>
  </si>
  <si>
    <t>o8selp30</t>
  </si>
  <si>
    <t>o8slv28</t>
  </si>
  <si>
    <t>o8stok30</t>
  </si>
  <si>
    <t>Stobbenkamp</t>
  </si>
  <si>
    <t>o8strni</t>
  </si>
  <si>
    <t>o8strvi</t>
  </si>
  <si>
    <t>o8swg01</t>
  </si>
  <si>
    <t>o8twee50</t>
  </si>
  <si>
    <t>meetpunt Y brug Dieverseweg</t>
  </si>
  <si>
    <t>o8vamy10</t>
  </si>
  <si>
    <t>Ven Echtenerzand</t>
  </si>
  <si>
    <t>o8vech50</t>
  </si>
  <si>
    <t>o8vgs40</t>
  </si>
  <si>
    <t>Zandwinplas Eeserwold</t>
  </si>
  <si>
    <t>o8zees10</t>
  </si>
  <si>
    <t>ob1rees70</t>
  </si>
  <si>
    <t>Reest (De Wijk IJhorst 329 jre66)</t>
  </si>
  <si>
    <t>ob1wola80</t>
  </si>
  <si>
    <t>ob1wola85</t>
  </si>
  <si>
    <t>ob8twee50</t>
  </si>
  <si>
    <t>Ven Tweelingen, gr plas</t>
  </si>
  <si>
    <t>ob8vech50</t>
  </si>
  <si>
    <t>Ven Echtenerzand, Echten</t>
  </si>
  <si>
    <t>s01-003</t>
  </si>
  <si>
    <t>Hammerwetering, Janmansweg, kleine brug, Den Ham</t>
  </si>
  <si>
    <t>s01-009</t>
  </si>
  <si>
    <t>Oude Reggemeander Het Onderland, Wolfskuil, zomerhuis De Ark</t>
  </si>
  <si>
    <t>s01-037</t>
  </si>
  <si>
    <t>Beneden Regge, benedenstrooms van Hammerwetering, Archem</t>
  </si>
  <si>
    <t>s01-102</t>
  </si>
  <si>
    <t>Besthmenerven, verlengde Junnerdijk, Ommen</t>
  </si>
  <si>
    <t>s01-103</t>
  </si>
  <si>
    <t>Zeesserven, Ommen</t>
  </si>
  <si>
    <t>s01-300</t>
  </si>
  <si>
    <t>Beneden Regge, Laarbrug, Vilsterseweg, Ommen</t>
  </si>
  <si>
    <t>s010es-001</t>
  </si>
  <si>
    <t>Almelo-V effluent</t>
  </si>
  <si>
    <t>s010gw-003</t>
  </si>
  <si>
    <t>s010gw-004</t>
  </si>
  <si>
    <t>s010gw-008</t>
  </si>
  <si>
    <t>s010gw-0r1</t>
  </si>
  <si>
    <t>s010gw-0r2</t>
  </si>
  <si>
    <t>s010ik-001</t>
  </si>
  <si>
    <t>Almelo-V influent</t>
  </si>
  <si>
    <t>s010sot001</t>
  </si>
  <si>
    <t>Almelo-V afgevoerd slib</t>
  </si>
  <si>
    <t>s02-004</t>
  </si>
  <si>
    <t>Hooge Laarsleiding benedenloop, Mr.Werkmanstr., Hellendoorn</t>
  </si>
  <si>
    <t>s02-027</t>
  </si>
  <si>
    <t>Entergraven, Leijerweerdsdijk, Rectum</t>
  </si>
  <si>
    <t>Midden Regge, bovenstrooms stuw Hancate, Hancate</t>
  </si>
  <si>
    <t>s02-039</t>
  </si>
  <si>
    <t>Midden Regge, Benedenstrooms stuw Overwater, Hellendoorn</t>
  </si>
  <si>
    <t>s02-041</t>
  </si>
  <si>
    <t>Midden Regge, Benedenstrooms van Maatgraven, Rijssen</t>
  </si>
  <si>
    <t>s02-058</t>
  </si>
  <si>
    <t>Bovenberg campingplas, Bovenbergweg 14, Markelo</t>
  </si>
  <si>
    <t>s02-062</t>
  </si>
  <si>
    <t>Tolplas Noord West, Hexelseweg 80, Hoge Hexel</t>
  </si>
  <si>
    <t>s02-202</t>
  </si>
  <si>
    <t>Elsenerbeek Benedenloop, Smalendijk, Nijverdal</t>
  </si>
  <si>
    <t>s02-203</t>
  </si>
  <si>
    <t>Midden Regge, Provinciale weg, Rijssen</t>
  </si>
  <si>
    <t>s02-302</t>
  </si>
  <si>
    <t>Elsgraven, Witmoesdijk, Enter</t>
  </si>
  <si>
    <t>s02-407</t>
  </si>
  <si>
    <t>Bungalowpark Hoge Hexel zwemvijver, Hoge Hexel</t>
  </si>
  <si>
    <t>s03-001</t>
  </si>
  <si>
    <t>Boven Regge, Ypeloweg, Ypelo</t>
  </si>
  <si>
    <t>s03-003</t>
  </si>
  <si>
    <t>Twickelervaart, Langevoortsweg, Enter</t>
  </si>
  <si>
    <t>s03-004</t>
  </si>
  <si>
    <t>Boven Regge, Enterse straat, Goor</t>
  </si>
  <si>
    <t>s03-022</t>
  </si>
  <si>
    <t>Boven Regge, Meenweg, Goor</t>
  </si>
  <si>
    <t>s03-029</t>
  </si>
  <si>
    <t>Kroeze Danne Zuid, Kappelhofsweg 14, Delden</t>
  </si>
  <si>
    <t>s030es-001</t>
  </si>
  <si>
    <t>Vriezenveen effluent</t>
  </si>
  <si>
    <t>s030gw-003</t>
  </si>
  <si>
    <t>RWZI Vriezenveen, peilbuis 3</t>
  </si>
  <si>
    <t>s030gw-004</t>
  </si>
  <si>
    <t>RWZI Vriezenveen, peilbuis 4</t>
  </si>
  <si>
    <t>s030gw-005</t>
  </si>
  <si>
    <t>RWZI Vriezenveen, peilbuis 5</t>
  </si>
  <si>
    <t>s030gw-006</t>
  </si>
  <si>
    <t>RWZI Vriezenveen, peilbuis 6</t>
  </si>
  <si>
    <t>s030gw-0r1</t>
  </si>
  <si>
    <t>RWZI Vriezenveen, Referentie 1</t>
  </si>
  <si>
    <t>s030gw-0r2</t>
  </si>
  <si>
    <t>s030ik-001</t>
  </si>
  <si>
    <t>Vriezenveen influent</t>
  </si>
  <si>
    <t>s030sot001</t>
  </si>
  <si>
    <t>Vriezenveen afgevoerd slib</t>
  </si>
  <si>
    <t>s050es-001</t>
  </si>
  <si>
    <t>tubbergen effluent</t>
  </si>
  <si>
    <t>s050gw-001</t>
  </si>
  <si>
    <t>tubbergen grondwaterpeilbuis 01</t>
  </si>
  <si>
    <t>s050gw-002</t>
  </si>
  <si>
    <t>tubbergen grondwaterpeilbuis 02</t>
  </si>
  <si>
    <t>s050gw-003</t>
  </si>
  <si>
    <t>tubbergen grondwaterpeilbuis 03</t>
  </si>
  <si>
    <t>s050gw-0r1</t>
  </si>
  <si>
    <t>tubbergen grondwaterpeilbuis R1</t>
  </si>
  <si>
    <t>s050gw-0r2</t>
  </si>
  <si>
    <t>tubbergen grondwaterpeilbuis R2</t>
  </si>
  <si>
    <t>s050ik-001</t>
  </si>
  <si>
    <t>Tubbergen influent</t>
  </si>
  <si>
    <t>s050ik-002</t>
  </si>
  <si>
    <t>Tubbergen persleiding totaal</t>
  </si>
  <si>
    <t>s050sot001</t>
  </si>
  <si>
    <t>tubbergen afgevoerd slib</t>
  </si>
  <si>
    <t>s06-003</t>
  </si>
  <si>
    <t>Geesterse Molenbeek, Vermolenweg, Geesteren</t>
  </si>
  <si>
    <t>s06-005</t>
  </si>
  <si>
    <t>Broekbeek, zijzandweg Broekbeekweg, Geesteren</t>
  </si>
  <si>
    <t>s06-006</t>
  </si>
  <si>
    <t>Itterbeek, Vermolenweg, Geesteren</t>
  </si>
  <si>
    <t>s06-011</t>
  </si>
  <si>
    <t>Geesterstroomkanaal, Bavesbeekweg, De Pollen</t>
  </si>
  <si>
    <t>s06-020</t>
  </si>
  <si>
    <t>Itterbeek bovenloop, Vasserdijk, Langeveen</t>
  </si>
  <si>
    <t>s06-024</t>
  </si>
  <si>
    <t>Broekbeek, Hardenbergerweg, Manderveen</t>
  </si>
  <si>
    <t>s06-030</t>
  </si>
  <si>
    <t>Engbertsdijksveen Hoogveenkern, Kloosterhaar</t>
  </si>
  <si>
    <t>s06-031</t>
  </si>
  <si>
    <t>Berkenven Zuid, Oude Hoevenweg 146, Geesteren</t>
  </si>
  <si>
    <t>Waterloop 8-5-4 (6-0-2), Gravenlandweg, Langeveen</t>
  </si>
  <si>
    <t>s06-203</t>
  </si>
  <si>
    <t>Mosbeek, Maatmansweg, Hezingen</t>
  </si>
  <si>
    <t>s06-204</t>
  </si>
  <si>
    <t>Mosbeek, Wennerkamp, Mander</t>
  </si>
  <si>
    <t>s06-212</t>
  </si>
  <si>
    <t>Hazelbeek, verlengde Boakenkampsweg, Vasse</t>
  </si>
  <si>
    <t>s06-222</t>
  </si>
  <si>
    <t>Mosbron Blauwgrasland NoordWest-zijde, Hezingen</t>
  </si>
  <si>
    <t>s06-224</t>
  </si>
  <si>
    <t>Hazelhof Bron Noord, Slenkeweg, Nutter</t>
  </si>
  <si>
    <t>s07-001</t>
  </si>
  <si>
    <t>Linderbeek, Slenke, Den Ham</t>
  </si>
  <si>
    <t>s07-301</t>
  </si>
  <si>
    <t>Linderbeek, Marlerweg, Den Ham</t>
  </si>
  <si>
    <t>s08-001</t>
  </si>
  <si>
    <t>Veeneleiding, Groeneweg, Daarlerveen</t>
  </si>
  <si>
    <t>s08-005</t>
  </si>
  <si>
    <t>Westerbouwlandleiding, Veeneindeweg, Vriezenveen</t>
  </si>
  <si>
    <t>s080ds-in</t>
  </si>
  <si>
    <t>RWZI Hengelo, deelstroom ingaand</t>
  </si>
  <si>
    <t>s080ds-uit</t>
  </si>
  <si>
    <t>RWZI Hengelo, deelstroom uitgaand</t>
  </si>
  <si>
    <t>s080es-001</t>
  </si>
  <si>
    <t>Hengelo effluent</t>
  </si>
  <si>
    <t>s080gt-001on</t>
  </si>
  <si>
    <t>RWZI Hengelo Slibgisting 1, onder</t>
  </si>
  <si>
    <t>s080gt-002on</t>
  </si>
  <si>
    <t>RWZI Hengelo Slibgisting 2, onder</t>
  </si>
  <si>
    <t>s080gt-003on</t>
  </si>
  <si>
    <t>RWZI Hengelo Slibgisting 3, onder</t>
  </si>
  <si>
    <t>s080gw-003</t>
  </si>
  <si>
    <t>Hengelo grondwaterpeilbuis 3</t>
  </si>
  <si>
    <t>s080gw-004</t>
  </si>
  <si>
    <t>Hengelo grondwaterpeilbuis 4</t>
  </si>
  <si>
    <t>s080gw-005</t>
  </si>
  <si>
    <t>Hengelo grondwaterpeilbuis 5</t>
  </si>
  <si>
    <t>s080gw-006</t>
  </si>
  <si>
    <t>Hengelo grondwaterpeilbuis 6</t>
  </si>
  <si>
    <t>s080gw-007</t>
  </si>
  <si>
    <t>Hengelo grondwaterpeilbuis 7</t>
  </si>
  <si>
    <t>s080gw-008</t>
  </si>
  <si>
    <t>Hengelo grondwaterpeilbuis 8</t>
  </si>
  <si>
    <t>s080gw-009</t>
  </si>
  <si>
    <t>Hengelo grondwaterpeilbuis 9</t>
  </si>
  <si>
    <t>s080gw-010</t>
  </si>
  <si>
    <t>Hengelo grondwaterpeilbuis 10</t>
  </si>
  <si>
    <t>s080gw-011</t>
  </si>
  <si>
    <t>Hengelo grondwaterpeilbuis 11</t>
  </si>
  <si>
    <t>s080gw-012</t>
  </si>
  <si>
    <t>Hengelo grondwaterpeilbuis 12</t>
  </si>
  <si>
    <t>s080gw-013</t>
  </si>
  <si>
    <t>Hengelo grondwaterpeilbuis 13</t>
  </si>
  <si>
    <t>s080gw-014</t>
  </si>
  <si>
    <t>Hengelo grondwaterpeilbuis 14</t>
  </si>
  <si>
    <t>s080gw-015</t>
  </si>
  <si>
    <t>Hengelo grondwaterpeilbuis 15</t>
  </si>
  <si>
    <t>s080gw-016</t>
  </si>
  <si>
    <t>Hengelo grondwaterpeilbuis 16</t>
  </si>
  <si>
    <t>s080gw-017</t>
  </si>
  <si>
    <t>Hengelo grondwaterpeilbuis 17</t>
  </si>
  <si>
    <t>s080gw-018</t>
  </si>
  <si>
    <t>Hengelo grondwaterpeilbuis 18</t>
  </si>
  <si>
    <t>s080gw-019</t>
  </si>
  <si>
    <t>Hengelo grondwaterpeilbuis 19</t>
  </si>
  <si>
    <t>s080gw-020</t>
  </si>
  <si>
    <t>Hengelo grondwaterpeilbuis 20</t>
  </si>
  <si>
    <t>s080gw-021</t>
  </si>
  <si>
    <t>Hengelo grondwaterpeilbuis 21</t>
  </si>
  <si>
    <t>s080gw-022</t>
  </si>
  <si>
    <t>Hengelo grondwaterpeilbuis 22</t>
  </si>
  <si>
    <t>s080gw-023</t>
  </si>
  <si>
    <t>Hengelo grondwaterpeilbuis 23</t>
  </si>
  <si>
    <t>s080gw-024</t>
  </si>
  <si>
    <t>Hengelo grondwaterpeilbuis 24</t>
  </si>
  <si>
    <t>s080gw-025</t>
  </si>
  <si>
    <t>Hengelo grondwaterpeilbuis 25</t>
  </si>
  <si>
    <t>s080gw-026</t>
  </si>
  <si>
    <t>Hengelo grondwaterpeilbuis 26</t>
  </si>
  <si>
    <t>s080gw-0r1</t>
  </si>
  <si>
    <t>Hengelo grondwaterpeilbuis R1</t>
  </si>
  <si>
    <t>s080gw-0r2</t>
  </si>
  <si>
    <t>RWZI Hengelo, grondwaterpeilbuis R2 (referentie)</t>
  </si>
  <si>
    <t>s080ik-001</t>
  </si>
  <si>
    <t>Hengelo influent</t>
  </si>
  <si>
    <t>s080ik-002</t>
  </si>
  <si>
    <t>Hengelo Persleiding totaal</t>
  </si>
  <si>
    <t>s080isl001on</t>
  </si>
  <si>
    <t>Hengelo surplusslib indikker, onder</t>
  </si>
  <si>
    <t>s080moi-af-d</t>
  </si>
  <si>
    <t>Hengelo ontwaterd slib dag</t>
  </si>
  <si>
    <t>s080moi-af-m</t>
  </si>
  <si>
    <t>Hengelo ontwaterd slib SNB</t>
  </si>
  <si>
    <t>s080moi-af-w</t>
  </si>
  <si>
    <t>Hengelo ontwaterd slib week</t>
  </si>
  <si>
    <t>s080moi002af</t>
  </si>
  <si>
    <t>Hengelo centraat Soi</t>
  </si>
  <si>
    <t>s080moi003tv</t>
  </si>
  <si>
    <t>Hengelo toevoer SOI</t>
  </si>
  <si>
    <t>s080trl001</t>
  </si>
  <si>
    <t>Hengelo rejectiewater totaal</t>
  </si>
  <si>
    <t>s080vbt000</t>
  </si>
  <si>
    <t>s080voi001af</t>
  </si>
  <si>
    <t>s080ww-001</t>
  </si>
  <si>
    <t>RWZI Hengelo warmtewisselaar 1</t>
  </si>
  <si>
    <t>s080ww-003</t>
  </si>
  <si>
    <t>RWZI Hengelo warmtewisselaar 3</t>
  </si>
  <si>
    <t>s09-002</t>
  </si>
  <si>
    <t>Markgraven, Ootmarsumse weg, Mariaparochie</t>
  </si>
  <si>
    <t>s09-015</t>
  </si>
  <si>
    <t>Markgraven, Hamveldsweg, Tubbergen</t>
  </si>
  <si>
    <t>s09-100</t>
  </si>
  <si>
    <t>Hondenven, Vikkersweg, Tubbergen</t>
  </si>
  <si>
    <t>s10-002</t>
  </si>
  <si>
    <t>Doorbraak, Ypeloweg, Wierden</t>
  </si>
  <si>
    <t>s10-023</t>
  </si>
  <si>
    <t>Exosche Aa, benedenloop Het Exo, Enter</t>
  </si>
  <si>
    <t>s10-701</t>
  </si>
  <si>
    <t>Het Grasbroek, Grasbroekweg, Bornerbroek</t>
  </si>
  <si>
    <t>s100es-001</t>
  </si>
  <si>
    <t>s100gw-001</t>
  </si>
  <si>
    <t>Oldenzaal grondwaterpeilbuis 01</t>
  </si>
  <si>
    <t>s100gw-002</t>
  </si>
  <si>
    <t>Oldenzaal grondwaterpeilbuis 02</t>
  </si>
  <si>
    <t>s100gw-003</t>
  </si>
  <si>
    <t>Oldenzaal grondwaterpeilbuis 03</t>
  </si>
  <si>
    <t>s100gw-004</t>
  </si>
  <si>
    <t>Oldenzaal grondwaterpeilbuis 04</t>
  </si>
  <si>
    <t>s100gw-005</t>
  </si>
  <si>
    <t>Oldenzaal grondwaterpeilbuis 05</t>
  </si>
  <si>
    <t>s100gw-006</t>
  </si>
  <si>
    <t>Oldenzaal grondwaterpeilbuis 06</t>
  </si>
  <si>
    <t>s100gw-007</t>
  </si>
  <si>
    <t>Oldenzaal grondwaterpeilbuis 07</t>
  </si>
  <si>
    <t>s100gw-008</t>
  </si>
  <si>
    <t>Oldenzaal grondwaterpeilbuis 08</t>
  </si>
  <si>
    <t>s100gw-009</t>
  </si>
  <si>
    <t>Oldenzaal grondwaterpeilbuis 09</t>
  </si>
  <si>
    <t>s100gw-010</t>
  </si>
  <si>
    <t>Oldenzaal grondwaterpeilbuis 10</t>
  </si>
  <si>
    <t>s100gw-011</t>
  </si>
  <si>
    <t>Oldenzaal grondwaterpeilbuis 11</t>
  </si>
  <si>
    <t>s100gw-0r1</t>
  </si>
  <si>
    <t>Oldenzaal grondwaterpeilbuis R1</t>
  </si>
  <si>
    <t>s100gw-0r2</t>
  </si>
  <si>
    <t>Oldenzaal grondwaterpeilbuis R2</t>
  </si>
  <si>
    <t>s100ik-001</t>
  </si>
  <si>
    <t>s100ik-002</t>
  </si>
  <si>
    <t>s100sot001</t>
  </si>
  <si>
    <t>oldenzaal afgevoerd slib</t>
  </si>
  <si>
    <t>s100sot002</t>
  </si>
  <si>
    <t>oldenzaal afgevoerd vers slib</t>
  </si>
  <si>
    <t>s13-300</t>
  </si>
  <si>
    <t>Oude Veeneleiding, Waertbrug, Nieuwe Wierdense weg, Aadorp</t>
  </si>
  <si>
    <t>s13-701</t>
  </si>
  <si>
    <t>Het Lage Veld NoordOost, Beheercentr, Vr'veenseweg, Wierden</t>
  </si>
  <si>
    <t>s13-702</t>
  </si>
  <si>
    <t>Het Lage Veld NoordWest, Kleutervijver,Vr'veenseweg, Wierden</t>
  </si>
  <si>
    <t>s130es-001</t>
  </si>
  <si>
    <t>Enschede-W effluent straat 1</t>
  </si>
  <si>
    <t>s130es-002</t>
  </si>
  <si>
    <t>Enschede-W effluent straat 2</t>
  </si>
  <si>
    <t>s130es-003</t>
  </si>
  <si>
    <t>Enschede-W effluent straat 3</t>
  </si>
  <si>
    <t>s130gw-001</t>
  </si>
  <si>
    <t>Enschede grondwaterpeilbuis 01</t>
  </si>
  <si>
    <t>s130gw-002</t>
  </si>
  <si>
    <t>Enschede grondwaterpeilbuis 02</t>
  </si>
  <si>
    <t>s130gw-003</t>
  </si>
  <si>
    <t>Enschede grondwaterpeilbuis 03</t>
  </si>
  <si>
    <t>s130gw-004</t>
  </si>
  <si>
    <t>Enschede grondwaterpeilbuis 04</t>
  </si>
  <si>
    <t>s130gw-005</t>
  </si>
  <si>
    <t>Enschede grondwaterpeilbuis 05</t>
  </si>
  <si>
    <t>s130gw-006</t>
  </si>
  <si>
    <t>Enschede grondwaterpeilbuis 06</t>
  </si>
  <si>
    <t>s130gw-007</t>
  </si>
  <si>
    <t>Enschede grondwaterpeilbuis 07</t>
  </si>
  <si>
    <t>s130gw-008</t>
  </si>
  <si>
    <t>Enschede grondwaterpeilbuis 08</t>
  </si>
  <si>
    <t>s130gw-009</t>
  </si>
  <si>
    <t>Enschede grondwaterpeilbuis 09</t>
  </si>
  <si>
    <t>s130gw-010</t>
  </si>
  <si>
    <t>Enschede grondwaterpeilbuis 10</t>
  </si>
  <si>
    <t>s130gw-011</t>
  </si>
  <si>
    <t>Enschede grondwaterpeilbuis 11</t>
  </si>
  <si>
    <t>s130gw-012</t>
  </si>
  <si>
    <t>Enschede grondwaterpeilbuis 12</t>
  </si>
  <si>
    <t>s130gw-013</t>
  </si>
  <si>
    <t>Enschede grondwaterpeilbuis 13</t>
  </si>
  <si>
    <t>s130gw-018</t>
  </si>
  <si>
    <t>Enschede grondwaterpeilbuis 18</t>
  </si>
  <si>
    <t>s130gw-019</t>
  </si>
  <si>
    <t>Enschede grondwaterpeilbuis 19</t>
  </si>
  <si>
    <t>s130gw-020</t>
  </si>
  <si>
    <t>Enschede grondwaterpeilbuis 20</t>
  </si>
  <si>
    <t>s130gw-021</t>
  </si>
  <si>
    <t>Enschede grondwaterpeilbuis 21</t>
  </si>
  <si>
    <t>s130gw-022</t>
  </si>
  <si>
    <t>Enschede grondwaterpeilbuis 22</t>
  </si>
  <si>
    <t>s130gw-023</t>
  </si>
  <si>
    <t>Enschede grondwaterpeilbuis 23</t>
  </si>
  <si>
    <t>s130gw-024</t>
  </si>
  <si>
    <t>Enschede grondwaterpeilbuis 24</t>
  </si>
  <si>
    <t>s130gw-025</t>
  </si>
  <si>
    <t>Enschede grondwaterpeilbuis 25</t>
  </si>
  <si>
    <t>s130gw-026</t>
  </si>
  <si>
    <t>Enschede grondwaterpeilbuis 26</t>
  </si>
  <si>
    <t>s130gw-027</t>
  </si>
  <si>
    <t>Enschede grondwaterpeilbuis 27</t>
  </si>
  <si>
    <t>s130gw-028</t>
  </si>
  <si>
    <t>Enschede grondwaterpeilbuis 28</t>
  </si>
  <si>
    <t>s130gw-029</t>
  </si>
  <si>
    <t>Enschede grondwaterpeilbuis 29</t>
  </si>
  <si>
    <t>s130gw-030</t>
  </si>
  <si>
    <t>Enschede grondwaterpeilbuis 30</t>
  </si>
  <si>
    <t>s130gw-031</t>
  </si>
  <si>
    <t>Enschede grondwaterpeilbuis 31</t>
  </si>
  <si>
    <t>s130gw-034</t>
  </si>
  <si>
    <t>Enschede grondwaterpeilbuis 34</t>
  </si>
  <si>
    <t>s130gw-035</t>
  </si>
  <si>
    <t>Enschede grondwaterpeilbuis 35</t>
  </si>
  <si>
    <t>s130gw-0r1</t>
  </si>
  <si>
    <t>s130gw-0r2</t>
  </si>
  <si>
    <t>s130ik-001</t>
  </si>
  <si>
    <t>Enschede-W influent</t>
  </si>
  <si>
    <t>s130ik-003</t>
  </si>
  <si>
    <t>Enschede-W persleiding 1 Enschede-Z</t>
  </si>
  <si>
    <t>s130ik-004</t>
  </si>
  <si>
    <t>Enschede-W persleiding 2 Boekelo</t>
  </si>
  <si>
    <t>s130sot001</t>
  </si>
  <si>
    <t>Enschede-W afgevoerd slib</t>
  </si>
  <si>
    <t>s14-002</t>
  </si>
  <si>
    <t>Loolee, Zenderenseweg, Albergen</t>
  </si>
  <si>
    <t>s14-003</t>
  </si>
  <si>
    <t>Middensloot, Westerikweg, Weerselo</t>
  </si>
  <si>
    <t>s14-004</t>
  </si>
  <si>
    <t>Fleringermolenbeek, Rikkerspoelweg, Albergen</t>
  </si>
  <si>
    <t>s14-028</t>
  </si>
  <si>
    <t>Strootmansbeek, Noordmorsweg, Weerselo</t>
  </si>
  <si>
    <t>s14-203</t>
  </si>
  <si>
    <t>Tankenberg Oost Bron, Alleeweg, De Lutte</t>
  </si>
  <si>
    <t>s14-209</t>
  </si>
  <si>
    <t>Tankenberg-West Bronbeek, Tankenbergweg, De Lutte</t>
  </si>
  <si>
    <t>s14-222</t>
  </si>
  <si>
    <t>Spikkersbeek, Dulderbroekweg, Saasveld</t>
  </si>
  <si>
    <t>s14060103h1</t>
  </si>
  <si>
    <t>( Meetpunt waterloop 14-6-1-3 Bovenstrooms )</t>
  </si>
  <si>
    <t>s14060103h2</t>
  </si>
  <si>
    <t>s140es-001</t>
  </si>
  <si>
    <t>Glanerbrug effluent</t>
  </si>
  <si>
    <t>s140gw-001</t>
  </si>
  <si>
    <t>Glanerbrug grondwaterpeilbuis 01</t>
  </si>
  <si>
    <t>s140gw-002</t>
  </si>
  <si>
    <t>Glanerbrug grondwaterpeilbuis 02</t>
  </si>
  <si>
    <t>s140gw-003</t>
  </si>
  <si>
    <t>Glanerbrug grondwaterpeilbuis 03</t>
  </si>
  <si>
    <t>s140gw-004</t>
  </si>
  <si>
    <t>Glanerbrug grondwaterpeilbuis 04</t>
  </si>
  <si>
    <t>s140gw-0r1</t>
  </si>
  <si>
    <t>Glanerbrug grondwaterpeilbuis R1</t>
  </si>
  <si>
    <t>s140gw-0r2</t>
  </si>
  <si>
    <t>Glanerbrug grondwaterpeilbuis R2</t>
  </si>
  <si>
    <t>s140ik-001</t>
  </si>
  <si>
    <t>Glanerbrug influent</t>
  </si>
  <si>
    <t>s140sot001</t>
  </si>
  <si>
    <t>Glanerbrug afgevoerd slib</t>
  </si>
  <si>
    <t>s15-012</t>
  </si>
  <si>
    <t>Azelerbeek, Esweg, Borne</t>
  </si>
  <si>
    <t>s15-014</t>
  </si>
  <si>
    <t>Vossenbeek, Brittannielaan, Hengelo</t>
  </si>
  <si>
    <t>s15-017</t>
  </si>
  <si>
    <t>Oude Drienerbeek, stad Hengelo, Weemenstaat</t>
  </si>
  <si>
    <t>s15-023</t>
  </si>
  <si>
    <t>Oelerbeek, Nijenhuisbinnenweg, Oele</t>
  </si>
  <si>
    <t>s15-026</t>
  </si>
  <si>
    <t>Bornsche Beek, Het Naatje, Amerikalaan, Hengelo</t>
  </si>
  <si>
    <t>s15-099</t>
  </si>
  <si>
    <t>Bornsche Beek, Albergerweg, Zenderen</t>
  </si>
  <si>
    <t>s15-701</t>
  </si>
  <si>
    <t>Tuindorpbad, Vijverlaan, Hengelo</t>
  </si>
  <si>
    <t>s150es-001</t>
  </si>
  <si>
    <t>Goor effluent</t>
  </si>
  <si>
    <t>s150gw-001</t>
  </si>
  <si>
    <t>Goor grondwaterpeilbuis 1</t>
  </si>
  <si>
    <t>s150gw-002</t>
  </si>
  <si>
    <t>Goor grondwaterpeilbuis 2</t>
  </si>
  <si>
    <t>s150gw-003</t>
  </si>
  <si>
    <t>Goor grondwaterpeilbuis 3</t>
  </si>
  <si>
    <t>s150gw-004</t>
  </si>
  <si>
    <t>Goor grondwaterpeilbuis 4</t>
  </si>
  <si>
    <t>s150gw-005</t>
  </si>
  <si>
    <t>Goor grondwaterpeilbuis 5</t>
  </si>
  <si>
    <t>s150gw-006</t>
  </si>
  <si>
    <t>Goor grondwaterpeilbuis 6</t>
  </si>
  <si>
    <t>s150gw-007</t>
  </si>
  <si>
    <t>Goor grondwaterpeilbuis 7</t>
  </si>
  <si>
    <t>s150gw-008</t>
  </si>
  <si>
    <t>Goor grondwaterpeilbuis 8</t>
  </si>
  <si>
    <t>s150gw-009</t>
  </si>
  <si>
    <t>Goor grondwaterpeilbuis 9</t>
  </si>
  <si>
    <t>s150gw-010</t>
  </si>
  <si>
    <t>Goor grondwaterpeilbuis 10</t>
  </si>
  <si>
    <t>s150gw-011</t>
  </si>
  <si>
    <t>Goor grondwaterpeilbuis 11</t>
  </si>
  <si>
    <t>s150gw-012</t>
  </si>
  <si>
    <t>Goor grondwaterpeilbuis 12</t>
  </si>
  <si>
    <t>s150gw-013</t>
  </si>
  <si>
    <t>Goor grondwaterpeilbuis 13</t>
  </si>
  <si>
    <t>s150gw-014</t>
  </si>
  <si>
    <t>Goor grondwaterpeilbuis 14</t>
  </si>
  <si>
    <t>s150gw-0r1</t>
  </si>
  <si>
    <t>Goor grondwaterpeilbuis R1</t>
  </si>
  <si>
    <t>s150gw-0r2</t>
  </si>
  <si>
    <t>Goor grondwaterpeilbuis R2</t>
  </si>
  <si>
    <t>s150ik-001</t>
  </si>
  <si>
    <t>Goor influent</t>
  </si>
  <si>
    <t>s150ik-002</t>
  </si>
  <si>
    <t>Goor persleiding totaal</t>
  </si>
  <si>
    <t>s150sot001</t>
  </si>
  <si>
    <t>Goor afgevoerd slib</t>
  </si>
  <si>
    <t>s16-001</t>
  </si>
  <si>
    <t>Oude Bornschebeek, Zenderense weg, Albergen</t>
  </si>
  <si>
    <t>s16-003</t>
  </si>
  <si>
    <t>Gammelkerbeek, Bosvenweg, Saasveld</t>
  </si>
  <si>
    <t>s16-011</t>
  </si>
  <si>
    <t>Gammelkerbeek,Oude Almeloseweg, Oldenzaal</t>
  </si>
  <si>
    <t>s16-019</t>
  </si>
  <si>
    <t>Deurningerbeek, zandweg Withagsmeden, Deurningen</t>
  </si>
  <si>
    <t>s16-022</t>
  </si>
  <si>
    <t>Wl 16-1-1, Schipleidelaan, Oldenzaal</t>
  </si>
  <si>
    <t>s16-701</t>
  </si>
  <si>
    <t>Het Hulsbeek NoordOost, Strand 1, OudeAlmeloseweg, Oldenzaal</t>
  </si>
  <si>
    <t>s16-702</t>
  </si>
  <si>
    <t>Het Hulsbeek Mid Noord, Strand 2, OudeAlmeloseweg, Oldenzaal</t>
  </si>
  <si>
    <t>s16-703</t>
  </si>
  <si>
    <t>Het Hulsbeek NoordWest, Strand 3, OudeAlmeloseweg, Oldenzaal</t>
  </si>
  <si>
    <t>s160es-001</t>
  </si>
  <si>
    <t>losser effluent</t>
  </si>
  <si>
    <t>s160gw-001</t>
  </si>
  <si>
    <t>RWZI Losser, peilbuis 1</t>
  </si>
  <si>
    <t>s160gw-002</t>
  </si>
  <si>
    <t>RWZI Losser, peilbuis 2</t>
  </si>
  <si>
    <t>s160gw-003</t>
  </si>
  <si>
    <t>RWZI Losser, peilbuis 3</t>
  </si>
  <si>
    <t>s160gw-0r1</t>
  </si>
  <si>
    <t>RWZI Losser, peilbuis Referentie 1</t>
  </si>
  <si>
    <t>s160gw-0r2</t>
  </si>
  <si>
    <t>RWZI Losser, peilbuis Referentie 2</t>
  </si>
  <si>
    <t>s160ik-001</t>
  </si>
  <si>
    <t>losser influent</t>
  </si>
  <si>
    <t>s160sot001</t>
  </si>
  <si>
    <t>losser afgevoerd slib</t>
  </si>
  <si>
    <t>s170es-001</t>
  </si>
  <si>
    <t>Denekamp effluent</t>
  </si>
  <si>
    <t>s170gw-001</t>
  </si>
  <si>
    <t>Denekamp grondwaterpeilbuis 01</t>
  </si>
  <si>
    <t>s170gw-002</t>
  </si>
  <si>
    <t>Denekamp grondwaterpeilbuis 02</t>
  </si>
  <si>
    <t>s170gw-003</t>
  </si>
  <si>
    <t>Denekamp grondwaterpeilbuis 03</t>
  </si>
  <si>
    <t>s170gw-004</t>
  </si>
  <si>
    <t>Denekamp grondwaterpeilbuis 04</t>
  </si>
  <si>
    <t>s170gw-005</t>
  </si>
  <si>
    <t>Denekamp grondwaterpeilbuis 05</t>
  </si>
  <si>
    <t>s170gw-006</t>
  </si>
  <si>
    <t>Denekamp grondwaterpeilbuis 06</t>
  </si>
  <si>
    <t>s170gw-007</t>
  </si>
  <si>
    <t>Denekamp grondwaterpeilbuis 07</t>
  </si>
  <si>
    <t>s170gw-0r1</t>
  </si>
  <si>
    <t>Denekamp grondwaterpeilbuis R1</t>
  </si>
  <si>
    <t>s170gw-0r2</t>
  </si>
  <si>
    <t>Denekamp grondwaterpeilbuis R2</t>
  </si>
  <si>
    <t>s170ik-001</t>
  </si>
  <si>
    <t>s170sot001</t>
  </si>
  <si>
    <t>Denekamp afgevoerd slib</t>
  </si>
  <si>
    <t>s180es-001</t>
  </si>
  <si>
    <t>ootmarsum effluent totaal</t>
  </si>
  <si>
    <t>s180gw-001</t>
  </si>
  <si>
    <t>ootmarsum grondwaterpeilbuis 01</t>
  </si>
  <si>
    <t>s180gw-002</t>
  </si>
  <si>
    <t>ootmarsum grondwaterpeilbuis 02</t>
  </si>
  <si>
    <t>s180gw-003</t>
  </si>
  <si>
    <t>ootmarsum grondwaterpeilbuis 03</t>
  </si>
  <si>
    <t>s180gw-004</t>
  </si>
  <si>
    <t>ootmarsum grondwaterpeilbuis 04</t>
  </si>
  <si>
    <t>s180gw-005</t>
  </si>
  <si>
    <t>ootmarsum grondwaterpeilbuis 05</t>
  </si>
  <si>
    <t>s180gw-006</t>
  </si>
  <si>
    <t>s180gw-007</t>
  </si>
  <si>
    <t>ootmarsum grondwaterpeilbuis 07</t>
  </si>
  <si>
    <t>s180gw-008</t>
  </si>
  <si>
    <t>ootmarsum grondwaterpeilbuis 08</t>
  </si>
  <si>
    <t>s180gw-0r1</t>
  </si>
  <si>
    <t>ootmarsum grondwaterpeilbuis R1</t>
  </si>
  <si>
    <t>s180gw-0r2</t>
  </si>
  <si>
    <t>ootmarsum grondwaterpeilbuis R2</t>
  </si>
  <si>
    <t>s180ik-001</t>
  </si>
  <si>
    <t>s180sot001</t>
  </si>
  <si>
    <t>ootmarsum afgevoerd slib</t>
  </si>
  <si>
    <t>s190es-001</t>
  </si>
  <si>
    <t>Vroomshoop effluent</t>
  </si>
  <si>
    <t>s190es-002</t>
  </si>
  <si>
    <t>Vroomshoop afloop Nereda</t>
  </si>
  <si>
    <t>s190gw-001</t>
  </si>
  <si>
    <t>RWZI Vroomshoop, peilbuis 1, geplaatst in 2017</t>
  </si>
  <si>
    <t>s190gw-002</t>
  </si>
  <si>
    <t>RWZI Vroomshoop, peilbuis 2, geplaatst in 2017</t>
  </si>
  <si>
    <t>s190gw-003</t>
  </si>
  <si>
    <t>RWZI Vroomshoop, peilbuis 3, geplaatst in 2017</t>
  </si>
  <si>
    <t>s190gw-004</t>
  </si>
  <si>
    <t>RWZI Vroomshoop, peilbuis 4, geplaatst in 2017</t>
  </si>
  <si>
    <t>s190gw-005</t>
  </si>
  <si>
    <t>RWZI Vroomshoop, peilbuis 5, geplaatst in 2017</t>
  </si>
  <si>
    <t>s190gw-006</t>
  </si>
  <si>
    <t>RWZI Vroomshoop, peilbuis 6, geplaatst in 2017</t>
  </si>
  <si>
    <t>s190gw-0r1</t>
  </si>
  <si>
    <t>RWZI Vroomshoop, referentie peilbuis R1, geplaatst in 2017</t>
  </si>
  <si>
    <t>s190gw-0r2</t>
  </si>
  <si>
    <t>RWZI Vroomshoop, referentie peilbuis R2, geplaatst in 2017</t>
  </si>
  <si>
    <t>s190ik-001</t>
  </si>
  <si>
    <t>Vroomshoop influent</t>
  </si>
  <si>
    <t>s190ik-002</t>
  </si>
  <si>
    <t>Vroomshoop toevoer NEREDA</t>
  </si>
  <si>
    <t>s190sot001</t>
  </si>
  <si>
    <t>Vroomshoop afgevoerd slib</t>
  </si>
  <si>
    <t>s20-008</t>
  </si>
  <si>
    <t>Poelsbeek, Poortweg, Het Weldam, Goor</t>
  </si>
  <si>
    <t>s20-010</t>
  </si>
  <si>
    <t>Hagmolenbeek, Beldsweg, Wiene</t>
  </si>
  <si>
    <t>s20-037</t>
  </si>
  <si>
    <t>Bolscherbeek, Wiener Bentelerscheidingsweg, Goor</t>
  </si>
  <si>
    <t>s20-038</t>
  </si>
  <si>
    <t>Elsbeek, Kettingbrugweg, Hengelo</t>
  </si>
  <si>
    <t>s20-059</t>
  </si>
  <si>
    <t>Teesselinkven Noord, Flipsweg, Neede</t>
  </si>
  <si>
    <t>Hagmolenbeek, zandpad, De Beunder, Beckum</t>
  </si>
  <si>
    <t>s20-080</t>
  </si>
  <si>
    <t>Boven Regge, Oude Goorse weg, Diepenheim</t>
  </si>
  <si>
    <t>s20-090</t>
  </si>
  <si>
    <t>Boekelerbeek, Boekelerhofweg, Hof te Boekel, Boekelo</t>
  </si>
  <si>
    <t>s20-102</t>
  </si>
  <si>
    <t>Witteveenplas, Buurse</t>
  </si>
  <si>
    <t>s20-107</t>
  </si>
  <si>
    <t>Boddebroekven Noord, Grote plas, Drekkersweg, Bentelo</t>
  </si>
  <si>
    <t>s20-171</t>
  </si>
  <si>
    <t>Stepelerveldven Midden, Stepelerveldweg 50, Haaksbergen</t>
  </si>
  <si>
    <t>s20-182</t>
  </si>
  <si>
    <t>Wesselerbrinkvijver, Wesselerweg, Enschede</t>
  </si>
  <si>
    <t>s20-185</t>
  </si>
  <si>
    <t>Waterloop 20-0-1-4, Meenweg, Goor</t>
  </si>
  <si>
    <t>Bolscherbeek, Brummelhuizerbrink, Sint Isidorushoeve</t>
  </si>
  <si>
    <t>s20-212</t>
  </si>
  <si>
    <t>Hegebeek, Witteveenweg, Buurse</t>
  </si>
  <si>
    <t>s20-213</t>
  </si>
  <si>
    <t>Deurningerbeek, Het Holthuis, Deurningen</t>
  </si>
  <si>
    <t>s20-214</t>
  </si>
  <si>
    <t>Schoolbeek, Baardinksweg, Twekkelo</t>
  </si>
  <si>
    <t>s20-215</t>
  </si>
  <si>
    <t>Diepenheimse Molenbeek benedenloop, zandpad, Goor</t>
  </si>
  <si>
    <t>s20-235</t>
  </si>
  <si>
    <t>Drienerbeek benedenloop, Drienerbrakenweg, Hengelo</t>
  </si>
  <si>
    <t>s20-285</t>
  </si>
  <si>
    <t>Ostana campingplas, Oude Buurserdijk 201, Enschede</t>
  </si>
  <si>
    <t>Boekelerbeek, Beckumerstraat, Boekelo</t>
  </si>
  <si>
    <t>s20-701</t>
  </si>
  <si>
    <t>Het Rutbeek Noord, Kiosk, Jacobsrietweg, Enschede</t>
  </si>
  <si>
    <t>s20-703</t>
  </si>
  <si>
    <t>Het Rutbeek West, Paviljoen, Jacobsrietweg, Enschede</t>
  </si>
  <si>
    <t>s20-704</t>
  </si>
  <si>
    <t>Het Rutbeek Midden Noord, Infocentr, Jacobsrietweg, Enschede</t>
  </si>
  <si>
    <t>s21-202</t>
  </si>
  <si>
    <t>Polbeek, Weerselosestraat, Groot Agelo</t>
  </si>
  <si>
    <t>Wasplaats</t>
  </si>
  <si>
    <t>s210es-001</t>
  </si>
  <si>
    <t>Almelo-S effluent</t>
  </si>
  <si>
    <t>s210gw-003</t>
  </si>
  <si>
    <t>Almelo Sumpel, Grondwaterpeilbuis 3.</t>
  </si>
  <si>
    <t>s210gw-004</t>
  </si>
  <si>
    <t>s210gw-005</t>
  </si>
  <si>
    <t>s210gw-0r1</t>
  </si>
  <si>
    <t>Almelo Sumpel, Referentie peilbuis 1.</t>
  </si>
  <si>
    <t>s210gw-0r2</t>
  </si>
  <si>
    <t>s210ik-001</t>
  </si>
  <si>
    <t>Almelo-S influent</t>
  </si>
  <si>
    <t>s210sot001</t>
  </si>
  <si>
    <t>Almelo-S afgevoerd slib</t>
  </si>
  <si>
    <t>s230es-001</t>
  </si>
  <si>
    <t>Rijssen effluent</t>
  </si>
  <si>
    <t>s230gw-001</t>
  </si>
  <si>
    <t>Rijssen grondwaterpeilbuis 01</t>
  </si>
  <si>
    <t>s230gw-002</t>
  </si>
  <si>
    <t>Rijssen grondwaterpeilbuis 02</t>
  </si>
  <si>
    <t>s230gw-003</t>
  </si>
  <si>
    <t>Rijssen grondwaterpeilbuis 03</t>
  </si>
  <si>
    <t>s230gw-004</t>
  </si>
  <si>
    <t>Rijssen grondwaterpeilbuis 04</t>
  </si>
  <si>
    <t>s230gw-005</t>
  </si>
  <si>
    <t>Rijssen grondwaterpeilbuis 05</t>
  </si>
  <si>
    <t>s230gw-006</t>
  </si>
  <si>
    <t>Rijssen grondwaterpeilbuis 06</t>
  </si>
  <si>
    <t>s230gw-007</t>
  </si>
  <si>
    <t>Rijssen grondwaterpeilbuis 07</t>
  </si>
  <si>
    <t>s230gw-008</t>
  </si>
  <si>
    <t>Rijssen grondwaterpeilbuis 08</t>
  </si>
  <si>
    <t>s230gw-009</t>
  </si>
  <si>
    <t>Rijssen grondwaterpeilbuis 09</t>
  </si>
  <si>
    <t>s230gw-0r1</t>
  </si>
  <si>
    <t>Rijssen grondwaterpeilbuis R1</t>
  </si>
  <si>
    <t>s230gw-0r2</t>
  </si>
  <si>
    <t>Rijssen grondwaterpeilbuis R2</t>
  </si>
  <si>
    <t>s230ik-001</t>
  </si>
  <si>
    <t>Rijssen influent</t>
  </si>
  <si>
    <t>s230sot001</t>
  </si>
  <si>
    <t>Rijssen afgevoerd slib</t>
  </si>
  <si>
    <t>s240es-001</t>
  </si>
  <si>
    <t>Nijverdal effluent straat 1</t>
  </si>
  <si>
    <t>s240es-002</t>
  </si>
  <si>
    <t>Nijverdal effluent straat 2</t>
  </si>
  <si>
    <t>s240gw-001</t>
  </si>
  <si>
    <t>Nijverdal grondwaterpeilbuis 01</t>
  </si>
  <si>
    <t>s240gw-002</t>
  </si>
  <si>
    <t>Nijverdal grondwaterpeilbuis 02</t>
  </si>
  <si>
    <t>s240gw-003</t>
  </si>
  <si>
    <t>Nijverdal grondwaterpeilbuis 03</t>
  </si>
  <si>
    <t>s240gw-004</t>
  </si>
  <si>
    <t>Nijverdal grondwaterpeilbuis 04</t>
  </si>
  <si>
    <t>s240gw-005</t>
  </si>
  <si>
    <t>Nijverdal grondwaterpeilbuis 05</t>
  </si>
  <si>
    <t>s240gw-006</t>
  </si>
  <si>
    <t>Nijverdal grondwaterpeilbuis 06</t>
  </si>
  <si>
    <t>s240gw-007</t>
  </si>
  <si>
    <t>Nijverdal grondwaterpeilbuis 07</t>
  </si>
  <si>
    <t>s240gw-008</t>
  </si>
  <si>
    <t>Nijverdal grondwaterpeilbuis 08</t>
  </si>
  <si>
    <t>s240gw-009</t>
  </si>
  <si>
    <t>Nijverdal grondwaterpeilbuis 09</t>
  </si>
  <si>
    <t>s240gw-010</t>
  </si>
  <si>
    <t>Nijverdal grondwaterpeilbuis 10</t>
  </si>
  <si>
    <t>s240gw-011</t>
  </si>
  <si>
    <t>Nijverdal grondwaterpeilbuis 11</t>
  </si>
  <si>
    <t>s240gw-012</t>
  </si>
  <si>
    <t>Nijverdal grondwaterpeilbuis 12</t>
  </si>
  <si>
    <t>s240gw-013</t>
  </si>
  <si>
    <t>Nijverdal grondwaterpeilbuis 13</t>
  </si>
  <si>
    <t>s240gw-0r1</t>
  </si>
  <si>
    <t>Nijverdal grondwaterpeilbuis R1</t>
  </si>
  <si>
    <t>s240gw-0r2</t>
  </si>
  <si>
    <t>Nijverdal grondwaterpeilbuis R2</t>
  </si>
  <si>
    <t>s240ik-001</t>
  </si>
  <si>
    <t>Nijverdal influent</t>
  </si>
  <si>
    <t>s240ik-001p</t>
  </si>
  <si>
    <t>RWZI Nijverdal, Influent pomp</t>
  </si>
  <si>
    <t>s240ik-001vz</t>
  </si>
  <si>
    <t>RWZI Nijverdal influent, Vijzel</t>
  </si>
  <si>
    <t>s240sot001</t>
  </si>
  <si>
    <t>Nijverdal afgevoerd slib</t>
  </si>
  <si>
    <t>s250es-001</t>
  </si>
  <si>
    <t>den Ham effluent</t>
  </si>
  <si>
    <t>s250gw-001</t>
  </si>
  <si>
    <t>Den Ham grondwaterpeilbuis 1</t>
  </si>
  <si>
    <t>s250gw-002</t>
  </si>
  <si>
    <t>Den Ham grondwaterpeilbuis 2</t>
  </si>
  <si>
    <t>s250gw-003</t>
  </si>
  <si>
    <t>Den Ham grondwaterpeilbuis 3</t>
  </si>
  <si>
    <t>s250gw-004</t>
  </si>
  <si>
    <t>Den Ham grondwaterpeilbuis 4</t>
  </si>
  <si>
    <t>s250gw-005</t>
  </si>
  <si>
    <t>RWZI Den Ham, Peilbuis 5, geplaatst in 2018</t>
  </si>
  <si>
    <t>s250gw-006</t>
  </si>
  <si>
    <t>RWZI Den Ham, Peilbuis 6, geplaatst in 2018</t>
  </si>
  <si>
    <t>s250gw-007</t>
  </si>
  <si>
    <t>RWZI Den Ham, Peilbuis 7, geplaatst in 2018</t>
  </si>
  <si>
    <t>s250gw-0r1</t>
  </si>
  <si>
    <t>Den Ham grondwaterpeilbuis R1</t>
  </si>
  <si>
    <t>s250gw-0r2</t>
  </si>
  <si>
    <t>Den Ham grondwaterpeilbuis R2</t>
  </si>
  <si>
    <t>s250ik-001</t>
  </si>
  <si>
    <t>den Ham influent</t>
  </si>
  <si>
    <t>s250sot001</t>
  </si>
  <si>
    <t>den Ham afgevoerd slib</t>
  </si>
  <si>
    <t>s260es-001</t>
  </si>
  <si>
    <t>Haaksbergen effluent</t>
  </si>
  <si>
    <t>s260gw-001</t>
  </si>
  <si>
    <t>Haaksbergen grondwaterpeilbuis 1</t>
  </si>
  <si>
    <t>s260gw-002</t>
  </si>
  <si>
    <t>Haaksbergen grondwaterpeilbuis 2</t>
  </si>
  <si>
    <t>s260gw-003</t>
  </si>
  <si>
    <t>Haaksbergen grondwaterpeilbuis 3</t>
  </si>
  <si>
    <t>s260gw-004</t>
  </si>
  <si>
    <t>Haaksbergen grondwaterpeilbuis 4</t>
  </si>
  <si>
    <t>s260gw-0r1</t>
  </si>
  <si>
    <t>Haaksbergen grondwaterpeilbuis R1</t>
  </si>
  <si>
    <t>s260gw-0r2</t>
  </si>
  <si>
    <t>Haaksbergen grondwaterpeilbuis R2</t>
  </si>
  <si>
    <t>s260ik-001</t>
  </si>
  <si>
    <t>Haaksbergen influent</t>
  </si>
  <si>
    <t>s260sot001</t>
  </si>
  <si>
    <t>Haaksbergen afgevoerd slib</t>
  </si>
  <si>
    <t>s30-001</t>
  </si>
  <si>
    <t>Beneden Dinkel, Ottershagenweg, Lattrop</t>
  </si>
  <si>
    <t>s32-010</t>
  </si>
  <si>
    <t>s32-102</t>
  </si>
  <si>
    <t>Oortven Oost, Strengeveldweg, Beuningen</t>
  </si>
  <si>
    <t>s32-302</t>
  </si>
  <si>
    <t>Puntbeek, Bentheimerdijk, Wegtersbrug, Beuningen</t>
  </si>
  <si>
    <t>s34-001</t>
  </si>
  <si>
    <t>Tilligterbeek, Enkterbrug, Ootmarsumsestraat, Tilligte</t>
  </si>
  <si>
    <t>s34-003</t>
  </si>
  <si>
    <t>Voltherbeek, Broekmatenweg, Tillgte</t>
  </si>
  <si>
    <t>s34-033</t>
  </si>
  <si>
    <t>Tilligterbeek, zandweg, Hezingen</t>
  </si>
  <si>
    <t>s34-050</t>
  </si>
  <si>
    <t>Springendalsebeek, Uelserdijk, Ootmarsum</t>
  </si>
  <si>
    <t>s34-062</t>
  </si>
  <si>
    <t>Witte Berg campingplas, Wittebergweg 9, Nutter</t>
  </si>
  <si>
    <t>s34-210</t>
  </si>
  <si>
    <t>Springendal Bron Noord, Hezingen</t>
  </si>
  <si>
    <t>s34-226</t>
  </si>
  <si>
    <t>Springendal Noord bovenloop middentraject, Hezingen</t>
  </si>
  <si>
    <t>s34-305</t>
  </si>
  <si>
    <t>Roelinksbeek, Laarweg, Volthe</t>
  </si>
  <si>
    <t>s34-313</t>
  </si>
  <si>
    <t>Linderbeek, Saron, Beuningen</t>
  </si>
  <si>
    <t>s340es-001</t>
  </si>
  <si>
    <t>RWZI Ommen Effluentsloot</t>
  </si>
  <si>
    <t>s340gw-003</t>
  </si>
  <si>
    <t>s340gw-004</t>
  </si>
  <si>
    <t>s340gw-005</t>
  </si>
  <si>
    <t>s340gw-0r1</t>
  </si>
  <si>
    <t>s340gw-0r2</t>
  </si>
  <si>
    <t>s340ik-001</t>
  </si>
  <si>
    <t>RWZI Ommen Influentkelder</t>
  </si>
  <si>
    <t>s340sot001</t>
  </si>
  <si>
    <t>RWZI Ommen afgevoerd slib</t>
  </si>
  <si>
    <t>s36-001</t>
  </si>
  <si>
    <t>Geelebeek, Kipbrug, Hoofdstraat, Lattrop</t>
  </si>
  <si>
    <t>s36-008</t>
  </si>
  <si>
    <t>Rammelbeek campingplas Noord, Breemorsweg 12, Lattrop</t>
  </si>
  <si>
    <t>s36-009</t>
  </si>
  <si>
    <t>Bergven campingplas, Bergvennenweg 35, Lattrop</t>
  </si>
  <si>
    <t>s36-102</t>
  </si>
  <si>
    <t>Ronde ven, Bergvennenweg, Lattrop</t>
  </si>
  <si>
    <t>s36-200</t>
  </si>
  <si>
    <t>Rammelbeek, Grensweg, Denekamp</t>
  </si>
  <si>
    <t>s360es-001</t>
  </si>
  <si>
    <t>RWZI Hardenberg Effluentsloot</t>
  </si>
  <si>
    <t>s360gw-003</t>
  </si>
  <si>
    <t>Hardenberg, grondwaterpeilbuis 3</t>
  </si>
  <si>
    <t>s360gw-004</t>
  </si>
  <si>
    <t>Hardenberg, grondwaterpeilbuis 4</t>
  </si>
  <si>
    <t>s360gw-005</t>
  </si>
  <si>
    <t>Hardenberg, grondwaterpeilbuis 5</t>
  </si>
  <si>
    <t>s360gw-006</t>
  </si>
  <si>
    <t>Hardenberg, grondwaterpeilbuis 6</t>
  </si>
  <si>
    <t>s360gw-0r1</t>
  </si>
  <si>
    <t>Hardenberg, grondwaterpeilbuis R1</t>
  </si>
  <si>
    <t>s360gw-0r2</t>
  </si>
  <si>
    <t>Hardenberg, grondwaterpeilbuis R2</t>
  </si>
  <si>
    <t>s360ik-001</t>
  </si>
  <si>
    <t>RWZI Hardenberg Influentkelder</t>
  </si>
  <si>
    <t>s360sot001</t>
  </si>
  <si>
    <t>RWZI Hardenberg afgevoerd slib</t>
  </si>
  <si>
    <t>s37-300</t>
  </si>
  <si>
    <t>Beneden Dinkel, Ootmarsumsestraat, Penninksbrug, Denekamp</t>
  </si>
  <si>
    <t>s370es-001</t>
  </si>
  <si>
    <t>RWZI Coevorden Effluentsloot</t>
  </si>
  <si>
    <t>s370gw-003</t>
  </si>
  <si>
    <t>Coevorden, grondwaterpeilbuis 3</t>
  </si>
  <si>
    <t>s370gw-004</t>
  </si>
  <si>
    <t>Coevorden, grondwaterpeilbuis 4</t>
  </si>
  <si>
    <t>s370gw-005</t>
  </si>
  <si>
    <t>Coevorden, grondwaterpeilbuis 5</t>
  </si>
  <si>
    <t>s370gw-006</t>
  </si>
  <si>
    <t>Coevorden, grondwaterpeilbuis 6</t>
  </si>
  <si>
    <t>s370gw-007</t>
  </si>
  <si>
    <t>Coevorden, grondwaterpeilbuis 7</t>
  </si>
  <si>
    <t>s370gw-008</t>
  </si>
  <si>
    <t>Coevorden, grondwaterpeilbuis 8</t>
  </si>
  <si>
    <t>s370gw-009</t>
  </si>
  <si>
    <t>Coevorden, grondwaterpeilbuis 9</t>
  </si>
  <si>
    <t>s370gw-010</t>
  </si>
  <si>
    <t>Coevorden, grondwaterpeilbuis 10</t>
  </si>
  <si>
    <t>s370gw-0r1</t>
  </si>
  <si>
    <t>Coevorden, grondwaterpeilbuis R1</t>
  </si>
  <si>
    <t>s370gw-0r2</t>
  </si>
  <si>
    <t>Coevorden, grondwaterpeilbuis R2</t>
  </si>
  <si>
    <t>s370ik-001</t>
  </si>
  <si>
    <t>RWZI Coevorden Influentkelder</t>
  </si>
  <si>
    <t>s370sot001</t>
  </si>
  <si>
    <t>RWZI Coevorden afgevoerd slib</t>
  </si>
  <si>
    <t>s390es-001</t>
  </si>
  <si>
    <t>RWZI Sleen Effluentsloot</t>
  </si>
  <si>
    <t>s390gw-003</t>
  </si>
  <si>
    <t>Sleen Grondwaterpeilbuis geplaatst in 2016 nr.3</t>
  </si>
  <si>
    <t>s390gw-004</t>
  </si>
  <si>
    <t>Sleen Grondwaterpeilbuis geplaatst in 2016 nr.4</t>
  </si>
  <si>
    <t>s390gw-005</t>
  </si>
  <si>
    <t>Sleen Grondwaterpeilbuis geplaatst in 2016 nr.5</t>
  </si>
  <si>
    <t>s390gw-006</t>
  </si>
  <si>
    <t>Sleen Grondwaterpeilbuis geplaatst in 2016 nr.6</t>
  </si>
  <si>
    <t>s390gw-007</t>
  </si>
  <si>
    <t>Sleen Grondwaterpeilbuis geplaatst in 2016 nr.7</t>
  </si>
  <si>
    <t>s390gw-0r1</t>
  </si>
  <si>
    <t>Sleen Grondwaterpeilbuis geplaatst in 2016 nr.1</t>
  </si>
  <si>
    <t>s390gw-0r2</t>
  </si>
  <si>
    <t>Sleen grondwaterpeilbuis Referentie 2</t>
  </si>
  <si>
    <t>s390ik-001</t>
  </si>
  <si>
    <t>RWZI Sleen Influentkelder</t>
  </si>
  <si>
    <t>s390sot001</t>
  </si>
  <si>
    <t>RWZI Sleen afgevoerd slib</t>
  </si>
  <si>
    <t>s40-003</t>
  </si>
  <si>
    <t>Boven Dinkel Weertsbrug, Weertsstraat, Glane</t>
  </si>
  <si>
    <t>s40-004</t>
  </si>
  <si>
    <t>Glanerbeek, Gronausestraat, Glane</t>
  </si>
  <si>
    <t>s40-005</t>
  </si>
  <si>
    <t>Snoeijinksbeek, Losserse dijk, Losser</t>
  </si>
  <si>
    <t>s40-009</t>
  </si>
  <si>
    <t>Glanerbeek, Arienstehuis, Enschedesestraat, Glanerbrug</t>
  </si>
  <si>
    <t>s40-019</t>
  </si>
  <si>
    <t>Elsbeek, Zoekerveldweg, Losser</t>
  </si>
  <si>
    <t>s40-035</t>
  </si>
  <si>
    <t>Boven Dinkel, Groene Staart, De Lutte</t>
  </si>
  <si>
    <t>s40-047</t>
  </si>
  <si>
    <t>Meulemanven, Lutterzandweg 16, De Lutte</t>
  </si>
  <si>
    <t>s40-219</t>
  </si>
  <si>
    <t>Bovendinkel Losserbrug, Losser</t>
  </si>
  <si>
    <t>s41-001</t>
  </si>
  <si>
    <t>Ruenbergerbeek, Welpelobrug, Welpeloweg, Overdinkel</t>
  </si>
  <si>
    <t>s42-204</t>
  </si>
  <si>
    <t>Bloemenbeek, Lossersedijk, De Lutte</t>
  </si>
  <si>
    <t>s450es-001</t>
  </si>
  <si>
    <t>RWZI Dedemsvaart Effluentsloot</t>
  </si>
  <si>
    <t>s450gw-003</t>
  </si>
  <si>
    <t>Dedemsvaart, grondwaterpeilbuis 3</t>
  </si>
  <si>
    <t>s450gw-004</t>
  </si>
  <si>
    <t>Dedemsvaart, grondwaterpeilbuis 4</t>
  </si>
  <si>
    <t>s450gw-005</t>
  </si>
  <si>
    <t>Dedemsvaart, grondwaterpeilbuis 5</t>
  </si>
  <si>
    <t>s450gw-0r1</t>
  </si>
  <si>
    <t>Dedemsvaart, grondwaterpeilbuis R1</t>
  </si>
  <si>
    <t>s450gw-0r2</t>
  </si>
  <si>
    <t>Dedemsvaart, grondwaterpeilbuis R2</t>
  </si>
  <si>
    <t>s450ik-001</t>
  </si>
  <si>
    <t>RWZI Dedemsvaart Influentkelder</t>
  </si>
  <si>
    <t>s450sot001</t>
  </si>
  <si>
    <t>RWZI Dedemsvaart afgevoerd slib</t>
  </si>
  <si>
    <t>s500es-001</t>
  </si>
  <si>
    <t>RWZI Emmen Effluentsloot</t>
  </si>
  <si>
    <t>s500gt-001bo</t>
  </si>
  <si>
    <t>Emmen slibgistingtank 1 boven</t>
  </si>
  <si>
    <t>s500gt-001mi</t>
  </si>
  <si>
    <t>Emmen slibgistingtank 1 midden</t>
  </si>
  <si>
    <t>s500gt-001on</t>
  </si>
  <si>
    <t>Emmen slibgistingtank 1 onder</t>
  </si>
  <si>
    <t>s500gt-002bo</t>
  </si>
  <si>
    <t>Emmen slibgistingtank 2 boven</t>
  </si>
  <si>
    <t>s500gt-002mi</t>
  </si>
  <si>
    <t>Emmen slibgistingtank 2 midden</t>
  </si>
  <si>
    <t>s500gt-002on</t>
  </si>
  <si>
    <t>Emmen slibgistingtank 2 onder</t>
  </si>
  <si>
    <t>s500gw-004</t>
  </si>
  <si>
    <t>RWZI Emmen, peilbuis 4</t>
  </si>
  <si>
    <t>s500gw-005</t>
  </si>
  <si>
    <t>RWZI Emmen, peilbuis 5</t>
  </si>
  <si>
    <t>s500gw-006</t>
  </si>
  <si>
    <t>RWZI Emmen, peilbuis 6</t>
  </si>
  <si>
    <t>s500gw-007</t>
  </si>
  <si>
    <t>RWZI Emmen, peilbuis 7</t>
  </si>
  <si>
    <t>s500gw-008</t>
  </si>
  <si>
    <t>RWZI Emmen, peilbuis 8</t>
  </si>
  <si>
    <t>s500gw-009</t>
  </si>
  <si>
    <t>RWZI Emmen, peilbuis 9</t>
  </si>
  <si>
    <t>s500gw-010</t>
  </si>
  <si>
    <t>RWZI Emmen, peilbuis 10</t>
  </si>
  <si>
    <t>s500gw-011</t>
  </si>
  <si>
    <t>RWZI Emmen, peilbuis 11</t>
  </si>
  <si>
    <t>s500gw-012</t>
  </si>
  <si>
    <t>RWZI Emmen, peilbuis 12</t>
  </si>
  <si>
    <t>s500gw-013</t>
  </si>
  <si>
    <t>RWZI Emmen, peilbuis 13</t>
  </si>
  <si>
    <t>s500gw-014</t>
  </si>
  <si>
    <t>RWZI Emmen, peilbuis 14</t>
  </si>
  <si>
    <t>s500gw-015</t>
  </si>
  <si>
    <t>RWZI Emmen, peilbuis 15</t>
  </si>
  <si>
    <t>s500gw-016</t>
  </si>
  <si>
    <t>RWZI Emmen, peilbuis 16</t>
  </si>
  <si>
    <t>s500gw-017</t>
  </si>
  <si>
    <t>RWZI Emmen, peilbuis 17</t>
  </si>
  <si>
    <t>s500gw-03a</t>
  </si>
  <si>
    <t>s500gw-03b</t>
  </si>
  <si>
    <t>s500gw-08a</t>
  </si>
  <si>
    <t>s500gw-08b</t>
  </si>
  <si>
    <t>s500gw-0r1</t>
  </si>
  <si>
    <t>RWZI Emmen, referentie peilbuis R1</t>
  </si>
  <si>
    <t>s500gw-0r2</t>
  </si>
  <si>
    <t>RWZI Emmen, peilbuis Referentie 2</t>
  </si>
  <si>
    <t>s500gw-0r3</t>
  </si>
  <si>
    <t>RWZI Emmen, peilbuis Referentie 3</t>
  </si>
  <si>
    <t>s500ik-001</t>
  </si>
  <si>
    <t>RWZI Emmen Influent</t>
  </si>
  <si>
    <t>s500ipl000on</t>
  </si>
  <si>
    <t>s500mii001</t>
  </si>
  <si>
    <t>s500moi001af</t>
  </si>
  <si>
    <t>RWZI Emmen centraat kamerfilterpers</t>
  </si>
  <si>
    <t>s500moi001tv</t>
  </si>
  <si>
    <t>Emmen toevoer SOB</t>
  </si>
  <si>
    <t>s500slk001</t>
  </si>
  <si>
    <t>s500ssleal</t>
  </si>
  <si>
    <t>s500usl001</t>
  </si>
  <si>
    <t>s550moi-af-d</t>
  </si>
  <si>
    <t>Emmen ontwaterd slib dag</t>
  </si>
  <si>
    <t>s550moi-af-m</t>
  </si>
  <si>
    <t>Emmen ontwaterd slib SNB</t>
  </si>
  <si>
    <t>s550moi-af-w</t>
  </si>
  <si>
    <t>Emmen ontwaterd slib week</t>
  </si>
  <si>
    <t>Meetpunt IBA 3a</t>
  </si>
  <si>
    <t>s7522pt356h1</t>
  </si>
  <si>
    <t>Meetpunt helofytenfilter</t>
  </si>
  <si>
    <t>s7547ta017h0</t>
  </si>
  <si>
    <t>s7572pj001b0</t>
  </si>
  <si>
    <t>Byk Cera</t>
  </si>
  <si>
    <t>s7591hd002b0</t>
  </si>
  <si>
    <t>s7663td125h1</t>
  </si>
  <si>
    <t>s7664vg015h1</t>
  </si>
  <si>
    <t>s7668th013h1</t>
  </si>
  <si>
    <t>s7741kx002b0</t>
  </si>
  <si>
    <t>s7825vr020h0</t>
  </si>
  <si>
    <t>s7887vd009h1</t>
  </si>
  <si>
    <t>sabst90</t>
  </si>
  <si>
    <t>Broekstroom, voor gemaal Bollema</t>
  </si>
  <si>
    <t>sagee86</t>
  </si>
  <si>
    <t>Geeserstroom, Roonboomdijk sinds 2006</t>
  </si>
  <si>
    <t>sahst18</t>
  </si>
  <si>
    <t>Ven Hooge Stoep, Boswachterij Gees</t>
  </si>
  <si>
    <t>saloo80</t>
  </si>
  <si>
    <t>Loodiep, Benterdijk</t>
  </si>
  <si>
    <t>Oude Reggemeander De Steile Oever, Hammerweg, Eerde</t>
  </si>
  <si>
    <t>Eerderveldven, Eerde</t>
  </si>
  <si>
    <t>sb01-102</t>
  </si>
  <si>
    <t>sb01-103</t>
  </si>
  <si>
    <t>sb01-300</t>
  </si>
  <si>
    <t>Elsenerveen Midden West, Markelo</t>
  </si>
  <si>
    <t>Notterveenplas, Prinsendijk, Wierden</t>
  </si>
  <si>
    <t>sb02-203</t>
  </si>
  <si>
    <t>Sasbrinksven, Holterweg, Nijverdal</t>
  </si>
  <si>
    <t>Deldenerzijdevennen, Oele</t>
  </si>
  <si>
    <t>sb06-030</t>
  </si>
  <si>
    <t>sb06-203</t>
  </si>
  <si>
    <t>sb06-204</t>
  </si>
  <si>
    <t>De Mos Bronbeek, Hezingen</t>
  </si>
  <si>
    <t>sb06-222</t>
  </si>
  <si>
    <t>sb06-224</t>
  </si>
  <si>
    <t>sb07-001</t>
  </si>
  <si>
    <t>sb09-100</t>
  </si>
  <si>
    <t>Mokkelengoor, Ypelo</t>
  </si>
  <si>
    <t>Doorbraak, Tusveld, Tusveld</t>
  </si>
  <si>
    <t>Grote Schijvenveldven, Schievenweg, Azelo</t>
  </si>
  <si>
    <t>sb14-203</t>
  </si>
  <si>
    <t>sb14-209</t>
  </si>
  <si>
    <t>sb15-012</t>
  </si>
  <si>
    <t>Omvloed Oelerbeek, Oelerschoolpad, Oele</t>
  </si>
  <si>
    <t>Kleine Doorbraak Azelerbeek, benedenstrooms Tusveld, Tusveld</t>
  </si>
  <si>
    <t>sb15-099</t>
  </si>
  <si>
    <t>sb16-003</t>
  </si>
  <si>
    <t>Gammelkerbeek, benedenstrooms Bosvenweg, Saasveld</t>
  </si>
  <si>
    <t>sb16-019</t>
  </si>
  <si>
    <t>sb16-020</t>
  </si>
  <si>
    <t>Gammelkerbeek, Bovenstrooms Saterslooweg, Deurningen</t>
  </si>
  <si>
    <t>sb16-403</t>
  </si>
  <si>
    <t>Oude Bornsche beek, Bothorsterweg, Zenderen</t>
  </si>
  <si>
    <t>sb20-010</t>
  </si>
  <si>
    <t>sb20-059</t>
  </si>
  <si>
    <t>Bommelasven Noord, Stendermolenweg, Buurse</t>
  </si>
  <si>
    <t>sb20-090</t>
  </si>
  <si>
    <t>sb20-102</t>
  </si>
  <si>
    <t>Veldsnijdersven, Veldsnijdersweg, Haaksbergen</t>
  </si>
  <si>
    <t>sb20-107</t>
  </si>
  <si>
    <t>Beundersveldven, Wolfkaterweg, Beckum</t>
  </si>
  <si>
    <t>Zwarte ven, Hofdijk, Twekkelo</t>
  </si>
  <si>
    <t>Zonnebeekven Zuid, Zonnebeekweg, Enschede</t>
  </si>
  <si>
    <t>Meueboersven, Knoefweg, Haaksbergen</t>
  </si>
  <si>
    <t>Rietschot, Stendermolenweg, Buurse</t>
  </si>
  <si>
    <t>sb20-185</t>
  </si>
  <si>
    <t>sb20-213</t>
  </si>
  <si>
    <t>sb20-214</t>
  </si>
  <si>
    <t>sb30-001</t>
  </si>
  <si>
    <t>sb32-102</t>
  </si>
  <si>
    <t>sb34-210</t>
  </si>
  <si>
    <t>sb34-226</t>
  </si>
  <si>
    <t>sb34-313</t>
  </si>
  <si>
    <t>sb36-102</t>
  </si>
  <si>
    <t>sb40-003</t>
  </si>
  <si>
    <t>sb40-004</t>
  </si>
  <si>
    <t>sb40-035</t>
  </si>
  <si>
    <t>sb41-001</t>
  </si>
  <si>
    <t>sb42-204</t>
  </si>
  <si>
    <t>sbaas30</t>
  </si>
  <si>
    <t>Aalderstroom, bovenloop</t>
  </si>
  <si>
    <t>sbagee86</t>
  </si>
  <si>
    <t>sbahst18</t>
  </si>
  <si>
    <t>sbaloo80</t>
  </si>
  <si>
    <t>Loodiep Benterdijk Dalen</t>
  </si>
  <si>
    <t>sbbaas30</t>
  </si>
  <si>
    <t>sbbddi99</t>
  </si>
  <si>
    <t>Drostendiep Stieltjeskanaal</t>
  </si>
  <si>
    <t>sbbro95</t>
  </si>
  <si>
    <t>Watergang Broeklanden</t>
  </si>
  <si>
    <t>sbcsle40</t>
  </si>
  <si>
    <t>Sleenerstroom bij Klinkmolenbrug (voor Holslootdiep)</t>
  </si>
  <si>
    <t>sbcsle65</t>
  </si>
  <si>
    <t>Sleenerstroom brug Wilhelmsoord</t>
  </si>
  <si>
    <t>sbddi99</t>
  </si>
  <si>
    <t>Drostendiep, Stieltjeskanaal</t>
  </si>
  <si>
    <t>sbdsdi99</t>
  </si>
  <si>
    <t>Schoonebeekerdiep benedenloop voor Kan. Coev.-Alte Picardie</t>
  </si>
  <si>
    <t>sberm09</t>
  </si>
  <si>
    <t>Ermerzand, Erm</t>
  </si>
  <si>
    <t>sberm23</t>
  </si>
  <si>
    <t>Ermerstrand, Erm</t>
  </si>
  <si>
    <t>sbfhwg99</t>
  </si>
  <si>
    <t>Vervolg Hoofdwijk G, voor Dommerskanaal</t>
  </si>
  <si>
    <t>sbfslz01</t>
  </si>
  <si>
    <t>Ven Sleenerzand, middenin bos</t>
  </si>
  <si>
    <t>sbhod90</t>
  </si>
  <si>
    <t>Holslootdiep, noordelijk van kanaal, Holsloot</t>
  </si>
  <si>
    <t>sbibrb55</t>
  </si>
  <si>
    <t>Bruchterbeek Twentheweg</t>
  </si>
  <si>
    <t>sbirwb65</t>
  </si>
  <si>
    <t>Radewijkerbeek Loozenweg</t>
  </si>
  <si>
    <t>sbkdow70</t>
  </si>
  <si>
    <t>Dommerswijk bij brug nieuwe Krim</t>
  </si>
  <si>
    <t>sbmvec00</t>
  </si>
  <si>
    <t>Vecht bij Laar</t>
  </si>
  <si>
    <t>sbmvec55</t>
  </si>
  <si>
    <t>Vecht Ommen</t>
  </si>
  <si>
    <t>sbnhap18</t>
  </si>
  <si>
    <t>Haarplas nabij Oldenmeyer</t>
  </si>
  <si>
    <t>Oldemeyer west</t>
  </si>
  <si>
    <t>sbodd99</t>
  </si>
  <si>
    <t>Oude Drostendiep, Coevorden</t>
  </si>
  <si>
    <t>sbodob95</t>
  </si>
  <si>
    <t>Dooze Bergentheimerveen bij bruggetje</t>
  </si>
  <si>
    <t>sbpbvm18</t>
  </si>
  <si>
    <t>Bargerveen</t>
  </si>
  <si>
    <t>sbwes33</t>
  </si>
  <si>
    <t>Aalderstroom vegetatiegestuurd 2/3</t>
  </si>
  <si>
    <t>Bargerhoek, Emmen</t>
  </si>
  <si>
    <t>scbah31</t>
  </si>
  <si>
    <t>scgrp08</t>
  </si>
  <si>
    <t>Grote Rietplas, surfstrand, Emmen</t>
  </si>
  <si>
    <t>scgrp09</t>
  </si>
  <si>
    <t>Grote Rietplas, Rietstrand</t>
  </si>
  <si>
    <t>scgrp10</t>
  </si>
  <si>
    <t>Grote Rietplas, Parelstrand</t>
  </si>
  <si>
    <t>scgrp27</t>
  </si>
  <si>
    <t>Grote Rietplas, Watersportstrand</t>
  </si>
  <si>
    <t>sckik09</t>
  </si>
  <si>
    <t>De Kibbelkoele, Noord Sleen</t>
  </si>
  <si>
    <t>Kleine Rietplas, Emmen</t>
  </si>
  <si>
    <t>sckrp33</t>
  </si>
  <si>
    <t>scsle40</t>
  </si>
  <si>
    <t>Sleenerstroom,  Klinkmolenbrug</t>
  </si>
  <si>
    <t>scsle65</t>
  </si>
  <si>
    <t>Sleenerstroom, brug Wilhelmsoord</t>
  </si>
  <si>
    <t>sdsdi01</t>
  </si>
  <si>
    <t>Schoonebekerdiep,  grens Duitsland</t>
  </si>
  <si>
    <t>sdsdi99</t>
  </si>
  <si>
    <t>Schoonebeekerdiep, uitstroom kanaal</t>
  </si>
  <si>
    <t>sebar95</t>
  </si>
  <si>
    <t>Bargermeerkanaal, C. Houtmanstraat</t>
  </si>
  <si>
    <t>sefru01</t>
  </si>
  <si>
    <t>De Fruithof, Klijndijk</t>
  </si>
  <si>
    <t>sekui14</t>
  </si>
  <si>
    <t>t Kuierpadtien, kleine plas, Wezuperbrug</t>
  </si>
  <si>
    <t>sekui18</t>
  </si>
  <si>
    <t>t Kuierpadtien, grote plas, Wezuperbrug</t>
  </si>
  <si>
    <t>sekui22</t>
  </si>
  <si>
    <t>t Kuierpadtien, plas oost, Wezuperbrug</t>
  </si>
  <si>
    <t>seorj50</t>
  </si>
  <si>
    <t>Oranjekanaal, Slenerweg</t>
  </si>
  <si>
    <t>seorj90</t>
  </si>
  <si>
    <t>sfhwg99</t>
  </si>
  <si>
    <t>sfslz01</t>
  </si>
  <si>
    <t>sfvhv80</t>
  </si>
  <si>
    <t>Verlengde Hoogeveensche Vaart,  Oosterhesselerbrug</t>
  </si>
  <si>
    <t>sgafk55</t>
  </si>
  <si>
    <t>Afwateringskanaal, De Haandrik</t>
  </si>
  <si>
    <t>sgkaa99</t>
  </si>
  <si>
    <t>Kanaal A, voor Stieltjeskanaal</t>
  </si>
  <si>
    <t>sgkca95</t>
  </si>
  <si>
    <t>Kanaal Coevorden- Alte Picardie, fietsbrug thv EEGlaan 21, Coevorden</t>
  </si>
  <si>
    <t>sgkcv99</t>
  </si>
  <si>
    <t>Coevorden-Vechtkanaal, De Haandrik</t>
  </si>
  <si>
    <t>sgkvp14</t>
  </si>
  <si>
    <t>Klinkenvlierse plas, Coevorden</t>
  </si>
  <si>
    <t>sgser80</t>
  </si>
  <si>
    <t>Waterg.3265 landb.w</t>
  </si>
  <si>
    <t>sgser99</t>
  </si>
  <si>
    <t>Afw.sloot tuinbouwc. Erica, stuw</t>
  </si>
  <si>
    <t>sgsti60</t>
  </si>
  <si>
    <t>Stieltjeskanaal, brug Ossehaar</t>
  </si>
  <si>
    <t>sgzap09</t>
  </si>
  <si>
    <t>De Zandpol, Nieuw-Amsterdam</t>
  </si>
  <si>
    <t>shmgh86</t>
  </si>
  <si>
    <t>Molengoot, Hardenberg</t>
  </si>
  <si>
    <t>sibrb55</t>
  </si>
  <si>
    <t>Bruchterbeek, Twenteweg</t>
  </si>
  <si>
    <t>sirwb01</t>
  </si>
  <si>
    <t>Radewijkerbeek, grens Duitsland</t>
  </si>
  <si>
    <t>sirwb65</t>
  </si>
  <si>
    <t>Radewijkerbeek, Loozenweg</t>
  </si>
  <si>
    <t>sirwl01</t>
  </si>
  <si>
    <t>Randwaterleiding, grens Duitsland</t>
  </si>
  <si>
    <t>sjbbs90</t>
  </si>
  <si>
    <t>Braambergersloot, 't Bergje</t>
  </si>
  <si>
    <t>skdow70</t>
  </si>
  <si>
    <t>Dommerswijk, brug Nieuwe Krim</t>
  </si>
  <si>
    <t>skokd55</t>
  </si>
  <si>
    <t>Ommerkanaal, Hoofdvaart, Dedemsvaart</t>
  </si>
  <si>
    <t>skzok98</t>
  </si>
  <si>
    <t>Schuinesloot, Gedempte Schuinesloot</t>
  </si>
  <si>
    <t>slkms18</t>
  </si>
  <si>
    <t>Kotermeerstal zuid bij strand</t>
  </si>
  <si>
    <t>slkwf01</t>
  </si>
  <si>
    <t>Camping de Kleine Wolf</t>
  </si>
  <si>
    <t>smvec00</t>
  </si>
  <si>
    <t>Vecht, Laar</t>
  </si>
  <si>
    <t>smvec10</t>
  </si>
  <si>
    <t>Monsterkast De Vecht bij de Haandrik</t>
  </si>
  <si>
    <t>smvec55</t>
  </si>
  <si>
    <t>Vecht, Ommen</t>
  </si>
  <si>
    <t>sncdk50</t>
  </si>
  <si>
    <t>Camping de Klimberg</t>
  </si>
  <si>
    <t>sncdr50</t>
  </si>
  <si>
    <t>Camping de Roos</t>
  </si>
  <si>
    <t>snchs50</t>
  </si>
  <si>
    <t>Vakantiepark het Stoetenslagh</t>
  </si>
  <si>
    <t>snckb50</t>
  </si>
  <si>
    <t>Vakantiepark de Kleine Belties</t>
  </si>
  <si>
    <t>snhap18</t>
  </si>
  <si>
    <t>Haarplas, bosgebied Oldemeijer</t>
  </si>
  <si>
    <t>snold24</t>
  </si>
  <si>
    <t>sodob95</t>
  </si>
  <si>
    <t>Dooze Bergentheimerveen, bruggetje 't Lijntje</t>
  </si>
  <si>
    <t>sokah90</t>
  </si>
  <si>
    <t>Kanaal Almelo-de Haandrik, Gramsbergen</t>
  </si>
  <si>
    <t>sordv50</t>
  </si>
  <si>
    <t>De Vlegge</t>
  </si>
  <si>
    <t>sozsi33</t>
  </si>
  <si>
    <t>Recreatieplas Sibculo</t>
  </si>
  <si>
    <t>spbvm18</t>
  </si>
  <si>
    <t>Weinig verlande meerstal b'veen</t>
  </si>
  <si>
    <t>spslag01</t>
  </si>
  <si>
    <t>Zwemplas PonyparkCity, Collendoorn</t>
  </si>
  <si>
    <t>Zwemplas Nijstad Hoogeveen</t>
  </si>
  <si>
    <t>w7522nb005b0</t>
  </si>
  <si>
    <t>Universiteit Twente; effluent eindafvoer</t>
  </si>
  <si>
    <t>w7553gj020b0</t>
  </si>
  <si>
    <t>w7581cv309b0</t>
  </si>
  <si>
    <t>L van Heek Textiles; eindafvoer</t>
  </si>
  <si>
    <t>w7591bm014b0</t>
  </si>
  <si>
    <t>w7602pr007b0</t>
  </si>
  <si>
    <t>w7671jl001</t>
  </si>
  <si>
    <t>wd9witte</t>
  </si>
  <si>
    <t>Witte van moort, afvalwater lakkerij</t>
  </si>
  <si>
    <t>wd9witte2</t>
  </si>
  <si>
    <t>Afvalput fiets</t>
  </si>
  <si>
    <t>Effluent van afvalwater zuivering (AWZ Effluent)</t>
  </si>
  <si>
    <t>Effluent KLK Kolb Specialties</t>
  </si>
  <si>
    <t>Koelwater KLK Kolb Specialties</t>
  </si>
  <si>
    <t>Ingenomen water KLK Kolb Specialties</t>
  </si>
  <si>
    <t>wdkolb1</t>
  </si>
  <si>
    <t>wdkolb3</t>
  </si>
  <si>
    <t>Natuurzwembad Camping "Het Kwartier" Babberich</t>
  </si>
  <si>
    <t>wdorsh1</t>
  </si>
  <si>
    <t>ORS -vijver t.h.v. J.C. van Andelweg - De Meente. "Een lafe lake"</t>
  </si>
  <si>
    <t>wdrekken</t>
  </si>
  <si>
    <t>wdsd-mpn-a</t>
  </si>
  <si>
    <t>Effluent van de zuiveringsinstallatie</t>
  </si>
  <si>
    <t>wdsd-mpn-b</t>
  </si>
  <si>
    <t>Afvalwater en hemelwater afkomstig van de was en vulpuntenplaats (lpn-2)</t>
  </si>
  <si>
    <t>wdsd-mpn-c</t>
  </si>
  <si>
    <t>Effluent helofytenfilter</t>
  </si>
  <si>
    <t>wdsd-mpn-d</t>
  </si>
  <si>
    <t>Ingenomen beekwater</t>
  </si>
  <si>
    <t>Twence effluent Boeldershoek</t>
  </si>
  <si>
    <t>wdtwencebeb1</t>
  </si>
  <si>
    <t>Benedenstrooms 20-0-8 B1</t>
  </si>
  <si>
    <t>wdtwencebeb2</t>
  </si>
  <si>
    <t>Benedenstrooms 20-0-7 B2</t>
  </si>
  <si>
    <t>wdtwencebh</t>
  </si>
  <si>
    <t>wdtwencebio</t>
  </si>
  <si>
    <t>wdtwenceboa1</t>
  </si>
  <si>
    <t>Bovenstrooms 20-0-8 A1</t>
  </si>
  <si>
    <t>wdtwenceboa2</t>
  </si>
  <si>
    <t>Bovenstrooms 20-0-7 A2</t>
  </si>
  <si>
    <t>wdtwenceeh</t>
  </si>
  <si>
    <t>Twence effluent Elhorst - Vloedbelt</t>
  </si>
  <si>
    <t>wdtwencempa</t>
  </si>
  <si>
    <t>MP A</t>
  </si>
  <si>
    <t>wdtwencempd</t>
  </si>
  <si>
    <t>MP D Buffervijver AGB</t>
  </si>
  <si>
    <t>wdtwencempe</t>
  </si>
  <si>
    <t>MP E</t>
  </si>
  <si>
    <t>wdtwencempf</t>
  </si>
  <si>
    <t>MP F Buffervijver C2C3</t>
  </si>
  <si>
    <t>wdtwenceri11</t>
  </si>
  <si>
    <t>Rikkerink ringsloot noord</t>
  </si>
  <si>
    <t>wdtwencewa12</t>
  </si>
  <si>
    <t>Watergang 12-0-2-0-1</t>
  </si>
  <si>
    <t>wdtwencewa15</t>
  </si>
  <si>
    <t>Watergang 15-1-0-5</t>
  </si>
  <si>
    <t>wgasgracht</t>
  </si>
  <si>
    <t>Gasgracht te Meppel</t>
  </si>
  <si>
    <t>wjellice</t>
  </si>
  <si>
    <t>Jellice Europe BV Afvalwater, Emmen</t>
  </si>
  <si>
    <t>wkmoaw</t>
  </si>
  <si>
    <t>Afvalwater olie-vetafscheider,slachthuiskade 22d Almelo</t>
  </si>
  <si>
    <t>wsluisgracht</t>
  </si>
  <si>
    <t>Sluisgracht te Meppel</t>
  </si>
  <si>
    <t>wvijver</t>
  </si>
  <si>
    <t>y141205javp</t>
  </si>
  <si>
    <t>Jonkersbrug Afwatering van Plantenkamp</t>
  </si>
  <si>
    <t>y141205jk</t>
  </si>
  <si>
    <t>Jonkersbrug Klumpersgoot</t>
  </si>
  <si>
    <t>y141205jkl</t>
  </si>
  <si>
    <t>Jonkersbrug Koppelleiding</t>
  </si>
  <si>
    <t>y141205jwv</t>
  </si>
  <si>
    <t>Jonkersbrug Waarschijnlijk Vennervertlosebeek</t>
  </si>
  <si>
    <t>y141205jzh</t>
  </si>
  <si>
    <t>Jonkersbrug zandvang Hulshof</t>
  </si>
  <si>
    <t>y141205obv</t>
  </si>
  <si>
    <t>Opslagplaats Bovenstalweg Vragenderbeek</t>
  </si>
  <si>
    <t>y141205obz</t>
  </si>
  <si>
    <t>Opslagplaats Bovenstalweg Zilverbeek</t>
  </si>
  <si>
    <t>Baakse Beek Wiersserallee instroom Landgoed De Wiersse Vorden</t>
  </si>
  <si>
    <t>Berkel Goorseweg Lochem</t>
  </si>
  <si>
    <t>ybbos04</t>
  </si>
  <si>
    <t>Boven Slinge Den Helder Winterswijk</t>
  </si>
  <si>
    <t>Didamse Wetering, Eldrikseweg Angerlo</t>
  </si>
  <si>
    <t>Elsbeek, Diepenheimseweg-Neede</t>
  </si>
  <si>
    <t>Bolksbeek Goorseweg/Broekstraat Lochem</t>
  </si>
  <si>
    <t>Ramsbeek Emmausweg Eibergen</t>
  </si>
  <si>
    <t>Schipbeek west van Roudaalterweg</t>
  </si>
  <si>
    <t>ybzob96</t>
  </si>
  <si>
    <t>Zoddebeek  Hofterveldweg Buurse</t>
  </si>
  <si>
    <t>ycdetn</t>
  </si>
  <si>
    <t>slib voor compostering rwzi Etten</t>
  </si>
  <si>
    <t>ycdltv</t>
  </si>
  <si>
    <t>slib voor compostering rwzi Lichtenvoorde</t>
  </si>
  <si>
    <t>ycdngf</t>
  </si>
  <si>
    <t>slib voor compostering rwzi Nieuwgraaf</t>
  </si>
  <si>
    <t>ycdobg</t>
  </si>
  <si>
    <t>slib voor compostering rwzi Olburgen</t>
  </si>
  <si>
    <t>ycdwtw</t>
  </si>
  <si>
    <t>slib voor compostering rwzi Winterswijk</t>
  </si>
  <si>
    <t>ycdzpn</t>
  </si>
  <si>
    <t>slib rwzi Zutphen voor compostering</t>
  </si>
  <si>
    <t>ycosetn1</t>
  </si>
  <si>
    <t>ycosetn2</t>
  </si>
  <si>
    <t>ycosltv</t>
  </si>
  <si>
    <t>yiaalatnm01</t>
  </si>
  <si>
    <t>B&amp;W Aalten, verontr.hw</t>
  </si>
  <si>
    <t>yiafvdvnm01</t>
  </si>
  <si>
    <t>AVR-Avira Duiven  Na RGR</t>
  </si>
  <si>
    <t>yiafvdvnm02</t>
  </si>
  <si>
    <t>AVR Duiven centr.meetpunt</t>
  </si>
  <si>
    <t>yiafvdvnm97</t>
  </si>
  <si>
    <t>AVR Duiven, mp heffing bedr.</t>
  </si>
  <si>
    <t>yiakghglm99</t>
  </si>
  <si>
    <t>Alles komt Goed BV (zwarte cross)</t>
  </si>
  <si>
    <t>yiakzahmm03</t>
  </si>
  <si>
    <t>Akzo Arnhem, bedrijfsafvalwater</t>
  </si>
  <si>
    <t>yiallhnem01</t>
  </si>
  <si>
    <t>Aalders De Heurne pr.afv.water</t>
  </si>
  <si>
    <t>yialogdgm01</t>
  </si>
  <si>
    <t>Alofs, Eikelenboomweg 5, Gdg</t>
  </si>
  <si>
    <t>yiavisdrm97</t>
  </si>
  <si>
    <t>Aviko B.V. mp heffing bedr.</t>
  </si>
  <si>
    <t>yibakbclmh01</t>
  </si>
  <si>
    <t>yibakbclmo1</t>
  </si>
  <si>
    <t>yibebuftm01</t>
  </si>
  <si>
    <t>Bebie antiek Ulft bedr.afvw.</t>
  </si>
  <si>
    <t>yiberazwm01</t>
  </si>
  <si>
    <t>Berntsen, Ongerstr. 2 Azewijn</t>
  </si>
  <si>
    <t>yibhzvlpv01</t>
  </si>
  <si>
    <t>Banketbakkerij Horizon Velp ca verg.</t>
  </si>
  <si>
    <t>yibiegdrm01</t>
  </si>
  <si>
    <t>Bielheimerbeek Rijksweg GDR</t>
  </si>
  <si>
    <t>yibocaanm01</t>
  </si>
  <si>
    <t>Stad Bocholt aansl. Suderwick</t>
  </si>
  <si>
    <t>yiborbclm01</t>
  </si>
  <si>
    <t>B&amp;W Borculo aw wasplaats</t>
  </si>
  <si>
    <t>yibswwtwm01</t>
  </si>
  <si>
    <t>Bedr.wagen Service Winterswijk</t>
  </si>
  <si>
    <t>yibwkdtcm01</t>
  </si>
  <si>
    <t>Bakkerij Wiltink Doetinchem</t>
  </si>
  <si>
    <t>yicatddmm01</t>
  </si>
  <si>
    <t>Cathiel Chemie Ddm, mp aw</t>
  </si>
  <si>
    <t>yicebbclm97</t>
  </si>
  <si>
    <t>Zwanenberg Bcl mp heffing bedr.</t>
  </si>
  <si>
    <t>yicebbclm99</t>
  </si>
  <si>
    <t>Zwanenberg Bcl mp heffing wrij</t>
  </si>
  <si>
    <t>yicebltvm97</t>
  </si>
  <si>
    <t>Zwanenberg Ltv mp heffing bedr.</t>
  </si>
  <si>
    <t>yicoahlem01</t>
  </si>
  <si>
    <t>Coates Halle bedrijfsafvalwater</t>
  </si>
  <si>
    <t>yicomzvnm97</t>
  </si>
  <si>
    <t>Compaxo Zvn mp heffing bedr.</t>
  </si>
  <si>
    <t>yicomzvnm99</t>
  </si>
  <si>
    <t>Compaxo Zvn mp heffing wrij</t>
  </si>
  <si>
    <t>yicomzvnmh01</t>
  </si>
  <si>
    <t>yidammdom01</t>
  </si>
  <si>
    <t>Ten Damme Meddo proceswater</t>
  </si>
  <si>
    <t>yidcsdrnm01</t>
  </si>
  <si>
    <t>Lonka vh Donkers Dieren</t>
  </si>
  <si>
    <t>yidelzpnm02</t>
  </si>
  <si>
    <t>Delta Zpn procesafvw.</t>
  </si>
  <si>
    <t>yidifahmm01</t>
  </si>
  <si>
    <t>Diolen ind.fibers Ahm lab.</t>
  </si>
  <si>
    <t>yidoedtcm01</t>
  </si>
  <si>
    <t>gem. Dtc, licht verontr.hemelw.</t>
  </si>
  <si>
    <t>yiduevhzm01</t>
  </si>
  <si>
    <t>Duenk, L.boomsestr. 16 Vethuizen</t>
  </si>
  <si>
    <t>yienkhtnm99</t>
  </si>
  <si>
    <t>Enkco Htn, mp heffing wrij</t>
  </si>
  <si>
    <t>yiesbdtcm97</t>
  </si>
  <si>
    <t>Esbro Doetinchem mp heffing bedr.</t>
  </si>
  <si>
    <t>yiesbdtcm99</t>
  </si>
  <si>
    <t>Esbro Dtc, mp heffing wrij</t>
  </si>
  <si>
    <t>yiesbwhlmh01</t>
  </si>
  <si>
    <t>Esbro Wehl, verg.</t>
  </si>
  <si>
    <t>yiesslcmm02</t>
  </si>
  <si>
    <t>Armhoede Lochem verg.</t>
  </si>
  <si>
    <t>yiessndem01</t>
  </si>
  <si>
    <t>Elite Salades en Snacks Neede</t>
  </si>
  <si>
    <t>yifcabclmh02</t>
  </si>
  <si>
    <t>yifcasdrmh01</t>
  </si>
  <si>
    <t>yifcssdrm97</t>
  </si>
  <si>
    <t>Frico Cheese Sdr mp heffing bedr.</t>
  </si>
  <si>
    <t>yifcssdrm99</t>
  </si>
  <si>
    <t>Frico Cheese Sdr mp heffing wrij</t>
  </si>
  <si>
    <t>yifcvvsvm01</t>
  </si>
  <si>
    <t>Frico Cheese Vsv bedr.aw</t>
  </si>
  <si>
    <t>yifcvvsvm97</t>
  </si>
  <si>
    <t>Frico Cheese Vsv mp heffing bedr.</t>
  </si>
  <si>
    <t>yiffblcmm01</t>
  </si>
  <si>
    <t>Fr.Foods Lcm aw boter</t>
  </si>
  <si>
    <t>yiffblcmm02</t>
  </si>
  <si>
    <t>Fr.Foods Lcm aw poeder</t>
  </si>
  <si>
    <t>yiffblcmm03</t>
  </si>
  <si>
    <t>Fr.Foods Lcm mp1 riolering</t>
  </si>
  <si>
    <t>yiffblcmm96</t>
  </si>
  <si>
    <t>Fr.Foods Lcm mp heff. boter bedr.</t>
  </si>
  <si>
    <t>yiffblcmm97</t>
  </si>
  <si>
    <t>Fr.Foods Lcm mp heff. poeder bedr.</t>
  </si>
  <si>
    <t>yiffblcmm98</t>
  </si>
  <si>
    <t>Fr.Foods Lcm mp heffing boter wrij</t>
  </si>
  <si>
    <t>yiffblcmm99</t>
  </si>
  <si>
    <t>Fr.Foods Lcm mp hef. poeder wrij</t>
  </si>
  <si>
    <t>yiffdbclm01</t>
  </si>
  <si>
    <t>Friesland Foods DOMO Bcl BWZI</t>
  </si>
  <si>
    <t>yiffdbclm02</t>
  </si>
  <si>
    <t>Friesland Foods DOMO Bcl koelw.</t>
  </si>
  <si>
    <t>yiffdbclm96</t>
  </si>
  <si>
    <t>Fr.Foods Domo Bcl mp heff  bedr.</t>
  </si>
  <si>
    <t>yiffdbclm98</t>
  </si>
  <si>
    <t>Fr.Foods Domo Bcl heffing aw wrij</t>
  </si>
  <si>
    <t>yiffdbclm99</t>
  </si>
  <si>
    <t>Fr.Foods Domo Bcl heff koelw. Wrij</t>
  </si>
  <si>
    <t>yigazdrnm04</t>
  </si>
  <si>
    <t>Gazelle Dieren na neutralisatie</t>
  </si>
  <si>
    <t>yigazdrnm05</t>
  </si>
  <si>
    <t>Gazelle Dieren  ontv.&amp;beitsen</t>
  </si>
  <si>
    <t>yigemvdnm01</t>
  </si>
  <si>
    <t>Gems metaalwerken Vorden</t>
  </si>
  <si>
    <t>Gerritsen van Groningen Terborg</t>
  </si>
  <si>
    <t>yigertbgm02</t>
  </si>
  <si>
    <t>yigftdvnm01</t>
  </si>
  <si>
    <t>AVR-Avira Duiven GFT proces</t>
  </si>
  <si>
    <t>yigftdvnm97</t>
  </si>
  <si>
    <t>AVR Afvalverw. mp heffing bedr.</t>
  </si>
  <si>
    <t>yigftdvnm98</t>
  </si>
  <si>
    <t>AVR heff. wrij hw en drainage</t>
  </si>
  <si>
    <t>yigftdvnm99</t>
  </si>
  <si>
    <t>AVR Afvalverw. mp heffing wrij</t>
  </si>
  <si>
    <t>yigieazwm01</t>
  </si>
  <si>
    <t>Giesen, Gendringseweg 3, Azewijn</t>
  </si>
  <si>
    <t>yiglsdtcm01</t>
  </si>
  <si>
    <t>Gelderse Linnen Service Dtc</t>
  </si>
  <si>
    <t>yigvaatnm97</t>
  </si>
  <si>
    <t>GVA Atn mp heffing bedr.</t>
  </si>
  <si>
    <t>yihaclvdm01</t>
  </si>
  <si>
    <t>Hamelandgr. Hacron Lvd afvw.</t>
  </si>
  <si>
    <t>yihbndtcm01</t>
  </si>
  <si>
    <t>Hema bakkerijen Doetinchem</t>
  </si>
  <si>
    <t>yihgtwtwm03</t>
  </si>
  <si>
    <t>Hiddink hw puinbreker, houtversn,overslag</t>
  </si>
  <si>
    <t>yihoflcmm01</t>
  </si>
  <si>
    <t>Hoftijzer Lcm vuilwaterriool</t>
  </si>
  <si>
    <t>yihoflcmm02</t>
  </si>
  <si>
    <t>Hoftijzer Lcm lozing oppw.</t>
  </si>
  <si>
    <t>yihorvlpmv01</t>
  </si>
  <si>
    <t>yihullvdm01</t>
  </si>
  <si>
    <t>Hulshof forellenkw. Lievelde</t>
  </si>
  <si>
    <t>yiibadvnm01</t>
  </si>
  <si>
    <t>IBA Broekstraat 14 Duiven</t>
  </si>
  <si>
    <t>yiibadvnm04</t>
  </si>
  <si>
    <t>IBA Giesbeeksestr. 35 Duiven</t>
  </si>
  <si>
    <t>yiibadvnm06</t>
  </si>
  <si>
    <t>IBA Heilweg 7  Duiven</t>
  </si>
  <si>
    <t>yiibadvnm07</t>
  </si>
  <si>
    <t>IBA Kosterstraat 11  Duiven</t>
  </si>
  <si>
    <t>yiibadvnm09</t>
  </si>
  <si>
    <t>IBA Laarstraat 10  Duiven</t>
  </si>
  <si>
    <t>yiibadvnm10</t>
  </si>
  <si>
    <t>IBA Parallelweg 4  Duiven</t>
  </si>
  <si>
    <t>yiibadvnm12</t>
  </si>
  <si>
    <t>IBA Roodwilligenstr. 1 Duiven</t>
  </si>
  <si>
    <t>yiibadvnm13</t>
  </si>
  <si>
    <t>IBA Rouvenenstraat 21 Duiven</t>
  </si>
  <si>
    <t>yiibadvnm15</t>
  </si>
  <si>
    <t>IBA Rouvenenstraat 5 Duiven</t>
  </si>
  <si>
    <t>yiibadvnm16</t>
  </si>
  <si>
    <t>IBA Zesroedenstraat 3 Duiven</t>
  </si>
  <si>
    <t>yiibadvnm17</t>
  </si>
  <si>
    <t>IBA Zesroedenstraat 5 Duiven</t>
  </si>
  <si>
    <t>yiibadvnm18</t>
  </si>
  <si>
    <t>IBA Beerenclauwstr. 21 Groessen</t>
  </si>
  <si>
    <t>yiibadvnm19</t>
  </si>
  <si>
    <t>IBA Beerenclauwstr. 23 Groessen</t>
  </si>
  <si>
    <t>yiibadvnm20</t>
  </si>
  <si>
    <t>IBA De AA 31 Groessen</t>
  </si>
  <si>
    <t>yiibadvnm23</t>
  </si>
  <si>
    <t>IBA Engeveldsestr. 2 Groessen</t>
  </si>
  <si>
    <t>yiibadvnm24</t>
  </si>
  <si>
    <t>IBA Engeveldsestr. 3 Groessen</t>
  </si>
  <si>
    <t>yiibadvnm25</t>
  </si>
  <si>
    <t>IBA Helhoek 20 Groessen</t>
  </si>
  <si>
    <t>yiibadvnm28</t>
  </si>
  <si>
    <t>IBA Loodijk 12 Loo</t>
  </si>
  <si>
    <t>yiibadvnm29</t>
  </si>
  <si>
    <t>IBA Loodijk 14 Loo</t>
  </si>
  <si>
    <t>yiibadvnm30</t>
  </si>
  <si>
    <t>IBA Loodijk 15 Loo</t>
  </si>
  <si>
    <t>yiihnltvm01</t>
  </si>
  <si>
    <t>Ivo Hendriksen Lichtenvoorde</t>
  </si>
  <si>
    <t>Intersnack Doetinchem proces afw</t>
  </si>
  <si>
    <t>yiintatnm01</t>
  </si>
  <si>
    <t>Intercarpet Aalten mp 1 afvw</t>
  </si>
  <si>
    <t>yiiwlltvm04</t>
  </si>
  <si>
    <t>IWL Ltv, meetpunt Heffing</t>
  </si>
  <si>
    <t>yiiwlltvm97</t>
  </si>
  <si>
    <t>IWL Ltv mp heffing bedr.</t>
  </si>
  <si>
    <t>yiiwlltvm99</t>
  </si>
  <si>
    <t>IWL Ltv mp heffing wrij.</t>
  </si>
  <si>
    <t>yijazzvnm01</t>
  </si>
  <si>
    <t>Jazo Zevenaar spoelw badenreeks</t>
  </si>
  <si>
    <t>yikhvltvm03</t>
  </si>
  <si>
    <t>Kon.Hulshof Ltv  Kunnerij.</t>
  </si>
  <si>
    <t>yikhvltvm04</t>
  </si>
  <si>
    <t>Kon.Hulshof Ltv  Baakse  beek</t>
  </si>
  <si>
    <t>yiksaatnm02</t>
  </si>
  <si>
    <t>Kalverslachterij Atn mp verg.</t>
  </si>
  <si>
    <t>yiksaatnm97</t>
  </si>
  <si>
    <t>Kalverslachterij Atn mp heffing bedr.</t>
  </si>
  <si>
    <t>yiksaatnm99</t>
  </si>
  <si>
    <t>Kalverslachterij Atn mp heffing wrij</t>
  </si>
  <si>
    <t>yilanhrbm99</t>
  </si>
  <si>
    <t>Langenberg-Fassin Hrb heffing wrij</t>
  </si>
  <si>
    <t>yilanzhmm97</t>
  </si>
  <si>
    <t>Regio Achterhoek mp heffing bedr.</t>
  </si>
  <si>
    <t>yilanzhmm99</t>
  </si>
  <si>
    <t>Regio Achterhoek mp heffing wrij</t>
  </si>
  <si>
    <t>yildndvnm01</t>
  </si>
  <si>
    <t>Lips Duiven</t>
  </si>
  <si>
    <t>yilhar01</t>
  </si>
  <si>
    <t>Kring van Dorth Harfsen</t>
  </si>
  <si>
    <t>yimbsef</t>
  </si>
  <si>
    <t>lozing mbs = infl op rzi</t>
  </si>
  <si>
    <t>yimbsinfl</t>
  </si>
  <si>
    <t>inname mbs = effl 2 van rzi</t>
  </si>
  <si>
    <t>yimbszpnm01</t>
  </si>
  <si>
    <t>Midden Betuwe Zutphen aw</t>
  </si>
  <si>
    <t>yimesazwm01</t>
  </si>
  <si>
    <t>Messing, De Klakert 1, Azewijn</t>
  </si>
  <si>
    <t>yimpgwtwm01</t>
  </si>
  <si>
    <t>Meijers Pan - Glaze Wtw prs afvw.</t>
  </si>
  <si>
    <t>yimulhtnm02</t>
  </si>
  <si>
    <t>Müller Transport Htn hh&amp;hw</t>
  </si>
  <si>
    <t>yineddtcm01</t>
  </si>
  <si>
    <t>Nedcon Dtc spoelwater</t>
  </si>
  <si>
    <t>yinieazwm01</t>
  </si>
  <si>
    <t>Niersen, Broekweg 1, Azewijn</t>
  </si>
  <si>
    <t>yinkiltvm01</t>
  </si>
  <si>
    <t>Knippenborg Assemblage Ltv afvw.</t>
  </si>
  <si>
    <t>yinusddmm01</t>
  </si>
  <si>
    <t>Nusink Didam bedr.afvw.</t>
  </si>
  <si>
    <t>yio013hle</t>
  </si>
  <si>
    <t>Klanderman Heurnseweg Halle</t>
  </si>
  <si>
    <t>yio173hle</t>
  </si>
  <si>
    <t>G.A. Luesink Dwarsdijk 2 Halle</t>
  </si>
  <si>
    <t>yioverijm01</t>
  </si>
  <si>
    <t>Hw riool Spijksedijk (VAR)</t>
  </si>
  <si>
    <t>yipapdtcm02</t>
  </si>
  <si>
    <t>Papierfafriek Dtc, totaal afv.water</t>
  </si>
  <si>
    <t>yipapdtcm04</t>
  </si>
  <si>
    <t>Papierfabriek Dtc koelwater</t>
  </si>
  <si>
    <t>yipavgdgm01</t>
  </si>
  <si>
    <t>Pavert, Dijkweg 5a, Gdg</t>
  </si>
  <si>
    <t>yiphiwtwm01</t>
  </si>
  <si>
    <t>Philips Lightning Wtw ontv./ defosf.</t>
  </si>
  <si>
    <t>yirdlzvnm01</t>
  </si>
  <si>
    <t>Rein.dienst de Liemers Zvn. Hemelw</t>
  </si>
  <si>
    <t>yirodvlpm01</t>
  </si>
  <si>
    <t>Rodink &amp; Partners Velp mp</t>
  </si>
  <si>
    <t>yirosdtcm01</t>
  </si>
  <si>
    <t>Rosengrens Europe bv</t>
  </si>
  <si>
    <t>yirziltvm01</t>
  </si>
  <si>
    <t>effl. rwzi Lichtenvoorde</t>
  </si>
  <si>
    <t>yischwbgm01</t>
  </si>
  <si>
    <t>Schieven, L.boomsestr. 24, Wbg</t>
  </si>
  <si>
    <t>yisheahmm01</t>
  </si>
  <si>
    <t>Shell Ned. Ahm regen en blusw.</t>
  </si>
  <si>
    <t>yislidtcm01</t>
  </si>
  <si>
    <t>Slingeland Dtc bedr. aw</t>
  </si>
  <si>
    <t>yispabekm01</t>
  </si>
  <si>
    <t>Span Beek aw</t>
  </si>
  <si>
    <t>yisrsdtcm02</t>
  </si>
  <si>
    <t>Sita Dtc bedr.aw RKG,waspl,verh.</t>
  </si>
  <si>
    <t>yisrsdvnm01</t>
  </si>
  <si>
    <t>SITA Dvn aw was-tankpl. En kolk</t>
  </si>
  <si>
    <t>yistelcmm01</t>
  </si>
  <si>
    <t>Stemin Lochem bedr.afvw.</t>
  </si>
  <si>
    <t>yistezvnm01</t>
  </si>
  <si>
    <t>Steenbergen Zvn verontr.hemelw.</t>
  </si>
  <si>
    <t>yitbaatnm01</t>
  </si>
  <si>
    <t>Transportbedrijf Aalbers Atn hw</t>
  </si>
  <si>
    <t>yitbaatnm02</t>
  </si>
  <si>
    <t>Transportbedrijf Aalbers Atn ww</t>
  </si>
  <si>
    <t>yitcksegm01</t>
  </si>
  <si>
    <t>TC Keramische ind. De Steeg</t>
  </si>
  <si>
    <t>yitheetnm01</t>
  </si>
  <si>
    <t>Theunissen Holserweg 4, Etten</t>
  </si>
  <si>
    <t>yiuengdgm01</t>
  </si>
  <si>
    <t>Uenk, Munsterweg 7, Gdg</t>
  </si>
  <si>
    <t>yiuniuftm01</t>
  </si>
  <si>
    <t>Unispace Ulft spw.ontvetten defosf.</t>
  </si>
  <si>
    <t>yiviratnm01</t>
  </si>
  <si>
    <t>Virupa Aalten bedr. afvw.</t>
  </si>
  <si>
    <t>yivitdplm02</t>
  </si>
  <si>
    <t>Vitens membr.install. Dpl</t>
  </si>
  <si>
    <t>yivitebgm02</t>
  </si>
  <si>
    <t>Vitens Eibergen lp2</t>
  </si>
  <si>
    <t>yivivzhmm99</t>
  </si>
  <si>
    <t>VIV Zhm mp heffing wrij</t>
  </si>
  <si>
    <t>yivrulglm01</t>
  </si>
  <si>
    <t>Vrugt, Oude Tramweg 32, Lengel</t>
  </si>
  <si>
    <t>yivuizpnm01</t>
  </si>
  <si>
    <t>Vuilstort Zutphen Letlandsestr.</t>
  </si>
  <si>
    <t>yiwatsdrm97</t>
  </si>
  <si>
    <t>Waterstromen Sdr mp heffing bedr.</t>
  </si>
  <si>
    <t>yiwatsdrm99</t>
  </si>
  <si>
    <t>Waterstromen Sdr mp heffing wrij</t>
  </si>
  <si>
    <t>yiwelsykm02</t>
  </si>
  <si>
    <t>Wellman Recycling hemelw. lp 1</t>
  </si>
  <si>
    <t>yiwelsykm04</t>
  </si>
  <si>
    <t>Wellman Recycling hemelw. lp 2</t>
  </si>
  <si>
    <t>yiwelsykm97</t>
  </si>
  <si>
    <t>Wellman Recycl. mp heffing bedr.</t>
  </si>
  <si>
    <t>yiwenzdmm01</t>
  </si>
  <si>
    <t>Wentink, Vinkbr.str. 10 Zeddam</t>
  </si>
  <si>
    <t>yiwmgahmm01</t>
  </si>
  <si>
    <t>WMG Ahm, afvw.kantine&amp;keuken</t>
  </si>
  <si>
    <t>yiwmgahmm05</t>
  </si>
  <si>
    <t>WMG Ahm afgewerkte spoelbaden</t>
  </si>
  <si>
    <t>yizieahmm97</t>
  </si>
  <si>
    <t>Rijnstate Ahm mp heffing bedr.</t>
  </si>
  <si>
    <t>yizwelrnm01</t>
  </si>
  <si>
    <t>Zwembad Laren terugsp.filterinst.</t>
  </si>
  <si>
    <t>yizwezvnm97</t>
  </si>
  <si>
    <t>A&amp;G Zweekhorst Zvn heff.bedr.</t>
  </si>
  <si>
    <t>yizwezvnmh01</t>
  </si>
  <si>
    <t>ykaatbgm01</t>
  </si>
  <si>
    <t>Kaak Terborg spoelwater</t>
  </si>
  <si>
    <t>yladtm01</t>
  </si>
  <si>
    <t>calamiteit Aerdt</t>
  </si>
  <si>
    <t>ylamnm01</t>
  </si>
  <si>
    <t>calamiteit Almen</t>
  </si>
  <si>
    <t>ylavtm01</t>
  </si>
  <si>
    <t>calamiteit Aalsvoort</t>
  </si>
  <si>
    <t>ylbakm01</t>
  </si>
  <si>
    <t>calamiteit Baak</t>
  </si>
  <si>
    <t>ylbcmm01</t>
  </si>
  <si>
    <t>calamiteit Barchem</t>
  </si>
  <si>
    <t>ylbdbm01</t>
  </si>
  <si>
    <t>calamiteit Breedenbroek</t>
  </si>
  <si>
    <t>ylbekm01</t>
  </si>
  <si>
    <t>calamiteit Beek</t>
  </si>
  <si>
    <t>ylbhnm01</t>
  </si>
  <si>
    <t>calamiteit Brinkheurne</t>
  </si>
  <si>
    <t>ylbhtm01</t>
  </si>
  <si>
    <t>calamiteit Bronkhorst</t>
  </si>
  <si>
    <t>ylblom01</t>
  </si>
  <si>
    <t>calamiteit Barlo</t>
  </si>
  <si>
    <t>ylbmnm01</t>
  </si>
  <si>
    <t>calamiteit Bathmen</t>
  </si>
  <si>
    <t>ylbmtm01</t>
  </si>
  <si>
    <t>calamiteit Braamt</t>
  </si>
  <si>
    <t>ylbsem01</t>
  </si>
  <si>
    <t>calamiteit Buurse</t>
  </si>
  <si>
    <t>ylbtbm01</t>
  </si>
  <si>
    <t>calamiteit Bontebrug</t>
  </si>
  <si>
    <t>yldplm01</t>
  </si>
  <si>
    <t>calamiteit Dinxperlo</t>
  </si>
  <si>
    <t>yldptm01</t>
  </si>
  <si>
    <t>calamiteit Drempt</t>
  </si>
  <si>
    <t>yldrnm01</t>
  </si>
  <si>
    <t>calamiteit Dieren</t>
  </si>
  <si>
    <t>yldvnm01</t>
  </si>
  <si>
    <t>calamiteit Duiven</t>
  </si>
  <si>
    <t>yldykm01</t>
  </si>
  <si>
    <t>calamiteit Nieuw Dijk</t>
  </si>
  <si>
    <t>yledkm01</t>
  </si>
  <si>
    <t>calamiteit Eldrik</t>
  </si>
  <si>
    <t>yleelm01</t>
  </si>
  <si>
    <t>calamiteit Exel</t>
  </si>
  <si>
    <t>ylelcm01</t>
  </si>
  <si>
    <t>calamiteit Ellecom</t>
  </si>
  <si>
    <t>yleltm01</t>
  </si>
  <si>
    <t>calamiteit Elten</t>
  </si>
  <si>
    <t>yletnm01</t>
  </si>
  <si>
    <t>calamiteit Etten</t>
  </si>
  <si>
    <t>ylewlm01</t>
  </si>
  <si>
    <t>calamiteit Erdwal</t>
  </si>
  <si>
    <t>ylgbkm01</t>
  </si>
  <si>
    <t>calamiteit Giesbeek</t>
  </si>
  <si>
    <t>ylgdgm01</t>
  </si>
  <si>
    <t>calamiteit Gendringen</t>
  </si>
  <si>
    <t>ylgdrm01</t>
  </si>
  <si>
    <t>calamiteit Gaanderen</t>
  </si>
  <si>
    <t>ylgelm01</t>
  </si>
  <si>
    <t>calamiteit Gelselaar</t>
  </si>
  <si>
    <t>ylgslm01</t>
  </si>
  <si>
    <t>calamiteit Gorssel</t>
  </si>
  <si>
    <t>ylgsnm01</t>
  </si>
  <si>
    <t>calamiteit Groessen</t>
  </si>
  <si>
    <t>ylgtrm01</t>
  </si>
  <si>
    <t>calamiteit Geesteren</t>
  </si>
  <si>
    <t>ylhglm01</t>
  </si>
  <si>
    <t>calamiteit Hengelo (gld)</t>
  </si>
  <si>
    <t>ylhkpm01</t>
  </si>
  <si>
    <t>calamiteit Hoog Keppel</t>
  </si>
  <si>
    <t>ylhlem01</t>
  </si>
  <si>
    <t>calamiteit Halle</t>
  </si>
  <si>
    <t>ylhlom01</t>
  </si>
  <si>
    <t>calamiteit Haarlo</t>
  </si>
  <si>
    <t>ylhmlm01</t>
  </si>
  <si>
    <t>calamiteit Hummelo</t>
  </si>
  <si>
    <t>ylhnem01</t>
  </si>
  <si>
    <t>calamiteit De Heurne</t>
  </si>
  <si>
    <t>ylhrbm01</t>
  </si>
  <si>
    <t>calamiteit  s Heerenberg</t>
  </si>
  <si>
    <t>ylhrvm01</t>
  </si>
  <si>
    <t>calamiteit Harreveld</t>
  </si>
  <si>
    <t>ylhslm01</t>
  </si>
  <si>
    <t>calamiteit Hupsel</t>
  </si>
  <si>
    <t>ylhwgm01</t>
  </si>
  <si>
    <t>calamiteit Heelweg</t>
  </si>
  <si>
    <t>ylhwnm01</t>
  </si>
  <si>
    <t>calamiteit Herwen</t>
  </si>
  <si>
    <t>yljpem01</t>
  </si>
  <si>
    <t>calamiteit Joppe</t>
  </si>
  <si>
    <t>ylkdrm01</t>
  </si>
  <si>
    <t>calamiteit Kilder</t>
  </si>
  <si>
    <t>ylkebm01</t>
  </si>
  <si>
    <t>calamiteit Keijenborg</t>
  </si>
  <si>
    <t>ylknbm01</t>
  </si>
  <si>
    <t>calamiteit Kranenburg</t>
  </si>
  <si>
    <t>ylkplm01</t>
  </si>
  <si>
    <t>calamiteit Keppel</t>
  </si>
  <si>
    <t>ylktnm01</t>
  </si>
  <si>
    <t>calamiteit Kotten</t>
  </si>
  <si>
    <t>yllbhm01</t>
  </si>
  <si>
    <t>calamiteit Lobith</t>
  </si>
  <si>
    <t>yllbkm01</t>
  </si>
  <si>
    <t>calamiteit Loerbeek</t>
  </si>
  <si>
    <t>yllbmm01</t>
  </si>
  <si>
    <t>calamiteit Loo-Bathmen</t>
  </si>
  <si>
    <t>yllcmm01</t>
  </si>
  <si>
    <t>calamiteit Lochem</t>
  </si>
  <si>
    <t>yllglm01</t>
  </si>
  <si>
    <t>calamiteit Lengel</t>
  </si>
  <si>
    <t>yllgrm01</t>
  </si>
  <si>
    <t>calamiteit Langerak</t>
  </si>
  <si>
    <t>yllilm01</t>
  </si>
  <si>
    <t>calamiteit Loil</t>
  </si>
  <si>
    <t>yllmwm01</t>
  </si>
  <si>
    <t>calamiteit Leusmansweg</t>
  </si>
  <si>
    <t>ylloom01</t>
  </si>
  <si>
    <t>calamiteit Loo</t>
  </si>
  <si>
    <t>yllrnm01</t>
  </si>
  <si>
    <t>calamiteit Laren</t>
  </si>
  <si>
    <t>yllsrm01</t>
  </si>
  <si>
    <t>calamiteit Laag Soeren</t>
  </si>
  <si>
    <t>ylltmm01</t>
  </si>
  <si>
    <t>calamiteit Lathum</t>
  </si>
  <si>
    <t>yllvdm01</t>
  </si>
  <si>
    <t>calamiteit Lievelde</t>
  </si>
  <si>
    <t>ylmdom01</t>
  </si>
  <si>
    <t>calamiteit Meddo</t>
  </si>
  <si>
    <t>ylmrem01</t>
  </si>
  <si>
    <t>calamiteit Marienvelde</t>
  </si>
  <si>
    <t>ylmtem01</t>
  </si>
  <si>
    <t>calamiteit Miste</t>
  </si>
  <si>
    <t>ylndkm01</t>
  </si>
  <si>
    <t>calamiteit Noordijk</t>
  </si>
  <si>
    <t>ylngfm01</t>
  </si>
  <si>
    <t>calamiteit Nieuwgraaf</t>
  </si>
  <si>
    <t>ylntdm01</t>
  </si>
  <si>
    <t>calamiteit Netterden</t>
  </si>
  <si>
    <t>ylobgm01</t>
  </si>
  <si>
    <t>calamiteit Olburgen</t>
  </si>
  <si>
    <t>ylpndm01</t>
  </si>
  <si>
    <t>calamiteit Pannerden</t>
  </si>
  <si>
    <t>ylrknm01</t>
  </si>
  <si>
    <t>calamiteit Rekken</t>
  </si>
  <si>
    <t>ylrmlm01</t>
  </si>
  <si>
    <t>calamiteit Rietmolen</t>
  </si>
  <si>
    <t>ylrwdm01</t>
  </si>
  <si>
    <t>calamiteit Rijnwaarden</t>
  </si>
  <si>
    <t>ylrzdm01</t>
  </si>
  <si>
    <t>calamiteit Rozendaal</t>
  </si>
  <si>
    <t>ylsbgm01</t>
  </si>
  <si>
    <t>calamiteit Schaarsbergen</t>
  </si>
  <si>
    <t>ylsdrm01</t>
  </si>
  <si>
    <t>calamiteit Steenderen</t>
  </si>
  <si>
    <t>ylsegm01</t>
  </si>
  <si>
    <t>calamiteit De Steeg</t>
  </si>
  <si>
    <t>ylskmm01</t>
  </si>
  <si>
    <t>calamiteit Stokkum</t>
  </si>
  <si>
    <t>ylskrm01</t>
  </si>
  <si>
    <t>calamiteit Spankeren</t>
  </si>
  <si>
    <t>ylsvdm01</t>
  </si>
  <si>
    <t>calamiteit Silvolde</t>
  </si>
  <si>
    <t>ylsykm01</t>
  </si>
  <si>
    <t>calamiteit Spijk</t>
  </si>
  <si>
    <t>yltbgm01</t>
  </si>
  <si>
    <t>calamiteit Terborg</t>
  </si>
  <si>
    <t>yltdkm01</t>
  </si>
  <si>
    <t>calamiteit Toldijk</t>
  </si>
  <si>
    <t>yltkmm01</t>
  </si>
  <si>
    <t>calamiteit Tolkamer</t>
  </si>
  <si>
    <t>yluftm01</t>
  </si>
  <si>
    <t>calamiteit Ulft</t>
  </si>
  <si>
    <t>ylvhkm01</t>
  </si>
  <si>
    <t>calamiteit Veldhoek</t>
  </si>
  <si>
    <t>ylvhzm01</t>
  </si>
  <si>
    <t>calamiteit Vethuizen</t>
  </si>
  <si>
    <t>ylvlpm01</t>
  </si>
  <si>
    <t>calamiteit Velp</t>
  </si>
  <si>
    <t>ylvsdm01</t>
  </si>
  <si>
    <t>calamiteit Varsselder</t>
  </si>
  <si>
    <t>ylvstm01</t>
  </si>
  <si>
    <t>calamiteit Voorst</t>
  </si>
  <si>
    <t>ylvwkm01</t>
  </si>
  <si>
    <t>calamiteit Velswijk</t>
  </si>
  <si>
    <t>ylwbgm01</t>
  </si>
  <si>
    <t>calamiteit Wijnbergen</t>
  </si>
  <si>
    <t>ylwmdm01</t>
  </si>
  <si>
    <t>calamiteit Wichmond</t>
  </si>
  <si>
    <t>ylwtdm01</t>
  </si>
  <si>
    <t>calamiteit Westendorp</t>
  </si>
  <si>
    <t>ylwtvm01</t>
  </si>
  <si>
    <t>calamiteit Westervoort</t>
  </si>
  <si>
    <t>ylwvdm01</t>
  </si>
  <si>
    <t>calamiteit Warnsveld</t>
  </si>
  <si>
    <t>ylzdmm01</t>
  </si>
  <si>
    <t>calamiteit Zeddam</t>
  </si>
  <si>
    <t>ylzhmm01</t>
  </si>
  <si>
    <t>calamiteit Zelhem</t>
  </si>
  <si>
    <t>ylzlem01</t>
  </si>
  <si>
    <t>calamiteit Zwolle</t>
  </si>
  <si>
    <t>ylzwtm01</t>
  </si>
  <si>
    <t>calamiteit Zieuwent</t>
  </si>
  <si>
    <t>Meibeek. (slib midden watergang)</t>
  </si>
  <si>
    <t>ymebadms</t>
  </si>
  <si>
    <t>ynandtcm01</t>
  </si>
  <si>
    <t>Steekmonster uitstroomput Langerakse Tochtsloot</t>
  </si>
  <si>
    <t>yoaab01</t>
  </si>
  <si>
    <t>Aaldersbeek kerkpad Dpl</t>
  </si>
  <si>
    <t>yoaab02</t>
  </si>
  <si>
    <t>Aaldersbeek Terborgseweg Dpl</t>
  </si>
  <si>
    <t>yoaas00</t>
  </si>
  <si>
    <t>yoaas01</t>
  </si>
  <si>
    <t>Aastrang, Voorstestraat / Grensweg Voorst</t>
  </si>
  <si>
    <t>yoaas10</t>
  </si>
  <si>
    <t>yoaas12</t>
  </si>
  <si>
    <t>Aastrang Marmelhorstweg Ulft</t>
  </si>
  <si>
    <t>yoaew01</t>
  </si>
  <si>
    <t>Aerdtse Wetering, Beuningsestraat Pannerden</t>
  </si>
  <si>
    <t>yoafh01</t>
  </si>
  <si>
    <t>Aftakking Hallerlaak mp 1</t>
  </si>
  <si>
    <t>yoafh02</t>
  </si>
  <si>
    <t>Aftakking Hallerlaak mp 2</t>
  </si>
  <si>
    <t>yoafl01</t>
  </si>
  <si>
    <t>Afleidingskanaal Almenseweg Zutphen</t>
  </si>
  <si>
    <t>yoagl01</t>
  </si>
  <si>
    <t>BVM28,260 De Koppel Angerlo</t>
  </si>
  <si>
    <t>yoagl03</t>
  </si>
  <si>
    <t>BVM28,260 Akkerweg Angerlo</t>
  </si>
  <si>
    <t>yoagl04</t>
  </si>
  <si>
    <t>Watergang Liemers Kruisstraat Angerlo</t>
  </si>
  <si>
    <t>yoahm01</t>
  </si>
  <si>
    <t>Stadswater Arnhem, Broekstraat, broekgemaal</t>
  </si>
  <si>
    <t>yoahm02</t>
  </si>
  <si>
    <t>Stadswater Arnhem, Dr.Lelyweg</t>
  </si>
  <si>
    <t>yoahm04</t>
  </si>
  <si>
    <t>Stadswater Arnhem, J. de Wittlaan</t>
  </si>
  <si>
    <t>yoahm10</t>
  </si>
  <si>
    <t>Stadswater Arnhem, Grensweg Arnhem</t>
  </si>
  <si>
    <t>yoahm11</t>
  </si>
  <si>
    <t>Stadswater Arnhem, overstort Grensweg</t>
  </si>
  <si>
    <t>yoahm12</t>
  </si>
  <si>
    <t>Stadswater Arnhem, Vijver park Presikhaaf</t>
  </si>
  <si>
    <t>yoahm13</t>
  </si>
  <si>
    <t>yoahm15</t>
  </si>
  <si>
    <t>Stadswater Arnhem,  Angerenstein vijver</t>
  </si>
  <si>
    <t>yoahm17</t>
  </si>
  <si>
    <t>Stadswater Arnhem, Honigkamp</t>
  </si>
  <si>
    <t>yoahm18</t>
  </si>
  <si>
    <t>Stadswater Arnhem, Broek oost</t>
  </si>
  <si>
    <t>yoahm19</t>
  </si>
  <si>
    <t>Stadswater Ijssellaan Arnhem</t>
  </si>
  <si>
    <t>yoahm20</t>
  </si>
  <si>
    <t>Stadswater Arnhem IJssellaan</t>
  </si>
  <si>
    <t>yoahm21</t>
  </si>
  <si>
    <t>Stadswater Arnhem Lange Water/Middachtersingel</t>
  </si>
  <si>
    <t>yoahm22</t>
  </si>
  <si>
    <t>Stadswater Arnhem Laan v Presikhaaf</t>
  </si>
  <si>
    <t>yoahm23</t>
  </si>
  <si>
    <t>Stadswater Arnhem kruising Vlamoven-Lange Water</t>
  </si>
  <si>
    <t>yoahm24</t>
  </si>
  <si>
    <t>Stadswater Arnhem Gorisstraat Arnhem</t>
  </si>
  <si>
    <t>yoahm25</t>
  </si>
  <si>
    <t>yoahm26</t>
  </si>
  <si>
    <t>Stadswater Broek Driepoortenweg</t>
  </si>
  <si>
    <t>yoahm27</t>
  </si>
  <si>
    <t>Stadswater Conradweg Arnhem</t>
  </si>
  <si>
    <t>yoahm28</t>
  </si>
  <si>
    <t>Stadswater Lange Water Arnhem</t>
  </si>
  <si>
    <t>yoahm29</t>
  </si>
  <si>
    <t>Stadswater Park Angerenstein Velperweg</t>
  </si>
  <si>
    <t>yoahm30</t>
  </si>
  <si>
    <t>Stadswater Park Presikhaaf t.o. Ernst Casimirlaan</t>
  </si>
  <si>
    <t>yoahm31</t>
  </si>
  <si>
    <t>Stadswater Arnhem, Voetiuslaan</t>
  </si>
  <si>
    <t>yoahm32</t>
  </si>
  <si>
    <t>Stadswater Voetiuslaan Arnhem</t>
  </si>
  <si>
    <t>yoahm33</t>
  </si>
  <si>
    <t>Stadswater Arnhem, Middachtensingel</t>
  </si>
  <si>
    <t>yoahm34</t>
  </si>
  <si>
    <t>Stadswater Arnhem, Stuw presikhaaf Arnhem</t>
  </si>
  <si>
    <t>yoahm35</t>
  </si>
  <si>
    <t>Stadswater Arnhem Schavenmolenstraat Arnhem</t>
  </si>
  <si>
    <t>yoahm36</t>
  </si>
  <si>
    <t>Stadswater Arnhem, Calandweg (Het Broek) Arnhem</t>
  </si>
  <si>
    <t>yoahm37</t>
  </si>
  <si>
    <t>Stadswater Arnhem, Broekgemaal Broekstraat Arnhem</t>
  </si>
  <si>
    <t>yoahm38</t>
  </si>
  <si>
    <t>Stadswater Arnhem, Lauwersgracht bij Rijngemaal</t>
  </si>
  <si>
    <t>yoahm40</t>
  </si>
  <si>
    <t>Stadswater Arnhem, Johan de Witlaan Arnhem</t>
  </si>
  <si>
    <t>yoakb00</t>
  </si>
  <si>
    <t>Akkermansbeek Rijksweg Doetinchemseweg Terborg</t>
  </si>
  <si>
    <t>yoakb02</t>
  </si>
  <si>
    <t>yoaks01</t>
  </si>
  <si>
    <t>Afwatering v/d Aks ben.str Kruisweg Vorden</t>
  </si>
  <si>
    <t>yoakw01</t>
  </si>
  <si>
    <t>Afwatering Kerkweg Eibergen</t>
  </si>
  <si>
    <t>yoalk01</t>
  </si>
  <si>
    <t>Afw.langs Klomphaar Hooislagen Lochem</t>
  </si>
  <si>
    <t>yoalm01</t>
  </si>
  <si>
    <t>Almen afw Scheggert Kapelweg</t>
  </si>
  <si>
    <t>yoalm02</t>
  </si>
  <si>
    <t>Almen afw.vd Scheggert (-dijk)</t>
  </si>
  <si>
    <t>yoalm03</t>
  </si>
  <si>
    <t>Almen, Ehzerlaak blauwedijk</t>
  </si>
  <si>
    <t>yoalm04</t>
  </si>
  <si>
    <t>Almen gracht landgoed de Ehze</t>
  </si>
  <si>
    <t>yoalm05</t>
  </si>
  <si>
    <t>Almen Ehzerlaak, Ehzerallee</t>
  </si>
  <si>
    <t>yoamp01</t>
  </si>
  <si>
    <t>Inlaat kasteel Ampsen</t>
  </si>
  <si>
    <t>yoamp02</t>
  </si>
  <si>
    <t>Gracht kasteel Ampsen</t>
  </si>
  <si>
    <t>yoatn02</t>
  </si>
  <si>
    <t>Stadswater Grote Maote Aalten</t>
  </si>
  <si>
    <t>yoazw01</t>
  </si>
  <si>
    <t>Azewijn, dr. Hoegenstraat</t>
  </si>
  <si>
    <t>yoazw02</t>
  </si>
  <si>
    <t>Azewijn, Laakweg</t>
  </si>
  <si>
    <t>yoazw10</t>
  </si>
  <si>
    <t>Ontgrondingsplan Azewijnse Broek</t>
  </si>
  <si>
    <t>yobab00</t>
  </si>
  <si>
    <t>Oude Baakse Beek, Boschlaan</t>
  </si>
  <si>
    <t>yobab01</t>
  </si>
  <si>
    <t>baakse beek, kunnerij-m velde</t>
  </si>
  <si>
    <t>yobab02</t>
  </si>
  <si>
    <t>Baakse Beek, Schoneveldsdijk Vorden</t>
  </si>
  <si>
    <t>yobab03</t>
  </si>
  <si>
    <t>Baakse Beek, Emmerikseweg Baak</t>
  </si>
  <si>
    <t>yobab05</t>
  </si>
  <si>
    <t>Baakse Beek voor van Heeckerenbeek Tolhutterweg Veldhoek</t>
  </si>
  <si>
    <t>Oude Baakse Beek Brandersdijk Lichtenvoorde</t>
  </si>
  <si>
    <t>yobab12</t>
  </si>
  <si>
    <t>yobab13</t>
  </si>
  <si>
    <t>Baakse Beek Vordenseweg Ruurlo</t>
  </si>
  <si>
    <t>yobab14</t>
  </si>
  <si>
    <t>Baakse Beek, bruggetje de Wiersse</t>
  </si>
  <si>
    <t>yobab16</t>
  </si>
  <si>
    <t>yobab19</t>
  </si>
  <si>
    <t>Baakse Beek Kamphuizerweg Vdn</t>
  </si>
  <si>
    <t>yobab22</t>
  </si>
  <si>
    <t>Baakse Beek, na oude rzi Vorden</t>
  </si>
  <si>
    <t>yobab23</t>
  </si>
  <si>
    <t>yobab24</t>
  </si>
  <si>
    <t>Baaksebeek Broekweg Wmd</t>
  </si>
  <si>
    <t>yobab25</t>
  </si>
  <si>
    <t>Baaksebeek 215074-456796 Wmd</t>
  </si>
  <si>
    <t>yobav00</t>
  </si>
  <si>
    <t>yobav01</t>
  </si>
  <si>
    <t>Barchemse Veengoot, Koedijk-Lochem</t>
  </si>
  <si>
    <t>yobbg01</t>
  </si>
  <si>
    <t>Bronsbergenmeer Zutphen zwemwater</t>
  </si>
  <si>
    <t>yobbg02</t>
  </si>
  <si>
    <t>Bronsbergermeer,noordelijke plas,Zutph</t>
  </si>
  <si>
    <t>yobcl01</t>
  </si>
  <si>
    <t>Stadswater Borculo Graaf Wichmondstraat</t>
  </si>
  <si>
    <t>yobcm01</t>
  </si>
  <si>
    <t>Barchem Dennenweg</t>
  </si>
  <si>
    <t>yobdb01</t>
  </si>
  <si>
    <t>yobdk01</t>
  </si>
  <si>
    <t>Breedenbroek, boven terborgsew.</t>
  </si>
  <si>
    <t>yobdv01</t>
  </si>
  <si>
    <t>Vijver Bolwerkweg Bdv</t>
  </si>
  <si>
    <t>yobdv02</t>
  </si>
  <si>
    <t>yobeb00</t>
  </si>
  <si>
    <t>Beusbergerwaterleiding, Haverstr Marke</t>
  </si>
  <si>
    <t>yobeb01</t>
  </si>
  <si>
    <t>Beusbergerwaterleiding, A ten Hovestra</t>
  </si>
  <si>
    <t>yobeb02</t>
  </si>
  <si>
    <t>Beusbergerwaterl zijtak Markelo W.Gott</t>
  </si>
  <si>
    <t>yobeb03</t>
  </si>
  <si>
    <t>Beusbergerwaterleiding, W. gottelaan</t>
  </si>
  <si>
    <t>yobeb04</t>
  </si>
  <si>
    <t>yobeb05</t>
  </si>
  <si>
    <t>yobeb06</t>
  </si>
  <si>
    <t>Markelo Gerststraat Beusbergerwatergang</t>
  </si>
  <si>
    <t>yobeb07</t>
  </si>
  <si>
    <t>Markelo Fokkerstraat Beusbergerwatergang</t>
  </si>
  <si>
    <t>yobeb08</t>
  </si>
  <si>
    <t>Markelo Burg. K. Alteslaan Beusbergerwatergang</t>
  </si>
  <si>
    <t>yober00</t>
  </si>
  <si>
    <t>yober01</t>
  </si>
  <si>
    <t>Berkel, Haarlose steeg-Haarlo</t>
  </si>
  <si>
    <t>yober02</t>
  </si>
  <si>
    <t>Berkel, Beekvliet-Borculo</t>
  </si>
  <si>
    <t>yober03</t>
  </si>
  <si>
    <t>yober05</t>
  </si>
  <si>
    <t>Berkel Kapperallee</t>
  </si>
  <si>
    <t>yober06</t>
  </si>
  <si>
    <t>Berkel Vordenseweg Almen</t>
  </si>
  <si>
    <t>yober10</t>
  </si>
  <si>
    <t>Berkel afloop zandvang Rekken</t>
  </si>
  <si>
    <t>yober12</t>
  </si>
  <si>
    <t>Berkel Hoge Brugweg Borculo</t>
  </si>
  <si>
    <t>yober17</t>
  </si>
  <si>
    <t>yober20</t>
  </si>
  <si>
    <t>Berkel Stokkersbrug Eibergen</t>
  </si>
  <si>
    <t>yober25</t>
  </si>
  <si>
    <t>yober31</t>
  </si>
  <si>
    <t>Oude Berkel Borculo bov.str uitlaat RW</t>
  </si>
  <si>
    <t>yober32</t>
  </si>
  <si>
    <t>Berkel door Borculo Hambroekweg Borculo</t>
  </si>
  <si>
    <t>yober35</t>
  </si>
  <si>
    <t>Oude Berkel Elbrinkstuw Borculo</t>
  </si>
  <si>
    <t>yobes01</t>
  </si>
  <si>
    <t>Beneden Slinge, Goorstraat-Doetinchem</t>
  </si>
  <si>
    <t>yobes11</t>
  </si>
  <si>
    <t>Beneden Slinge zijweg Kasteellaan SGB</t>
  </si>
  <si>
    <t>yobet01</t>
  </si>
  <si>
    <t>Camping De Betteld</t>
  </si>
  <si>
    <t>yobgd01</t>
  </si>
  <si>
    <t>Landgoed Bingerden, Angerlo A</t>
  </si>
  <si>
    <t>yobgd02</t>
  </si>
  <si>
    <t>Gracht Bingerden, Landgoed Bingerden B</t>
  </si>
  <si>
    <t>yobgd03</t>
  </si>
  <si>
    <t>Gracht Bingerden Landgoed Bingerden C</t>
  </si>
  <si>
    <t>yobhb01</t>
  </si>
  <si>
    <t>Bielheimerbeek, Rijksweg Gaanderen</t>
  </si>
  <si>
    <t>yobhb02</t>
  </si>
  <si>
    <t>yobhb11</t>
  </si>
  <si>
    <t>Bielheimerbeek Varsseveldseweg</t>
  </si>
  <si>
    <t>yobhb12</t>
  </si>
  <si>
    <t>Bielheimerbeek, over de beek</t>
  </si>
  <si>
    <t>yobkb00</t>
  </si>
  <si>
    <t>Beekhuizense Beek, Sprengekop-Beekhuiz</t>
  </si>
  <si>
    <t>yobkb01</t>
  </si>
  <si>
    <t>Beekhuizense Beek, Zutphensestraatweg-</t>
  </si>
  <si>
    <t>yobkb02</t>
  </si>
  <si>
    <t>Beekhuizense Beek, Kasteel Biljoen</t>
  </si>
  <si>
    <t>yobkb12</t>
  </si>
  <si>
    <t>beekhuizerbeek Den Bryl</t>
  </si>
  <si>
    <t>yoblb02</t>
  </si>
  <si>
    <t>Bolksbeek Visschersdijk te Stokkum</t>
  </si>
  <si>
    <t>yoblm01</t>
  </si>
  <si>
    <t>Het Blauwe Meer zwemwater Helmkamp  Dinxperlo</t>
  </si>
  <si>
    <t>yobly01</t>
  </si>
  <si>
    <t>Zwemwater Breuly Breulylaan Zevenaar</t>
  </si>
  <si>
    <t>yobob01</t>
  </si>
  <si>
    <t>yobog01</t>
  </si>
  <si>
    <t>Bornegoorsgoot Vissemoorsdijk Neede</t>
  </si>
  <si>
    <t>yobog02</t>
  </si>
  <si>
    <t>Bornegoorsgoot bij inlaat Boldersbeek</t>
  </si>
  <si>
    <t>yobos00</t>
  </si>
  <si>
    <t>yobos01</t>
  </si>
  <si>
    <t>Boven Slinge, Zandvang Winterswijk</t>
  </si>
  <si>
    <t>yobos02</t>
  </si>
  <si>
    <t>Boven Slinge, Poelsbrug Varsseveld</t>
  </si>
  <si>
    <t>yobos04</t>
  </si>
  <si>
    <t>Boven Slinge, Den Helder Winterswijk</t>
  </si>
  <si>
    <t>yobos05</t>
  </si>
  <si>
    <t>Boven Slinge, Bekendelle Winterswijk</t>
  </si>
  <si>
    <t>yobos06</t>
  </si>
  <si>
    <t>Boven Slinge Hamelandroute Aalten</t>
  </si>
  <si>
    <t>yobos07</t>
  </si>
  <si>
    <t>Boven Slinge Aladnaweg Aalten</t>
  </si>
  <si>
    <t>yobos08</t>
  </si>
  <si>
    <t>Boven Slinge Greversbrug Winterswijk</t>
  </si>
  <si>
    <t>yobos09</t>
  </si>
  <si>
    <t>Boven Slinge Dijkstraat Aalten</t>
  </si>
  <si>
    <t>yobos0b</t>
  </si>
  <si>
    <t>Boven Slinge rechte loop bij Misterweg</t>
  </si>
  <si>
    <t>yobos11</t>
  </si>
  <si>
    <t>Boven Slinge de 2 bruggen camping Pieriksweg</t>
  </si>
  <si>
    <t>yobos12</t>
  </si>
  <si>
    <t>Boven Slinge Hiddinkdijk Varsseveld</t>
  </si>
  <si>
    <t>yobos13</t>
  </si>
  <si>
    <t>Boven Slinge Misterstraat  Bdv</t>
  </si>
  <si>
    <t>yobos16</t>
  </si>
  <si>
    <t>Boven Slinge Wwijksestraat Bdv</t>
  </si>
  <si>
    <t>yobos20</t>
  </si>
  <si>
    <t>Boven Slinge Beunkbrug Aalten</t>
  </si>
  <si>
    <t>yobos30</t>
  </si>
  <si>
    <t>Boven Slinge Erinkvelderbrug Westendorp</t>
  </si>
  <si>
    <t>yobosdld01</t>
  </si>
  <si>
    <t>boven sl., ben.str Kl.anl. Sudlohn</t>
  </si>
  <si>
    <t>yobosdld02</t>
  </si>
  <si>
    <t>boven sl., bov.str Kl.anl. Sudlohn</t>
  </si>
  <si>
    <t>yobospb01</t>
  </si>
  <si>
    <t>Boven Slinge grondwater 1</t>
  </si>
  <si>
    <t>yobospb02</t>
  </si>
  <si>
    <t>Boven Slinge grondwater 2</t>
  </si>
  <si>
    <t>yobospb03</t>
  </si>
  <si>
    <t>Boven Slinge grondwater 3</t>
  </si>
  <si>
    <t>yobospb04</t>
  </si>
  <si>
    <t>Boven Slinge grondwater 4</t>
  </si>
  <si>
    <t>yobospb05</t>
  </si>
  <si>
    <t>Boven Slinge, Berenschot grondwater 5</t>
  </si>
  <si>
    <t>yobospb06</t>
  </si>
  <si>
    <t>Boven Slinge grondwater 6</t>
  </si>
  <si>
    <t>yobospb07</t>
  </si>
  <si>
    <t>Boven Slinge grondwater 7</t>
  </si>
  <si>
    <t>yobospb08</t>
  </si>
  <si>
    <t>Boven Slinge grondwater 8</t>
  </si>
  <si>
    <t>yobrb01</t>
  </si>
  <si>
    <t>Bronbeek vijver</t>
  </si>
  <si>
    <t>yobrt02</t>
  </si>
  <si>
    <t>Braamt Markant outdoorcentrum</t>
  </si>
  <si>
    <t>yobsb01</t>
  </si>
  <si>
    <t>yobse01</t>
  </si>
  <si>
    <t>Buurse Broekheurnerweg SKB06.000</t>
  </si>
  <si>
    <t>yobse02</t>
  </si>
  <si>
    <t>Buurse Mijersgaardenweg SBK06.000</t>
  </si>
  <si>
    <t>yobtm01</t>
  </si>
  <si>
    <t>Hieminkbeek Sonderenweg Beltrum</t>
  </si>
  <si>
    <t>yobub01</t>
  </si>
  <si>
    <t>Buurserbeek Braambrug Buurse</t>
  </si>
  <si>
    <t>yobub30</t>
  </si>
  <si>
    <t>Buurserbeek, Veddersbrug</t>
  </si>
  <si>
    <t>yobub35</t>
  </si>
  <si>
    <t>Buurserbeek, Oliemolenweg</t>
  </si>
  <si>
    <t>yobub45</t>
  </si>
  <si>
    <t>Buurserbeek, Vloedstegenbrug</t>
  </si>
  <si>
    <t>yobvb01</t>
  </si>
  <si>
    <t>Beek Vijverberg Adamseweg Ahm</t>
  </si>
  <si>
    <t>yobwl02</t>
  </si>
  <si>
    <t>Wolfstraatse laak Baak</t>
  </si>
  <si>
    <t>yobzb00</t>
  </si>
  <si>
    <t>yobzb01</t>
  </si>
  <si>
    <t>Beurzerbeek, Moskerdriehuisweg Meddo</t>
  </si>
  <si>
    <t>yobzb11</t>
  </si>
  <si>
    <t>Beurzerbeek, Boldermansweg Huppel</t>
  </si>
  <si>
    <t>yodam01</t>
  </si>
  <si>
    <t>yodam02</t>
  </si>
  <si>
    <t>Dambeek, Woold Rauwersho</t>
  </si>
  <si>
    <t>yodbg01</t>
  </si>
  <si>
    <t>Stadswater Doesburg, N317-Doesburg</t>
  </si>
  <si>
    <t>yodbg02</t>
  </si>
  <si>
    <t>Stadsgracht Nahuijssingel Dbg</t>
  </si>
  <si>
    <t>yodbg03</t>
  </si>
  <si>
    <t>Doesburg, de Brink (campstede)</t>
  </si>
  <si>
    <t>yodbg04</t>
  </si>
  <si>
    <t>Stadswater Doesburg Den Helder Doesburg</t>
  </si>
  <si>
    <t>yodbg05</t>
  </si>
  <si>
    <t>yodbg07</t>
  </si>
  <si>
    <t>Gracht Doesburg Coehoornsingel</t>
  </si>
  <si>
    <t>yodbg11</t>
  </si>
  <si>
    <t>Doesburg gracht parkeerhaventje N317</t>
  </si>
  <si>
    <t>yodbg12</t>
  </si>
  <si>
    <t>Doesburg Beinum, vijver Angerloseweg</t>
  </si>
  <si>
    <t>yodbg16</t>
  </si>
  <si>
    <t>Doesburg Beinum,vijver Parallelweg</t>
  </si>
  <si>
    <t>yodbg17</t>
  </si>
  <si>
    <t>Didamseweg Dbg (to DBG16)</t>
  </si>
  <si>
    <t>yodbg18</t>
  </si>
  <si>
    <t>Stadsgracht contre escape Dpg</t>
  </si>
  <si>
    <t>yoddm01</t>
  </si>
  <si>
    <t>Stadswater Bievankweg Nieuw-Dijk</t>
  </si>
  <si>
    <t>yoddm04</t>
  </si>
  <si>
    <t>Didam, Luijnhoutstraat</t>
  </si>
  <si>
    <t>Stadswater Gerstekamp Didam</t>
  </si>
  <si>
    <t>Stadswater Leliestraat Didam</t>
  </si>
  <si>
    <t>yodil01</t>
  </si>
  <si>
    <t>yodil02</t>
  </si>
  <si>
    <t>Didamse Leigraaf, Eldrikseweg Angerlo</t>
  </si>
  <si>
    <t>yodil11</t>
  </si>
  <si>
    <t>Didamse Leigraaf, Parkweg/Heikantseweg</t>
  </si>
  <si>
    <t>yodiw01</t>
  </si>
  <si>
    <t>Didamse Wetering, Greffelkampse brug-D</t>
  </si>
  <si>
    <t>yodiw02</t>
  </si>
  <si>
    <t>yodiw13</t>
  </si>
  <si>
    <t>didamse wetering, KVStr. Byvanck</t>
  </si>
  <si>
    <t>yodmb00</t>
  </si>
  <si>
    <t>Dommerbeek Plantageweg Harfsen</t>
  </si>
  <si>
    <t>yodmb01</t>
  </si>
  <si>
    <t>yodob00</t>
  </si>
  <si>
    <t>Dortherbeek, brug Oxerweg bij Oxerhoflaan Deventer</t>
  </si>
  <si>
    <t>yodob01</t>
  </si>
  <si>
    <t>yodol01</t>
  </si>
  <si>
    <t>Domelaar Domelaarsweg Holten en Markel</t>
  </si>
  <si>
    <t>yodoo01</t>
  </si>
  <si>
    <t>yodpl01</t>
  </si>
  <si>
    <t>yodpl02</t>
  </si>
  <si>
    <t>yodpt01</t>
  </si>
  <si>
    <t>Toekomstig baggerdepot Drempt</t>
  </si>
  <si>
    <t>yodpt02</t>
  </si>
  <si>
    <t>Kwelsloot Drempt bij toekomstig baggerdepot</t>
  </si>
  <si>
    <t>yodpt03</t>
  </si>
  <si>
    <t>Stadswater Drempt Binnenweg</t>
  </si>
  <si>
    <t>yodr01</t>
  </si>
  <si>
    <t>Oude Rijn</t>
  </si>
  <si>
    <t>yodrh01</t>
  </si>
  <si>
    <t>Dierense Hank Weg Doesburg Ellecom</t>
  </si>
  <si>
    <t>yodrn01</t>
  </si>
  <si>
    <t>Dieren vijver Taxuslaan</t>
  </si>
  <si>
    <t>yodtc01</t>
  </si>
  <si>
    <t>Stadswater Doetinchem, Missetstraat</t>
  </si>
  <si>
    <t>yodtc02</t>
  </si>
  <si>
    <t>Stadswater Doetinchem, Beukenhage</t>
  </si>
  <si>
    <t>yodtc03</t>
  </si>
  <si>
    <t>Stadswater Doetinchem Havenstraat</t>
  </si>
  <si>
    <t>yodtc04</t>
  </si>
  <si>
    <t>Stadswater Doetinchem Vlijtstraat</t>
  </si>
  <si>
    <t>yodtc05</t>
  </si>
  <si>
    <t>Doetinchemse Slinge fietspad Z Varssev</t>
  </si>
  <si>
    <t>yodtc06</t>
  </si>
  <si>
    <t>wg langs Europaweg tankstation</t>
  </si>
  <si>
    <t>yodtc10</t>
  </si>
  <si>
    <t>Vijver nieuwbouw WRIJ Liemersweg Doetinchem</t>
  </si>
  <si>
    <t>yodtc11</t>
  </si>
  <si>
    <t>vijver 2 nieuwbouw WRIJ Liemersweg Doetinchem</t>
  </si>
  <si>
    <t>yodtc12</t>
  </si>
  <si>
    <t>Vijver bij nieuwbouw WRIJ Liemersweg Doetinchem</t>
  </si>
  <si>
    <t>yodtc13</t>
  </si>
  <si>
    <t>Wadi Energieweg Doetinchem</t>
  </si>
  <si>
    <t>yoduw00</t>
  </si>
  <si>
    <t>Duivense Wetering Lage Aalburgerweg Duiven</t>
  </si>
  <si>
    <t>yoduw01</t>
  </si>
  <si>
    <t>Duivense Wetering, Zesroedense brug-Du</t>
  </si>
  <si>
    <t>yoduw03</t>
  </si>
  <si>
    <t>Duivense Wetering Dorpsstraat Groessen</t>
  </si>
  <si>
    <t>yodvn01</t>
  </si>
  <si>
    <t>Stadswater Duiven, Westsingel</t>
  </si>
  <si>
    <t>yodvn05</t>
  </si>
  <si>
    <t>Stadswater Duiven Parallelweg</t>
  </si>
  <si>
    <t>yodvn07</t>
  </si>
  <si>
    <t>DLM32,070 Vergertlaan spoor Dvn</t>
  </si>
  <si>
    <t>yodvn08</t>
  </si>
  <si>
    <t>DLM11.000 Rdpad/meerkoetst Dvn</t>
  </si>
  <si>
    <t>yodvn10</t>
  </si>
  <si>
    <t>DLM14.000 ploenstraat. Dvn</t>
  </si>
  <si>
    <t>yodvn11</t>
  </si>
  <si>
    <t>DLM28.005  Oostsingel/Meent  Dvn</t>
  </si>
  <si>
    <t>yoebg01</t>
  </si>
  <si>
    <t>yoebg02</t>
  </si>
  <si>
    <t>yoeeb01</t>
  </si>
  <si>
    <t>eefse beek beneden De Blaak</t>
  </si>
  <si>
    <t>yoeeb02</t>
  </si>
  <si>
    <t>Eefse beek ben. Mettrayweg</t>
  </si>
  <si>
    <t>yoefb01</t>
  </si>
  <si>
    <t>yoefb02</t>
  </si>
  <si>
    <t>Eefsebeek Kapelweg Almen</t>
  </si>
  <si>
    <t>yoeks03</t>
  </si>
  <si>
    <t>Erfkamerlingschap</t>
  </si>
  <si>
    <t>yoeks04</t>
  </si>
  <si>
    <t>Erfkamerlingschap, noordelijke plas aan oostzijde</t>
  </si>
  <si>
    <t>yoeks05</t>
  </si>
  <si>
    <t>Erfkamelingschap Rijnstrangen Lobith</t>
  </si>
  <si>
    <t>yoeks06</t>
  </si>
  <si>
    <t>Erfkamelingschap rijnstrangen Lobith</t>
  </si>
  <si>
    <t>yoeks07</t>
  </si>
  <si>
    <t>yoeks08</t>
  </si>
  <si>
    <t>Erfkamerlingschap pnt 1.1</t>
  </si>
  <si>
    <t>yoeks09</t>
  </si>
  <si>
    <t>Erfkamerlingschap pnt 1.2</t>
  </si>
  <si>
    <t>yoeks10</t>
  </si>
  <si>
    <t>Erfkamerlingschap pnt 1.3</t>
  </si>
  <si>
    <t>yoelb01</t>
  </si>
  <si>
    <t>yoepb03</t>
  </si>
  <si>
    <t>Eendepoelse bp 3 kbs plasje</t>
  </si>
  <si>
    <t>yoepb04</t>
  </si>
  <si>
    <t>Eendepoelse bp 4e kbs plasje</t>
  </si>
  <si>
    <t>yoepb05</t>
  </si>
  <si>
    <t>Eendepoelse bp 5e kbs plasje</t>
  </si>
  <si>
    <t>yoesw01</t>
  </si>
  <si>
    <t>Esselinkwaterleiding Wiebersweg Winterswijk</t>
  </si>
  <si>
    <t>yofah01</t>
  </si>
  <si>
    <t>Stadswater Zevenaar Fahrenheidstraat</t>
  </si>
  <si>
    <t>yoflb00</t>
  </si>
  <si>
    <t>Flierbeek Hamelandroute Lichtenvoorde</t>
  </si>
  <si>
    <t>yoflb01</t>
  </si>
  <si>
    <t>Flierbeek, Veenweg-Lichtenvoorde</t>
  </si>
  <si>
    <t>yofle01</t>
  </si>
  <si>
    <t>De Flesch Groot Dochteren</t>
  </si>
  <si>
    <t>yoflw01</t>
  </si>
  <si>
    <t>Flierdijkswatergang Fliermateweg Holte</t>
  </si>
  <si>
    <t>yogbk01</t>
  </si>
  <si>
    <t>Sluis Giesbeek Wijde Wetering</t>
  </si>
  <si>
    <t>yogbw01</t>
  </si>
  <si>
    <t>Grote Boerswatergang,viadct d.Kom Holt</t>
  </si>
  <si>
    <t>yogdg01</t>
  </si>
  <si>
    <t>Gendringen, Akenloodseweg</t>
  </si>
  <si>
    <t>yogdg02</t>
  </si>
  <si>
    <t>yogdg03</t>
  </si>
  <si>
    <t>Gdg na sportvelden Staringstraat</t>
  </si>
  <si>
    <t>yogew01</t>
  </si>
  <si>
    <t>Geuzenwaard Tolkamer</t>
  </si>
  <si>
    <t>yogkp01</t>
  </si>
  <si>
    <t>Grasplas Vorden</t>
  </si>
  <si>
    <t>yoglobb08</t>
  </si>
  <si>
    <t>Stadswater peilbuis Lievelderstraat Groenlo</t>
  </si>
  <si>
    <t>yogrb02</t>
  </si>
  <si>
    <t>Grote Beek, Spaensweertweg Steenderen</t>
  </si>
  <si>
    <t>yogrb20</t>
  </si>
  <si>
    <t>Grote Beek tolbrug D'chem-Baak Torenallee</t>
  </si>
  <si>
    <t>yogrb22</t>
  </si>
  <si>
    <t>Grote Beek Muizengat Tolbrug</t>
  </si>
  <si>
    <t>yogrk00</t>
  </si>
  <si>
    <t>Grenskanaal, Grenspost-'s Heerenberg</t>
  </si>
  <si>
    <t>yogrk01</t>
  </si>
  <si>
    <t>Grenskanaal, Grens Netterden</t>
  </si>
  <si>
    <t>yogrk11</t>
  </si>
  <si>
    <t>Grenskanaal Grens Linthorsterstraat Stokkum</t>
  </si>
  <si>
    <t>yogrn01</t>
  </si>
  <si>
    <t>DLM32.035 Rijsakkers Groessen</t>
  </si>
  <si>
    <t>yogrs01</t>
  </si>
  <si>
    <t>Groenlose Slinge Ravenhorsterweg / Nieuw Beusinkweg Winterswijk</t>
  </si>
  <si>
    <t>yogrs02</t>
  </si>
  <si>
    <t>Groenlose Slinge, Veldpapedijk Groenlo</t>
  </si>
  <si>
    <t>yogrs03</t>
  </si>
  <si>
    <t>Groenlose Slinge Beekvliet Bcl</t>
  </si>
  <si>
    <t>yogrs11</t>
  </si>
  <si>
    <t>Groenlose Slinge, Moskerdriehuisw Meddo</t>
  </si>
  <si>
    <t>yogrs12</t>
  </si>
  <si>
    <t>Groenlose Slinge, Beerninkweg-Meddo</t>
  </si>
  <si>
    <t>yogrs13</t>
  </si>
  <si>
    <t>Groenlose Slinge Knibbelbrug Waaijerdw</t>
  </si>
  <si>
    <t>yogrs15</t>
  </si>
  <si>
    <t>Groenlose Slinge Oude Spoorlijn Groenlo fietspad</t>
  </si>
  <si>
    <t>yogrs20</t>
  </si>
  <si>
    <t>Groenlose Slinge Hagenbeekbrug Borculoseweg</t>
  </si>
  <si>
    <t>yogrs23</t>
  </si>
  <si>
    <t>Groenlose Slinge Lebbenbrugge Borculo</t>
  </si>
  <si>
    <t>yogrs40</t>
  </si>
  <si>
    <t>Groenlose Slinge Kerkemeijer Borculo</t>
  </si>
  <si>
    <t>yogrw01</t>
  </si>
  <si>
    <t>yohab01</t>
  </si>
  <si>
    <t>Haaksbergerveen noord. veenplas westzd</t>
  </si>
  <si>
    <t>yohafpb01</t>
  </si>
  <si>
    <t>Peilbuis Hackfort</t>
  </si>
  <si>
    <t>yohafpb02</t>
  </si>
  <si>
    <t>yohafpb03</t>
  </si>
  <si>
    <t>yohafpb04</t>
  </si>
  <si>
    <t>yohafpb05</t>
  </si>
  <si>
    <t>yohafpb06</t>
  </si>
  <si>
    <t>yohafpb07</t>
  </si>
  <si>
    <t>yohafpb08</t>
  </si>
  <si>
    <t>yohafpb09</t>
  </si>
  <si>
    <t>yohafpb10</t>
  </si>
  <si>
    <t>yohafpb11</t>
  </si>
  <si>
    <t>yohafpb12</t>
  </si>
  <si>
    <t>yohag01</t>
  </si>
  <si>
    <t>Hagse Waterleiding</t>
  </si>
  <si>
    <t>yohal01</t>
  </si>
  <si>
    <t>Hallerlaak, N316 voor Hilverinkweg</t>
  </si>
  <si>
    <t>yohar01</t>
  </si>
  <si>
    <t>VEG22,000 Kerkstraat Hrv</t>
  </si>
  <si>
    <t>yohav01</t>
  </si>
  <si>
    <t>Havikerwaard Eikenstraat Ellecom</t>
  </si>
  <si>
    <t>Haartse Waterleiding Kleuverspad Aalten</t>
  </si>
  <si>
    <t>yohbk01</t>
  </si>
  <si>
    <t>Hambroek Borculo, meetpunt 1</t>
  </si>
  <si>
    <t>yohbk02</t>
  </si>
  <si>
    <t>Hambroek Borculo, meetpunt 2</t>
  </si>
  <si>
    <t>yohdh01</t>
  </si>
  <si>
    <t>Huize Dorth, Harfsen</t>
  </si>
  <si>
    <t>yoheb10</t>
  </si>
  <si>
    <t>Van Heeckerenbeek splitsing BAB tot Veengoot</t>
  </si>
  <si>
    <t>yohee01</t>
  </si>
  <si>
    <t>Vijver de Heegh Landgoed Didam</t>
  </si>
  <si>
    <t>yohev01</t>
  </si>
  <si>
    <t>Nieuwe Heerenvloed kruising dwarsdijk</t>
  </si>
  <si>
    <t>yohev02</t>
  </si>
  <si>
    <t>Nieuwe Heerenvloed Weenksbrug</t>
  </si>
  <si>
    <t>yohgb00</t>
  </si>
  <si>
    <t>Hengelose Beek Rondweg Hengelo</t>
  </si>
  <si>
    <t>yohgb01</t>
  </si>
  <si>
    <t>Hengelose Beek, Vordenseweg-Wichmond</t>
  </si>
  <si>
    <t>yohgl01</t>
  </si>
  <si>
    <t>Hilgelo Winterswijk, meetpunt 1</t>
  </si>
  <si>
    <t>yohgl02</t>
  </si>
  <si>
    <t>Hilgelo Winterswijk, meetpunt 2</t>
  </si>
  <si>
    <t>yohgl03</t>
  </si>
  <si>
    <t>Hilgelo Winterswijk, meetpunt 3</t>
  </si>
  <si>
    <t>yohgl04</t>
  </si>
  <si>
    <t>Hilgelo Winterswijk, meetpunt 4</t>
  </si>
  <si>
    <t>yohglwb04</t>
  </si>
  <si>
    <t>Hengelder Leigraaf</t>
  </si>
  <si>
    <t>yohglwb05</t>
  </si>
  <si>
    <t>yohgn01</t>
  </si>
  <si>
    <t>Steintjesweide Hglo</t>
  </si>
  <si>
    <t>yohgn02</t>
  </si>
  <si>
    <t>Beukenlaan Hgl</t>
  </si>
  <si>
    <t>yohhv01</t>
  </si>
  <si>
    <t>Heidenbroekschevloed Broekstraat D'chem</t>
  </si>
  <si>
    <t>yohij01</t>
  </si>
  <si>
    <t>Hoftijzersloot  Kruisdijk IJzerloon</t>
  </si>
  <si>
    <t>yohkb01</t>
  </si>
  <si>
    <t>Ven op Heekenbroek</t>
  </si>
  <si>
    <t>yohks01</t>
  </si>
  <si>
    <t>Heeksslat landgoed Lankheet Lankheterw</t>
  </si>
  <si>
    <t>yohks02</t>
  </si>
  <si>
    <t>Lankheet meetpunt voor zuidelijk rietveld</t>
  </si>
  <si>
    <t>yohks03</t>
  </si>
  <si>
    <t>Lankheet meetpunt eind rietveld 1 (zuid.veld)</t>
  </si>
  <si>
    <t>yohks04</t>
  </si>
  <si>
    <t>Lankheet, meetpunt voor rietveld 2 (noord.veld)</t>
  </si>
  <si>
    <t>yohks05</t>
  </si>
  <si>
    <t>Lankheet, meetpunt eind rietveld 2 (noord.veld)</t>
  </si>
  <si>
    <t>yohlf01</t>
  </si>
  <si>
    <t>Huize Landfort Landfortseweg Megchelen</t>
  </si>
  <si>
    <t>yohlf02</t>
  </si>
  <si>
    <t>Vijver Huize Landfort Lanf.weg Megchel</t>
  </si>
  <si>
    <t>yohlg01</t>
  </si>
  <si>
    <t>Hengelder Leigraaf, Werfhout Didam</t>
  </si>
  <si>
    <t>yohlg02</t>
  </si>
  <si>
    <t>Hengelder Leigraaf Ravenstraat Babberich</t>
  </si>
  <si>
    <t>yohlt01</t>
  </si>
  <si>
    <t>Stadswater Holten N332 retentie vletgaarsmaten</t>
  </si>
  <si>
    <t>yohlw01</t>
  </si>
  <si>
    <t>Heelweg, Hogeweg</t>
  </si>
  <si>
    <t>yohmb01</t>
  </si>
  <si>
    <t>Hummelose Beek Zelhemseweg Hummelo</t>
  </si>
  <si>
    <t>yohml02</t>
  </si>
  <si>
    <t>Domineespaadje  Hml</t>
  </si>
  <si>
    <t>yohnl01</t>
  </si>
  <si>
    <t>Stadswater Hengelo vijver Steintjesweide</t>
  </si>
  <si>
    <t>yohnl02</t>
  </si>
  <si>
    <t>Stadswater Hengelo vijver Beukenlaan</t>
  </si>
  <si>
    <t>yohog01</t>
  </si>
  <si>
    <t>Horstgoot, Lochemseweg-Borculo</t>
  </si>
  <si>
    <t>yohrb01</t>
  </si>
  <si>
    <t>Haarbeek, Wikkemaatsweg Harfsen</t>
  </si>
  <si>
    <t>yohrb02</t>
  </si>
  <si>
    <t>Haarbeek, Dorshorst Harfsen</t>
  </si>
  <si>
    <t>yohrf01</t>
  </si>
  <si>
    <t>wg Harfenseschool Biederweg</t>
  </si>
  <si>
    <t>yohtd01</t>
  </si>
  <si>
    <t>Hof te Dieren</t>
  </si>
  <si>
    <t>yohtd02</t>
  </si>
  <si>
    <t>Hof te Dieren, buitenste vijver</t>
  </si>
  <si>
    <t>yohtk01</t>
  </si>
  <si>
    <t>Heytink, Didam</t>
  </si>
  <si>
    <t>yohtn01</t>
  </si>
  <si>
    <t>Vijver Holten Lageweg/Droststraat</t>
  </si>
  <si>
    <t>yohtnpb01</t>
  </si>
  <si>
    <t>Depot Holten peilbuis 1</t>
  </si>
  <si>
    <t>yohtnpb02</t>
  </si>
  <si>
    <t>Depot Holten peilbuis 2</t>
  </si>
  <si>
    <t>yohtnpb03</t>
  </si>
  <si>
    <t>Depot Holten peilbuis 3</t>
  </si>
  <si>
    <t>yohtnpb04</t>
  </si>
  <si>
    <t>Depot Holten peilbuis 4</t>
  </si>
  <si>
    <t>yohtnpb05</t>
  </si>
  <si>
    <t>Depot Holten peilbuis 5</t>
  </si>
  <si>
    <t>yohub01</t>
  </si>
  <si>
    <t>Huurnerbeek, Weg Lochem-Almen</t>
  </si>
  <si>
    <t>yohvt01</t>
  </si>
  <si>
    <t>Huize Voorst Warnsveld</t>
  </si>
  <si>
    <t>yoitm01</t>
  </si>
  <si>
    <t>Italiaanse Meertjes, Kotten</t>
  </si>
  <si>
    <t>yoiwv01</t>
  </si>
  <si>
    <t>Inlaat Wolfersveen Dwarsdijk</t>
  </si>
  <si>
    <t>yojab02</t>
  </si>
  <si>
    <t>Jansbeek, waterval voor vijver 3</t>
  </si>
  <si>
    <t>yojab03</t>
  </si>
  <si>
    <t>Jansbeek watermuseum speelvijver</t>
  </si>
  <si>
    <t>yojab04</t>
  </si>
  <si>
    <t>Jansbeek, kleine waterval Parkweg</t>
  </si>
  <si>
    <t>yokaw01</t>
  </si>
  <si>
    <t>Kappersdawaterleiding zijweg Tolkampwe</t>
  </si>
  <si>
    <t>yokbk01</t>
  </si>
  <si>
    <t>Kleine Beek, Zelhemseweg-Hummelo</t>
  </si>
  <si>
    <t>yokbk02</t>
  </si>
  <si>
    <t>Kleine Beek, Broekstraat-Hummelo</t>
  </si>
  <si>
    <t>yokbs01</t>
  </si>
  <si>
    <t>Korenburgerveensl. Pollendijk Ltv</t>
  </si>
  <si>
    <t>yokbv01</t>
  </si>
  <si>
    <t>Korenburgerveen, Lichtenvoorde</t>
  </si>
  <si>
    <t>yokbv02</t>
  </si>
  <si>
    <t>Sloot Korenburgerveen N v spoorlijn</t>
  </si>
  <si>
    <t>yokbv03</t>
  </si>
  <si>
    <t>Sloot Korenburgerveen Z van spoorlijn</t>
  </si>
  <si>
    <t>yokbv04</t>
  </si>
  <si>
    <t>yokbv05</t>
  </si>
  <si>
    <t>Korenburgervensloot weg Picknickplaats</t>
  </si>
  <si>
    <t>yokbv10</t>
  </si>
  <si>
    <t>Korenburgerveen oppw. prj. NM</t>
  </si>
  <si>
    <t>yokbvpb10</t>
  </si>
  <si>
    <t>Korenburgerveen peilbuis Winterswijk</t>
  </si>
  <si>
    <t>yokdl01</t>
  </si>
  <si>
    <t>Kulsdommerlaak bovstr stuw Peterskamp</t>
  </si>
  <si>
    <t>yokeb00</t>
  </si>
  <si>
    <t>Keizersbeek Dinxperlosestraatweg Piepersbrug Aalten</t>
  </si>
  <si>
    <t>yokeb01</t>
  </si>
  <si>
    <t>yokeb02</t>
  </si>
  <si>
    <t>yokeb05</t>
  </si>
  <si>
    <t>Keizersbeek, sladreef Atn</t>
  </si>
  <si>
    <t>yokeb11</t>
  </si>
  <si>
    <t>Keizersbeek Weversbrug Veldweg</t>
  </si>
  <si>
    <t>yokei01</t>
  </si>
  <si>
    <t>Gooise Laak Kerkstraat Kyb</t>
  </si>
  <si>
    <t>yoklb01</t>
  </si>
  <si>
    <t>Klarenbeek bosweg Arnhem, 1e vijver</t>
  </si>
  <si>
    <t>yoklb02</t>
  </si>
  <si>
    <t>Klarenbeek vijver</t>
  </si>
  <si>
    <t>yoklg01</t>
  </si>
  <si>
    <t>Kleefse Graaf, Grenskantoor-Gendringen</t>
  </si>
  <si>
    <t>yoklg11</t>
  </si>
  <si>
    <t>Kleefse Graaf ingang Landfort</t>
  </si>
  <si>
    <t>yoklk01</t>
  </si>
  <si>
    <t>Kolk / De Waaij Westervoort</t>
  </si>
  <si>
    <t>yokls01</t>
  </si>
  <si>
    <t>Watergang langs Jachtweg 't Klooster</t>
  </si>
  <si>
    <t>yokmw01</t>
  </si>
  <si>
    <t>Klandermanswg Velthorstwg Wtw</t>
  </si>
  <si>
    <t>yoknb01</t>
  </si>
  <si>
    <t>Kleine Beek, Kottenseweg-Winterwijk</t>
  </si>
  <si>
    <t>yokog01</t>
  </si>
  <si>
    <t>Koffiegoot, Rekkense binnenweg-Rekken</t>
  </si>
  <si>
    <t>yokog02</t>
  </si>
  <si>
    <t>Koffijgoot, Brokersweg</t>
  </si>
  <si>
    <t>yokog11</t>
  </si>
  <si>
    <t>Koffiegoot bovenloop Oldenkotsedyk H'b</t>
  </si>
  <si>
    <t>yokol01</t>
  </si>
  <si>
    <t>Boldersbeek Boldermansweg</t>
  </si>
  <si>
    <t>yokot01</t>
  </si>
  <si>
    <t>Kooigoot Waterdijk uitm. GRS</t>
  </si>
  <si>
    <t>yokow01</t>
  </si>
  <si>
    <t>Watergang Koppenwaard Marsweg Angerlo</t>
  </si>
  <si>
    <t>yokpb01</t>
  </si>
  <si>
    <t>Kappenbulten Zelhem</t>
  </si>
  <si>
    <t>yokpd01</t>
  </si>
  <si>
    <t>Kluunpand Pr. Bernhardstr. Gendingen</t>
  </si>
  <si>
    <t>yokpg01</t>
  </si>
  <si>
    <t>Kemperplas Bergh</t>
  </si>
  <si>
    <t>yokplpb01</t>
  </si>
  <si>
    <t>Depot Keppel peilbuis 1</t>
  </si>
  <si>
    <t>yokplpb02</t>
  </si>
  <si>
    <t>Depot Keppel peilbuis 2</t>
  </si>
  <si>
    <t>yokplpb03</t>
  </si>
  <si>
    <t>Depot Keppel peilbuis 3</t>
  </si>
  <si>
    <t>yokplpb04</t>
  </si>
  <si>
    <t>Depot Keppel peilbuis 4</t>
  </si>
  <si>
    <t>yokplpb05</t>
  </si>
  <si>
    <t>Depot Keppel peilbuis 5</t>
  </si>
  <si>
    <t>yokplpb06</t>
  </si>
  <si>
    <t>Depot Keppel peilbuis 6</t>
  </si>
  <si>
    <t>yokrb00</t>
  </si>
  <si>
    <t>Krummer Bach, grens Hardenberg</t>
  </si>
  <si>
    <t>yoktb01</t>
  </si>
  <si>
    <t>Kattenbeek, Rondweg Noord-Borculo</t>
  </si>
  <si>
    <t>yoktbb1</t>
  </si>
  <si>
    <t>Kattenbeek, inlaat in Kattenbeek</t>
  </si>
  <si>
    <t>yoktbb2</t>
  </si>
  <si>
    <t>Kattenbeek, aflaat naar Berkel</t>
  </si>
  <si>
    <t>yolah01</t>
  </si>
  <si>
    <t>Wl. van het Lankheet Oude Eibergseweg</t>
  </si>
  <si>
    <t>yolah10</t>
  </si>
  <si>
    <t>Lankheet project influent veld 1 en 2 en 3</t>
  </si>
  <si>
    <t>yolah11</t>
  </si>
  <si>
    <t>Lankheet project Influent veld 4, 5 en 6</t>
  </si>
  <si>
    <t>yolah12</t>
  </si>
  <si>
    <t>Lankheet project effluent veld 6</t>
  </si>
  <si>
    <t>yolah13</t>
  </si>
  <si>
    <t>Lankheet project effluent veld 5</t>
  </si>
  <si>
    <t>yolah14</t>
  </si>
  <si>
    <t>Lankheet project effluent veld 4</t>
  </si>
  <si>
    <t>yolah15</t>
  </si>
  <si>
    <t>Lankheet project effluent veld 3</t>
  </si>
  <si>
    <t>yolah16</t>
  </si>
  <si>
    <t>Lankheet project effluent veld 2</t>
  </si>
  <si>
    <t>yolah17</t>
  </si>
  <si>
    <t>Lankheet project effluent veld 1</t>
  </si>
  <si>
    <t>yolbt01</t>
  </si>
  <si>
    <t>Stadswater Lobith parallelweg aan Batavenweg</t>
  </si>
  <si>
    <t>yolcm01</t>
  </si>
  <si>
    <t>Stadswater Lochem, Koedijk</t>
  </si>
  <si>
    <t>yoleb00</t>
  </si>
  <si>
    <t>Leerinkbeek Horsterweg ZO Bcl</t>
  </si>
  <si>
    <t>yoleb01</t>
  </si>
  <si>
    <t>yoleb02</t>
  </si>
  <si>
    <t>Leerinkbeek, kr. met Ruiterweg</t>
  </si>
  <si>
    <t>yoleb03</t>
  </si>
  <si>
    <t>Leerinkbeek, Groenloseweg Twenteroute Hupsel</t>
  </si>
  <si>
    <t>yolew01</t>
  </si>
  <si>
    <t>Lempsewaterl.l Hogestraat (afslag)</t>
  </si>
  <si>
    <t>yolil01</t>
  </si>
  <si>
    <t>Lindense Laak, Hamminkweg-Vorden</t>
  </si>
  <si>
    <t>yolil10</t>
  </si>
  <si>
    <t>yolil11</t>
  </si>
  <si>
    <t>Lindense Laak, weg Vorden-Hengelo</t>
  </si>
  <si>
    <t>yolil12</t>
  </si>
  <si>
    <t>yolilpb01</t>
  </si>
  <si>
    <t>Lindense Laak peilbuis 1 Hilverinkweg Kiefskamp</t>
  </si>
  <si>
    <t>yolilpb02</t>
  </si>
  <si>
    <t>Lindense Laak Peilbuis 2 Sarinkdijk Hengelo</t>
  </si>
  <si>
    <t>yolim01</t>
  </si>
  <si>
    <t>yolmp01</t>
  </si>
  <si>
    <t>Leemputten, grens Zwillbrock</t>
  </si>
  <si>
    <t>yolmp02</t>
  </si>
  <si>
    <t>Leemputten Eibergen Wensel Spelbrink</t>
  </si>
  <si>
    <t>yoloo01</t>
  </si>
  <si>
    <t>Stadswater Loo Loostraat</t>
  </si>
  <si>
    <t>yolpspb01</t>
  </si>
  <si>
    <t>Lompenslat peilbuis 1</t>
  </si>
  <si>
    <t>yolpspb02</t>
  </si>
  <si>
    <t>Lompenslat 2</t>
  </si>
  <si>
    <t>yolpspb03</t>
  </si>
  <si>
    <t>Lompenslat peilbuis 3</t>
  </si>
  <si>
    <t>yolpspb04</t>
  </si>
  <si>
    <t>Lompenslat peilbuis 4</t>
  </si>
  <si>
    <t>yolst00</t>
  </si>
  <si>
    <t>Lange Sloot inlaat Vossenbult Vsv</t>
  </si>
  <si>
    <t>yolst01</t>
  </si>
  <si>
    <t>Lange Sloot Poelsbrug, Varsseveld</t>
  </si>
  <si>
    <t>yoltv02</t>
  </si>
  <si>
    <t>Lakendijk Ltv</t>
  </si>
  <si>
    <t>yoltv03</t>
  </si>
  <si>
    <t>Kerkhoflaan Ltv</t>
  </si>
  <si>
    <t>yoltv04</t>
  </si>
  <si>
    <t>Flierbeek, Mercatorstraat Ltv</t>
  </si>
  <si>
    <t>yoltv05</t>
  </si>
  <si>
    <t>Flierbeek, Wenholtstraat Ltv</t>
  </si>
  <si>
    <t>yoltv06</t>
  </si>
  <si>
    <t>Flierbeek, M.Leliveltstr. Ltv</t>
  </si>
  <si>
    <t>yoluh01</t>
  </si>
  <si>
    <t>Stadswater Didam Luynhorststraat</t>
  </si>
  <si>
    <t>yolvd01</t>
  </si>
  <si>
    <t>Lievelderbeek Brakerweg Lichtenvoorde</t>
  </si>
  <si>
    <t>yolvw01</t>
  </si>
  <si>
    <t>Landgoed Verwolde noordeijke vijver</t>
  </si>
  <si>
    <t>yolvw02</t>
  </si>
  <si>
    <t>Landgoed Verwolde vijver zuid</t>
  </si>
  <si>
    <t>yomclerf01</t>
  </si>
  <si>
    <t>Erfafspoeling Mechelen mp1</t>
  </si>
  <si>
    <t>yomdb01</t>
  </si>
  <si>
    <t>Muldersbeek, Tuunterveld-Winterswijk</t>
  </si>
  <si>
    <t>yomeb01</t>
  </si>
  <si>
    <t>Meibeek, De Huikert Ruurlo</t>
  </si>
  <si>
    <t>yomeb02</t>
  </si>
  <si>
    <t>Scheiddijk Ruurlo</t>
  </si>
  <si>
    <t>yomeb03</t>
  </si>
  <si>
    <t>Meibeek, kr. Glowg, koekoeksbr</t>
  </si>
  <si>
    <t>yomed01</t>
  </si>
  <si>
    <t>bemalingspunt in Elsenbos</t>
  </si>
  <si>
    <t>yomlb01</t>
  </si>
  <si>
    <t>Laren Molenbeek, Laarkamp</t>
  </si>
  <si>
    <t>yomlk01</t>
  </si>
  <si>
    <t>Molenkolk Molenstraat Sdr</t>
  </si>
  <si>
    <t>yomlw10</t>
  </si>
  <si>
    <t>Millinger Landwehr nabij E35 (Duitslan</t>
  </si>
  <si>
    <t>yomoh01</t>
  </si>
  <si>
    <t>Waterleiding v/d Molenhoek zandweg</t>
  </si>
  <si>
    <t>yomoh02</t>
  </si>
  <si>
    <t>Wl.v/d Molenhoek Rekkense/Oliemolenweg</t>
  </si>
  <si>
    <t>yomwl01</t>
  </si>
  <si>
    <t>Velthunten, Weteringweg Hoofdstr.</t>
  </si>
  <si>
    <t>yomwl02</t>
  </si>
  <si>
    <t>Velthunten, Hoofdstraat</t>
  </si>
  <si>
    <t>yonde01</t>
  </si>
  <si>
    <t>Stadswater Neede, Merelstraat</t>
  </si>
  <si>
    <t>yonde02</t>
  </si>
  <si>
    <t>Neede Hofmaatvijver 1,</t>
  </si>
  <si>
    <t>yonde03</t>
  </si>
  <si>
    <t>Neede,Hofmaatvijver 2</t>
  </si>
  <si>
    <t>yonde04</t>
  </si>
  <si>
    <t>Neede Hofmaatvijver 3</t>
  </si>
  <si>
    <t>yonde05</t>
  </si>
  <si>
    <t>Stadswater Neede Kisveldweg</t>
  </si>
  <si>
    <t>yongf01</t>
  </si>
  <si>
    <t>Zandfilter Nieuwgraaf Duiven</t>
  </si>
  <si>
    <t>yongf02</t>
  </si>
  <si>
    <t>DLM18,000 Rivierweg Ngf</t>
  </si>
  <si>
    <t>yongf03</t>
  </si>
  <si>
    <t>DLM18,000 Biograaf Ngf</t>
  </si>
  <si>
    <t>yongf05</t>
  </si>
  <si>
    <t>DLM17,000 Geograaf Ngf</t>
  </si>
  <si>
    <t>yongf06</t>
  </si>
  <si>
    <t>DLM16,015 Maststraat Ngf</t>
  </si>
  <si>
    <t>yonib00</t>
  </si>
  <si>
    <t>Nieuwe Beek Oude Lievelderweg (parallel Europaweg)</t>
  </si>
  <si>
    <t>yonib01</t>
  </si>
  <si>
    <t>yonib02</t>
  </si>
  <si>
    <t>Nieuwe Beek Paashuisdijkje Lichtenvoorde</t>
  </si>
  <si>
    <t>yonib03</t>
  </si>
  <si>
    <t>Nieuwe Beek Nieuwenweg Lichtenvoorde</t>
  </si>
  <si>
    <t>yonnv01</t>
  </si>
  <si>
    <t>Nonnenven zuidwest van Winterswijk</t>
  </si>
  <si>
    <t>yonpw01</t>
  </si>
  <si>
    <t>Wg Noordelijke Parallelweg Westervoort</t>
  </si>
  <si>
    <t>yonvh02</t>
  </si>
  <si>
    <t>Nevelhorst Didam meetpunt 2</t>
  </si>
  <si>
    <t>yooba03</t>
  </si>
  <si>
    <t>yoobb00</t>
  </si>
  <si>
    <t>Osink-Bemersbeek, Burloseweg-Winterswijk</t>
  </si>
  <si>
    <t>yoobb01</t>
  </si>
  <si>
    <t>Osink-Bemersbeek, Buitinkweg Kotten</t>
  </si>
  <si>
    <t>yoobb05</t>
  </si>
  <si>
    <t>Osinkbemersbeek, Essinkweg Ktn</t>
  </si>
  <si>
    <t>yoobb06</t>
  </si>
  <si>
    <t>Osinkbemersbeek start ref. trj.</t>
  </si>
  <si>
    <t>yoobb07</t>
  </si>
  <si>
    <t>Osinkbemersbeek einde ref st. mtr</t>
  </si>
  <si>
    <t>yoobb08</t>
  </si>
  <si>
    <t>Osinkbemersbeek einde maatr.trj.</t>
  </si>
  <si>
    <t>yoobb09</t>
  </si>
  <si>
    <t>Osinkbemersbeek conc gradient</t>
  </si>
  <si>
    <t>yoodo01</t>
  </si>
  <si>
    <t>Oude Dortherbeek zijweg Kasteelw Harfs</t>
  </si>
  <si>
    <t>yoodr00</t>
  </si>
  <si>
    <t>yoodr01</t>
  </si>
  <si>
    <t>yoodr11</t>
  </si>
  <si>
    <t>Oude Rijn, Grens Veerweg-Herwen</t>
  </si>
  <si>
    <t>yooer01</t>
  </si>
  <si>
    <t>Stoerstrang Terborg Landgoed Wisch</t>
  </si>
  <si>
    <t>yoogs01</t>
  </si>
  <si>
    <t>Oude Groenlose Slinge Oud Wiegerinck E</t>
  </si>
  <si>
    <t>yoogs02</t>
  </si>
  <si>
    <t>Oude Groenlose Slinge thv Beerninkweg</t>
  </si>
  <si>
    <t>yooij00</t>
  </si>
  <si>
    <t>yooij03</t>
  </si>
  <si>
    <t>yooij06</t>
  </si>
  <si>
    <t>Oude IJssel voor Riezengraaf</t>
  </si>
  <si>
    <t>yooij07</t>
  </si>
  <si>
    <t>Oude IJssel v instr Riezengraaf, zijweg Ettenseweg</t>
  </si>
  <si>
    <t>yooij10</t>
  </si>
  <si>
    <t>Draaikom Oude IJssel Stokhorstweg Doetinchem</t>
  </si>
  <si>
    <t>yooij11</t>
  </si>
  <si>
    <t>yooij20</t>
  </si>
  <si>
    <t>Oude IJssel ter hoogte van de A18 Doetinchem</t>
  </si>
  <si>
    <t>yookb01</t>
  </si>
  <si>
    <t>Oude Kleine Beek J.F. Oldmanstraat Steenderen</t>
  </si>
  <si>
    <t>yoolb00</t>
  </si>
  <si>
    <t>Oude Leerinkbeek, bij Meeneweg</t>
  </si>
  <si>
    <t>yooll01</t>
  </si>
  <si>
    <t>Onderlaatse Laak Almenseweg Vorden</t>
  </si>
  <si>
    <t>yooll02</t>
  </si>
  <si>
    <t>Onderlaatse Laak Warkenseweg N Vorden</t>
  </si>
  <si>
    <t>yoool01</t>
  </si>
  <si>
    <t>Ooierhoekselaak Ooierhweg Warnsveld</t>
  </si>
  <si>
    <t>yooow01</t>
  </si>
  <si>
    <t>Oostermeentwaterleiding Kamperweg</t>
  </si>
  <si>
    <t>yoorb01</t>
  </si>
  <si>
    <t>Oude Ramsbeek, net voor Eibergen</t>
  </si>
  <si>
    <t>yoorb02</t>
  </si>
  <si>
    <t>Oude Ramsbeek Haaksbergseweg Eibergen</t>
  </si>
  <si>
    <t>yoorb03</t>
  </si>
  <si>
    <t>Stadswater Eibergen Samuelskamp vijver</t>
  </si>
  <si>
    <t>yooub01</t>
  </si>
  <si>
    <t>Oude Baakse Beek gebiedsvreemd</t>
  </si>
  <si>
    <t>yooub02</t>
  </si>
  <si>
    <t>Oude Baakse Beek elsenbos, schonevelds</t>
  </si>
  <si>
    <t>yooue01</t>
  </si>
  <si>
    <t>yooue02</t>
  </si>
  <si>
    <t>yooul12</t>
  </si>
  <si>
    <t>Oude Lindense Laak, Baakseweg Wmd</t>
  </si>
  <si>
    <t>yoous01</t>
  </si>
  <si>
    <t>Oude Schipbeek aan de A1</t>
  </si>
  <si>
    <t>yoous02</t>
  </si>
  <si>
    <t>Oude Schipbeek, Looweg te Loo</t>
  </si>
  <si>
    <t>yoowb01</t>
  </si>
  <si>
    <t>Oude Wehlse Beek Pieriksestraat Angerl</t>
  </si>
  <si>
    <t>yoowv00</t>
  </si>
  <si>
    <t>Oosterwijkse Vloed Kloosterlaak Winkelweg Hengelo</t>
  </si>
  <si>
    <t>yoowv01</t>
  </si>
  <si>
    <t>yoowv02</t>
  </si>
  <si>
    <t>Ruurloseweg Zelhem</t>
  </si>
  <si>
    <t>yoowv11</t>
  </si>
  <si>
    <t>Oosterwijkse Vloed weg Hengelo-Doet.roton</t>
  </si>
  <si>
    <t>yoowv12</t>
  </si>
  <si>
    <t>Oosterwijkse Vloed Berenschotstraat</t>
  </si>
  <si>
    <t>yoowv13</t>
  </si>
  <si>
    <t>Oosterwijkse vloed Brunderinkweg</t>
  </si>
  <si>
    <t>yopbg01</t>
  </si>
  <si>
    <t>Beek op de Paasberg, Br.beek Ahm</t>
  </si>
  <si>
    <t>yopbg02</t>
  </si>
  <si>
    <t>Beek op de Paasberg Arnhem meetpunt 2</t>
  </si>
  <si>
    <t>yopee01</t>
  </si>
  <si>
    <t>t Peeske, Peeskesweg Beek</t>
  </si>
  <si>
    <t>yopew01</t>
  </si>
  <si>
    <t>Peterswaterleiding N332 afslag Holten</t>
  </si>
  <si>
    <t>yopew02</t>
  </si>
  <si>
    <t>Peterswaterleiding Holten Keizersweg</t>
  </si>
  <si>
    <t>yopew03</t>
  </si>
  <si>
    <t>Peterswaterleiding, overstort Holten</t>
  </si>
  <si>
    <t>yopew04</t>
  </si>
  <si>
    <t>Peterswaterleiding, Vletgaarsmaten</t>
  </si>
  <si>
    <t>yopls01</t>
  </si>
  <si>
    <t>Pleskessloot Caspersstraat Dhn</t>
  </si>
  <si>
    <t>yopnd01</t>
  </si>
  <si>
    <t>Vijver Doornenburgseweg Pnd</t>
  </si>
  <si>
    <t>yopob01</t>
  </si>
  <si>
    <t>Polbeek, IJslandsestraat Zutphen</t>
  </si>
  <si>
    <t>yopop01</t>
  </si>
  <si>
    <t>De Poppe Markelo</t>
  </si>
  <si>
    <t>yoprb01</t>
  </si>
  <si>
    <t>Pieriksbeek, Voskuilweg-Corle</t>
  </si>
  <si>
    <t>yoprk01</t>
  </si>
  <si>
    <t>Prinsenbeek Lage Heurnsew DHN</t>
  </si>
  <si>
    <t>yopvk01</t>
  </si>
  <si>
    <t>Plas van Kroon Pieriksestraat Angerlo</t>
  </si>
  <si>
    <t>yordb01</t>
  </si>
  <si>
    <t>Rode Beek Kipstraat Hummelo</t>
  </si>
  <si>
    <t>yordb02</t>
  </si>
  <si>
    <t>Rode Beek Tellingstraat landgoed Uilen</t>
  </si>
  <si>
    <t>yoreb01</t>
  </si>
  <si>
    <t>Roetenbeek Waaijerdinkswg Mdo</t>
  </si>
  <si>
    <t>yoreg01</t>
  </si>
  <si>
    <t>Reijrinksgoot, Zwolle</t>
  </si>
  <si>
    <t>yorew01</t>
  </si>
  <si>
    <t>Reefse Wetering, Zeddamseweg-Azewijn</t>
  </si>
  <si>
    <t>yorhv01</t>
  </si>
  <si>
    <t>Ravenhorsterw'leiding Diepenh.w Neede</t>
  </si>
  <si>
    <t>yorig01</t>
  </si>
  <si>
    <t>Depot Riezengraven peilbuis 1000</t>
  </si>
  <si>
    <t>yorig02</t>
  </si>
  <si>
    <t>Riezengraven peilbuis 1002 depot</t>
  </si>
  <si>
    <t>yorlo02</t>
  </si>
  <si>
    <t>Stadswater Ruurlo vijver Stationsstraat</t>
  </si>
  <si>
    <t>yorlo04</t>
  </si>
  <si>
    <t>Afwatering van de Vente Kaaldijk Ruurlo</t>
  </si>
  <si>
    <t>yormb01</t>
  </si>
  <si>
    <t>Ramsbeek, Slemphuttenweg</t>
  </si>
  <si>
    <t>yormb03</t>
  </si>
  <si>
    <t>yorob01</t>
  </si>
  <si>
    <t>Rozendaalse Beek, Ringallee-Rozendaal</t>
  </si>
  <si>
    <t>yorob02</t>
  </si>
  <si>
    <t>Rozendaalse Beek, Watermolen Taveerne</t>
  </si>
  <si>
    <t>yorob04</t>
  </si>
  <si>
    <t>Rozendaalse Beek Vijverlaan vijver 4</t>
  </si>
  <si>
    <t>yorob06</t>
  </si>
  <si>
    <t>Rozendaalse Beek Park Rzd</t>
  </si>
  <si>
    <t>yorob10</t>
  </si>
  <si>
    <t>Rozendaalse Beek Boulevard Velp</t>
  </si>
  <si>
    <t>yorsg01</t>
  </si>
  <si>
    <t>Ruskermorsgoot, Schurinkweg Neede</t>
  </si>
  <si>
    <t>yorsg02</t>
  </si>
  <si>
    <t>Ruskemorsgoot Eibergseweg Neede</t>
  </si>
  <si>
    <t>yortb00</t>
  </si>
  <si>
    <t>Ratumsebeek Ratumseweg Ratum</t>
  </si>
  <si>
    <t>yortb01</t>
  </si>
  <si>
    <t>yortb11</t>
  </si>
  <si>
    <t>Ratumse Beek, Moezenbrug-Ratum</t>
  </si>
  <si>
    <t>yortbb1</t>
  </si>
  <si>
    <t>Ratumse Beek, Bonnink Wtw</t>
  </si>
  <si>
    <t>yorua01</t>
  </si>
  <si>
    <t>Ruiters Aa Havikerwaard</t>
  </si>
  <si>
    <t>yorub02</t>
  </si>
  <si>
    <t>Ruitersbeek, Buitensingel Ellecom</t>
  </si>
  <si>
    <t>yorub03</t>
  </si>
  <si>
    <t>ruitersbeek, ben.str.A348 Ellecom</t>
  </si>
  <si>
    <t>yorui01</t>
  </si>
  <si>
    <t>Ruighenrode Lochem</t>
  </si>
  <si>
    <t>yosab00</t>
  </si>
  <si>
    <t>Schaarsbeek, bovenloop Schaarsbrug</t>
  </si>
  <si>
    <t>yosab01</t>
  </si>
  <si>
    <t>yosab02</t>
  </si>
  <si>
    <t>Schaarsbeek den Oppas Meekertweg</t>
  </si>
  <si>
    <t>yosab03</t>
  </si>
  <si>
    <t>Schaarsbeek v instr spoorsloot Meekerw</t>
  </si>
  <si>
    <t>yosab05</t>
  </si>
  <si>
    <t>Schaarsbeek Wwijksestraat Bdv</t>
  </si>
  <si>
    <t>yosbd01</t>
  </si>
  <si>
    <t>Strandbad Winterswijk, zwemwater</t>
  </si>
  <si>
    <t>yosbd02</t>
  </si>
  <si>
    <t>Strandbad Winterswijk, meetpunt 2</t>
  </si>
  <si>
    <t>yosbk17</t>
  </si>
  <si>
    <t>Schipbeek bij Houboerweg</t>
  </si>
  <si>
    <t>yosbk19</t>
  </si>
  <si>
    <t>Schipbeek brug Lochemseweg Lochem-Goor</t>
  </si>
  <si>
    <t>yosbk20</t>
  </si>
  <si>
    <t>Schipbeek/ Twentekanaal</t>
  </si>
  <si>
    <t>yosbk22</t>
  </si>
  <si>
    <t>Schipbeek, Kooidijk Markelo</t>
  </si>
  <si>
    <t>yosbk25</t>
  </si>
  <si>
    <t>Schipbeek, Roosdom</t>
  </si>
  <si>
    <t>yosbk45</t>
  </si>
  <si>
    <t>Schipbeek Roudaalterweg Markelo</t>
  </si>
  <si>
    <t>yosbk50</t>
  </si>
  <si>
    <t>yosbk60</t>
  </si>
  <si>
    <t>Schipbeek Larenseweg Markelo</t>
  </si>
  <si>
    <t>yosbk61</t>
  </si>
  <si>
    <t>Schipbeek, inlaat 0.13 Dalhuizen</t>
  </si>
  <si>
    <t>yosbk70</t>
  </si>
  <si>
    <t>Schipbeek Bathmen Schipbeekpad</t>
  </si>
  <si>
    <t>yosbk75</t>
  </si>
  <si>
    <t>Schipbeek, Woertmansbrug</t>
  </si>
  <si>
    <t>yosbk90</t>
  </si>
  <si>
    <t>Schipbeek Zwormertorenbrug Oxersteeg Deventer</t>
  </si>
  <si>
    <t>yosbrpb01</t>
  </si>
  <si>
    <t>Depot Schevebrug</t>
  </si>
  <si>
    <t>yosbv01</t>
  </si>
  <si>
    <t>Sonsbeekvijver</t>
  </si>
  <si>
    <t>yosch00</t>
  </si>
  <si>
    <t>Afwatering Schaarsheide Aladnaweg Aalt</t>
  </si>
  <si>
    <t>yosdv00</t>
  </si>
  <si>
    <t>Snijdersveerbeek Hondorpweg Aalten</t>
  </si>
  <si>
    <t>yosdv03</t>
  </si>
  <si>
    <t>Snijdersveerbeek Demkespad Dpl</t>
  </si>
  <si>
    <t>yosgb01</t>
  </si>
  <si>
    <t>Gracht Kasteel Slangenburg</t>
  </si>
  <si>
    <t>yosgp01</t>
  </si>
  <si>
    <t>Slingeplas Aalten, meetpunt 1</t>
  </si>
  <si>
    <t>yosgp02</t>
  </si>
  <si>
    <t>Slingeplas Aalten, meetpunt 2</t>
  </si>
  <si>
    <t>yoshw01</t>
  </si>
  <si>
    <t>Steenhaarswatergang bij Buurserbeek</t>
  </si>
  <si>
    <t>yosip01</t>
  </si>
  <si>
    <t>Siepersbeek Holthuisweg Winterswijk</t>
  </si>
  <si>
    <t>yosip02</t>
  </si>
  <si>
    <t>Siepersbeek start ref. traject</t>
  </si>
  <si>
    <t>yosip03</t>
  </si>
  <si>
    <t>Siepersbeek einde ref. traject</t>
  </si>
  <si>
    <t>yosipdr01</t>
  </si>
  <si>
    <t>Wtw drainage sl.langs siepersbeek</t>
  </si>
  <si>
    <t>yoskv01</t>
  </si>
  <si>
    <t>Stelkampsveld, Borculoseweg z.o Barche</t>
  </si>
  <si>
    <t>yoslb01</t>
  </si>
  <si>
    <t>yoslb02</t>
  </si>
  <si>
    <t>Slijpbeek KEMA</t>
  </si>
  <si>
    <t>yosls02</t>
  </si>
  <si>
    <t>Slinge Sloot Leemhorstdijk Aalten</t>
  </si>
  <si>
    <t>yosmhpb01</t>
  </si>
  <si>
    <t>Depot Smithuus</t>
  </si>
  <si>
    <t>yosnb01</t>
  </si>
  <si>
    <t>Steenbeek, Zwolseweg Eibergen</t>
  </si>
  <si>
    <t>yosnb02</t>
  </si>
  <si>
    <t>langs perc. vanaf Boerendijk</t>
  </si>
  <si>
    <t>yosob00</t>
  </si>
  <si>
    <t>Soerense Beek, Sprengekop Z.tak-Laag S</t>
  </si>
  <si>
    <t>yosob01</t>
  </si>
  <si>
    <t>Soerense Beek, Harderwijkseweg-Laag So</t>
  </si>
  <si>
    <t>yosob03</t>
  </si>
  <si>
    <t>Soerense Beek, Broekdijk Dieren</t>
  </si>
  <si>
    <t>yosob04</t>
  </si>
  <si>
    <t>Soerense Beek, na tak Leuvenheimsche H</t>
  </si>
  <si>
    <t>yosob05</t>
  </si>
  <si>
    <t>Soerense Beek, Bockhorstweg-Dieren</t>
  </si>
  <si>
    <t>yosoh01</t>
  </si>
  <si>
    <t>Spreng op Heuven schaapskooi</t>
  </si>
  <si>
    <t>yospb00</t>
  </si>
  <si>
    <t>Schippersbeek Burloseweg Winterswijk</t>
  </si>
  <si>
    <t>yospr00</t>
  </si>
  <si>
    <t>yospw01</t>
  </si>
  <si>
    <t>Spildijkswatergang, Bathmen</t>
  </si>
  <si>
    <t>yosta01</t>
  </si>
  <si>
    <t>Staringplas Willink Weust Winterswijk</t>
  </si>
  <si>
    <t>yostb00</t>
  </si>
  <si>
    <t>yostb01</t>
  </si>
  <si>
    <t>Stuwbeek, Huttenweg Miste</t>
  </si>
  <si>
    <t>yostb05</t>
  </si>
  <si>
    <t>Stuwbeek Statiosnweg Bredevoort</t>
  </si>
  <si>
    <t>yostb06</t>
  </si>
  <si>
    <t>Stuwbeek Zwanebroekweg</t>
  </si>
  <si>
    <t>yostb11</t>
  </si>
  <si>
    <t>Stuwbeek Nieuwe Misterwoold weg</t>
  </si>
  <si>
    <t>yosth01</t>
  </si>
  <si>
    <t>Scholtenhof Gendringen</t>
  </si>
  <si>
    <t>yostk01</t>
  </si>
  <si>
    <t>Stroombroek Braamt, meetpunt 1</t>
  </si>
  <si>
    <t>yostk02</t>
  </si>
  <si>
    <t>Stroombroek Braamt, meetpunt 2</t>
  </si>
  <si>
    <t>yostk03</t>
  </si>
  <si>
    <t>Stroombroek Bergh, meetpunt 3</t>
  </si>
  <si>
    <t>yostk04</t>
  </si>
  <si>
    <t>Stroombroek Bergh, meetpunt 4</t>
  </si>
  <si>
    <t>yostl01</t>
  </si>
  <si>
    <t>Slat waterl. einde maatregel</t>
  </si>
  <si>
    <t>yostm01</t>
  </si>
  <si>
    <t>Slootermeer Gendringen, meetpunt 1</t>
  </si>
  <si>
    <t>yostm02</t>
  </si>
  <si>
    <t>Slootermeer Gendringen, meetpunt 2</t>
  </si>
  <si>
    <t>yoswl01</t>
  </si>
  <si>
    <t>Scheperswaterleiding</t>
  </si>
  <si>
    <t>yotkm02</t>
  </si>
  <si>
    <t>Vijver zw Gravenwaardsedijk Tkm</t>
  </si>
  <si>
    <t>yotkm03</t>
  </si>
  <si>
    <t>ODR Gravenwaard Tolkamer</t>
  </si>
  <si>
    <t>yotsv01</t>
  </si>
  <si>
    <t>Teeselinkven, ten noord westen van Nee</t>
  </si>
  <si>
    <t>yotuw01</t>
  </si>
  <si>
    <t>Tuunterwg Mentinkweg Winterswijk bovMD</t>
  </si>
  <si>
    <t>yotwk01</t>
  </si>
  <si>
    <t>Twenthekanaal Sluis Eefde</t>
  </si>
  <si>
    <t>yotwk02</t>
  </si>
  <si>
    <t>Twenthekanaal Mogezompse brug Armhoede</t>
  </si>
  <si>
    <t>youft01</t>
  </si>
  <si>
    <t>Ulft na samenk. 12000 en 12040</t>
  </si>
  <si>
    <t>youft03</t>
  </si>
  <si>
    <t>Ulft, Maasstraat</t>
  </si>
  <si>
    <t>youft04</t>
  </si>
  <si>
    <t>Ulft, OIJ-weg na garage Vredegoor</t>
  </si>
  <si>
    <t>yoval01</t>
  </si>
  <si>
    <t>yoval02</t>
  </si>
  <si>
    <t>Vierakkerselaak weg Vorden RO 15</t>
  </si>
  <si>
    <t>yoval11</t>
  </si>
  <si>
    <t>Vierakkerselaak Kerkhoflaan Vorden</t>
  </si>
  <si>
    <t>yovas01</t>
  </si>
  <si>
    <t>N18 autobaan</t>
  </si>
  <si>
    <t>yovas02</t>
  </si>
  <si>
    <t>Varsseveld, oost.aaltenseweg</t>
  </si>
  <si>
    <t>yovas03</t>
  </si>
  <si>
    <t>Varsseveld Gelderkampstraat</t>
  </si>
  <si>
    <t>yoveb01</t>
  </si>
  <si>
    <t>Veerbeek Lage Heurnseweg Dpl</t>
  </si>
  <si>
    <t>yovee01</t>
  </si>
  <si>
    <t>Veengoot, bov.str Ramsbeek grenskantoo</t>
  </si>
  <si>
    <t>yoveg01</t>
  </si>
  <si>
    <t>veegoot, Halsedijksbrug - Mrv</t>
  </si>
  <si>
    <t>yoveg02</t>
  </si>
  <si>
    <t>yoveg10</t>
  </si>
  <si>
    <t>Veengoot tolbrug Twenteroute</t>
  </si>
  <si>
    <t>yoveg11</t>
  </si>
  <si>
    <t>Veengoot, Zilverbekendijk-Aalten</t>
  </si>
  <si>
    <t>yoveg12</t>
  </si>
  <si>
    <t>yoveg13</t>
  </si>
  <si>
    <t>Veengoot, Reerinkweg Veldhoek</t>
  </si>
  <si>
    <t>yovevpb01</t>
  </si>
  <si>
    <t>Depot Vellervoort</t>
  </si>
  <si>
    <t>yovgk01</t>
  </si>
  <si>
    <t>Camping de Fontein</t>
  </si>
  <si>
    <t>yovgv01</t>
  </si>
  <si>
    <t>Ven in Groote Veld OudeBorculosew Vord</t>
  </si>
  <si>
    <t>yovhw01</t>
  </si>
  <si>
    <t>Veenhuis waterleiding Siebelinkweg Winterswijk</t>
  </si>
  <si>
    <t>yovhw03</t>
  </si>
  <si>
    <t>Veenhuis waterleiding Burloseweg Winterswijk</t>
  </si>
  <si>
    <t>yovib01</t>
  </si>
  <si>
    <t>yovij01</t>
  </si>
  <si>
    <t>Visserij, De Heest-Zwiep</t>
  </si>
  <si>
    <t>yovij12</t>
  </si>
  <si>
    <t>Visserij Bosheurneweg Lochem</t>
  </si>
  <si>
    <t>yovlg01</t>
  </si>
  <si>
    <t>Vlaskersgoot, Slemphutterweg Z v Rekke</t>
  </si>
  <si>
    <t>yovlp01</t>
  </si>
  <si>
    <t>Stadswater Velp, Velperbroekcircuit</t>
  </si>
  <si>
    <t>yovlp02</t>
  </si>
  <si>
    <t>Stadswater Velp in uitstroom gemaal Velperwaarden</t>
  </si>
  <si>
    <t>yovlp03</t>
  </si>
  <si>
    <t>Stadsw.Velp Pres. Kennedylaan</t>
  </si>
  <si>
    <t>yovlp04</t>
  </si>
  <si>
    <t>Stadswater Velp Velperbroekcircuit</t>
  </si>
  <si>
    <t>yovlp05</t>
  </si>
  <si>
    <t>Stadswater Velp Broekstraat</t>
  </si>
  <si>
    <t>yovlp07</t>
  </si>
  <si>
    <t>Stadswater Velp Rietganssingel</t>
  </si>
  <si>
    <t>yovlp11</t>
  </si>
  <si>
    <t>Velp Broekstaat bij ziekenhuis inciden</t>
  </si>
  <si>
    <t>yovob11</t>
  </si>
  <si>
    <t>Voorstebeek, Horstweg/Oude Holterweg</t>
  </si>
  <si>
    <t>yovow01</t>
  </si>
  <si>
    <t>Voorste waterleiding Scheve brug</t>
  </si>
  <si>
    <t>yovrb00</t>
  </si>
  <si>
    <t>Vragenderbeek Lankveldweg Vragender</t>
  </si>
  <si>
    <t>yovrb01</t>
  </si>
  <si>
    <t>yovrb02</t>
  </si>
  <si>
    <t>Vragenderbeek, Zijtak Vragenderbeek</t>
  </si>
  <si>
    <t>yovrg01</t>
  </si>
  <si>
    <t>BBB10,020 past. Schepersstr. Vgd</t>
  </si>
  <si>
    <t>yovrl01</t>
  </si>
  <si>
    <t>yovsd01</t>
  </si>
  <si>
    <t>yovsd02</t>
  </si>
  <si>
    <t>yovsd03</t>
  </si>
  <si>
    <t>yovsh01</t>
  </si>
  <si>
    <t>Voshaar, zwemwater incidenteel, particulier</t>
  </si>
  <si>
    <t>yovsv00</t>
  </si>
  <si>
    <t>Vossenveldsebk, Vossenvsw Wtw</t>
  </si>
  <si>
    <t>yovsv01</t>
  </si>
  <si>
    <t>Vossenveldsbeek, Bataafseweg Winterswijk</t>
  </si>
  <si>
    <t>yovvb00</t>
  </si>
  <si>
    <t>yowat01</t>
  </si>
  <si>
    <t>Waterster Platvoetsdijk Borculo</t>
  </si>
  <si>
    <t>yowaw01</t>
  </si>
  <si>
    <t>yowaw02</t>
  </si>
  <si>
    <t>yoway01</t>
  </si>
  <si>
    <t>Waay Duiven, duikplank</t>
  </si>
  <si>
    <t>yoway02</t>
  </si>
  <si>
    <t>Waay, aan de dijkse kant</t>
  </si>
  <si>
    <t>yowbl01</t>
  </si>
  <si>
    <t>Windenberg, Ganzesteeg Knb</t>
  </si>
  <si>
    <t>yowdb01</t>
  </si>
  <si>
    <t>Wildenborgh/Bosket Vorden</t>
  </si>
  <si>
    <t>yoweb01</t>
  </si>
  <si>
    <t>yoweb02</t>
  </si>
  <si>
    <t>Wehlse Beek, Breedestraat Wehl</t>
  </si>
  <si>
    <t>yoweb03</t>
  </si>
  <si>
    <t>wehlse beek, effluent sloot rwzi</t>
  </si>
  <si>
    <t>yoweb11</t>
  </si>
  <si>
    <t>Wehlse Beek, Keppelseweg Wehl voor RWZI</t>
  </si>
  <si>
    <t>yowee01</t>
  </si>
  <si>
    <t>De Weem De Twee Roeden Westervoort</t>
  </si>
  <si>
    <t>yoweh01</t>
  </si>
  <si>
    <t>Wehl, wg broekhuizerstraat</t>
  </si>
  <si>
    <t>yowey00</t>
  </si>
  <si>
    <t>yowey01</t>
  </si>
  <si>
    <t>yowft01</t>
  </si>
  <si>
    <t>Walfort Aalten</t>
  </si>
  <si>
    <t>yowhl01</t>
  </si>
  <si>
    <t>Whemerlaak Rondweg Vorden</t>
  </si>
  <si>
    <t>yowib01</t>
  </si>
  <si>
    <t>Wissinkbeek, Beerninkweg-Meddo</t>
  </si>
  <si>
    <t>yowibwb12</t>
  </si>
  <si>
    <t>Wijde Wetering</t>
  </si>
  <si>
    <t>yowibwb13</t>
  </si>
  <si>
    <t>yowie01</t>
  </si>
  <si>
    <t>De Wiel, Barlhammerweg Doetinchem</t>
  </si>
  <si>
    <t>yowil01</t>
  </si>
  <si>
    <t>Wijnbergse Loopgraaf, Liemersweg Doetinchem</t>
  </si>
  <si>
    <t>yowil02</t>
  </si>
  <si>
    <t>Wijnbergse Loopgraaf nieuwe loop De Huet</t>
  </si>
  <si>
    <t>yowit01</t>
  </si>
  <si>
    <t>Witte kolk achter kerk Laag-Keppel</t>
  </si>
  <si>
    <t>yowiv01</t>
  </si>
  <si>
    <t>Waterl vh Witteveen Witteveenweg</t>
  </si>
  <si>
    <t>yowiw01</t>
  </si>
  <si>
    <t>Wijde Wetering, brug Giesbeeksestraat Giesbeek</t>
  </si>
  <si>
    <t>yowiw02</t>
  </si>
  <si>
    <t>Wijde Wetering Noordelijke Parallelweg</t>
  </si>
  <si>
    <t>yowiw11</t>
  </si>
  <si>
    <t>Wijde Wetering, Rijksweg-Westervoort</t>
  </si>
  <si>
    <t>yowki01</t>
  </si>
  <si>
    <t>Watergang van de Kipkesdijk</t>
  </si>
  <si>
    <t>yowlb00</t>
  </si>
  <si>
    <t>Willinkbeek, Bredelerweg Ratum</t>
  </si>
  <si>
    <t>yowlb01</t>
  </si>
  <si>
    <t>Willinkbeek, 't Wieskamp-Winterswijk</t>
  </si>
  <si>
    <t>yowlb10</t>
  </si>
  <si>
    <t>Willinkbeek, Gossink Wtw</t>
  </si>
  <si>
    <t>yowld10</t>
  </si>
  <si>
    <t>de Wildt Alt Voorthuysen (Duitsland)</t>
  </si>
  <si>
    <t>yowlo01</t>
  </si>
  <si>
    <t>Dennenweg ten noorden van Neede</t>
  </si>
  <si>
    <t>yowmd01</t>
  </si>
  <si>
    <t>Landgoed Suideras Wichmond</t>
  </si>
  <si>
    <t>yowmd02</t>
  </si>
  <si>
    <t>yowmd03</t>
  </si>
  <si>
    <t>yowmg01</t>
  </si>
  <si>
    <t>watergang van de Meyersgaarden</t>
  </si>
  <si>
    <t>yowrkpb01</t>
  </si>
  <si>
    <t>Depot Warken peilbuis 1</t>
  </si>
  <si>
    <t>yowrkpb02</t>
  </si>
  <si>
    <t>Depot Warken peilbuis 2</t>
  </si>
  <si>
    <t>yowrkpb03</t>
  </si>
  <si>
    <t>Depot Warken peilbuis 3</t>
  </si>
  <si>
    <t>yowrkpb04</t>
  </si>
  <si>
    <t>Depot Warken peilbuis 4</t>
  </si>
  <si>
    <t>yowsb01</t>
  </si>
  <si>
    <t>yowse02</t>
  </si>
  <si>
    <t>oudeloop bab gr. Wiersse</t>
  </si>
  <si>
    <t>yowsw01</t>
  </si>
  <si>
    <t>Wooldse waterleiding Brandendijk Winterswijk</t>
  </si>
  <si>
    <t>yowtv01</t>
  </si>
  <si>
    <t>Stadswater Westervoort, Parallelweg</t>
  </si>
  <si>
    <t>yowtv03</t>
  </si>
  <si>
    <t>Watergang bij de Bult van Putman Westervoort</t>
  </si>
  <si>
    <t>yowtv04</t>
  </si>
  <si>
    <t>Stadswater Westervoort Parallelweg Zuidsingel</t>
  </si>
  <si>
    <t>yowtv05</t>
  </si>
  <si>
    <t>Westervoort, IJsselrust</t>
  </si>
  <si>
    <t>yowtv06</t>
  </si>
  <si>
    <t>Westervoort, Broeklanden</t>
  </si>
  <si>
    <t>yowtv07</t>
  </si>
  <si>
    <t>Westervoort, Klapstraat</t>
  </si>
  <si>
    <t>yowtv08</t>
  </si>
  <si>
    <t>Westervoort, Rijndijk</t>
  </si>
  <si>
    <t>yowtv09</t>
  </si>
  <si>
    <t>Westervoort , Rivierweg</t>
  </si>
  <si>
    <t>yowtv10</t>
  </si>
  <si>
    <t>Westervoort, Hamersestraat</t>
  </si>
  <si>
    <t>yowtv11</t>
  </si>
  <si>
    <t>Westervoort, Kampstraat</t>
  </si>
  <si>
    <t>yowtv12</t>
  </si>
  <si>
    <t>Westervoort, Rijndijk infiltr.vijver</t>
  </si>
  <si>
    <t>yowtw01</t>
  </si>
  <si>
    <t>yowtw04</t>
  </si>
  <si>
    <t>yowtw05</t>
  </si>
  <si>
    <t>Retentievijver Winterswijk Tuberweg</t>
  </si>
  <si>
    <t>yowtw07</t>
  </si>
  <si>
    <t>Wehmerbeek Elinkstr. Wtw</t>
  </si>
  <si>
    <t>yowtw09</t>
  </si>
  <si>
    <t>Wehmerbeek Lange brug Wtw</t>
  </si>
  <si>
    <t>yowtw10</t>
  </si>
  <si>
    <t>Wehmerbeek Winterswijk</t>
  </si>
  <si>
    <t>yowtw11</t>
  </si>
  <si>
    <t>yowtw12</t>
  </si>
  <si>
    <t>Wtw vijver spoorlijn-lorentzstr.</t>
  </si>
  <si>
    <t>yowtw13</t>
  </si>
  <si>
    <t>Wtw  Wiggersweg 4</t>
  </si>
  <si>
    <t>yowtw14</t>
  </si>
  <si>
    <t>Wtw  Badweg 4</t>
  </si>
  <si>
    <t>yowtw15</t>
  </si>
  <si>
    <t>Wtw  Holthuisweg 19</t>
  </si>
  <si>
    <t>yowtw16</t>
  </si>
  <si>
    <t>Greppel Smalbraak, Wldsew 109</t>
  </si>
  <si>
    <t>yowtw20</t>
  </si>
  <si>
    <t>plas Driemarkweg w wijk</t>
  </si>
  <si>
    <t>yowtw50</t>
  </si>
  <si>
    <t>yowtw51</t>
  </si>
  <si>
    <t>pr. Wtw-Oeding</t>
  </si>
  <si>
    <t>yowtw80</t>
  </si>
  <si>
    <t>Tijlmanswatergang, Larenseweg</t>
  </si>
  <si>
    <t>yowtwv13</t>
  </si>
  <si>
    <t>Wtw Wigtersweg 3</t>
  </si>
  <si>
    <t>yowvd03</t>
  </si>
  <si>
    <t>Ramshof Warnsveld</t>
  </si>
  <si>
    <t>yowwi01</t>
  </si>
  <si>
    <t>watergang van het Witte Veen</t>
  </si>
  <si>
    <t>yowwl01</t>
  </si>
  <si>
    <t>Warmse Waterleiding Heuvenseweg Woold</t>
  </si>
  <si>
    <t>yowzb92</t>
  </si>
  <si>
    <t>Zaalbeek, Bathmenseweg</t>
  </si>
  <si>
    <t>yowzd88</t>
  </si>
  <si>
    <t>watergang van de Zuid-Dortherhoek</t>
  </si>
  <si>
    <t>yozak01</t>
  </si>
  <si>
    <t>Zuidelijk Afwateringskanaal Lochemseweg Lochem</t>
  </si>
  <si>
    <t>yozbk01</t>
  </si>
  <si>
    <t>Zaalbeek, viaduct Braakmansteeg</t>
  </si>
  <si>
    <t>yozew01</t>
  </si>
  <si>
    <t>Zevenaarse Wetering, Boleemweg Zevenaar</t>
  </si>
  <si>
    <t>yozew02</t>
  </si>
  <si>
    <t>Zevenaarse Wetering Mallandse Brug</t>
  </si>
  <si>
    <t>yozgb01</t>
  </si>
  <si>
    <t>Ziegenbeek Duitshofwg na kr.kamp</t>
  </si>
  <si>
    <t>yozhm01</t>
  </si>
  <si>
    <t>Venderinkweg Zelhem</t>
  </si>
  <si>
    <t>yozib02</t>
  </si>
  <si>
    <t>Zilverbeek, Ligterinkdijk Aalten</t>
  </si>
  <si>
    <t>yozib03</t>
  </si>
  <si>
    <t>Zilverbeek, Atn  235867-442147</t>
  </si>
  <si>
    <t>yozik01</t>
  </si>
  <si>
    <t>afw.Zieuwentse kempen Mrv</t>
  </si>
  <si>
    <t>yoziw01</t>
  </si>
  <si>
    <t>Zegendijk Zieuwent</t>
  </si>
  <si>
    <t>yoziw02</t>
  </si>
  <si>
    <t>ovsl Hrvweg/schoppenweg Zwt</t>
  </si>
  <si>
    <t>yozkg01</t>
  </si>
  <si>
    <t>Zijtak Kooiersgoot Tolkampsw. Wintersw</t>
  </si>
  <si>
    <t>yozkk01</t>
  </si>
  <si>
    <t>Zwarte Kolk Hummelo bos Hessenweg/Ruurlose allee</t>
  </si>
  <si>
    <t>yozmp01</t>
  </si>
  <si>
    <t>De Zumpe, Haafsweg Doetinchem</t>
  </si>
  <si>
    <t>yozob01</t>
  </si>
  <si>
    <t>Zoddebeek, Zuidgrensweg</t>
  </si>
  <si>
    <t>yozob02</t>
  </si>
  <si>
    <t>Zoddebeek, Broekdijk</t>
  </si>
  <si>
    <t>yozob03</t>
  </si>
  <si>
    <t>Zoddebeek Hofterveldweg</t>
  </si>
  <si>
    <t>yozpn01</t>
  </si>
  <si>
    <t>Berkel Stadsw. Zutphen, brug H. Dunantweg Houtwal</t>
  </si>
  <si>
    <t>yozpn02</t>
  </si>
  <si>
    <t>Stadswater Zutphen, Vierakkerselaak</t>
  </si>
  <si>
    <t>yozpn04</t>
  </si>
  <si>
    <t>Stadswater Zutphen Zuidwijken</t>
  </si>
  <si>
    <t>yozpn05</t>
  </si>
  <si>
    <t>Stadswater Zutphen Martinetsingel</t>
  </si>
  <si>
    <t>yozpn07</t>
  </si>
  <si>
    <t>Stadswater Zutphen H.Dunantweg schoolt</t>
  </si>
  <si>
    <t>yozpn09</t>
  </si>
  <si>
    <t>Stadswater Zutphen Harenbergweg</t>
  </si>
  <si>
    <t>yozpn10</t>
  </si>
  <si>
    <t>Stadswater Zutphen Veldseweg ing.kerkh</t>
  </si>
  <si>
    <t>yozpn11</t>
  </si>
  <si>
    <t>Stadswater Zutphen kleine omlegging</t>
  </si>
  <si>
    <t>yozpn13</t>
  </si>
  <si>
    <t>Ijslandsestraat Zutphen</t>
  </si>
  <si>
    <t>yozpn15</t>
  </si>
  <si>
    <t>Zweedsestraat Zutphen</t>
  </si>
  <si>
    <t>yozpn16</t>
  </si>
  <si>
    <t>Pollaan Zutphen</t>
  </si>
  <si>
    <t>yozpn21</t>
  </si>
  <si>
    <t>Stadswaters Zutphen Vierakkerselaak thv Tichelkuil</t>
  </si>
  <si>
    <t>yozps01</t>
  </si>
  <si>
    <t>Zompesloot gemaal Doetinchem</t>
  </si>
  <si>
    <t>yozps02</t>
  </si>
  <si>
    <t>Zompesloot verlegd gemaal Doetinchem</t>
  </si>
  <si>
    <t>yozua02</t>
  </si>
  <si>
    <t>Zuidelijk afwateringskanaal Lochemsewe</t>
  </si>
  <si>
    <t>yozvn01</t>
  </si>
  <si>
    <t>Stadswater Zevenaar, Reisenakker</t>
  </si>
  <si>
    <t>yozvn02</t>
  </si>
  <si>
    <t>Stadswater Zevenaar, Ringbaan Oost</t>
  </si>
  <si>
    <t>yozvn03</t>
  </si>
  <si>
    <t>Stadswater Zevenaar vijver de Horst</t>
  </si>
  <si>
    <t>yozvn06</t>
  </si>
  <si>
    <t>Fahrenheitstraat Zevenaar</t>
  </si>
  <si>
    <t>yozvn07</t>
  </si>
  <si>
    <t>Edisonstraat Zevenaar Hengelder</t>
  </si>
  <si>
    <t>yozvn08</t>
  </si>
  <si>
    <t>Marconistraat Zevenaar Hengelder</t>
  </si>
  <si>
    <t>yozvn10</t>
  </si>
  <si>
    <t>Zevenaar stadswater kruising Methen Ardeche</t>
  </si>
  <si>
    <t>yozvn15</t>
  </si>
  <si>
    <t>Kleine Matenweg A12 Zevenaar</t>
  </si>
  <si>
    <t>yozvn17</t>
  </si>
  <si>
    <t>Menthen Zevenaar Rosorum</t>
  </si>
  <si>
    <t>yozvn19</t>
  </si>
  <si>
    <t>yozvn20</t>
  </si>
  <si>
    <t>t Bieltje Zevenaar</t>
  </si>
  <si>
    <t>yozvn21</t>
  </si>
  <si>
    <t>Sandgat Zevenaar</t>
  </si>
  <si>
    <t>yozvn23</t>
  </si>
  <si>
    <t>Mercurion Zevenaar</t>
  </si>
  <si>
    <t>yozvn24</t>
  </si>
  <si>
    <t>Doesburgseweg Zevenaar</t>
  </si>
  <si>
    <t>yozvn25</t>
  </si>
  <si>
    <t>Delweg Zevenaar</t>
  </si>
  <si>
    <t>yozvn27</t>
  </si>
  <si>
    <t>Oud Zevenaarseweg Zevenaar</t>
  </si>
  <si>
    <t>yozvn28</t>
  </si>
  <si>
    <t>Guido Gezellestraat Zevenaar</t>
  </si>
  <si>
    <t>yozwa01</t>
  </si>
  <si>
    <t>yozww00</t>
  </si>
  <si>
    <t>Zwarte water Blekkinkveen Winterswijk</t>
  </si>
  <si>
    <t>yt05zk67</t>
  </si>
  <si>
    <t>05ZK67000045 uit depot, Haarlo</t>
  </si>
  <si>
    <t>yt141205hd10</t>
  </si>
  <si>
    <t>Haarlo depot 10 links</t>
  </si>
  <si>
    <t>yt141205hd12</t>
  </si>
  <si>
    <t>Haarlo depot 12</t>
  </si>
  <si>
    <t>ytpmv04</t>
  </si>
  <si>
    <t>proj. Nijhuis after ozon M</t>
  </si>
  <si>
    <t>ytpmv06</t>
  </si>
  <si>
    <t>proj. Nijhuis after ozon B</t>
  </si>
  <si>
    <t>ytpmv09</t>
  </si>
  <si>
    <t>proj. Nijhuis after reaction tank</t>
  </si>
  <si>
    <t>ytzepb01</t>
  </si>
  <si>
    <t>rwzi Etten MP01</t>
  </si>
  <si>
    <t>ytzepb02</t>
  </si>
  <si>
    <t>rwzi Etten MP02</t>
  </si>
  <si>
    <t>ytzepb03</t>
  </si>
  <si>
    <t>rwzi Etten MP03</t>
  </si>
  <si>
    <t>ytzepb04</t>
  </si>
  <si>
    <t>rwzi Etten MP04</t>
  </si>
  <si>
    <t>ytzepb05</t>
  </si>
  <si>
    <t>rwzi Etten MP05</t>
  </si>
  <si>
    <t>ytzepb06</t>
  </si>
  <si>
    <t>rwzi Etten MP06</t>
  </si>
  <si>
    <t>ytzepb07</t>
  </si>
  <si>
    <t>rwzi Etten MP07</t>
  </si>
  <si>
    <t>ytzepb08</t>
  </si>
  <si>
    <t>rwzi Etten MP08</t>
  </si>
  <si>
    <t>ytzepb09</t>
  </si>
  <si>
    <t>rwzi Etten MP09</t>
  </si>
  <si>
    <t>ytzepb10</t>
  </si>
  <si>
    <t>rwzi Etten MP10</t>
  </si>
  <si>
    <t>ytzepb11</t>
  </si>
  <si>
    <t>rwzi Etten MP11</t>
  </si>
  <si>
    <t>ytzepbref</t>
  </si>
  <si>
    <t>rwzi Etten pbref</t>
  </si>
  <si>
    <t>ytzepbref1</t>
  </si>
  <si>
    <t>rwzi Etten pbref1</t>
  </si>
  <si>
    <t>ytzepbref2</t>
  </si>
  <si>
    <t>rwzi Etten pbref2</t>
  </si>
  <si>
    <t>ytzlpb01</t>
  </si>
  <si>
    <t>rwzi Ltv pb MP01</t>
  </si>
  <si>
    <t>ytzlpb02</t>
  </si>
  <si>
    <t>rwzi Ltv pb MP02</t>
  </si>
  <si>
    <t>ytzlpb03</t>
  </si>
  <si>
    <t>rwzi Ltv pb MP03</t>
  </si>
  <si>
    <t>ytzlpb04</t>
  </si>
  <si>
    <t>rwzi Ltv pb MP04</t>
  </si>
  <si>
    <t>ytzlpb05</t>
  </si>
  <si>
    <t>rwzi Ltv pb MP05</t>
  </si>
  <si>
    <t>ytzlpb06</t>
  </si>
  <si>
    <t>rwzi Ltv pb MP06</t>
  </si>
  <si>
    <t>ytzlpb07</t>
  </si>
  <si>
    <t>rwzi Ltv pb 1</t>
  </si>
  <si>
    <t>ytzlpb08</t>
  </si>
  <si>
    <t>rwzi ltv pb 17</t>
  </si>
  <si>
    <t>ytzlpb09</t>
  </si>
  <si>
    <t>rwzi ltv pb 18</t>
  </si>
  <si>
    <t>ytzlpb10</t>
  </si>
  <si>
    <t>rwzi ltv pb 20</t>
  </si>
  <si>
    <t>ytzlpb11</t>
  </si>
  <si>
    <t>rwzi ltv mpref</t>
  </si>
  <si>
    <t>ytznpb01</t>
  </si>
  <si>
    <t>rwzi nieuwgraaf pb MP01</t>
  </si>
  <si>
    <t>ytznpb02</t>
  </si>
  <si>
    <t>rwzi nieuwgraaf pb MP02</t>
  </si>
  <si>
    <t>ytznpb03</t>
  </si>
  <si>
    <t>rwzi nieuwgraaf pb MP03</t>
  </si>
  <si>
    <t>ytznpb04</t>
  </si>
  <si>
    <t>rwzi nieuwgraaf pb MP04</t>
  </si>
  <si>
    <t>ytznpb05</t>
  </si>
  <si>
    <t>rwzi nieuwgraaf pb MP05</t>
  </si>
  <si>
    <t>ytznpb06</t>
  </si>
  <si>
    <t>rwzi nieuwgraaf pb MP06</t>
  </si>
  <si>
    <t>ytznpb07</t>
  </si>
  <si>
    <t>rwzi nieuwgraaf pb MP07</t>
  </si>
  <si>
    <t>ytznpb08</t>
  </si>
  <si>
    <t>rwzi nieuwgraaf pb MP08</t>
  </si>
  <si>
    <t>ytznpb09</t>
  </si>
  <si>
    <t>rwzi nieuwgraaf pb MP09</t>
  </si>
  <si>
    <t>ytznpb10</t>
  </si>
  <si>
    <t>rwzi nieuwgraaf pb MP10</t>
  </si>
  <si>
    <t>ytznpb11</t>
  </si>
  <si>
    <t>rwzi nieuwgraaf pb MP11</t>
  </si>
  <si>
    <t>ytznpb12</t>
  </si>
  <si>
    <t>rwzi nieuwgraaf pb MP12</t>
  </si>
  <si>
    <t>ytznpb13</t>
  </si>
  <si>
    <t>rwzi nieuwgraaf pb MP13</t>
  </si>
  <si>
    <t>ytznpb14</t>
  </si>
  <si>
    <t>rwzi nieuwgraaf pb MP14</t>
  </si>
  <si>
    <t>ytznpb15</t>
  </si>
  <si>
    <t>rwzi nieuwgraaf pb MP15</t>
  </si>
  <si>
    <t>ytznpb16</t>
  </si>
  <si>
    <t>rwzi nieuwgraaf pb MP16</t>
  </si>
  <si>
    <t>ytznpb17</t>
  </si>
  <si>
    <t>rwzi nieuwgraaf pb MP17</t>
  </si>
  <si>
    <t>ytznpb18</t>
  </si>
  <si>
    <t>rwzi nieuwgraaf pb MP18</t>
  </si>
  <si>
    <t>ytznpb19</t>
  </si>
  <si>
    <t>rwzi nieuwgraaf pb MP19</t>
  </si>
  <si>
    <t>ytznpb20</t>
  </si>
  <si>
    <t>rwzi nieuwgraaf pb MP20</t>
  </si>
  <si>
    <t>ytznpb23</t>
  </si>
  <si>
    <t>rwzi nieuwgraaf pb MP23</t>
  </si>
  <si>
    <t>ytznpb24</t>
  </si>
  <si>
    <t>rwzi nieuwgraaf pb MP24</t>
  </si>
  <si>
    <t>ytznpb25</t>
  </si>
  <si>
    <t>rwzi nieuwgraaf pb MP25</t>
  </si>
  <si>
    <t>ytznpb26</t>
  </si>
  <si>
    <t>rwzi nieuwgraaf pb MP26</t>
  </si>
  <si>
    <t>ytznpb27</t>
  </si>
  <si>
    <t>rwzi nieuwgraaf pb MP27</t>
  </si>
  <si>
    <t>ytznpb28</t>
  </si>
  <si>
    <t>rwzi nieuwgraaf pb MP28</t>
  </si>
  <si>
    <t>ytznpb29</t>
  </si>
  <si>
    <t>rwzi nieuwgraaf pb MP29</t>
  </si>
  <si>
    <t>ytznpb30</t>
  </si>
  <si>
    <t>rwzi nieuwgraaf pb MP30</t>
  </si>
  <si>
    <t>ytznpb31</t>
  </si>
  <si>
    <t>rwzi nieuwgraaf pb MP31</t>
  </si>
  <si>
    <t>ytznpb32</t>
  </si>
  <si>
    <t>rwzi nieuwgraaf pb MP32</t>
  </si>
  <si>
    <t>ytznpb33</t>
  </si>
  <si>
    <t>rwzi nieuwgraaf pb MP33</t>
  </si>
  <si>
    <t>ytznpb34</t>
  </si>
  <si>
    <t>rwzi nieuwgraaf pb MP34</t>
  </si>
  <si>
    <t>ytznpb35</t>
  </si>
  <si>
    <t>rwzi nieuwgraaf pb MP35</t>
  </si>
  <si>
    <t>ytznpb36</t>
  </si>
  <si>
    <t>rwzi nieuwgraaf pb MP36</t>
  </si>
  <si>
    <t>ytznpb37</t>
  </si>
  <si>
    <t>rwzi nieuwgraaf pb MP37</t>
  </si>
  <si>
    <t>ytznpb38</t>
  </si>
  <si>
    <t>rwzi nieuwgraaf pb MP38</t>
  </si>
  <si>
    <t>ytznpb39</t>
  </si>
  <si>
    <t>rwzi nieuwgraaf pb MP39</t>
  </si>
  <si>
    <t>ytznpb40</t>
  </si>
  <si>
    <t>rwzi nieuwgraaf pb MP40</t>
  </si>
  <si>
    <t>ytznpb41</t>
  </si>
  <si>
    <t>rwzi nieuwgraaf pb MP41</t>
  </si>
  <si>
    <t>ytznpb42</t>
  </si>
  <si>
    <t>rwzi nieuwgraaf pb MP42</t>
  </si>
  <si>
    <t>ytznpb43</t>
  </si>
  <si>
    <t>rwzi nieuwgraaf pb MP43</t>
  </si>
  <si>
    <t>ytznpb44</t>
  </si>
  <si>
    <t>rwzi nieuwgraaf pb MP44</t>
  </si>
  <si>
    <t>ytznpb45</t>
  </si>
  <si>
    <t>rwzi nieuwgraaf pb MP45</t>
  </si>
  <si>
    <t>ytznpb46</t>
  </si>
  <si>
    <t>rwzi nieuwgraaf pb MP46</t>
  </si>
  <si>
    <t>ytznpb47</t>
  </si>
  <si>
    <t>rwzi nieuwgraaf pb MP47</t>
  </si>
  <si>
    <t>ytznpb48</t>
  </si>
  <si>
    <t>rwzi nieuwgraaf pb MP48</t>
  </si>
  <si>
    <t>ytznpb49</t>
  </si>
  <si>
    <t>rwzi nieuwgraaf pb MP49</t>
  </si>
  <si>
    <t>ytznpb50</t>
  </si>
  <si>
    <t>rwzi nieuwgraaf pb MP50</t>
  </si>
  <si>
    <t>ytznpb51</t>
  </si>
  <si>
    <t>rwzi nieuwgraaf pb MP51</t>
  </si>
  <si>
    <t>ytznpb52</t>
  </si>
  <si>
    <t>rwzi nieuwgraaf pb MP52</t>
  </si>
  <si>
    <t>ytznpb53</t>
  </si>
  <si>
    <t>rwzi nieuwgraaf pb MP53</t>
  </si>
  <si>
    <t>ytznpb55</t>
  </si>
  <si>
    <t>rwzi nieuwgraaf pb MP55</t>
  </si>
  <si>
    <t>ytznpb56</t>
  </si>
  <si>
    <t>rwzi nieuwgraaf pb MP56</t>
  </si>
  <si>
    <t>ytznpb57</t>
  </si>
  <si>
    <t>rwzi nieuwgraaf pb MP57</t>
  </si>
  <si>
    <t>ytznpb59</t>
  </si>
  <si>
    <t>rwzi nieuwgraaf pb MP59</t>
  </si>
  <si>
    <t>ytznpb60</t>
  </si>
  <si>
    <t>rwzi nieuwgraaf pb MP60</t>
  </si>
  <si>
    <t>ytznpb61</t>
  </si>
  <si>
    <t>rwzi nieuwgraaf pb MP61</t>
  </si>
  <si>
    <t>ytznpb62</t>
  </si>
  <si>
    <t>rwzi nieuwgraaf pb MP62</t>
  </si>
  <si>
    <t>ytznpb63</t>
  </si>
  <si>
    <t>rwzi nieuwgraaf pb MP63</t>
  </si>
  <si>
    <t>ytznpbref</t>
  </si>
  <si>
    <t>rwzi Nieuwgraaf pb MREF</t>
  </si>
  <si>
    <t>ytzopb01</t>
  </si>
  <si>
    <t>rwzi Olburgen pb 01</t>
  </si>
  <si>
    <t>ytzopb02</t>
  </si>
  <si>
    <t>rwzi Olburgen pb 02</t>
  </si>
  <si>
    <t>ytzopb03</t>
  </si>
  <si>
    <t>rwzi Olburgen pb 03</t>
  </si>
  <si>
    <t>ytzopb04</t>
  </si>
  <si>
    <t>rwzi Olburgen pb 04</t>
  </si>
  <si>
    <t>ytzopb05</t>
  </si>
  <si>
    <t>rwzi Olburgen pb 05</t>
  </si>
  <si>
    <t>ytzopb06</t>
  </si>
  <si>
    <t>rwzi Olburgen pb 06</t>
  </si>
  <si>
    <t>ytzopb07</t>
  </si>
  <si>
    <t>rwzi Olburgen pb 07</t>
  </si>
  <si>
    <t>ytzopb08</t>
  </si>
  <si>
    <t>rwzi Olburgen pb 08</t>
  </si>
  <si>
    <t>ytzopb09</t>
  </si>
  <si>
    <t>rwzi Olburgen pb 09</t>
  </si>
  <si>
    <t>ytzopb10</t>
  </si>
  <si>
    <t>rwzi Olburgen pb 10</t>
  </si>
  <si>
    <t>ytzopb11</t>
  </si>
  <si>
    <t>rwzi Olburgen pb 11</t>
  </si>
  <si>
    <t>ytzopb12</t>
  </si>
  <si>
    <t>rwzi Olburgen pb 12</t>
  </si>
  <si>
    <t>ytzopb13</t>
  </si>
  <si>
    <t>rwzi Olburgen pb 13</t>
  </si>
  <si>
    <t>ytzopb14</t>
  </si>
  <si>
    <t>rwzi Olburgen pb 14</t>
  </si>
  <si>
    <t>ytzopb15</t>
  </si>
  <si>
    <t>rwzi Olburgen pb 15</t>
  </si>
  <si>
    <t>ytzopb16</t>
  </si>
  <si>
    <t>rwzi Olburgen pb 16</t>
  </si>
  <si>
    <t>ytzopb17</t>
  </si>
  <si>
    <t>rwzi Olburgen pb 17</t>
  </si>
  <si>
    <t>ytzopb18</t>
  </si>
  <si>
    <t>rwzi Olburgen pb 18</t>
  </si>
  <si>
    <t>ytzopb19</t>
  </si>
  <si>
    <t>rwzi Olburgen pb 19</t>
  </si>
  <si>
    <t>ytzopb20</t>
  </si>
  <si>
    <t>rwzi Olburgen pb 20</t>
  </si>
  <si>
    <t>ytzopb21</t>
  </si>
  <si>
    <t>rwzi Olburgen pb 21</t>
  </si>
  <si>
    <t>ytzopb22</t>
  </si>
  <si>
    <t>rwzi Olburgen pb 22</t>
  </si>
  <si>
    <t>ytzopb23</t>
  </si>
  <si>
    <t>rwzi Olburgen pb 23</t>
  </si>
  <si>
    <t>ytzopb24</t>
  </si>
  <si>
    <t>rwzi Olburgen pb 24</t>
  </si>
  <si>
    <t>ytzopb25</t>
  </si>
  <si>
    <t>rwzi Olburgen pb 25</t>
  </si>
  <si>
    <t>ytzopb26</t>
  </si>
  <si>
    <t>rwzi Olburgen pb 26</t>
  </si>
  <si>
    <t>ytzopb27</t>
  </si>
  <si>
    <t>rwzi Olburgen pb 27</t>
  </si>
  <si>
    <t>ytzopb28</t>
  </si>
  <si>
    <t>rwzi Olburgen pb 28</t>
  </si>
  <si>
    <t>ytzopb29</t>
  </si>
  <si>
    <t>rwzi Olburgen pb 29</t>
  </si>
  <si>
    <t>ytzopb30</t>
  </si>
  <si>
    <t>rwzi Olburgen pb 30</t>
  </si>
  <si>
    <t>ytzopb31</t>
  </si>
  <si>
    <t>rwzi Olburgen pb 31</t>
  </si>
  <si>
    <t>ytzopb32</t>
  </si>
  <si>
    <t>rwzi Olburgen pb 32</t>
  </si>
  <si>
    <t>ytzopb33</t>
  </si>
  <si>
    <t>rwzi Olburgen pb 33</t>
  </si>
  <si>
    <t>ytzopb34</t>
  </si>
  <si>
    <t>rwzi Olburgen pb 34</t>
  </si>
  <si>
    <t>ytzopb35</t>
  </si>
  <si>
    <t>rwzi Olburgen pb 35</t>
  </si>
  <si>
    <t>ytzopb36</t>
  </si>
  <si>
    <t>rwzi Olburgen pb 36</t>
  </si>
  <si>
    <t>ytzopb37</t>
  </si>
  <si>
    <t>rwzi Olburgen pb 37</t>
  </si>
  <si>
    <t>ytzopb38</t>
  </si>
  <si>
    <t>rwzi Olburgen pb 38</t>
  </si>
  <si>
    <t>ytzopb39</t>
  </si>
  <si>
    <t>rwzi Olburgen pb 39</t>
  </si>
  <si>
    <t>ytzopb40</t>
  </si>
  <si>
    <t>rwzi Olburgen pb 40</t>
  </si>
  <si>
    <t>ytzopb41</t>
  </si>
  <si>
    <t>rwzi Olburgen pb 41</t>
  </si>
  <si>
    <t>ytzopb42</t>
  </si>
  <si>
    <t>rwzi Olburgen pb 42</t>
  </si>
  <si>
    <t>ytzopb43</t>
  </si>
  <si>
    <t>rwzi Olburgen pb 43</t>
  </si>
  <si>
    <t>ytzopb44</t>
  </si>
  <si>
    <t>rwzi Olburgen pb 44</t>
  </si>
  <si>
    <t>ytzopb45</t>
  </si>
  <si>
    <t>rwzi Olburgen pb 45</t>
  </si>
  <si>
    <t>ytzopb46</t>
  </si>
  <si>
    <t>rwzi Olburgen pb 46</t>
  </si>
  <si>
    <t>ytzopb47</t>
  </si>
  <si>
    <t>rwzi Olburgen pb 47</t>
  </si>
  <si>
    <t>ytzopb48</t>
  </si>
  <si>
    <t>rwzi Olburgen pb 48</t>
  </si>
  <si>
    <t>ytzopbref</t>
  </si>
  <si>
    <t>rwzi Olburgen pb MREF</t>
  </si>
  <si>
    <t>ytzozs0</t>
  </si>
  <si>
    <t>ytzzpb01</t>
  </si>
  <si>
    <t>rwzi Zutphen pb 09</t>
  </si>
  <si>
    <t>ytzzpb02</t>
  </si>
  <si>
    <t>rwzi Zutphen pb 07</t>
  </si>
  <si>
    <t>ytzzpb03</t>
  </si>
  <si>
    <t>rwzi Zutphen pb M04</t>
  </si>
  <si>
    <t>ytzzpb04</t>
  </si>
  <si>
    <t>rwzi Zutphen pb M05</t>
  </si>
  <si>
    <t>ytzzpb05</t>
  </si>
  <si>
    <t>rwzi Zutphen pb M06</t>
  </si>
  <si>
    <t>ytzzpb06</t>
  </si>
  <si>
    <t>rwzi Zutphen pb M07</t>
  </si>
  <si>
    <t>ytzzpb07</t>
  </si>
  <si>
    <t>rwzi Zutphen pb M08</t>
  </si>
  <si>
    <t>ytzzpb08</t>
  </si>
  <si>
    <t>rwzi Zutphen pb M10</t>
  </si>
  <si>
    <t>ytzzpb09</t>
  </si>
  <si>
    <t>rwzi Zutphen pb M09</t>
  </si>
  <si>
    <t>ytzzpb10</t>
  </si>
  <si>
    <t>rwzi Zutphen pb 05A</t>
  </si>
  <si>
    <t>ytzzpb11</t>
  </si>
  <si>
    <t>rwzi Zutphen pb 06</t>
  </si>
  <si>
    <t>ytzzpb12</t>
  </si>
  <si>
    <t>rwzi Zutphen pb 12</t>
  </si>
  <si>
    <t>ytzzpb13</t>
  </si>
  <si>
    <t>rwzi Zutphen pb 13</t>
  </si>
  <si>
    <t>ytzzpb14</t>
  </si>
  <si>
    <t>rwzi Zutphen pb 14</t>
  </si>
  <si>
    <t>ytzzpb15</t>
  </si>
  <si>
    <t>rwzi Zutphen pb 15</t>
  </si>
  <si>
    <t>yverebgm01</t>
  </si>
  <si>
    <t>Veresol Eibergen</t>
  </si>
  <si>
    <t>yvsvcal01</t>
  </si>
  <si>
    <t>Calamiteit brand Ter Horst, Varsseveld, Seesinkbeek.</t>
  </si>
  <si>
    <t>yvulcanus</t>
  </si>
  <si>
    <t>Vulcanus</t>
  </si>
  <si>
    <t>ywb19-005t1</t>
  </si>
  <si>
    <t>Wiersse Baakse Beek Onderloop, Barchem. traject 1, 752m</t>
  </si>
  <si>
    <t>yzaat0</t>
  </si>
  <si>
    <t>rzi aalten at</t>
  </si>
  <si>
    <t>yzaef0</t>
  </si>
  <si>
    <t>rzi aalten effluent</t>
  </si>
  <si>
    <t>yzain0</t>
  </si>
  <si>
    <t>rzi aalten influent</t>
  </si>
  <si>
    <t>yzasb0</t>
  </si>
  <si>
    <t>rzi Aalten slibbuffer</t>
  </si>
  <si>
    <t>yzasi0</t>
  </si>
  <si>
    <t>rzi Aalten slibindikker</t>
  </si>
  <si>
    <t>yzazs0</t>
  </si>
  <si>
    <t>yzdat0</t>
  </si>
  <si>
    <t>rzi dinxperlo at</t>
  </si>
  <si>
    <t>yzddiv</t>
  </si>
  <si>
    <t>rzi dinxperlo incidenteel mp</t>
  </si>
  <si>
    <t>yzdef0</t>
  </si>
  <si>
    <t>rzi dinxperlo effluent</t>
  </si>
  <si>
    <t>yzdin0</t>
  </si>
  <si>
    <t>rzi dinxperlo influent</t>
  </si>
  <si>
    <t>yzdin0p</t>
  </si>
  <si>
    <t>Pilot rwzi dinxperlo influent</t>
  </si>
  <si>
    <t>yzdpbmp01</t>
  </si>
  <si>
    <t>rwzi Dinxperlo pb mp01</t>
  </si>
  <si>
    <t>yzdpbmp02</t>
  </si>
  <si>
    <t>rwzi Dinxperlo pb mp02</t>
  </si>
  <si>
    <t>yzdpbmp03</t>
  </si>
  <si>
    <t>rwzi Dinxperlo pb mp03</t>
  </si>
  <si>
    <t>yzdpbmp04</t>
  </si>
  <si>
    <t>rwzi Dinxperlo pb mp04</t>
  </si>
  <si>
    <t>yzdpbmp05</t>
  </si>
  <si>
    <t>rwzi Dinxperlo pb mp05</t>
  </si>
  <si>
    <t>yzdpbmp06</t>
  </si>
  <si>
    <t>rwzi Dinxperlo pb mp06</t>
  </si>
  <si>
    <t>yzdpbmp07</t>
  </si>
  <si>
    <t>rwzi Dinxperlo pb mp07</t>
  </si>
  <si>
    <t>yzdpbmp08</t>
  </si>
  <si>
    <t>rwzi Dinxperlo pb mp08</t>
  </si>
  <si>
    <t>yzdpbmp09</t>
  </si>
  <si>
    <t>rwzi Dinxperlo pb mp09</t>
  </si>
  <si>
    <t>yzdpbmp10</t>
  </si>
  <si>
    <t>rwzi Dinxperlo pb mp10</t>
  </si>
  <si>
    <t>yzdpbmp11</t>
  </si>
  <si>
    <t>rwzi Dinxperlo pb mp11</t>
  </si>
  <si>
    <t>yzdpbmp12</t>
  </si>
  <si>
    <t>rwzi Dinxperlo pb mp12</t>
  </si>
  <si>
    <t>yzdpbmp13</t>
  </si>
  <si>
    <t>rwzi Dinxperlo pb mp13</t>
  </si>
  <si>
    <t>yzdpbmpref</t>
  </si>
  <si>
    <t>rwzi Dinxperlo pb mpref</t>
  </si>
  <si>
    <t>yzdzs0</t>
  </si>
  <si>
    <t>yzeca0</t>
  </si>
  <si>
    <t>Rzi etten AT</t>
  </si>
  <si>
    <t>yzect1</t>
  </si>
  <si>
    <t>rwzi Etten centraat 1</t>
  </si>
  <si>
    <t>yzect2</t>
  </si>
  <si>
    <t>rwzi Etten centraat 2</t>
  </si>
  <si>
    <t>yzedivv</t>
  </si>
  <si>
    <t>rwzi etten, div. monsters slib</t>
  </si>
  <si>
    <t>yzeef0</t>
  </si>
  <si>
    <t>rzi etten effluent</t>
  </si>
  <si>
    <t>yzeft0</t>
  </si>
  <si>
    <t>rwzi Etten filtraat bandindikker</t>
  </si>
  <si>
    <t>yzein0</t>
  </si>
  <si>
    <t>rzi etten gezamenlijk influent</t>
  </si>
  <si>
    <t>yzein1dtc</t>
  </si>
  <si>
    <t>rzi etten infl. doetinchem</t>
  </si>
  <si>
    <t>yzein2tbg</t>
  </si>
  <si>
    <t>rzi etten infl. terborg</t>
  </si>
  <si>
    <t>yzevb2</t>
  </si>
  <si>
    <t>rzi etten voorbezinktank 2</t>
  </si>
  <si>
    <t>yzezs2</t>
  </si>
  <si>
    <t>rwzi Etten ingedikt niet uitg. slib cf2</t>
  </si>
  <si>
    <t>yzhat1</t>
  </si>
  <si>
    <t>rzi haarlo at1</t>
  </si>
  <si>
    <t>yzhat2</t>
  </si>
  <si>
    <t>rzi haarlo at2</t>
  </si>
  <si>
    <t>yzhef0</t>
  </si>
  <si>
    <t>rzi haarlo effluent</t>
  </si>
  <si>
    <t>yzhin0</t>
  </si>
  <si>
    <t>rzi Haarlo influent (totaal)</t>
  </si>
  <si>
    <t>yzhin0c</t>
  </si>
  <si>
    <t>rzi Haarlo contra bem.influent (tot.)</t>
  </si>
  <si>
    <t>yzhzs0</t>
  </si>
  <si>
    <t>yzibaef</t>
  </si>
  <si>
    <t>Westendorp Boesvelderdijk 30</t>
  </si>
  <si>
    <t>yzibaef1</t>
  </si>
  <si>
    <t>Westendorp Westelijke noorderbroekweg 3</t>
  </si>
  <si>
    <t>yzibaef2</t>
  </si>
  <si>
    <t>Westendorp Zweerinkdijk 4</t>
  </si>
  <si>
    <t>yzibaef3</t>
  </si>
  <si>
    <t>Varsseveld Hiddinkdijk 13a</t>
  </si>
  <si>
    <t>yzibaef4</t>
  </si>
  <si>
    <t>Varsseveld Hiddinkdijk 13</t>
  </si>
  <si>
    <t>yzibaef5</t>
  </si>
  <si>
    <t>Silvolde Rabelingstraat 18a</t>
  </si>
  <si>
    <t>yzibaef6</t>
  </si>
  <si>
    <t>Terborg Ettensestraat 27</t>
  </si>
  <si>
    <t>yzibaef7</t>
  </si>
  <si>
    <t>Westendorp Doetinchemseweg 135</t>
  </si>
  <si>
    <t>yzibaef8</t>
  </si>
  <si>
    <t>Westendorp Westelijke noorderbroekweg 6</t>
  </si>
  <si>
    <t>yzibaef9</t>
  </si>
  <si>
    <t>Westendorp Westelijke noorderbroekweg 9</t>
  </si>
  <si>
    <t>yzibain</t>
  </si>
  <si>
    <t>IBA influent</t>
  </si>
  <si>
    <t>yzlat0</t>
  </si>
  <si>
    <t>rwzi Lichtenvoorde at</t>
  </si>
  <si>
    <t>yzlef0</t>
  </si>
  <si>
    <t>rwzi Lichtenvoorde effluent</t>
  </si>
  <si>
    <t>yzlin1ltv</t>
  </si>
  <si>
    <t>rwzi Lichtenvoorde infl. Ltv</t>
  </si>
  <si>
    <t>yzlin2lvd</t>
  </si>
  <si>
    <t>rwzi Lichtenvoorde infl. Lievelde</t>
  </si>
  <si>
    <t>yzlin3zwt</t>
  </si>
  <si>
    <t>rwzi Lichtenvoorde infl. Zieuwent</t>
  </si>
  <si>
    <t>yzlin4gem</t>
  </si>
  <si>
    <t>rwzi Lichtenvoorde infl zwt lvd ltv</t>
  </si>
  <si>
    <t>yzlin6iwl</t>
  </si>
  <si>
    <t>rwzi Lichtenvoorde infl. IWL</t>
  </si>
  <si>
    <t>yzlzs0</t>
  </si>
  <si>
    <t>rwzi Lichtenvoorde zuiveringsslib</t>
  </si>
  <si>
    <t>yzmat0</t>
  </si>
  <si>
    <t>rzi markelo/holten at</t>
  </si>
  <si>
    <t>yzmdiv</t>
  </si>
  <si>
    <t>rzi markelo/holten incident. mp.</t>
  </si>
  <si>
    <t>yzmef0</t>
  </si>
  <si>
    <t>rzi markelo/holten effluent</t>
  </si>
  <si>
    <t>yzmin-vb</t>
  </si>
  <si>
    <t>rzi holten voorbezonken infl.</t>
  </si>
  <si>
    <t>yzmin0</t>
  </si>
  <si>
    <t>yznef0</t>
  </si>
  <si>
    <t>rwzi Nieuwgraaf effluent</t>
  </si>
  <si>
    <t>yznef0h</t>
  </si>
  <si>
    <t>rwzi Nieuwgraaf effluent RIZA</t>
  </si>
  <si>
    <t>yznin0</t>
  </si>
  <si>
    <t>rwzi Nieuwgraaf influent</t>
  </si>
  <si>
    <t>yznis0</t>
  </si>
  <si>
    <t>rwzi Nieuwgraaf interne stromen</t>
  </si>
  <si>
    <t>yznnbel0</t>
  </si>
  <si>
    <t>rwzi Ngf NA voorbeluchting</t>
  </si>
  <si>
    <t>yznps0</t>
  </si>
  <si>
    <t>rwzi Nieuwgraaf primair ingedikt slib</t>
  </si>
  <si>
    <t>yznsab1</t>
  </si>
  <si>
    <t>rwzi Nieuwgraaf sel. an. bel. 1</t>
  </si>
  <si>
    <t>yznsab2</t>
  </si>
  <si>
    <t>rwzi Nieuwgraaf sel. an. bel. 2</t>
  </si>
  <si>
    <t>yznsab3</t>
  </si>
  <si>
    <t>rwzi Nieuwgraaf sel. an. bel. 3</t>
  </si>
  <si>
    <t>yznsd0</t>
  </si>
  <si>
    <t>rwzi Ngf ingedikt slib na desint.</t>
  </si>
  <si>
    <t>yznsk0</t>
  </si>
  <si>
    <t>rwzi Nieuwgraaf slibkoek na ontw.</t>
  </si>
  <si>
    <t>yznss0</t>
  </si>
  <si>
    <t>rwzi Nieuwgraaf sec. ingedikt slib</t>
  </si>
  <si>
    <t>yznss1</t>
  </si>
  <si>
    <t>rwzi Ngf ingedikt sec. slib gisting 1</t>
  </si>
  <si>
    <t>yznss2</t>
  </si>
  <si>
    <t>rwzi Ngf ingedikt sec. slib gisting 2</t>
  </si>
  <si>
    <t>yznvb2</t>
  </si>
  <si>
    <t>rwzi Nieuwgraaf afl. voorbezink 2</t>
  </si>
  <si>
    <t>yznvbel0</t>
  </si>
  <si>
    <t>rwzi Ngf VOOR voorbeluchting</t>
  </si>
  <si>
    <t>yznzs0</t>
  </si>
  <si>
    <t>rwzi Nieuwgraaf zuiveringsslib</t>
  </si>
  <si>
    <t>yzoat0</t>
  </si>
  <si>
    <t>rzi Olburgen AT</t>
  </si>
  <si>
    <t>yzoct0</t>
  </si>
  <si>
    <t>rzi olburgen centraat</t>
  </si>
  <si>
    <t>yzoct0ws</t>
  </si>
  <si>
    <t>rwzi Olburgen centraat slib waterstr.</t>
  </si>
  <si>
    <t>yzoef0</t>
  </si>
  <si>
    <t>rzi olburgen effluent</t>
  </si>
  <si>
    <t>yzoef0h</t>
  </si>
  <si>
    <t>rzi olburgen effluent riza</t>
  </si>
  <si>
    <t>yzogembak</t>
  </si>
  <si>
    <t>rwzi Olburgen gemaal Baak</t>
  </si>
  <si>
    <t>yzoin1avi</t>
  </si>
  <si>
    <t>yzoin7gem</t>
  </si>
  <si>
    <t>rzi olburgen infl. gemeente s</t>
  </si>
  <si>
    <t>yzoos0ws</t>
  </si>
  <si>
    <t>rwzi Olburgen ontw.slib Waterstr.</t>
  </si>
  <si>
    <t>yzops0</t>
  </si>
  <si>
    <t>rwzi Olburgen prim.slib</t>
  </si>
  <si>
    <t>yzotg0</t>
  </si>
  <si>
    <t>rzi Olburgen tussen gemaal</t>
  </si>
  <si>
    <t>yzozs0</t>
  </si>
  <si>
    <t>rzi olburgen zuiveringsslib</t>
  </si>
  <si>
    <t>yzozs0ws</t>
  </si>
  <si>
    <t>rwzi Olburgen zuiv.slib Waterstr.</t>
  </si>
  <si>
    <t>yzrat0</t>
  </si>
  <si>
    <t>rzi ruurlo at</t>
  </si>
  <si>
    <t>yzrdivw</t>
  </si>
  <si>
    <t>rwzi Ruurlo div. watermonsters</t>
  </si>
  <si>
    <t>yzref0</t>
  </si>
  <si>
    <t>rzi ruurlo effluent</t>
  </si>
  <si>
    <t>yzrin0</t>
  </si>
  <si>
    <t>rzi ruurlo influent</t>
  </si>
  <si>
    <t>yzrsla</t>
  </si>
  <si>
    <t>rwzi Ruurlo, afvoerslib (tankwagen)</t>
  </si>
  <si>
    <t>yzrzs0</t>
  </si>
  <si>
    <t>yzvat0</t>
  </si>
  <si>
    <t>rwzi Varsseveld at</t>
  </si>
  <si>
    <t>yzvdivs</t>
  </si>
  <si>
    <t>rwzi Varsseveld div.monsters slib</t>
  </si>
  <si>
    <t>yzvef0</t>
  </si>
  <si>
    <t>rwzi Varsseveld effluent</t>
  </si>
  <si>
    <t>yzvin0</t>
  </si>
  <si>
    <t>rwzi Varsseveld influent</t>
  </si>
  <si>
    <t>yzvzs0</t>
  </si>
  <si>
    <t>yzwa01</t>
  </si>
  <si>
    <t>Zwalm</t>
  </si>
  <si>
    <t>yzwat0</t>
  </si>
  <si>
    <t>rzi winterswijk at</t>
  </si>
  <si>
    <t>yzwef0</t>
  </si>
  <si>
    <t>rzi winterswijk effluent</t>
  </si>
  <si>
    <t>yzwin0</t>
  </si>
  <si>
    <t>rzi winterswijk influent</t>
  </si>
  <si>
    <t>yzwpb01</t>
  </si>
  <si>
    <t>rwzi Winterswijk peilbuis 01</t>
  </si>
  <si>
    <t>yzwpb02</t>
  </si>
  <si>
    <t>rwzi Winterswijk peilbuis 02</t>
  </si>
  <si>
    <t>yzwpb03</t>
  </si>
  <si>
    <t>rwzi Winterswijk peilbuis 03</t>
  </si>
  <si>
    <t>yzwpb04</t>
  </si>
  <si>
    <t>rwzi Winterswijk peilbuis 04</t>
  </si>
  <si>
    <t>yzwpb05</t>
  </si>
  <si>
    <t>rwzi Winterswijk peilbuis 05</t>
  </si>
  <si>
    <t>yzwpb06</t>
  </si>
  <si>
    <t>rwzi Winterswijk peilbuis 06</t>
  </si>
  <si>
    <t>yzwpb07</t>
  </si>
  <si>
    <t>rwzi Winterswijk peilbuis 07</t>
  </si>
  <si>
    <t>yzwpb08</t>
  </si>
  <si>
    <t>rwzi Winterswijk peilbuis 08</t>
  </si>
  <si>
    <t>yzwpb09</t>
  </si>
  <si>
    <t>rwzi Winterswijk peilbuis 09</t>
  </si>
  <si>
    <t>yzwpb10</t>
  </si>
  <si>
    <t>rwzi Winterswijk peilbuis 10</t>
  </si>
  <si>
    <t>yzwpb11</t>
  </si>
  <si>
    <t>rwzi Winterswijk peilbuis 11</t>
  </si>
  <si>
    <t>yzwpb12</t>
  </si>
  <si>
    <t>rwzi Winterswijk peilbuis 12</t>
  </si>
  <si>
    <t>yzwpb13</t>
  </si>
  <si>
    <t>rwzi Winterswijk peilbuis 13</t>
  </si>
  <si>
    <t>yzwzs0</t>
  </si>
  <si>
    <t>yzxat0</t>
  </si>
  <si>
    <t>rzi wehl at</t>
  </si>
  <si>
    <t>yzxef0</t>
  </si>
  <si>
    <t>rzi wehl effluent</t>
  </si>
  <si>
    <t>yzxin0</t>
  </si>
  <si>
    <t>rzi wehl influent</t>
  </si>
  <si>
    <t>yzxsb0</t>
  </si>
  <si>
    <t>rzi Wehl slibbuffer</t>
  </si>
  <si>
    <t>yzxsi0</t>
  </si>
  <si>
    <t>rzi Wehl slibindikker</t>
  </si>
  <si>
    <t>yzxzs0</t>
  </si>
  <si>
    <t>yzzat1</t>
  </si>
  <si>
    <t>rzi zutphen at 1</t>
  </si>
  <si>
    <t>yzzat2</t>
  </si>
  <si>
    <t>rzi zutphen at 2</t>
  </si>
  <si>
    <t>yzzat3nere</t>
  </si>
  <si>
    <t>at3 Nereda project RWZI Zutphen</t>
  </si>
  <si>
    <t>yzzat4nere</t>
  </si>
  <si>
    <t>at4 Nereda project RWZI Zutphen</t>
  </si>
  <si>
    <t>yzzef0</t>
  </si>
  <si>
    <t>rzi zutphen effluent</t>
  </si>
  <si>
    <t>yzzef0h</t>
  </si>
  <si>
    <t>rzi zutphen effluent riza</t>
  </si>
  <si>
    <t>yzzef1</t>
  </si>
  <si>
    <t>rzi zutphen effluent at 1</t>
  </si>
  <si>
    <t>yzzeff0nere</t>
  </si>
  <si>
    <t>Nereda effluent Nereda project RWZI Zutphen</t>
  </si>
  <si>
    <t>yzzin6pld</t>
  </si>
  <si>
    <t>rzi zutphen influent persleiding</t>
  </si>
  <si>
    <t>yzzin7vw1</t>
  </si>
  <si>
    <t>rzi zutphen infl. verdeelwerk 1</t>
  </si>
  <si>
    <t>yzzin8vw2</t>
  </si>
  <si>
    <t>rzi zutphen infl.verd.werk2(gmb)</t>
  </si>
  <si>
    <t>yzzinbufnere</t>
  </si>
  <si>
    <t>influentbuffer Nereda project RWZI Zutphen</t>
  </si>
  <si>
    <t>yzzinnere</t>
  </si>
  <si>
    <t>rwzi Zutphen peilbuis 09</t>
  </si>
  <si>
    <t>rwzi Zutphen peilbuis 07</t>
  </si>
  <si>
    <t>rwzi Zutphen peilbuis M07</t>
  </si>
  <si>
    <t>rwzi Zutphen peilbuis M10</t>
  </si>
  <si>
    <t>rwzi Zutphen peilbuis 05A</t>
  </si>
  <si>
    <t>rwzi Zutphen peilbuis 06</t>
  </si>
  <si>
    <t>rwzi Zutphen peilbuis 12</t>
  </si>
  <si>
    <t>rwzi Zutphen peilbuis 13</t>
  </si>
  <si>
    <t>rwzi Zutphen peilbuis 14</t>
  </si>
  <si>
    <t>rwzi Zutphen peilbuis 15</t>
  </si>
  <si>
    <t>yzzplkns</t>
  </si>
  <si>
    <t>RWZI Zutphen persleiding Kanaalstraat (Friesland Campina)</t>
  </si>
  <si>
    <t>yzzpwgmb</t>
  </si>
  <si>
    <t>RWZI Zutphen, proceswater tbv GMB. (effl2)</t>
  </si>
  <si>
    <t>yzzsi0</t>
  </si>
  <si>
    <t>comp. slib ingedikt rwzi Zutphen</t>
  </si>
  <si>
    <t>Laboratorium afvalwater</t>
  </si>
  <si>
    <t>Effluent vuilwaterkelder</t>
  </si>
  <si>
    <t>z100-021k</t>
  </si>
  <si>
    <t>awzi Zeewolde-Oogdouche Besturingsgebouw</t>
  </si>
  <si>
    <t>z100-x-1102</t>
  </si>
  <si>
    <t>z100-x-1202</t>
  </si>
  <si>
    <t>z100-x-1301</t>
  </si>
  <si>
    <t>z100-x-2102</t>
  </si>
  <si>
    <t>z100gw-mz01</t>
  </si>
  <si>
    <t>Zeewolde, peilbuis mz01</t>
  </si>
  <si>
    <t>z100gw-mz02</t>
  </si>
  <si>
    <t>Zeewolde, peilbuis mz02</t>
  </si>
  <si>
    <t>z100gw-mz03</t>
  </si>
  <si>
    <t>Zeewolde, peilbuis mz03</t>
  </si>
  <si>
    <t>z100gw-mz04</t>
  </si>
  <si>
    <t>Zeewolde, peilbuis mz04</t>
  </si>
  <si>
    <t>z100gw-mz05</t>
  </si>
  <si>
    <t>Zeewolde, peilbuis mz05</t>
  </si>
  <si>
    <t>z100gw-mz06</t>
  </si>
  <si>
    <t>Zeewolde, peilbuis mz06</t>
  </si>
  <si>
    <t>z100gw-mz07</t>
  </si>
  <si>
    <t>Zeewolde, peilbuis mz07</t>
  </si>
  <si>
    <t>z100gw-mz08</t>
  </si>
  <si>
    <t>Zeewolde, peilbuis mz08</t>
  </si>
  <si>
    <t>z100gw-mz09</t>
  </si>
  <si>
    <t>Zeewolde, peilbuis mz09</t>
  </si>
  <si>
    <t>z100gw-mz10</t>
  </si>
  <si>
    <t>Zeewolde, peilbuis mz10</t>
  </si>
  <si>
    <t>z100gw-ref0</t>
  </si>
  <si>
    <t>Zeewolde, peilbuis Referentie</t>
  </si>
  <si>
    <t>z114-01</t>
  </si>
  <si>
    <t>z124-03</t>
  </si>
  <si>
    <t>Salco Fishfarm Dronten BV CP</t>
  </si>
  <si>
    <t>z1373-01</t>
  </si>
  <si>
    <t>z138-01</t>
  </si>
  <si>
    <t>z1493-01</t>
  </si>
  <si>
    <t>Spoelwater afkomstig van reinigen fusten voor zilveruien</t>
  </si>
  <si>
    <t>z1526-04</t>
  </si>
  <si>
    <t>z15hn-086-01</t>
  </si>
  <si>
    <t>LEMSTERVAART, brug Ruttenseweg (NP214)</t>
  </si>
  <si>
    <t>z15hn-093-01</t>
  </si>
  <si>
    <t>POLENTOCHT, duiker Lemsterweg</t>
  </si>
  <si>
    <t>z15hn-095-01</t>
  </si>
  <si>
    <t>RUTTENSEVAART, brug Lemsterweg</t>
  </si>
  <si>
    <t>z15hz-049-01</t>
  </si>
  <si>
    <t>CREILERVAART, brug Banterweg</t>
  </si>
  <si>
    <t>z15hz-055-01</t>
  </si>
  <si>
    <t>ONDERDUIKERSTOCHT, brug Noordermiddenweg</t>
  </si>
  <si>
    <t>z15hz-056-01</t>
  </si>
  <si>
    <t>ONDERDUIKERSTOCHT, duiker Weg van Ongenade</t>
  </si>
  <si>
    <t>z15hz-062-01</t>
  </si>
  <si>
    <t>ANKERTOCHT, voor Steven Rippengemaal</t>
  </si>
  <si>
    <t>z15hz-070-01</t>
  </si>
  <si>
    <t>STADSGRACHT EMMELOORD, eindvijver Mastenbroek/Salland</t>
  </si>
  <si>
    <t>z15hz-083-01</t>
  </si>
  <si>
    <t>STADSWATER EMMELOORD, brug Hoeksewaard</t>
  </si>
  <si>
    <t>z15hz-172-01</t>
  </si>
  <si>
    <t>ESPELERDWARS-D-TOCHT, thv kavels C83-C84</t>
  </si>
  <si>
    <t>z15hz-173-01</t>
  </si>
  <si>
    <t>ONDERDUIKERSTOCHT, thv kavels C44-C52</t>
  </si>
  <si>
    <t>z16cz-055-01</t>
  </si>
  <si>
    <t>BURCHTTOCHT, duiker Friesepad</t>
  </si>
  <si>
    <t>z16cz-062-01</t>
  </si>
  <si>
    <t>KUINDERVAART, duiker Friesepad</t>
  </si>
  <si>
    <t>z16cz-082-01</t>
  </si>
  <si>
    <t>KALENBERGERTOCHT, duiker Oosterringweg</t>
  </si>
  <si>
    <t>z16cz-087-01</t>
  </si>
  <si>
    <t>MARKNESSERTOCHT, duiker Blankenhammerweg</t>
  </si>
  <si>
    <t>z16cz-088-01</t>
  </si>
  <si>
    <t>BLANKENHAMMERTOCHT, overstort Oosterringweg</t>
  </si>
  <si>
    <t>z16cz-091-01</t>
  </si>
  <si>
    <t>MARKNESSERVAART, loswal Baarloseweg (NP085)</t>
  </si>
  <si>
    <t>z16cz-127-01</t>
  </si>
  <si>
    <t>WATERBUFFER, Luttelgeest II, bij aflaatwerk Oosterringweg</t>
  </si>
  <si>
    <t>z16cz-183-01</t>
  </si>
  <si>
    <t>WELLERWAARD, strand</t>
  </si>
  <si>
    <t>z16cz-205-01</t>
  </si>
  <si>
    <t>KAVELSLOOT, Kavel N62-N63, voor uitstroom naar Kalenbergertocht</t>
  </si>
  <si>
    <t>z16cz-206-01</t>
  </si>
  <si>
    <t>WEGSLOOT, Oosterringweg-Nieuwlandseweg, voor uitstroom naar Kalenbergertocht</t>
  </si>
  <si>
    <t>z16cz-207-01</t>
  </si>
  <si>
    <t>WEGSLOOT, Oosterringweg-Nieuwlandseweg, bij Kalenbergerweg</t>
  </si>
  <si>
    <t>z200-x-1101</t>
  </si>
  <si>
    <t>z200-x-1311</t>
  </si>
  <si>
    <t>z200-x-1601</t>
  </si>
  <si>
    <t>z200-x-2213</t>
  </si>
  <si>
    <t>z200-x-2233</t>
  </si>
  <si>
    <t>z200-x-2310</t>
  </si>
  <si>
    <t>z2000-007k</t>
  </si>
  <si>
    <t>Gemaal Buma-wastafel garage</t>
  </si>
  <si>
    <t>z200gw-ma01</t>
  </si>
  <si>
    <t>Almere, peilbuis ma01</t>
  </si>
  <si>
    <t>z200gw-ma02</t>
  </si>
  <si>
    <t>Almere, peilbuis ma02</t>
  </si>
  <si>
    <t>z200gw-ma03</t>
  </si>
  <si>
    <t>Almere, peilbuis ma03</t>
  </si>
  <si>
    <t>z200gw-ma04</t>
  </si>
  <si>
    <t>Almere, peilbuis ma04</t>
  </si>
  <si>
    <t>z200gw-ma05</t>
  </si>
  <si>
    <t>Almere, peilbuis ma05</t>
  </si>
  <si>
    <t>z200gw-ma06</t>
  </si>
  <si>
    <t>Almere, peilbuis ma06</t>
  </si>
  <si>
    <t>z200gw-ma07</t>
  </si>
  <si>
    <t>Almere, peilbuis ma07</t>
  </si>
  <si>
    <t>z200gw-ma08</t>
  </si>
  <si>
    <t>Almere, peilbuis ma08</t>
  </si>
  <si>
    <t>z200gw-ma09</t>
  </si>
  <si>
    <t>Almere, peilbuis ma09</t>
  </si>
  <si>
    <t>z200gw-ma10</t>
  </si>
  <si>
    <t>Almere, peilbuis ma10</t>
  </si>
  <si>
    <t>z200gw-ma11</t>
  </si>
  <si>
    <t>Almere, peilbuis ma11</t>
  </si>
  <si>
    <t>z200gw-ma12</t>
  </si>
  <si>
    <t>Almere, peilbuis ma12</t>
  </si>
  <si>
    <t>z200gw-ma13</t>
  </si>
  <si>
    <t>Almere, peilbuis ma13</t>
  </si>
  <si>
    <t>z200gw-ref0</t>
  </si>
  <si>
    <t>Almere, peilbuis Referentie</t>
  </si>
  <si>
    <t>z20586-01</t>
  </si>
  <si>
    <t>z20cz-018-01</t>
  </si>
  <si>
    <t>ZWOLSETOCHT, duiker Hondweg</t>
  </si>
  <si>
    <t>z20cz-019-01</t>
  </si>
  <si>
    <t>HOGE VAART, brug Elburgerweg</t>
  </si>
  <si>
    <t>z20cz-022-01</t>
  </si>
  <si>
    <t>OUDEBOSTOCHT, achter boskavel kavels O51/52</t>
  </si>
  <si>
    <t>z20dz-001-01</t>
  </si>
  <si>
    <t>STADSWATER LELYSTAD, brug Schoener</t>
  </si>
  <si>
    <t>z20dz-054-01</t>
  </si>
  <si>
    <t>HOEKPLAS, OVP. vanaf Oostvaardersdijk</t>
  </si>
  <si>
    <t>z20en-046-01</t>
  </si>
  <si>
    <t>STADSWATER URK, parkeerplaats Bornholmlaan</t>
  </si>
  <si>
    <t>z20en-061-01</t>
  </si>
  <si>
    <t>WESTERMEERTOCHT, Westermeerweg/Schapenpad</t>
  </si>
  <si>
    <t>z20ez-001-01</t>
  </si>
  <si>
    <t>KAMPERHOEKTOCHT, ter hoogte van kavels H 4/5</t>
  </si>
  <si>
    <t>z20fn-116-01</t>
  </si>
  <si>
    <t>ESPELERVAART, Urkerweg, Emmeloord t.h.v. fietsbrug</t>
  </si>
  <si>
    <t>z20fn-125-01</t>
  </si>
  <si>
    <t>HAN STIJKELTOCHT, duiker Kareldoormanweg</t>
  </si>
  <si>
    <t>z20fn-130-01</t>
  </si>
  <si>
    <t>JOHANNES POSTTOCHT, duiker Karel Doormanweg</t>
  </si>
  <si>
    <t>z20fn-165-01</t>
  </si>
  <si>
    <t>NAGELERVAART, Karel Doormanweg loswal</t>
  </si>
  <si>
    <t>z20fn-166-01</t>
  </si>
  <si>
    <t>STADSWATER URK, duiker Richel</t>
  </si>
  <si>
    <t>z20fn-186-01</t>
  </si>
  <si>
    <t>URKERVAART, steiger t/o Toppad Urk</t>
  </si>
  <si>
    <t>z20fn-187-01</t>
  </si>
  <si>
    <t>STADSWATER URK, vlaak tussen Zwin/Wagenpad</t>
  </si>
  <si>
    <t>z20fn-192-01</t>
  </si>
  <si>
    <t>ZUIDERVAART, brug Randweg</t>
  </si>
  <si>
    <t>z20fn-266-01</t>
  </si>
  <si>
    <t>STADSWATER URK, Ransuil, Zate</t>
  </si>
  <si>
    <t>z20fz-037-01</t>
  </si>
  <si>
    <t>ZUIDERMEERTOCHT, prof. Brandsmaweg</t>
  </si>
  <si>
    <t>z20gn-035-01</t>
  </si>
  <si>
    <t>NOORDERTOCHT, brug Klokbekerweg</t>
  </si>
  <si>
    <t>z20gn-041-01</t>
  </si>
  <si>
    <t>VISVIJVERTOCHT, duiker Visvijverweg</t>
  </si>
  <si>
    <t>z20gz-028-01</t>
  </si>
  <si>
    <t>ZUIGERPLAS, t.h.v. parkeerplaats</t>
  </si>
  <si>
    <t>z20gz-029-01</t>
  </si>
  <si>
    <t>HOUTRIBTOCHT, vijzelgemaal Zuigerplas</t>
  </si>
  <si>
    <t>z20gz-030-01</t>
  </si>
  <si>
    <t>WIERTOCHT, brug Zeeasterweg</t>
  </si>
  <si>
    <t>z20gz-031-01</t>
  </si>
  <si>
    <t>VUURSTEENTOCHT, duiker Wisentweg</t>
  </si>
  <si>
    <t>z20gz-032-01</t>
  </si>
  <si>
    <t>OOSTERVAART, Runderweg einde sintelpad manege</t>
  </si>
  <si>
    <t>z20gz-045-01</t>
  </si>
  <si>
    <t>WORTMANTOCHT, duiker Beginweg</t>
  </si>
  <si>
    <t>z20gz-057-01</t>
  </si>
  <si>
    <t>STADSWATER LELYSTAD, stuw Wijngaard</t>
  </si>
  <si>
    <t>z20gz-058-01</t>
  </si>
  <si>
    <t>STADSWATER LELYSTAD, duiker Sportparkweg</t>
  </si>
  <si>
    <t>z20gz-078-01</t>
  </si>
  <si>
    <t>STADSGRACHT LELYSTAD, stuw Kempenaar spoorzijde</t>
  </si>
  <si>
    <t>z20gz-182-01</t>
  </si>
  <si>
    <t>BELEVENISSENBOS, zwemstrand</t>
  </si>
  <si>
    <t>z20hn-044-01</t>
  </si>
  <si>
    <t>LAGE VAART, brug Colijnweg</t>
  </si>
  <si>
    <t>z20hn-045-01</t>
  </si>
  <si>
    <t>SWIFTERVAART, brug Elandweg</t>
  </si>
  <si>
    <t>z20hn-051-01</t>
  </si>
  <si>
    <t>ELANDTOCHT, duiker Dronterringweg</t>
  </si>
  <si>
    <t>z20hn-058-01</t>
  </si>
  <si>
    <t>RENDIERTOCHT, Ketelmeerdijk, kavels L 13/14</t>
  </si>
  <si>
    <t>z20hn-062-01</t>
  </si>
  <si>
    <t>BISONTOCHT, de Lange Streek</t>
  </si>
  <si>
    <t>z20hz-042-01</t>
  </si>
  <si>
    <t>RIETTOCHT, duiker Dronterweg</t>
  </si>
  <si>
    <t>z20hz-051-01</t>
  </si>
  <si>
    <t>LISDODDETOCHT, duiker Knooplaan</t>
  </si>
  <si>
    <t>z20hz-068-01</t>
  </si>
  <si>
    <t>SPIERINGTOCHT, duiker Haringweg</t>
  </si>
  <si>
    <t>z20hz-069-01</t>
  </si>
  <si>
    <t>WISENTTOCHT, duiker Wisentweg</t>
  </si>
  <si>
    <t>z20hz-070-01</t>
  </si>
  <si>
    <t>z20hz-071-01</t>
  </si>
  <si>
    <t>STADSWATER DRONTEN, duiker Muntmeesterdreef/Peseta</t>
  </si>
  <si>
    <t>z20hz-155-01</t>
  </si>
  <si>
    <t>z210-002k</t>
  </si>
  <si>
    <t>Rioolgemaal 210 Almere-breaktank begane grond</t>
  </si>
  <si>
    <t>z21an-072-01</t>
  </si>
  <si>
    <t>ZWEMPLAS, Leemringweg, Netl Park</t>
  </si>
  <si>
    <t>z21an-087-01</t>
  </si>
  <si>
    <t>KLEEFTOCHT, duiker Kleiweg</t>
  </si>
  <si>
    <t>z21an-089-01</t>
  </si>
  <si>
    <t>LUTTELGEESTERVAART, brug Marknesserweg</t>
  </si>
  <si>
    <t>z21an-116-01</t>
  </si>
  <si>
    <t>ENSERVAART, brug Leemringweg</t>
  </si>
  <si>
    <t>z21an-119-01</t>
  </si>
  <si>
    <t>HERTENTOCHT, duiker Mammouthweg (NP058)</t>
  </si>
  <si>
    <t>z21an-124-01</t>
  </si>
  <si>
    <t>VOORSTERTOCHT, duiker Voorsterweg</t>
  </si>
  <si>
    <t>z21an-126-01</t>
  </si>
  <si>
    <t>ZWOLSEVAART, Steiger Hoge Sluiswal</t>
  </si>
  <si>
    <t>z21az-061-01</t>
  </si>
  <si>
    <t>ENSERTOCHT, bovenstuws thv. Zuiderringweg</t>
  </si>
  <si>
    <t>z21az-071-01</t>
  </si>
  <si>
    <t>REDETOCHT, Redeweg/Schokkerringweg</t>
  </si>
  <si>
    <t>z21az-079-01</t>
  </si>
  <si>
    <t>ZWIJNSTOCHT, duiker Zuiderringweg</t>
  </si>
  <si>
    <t>z21az-096-01</t>
  </si>
  <si>
    <t>Afvoer helofytenfilter schokland</t>
  </si>
  <si>
    <t>z21az-139-01</t>
  </si>
  <si>
    <t>ZWARTEMEER, loswal einde Neushoornweg</t>
  </si>
  <si>
    <t>z21az-175-01</t>
  </si>
  <si>
    <t>ENSERTOCHT, brug Enserdwarsweg</t>
  </si>
  <si>
    <t>z21bn-032-01</t>
  </si>
  <si>
    <t>ZWOLSEVAART, 'De Voorst' bij Voorstersluis</t>
  </si>
  <si>
    <t>z21bn-044-01</t>
  </si>
  <si>
    <t>KADOELERMEER, bij Kadoelerkeersluis</t>
  </si>
  <si>
    <t>z21bz-031-01</t>
  </si>
  <si>
    <t>ZWARTEMEERTOCHT, thv Paardenweg</t>
  </si>
  <si>
    <t>z21cn-015-01</t>
  </si>
  <si>
    <t>HOGE VAART, Ketelhaven einde steiger</t>
  </si>
  <si>
    <t>z21cn-016-01</t>
  </si>
  <si>
    <t>ROGGEBOTTOCHT, duiker Ketelweg</t>
  </si>
  <si>
    <t>z21cn-018-01</t>
  </si>
  <si>
    <t>ROGGEBOTTOCHT, kavel N75 (compartiment A.)</t>
  </si>
  <si>
    <t>z220-k01k</t>
  </si>
  <si>
    <t>Rioolgemaal 220 Markerkant</t>
  </si>
  <si>
    <t>z2200-015k</t>
  </si>
  <si>
    <t>Gemaal Vissering-douche kleedruimte</t>
  </si>
  <si>
    <t>Rioolgemaal 230 Theehuis</t>
  </si>
  <si>
    <t>z2300-004k</t>
  </si>
  <si>
    <t>Gemaal Colijn-douche begane grond</t>
  </si>
  <si>
    <t>z235-k02k</t>
  </si>
  <si>
    <t>Rioolgemaal 235 tussen de Vaarten</t>
  </si>
  <si>
    <t>z24-01</t>
  </si>
  <si>
    <t>Laboratorium afvalwater, zijde zuurkasten</t>
  </si>
  <si>
    <t>z2400-005k</t>
  </si>
  <si>
    <t>Gemaal Lovink-douche wachtruimte</t>
  </si>
  <si>
    <t>Rioolgemaal 250 Poortmolenstraat</t>
  </si>
  <si>
    <t>z2500-k05k</t>
  </si>
  <si>
    <t>Gemaal Wortman-douche wasruimte</t>
  </si>
  <si>
    <t>z2600-019k</t>
  </si>
  <si>
    <t>Gemaal De Blocq-douche kleedruimte</t>
  </si>
  <si>
    <t>z26an-001-01</t>
  </si>
  <si>
    <t>VERBINDINGSZONE OVP / WILGENBOS, fietspad Jac. P. Thijssepad</t>
  </si>
  <si>
    <t>z26an-002-01</t>
  </si>
  <si>
    <t>z26az-009-01</t>
  </si>
  <si>
    <t>Stuw Wilgenbos Noord</t>
  </si>
  <si>
    <t>z26az-015-01</t>
  </si>
  <si>
    <t>GRACHT ALMERE-BUITEN, bovenstuws, Sportlaan</t>
  </si>
  <si>
    <t>z26az-049-01</t>
  </si>
  <si>
    <t>GRUTTOTOCHT, onder brug A6</t>
  </si>
  <si>
    <t>z26az-050-01</t>
  </si>
  <si>
    <t>LAGE VAART, insteekhaven, Almere de Vaart</t>
  </si>
  <si>
    <t>z26az-052-01</t>
  </si>
  <si>
    <t>HOGE VAART, gemaal De Blocq van Kuffeler</t>
  </si>
  <si>
    <t>z26az-053-01</t>
  </si>
  <si>
    <t>LAGE VAART, gemaal De Blocq van Kuffeler</t>
  </si>
  <si>
    <t>z26az-056-01</t>
  </si>
  <si>
    <t>NOORDERPLASSEN, t.h.v. BoatHouse</t>
  </si>
  <si>
    <t>z26az-062-01</t>
  </si>
  <si>
    <t>KOTTERTOCHT, brug einde Groene Kadeweg</t>
  </si>
  <si>
    <t>z26az-067-01</t>
  </si>
  <si>
    <t>z26az-072-01</t>
  </si>
  <si>
    <t>NOORDERPLASSEN, Noorderplassenstrand</t>
  </si>
  <si>
    <t>z26az-073-01</t>
  </si>
  <si>
    <t>NOORDERPLASSEN, Strand in zicht</t>
  </si>
  <si>
    <t>z26az-101-01</t>
  </si>
  <si>
    <t>LEPELAARPLASSEN, Jacobsslenk</t>
  </si>
  <si>
    <t>z26bn-001-01</t>
  </si>
  <si>
    <t>LAGE VAART, Lage Knarsluis vanaf steiger</t>
  </si>
  <si>
    <t>z26bn-008-01</t>
  </si>
  <si>
    <t>LAGE DWARSVAART, brug Buizerdweg</t>
  </si>
  <si>
    <t>z26bn-010-01</t>
  </si>
  <si>
    <t>BOVENWATER, einde steiger Jachthaven</t>
  </si>
  <si>
    <t>z26bn-012-01</t>
  </si>
  <si>
    <t>z26bn-031-01</t>
  </si>
  <si>
    <t>KEERSLUISPLAS, Oostvaardersplassen</t>
  </si>
  <si>
    <t>z26bz-041-01</t>
  </si>
  <si>
    <t>REIGERPLAS, zuidelijke strand</t>
  </si>
  <si>
    <t>z26bz-057-01</t>
  </si>
  <si>
    <t>LEPELAARTOCHT, brug Ibisweg</t>
  </si>
  <si>
    <t>z26bz-062-01</t>
  </si>
  <si>
    <t>ROERDOMPTOCHT, duiker Vogelweg</t>
  </si>
  <si>
    <t>z26bz-085-01</t>
  </si>
  <si>
    <t>VAARTPLAS, centrale deel (1-2m)</t>
  </si>
  <si>
    <t>z26bz-087-01</t>
  </si>
  <si>
    <t>VAARTPLAS, zuidwestpunt (1-2m)</t>
  </si>
  <si>
    <t>z26bz-088-01</t>
  </si>
  <si>
    <t>VAARTPLAS, noordoostpunt (1-2m)</t>
  </si>
  <si>
    <t>z26bz-089-01</t>
  </si>
  <si>
    <t>VAARTPLAS, nabij meest recente stortlocatie (1-2m)</t>
  </si>
  <si>
    <t>z26bz-090-01</t>
  </si>
  <si>
    <t>LAGE VAART, nabij Vaartplas (1-2m)</t>
  </si>
  <si>
    <t>z26cn-038-01</t>
  </si>
  <si>
    <t>GRACHT ALMERE-HAVEN, Boerderijbrug, Buitenhof</t>
  </si>
  <si>
    <t>z26cn-089-01</t>
  </si>
  <si>
    <t>WEERWATER, Fantasiestrand</t>
  </si>
  <si>
    <t>z26cn-090-01</t>
  </si>
  <si>
    <t>WEERWATER, Stedewijkstrand</t>
  </si>
  <si>
    <t>z26cn-091-01</t>
  </si>
  <si>
    <t>z26cn-093-01</t>
  </si>
  <si>
    <t>WEERWATER, t.h.v. Cable waterskicenter Lido Almere</t>
  </si>
  <si>
    <t>z26dn-041-01</t>
  </si>
  <si>
    <t>HOGE VAART, Adelaarsweg visplek</t>
  </si>
  <si>
    <t>z26dn-042-01</t>
  </si>
  <si>
    <t>BOSRUITERTOCHT, brug Bosruiterweg</t>
  </si>
  <si>
    <t>z26dn-044-01</t>
  </si>
  <si>
    <t>GRUTTOTOCHT, duiker Vogelweg</t>
  </si>
  <si>
    <t>z26dn-075-01</t>
  </si>
  <si>
    <t>WATERGANG OOSTERWOLD, thv Nachtegaalpad</t>
  </si>
  <si>
    <t>z26dz-001-01</t>
  </si>
  <si>
    <t>RASSENBEEKTOCHT, duiker Priempad</t>
  </si>
  <si>
    <t>z26en-021-01</t>
  </si>
  <si>
    <t>LARSERVAART, Meerkoetenweg</t>
  </si>
  <si>
    <t>z26en-024-01</t>
  </si>
  <si>
    <t>EENDENTOCHT, duiker O-kant Larserpad</t>
  </si>
  <si>
    <t>z26en-032-01</t>
  </si>
  <si>
    <t>HOEKWANTTOCHT, Rietweg bovenstuws</t>
  </si>
  <si>
    <t>z26en-118-01</t>
  </si>
  <si>
    <t>MEERKOETENTOCHT, Duiker Anthony Fokkerweg</t>
  </si>
  <si>
    <t>z26ez-025-01</t>
  </si>
  <si>
    <t>LARSERTOCHT, aflaatwerk Vleetweg, hoge kant</t>
  </si>
  <si>
    <t>z26ez-029-01</t>
  </si>
  <si>
    <t>PLUVIERENTOCHT, duiker Ganzenweg</t>
  </si>
  <si>
    <t>z26ez-104-01</t>
  </si>
  <si>
    <t>AFVOER HELOFYTENFILTER, Wilgentenenveld De Vrijgaard</t>
  </si>
  <si>
    <t>z26fn-039-01</t>
  </si>
  <si>
    <t>OLDEBROEKERTOCHT, brug Oldebroekerweg</t>
  </si>
  <si>
    <t>z26fn-042-01</t>
  </si>
  <si>
    <t>KUBBETOCHT, Rietweg bovenstuws</t>
  </si>
  <si>
    <t>z26fn-047-01</t>
  </si>
  <si>
    <t>KUBBETOCHT, nabij duiker Biddingringweg</t>
  </si>
  <si>
    <t>z26fz-045-01</t>
  </si>
  <si>
    <t>HIERDENSETOCHT, brug Kokkelweg</t>
  </si>
  <si>
    <t>z26fz-048-01</t>
  </si>
  <si>
    <t>MOSSELTOCHT, 40m tZ kavelsloot Y66/67 (via Dorhout Mees)</t>
  </si>
  <si>
    <t>z26fz-053-01</t>
  </si>
  <si>
    <t>SPIJKTOCHT, duiker Spijkweg, thv. kavel Z74</t>
  </si>
  <si>
    <t>z26gn-036-01</t>
  </si>
  <si>
    <t>z26gn-041-01</t>
  </si>
  <si>
    <t>z26gn-046-01</t>
  </si>
  <si>
    <t>STADSWATER ZEEWOLDE, duiker en bovenstuws Langezand</t>
  </si>
  <si>
    <t>z26gn-049-01</t>
  </si>
  <si>
    <t>z26gn-067-01</t>
  </si>
  <si>
    <t>BAARDMEESTOCHT, duiker Baardmeesweg, QZ19</t>
  </si>
  <si>
    <t>z26hn-001-01</t>
  </si>
  <si>
    <t>HOGE DWARSVAART, gemaal Lovink t.h.v. kano opstapplaats</t>
  </si>
  <si>
    <t>z270-k01k</t>
  </si>
  <si>
    <t>Rioolgemaal 270 Wolk</t>
  </si>
  <si>
    <t>z27an-017-01</t>
  </si>
  <si>
    <t>OOSTERWOLDERTOCHT, brug Olsterweg</t>
  </si>
  <si>
    <t>z27an-019-01</t>
  </si>
  <si>
    <t>OOSTERWOLDERTOCHT, brug Ellerweg</t>
  </si>
  <si>
    <t>z27an-022-01</t>
  </si>
  <si>
    <t>BREMERBERGTOCHT, t.h.v. stuw, bovenstuws</t>
  </si>
  <si>
    <t>z27an-023-01</t>
  </si>
  <si>
    <t>SPIJKVIJVER, 1e strand ten noorden van brug</t>
  </si>
  <si>
    <t>z27an-033-01</t>
  </si>
  <si>
    <t>STOBBENTOCHT, duiker Stobbenweg</t>
  </si>
  <si>
    <t>z30-01</t>
  </si>
  <si>
    <t>Van Wijk en Olthuis BV EMF</t>
  </si>
  <si>
    <t>z3078-01</t>
  </si>
  <si>
    <t>z400-001k</t>
  </si>
  <si>
    <t>AWZI Lelystad-douche wasruimte ontvangsthal</t>
  </si>
  <si>
    <t>z400-018k</t>
  </si>
  <si>
    <t>awzi Lelystad-uitstortgootsteen smeerput</t>
  </si>
  <si>
    <t>z400-029k</t>
  </si>
  <si>
    <t>awzi Lelystad wastafelkraan toilet ontvangsthal</t>
  </si>
  <si>
    <t>z400-143k</t>
  </si>
  <si>
    <t>AWZI Lelystad-wastafel roostergoedgebouw</t>
  </si>
  <si>
    <t>z400-x-1101</t>
  </si>
  <si>
    <t>z400-x-1102</t>
  </si>
  <si>
    <t>z400-x-1301</t>
  </si>
  <si>
    <t>z400-x-1401</t>
  </si>
  <si>
    <t>z400-x-2401</t>
  </si>
  <si>
    <t>z400gw-ml01</t>
  </si>
  <si>
    <t>Lelystad, peilbuis ml01</t>
  </si>
  <si>
    <t>z400gw-ml02</t>
  </si>
  <si>
    <t>Lelystad, peilbuis ml02</t>
  </si>
  <si>
    <t>z400gw-ml03</t>
  </si>
  <si>
    <t>Lelystad, peilbuis ml03</t>
  </si>
  <si>
    <t>z400gw-ml04</t>
  </si>
  <si>
    <t>Lelystad, peilbuis ml04</t>
  </si>
  <si>
    <t>z400gw-ml05</t>
  </si>
  <si>
    <t>Lelystad, peilbuis ml05</t>
  </si>
  <si>
    <t>z400gw-ml06</t>
  </si>
  <si>
    <t>Lelystad, peilbuis ml06</t>
  </si>
  <si>
    <t>z400gw-ml07</t>
  </si>
  <si>
    <t>Lelystad, peilbuis ml07</t>
  </si>
  <si>
    <t>z400gw-ml08</t>
  </si>
  <si>
    <t>Lelystad, peilbuis ml08</t>
  </si>
  <si>
    <t>z400gw-ref0</t>
  </si>
  <si>
    <t>Lelystad, peilbuis Referentie</t>
  </si>
  <si>
    <t>z410-001k</t>
  </si>
  <si>
    <t>Rioolgemaal 410 Lelystad-breaktank begane grond</t>
  </si>
  <si>
    <t>z425-k02k</t>
  </si>
  <si>
    <t>Rioolgemaal 425 Gondel</t>
  </si>
  <si>
    <t>z435-k01k</t>
  </si>
  <si>
    <t>Rioolgemaal 435 Waranda</t>
  </si>
  <si>
    <t>z445-k03k</t>
  </si>
  <si>
    <t>Rioolgemaal 445 Griendt</t>
  </si>
  <si>
    <t>z5953-09</t>
  </si>
  <si>
    <t>z600-012k</t>
  </si>
  <si>
    <t>AWZI Dronten-douche bedrijfsgebouw</t>
  </si>
  <si>
    <t>z600-158k</t>
  </si>
  <si>
    <t>AWZI Dronten-vulkraan uitstortgootsteen harkroostergebouw</t>
  </si>
  <si>
    <t>z600-x-1104</t>
  </si>
  <si>
    <t>z600-x-1130</t>
  </si>
  <si>
    <t>z600-x-1140</t>
  </si>
  <si>
    <t>z600-x-1201</t>
  </si>
  <si>
    <t>z600-x-1203</t>
  </si>
  <si>
    <t>z600-x-1310</t>
  </si>
  <si>
    <t>z600-x-2121</t>
  </si>
  <si>
    <t>z600-x-2410</t>
  </si>
  <si>
    <t>z600-x-2502</t>
  </si>
  <si>
    <t>z600-x-2503</t>
  </si>
  <si>
    <t>z600-x-2650</t>
  </si>
  <si>
    <t>z600gw-md01</t>
  </si>
  <si>
    <t>Dronten, peilbuis md01</t>
  </si>
  <si>
    <t>z600gw-md02</t>
  </si>
  <si>
    <t>Dronten, peilbuis md02</t>
  </si>
  <si>
    <t>z600gw-md03</t>
  </si>
  <si>
    <t>Dronten, peilbuis md03</t>
  </si>
  <si>
    <t>z600gw-md04</t>
  </si>
  <si>
    <t>Dronten, peilbuis md04</t>
  </si>
  <si>
    <t>z600gw-md05</t>
  </si>
  <si>
    <t>Dronten, peilbuis md05</t>
  </si>
  <si>
    <t>z600gw-md06</t>
  </si>
  <si>
    <t>Dronten, peilbuis md06</t>
  </si>
  <si>
    <t>z600gw-md07</t>
  </si>
  <si>
    <t>Dronten, peilbuis md07</t>
  </si>
  <si>
    <t>z600gw-md08</t>
  </si>
  <si>
    <t>Dronten, peilbuis md08</t>
  </si>
  <si>
    <t>z600gw-md10</t>
  </si>
  <si>
    <t>Dronten, peilbuis md10</t>
  </si>
  <si>
    <t>z600gw-md11</t>
  </si>
  <si>
    <t>Dronten, peilbuis md11</t>
  </si>
  <si>
    <t>z600gw-md12</t>
  </si>
  <si>
    <t>Dronten, peilbuis md12</t>
  </si>
  <si>
    <t>z600gw-md13</t>
  </si>
  <si>
    <t>Dronten, peilbuis md13</t>
  </si>
  <si>
    <t>z600gw-md14</t>
  </si>
  <si>
    <t>Dronten, peilbuis md14</t>
  </si>
  <si>
    <t>z600gw-md15</t>
  </si>
  <si>
    <t>Dronten, peilbuis md15</t>
  </si>
  <si>
    <t>z600gw-md16</t>
  </si>
  <si>
    <t>Dronten, peilbuis md16</t>
  </si>
  <si>
    <t>z600gw-md17</t>
  </si>
  <si>
    <t>Dronten, peilbuis md17</t>
  </si>
  <si>
    <t>z600gw-md18</t>
  </si>
  <si>
    <t>Dronten, peilbuis md18</t>
  </si>
  <si>
    <t>z600gw-md20</t>
  </si>
  <si>
    <t>Dronten, peilbuis md20</t>
  </si>
  <si>
    <t>z600gw-ref0</t>
  </si>
  <si>
    <t>Dronten, peilbuis Referentie</t>
  </si>
  <si>
    <t>z61-01</t>
  </si>
  <si>
    <t>z620-k02k</t>
  </si>
  <si>
    <t>Rioolgemaal 620 Swifterbant</t>
  </si>
  <si>
    <t>z6222-01</t>
  </si>
  <si>
    <t>z640-k02k</t>
  </si>
  <si>
    <t>Rioolgemaal 640 Dronten West</t>
  </si>
  <si>
    <t>z660-k02k</t>
  </si>
  <si>
    <t>Rioolgemaal 660 Dronten Noord</t>
  </si>
  <si>
    <t>Effluent OBAS</t>
  </si>
  <si>
    <t>z680-k02k</t>
  </si>
  <si>
    <t>Rioolgemaal 680 Biddinghuizen</t>
  </si>
  <si>
    <t>z70-02</t>
  </si>
  <si>
    <t>z700-k02k</t>
  </si>
  <si>
    <t>Rioolgemaal 700 Bremerbergweg</t>
  </si>
  <si>
    <t>z79-01</t>
  </si>
  <si>
    <t>Mc Cain Foods Holland BV EMF</t>
  </si>
  <si>
    <t>z800-005k</t>
  </si>
  <si>
    <t>AWZI Tollebeek-buitenkraan naast ingang garage</t>
  </si>
  <si>
    <t>z800-025k</t>
  </si>
  <si>
    <t>AWZI Tollebeek-vulkraan motorruimte machinegebouw</t>
  </si>
  <si>
    <t>z800-042k</t>
  </si>
  <si>
    <t>AWZI Tollebeek-vulkraan kelder ontvangstwerk</t>
  </si>
  <si>
    <t>z800-044k</t>
  </si>
  <si>
    <t>AWZI Tollebeek-nooddouche terrein ijzerchloride</t>
  </si>
  <si>
    <t>z800-x-1103</t>
  </si>
  <si>
    <t>z800-x-1201</t>
  </si>
  <si>
    <t>z800-x-1410</t>
  </si>
  <si>
    <t>z800-x-1420</t>
  </si>
  <si>
    <t>z800-x-1801</t>
  </si>
  <si>
    <t>z800-x-2104</t>
  </si>
  <si>
    <t>z800-x-2305</t>
  </si>
  <si>
    <t>z800-x-2420</t>
  </si>
  <si>
    <t>z800-x-2440</t>
  </si>
  <si>
    <t>z800-x-2501</t>
  </si>
  <si>
    <t>z800-x-2710</t>
  </si>
  <si>
    <t>z800-x-2720</t>
  </si>
  <si>
    <t>z800-x-2850</t>
  </si>
  <si>
    <t>z800-x-6105</t>
  </si>
  <si>
    <t>z8000-k014k</t>
  </si>
  <si>
    <t>Waterschapshuis ZZL, recirculatie douche dicht bij de buitendeur</t>
  </si>
  <si>
    <t>z8000-k016k</t>
  </si>
  <si>
    <t>Waterschapshuis ZZL, kraan ruimte brdrijfsarts</t>
  </si>
  <si>
    <t>z8000-k308k</t>
  </si>
  <si>
    <t>Waterschapshuis ZZL, kraan kolfruimte</t>
  </si>
  <si>
    <t>z800gw-mt01</t>
  </si>
  <si>
    <t>Tollebeek, peilbuis mt01</t>
  </si>
  <si>
    <t>z800gw-mt02</t>
  </si>
  <si>
    <t>Tollebeek, peilbuis mt02</t>
  </si>
  <si>
    <t>z800gw-mt03</t>
  </si>
  <si>
    <t>Tollebeek, peilbuis mt03</t>
  </si>
  <si>
    <t>z800gw-mt04</t>
  </si>
  <si>
    <t>Tollebeek, peilbuis mt04</t>
  </si>
  <si>
    <t>z800gw-mt05</t>
  </si>
  <si>
    <t>Tollebeek, peilbuis mt05</t>
  </si>
  <si>
    <t>z800gw-mt06</t>
  </si>
  <si>
    <t>Tollebeek, peilbuis mt06</t>
  </si>
  <si>
    <t>z800gw-mt07</t>
  </si>
  <si>
    <t>Tollebeek, peilbuis mt07</t>
  </si>
  <si>
    <t>z800gw-mt08</t>
  </si>
  <si>
    <t>Tollebeek, peilbuis mt08</t>
  </si>
  <si>
    <t>z800gw-mt09</t>
  </si>
  <si>
    <t>Tollebeek, peilbuis mt09</t>
  </si>
  <si>
    <t>z800gw-mt10</t>
  </si>
  <si>
    <t>Tollebeek, peilbuis mt10</t>
  </si>
  <si>
    <t>z800gw-mt11</t>
  </si>
  <si>
    <t>Tollebeek, peilbuis mt11</t>
  </si>
  <si>
    <t>z800gw-mt12</t>
  </si>
  <si>
    <t>Tollebeek, peilbuis mt12</t>
  </si>
  <si>
    <t>z800gw-mt13</t>
  </si>
  <si>
    <t>Tollebeek, peilbuis mt13</t>
  </si>
  <si>
    <t>z800gw-mt14</t>
  </si>
  <si>
    <t>Tollebeek, peilbuis mt14</t>
  </si>
  <si>
    <t>z800gw-mt15</t>
  </si>
  <si>
    <t>Tollebeek, peilbuis mt15</t>
  </si>
  <si>
    <t>z800gw-mt16</t>
  </si>
  <si>
    <t>Tollebeek, peilbuis mt16</t>
  </si>
  <si>
    <t>z800gw-mt17</t>
  </si>
  <si>
    <t>Tollebeek, peilbuis mt17</t>
  </si>
  <si>
    <t>z800gw-mt18</t>
  </si>
  <si>
    <t>Tollebeek, peilbuis mt18</t>
  </si>
  <si>
    <t>z800gw-mt19</t>
  </si>
  <si>
    <t>Tollebeek, peilbuis mt19</t>
  </si>
  <si>
    <t>z800gw-mt20</t>
  </si>
  <si>
    <t>Tollebeek, peilbuis mt20</t>
  </si>
  <si>
    <t>z800gw-mt21</t>
  </si>
  <si>
    <t>Tollebeek, peilbuis mt21</t>
  </si>
  <si>
    <t>z800gw-mt22</t>
  </si>
  <si>
    <t>Tollebeek, peilbuis mt22</t>
  </si>
  <si>
    <t>z800gw-mt23</t>
  </si>
  <si>
    <t>Tollebeek, peilbuis mt23</t>
  </si>
  <si>
    <t>z800gw-mt24</t>
  </si>
  <si>
    <t>Tollebeek, peilbuis mt24</t>
  </si>
  <si>
    <t>z800gw-mt25</t>
  </si>
  <si>
    <t>Tollebeek, peilbuis mt25</t>
  </si>
  <si>
    <t>z800gw-ref2</t>
  </si>
  <si>
    <t>Tollebeek, peilbuis Referentie nieuw geplaatst in 2018</t>
  </si>
  <si>
    <t>z800gw-rt00</t>
  </si>
  <si>
    <t>Tollebeek, peilbuis Referentie</t>
  </si>
  <si>
    <t>z8030-006k</t>
  </si>
  <si>
    <t>Steunpunt Ramspol-wasbak werkruimte</t>
  </si>
  <si>
    <t>z8050-015k</t>
  </si>
  <si>
    <t>Kantoor Emmeloord, douche kantoorgebouw</t>
  </si>
  <si>
    <t>z8060-014k</t>
  </si>
  <si>
    <t>Regiokantoor Zuid-douche waslokaal</t>
  </si>
  <si>
    <t>z8070-001k</t>
  </si>
  <si>
    <t>Steunpunt Kadeloelersluis-wastafel keuken</t>
  </si>
  <si>
    <t>z8080-005k</t>
  </si>
  <si>
    <t>Dijkmagazijn Kamperhoek-wasbak opslagruimte</t>
  </si>
  <si>
    <t>z81-01</t>
  </si>
  <si>
    <t>z820-k02k</t>
  </si>
  <si>
    <t>Rioolgemaal 820 Espel</t>
  </si>
  <si>
    <t>z880-k03k</t>
  </si>
  <si>
    <t>Rioolgemaal 880 Urk kern</t>
  </si>
  <si>
    <t>z89-01</t>
  </si>
  <si>
    <t>z89-02</t>
  </si>
  <si>
    <t>z900-k02k</t>
  </si>
  <si>
    <t>Rioolgemaal 900 Stortemelk</t>
  </si>
  <si>
    <t>z900-x-1101</t>
  </si>
  <si>
    <t>z920-k02k</t>
  </si>
  <si>
    <t>Rioolgemaal 920 Emmeloord Noord</t>
  </si>
  <si>
    <t>z940-k02k</t>
  </si>
  <si>
    <t>Rioolgemaal 940 Emmeloord Zuid</t>
  </si>
  <si>
    <t>Rioolgemaal 950 Marknesse</t>
  </si>
  <si>
    <t>z985-k01k</t>
  </si>
  <si>
    <t>Rioolgemaal 985 Ens</t>
  </si>
  <si>
    <t>zb15hz-070-01</t>
  </si>
  <si>
    <t>zb15hz-083-01</t>
  </si>
  <si>
    <t>zbalgemeen</t>
  </si>
  <si>
    <t>Locatie algemeen ZZL</t>
  </si>
  <si>
    <t>ztzaawa</t>
  </si>
  <si>
    <t>ztzacom</t>
  </si>
  <si>
    <t>CTH BV EMF</t>
  </si>
  <si>
    <t>ztzahem</t>
  </si>
  <si>
    <t>ztzayak</t>
  </si>
  <si>
    <t>Yakult Europe BV EMF</t>
  </si>
  <si>
    <t>ztzbsch</t>
  </si>
  <si>
    <t>Schaap Food BV EMF</t>
  </si>
  <si>
    <t>ztzbver</t>
  </si>
  <si>
    <t>ztzdfrc</t>
  </si>
  <si>
    <t>ztzktop</t>
  </si>
  <si>
    <t>ztzlfle</t>
  </si>
  <si>
    <t>ztzlhaj</t>
  </si>
  <si>
    <t>ztzlidh</t>
  </si>
  <si>
    <t>ztzlmar</t>
  </si>
  <si>
    <t>Marfo BV EMF</t>
  </si>
  <si>
    <t>ztzubsc</t>
  </si>
  <si>
    <t>A. Hajji h.o.d.n. Barsa Fish 1 CP</t>
  </si>
  <si>
    <t>ztzueub</t>
  </si>
  <si>
    <t>Eurozalm BV CP</t>
  </si>
  <si>
    <t>ztzukma</t>
  </si>
  <si>
    <t>Kramer Fresh BV, Marsdiep EMF</t>
  </si>
  <si>
    <t>ztzukof</t>
  </si>
  <si>
    <t>ztzukri</t>
  </si>
  <si>
    <t>ztzukrm</t>
  </si>
  <si>
    <t xml:space="preserve">Kramer Fish BV, Middelgronden CP 'Middelgronden' </t>
  </si>
  <si>
    <t>ztzukrm1</t>
  </si>
  <si>
    <t xml:space="preserve">Kramer Fish BV, Middelgronden CP 'Amsteldiep' </t>
  </si>
  <si>
    <t>Van der Lee Seafish BV EMF</t>
  </si>
  <si>
    <t>ztzunoo</t>
  </si>
  <si>
    <t>ztzunor</t>
  </si>
  <si>
    <t>Northseafood Holland BV EMF</t>
  </si>
  <si>
    <t>ztzuor1</t>
  </si>
  <si>
    <t>ztzuoro</t>
  </si>
  <si>
    <t>Oromar BV CP</t>
  </si>
  <si>
    <t>ztzupos</t>
  </si>
  <si>
    <t>Urker Zeevishandel Gebr. Post BV CP</t>
  </si>
  <si>
    <t>ztzuras</t>
  </si>
  <si>
    <t>Vishandel Gebr. Ras BV CP</t>
  </si>
  <si>
    <t>ztzutob</t>
  </si>
  <si>
    <t>Top Fish Seafood BV CP</t>
  </si>
  <si>
    <t>ztzuuve</t>
  </si>
  <si>
    <t>UVEC Trading BV CP</t>
  </si>
  <si>
    <t>ztzuvij</t>
  </si>
  <si>
    <t>Visgroothandel De Jong CP</t>
  </si>
  <si>
    <t>ztzuvin</t>
  </si>
  <si>
    <t>Visser transport BV controleput</t>
  </si>
  <si>
    <t>ztzuvwa</t>
  </si>
  <si>
    <t>ztzuwoo</t>
  </si>
  <si>
    <t>Woord Vis VOF CP</t>
  </si>
  <si>
    <t>ztzzmol</t>
  </si>
  <si>
    <t>Morssinkhof Plastics Zeewolde BV, Landbouwweg EMF</t>
  </si>
  <si>
    <t>ztzzver</t>
  </si>
  <si>
    <t>Telefoon</t>
  </si>
  <si>
    <t>E-mail</t>
  </si>
  <si>
    <t>yiavisdrmh01</t>
  </si>
  <si>
    <t>Bezinksel (na 1 uur)</t>
  </si>
  <si>
    <t>bez1</t>
  </si>
  <si>
    <t>kleur;helder</t>
  </si>
  <si>
    <t>Zuurgraad (pH)</t>
  </si>
  <si>
    <t>Elektrisch geleidingsvermogen (EGV)</t>
  </si>
  <si>
    <t>egv25</t>
  </si>
  <si>
    <t>leeg</t>
  </si>
  <si>
    <t>Alkaliniteit (fenolftaleine + totaal)</t>
  </si>
  <si>
    <t>Biochemisch zuurstof verbruik (BZV)</t>
  </si>
  <si>
    <t>Chemisch zuurstof verbruik (CZV)</t>
  </si>
  <si>
    <t xml:space="preserve">   - Cuvet methode (NEN-ISO 15705)</t>
  </si>
  <si>
    <t xml:space="preserve">   - Klassieke methode (NEN 6633) - Enkelvoud</t>
  </si>
  <si>
    <t xml:space="preserve">   - Klassieke methode (NEN 6633) - Duplo</t>
  </si>
  <si>
    <t xml:space="preserve">   - N (NEN 6645)</t>
  </si>
  <si>
    <t xml:space="preserve">   - Kjeldahl-N (NEN 6646) - Enkelvoud</t>
  </si>
  <si>
    <t xml:space="preserve">   - Kjeldahl-N (NEN 6646) - Duplo</t>
  </si>
  <si>
    <t>Totaal fosfor (als P)</t>
  </si>
  <si>
    <t>Ammonium (als N)</t>
  </si>
  <si>
    <t>Nitraat (als N)</t>
  </si>
  <si>
    <t>Nitriet (als N)</t>
  </si>
  <si>
    <t>Som Nitraat + Nitriet (als N)</t>
  </si>
  <si>
    <t>Ortho-fosfaat (als P)</t>
  </si>
  <si>
    <t>Droge stof (indamprest)</t>
  </si>
  <si>
    <t>Lutum (fractie &lt; 2 µm en CaCO3)</t>
  </si>
  <si>
    <t>FOS/TAC ratio (vluchtige organische zuren [FOS] en buffercapaciteit [TAC])</t>
  </si>
  <si>
    <t>Zuurgraad (pH-H2O)</t>
  </si>
  <si>
    <t>Zuurgraad (pH-KCl)</t>
  </si>
  <si>
    <t>Som extraheerb. oliën en vetten (oliegrav)</t>
  </si>
  <si>
    <t>Organochloor bestrijdsdingsmid. (OCB) / Polychloorbifenylen (PCB)</t>
  </si>
  <si>
    <t>Polycyclische aromaten (PAK)</t>
  </si>
  <si>
    <t>Vluchtige verbindingen (incl. BTEXN)</t>
  </si>
  <si>
    <t>LCMS geneesmiddelen (lcms-gma)</t>
  </si>
  <si>
    <t>x</t>
  </si>
  <si>
    <t>nf</t>
  </si>
  <si>
    <t>Remondis BV CP</t>
  </si>
  <si>
    <t>filtratie nodig</t>
  </si>
  <si>
    <t>Overige verzoeken</t>
  </si>
  <si>
    <t>a3846av5-1</t>
  </si>
  <si>
    <t>Effluent flotatie unit</t>
  </si>
  <si>
    <t>Borgesius Bunschoten BV EMF 'Technische Dienst'</t>
  </si>
  <si>
    <t>slkms20</t>
  </si>
  <si>
    <t>Kotermeerstal zuidwest</t>
  </si>
  <si>
    <t>ytzzkau</t>
  </si>
  <si>
    <t>Handelsonderneming Technivet Ermelo BV EMF</t>
  </si>
  <si>
    <t>Zwanenberg</t>
  </si>
  <si>
    <t>yzzm13kau</t>
  </si>
  <si>
    <t>ingedikt slib</t>
  </si>
  <si>
    <t>yzzol1reg1kau</t>
  </si>
  <si>
    <t>2e centrifuge ontwaterd slib (kaumera)</t>
  </si>
  <si>
    <t>V.E.D. Milieuservice BV, Pioniersweg 84 EMF</t>
  </si>
  <si>
    <t>Urker Vishandel G. Koffeman BV CP</t>
  </si>
  <si>
    <r>
      <t>Datum eind</t>
    </r>
    <r>
      <rPr>
        <sz val="7"/>
        <rFont val="Arial"/>
        <family val="2"/>
      </rPr>
      <t xml:space="preserve">   (dd-mm-yyyy)</t>
    </r>
  </si>
  <si>
    <r>
      <t>Tijd eind</t>
    </r>
    <r>
      <rPr>
        <sz val="7"/>
        <rFont val="Arial"/>
        <family val="2"/>
      </rPr>
      <t xml:space="preserve">   (hh:mm)</t>
    </r>
  </si>
  <si>
    <t>Sample.ToDate</t>
  </si>
  <si>
    <t>Sample.SamplingDate</t>
  </si>
  <si>
    <t>Sample.FromDate</t>
  </si>
  <si>
    <t>Datum begin</t>
  </si>
  <si>
    <t>Datum eind</t>
  </si>
  <si>
    <t>dioxinen (Dioxinen en dibenzofuranen)</t>
  </si>
  <si>
    <t>volvatleeg (Volume vat leeg)</t>
  </si>
  <si>
    <t>volvatvol (Volume vat vol)</t>
  </si>
  <si>
    <t>Volume vat leeg</t>
  </si>
  <si>
    <t>volvatleeg</t>
  </si>
  <si>
    <t>g</t>
  </si>
  <si>
    <t>Volume vat vol</t>
  </si>
  <si>
    <t>volvatvol</t>
  </si>
  <si>
    <t>Hammerwetering benedenloop, Eerde</t>
  </si>
  <si>
    <t>Beneden Regge, benedenstrooms Marsweg en stuw Archem, Archem</t>
  </si>
  <si>
    <t>Midden Regge, Boersingel, benedenstrooms stuw Notter,Rijssen</t>
  </si>
  <si>
    <t>Boven Regge, Stokreefsweg, Enter</t>
  </si>
  <si>
    <t>Boven Regge, Wheeweg, Goor</t>
  </si>
  <si>
    <t>Doorbraak, Maatkampsweg Bolscherlanden, Bornerbroek</t>
  </si>
  <si>
    <t>Loolee, Bekkingvelderweg, Zenderen</t>
  </si>
  <si>
    <t>Oelerbeek, Kanaaldijk, Oele</t>
  </si>
  <si>
    <t>Markveldschebeek, Hengevelderweg, Hengevelde</t>
  </si>
  <si>
    <t>Hegebeek, Riethermsteeg, Buurse</t>
  </si>
  <si>
    <t>Markveldsche beek,  Middendorperweg, Hengevelde</t>
  </si>
  <si>
    <t>Bolscherbeek, Kanaalweg, nabij Twenthekanaal, Goor</t>
  </si>
  <si>
    <t>Hagmolenbeek, Het Asbroek, Haaksbergen</t>
  </si>
  <si>
    <t>Hagmolenbeek, Bentelosestraat, Bentelo</t>
  </si>
  <si>
    <t>sbirwb01</t>
  </si>
  <si>
    <t>Radewijkerbeek grens Duitsland</t>
  </si>
  <si>
    <t>Compaxo Vlees Zevenaar BV centrale afvoer bedrijfsafvalwater</t>
  </si>
  <si>
    <t>Orgaworld Nederland BV EMF</t>
  </si>
  <si>
    <t>ybalgemeen</t>
  </si>
  <si>
    <t>Locatie algemeen WRIJ</t>
  </si>
  <si>
    <t>bem-awi-icmb (Instellen monsterkast na monsterneming)</t>
  </si>
  <si>
    <t>lcms-gidsstof (Gidsstoffen (LCMS))</t>
  </si>
  <si>
    <t>RWZI Apeldoorn, overstort bergbezinkbassin 1</t>
  </si>
  <si>
    <t>yislaglomh01</t>
  </si>
  <si>
    <t>Vion Groenlo BV Centrale afvoer bedrijfsafvalwater slachterij</t>
  </si>
  <si>
    <t>z16cz-090-01</t>
  </si>
  <si>
    <t>WEGSLOOT, bovenstrooms stuw Weteringweg nabij Kalenbergerweg</t>
  </si>
  <si>
    <t>z16cz-208-01</t>
  </si>
  <si>
    <t>AANVOERSLOOT N4_20, nabij Marknessertocht</t>
  </si>
  <si>
    <t>z26ez-105-01</t>
  </si>
  <si>
    <t>AANVOER HELOFYTENFILTER, Wilgentenenveld De Vrijgaard</t>
  </si>
  <si>
    <t>s7575bw051h0</t>
  </si>
  <si>
    <t>a8071da9-2</t>
  </si>
  <si>
    <t>o57usgt-4</t>
  </si>
  <si>
    <t>Versie</t>
  </si>
  <si>
    <t>AW</t>
  </si>
  <si>
    <t>GW</t>
  </si>
  <si>
    <t>OW</t>
  </si>
  <si>
    <t>OG</t>
  </si>
  <si>
    <t>Z1</t>
  </si>
  <si>
    <t>BS</t>
  </si>
  <si>
    <t>Overstortwater Bergingsbasin RWZI Harderwijk</t>
  </si>
  <si>
    <t>advies (Advies)</t>
  </si>
  <si>
    <t>dmf (Dimethylformamide)</t>
  </si>
  <si>
    <t>feii (IJzer (tweewaardig))</t>
  </si>
  <si>
    <t>gcms-screenopw (Opwerking Screening (GCMS))</t>
  </si>
  <si>
    <t>gonsmsem (Fytopl. - bloeisoort (13) Gonyostomum semen)</t>
  </si>
  <si>
    <t>legiodw (Legionella in drinkwater)</t>
  </si>
  <si>
    <t>locatie (Locatie veldwerkzaamheden)</t>
  </si>
  <si>
    <t>macfn-bemuitvf (Macrofauna bemonsteren, uitzoeken en veldformulier)</t>
  </si>
  <si>
    <t>peclfolg (Pentachloorfenol)</t>
  </si>
  <si>
    <t>si (Silicium)</t>
  </si>
  <si>
    <t>vpfgh010 (Verpakking FGH010)</t>
  </si>
  <si>
    <t>vporvion100 (Verpakking Orvion - 100 ml - bevat conserveringsmiddel (20 ml alcohol))</t>
  </si>
  <si>
    <t>atpkaumera</t>
  </si>
  <si>
    <t>seho</t>
  </si>
  <si>
    <t>wdaeres</t>
  </si>
  <si>
    <t>wdleaf</t>
  </si>
  <si>
    <t>wdstrukton</t>
  </si>
  <si>
    <t>wdvdwerffwater</t>
  </si>
  <si>
    <t>a103wlvbq002</t>
  </si>
  <si>
    <t>rwzi Elburg, primair slib (onvergist)</t>
  </si>
  <si>
    <t>rwzi Harderwijk, ingedikt primair slib</t>
  </si>
  <si>
    <t>a109slinq111</t>
  </si>
  <si>
    <t>a111slinq002</t>
  </si>
  <si>
    <t>rwzi Ede, ingedikt primair slib</t>
  </si>
  <si>
    <t>a111slinq004</t>
  </si>
  <si>
    <t>rwzi Ede, ingedikt surplus slib</t>
  </si>
  <si>
    <t>a112slinq004</t>
  </si>
  <si>
    <t>rwzi Nijkerk, ingedikt primair slib</t>
  </si>
  <si>
    <t>a113slinq001</t>
  </si>
  <si>
    <t>rwzi Renkum, ingedikt slib voor-indikker</t>
  </si>
  <si>
    <t>a115slinq002</t>
  </si>
  <si>
    <t>rwzi Veenendaal, ingedikt surplus slib</t>
  </si>
  <si>
    <t>a115slinq005</t>
  </si>
  <si>
    <t>rwzi Veenendaal, ingedikt primair slib</t>
  </si>
  <si>
    <t>a1ves0023</t>
  </si>
  <si>
    <t>a1ves0024</t>
  </si>
  <si>
    <t>a1vos0019</t>
  </si>
  <si>
    <t>Maandmonster Heinz</t>
  </si>
  <si>
    <t>a289881</t>
  </si>
  <si>
    <t>a3864nc118</t>
  </si>
  <si>
    <t>Van de Bor</t>
  </si>
  <si>
    <t>a7323rw1-1</t>
  </si>
  <si>
    <t>a7323rw1-2</t>
  </si>
  <si>
    <t>Steekmonster centrale afvoer</t>
  </si>
  <si>
    <t>Pluimveeverwerking Jan van Ee BV EMF</t>
  </si>
  <si>
    <t>ate6148</t>
  </si>
  <si>
    <t>Stichting Mestverwerking Gelderland, KGBI Stroe EMF</t>
  </si>
  <si>
    <t>ate6156</t>
  </si>
  <si>
    <t>Hegin BV EMF</t>
  </si>
  <si>
    <t>atv8633</t>
  </si>
  <si>
    <t>atv8634</t>
  </si>
  <si>
    <t>Stichting Mestverwerking Gelderland, KGBI Putten EMF</t>
  </si>
  <si>
    <t>FGH001 emballage afgifte blanco</t>
  </si>
  <si>
    <t>lwepal1-20</t>
  </si>
  <si>
    <t>Marsep 2020-2 monster 1</t>
  </si>
  <si>
    <t>o1cald50</t>
  </si>
  <si>
    <t>Zandwinplas Calduran</t>
  </si>
  <si>
    <t>o3bomh50</t>
  </si>
  <si>
    <t>RWZI Kampen, peilbuis 04</t>
  </si>
  <si>
    <t>RWZI Kampen, peilbuis 06</t>
  </si>
  <si>
    <t>o56gw-10</t>
  </si>
  <si>
    <t>RWZI Kampen, peilbuis 10</t>
  </si>
  <si>
    <t>o56gw-11</t>
  </si>
  <si>
    <t>RWZI Kampen, peilbuis 11 (PUT)</t>
  </si>
  <si>
    <t>o56gw-12</t>
  </si>
  <si>
    <t>RWZI Kampen, peilbuis 12</t>
  </si>
  <si>
    <t>o56gw-13</t>
  </si>
  <si>
    <t>RWZI Kampen, peilbuis 13 (PUT)</t>
  </si>
  <si>
    <t>RWZI Kampen, peilbuis R1 (referentie)</t>
  </si>
  <si>
    <t>RWZI Kampen, peilbuis R2 (referentie)</t>
  </si>
  <si>
    <t>o57usgt-2</t>
  </si>
  <si>
    <t>RWZI Deventer - voeding slibgisting</t>
  </si>
  <si>
    <t>RWZI Deventer - uitgegist slib (gemengd gt-1 en gt-2)</t>
  </si>
  <si>
    <t>o74usgt-1</t>
  </si>
  <si>
    <t>o74usgt-2</t>
  </si>
  <si>
    <t>o74usgt-in</t>
  </si>
  <si>
    <t>o74usgt-uit</t>
  </si>
  <si>
    <t>o8263bs7-1</t>
  </si>
  <si>
    <t>o8kvs30</t>
  </si>
  <si>
    <t>o8omw570mw-2</t>
  </si>
  <si>
    <t>Middenwetering 0hv Rolklaver Kampen 2</t>
  </si>
  <si>
    <t>o8qmo70</t>
  </si>
  <si>
    <t>o8qsh440mw</t>
  </si>
  <si>
    <t>Wg Stadshagen Breezicht Hasselterweg</t>
  </si>
  <si>
    <t>o8zanv50</t>
  </si>
  <si>
    <t>s080es-001-nf</t>
  </si>
  <si>
    <t>s080moi002af-nf</t>
  </si>
  <si>
    <t>Hengelo centraat SOI na filtratie</t>
  </si>
  <si>
    <t>s080voa01tdh</t>
  </si>
  <si>
    <t>Hengelo afvoer voorontwatering</t>
  </si>
  <si>
    <t>s080vot01tdh</t>
  </si>
  <si>
    <t>Hengelo toevoer voorontwatering</t>
  </si>
  <si>
    <t>s130gw-08a</t>
  </si>
  <si>
    <t>Enschede grondwaterpeilbuis 8A</t>
  </si>
  <si>
    <t>s130gw-08b</t>
  </si>
  <si>
    <t>Enschede grondwaterpeilbuis 8B</t>
  </si>
  <si>
    <t>WL00836 Leiding van de Werfheegde</t>
  </si>
  <si>
    <t>Meetpunt uitmondingsduiker bolscherbeek</t>
  </si>
  <si>
    <t>s7535ga006h1</t>
  </si>
  <si>
    <t>s7575ej009h0</t>
  </si>
  <si>
    <t>sgser55</t>
  </si>
  <si>
    <t>Erica, Tuinderslaan, WL03509 Boven Drenthe Growers</t>
  </si>
  <si>
    <t>w20ohrwla</t>
  </si>
  <si>
    <t>w500b1-effl</t>
  </si>
  <si>
    <t>B1 Effluent RWZI Emmen - Waterproef - STOWA</t>
  </si>
  <si>
    <t>w500b1-infl</t>
  </si>
  <si>
    <t>B1 Influent RWZI Emmen - Waterproef - STOWA</t>
  </si>
  <si>
    <t>w500b2-effl</t>
  </si>
  <si>
    <t>B2 Effluent RWZI Emmen - Waterproef - STOWA</t>
  </si>
  <si>
    <t>w500b2-infl</t>
  </si>
  <si>
    <t>B2 Influent RWZI Emmen - Waterproef - STOWA</t>
  </si>
  <si>
    <t>walgemeen</t>
  </si>
  <si>
    <t>Werkzaamheden derden algemeen</t>
  </si>
  <si>
    <t>Zwanenwater, noordelijke plas t.p.v. afwateringssloot (schutting)</t>
  </si>
  <si>
    <t>wdmoaw</t>
  </si>
  <si>
    <t>wdtwenceagbbank</t>
  </si>
  <si>
    <t>AGB-bank Twence</t>
  </si>
  <si>
    <t>wdtwenceeff</t>
  </si>
  <si>
    <t>effluent Twence</t>
  </si>
  <si>
    <t>wdwrij-roetbk1</t>
  </si>
  <si>
    <t>Roetenbeek Wandersweg</t>
  </si>
  <si>
    <t>ybbub22</t>
  </si>
  <si>
    <t>Buurserbeek Eibergseweg Haaksbergen</t>
  </si>
  <si>
    <t>Eefsebeek Elzerweg Eefde</t>
  </si>
  <si>
    <t>Grote Beek Het Lendebosch Hummelo</t>
  </si>
  <si>
    <t>Grote Beek Spaensweertweg Steenderen</t>
  </si>
  <si>
    <t>ybleb03</t>
  </si>
  <si>
    <t>Leerinkbeek Groenloseweg Groenlo</t>
  </si>
  <si>
    <t>Leerinkbeek Batendijk Borculo</t>
  </si>
  <si>
    <t>ybob08</t>
  </si>
  <si>
    <t>Beek op de Paasberg Bronbeeklaan Arnhem</t>
  </si>
  <si>
    <t>ycdhrlo</t>
  </si>
  <si>
    <t>slib voor compostering rwzi Haarlo</t>
  </si>
  <si>
    <t>ycdmklhlt</t>
  </si>
  <si>
    <t>slib voor compostering rwzi markelo/holten</t>
  </si>
  <si>
    <t>RWZI ETN Centrifuge 1 uit</t>
  </si>
  <si>
    <t>RWZI ETN Centrifuge 2 uit</t>
  </si>
  <si>
    <t>RWZI LTV Centrifuge uit</t>
  </si>
  <si>
    <t>ycosngf1</t>
  </si>
  <si>
    <t>RWZI NGF centrifuge 1 uit</t>
  </si>
  <si>
    <t>ycosngf2</t>
  </si>
  <si>
    <t>RWZI NGF centrifuge 2 uit</t>
  </si>
  <si>
    <t>ycosobg1</t>
  </si>
  <si>
    <t>RWZI OBG centrifuge 1 uit</t>
  </si>
  <si>
    <t>ycosobg2</t>
  </si>
  <si>
    <t>RWZI OBG centrifuge 2 uit</t>
  </si>
  <si>
    <t>ydiw08</t>
  </si>
  <si>
    <t>Aviko BV afvalwaterstroom van Dr. Ariënstraat 29 te Steenderen</t>
  </si>
  <si>
    <t>Friesland Campina Nederland BV, Cheese centrale afvoer bedrijfsafvalwater</t>
  </si>
  <si>
    <t>yigmbzpnmh01</t>
  </si>
  <si>
    <t>yiowsdvnmh01</t>
  </si>
  <si>
    <t>OWS B.V. afvalwater OWS</t>
  </si>
  <si>
    <t>yiwatltvmh01</t>
  </si>
  <si>
    <t>Waterstromen Lichtenvoorde BV afvoer voorzuivering Lichtenvoorde</t>
  </si>
  <si>
    <t>yiwelsykmh01</t>
  </si>
  <si>
    <t>Mineralz Zweekhorst BV centrale afvoer bedrijfsafvalwater</t>
  </si>
  <si>
    <t>Aastrang Dinxperloër Strasse Grens Dinxperlo</t>
  </si>
  <si>
    <t>Stadswater Park Presikhaaf Ruitenberglaan Arnhem</t>
  </si>
  <si>
    <t>Baakse Beek spoorlijn Wiersseweg Ruurlo</t>
  </si>
  <si>
    <t>Baakse Beek Baakseweg Vorden</t>
  </si>
  <si>
    <t>Barchemse Veengoot Zutphenseweg Lochem</t>
  </si>
  <si>
    <t>Berkel grens Crosewick Vreden / Rekken</t>
  </si>
  <si>
    <t>Berkel Avinkstuw bovenstrooms RWZI Haarlo</t>
  </si>
  <si>
    <t>Bielheimerbeek Nieuwe Sluisweg Gaanderen</t>
  </si>
  <si>
    <t>Boven Slinge Vosseveldsweg Brinkheurne Winterswijk</t>
  </si>
  <si>
    <t>Bergerslagbeek Ulftseweg Silvolde Ulft</t>
  </si>
  <si>
    <t>Beurzerbeek Masterveldweg Meddo</t>
  </si>
  <si>
    <t>Dambeek / Haartse Waterleiding Rauwershofweg Winterswijk</t>
  </si>
  <si>
    <t>Hoge Leiding Doesburgseweg Nieuw-Wehl</t>
  </si>
  <si>
    <t>Dommerbeek Deventerweg Gorssel - Epse</t>
  </si>
  <si>
    <t>Dortherbeek Birnieweg Deventer</t>
  </si>
  <si>
    <t>Dortherbeek-Oost, Boermark Loo</t>
  </si>
  <si>
    <t>Eefsebeek Kapperallee, Sluis Eefde</t>
  </si>
  <si>
    <t>yoefb03</t>
  </si>
  <si>
    <t>Stadswater Eibergseweg Groenlo</t>
  </si>
  <si>
    <t>Stadswater Winterswijkseweg Groenlo</t>
  </si>
  <si>
    <t>Grote Waterleiding Goorseweg Lochem</t>
  </si>
  <si>
    <t>yohaw08</t>
  </si>
  <si>
    <t>yojab07</t>
  </si>
  <si>
    <t>Sint Jansbeek Sonsbeekweg Arnhem</t>
  </si>
  <si>
    <t>Keizersbeek Sondernweg Witgoorsbrug Aalten</t>
  </si>
  <si>
    <t>Nieuwe Beek Boschlaan Lichtenvoorde</t>
  </si>
  <si>
    <t>Oude Rijn  Eltenseweg Elten (grens)</t>
  </si>
  <si>
    <t>Oude Rijn Berghoofdseveerweg Pannerden</t>
  </si>
  <si>
    <t>Oude IJssel Anholtseweg Gendringen grens</t>
  </si>
  <si>
    <t>Oude IJssel Barend Ubbinkweg Doesburg</t>
  </si>
  <si>
    <t>Oude IJssel Nieuwe Sluisweg Gaanderen stuw De Pol</t>
  </si>
  <si>
    <t>Oosterwijkse Vloed,Vordenseweg Wichmond</t>
  </si>
  <si>
    <t>Ratumsebeek Nieuw Beusinkweg Meddo</t>
  </si>
  <si>
    <t>Vierakkerselaak Den Elterweg Zutphen</t>
  </si>
  <si>
    <t>Veengoot, Baakseweg Wichmond</t>
  </si>
  <si>
    <t>Veengoot Oude Zelhemseweg Ruurlo</t>
  </si>
  <si>
    <t>yovet02</t>
  </si>
  <si>
    <t>Vethuizense Reefse Wetering Omsteg Gendringen</t>
  </si>
  <si>
    <t>Wehlse Beek Liemersweg Doetinchem</t>
  </si>
  <si>
    <t>De Zwalm Rivierweg Giesbeek</t>
  </si>
  <si>
    <t>RWZI ATN afvoer slibbuffer</t>
  </si>
  <si>
    <t>yzdpb01</t>
  </si>
  <si>
    <t>rwzi Dinxperlo pb 01 (geen mp01)</t>
  </si>
  <si>
    <t>yzdpb05</t>
  </si>
  <si>
    <t>rwzi Dinxperlo pb 05 (geen mp05)</t>
  </si>
  <si>
    <t>yzdpb09</t>
  </si>
  <si>
    <t>rwzi Dinxperlo pb 09 (geen mp09)</t>
  </si>
  <si>
    <t>RWZI DPL afvoer slibbuffer</t>
  </si>
  <si>
    <t>yzesg0in</t>
  </si>
  <si>
    <t>RWZI ETN slibgisting ingaand</t>
  </si>
  <si>
    <t>yzesg0uit</t>
  </si>
  <si>
    <t>RWZI ETN slibgisting uitgaand</t>
  </si>
  <si>
    <t>RWZI HLO afvoer slibbuffer</t>
  </si>
  <si>
    <t>yzmsg0in</t>
  </si>
  <si>
    <t>RWZI HTN slibgisting ingaand</t>
  </si>
  <si>
    <t>yzmsg0uit</t>
  </si>
  <si>
    <t>RWZI HTN slibgisting uitgaand</t>
  </si>
  <si>
    <t>yznsg1in</t>
  </si>
  <si>
    <t>yznsg1uit</t>
  </si>
  <si>
    <t>RWZI NGF Slibgisting 1 uitgaand</t>
  </si>
  <si>
    <t>yznsg2in</t>
  </si>
  <si>
    <t>yznsg2uit</t>
  </si>
  <si>
    <t>RWZI NGF Slibgisting 2 uitgaand</t>
  </si>
  <si>
    <t>yzosg1in</t>
  </si>
  <si>
    <t>yzosg1uit</t>
  </si>
  <si>
    <t>yzosg2in</t>
  </si>
  <si>
    <t>yzosg2uit</t>
  </si>
  <si>
    <t>RWZI RLO afvoer slibbuffer</t>
  </si>
  <si>
    <t>RWZI VSV afvoer slibbuffer</t>
  </si>
  <si>
    <t>yzwpbref</t>
  </si>
  <si>
    <t>RWZI WTW afvoer slibbuffer</t>
  </si>
  <si>
    <t>RWZI WHL afvoer slibbuffer</t>
  </si>
  <si>
    <t>yzzb01</t>
  </si>
  <si>
    <t>rwzi Zutphen peilbuis 01</t>
  </si>
  <si>
    <t>yzzb02</t>
  </si>
  <si>
    <t>rwzi Zutphen peilbuis 02</t>
  </si>
  <si>
    <t>yzzb03</t>
  </si>
  <si>
    <t>rwzi Zutphen peilbuis 03</t>
  </si>
  <si>
    <t>yzzb04</t>
  </si>
  <si>
    <t>rwzi Zutphen peilbuis 04</t>
  </si>
  <si>
    <t>yzzb05</t>
  </si>
  <si>
    <t>rwzi Zutphen peilbuis 05</t>
  </si>
  <si>
    <t>yzzb06</t>
  </si>
  <si>
    <t>yzzb07</t>
  </si>
  <si>
    <t>yzzb08</t>
  </si>
  <si>
    <t>rwzi Zutphen peilbuis 08</t>
  </si>
  <si>
    <t>yzzb09</t>
  </si>
  <si>
    <t>yzzb10</t>
  </si>
  <si>
    <t>rwzi Zutphen peilbuis 10</t>
  </si>
  <si>
    <t>yzzb11</t>
  </si>
  <si>
    <t>rwzi Zutphen peilbuis 11</t>
  </si>
  <si>
    <t>yzzb12</t>
  </si>
  <si>
    <t>yzzb13</t>
  </si>
  <si>
    <t>yzzb14</t>
  </si>
  <si>
    <t>yzzb15</t>
  </si>
  <si>
    <t>yzzpb05a</t>
  </si>
  <si>
    <t>yzzpb07-m07</t>
  </si>
  <si>
    <t>yzzpb10-m10</t>
  </si>
  <si>
    <t>yzzzs1</t>
  </si>
  <si>
    <t>RWZI ZPN afvoerband 1</t>
  </si>
  <si>
    <t>yzzzs2</t>
  </si>
  <si>
    <t>RWZI ZPN afvoerband 2</t>
  </si>
  <si>
    <t>z100-002vkk</t>
  </si>
  <si>
    <t>awzi Zeewolde- vulkraan CV bedrijfsgebouw koudwater</t>
  </si>
  <si>
    <t>z100-011vkk</t>
  </si>
  <si>
    <t>awzi Zeewolde- wasbak ingang werkplaats</t>
  </si>
  <si>
    <t>z1355-03</t>
  </si>
  <si>
    <t>z16cz-209-01</t>
  </si>
  <si>
    <t>KAVELSLOOT M148/M149, voor uitstroom naar Luttelgeestertocht</t>
  </si>
  <si>
    <t>z16cz-210-01</t>
  </si>
  <si>
    <t>KAVELSLOOT M140/M143, voor uitstroom naar Kuindertocht</t>
  </si>
  <si>
    <t>z20gn-087-01</t>
  </si>
  <si>
    <t>VUURSTEENTOCHT, duiker Overijsselseweg</t>
  </si>
  <si>
    <t>z20gz-040-01</t>
  </si>
  <si>
    <t>VUURSTEENTOCHT, duiker Elandweg</t>
  </si>
  <si>
    <t>z20gz-233-01</t>
  </si>
  <si>
    <t>OVERIJSSELSETOCHT, einde kavelpad J49-J50</t>
  </si>
  <si>
    <t>z20gz-27637</t>
  </si>
  <si>
    <t>STADSWATER LELYSTAD, Overcinge Zuidsloot, traject 1</t>
  </si>
  <si>
    <t>z20hz-157-01</t>
  </si>
  <si>
    <t>STADSWATER DRONTEN, brug tussen Beursstraat en Eurosingel</t>
  </si>
  <si>
    <t>z230-k02k</t>
  </si>
  <si>
    <t>z250-k01k</t>
  </si>
  <si>
    <t>z25fz-006-01</t>
  </si>
  <si>
    <t>GALJOOTTOCHT, duiker Pampushavenweg</t>
  </si>
  <si>
    <t>LEPELAARPLASSEN, t.h.v. aflaatwerk</t>
  </si>
  <si>
    <t>z26az-085-01</t>
  </si>
  <si>
    <t>KOTTERTOCHT, bovenstuws nabij bezoekerscentrum</t>
  </si>
  <si>
    <t>z26az-27689</t>
  </si>
  <si>
    <t>GALJOOTTOCHT, brug Grootzeil</t>
  </si>
  <si>
    <t>STADSWATER ZEEWOLDE, duiker fietspad nabij Woldlaan</t>
  </si>
  <si>
    <t>z3408-01</t>
  </si>
  <si>
    <t>Monster uit bemonsteringsput(OBAS)</t>
  </si>
  <si>
    <t>Monster potentieel verontreinigd hemelwater</t>
  </si>
  <si>
    <t>z950-002k</t>
  </si>
  <si>
    <t>ztzcve1</t>
  </si>
  <si>
    <t>Veco Groente en Bloembollen BV CP</t>
  </si>
  <si>
    <t>ztzdve2</t>
  </si>
  <si>
    <t>V.E.D. Milieuservice BV, Pioniersweg 114 EMF</t>
  </si>
  <si>
    <t>Top Fresh BV EMF</t>
  </si>
  <si>
    <t>ztzules</t>
  </si>
  <si>
    <t>Southeast Frozen BV, Zuidoostrak 16 MW</t>
  </si>
  <si>
    <t>ztzusou</t>
  </si>
  <si>
    <t>Southeast Frozen BV, Zuidoostrak 9 EMF</t>
  </si>
  <si>
    <t>Visgroothandel Visco BV CP</t>
  </si>
  <si>
    <t>ztzuwef</t>
  </si>
  <si>
    <t>ztzzawa</t>
  </si>
  <si>
    <t>ztzzrew</t>
  </si>
  <si>
    <t>Renewi Nederland BV CP</t>
  </si>
  <si>
    <t>dest (Ontsluiting metalen)</t>
  </si>
  <si>
    <t>= velden gebruikt in AquaLIMS_Planning.xlsb</t>
  </si>
  <si>
    <t>agaw (Zilver)</t>
  </si>
  <si>
    <t>agbs (Zilver)</t>
  </si>
  <si>
    <t>agow (Zilver)</t>
  </si>
  <si>
    <t>agz1 (Zilver)</t>
  </si>
  <si>
    <t>alaw (Aluminium)</t>
  </si>
  <si>
    <t>albs (Aluminium)</t>
  </si>
  <si>
    <t>alggp (Bedekking algen)</t>
  </si>
  <si>
    <t>alow (Aluminium)</t>
  </si>
  <si>
    <t>alz1 (Aluminium)</t>
  </si>
  <si>
    <t>asaw (Arseen)</t>
  </si>
  <si>
    <t>asbest (Asbest identificatie)</t>
  </si>
  <si>
    <t>asbs (Arseen)</t>
  </si>
  <si>
    <t>asow (Arseen)</t>
  </si>
  <si>
    <t>asz1 (Arseen)</t>
  </si>
  <si>
    <t>baaw (Barium)</t>
  </si>
  <si>
    <t>babs (Barium)</t>
  </si>
  <si>
    <t>baow (Barium)</t>
  </si>
  <si>
    <t>baw (Boor)</t>
  </si>
  <si>
    <t>baz1 (Barium)</t>
  </si>
  <si>
    <t>beaw (Beryllium)</t>
  </si>
  <si>
    <t>beow (Beryllium)</t>
  </si>
  <si>
    <t>bez1 (Bezinksel)</t>
  </si>
  <si>
    <t>bow (Boor)</t>
  </si>
  <si>
    <t>btexn (Aromaten (BTEXN))</t>
  </si>
  <si>
    <t>bzv (Biochemisch zuurstofverbruik (als O2) over 5 dagen)</t>
  </si>
  <si>
    <t>caaw (Calcium)</t>
  </si>
  <si>
    <t>cabs (Calcium)</t>
  </si>
  <si>
    <t>caco (Calciumcarbonaat)</t>
  </si>
  <si>
    <t>caow (Calcium)</t>
  </si>
  <si>
    <t>caz1 (Calcium)</t>
  </si>
  <si>
    <t>cdaw (Cadmium)</t>
  </si>
  <si>
    <t>cdbs (Cadmium)</t>
  </si>
  <si>
    <t>cdow (Cadmium)</t>
  </si>
  <si>
    <t>cdz1 (Cadmium)</t>
  </si>
  <si>
    <t>chla (Chlorofyl)</t>
  </si>
  <si>
    <t>cl (Chloride)</t>
  </si>
  <si>
    <t>clg (Chloride)</t>
  </si>
  <si>
    <t>coaw (Kobalt)</t>
  </si>
  <si>
    <t>cobs (Kobalt)</t>
  </si>
  <si>
    <t>coow (Kobalt)</t>
  </si>
  <si>
    <t>coz1 (Kobalt)</t>
  </si>
  <si>
    <t>craw (Chroom)</t>
  </si>
  <si>
    <t>crbs (Chroom)</t>
  </si>
  <si>
    <t>crow (Chroom)</t>
  </si>
  <si>
    <t>crz1 (Chroom)</t>
  </si>
  <si>
    <t>cuaw (Koper)</t>
  </si>
  <si>
    <t>cubs (Koper)</t>
  </si>
  <si>
    <t>cuow (Koper)</t>
  </si>
  <si>
    <t>cuz1 (Koper)</t>
  </si>
  <si>
    <t>czv (Chemisch zuurstofverbruik (als O2))</t>
  </si>
  <si>
    <t>czvcuv (Chemisch zuurstofverbruik (als O2) cuvettentest)</t>
  </si>
  <si>
    <t>czvg (Chemisch zuurstofverbruik (als O2))</t>
  </si>
  <si>
    <t>debdag (Debiet per dag)</t>
  </si>
  <si>
    <t>debiet (Debiet)</t>
  </si>
  <si>
    <t>debuur (Debiet per uur)</t>
  </si>
  <si>
    <t>diepte (Diepte)</t>
  </si>
  <si>
    <t>drijf (Bedekking drijflaag vegetatie)</t>
  </si>
  <si>
    <t>droogslo (Droogstand watergang)</t>
  </si>
  <si>
    <t>ds2 (Percentage droge stof (t.b.v. lutum))</t>
  </si>
  <si>
    <t>egv25 (Elektrisch geleidingsvermogen (EGV))</t>
  </si>
  <si>
    <t>egvv (Elektrisch geleidingsvermogen (EGV))</t>
  </si>
  <si>
    <t>feaw (IJzer)</t>
  </si>
  <si>
    <t>febs (IJzer)</t>
  </si>
  <si>
    <t>feow (IJzer)</t>
  </si>
  <si>
    <t>fez1 (IJzer)</t>
  </si>
  <si>
    <t>fostac (FOS/TAC ratio)</t>
  </si>
  <si>
    <t>gcms-bma (Bestrijdingsmiddelen (GCMS))</t>
  </si>
  <si>
    <t>gcms-bsb (Bijzondere stoffen (GCMS))</t>
  </si>
  <si>
    <t>gdow (Gadolinium)</t>
  </si>
  <si>
    <t>geur (Geur)</t>
  </si>
  <si>
    <t>glds2 (Gloeirest van de droge stof (t.b.v. zeefkromme))</t>
  </si>
  <si>
    <t>glind (Percentage gloeirest)</t>
  </si>
  <si>
    <t>glonopa (Percentage gloeirest)</t>
  </si>
  <si>
    <t>glonopo (Percentage gloeirest)</t>
  </si>
  <si>
    <t>glonops (Percentage gloeirest)</t>
  </si>
  <si>
    <t>groei (Overmatige groei hogere waterplanten)</t>
  </si>
  <si>
    <t>helder (Helderheid)</t>
  </si>
  <si>
    <t>helderv (Helderheid)</t>
  </si>
  <si>
    <t>hgaw (Kwik)</t>
  </si>
  <si>
    <t>hgbs (Kwik)</t>
  </si>
  <si>
    <t>hgow (Kwik)</t>
  </si>
  <si>
    <t>hgz1 (Kwik)</t>
  </si>
  <si>
    <t>ijstsd (IJstoestand / aggregatietoestand van het water)</t>
  </si>
  <si>
    <t>ind (Droge stof)</t>
  </si>
  <si>
    <t>kaw (Kalium)</t>
  </si>
  <si>
    <t>kbs (Kalium)</t>
  </si>
  <si>
    <t>kgf16 (Korrelgroottefractie tot 16 um)</t>
  </si>
  <si>
    <t>kgf2 (Korrelgroottefractie tot 2 um)</t>
  </si>
  <si>
    <t>kgf32 (Korrelgroottefractie tot 32 um)</t>
  </si>
  <si>
    <t>kleur (Kleur)</t>
  </si>
  <si>
    <t>kleurv (Kleur)</t>
  </si>
  <si>
    <t>kow (Kalium)</t>
  </si>
  <si>
    <t>kz1 (Kalium)</t>
  </si>
  <si>
    <t>metbeh (Behandeling Metalen Onderzoek)</t>
  </si>
  <si>
    <t>mgaw (Magnesium)</t>
  </si>
  <si>
    <t>mgbs (Magnesium)</t>
  </si>
  <si>
    <t>mgow (Magnesium)</t>
  </si>
  <si>
    <t>mgz1 (Magnesium)</t>
  </si>
  <si>
    <t>mnaw (Mangaan)</t>
  </si>
  <si>
    <t>mnbs (Mangaan)</t>
  </si>
  <si>
    <t>mnow (Mangaan)</t>
  </si>
  <si>
    <t>mnz1 (Mangaan)</t>
  </si>
  <si>
    <t>moaw (Molybdeen)</t>
  </si>
  <si>
    <t>mobs (Molybdeen)</t>
  </si>
  <si>
    <t>monbeh (Behandeling Monster)</t>
  </si>
  <si>
    <t>moow (Molybdeen)</t>
  </si>
  <si>
    <t>moz1 (Molybdeen)</t>
  </si>
  <si>
    <t>naaw (Natrium)</t>
  </si>
  <si>
    <t>nabs (Natrium)</t>
  </si>
  <si>
    <t>naow (Natrium)</t>
  </si>
  <si>
    <t>naz1 (Natrium)</t>
  </si>
  <si>
    <t>neer (Neerslag)</t>
  </si>
  <si>
    <t>nh4 (Ammonium (als N))</t>
  </si>
  <si>
    <t>nh4g (Ammonium (als N))</t>
  </si>
  <si>
    <t>niaw (Nikkel)</t>
  </si>
  <si>
    <t>nibs (Nikkel)</t>
  </si>
  <si>
    <t>niow (Nikkel)</t>
  </si>
  <si>
    <t>niz1 (Nikkel)</t>
  </si>
  <si>
    <t>nka (Som ammonium- en organisch gebonden stikstof (als N))</t>
  </si>
  <si>
    <t>nkj (Som ammonium- en organisch gebonden stikstof, Kjeldahl (als N))</t>
  </si>
  <si>
    <t>nkjg (Stikstof Kjeldahl (als N))</t>
  </si>
  <si>
    <t>no2 (Nitriet (als N))</t>
  </si>
  <si>
    <t>no3 (Nitraat (als N))</t>
  </si>
  <si>
    <t>not (Som nitraat en nitriet (als N))</t>
  </si>
  <si>
    <t>o2v (Zuurstof)</t>
  </si>
  <si>
    <t>ocb (Organochloorbestrijdingsmiddelen)</t>
  </si>
  <si>
    <t>ocbg (Organochloorbestrijdingsmiddelen)</t>
  </si>
  <si>
    <t>ofos (Orthofosfaat (als P))</t>
  </si>
  <si>
    <t>ofosg (Orthofosfaat (als P))</t>
  </si>
  <si>
    <t>olie (Olie)</t>
  </si>
  <si>
    <t>oliegcid (Olie identificatie)</t>
  </si>
  <si>
    <t>oliegrav (Petroleumether extraheerbare oliën en vetten)</t>
  </si>
  <si>
    <t>onopa (Onopgeloste stoffen)</t>
  </si>
  <si>
    <t>onopo (Onopgeloste stoffen)</t>
  </si>
  <si>
    <t>onops (Onopgeloste stoffen)</t>
  </si>
  <si>
    <t>pak (Polycyclische aromaten)</t>
  </si>
  <si>
    <t>pakg (Polycyclische aromaten)</t>
  </si>
  <si>
    <t>pbaw (Lood)</t>
  </si>
  <si>
    <t>pbbs (Lood)</t>
  </si>
  <si>
    <t>pbow (Lood)</t>
  </si>
  <si>
    <t>pbz1 (Lood)</t>
  </si>
  <si>
    <t>pcb (Polychloorbifenylen)</t>
  </si>
  <si>
    <t>pcbg (Polychloorbifenylen)</t>
  </si>
  <si>
    <t>peilschaalv (Aflezen NAP stand op peilschaal)</t>
  </si>
  <si>
    <t>ph (Zuurgraad)</t>
  </si>
  <si>
    <t>phh2o (Zuurgraad (pH-H2O))</t>
  </si>
  <si>
    <t>phv (Zuurgraad)</t>
  </si>
  <si>
    <t>sbaw (Antimoon)</t>
  </si>
  <si>
    <t>sbbs (Antimoon)</t>
  </si>
  <si>
    <t>sbow (Antimoon)</t>
  </si>
  <si>
    <t>sbz1 (Antimoon)</t>
  </si>
  <si>
    <t>schuim (Schuim)</t>
  </si>
  <si>
    <t>seaw (Selenium)</t>
  </si>
  <si>
    <t>sebs (Selenium)</t>
  </si>
  <si>
    <t>seow (Selenium)</t>
  </si>
  <si>
    <t>sez1 (Selenium)</t>
  </si>
  <si>
    <t>snaw (Tin)</t>
  </si>
  <si>
    <t>snbs (Tin)</t>
  </si>
  <si>
    <t>snow (Tin)</t>
  </si>
  <si>
    <t>snz1 (Tin)</t>
  </si>
  <si>
    <t>so4 (Sulfaat)</t>
  </si>
  <si>
    <t>so4g (Sulfaat)</t>
  </si>
  <si>
    <t>sraw (Strontium)</t>
  </si>
  <si>
    <t>srow (Strontium)</t>
  </si>
  <si>
    <t>stroomshd (Stroomsnelheid)</t>
  </si>
  <si>
    <t>sttlaw (Zwavel)</t>
  </si>
  <si>
    <t>sttlbs (Zwavel)</t>
  </si>
  <si>
    <t>sttlow (Zwavel)</t>
  </si>
  <si>
    <t>sttlz1 (Zwavel)</t>
  </si>
  <si>
    <t>teaw (Telluur)</t>
  </si>
  <si>
    <t>tebs (Telluur)</t>
  </si>
  <si>
    <t>temp (Temperatuur)</t>
  </si>
  <si>
    <t>teow (Telluur)</t>
  </si>
  <si>
    <t>tez1 (Telluur)</t>
  </si>
  <si>
    <t>tiaw (Titaan)</t>
  </si>
  <si>
    <t>tiow (Titaan)</t>
  </si>
  <si>
    <t>tiz1 (Titaan)</t>
  </si>
  <si>
    <t>tlaw (Thallium)</t>
  </si>
  <si>
    <t>tlbs (Thallium)</t>
  </si>
  <si>
    <t>tlow (Thallium)</t>
  </si>
  <si>
    <t>tlz1 (Thallium)</t>
  </si>
  <si>
    <t>tofos (Orthofosfaat (ongefiltreerd))</t>
  </si>
  <si>
    <t>tpa (Totaal fosfor (als P))</t>
  </si>
  <si>
    <t>tpag (Totaal fosfor (als P))</t>
  </si>
  <si>
    <t>ub-alwest (Uitbesteed onderzoek Al-West)</t>
  </si>
  <si>
    <t>ub-omegam (Uitbesteed onderzoek Eurofins Omgeam)</t>
  </si>
  <si>
    <t>vaw (Vanadium)</t>
  </si>
  <si>
    <t>vbs (Vanadium)</t>
  </si>
  <si>
    <t>vlverb (Vluchtige verbindingen)</t>
  </si>
  <si>
    <t>vow (Vanadium)</t>
  </si>
  <si>
    <t>vrivm (Verpakking RIVM)</t>
  </si>
  <si>
    <t>vuil (Vuil)</t>
  </si>
  <si>
    <t>vz1 (Vanadium)</t>
  </si>
  <si>
    <t>waw (Wolfraam)</t>
  </si>
  <si>
    <t>wbs (Wolfraam)</t>
  </si>
  <si>
    <t>weercondities (Weercondities doorzicht)</t>
  </si>
  <si>
    <t>wow (Wolfraam)</t>
  </si>
  <si>
    <t>wz1 (Wolfraam)</t>
  </si>
  <si>
    <t>zain (Percentage zandrest)</t>
  </si>
  <si>
    <t>zeefkr (Zeefkromme)</t>
  </si>
  <si>
    <t>znaw (Zink)</t>
  </si>
  <si>
    <t>znbs (Zink)</t>
  </si>
  <si>
    <t>znow (Zink)</t>
  </si>
  <si>
    <t>znz1 (Zink)</t>
  </si>
  <si>
    <t>zraw (Zirkonium)</t>
  </si>
  <si>
    <t>zrow (Zirkonium)</t>
  </si>
  <si>
    <t>aozwem-gld</t>
  </si>
  <si>
    <t>aozwem-ut</t>
  </si>
  <si>
    <t>ohwebis</t>
  </si>
  <si>
    <t>Doorzicht (Ø 20 cm/six holes)</t>
  </si>
  <si>
    <t>Lichtcondities doorzicht</t>
  </si>
  <si>
    <t>lichtcondities</t>
  </si>
  <si>
    <t>Weercondities doorzicht</t>
  </si>
  <si>
    <t>weercondities</t>
  </si>
  <si>
    <t>rwzi Apeldoorn, slib oploop TDH reactor</t>
  </si>
  <si>
    <t>rwzi Apeldoorn, slib afloop TDH reactor</t>
  </si>
  <si>
    <t>a101sldbq004</t>
  </si>
  <si>
    <t>rwzi Apeldoorn, slib oploop scheidingszeef</t>
  </si>
  <si>
    <t>a3762ek30-2</t>
  </si>
  <si>
    <t>a3771me60</t>
  </si>
  <si>
    <t>a3812rc2</t>
  </si>
  <si>
    <t>HKS Amersfoort MP 4</t>
  </si>
  <si>
    <t>a8071jc110-1</t>
  </si>
  <si>
    <t>ab212150</t>
  </si>
  <si>
    <t>aboboti</t>
  </si>
  <si>
    <t>Boboti vetafscheider</t>
  </si>
  <si>
    <t>ate6125</t>
  </si>
  <si>
    <t>Gemeente Nijkerk, Milieustraat Blekkerserf CP</t>
  </si>
  <si>
    <t>atv0975</t>
  </si>
  <si>
    <t>Food Today BV MW</t>
  </si>
  <si>
    <t>atv0976</t>
  </si>
  <si>
    <t>Poeliersbedrijf Ep de Graaf BV, Halvinkhuizerweg cp</t>
  </si>
  <si>
    <t>o57gw-19</t>
  </si>
  <si>
    <t>RWZI Zwolle, peilbuis 19</t>
  </si>
  <si>
    <t>o57gw-20</t>
  </si>
  <si>
    <t>RWZI Zwolle, peilbuis 20</t>
  </si>
  <si>
    <t>ob1ruia50</t>
  </si>
  <si>
    <t>Ruiner Aa, Munnikenweg</t>
  </si>
  <si>
    <t>ob2bosw50</t>
  </si>
  <si>
    <t>Boschwijde St. Jansklooster</t>
  </si>
  <si>
    <t>Diepveen, Boswachterij Dwingeloo</t>
  </si>
  <si>
    <t>s20-236</t>
  </si>
  <si>
    <t>s2020041220h</t>
  </si>
  <si>
    <t>wdcewaf6per</t>
  </si>
  <si>
    <t>Afvalstroom 6 Permeaat</t>
  </si>
  <si>
    <t>wdcewaw6pm</t>
  </si>
  <si>
    <t>Effluent RWZI Weert</t>
  </si>
  <si>
    <t>Influent RWZI Weert</t>
  </si>
  <si>
    <t>wdwslwr495ef</t>
  </si>
  <si>
    <t>wdwslwr495in</t>
  </si>
  <si>
    <t>Grenskanaal Meilandsedijk Azewijn</t>
  </si>
  <si>
    <t>Afwatering van de Wiersse Wiersserallee Vorden</t>
  </si>
  <si>
    <t>Vispassage Wierse-Medler Wiersserallee Vorden</t>
  </si>
  <si>
    <t>yzesg0in1</t>
  </si>
  <si>
    <t>RWZI ETN primair ingedikt</t>
  </si>
  <si>
    <t>yzesg0in2</t>
  </si>
  <si>
    <t>RWZI ETN bandindikker</t>
  </si>
  <si>
    <t>yzesg0in3</t>
  </si>
  <si>
    <t>RWZI ETN secundair extern + drijflaag etn</t>
  </si>
  <si>
    <t>RWZI NGF slibgisting in secundair</t>
  </si>
  <si>
    <t>RWZI NGF slibgisting in primair</t>
  </si>
  <si>
    <t>RWZI Olburgen indikker 1 uitgaand</t>
  </si>
  <si>
    <t>RWZI Olburgen indikker 2 uitgaand</t>
  </si>
  <si>
    <t>yzzcentdckau</t>
  </si>
  <si>
    <t>Centraat decanteercentrifuge</t>
  </si>
  <si>
    <t>yzzcentschotkau</t>
  </si>
  <si>
    <t>Centraat schotelcentrifuge</t>
  </si>
  <si>
    <t>yzzdckau</t>
  </si>
  <si>
    <t>Toevoer decanteercentrifuge</t>
  </si>
  <si>
    <t>yzzindkkau</t>
  </si>
  <si>
    <t>Toevoer bandindikker</t>
  </si>
  <si>
    <t>yzzproschotkau</t>
  </si>
  <si>
    <t>Product schotelcentrifuge (Kaumera)</t>
  </si>
  <si>
    <t>yzzreactkau</t>
  </si>
  <si>
    <t>Toevoer reactor</t>
  </si>
  <si>
    <t>yzzschotkau</t>
  </si>
  <si>
    <t>Toevoer schotelcentrifuge</t>
  </si>
  <si>
    <t>yzzsilokau</t>
  </si>
  <si>
    <t>Kaumera silo</t>
  </si>
  <si>
    <t>yzzslbbufkau</t>
  </si>
  <si>
    <t>yzzslbdckau</t>
  </si>
  <si>
    <t>Slib decanteercentrifuge</t>
  </si>
  <si>
    <t>z1349cm123</t>
  </si>
  <si>
    <t>123 Auguste Comteweg, 1349CM  Almere</t>
  </si>
  <si>
    <t>z1349cr000</t>
  </si>
  <si>
    <t>000 Rachel Carsonhof, 1349CR  Almere</t>
  </si>
  <si>
    <t>z1349cr017</t>
  </si>
  <si>
    <t>z1349cs77-79</t>
  </si>
  <si>
    <t>77-79 Eugene Odumhof, 1349CS  Almere</t>
  </si>
  <si>
    <t>z1349jb017</t>
  </si>
  <si>
    <t>017 Reimslaan, 1349JB  Almere</t>
  </si>
  <si>
    <t>z15hz-28358</t>
  </si>
  <si>
    <t>Ankertocht/ Steven Rippen, Continue EC meting (MP6078)</t>
  </si>
  <si>
    <t>z15hz-28359</t>
  </si>
  <si>
    <t>Espelervaart/ Tollebekerweg, Continue EC meting (MP6077)</t>
  </si>
  <si>
    <t>z15hz-28361</t>
  </si>
  <si>
    <t>Onderduikerstocht / Weg van Ongenade, Continue EC meting (MP6006)</t>
  </si>
  <si>
    <t>z16cz-28362</t>
  </si>
  <si>
    <t>Kuindertocht, Continue EC meting (MP6053)</t>
  </si>
  <si>
    <t>z16cz-28363</t>
  </si>
  <si>
    <t>Marknesservaart/ Baarlozeweg, Continue EC meting (MP6028)</t>
  </si>
  <si>
    <t>z16cz-28364</t>
  </si>
  <si>
    <t>Baarlosetocht, Continue EC meting (MP6054)</t>
  </si>
  <si>
    <t>z185-10</t>
  </si>
  <si>
    <t>Watermonster van afvoerleiding schoon water uit maissilo</t>
  </si>
  <si>
    <t>z185-11</t>
  </si>
  <si>
    <t>Watermonster van afvoerleiding vuil water uit maissilo</t>
  </si>
  <si>
    <t>z20fn-28360</t>
  </si>
  <si>
    <t>Steenbanktocht/ Ijsvogel, Continue EC meting (MP6079)</t>
  </si>
  <si>
    <t>z20hz-28369</t>
  </si>
  <si>
    <t>Stuw Riettocht, HWZ, Continue EC meting (ST5135-LT5135B)</t>
  </si>
  <si>
    <t>z20hz-28370</t>
  </si>
  <si>
    <t>Stuw Roodbeentocht, HWZ, Continue EC meting (ST5125-LT5125B)</t>
  </si>
  <si>
    <t>z20hz-28371</t>
  </si>
  <si>
    <t>Schuif Roodbeentocht, peilvak M16, Continue EC meting (ST5140_LT5140B)</t>
  </si>
  <si>
    <t>z21an-28365</t>
  </si>
  <si>
    <t>Steenwijkertocht (logger), Continue EC meting (MP6029)</t>
  </si>
  <si>
    <t>z21an-28366</t>
  </si>
  <si>
    <t>Blokzijlerdwarstocht/ Blokzijldwarsweg, Continue EC meting (MP6030)</t>
  </si>
  <si>
    <t>z21an-28368</t>
  </si>
  <si>
    <t>Hertentocht/ Zuiderringweg, Continue EC meting (MP6031)</t>
  </si>
  <si>
    <t>z21bn-28367</t>
  </si>
  <si>
    <t>Paardentocht/ Kraggenburgerweg, Continue EC meting (MP6032)</t>
  </si>
  <si>
    <t>OOSTVAARDERSPLASSEN, Grote Plas, bij nieuwe stuw</t>
  </si>
  <si>
    <t>z26en-28333</t>
  </si>
  <si>
    <t>MEERKOETENTOCHT, midden kavel D29, continue EC meting (MP6093)</t>
  </si>
  <si>
    <t>z26en-28372</t>
  </si>
  <si>
    <t>Stuw Wiertocht, HWZ, Continue EC meting (ST5120-LT5120B)</t>
  </si>
  <si>
    <t>z26fn-28373</t>
  </si>
  <si>
    <t>Aflaatwerk Zijdenettentocht, HWZ, Continue EC meting (AW4415-LT4415B)</t>
  </si>
  <si>
    <t>z400-x-1401-</t>
  </si>
  <si>
    <t>s080ww-002</t>
  </si>
  <si>
    <t>RWZI Hengelo warmtewisselaar 2</t>
  </si>
  <si>
    <t>z20hz-28461</t>
  </si>
  <si>
    <t>HELOFYTENSLOOT, begin, kavels K62/K63</t>
  </si>
  <si>
    <t>z20hz-28481</t>
  </si>
  <si>
    <t>HELOFYTENSLOOT, einde, bovenstuws, kavels K62/K63</t>
  </si>
  <si>
    <t>Stikstof totaal</t>
  </si>
  <si>
    <t>ntot</t>
  </si>
  <si>
    <t>bemad-hybi (Toeslag combinatie hydrobiologische bemonstering)</t>
  </si>
  <si>
    <t>bem-hybi (Bemonstering Hydrobiologie)</t>
  </si>
  <si>
    <t>bem-hybiloc (Locatiebezoek hydrobiologie monstername niet mogelijk)</t>
  </si>
  <si>
    <t>caco3 (Calciumcarbonaat)</t>
  </si>
  <si>
    <t>datarapport (Datarapporten uitleveren Hydrobiologie)</t>
  </si>
  <si>
    <t>oliegc (Minerale olie)</t>
  </si>
  <si>
    <t>oliegcg (Minerale olie)</t>
  </si>
  <si>
    <t>plandiato (Plannen Diatomeeën)</t>
  </si>
  <si>
    <t>planmacfn (Plannen Macrofauna)</t>
  </si>
  <si>
    <t>plansieragn (Plannen Sieralgen)</t>
  </si>
  <si>
    <t>planvegtte (Plannen Vegetatie)</t>
  </si>
  <si>
    <t>projcoodnte-hybi (Projectcoordinatie Hydrobiologie)</t>
  </si>
  <si>
    <t>toesmedwrk (Toeslag monsterneming met extra medewerker ivm veiligheidsaspecten)</t>
  </si>
  <si>
    <t>ub-kalsbeek (Uitbesteed onderzoek Kalsbeek BV)</t>
  </si>
  <si>
    <t>ub-rivm (Uitbesteed onderzoek RIVM)</t>
  </si>
  <si>
    <t>ub-streeklab (Uitbesteed onderzoek Streeklaboratorium v.d. Volksgezondheid Kennemerland)</t>
  </si>
  <si>
    <t>otcd</t>
  </si>
  <si>
    <t>otce</t>
  </si>
  <si>
    <t>otcm</t>
  </si>
  <si>
    <t>otcz</t>
  </si>
  <si>
    <t>ot-rivm</t>
  </si>
  <si>
    <t>st-rivm</t>
  </si>
  <si>
    <t>wdjonkman</t>
  </si>
  <si>
    <t>wdpowercoat</t>
  </si>
  <si>
    <t>ybstedelijk</t>
  </si>
  <si>
    <t>yoazw</t>
  </si>
  <si>
    <t>ytrivm</t>
  </si>
  <si>
    <t>TN Europe BV EMF</t>
  </si>
  <si>
    <t>Renewi Smink BV EM WZI</t>
  </si>
  <si>
    <t>atv0170</t>
  </si>
  <si>
    <t>Elchais BV EMF</t>
  </si>
  <si>
    <t>Maandmonster Westfort Ijsselstein</t>
  </si>
  <si>
    <t>a101sldbq005</t>
  </si>
  <si>
    <t>rwzi Apeldoorn, afl. reactor TDH na WW</t>
  </si>
  <si>
    <t>RWZI Soest, ingedikt primair slib</t>
  </si>
  <si>
    <t>a120c0016</t>
  </si>
  <si>
    <t>Maandmonster Encko - holten</t>
  </si>
  <si>
    <t>a201800</t>
  </si>
  <si>
    <t>a207800</t>
  </si>
  <si>
    <t>Heerderstrand 1 zuid recreatieplas Heerde</t>
  </si>
  <si>
    <t>a207810</t>
  </si>
  <si>
    <t>Heerderstrand 2 noord recreatieplas Heerde</t>
  </si>
  <si>
    <t>a215550</t>
  </si>
  <si>
    <t>Zuidelijke Horsthoekerbeek, Epe Bijsterbosweg</t>
  </si>
  <si>
    <t>a225010</t>
  </si>
  <si>
    <t>a225030</t>
  </si>
  <si>
    <t>a225040</t>
  </si>
  <si>
    <t>Bussloo, Wilp, Kinderstrand</t>
  </si>
  <si>
    <t>a225090</t>
  </si>
  <si>
    <t>a240560</t>
  </si>
  <si>
    <t>Landgoed t Loo, Oldebroek</t>
  </si>
  <si>
    <t>a242700</t>
  </si>
  <si>
    <t>Nunspeet recreatieplas Zandenplas</t>
  </si>
  <si>
    <t>a249180</t>
  </si>
  <si>
    <t>Bosbad camping De Tol, Nunspeet</t>
  </si>
  <si>
    <t>a286300</t>
  </si>
  <si>
    <t>Recreatieplas Overbosch te Nijkerkerveen</t>
  </si>
  <si>
    <t>a287301</t>
  </si>
  <si>
    <t>Zeumerenplas Voorthuizen (noord-west strand)</t>
  </si>
  <si>
    <t>a287302</t>
  </si>
  <si>
    <t>Zeumerenplas Voorthuizen (zuid-west strand)</t>
  </si>
  <si>
    <t>a287410</t>
  </si>
  <si>
    <t>Recreatieoord De Midden Veluwe te Harskamp</t>
  </si>
  <si>
    <t>a287420</t>
  </si>
  <si>
    <t>Recreatieplas de Zanding te Otterlo</t>
  </si>
  <si>
    <t>a289739</t>
  </si>
  <si>
    <t>Henschotermeer brug noordzijde</t>
  </si>
  <si>
    <t>a289743</t>
  </si>
  <si>
    <t>Henschotermeer brug zuidzijde</t>
  </si>
  <si>
    <t>a289772</t>
  </si>
  <si>
    <t>a3825al015-ef</t>
  </si>
  <si>
    <t>Effluent buffertank Renewi Smink BV, Lindeboomseweg 15 te Amersfoort</t>
  </si>
  <si>
    <t>a3828n9015-ef</t>
  </si>
  <si>
    <t>a3851se13-1</t>
  </si>
  <si>
    <t>Centrale afvoer</t>
  </si>
  <si>
    <t>a3853kh116-1</t>
  </si>
  <si>
    <t>a7325wz43-1</t>
  </si>
  <si>
    <t>Plukon effluent vetafscheider</t>
  </si>
  <si>
    <t>lfgh047af</t>
  </si>
  <si>
    <t>lfgh047afd</t>
  </si>
  <si>
    <t>lm1horst-effl-a1</t>
  </si>
  <si>
    <t>M1 AQL RWZI Horstermeer Effluent A (tbv RO medicijnrest) via KWR naar Aquon</t>
  </si>
  <si>
    <t>lm1horst-effl-a2</t>
  </si>
  <si>
    <t>M1 AQL RWZI Horstermeer Effluent Duplo A (tbv RO medicijnrest) via KWR, Aquon</t>
  </si>
  <si>
    <t>lm1horst-effl-b1</t>
  </si>
  <si>
    <t>M1 AQL RWZI Horstermeer Effluent B (tbv RO medicijnrest) naar AQL</t>
  </si>
  <si>
    <t>lm1horst-effl-b2</t>
  </si>
  <si>
    <t>M1 AQL RWZI Horstermeer Effluent Duplo B (tbv RO medicijnrest) naar AQL</t>
  </si>
  <si>
    <t>lm1horst-infl-a1</t>
  </si>
  <si>
    <t>M1 AQL RWZI Horstermeer Influent A (tbv RO medicijnrest) via KWR naar Aquon</t>
  </si>
  <si>
    <t>lm1horst-infl-a2</t>
  </si>
  <si>
    <t>M1 AQL RWZI Horstermeer Influent Duplo A (tbv RO medicijnrest) via KWR, Aquon</t>
  </si>
  <si>
    <t>lm1horst-infl-b1</t>
  </si>
  <si>
    <t>M1 AQL RWZI Horstermeer Influent B (tbv RO medicijnrest) naar AQL</t>
  </si>
  <si>
    <t>lm1horst-infl-b2</t>
  </si>
  <si>
    <t>M1 AQL RWZI Horstermeer Influent Duplo B (tbv RO medicijnrest) naar AQL</t>
  </si>
  <si>
    <t>lo5lag12</t>
  </si>
  <si>
    <t>Agnietenplas oost (t.b.v. RvA fictieve bemonstering)</t>
  </si>
  <si>
    <t>lpsameide</t>
  </si>
  <si>
    <t>Passive Sampling Ameide - Lagewaard</t>
  </si>
  <si>
    <t>lpsbrakel</t>
  </si>
  <si>
    <t>Passive Sampling Brakel - Kooiweg</t>
  </si>
  <si>
    <t>lpsdoornenbrug</t>
  </si>
  <si>
    <t>Passive Sampling Doornenbrug - Rijndijk</t>
  </si>
  <si>
    <t>lpsgorichem</t>
  </si>
  <si>
    <t>Passive Sampling Gorichem - Spijksedijk</t>
  </si>
  <si>
    <t>lpsgroesbeek</t>
  </si>
  <si>
    <t>Passive Sampling Groesbeek - Ashorst</t>
  </si>
  <si>
    <t>lpsmaasbommel</t>
  </si>
  <si>
    <t>Passive Sampling Maasbommel - Kapelstraat</t>
  </si>
  <si>
    <t>lpsopheusham</t>
  </si>
  <si>
    <t>Passive Sampling Opheusden - Hamsestraat</t>
  </si>
  <si>
    <t>lpsopheustol</t>
  </si>
  <si>
    <t>Passive Sampling Opheusden - Tolsestraat</t>
  </si>
  <si>
    <t>lpspoederoijen</t>
  </si>
  <si>
    <t>Passive Sampling Poederoijen Burgemeester Postweg</t>
  </si>
  <si>
    <t>lpssliedrecht</t>
  </si>
  <si>
    <t>Passive Sampling Sliedrecht - Baanhoek</t>
  </si>
  <si>
    <t>lpstiel</t>
  </si>
  <si>
    <t>Passive Sampling Tiel - Noorderhavenweg</t>
  </si>
  <si>
    <t>lpswaardenburg</t>
  </si>
  <si>
    <t>Passive Sampling Waardenburg - Zandweg</t>
  </si>
  <si>
    <t>lpswijngaarden</t>
  </si>
  <si>
    <t>Passive Sampling Wijgaarden - Wijngaardensteeg</t>
  </si>
  <si>
    <t>ob8qmo70</t>
  </si>
  <si>
    <t>ots57-legio-slh</t>
  </si>
  <si>
    <t>Legionella onderzoek RWZI Zwolle, uitvoering Streeklab Haarlem.</t>
  </si>
  <si>
    <t>o07filtraat</t>
  </si>
  <si>
    <t>Filtraat SOI Echten</t>
  </si>
  <si>
    <t>Nieuwe Wetering Z v gemaal</t>
  </si>
  <si>
    <t>o3rnw900mw</t>
  </si>
  <si>
    <t>o56infl</t>
  </si>
  <si>
    <t>RWZI Kampen influent (mengmonster)</t>
  </si>
  <si>
    <t>Ingedikt primair slib rwzi Zwolle</t>
  </si>
  <si>
    <t>o57ips-c</t>
  </si>
  <si>
    <t>Gecentrifugeerd Ingedikt primair slib rwzi Zwolle</t>
  </si>
  <si>
    <t>Ingedikt surplusslib slib rwzi Zwolle</t>
  </si>
  <si>
    <t>o57iss-c</t>
  </si>
  <si>
    <t>Gecentrifugeerd Ingedikt surplusslib slib rwzi Zwolle</t>
  </si>
  <si>
    <t>Slib uit gistingstank mesofiel 1 rwzi Zwolle</t>
  </si>
  <si>
    <t>o57usgt-1-c</t>
  </si>
  <si>
    <t>Gecentrifugeerd Slib uit gistingstank mesofiel 1 rwzi Zwolle</t>
  </si>
  <si>
    <t>Slib uit gistingstank mesofiel 2 rwzi Zwolle</t>
  </si>
  <si>
    <t>o57usgt-2-c</t>
  </si>
  <si>
    <t>Gecentrifugeerd Slib uit gistingstank mesofiel 2 rwzi Zwolle</t>
  </si>
  <si>
    <t>Uitgegist slib thermofiele gt rwzi Zwolle</t>
  </si>
  <si>
    <t>o57usgt-3-c</t>
  </si>
  <si>
    <t>Gecentrifugeerd Uitgegist slib thermofiele gt rwzi Zwolle</t>
  </si>
  <si>
    <t>Uitgegist slib navergister rwzi Zwolle</t>
  </si>
  <si>
    <t>o57usgt-4-c</t>
  </si>
  <si>
    <t>Gecentrifugeerd Uitgegist slib navergister rwzi Zwolle</t>
  </si>
  <si>
    <t>o74bw</t>
  </si>
  <si>
    <t>Bronwater RWZI Deventer</t>
  </si>
  <si>
    <t>Ingedikt primair slib rwzi Deventer</t>
  </si>
  <si>
    <t>o74ips-c</t>
  </si>
  <si>
    <t>Gecentrifugeerd Ingedikt primair slib rwzi Deventer</t>
  </si>
  <si>
    <t>o74iss-c</t>
  </si>
  <si>
    <t>Gecentrifugeerd Ingedikt surplusslib</t>
  </si>
  <si>
    <t>o74usgt-1-c</t>
  </si>
  <si>
    <t>Gecentrifugeerd Slib uit gistingstank 1</t>
  </si>
  <si>
    <t>o74usgt-2-c</t>
  </si>
  <si>
    <t>Gecentrifugeerd Slib uit gistingstank 2</t>
  </si>
  <si>
    <t>Afvalwater Trivium Packaging Netherlands BV</t>
  </si>
  <si>
    <t>Afvalwater HFP Poultry processing Hoogeveen</t>
  </si>
  <si>
    <t>o8vamk50</t>
  </si>
  <si>
    <t>Vamkanaal</t>
  </si>
  <si>
    <t>Watergang Scheidingsweg</t>
  </si>
  <si>
    <t>Watergang ten westen van VAMterrein</t>
  </si>
  <si>
    <t>Hondeven, landgoed Schultenwolde Vikkersweg Tubbergen</t>
  </si>
  <si>
    <t>sfvhv40</t>
  </si>
  <si>
    <t>Verlengde Hoogeveensche Vaart,  Siepel Dijk</t>
  </si>
  <si>
    <t>s050ik-meng</t>
  </si>
  <si>
    <t>Tubbergen, mengmonster influent</t>
  </si>
  <si>
    <t>s080ik-meng</t>
  </si>
  <si>
    <t>Hengelo, mengmonster influent</t>
  </si>
  <si>
    <t>s080ipsextern</t>
  </si>
  <si>
    <t>s080ipsmsi-af</t>
  </si>
  <si>
    <t>s100ik-meng</t>
  </si>
  <si>
    <t>s130ik-meng</t>
  </si>
  <si>
    <t>Enschede, mengmonster influent</t>
  </si>
  <si>
    <t>s150ik-meng</t>
  </si>
  <si>
    <t>Goor, mengmonster influent</t>
  </si>
  <si>
    <t>Denekamp, influent</t>
  </si>
  <si>
    <t>Bemonstering straatkolk</t>
  </si>
  <si>
    <t>s7678vs130h1</t>
  </si>
  <si>
    <t>Effluent grondwater plasdras</t>
  </si>
  <si>
    <t>s7731ah025b0</t>
  </si>
  <si>
    <t>Ausnutria Ommen BV; eindafvoer</t>
  </si>
  <si>
    <t>RWZI Gennep Influent</t>
  </si>
  <si>
    <t>RWZI Maastricht Bosscherveld influent</t>
  </si>
  <si>
    <t>RWZI Kaffeberg Influent</t>
  </si>
  <si>
    <t>RWZI Meijel Influent</t>
  </si>
  <si>
    <t>RWZI Rimburg Influent</t>
  </si>
  <si>
    <t>RWZI Roermond Influent</t>
  </si>
  <si>
    <t>RWZI Susteren Influent</t>
  </si>
  <si>
    <t>RWZI Stein Influent</t>
  </si>
  <si>
    <t>RWZI Venlo Influent</t>
  </si>
  <si>
    <t>RWZI Venray Influent</t>
  </si>
  <si>
    <t>RWZI Weert Influent</t>
  </si>
  <si>
    <t>wdalbl0005</t>
  </si>
  <si>
    <t>Ameide-Lagewaard-Lagewaard</t>
  </si>
  <si>
    <t>wdalbl0354</t>
  </si>
  <si>
    <t>Wijngaarden-Wijngaardsesteeg-A-watergang</t>
  </si>
  <si>
    <t>wdas-ibc3</t>
  </si>
  <si>
    <t>IBC 3</t>
  </si>
  <si>
    <t>wdas-ibc4</t>
  </si>
  <si>
    <t>IBC 4</t>
  </si>
  <si>
    <t>wdas-ibc5</t>
  </si>
  <si>
    <t>IBC 5</t>
  </si>
  <si>
    <t>wdbenl0367</t>
  </si>
  <si>
    <t>Waardenburg-Zandweg-sloot</t>
  </si>
  <si>
    <t>wdbetu0389</t>
  </si>
  <si>
    <t>Opheusden-Tolsestraat-A-watergang</t>
  </si>
  <si>
    <t>wdbetu0390</t>
  </si>
  <si>
    <t>wdbomw0010</t>
  </si>
  <si>
    <t>wdbomw0065</t>
  </si>
  <si>
    <t>Brakel-Kooiweg-A-watergang</t>
  </si>
  <si>
    <t>wdcewaw6per</t>
  </si>
  <si>
    <t>wdcewp-inf</t>
  </si>
  <si>
    <t>Project 3, influent</t>
  </si>
  <si>
    <t>wdcranewvv</t>
  </si>
  <si>
    <t>Crane Weijer voor vijver</t>
  </si>
  <si>
    <t>wdeijsbeekvrwzis</t>
  </si>
  <si>
    <t>Eijserbeek vlak voor RWZI Simpelveld</t>
  </si>
  <si>
    <t>wdgeleenbeek</t>
  </si>
  <si>
    <t>Geleenbeek</t>
  </si>
  <si>
    <t>wdgeulwijlre</t>
  </si>
  <si>
    <t>Geul voor RWZI Wijlre</t>
  </si>
  <si>
    <t>wdgroo0003</t>
  </si>
  <si>
    <t>wdjonkman-1</t>
  </si>
  <si>
    <t>Watermonster zuivering Beitelstraat</t>
  </si>
  <si>
    <t>wdleaf1-20395</t>
  </si>
  <si>
    <t>Monster 1, dunne fractie toiletwater leaf project 20395</t>
  </si>
  <si>
    <t>wdloobeek</t>
  </si>
  <si>
    <t>Brug over Loobeek</t>
  </si>
  <si>
    <t>wdmabelfeld</t>
  </si>
  <si>
    <t>Maasstuw Belfeld</t>
  </si>
  <si>
    <t>wdmawa0068</t>
  </si>
  <si>
    <t>Maasbommel-Kapelstraat-A-watergang</t>
  </si>
  <si>
    <t>wdnxfr</t>
  </si>
  <si>
    <t>NXF Reserve</t>
  </si>
  <si>
    <t>wdrdiepeff</t>
  </si>
  <si>
    <t>Reitdiep effluent</t>
  </si>
  <si>
    <t>wdrdiepinf</t>
  </si>
  <si>
    <t>Reitdiep influent</t>
  </si>
  <si>
    <t>wdrebveld</t>
  </si>
  <si>
    <t>RWZI Bosscherveld Effluent</t>
  </si>
  <si>
    <t>wdreheughem</t>
  </si>
  <si>
    <t>RWZI Heughem Effluent</t>
  </si>
  <si>
    <t>wdrekberg</t>
  </si>
  <si>
    <t>RWZI Kaffeberg Effluent</t>
  </si>
  <si>
    <t>wdrelimmel</t>
  </si>
  <si>
    <t>RWZI Limmel Effluent</t>
  </si>
  <si>
    <t>wdremeijel</t>
  </si>
  <si>
    <t>RWZI Meijel Effluent</t>
  </si>
  <si>
    <t>wdrephl</t>
  </si>
  <si>
    <t>RWZI Panheul Effluent</t>
  </si>
  <si>
    <t>wdrerimburg</t>
  </si>
  <si>
    <t>RWZI Rimburg Effluent</t>
  </si>
  <si>
    <t>wdrermnd</t>
  </si>
  <si>
    <t>RWZI Roermond Effluent</t>
  </si>
  <si>
    <t>wdrestein</t>
  </si>
  <si>
    <t>RWZI Stein Effluent</t>
  </si>
  <si>
    <t>wdresus</t>
  </si>
  <si>
    <t>RWZI Susteren Effluent</t>
  </si>
  <si>
    <t>wdresveld</t>
  </si>
  <si>
    <t>RWZI Simpelveld Effluent</t>
  </si>
  <si>
    <t>wdrevenlo</t>
  </si>
  <si>
    <t>RWZI Venlo Effluent</t>
  </si>
  <si>
    <t>wdrevenray</t>
  </si>
  <si>
    <t>RWZI Venray Effluent</t>
  </si>
  <si>
    <t>wdreweert</t>
  </si>
  <si>
    <t>RWZI Weert Effluent</t>
  </si>
  <si>
    <t>wdrewijlre</t>
  </si>
  <si>
    <t>RWZI Wijlre Effluent</t>
  </si>
  <si>
    <t>wdribveld</t>
  </si>
  <si>
    <t>RWZI Bosscherveld Influent</t>
  </si>
  <si>
    <t>wdriheughem</t>
  </si>
  <si>
    <t>RWZI Heughem Influent</t>
  </si>
  <si>
    <t>wdrikberg</t>
  </si>
  <si>
    <t>wdrilimmel</t>
  </si>
  <si>
    <t>RWZI Limmel Influent</t>
  </si>
  <si>
    <t>wdrimeijel</t>
  </si>
  <si>
    <t>wdriphl</t>
  </si>
  <si>
    <t>RWZI Panheul Influent</t>
  </si>
  <si>
    <t>wdririmburg</t>
  </si>
  <si>
    <t>wdrirmnd</t>
  </si>
  <si>
    <t>wdristein</t>
  </si>
  <si>
    <t>wdrisus</t>
  </si>
  <si>
    <t>wdrisveld</t>
  </si>
  <si>
    <t>RWZI Simpelveld Influent</t>
  </si>
  <si>
    <t>wdrivenlo</t>
  </si>
  <si>
    <t>wdrivenray</t>
  </si>
  <si>
    <t>wdriweert</t>
  </si>
  <si>
    <t>wdriwijlre</t>
  </si>
  <si>
    <t>RWZI Wijlre Influent</t>
  </si>
  <si>
    <t>wdrwseijs</t>
  </si>
  <si>
    <t>RWS Meetponton Eijsden</t>
  </si>
  <si>
    <t>wdslbk</t>
  </si>
  <si>
    <t>Slijbeek bovenstrooms RWZI</t>
  </si>
  <si>
    <t>wdsmvgf4</t>
  </si>
  <si>
    <t>Sliekmonster vloedgraaf fase 4 voor RWZI Susteren</t>
  </si>
  <si>
    <t>wdwvkrimburg</t>
  </si>
  <si>
    <t>Worm voor kasteel Rimburg</t>
  </si>
  <si>
    <t>wdzwvblr</t>
  </si>
  <si>
    <t>Zuid-Willemsvaart boven lozing RWZI</t>
  </si>
  <si>
    <t>wdzwvophaal</t>
  </si>
  <si>
    <t>Zuid-Willemsvaart bij ophaalbrug</t>
  </si>
  <si>
    <t>whvcefflhhaf</t>
  </si>
  <si>
    <t>STOWA HVC, Effluent Huishoudelijk afval</t>
  </si>
  <si>
    <t>whvcefflrwzi</t>
  </si>
  <si>
    <t>STOWA HVC, Effluent STOWA slib</t>
  </si>
  <si>
    <t>whvcefflstor</t>
  </si>
  <si>
    <t>STOWA HVC, Effluent Stort</t>
  </si>
  <si>
    <t>Effluent RWZI Gennep</t>
  </si>
  <si>
    <t>woeffhns2</t>
  </si>
  <si>
    <t>Effluent RWZI Hoensbroek lozing in Caumerbeek</t>
  </si>
  <si>
    <t>woeffkff1</t>
  </si>
  <si>
    <t>Effluent RWZI Kaffeberg</t>
  </si>
  <si>
    <t>woeffmle1</t>
  </si>
  <si>
    <t>Effluent RWZI Meijel</t>
  </si>
  <si>
    <t>woeffsmp1</t>
  </si>
  <si>
    <t>Effluent RWZI Simpelveld</t>
  </si>
  <si>
    <t>woeffsst1</t>
  </si>
  <si>
    <t>Effluent RWZI Susteren</t>
  </si>
  <si>
    <t>woeffvnr1</t>
  </si>
  <si>
    <t>Effluent RWZI Venray</t>
  </si>
  <si>
    <t>woeffwlr1</t>
  </si>
  <si>
    <t>Effluent RWZI Wijlre</t>
  </si>
  <si>
    <t>woeffwrt1</t>
  </si>
  <si>
    <t>Zuid-Willemsvaart 500 meter boven lozing RWZI</t>
  </si>
  <si>
    <t>w01doreffl</t>
  </si>
  <si>
    <t>STOWA Dordrecht, Effluent</t>
  </si>
  <si>
    <t>w01dorinfl</t>
  </si>
  <si>
    <t>RWZI Dordrecht, Influent</t>
  </si>
  <si>
    <t>w01dorslex</t>
  </si>
  <si>
    <t>STOWA Dordrecht, Extern geproduceerd slib</t>
  </si>
  <si>
    <t>w01dorslin</t>
  </si>
  <si>
    <t>STOWA Dordrecht, Intern geproduceerd slib</t>
  </si>
  <si>
    <t>w02aareffl</t>
  </si>
  <si>
    <t>STOWA Aarle-Rixtel, Effluent</t>
  </si>
  <si>
    <t>w02aarinfl</t>
  </si>
  <si>
    <t>STOWA Aarle-Rixtel, Influent</t>
  </si>
  <si>
    <t>w02aarslib</t>
  </si>
  <si>
    <t>STOWA Aarle-Rixtel, slib</t>
  </si>
  <si>
    <t>w02aarzeef</t>
  </si>
  <si>
    <t>STOWA Aarle-Rixtel, zeefgoed</t>
  </si>
  <si>
    <t>w03bateffl</t>
  </si>
  <si>
    <t>STOWA Bath, Effluent</t>
  </si>
  <si>
    <t>w03batinfl</t>
  </si>
  <si>
    <t>STOWA Bath, Influent</t>
  </si>
  <si>
    <t>w03batslib </t>
  </si>
  <si>
    <t>STOWA Bath, Slib</t>
  </si>
  <si>
    <t>STOWA Lelystad, Effluent</t>
  </si>
  <si>
    <t>w04leleffl </t>
  </si>
  <si>
    <t>w04lelslib</t>
  </si>
  <si>
    <t>STOWA Lelystad, Slib</t>
  </si>
  <si>
    <t>w04lelslib </t>
  </si>
  <si>
    <t>w05hatslib</t>
  </si>
  <si>
    <t>STOWA Hattem, Slib</t>
  </si>
  <si>
    <t>w06asteffl</t>
  </si>
  <si>
    <t>STOWA Asten, Effluent</t>
  </si>
  <si>
    <t>w06astinfl</t>
  </si>
  <si>
    <t>STOWA Asten, Influent</t>
  </si>
  <si>
    <t>w06astslib</t>
  </si>
  <si>
    <t>STOWA Asten, Slib</t>
  </si>
  <si>
    <t>w07hapeffl</t>
  </si>
  <si>
    <t>STOWA Hapert, Effluent</t>
  </si>
  <si>
    <t>w07hapinfl</t>
  </si>
  <si>
    <t>STOWA Hapert, Influent</t>
  </si>
  <si>
    <t>w07hapslib</t>
  </si>
  <si>
    <t>STOWA Hapert, Slib</t>
  </si>
  <si>
    <t>w08pieeffl</t>
  </si>
  <si>
    <t>STOWA Piershil, Effluent</t>
  </si>
  <si>
    <t>w08pieinfl</t>
  </si>
  <si>
    <t>STOWA Piershil, Influent</t>
  </si>
  <si>
    <t>w08pieslib</t>
  </si>
  <si>
    <t>STOWA Piershil, Slib</t>
  </si>
  <si>
    <t>w09hvcara</t>
  </si>
  <si>
    <t>STOWA Dordrecht/HVC Influent ARA</t>
  </si>
  <si>
    <t>w09hvcdov</t>
  </si>
  <si>
    <t>STOWA Dordrecht/HVC Influent DOV</t>
  </si>
  <si>
    <t>w09hvcslib</t>
  </si>
  <si>
    <t>STOWA HVC, Slib</t>
  </si>
  <si>
    <t>w09hvcsvi</t>
  </si>
  <si>
    <t>STOWA Dordrecht/HVC Influent SVI</t>
  </si>
  <si>
    <t>w10horslib</t>
  </si>
  <si>
    <t>STOWA Horstermeer, Slib</t>
  </si>
  <si>
    <t>w11horslib</t>
  </si>
  <si>
    <t>STOWA Hoensbroek, Slib</t>
  </si>
  <si>
    <t>w12winslib</t>
  </si>
  <si>
    <t>STOWA Winterswijk, Slib</t>
  </si>
  <si>
    <t>w3417xj005</t>
  </si>
  <si>
    <t>Waardsedijk Oost 5 te Montfoort, n.a.v. melding witte sloot</t>
  </si>
  <si>
    <t>w3896ls07</t>
  </si>
  <si>
    <t>Zwemvijver Eagle Lodge Horsterholt Zeewolde</t>
  </si>
  <si>
    <t>yiaesvsm01</t>
  </si>
  <si>
    <t>Aestic Producten bv Gesinkkamstraat 21 Varsseveld</t>
  </si>
  <si>
    <t>Coates BV James Wattstraat 4B Lichtenvoorde</t>
  </si>
  <si>
    <t>yremdtcmh01</t>
  </si>
  <si>
    <t>REMONDIS BV cntraal afvoer bedrijfsafvalwater achterterein</t>
  </si>
  <si>
    <t>zl1373-01</t>
  </si>
  <si>
    <t>zrg620-de-west</t>
  </si>
  <si>
    <t>Rioolgemaal De West Dronten</t>
  </si>
  <si>
    <t>ztzbfle</t>
  </si>
  <si>
    <t>Flevosap BV EMF</t>
  </si>
  <si>
    <t>Plukon Convenience Dronten BV EMF</t>
  </si>
  <si>
    <t>ENGIE Energie Nederland NV (Maxima centrale) aanvoer per as 17</t>
  </si>
  <si>
    <t>Seacon Production BV EMF</t>
  </si>
  <si>
    <t>ztzzmoo</t>
  </si>
  <si>
    <t>Roostergoedinstallatie, Bemonsteringspunt influent</t>
  </si>
  <si>
    <t>Aerobe Tank, Bemonsteringspunt actief slib</t>
  </si>
  <si>
    <t>Effluentkelder, Bemonsteringspunt effluent</t>
  </si>
  <si>
    <t>Ingedikt surplusslibleiding, Bemonsteringspunt ingedikt surplusslib</t>
  </si>
  <si>
    <t>z15hn-28888</t>
  </si>
  <si>
    <t>RUTTENSETOCHT, 100m vanaf Wrakkenweg (ten westen van boerenerf)</t>
  </si>
  <si>
    <t>z15hz-119-01</t>
  </si>
  <si>
    <t>VUURTOCHT, nabij Westerringweg</t>
  </si>
  <si>
    <t>z20gz-28603</t>
  </si>
  <si>
    <t>z20gz-28664</t>
  </si>
  <si>
    <t>KAVELSLOOT O:J050/J051, voor uitstroom naar Overijsselsetocht</t>
  </si>
  <si>
    <t>Beluchtingstank AT-1310, Bemonsteringspunt actief slib</t>
  </si>
  <si>
    <t>Effluentkelder 1, Bemonsteringspunt effluent</t>
  </si>
  <si>
    <t>Ontwatering centrifuge 1, Bemonsteringspunt centraat 1</t>
  </si>
  <si>
    <t>Ontwatering centrifuge 2, Bemonsteringspunt centraat 3</t>
  </si>
  <si>
    <t>Slibverwerkingsgebouw, Bemonsteringspunt ontwaterd slib</t>
  </si>
  <si>
    <t>z26az-065-01</t>
  </si>
  <si>
    <t>AFVOERSLOOT, voor duiker einde verlengde van H. de Vriesweg</t>
  </si>
  <si>
    <t>z26az-185-01</t>
  </si>
  <si>
    <t>SLOOT GLASTUINBOUWGEBIED, Buitenvaart Almere</t>
  </si>
  <si>
    <t>z26en-28970</t>
  </si>
  <si>
    <t>Oxische Tank 2, Bemonsteringspunt actief slib</t>
  </si>
  <si>
    <t>Slibontwateringsgebouw, Bemonsteringspunt ontwaterd slib</t>
  </si>
  <si>
    <t>Voorbezinktank 1, Bemonsteringspunt voorbezonken influent 1</t>
  </si>
  <si>
    <t>Voorbezinktank 2, Bemonsteringspunt voorbezonken influent 2</t>
  </si>
  <si>
    <t>Oxische Tank 1, Bemonsteringspunt actief slib 1</t>
  </si>
  <si>
    <t>Oxische Tank 2, Bemonsteringspunt actief slib 2</t>
  </si>
  <si>
    <t>Indikker, Bemonsteringspunt ingedikt primairslib</t>
  </si>
  <si>
    <t>Slibbuffertanks, Bemonsteringspunt ingedikt en uitgegist slib</t>
  </si>
  <si>
    <t>Mechanische ontwateringsinstallatie, Bemonsteringspunt centraat</t>
  </si>
  <si>
    <t>Mechanische indikinstallatie, Bemonsteringspunt ingedikt surplusslib</t>
  </si>
  <si>
    <t>Voorbezinktank, Bemonsteringspunt afloop voorbezinktank</t>
  </si>
  <si>
    <t>Ingediktprimairslibleiding, Bemonsteringspunt ingedikt primairslib</t>
  </si>
  <si>
    <t>Ingedikt surplusslibkelder, Bemonsteringspunt ingedikt surplusslib</t>
  </si>
  <si>
    <t>Ephyra Machinegebouw, Bemonsteringspunt Slibhapper extern slib</t>
  </si>
  <si>
    <t>Ephyra slibgistingstank, Bemonsteringspunt Ephyra naar vergister</t>
  </si>
  <si>
    <t>Warmtewisselaar, Bemonsteringspunt ingedikt en uitgegist slib</t>
  </si>
  <si>
    <t>Slibontwateringsgebouw, Bemonsteringspunt invoer schroefpersen</t>
  </si>
  <si>
    <t>Slibontwateringsgebouw, Bemonsteringspunt centraat schroefpersen</t>
  </si>
  <si>
    <t>Percolaatwaterkelder 1, Bemonsteringspunt percolaatwater</t>
  </si>
  <si>
    <t>Rioolgemaal Urk Stortemelk, Bemonsteringspunt influent RG Stortemelk</t>
  </si>
  <si>
    <t>Grote Beek Bezelhorstweg Doetinchem</t>
  </si>
  <si>
    <t>Molenbeek Koelerweg Harfsen</t>
  </si>
  <si>
    <t>Limbeek, Winterswijk. Vaste bodem tot leggerdiepte.</t>
  </si>
  <si>
    <t>ywb20-12t1b</t>
  </si>
  <si>
    <t>o8ogh500mw</t>
  </si>
  <si>
    <t>Wg Groene Hart W v Broedersingel</t>
  </si>
  <si>
    <t>o8ogh700mw</t>
  </si>
  <si>
    <t>Wg Groene Hart W v De Steur</t>
  </si>
  <si>
    <t>stpalmelo</t>
  </si>
  <si>
    <t>ate6153</t>
  </si>
  <si>
    <t>Stichting Mestverwerking Gelderland, KGBI Ede EMF</t>
  </si>
  <si>
    <t>yicomzvnmho2</t>
  </si>
  <si>
    <t>Steekmonsters procesafvalwater ongezuiverd</t>
  </si>
  <si>
    <t>ztzuvgk</t>
  </si>
  <si>
    <t>s7524pl030</t>
  </si>
  <si>
    <t>s7668tc013h1</t>
  </si>
  <si>
    <t>las001</t>
  </si>
  <si>
    <t>wdtiny1ef</t>
  </si>
  <si>
    <t>wdtiny1in</t>
  </si>
  <si>
    <t>wdtiny2ef</t>
  </si>
  <si>
    <t>wdtiny2in</t>
  </si>
  <si>
    <t>ate6154</t>
  </si>
  <si>
    <t>wdhard-tiny</t>
  </si>
  <si>
    <t>Stichting Wageningen Research, Houtribweg EMF</t>
  </si>
  <si>
    <t>wdtauw-rd</t>
  </si>
  <si>
    <t>IBA-3a</t>
  </si>
  <si>
    <t>s7532hd002h0</t>
  </si>
  <si>
    <t>zop-rivm</t>
  </si>
  <si>
    <t>zorivm-dw01</t>
  </si>
  <si>
    <t>Drainagewater Vuursteentocht 1</t>
  </si>
  <si>
    <t>zorivm-dw02</t>
  </si>
  <si>
    <t>Drainagewater Vuursteentocht 2</t>
  </si>
  <si>
    <t>zorivm-dw03</t>
  </si>
  <si>
    <t>Drainagewater Vuursteentocht 3</t>
  </si>
  <si>
    <t>zorivm-dw04</t>
  </si>
  <si>
    <t>Drainagewater Vuursteentocht 4</t>
  </si>
  <si>
    <t>zorivm-dw05</t>
  </si>
  <si>
    <t>Drainagewater Vuursteentocht 5</t>
  </si>
  <si>
    <t>zorivm-dw06</t>
  </si>
  <si>
    <t>Drainagewater Vuursteentocht 6</t>
  </si>
  <si>
    <t>zorivm-dw07</t>
  </si>
  <si>
    <t>Drainagewater Vuursteentocht 7</t>
  </si>
  <si>
    <t>zorivm-dw08</t>
  </si>
  <si>
    <t>Drainagewater Vuursteentocht 8</t>
  </si>
  <si>
    <t>zorivm-dw09</t>
  </si>
  <si>
    <t>Drainagewater Vuursteentocht 9</t>
  </si>
  <si>
    <t>zorivm-dw10</t>
  </si>
  <si>
    <t>Drainagewater Vuursteentocht 10</t>
  </si>
  <si>
    <t>zorivm-dw11</t>
  </si>
  <si>
    <t>Drainagewater Vuursteentocht 11</t>
  </si>
  <si>
    <t>zorivm-dw12</t>
  </si>
  <si>
    <t>Drainagewater Vuursteentocht 12</t>
  </si>
  <si>
    <t>zorivm-dw13</t>
  </si>
  <si>
    <t>Drainagewater Vuursteentocht 13</t>
  </si>
  <si>
    <t>zorivm-dw14</t>
  </si>
  <si>
    <t>Drainagewater Vuursteentocht 14</t>
  </si>
  <si>
    <t>zorivm-dw15</t>
  </si>
  <si>
    <t>Drainagewater Vuursteentocht 15</t>
  </si>
  <si>
    <t>zorivm-dw16</t>
  </si>
  <si>
    <t>Drainagewater Vuursteentocht 16</t>
  </si>
  <si>
    <t>Hajé Restaurant de Aalscholver BV CP</t>
  </si>
  <si>
    <t>yiesbwhlmnv01</t>
  </si>
  <si>
    <t>Testmonster Arjan</t>
  </si>
  <si>
    <t>yiwatstrmh03</t>
  </si>
  <si>
    <t>zorim-ew01</t>
  </si>
  <si>
    <t>Drainagewater Vuursteentocht 01</t>
  </si>
  <si>
    <t>zorim-ew02</t>
  </si>
  <si>
    <t>Drainagewater Vuursteentocht 02</t>
  </si>
  <si>
    <t>zorim-ew03</t>
  </si>
  <si>
    <t>Drainagewater Vuursteentocht 03</t>
  </si>
  <si>
    <t>zorim-ew04</t>
  </si>
  <si>
    <t>Drainagewater Vuursteentocht 04</t>
  </si>
  <si>
    <t>zorim-ew05</t>
  </si>
  <si>
    <t>Drainagewater Vuursteentocht 05</t>
  </si>
  <si>
    <t>zorim-ew06</t>
  </si>
  <si>
    <t>Drainagewater Vuursteentocht 06</t>
  </si>
  <si>
    <t>zorim-ew07</t>
  </si>
  <si>
    <t>Drainagewater Vuursteentocht 07</t>
  </si>
  <si>
    <t>zorim-ew08</t>
  </si>
  <si>
    <t>Drainagewater Vuursteentocht 08</t>
  </si>
  <si>
    <t>zorim-ew09</t>
  </si>
  <si>
    <t>Drainagewater Vuursteentocht 09</t>
  </si>
  <si>
    <t>zorim-ew10</t>
  </si>
  <si>
    <t>zorim-ew11</t>
  </si>
  <si>
    <t>zorim-ew12</t>
  </si>
  <si>
    <t>zorim-ew13</t>
  </si>
  <si>
    <t>zorim-ew14</t>
  </si>
  <si>
    <t>zorim-ew15</t>
  </si>
  <si>
    <t>zorim-ew16</t>
  </si>
  <si>
    <t>zorim-ew17</t>
  </si>
  <si>
    <t>Drainagewater Vuursteentocht 17</t>
  </si>
  <si>
    <t>zorim-ew18</t>
  </si>
  <si>
    <t>Drainagewater Vuursteentocht 18</t>
  </si>
  <si>
    <t>zorim-ew19</t>
  </si>
  <si>
    <t>Drainagewater Vuursteentocht 19</t>
  </si>
  <si>
    <t>zorim-ew20</t>
  </si>
  <si>
    <t>Drainagewater Vuursteentocht 20</t>
  </si>
  <si>
    <t>zorim-ew21</t>
  </si>
  <si>
    <t>Drainagewater Vuursteentocht 21</t>
  </si>
  <si>
    <t>zorim-ew22</t>
  </si>
  <si>
    <t>Drainagewater Vuursteentocht 22</t>
  </si>
  <si>
    <t>zorim-ew23</t>
  </si>
  <si>
    <t>Drainagewater Vuursteentocht 23</t>
  </si>
  <si>
    <t>zorim-ew24</t>
  </si>
  <si>
    <t>Drainagewater Vuursteentocht 24</t>
  </si>
  <si>
    <t>zorim-ew25</t>
  </si>
  <si>
    <t>Drainagewater Vuursteentocht 25</t>
  </si>
  <si>
    <t>zorim-ew26</t>
  </si>
  <si>
    <t>Drainagewater Vuursteentocht 26</t>
  </si>
  <si>
    <t>zorim-ew27</t>
  </si>
  <si>
    <t>Drainagewater Vuursteentocht 27</t>
  </si>
  <si>
    <t>zorim-ew28</t>
  </si>
  <si>
    <t>Drainagewater Vuursteentocht 28</t>
  </si>
  <si>
    <t>zorim-ew4-01</t>
  </si>
  <si>
    <t>zorim-ew4-02</t>
  </si>
  <si>
    <t>zorim-ew4-03</t>
  </si>
  <si>
    <t>zorim-ew4-04</t>
  </si>
  <si>
    <t>zorim-ew4-05</t>
  </si>
  <si>
    <t>zorim-ew4-06</t>
  </si>
  <si>
    <t>zorim-ew4-07</t>
  </si>
  <si>
    <t>zorim-ew4-08</t>
  </si>
  <si>
    <t>zorim-ew4-09</t>
  </si>
  <si>
    <t>zorim-ew4-10</t>
  </si>
  <si>
    <t>zorim-ew4-11</t>
  </si>
  <si>
    <t>zorim-ew4-12</t>
  </si>
  <si>
    <t>zorim-ew4-13</t>
  </si>
  <si>
    <t>zorim-ew4-14</t>
  </si>
  <si>
    <t>zorim-ew4-15</t>
  </si>
  <si>
    <t>zorim-ew4-16</t>
  </si>
  <si>
    <t>zorim-ew4-17</t>
  </si>
  <si>
    <t>zorim-ew4-18</t>
  </si>
  <si>
    <t>zorim-ew4-19</t>
  </si>
  <si>
    <t>zorim-ew4-20</t>
  </si>
  <si>
    <t>zorim-ew4-21</t>
  </si>
  <si>
    <t>zorim-ew4-22</t>
  </si>
  <si>
    <t>zorim-ew4-23</t>
  </si>
  <si>
    <t>zorim-ew4-24</t>
  </si>
  <si>
    <t>zorim-ew4-25</t>
  </si>
  <si>
    <t>zorim-ew4-26</t>
  </si>
  <si>
    <t>zorim-ew4-27</t>
  </si>
  <si>
    <t>zorim-ew4-28</t>
  </si>
  <si>
    <t>zorivm-ew4-01</t>
  </si>
  <si>
    <t>Drainwater project vuursteentocht drain 4-01</t>
  </si>
  <si>
    <t>zorivm-ew4-02</t>
  </si>
  <si>
    <t>Drainwater project vuursteentocht drain 4-02</t>
  </si>
  <si>
    <t>zorivm-ew4-03</t>
  </si>
  <si>
    <t>Drainwater project vuursteentocht drain 4-03</t>
  </si>
  <si>
    <t>zorivm-ew4-04</t>
  </si>
  <si>
    <t>Drainwater project vuursteentocht drain 4-04</t>
  </si>
  <si>
    <t>zorivm-ew4-05</t>
  </si>
  <si>
    <t>Drainwater project vuursteentocht drain 4-05</t>
  </si>
  <si>
    <t>zorivm-ew4-06</t>
  </si>
  <si>
    <t>Drainwater project vuursteentocht drain 4-06</t>
  </si>
  <si>
    <t>zorivm-ew4-07</t>
  </si>
  <si>
    <t>Drainwater project vuursteentocht drain 4-07</t>
  </si>
  <si>
    <t>zorivm-ew4-08</t>
  </si>
  <si>
    <t>Drainwater project vuursteentocht drain 4-08</t>
  </si>
  <si>
    <t>zorivm-ew4-09</t>
  </si>
  <si>
    <t>Drainwater project vuursteentocht drain 4-09</t>
  </si>
  <si>
    <t>zorivm-ew4-10</t>
  </si>
  <si>
    <t>Drainwater project vuursteentocht drain 4-10</t>
  </si>
  <si>
    <t>zorivm-ew4-11</t>
  </si>
  <si>
    <t>Drainwater project vuursteentocht drain 4-11</t>
  </si>
  <si>
    <t>zorivm-ew4-12</t>
  </si>
  <si>
    <t>Drainwater project vuursteentocht drain 4-12</t>
  </si>
  <si>
    <t>zorivm-ew4-14</t>
  </si>
  <si>
    <t>Drainwater project vuursteentocht drain 4-14</t>
  </si>
  <si>
    <t>zorivm-ew4-16</t>
  </si>
  <si>
    <t>Drainwater project vuursteentocht drain 4-16</t>
  </si>
  <si>
    <t>zorivm-ew4-18</t>
  </si>
  <si>
    <t>Drainwater project vuursteentocht drain 4-18</t>
  </si>
  <si>
    <t>zorivm-ew4-20</t>
  </si>
  <si>
    <t>Drainwater project vuursteentocht drain 4-20</t>
  </si>
  <si>
    <t>zorivm-ew4-21</t>
  </si>
  <si>
    <t>Drainwater project vuursteentocht drain 4-21</t>
  </si>
  <si>
    <t>zorivm-ew4-23</t>
  </si>
  <si>
    <t>Drainwater project vuursteentocht drain 4-23</t>
  </si>
  <si>
    <t>zorivm-ew4-25</t>
  </si>
  <si>
    <t>Drainwater project vuursteentocht drain 4-25</t>
  </si>
  <si>
    <t>zorivm-ew4-27</t>
  </si>
  <si>
    <t>Drainwater project vuursteentocht drain 4-27</t>
  </si>
  <si>
    <t>ztzzawh</t>
  </si>
  <si>
    <t>A-ware Ripening BV EMF hoofdingang</t>
  </si>
  <si>
    <t>yihltnjkmmv01</t>
  </si>
  <si>
    <t>Jonkman sauzen Holten, bedrijfsafvalwater gemeentelijke put (vergunning)</t>
  </si>
  <si>
    <t>ate6153f</t>
  </si>
  <si>
    <t>Stichting Mestverwerking Gelderland, KGBI Ede EMF na filtratie</t>
  </si>
  <si>
    <t>z26bz-040-01</t>
  </si>
  <si>
    <t>ROERDOMPTOCHT, hoek Ibisweg, Hz15 en Jz3</t>
  </si>
  <si>
    <t>Monster A</t>
  </si>
  <si>
    <t>z20fn-29053</t>
  </si>
  <si>
    <t>Tollebeek, 12.06</t>
  </si>
  <si>
    <t>z20fn-29054</t>
  </si>
  <si>
    <t>Tollebeek, 12.07 t1</t>
  </si>
  <si>
    <t>z20fn-29055</t>
  </si>
  <si>
    <t>Tollebeek, 12.07 t2</t>
  </si>
  <si>
    <t>Monster 8</t>
  </si>
  <si>
    <t>Monster 9</t>
  </si>
  <si>
    <t>wdrhdhv-rem-1</t>
  </si>
  <si>
    <t>wdrhdhv-rem-2</t>
  </si>
  <si>
    <t>wdrhdhv-rem-20</t>
  </si>
  <si>
    <t>Monster 20</t>
  </si>
  <si>
    <t>wdrhdhv-rem-3</t>
  </si>
  <si>
    <t>wdrhdhv-rem-4</t>
  </si>
  <si>
    <t>wdrhdhv-rem-5</t>
  </si>
  <si>
    <t>wdrhdhv-rem-6</t>
  </si>
  <si>
    <t>wdrhdhv-rem-7</t>
  </si>
  <si>
    <t>wdrhdhv-rem-8</t>
  </si>
  <si>
    <t>wdrhdhv-rem-9</t>
  </si>
  <si>
    <t>z-400-cenam-bre</t>
  </si>
  <si>
    <t>Centraat ochtend Brenntag, AWZI Lelystad</t>
  </si>
  <si>
    <t>z-400-cenam-flo</t>
  </si>
  <si>
    <t>Centraat ochtend Floerger, AWZI Lelystad</t>
  </si>
  <si>
    <t>z-400-cenam-kem</t>
  </si>
  <si>
    <t>Centraat ochtend Kemira, AWZI Lelystad</t>
  </si>
  <si>
    <t>z-400-cenam-mel</t>
  </si>
  <si>
    <t>Centraat ochtend Melspring, AWZI Lelystad</t>
  </si>
  <si>
    <t>z-400-cenam-nec</t>
  </si>
  <si>
    <t>Centraat ochtend Necarbo, AWZI Lelystad</t>
  </si>
  <si>
    <t>z-400-cenam-vta</t>
  </si>
  <si>
    <t>Centraat ochtend VTA, AWZI Lelystad</t>
  </si>
  <si>
    <t>z-400-cenpm-bre</t>
  </si>
  <si>
    <t>Centraat middag Brenntag, AWZI Lelystad</t>
  </si>
  <si>
    <t>z-400-cenpm-flo</t>
  </si>
  <si>
    <t>Centraat middag Floerger, AWZI Lelystad</t>
  </si>
  <si>
    <t>z-400-cenpm-kem</t>
  </si>
  <si>
    <t>Centraat middag Kemira, AWZI Lelystad</t>
  </si>
  <si>
    <t>z-400-cenpm-mel</t>
  </si>
  <si>
    <t>Centraat middag Melspring, AWZI Lelystad</t>
  </si>
  <si>
    <t>z-400-cenpm-nec</t>
  </si>
  <si>
    <t>Centraat middag Necarbo, AWZI Lelystad</t>
  </si>
  <si>
    <t>z-400-cenpm-vta</t>
  </si>
  <si>
    <t>Centraat middag VTA, AWZI Lelystad</t>
  </si>
  <si>
    <t>z-400-ontw-bre</t>
  </si>
  <si>
    <t>Ontwaterd slib Brenntag, AWZI Lelystad</t>
  </si>
  <si>
    <t>z-400-ontw-flo</t>
  </si>
  <si>
    <t>Ontwaterd slib Floerger, AWZI Lelystad</t>
  </si>
  <si>
    <t>z-400-ontw-kem</t>
  </si>
  <si>
    <t>Ontwaterd slib Kemira, AWZI Lelystad</t>
  </si>
  <si>
    <t>z-400-ontw-mel</t>
  </si>
  <si>
    <t>Ontwaterd slib Melspring, AWZI Lelystad</t>
  </si>
  <si>
    <t>z-400-ontw-nec</t>
  </si>
  <si>
    <t>Ontwaterd slib Necarbo, AWZI Lelystad</t>
  </si>
  <si>
    <t>z-400-ontw-vta</t>
  </si>
  <si>
    <t>Ontwaterd slib VTA, AWZI Lelystad</t>
  </si>
  <si>
    <t>ybro_nwea</t>
  </si>
  <si>
    <t>a8071da9-1s</t>
  </si>
  <si>
    <t>afloop nereda-1 (PAK straat)</t>
  </si>
  <si>
    <t>afloop nereda-2  (referentiestraat)</t>
  </si>
  <si>
    <t>Effluent</t>
  </si>
  <si>
    <t>spbp</t>
  </si>
  <si>
    <t>yoprnh4</t>
  </si>
  <si>
    <t>lvio21-25aw6</t>
  </si>
  <si>
    <t>Ringonderzoek VIO 21-25 aw6</t>
  </si>
  <si>
    <t>wdhoutbank</t>
  </si>
  <si>
    <t>Vijver houtbank</t>
  </si>
  <si>
    <t>Watermonster Powercoat</t>
  </si>
  <si>
    <t>yosbk03</t>
  </si>
  <si>
    <t>Schipbeek brug N332 Holten</t>
  </si>
  <si>
    <t>a104kaumeram5</t>
  </si>
  <si>
    <t>Epe Kaumera, Kaumera</t>
  </si>
  <si>
    <t>RWZI markelo/holten influent</t>
  </si>
  <si>
    <t>yifcalcmmh03</t>
  </si>
  <si>
    <t>FrieslandCampina Milkpowder BV centr afvoer bedrijfsafvalwater boter en poeder</t>
  </si>
  <si>
    <t>blauwalgbio (Cyanobacterien Biovolume)</t>
  </si>
  <si>
    <t>blauwalgdrijf (Cyanobacterien Drijflaag)</t>
  </si>
  <si>
    <t>w542blat-49001</t>
  </si>
  <si>
    <t>w542blat-49002</t>
  </si>
  <si>
    <t>ate6190</t>
  </si>
  <si>
    <t>Bera Vlees Kootwijkerbroek</t>
  </si>
  <si>
    <t>fluorprb-blauw (Fluoroprobe bepaling algengroepen)</t>
  </si>
  <si>
    <t>fluorprb-tot (Fluoroprobe bepaling algengroepen)</t>
  </si>
  <si>
    <t>RWZI Terwolde influent</t>
  </si>
  <si>
    <t>yivivhtnmh02</t>
  </si>
  <si>
    <t>o5znij10</t>
  </si>
  <si>
    <t>o5znji10</t>
  </si>
  <si>
    <t>ob8bore10</t>
  </si>
  <si>
    <t>Bovenloop Reest</t>
  </si>
  <si>
    <t>sb36-200</t>
  </si>
  <si>
    <t>o1dreh90</t>
  </si>
  <si>
    <t>o3lld65</t>
  </si>
  <si>
    <t>De Leiding Engelandsweg</t>
  </si>
  <si>
    <t>yilepdtcm01</t>
  </si>
  <si>
    <t>De Lepper Metaalbedrijf</t>
  </si>
  <si>
    <t>czv2 (Chemisch zuurstofverbruik (duplo))</t>
  </si>
  <si>
    <t>doorz (Doorzicht)</t>
  </si>
  <si>
    <t>doorzcondities (Doorzicht condities)</t>
  </si>
  <si>
    <t>eox (EOX)</t>
  </si>
  <si>
    <t>eoxg (EOX)</t>
  </si>
  <si>
    <t>glind2 (Percentage gloeirest (duplo))</t>
  </si>
  <si>
    <t>glyfo (Glyfosaat - Glyfosinaat)</t>
  </si>
  <si>
    <t>ind2 (Droge stof (duplo))</t>
  </si>
  <si>
    <t>lichtcondities (lichtcondities doorzicht)</t>
  </si>
  <si>
    <t>nkj2 (Som ammonium- en organisch gebonden stikstof, Kjeldahl (als N) (duplo))</t>
  </si>
  <si>
    <t>no3g (Nitraat in grond (als N))</t>
  </si>
  <si>
    <t>n-snelheid (Nitrificatiesnelheid)</t>
  </si>
  <si>
    <t>o2z (Zuurstofverzadiging)</t>
  </si>
  <si>
    <t>totalk (Totaal alkaliniteit)</t>
  </si>
  <si>
    <t>toxblauwalg (Toxische blauwalgen)</t>
  </si>
  <si>
    <t>vogl (Volgels)</t>
  </si>
  <si>
    <t>yostrndbd</t>
  </si>
  <si>
    <t>a3825al15-1</t>
  </si>
  <si>
    <t>wdceweff2</t>
  </si>
  <si>
    <t>Effluent monster 2</t>
  </si>
  <si>
    <t>wdcewperm3</t>
  </si>
  <si>
    <t>Permeaat monster 3</t>
  </si>
  <si>
    <t>Primair slib buffer</t>
  </si>
  <si>
    <t>yivivzhmmh01</t>
  </si>
  <si>
    <t>rwzi Apeldoorn, filtraat ZBP</t>
  </si>
  <si>
    <t>a3812pk35-1</t>
  </si>
  <si>
    <t>atv0263</t>
  </si>
  <si>
    <t>KRAMERS' Seafood Processing BV, Noordgat EMF</t>
  </si>
  <si>
    <t>s7731ts039h1</t>
  </si>
  <si>
    <t>s (Sulfide)</t>
  </si>
  <si>
    <t>wdbaasrefo</t>
  </si>
  <si>
    <t>Referentiesloot t.b.v. onderzoek brand Baas ondergrond</t>
  </si>
  <si>
    <t>wdbaasrefs</t>
  </si>
  <si>
    <t>Referentiesloot t.b.v. onderzoek brand Baas sliblaag</t>
  </si>
  <si>
    <t>wdbaast1o</t>
  </si>
  <si>
    <t>Sloot t.h.v. woning Drietorenweg 36-1, ondergrond sliblaag</t>
  </si>
  <si>
    <t>wdbaast1s</t>
  </si>
  <si>
    <t>Sloot t.h.v. woning Drietorenweg 36-1, sliblaag</t>
  </si>
  <si>
    <t>wdbaast2o</t>
  </si>
  <si>
    <t>Sloot t.h.v. kassen Drietorenweg 36-1a, ondergrond</t>
  </si>
  <si>
    <t>wdbaast2s</t>
  </si>
  <si>
    <t>Sloot t.h.v. kassen Drietorenweg 36-1a, sliblaag</t>
  </si>
  <si>
    <t>yimineralzzvnm01</t>
  </si>
  <si>
    <t>Mineralz Doesburgseweg 16D Zevenaar</t>
  </si>
  <si>
    <t>sb32-200</t>
  </si>
  <si>
    <t>Puntbeek, fietspad Punthuizerweg, Beuningen</t>
  </si>
  <si>
    <t>zgka08</t>
  </si>
  <si>
    <t>Sloot thv kassen</t>
  </si>
  <si>
    <t>zgka09</t>
  </si>
  <si>
    <t>Laaddok</t>
  </si>
  <si>
    <t>zgka10</t>
  </si>
  <si>
    <t>Terreinwater</t>
  </si>
  <si>
    <t>zgka11</t>
  </si>
  <si>
    <t>Awzi Lelystad afvalwater punter NBT</t>
  </si>
  <si>
    <t>Tongerense Hei ven 5 Epe</t>
  </si>
  <si>
    <t>ztollebeek</t>
  </si>
  <si>
    <t>Gisting slib Tollebeek</t>
  </si>
  <si>
    <t>yoadhoc</t>
  </si>
  <si>
    <t>ybefct_mon</t>
  </si>
  <si>
    <t>Oostelijk vennetje bij Vilsteren</t>
  </si>
  <si>
    <t>Westelijke ven Vilsteren (de kleinste)</t>
  </si>
  <si>
    <t>Boetelerveld mpt 3 heideven</t>
  </si>
  <si>
    <t>Boetelerveld mpt 4 plas eendenkooi</t>
  </si>
  <si>
    <t>a7325wv230-1</t>
  </si>
  <si>
    <t>ob1katm80</t>
  </si>
  <si>
    <t>Sloot Kattemade bij Koematenweg</t>
  </si>
  <si>
    <t>Zwarte Venen</t>
  </si>
  <si>
    <t>at-rivm</t>
  </si>
  <si>
    <t>a6718wv04-1</t>
  </si>
  <si>
    <t>a6718wv04-5</t>
  </si>
  <si>
    <t>ahuijg1</t>
  </si>
  <si>
    <t>Huijgen 1</t>
  </si>
  <si>
    <t>ahuijg2</t>
  </si>
  <si>
    <t>Huijgen 2</t>
  </si>
  <si>
    <t>ahuijg3</t>
  </si>
  <si>
    <t>Huijgen 3</t>
  </si>
  <si>
    <t>Totaal gebonden stikstof</t>
  </si>
  <si>
    <t>tnb</t>
  </si>
  <si>
    <t>bem-nf (Bemonstering na filtratie monsters)</t>
  </si>
  <si>
    <t>bem-ps (Bemonstering passive sampling)</t>
  </si>
  <si>
    <t>bem-transport (Ophalen monsters)</t>
  </si>
  <si>
    <t>bem2p (Bemonstering door 2 personen)</t>
  </si>
  <si>
    <t>blauwalgprescn (Cyanobacterien PreScan)</t>
  </si>
  <si>
    <t>c-gm (Conservering geneesmiddelen)</t>
  </si>
  <si>
    <t>dna-anatoxine (Anatoxine producerende genen (aantal gen-kopieen))</t>
  </si>
  <si>
    <t>dna-beverrat (DNA Beverrat)</t>
  </si>
  <si>
    <t>dna-cabomba (DNA Cabomba)</t>
  </si>
  <si>
    <t>dna-cylindrospermops (Cylindrospermopsine producerende genen (aantal gen-kopieen))</t>
  </si>
  <si>
    <t>dna-eikpcrups (DNA Eikenprocessierups)</t>
  </si>
  <si>
    <t>dna-gmod (DNA Grote modderkruiper)</t>
  </si>
  <si>
    <t>dna-microcystine (Microcystine producerende genen (aantal gen-kopieen))</t>
  </si>
  <si>
    <t>dna-paprika (DNA Paprika)</t>
  </si>
  <si>
    <t>dna-rannvrs (DNA Ranavirus)</t>
  </si>
  <si>
    <t>dna-saxotoxine (Saxotoxine producerende genen (aantal gen-kopieen))</t>
  </si>
  <si>
    <t>dna-tomaat (DNA Tomaat)</t>
  </si>
  <si>
    <t>dna-trichbhzia (DNA Trichobilharzia)</t>
  </si>
  <si>
    <t>dna-vb (Monstervoorbehandeling DNA)</t>
  </si>
  <si>
    <t>dna-vederkruid (DNA Vederkruid)</t>
  </si>
  <si>
    <t>dnb (Opgelost organisch en anorganisch gebonden stikstof)</t>
  </si>
  <si>
    <t>edta-laag (EDTA lage rapportagegrens)</t>
  </si>
  <si>
    <t>foto (Foto bestand)</t>
  </si>
  <si>
    <t>fytop-qsven (Fytoplankton Quick Scan in vennen)</t>
  </si>
  <si>
    <t>gcms-mpv (Matig Polaire Verbindingen (GCMS))</t>
  </si>
  <si>
    <t>gcms-nts (NTC (GCMS))</t>
  </si>
  <si>
    <t>gloeiv (Gloeiverlies (Organische stof zonder correctie voor lutum en vrij ijzer))</t>
  </si>
  <si>
    <t>hs-bsa (440.01)</t>
  </si>
  <si>
    <t>lcms-nts (NTS (LCMS))</t>
  </si>
  <si>
    <t>lcms-pfasg1 (PFAS AS3000 (LCMS))</t>
  </si>
  <si>
    <t>lcms-pfasg2 (PFAS overig (LCMS))</t>
  </si>
  <si>
    <t>macfn-qssted (Macrofauna quick scan)</t>
  </si>
  <si>
    <t>nts (NTS (LCMS en GCMS))</t>
  </si>
  <si>
    <t>pb5740-olie (AS3000: minerale olie)</t>
  </si>
  <si>
    <t>sensor (Sensoren)</t>
  </si>
  <si>
    <t>tnb (Totaal organisch en anorganisch gebonden stikstof)</t>
  </si>
  <si>
    <t>ub-hetwaterlab (Het Waterlaboratorium)</t>
  </si>
  <si>
    <t>ub-rws (Uitbesteed onderzoek Rijkswaterstaat Laboratorium)</t>
  </si>
  <si>
    <t>vpfghemmer10l (Verpakking fghemmer10l)</t>
  </si>
  <si>
    <t>vpfgh015 (Verpakking FGH015)</t>
  </si>
  <si>
    <t>vpfgh047 (Verpakking FGH047)</t>
  </si>
  <si>
    <t>abgrotemdkr</t>
  </si>
  <si>
    <t>aoede</t>
  </si>
  <si>
    <t>liowplantinv</t>
  </si>
  <si>
    <t>liranavirus</t>
  </si>
  <si>
    <t>liratten</t>
  </si>
  <si>
    <t>oodiox</t>
  </si>
  <si>
    <t>otp-draadvormers</t>
  </si>
  <si>
    <t>stpblueelephant</t>
  </si>
  <si>
    <t>stpbodac</t>
  </si>
  <si>
    <t>stpdiscrepantie</t>
  </si>
  <si>
    <t>stpdoekfiltolzaal</t>
  </si>
  <si>
    <t>stpscenarioolzaal</t>
  </si>
  <si>
    <t>stp030</t>
  </si>
  <si>
    <t>stp050</t>
  </si>
  <si>
    <t>stp100</t>
  </si>
  <si>
    <t>stp210</t>
  </si>
  <si>
    <t>stp240</t>
  </si>
  <si>
    <t>stp500</t>
  </si>
  <si>
    <t>wdads</t>
  </si>
  <si>
    <t>wdalmeloevents</t>
  </si>
  <si>
    <t>wdaq-combipest</t>
  </si>
  <si>
    <t>wdaquafin-kb210160</t>
  </si>
  <si>
    <t>wdaquon</t>
  </si>
  <si>
    <t>wdaquon-mpv</t>
  </si>
  <si>
    <t>wdaquon-rl</t>
  </si>
  <si>
    <t>wdbrightwork</t>
  </si>
  <si>
    <t>wddrameco</t>
  </si>
  <si>
    <t>wdgemalmelo</t>
  </si>
  <si>
    <t>wdgemhberg</t>
  </si>
  <si>
    <t>wdgemhberg2</t>
  </si>
  <si>
    <t>wdjansenchroom</t>
  </si>
  <si>
    <t>wdkolbp</t>
  </si>
  <si>
    <t>wdleaf-21528</t>
  </si>
  <si>
    <t>wdodt</t>
  </si>
  <si>
    <t>wdpureblue</t>
  </si>
  <si>
    <t>wdschuijlenburg</t>
  </si>
  <si>
    <t>wdschuurman-bzc</t>
  </si>
  <si>
    <t>wdstantec</t>
  </si>
  <si>
    <t>wdstowa-lelystad</t>
  </si>
  <si>
    <t>wdstowa-ooijen</t>
  </si>
  <si>
    <t>wdstowa-wervershoof</t>
  </si>
  <si>
    <t>wdtripleee</t>
  </si>
  <si>
    <t>wdtwencemvi</t>
  </si>
  <si>
    <t>wdvhalteren</t>
  </si>
  <si>
    <t>wdwbl-superlocal</t>
  </si>
  <si>
    <t>wdwilbo</t>
  </si>
  <si>
    <t>wdwildemanrun</t>
  </si>
  <si>
    <t>wdwsl-bredemonitoring</t>
  </si>
  <si>
    <t>yobrondoesburg</t>
  </si>
  <si>
    <t>yomedlerbb</t>
  </si>
  <si>
    <t>yoswtwrwzi</t>
  </si>
  <si>
    <t>ytzoicabus</t>
  </si>
  <si>
    <t>ytzwc</t>
  </si>
  <si>
    <t>zpwk</t>
  </si>
  <si>
    <t>ztzzs-lely</t>
  </si>
  <si>
    <t>Bussloo, Wilp, Snenge</t>
  </si>
  <si>
    <t>ab231010</t>
  </si>
  <si>
    <t>ab231020</t>
  </si>
  <si>
    <t>Toevoerkanaal Terwolde, Bekendijk</t>
  </si>
  <si>
    <t>Verbindingskanaal</t>
  </si>
  <si>
    <t>ab289649</t>
  </si>
  <si>
    <t>ab289651</t>
  </si>
  <si>
    <t>aeffl-flotunit</t>
  </si>
  <si>
    <t>Eem</t>
  </si>
  <si>
    <t>ate5704</t>
  </si>
  <si>
    <t>Poppies Bakeries Bunschoten BV MW</t>
  </si>
  <si>
    <t>ate6092</t>
  </si>
  <si>
    <t>Boboli Benelux BV, De Kronkels MW Lorentzweg achterzijde</t>
  </si>
  <si>
    <t>ate6098</t>
  </si>
  <si>
    <t>Boboli Benelux BV, de Kronkels MW Edisonweg voorzijde</t>
  </si>
  <si>
    <t>ate6132</t>
  </si>
  <si>
    <t>ate6195</t>
  </si>
  <si>
    <t>Summa Petfood BV EMF</t>
  </si>
  <si>
    <t>atv0213</t>
  </si>
  <si>
    <t>Smurfit Kappa MNL Golfkarton BV emf</t>
  </si>
  <si>
    <t>GreenFerm BV emf</t>
  </si>
  <si>
    <t>atv0472</t>
  </si>
  <si>
    <t>PAP Eggs BV MW</t>
  </si>
  <si>
    <t>atv0883</t>
  </si>
  <si>
    <t>Paling- en zalmfileerderij J. Foppen Jzn. BV, Daltonstraat EMF</t>
  </si>
  <si>
    <t>atv0986</t>
  </si>
  <si>
    <t>BMP Harderwijk BV Emf</t>
  </si>
  <si>
    <t>atv8631</t>
  </si>
  <si>
    <t>NutriPro BV EMF</t>
  </si>
  <si>
    <t>atv8632</t>
  </si>
  <si>
    <t>awb22-001t1</t>
  </si>
  <si>
    <t>Sloot Vellerveld</t>
  </si>
  <si>
    <t>awb22-001t4</t>
  </si>
  <si>
    <t>Vijver de Gaarden</t>
  </si>
  <si>
    <t>awb22-001t5</t>
  </si>
  <si>
    <t>Sloot Horsten</t>
  </si>
  <si>
    <t>awb22-001t6</t>
  </si>
  <si>
    <t>Vijver Rode Beek</t>
  </si>
  <si>
    <t>awb22-001t8</t>
  </si>
  <si>
    <t>Vijver Meerpaal, Westkreek, Middenkreek, Oostkreek</t>
  </si>
  <si>
    <t>Maandmonster VDL - Nuenen</t>
  </si>
  <si>
    <t>a1vls0046</t>
  </si>
  <si>
    <t>Maandmonster Trobas</t>
  </si>
  <si>
    <t>a1vos0022</t>
  </si>
  <si>
    <t>Maandmonster Evides</t>
  </si>
  <si>
    <t>a1vos0023</t>
  </si>
  <si>
    <t>Maandmonster Padifood</t>
  </si>
  <si>
    <t>a101demon</t>
  </si>
  <si>
    <t>demon APD</t>
  </si>
  <si>
    <t>a-101demoncy</t>
  </si>
  <si>
    <t>Effluent cycloon demon</t>
  </si>
  <si>
    <t>a101demoneff</t>
  </si>
  <si>
    <t>Demon effluent APD</t>
  </si>
  <si>
    <t>a-101demonef1</t>
  </si>
  <si>
    <t>Effluent demon NBT 0620</t>
  </si>
  <si>
    <t>a-101demonef2</t>
  </si>
  <si>
    <t>Effluent demon NBT 0630</t>
  </si>
  <si>
    <t>RWZI Apeldoorn, Oploop vb</t>
  </si>
  <si>
    <t>RWZI Brummen, influent</t>
  </si>
  <si>
    <t>RWZI Elburg, influent</t>
  </si>
  <si>
    <t>RWZI Epe, influent</t>
  </si>
  <si>
    <t>RWZI Harderwijk, overstortwater Berginsbassin</t>
  </si>
  <si>
    <t>RWZI Harderwijk, influent</t>
  </si>
  <si>
    <t>RWZI Hattem,influent</t>
  </si>
  <si>
    <t>RWZI Amersfoort, influent</t>
  </si>
  <si>
    <t>RWZI Bennekom, influent</t>
  </si>
  <si>
    <t>a111olsoq004</t>
  </si>
  <si>
    <t>rwzi Ede, oploop centrifuge SOI</t>
  </si>
  <si>
    <t>RWZI Ede, influent</t>
  </si>
  <si>
    <t>RWZI Nijkerk, influent</t>
  </si>
  <si>
    <t>a113infloos</t>
  </si>
  <si>
    <t>RWZI Renkum, Influent Oosterbeek en Renkum</t>
  </si>
  <si>
    <t>a113inflwag</t>
  </si>
  <si>
    <t>RWZI Renkum, influent Wageningen</t>
  </si>
  <si>
    <t>RWZI Renkum, influent mengmonster</t>
  </si>
  <si>
    <t>RWZI Soest, influent</t>
  </si>
  <si>
    <t>RWZI Veenendaal, influent.</t>
  </si>
  <si>
    <t>RWZI Woudenberg, influent</t>
  </si>
  <si>
    <t>Kievitsveld Emst Smallertseplas</t>
  </si>
  <si>
    <t>a202730</t>
  </si>
  <si>
    <t>De Waa, Hattem, Hessenweg</t>
  </si>
  <si>
    <t>a21ohrwla</t>
  </si>
  <si>
    <t>a210220</t>
  </si>
  <si>
    <t>Grift, Epe, Vossenbroekweg</t>
  </si>
  <si>
    <t>a221990</t>
  </si>
  <si>
    <t>Loenense Beek noord, Klarenbeek, Polveensweg</t>
  </si>
  <si>
    <t>Oekense Beek, Brummen, Buurtweg</t>
  </si>
  <si>
    <t>Recreatieplas Cortenoever, Brummen, Dwaarsweg</t>
  </si>
  <si>
    <t>Bussloo, Wilp, Robberskamp</t>
  </si>
  <si>
    <t>a231020</t>
  </si>
  <si>
    <t>Eemdijk Bunschoten 4</t>
  </si>
  <si>
    <t>Eemdijk Bunschoten 8</t>
  </si>
  <si>
    <t>a289053</t>
  </si>
  <si>
    <t>a289062</t>
  </si>
  <si>
    <t>Zijdewetering, Veenendaal, Kooiweg</t>
  </si>
  <si>
    <t>a289760</t>
  </si>
  <si>
    <t>Surfvijver Veenendaal</t>
  </si>
  <si>
    <t>a3681sk</t>
  </si>
  <si>
    <t>Poelier De vries.</t>
  </si>
  <si>
    <t>a3751lz11-01</t>
  </si>
  <si>
    <t>a3771ng7-1</t>
  </si>
  <si>
    <t>Recycling Barneveld</t>
  </si>
  <si>
    <t>Mestverwerking Gelderland KGBI Stroe</t>
  </si>
  <si>
    <t>a381tz3</t>
  </si>
  <si>
    <t>Meander medisch centrum MP 2</t>
  </si>
  <si>
    <t>a3812rh30</t>
  </si>
  <si>
    <t>RWZI Amersfoort</t>
  </si>
  <si>
    <t>a3846cg44-1</t>
  </si>
  <si>
    <t>a3846cn21</t>
  </si>
  <si>
    <t>a3852pt7-1</t>
  </si>
  <si>
    <t>a3861rh6</t>
  </si>
  <si>
    <t>Euroma Nijkerk</t>
  </si>
  <si>
    <t>a3903lb47-1</t>
  </si>
  <si>
    <t>a3903lb47-2</t>
  </si>
  <si>
    <t>a3903lb47-3</t>
  </si>
  <si>
    <t>a3931mr38inf</t>
  </si>
  <si>
    <t>RWZI Ede</t>
  </si>
  <si>
    <t>Mestverwerking Gelderland KGBI Ede</t>
  </si>
  <si>
    <t>a6721nd1</t>
  </si>
  <si>
    <t>RWZI Bennekom</t>
  </si>
  <si>
    <t>Arkema effluent AWZI</t>
  </si>
  <si>
    <t>bedrijfsafvalwater</t>
  </si>
  <si>
    <t>a7325wc29-1</t>
  </si>
  <si>
    <t>Effluent flotatie</t>
  </si>
  <si>
    <t>a7325zg-1</t>
  </si>
  <si>
    <t>Effluent voor zuivering</t>
  </si>
  <si>
    <t>Effluent  zuivering</t>
  </si>
  <si>
    <t>a8051nc1-1</t>
  </si>
  <si>
    <t>Laboratorium</t>
  </si>
  <si>
    <t>Mestverwerking Gelderland KGBI Elspeet</t>
  </si>
  <si>
    <t>a8161pm2</t>
  </si>
  <si>
    <t>Effluent ONO installatie</t>
  </si>
  <si>
    <t>liplantinv-emo1-dp-08</t>
  </si>
  <si>
    <t>Emmeloord locatie 1 diep 0.8 filter</t>
  </si>
  <si>
    <t>liplantinv-emo1-dp-50</t>
  </si>
  <si>
    <t>Emmeloord locatie 1 diep 5.0 filter</t>
  </si>
  <si>
    <t>Emmeloord locatie 1 oppervlakte 0.8 filter</t>
  </si>
  <si>
    <t>liplantinv-emo1-ov-50</t>
  </si>
  <si>
    <t>Emmeloord locatie 1 oppervlakte 5.0 filter</t>
  </si>
  <si>
    <t>liplantinv-emo2-dp-08</t>
  </si>
  <si>
    <t>Emmeloord locatie 2 diep 0.8 filter</t>
  </si>
  <si>
    <t>liplantinv-emo2-dp-50</t>
  </si>
  <si>
    <t>Emmeloord locatie 2 diep 5.0 filter</t>
  </si>
  <si>
    <t>Emmeloord locatie 2 oppervlakte 0.8 filter</t>
  </si>
  <si>
    <t>liplantinv-emo2-ov-50</t>
  </si>
  <si>
    <t>Emmeloord locatie 2 oppervlakte 5.0 filter</t>
  </si>
  <si>
    <t>liplantinv-emo3-dp-50</t>
  </si>
  <si>
    <t>Emmeloord locatie 3 diep 5.0 filter</t>
  </si>
  <si>
    <t>Emmeloord locatie 3 oppervlakte 0.8 filter</t>
  </si>
  <si>
    <t>liplantinv-emo3-ov-50</t>
  </si>
  <si>
    <t>Emmeloord locatie 3 oppervlakte 5.0 filter</t>
  </si>
  <si>
    <t>liplantinv-emo4-dp-50</t>
  </si>
  <si>
    <t>Emmeloord locatie 4 diep 5.0 filter</t>
  </si>
  <si>
    <t>Emmeloord locatie 4 oppervlakte 0.8 filter</t>
  </si>
  <si>
    <t>liplantinv-emo4-ov-50</t>
  </si>
  <si>
    <t>Emmeloord locatie 4 oppervlakte 5.0 filter</t>
  </si>
  <si>
    <t>liplantinv-emo5-dp-50</t>
  </si>
  <si>
    <t>Emmeloord locatie 5 diep 5.0 filter</t>
  </si>
  <si>
    <t>Emmeloord locatie 5 oppervlakte 0.8 filter</t>
  </si>
  <si>
    <t>liplantinv-emo5-ov-50</t>
  </si>
  <si>
    <t>Emmeloord locatie 5 oppervlakte 5.0 filter</t>
  </si>
  <si>
    <t>liplantinv-okn1-dp-50</t>
  </si>
  <si>
    <t>Oranjekanaal locatie 1 diep 5.0 filter</t>
  </si>
  <si>
    <t>Oranjekanaal locatie 1 oppervlakte 0.8 filter</t>
  </si>
  <si>
    <t>liplantinv-okn1-ov-50</t>
  </si>
  <si>
    <t>Oranjekanaal locatie 1 oppervlakte 5.0 filter</t>
  </si>
  <si>
    <t>liplantinv-okn2-dp-50</t>
  </si>
  <si>
    <t>Oranjekanaal locatie 2 diep 5.0 filter</t>
  </si>
  <si>
    <t>Oranjekanaal locatie 2 oppervlakte 0.8 filter</t>
  </si>
  <si>
    <t>liplantinv-okn2-ov-50</t>
  </si>
  <si>
    <t>Oranjekanaal locatie 2 oppervlakte 5.0 filter</t>
  </si>
  <si>
    <t>liplantinv-okn3-dp-50</t>
  </si>
  <si>
    <t>Oranjekanaal locatie 3 diep 5.0 filter</t>
  </si>
  <si>
    <t>Oranjekanaal locatie 3 oppervlakte 0.8 filter</t>
  </si>
  <si>
    <t>liplantinv-okn3-ov-50</t>
  </si>
  <si>
    <t>Oranjekanaal locatie 3 oppervlakte 5.0 filter</t>
  </si>
  <si>
    <t>liplantinv-okn4-dp-50</t>
  </si>
  <si>
    <t>Oranjekanaal locatie 4 diep 5.0 filter</t>
  </si>
  <si>
    <t>Oranjekanaal locatie 4 oppervlakte 0.8 filter</t>
  </si>
  <si>
    <t>liplantinv-okn4-ov-50</t>
  </si>
  <si>
    <t>Oranjekanaal locatie 4 oppervlakte 5.0 filter</t>
  </si>
  <si>
    <t>liplantinv-okn5-dp-50</t>
  </si>
  <si>
    <t>Oranjekanaal locatie 5 diep 5.0 filter</t>
  </si>
  <si>
    <t>Oranjekanaal locatie 5 oppervlakte 0.8 filter</t>
  </si>
  <si>
    <t>liplantinv-okn5-ov-50</t>
  </si>
  <si>
    <t>Oranjekanaal locatie 5 oppervlakte 5.0 filter</t>
  </si>
  <si>
    <t>liplantinv-pot1</t>
  </si>
  <si>
    <t>M. heterophyllum</t>
  </si>
  <si>
    <t>livuff50</t>
  </si>
  <si>
    <t>Ven Uffelter Binnenveld</t>
  </si>
  <si>
    <t>li5kzw18</t>
  </si>
  <si>
    <t>li8acht50</t>
  </si>
  <si>
    <t>Achterlandseveen</t>
  </si>
  <si>
    <t>li8lvv02</t>
  </si>
  <si>
    <t>li8vewh50</t>
  </si>
  <si>
    <t>ven balkbrug</t>
  </si>
  <si>
    <t>ltestad01</t>
  </si>
  <si>
    <t>SW test regel3 nieuw</t>
  </si>
  <si>
    <t>ltestad02</t>
  </si>
  <si>
    <t>SW test regel3 nieuw2</t>
  </si>
  <si>
    <t>ltestad03</t>
  </si>
  <si>
    <t>SW test regel3 nieuw3 opm</t>
  </si>
  <si>
    <t>ltestad04</t>
  </si>
  <si>
    <t>SW test regel4 nieuw4 emballage fgh047</t>
  </si>
  <si>
    <t>ltestad05</t>
  </si>
  <si>
    <t>SW test regel5</t>
  </si>
  <si>
    <t>ltestad06</t>
  </si>
  <si>
    <t>SW test regel6</t>
  </si>
  <si>
    <t>ltestad07</t>
  </si>
  <si>
    <t>SW test regel7</t>
  </si>
  <si>
    <t>ltestad08</t>
  </si>
  <si>
    <t>SW test regel8</t>
  </si>
  <si>
    <t>ltestad09</t>
  </si>
  <si>
    <t>SW test regel9</t>
  </si>
  <si>
    <t>ltestad10</t>
  </si>
  <si>
    <t>SW test regel10</t>
  </si>
  <si>
    <t>Ringonderzoek VIO 22-27 gw3</t>
  </si>
  <si>
    <t>Ringonderzoek VIO 22-27 gw4</t>
  </si>
  <si>
    <t>lvio33-27gw3</t>
  </si>
  <si>
    <t>lvio33-27gw4</t>
  </si>
  <si>
    <t>Pt Afnor T91M multi-residu of pesticides 1-03895-0102</t>
  </si>
  <si>
    <t>Pt Afnor T91M multi-residu of pesticides 1-03895-0111</t>
  </si>
  <si>
    <t>l1-03895-0111-02</t>
  </si>
  <si>
    <t>l1-03895-02</t>
  </si>
  <si>
    <t>l22ik05go</t>
  </si>
  <si>
    <t>l22ik06go</t>
  </si>
  <si>
    <t>ob1lihk60</t>
  </si>
  <si>
    <t>Linthorst Homankanaal, westoever toekomstige natuurvriendelijke oever</t>
  </si>
  <si>
    <t>ob1lihk70</t>
  </si>
  <si>
    <t>Linthorst Homankanaal, oostoever referentiepunt</t>
  </si>
  <si>
    <t>Dedemsvaart Lichtmis Koezenkooiweg</t>
  </si>
  <si>
    <t>Dedemsvaart Streukel O v Fisselerbrug</t>
  </si>
  <si>
    <t>Bosveen Uffelte, Oosterzand</t>
  </si>
  <si>
    <t>Hoorns veentje</t>
  </si>
  <si>
    <t>ob8rdk10</t>
  </si>
  <si>
    <t>Grondwatermonster 1 proef Kamperveen Reevediep door Deltares</t>
  </si>
  <si>
    <t>Grondwatermonster 2 proef Kamperveen Reevediep door Deltares</t>
  </si>
  <si>
    <t>oop-dioxaan-005</t>
  </si>
  <si>
    <t>Zijtak Almelo - t.h.v. watergang van Kolb t.h.v. Rijksweg 16 Ambt-Delden</t>
  </si>
  <si>
    <t>oop-dioxaan-006</t>
  </si>
  <si>
    <t>Zijtak Almelo - ergens t.z.v. Almelo t.h.v. Entersestraat 15 Bornebroek</t>
  </si>
  <si>
    <t>oop-dioxaan-007</t>
  </si>
  <si>
    <t>Zijtak Almelo - voor sluis Aa-dorp t.h.v. Sluisweg 7 Almelo</t>
  </si>
  <si>
    <t>oop-dioxaan-008</t>
  </si>
  <si>
    <t>Kanaal Almelo - De Haandrik, t.h.v. Gerhard Nijlandstraat 26 Daarlerveen</t>
  </si>
  <si>
    <t>oop-dioxaan-012</t>
  </si>
  <si>
    <t>oop-dioxaan-013</t>
  </si>
  <si>
    <t>oop-dioxaan-014</t>
  </si>
  <si>
    <t>oop-dioxaan-015</t>
  </si>
  <si>
    <t>oop-dioxaan-016</t>
  </si>
  <si>
    <t>De Doorbraak, Columbus 11, Bornerbroek</t>
  </si>
  <si>
    <t>oop-dioxaan-017</t>
  </si>
  <si>
    <t>Bornebroekse Waterleiding, Zomerdijk 2a, Bornerbroek</t>
  </si>
  <si>
    <t>oop-001-dioxaan</t>
  </si>
  <si>
    <t>1.4-dioxaan, locatie 001</t>
  </si>
  <si>
    <t>oop-002-dioxaan</t>
  </si>
  <si>
    <t>1.4-dioxaan, locatie 002</t>
  </si>
  <si>
    <t>oop-003-dioxaan</t>
  </si>
  <si>
    <t>1.4-dioxaan, locatie 003</t>
  </si>
  <si>
    <t>oop-004-dioxaan</t>
  </si>
  <si>
    <t>1.4-dioxaan, locatie 004</t>
  </si>
  <si>
    <t>oop-005-dioxaan</t>
  </si>
  <si>
    <t>1.4-dioxaan, locatie 005</t>
  </si>
  <si>
    <t>oop-006-dioxaan</t>
  </si>
  <si>
    <t>1.4-dioxaan, locatie 006</t>
  </si>
  <si>
    <t>oop-007-dioxaan</t>
  </si>
  <si>
    <t>1.4-dioxaan, locatie 007</t>
  </si>
  <si>
    <t>oreevediep1</t>
  </si>
  <si>
    <t>oreevediep2</t>
  </si>
  <si>
    <t>otestad01</t>
  </si>
  <si>
    <t>otestad02</t>
  </si>
  <si>
    <t>otestad03</t>
  </si>
  <si>
    <t>otestad04</t>
  </si>
  <si>
    <t>otestad05</t>
  </si>
  <si>
    <t>otestad06</t>
  </si>
  <si>
    <t>otestad07</t>
  </si>
  <si>
    <t>otestad08</t>
  </si>
  <si>
    <t>otestad09</t>
  </si>
  <si>
    <t>otestad10</t>
  </si>
  <si>
    <t>otestad11</t>
  </si>
  <si>
    <t>SW test veldgegegevens</t>
  </si>
  <si>
    <t>otestad12</t>
  </si>
  <si>
    <t>SW test alle veldgegegevens met bem</t>
  </si>
  <si>
    <t>otestad13</t>
  </si>
  <si>
    <t>SW test alle veldgegegevens met bem-aw</t>
  </si>
  <si>
    <t>otestad14</t>
  </si>
  <si>
    <t>SW test alleen bem, geen veld of emballage</t>
  </si>
  <si>
    <t>otestad15</t>
  </si>
  <si>
    <t>SW test met meerdere flessen van 1 type aan een monster</t>
  </si>
  <si>
    <t>otestad16</t>
  </si>
  <si>
    <t>SW test alleen bem-transport om op te halen</t>
  </si>
  <si>
    <t>otestad17</t>
  </si>
  <si>
    <t>SW test alleen bem-meng tbv mengen in het veld</t>
  </si>
  <si>
    <t>otestad18</t>
  </si>
  <si>
    <t>SW test met 2 flessen van 1 type aan een monster</t>
  </si>
  <si>
    <t>otestad19</t>
  </si>
  <si>
    <t>SW test monsterpunt zonder coordinaten</t>
  </si>
  <si>
    <t>otestaw02</t>
  </si>
  <si>
    <t>otestaw05</t>
  </si>
  <si>
    <t>otestaw08</t>
  </si>
  <si>
    <t>otestaw09</t>
  </si>
  <si>
    <t>otestaw10</t>
  </si>
  <si>
    <t>otestow08</t>
  </si>
  <si>
    <t>otestsw01</t>
  </si>
  <si>
    <t>SW test badgt</t>
  </si>
  <si>
    <t>otestsw02</t>
  </si>
  <si>
    <t>SW test bemad-fyto</t>
  </si>
  <si>
    <t>otestsw03</t>
  </si>
  <si>
    <t>SW test brandverzs</t>
  </si>
  <si>
    <t>otestsw04</t>
  </si>
  <si>
    <t>SW test bzv</t>
  </si>
  <si>
    <t>otestsw05</t>
  </si>
  <si>
    <t>SW test chla</t>
  </si>
  <si>
    <t>otestsw06</t>
  </si>
  <si>
    <t>SW test cl</t>
  </si>
  <si>
    <t>otestsw07</t>
  </si>
  <si>
    <t>SW test czv</t>
  </si>
  <si>
    <t>otestsw08</t>
  </si>
  <si>
    <t>SW test czvcuv</t>
  </si>
  <si>
    <t>otestsw09</t>
  </si>
  <si>
    <t>SW test debdag</t>
  </si>
  <si>
    <t>otestsw10</t>
  </si>
  <si>
    <t>SW test debuur</t>
  </si>
  <si>
    <t>otestsw100</t>
  </si>
  <si>
    <t>SW test formdhde</t>
  </si>
  <si>
    <t>otestsw101</t>
  </si>
  <si>
    <t>SW test genx</t>
  </si>
  <si>
    <t>otestsw102</t>
  </si>
  <si>
    <t>SW test genxwb</t>
  </si>
  <si>
    <t>otestsw103</t>
  </si>
  <si>
    <t>SW test glycolen</t>
  </si>
  <si>
    <t>otestsw104</t>
  </si>
  <si>
    <t>SW test glyfo</t>
  </si>
  <si>
    <t>otestsw105</t>
  </si>
  <si>
    <t>SW test h</t>
  </si>
  <si>
    <t>otestsw106</t>
  </si>
  <si>
    <t>SW test heptaan</t>
  </si>
  <si>
    <t>otestsw107</t>
  </si>
  <si>
    <t>SW test hormonen</t>
  </si>
  <si>
    <t>otestsw108</t>
  </si>
  <si>
    <t>SW test kolonie22</t>
  </si>
  <si>
    <t>otestsw109</t>
  </si>
  <si>
    <t>SW test kolonie37</t>
  </si>
  <si>
    <t>otestsw11</t>
  </si>
  <si>
    <t>SW test doc</t>
  </si>
  <si>
    <t>otestsw110</t>
  </si>
  <si>
    <t>SW test legioaw</t>
  </si>
  <si>
    <t>otestsw111</t>
  </si>
  <si>
    <t>SW test legiodw</t>
  </si>
  <si>
    <t>otestsw112</t>
  </si>
  <si>
    <t>SW test lvetzuur</t>
  </si>
  <si>
    <t>otestsw113</t>
  </si>
  <si>
    <t>SW test orgtinzs</t>
  </si>
  <si>
    <t>otestsw114</t>
  </si>
  <si>
    <t>SW test pb5740-met</t>
  </si>
  <si>
    <t>otestsw115</t>
  </si>
  <si>
    <t>SW test pb5740-olie</t>
  </si>
  <si>
    <t>otestsw116</t>
  </si>
  <si>
    <t>SW test pb5740-vkw</t>
  </si>
  <si>
    <t>otestsw117</t>
  </si>
  <si>
    <t>SW test peclfolg</t>
  </si>
  <si>
    <t>otestsw118</t>
  </si>
  <si>
    <t>SW test pfas</t>
  </si>
  <si>
    <t>otestsw119</t>
  </si>
  <si>
    <t>SW test pfaswb</t>
  </si>
  <si>
    <t>otestsw12</t>
  </si>
  <si>
    <t>SW test doorzcondities</t>
  </si>
  <si>
    <t>otestsw120</t>
  </si>
  <si>
    <t>SW test poloplm</t>
  </si>
  <si>
    <t>otestsw121</t>
  </si>
  <si>
    <t>SW test respirarem</t>
  </si>
  <si>
    <t>otestsw122</t>
  </si>
  <si>
    <t>SW test s</t>
  </si>
  <si>
    <t>otestsw123</t>
  </si>
  <si>
    <t>SW test si</t>
  </si>
  <si>
    <t>otestsw124</t>
  </si>
  <si>
    <t>SW test sio2</t>
  </si>
  <si>
    <t>otestsw125</t>
  </si>
  <si>
    <t>SW test stookw</t>
  </si>
  <si>
    <t>otestsw126</t>
  </si>
  <si>
    <t>SW test stookw-nat</t>
  </si>
  <si>
    <t>otestsw127</t>
  </si>
  <si>
    <t>SW test tocg</t>
  </si>
  <si>
    <t>otestsw128</t>
  </si>
  <si>
    <t>SW test ub-agro</t>
  </si>
  <si>
    <t>otestsw129</t>
  </si>
  <si>
    <t>SW test ub-alwest</t>
  </si>
  <si>
    <t>otestsw13</t>
  </si>
  <si>
    <t>SW test droogval</t>
  </si>
  <si>
    <t>otestsw130</t>
  </si>
  <si>
    <t>SW test ub-bds</t>
  </si>
  <si>
    <t>otestsw131</t>
  </si>
  <si>
    <t>SW test ub-diakhuis</t>
  </si>
  <si>
    <t>otestsw132</t>
  </si>
  <si>
    <t>SW test ub-hetwaterlab</t>
  </si>
  <si>
    <t>otestsw133</t>
  </si>
  <si>
    <t>SW test ub-ibland</t>
  </si>
  <si>
    <t>otestsw134</t>
  </si>
  <si>
    <t>SW test ub-kalsbeek</t>
  </si>
  <si>
    <t>otestsw135</t>
  </si>
  <si>
    <t>SW test ub-kwr</t>
  </si>
  <si>
    <t>otestsw136</t>
  </si>
  <si>
    <t>SW test ub-lzv</t>
  </si>
  <si>
    <t>otestsw137</t>
  </si>
  <si>
    <t>SW test ub-nutrilab</t>
  </si>
  <si>
    <t>otestsw138</t>
  </si>
  <si>
    <t>SW test ub-omegam</t>
  </si>
  <si>
    <t>otestsw139</t>
  </si>
  <si>
    <t>SW test ub-rivm</t>
  </si>
  <si>
    <t>otestsw14</t>
  </si>
  <si>
    <t>SW test fytop</t>
  </si>
  <si>
    <t>otestsw140</t>
  </si>
  <si>
    <t>SW test ub-rws</t>
  </si>
  <si>
    <t>otestsw141</t>
  </si>
  <si>
    <t>SW test ub-streeklab</t>
  </si>
  <si>
    <t>otestsw142</t>
  </si>
  <si>
    <t>SW test ub-sylphium</t>
  </si>
  <si>
    <t>otestsw143</t>
  </si>
  <si>
    <t>SW test ub-tno2</t>
  </si>
  <si>
    <t>otestsw144</t>
  </si>
  <si>
    <t>SW test ub-tzw</t>
  </si>
  <si>
    <t>otestsw145</t>
  </si>
  <si>
    <t>SW test ub-vitens</t>
  </si>
  <si>
    <t>otestsw146</t>
  </si>
  <si>
    <t>SW test ub-waterproef</t>
  </si>
  <si>
    <t>otestsw147</t>
  </si>
  <si>
    <t>SW test ub-wetsus</t>
  </si>
  <si>
    <t>otestsw148</t>
  </si>
  <si>
    <t>SW test ub-wetterskip</t>
  </si>
  <si>
    <t>otestsw149</t>
  </si>
  <si>
    <t>SW test ub-wln</t>
  </si>
  <si>
    <t>otestsw15</t>
  </si>
  <si>
    <t>SW test gcms-bma</t>
  </si>
  <si>
    <t>otestsw150</t>
  </si>
  <si>
    <t>SW test uitloog</t>
  </si>
  <si>
    <t>otestsw151</t>
  </si>
  <si>
    <t>SW test vox</t>
  </si>
  <si>
    <t>otestsw152</t>
  </si>
  <si>
    <t>SW test zahnwellens</t>
  </si>
  <si>
    <t>otestsw16</t>
  </si>
  <si>
    <t>SW test gcms-fenfta</t>
  </si>
  <si>
    <t>otestsw17</t>
  </si>
  <si>
    <t>SW test gcms-screen</t>
  </si>
  <si>
    <t>otestsw18</t>
  </si>
  <si>
    <t>SW test glonopo</t>
  </si>
  <si>
    <t>otestsw19</t>
  </si>
  <si>
    <t>SW test helderv</t>
  </si>
  <si>
    <t>otestsw20</t>
  </si>
  <si>
    <t>SW test ijstsd</t>
  </si>
  <si>
    <t>otestsw21</t>
  </si>
  <si>
    <t>SW test lbest02</t>
  </si>
  <si>
    <t>otestsw22</t>
  </si>
  <si>
    <t>SW test lcms-bmc</t>
  </si>
  <si>
    <t>otestsw23</t>
  </si>
  <si>
    <t>SW test lcms-bmd</t>
  </si>
  <si>
    <t>otestsw24</t>
  </si>
  <si>
    <t>SW test lcms-bme</t>
  </si>
  <si>
    <t>otestsw25</t>
  </si>
  <si>
    <t>SW test lcms-bsa</t>
  </si>
  <si>
    <t>otestsw26</t>
  </si>
  <si>
    <t>SW test lcms-gma</t>
  </si>
  <si>
    <t>otestsw27</t>
  </si>
  <si>
    <t>SW test lcms-gmb</t>
  </si>
  <si>
    <t>otestsw28</t>
  </si>
  <si>
    <t>SW test lichtcondities</t>
  </si>
  <si>
    <t>otestsw29</t>
  </si>
  <si>
    <t>SW test licpow</t>
  </si>
  <si>
    <t>otestsw30</t>
  </si>
  <si>
    <t>SW test lkast01</t>
  </si>
  <si>
    <t>otestsw31</t>
  </si>
  <si>
    <t>SW test lkast02</t>
  </si>
  <si>
    <t>otestsw32</t>
  </si>
  <si>
    <t>SW test lveld09</t>
  </si>
  <si>
    <t>otestsw33</t>
  </si>
  <si>
    <t>SW test lveld10</t>
  </si>
  <si>
    <t>otestsw34</t>
  </si>
  <si>
    <t>SW test neer</t>
  </si>
  <si>
    <t>otestsw35</t>
  </si>
  <si>
    <t>SW test nh4</t>
  </si>
  <si>
    <t>otestsw36</t>
  </si>
  <si>
    <t>SW test nka</t>
  </si>
  <si>
    <t>otestsw37</t>
  </si>
  <si>
    <t>SW test no2</t>
  </si>
  <si>
    <t>otestsw38</t>
  </si>
  <si>
    <t>SW test no3</t>
  </si>
  <si>
    <t>otestsw39</t>
  </si>
  <si>
    <t>SW test not</t>
  </si>
  <si>
    <t>otestsw40</t>
  </si>
  <si>
    <t>SW test ocb</t>
  </si>
  <si>
    <t>otestsw41</t>
  </si>
  <si>
    <t>SW test ofos</t>
  </si>
  <si>
    <t>otestsw42</t>
  </si>
  <si>
    <t>SW test olie</t>
  </si>
  <si>
    <t>otestsw43</t>
  </si>
  <si>
    <t>SW test oliegc</t>
  </si>
  <si>
    <t>otestsw44</t>
  </si>
  <si>
    <t>SW test onopa</t>
  </si>
  <si>
    <t>otestsw45</t>
  </si>
  <si>
    <t>SW test onopo</t>
  </si>
  <si>
    <t>otestsw46</t>
  </si>
  <si>
    <t>SW test pak</t>
  </si>
  <si>
    <t>otestsw47</t>
  </si>
  <si>
    <t>SW test pbgws</t>
  </si>
  <si>
    <t>otestsw48</t>
  </si>
  <si>
    <t>SW test pcb</t>
  </si>
  <si>
    <t>otestsw49</t>
  </si>
  <si>
    <t>SW test peilschaalv</t>
  </si>
  <si>
    <t>otestsw50</t>
  </si>
  <si>
    <t>SW test phv</t>
  </si>
  <si>
    <t>otestsw51</t>
  </si>
  <si>
    <t>SW test so4</t>
  </si>
  <si>
    <t>otestsw52</t>
  </si>
  <si>
    <t>SW test toc</t>
  </si>
  <si>
    <t>otestsw53</t>
  </si>
  <si>
    <t>SW test totalk</t>
  </si>
  <si>
    <t>otestsw54</t>
  </si>
  <si>
    <t>SW test tpa</t>
  </si>
  <si>
    <t>otestsw55</t>
  </si>
  <si>
    <t>SW test troev</t>
  </si>
  <si>
    <t>otestsw56</t>
  </si>
  <si>
    <t>SW test vfilt</t>
  </si>
  <si>
    <t>otestsw57</t>
  </si>
  <si>
    <t>SW test vlverb</t>
  </si>
  <si>
    <t>otestsw58</t>
  </si>
  <si>
    <t>SW test vogl</t>
  </si>
  <si>
    <t>otestsw59</t>
  </si>
  <si>
    <t>SW test vpfgh047</t>
  </si>
  <si>
    <t>otestsw60</t>
  </si>
  <si>
    <t>SW test vuil</t>
  </si>
  <si>
    <t>otestsw61</t>
  </si>
  <si>
    <t>SW test w_bez volume_veld</t>
  </si>
  <si>
    <t>otestsw62</t>
  </si>
  <si>
    <t>SW test w_verdunn_veld</t>
  </si>
  <si>
    <t>otestsw63</t>
  </si>
  <si>
    <t>SW test w_weertype_veld</t>
  </si>
  <si>
    <t>otestsw64</t>
  </si>
  <si>
    <t>SW test weercondities</t>
  </si>
  <si>
    <t>otestsw65</t>
  </si>
  <si>
    <t>SW test yef-veld</t>
  </si>
  <si>
    <t>otestsw66</t>
  </si>
  <si>
    <t>SW test yveld-algea</t>
  </si>
  <si>
    <t>otestsw67</t>
  </si>
  <si>
    <t>SW test yveld-chemie</t>
  </si>
  <si>
    <t>otestsw68</t>
  </si>
  <si>
    <t>SW test zepi</t>
  </si>
  <si>
    <t>otestsw69</t>
  </si>
  <si>
    <t>SW test zeu</t>
  </si>
  <si>
    <t>otestsw70</t>
  </si>
  <si>
    <t>SW test alcoholen</t>
  </si>
  <si>
    <t>otestsw71</t>
  </si>
  <si>
    <t>SW test ampa</t>
  </si>
  <si>
    <t>otestsw72</t>
  </si>
  <si>
    <t>SW test aox</t>
  </si>
  <si>
    <t>otestsw73</t>
  </si>
  <si>
    <t>SW test asbest</t>
  </si>
  <si>
    <t>otestsw74</t>
  </si>
  <si>
    <t>otestsw75</t>
  </si>
  <si>
    <t>SW test bromaat</t>
  </si>
  <si>
    <t>otestsw76</t>
  </si>
  <si>
    <t>SW test bzv40</t>
  </si>
  <si>
    <t>otestsw77</t>
  </si>
  <si>
    <t>SW test caffine</t>
  </si>
  <si>
    <t>otestsw78</t>
  </si>
  <si>
    <t>SW test calw</t>
  </si>
  <si>
    <t>otestsw79</t>
  </si>
  <si>
    <t>SW test calw-nat</t>
  </si>
  <si>
    <t>otestsw80</t>
  </si>
  <si>
    <t>SW test chfenol</t>
  </si>
  <si>
    <t>otestsw81</t>
  </si>
  <si>
    <t>SW test cn</t>
  </si>
  <si>
    <t>otestsw82</t>
  </si>
  <si>
    <t>SW test cnvrij</t>
  </si>
  <si>
    <t>otestsw83</t>
  </si>
  <si>
    <t>SW test crzes</t>
  </si>
  <si>
    <t>otestsw84</t>
  </si>
  <si>
    <t>SW test det_an</t>
  </si>
  <si>
    <t>otestsw85</t>
  </si>
  <si>
    <t>SW test det_kat</t>
  </si>
  <si>
    <t>otestsw86</t>
  </si>
  <si>
    <t>SW test det_non</t>
  </si>
  <si>
    <t>otestsw87</t>
  </si>
  <si>
    <t>SW test diato</t>
  </si>
  <si>
    <t>otestsw88</t>
  </si>
  <si>
    <t>SW test diato-kn</t>
  </si>
  <si>
    <t>otestsw89</t>
  </si>
  <si>
    <t>SW test diato-nt</t>
  </si>
  <si>
    <t>otestsw90</t>
  </si>
  <si>
    <t>SW test dioxinen</t>
  </si>
  <si>
    <t>otestsw91</t>
  </si>
  <si>
    <t>SW test dmf</t>
  </si>
  <si>
    <t>otestsw92</t>
  </si>
  <si>
    <t>SW test drugscreen</t>
  </si>
  <si>
    <t>otestsw93</t>
  </si>
  <si>
    <t>SW test edta-laag</t>
  </si>
  <si>
    <t>otestsw94</t>
  </si>
  <si>
    <t>SW test eox</t>
  </si>
  <si>
    <t>otestsw95</t>
  </si>
  <si>
    <t>SW test eoxg</t>
  </si>
  <si>
    <t>otestsw96</t>
  </si>
  <si>
    <t>SW test f</t>
  </si>
  <si>
    <t>otestsw97</t>
  </si>
  <si>
    <t>SW test feii</t>
  </si>
  <si>
    <t>otestsw98</t>
  </si>
  <si>
    <t>SW test fenidx</t>
  </si>
  <si>
    <t>otestsw99</t>
  </si>
  <si>
    <t>SW test fg</t>
  </si>
  <si>
    <t>otest1</t>
  </si>
  <si>
    <t>TEST 2.2A wijzig adres, met, na wijzigen zonder</t>
  </si>
  <si>
    <t>otest10</t>
  </si>
  <si>
    <t>TEST 2.6B Emballage later toegevoegd (bzv)</t>
  </si>
  <si>
    <t>otest101</t>
  </si>
  <si>
    <t>Test OW naar LIMS naar SW naar LIMS</t>
  </si>
  <si>
    <t>otest11</t>
  </si>
  <si>
    <t>TEST 2.7A Bevoegdheid later verwijderd (bem-aw)</t>
  </si>
  <si>
    <t>otest12</t>
  </si>
  <si>
    <t>TEST 2.7B Bevoegdheid later toegevoegd (bem-aw)</t>
  </si>
  <si>
    <t>otest13</t>
  </si>
  <si>
    <t>TEST 2.8A Datum van vandaag wijzigen invoeren</t>
  </si>
  <si>
    <t>otest14</t>
  </si>
  <si>
    <t>TEST 2.8B Datum van vandaag wijzigen naar toekomst</t>
  </si>
  <si>
    <t>otest15</t>
  </si>
  <si>
    <t>TEST 2.8C Datum van vandaag wijzigen naar verleden</t>
  </si>
  <si>
    <t>otest16</t>
  </si>
  <si>
    <t>TEST 2.8D Datum van verleden wijzigen naar vandaag</t>
  </si>
  <si>
    <t>otest17</t>
  </si>
  <si>
    <t>TEST 2.9E Datum van verleden wijzigen naar toeomst</t>
  </si>
  <si>
    <t>otest18</t>
  </si>
  <si>
    <t>TEST 2.10 Toevoegen van tussen coordinaat</t>
  </si>
  <si>
    <t>otest2</t>
  </si>
  <si>
    <t>TEST 2.2B wijzig adres, zonder, na wijzigen met</t>
  </si>
  <si>
    <t>otest21</t>
  </si>
  <si>
    <t>SW TEST al het uitbesteed onderzoek in water</t>
  </si>
  <si>
    <t>otest22</t>
  </si>
  <si>
    <t>SW TEST uitbesteed hybi</t>
  </si>
  <si>
    <t>otest23</t>
  </si>
  <si>
    <t>SW TEST uitbesteed waterbodem of slib</t>
  </si>
  <si>
    <t>otest24</t>
  </si>
  <si>
    <t>SW TEST uitbesteed bacteriologie</t>
  </si>
  <si>
    <t>otest25</t>
  </si>
  <si>
    <t>SW TEST uitbesteed grondwater</t>
  </si>
  <si>
    <t>otest26</t>
  </si>
  <si>
    <t>SW TEST uitbesteed overige ub-etc</t>
  </si>
  <si>
    <t>otest27</t>
  </si>
  <si>
    <t>SW TEST zonder coordinaten</t>
  </si>
  <si>
    <t>otest28</t>
  </si>
  <si>
    <t>SW TEST met coordinaten (na update naar zonder)</t>
  </si>
  <si>
    <t>otest3</t>
  </si>
  <si>
    <t>TEST 2.2C wijzig adres, met, na wijzigen zonder, met DATUM wijziging</t>
  </si>
  <si>
    <t>otest4</t>
  </si>
  <si>
    <t>TEST 2.2D wijzig adres, zonder, na wijzigen met, met Datum wijziging</t>
  </si>
  <si>
    <t>otest5</t>
  </si>
  <si>
    <t>TEST 2.2E wijzig tussen adres, met, na wijzigen zonder</t>
  </si>
  <si>
    <t>otest6</t>
  </si>
  <si>
    <t>TEST 2.2F wijzig tussen adres, zonder, na wijzigen met</t>
  </si>
  <si>
    <t>otest7</t>
  </si>
  <si>
    <t>TEST 2.2G wijzig tussen adres, met, na wijzigen zonder, met DATUM wijziging</t>
  </si>
  <si>
    <t>otest8</t>
  </si>
  <si>
    <t>TEST 2.2H wijzig tussen adres, zonder, na wijzigen met, met DATUM wijziging</t>
  </si>
  <si>
    <t>otest9</t>
  </si>
  <si>
    <t>TEST 2.6A Emballage later verwijderd (bzv)</t>
  </si>
  <si>
    <t>otest99</t>
  </si>
  <si>
    <t>test mail naar AD</t>
  </si>
  <si>
    <t>o1brun70</t>
  </si>
  <si>
    <t>Eesveense wetering - Eesveen</t>
  </si>
  <si>
    <t>o1lihk051me</t>
  </si>
  <si>
    <t>Linthorst Homankanaal Beilen thv LHweg</t>
  </si>
  <si>
    <t>Linthorst Homankanaal Beilen Z van Domoweg</t>
  </si>
  <si>
    <t>o1oudv55</t>
  </si>
  <si>
    <t>o1ruia30</t>
  </si>
  <si>
    <t>o1vgwl30</t>
  </si>
  <si>
    <t>Vogelszangsche waterleiding: ten noorden van Linderweg</t>
  </si>
  <si>
    <t>RWZI Meppel effluent 1 (Drentse hoofdvaart)</t>
  </si>
  <si>
    <t>Grote plas Leeuwterveld</t>
  </si>
  <si>
    <t>o2phgr30</t>
  </si>
  <si>
    <t>o3irk02</t>
  </si>
  <si>
    <t>Wg Rienkskanaal Oude Ebbinge Wubbenlaan</t>
  </si>
  <si>
    <t>o3irk020mw</t>
  </si>
  <si>
    <t>Dedemsvaart O v Jagtlusterallee</t>
  </si>
  <si>
    <t>Dedemsvaart Vossegatsweg</t>
  </si>
  <si>
    <t>Dedemsvaart Boerderijweg</t>
  </si>
  <si>
    <t>o3kwn54</t>
  </si>
  <si>
    <t>Wg Nieuwleusen Vechtland voor stuw</t>
  </si>
  <si>
    <t>o3kwn60</t>
  </si>
  <si>
    <t>Wg Westerbouwlanden Snoekbaars</t>
  </si>
  <si>
    <t>o3kwn65</t>
  </si>
  <si>
    <t>Wg Westerbouwlanden Stekelbaars</t>
  </si>
  <si>
    <t>o3kwn70</t>
  </si>
  <si>
    <t>Wg Westerbouwlanden Weteringland</t>
  </si>
  <si>
    <t>o3kxs01</t>
  </si>
  <si>
    <t>Berms langs Zwolsew O v Meelew Nwleussen</t>
  </si>
  <si>
    <t>o3pdh99</t>
  </si>
  <si>
    <t>Watergang De Heultjes thv overstort</t>
  </si>
  <si>
    <t>o3pro550mw</t>
  </si>
  <si>
    <t>Wg O v N50 v stuw</t>
  </si>
  <si>
    <t>o3psp20</t>
  </si>
  <si>
    <t>Watergang Stikkenpolder inlaat duiker bi</t>
  </si>
  <si>
    <t>o3pwm20</t>
  </si>
  <si>
    <t>Wg Willem Meyerpolder inlaat duiker binn</t>
  </si>
  <si>
    <t>o3pwm90</t>
  </si>
  <si>
    <t>Wg Willem Meyerpolder uilaat gemaal buit</t>
  </si>
  <si>
    <t>o3qbo50</t>
  </si>
  <si>
    <t>Watergang Bosje in de bocht</t>
  </si>
  <si>
    <t>o3qbo75</t>
  </si>
  <si>
    <t>Watergang Bosje s Heerenbroek</t>
  </si>
  <si>
    <t>o3qbw02</t>
  </si>
  <si>
    <t>Bisschopswetering s Heerenbroek</t>
  </si>
  <si>
    <t>o3qkzo95</t>
  </si>
  <si>
    <t>Wg Kamperzeedijk Oost v Schaapsteeg</t>
  </si>
  <si>
    <t>o3qzb20</t>
  </si>
  <si>
    <t>Wg Zijtak Bisschopswetering thv 920</t>
  </si>
  <si>
    <t>o3qzb95</t>
  </si>
  <si>
    <t>Wg Zijtak Bisschopswetering sHeerenbroek</t>
  </si>
  <si>
    <t>o3qzl05</t>
  </si>
  <si>
    <t>Inlaatsloot s Heerenbroek buitendijks</t>
  </si>
  <si>
    <t>o3taw10</t>
  </si>
  <si>
    <t>Afwatering Wijhe bij Oranjelaan voor duiker</t>
  </si>
  <si>
    <t>o3taw60</t>
  </si>
  <si>
    <t>Afwatering Wijhe langs spoor</t>
  </si>
  <si>
    <t>o3taw70</t>
  </si>
  <si>
    <t>Wg zijtak Afwatering Wijhe spoorlijn</t>
  </si>
  <si>
    <t>o3tzw72</t>
  </si>
  <si>
    <t>Zandwetering Duivenwinkel</t>
  </si>
  <si>
    <t>o3tzw74</t>
  </si>
  <si>
    <t>Zandwetering thv Zuidberg</t>
  </si>
  <si>
    <t>o3tzw76</t>
  </si>
  <si>
    <t>Zandwetering thv Herxen</t>
  </si>
  <si>
    <t>o3tzw78</t>
  </si>
  <si>
    <t>Zandwetering thv Herxerenk</t>
  </si>
  <si>
    <t>o3ubh70</t>
  </si>
  <si>
    <t>Wg Broekhuizen voor Bleershorster WL He</t>
  </si>
  <si>
    <t>o3ugv15</t>
  </si>
  <si>
    <t>Wg Groote Vloedgraven N332 De Heege</t>
  </si>
  <si>
    <t>o3unh40</t>
  </si>
  <si>
    <t>Wg De Steerne Heeten</t>
  </si>
  <si>
    <t>o3unh51</t>
  </si>
  <si>
    <t>Wg Alingcamp Nieenhof Heeten</t>
  </si>
  <si>
    <t>o3vhe90</t>
  </si>
  <si>
    <t>Wg Heeter Enk W v N332</t>
  </si>
  <si>
    <t>o3vmh02</t>
  </si>
  <si>
    <t>Linderteleiding voor stuw Haarle</t>
  </si>
  <si>
    <t>o37at-orvion</t>
  </si>
  <si>
    <t>RWZI Dalfsen, actief slib - Orvion</t>
  </si>
  <si>
    <t>o54actief-1</t>
  </si>
  <si>
    <t>Actief slibmonster-1</t>
  </si>
  <si>
    <t>o54actief-2</t>
  </si>
  <si>
    <t>Actief slibmonster-2</t>
  </si>
  <si>
    <t>o56at-orvion</t>
  </si>
  <si>
    <t>RWZI Kampen, Actief slib oude straat - Orvion</t>
  </si>
  <si>
    <t>o56atorvion</t>
  </si>
  <si>
    <t>RWZI Kampen, Actief slib - Orvion</t>
  </si>
  <si>
    <t>o56bcfs</t>
  </si>
  <si>
    <t>RWZI Kampen BCFS</t>
  </si>
  <si>
    <t>o56bcfs-orvion</t>
  </si>
  <si>
    <t>RWZI Kampen, Actief slib BCFS - Orvion</t>
  </si>
  <si>
    <t>o56bcfsorvion</t>
  </si>
  <si>
    <t>RWZI Kampen, BCFS - Orvion</t>
  </si>
  <si>
    <t>o57as-ox-3</t>
  </si>
  <si>
    <t>RWZI Zwolle, Actief slib uit de oxische reactor, beluchtingstank 3- Orvion</t>
  </si>
  <si>
    <t>o57bt3-orvion</t>
  </si>
  <si>
    <t>RWZI Zwolle, Actief slib BT3 - Orvion</t>
  </si>
  <si>
    <t>o74usgt-3</t>
  </si>
  <si>
    <t>Uitgegist slib thermofiele gt rwzi Deventer</t>
  </si>
  <si>
    <t>o7707ar40</t>
  </si>
  <si>
    <t>Afvalwater CF Balkbrug</t>
  </si>
  <si>
    <t>o7903tp12</t>
  </si>
  <si>
    <t>Heys Food Products BV</t>
  </si>
  <si>
    <t>o7942ke8</t>
  </si>
  <si>
    <t>Afvalwater Pandriks Meppel</t>
  </si>
  <si>
    <t>o7943ke8</t>
  </si>
  <si>
    <t>o7951cx-1</t>
  </si>
  <si>
    <t>Afvalwater van zuivering Brink Towing System BV</t>
  </si>
  <si>
    <t>o8bore10</t>
  </si>
  <si>
    <t>o8bosv50</t>
  </si>
  <si>
    <t>o8brop02</t>
  </si>
  <si>
    <t>Wg Broekenpolder thv perc 221</t>
  </si>
  <si>
    <t>o8brop10</t>
  </si>
  <si>
    <t>Wg Broekenpolder thv perc 28</t>
  </si>
  <si>
    <t>o8brop15</t>
  </si>
  <si>
    <t>Wg Broekenpolder thv perc 33</t>
  </si>
  <si>
    <t>o8brop20</t>
  </si>
  <si>
    <t>Wg Broekenpolder thv perc 227</t>
  </si>
  <si>
    <t>o8brop25</t>
  </si>
  <si>
    <t>Wg Broekenpolder thv perc 35</t>
  </si>
  <si>
    <t>o8brop30</t>
  </si>
  <si>
    <t>Wg Broekenpolder N v perc 31</t>
  </si>
  <si>
    <t>o8brop35</t>
  </si>
  <si>
    <t>Wg Broekenpolder N v perc 221</t>
  </si>
  <si>
    <t>o8buff50</t>
  </si>
  <si>
    <t>Ven Uffelter Binnenveld, 4e ven</t>
  </si>
  <si>
    <t>o8dhul50</t>
  </si>
  <si>
    <t>Ten zuiden van weg de Hullen</t>
  </si>
  <si>
    <t>o8dieb15</t>
  </si>
  <si>
    <t>Wg Dieverbrug De Wringen</t>
  </si>
  <si>
    <t>o8dieb20</t>
  </si>
  <si>
    <t>Wg Dieverbrug Het Vossenland</t>
  </si>
  <si>
    <t>o8ganp50</t>
  </si>
  <si>
    <t>o8goup50</t>
  </si>
  <si>
    <t>o8grbu05</t>
  </si>
  <si>
    <t>Wg Groote Buitenlanden thv perc 60</t>
  </si>
  <si>
    <t>o8grbu10</t>
  </si>
  <si>
    <t>Wg Groote Buitenlanden thv perc 411</t>
  </si>
  <si>
    <t>o8grbu15</t>
  </si>
  <si>
    <t>Wg Groote Buitenlanden thv perc 410</t>
  </si>
  <si>
    <t>Grenspoel, Aekingerzand</t>
  </si>
  <si>
    <t>o8hoor50</t>
  </si>
  <si>
    <t>o8hoto10</t>
  </si>
  <si>
    <t>Wg Hoogeveen Toldijk Middenveldweg</t>
  </si>
  <si>
    <t>o8hoto15</t>
  </si>
  <si>
    <t>Wg Hoogeveen Toldijk De Stroom</t>
  </si>
  <si>
    <t>o8hoto20</t>
  </si>
  <si>
    <t>Wg Hoogeveen nabij Toldijk A28</t>
  </si>
  <si>
    <t>o8hoto25</t>
  </si>
  <si>
    <t>Wg Hoogeveen Toldijk Toldijk</t>
  </si>
  <si>
    <t>o8ibe55</t>
  </si>
  <si>
    <t>Berkum de Maatgraven</t>
  </si>
  <si>
    <t>o8iwh11</t>
  </si>
  <si>
    <t>De vrolijkheid</t>
  </si>
  <si>
    <t>o8kamh50</t>
  </si>
  <si>
    <t>o8knl77</t>
  </si>
  <si>
    <t>Watergang door Nieuwleusen Nieuwleusen</t>
  </si>
  <si>
    <t>o8knl80</t>
  </si>
  <si>
    <t>Watergang door Nieuwleusen Julianalaan</t>
  </si>
  <si>
    <t>o8knl87</t>
  </si>
  <si>
    <t>Watergang door Nieuwleusen Bosmansweg</t>
  </si>
  <si>
    <t>o8ksl11</t>
  </si>
  <si>
    <t>Stadsw. Niewleusen Bosmansweg-Bolserslag</t>
  </si>
  <si>
    <t>o8ksl12</t>
  </si>
  <si>
    <t>Stadsw. Niewleusen Wilhelmina-Heideslag</t>
  </si>
  <si>
    <t>o8ksl14</t>
  </si>
  <si>
    <t>Stadsw. Nieuwleusen eind Kg Wilhelminaln</t>
  </si>
  <si>
    <t>o8ksl15</t>
  </si>
  <si>
    <t>Stadsw. Nw Leusen oost van begraafplaats</t>
  </si>
  <si>
    <t>o8ksl16</t>
  </si>
  <si>
    <t>Stadsw. Nw Leusen zuid van begraafplaats</t>
  </si>
  <si>
    <t>o8ksl17</t>
  </si>
  <si>
    <t>Stadsw. NwLeusen Westeinde / Schuurmansln</t>
  </si>
  <si>
    <t>o8ksl21</t>
  </si>
  <si>
    <t>Watergang Oosterveen Nieuwleusen RO58</t>
  </si>
  <si>
    <t>o8ksl73</t>
  </si>
  <si>
    <t>Wg Nieuwleusen Bosmansweg Prins Bernardw</t>
  </si>
  <si>
    <t>o8ksl76</t>
  </si>
  <si>
    <t>Bermsloot Meeleweg Nieuwleusen</t>
  </si>
  <si>
    <t>o8ksl85</t>
  </si>
  <si>
    <t>Wg Nieuwleusen O v Bosmansweg</t>
  </si>
  <si>
    <t>o8ksl86</t>
  </si>
  <si>
    <t>Wg Nieuwleusen Westeinde Bosmansweg</t>
  </si>
  <si>
    <t>o8ksl87</t>
  </si>
  <si>
    <t>Wg Nieuwleusen Oosteinde Paltheweg</t>
  </si>
  <si>
    <t>Vijver staphorst weth. Buitenhuisstraat, Staphorst</t>
  </si>
  <si>
    <t>o8kwb01</t>
  </si>
  <si>
    <t>Wg Westerbouwlanden voor overstort</t>
  </si>
  <si>
    <t>o8kwb02</t>
  </si>
  <si>
    <t>Wg Westerbouwlanden na overstort</t>
  </si>
  <si>
    <t>o8kwe40</t>
  </si>
  <si>
    <t>De Esch, watergang Weth. Buitenhuisstraat</t>
  </si>
  <si>
    <t>o8molw50</t>
  </si>
  <si>
    <t>Bruggetje bij Molenweg Tiendeveen</t>
  </si>
  <si>
    <t>o8nnij05</t>
  </si>
  <si>
    <t>Wg Nijeveen inlaat Drentse Hoofdvaart</t>
  </si>
  <si>
    <t>o8nnij15</t>
  </si>
  <si>
    <t>Wg Jan Huygen van Linschotenstraat</t>
  </si>
  <si>
    <t>o8odie02</t>
  </si>
  <si>
    <t>Wg omg Diever N371 thv perc 3001</t>
  </si>
  <si>
    <t>o8odie04</t>
  </si>
  <si>
    <t>Wg omg Diever N371 thv perc 255</t>
  </si>
  <si>
    <t>o8odie06</t>
  </si>
  <si>
    <t>Wg omg Diever N371 thv perc 1950</t>
  </si>
  <si>
    <t>o8odie08</t>
  </si>
  <si>
    <t>Wg omg Diever N371 thv perc 245</t>
  </si>
  <si>
    <t>o8odie10</t>
  </si>
  <si>
    <t>Wg omg Diever N371 thv perc 244</t>
  </si>
  <si>
    <t>o8ogie02</t>
  </si>
  <si>
    <t>Wg Omg Giethoorn W v Hesselingendijk</t>
  </si>
  <si>
    <t>o8ogie04</t>
  </si>
  <si>
    <t>Wg Omg Giethoorn thv perc X935</t>
  </si>
  <si>
    <t>o8ogie06</t>
  </si>
  <si>
    <t>Wg Omg Giethoorn O v Smalleweg</t>
  </si>
  <si>
    <t>o8oosb10</t>
  </si>
  <si>
    <t>Wg Oostelijke Buitenlanden thv perc 204</t>
  </si>
  <si>
    <t>o8oosb20</t>
  </si>
  <si>
    <t>Wg Oostelijke Buitenlanden thv perc 174</t>
  </si>
  <si>
    <t>o8orve10</t>
  </si>
  <si>
    <t>Wg Orvelte thv Dorpstraat</t>
  </si>
  <si>
    <t>o8prw500mw</t>
  </si>
  <si>
    <t>Wg W v N50 N v stuw</t>
  </si>
  <si>
    <t>o8pzns50</t>
  </si>
  <si>
    <t>Project Zwartsluis watergang naast sportveld</t>
  </si>
  <si>
    <t>o8qsl1000mw</t>
  </si>
  <si>
    <t>o8qsl116</t>
  </si>
  <si>
    <t>Wg Sportpak De Wijde Blik zuidzijde</t>
  </si>
  <si>
    <t>o8qsl117</t>
  </si>
  <si>
    <t>Wg Sportpak De Wijde Blik noordzijde</t>
  </si>
  <si>
    <t>o8qsl47</t>
  </si>
  <si>
    <t>Wg Spoor Zwolle-Kamp oost v Bisschopwet.</t>
  </si>
  <si>
    <t>o8qsl51</t>
  </si>
  <si>
    <t>Sloot Schoolsteeg s Heerenbroek</t>
  </si>
  <si>
    <t>o8reev50</t>
  </si>
  <si>
    <t>o8sche10</t>
  </si>
  <si>
    <t>Wg Scheerwolde Z v Scheerwolderweg</t>
  </si>
  <si>
    <t>o8sche20</t>
  </si>
  <si>
    <t>Wg Scheerwolde thv Schoolstraat</t>
  </si>
  <si>
    <t>o8slv18</t>
  </si>
  <si>
    <t>Luttenbergerven</t>
  </si>
  <si>
    <t>o8smil200mw</t>
  </si>
  <si>
    <t>Wg Smilde Nagtegaalstraat</t>
  </si>
  <si>
    <t>o8tsl63</t>
  </si>
  <si>
    <t>Wg spoorsloot Oost Z v Herxen</t>
  </si>
  <si>
    <t>o8tsl64</t>
  </si>
  <si>
    <t>Wg spoorsloot West Z v Herxen</t>
  </si>
  <si>
    <t>o8uhee10</t>
  </si>
  <si>
    <t>Wg Heeten O v Dorpstraat</t>
  </si>
  <si>
    <t>o8unh16</t>
  </si>
  <si>
    <t>Vijver Nieenhof Meiberg ZO nst os Heeten</t>
  </si>
  <si>
    <t>o8unh33</t>
  </si>
  <si>
    <t>Vijver Nieenhof N/W naast overstort Heeten</t>
  </si>
  <si>
    <t>o8usl06</t>
  </si>
  <si>
    <t>Bermsloot Liederholthuisweg</t>
  </si>
  <si>
    <t>o8usl22</t>
  </si>
  <si>
    <t>Wg omg Nieuw Heeten Holterweg</t>
  </si>
  <si>
    <t>o8yrw25</t>
  </si>
  <si>
    <t>Rivierenwijk Douwelerwetering/Maasstraat</t>
  </si>
  <si>
    <t>o8yrw55</t>
  </si>
  <si>
    <t>Rivierenwijk kindcentrum</t>
  </si>
  <si>
    <t>o8zijw95</t>
  </si>
  <si>
    <t>Wg Zijwetering Barsbeker Buitendijks</t>
  </si>
  <si>
    <t>o8zwsl15</t>
  </si>
  <si>
    <t>Wg Zwartsluis Sportpark</t>
  </si>
  <si>
    <t>o8zwsl20</t>
  </si>
  <si>
    <t>Zwartsluis Weteringvijver deel zuid</t>
  </si>
  <si>
    <t>o8zwsl25</t>
  </si>
  <si>
    <t>Zwartsluis Weteringvijver deel noord</t>
  </si>
  <si>
    <t>o80at-orvion</t>
  </si>
  <si>
    <t>RWZI Olst-Wijhe, Actief slib - Orvion</t>
  </si>
  <si>
    <t>o8121bz16</t>
  </si>
  <si>
    <t>Afvalwater Hogeslag te Olst</t>
  </si>
  <si>
    <t>o813pw15</t>
  </si>
  <si>
    <t>Monster waterplaats Jansen Wijhe.</t>
  </si>
  <si>
    <t>o8263as4</t>
  </si>
  <si>
    <t>Afvalwater Regelink loc. Haatlandhaven 4</t>
  </si>
  <si>
    <t>Afvalwater TTC</t>
  </si>
  <si>
    <t>o8263ch1-1</t>
  </si>
  <si>
    <t>Hoeben Metalen BV. Afvalwater op- en overslagterrein</t>
  </si>
  <si>
    <t>sav01758h1</t>
  </si>
  <si>
    <t>sav01763h1</t>
  </si>
  <si>
    <t>sav01764h1</t>
  </si>
  <si>
    <t>sav01797h2</t>
  </si>
  <si>
    <t>Effluent awzi</t>
  </si>
  <si>
    <t>sav01797h3</t>
  </si>
  <si>
    <t>Influent zuivering volume proportioneel</t>
  </si>
  <si>
    <t>sav01797h4</t>
  </si>
  <si>
    <t>sav01797h5</t>
  </si>
  <si>
    <t>sav01797h6</t>
  </si>
  <si>
    <t>sav01823h1</t>
  </si>
  <si>
    <t>sbirwl01</t>
  </si>
  <si>
    <t>Randwaterleiding bij de grens</t>
  </si>
  <si>
    <t>sbodac-m1in</t>
  </si>
  <si>
    <t>BODAC M1,influent rwzi</t>
  </si>
  <si>
    <t>sbodac-m2ef</t>
  </si>
  <si>
    <t>BODAC M2,effluent rwzi,voor trommelzeef</t>
  </si>
  <si>
    <t>sbodac-m3nt</t>
  </si>
  <si>
    <t>BODAC M3,na trommelzeef</t>
  </si>
  <si>
    <t>sbodac-m4a</t>
  </si>
  <si>
    <t>BODAC M4,A (oude kool)</t>
  </si>
  <si>
    <t>sbodac-m5b</t>
  </si>
  <si>
    <t>BODAC M5, B (nieuwe kool)</t>
  </si>
  <si>
    <t>sbodok10</t>
  </si>
  <si>
    <t>Dooze Kloosterhaar Crullsweg na zijsloot</t>
  </si>
  <si>
    <t>Besthmenerbeek bovenloop, verlengde Bergsteeg, Ommen</t>
  </si>
  <si>
    <t>Eerder Achterbroekbeek, Dennenweg, Ommen</t>
  </si>
  <si>
    <t>De Bevert, Brakelweg, Den Ham</t>
  </si>
  <si>
    <t>Oude Hagmolenbeek, Zomerweg, Deldenerbroek</t>
  </si>
  <si>
    <t>Oude Bevert, Slenke, Archem</t>
  </si>
  <si>
    <t>Hagmolenbeek, Oude Haaksbergerdijk, Haaksbergen</t>
  </si>
  <si>
    <t>Markveldschebeek, Deldensestraat, Hengevelde</t>
  </si>
  <si>
    <t>Bruninksbeek, Riethermsteeg, Enschede</t>
  </si>
  <si>
    <t>Buitenbeek, Haaksbergerstraat, Beckum</t>
  </si>
  <si>
    <t>Eschbeek, Hof Espelo, Enschede</t>
  </si>
  <si>
    <t>sb20-212</t>
  </si>
  <si>
    <t>Drekkersstrang, Grondhuttenweg, Bentelo</t>
  </si>
  <si>
    <t>Smalenbroeksbeek, bij bospad in weiland, Knalhutte</t>
  </si>
  <si>
    <t>Wolfkaterbeek, Torendijk, Oele</t>
  </si>
  <si>
    <t>sv01797h2</t>
  </si>
  <si>
    <t>sv01797h4</t>
  </si>
  <si>
    <t>sv01797h5</t>
  </si>
  <si>
    <t>effluent volume proportioneel</t>
  </si>
  <si>
    <t>sv01823h1</t>
  </si>
  <si>
    <t>swb21-016t4</t>
  </si>
  <si>
    <t>WL02023, Nijverdal, Notterleiding, traject 4</t>
  </si>
  <si>
    <t>swb21-016t5</t>
  </si>
  <si>
    <t>WL02023, Nijverdal, Notterleiding, traject 5</t>
  </si>
  <si>
    <t>swb21-016t6</t>
  </si>
  <si>
    <t>WL02023, Nijverdal, Notterleiding, traject 6</t>
  </si>
  <si>
    <t>swb21-016t7</t>
  </si>
  <si>
    <t>WL02023, Nijverdal, Notterleiding, traject 7</t>
  </si>
  <si>
    <t>swb21-027t10</t>
  </si>
  <si>
    <t>WL01112, Hengelo, IJsbaanbeek, traject 10</t>
  </si>
  <si>
    <t>swl06752h1</t>
  </si>
  <si>
    <t>Meetpunt Uitstroom</t>
  </si>
  <si>
    <t>Almelo Vissedijk Referentiepeilbuis 2</t>
  </si>
  <si>
    <t>s010gw-001</t>
  </si>
  <si>
    <t>s010gw-002</t>
  </si>
  <si>
    <t>Almelo Vissedijk Grondwaterpeilbuis 3</t>
  </si>
  <si>
    <t>Almelo Vissedijk Grondwaterpeilbuis 4</t>
  </si>
  <si>
    <t>s010gw-005</t>
  </si>
  <si>
    <t>s010gw-006</t>
  </si>
  <si>
    <t>s010gw-007</t>
  </si>
  <si>
    <t>Almelo Vissedijk Grondwaterpeilbuis 8</t>
  </si>
  <si>
    <t>s030ik-adez</t>
  </si>
  <si>
    <t>Nitrificatie</t>
  </si>
  <si>
    <t>s080adhoc-punt2</t>
  </si>
  <si>
    <t>s080adhoc-punt3</t>
  </si>
  <si>
    <t>s080adhoc-punt4</t>
  </si>
  <si>
    <t>s080adhoc-punt5</t>
  </si>
  <si>
    <t>s080adhoc-punt6</t>
  </si>
  <si>
    <t>Mechanisch ingedikt primair slib</t>
  </si>
  <si>
    <t>Oldenzaal Effluent</t>
  </si>
  <si>
    <t>Oldenzaal influent, mengmonster</t>
  </si>
  <si>
    <t>Oldenzaal influent, kern</t>
  </si>
  <si>
    <t>Oldenzaal influent, persleiding</t>
  </si>
  <si>
    <t>s130sot002</t>
  </si>
  <si>
    <t>Enschede afgevoerd vers slib</t>
  </si>
  <si>
    <t>s140gw-005</t>
  </si>
  <si>
    <t>s210blue</t>
  </si>
  <si>
    <t>Blue Elephant Almelo-S</t>
  </si>
  <si>
    <t>s230gw-010</t>
  </si>
  <si>
    <t>RWZI Rijssen; peilbuis 10</t>
  </si>
  <si>
    <t>s230gw-011</t>
  </si>
  <si>
    <t>RWZI Rijssen; peilbuis 11</t>
  </si>
  <si>
    <t>s230gw-012</t>
  </si>
  <si>
    <t>RWZI Rijssen; peilbuis 12</t>
  </si>
  <si>
    <t>s230gw-013</t>
  </si>
  <si>
    <t>RWZI Rijssen; peilbuis 13</t>
  </si>
  <si>
    <t>s230gw-014</t>
  </si>
  <si>
    <t>RWZI Rijssen; peilbuis 14</t>
  </si>
  <si>
    <t>Emmen primairslib</t>
  </si>
  <si>
    <t>Emmen surplusslib</t>
  </si>
  <si>
    <t>Emmen aanvoer gisting</t>
  </si>
  <si>
    <t>Emmen surplusslib extern</t>
  </si>
  <si>
    <t>BODAC blanco monster</t>
  </si>
  <si>
    <t>s500upw-fba</t>
  </si>
  <si>
    <t>BODAC M4, filtraat pilot Bodac A</t>
  </si>
  <si>
    <t>s500upw-fbb</t>
  </si>
  <si>
    <t>BODAC M5, filtraat pilot Bodac B</t>
  </si>
  <si>
    <t>BODAC M3, filtraat trommelzeef</t>
  </si>
  <si>
    <t>s500upw-gak</t>
  </si>
  <si>
    <t>Filtraat pilot BIO-GAK</t>
  </si>
  <si>
    <t>Emmen uitgegist slib</t>
  </si>
  <si>
    <t>s7448pg097h0</t>
  </si>
  <si>
    <t>Meetpunt IBA-3a</t>
  </si>
  <si>
    <t>IBA3a</t>
  </si>
  <si>
    <t>s7522ps255h0</t>
  </si>
  <si>
    <t>s7522ps259h1</t>
  </si>
  <si>
    <t>s7522pt380h0</t>
  </si>
  <si>
    <t>s7524pz040h0</t>
  </si>
  <si>
    <t>s7532rp111h0</t>
  </si>
  <si>
    <t>steekmonster IBA3a</t>
  </si>
  <si>
    <t>monstervoorziening IBA 3a</t>
  </si>
  <si>
    <t>s7546rb080h1</t>
  </si>
  <si>
    <t>Meetpunt: IBA-3a</t>
  </si>
  <si>
    <t>s7547a017h0</t>
  </si>
  <si>
    <t>Broekmarke op bemonsetringspunt</t>
  </si>
  <si>
    <t>Boermarke; eindafvoer</t>
  </si>
  <si>
    <t>s7547tc050b0</t>
  </si>
  <si>
    <t>s7548pe351h0</t>
  </si>
  <si>
    <t>s7548pe355h1</t>
  </si>
  <si>
    <t>s7548pe361h1</t>
  </si>
  <si>
    <t>s7548pp257h1</t>
  </si>
  <si>
    <t>s7548pp275h0</t>
  </si>
  <si>
    <t>Bovenstrooms instroom Goorsche veld</t>
  </si>
  <si>
    <t>s7548pp275h1</t>
  </si>
  <si>
    <t>uitstroom Goorsche veld</t>
  </si>
  <si>
    <t>s7548pz250h0</t>
  </si>
  <si>
    <t>Meetpunt IBA-3A</t>
  </si>
  <si>
    <t>s7553gj020b0</t>
  </si>
  <si>
    <t>Foseco; eindafvoer</t>
  </si>
  <si>
    <t>s7554tp012b0</t>
  </si>
  <si>
    <t>Cleaning twente effluent zuivering.</t>
  </si>
  <si>
    <t>Europastry; effluent zuivering</t>
  </si>
  <si>
    <t>s7575be014b0</t>
  </si>
  <si>
    <t>Heksenkaas BV; eindpunt procesafvalwater</t>
  </si>
  <si>
    <t>Eindriool productiehal</t>
  </si>
  <si>
    <t>s7575db011b0</t>
  </si>
  <si>
    <t>De Dessert Meesters BV; eindafvoer</t>
  </si>
  <si>
    <t>s7581cz035h0</t>
  </si>
  <si>
    <t>s7587nh008h1</t>
  </si>
  <si>
    <t>s7588rb26h0</t>
  </si>
  <si>
    <t>Monstername Links</t>
  </si>
  <si>
    <t>s7588rb26h1</t>
  </si>
  <si>
    <t>Monstername Rechts</t>
  </si>
  <si>
    <t>Bonfait Denekamp; eindafvoer</t>
  </si>
  <si>
    <t>s7591ne03h0</t>
  </si>
  <si>
    <t>monstername drainage</t>
  </si>
  <si>
    <t>s7591ne03h1</t>
  </si>
  <si>
    <t>GBM straatkolk</t>
  </si>
  <si>
    <t>s7597mg028h1</t>
  </si>
  <si>
    <t>Meetpunt wasplaats</t>
  </si>
  <si>
    <t>s7601ps007b0</t>
  </si>
  <si>
    <t>Verzinkerij Twente; effluent ONO</t>
  </si>
  <si>
    <t>s7602pa009b2</t>
  </si>
  <si>
    <t>Bolletje BV Put 16</t>
  </si>
  <si>
    <t>s7602pe028b0</t>
  </si>
  <si>
    <t>Food Connect- na vetvangput</t>
  </si>
  <si>
    <t>s7602pr007b0</t>
  </si>
  <si>
    <t>Zwanenberg eindpunt</t>
  </si>
  <si>
    <t>bemonstering vluchtige stoffen</t>
  </si>
  <si>
    <t>s7621ba115h0</t>
  </si>
  <si>
    <t>Gewasmonster sloot</t>
  </si>
  <si>
    <t>s7637px006h5</t>
  </si>
  <si>
    <t>Monstervoorziening achter biorotor</t>
  </si>
  <si>
    <t>s7637p006h5</t>
  </si>
  <si>
    <t>Monsterziening helofytenfilter</t>
  </si>
  <si>
    <t>s7664g015h1</t>
  </si>
  <si>
    <t>s7667rm002h1</t>
  </si>
  <si>
    <t>Meetpunt biofilter</t>
  </si>
  <si>
    <t>s7676pd102h1</t>
  </si>
  <si>
    <t>s7681kb016b0</t>
  </si>
  <si>
    <t>Aufderhaar kunstofrecycling BV AKR; eindpunt</t>
  </si>
  <si>
    <t>s7731tn006h1</t>
  </si>
  <si>
    <t>Hemelwaterriool t.h.v.Data nr 2</t>
  </si>
  <si>
    <t>s7741mg0021h1</t>
  </si>
  <si>
    <t>s7742sx007h1</t>
  </si>
  <si>
    <t>EVI Nederland</t>
  </si>
  <si>
    <t>s7755na002h1</t>
  </si>
  <si>
    <t>effluent</t>
  </si>
  <si>
    <t>s7782px008h1</t>
  </si>
  <si>
    <t>s7783bh04ab0</t>
  </si>
  <si>
    <t>Loko Gramsbergen B.V.; eindpunt ONO</t>
  </si>
  <si>
    <t>Wasplaats GBM</t>
  </si>
  <si>
    <t>wbb22-01-be-m</t>
  </si>
  <si>
    <t>Watermonster afkomstig van bron beregening</t>
  </si>
  <si>
    <t>wcondor6</t>
  </si>
  <si>
    <t>Afvalwatermonster 3</t>
  </si>
  <si>
    <t>wdads-beitsbad</t>
  </si>
  <si>
    <t>Afvalwater beitsbad</t>
  </si>
  <si>
    <t>wdalbl0035s</t>
  </si>
  <si>
    <t>Brandwijk-Donkseweg-Langebroeksewetering- sheet</t>
  </si>
  <si>
    <t>wdalbl0108s</t>
  </si>
  <si>
    <t>Sliedrecht-Sportlaan-Oostelijke Vliet- sheet</t>
  </si>
  <si>
    <t>wdalbl0109s</t>
  </si>
  <si>
    <t>Sliedrecht-Prinseweer-Rijkswegwetering- sheet</t>
  </si>
  <si>
    <t>wdalbl0430</t>
  </si>
  <si>
    <t>Papendrecht-Tiendweg oost-C-watergang</t>
  </si>
  <si>
    <t>Bavaria 1</t>
  </si>
  <si>
    <t>Bavaria 2</t>
  </si>
  <si>
    <t>Opheusden-Hamsestraat-A-watergang</t>
  </si>
  <si>
    <t>wdbetu0494s</t>
  </si>
  <si>
    <t>Zoelen-Beemdseweg-Slotgracht- sheet</t>
  </si>
  <si>
    <t>BKH monster 02112022</t>
  </si>
  <si>
    <t>wdblancopfas</t>
  </si>
  <si>
    <t>Blanco PFAS</t>
  </si>
  <si>
    <t>Poederoijen-BurgemeesterPosweg-A-watergang</t>
  </si>
  <si>
    <t>wdbomw0030s</t>
  </si>
  <si>
    <t>Zaltbommel-Donkerkade-Lieskampen- sheet</t>
  </si>
  <si>
    <t>wdcew27-11</t>
  </si>
  <si>
    <t>Locatie 27-11</t>
  </si>
  <si>
    <t>wdcszwolle1</t>
  </si>
  <si>
    <t>wdcszwolle2</t>
  </si>
  <si>
    <t>wddmr01</t>
  </si>
  <si>
    <t>Sloot bij CF</t>
  </si>
  <si>
    <t>wddmr02</t>
  </si>
  <si>
    <t>Oversteek kanaal</t>
  </si>
  <si>
    <t>Drameco</t>
  </si>
  <si>
    <t>wdgemalm-dbtc</t>
  </si>
  <si>
    <t>Vijver Indieterrein Doedens Breuning ten Catestraat</t>
  </si>
  <si>
    <t>wdgetec</t>
  </si>
  <si>
    <t>Groesbeek-Ashorst-Watergang</t>
  </si>
  <si>
    <t>wdkolbawzi-effl</t>
  </si>
  <si>
    <t>Kolb AWZI effluent</t>
  </si>
  <si>
    <t>wdkolbawzi-infl</t>
  </si>
  <si>
    <t>Kolb AWZI influent</t>
  </si>
  <si>
    <t>wdleaf-5</t>
  </si>
  <si>
    <t>wdleaf-6</t>
  </si>
  <si>
    <t>6. Phytocube, Vogelakker 40, Almere effluent uit effluentmonsterput 2</t>
  </si>
  <si>
    <t>wdleaf-7</t>
  </si>
  <si>
    <t>7. Ecoveldlaan, Gerald Pearsonlaan, Almere effluent uit de voorbehandelingtank</t>
  </si>
  <si>
    <t>wdleaf-8</t>
  </si>
  <si>
    <t>wdleaf-9</t>
  </si>
  <si>
    <t>Oude Lenferink, Oldenzaalsestraat 137, 7666LG</t>
  </si>
  <si>
    <t>Natuurbad zwembad te Rekken</t>
  </si>
  <si>
    <t>wdsbzc-galgenveld</t>
  </si>
  <si>
    <t>Openluchtzwembad Galgenveld Borculo</t>
  </si>
  <si>
    <t>wdschuijl-helof</t>
  </si>
  <si>
    <t>Helofytenfilter Friedrich Schillerhof Almere-Hout</t>
  </si>
  <si>
    <t>wdstantput1</t>
  </si>
  <si>
    <t>Grondwaterput 1 rangeerterrein Zwolle</t>
  </si>
  <si>
    <t>wdstantput2</t>
  </si>
  <si>
    <t>Grondwaterput 2 rangeerterrein Zwolle</t>
  </si>
  <si>
    <t>wdstantput3</t>
  </si>
  <si>
    <t>Grondwaterput 3 rangeerterrein Zwolle</t>
  </si>
  <si>
    <t>wdtauw-cl</t>
  </si>
  <si>
    <t>Cleanlease Raalte, rioolwater</t>
  </si>
  <si>
    <t>wdtauw-gmb</t>
  </si>
  <si>
    <t>Effluent Rappad nr 1 te Harderwijk - Tiny House</t>
  </si>
  <si>
    <t>Influent Rappad nr 1 te Harderwijk - Tiny House</t>
  </si>
  <si>
    <t>Effluent Rappad nr 2 te Harderwijk - Tiny House</t>
  </si>
  <si>
    <t>Influent Rappad nr 2 te Harderwijk - Tiny House</t>
  </si>
  <si>
    <t>wdtiny3ef</t>
  </si>
  <si>
    <t>Effluent Rappad nr 3 te Harderwijk - Tiny House</t>
  </si>
  <si>
    <t>wdtiny3in</t>
  </si>
  <si>
    <t>Influent Rappad nr 3 te Harderwijk - Tiny House</t>
  </si>
  <si>
    <t>wdtrihard-4</t>
  </si>
  <si>
    <t>TRIHARD Bataviahaven, vanuit havenkom langs de Oostvaardersdijk</t>
  </si>
  <si>
    <t>wdtwenceeh-mvi</t>
  </si>
  <si>
    <t>Twence Elhorst MVI</t>
  </si>
  <si>
    <t>wdvanheek</t>
  </si>
  <si>
    <t>Monstername punt eindcontrole</t>
  </si>
  <si>
    <t>wdwmr-jblvrt39</t>
  </si>
  <si>
    <t>Wildman Run Sleen Jongbloedvaart bij tonnen (39)</t>
  </si>
  <si>
    <t>wdzwemvecht-d-osloc1</t>
  </si>
  <si>
    <t>Meetpunt 1 Dalfsen Bellingeweer/Vechtdijk (na overstortsituatie)</t>
  </si>
  <si>
    <t>wdzwemvecht-d-osloc2</t>
  </si>
  <si>
    <t>Meetpunt 2 Dalfsen Vechtoever (na overstortsituatie)</t>
  </si>
  <si>
    <t>wdzwemvecht-d-osloc3</t>
  </si>
  <si>
    <t>Meetpunt 3 Dalfsen na passantenhaven (na overstortsituatie)</t>
  </si>
  <si>
    <t>wdzwemvecht-d-osloc4</t>
  </si>
  <si>
    <t>Meetpunt 4 Dalfsen thv Olde Veerhuis (na overstortsituatie)</t>
  </si>
  <si>
    <t>wdzwemvecht-h-osloc1</t>
  </si>
  <si>
    <t>Meetpunt 1 Hardenberg Kruserbrink (na overstortsituatie)</t>
  </si>
  <si>
    <t>wdzwemvecht-h-osloc2</t>
  </si>
  <si>
    <t>Meetpunt 2 Hardenberg Havenweg (na overstortsituatie)</t>
  </si>
  <si>
    <t>wdzwemvecht-h-osloc3</t>
  </si>
  <si>
    <t>Meetpunt 3 Hardenberg Stuwdijk (na overstortsituatie)</t>
  </si>
  <si>
    <t>wdzwemvecht-h-osloc4</t>
  </si>
  <si>
    <t>Meetpunt 4 Hardenberg na instroom Radewijkerbeek (na overstortsituatie)</t>
  </si>
  <si>
    <t>wdzwvecht-h-effl</t>
  </si>
  <si>
    <t>Uitstroom effluent (RWZI Hardenberg)</t>
  </si>
  <si>
    <t>wdzwvecht-h-1000m</t>
  </si>
  <si>
    <t>wdzwvecht-h-1500m</t>
  </si>
  <si>
    <t>wdzwvecht-h-300m</t>
  </si>
  <si>
    <t>wdzwvecht-h-500m</t>
  </si>
  <si>
    <t>wdzwvechtmp1</t>
  </si>
  <si>
    <t>Meetpunt Gramsbergen thv Vechtrijk</t>
  </si>
  <si>
    <t>wdzwvechtmp2</t>
  </si>
  <si>
    <t>Meetpunt Hardenberg bij brug De Brink</t>
  </si>
  <si>
    <t>wdzwvechtmp3</t>
  </si>
  <si>
    <t>Meetpunt Ommen Vechtstrand Zeesserweg</t>
  </si>
  <si>
    <t>wdzwvechtmp4</t>
  </si>
  <si>
    <t>Meetpunt Dalfsen voor passantenhaven</t>
  </si>
  <si>
    <t>wd1</t>
  </si>
  <si>
    <t>project Arien</t>
  </si>
  <si>
    <t>wd2</t>
  </si>
  <si>
    <t>FOP-1101</t>
  </si>
  <si>
    <t>FOP-1001</t>
  </si>
  <si>
    <t>ZNY-sIVG.Q002</t>
  </si>
  <si>
    <t>ZNY-sIVG.Q001</t>
  </si>
  <si>
    <t>weffluentz</t>
  </si>
  <si>
    <t>Effluent RWZI Aartselaar zomer - 24u</t>
  </si>
  <si>
    <t>wgac</t>
  </si>
  <si>
    <t>winfluentz</t>
  </si>
  <si>
    <t>Influent RWZI Aartselaar zomer - 24u</t>
  </si>
  <si>
    <t>wlatkanaal</t>
  </si>
  <si>
    <t>Lateraalkanaal bij afsprong</t>
  </si>
  <si>
    <t>woeffgnp1</t>
  </si>
  <si>
    <t>woinfbss1</t>
  </si>
  <si>
    <t>woinfgnp1</t>
  </si>
  <si>
    <t>woinfkff1</t>
  </si>
  <si>
    <t>woinfmle1</t>
  </si>
  <si>
    <t>woinfrmb1</t>
  </si>
  <si>
    <t>woinfwrt1</t>
  </si>
  <si>
    <t>wozswi400</t>
  </si>
  <si>
    <t>wsbkh021122</t>
  </si>
  <si>
    <t>Stock acticarbone 72</t>
  </si>
  <si>
    <t>wstockantic72</t>
  </si>
  <si>
    <t>wstowa-haef</t>
  </si>
  <si>
    <t>RWZI Hapert effluent</t>
  </si>
  <si>
    <t>wstowa-hain</t>
  </si>
  <si>
    <t>RWZI Hapert influent</t>
  </si>
  <si>
    <t>ws500upw-gak</t>
  </si>
  <si>
    <t>wtrivat-a</t>
  </si>
  <si>
    <t>wtrivat-b</t>
  </si>
  <si>
    <t>wtrivat-c</t>
  </si>
  <si>
    <t>wvoorfiltratie</t>
  </si>
  <si>
    <t>wzuivsloot</t>
  </si>
  <si>
    <t>Zuiveringssloot t.h.v. Schout Doddestraat</t>
  </si>
  <si>
    <t>w042blek-01001</t>
  </si>
  <si>
    <t>Steekmonster Effluent helofytenfilter code 04</t>
  </si>
  <si>
    <t>w042blik-01001</t>
  </si>
  <si>
    <t>Steekmonster Influent helofytenfilter code 04</t>
  </si>
  <si>
    <t>w542biat-49001-s</t>
  </si>
  <si>
    <t>afloop nereda-1 (PAK straat) slib</t>
  </si>
  <si>
    <t>w542biat-49002-s</t>
  </si>
  <si>
    <t>afloop nereda-2  (referentiestraat) slib</t>
  </si>
  <si>
    <t>Brinks Components B.V.</t>
  </si>
  <si>
    <t>ybab10</t>
  </si>
  <si>
    <t>Baakse Beek Batsdijk Zieuwent, slib</t>
  </si>
  <si>
    <t>ybab10og</t>
  </si>
  <si>
    <t>Baakse Beek Batsdijk Zieuwent, ondergrond</t>
  </si>
  <si>
    <t>ybab17</t>
  </si>
  <si>
    <t>Baakse Beek Haarweg Ruurlo, slib</t>
  </si>
  <si>
    <t>ybab17og</t>
  </si>
  <si>
    <t>Baakse Beek Haarweg Ruurlo, ondergrond</t>
  </si>
  <si>
    <t>ybab31</t>
  </si>
  <si>
    <t>Baakse beek Vordenseweg Ruurlo, slib</t>
  </si>
  <si>
    <t>ybab31og</t>
  </si>
  <si>
    <t>Baakse beek Vordenseweg Ruurlo, ondergrond</t>
  </si>
  <si>
    <t>ybab33</t>
  </si>
  <si>
    <t>Baakse Beek Kunnerij Mariënvelde, slib</t>
  </si>
  <si>
    <t>ybab33og</t>
  </si>
  <si>
    <t>Baakse Beek Kunnerij Mariënvelde, ondergrond</t>
  </si>
  <si>
    <t>ybab35</t>
  </si>
  <si>
    <t>Baakse beek Zutphen-Emmerikseweg Baak, slib</t>
  </si>
  <si>
    <t>ybab35og</t>
  </si>
  <si>
    <t>Baakse beek Zutphen-Emmerikseweg Baak, ondergrond</t>
  </si>
  <si>
    <t>ybab36</t>
  </si>
  <si>
    <t>Baakse Beek voor van Heeckerenbeek Tolhutterweg, slib</t>
  </si>
  <si>
    <t>ybab36og</t>
  </si>
  <si>
    <t>Baakse Beek voor van Heeckerenbeek Tolhutterweg, ondergrond</t>
  </si>
  <si>
    <t>ybab45</t>
  </si>
  <si>
    <t>Baakse Beek Laarvraakweg Ruurlo, slib</t>
  </si>
  <si>
    <t>ybab45og</t>
  </si>
  <si>
    <t>Baakse Beek Laarvraakweg Ruurlo, ondergrond</t>
  </si>
  <si>
    <t>ybab46</t>
  </si>
  <si>
    <t>Baakse Beek De Veersweg Baak, slib</t>
  </si>
  <si>
    <t>ybab46og</t>
  </si>
  <si>
    <t>Baakse Beek De Veersweg Baak, ondergrond</t>
  </si>
  <si>
    <t>ybab47</t>
  </si>
  <si>
    <t>Baakse Beek Broekweg Wichmond, slib</t>
  </si>
  <si>
    <t>ybab47og</t>
  </si>
  <si>
    <t>Baakse Beek Broekweg Wichmond, ondergrond</t>
  </si>
  <si>
    <t>ybab48</t>
  </si>
  <si>
    <t>Baakse Beek Molenbos Ruurlo, slib</t>
  </si>
  <si>
    <t>ybab48og</t>
  </si>
  <si>
    <t>Baakse Beek Molenbos Ruurlo, ondergrond</t>
  </si>
  <si>
    <t>ybab49</t>
  </si>
  <si>
    <t>Baakse Beek Semmeltjesdijk Ruurlo, slib</t>
  </si>
  <si>
    <t>ybab49og</t>
  </si>
  <si>
    <t>Baakse Beek Semmeltjesdijk Ruurlo, ondergrond</t>
  </si>
  <si>
    <t>ybab50</t>
  </si>
  <si>
    <t>Baakse Beek Scheiddijk Zieuwent, slib</t>
  </si>
  <si>
    <t>ybab50og</t>
  </si>
  <si>
    <t>Baakse Beek Scheiddijk Zieuwent, ondergrond</t>
  </si>
  <si>
    <t>ybab51</t>
  </si>
  <si>
    <t>Baakse Beek Wilgendijk Zieuwent, slib</t>
  </si>
  <si>
    <t>ybab51og</t>
  </si>
  <si>
    <t>Baakse Beek Wilgendijk Zieuwent, ondergrond</t>
  </si>
  <si>
    <t>ybab52</t>
  </si>
  <si>
    <t>Baakse Beek Zegendijk Zieuwent, slib</t>
  </si>
  <si>
    <t>ybab52og</t>
  </si>
  <si>
    <t>Baakse Beek Zegendijk Zieuwent, ondergrond</t>
  </si>
  <si>
    <t>Baks Logistiek BV centrale afvoer bedrijfsafvalwater.</t>
  </si>
  <si>
    <t>ybbab37</t>
  </si>
  <si>
    <t>ybbab39</t>
  </si>
  <si>
    <t>Baakse Beek Muldersweg Ruurlo</t>
  </si>
  <si>
    <t>ybbab40</t>
  </si>
  <si>
    <t>Baakse Beek Wiersserbroekweg Vorden</t>
  </si>
  <si>
    <t>Baakse Beek Ruurloseweg Vorden</t>
  </si>
  <si>
    <t>Beusbergerwaterleiding Roosdomsweg Markelo</t>
  </si>
  <si>
    <t>Buurserbeek Stendermolenweg Buurse</t>
  </si>
  <si>
    <t>ybbub18</t>
  </si>
  <si>
    <t>Buurserbeek meander Schipbeekweg Haaksbergen</t>
  </si>
  <si>
    <t>ybbub23</t>
  </si>
  <si>
    <t>Buurserbeek Oliemolenweg Haaksbergen</t>
  </si>
  <si>
    <t>ybbys02</t>
  </si>
  <si>
    <t>Bypass Slinge- Oosterholt Beerninkweg Groenlo</t>
  </si>
  <si>
    <t>ybbys05</t>
  </si>
  <si>
    <t>Bypass Slinge- Oosterholt Wiegerinckweg Groenlo</t>
  </si>
  <si>
    <t>Beurzerbeek Morskers Driehuisweg Meddo Winterswijk</t>
  </si>
  <si>
    <t>Stadswater Boculoseweg Eibergen</t>
  </si>
  <si>
    <t>Stadswater Rekkenseweg Eibergen</t>
  </si>
  <si>
    <t>Stadswater Havikhorst Eibergen</t>
  </si>
  <si>
    <t>Stadswater Olden Eibergsedijk Eibergen</t>
  </si>
  <si>
    <t>Stadswater Ramsbeekweg Eibergen</t>
  </si>
  <si>
    <t>Keizersbeek Marmelhorstweg Voorst</t>
  </si>
  <si>
    <t>Stadswater Beusbergerwatergang Fokkerstraat Markelo</t>
  </si>
  <si>
    <t>Rosorum Reisenakker Zevenaar</t>
  </si>
  <si>
    <t>Rosorum Platanenlaan Zevenaar</t>
  </si>
  <si>
    <t>Rosorum Methen Zevenaar</t>
  </si>
  <si>
    <t>Waalse water Hommekensweg Braamt</t>
  </si>
  <si>
    <t>Rivierweg Westervoort</t>
  </si>
  <si>
    <t>ybys04</t>
  </si>
  <si>
    <t>Bypass slinge- Oosterholt Wiegerinckweg Groenlo, slib</t>
  </si>
  <si>
    <t>ybys04og</t>
  </si>
  <si>
    <t>Bypass slinge- Oosterholt Wiegerinckweg Groenlo, ondergrond</t>
  </si>
  <si>
    <t>ybys09</t>
  </si>
  <si>
    <t>Bypass slinge- Balkenschotweg Winterswijk Meddo, slib</t>
  </si>
  <si>
    <t>ybys09og</t>
  </si>
  <si>
    <t>Bypass slinge- Balkenschotweg Winterswijk Meddo, ondergrond</t>
  </si>
  <si>
    <t>ybys10</t>
  </si>
  <si>
    <t>Bypass slinge- Beerninkweg Winterswijk Meddo, slib</t>
  </si>
  <si>
    <t>ybys10og</t>
  </si>
  <si>
    <t>Bypass slinge- Beerninkweg Winterswijk Meddo, ondergrond</t>
  </si>
  <si>
    <t>ybzb14</t>
  </si>
  <si>
    <t>Beurzerbeek Morskers Driehuisweg Meddo Winterswijk, slib</t>
  </si>
  <si>
    <t>ybzb14og</t>
  </si>
  <si>
    <t>Beurzerbeek Morskers Driehuisweg Meddo Winterswijk, ondergrond</t>
  </si>
  <si>
    <t>ybzb16</t>
  </si>
  <si>
    <t>Beurzerbeek Meddoseweg Winterswijk Meddo, slib</t>
  </si>
  <si>
    <t>ybzb16og</t>
  </si>
  <si>
    <t>Beurzerbeek Meddoseweg Winterswijk Meddo, ondergrond</t>
  </si>
  <si>
    <t>ybzb17</t>
  </si>
  <si>
    <t>Beurzerbeek Greuneweg Winterswijk Meddo, slib</t>
  </si>
  <si>
    <t>ybzb17og</t>
  </si>
  <si>
    <t>Beurzerbeek Greuneweg Winterswijk Meddo, ondergrond</t>
  </si>
  <si>
    <t>ybzb18</t>
  </si>
  <si>
    <t>Beurzerbeek Poolseweg Winterswijk Meddo, slib</t>
  </si>
  <si>
    <t>ybzb18og</t>
  </si>
  <si>
    <t>Beurzerbeek Poolseweg Winterswijk Meddo, ondergrond</t>
  </si>
  <si>
    <t>Stadswater Vincent van Goghstraat Zelhem</t>
  </si>
  <si>
    <t>ydoo02</t>
  </si>
  <si>
    <t>Dortherbeek-Oost Holterweg Laren, slib</t>
  </si>
  <si>
    <t>ydoo02og</t>
  </si>
  <si>
    <t>Dortherbeek-Oost Holterweg Laren, ondergrond</t>
  </si>
  <si>
    <t>ydoo03</t>
  </si>
  <si>
    <t>Dortherbeek-Oost Broekdijk Laren, slib</t>
  </si>
  <si>
    <t>ydoo03og</t>
  </si>
  <si>
    <t>Dortherbeek-Oost Broekdijk Laren, ondergrond</t>
  </si>
  <si>
    <t>ydoo05</t>
  </si>
  <si>
    <t>Dortherbeek-Oost Wippertdijk Laren, slib</t>
  </si>
  <si>
    <t>ydoo05og</t>
  </si>
  <si>
    <t>Dortherbeek-Oost Wippertdijk Laren, ondergrond</t>
  </si>
  <si>
    <t>ydoo08</t>
  </si>
  <si>
    <t>Dortherbeek-Oost Boermark Loo, slib</t>
  </si>
  <si>
    <t>ydoo08og</t>
  </si>
  <si>
    <t>Dortherbeek-Oost Boermark Loo, ondergrond</t>
  </si>
  <si>
    <t>ydoo10</t>
  </si>
  <si>
    <t>Dortherbeek-Oost Hardegoorsdijk Laren, slib</t>
  </si>
  <si>
    <t>ydoo10og</t>
  </si>
  <si>
    <t>Dortherbeek-Oost Hardegoorsdijk Laren, ondergrond</t>
  </si>
  <si>
    <t>ydoo11</t>
  </si>
  <si>
    <t>Dortherbeek-Oost Oude Holterweg Laren, slib</t>
  </si>
  <si>
    <t>ydoo11og</t>
  </si>
  <si>
    <t>Dortherbeek-Oost Oude Holterweg Laren, ondergrond</t>
  </si>
  <si>
    <t>ydoo12</t>
  </si>
  <si>
    <t>Dortherbeek-Oost Holmershuizen Laren, slib</t>
  </si>
  <si>
    <t>ydoo12og</t>
  </si>
  <si>
    <t>Dortherbeek-Oost Holmershuizen Laren, ondergrond</t>
  </si>
  <si>
    <t>ydoo13</t>
  </si>
  <si>
    <t>Dortherbeek-Oost Kattendaal Laren, slib</t>
  </si>
  <si>
    <t>ydoo13og</t>
  </si>
  <si>
    <t>Dortherbeek-Oost Kattendaal Laren, ondergrond</t>
  </si>
  <si>
    <t>ydoo14</t>
  </si>
  <si>
    <t>Dortherbeek-Oost Verwoldseweg Laren, slib</t>
  </si>
  <si>
    <t>ydoo14og</t>
  </si>
  <si>
    <t>Dortherbeek-Oost Verwoldseweg Laren, ondergrond</t>
  </si>
  <si>
    <t>ydoo15</t>
  </si>
  <si>
    <t>Dortherbeek-Oost Markeloseweg Laren, slib</t>
  </si>
  <si>
    <t>ydoo15og</t>
  </si>
  <si>
    <t>Dortherbeek-Oost Markeloseweg Laren, ondergrond</t>
  </si>
  <si>
    <t>Esbro BV centrale afvoer bedrijfsarvalwater</t>
  </si>
  <si>
    <t>ygrb06</t>
  </si>
  <si>
    <t>Grote Beek Nieuw Steeg Doetinchem, slib</t>
  </si>
  <si>
    <t>ygrb06og</t>
  </si>
  <si>
    <t>Grote Beek Nieuw Steeg Doetinchem, ondergrond</t>
  </si>
  <si>
    <t>ygrb09</t>
  </si>
  <si>
    <t>Grote Beek Zelhemseweg Doetinchem naar weg gelegd, slib</t>
  </si>
  <si>
    <t>ygrb09og</t>
  </si>
  <si>
    <t>Grote Beek Zelhemseweg Doetinchem naar weg gelegd, ondergrond</t>
  </si>
  <si>
    <t>ygrb12</t>
  </si>
  <si>
    <t>Grote Beek Wuusweg Toldijk, slib</t>
  </si>
  <si>
    <t>ygrb12og</t>
  </si>
  <si>
    <t>Grote Beek Wuusweg Toldijk, ondergrond</t>
  </si>
  <si>
    <t>ygrb18</t>
  </si>
  <si>
    <t>Grote Beek Eekstraat Steenderen, slib</t>
  </si>
  <si>
    <t>ygrb18og</t>
  </si>
  <si>
    <t>Grote Beek Eekstraat Steenderen, ondergrond</t>
  </si>
  <si>
    <t>ygrb22</t>
  </si>
  <si>
    <t>Grote Beek Het Lendebosch Hummelo, slib</t>
  </si>
  <si>
    <t>ygrb22og</t>
  </si>
  <si>
    <t>Grote Beek Het Lendebosch Hummelo, ondergrond</t>
  </si>
  <si>
    <t>ygrb30</t>
  </si>
  <si>
    <t>Grote Beek Horstweg Klootsemastaat Hummelo, slib</t>
  </si>
  <si>
    <t>ygrb30og</t>
  </si>
  <si>
    <t>Grote Beek Horstweg Klootsemastaat Hummelo, ondergrond</t>
  </si>
  <si>
    <t>ygrb32</t>
  </si>
  <si>
    <t>Grote Beek Spaensweertweg Steenderen, slib</t>
  </si>
  <si>
    <t>ygrb32og</t>
  </si>
  <si>
    <t>Grote Beek Spaensweertweg Steenderen, ondergrond</t>
  </si>
  <si>
    <t>ygrb37</t>
  </si>
  <si>
    <t>Grote Beek J.F. Ottmansstraat Steenderen, slib</t>
  </si>
  <si>
    <t>ygrb37og</t>
  </si>
  <si>
    <t>Grote Beek J.F. Ottmansstraat Steenderen, ondergrond</t>
  </si>
  <si>
    <t>ygrb38</t>
  </si>
  <si>
    <t>Grote Beek Haitinkweg Zelhem, slib</t>
  </si>
  <si>
    <t>ygrb38og</t>
  </si>
  <si>
    <t>Grote Beek Haitinkweg Zelhem, ondergrond</t>
  </si>
  <si>
    <t>ygrb39</t>
  </si>
  <si>
    <t>Grote Beek Lamstraat Toldijk, slib</t>
  </si>
  <si>
    <t>ygrb39og</t>
  </si>
  <si>
    <t>Grote Beek Lamstraat Toldijk, ondergrond</t>
  </si>
  <si>
    <t>ygrb40</t>
  </si>
  <si>
    <t>Grote Beek Zomerweg Drempt, slib</t>
  </si>
  <si>
    <t>ygrb40og</t>
  </si>
  <si>
    <t>Grote Beek Zomerweg Drempt, ondergrond</t>
  </si>
  <si>
    <t>ygrb41</t>
  </si>
  <si>
    <t>Grote Beek Zutphen Emmerikseweg Toldijk, slib</t>
  </si>
  <si>
    <t>ygrb41og</t>
  </si>
  <si>
    <t>Grote Beek Zutphen Emmerikseweg Toldijk, ondergrond</t>
  </si>
  <si>
    <t>ygrb42</t>
  </si>
  <si>
    <t>ygrb42og</t>
  </si>
  <si>
    <t>ygrb43</t>
  </si>
  <si>
    <t>Grote Beek Peppelerdijk Hummelo, slib</t>
  </si>
  <si>
    <t>ygrb43og</t>
  </si>
  <si>
    <t>Grote Beek Peppelerdijk Hummelo, ondergrond</t>
  </si>
  <si>
    <t>ygrb44</t>
  </si>
  <si>
    <t>Grote Beek Michelstraat Zelhem, slib</t>
  </si>
  <si>
    <t>ygrb44og</t>
  </si>
  <si>
    <t>Grote Beek Michelstraat Zelhem, ondergrond</t>
  </si>
  <si>
    <t>ygrb45</t>
  </si>
  <si>
    <t>Grote Beek Broekstraat Doetinchem, slib</t>
  </si>
  <si>
    <t>ygrb45og</t>
  </si>
  <si>
    <t>Grote Beek Broekstraat Doetinchem, ondergrond</t>
  </si>
  <si>
    <t>ygrb46</t>
  </si>
  <si>
    <t>Grote Beek Heidenhoekweg Barinkweg Zelhem, slib</t>
  </si>
  <si>
    <t>ygrb46og</t>
  </si>
  <si>
    <t>Grote Beek Heidenhoekweg Barinkweg Zelhem, ondergrond</t>
  </si>
  <si>
    <t>ygrb47</t>
  </si>
  <si>
    <t>Grote Beek Brunsveldweg Zelhem, slib</t>
  </si>
  <si>
    <t>ygrb47og</t>
  </si>
  <si>
    <t>Grote Beek Brunsveldweg Zelhem, ondergrond</t>
  </si>
  <si>
    <t>ygrb48</t>
  </si>
  <si>
    <t>Grote Beek Bezelhorstweg Doetinchem, slib</t>
  </si>
  <si>
    <t>ygrb48og</t>
  </si>
  <si>
    <t>Grote Beek Bezelhorstweg Doetinchem, ondergrond</t>
  </si>
  <si>
    <t>ygrk02</t>
  </si>
  <si>
    <t>Grenskanaal Emmerikseweg 's Heerenberg, slib</t>
  </si>
  <si>
    <t>ygrk02og</t>
  </si>
  <si>
    <t>Grenskanaal Emmerikseweg 's Heerenberg, ondergrond</t>
  </si>
  <si>
    <t>ygrk06</t>
  </si>
  <si>
    <t>Grenskanaal Meilandsedijk Azewijn, slib</t>
  </si>
  <si>
    <t>ygrk06og</t>
  </si>
  <si>
    <t>Grenskanaal Meilandsedijk Azewijn, ondergrond</t>
  </si>
  <si>
    <t>ygrk08</t>
  </si>
  <si>
    <t>Grenskanaal De Immenhorst `s Heerenberg, slib</t>
  </si>
  <si>
    <t>ygrk08og</t>
  </si>
  <si>
    <t>Grenskanaal De Immenhorst `s Heerenberg, ondergrond</t>
  </si>
  <si>
    <t>ygrk09</t>
  </si>
  <si>
    <t>Grenskanaal Netterdseweg Azewijn, slib</t>
  </si>
  <si>
    <t>ygrk09og</t>
  </si>
  <si>
    <t>Grenskanaal Netterdseweg Azewijn, ondergrond</t>
  </si>
  <si>
    <t>ygrk10</t>
  </si>
  <si>
    <t>Grenskanaal Drevelseweg Netterden, slib</t>
  </si>
  <si>
    <t>ygrk10og</t>
  </si>
  <si>
    <t>Grenskanaal Drevelseweg Netterden, ondergrond</t>
  </si>
  <si>
    <t>ygrk12</t>
  </si>
  <si>
    <t>Grenskanaal Grens Linthorststraat Stokkum, slib</t>
  </si>
  <si>
    <t>ygrk12og</t>
  </si>
  <si>
    <t>Grenskanaal Grens Linthorststraat Stokkum, ondergrond</t>
  </si>
  <si>
    <t>ygrs16</t>
  </si>
  <si>
    <t>Groenlose Slinge Marhulzenpad Groenlo , slib</t>
  </si>
  <si>
    <t>ygrs16og</t>
  </si>
  <si>
    <t>Groenlose Slinge Marhulzenpad Groenlo , ondergrond</t>
  </si>
  <si>
    <t>ygrs23</t>
  </si>
  <si>
    <t>Groenlose Slinge Lebbenbruggedijk Borculo, slib</t>
  </si>
  <si>
    <t>ygrs23og</t>
  </si>
  <si>
    <t>Groenlose Slinge Lebbenbruggedijk Borculo, ondergrond</t>
  </si>
  <si>
    <t>ygrs35</t>
  </si>
  <si>
    <t>Groenlose Slinge Beekvliet Borculo, slib</t>
  </si>
  <si>
    <t>ygrs35og</t>
  </si>
  <si>
    <t>Groenlose Slinge Beekvliet Borculo, ondergrond</t>
  </si>
  <si>
    <t>ygrs37</t>
  </si>
  <si>
    <t>Groenlose Slinge Beerninkweg Meddo, slib</t>
  </si>
  <si>
    <t>ygrs37og</t>
  </si>
  <si>
    <t>Groenlose Slinge Beerninkweg Meddo, ondergrond</t>
  </si>
  <si>
    <t>ygrs46</t>
  </si>
  <si>
    <t>Groenlose Slinge Maarsevonder Groenlo, slib</t>
  </si>
  <si>
    <t>ygrs46og</t>
  </si>
  <si>
    <t>Groenlose Slinge Maarsevonder Groenlo, ondergrond</t>
  </si>
  <si>
    <t>ygrs47</t>
  </si>
  <si>
    <t>Groenlose Slinge Oosterholtweg Groenlo, slib</t>
  </si>
  <si>
    <t>ygrs47og</t>
  </si>
  <si>
    <t>Groenlose Slinge Oosterholtweg Groenlo, ondergrond</t>
  </si>
  <si>
    <t>ygrs48</t>
  </si>
  <si>
    <t>Groenlose Slinge Goorweg Winterswijk Meddo, slib</t>
  </si>
  <si>
    <t>ygrs48og</t>
  </si>
  <si>
    <t>Groenlose Slinge Goorweg Winterswijk Meddo, ondergrond</t>
  </si>
  <si>
    <t>ygrs49</t>
  </si>
  <si>
    <t>Groenlose Slinge Balkenschotweg Winterswijk Meddo, slib</t>
  </si>
  <si>
    <t>ygrs49og</t>
  </si>
  <si>
    <t>Groenlose Slinge Balkenschotweg Winterswijk Meddo, ondergrond</t>
  </si>
  <si>
    <t>ygrs50</t>
  </si>
  <si>
    <t>Groenlose Slinge Jonkersweg Winterswijk Meddo, slib</t>
  </si>
  <si>
    <t>ygrs50og</t>
  </si>
  <si>
    <t>Groenlose Slinge Jonkersweg Winterswijk Meddo, ondergrond</t>
  </si>
  <si>
    <t>ygrs51</t>
  </si>
  <si>
    <t>Groenlose Slinge Palsenborgweg Borculo, slib</t>
  </si>
  <si>
    <t>ygrs51og</t>
  </si>
  <si>
    <t>Groenlose Slinge Palsenborgweg Borculo, ondergrond</t>
  </si>
  <si>
    <t>ygrs52</t>
  </si>
  <si>
    <t>Groenlose Slinge Borculoseweg Borculo, slib</t>
  </si>
  <si>
    <t>ygrs52og</t>
  </si>
  <si>
    <t>Groenlose Slinge Borculoseweg Borculo, ondergrond</t>
  </si>
  <si>
    <t>ygrs53</t>
  </si>
  <si>
    <t>Groenlose Slinge Oude Winterswijkseweg Groenlo, slib</t>
  </si>
  <si>
    <t>ygrs53og</t>
  </si>
  <si>
    <t>Groenlose Slinge Oude Winterswijkseweg Groenlo, ondergrond</t>
  </si>
  <si>
    <t>ygrs54</t>
  </si>
  <si>
    <t>Groenlose Slinge Meddoseweg Groenlo, slib</t>
  </si>
  <si>
    <t>ygrs54og</t>
  </si>
  <si>
    <t>Groenlose Slinge Meddoseweg Groenlo, ondergrond</t>
  </si>
  <si>
    <t>ygrs55</t>
  </si>
  <si>
    <t>Groenlose Slinge Nieuw Beusinkweg Winterswijk, slib</t>
  </si>
  <si>
    <t>ygrs55og</t>
  </si>
  <si>
    <t>Groenlose Slinge Nieuw Beusinkweg Winterswijk, ondergrond</t>
  </si>
  <si>
    <t>yhub02</t>
  </si>
  <si>
    <t>Huurnerbeek Haarbroeksteeg Almen, slib</t>
  </si>
  <si>
    <t>yhub02og</t>
  </si>
  <si>
    <t>Huurnerbeek Haarbroeksteeg Almen, ondergrond</t>
  </si>
  <si>
    <t>yhub03</t>
  </si>
  <si>
    <t>Huurnerbeek Mussenberg Laren, slib</t>
  </si>
  <si>
    <t>yhub03og</t>
  </si>
  <si>
    <t>Huurnerbeek Mussenberg Laren, ondergrond</t>
  </si>
  <si>
    <t>yhub04</t>
  </si>
  <si>
    <t>Huurnerbeek Rossweg Laren, slib</t>
  </si>
  <si>
    <t>yhub04og</t>
  </si>
  <si>
    <t>Huurnerbeek Rossweg Laren, ondergrond</t>
  </si>
  <si>
    <t>yhub05</t>
  </si>
  <si>
    <t>Huurnerbeek Grauwertdijk Laren, slib</t>
  </si>
  <si>
    <t>yhub05og</t>
  </si>
  <si>
    <t>Huurnerbeek Grauwertdijk Laren, ondergrond</t>
  </si>
  <si>
    <t>yhub06</t>
  </si>
  <si>
    <t>Huurnerbeek Molendijk Laren, slib</t>
  </si>
  <si>
    <t>yhub06og</t>
  </si>
  <si>
    <t>Huurnerbeek Molendijk Laren, ondergrond</t>
  </si>
  <si>
    <t>yhub07</t>
  </si>
  <si>
    <t>Huurnerbeek Huurne Laren, slib</t>
  </si>
  <si>
    <t>yhub07og</t>
  </si>
  <si>
    <t>Huurnerbeek Huurne Laren, ondergrond</t>
  </si>
  <si>
    <t>yhub08</t>
  </si>
  <si>
    <t>Huurnerbeek Pekkeriet Laren, slib</t>
  </si>
  <si>
    <t>yhub08og</t>
  </si>
  <si>
    <t>Huurnerbeek Pekkeriet Laren, ondergrond</t>
  </si>
  <si>
    <t>yhub09</t>
  </si>
  <si>
    <t>Huurnerbeek Oude Lochemseweg Laren, slib</t>
  </si>
  <si>
    <t>yhub09og</t>
  </si>
  <si>
    <t>Huurnerbeek Oude Lochemseweg Laren, ondergrond</t>
  </si>
  <si>
    <t>yiavrdvnh01</t>
  </si>
  <si>
    <t>yiavrdvnm01</t>
  </si>
  <si>
    <t>AVR Afvalverwerking BV Totale afvalwaterstroom AVR</t>
  </si>
  <si>
    <t>yibihwtwm01</t>
  </si>
  <si>
    <t>Hitteschild Bihca B.V. Winterswijk</t>
  </si>
  <si>
    <t>yibriltvm01</t>
  </si>
  <si>
    <t>Contour Covering Technology BV Winterswijk</t>
  </si>
  <si>
    <t>FrieslandCampina Domo BV centrale afvoer bedrijfsafvw gemaal Harperinkskamp</t>
  </si>
  <si>
    <t>Gebuwin Industrieweg 6 Winterswijk</t>
  </si>
  <si>
    <t>GMB BioEnergie Zutphen BV centraal afvoer bedrijfsafvalwater.</t>
  </si>
  <si>
    <t>Gunnebo Doetinchem BV Mercuriusstraat 60</t>
  </si>
  <si>
    <t>yipapdtcmh01</t>
  </si>
  <si>
    <t>Papierfabriek Doetinchem BV centrale afvoer bedrijfsafvalwater</t>
  </si>
  <si>
    <t>yipetdvnmh05</t>
  </si>
  <si>
    <t>yiv-avi-dir-mp01</t>
  </si>
  <si>
    <t>Aviko BV Steenderen hemelwater</t>
  </si>
  <si>
    <t>yiv-avi-dir-mp02</t>
  </si>
  <si>
    <t>Aviko BV Steenderen techn.afvalwater</t>
  </si>
  <si>
    <t>yiv-bak-indir-mp01</t>
  </si>
  <si>
    <t>Baks Logistiek BV Borculo Jonkerpad 7</t>
  </si>
  <si>
    <t>yiv-bdr-indir-mop-01</t>
  </si>
  <si>
    <t>Baader Doesburg Broekhuizerweg 6</t>
  </si>
  <si>
    <t>yiv-bor-indir-mp01</t>
  </si>
  <si>
    <t>Borgesius Arnhem BV centrale afvoer hoofdingang</t>
  </si>
  <si>
    <t>yiv-bor-indir-mp02</t>
  </si>
  <si>
    <t>Borgesius Arnhem BV meetpunt 2 krattenwasser</t>
  </si>
  <si>
    <t>yiv-cct-indir-mp01</t>
  </si>
  <si>
    <t>yiv-coa-indir-mp01</t>
  </si>
  <si>
    <t>yiv-com-indir-mp01</t>
  </si>
  <si>
    <t>Compaxo Vlees Zevenaar verg.</t>
  </si>
  <si>
    <t>yiv-eli-indir-mp01</t>
  </si>
  <si>
    <t>Elite bv Neede mp vergunning</t>
  </si>
  <si>
    <t>yiv-fal-indir-mp01</t>
  </si>
  <si>
    <t>Farmaceutisch Analystisch Laboratorium Dijkgraaf 30 Duiven</t>
  </si>
  <si>
    <t>yiv-fas-indir-mp01</t>
  </si>
  <si>
    <t>Royal Fassin bv s'Heerenberg vergunning</t>
  </si>
  <si>
    <t>yiv-fcd-dir-mp01</t>
  </si>
  <si>
    <t>Friesland Campina Domo bv Borculo gemaal Harpinkskamp MP verg.</t>
  </si>
  <si>
    <t>yiv-fcd-indir-mp02</t>
  </si>
  <si>
    <t>Friesland Campina Domo bv Borculo Needseweg Koelwater MP indirect</t>
  </si>
  <si>
    <t>yiv-fcl-dir-mp01</t>
  </si>
  <si>
    <t>Friesland Campina Lochem Boterlijn vergunning</t>
  </si>
  <si>
    <t>yiv-fcl-dir-mp02</t>
  </si>
  <si>
    <t>Friesland Campina Lochem Poederlijn vergunning</t>
  </si>
  <si>
    <t>yiv-fcs-dir-mp1</t>
  </si>
  <si>
    <t>Friesland Campina Steenderen Toldijkseweg verg.</t>
  </si>
  <si>
    <t>yiv-fer-indir-mp01</t>
  </si>
  <si>
    <t>Ferro Techniek Afvalwater lozing op gem. riool</t>
  </si>
  <si>
    <t>yiv-ffa-indir-mp01</t>
  </si>
  <si>
    <t>For Farmers Nederland BV Lochem MP Verg.</t>
  </si>
  <si>
    <t>yiv-gal-indir-mp01</t>
  </si>
  <si>
    <t>Galvoned De Bolanden 8 Ulft</t>
  </si>
  <si>
    <t>yiv-geb-indir-mp01</t>
  </si>
  <si>
    <t>yiv-ger-indir-mp01</t>
  </si>
  <si>
    <t>yiv-gom-indir-mp01</t>
  </si>
  <si>
    <t>Goma Hengelo Afvalwater van de Split-O-Mat</t>
  </si>
  <si>
    <t>yiv-gom-indir-mp03</t>
  </si>
  <si>
    <t>Goma Hengelo Afvalwater van onbekende bron</t>
  </si>
  <si>
    <t>yiv-gre-indir-mp01</t>
  </si>
  <si>
    <t>Grevers RVS Beitsen BV Lichtenvoorde Buys Ballotstraat 7</t>
  </si>
  <si>
    <t>yiv-gto-indir-mp01</t>
  </si>
  <si>
    <t>GTO Plating Hrb S'Heerenberg aw</t>
  </si>
  <si>
    <t>yiv-gun-indir-mp01</t>
  </si>
  <si>
    <t>yiv-gva-dir-mp1</t>
  </si>
  <si>
    <t>GVATextielverdeling bv Aalten Garenverdeling afvalwater lozing op RWZI Aalten</t>
  </si>
  <si>
    <t>yiv-gva-indir-mp2</t>
  </si>
  <si>
    <t>GVATextielverdeling bv Aalten nanofiltr. GVA vierde Broekdijk 18</t>
  </si>
  <si>
    <t>yiv-gzv-indir-mp01</t>
  </si>
  <si>
    <t>Groot Zevert Vergisting Beltrum procesafvalwater</t>
  </si>
  <si>
    <t>yiv-hor-indir-mp01</t>
  </si>
  <si>
    <t>yiv-int-indir-mp01</t>
  </si>
  <si>
    <t>Vivera BV, Handelsweg centrale afvoer bedrijfswater</t>
  </si>
  <si>
    <t>yiv-kate-indir-mp01</t>
  </si>
  <si>
    <t>Ten Kate Groenlo Monsternamepunt meetweek</t>
  </si>
  <si>
    <t>yiv-len-indir-mp03</t>
  </si>
  <si>
    <t>Lentink Varsseveld, afvalwater lozing op riolering</t>
  </si>
  <si>
    <t>yiv-lep-indir-mp01</t>
  </si>
  <si>
    <t>yiv-mev-indir-mp01</t>
  </si>
  <si>
    <t>Mevo Precision Technology Ruurlo</t>
  </si>
  <si>
    <t>yiv-min-dir-mp01</t>
  </si>
  <si>
    <t>Mineralz Zweekhorst BV Zevenaar Doesburgseweg 16D</t>
  </si>
  <si>
    <t>yiv-mpg-indir-mp01</t>
  </si>
  <si>
    <t>Meijers Pan-Glaze Winterswijk prs afvw.</t>
  </si>
  <si>
    <t>yiv-ott-indir-mp01</t>
  </si>
  <si>
    <t>Ottink Vleeskalveren en Mestverwerking bv Groenlo Oude Borculoseweg 7</t>
  </si>
  <si>
    <t>yiv-ott-indir-mp02</t>
  </si>
  <si>
    <t>Ottink bv Groenlo lp coördinaten x:239447,14 y:452128,58</t>
  </si>
  <si>
    <t>yiv-out-indir-mp01</t>
  </si>
  <si>
    <t>Outokumpu Benelux BV Aalten lozing op gem. riolering</t>
  </si>
  <si>
    <t>yiv-ows-indir-mp01</t>
  </si>
  <si>
    <t>OWS BV Duiven Roelofshoeveweg  4</t>
  </si>
  <si>
    <t>yiv-pap-dir-mp01</t>
  </si>
  <si>
    <t>Papierfabriek Doetinchem BV proceswater</t>
  </si>
  <si>
    <t>yiv-pet-indir-mp01</t>
  </si>
  <si>
    <t>4Pet Recycling BV Duiven verzamelmonster uit monsternamekast</t>
  </si>
  <si>
    <t>yiv-pet-indir-mp02</t>
  </si>
  <si>
    <t>4Pet Recycling BV Duiven steekmonster centraalafvoer bij poort</t>
  </si>
  <si>
    <t>yiv-pre-indir-mp01</t>
  </si>
  <si>
    <t>PreZero Recycling Duiven put 7.26 HWA terrein</t>
  </si>
  <si>
    <t>yiv-pre-indir-mp02</t>
  </si>
  <si>
    <t>PreZero Recycling Duiven put 7.40 HWA terrein</t>
  </si>
  <si>
    <t>yiv-qli-indir-mp01</t>
  </si>
  <si>
    <t>Qlip bv Zutphen Zweedsestraat</t>
  </si>
  <si>
    <t>yiv-rem-dtc-indir-mp01</t>
  </si>
  <si>
    <t>Remondis bv Doetinchem Vergunning</t>
  </si>
  <si>
    <t>yiv-sib-dir-mp01</t>
  </si>
  <si>
    <t>Sibelco B.V. Winterswijk, Steen-Kalkgroeve mp1, lozing actieve groeve+wasplaats</t>
  </si>
  <si>
    <t>yiv-sib-dir-mp02</t>
  </si>
  <si>
    <t>Sibelco B.V. Winterswijk, Steen-Kalkgroeve mp2, lozing inactieve groeve</t>
  </si>
  <si>
    <t>yiv-syn-indir-mp01</t>
  </si>
  <si>
    <t>Synerlogic BV Duiven sw en rw na neutr.</t>
  </si>
  <si>
    <t>yiv-ula-indir-mp01</t>
  </si>
  <si>
    <t>Ulamo Ulft, afvalwater hoofdgebouw, voor P-plaats (metaal)</t>
  </si>
  <si>
    <t>yiv-ula-indir-mp02</t>
  </si>
  <si>
    <t>Ulamo Ulft, afvalwater Ettenseweg overzijde hoofdgebouw</t>
  </si>
  <si>
    <t>yiv-ula-indir-mp03</t>
  </si>
  <si>
    <t>Ulamo Ulft, afvalwater Riezenweg</t>
  </si>
  <si>
    <t>yivuldtcm01</t>
  </si>
  <si>
    <t>Vulcanus Casting B.V. Keppelseweg Doetinchem</t>
  </si>
  <si>
    <t>yiv-ver-indir-mp01</t>
  </si>
  <si>
    <t>Verosol Nederland B.V., Eibergen</t>
  </si>
  <si>
    <t>yiv-vio-indir-mp01</t>
  </si>
  <si>
    <t>Vion Groenlo BV slachthuis</t>
  </si>
  <si>
    <t>yiv-vir-indir-mp01</t>
  </si>
  <si>
    <t>Vion Retail Groenlo BV Centrale afvoer bedrijfsafvalwater retail</t>
  </si>
  <si>
    <t>yiv-vit-dir-mp02</t>
  </si>
  <si>
    <t>Vitens Dinxperlo, Afvalwater lozing op opp. Water A-strang</t>
  </si>
  <si>
    <t>yiv-viv-indir-mp01</t>
  </si>
  <si>
    <t>Kon. VIV Buisman bv Zelhem verg. procesafw.</t>
  </si>
  <si>
    <t>yiv-vul-dir-mp01</t>
  </si>
  <si>
    <t>Vulcanis Castings Doetinchem, afvalwater lozing op opp.water</t>
  </si>
  <si>
    <t>yiv-wel-dir-mp01</t>
  </si>
  <si>
    <t>Wellman Recycling Spijk por. Afvalwater</t>
  </si>
  <si>
    <t>yiv-wst-indir-mp01</t>
  </si>
  <si>
    <t>Watersnijtechniek Winterswijk Ambachtstraat 28</t>
  </si>
  <si>
    <t>yiv-zhz-indir-mp01</t>
  </si>
  <si>
    <t>Stichting Gelre Ziekenhuizen Zutphen Het nieuwe Spittaal</t>
  </si>
  <si>
    <t>yiwatettmh01</t>
  </si>
  <si>
    <t>Waterstromen Etten BV afvoer zuivering WS Etten.</t>
  </si>
  <si>
    <t>yiwatettmh04</t>
  </si>
  <si>
    <t>Waterstromen Olburgen BV Afvoer zuivering Olburgen</t>
  </si>
  <si>
    <t>ylan01</t>
  </si>
  <si>
    <t>De Lander Acialaan Netterden, slib</t>
  </si>
  <si>
    <t>ylan01og</t>
  </si>
  <si>
    <t>De Lander Acialaan Netterden, ondergrond</t>
  </si>
  <si>
    <t>ylan03</t>
  </si>
  <si>
    <t>De Lander Neerveldseweg Netterden, slib</t>
  </si>
  <si>
    <t>ylan03og</t>
  </si>
  <si>
    <t>De Lander Neerveldseweg Netterden, ondergrond</t>
  </si>
  <si>
    <t>ylan04</t>
  </si>
  <si>
    <t>De Lander Schrikeseweg Megchelen, slib</t>
  </si>
  <si>
    <t>ylan04og</t>
  </si>
  <si>
    <t>De Lander Schrikeseweg Megchelen, ondergrond</t>
  </si>
  <si>
    <t>ylan05</t>
  </si>
  <si>
    <t>De Lander Meetkamp Megchelen, slib</t>
  </si>
  <si>
    <t>ylan05og</t>
  </si>
  <si>
    <t>De Lander Meetkamp Megchelen, ondergrond</t>
  </si>
  <si>
    <t>ymlb02</t>
  </si>
  <si>
    <t>Molenbeek Harfsensesteeg Harfsen, slib</t>
  </si>
  <si>
    <t>ymlb02og</t>
  </si>
  <si>
    <t>Molenbeek Harfsensesteeg Harfsen, ondergrond</t>
  </si>
  <si>
    <t>ymlb05</t>
  </si>
  <si>
    <t>Molenbeek Lindenbergsdijk Laren, slib</t>
  </si>
  <si>
    <t>ymlb05og</t>
  </si>
  <si>
    <t>Molenbeek Lindenbergsdijk Laren, ondergrond</t>
  </si>
  <si>
    <t>ymlb06</t>
  </si>
  <si>
    <t>Molenbeek Deventerweg Laren, slib</t>
  </si>
  <si>
    <t>ymlb06og</t>
  </si>
  <si>
    <t>Molenbeek Deventerweg Laren, ondergrond</t>
  </si>
  <si>
    <t>ymlb07</t>
  </si>
  <si>
    <t>Molenbeek Koelerweg Harfsen, slib</t>
  </si>
  <si>
    <t>ymlb07og</t>
  </si>
  <si>
    <t>Molenbeek Koelerweg Harfsen, ondergrond</t>
  </si>
  <si>
    <t>ymlb08</t>
  </si>
  <si>
    <t>Molenbeek Lendenweg Laren, slib</t>
  </si>
  <si>
    <t>ymlb08og</t>
  </si>
  <si>
    <t>Molenbeek Lendenweg Laren, ondergrond</t>
  </si>
  <si>
    <t>ynib01</t>
  </si>
  <si>
    <t>Nieuwe Beek Boschlaan Lichtenvoorde, slib</t>
  </si>
  <si>
    <t>ynib01og</t>
  </si>
  <si>
    <t>Nieuwe Beek Boschlaan Lichtenvoorde, ondergrond</t>
  </si>
  <si>
    <t>ynib10</t>
  </si>
  <si>
    <t>Nieuwe Beek Koemaatsdijk Lichtenvoorde, slib</t>
  </si>
  <si>
    <t>ynib10og</t>
  </si>
  <si>
    <t>Nieuwe Beek Koemaatsdijk Lichtenvoorde, ondergrond</t>
  </si>
  <si>
    <t>ynib14</t>
  </si>
  <si>
    <t>Baakse Beek Maatweg Zieuwent, slib</t>
  </si>
  <si>
    <t>ynib14og</t>
  </si>
  <si>
    <t>Baakse Beek Maatweg Zieuwent, ondergrond</t>
  </si>
  <si>
    <t>ynib15</t>
  </si>
  <si>
    <t>Nieuwe Beek Poelhuttersslatdijk Lichtenvoorde, slib</t>
  </si>
  <si>
    <t>ynib15og</t>
  </si>
  <si>
    <t>Nieuwe Beek Poelhuttersslatdijk Lichtenvoorde, ondergrond</t>
  </si>
  <si>
    <t>ynib16</t>
  </si>
  <si>
    <t>Nieuwe Beek Paashuisdijk Lichtenvoorde, slib</t>
  </si>
  <si>
    <t>ynib16og</t>
  </si>
  <si>
    <t>Nieuwe Beek Paashuisdijk Lichtenvoorde, ondergrond</t>
  </si>
  <si>
    <t>Aastrang Tulenbrug Breedenbroekseweg grens Ulft</t>
  </si>
  <si>
    <t>yobab31</t>
  </si>
  <si>
    <t>yobab37</t>
  </si>
  <si>
    <t>yobab39</t>
  </si>
  <si>
    <t>yobab40</t>
  </si>
  <si>
    <t>yobab41</t>
  </si>
  <si>
    <t>yobab42</t>
  </si>
  <si>
    <t>Baakse Beek na DWL Wiersseweg Ruurlo</t>
  </si>
  <si>
    <t>yobab43</t>
  </si>
  <si>
    <t>Baakse Beek Schoneveldsdijk Vorden</t>
  </si>
  <si>
    <t>yobab44</t>
  </si>
  <si>
    <t>Baakse Beek Mosselseweg Vorden</t>
  </si>
  <si>
    <t>yoba05</t>
  </si>
  <si>
    <t>Oude Baakse Beek Oude Lievelderweg Lichtenvoorde, slib</t>
  </si>
  <si>
    <t>yoba05og</t>
  </si>
  <si>
    <t>Oude Baakse Beek Oude Lievelderweg Lichtenvoorde, ondergrond</t>
  </si>
  <si>
    <t>yoba07</t>
  </si>
  <si>
    <t>Oude Baakse Beek Hellerweg Zieuwent, slib</t>
  </si>
  <si>
    <t>yoba07og</t>
  </si>
  <si>
    <t>Oude Baakse Beek Hellerweg Zieuwent, ondergrond</t>
  </si>
  <si>
    <t>yoba10</t>
  </si>
  <si>
    <t>Oude Baakse Beek Ottersweg Zieuwent, slib</t>
  </si>
  <si>
    <t>yoba10og</t>
  </si>
  <si>
    <t>Oude Baakse Beek Ottersweg Zieuwent, ondergrond</t>
  </si>
  <si>
    <t>yoba11</t>
  </si>
  <si>
    <t>Oude Baakse Beek Voshuttedijk Lichtenvoorde, slib</t>
  </si>
  <si>
    <t>yoba11og</t>
  </si>
  <si>
    <t>Oude Baakse Beek Voshuttedijk Lichtenvoorde, ondergrond</t>
  </si>
  <si>
    <t>Berkel Mallumse Molenweg Eibergen</t>
  </si>
  <si>
    <t>yobkb15</t>
  </si>
  <si>
    <t>Beekhuizerbeek Beekhuizenseweg Velp</t>
  </si>
  <si>
    <t>yobys07</t>
  </si>
  <si>
    <t>Meetpunt Analyser Goorweg Winterswijk</t>
  </si>
  <si>
    <t>Stadswater Barend Ubbinkweg Doesburg</t>
  </si>
  <si>
    <t>yodbg08</t>
  </si>
  <si>
    <t>Oude Loop OIJ Doesburg</t>
  </si>
  <si>
    <t>yodbg10</t>
  </si>
  <si>
    <t>Bleekerskade Doesburg</t>
  </si>
  <si>
    <t>yodbg19</t>
  </si>
  <si>
    <t>Stadsgracht Molenveldsingel Dbg</t>
  </si>
  <si>
    <t>yodbg21</t>
  </si>
  <si>
    <t>Willem de Zwijgerlaan Doesburg</t>
  </si>
  <si>
    <t>yoddm17</t>
  </si>
  <si>
    <t>Vijver Doesburgseweg 8 Didam</t>
  </si>
  <si>
    <t>Stadswater Stockhorstweg Doetinchem</t>
  </si>
  <si>
    <t>Grote Beek Nieuw Steeg Doetinchem</t>
  </si>
  <si>
    <t>Grote Beek Zelhemseweg Doetinchem naar weg gelegd</t>
  </si>
  <si>
    <t>Grote Beek Eekstraat Steenderen</t>
  </si>
  <si>
    <t>yogrs56</t>
  </si>
  <si>
    <t>Groenlose Slinge Ravenhorsterweg Winterswijk</t>
  </si>
  <si>
    <t>Huurnerbeek Haarbroeksteeg Almen</t>
  </si>
  <si>
    <t>Rieze Grave Debbeshoek Ulft</t>
  </si>
  <si>
    <t>yoros08</t>
  </si>
  <si>
    <t>yorsg12</t>
  </si>
  <si>
    <t>Ruskemorsgoot overstort Neede (locatie nog in veld bepalen)</t>
  </si>
  <si>
    <t>De Vrolijk Camping Laren</t>
  </si>
  <si>
    <t>Waalse water Warmseweg Etten</t>
  </si>
  <si>
    <t>yowv05</t>
  </si>
  <si>
    <t>Oosterwijksevloed Berenschotstraat Hengelo, slib</t>
  </si>
  <si>
    <t>yowv05og</t>
  </si>
  <si>
    <t>Oosterwijksevloed Berenschotstraat Hengelo, ondergrond</t>
  </si>
  <si>
    <t>yowv06</t>
  </si>
  <si>
    <t>Oosterwijksevloed Koningsweg Hengelo, slib</t>
  </si>
  <si>
    <t>yowv06og</t>
  </si>
  <si>
    <t>Oosterwijksevloed Koningsweg Hengelo, ondergrond</t>
  </si>
  <si>
    <t>yowv07</t>
  </si>
  <si>
    <t>Oosterwijksevloed Kerveldijk Hengelo, slib</t>
  </si>
  <si>
    <t>yowv07og</t>
  </si>
  <si>
    <t>Oosterwijksevloed Kerveldijk Hengelo, ondergrond</t>
  </si>
  <si>
    <t>yowv09</t>
  </si>
  <si>
    <t>Oosterwijksevloed Vordenseweg Wichmond, slib</t>
  </si>
  <si>
    <t>yowv09og</t>
  </si>
  <si>
    <t>Oosterwijksevloed Vordenseweg Wichmond, ondergrond</t>
  </si>
  <si>
    <t>yowv10</t>
  </si>
  <si>
    <t>Oosterwijksevloed Veersweg Baak, slib</t>
  </si>
  <si>
    <t>yowv10og</t>
  </si>
  <si>
    <t>Oosterwijksevloed Veersweg Baak, ondergrond</t>
  </si>
  <si>
    <t>yowv14</t>
  </si>
  <si>
    <t>Oosterwijksevloed bij monding Oude Hengelose beek Baak, slib</t>
  </si>
  <si>
    <t>yowv14og</t>
  </si>
  <si>
    <t>Oosterwijksevloed bij monding Oude Hengelose beek Baak, ondergrond</t>
  </si>
  <si>
    <t>yowv15</t>
  </si>
  <si>
    <t>Oosterwijksevloed Krommedijk Hengelo, slib</t>
  </si>
  <si>
    <t>yowv15og</t>
  </si>
  <si>
    <t>Oosterwijksevloed Krommedijk Hengelo, ondergrond</t>
  </si>
  <si>
    <t>yowv16</t>
  </si>
  <si>
    <t>Oosterwijksevloed Zelhemseweg Hengelo, slib</t>
  </si>
  <si>
    <t>yowv16og</t>
  </si>
  <si>
    <t>Oosterwijksevloed Zelhemseweg Hengelo, ondergrond</t>
  </si>
  <si>
    <t>yozpn06</t>
  </si>
  <si>
    <t>Vispoortgracht Zutphen</t>
  </si>
  <si>
    <t>ytpmdwaspike10</t>
  </si>
  <si>
    <t>dwa-o3-spike-0,9-per2</t>
  </si>
  <si>
    <t>ytpmdwaspike2</t>
  </si>
  <si>
    <t>dwa-o3-spike-0,3</t>
  </si>
  <si>
    <t>ytpmdwaspike3</t>
  </si>
  <si>
    <t>dwa-o3-spike-0,6</t>
  </si>
  <si>
    <t>ytpmdwaspike4</t>
  </si>
  <si>
    <t>dwa-o3-spike-0,9</t>
  </si>
  <si>
    <t>ytpmdwaspike5</t>
  </si>
  <si>
    <t>dwa-o3-spike-0,3-per1</t>
  </si>
  <si>
    <t>ytpmdwaspike6</t>
  </si>
  <si>
    <t>dwa-o3-spike-0,6-per1</t>
  </si>
  <si>
    <t>ytpmdwaspike7</t>
  </si>
  <si>
    <t>dwa-o3-spike-0,9-per1</t>
  </si>
  <si>
    <t>ytpmdwaspike8</t>
  </si>
  <si>
    <t>dwa-o3-spike-0,3-per2</t>
  </si>
  <si>
    <t>ytpmdwaspike9</t>
  </si>
  <si>
    <t>dwa-o3-spike-0,6-per2</t>
  </si>
  <si>
    <t>ytpmdwa6</t>
  </si>
  <si>
    <t>dwa-o3-2,5</t>
  </si>
  <si>
    <t>ytzeavaszc</t>
  </si>
  <si>
    <t>Aanvoer per as Zwarte Cross</t>
  </si>
  <si>
    <t>ytznavasavkolb</t>
  </si>
  <si>
    <t>Aanvoer per as Aviko (Waterstromen) Olburgen</t>
  </si>
  <si>
    <t>ytzoicabuseff</t>
  </si>
  <si>
    <t>Effluent Icabus</t>
  </si>
  <si>
    <t>ytzoicabusinf</t>
  </si>
  <si>
    <t>Influent Icabus</t>
  </si>
  <si>
    <t>ytzoicabuspulp</t>
  </si>
  <si>
    <t>Pulp Icabus</t>
  </si>
  <si>
    <t>yval06</t>
  </si>
  <si>
    <t>Vierakkerselaak Lansinkweg Zutphen, slib</t>
  </si>
  <si>
    <t>yval06og</t>
  </si>
  <si>
    <t>Vierakkerselaak Lansinkweg Zutphen, ondergrond</t>
  </si>
  <si>
    <t>yval08</t>
  </si>
  <si>
    <t>Vierakkerselaak Laan naar Eme Zutphen, slib</t>
  </si>
  <si>
    <t>yval08og</t>
  </si>
  <si>
    <t>Vierakkerselaak Laan naar Eme Zutphen, ondergrond</t>
  </si>
  <si>
    <t>yval09</t>
  </si>
  <si>
    <t>Vierakkerselaak Tichelkuilen Zutphen, slib</t>
  </si>
  <si>
    <t>yval09og</t>
  </si>
  <si>
    <t>Vierakkerselaak Tichelkuilen Zutphen, ondergrond</t>
  </si>
  <si>
    <t>yval14</t>
  </si>
  <si>
    <t>Vierakkerselaak Den Elterweg Zutphen, slib</t>
  </si>
  <si>
    <t>yval14og</t>
  </si>
  <si>
    <t>Vierakkerselaak Den Elterweg Zutphen, ondergrond</t>
  </si>
  <si>
    <t>yval19</t>
  </si>
  <si>
    <t>Vierakkerselaak Leestenseweg Vierakker, slib</t>
  </si>
  <si>
    <t>yval19og</t>
  </si>
  <si>
    <t>Vierakkerselaak Leestenseweg Vierakker, ondergrond</t>
  </si>
  <si>
    <t>yval20</t>
  </si>
  <si>
    <t>Vierakkerselaak Peppelendijk Zutphen, slib</t>
  </si>
  <si>
    <t>yval20og</t>
  </si>
  <si>
    <t>Vierakkerselaak Peppelendijk Zutphen, ondergrond</t>
  </si>
  <si>
    <t>yval21</t>
  </si>
  <si>
    <t>Vierakkerselaak Koekoekstraat Vierakker, slib</t>
  </si>
  <si>
    <t>yval21og</t>
  </si>
  <si>
    <t>Vierakkerselaak Koekoekstraat Vierakker, ondergrond</t>
  </si>
  <si>
    <t>yval22</t>
  </si>
  <si>
    <t>Vierakkerselaak IJzerhorst Vierakker, slib</t>
  </si>
  <si>
    <t>yval22og</t>
  </si>
  <si>
    <t>Vierakkerselaak IJzerhorst Vierakker, ondergrond</t>
  </si>
  <si>
    <t>yval23</t>
  </si>
  <si>
    <t>Vierakkerselaak Hoekendaalseweg Vorden, slib</t>
  </si>
  <si>
    <t>yval23og</t>
  </si>
  <si>
    <t>Vierakkerselaak Hoekendaalseweg Vorden, ondergrond</t>
  </si>
  <si>
    <t>ywb0-01-midden</t>
  </si>
  <si>
    <t>Venthuizense Reefse wetering, locatie 0.01, middelste sliblaag (50-60 cm)</t>
  </si>
  <si>
    <t>ywb0-02-midden</t>
  </si>
  <si>
    <t>Venthuizense Reefse wetering, locatie 0.02, middelste sliblaag (50-60 cm)</t>
  </si>
  <si>
    <t>ywb0-03-midden</t>
  </si>
  <si>
    <t>Venthuizense Reefse wetering, locatie 0.03, middelste sliblaag (50-60 cm)</t>
  </si>
  <si>
    <t>ywb1-09-midden</t>
  </si>
  <si>
    <t>Venthuizense Reefse wetering, locatie 1.09, middelste sliblaag (50-60 cm)</t>
  </si>
  <si>
    <t>ywb4-06-midden</t>
  </si>
  <si>
    <t>Venthuizense Reefse wetering, locatie 4.06, middelste sliblaag (50-60 cm)</t>
  </si>
  <si>
    <t>ywb6-07-midden</t>
  </si>
  <si>
    <t>Venthuizense Reefse wetering, locatie 6.07, middelste sliblaag (50-60 cm)</t>
  </si>
  <si>
    <t>ywb7-06-midden</t>
  </si>
  <si>
    <t>Venthuizense Reefse wetering, locatie 7.06, middelste sliblaag (50-60 cm)</t>
  </si>
  <si>
    <t>yweb05</t>
  </si>
  <si>
    <t>Wehlse Beek Grindstraat Wehl, slib</t>
  </si>
  <si>
    <t>yweb05og</t>
  </si>
  <si>
    <t>Wehlse Beek Grindstraat Wehl, ondergrond</t>
  </si>
  <si>
    <t>yweb09</t>
  </si>
  <si>
    <t>Wehlse Beek Karnemelkweg Nieuw-Wehl, slib</t>
  </si>
  <si>
    <t>yweb09og</t>
  </si>
  <si>
    <t>Wehlse Beek Karnemelkweg Nieuw-Wehl, ondergrond</t>
  </si>
  <si>
    <t>yweb10</t>
  </si>
  <si>
    <t>Wehlse Beek Keppelseweg Wehl, slib</t>
  </si>
  <si>
    <t>yweb10og</t>
  </si>
  <si>
    <t>Wehlse Beek Keppelseweg Wehl, ondergrond</t>
  </si>
  <si>
    <t>yweb22</t>
  </si>
  <si>
    <t>Wehlse Beek Liemersweg Doetinchem, slib</t>
  </si>
  <si>
    <t>yweb22og</t>
  </si>
  <si>
    <t>Wehlse Beek Liemersweg Doetinchem, ondergrond</t>
  </si>
  <si>
    <t>yweb23</t>
  </si>
  <si>
    <t>Wehlse Beek Breedestraat Lendenstraat Wehl, slib</t>
  </si>
  <si>
    <t>yweb23og</t>
  </si>
  <si>
    <t>Wehlse Beek Breedestraat Lendenstraat Wehl, ondergrond</t>
  </si>
  <si>
    <t>yweb24</t>
  </si>
  <si>
    <t>yweb24og</t>
  </si>
  <si>
    <t>yzb1awghpr</t>
  </si>
  <si>
    <t>afvalwater totaal Borculo GHPR</t>
  </si>
  <si>
    <t>yzeinws0</t>
  </si>
  <si>
    <t>RWZI Etten influent papierfabriek</t>
  </si>
  <si>
    <t>yzeis0</t>
  </si>
  <si>
    <t>RWZI Etten interne stromen IZWI en AT RWZI</t>
  </si>
  <si>
    <t>yzl1awgknsbc</t>
  </si>
  <si>
    <t>afvalwater totaal Borculo GKNS</t>
  </si>
  <si>
    <t>yzl2awfablcm</t>
  </si>
  <si>
    <t>afvalwater totaal fabriek Lochem</t>
  </si>
  <si>
    <t>yzl3awgknstot</t>
  </si>
  <si>
    <t>afvalwater totaal Borculo+Lochem</t>
  </si>
  <si>
    <t>yzmpbr1</t>
  </si>
  <si>
    <t>RWZI Holten; referentie peilbuis 1</t>
  </si>
  <si>
    <t>yznpbr1</t>
  </si>
  <si>
    <t>RWZI Nieuwgraaf; referentie peilbuis 1</t>
  </si>
  <si>
    <t>yzrpbr1</t>
  </si>
  <si>
    <t>RWZI Ruurlo; referentie peilbuis 1</t>
  </si>
  <si>
    <t>yzrpb02</t>
  </si>
  <si>
    <t>RWZI Ruurlo; peilbuis 2</t>
  </si>
  <si>
    <t>yzrpb03</t>
  </si>
  <si>
    <t>RWZI Ruurlo; peilbuis 3</t>
  </si>
  <si>
    <t>yzrpb04</t>
  </si>
  <si>
    <t>RWZI Ruurlo; peilbuis 4</t>
  </si>
  <si>
    <t>yzrpb06</t>
  </si>
  <si>
    <t>RWZI Ruurlo; peilbuis 6</t>
  </si>
  <si>
    <t>yzrpb07</t>
  </si>
  <si>
    <t>RWZI Ruurlo; peilbuis 7</t>
  </si>
  <si>
    <t>yzrpb08</t>
  </si>
  <si>
    <t>RWZI Ruurlo; peilbuis 8</t>
  </si>
  <si>
    <t>yzwpbmref</t>
  </si>
  <si>
    <t>rwzi Winterswijk pbmref</t>
  </si>
  <si>
    <t>yzzfiltindkau</t>
  </si>
  <si>
    <t>Filtraat bandindikker</t>
  </si>
  <si>
    <t>Afvalwater (koud) tp 8a slibbuffers Kaumera prod.</t>
  </si>
  <si>
    <t>zb15hz-29467</t>
  </si>
  <si>
    <t>STADSWATER EMMELOORD, Meijerij-Generaliteitslandenpad</t>
  </si>
  <si>
    <t>NATUURGEBIED HARDERBROEK, vanaf Knardijk</t>
  </si>
  <si>
    <t>NATUURGEBIED HARDERBROEK, plan Roerdomp, midden-zuid</t>
  </si>
  <si>
    <t>zpak001</t>
  </si>
  <si>
    <t>SCHOTER-D-TOCHT, tegenover Schoterpad</t>
  </si>
  <si>
    <t>zpak002</t>
  </si>
  <si>
    <t>VENE-POLEN-D-TOCHT, duiker Polenweg</t>
  </si>
  <si>
    <t>zpak008</t>
  </si>
  <si>
    <t>URKER-D-TOCHT, verlengde van Kotter, bovenstuws</t>
  </si>
  <si>
    <t>zpak011</t>
  </si>
  <si>
    <t>VLIEGTUIGTOCHT, duiker Nagelerweg</t>
  </si>
  <si>
    <t>zpak015</t>
  </si>
  <si>
    <t>BLOKZIJLER-D-TOCHT, Ettenlandseweg</t>
  </si>
  <si>
    <t>zpak016</t>
  </si>
  <si>
    <t>KALENBERGERDWARS-D-TOCHT, bij duiker Baarloseweg</t>
  </si>
  <si>
    <t>zpak019</t>
  </si>
  <si>
    <t>KLEITOCHT, bij Kamperweg</t>
  </si>
  <si>
    <t>zpak020</t>
  </si>
  <si>
    <t>NEUSHOORNTOCHT, duiker Mammouthweg</t>
  </si>
  <si>
    <t>ztuwef</t>
  </si>
  <si>
    <t>ztzabou</t>
  </si>
  <si>
    <t>Bouter Cheese BV EMF</t>
  </si>
  <si>
    <t>Bacu Almere BV EMF</t>
  </si>
  <si>
    <t>ztzbfls</t>
  </si>
  <si>
    <t>Flevosap BV CP</t>
  </si>
  <si>
    <t>ztzuafe</t>
  </si>
  <si>
    <t>Affish Fresh BV, Ensgat CP.</t>
  </si>
  <si>
    <t>ztzukif</t>
  </si>
  <si>
    <t>Kilofresh BV CP</t>
  </si>
  <si>
    <t>ztzukifl</t>
  </si>
  <si>
    <t>Kilofresh BV CP (rechts).</t>
  </si>
  <si>
    <t>ztzukoa</t>
  </si>
  <si>
    <t>Korf Vis BV, Abbert EMF</t>
  </si>
  <si>
    <t>Urker Vishandel J.Koffeman BV CP</t>
  </si>
  <si>
    <t>Oromar BV CP nieuw "Molengat"</t>
  </si>
  <si>
    <t>ztzuqsa</t>
  </si>
  <si>
    <t>Quality Seafood BV CP.</t>
  </si>
  <si>
    <t>ztzurae</t>
  </si>
  <si>
    <t>Ras Echt BV cp</t>
  </si>
  <si>
    <t>ztzuras1</t>
  </si>
  <si>
    <t>Vishandel Gebr. Ras BV CP "Zuidoost"</t>
  </si>
  <si>
    <t>ztzusam</t>
  </si>
  <si>
    <t>Seafish Company BV cp</t>
  </si>
  <si>
    <t>ztzuure</t>
  </si>
  <si>
    <t>Urk - Export BV, Zuidoostrak 8 a CP</t>
  </si>
  <si>
    <t>ztzuuvz</t>
  </si>
  <si>
    <t>UVEC Production BV CP</t>
  </si>
  <si>
    <t>ztzuvsn</t>
  </si>
  <si>
    <t>Visgroothandel Snoek CP</t>
  </si>
  <si>
    <t>ztzuvvs</t>
  </si>
  <si>
    <t>Varia Vis BV, Scheurrak CP.</t>
  </si>
  <si>
    <t>ztzuwat</t>
  </si>
  <si>
    <t>Waterzuivering Urk BV EMF</t>
  </si>
  <si>
    <t>ztzuzbr</t>
  </si>
  <si>
    <t>ztzzdol</t>
  </si>
  <si>
    <t>Vandemoortele Nederland BV EMF.</t>
  </si>
  <si>
    <t>Sensor Emmeloord 1</t>
  </si>
  <si>
    <t>z100-032k</t>
  </si>
  <si>
    <t>awzi Zeewolde-douche besturingsgebouw</t>
  </si>
  <si>
    <t>z100-038k</t>
  </si>
  <si>
    <t>awzi Zeewolde-douche bedrijfsgebouw</t>
  </si>
  <si>
    <t>z100-042k</t>
  </si>
  <si>
    <t>awzi Zeewolde-koffie apparaat Blauwe Unit</t>
  </si>
  <si>
    <t>z124-01</t>
  </si>
  <si>
    <t>Effluent Bedrijfsafvalwaterzuivering</t>
  </si>
  <si>
    <t>z1349cd111</t>
  </si>
  <si>
    <t>IBA Auguste Comteweg 111 1349CD Almere</t>
  </si>
  <si>
    <t>z1349cp165</t>
  </si>
  <si>
    <t>IBA Buitenplaats Oosterwold 165 1349CP Almere</t>
  </si>
  <si>
    <t>IBA Rachel Carsonhof 17 1349CR Almere</t>
  </si>
  <si>
    <t>z1349da009</t>
  </si>
  <si>
    <t>IBA David Huneweg 9 1349DA Almere</t>
  </si>
  <si>
    <t>z1349db001</t>
  </si>
  <si>
    <t>IBA Titus Brandsmalaan 1 1349DB Almere</t>
  </si>
  <si>
    <t>z1349dd037</t>
  </si>
  <si>
    <t>IBA John Lockeweg 37 1349DD Almere</t>
  </si>
  <si>
    <t>z1349ea134</t>
  </si>
  <si>
    <t>IBA Vrije Vogellaan 134 1349EA  Almere</t>
  </si>
  <si>
    <t>z1349eh025</t>
  </si>
  <si>
    <t>IBA Ubuntulaan 25 1349EH Almere</t>
  </si>
  <si>
    <t>z1349eh062</t>
  </si>
  <si>
    <t>IBA Francis Beaufortlaan 62 1349EH Almere</t>
  </si>
  <si>
    <t>z1349eh066</t>
  </si>
  <si>
    <t>IBA Francis Beaufortlaan 66 1349EH Almere</t>
  </si>
  <si>
    <t>z1349eh068</t>
  </si>
  <si>
    <t>IBA Francis Beaufortlaan 68 1349EH Almere</t>
  </si>
  <si>
    <t>z1349ej048</t>
  </si>
  <si>
    <t>IBA Vuursteenhof 48 1349EJ Almere</t>
  </si>
  <si>
    <t>z1349en007</t>
  </si>
  <si>
    <t>IBA Gaudilaan 7 1349EN Almere</t>
  </si>
  <si>
    <t>z1349et025</t>
  </si>
  <si>
    <t>IBA Immanuel Kantweg 25 1349ET Almere</t>
  </si>
  <si>
    <t>z1349et037</t>
  </si>
  <si>
    <t>IBA Immanuel Kantweg 37 1349ET Almere</t>
  </si>
  <si>
    <t>z1349ew02c</t>
  </si>
  <si>
    <t>IBA Zonnelaan 2C 1349EW Almere</t>
  </si>
  <si>
    <t>z1349ew02e</t>
  </si>
  <si>
    <t>IBA Zonnelaan 2E 1349EW Almere</t>
  </si>
  <si>
    <t>z1349gc030</t>
  </si>
  <si>
    <t>IBA De Horizon 30 1350GC Almere</t>
  </si>
  <si>
    <t>z1349gc037</t>
  </si>
  <si>
    <t>IBA De Horizon 37 1349GC Almere</t>
  </si>
  <si>
    <t>z1349gd015</t>
  </si>
  <si>
    <t>IBA William Turnerstraat 15 1349GD Almere</t>
  </si>
  <si>
    <t>z1349gd019</t>
  </si>
  <si>
    <t>IBA William Turnerstraat 19 1349GD Almere</t>
  </si>
  <si>
    <t>z1349jc001</t>
  </si>
  <si>
    <t>IBA Oeverwalweg 1 1349JC Almere</t>
  </si>
  <si>
    <t>z1349jc146</t>
  </si>
  <si>
    <t>IBA oeverwalweg 146 1349JC Almere</t>
  </si>
  <si>
    <t>z1349jc294</t>
  </si>
  <si>
    <t>IBA Oeverwalweg 294 1349JC Almere</t>
  </si>
  <si>
    <t>z1349lb006</t>
  </si>
  <si>
    <t>IBA Fibonaccilaan 6 1349LB Almere</t>
  </si>
  <si>
    <t>z1349le007</t>
  </si>
  <si>
    <t>IBA Jules Vernestraat 7 1349LE Almere</t>
  </si>
  <si>
    <t>z1349lh023</t>
  </si>
  <si>
    <t>IBA Maria Telkesstraat 23 1349LH Almere</t>
  </si>
  <si>
    <t>z1349lk012</t>
  </si>
  <si>
    <t>IBA Melkweg 12 1349LK Almere</t>
  </si>
  <si>
    <t>z1349lk017</t>
  </si>
  <si>
    <t>IBA Melkweg 17 1349LK Almere</t>
  </si>
  <si>
    <t>z1349zz016</t>
  </si>
  <si>
    <t>IBA Belle van Zuylenlaan 16 1349ZZ Almere</t>
  </si>
  <si>
    <t>z1349zz018</t>
  </si>
  <si>
    <t>IBA Belle van Zuylenlaan 18 1349ZZ Almere</t>
  </si>
  <si>
    <t>effluent IBA systeem</t>
  </si>
  <si>
    <t>effluent IBA</t>
  </si>
  <si>
    <t>z15hz-053-01</t>
  </si>
  <si>
    <t>KLUTENTOCHT, brug Banterweg</t>
  </si>
  <si>
    <t>z15hz-070-02</t>
  </si>
  <si>
    <t>z15hz-083-02</t>
  </si>
  <si>
    <t>STADSWATER Emmeloord, brug Hoeksewaard, continue-meting</t>
  </si>
  <si>
    <t>z15hz-083-03</t>
  </si>
  <si>
    <t>z15hz-28365</t>
  </si>
  <si>
    <t>Espelertocht, Continue EC meting (MP610X)</t>
  </si>
  <si>
    <t>z15hz-29365</t>
  </si>
  <si>
    <t>z15hz-29467</t>
  </si>
  <si>
    <t>z15hz-29467-02</t>
  </si>
  <si>
    <t>z17774-01</t>
  </si>
  <si>
    <t>Effluent afvalwaterzuivering</t>
  </si>
  <si>
    <t>z19-01</t>
  </si>
  <si>
    <t>Laboratoriumafvalwater</t>
  </si>
  <si>
    <t>z2</t>
  </si>
  <si>
    <t>Sensor Emmeloord 2</t>
  </si>
  <si>
    <t>z20fn-196-01</t>
  </si>
  <si>
    <t>VORMTTOCHT, hoek bij Urkerweg</t>
  </si>
  <si>
    <t>KAVELSLOOT O:J049/J050, voor uitstroom naar Overijsselsetocht, routing 5</t>
  </si>
  <si>
    <t>STADSWATER DRONTEN, GILDESLOOT, Fietsbrug Krabbelaarspad</t>
  </si>
  <si>
    <t>z20hz-29564</t>
  </si>
  <si>
    <t>KAVELSLOOT K60/K61, begin</t>
  </si>
  <si>
    <t>z20hz-29565</t>
  </si>
  <si>
    <t>KAVELSLOOT K60/K61, einde, bovenstuws</t>
  </si>
  <si>
    <t>z2000-005k</t>
  </si>
  <si>
    <t>Gemaal Buma-doucheruimte</t>
  </si>
  <si>
    <t>z200-024k</t>
  </si>
  <si>
    <t>awzi Amere-douche slibontwateringsgebouw</t>
  </si>
  <si>
    <t>z200-042k</t>
  </si>
  <si>
    <t>awzi Almere-koffie apparaat Blauwe Unit</t>
  </si>
  <si>
    <t>KUINDERTOCHT, duiker Marknesserweg</t>
  </si>
  <si>
    <t>z21an-130-01</t>
  </si>
  <si>
    <t>STEENWIJKERTOCHT, Steenwijkerweg</t>
  </si>
  <si>
    <t>z21an-29386</t>
  </si>
  <si>
    <t>ZWIJNSTOCHT, duiker Mammouthweg</t>
  </si>
  <si>
    <t>z21an-29566</t>
  </si>
  <si>
    <t>STADSWATER MARKNESSE, brug tussen Fluitekruid en Rietpluim</t>
  </si>
  <si>
    <t>z21an-29880</t>
  </si>
  <si>
    <t>z21bn-030-01</t>
  </si>
  <si>
    <t>PAARDENTOCHT, Kraggenburgerweg (NP062)</t>
  </si>
  <si>
    <t>z2100-008k</t>
  </si>
  <si>
    <t>Gemaal Smeenge-doucheruimte</t>
  </si>
  <si>
    <t>z220-001ak</t>
  </si>
  <si>
    <t>breaktank begane grond,rioolgemaal 220</t>
  </si>
  <si>
    <t>z2200-012k</t>
  </si>
  <si>
    <t>Gemaal Vissering-mengkraan werkplaats</t>
  </si>
  <si>
    <t>z2200-031k</t>
  </si>
  <si>
    <t>Gemaal Vissering-loods kraan hoge drukreiniger</t>
  </si>
  <si>
    <t>WEERWATER, Lumi\005C005C005C00E8restrand</t>
  </si>
  <si>
    <t>z26dn-29443</t>
  </si>
  <si>
    <t>PARADIJSVOGELTOCHT, einde Houtsnippad</t>
  </si>
  <si>
    <t>z26dn-29622</t>
  </si>
  <si>
    <t>TURELUURTOCHT, Kathedralenpad onder A27</t>
  </si>
  <si>
    <t>z26dn-29642</t>
  </si>
  <si>
    <t>WATERGANG Z:K045/K046, duiker Leeuwerikpad</t>
  </si>
  <si>
    <t>z26dn-29643</t>
  </si>
  <si>
    <t>WATERGANG Z:G079/G080, duiker Paradijsvogelweg</t>
  </si>
  <si>
    <t>z26dn-29644</t>
  </si>
  <si>
    <t>WATERGANG Z:G077/G078, duiker Paradijsvogelweg</t>
  </si>
  <si>
    <t>z26ez-29382</t>
  </si>
  <si>
    <t>WILGENTENENVELD, Pompput gemaal</t>
  </si>
  <si>
    <t>z3</t>
  </si>
  <si>
    <t>Sensor Emmeloord 3</t>
  </si>
  <si>
    <t>Afvalwater laboratorium</t>
  </si>
  <si>
    <t>z400-064k</t>
  </si>
  <si>
    <t>awzi Lelystad-mengkraan onderzoeksruimte macrofauna</t>
  </si>
  <si>
    <t>z400-066k</t>
  </si>
  <si>
    <t>awzi Lelystad-koffie apparaat Blauwe Unit</t>
  </si>
  <si>
    <t>z5513-01</t>
  </si>
  <si>
    <t>z600gw-md19</t>
  </si>
  <si>
    <t>Dronten, peilbuis md19</t>
  </si>
  <si>
    <t>z600gw-md21</t>
  </si>
  <si>
    <t>Dronten, peilbuis md21</t>
  </si>
  <si>
    <t>z600gw-ref9</t>
  </si>
  <si>
    <t>Dronten, peilbuis referentie 9, oud md9</t>
  </si>
  <si>
    <t>Slibontwateringsgebouw, bemonsteringpunt ontwaterd slib</t>
  </si>
  <si>
    <t>z600-061k</t>
  </si>
  <si>
    <t>awzi Dronten-koffie apparaat Blauwe Unit</t>
  </si>
  <si>
    <t>z68-01</t>
  </si>
  <si>
    <t>afvalwater Fifo Color BV</t>
  </si>
  <si>
    <t>z7799-01</t>
  </si>
  <si>
    <t>z7799-02</t>
  </si>
  <si>
    <t>effluent zuivering Flevosap</t>
  </si>
  <si>
    <t>z800-012k</t>
  </si>
  <si>
    <t>awzi Tollebeek-Douche en was ruimte bedrijfsgebouw</t>
  </si>
  <si>
    <t>z800-048k</t>
  </si>
  <si>
    <t>awzi Tollebeek-koffie apparaat Blauwe Unit</t>
  </si>
  <si>
    <t>z8060-023k</t>
  </si>
  <si>
    <t>Kantoor Larserbos-douche 2 ruimte muskusratten bestrijders</t>
  </si>
  <si>
    <t>Effluent zuiveringstechnische voorziening</t>
  </si>
  <si>
    <t>z8218ng022</t>
  </si>
  <si>
    <t>IBA Pijlstaartweg 22 8218NG LELYSTAD</t>
  </si>
  <si>
    <t>z8256rn037</t>
  </si>
  <si>
    <t>IBA Oldebroekerweg 37 8256RN BIDDINGHUIZEN</t>
  </si>
  <si>
    <t>z8313ps006</t>
  </si>
  <si>
    <t>IBA Gemaalweg 6 8313PS RUTTEN</t>
  </si>
  <si>
    <t>z8317rn22a</t>
  </si>
  <si>
    <t>IBA Mammouthweg 22A 8317RB KRAGGENBURG</t>
  </si>
  <si>
    <t>07903tp18</t>
  </si>
  <si>
    <t>upldndff (Upload biologische gegevens naar NDFF)</t>
  </si>
  <si>
    <t>Afvalwater Olmix B.V. Rogat</t>
  </si>
  <si>
    <t>wdght</t>
  </si>
  <si>
    <t>o03gw-r11</t>
  </si>
  <si>
    <t>RWZI Beilen, referentiepeilbuis 11 (geplaatst in 2017)</t>
  </si>
  <si>
    <t>RWZI Dieverbrug, peilbuis 5  (referentie)</t>
  </si>
  <si>
    <t>RWZI Vollenhove, referentiepeilbuis 3</t>
  </si>
  <si>
    <t>RWZI Vollenhove, referentiepeilbuis 4</t>
  </si>
  <si>
    <t>yzhpb13</t>
  </si>
  <si>
    <t>rwzi Haarlo peilbuis 13</t>
  </si>
  <si>
    <t>a3763lt57-03</t>
  </si>
  <si>
    <t>Intercol LP1</t>
  </si>
  <si>
    <t>swb22-onv11</t>
  </si>
  <si>
    <t>WL03185, onverdacht</t>
  </si>
  <si>
    <t>swb22-onv12</t>
  </si>
  <si>
    <t>swb22-onv13</t>
  </si>
  <si>
    <t>WL03672, onverdacht</t>
  </si>
  <si>
    <t>swb22-onv14</t>
  </si>
  <si>
    <t>WL03673, onverdacht</t>
  </si>
  <si>
    <t>swb22-onv15</t>
  </si>
  <si>
    <t>swb22-onv16</t>
  </si>
  <si>
    <t>swb22-onv18</t>
  </si>
  <si>
    <t>WL03907, onverdacht</t>
  </si>
  <si>
    <t>swb22-onv19</t>
  </si>
  <si>
    <t>swb22-onv20</t>
  </si>
  <si>
    <t>swb22-onv21</t>
  </si>
  <si>
    <t>swb22-onv22</t>
  </si>
  <si>
    <t>swb22-onv23</t>
  </si>
  <si>
    <t>swb22-049t4</t>
  </si>
  <si>
    <t>WL03694, t4</t>
  </si>
  <si>
    <t>s7491ae167b0</t>
  </si>
  <si>
    <t>KLK Kolb; effluent zuivering</t>
  </si>
  <si>
    <t>Welgro B.V. Parallelweg 18 Groenlo</t>
  </si>
  <si>
    <t>a6871ka29-02</t>
  </si>
  <si>
    <t>Ton Donkelaar effluent OBAS Sorteerhal</t>
  </si>
  <si>
    <t>s7742pb004b0</t>
  </si>
  <si>
    <t>IAMS; effluent van de voorzuivering</t>
  </si>
  <si>
    <t>aobrapd</t>
  </si>
  <si>
    <t>otestsw153</t>
  </si>
  <si>
    <t>SW test AW 153</t>
  </si>
  <si>
    <t>otestsw154</t>
  </si>
  <si>
    <t>SW test AW 154</t>
  </si>
  <si>
    <t>otestsw200</t>
  </si>
  <si>
    <t>SW test AW 200</t>
  </si>
  <si>
    <t>otestsw201</t>
  </si>
  <si>
    <t>SW test AW 201</t>
  </si>
  <si>
    <t>otestsw202</t>
  </si>
  <si>
    <t>SW test AW 202</t>
  </si>
  <si>
    <t>otestsw203</t>
  </si>
  <si>
    <t>SW test AW 203</t>
  </si>
  <si>
    <t>otestsw204</t>
  </si>
  <si>
    <t>SW test AW 204</t>
  </si>
  <si>
    <t>otestsw205</t>
  </si>
  <si>
    <t>SW test AW 205</t>
  </si>
  <si>
    <t>otestsw206</t>
  </si>
  <si>
    <t>SW test AW 206</t>
  </si>
  <si>
    <t>otestsw207</t>
  </si>
  <si>
    <t>SW test AW 207</t>
  </si>
  <si>
    <t>otestsw208</t>
  </si>
  <si>
    <t>SW test AW 208</t>
  </si>
  <si>
    <t>otestsw209</t>
  </si>
  <si>
    <t>SW test AW 209</t>
  </si>
  <si>
    <t>otestsw210</t>
  </si>
  <si>
    <t>SW test AW 210</t>
  </si>
  <si>
    <t>otestsw211</t>
  </si>
  <si>
    <t>SW test AW 211</t>
  </si>
  <si>
    <t>otestsw212</t>
  </si>
  <si>
    <t>SW test AW 212</t>
  </si>
  <si>
    <t>otestsw213</t>
  </si>
  <si>
    <t>SW test AW 213</t>
  </si>
  <si>
    <t>otestsw214</t>
  </si>
  <si>
    <t>SW test AW 214</t>
  </si>
  <si>
    <t>otestsw215</t>
  </si>
  <si>
    <t>SW test AW 215</t>
  </si>
  <si>
    <t>otestsw216</t>
  </si>
  <si>
    <t>SW test AW 216</t>
  </si>
  <si>
    <t>otestsw217</t>
  </si>
  <si>
    <t>SW test AW 217</t>
  </si>
  <si>
    <t>otestsw218</t>
  </si>
  <si>
    <t>SW test AW 218</t>
  </si>
  <si>
    <t>otestsw219</t>
  </si>
  <si>
    <t>SW test AW 219</t>
  </si>
  <si>
    <t>otestsw220</t>
  </si>
  <si>
    <t>SW test AW 220</t>
  </si>
  <si>
    <t>otestsw221</t>
  </si>
  <si>
    <t>SW test AW 221</t>
  </si>
  <si>
    <t>otestsw222</t>
  </si>
  <si>
    <t>SW test AW 222</t>
  </si>
  <si>
    <t>otestsw223</t>
  </si>
  <si>
    <t>SW test AW 223</t>
  </si>
  <si>
    <t>otestsw224</t>
  </si>
  <si>
    <t>SW test AW 224</t>
  </si>
  <si>
    <t>otestsw225</t>
  </si>
  <si>
    <t>SW test AW 225</t>
  </si>
  <si>
    <t>otestsw226</t>
  </si>
  <si>
    <t>SW test AW 226</t>
  </si>
  <si>
    <t>otestsw227</t>
  </si>
  <si>
    <t>SW test AW 227</t>
  </si>
  <si>
    <t>otestsw228</t>
  </si>
  <si>
    <t>SW test AW 228</t>
  </si>
  <si>
    <t>Maltha</t>
  </si>
  <si>
    <t>otestawvol</t>
  </si>
  <si>
    <t>t est AW volume prop</t>
  </si>
  <si>
    <t>otestswow1</t>
  </si>
  <si>
    <t>t est ow 1 vechterweerd</t>
  </si>
  <si>
    <t>afvoer (Afvoerkostenfles)</t>
  </si>
  <si>
    <t>zoetstoffen (Zoetstoffen)</t>
  </si>
  <si>
    <t>Plukon CFG Nijkerk mp1</t>
  </si>
  <si>
    <t>ate6195a</t>
  </si>
  <si>
    <t>Plukon CFG Nijkerk BV mp2</t>
  </si>
  <si>
    <t>Effluent AWZI KLK vp</t>
  </si>
  <si>
    <t>Test AW 02</t>
  </si>
  <si>
    <t>Test AW 05</t>
  </si>
  <si>
    <t>Test AW 08</t>
  </si>
  <si>
    <t>Test AW 09</t>
  </si>
  <si>
    <t>Test AW 10</t>
  </si>
  <si>
    <t>otestaw11</t>
  </si>
  <si>
    <t>Test AW 11</t>
  </si>
  <si>
    <t>otestaw13</t>
  </si>
  <si>
    <t>Test AW 13</t>
  </si>
  <si>
    <t>otestaw15</t>
  </si>
  <si>
    <t>Test AW 15</t>
  </si>
  <si>
    <t>otestaw16</t>
  </si>
  <si>
    <t>Test AW 16</t>
  </si>
  <si>
    <t>otestaw17</t>
  </si>
  <si>
    <t>Test AW 17</t>
  </si>
  <si>
    <t>otestaw18</t>
  </si>
  <si>
    <t>Test AW 18</t>
  </si>
  <si>
    <t>otestaw20</t>
  </si>
  <si>
    <t>Test AW 20</t>
  </si>
  <si>
    <t>otestaw22</t>
  </si>
  <si>
    <t>Test AW 22</t>
  </si>
  <si>
    <t>otestaw23</t>
  </si>
  <si>
    <t>Test AW 23</t>
  </si>
  <si>
    <t>otestaw24</t>
  </si>
  <si>
    <t>Test AW 24</t>
  </si>
  <si>
    <t>otestaw25</t>
  </si>
  <si>
    <t>Test AW 25</t>
  </si>
  <si>
    <t>otestbs01</t>
  </si>
  <si>
    <t>Test planning baggerslib</t>
  </si>
  <si>
    <t>otestbs03</t>
  </si>
  <si>
    <t>otestbs05</t>
  </si>
  <si>
    <t>otestbs07</t>
  </si>
  <si>
    <t>otestbs08</t>
  </si>
  <si>
    <t>otestbs10</t>
  </si>
  <si>
    <t>otestbs11</t>
  </si>
  <si>
    <t>TEST OW 08</t>
  </si>
  <si>
    <t>otestow12</t>
  </si>
  <si>
    <t>TEST OW 12</t>
  </si>
  <si>
    <t>otestow17</t>
  </si>
  <si>
    <t>TEST OW 17</t>
  </si>
  <si>
    <t>otestow18</t>
  </si>
  <si>
    <t>TEST OW 18</t>
  </si>
  <si>
    <t>otestow19</t>
  </si>
  <si>
    <t>TEST OW 19</t>
  </si>
  <si>
    <t>otestow20</t>
  </si>
  <si>
    <t>TEST OW 20</t>
  </si>
  <si>
    <t>otestow21</t>
  </si>
  <si>
    <t>TEST OW 21</t>
  </si>
  <si>
    <t>otestow22</t>
  </si>
  <si>
    <t>TEST OW 22</t>
  </si>
  <si>
    <t>otestow23</t>
  </si>
  <si>
    <t>TEST OW 23</t>
  </si>
  <si>
    <t>otestow24</t>
  </si>
  <si>
    <t>TEST OW 24</t>
  </si>
  <si>
    <t>otestow25</t>
  </si>
  <si>
    <t>TEST OW 25</t>
  </si>
  <si>
    <t>otestow26</t>
  </si>
  <si>
    <t>TEST OW 26</t>
  </si>
  <si>
    <t>otestow27</t>
  </si>
  <si>
    <t>TEST OW 27</t>
  </si>
  <si>
    <t>otestow28</t>
  </si>
  <si>
    <t>TEST OW 28</t>
  </si>
  <si>
    <t>otestow29</t>
  </si>
  <si>
    <t>TEST OW 29</t>
  </si>
  <si>
    <t>otestow30</t>
  </si>
  <si>
    <t>TEST OW 30</t>
  </si>
  <si>
    <t>otestow31</t>
  </si>
  <si>
    <t>TEST OW 31</t>
  </si>
  <si>
    <t>otestow32</t>
  </si>
  <si>
    <t>TEST OW 32</t>
  </si>
  <si>
    <t>otestow33</t>
  </si>
  <si>
    <t>TEST OW 33</t>
  </si>
  <si>
    <t>otestow34</t>
  </si>
  <si>
    <t>TEST OW 34</t>
  </si>
  <si>
    <t>otestow35</t>
  </si>
  <si>
    <t>TEST OW 35</t>
  </si>
  <si>
    <t>otestow38</t>
  </si>
  <si>
    <t>TEST OW 38</t>
  </si>
  <si>
    <t>otestow39</t>
  </si>
  <si>
    <t>TEST OW 39</t>
  </si>
  <si>
    <t>otestow40</t>
  </si>
  <si>
    <t>TEST OW 40</t>
  </si>
  <si>
    <t>Remkes Food Products BV CP</t>
  </si>
  <si>
    <t>lthemahand</t>
  </si>
  <si>
    <t>Monster themamiddag Handhaving, 1</t>
  </si>
  <si>
    <t>s130gw-040</t>
  </si>
  <si>
    <t>Enschede grondwaterpeilbuis 40</t>
  </si>
  <si>
    <t>s130gw-041</t>
  </si>
  <si>
    <t>Enschede grondwaterpeilbuis 41</t>
  </si>
  <si>
    <t>s130gw-042</t>
  </si>
  <si>
    <t>Enschede grondwaterpeilbuis 42</t>
  </si>
  <si>
    <t>s130gw-043</t>
  </si>
  <si>
    <t>Enschede grondwaterpeilbuis 43</t>
  </si>
  <si>
    <t>s130gw-044</t>
  </si>
  <si>
    <t>Enschede grondwaterpeilbuis 44</t>
  </si>
  <si>
    <t>s130gw-045a</t>
  </si>
  <si>
    <t>Enschede grondwaterpeilbuis 45a</t>
  </si>
  <si>
    <t>otestawi01</t>
  </si>
  <si>
    <t>RWZI Test AWI</t>
  </si>
  <si>
    <t>otestawi02</t>
  </si>
  <si>
    <t>otestawi03</t>
  </si>
  <si>
    <t>otestawi04</t>
  </si>
  <si>
    <t>otestawi05</t>
  </si>
  <si>
    <t>otestawi06</t>
  </si>
  <si>
    <t>otestawi07</t>
  </si>
  <si>
    <t>otestawi08</t>
  </si>
  <si>
    <t>otestkoenow</t>
  </si>
  <si>
    <t>Test Koen 2x op 1 dag</t>
  </si>
  <si>
    <t>z8220-01</t>
  </si>
  <si>
    <t>dna-drdmictparv (DNA microthrix parvicella (draadvormer))</t>
  </si>
  <si>
    <t>dna-drdprofil (DNA candidatus promineofilum (draadvormer))</t>
  </si>
  <si>
    <t>sopggorbv</t>
  </si>
  <si>
    <t>apieklozingbennekom</t>
  </si>
  <si>
    <t>wd6883985</t>
  </si>
  <si>
    <t>lcms-pfasg (PFAS (LCMS))</t>
  </si>
  <si>
    <t>o7707ar40-1</t>
  </si>
  <si>
    <t>Afvalwater Friesland Campina Nederland BV</t>
  </si>
  <si>
    <t>sfdok99</t>
  </si>
  <si>
    <t>Dommerskanaal, Griendtsveenstraat Weiteveen</t>
  </si>
  <si>
    <t>Enschede grondwaterpeilbuis R1 Referentie</t>
  </si>
  <si>
    <t>Enschede grondwaterpeilbuis R2 Referentie</t>
  </si>
  <si>
    <t>a6718xa2-01</t>
  </si>
  <si>
    <t>Tholu</t>
  </si>
  <si>
    <t>otestmo1</t>
  </si>
  <si>
    <t>o75testaws1</t>
  </si>
  <si>
    <t>Heino test aw1</t>
  </si>
  <si>
    <t>o75testaws10</t>
  </si>
  <si>
    <t>Heino test aw10</t>
  </si>
  <si>
    <t>o75testaws2</t>
  </si>
  <si>
    <t>Heino test aw2</t>
  </si>
  <si>
    <t>o75testaws3</t>
  </si>
  <si>
    <t>Heino test aw3</t>
  </si>
  <si>
    <t>o75testaws4</t>
  </si>
  <si>
    <t>Heino test aw4</t>
  </si>
  <si>
    <t>o75testaws5</t>
  </si>
  <si>
    <t>Heino test aw5</t>
  </si>
  <si>
    <t>o75testaws6</t>
  </si>
  <si>
    <t>Heino test aw6</t>
  </si>
  <si>
    <t>o75testaws7</t>
  </si>
  <si>
    <t>Heino test aw7</t>
  </si>
  <si>
    <t>o75testaws8</t>
  </si>
  <si>
    <t>Heino test aw8</t>
  </si>
  <si>
    <t>o75testaws9</t>
  </si>
  <si>
    <t>Heino test aw9</t>
  </si>
  <si>
    <t>o76testaw1</t>
  </si>
  <si>
    <t>Raalte test aw1</t>
  </si>
  <si>
    <t>o76testaw2</t>
  </si>
  <si>
    <t>Raalte test aw2</t>
  </si>
  <si>
    <t>o76testaw3</t>
  </si>
  <si>
    <t>Raalte test aw3</t>
  </si>
  <si>
    <t>o76testaw4</t>
  </si>
  <si>
    <t>Raalte test aw4</t>
  </si>
  <si>
    <t>o76testaw5</t>
  </si>
  <si>
    <t>Raalte test aw5</t>
  </si>
  <si>
    <t>o76testaw6</t>
  </si>
  <si>
    <t>Raalte test aw6</t>
  </si>
  <si>
    <t>o76testaw7</t>
  </si>
  <si>
    <t>Raalte test aw7</t>
  </si>
  <si>
    <t>o76testaw8</t>
  </si>
  <si>
    <t>Raalte test aw8</t>
  </si>
  <si>
    <t>o76testaw9</t>
  </si>
  <si>
    <t>Raalte test aw9</t>
  </si>
  <si>
    <t>Hardeman wasplaats</t>
  </si>
  <si>
    <t>a3903lb47-4</t>
  </si>
  <si>
    <t>a6718wv4-1</t>
  </si>
  <si>
    <t>bem-sensor (Bemonstering Sensor)</t>
  </si>
  <si>
    <t>IJssel bij Dieren, voor inlaat</t>
  </si>
  <si>
    <t>Apeldoorns Kanaal, 1e pand, Laag Soeren, Soerensebrug</t>
  </si>
  <si>
    <t>Apeldoorns Kanaal, 1e pand, Loenen, Voorsterweg</t>
  </si>
  <si>
    <t>Apeldoorns Kanaal, 1e pand, Eerbeeksebrug</t>
  </si>
  <si>
    <t>Apeldoorns Kanaal, 1e pand</t>
  </si>
  <si>
    <t>a202760</t>
  </si>
  <si>
    <t>Stadsgracht Hattem West, Dorpsweg</t>
  </si>
  <si>
    <t>a202770</t>
  </si>
  <si>
    <t>Afvoer Stadsgracht, Hattem, Rijnstraat</t>
  </si>
  <si>
    <t>a202771</t>
  </si>
  <si>
    <t>Stadswater Hattem Allee</t>
  </si>
  <si>
    <t>a202861</t>
  </si>
  <si>
    <t>Duivendenswetering, Wezep, Schaapmanhof</t>
  </si>
  <si>
    <t>a208060</t>
  </si>
  <si>
    <t>Wendhorstbeek, Heerde, Prof. Jonkerlaan</t>
  </si>
  <si>
    <t>Grift, Heerde, Griftdijk 4</t>
  </si>
  <si>
    <t>a220245</t>
  </si>
  <si>
    <t>Apeldoorns Kanaal, Stuw de Vlijt</t>
  </si>
  <si>
    <t>Voorstondense Beek</t>
  </si>
  <si>
    <t>Bussloo noordwestelijk deel bij steiger</t>
  </si>
  <si>
    <t>het verlaat Apeldoorn Osseveld west</t>
  </si>
  <si>
    <t>Waterlei, Osseveld West, Apeldoorn</t>
  </si>
  <si>
    <t>Terwoldse Wetering</t>
  </si>
  <si>
    <t>Grote Wetering, Wapenveld</t>
  </si>
  <si>
    <t>a240320</t>
  </si>
  <si>
    <t>Mistsloot, Oldebroek, Zuiderzeestraatweg</t>
  </si>
  <si>
    <t>Noordermerkkanaal, Noordeinde, Kleine Woldweg 25</t>
  </si>
  <si>
    <t>Gelderse Gracht, Noordeinde, Gemaal de Wenden</t>
  </si>
  <si>
    <t>a243510</t>
  </si>
  <si>
    <t>Staverdense Beek, Staverdensewg</t>
  </si>
  <si>
    <t>a243640</t>
  </si>
  <si>
    <t>Leuvenumse Beek, Elspeet, Poolseweg</t>
  </si>
  <si>
    <t>Zijbeek van het Uddelerveen, Ermelo, Uddelermeerweg</t>
  </si>
  <si>
    <t>Gerritsfles ven, Radio Kootwijk</t>
  </si>
  <si>
    <t>a286051</t>
  </si>
  <si>
    <t>Arkervaart Nijkerk N301</t>
  </si>
  <si>
    <t>a286055</t>
  </si>
  <si>
    <t>Arkervaart Nijkerk in zijarm</t>
  </si>
  <si>
    <t>Esvelderbeek, Hoevelaken, Stoutenburgerlaan</t>
  </si>
  <si>
    <t>Garderbroekerbeek, Kootwijkerbroek, Wencopperweg</t>
  </si>
  <si>
    <t>Grote Valkse Beek, De Valk, Ruitenbeekweg</t>
  </si>
  <si>
    <t>Middenloop Barneveldsebeek, Barneveld, Achterveldseweg</t>
  </si>
  <si>
    <t>Kleine Barneveldsebeek, Kallenbroek, Kallenbroekerweg</t>
  </si>
  <si>
    <t>Luntersebeek, Scherpenzeel, Vlieterweg 17</t>
  </si>
  <si>
    <t>Modderbeek, Scherpenzeel, Scherpenzeelseweg</t>
  </si>
  <si>
    <t>Nederwoudsebeek, Renswoude Bekerweg 4</t>
  </si>
  <si>
    <t>Nattegatsloot, Woudenberg, Voskuilerweg 44</t>
  </si>
  <si>
    <t>Benedenloop Barneveldsebeek, Amersfoort, Operaweg</t>
  </si>
  <si>
    <t>Eem, Amersfoort, Smallebrug (Koppelpoort)</t>
  </si>
  <si>
    <t>Eemnesservaart midden</t>
  </si>
  <si>
    <t>Noorderwetering, Frans Jacobsweg</t>
  </si>
  <si>
    <t>Woudenbergsegrift brug Vieweg/Griftdijk</t>
  </si>
  <si>
    <t>Apeldoorns Kanaal, 1e pand, Spaankerenseweg</t>
  </si>
  <si>
    <t>a610083</t>
  </si>
  <si>
    <t>Eem inham, t.h.v, Eemdijk 173</t>
  </si>
  <si>
    <t>a610085</t>
  </si>
  <si>
    <t>a643640</t>
  </si>
  <si>
    <t>Leuvenumse Beek, Elspeet, Poolseweg, na zandsupletie</t>
  </si>
  <si>
    <t>a750054</t>
  </si>
  <si>
    <t>Zwaanspreng</t>
  </si>
  <si>
    <t>a750055</t>
  </si>
  <si>
    <t>Kayersbeek</t>
  </si>
  <si>
    <t>a750056</t>
  </si>
  <si>
    <t>Koppelsprengen, na Hamermolen</t>
  </si>
  <si>
    <t>a750058</t>
  </si>
  <si>
    <t>Steenbeek, bovenstrooms sprengkop</t>
  </si>
  <si>
    <t>a750059</t>
  </si>
  <si>
    <t>Steenbeek, benedenstrooms sprengkop</t>
  </si>
  <si>
    <t>a750061</t>
  </si>
  <si>
    <t>Orderbeek</t>
  </si>
  <si>
    <t>a750064</t>
  </si>
  <si>
    <t>Koningsbeek</t>
  </si>
  <si>
    <t>a750066</t>
  </si>
  <si>
    <t>Beek in Kerschoten</t>
  </si>
  <si>
    <t>a750067</t>
  </si>
  <si>
    <t>Badhuisspreng</t>
  </si>
  <si>
    <t>a750068</t>
  </si>
  <si>
    <t>Driehuizerspreng</t>
  </si>
  <si>
    <t>a750069</t>
  </si>
  <si>
    <t>Beek in het Orderveen</t>
  </si>
  <si>
    <t>a750070</t>
  </si>
  <si>
    <t>Eendrachtspreng</t>
  </si>
  <si>
    <t>a750071</t>
  </si>
  <si>
    <t>Schoolbeek</t>
  </si>
  <si>
    <t>a750072</t>
  </si>
  <si>
    <t>Ugchelsebeek, Molecatenlaan</t>
  </si>
  <si>
    <t>a750073</t>
  </si>
  <si>
    <t>Winkewijert</t>
  </si>
  <si>
    <t>a750077</t>
  </si>
  <si>
    <t>Ugchelsebeek, Hoenderloseweg</t>
  </si>
  <si>
    <t>a750078</t>
  </si>
  <si>
    <t>Kayersbeek, Zuiderpark</t>
  </si>
  <si>
    <t>a750079</t>
  </si>
  <si>
    <t>Zwaanspreng, thv Apeldoorns Kanaal</t>
  </si>
  <si>
    <t>a750080</t>
  </si>
  <si>
    <t>De Grift, De Heeze</t>
  </si>
  <si>
    <t>a750081</t>
  </si>
  <si>
    <t>Eendrachtspreng, Europaweg/Jachtlaan</t>
  </si>
  <si>
    <t>a750082</t>
  </si>
  <si>
    <t>Beek in Orderveen, voor splitsing</t>
  </si>
  <si>
    <t>a750083</t>
  </si>
  <si>
    <t>Beek in Orderveen, na splitsing</t>
  </si>
  <si>
    <t>s030es-adez</t>
  </si>
  <si>
    <t>a3763lt62-2</t>
  </si>
  <si>
    <t>Beijer</t>
  </si>
  <si>
    <t>Attero Wilp</t>
  </si>
  <si>
    <t>s7602pa009h2</t>
  </si>
  <si>
    <t>zorivm-ew-4-13</t>
  </si>
  <si>
    <t>Drainwater project Vuursteentocht drain 4-13</t>
  </si>
  <si>
    <t>zorivm-ew-4-15</t>
  </si>
  <si>
    <t>Drainwater project Vuursteentocht drain 4-15</t>
  </si>
  <si>
    <t>z15fz-011-01</t>
  </si>
  <si>
    <t>STADSWATER LEMMER, hoek Schouw en Aak</t>
  </si>
  <si>
    <t>Espelertocht, Continue EC meting (MP6107)</t>
  </si>
  <si>
    <t>z16cn-014-01</t>
  </si>
  <si>
    <t>KUINDERPLAS, De Kuilen, nabij schuur SBB</t>
  </si>
  <si>
    <t>z20dz-38644</t>
  </si>
  <si>
    <t>IJSSELMEER, thv hmp 33.3</t>
  </si>
  <si>
    <t>z20fn-180-01</t>
  </si>
  <si>
    <t>STADSWATER TOLLEBEEK, Wildzang, gracht achter de Visarend</t>
  </si>
  <si>
    <t>z20fz-012-01</t>
  </si>
  <si>
    <t>PLEISTERPLAS, midden plas, Kamperhoek</t>
  </si>
  <si>
    <t>z20fz-38648</t>
  </si>
  <si>
    <t>IJSSELMEER, thv hmp 18.4</t>
  </si>
  <si>
    <t>z20gn-045-01</t>
  </si>
  <si>
    <t>IJSSELMEER, hevel Noord, nabij Marina-haven</t>
  </si>
  <si>
    <t>z20gn-38645</t>
  </si>
  <si>
    <t>IJSSELMEER, thv ijzeren hevelhuisje, hmp 28.3</t>
  </si>
  <si>
    <t>z20gn-38646</t>
  </si>
  <si>
    <t>IJSSELMEER, thv hmp 24.7</t>
  </si>
  <si>
    <t>z20gn-38647</t>
  </si>
  <si>
    <t>IJSSELMEER, thv hmp 21.7</t>
  </si>
  <si>
    <t>z20hz-062-01</t>
  </si>
  <si>
    <t>LAGE VAART, tegenover Wisentbos, natuurvriendelijk</t>
  </si>
  <si>
    <t>STADSWATER DRONTEN, DE ZATE, fietsbrug</t>
  </si>
  <si>
    <t>z21an-094-01</t>
  </si>
  <si>
    <t>STADSWATER MARKNESSE, vijver Westerkimme</t>
  </si>
  <si>
    <t>z21an-099-01</t>
  </si>
  <si>
    <t>STADSWATER MARKNESSE, thv Rietpluim / Zwanebloem</t>
  </si>
  <si>
    <t>z21an-142-01</t>
  </si>
  <si>
    <t>NEUSHOORNTOCHT, duiker Mammouthweg (pak020)</t>
  </si>
  <si>
    <t>z21bn-38651</t>
  </si>
  <si>
    <t>KADOELERTOCHT, duiker Kraggenburgerweg</t>
  </si>
  <si>
    <t>z25hn-022-01</t>
  </si>
  <si>
    <t>GALJOOTTOCHT, spoorbaan, midden kavel Az15</t>
  </si>
  <si>
    <t>z25hn-073-01</t>
  </si>
  <si>
    <t>ALMERE-POORT, t.h.v. Cascadepad / Zwitserlandpad</t>
  </si>
  <si>
    <t>z26az-010-01</t>
  </si>
  <si>
    <t>GROTE PLAS, Wilgebos, bij De Blocq van Kuffeler</t>
  </si>
  <si>
    <t>z26az-014-01</t>
  </si>
  <si>
    <t>LEEGHWATERPLAS Almere, voor het gemaal</t>
  </si>
  <si>
    <t>z26az-016-01</t>
  </si>
  <si>
    <t>STADSWATER ALMERE-STAD, Zalmbrug Baarsweg</t>
  </si>
  <si>
    <t>z26az-024-01</t>
  </si>
  <si>
    <t>GRACHT ALMERE-BUITEN, Herfst- en Septemberstraat</t>
  </si>
  <si>
    <t>z26az-054-01</t>
  </si>
  <si>
    <t>LAGE VAART, einde Duwweg</t>
  </si>
  <si>
    <t>z26az-071-01</t>
  </si>
  <si>
    <t>LEPELAARPLASSEN, nabij vogelkijkhut</t>
  </si>
  <si>
    <t>z26az-096-01</t>
  </si>
  <si>
    <t>STADSWATER ALMERE, brug Frans Halsweg</t>
  </si>
  <si>
    <t>z26az-102-01</t>
  </si>
  <si>
    <t>LEPELAARPLASSEN, kwelplas</t>
  </si>
  <si>
    <t>z26az-190-01</t>
  </si>
  <si>
    <t>LEPELAARPLASSEN, ondiepe plas naast gronddepot</t>
  </si>
  <si>
    <t>z26az-191-01</t>
  </si>
  <si>
    <t>LEPELAARPLASSEN, ringsloot</t>
  </si>
  <si>
    <t>z26bn-011-01</t>
  </si>
  <si>
    <t>OOIEVAARSTOCHT, t.h.v. hoek kavel Jz38</t>
  </si>
  <si>
    <t>BOVENWATER, strand Zeilplas</t>
  </si>
  <si>
    <t>z26bn-033-01</t>
  </si>
  <si>
    <t>LAGE KNARTOCHT, Knardijk, D17/18</t>
  </si>
  <si>
    <t>z26bz-105-01</t>
  </si>
  <si>
    <t>WULPTOCHT, parallel aan A6, fietsbrug Ibispad</t>
  </si>
  <si>
    <t>z26cn-040-01</t>
  </si>
  <si>
    <t>LANGE WETERING, brug Fongerspad</t>
  </si>
  <si>
    <t>z26cn-051-01</t>
  </si>
  <si>
    <t>GRACHT ALMERE-STAD, Saxofoonbrug, Saxofoonweg</t>
  </si>
  <si>
    <t>z26cn-088-01</t>
  </si>
  <si>
    <t>PLAS, Almere Hout, ZW van Nachtegaallaan</t>
  </si>
  <si>
    <t>z26cn-095-01</t>
  </si>
  <si>
    <t>PLAS KROMSLOOTPARK, grote plas t/o Bergplaat</t>
  </si>
  <si>
    <t>z26cn-183-01</t>
  </si>
  <si>
    <t>ALMERE-OVERGOOI, vijver t.h.v. Kloosterbos / Meentweg</t>
  </si>
  <si>
    <t>z26cn-30261</t>
  </si>
  <si>
    <t>KIEVITSTOCHT, fietsbrug Paradijsvogelpad</t>
  </si>
  <si>
    <t>z26dn-045-01</t>
  </si>
  <si>
    <t>WULPTOCHT, duiker Vogelweg</t>
  </si>
  <si>
    <t>z26dz-012-01</t>
  </si>
  <si>
    <t>PRIEMTOCHT, duiker Gooiseweg</t>
  </si>
  <si>
    <t>z26dz-023-01</t>
  </si>
  <si>
    <t>WIELSETOCHT, Rassenbeekweg natuurvriendelijk</t>
  </si>
  <si>
    <t>z26dz-033-01</t>
  </si>
  <si>
    <t>PLAS 'DE STICHTSE PUTTEN', kavel Kz4/5</t>
  </si>
  <si>
    <t>z26en-025-01</t>
  </si>
  <si>
    <t>KUILTOCHT, duiker Kuilweg</t>
  </si>
  <si>
    <t>z26en-027-01</t>
  </si>
  <si>
    <t>UILENTOCHT, duiker Vlotgrasweg</t>
  </si>
  <si>
    <t>z26en-033-01</t>
  </si>
  <si>
    <t>LAGE VAART, brug Larserweg</t>
  </si>
  <si>
    <t>HOLLANDSETOCHT, duiker nieuwe deel</t>
  </si>
  <si>
    <t>z26ez-028-01</t>
  </si>
  <si>
    <t>MEEUWENTOCHT, duiker Larserpad</t>
  </si>
  <si>
    <t>z26ez-035-01</t>
  </si>
  <si>
    <t>ZANDPLAS OOIEVAARSTOCHT, Vogelweg/Knardijk</t>
  </si>
  <si>
    <t>z26gz-023-01</t>
  </si>
  <si>
    <t>GROENEWOUDSETOCHT, bovenstrooms van stuw</t>
  </si>
  <si>
    <t>wm329000</t>
  </si>
  <si>
    <t>M329000</t>
  </si>
  <si>
    <t>wm329001</t>
  </si>
  <si>
    <t>M329001</t>
  </si>
  <si>
    <t>zo-alm</t>
  </si>
  <si>
    <t>asensor1</t>
  </si>
  <si>
    <t>Stuw Hoolboomweg, zijdewetering</t>
  </si>
  <si>
    <t>asensor2</t>
  </si>
  <si>
    <t>Kooiweg, zijdewetering</t>
  </si>
  <si>
    <t>a9139</t>
  </si>
  <si>
    <t>a9140</t>
  </si>
  <si>
    <t>y1-mp16</t>
  </si>
  <si>
    <t>Ahauser Aa Averesch Duitsland 1</t>
  </si>
  <si>
    <t>y2-mp10</t>
  </si>
  <si>
    <t>Ahauser Aa Nordiek Duitsland 2</t>
  </si>
  <si>
    <t>y3-mp3</t>
  </si>
  <si>
    <t>Ahauser Aa Besslinkhook Duitsland 3</t>
  </si>
  <si>
    <t>o03infl-rfc</t>
  </si>
  <si>
    <t>Beilen influent RFC (Royal Friesland Campina)</t>
  </si>
  <si>
    <t>swb22-onv36</t>
  </si>
  <si>
    <t>WL01859</t>
  </si>
  <si>
    <t>swb22-onv37</t>
  </si>
  <si>
    <t>WL07253</t>
  </si>
  <si>
    <t>swb22-onv38</t>
  </si>
  <si>
    <t>WL05856</t>
  </si>
  <si>
    <t>swb22-onv39</t>
  </si>
  <si>
    <t>WL01993</t>
  </si>
  <si>
    <t>swb22-onv40</t>
  </si>
  <si>
    <t>WL01270</t>
  </si>
  <si>
    <t>swb22-onv41</t>
  </si>
  <si>
    <t>WL01027</t>
  </si>
  <si>
    <t>swb22-onv42</t>
  </si>
  <si>
    <t>WL00604, onverdacht</t>
  </si>
  <si>
    <t>swb22-onv43</t>
  </si>
  <si>
    <t>WL00684, onverdacht</t>
  </si>
  <si>
    <t>swb22-onv44</t>
  </si>
  <si>
    <t>swb22-onv45</t>
  </si>
  <si>
    <t>WL00605, onverdacht</t>
  </si>
  <si>
    <t>swb22-onv46</t>
  </si>
  <si>
    <t>swb22-onv47</t>
  </si>
  <si>
    <t>Hengelo effluent - na filtratie</t>
  </si>
  <si>
    <t>lsk-a9139</t>
  </si>
  <si>
    <t>Kal.en Ond. Stuw Hoolboomweg, zijdewetering</t>
  </si>
  <si>
    <t>lsk-a9140</t>
  </si>
  <si>
    <t>Kal.en Ond. Kooiweg, zijdewetering</t>
  </si>
  <si>
    <t>lsk-o8rcl19</t>
  </si>
  <si>
    <t>Kal.en Ond. Heino, vijver Cingel</t>
  </si>
  <si>
    <t>lsk-yogrs56</t>
  </si>
  <si>
    <t>Kal.en Ond. Winterswijk, wemerbeek langs ravenhorsterweg.</t>
  </si>
  <si>
    <t>lsk-y1-mp16</t>
  </si>
  <si>
    <t>Kal.en Ond. Ahauser Aa Averesch Duitsland 1</t>
  </si>
  <si>
    <t>lsk-y2-mp10</t>
  </si>
  <si>
    <t>Kal.en Ond. Ahauser Aa Nordiek Duitsland 2</t>
  </si>
  <si>
    <t>lsk-y3-mp3</t>
  </si>
  <si>
    <t>Kal.en Ond. Ahauser Aa Besslinghook Duitsland 3</t>
  </si>
  <si>
    <t>lsk-z15hz-070-02</t>
  </si>
  <si>
    <t>Kal.en Ond. Emmeloord, Mastenbroek</t>
  </si>
  <si>
    <t>lsk-z15hz-083-03</t>
  </si>
  <si>
    <t>Kal.en Ond. Emmeloord, Hoeksewaard</t>
  </si>
  <si>
    <t>lsk-z15hz-29467-02</t>
  </si>
  <si>
    <t>Kal.en Ond. Emmeloord, Meijerij</t>
  </si>
  <si>
    <t>lsk-z20gz-031-02</t>
  </si>
  <si>
    <t>Kal.en Ond. Vuursteentocht, wisentweg</t>
  </si>
  <si>
    <t>lso-a9139</t>
  </si>
  <si>
    <t>Onderhoud Stuw Hoolboomweg, zijdewetering</t>
  </si>
  <si>
    <t>lso-a9140</t>
  </si>
  <si>
    <t>Onderhoud Kooiweg, zijdewetering</t>
  </si>
  <si>
    <t>lso-o8rcl19</t>
  </si>
  <si>
    <t>Onderhoud Heino, vijver Cingel</t>
  </si>
  <si>
    <t>lso-yogrs56</t>
  </si>
  <si>
    <t>Onderhoud Winterswijk, wemerbeek langs ravenhorsterweg.</t>
  </si>
  <si>
    <t>lso-y1-mp16</t>
  </si>
  <si>
    <t>Onderhoud Ahauser Aa Averesch Duitsland 1</t>
  </si>
  <si>
    <t>lso-y2-mp10</t>
  </si>
  <si>
    <t>Onderhoud Ahauser Aa Nordiek Duitsland 2</t>
  </si>
  <si>
    <t>lso-y3-mp3</t>
  </si>
  <si>
    <t>Onderhoud Ahauser Aa Besslinghook Duitsland 3</t>
  </si>
  <si>
    <t>lso-z15hz-070-02</t>
  </si>
  <si>
    <t>Onderhoud Emmeloord, Mastenbroek</t>
  </si>
  <si>
    <t>lso-z15hz-083-03</t>
  </si>
  <si>
    <t>Onderhoud Emmeloord, Hoeksewaard</t>
  </si>
  <si>
    <t>lso-z15hz-29467-02</t>
  </si>
  <si>
    <t>Onderhoud Emmeloord, Meijerij</t>
  </si>
  <si>
    <t>lso-z20gz-031-02</t>
  </si>
  <si>
    <t>Onderhoud Vuursteentocht, wisentweg</t>
  </si>
  <si>
    <t>ltestaw-01</t>
  </si>
  <si>
    <t>Test AW 1</t>
  </si>
  <si>
    <t>ltestaw-02</t>
  </si>
  <si>
    <t>Test AW 2</t>
  </si>
  <si>
    <t>ltestaw-03</t>
  </si>
  <si>
    <t>Test AW 3</t>
  </si>
  <si>
    <t>ltestaw-04</t>
  </si>
  <si>
    <t>Test AW 4</t>
  </si>
  <si>
    <t>ltestaw-05</t>
  </si>
  <si>
    <t>Test AW 5</t>
  </si>
  <si>
    <t>ltestaw-06</t>
  </si>
  <si>
    <t>Test AW 6</t>
  </si>
  <si>
    <t>ltestaw-07</t>
  </si>
  <si>
    <t>Test AW 7</t>
  </si>
  <si>
    <t>ltestaw-08</t>
  </si>
  <si>
    <t>Test AW 8</t>
  </si>
  <si>
    <t>ltestaw-09</t>
  </si>
  <si>
    <t>Test AW 9</t>
  </si>
  <si>
    <t>ltest-ow01</t>
  </si>
  <si>
    <t>Test OW 1</t>
  </si>
  <si>
    <t>ltest-ow02</t>
  </si>
  <si>
    <t>Test OW 2</t>
  </si>
  <si>
    <t>ltest-ow03</t>
  </si>
  <si>
    <t>Test OW 3</t>
  </si>
  <si>
    <t>ltest-ow04</t>
  </si>
  <si>
    <t>Test OW 4</t>
  </si>
  <si>
    <t>ltest-ow05</t>
  </si>
  <si>
    <t>Test OW 5</t>
  </si>
  <si>
    <t>ltest-ow06</t>
  </si>
  <si>
    <t>Test OW 6</t>
  </si>
  <si>
    <t>ltest-ow07</t>
  </si>
  <si>
    <t>Test OW 7</t>
  </si>
  <si>
    <t>ltest-ow08</t>
  </si>
  <si>
    <t>Test OW 8</t>
  </si>
  <si>
    <t>ltest-ow09</t>
  </si>
  <si>
    <t>Test OW 9</t>
  </si>
  <si>
    <t>o1beis30</t>
  </si>
  <si>
    <t>Beilerstroom</t>
  </si>
  <si>
    <t>Zuiden Koematenweg</t>
  </si>
  <si>
    <t>o1oudd10</t>
  </si>
  <si>
    <t>o1prov01</t>
  </si>
  <si>
    <t>Sloot, ten noorden van Klateringerweg</t>
  </si>
  <si>
    <t>o1prov02</t>
  </si>
  <si>
    <t>Sloot, ten noorden van Beilerstraat/ N856</t>
  </si>
  <si>
    <t>o1rust30</t>
  </si>
  <si>
    <t>Straat Eemster</t>
  </si>
  <si>
    <t>o1stea80</t>
  </si>
  <si>
    <t>o1wess01</t>
  </si>
  <si>
    <t>Westerborkerstroom Oosten brugstraat Orvelte</t>
  </si>
  <si>
    <t>o1wess15</t>
  </si>
  <si>
    <t>Westerborkerstroom ten westen van open verbinding</t>
  </si>
  <si>
    <t>o1wess17</t>
  </si>
  <si>
    <t>Westerborkerstroom ten westen van stuw Timmerholt. Zuidzijde (schaduw)</t>
  </si>
  <si>
    <t>o2bosw50</t>
  </si>
  <si>
    <t>Boschwijde</t>
  </si>
  <si>
    <t>o2bsto20</t>
  </si>
  <si>
    <t>o2kiew40</t>
  </si>
  <si>
    <t>Kiersche Wijde</t>
  </si>
  <si>
    <t>o2pbol50</t>
  </si>
  <si>
    <t>o2phog10</t>
  </si>
  <si>
    <t>Petgat Hoosjesgracht</t>
  </si>
  <si>
    <t>o2ptop10</t>
  </si>
  <si>
    <t>Petgat Toppenkolkje</t>
  </si>
  <si>
    <t>o2voss50</t>
  </si>
  <si>
    <t>Vossebelt</t>
  </si>
  <si>
    <t>o2zuid50</t>
  </si>
  <si>
    <t>Zuideindigerwijde</t>
  </si>
  <si>
    <t>o3qkw25</t>
  </si>
  <si>
    <t>o8ipg09</t>
  </si>
  <si>
    <t>Petgat links tegenover parkeerplaats</t>
  </si>
  <si>
    <t>o8ipg10</t>
  </si>
  <si>
    <t>Nieuw petgat bij Ebromo</t>
  </si>
  <si>
    <t>o8isl64</t>
  </si>
  <si>
    <t>Oude Matensloot bij proef petgaten (Staphorsterveld)</t>
  </si>
  <si>
    <t>o8ist40</t>
  </si>
  <si>
    <t>Oostelijke plas Stouwe</t>
  </si>
  <si>
    <t>o8iwo01</t>
  </si>
  <si>
    <t>o8nww28</t>
  </si>
  <si>
    <t>o8nww30</t>
  </si>
  <si>
    <t>o8osl03</t>
  </si>
  <si>
    <t>Sloot Wittensteinse Allee, Binnen weter.</t>
  </si>
  <si>
    <t>o8osl17</t>
  </si>
  <si>
    <t>o8pnd20</t>
  </si>
  <si>
    <t>o8pnd30</t>
  </si>
  <si>
    <t>Noordiep 3 (noord)</t>
  </si>
  <si>
    <t>o8qko01</t>
  </si>
  <si>
    <t>Kolk  Afsched</t>
  </si>
  <si>
    <t>sodok10</t>
  </si>
  <si>
    <t>Dooze Kloosterhaar,Crullsweg na zijsloot</t>
  </si>
  <si>
    <t>s06-018</t>
  </si>
  <si>
    <t>Eendenbeek, Vasserdijk, Manderveen</t>
  </si>
  <si>
    <t>s06-237</t>
  </si>
  <si>
    <t>Haarsloot, Vasserdijk, Langeveen</t>
  </si>
  <si>
    <t>s16-403</t>
  </si>
  <si>
    <t>s32-200</t>
  </si>
  <si>
    <t>s34-301</t>
  </si>
  <si>
    <t>Springendalsebeek benedenstrooms Wasserij, Ootmarsum</t>
  </si>
  <si>
    <t>a202761</t>
  </si>
  <si>
    <t>Stadsgracht Hattem Noord, Kleine Gracht</t>
  </si>
  <si>
    <t>a202940</t>
  </si>
  <si>
    <t>Gelderse Stouwe</t>
  </si>
  <si>
    <t>a202960</t>
  </si>
  <si>
    <t>Koppel Middelwetering, Hattem, Oostersedijk</t>
  </si>
  <si>
    <t>a240150</t>
  </si>
  <si>
    <t>Wijkwetering, Elburg, Zomerdijk</t>
  </si>
  <si>
    <t>a243300</t>
  </si>
  <si>
    <t>Bovenbeek, Hulshorst</t>
  </si>
  <si>
    <t>a253510</t>
  </si>
  <si>
    <t>Schaapsdijkbeek, Ermelo, Schaapsdijk</t>
  </si>
  <si>
    <t>a285059</t>
  </si>
  <si>
    <t>Dijkwetering Noordpolder</t>
  </si>
  <si>
    <t>a289862</t>
  </si>
  <si>
    <t>Noord Middenwetering midden</t>
  </si>
  <si>
    <t>a289992</t>
  </si>
  <si>
    <t>Wiel Maatpolder 3e Noord Ervenweg z. Meentdijk</t>
  </si>
  <si>
    <t>a600725</t>
  </si>
  <si>
    <t>Voskuiler Wetering</t>
  </si>
  <si>
    <t>a600760</t>
  </si>
  <si>
    <t>Lummerwetering</t>
  </si>
  <si>
    <t>a640071</t>
  </si>
  <si>
    <t>Eekterbeek, Puttenerallee Elburg</t>
  </si>
  <si>
    <t>otestaw-01</t>
  </si>
  <si>
    <t>otestaw-02</t>
  </si>
  <si>
    <t>otestaw-03</t>
  </si>
  <si>
    <t>otestaw-04</t>
  </si>
  <si>
    <t>otestaw-05</t>
  </si>
  <si>
    <t>otestaw-06</t>
  </si>
  <si>
    <t>otestaw-07</t>
  </si>
  <si>
    <t>otestaw-08</t>
  </si>
  <si>
    <t>otestaw-09</t>
  </si>
  <si>
    <t>otest-ow01</t>
  </si>
  <si>
    <t>otest-ow02</t>
  </si>
  <si>
    <t>otest-ow03</t>
  </si>
  <si>
    <t>otest-ow04</t>
  </si>
  <si>
    <t>otest-ow05</t>
  </si>
  <si>
    <t>otest-ow06</t>
  </si>
  <si>
    <t>otest-ow07</t>
  </si>
  <si>
    <t>otest-ow08</t>
  </si>
  <si>
    <t>otest-ow09</t>
  </si>
  <si>
    <t>s34-008</t>
  </si>
  <si>
    <t>Springendalsebeek, Goudkampsweg, Lattrop</t>
  </si>
  <si>
    <t>aosens</t>
  </si>
  <si>
    <t>Oranjekanaal t.h.v. Bargermeerstraat te Emmen</t>
  </si>
  <si>
    <t>RWZI Vissendijk peilbuis r1 referentie</t>
  </si>
  <si>
    <t>RWZI Vissendijk peilbuis 01</t>
  </si>
  <si>
    <t>RWZI Vissendijk peilbuis 02</t>
  </si>
  <si>
    <t>RWZI Vissendijk peilbuis 05</t>
  </si>
  <si>
    <t>RWZI Vissendijk peilbuis 06</t>
  </si>
  <si>
    <t>RWZI Vissendijk peilbuis 07</t>
  </si>
  <si>
    <t>RWZI Vriezenveen peilbuis r2 referentie</t>
  </si>
  <si>
    <t>RWZI Glanerbrug peilbuis 05</t>
  </si>
  <si>
    <t>RWZI Ootmarsum peilbuis 06</t>
  </si>
  <si>
    <t>RWZI Sumpel peilbuis r2 referentie</t>
  </si>
  <si>
    <t>RWZI Sumpel peilbuis 04</t>
  </si>
  <si>
    <t>RWZI Sumpel peilbuis 05</t>
  </si>
  <si>
    <t>s500gw-001</t>
  </si>
  <si>
    <t>RWZI Emmen peilbuis 01</t>
  </si>
  <si>
    <t>s500gw-002</t>
  </si>
  <si>
    <t>RWZI Emmen peilbuis 02</t>
  </si>
  <si>
    <t>RWZI Emmen peilbuis 3a</t>
  </si>
  <si>
    <t>RWZI Emmen peilbuis 3b</t>
  </si>
  <si>
    <t>RWZI Emmen peilbuis 8a</t>
  </si>
  <si>
    <t>RWZI Emmen peilbuis 8b</t>
  </si>
  <si>
    <t>Bemonstering IBA 3a</t>
  </si>
  <si>
    <t>oon</t>
  </si>
  <si>
    <t>oopdv</t>
  </si>
  <si>
    <t>Meetpunt IBA3a</t>
  </si>
  <si>
    <t>winfluentw</t>
  </si>
  <si>
    <t>Influent RWZI Aartselaar winter 24u</t>
  </si>
  <si>
    <t>o1slei50</t>
  </si>
  <si>
    <t>Sloot Leijer Hooilanden twv Streitenvaar</t>
  </si>
  <si>
    <t>polder Broammeule</t>
  </si>
  <si>
    <t>Petgat Bollemate</t>
  </si>
  <si>
    <t>polder Gelderingen</t>
  </si>
  <si>
    <t>polder Halfweg</t>
  </si>
  <si>
    <t>o3lvd50</t>
  </si>
  <si>
    <t>Vechtarm Dalfsen</t>
  </si>
  <si>
    <t>Binnenwetering zuid-oost van Naaldeweg</t>
  </si>
  <si>
    <t>Kerkwetering 200 m. West v Mastenbroek</t>
  </si>
  <si>
    <t>o3vsw85</t>
  </si>
  <si>
    <t>Soestwetering Schooldijk</t>
  </si>
  <si>
    <t>o8acht50</t>
  </si>
  <si>
    <t>o8amsh50</t>
  </si>
  <si>
    <t>Amshoffven</t>
  </si>
  <si>
    <t>polder Giethoorn</t>
  </si>
  <si>
    <t>o8gren50</t>
  </si>
  <si>
    <t>Grenspoel</t>
  </si>
  <si>
    <t>o8havm50</t>
  </si>
  <si>
    <t>Haveltermade, brug in oude loop Oude Vrt</t>
  </si>
  <si>
    <t>o8hooc50</t>
  </si>
  <si>
    <t>Hoogeveen centrum, Bentincklaan</t>
  </si>
  <si>
    <t>o8ibg56</t>
  </si>
  <si>
    <t>Buitengracht traject 5</t>
  </si>
  <si>
    <t>o8igm03</t>
  </si>
  <si>
    <t>Gracht Genemuiden Grutto</t>
  </si>
  <si>
    <t>o8isl106</t>
  </si>
  <si>
    <t>Stadswegsloot bij stuw Klaas Kloosterweg</t>
  </si>
  <si>
    <t>o8iwg25</t>
  </si>
  <si>
    <t>Wg Hessenpoort Steinfurterstraat</t>
  </si>
  <si>
    <t>o8iwg45</t>
  </si>
  <si>
    <t>Vijver Koesteeg</t>
  </si>
  <si>
    <t>Wg Hessenpoort Pemmerenstraat/Ravenburgstraat/Markteweg</t>
  </si>
  <si>
    <t>o8iwh17</t>
  </si>
  <si>
    <t>De Vrolijkheid</t>
  </si>
  <si>
    <t>o8izg02</t>
  </si>
  <si>
    <t>Zandgat ten oosten van A28(E232)</t>
  </si>
  <si>
    <t>o8krak10</t>
  </si>
  <si>
    <t>Hoogeveen, Krakeel, Zenithlaan nabij HV</t>
  </si>
  <si>
    <t>o8ksl77</t>
  </si>
  <si>
    <t>Vijsvijver Balkbrug Coevorderweg</t>
  </si>
  <si>
    <t>o8loh78</t>
  </si>
  <si>
    <t>Onderhaarse Leide Oude Woestendijk</t>
  </si>
  <si>
    <t>o8nmvij10</t>
  </si>
  <si>
    <t>Nat. Monum. Vijver Ruinen 1</t>
  </si>
  <si>
    <t>polder De Deukten</t>
  </si>
  <si>
    <t>polder Veldweg</t>
  </si>
  <si>
    <t>o8oume10</t>
  </si>
  <si>
    <t>Oude meander project Engelgaarde</t>
  </si>
  <si>
    <t>o8plbh10</t>
  </si>
  <si>
    <t>Plas Berghuizen</t>
  </si>
  <si>
    <t>o8qmv60</t>
  </si>
  <si>
    <t>Machinevaart Mastenbroek Groene Steeg</t>
  </si>
  <si>
    <t>o8ral80</t>
  </si>
  <si>
    <t>Gracht landgoed Den Alerdinck W v duiker</t>
  </si>
  <si>
    <t>o8rbf01</t>
  </si>
  <si>
    <t>Bergvijver Blankenfoort Heino oude RO</t>
  </si>
  <si>
    <t>o8rch70</t>
  </si>
  <si>
    <t>Gracht Colckhof bij rotonde boerderij</t>
  </si>
  <si>
    <t>o8rkb79</t>
  </si>
  <si>
    <t>Sloot Kiezebos bij RO 2 Heino</t>
  </si>
  <si>
    <t>o8rsl36</t>
  </si>
  <si>
    <t>Sloot Raalte Noord</t>
  </si>
  <si>
    <t>o8rsl37</t>
  </si>
  <si>
    <t>Bossloot Hessumsche Veld in bos</t>
  </si>
  <si>
    <t>o8soud10</t>
  </si>
  <si>
    <t>Sloot Oude/Nieuwe landen to Oosterzand</t>
  </si>
  <si>
    <t>o8tov30</t>
  </si>
  <si>
    <t>Tweede vijver Keizersl Pasteurstraat</t>
  </si>
  <si>
    <t>o8trk10</t>
  </si>
  <si>
    <t>Wg langs Reutekolk bij Kletterstraat</t>
  </si>
  <si>
    <t>o8tsl48</t>
  </si>
  <si>
    <t>Poel Diepenveen langs Lange Dijk</t>
  </si>
  <si>
    <t>Tweelingen, grootste plas, Boswachterij</t>
  </si>
  <si>
    <t>o8tww08</t>
  </si>
  <si>
    <t>KW Windesheim sloot achter dijk (dijkz)</t>
  </si>
  <si>
    <t>o8tww12</t>
  </si>
  <si>
    <t>KW Windesheim wingat broekbos noord</t>
  </si>
  <si>
    <t>o8tzz12</t>
  </si>
  <si>
    <t>Zijtak Zandwetering Hengforden Molenweg</t>
  </si>
  <si>
    <t>o8tzz50</t>
  </si>
  <si>
    <t>Zijtak Zandwetering Hengforden</t>
  </si>
  <si>
    <t>o8vhijk50</t>
  </si>
  <si>
    <t>Ven Hijkerveld</t>
  </si>
  <si>
    <t>o8vlv00</t>
  </si>
  <si>
    <t>Vijver Luttenberg</t>
  </si>
  <si>
    <t>o8vtrf50</t>
  </si>
  <si>
    <t>Ven Turfpad Vledderveen</t>
  </si>
  <si>
    <t>o8ywc17</t>
  </si>
  <si>
    <t>Wg Colmschate Aletta Jacobastr Deventer</t>
  </si>
  <si>
    <t>o8yzo60</t>
  </si>
  <si>
    <t>Zijtak Overijsselsk ZO hoek Snipperld/Hanzew</t>
  </si>
  <si>
    <t>o8zapa90</t>
  </si>
  <si>
    <t>Zandwinput Panjerd</t>
  </si>
  <si>
    <t>o8zkal50</t>
  </si>
  <si>
    <t>Zandwinplas Kalterbroeken, twv Diever</t>
  </si>
  <si>
    <t>o8zpin50</t>
  </si>
  <si>
    <t>Plas industrieterrein Noord Meppel</t>
  </si>
  <si>
    <t>o8zsl06</t>
  </si>
  <si>
    <t>Sl Marslanden l. Ittersumallee (Praxis)</t>
  </si>
  <si>
    <t>o8zwz02</t>
  </si>
  <si>
    <t>Steenwetering Oldeneelpad Zwolle Zuid</t>
  </si>
  <si>
    <t>o8kool50</t>
  </si>
  <si>
    <t>Koolhaar, boswachterij Staphorst, o.plas</t>
  </si>
  <si>
    <t>o8v4bo50</t>
  </si>
  <si>
    <t>Ven Vier Bergen-oost</t>
  </si>
  <si>
    <t>s14-019</t>
  </si>
  <si>
    <t>Lemselerbeek, Voortsweg, Weerselo</t>
  </si>
  <si>
    <t>s14-404</t>
  </si>
  <si>
    <t>Baasdammerbeek, Hekkertsweg, Tubbergen</t>
  </si>
  <si>
    <t>s21-014</t>
  </si>
  <si>
    <t>Rossumerbeek, Rossumermeden Oost, Rossum</t>
  </si>
  <si>
    <t>Effluent DAF</t>
  </si>
  <si>
    <t>wdmicrof</t>
  </si>
  <si>
    <t>MicroForce</t>
  </si>
  <si>
    <t>Kampsheide Ballo</t>
  </si>
  <si>
    <t>Centraat voorontwatering Hengelo</t>
  </si>
  <si>
    <t>a3771pn33-2</t>
  </si>
  <si>
    <t>wg Beilen Noordveen W v spoorlijn</t>
  </si>
  <si>
    <t>o8bel070mw</t>
  </si>
  <si>
    <t>A-ware Ripening BV EMF Achterzijde</t>
  </si>
  <si>
    <t>a210540</t>
  </si>
  <si>
    <t>Dorpse Beek Vaassen, Laan van Fasna</t>
  </si>
  <si>
    <t>a230500</t>
  </si>
  <si>
    <t>Twellosebeek, Twello, Zuiderlaan</t>
  </si>
  <si>
    <t>a231420</t>
  </si>
  <si>
    <t>Hondsgrift, Twello Molendwarsstraat</t>
  </si>
  <si>
    <t>a252390</t>
  </si>
  <si>
    <t>Schuitenbeek</t>
  </si>
  <si>
    <t>a253180</t>
  </si>
  <si>
    <t>Knapzakbeek, Putten, Oude Nijkerkerweg</t>
  </si>
  <si>
    <t>a286004</t>
  </si>
  <si>
    <t>Bredebeek</t>
  </si>
  <si>
    <t>a286115</t>
  </si>
  <si>
    <t>Rassenbeek</t>
  </si>
  <si>
    <t>a289119</t>
  </si>
  <si>
    <t>swb22-onv48</t>
  </si>
  <si>
    <t>WL00276, onverdacht_1</t>
  </si>
  <si>
    <t>swb22-onv49</t>
  </si>
  <si>
    <t>WL00551, onverdacht</t>
  </si>
  <si>
    <t>swb22-onv50</t>
  </si>
  <si>
    <t>WL00468, onverdacht</t>
  </si>
  <si>
    <t>swb22-onv51</t>
  </si>
  <si>
    <t>WL00254, onverdacht_1</t>
  </si>
  <si>
    <t>swb22-onv52</t>
  </si>
  <si>
    <t>WL01227, onverdacht_1</t>
  </si>
  <si>
    <t>swb22-onv53</t>
  </si>
  <si>
    <t>WL00344, onverdacht</t>
  </si>
  <si>
    <t>swb22-onv54</t>
  </si>
  <si>
    <t>WL01120, onverdacht</t>
  </si>
  <si>
    <t>swb22-onv55</t>
  </si>
  <si>
    <t>WL01227, onverdacht_2</t>
  </si>
  <si>
    <t>swb22-onv56</t>
  </si>
  <si>
    <t>WL01227, onverdacht_3</t>
  </si>
  <si>
    <t>swb22-onv57</t>
  </si>
  <si>
    <t>WL01227, onverdacht_4</t>
  </si>
  <si>
    <t>swb22-onv58</t>
  </si>
  <si>
    <t>WL00313, onverdacht</t>
  </si>
  <si>
    <t>swb22-onv59</t>
  </si>
  <si>
    <t>WL00271, onverdacht</t>
  </si>
  <si>
    <t>swb22-onv60</t>
  </si>
  <si>
    <t>WL00276, onverdacht_2</t>
  </si>
  <si>
    <t>swb22-onv61</t>
  </si>
  <si>
    <t>WL00254, onverdacht_2</t>
  </si>
  <si>
    <t>Ionenwisselaar</t>
  </si>
  <si>
    <t>ws500upw-blanco</t>
  </si>
  <si>
    <t>ws500upw-ftz</t>
  </si>
  <si>
    <t>ws500upw-ik</t>
  </si>
  <si>
    <t>BODAC M1, influent rzwi Emmen</t>
  </si>
  <si>
    <t>Koninklijke VIV Buisman BV, centrale afvoer bedrijfsafvalwater</t>
  </si>
  <si>
    <t>wdrhdhv-bo3</t>
  </si>
  <si>
    <t>lheffing1</t>
  </si>
  <si>
    <t>projh (Projecthandeling)</t>
  </si>
  <si>
    <t>a3812rc2-2</t>
  </si>
  <si>
    <t>HKS Amersfoort MP 2</t>
  </si>
  <si>
    <t>a3844dg90-kcl</t>
  </si>
  <si>
    <t>St. Jansdal KCL</t>
  </si>
  <si>
    <t>a3844dg90-mbl</t>
  </si>
  <si>
    <t>St. Jansdal MBL</t>
  </si>
  <si>
    <t>s7447an015b0</t>
  </si>
  <si>
    <t>wdpilot1</t>
  </si>
  <si>
    <t>Pilot meetpunt 1</t>
  </si>
  <si>
    <t>wdpilot2</t>
  </si>
  <si>
    <t>Pilot meetpunt 2</t>
  </si>
  <si>
    <t>yin-kat-indir-mp01</t>
  </si>
  <si>
    <t>Ten Kate Groenlo - Hulshof</t>
  </si>
  <si>
    <t>stp190</t>
  </si>
  <si>
    <t>yosgrenscontrld</t>
  </si>
  <si>
    <t>o8eesw950mw</t>
  </si>
  <si>
    <t>Wg Eesveense wetering thv A32</t>
  </si>
  <si>
    <t>o8stwk980mw</t>
  </si>
  <si>
    <t>Wg Steenwijk Waardeel</t>
  </si>
  <si>
    <t>yobub24</t>
  </si>
  <si>
    <t>Ahauser Aa Haarmühle Ahaus</t>
  </si>
  <si>
    <t>yobub25</t>
  </si>
  <si>
    <t>Ahauser Aa Nordiek Ahaus</t>
  </si>
  <si>
    <t>yobub26</t>
  </si>
  <si>
    <t>Ahauser Aa Van-Dalwigk Straße Ahaus</t>
  </si>
  <si>
    <t>lemmetec</t>
  </si>
  <si>
    <t>Emmtec ophalen</t>
  </si>
  <si>
    <t>lgetec</t>
  </si>
  <si>
    <t>Getec ophalen</t>
  </si>
  <si>
    <t>ljellice</t>
  </si>
  <si>
    <t>Jellice ophalen na 09:30</t>
  </si>
  <si>
    <t>s190ner-adez</t>
  </si>
  <si>
    <t>RWZI Vroomshoop effluent Nereda</t>
  </si>
  <si>
    <t>yowtwzuivering</t>
  </si>
  <si>
    <t>ztzlvat</t>
  </si>
  <si>
    <t>Aanvoer per as Vattenfall, Zoneiland, Michelinpad, Almere</t>
  </si>
  <si>
    <t>z20dz-38649</t>
  </si>
  <si>
    <t>LAGE DWARSVAART, 10 meter vanaf effluentuitstroom AWZI, NO-zijde vaart</t>
  </si>
  <si>
    <t>z20dz-38675</t>
  </si>
  <si>
    <t>LAGE DWARSVAART, Lelystad Haven, achter Beemster</t>
  </si>
  <si>
    <t>z26bn-38650</t>
  </si>
  <si>
    <t>LAGE DWARSVAART, brug Torenvalkweg</t>
  </si>
  <si>
    <t>z400-x-1101-</t>
  </si>
  <si>
    <t>Bemonsteringspunt influent (projectmeting)</t>
  </si>
  <si>
    <t>wdsweco</t>
  </si>
  <si>
    <t>a202530</t>
  </si>
  <si>
    <t>Heerderbeek, Heerde, Zwolseweg</t>
  </si>
  <si>
    <t>a212051</t>
  </si>
  <si>
    <t>Dorpse beek Epe, Emmastraat, vijver achter Hema</t>
  </si>
  <si>
    <t>a212052</t>
  </si>
  <si>
    <t>locatie voor nieuw effluentpunt RWZI Epe</t>
  </si>
  <si>
    <t>a285079</t>
  </si>
  <si>
    <t>Achtereemlandse wetering thv Lodijk</t>
  </si>
  <si>
    <t>a285080</t>
  </si>
  <si>
    <t>Haarsewetering</t>
  </si>
  <si>
    <t>a285088</t>
  </si>
  <si>
    <t>Eem thv Coelhorst</t>
  </si>
  <si>
    <t>a285111</t>
  </si>
  <si>
    <t>Eem Ocrieteiland zijgeul in hoofdloop</t>
  </si>
  <si>
    <t>a289774</t>
  </si>
  <si>
    <t>Eem Eembrugge</t>
  </si>
  <si>
    <t>otestad</t>
  </si>
  <si>
    <t>otest</t>
  </si>
  <si>
    <t>8 Phytocube, effluent uit effluentmonsterput na Tobomoriet bekken</t>
  </si>
  <si>
    <t>9 Phytocube, Spinozalaan Almere effl uit effluentmonsterput na Tobomoriet bekken</t>
  </si>
  <si>
    <t>a249030</t>
  </si>
  <si>
    <t>t Veentje</t>
  </si>
  <si>
    <t>a249170</t>
  </si>
  <si>
    <t>Ronde Huisven noord vak 65</t>
  </si>
  <si>
    <t>a289687</t>
  </si>
  <si>
    <t>Valleikanaal Werftweg</t>
  </si>
  <si>
    <t>a289753</t>
  </si>
  <si>
    <t>Valleikanaal Roffelaar</t>
  </si>
  <si>
    <t>s7772tj001b0</t>
  </si>
  <si>
    <t>wdpilot3</t>
  </si>
  <si>
    <t>Pilot meetpunt 3</t>
  </si>
  <si>
    <t>wdpilot4</t>
  </si>
  <si>
    <t>Pilot meetpunt 4</t>
  </si>
  <si>
    <t>wdpilot5</t>
  </si>
  <si>
    <t>Pilot meetpunt 5</t>
  </si>
  <si>
    <t>HOP-1001</t>
  </si>
  <si>
    <t>HOP-0302</t>
  </si>
  <si>
    <t>BO-47</t>
  </si>
  <si>
    <t>Cirrec Netherlands BV totaal afvalwaterstroom petdvnmh01 en petdvnmh04</t>
  </si>
  <si>
    <t>a3846cn21-01</t>
  </si>
  <si>
    <t>Monster punt 2</t>
  </si>
  <si>
    <t>Monster punt 3</t>
  </si>
  <si>
    <t>Monster punt 4</t>
  </si>
  <si>
    <t>Monster punt 5</t>
  </si>
  <si>
    <t>Monster punt 6</t>
  </si>
  <si>
    <t>yiv-out-indir-m01</t>
  </si>
  <si>
    <t>Roba Outokumpu/Metals Plate Center Broekstraat 3 Aalten</t>
  </si>
  <si>
    <t>Moderna; eindpunt procesafvalwaterstromen</t>
  </si>
  <si>
    <t>ate5441</t>
  </si>
  <si>
    <t>ISPN BV EMF</t>
  </si>
  <si>
    <t>a6716rp10-01</t>
  </si>
  <si>
    <t>ZGV KCL MP1</t>
  </si>
  <si>
    <t>yoafw03</t>
  </si>
  <si>
    <t>yobab53</t>
  </si>
  <si>
    <t>Medlerlaak Ganzensteeg Vorden</t>
  </si>
  <si>
    <t>yobab54</t>
  </si>
  <si>
    <t>Baakse Beek Onderloop Mosselseweg Vorden</t>
  </si>
  <si>
    <t>yobab55</t>
  </si>
  <si>
    <t>yobav07</t>
  </si>
  <si>
    <t>Barchemseveengoot Dollehoedsdijk Barchem</t>
  </si>
  <si>
    <t>yoddm15</t>
  </si>
  <si>
    <t>Fuukweg Didam richting Didamse Wetering</t>
  </si>
  <si>
    <t>yogrs34</t>
  </si>
  <si>
    <t>Groenlose Slinge Overlaat Jonkersbrug Zandvang</t>
  </si>
  <si>
    <t>yogrs57</t>
  </si>
  <si>
    <t>Groenlose Slinge Ravenhorstweg Winterswijk</t>
  </si>
  <si>
    <t>yogrs58</t>
  </si>
  <si>
    <t>yogwe02</t>
  </si>
  <si>
    <t>Grote Wetering Langeboomstraat Vethuizen</t>
  </si>
  <si>
    <t>yokbe01</t>
  </si>
  <si>
    <t>Kleine Beek Kuilenburgerstraat Steenderen</t>
  </si>
  <si>
    <t>yokoe01</t>
  </si>
  <si>
    <t>Koekoekslaak Bedelaarsdijk Ruurlo</t>
  </si>
  <si>
    <t>yolas01</t>
  </si>
  <si>
    <t>Lange Sloot Halseweg Westendorp</t>
  </si>
  <si>
    <t>yoleb26</t>
  </si>
  <si>
    <t>Veenslatsgoot Deventerkunstweg Beltrum</t>
  </si>
  <si>
    <t>yoobs00</t>
  </si>
  <si>
    <t>Oude Beek tzvd Schipbeek Meijersgaardenweg Haaksbergen</t>
  </si>
  <si>
    <t>yortb04</t>
  </si>
  <si>
    <t>Ratumsebeek Veldboomweg Winterswijk</t>
  </si>
  <si>
    <t>yoviw04</t>
  </si>
  <si>
    <t>Vispassage Wierse-Medler Wierserallee Vorden</t>
  </si>
  <si>
    <t>yozab03</t>
  </si>
  <si>
    <t>Zaalbeek Paddensteeg Deventer</t>
  </si>
  <si>
    <t>z26az-38759</t>
  </si>
  <si>
    <t>STADSWATER ALMERE, Parkwetering, tr.1, MV08, raainrs 42 tm 48, 326, 327</t>
  </si>
  <si>
    <t>z26az-38761</t>
  </si>
  <si>
    <t>STADSWATER ALMERE, Parkwetering, wb2023, tr.3, MV10, raainrs 314 tm 325, 40, 41</t>
  </si>
  <si>
    <t>z26az-38762</t>
  </si>
  <si>
    <t>STADSWATER ALMERE,  Koning WAWetering, wb2023, tr.1, MV11, raainr 308 tm 314</t>
  </si>
  <si>
    <t>z26az-38763</t>
  </si>
  <si>
    <t>STADSWATER ALMERE, Koning WA Wetering, wb2023, tr.2, MV12, raainr 300 tm 308</t>
  </si>
  <si>
    <t>z26az-38764</t>
  </si>
  <si>
    <t>STADSWATER ALMERE, Specerijgracht, wb2023, traject 1, MV13, raainrs 49 tm 58</t>
  </si>
  <si>
    <t>z26az-38765</t>
  </si>
  <si>
    <t>STADSWATER ALMERE, Specerijgracht, wb2023, traject 2, MV14, raainrs 58 tm 69</t>
  </si>
  <si>
    <t>z26az-38766</t>
  </si>
  <si>
    <t>STADSWATER ALMERE, Bergklavergracht, wb2023, traject 1, MV15, raainrs 70 tm 78</t>
  </si>
  <si>
    <t>z26az-38767</t>
  </si>
  <si>
    <t>STADSWATER ALMERE, Bergklavergracht, wb2023, traject 2, MV16, raainrs 78 tm 88</t>
  </si>
  <si>
    <t>z26az-38768</t>
  </si>
  <si>
    <t>STADSWATER ALMERE, Leeghwatergracht, wb2023, traject 1, MV17, raainrs 103 tm 109</t>
  </si>
  <si>
    <t>z26az-38779</t>
  </si>
  <si>
    <t>LAGE VAART, wb 2023, traject 20, MV28</t>
  </si>
  <si>
    <t>z26az-38780</t>
  </si>
  <si>
    <t>LAGE VAART, wb 2023, traject 21, MV29</t>
  </si>
  <si>
    <t>z26az-38781</t>
  </si>
  <si>
    <t>LAGE VAART, wb 2023, traject 22, MV30</t>
  </si>
  <si>
    <t>z26cn-38752</t>
  </si>
  <si>
    <t>STADSWATER ALMERE, Muziekgracht, wb2023, traject 1, MV01, raainrs 28 tm 33</t>
  </si>
  <si>
    <t>z26cn-38753</t>
  </si>
  <si>
    <t>STADSWATER ALMERE, Muziekgracht, wb2023, traject 2, MV02, raainrs 23 tm 28</t>
  </si>
  <si>
    <t>z26cn-38754</t>
  </si>
  <si>
    <t>STADSWATER ALMERE, Binderijvijver, wb2023, traject 1, MV03, raainrs 7 tm 11</t>
  </si>
  <si>
    <t>z26cn-38755</t>
  </si>
  <si>
    <t>STADSWATER ALMERE, Binderijvijver, wb2023, traject 2, MV04, raainrs 1 tm 6</t>
  </si>
  <si>
    <t>z26cn-38756</t>
  </si>
  <si>
    <t>STADSWATER ALMERE, Burgersgracht, wb2023, traject 1, MV05, raainrs 18 tm 22</t>
  </si>
  <si>
    <t>z26cn-38757</t>
  </si>
  <si>
    <t>STADSWATER ALMERE, Vaalsgracht, wb2023, traject 1, MV06, raainrs 12 tm 18</t>
  </si>
  <si>
    <t>z26cn-38758</t>
  </si>
  <si>
    <t>STADSWATER ALMERE, Parkwetering/Olstgracht, tr.1, MV07, raainr 327 tm 335</t>
  </si>
  <si>
    <t>z26cn-38760</t>
  </si>
  <si>
    <t>STADSWATER ALMERE, Parkwetering, wb2023, traject 2, MV09, raainrs 34 tm 40</t>
  </si>
  <si>
    <t>Pentair X-flow; eindpunt</t>
  </si>
  <si>
    <t>s7602kb048b0</t>
  </si>
  <si>
    <t>Schmits Nederland BV; eindpunt</t>
  </si>
  <si>
    <t>wdwsl-tt</t>
  </si>
  <si>
    <t>wd3639</t>
  </si>
  <si>
    <t>Toestand en trendmonitoring 2023-2024 KRW WL, identificatienummer: 3639</t>
  </si>
  <si>
    <t>wd3667</t>
  </si>
  <si>
    <t>Toestand en trendmonitoring 2023-2024 KRW WL, identificatienummer: 3667</t>
  </si>
  <si>
    <t>wd3668</t>
  </si>
  <si>
    <t>Toestand en trendmonitoring 2023-2024 KRW WL, identificatienummer: 3668</t>
  </si>
  <si>
    <t>yiv-sib-dir-m01</t>
  </si>
  <si>
    <t>Sibelco B.V. Winterswijk Steen en Kalkgroeve Steengroeveweg 50 Winterswijk</t>
  </si>
  <si>
    <t>yzncentraat</t>
  </si>
  <si>
    <t>Centraat RWZI Nieuwgraaf</t>
  </si>
  <si>
    <t>Vervuilde sloot</t>
  </si>
  <si>
    <t>bem-wdod (Bemonstering Drents Overijsselse Delta)</t>
  </si>
  <si>
    <t>bem-wsvs (Bemonstering Vechtstromen)</t>
  </si>
  <si>
    <t>bem-wsvv (Bemonstering Vallei en Veluwe)</t>
  </si>
  <si>
    <t>s130ik-ad-rw</t>
  </si>
  <si>
    <t>Influent Enschede (mengmonster)</t>
  </si>
  <si>
    <t>s130ikad-rw</t>
  </si>
  <si>
    <t>s130vbt-ad-rw</t>
  </si>
  <si>
    <t>aflaat voorbezinktank str. 1</t>
  </si>
  <si>
    <t>s7471ew016b0</t>
  </si>
  <si>
    <t>bem-aw-nf (Bemonstering na filtratie monsters (Afvalwater))</t>
  </si>
  <si>
    <t>s130vbt001</t>
  </si>
  <si>
    <t>s7545zw414b0</t>
  </si>
  <si>
    <t>Diversey; productieafvalwater</t>
  </si>
  <si>
    <t>lbodac-inst1</t>
  </si>
  <si>
    <t>Bodac-instellen 1</t>
  </si>
  <si>
    <t>lbodac-inst3</t>
  </si>
  <si>
    <t>Bodac-instellen 3</t>
  </si>
  <si>
    <t>lbodac-inst4</t>
  </si>
  <si>
    <t>Bodac-instellen 4</t>
  </si>
  <si>
    <t>lbodac-inst5</t>
  </si>
  <si>
    <t>Bodac-instellen 5</t>
  </si>
  <si>
    <t>lzwanenberg</t>
  </si>
  <si>
    <t>Ophalen Zwanenberg</t>
  </si>
  <si>
    <t>s7521ph035b0</t>
  </si>
  <si>
    <t>NX Filtration; Eindpunt</t>
  </si>
  <si>
    <t>Solidus Solutions Board B.V.; eindafvoer anaerobe waterzuivering</t>
  </si>
  <si>
    <t>ybosinkbemers</t>
  </si>
  <si>
    <t>o07at</t>
  </si>
  <si>
    <t>Echten actief slib</t>
  </si>
  <si>
    <t>ztzltal</t>
  </si>
  <si>
    <t>Talpa Entertaiment Productions B.V. (APA 11.113) aanvoer</t>
  </si>
  <si>
    <t>yoprvijvoostvrt</t>
  </si>
  <si>
    <t>vpfgh014 (Verpakking FGH014)</t>
  </si>
  <si>
    <t>lo57at</t>
  </si>
  <si>
    <t>Zwolle actief slib t.b.v. N-remming</t>
  </si>
  <si>
    <t>o3qht230mw</t>
  </si>
  <si>
    <t>Hoofdtocht polder Koekoek</t>
  </si>
  <si>
    <t>o3qht400mw</t>
  </si>
  <si>
    <t>Hoofdtocht links van Machinetocht</t>
  </si>
  <si>
    <t>o3qht500mw</t>
  </si>
  <si>
    <t>Hoofdtocht achter Hartogsweg 25</t>
  </si>
  <si>
    <t>o3qht600mw</t>
  </si>
  <si>
    <t>Hoofdtocht W v 2e Dwarstocht</t>
  </si>
  <si>
    <t>o3qht880mw</t>
  </si>
  <si>
    <t>Hoofdtocht thv Verkavelingsweg</t>
  </si>
  <si>
    <t>o3qht990mw</t>
  </si>
  <si>
    <t>o3qhw200mw</t>
  </si>
  <si>
    <t>Wg N v Hartogsweg O v Parallelweg</t>
  </si>
  <si>
    <t>o3qhw400mw</t>
  </si>
  <si>
    <t>Wg N v Hartogsweg W v Machinetocht</t>
  </si>
  <si>
    <t>o3qhw900mw</t>
  </si>
  <si>
    <t>Wg KK.40 thv Zunnerondumme</t>
  </si>
  <si>
    <t>o3qnk900mw</t>
  </si>
  <si>
    <t>Noordelijke wg polder Koekoek Hagendijk</t>
  </si>
  <si>
    <t>o3qtd400mw</t>
  </si>
  <si>
    <t>Tweede Dwarst. Koekoek Tuindersweg</t>
  </si>
  <si>
    <t>o3qtd800mw</t>
  </si>
  <si>
    <t>Tweede Dwarstocht N v Tuindersweg</t>
  </si>
  <si>
    <t>o8qmt800mw</t>
  </si>
  <si>
    <t>Machinetocht Z v Hartogsweg De Koekoek</t>
  </si>
  <si>
    <t>Sloot Koekoek haaks op Parallelweg</t>
  </si>
  <si>
    <t>o8qsl1020mw</t>
  </si>
  <si>
    <t>Hoofdtocht Hartogweg Koekoek</t>
  </si>
  <si>
    <t>o8qsl1090mw</t>
  </si>
  <si>
    <t>Wg O v Verkavelingsweg thv hnr 4</t>
  </si>
  <si>
    <t>o8qsl1190mw</t>
  </si>
  <si>
    <t>o8qsl1200mw</t>
  </si>
  <si>
    <t>o8qsl1210mw</t>
  </si>
  <si>
    <t>Wg KoekoekTuindersweg achter nr 11</t>
  </si>
  <si>
    <t>o8qsl1220mw</t>
  </si>
  <si>
    <t>Sl Koekoek Tuindersweg</t>
  </si>
  <si>
    <t>o8qsl1230mw</t>
  </si>
  <si>
    <t>Wg Koekoek Tuinders achter nr 17</t>
  </si>
  <si>
    <t>o8qsl1240mw</t>
  </si>
  <si>
    <t>Wg Koekoek Verkavelingsweg</t>
  </si>
  <si>
    <t>o8qsl1250mw</t>
  </si>
  <si>
    <t>Wg Koekoek Verkavelingsweg Tuindersweg</t>
  </si>
  <si>
    <t>o8qsl180mw</t>
  </si>
  <si>
    <t>Sloot in Koekoekspolder</t>
  </si>
  <si>
    <t>o8qsl600mw</t>
  </si>
  <si>
    <t>Dwarssl N v Hagendoornweg de Koekoek</t>
  </si>
  <si>
    <t>o8qsl810mw</t>
  </si>
  <si>
    <t>Sloot langs Woldweg Koekoekspolder</t>
  </si>
  <si>
    <t>o8qsl940mw</t>
  </si>
  <si>
    <t>Sloot t.n.v. Woldweg</t>
  </si>
  <si>
    <t>o8qtd650mw</t>
  </si>
  <si>
    <t>Tweede Dwarssl Z v Tuindersw De Koekoek</t>
  </si>
  <si>
    <t>s7678rg24ah1</t>
  </si>
  <si>
    <t>o07infl-vv</t>
  </si>
  <si>
    <t>Influent vrijverval RWZI Echten</t>
  </si>
  <si>
    <t>ionenwisselaar</t>
  </si>
  <si>
    <t>wdbrinkindustrial</t>
  </si>
  <si>
    <t>Effluent Brink Industrial</t>
  </si>
  <si>
    <t>Waterstromen Etten BV afvoer zuivering WS Etten</t>
  </si>
  <si>
    <t>yi-wst-indir-m01</t>
  </si>
  <si>
    <t>z7124</t>
  </si>
  <si>
    <t>Zuiderzeeland ad-hoc Nice to Meat BV</t>
  </si>
  <si>
    <t>l057-soi</t>
  </si>
  <si>
    <t>SOI Zwolle ophalen</t>
  </si>
  <si>
    <t>yiv-dok5-dir-mp01</t>
  </si>
  <si>
    <t>Monsternamepunt is aftapkraan zuivering Schippersdok 5 effluent</t>
  </si>
  <si>
    <t>z15hn-38839</t>
  </si>
  <si>
    <t>SCHOTERTOCHT, wb2023, traject 1, MV15</t>
  </si>
  <si>
    <t>z20fn-38836</t>
  </si>
  <si>
    <t>HAN STIJKEL D-TOCHT, wb2023, traject 1, MV11</t>
  </si>
  <si>
    <t>z20fn-38837</t>
  </si>
  <si>
    <t>KAREL DOORMAN D-TOCHT, wb2023, traject 1, MV12</t>
  </si>
  <si>
    <t>z20gn-38835</t>
  </si>
  <si>
    <t>BAARSTOCHT, wb2023, traject 2, MV10</t>
  </si>
  <si>
    <t>z20hn-38838</t>
  </si>
  <si>
    <t>ELANDTOCHT ZUID, wb2023, traject 1, MV14</t>
  </si>
  <si>
    <t>z26dn-38825</t>
  </si>
  <si>
    <t>NIJKERKERTOCHT, wb 2023, traject 1, MV01</t>
  </si>
  <si>
    <t>z26fz-38827</t>
  </si>
  <si>
    <t>SPIJKTOCHT, wb2023, traject 1, MV02</t>
  </si>
  <si>
    <t>z26fz-38828</t>
  </si>
  <si>
    <t>SPIJKTOCHT, wb2023, traject 2, MV03</t>
  </si>
  <si>
    <t>z26gn-38826</t>
  </si>
  <si>
    <t>GROENEWOUDSETOCHT, wb2023, traject 1, MV13</t>
  </si>
  <si>
    <t>z27an-38829</t>
  </si>
  <si>
    <t>SPIJKTOCHT, wb2023, traject 3, MV04</t>
  </si>
  <si>
    <t>z27an-38830</t>
  </si>
  <si>
    <t>SPIJKTOCHT, wb2023, traject 4, MV05</t>
  </si>
  <si>
    <t>z27an-38831</t>
  </si>
  <si>
    <t>SPIJKTOCHT, wb2023, traject 5, MV06</t>
  </si>
  <si>
    <t>z27an-38832</t>
  </si>
  <si>
    <t>SPIJKTOCHT, wb2023, traject 6, MV07</t>
  </si>
  <si>
    <t>z27an-38833</t>
  </si>
  <si>
    <t>SPIJKTOCHT, wb2023, traject 7, MV08</t>
  </si>
  <si>
    <t>z27an-38834</t>
  </si>
  <si>
    <t>SPIJK-D-TOCHT, wb2023, traject 1, MV09</t>
  </si>
  <si>
    <t>wdleaf-23591</t>
  </si>
  <si>
    <t>orgkoek</t>
  </si>
  <si>
    <t>Rioolgemaal Koekange</t>
  </si>
  <si>
    <t>orgzuid</t>
  </si>
  <si>
    <t>Rioolgemaal Zuidwolde</t>
  </si>
  <si>
    <t>o07inflvv</t>
  </si>
  <si>
    <t>s7443pv032b0</t>
  </si>
  <si>
    <t>Ten Cate Protect; eindafvoer</t>
  </si>
  <si>
    <t>wdsd-mpn-e</t>
  </si>
  <si>
    <t>Ingenomen beekwater locatie 2</t>
  </si>
  <si>
    <t>wdsd-mpn-f</t>
  </si>
  <si>
    <t>Ingenomen beekwater locatie 3</t>
  </si>
  <si>
    <t>yowtw17</t>
  </si>
  <si>
    <t>yowtw23</t>
  </si>
  <si>
    <t>Oostervoort Joost van den Vondelstr Winterswijk</t>
  </si>
  <si>
    <t>a212150</t>
  </si>
  <si>
    <t>Tongerensehei ven 5 Epe</t>
  </si>
  <si>
    <t>a249360</t>
  </si>
  <si>
    <t>Tongeren Landgoed ven 1</t>
  </si>
  <si>
    <t>a285114</t>
  </si>
  <si>
    <t>Erica noord</t>
  </si>
  <si>
    <t>a285994</t>
  </si>
  <si>
    <t>Nijkerkerveen ven in de Bunt midden</t>
  </si>
  <si>
    <t>a287096</t>
  </si>
  <si>
    <t>Nieuwe Appelseplas</t>
  </si>
  <si>
    <t>Zandwetering, oude molen (was tzw03)</t>
  </si>
  <si>
    <t>Westoevers bij windmolen</t>
  </si>
  <si>
    <t>Noorddiep deel2</t>
  </si>
  <si>
    <t>yobys02</t>
  </si>
  <si>
    <t>yobys05</t>
  </si>
  <si>
    <t>ztzunuw</t>
  </si>
  <si>
    <t>Neerlandia Urk Watertreatment B.V. EMF</t>
  </si>
  <si>
    <t>s008voafvoer-adak</t>
  </si>
  <si>
    <t>Aanvoer voorontwatering</t>
  </si>
  <si>
    <t>o8dhul500mw</t>
  </si>
  <si>
    <t>LIHK Ten zuiden van weg de Hullen</t>
  </si>
  <si>
    <t>o8molw500mw</t>
  </si>
  <si>
    <t>LIHK Bruggetje bij Molenweg Tiendeveen</t>
  </si>
  <si>
    <t>o8vamk500mw</t>
  </si>
  <si>
    <t>Zijtak LIHK Vamkanaal</t>
  </si>
  <si>
    <t>swb23-001t1</t>
  </si>
  <si>
    <t>Hengelo, duiker A1, DK14952</t>
  </si>
  <si>
    <t>swb23-002t1</t>
  </si>
  <si>
    <t>s7678vl014h1</t>
  </si>
  <si>
    <t>Bemonstering IBA-1 (project)</t>
  </si>
  <si>
    <t>s7678vl021h1</t>
  </si>
  <si>
    <t>a1382lk48-02</t>
  </si>
  <si>
    <t>smit en zoon MP2 T18</t>
  </si>
  <si>
    <t>Sl. to omheinde kolk Spijkerboersweg</t>
  </si>
  <si>
    <t>Hengelo, waterpartij Woolderbeekweg</t>
  </si>
  <si>
    <t>a6709pa7-4</t>
  </si>
  <si>
    <t>Kadans mp4</t>
  </si>
  <si>
    <t>s7678tl026h1</t>
  </si>
  <si>
    <t>s7678vm008h1</t>
  </si>
  <si>
    <t>s7678vn014h1</t>
  </si>
  <si>
    <t>s7731ts039h2</t>
  </si>
  <si>
    <t>oh-rgkoek</t>
  </si>
  <si>
    <t>oh-rgzuid</t>
  </si>
  <si>
    <t>s7523zl003h1</t>
  </si>
  <si>
    <t>s7523zl004h1</t>
  </si>
  <si>
    <t>Tetem 4</t>
  </si>
  <si>
    <t>s7631am006h1</t>
  </si>
  <si>
    <t>Bemonstering nabij brandweerkazerne</t>
  </si>
  <si>
    <t>s7631am006h2</t>
  </si>
  <si>
    <t>Bemonstering nabij verduikering waterloop</t>
  </si>
  <si>
    <t>s7665rc021h1</t>
  </si>
  <si>
    <t>Perssap sloot</t>
  </si>
  <si>
    <t>s7665rc021h2</t>
  </si>
  <si>
    <t>Perssap kuil</t>
  </si>
  <si>
    <t>w23-065702</t>
  </si>
  <si>
    <t>YOP-0601</t>
  </si>
  <si>
    <t>w23-065746</t>
  </si>
  <si>
    <t>HOP-0102</t>
  </si>
  <si>
    <t>w23-082495</t>
  </si>
  <si>
    <t>w23-082506</t>
  </si>
  <si>
    <t>w23-088786</t>
  </si>
  <si>
    <t>303170</t>
  </si>
  <si>
    <t>yislaglomh02</t>
  </si>
  <si>
    <t>Vion Groenlo BV steekmonster influent</t>
  </si>
  <si>
    <t>ztzdnem</t>
  </si>
  <si>
    <t>Nemacontrol B.V. CP</t>
  </si>
  <si>
    <t>oinflcentra</t>
  </si>
  <si>
    <t>Influent centraat RWZI  Echten</t>
  </si>
  <si>
    <t>oinflterrein</t>
  </si>
  <si>
    <t>Influent terreinriool RWZI Echten</t>
  </si>
  <si>
    <t>o3qkp100mw</t>
  </si>
  <si>
    <t>Wg Koekoeksweg Parallelweg Z v Hartogsweg KK.40.17</t>
  </si>
  <si>
    <t>o3qkp120mw</t>
  </si>
  <si>
    <t>Wg W v Parallelweg thv Hartogsweg Koekoekspolder</t>
  </si>
  <si>
    <t>o3qkp150mw</t>
  </si>
  <si>
    <t>o3qkp200mw</t>
  </si>
  <si>
    <t>Wg N v Koekoeksweg KK.40.191</t>
  </si>
  <si>
    <t>o3qkp500mw</t>
  </si>
  <si>
    <t>Wg koekoeksweg Paralleweg achter kas KK.40.191</t>
  </si>
  <si>
    <t>o3qkp550mw</t>
  </si>
  <si>
    <t>Wg Koekoekspolder Paralleweg achter kas</t>
  </si>
  <si>
    <t>o3qkp900mw</t>
  </si>
  <si>
    <t>Wg nabij Parrallelweg N v Hartogsweg KK.40</t>
  </si>
  <si>
    <t>o3qso500mw</t>
  </si>
  <si>
    <t>Sloot Oudendijk Woldweg</t>
  </si>
  <si>
    <t>o8qsl1070mw</t>
  </si>
  <si>
    <t>Wg thv Parallelweg 4A KK.305</t>
  </si>
  <si>
    <t>Sloot W v Oudendijk Koekoekspolder</t>
  </si>
  <si>
    <t>Sloot O v Parallelweg Koekoekspolder</t>
  </si>
  <si>
    <t>o8qsl370mw</t>
  </si>
  <si>
    <t>Sloot thv Graspieper 32 Koekoekspolder</t>
  </si>
  <si>
    <t>wd-ogrmb900</t>
  </si>
  <si>
    <t>Steekmonster Groote Molenbeek Wanssum (ID 3667)</t>
  </si>
  <si>
    <t>wd-oneer900</t>
  </si>
  <si>
    <t>Steekmonster Neerbeek Hanssum (ID 3668)</t>
  </si>
  <si>
    <t>wd-ovloo905</t>
  </si>
  <si>
    <t>Steekmonster Vlootbeek Linne voor vistrap (ID 3639)</t>
  </si>
  <si>
    <t>wd-ovl00905</t>
  </si>
  <si>
    <t>Clean machine afvalwater</t>
  </si>
  <si>
    <t>a3861rj20-1</t>
  </si>
  <si>
    <t>s7581cz035b0</t>
  </si>
  <si>
    <t>z400-x-dex-filt1</t>
  </si>
  <si>
    <t>DEXFILTER, Filtraat 1 bemonsteringspunt, AWZI Lelystad</t>
  </si>
  <si>
    <t>z400-x-dex-filt2</t>
  </si>
  <si>
    <t>DEXFILTER, Filtraat 2 bemonsteringspunt, AWZI Lelystad</t>
  </si>
  <si>
    <t>z400-x-dex-reg</t>
  </si>
  <si>
    <t>DEXFILTER, Regeneraat bemonsteringspunt, AWZI Lelystad</t>
  </si>
  <si>
    <t>z400-x-dex-voed</t>
  </si>
  <si>
    <t>DEXFILTER, Voeding bemonsteringspunt, AWZI Lelystad</t>
  </si>
  <si>
    <t>lvio23-30ow5</t>
  </si>
  <si>
    <t>Ringonderzoek VIO 23-30 ow5</t>
  </si>
  <si>
    <t>lvio23-30ow6</t>
  </si>
  <si>
    <t>Ringonderzoek VIO 23-30 ow6</t>
  </si>
  <si>
    <t>lvio23-30std7</t>
  </si>
  <si>
    <t>Ringonderzoek VIO 23-30 std7</t>
  </si>
  <si>
    <t>o57-centraat</t>
  </si>
  <si>
    <t>Centraat voor test trommelzeef</t>
  </si>
  <si>
    <t>o57-uitstroom</t>
  </si>
  <si>
    <t>Uitstroom kettingrooster voor test trommelzeef</t>
  </si>
  <si>
    <t>s080voafvoer-ad-ak</t>
  </si>
  <si>
    <t>azwembaddeglind</t>
  </si>
  <si>
    <t>Zwembad De Glind</t>
  </si>
  <si>
    <t>lbodac-inst6</t>
  </si>
  <si>
    <t>Bodac-instellen 6</t>
  </si>
  <si>
    <t>o07gecslib</t>
  </si>
  <si>
    <t>Water van geconditioneerd slib</t>
  </si>
  <si>
    <t>o07kamerpers</t>
  </si>
  <si>
    <t>Filtraat kamerpers</t>
  </si>
  <si>
    <t>s7534pk143h1</t>
  </si>
  <si>
    <t>Bemonstering IBA-3a (project)</t>
  </si>
  <si>
    <t>s7534re300h1</t>
  </si>
  <si>
    <t>s7548pz245h1</t>
  </si>
  <si>
    <t>s7548ra155h1</t>
  </si>
  <si>
    <t>s7678vm004h1</t>
  </si>
  <si>
    <t>s7678vn010h1</t>
  </si>
  <si>
    <t>s7797rc069b0</t>
  </si>
  <si>
    <t>ROVA Bovenveld; eindafvoer</t>
  </si>
  <si>
    <t>ztzudap</t>
  </si>
  <si>
    <t>Dayseaday Produktie BV CP</t>
  </si>
  <si>
    <t>ztzuzpr</t>
  </si>
  <si>
    <t>Zalmhuys Processing BV cp</t>
  </si>
  <si>
    <t>zwb2305-mv01</t>
  </si>
  <si>
    <t>inspL-37296</t>
  </si>
  <si>
    <t>zwb2305-mv02</t>
  </si>
  <si>
    <t>inspL-37745</t>
  </si>
  <si>
    <t>zwb2305-mv03</t>
  </si>
  <si>
    <t>inspL-37286, inspL-37287, inspL-37288_1</t>
  </si>
  <si>
    <t>zwb2305-mv04</t>
  </si>
  <si>
    <t>inspL-37288_2</t>
  </si>
  <si>
    <t>zwb2305-mv05</t>
  </si>
  <si>
    <t>inspL-37276</t>
  </si>
  <si>
    <t>zwb2305-mv06</t>
  </si>
  <si>
    <t>MJOP_001161, MJOP_001183_1</t>
  </si>
  <si>
    <t>zwb2305-mv07</t>
  </si>
  <si>
    <t>MJOP_001162_2, MJOP_001183_2</t>
  </si>
  <si>
    <t>zwb2305-mv08</t>
  </si>
  <si>
    <t>MJOP_001162_1</t>
  </si>
  <si>
    <t>zwb2305-mv09</t>
  </si>
  <si>
    <t>MJOP_001183_3</t>
  </si>
  <si>
    <t>zwb2305-mv10</t>
  </si>
  <si>
    <t>MJOP_001163, MJOP_001183_4</t>
  </si>
  <si>
    <t>zwb2305-mv11</t>
  </si>
  <si>
    <t>MJOP_002466, MJOP_002468_2</t>
  </si>
  <si>
    <t>zwb2305-mv12</t>
  </si>
  <si>
    <t>MJOP_002468_1</t>
  </si>
  <si>
    <t>zwb2305-mv13</t>
  </si>
  <si>
    <t>MJOP_002469_2</t>
  </si>
  <si>
    <t>zwb2305-mv14</t>
  </si>
  <si>
    <t>MJOP_002469_1</t>
  </si>
  <si>
    <t>zwb2305-mv15</t>
  </si>
  <si>
    <t>MJOP_002470_2</t>
  </si>
  <si>
    <t>zwb2305-mv16</t>
  </si>
  <si>
    <t>MJOP_002470_1</t>
  </si>
  <si>
    <t>zwb2305-mv17</t>
  </si>
  <si>
    <t>MJOP_002471_2</t>
  </si>
  <si>
    <t>zwb2305-mv18</t>
  </si>
  <si>
    <t>MJOP_002471_1</t>
  </si>
  <si>
    <t>zwb2305-mv19</t>
  </si>
  <si>
    <t>MJOP_002474_1</t>
  </si>
  <si>
    <t>zwb2305-mv20</t>
  </si>
  <si>
    <t>MJOP_002474_2</t>
  </si>
  <si>
    <t>zwb2305-mv21</t>
  </si>
  <si>
    <t>MJOP_002467</t>
  </si>
  <si>
    <t>zwb2305-mv22</t>
  </si>
  <si>
    <t>MJOP_002465_1</t>
  </si>
  <si>
    <t>zwb2305-mv23</t>
  </si>
  <si>
    <t>MJOP_002465_2</t>
  </si>
  <si>
    <t>zwb2305-mv24</t>
  </si>
  <si>
    <t>MJOP_002490_1</t>
  </si>
  <si>
    <t>zwb2305-mv25</t>
  </si>
  <si>
    <t>MJOP_002490_2</t>
  </si>
  <si>
    <t>zwb2305-mv26</t>
  </si>
  <si>
    <t>MJOP_002492_1, MJOP_002492_2</t>
  </si>
  <si>
    <t>zwb2305-mv27</t>
  </si>
  <si>
    <t>MJOP_002493_1</t>
  </si>
  <si>
    <t>zwb2305-mv28</t>
  </si>
  <si>
    <t>MJOP_002493_2</t>
  </si>
  <si>
    <t>zwb2305-mv29</t>
  </si>
  <si>
    <t>MJOP_002498_1</t>
  </si>
  <si>
    <t>zwb2305-mv30</t>
  </si>
  <si>
    <t>MJOP_002498_2</t>
  </si>
  <si>
    <t>zwb2305-mv31</t>
  </si>
  <si>
    <t>MJOP_002499_4</t>
  </si>
  <si>
    <t>zwb2305-mv32</t>
  </si>
  <si>
    <t>MJOP_002499_3</t>
  </si>
  <si>
    <t>zwb2305-mv33</t>
  </si>
  <si>
    <t>MJOP_002499_2</t>
  </si>
  <si>
    <t>zwb2305-mv34</t>
  </si>
  <si>
    <t>MJOP_002499_1</t>
  </si>
  <si>
    <t>zwb2305-mv35</t>
  </si>
  <si>
    <t>MJOP_002495_3</t>
  </si>
  <si>
    <t>zwb2305-mv36</t>
  </si>
  <si>
    <t>MJOP_002495_2</t>
  </si>
  <si>
    <t>zwb2305-mv37</t>
  </si>
  <si>
    <t>MJOP_002495_1</t>
  </si>
  <si>
    <t>zwb2305-mv38</t>
  </si>
  <si>
    <t>MJOP_002496</t>
  </si>
  <si>
    <t>zwb2305-mv39</t>
  </si>
  <si>
    <t>MJOP_002497_1</t>
  </si>
  <si>
    <t>zwb2305-mv40</t>
  </si>
  <si>
    <t>MJOP_002497_2</t>
  </si>
  <si>
    <t>zwb2305-mv41</t>
  </si>
  <si>
    <t>MJOP_002494_2</t>
  </si>
  <si>
    <t>zwb2305-mv42</t>
  </si>
  <si>
    <t>MJOP_002494_1</t>
  </si>
  <si>
    <t>zwb2305-mv43</t>
  </si>
  <si>
    <t>MJOP_002491_2</t>
  </si>
  <si>
    <t>zwb2305-mv44</t>
  </si>
  <si>
    <t>MJOP_002491_1</t>
  </si>
  <si>
    <t>zwb2305-mv45</t>
  </si>
  <si>
    <t>MJOP_002500</t>
  </si>
  <si>
    <t>lwepal1</t>
  </si>
  <si>
    <t>Marsep 2023-2 monster 1</t>
  </si>
  <si>
    <t>lwepal2</t>
  </si>
  <si>
    <t>Marsep 2023-2 monster 2</t>
  </si>
  <si>
    <t>lwepal3</t>
  </si>
  <si>
    <t>Marsep 2023-2 monster 3</t>
  </si>
  <si>
    <t>lwepal4</t>
  </si>
  <si>
    <t>Marsep 2023-2 monster 4</t>
  </si>
  <si>
    <t>o8121bz23</t>
  </si>
  <si>
    <t>Afvalwater Grolleman Vrieshuis te Olst</t>
  </si>
  <si>
    <t>ztzugem</t>
  </si>
  <si>
    <t>Gemeente Urk, Ijsselmeerafslag CP</t>
  </si>
  <si>
    <t>oo7slibsilo1</t>
  </si>
  <si>
    <t>Slib silo 1</t>
  </si>
  <si>
    <t>oslibsilo1</t>
  </si>
  <si>
    <t>o07navergister</t>
  </si>
  <si>
    <t>Echten navergister</t>
  </si>
  <si>
    <t>o07naverg-silo1</t>
  </si>
  <si>
    <t>Echten navergister en silo1 filtraat</t>
  </si>
  <si>
    <t>o07slibsilo1</t>
  </si>
  <si>
    <t>o07slibsilo2</t>
  </si>
  <si>
    <t>Slib silo 2</t>
  </si>
  <si>
    <t xml:space="preserve">Opdrachten van deelnemers aan de Gemeenschappelijke Regeling vallen onder het Dienstverleningshandvest, voor opdrachten van klanten buiten de </t>
  </si>
  <si>
    <t>Gemeenschappelijke Regeling gelden de Leveringsvoorwaarden.</t>
  </si>
  <si>
    <t>Foseco afvalwater</t>
  </si>
  <si>
    <t>zwb2306-mv01</t>
  </si>
  <si>
    <t>zwb2306, MV01</t>
  </si>
  <si>
    <t>zwb2306-mv02</t>
  </si>
  <si>
    <t>zwb2306, MV02</t>
  </si>
  <si>
    <t>zwb2306-mv03</t>
  </si>
  <si>
    <t>zwb2306, MV03</t>
  </si>
  <si>
    <t>zwb2306-mv04</t>
  </si>
  <si>
    <t>zwb2306, MV04</t>
  </si>
  <si>
    <t>zwb2306-mv05</t>
  </si>
  <si>
    <t>zwb2306, MV05</t>
  </si>
  <si>
    <t>zwb2306-mv06</t>
  </si>
  <si>
    <t>zwb2306, MV06</t>
  </si>
  <si>
    <t>zwb2306-mv07</t>
  </si>
  <si>
    <t>zwb2306, MV07</t>
  </si>
  <si>
    <t>zwb2306-mv08</t>
  </si>
  <si>
    <t>zwb2306, MV08</t>
  </si>
  <si>
    <t>z23sko01</t>
  </si>
  <si>
    <t>Lozingspunt van Chio in gemeentelijk riool</t>
  </si>
  <si>
    <t>z23sko02</t>
  </si>
  <si>
    <t>Tussenput van pompput naar gemeentelijk riool</t>
  </si>
  <si>
    <t>wdrws-mpv</t>
  </si>
  <si>
    <t>ab243300</t>
  </si>
  <si>
    <t>ab243510</t>
  </si>
  <si>
    <t>ab243520</t>
  </si>
  <si>
    <t>ab243640</t>
  </si>
  <si>
    <t>ab245510</t>
  </si>
  <si>
    <t>ab253510</t>
  </si>
  <si>
    <t>ab643640</t>
  </si>
  <si>
    <t>a060323</t>
  </si>
  <si>
    <t>Gewasmonster WGB</t>
  </si>
  <si>
    <t>a3761ep33-4</t>
  </si>
  <si>
    <t>a3762ep5-2</t>
  </si>
  <si>
    <t>Korlaar effluent</t>
  </si>
  <si>
    <t>a3824gm338-b</t>
  </si>
  <si>
    <t>Brug</t>
  </si>
  <si>
    <t>a3824gm338-k</t>
  </si>
  <si>
    <t>Kraan</t>
  </si>
  <si>
    <t>a3824gm338-w</t>
  </si>
  <si>
    <t>Waterdreef</t>
  </si>
  <si>
    <t>Hardeman mp1</t>
  </si>
  <si>
    <t>Hardeman mp 2</t>
  </si>
  <si>
    <t>a3931mt80-1</t>
  </si>
  <si>
    <t>van Bentum OBAS</t>
  </si>
  <si>
    <t>ACV afvalwater terrein</t>
  </si>
  <si>
    <t>ACV afvalwater terrein overdekte wasplaats</t>
  </si>
  <si>
    <t>a6741hc2-1</t>
  </si>
  <si>
    <t>Simons</t>
  </si>
  <si>
    <t>Papierfabriek Schut</t>
  </si>
  <si>
    <t>a8171ma29-1</t>
  </si>
  <si>
    <t>De Vries effluent ono</t>
  </si>
  <si>
    <t>liplantinv-emo6</t>
  </si>
  <si>
    <t>Emmeloord gemaal tussen N351 en Richel</t>
  </si>
  <si>
    <t>liplnatinv-emo6</t>
  </si>
  <si>
    <t>lwepal-fw1</t>
  </si>
  <si>
    <t>Wepal-Quasimeme, FW1, MAW2301</t>
  </si>
  <si>
    <t>lwepal-fw1-maw2301</t>
  </si>
  <si>
    <t>Wepal-Quasimeme FW-1 MAW2301</t>
  </si>
  <si>
    <t>lwepal-fw1-maw2302</t>
  </si>
  <si>
    <t>Wepal-Quasimeme FW-1 MAW2302</t>
  </si>
  <si>
    <t>lwepal-fw1-maw2303</t>
  </si>
  <si>
    <t>Wepal-Quasimeme FW-1 MAW2303</t>
  </si>
  <si>
    <t>lwepal-fw1-mow2303</t>
  </si>
  <si>
    <t>Wepal-Quasimeme FW-1 MOW2303</t>
  </si>
  <si>
    <t>lwepal-fw2</t>
  </si>
  <si>
    <t>Wepal-Quasimeme, FW2, MOW2303</t>
  </si>
  <si>
    <t>lwepal-fw2-mow2301</t>
  </si>
  <si>
    <t>Wepal-Quasimeme FW-2 MOW2301</t>
  </si>
  <si>
    <t>lwepal-fw2-mow2302</t>
  </si>
  <si>
    <t>Wepal-Quasimeme FW-2 MOW2302</t>
  </si>
  <si>
    <t>lwepal-fw2-mow2303</t>
  </si>
  <si>
    <t>Wepal-Quasimeme FW-2 MOW2303</t>
  </si>
  <si>
    <t>o3vdr020mw</t>
  </si>
  <si>
    <t>Ov. Kanaal west van spoor in Deventer</t>
  </si>
  <si>
    <t>o3vdr050mw</t>
  </si>
  <si>
    <t>Ov. Kanaal Deventer thv Wilgehaantje</t>
  </si>
  <si>
    <t>o3vdr070mw</t>
  </si>
  <si>
    <t>Ov. Kanaal Deventer thv Roerdomp</t>
  </si>
  <si>
    <t>o3vdr071me</t>
  </si>
  <si>
    <t>Ov. Kanaal Deventer thv Roerdomp Ondergrond</t>
  </si>
  <si>
    <t>o3vdr090mw</t>
  </si>
  <si>
    <t>Overijssels Kanaal Noord vn Rietmansbrug</t>
  </si>
  <si>
    <t>o3vdr110mw</t>
  </si>
  <si>
    <t>Ov Kanaal Z v Oerdijk</t>
  </si>
  <si>
    <t>o3vdr120mw</t>
  </si>
  <si>
    <t>Overijsselskanaal Deventer Raalte N v Cr</t>
  </si>
  <si>
    <t>o3vdr121me</t>
  </si>
  <si>
    <t>Overijsselskanaal Deventer Raalte N v Cr Ondergrond</t>
  </si>
  <si>
    <t>o3vdr121mw</t>
  </si>
  <si>
    <t>o3vdr200mw</t>
  </si>
  <si>
    <t>Overijssels Kanaal Zandbelterbrug</t>
  </si>
  <si>
    <t>o3vdr201me</t>
  </si>
  <si>
    <t>Overijssels Kanaal Zandbelterbrug Ondergrond</t>
  </si>
  <si>
    <t>o3vdr330mw</t>
  </si>
  <si>
    <t>Overijssels Kanaal De Hooge Wegen</t>
  </si>
  <si>
    <t>o3vdr360mw</t>
  </si>
  <si>
    <t>Ov Kanaal Spekschateweg</t>
  </si>
  <si>
    <t>o3vdr380mw</t>
  </si>
  <si>
    <t>Ov Kanaal Oosterenkweg</t>
  </si>
  <si>
    <t>o3vdr400mw</t>
  </si>
  <si>
    <t>Ov Kanaal Z v Ramelerbrug</t>
  </si>
  <si>
    <t>o3vdr450mw</t>
  </si>
  <si>
    <t>Overijsselsk Dev/Raalte Ramelerbrug</t>
  </si>
  <si>
    <t>o3vdr480mw</t>
  </si>
  <si>
    <t>Ov Kanaal thv Boetelerbroek</t>
  </si>
  <si>
    <t>o3vdr500mw</t>
  </si>
  <si>
    <t>Ov Kanaal Overkampsweg</t>
  </si>
  <si>
    <t>o3vdr610mw</t>
  </si>
  <si>
    <t>Overijsselsk Dev-Rlte bij Vloedkampen</t>
  </si>
  <si>
    <t>o3vdr640mw</t>
  </si>
  <si>
    <t>Ov. Kanaal zuid van Aakstraat</t>
  </si>
  <si>
    <t>o3vdr650mw</t>
  </si>
  <si>
    <t>Overijssels Kanaal Raalte De Zegge</t>
  </si>
  <si>
    <t>o3vdr670mw</t>
  </si>
  <si>
    <t>Overijssels Kanaal Raalte De Enk</t>
  </si>
  <si>
    <t>o3vdr710mw</t>
  </si>
  <si>
    <t>Ov. Kanaal Raalte thv Ganzeboomlaan</t>
  </si>
  <si>
    <t>o3vdr720mw</t>
  </si>
  <si>
    <t>Ov. Kanaal Raalte thv Kwartel</t>
  </si>
  <si>
    <t>RWZI Deventer, peilbuis 1(referentie)</t>
  </si>
  <si>
    <t>sb06-009</t>
  </si>
  <si>
    <t>Eendenbeek Galgenberg, Streuweg, Hezingen</t>
  </si>
  <si>
    <t>sb06-200</t>
  </si>
  <si>
    <t>Hazelbeek, nabij Vasserweg, Nutter</t>
  </si>
  <si>
    <t>sb06-206</t>
  </si>
  <si>
    <t>Braakhuizen Bronbeek, Oosterveldsweg, De Breuker, Hezingen</t>
  </si>
  <si>
    <t>sb06-208</t>
  </si>
  <si>
    <t>Hazelhof Bronbeek, Slenkeweg, Nutter</t>
  </si>
  <si>
    <t>sb06-235</t>
  </si>
  <si>
    <t>Oerbekke Oost Bron, Hezingen</t>
  </si>
  <si>
    <t>sb09-011</t>
  </si>
  <si>
    <t>Hambroekermatenbeek, zandweg nabij Binnenveldsweg, Tubbergen</t>
  </si>
  <si>
    <t>sb09-202</t>
  </si>
  <si>
    <t>Roezebeek Bovenloop, Vasserheide, Vasse</t>
  </si>
  <si>
    <t>sb14-200</t>
  </si>
  <si>
    <t>Weusthof Oost Bron, Tankenbergweg, De Lutte</t>
  </si>
  <si>
    <t>sb14-204</t>
  </si>
  <si>
    <t>De Hel Bron, Egheria, De Lutte</t>
  </si>
  <si>
    <t>sb14-220</t>
  </si>
  <si>
    <t>Vasserheide Bron, Roezebergweg, Vasse</t>
  </si>
  <si>
    <t>sb16-002</t>
  </si>
  <si>
    <t>Stakenbeek, Visschedijkweg, Oldenzaal</t>
  </si>
  <si>
    <t>sb16-006</t>
  </si>
  <si>
    <t>Stakenbeek, Koppelboerweg, Oldenzaal</t>
  </si>
  <si>
    <t>sb16-017</t>
  </si>
  <si>
    <t>Kruisselt Bron, PW N1, De Lutte</t>
  </si>
  <si>
    <t>sb16-210</t>
  </si>
  <si>
    <t>Hoge Venterinkbeek, bij Burgemeester Wallerstraat, Oldenzaal</t>
  </si>
  <si>
    <t>Hesbeek, Het Oosterveld, Deurningen</t>
  </si>
  <si>
    <t>sb20-235</t>
  </si>
  <si>
    <t>sb21-006</t>
  </si>
  <si>
    <t>Dollandbeek, Rutermedenweg, Weerselo</t>
  </si>
  <si>
    <t>sb21-205</t>
  </si>
  <si>
    <t>Rossumerbeek, PW N342, De Lutte</t>
  </si>
  <si>
    <t>s7461jn012h0</t>
  </si>
  <si>
    <t>Effluent vetafscheider Vivera Rijssen</t>
  </si>
  <si>
    <t>s7461jn012h1</t>
  </si>
  <si>
    <t>Aanvoer riool voor Vivera</t>
  </si>
  <si>
    <t>s7461jn012h2</t>
  </si>
  <si>
    <t>Gemeentelijk rioolgemaal na Vivera</t>
  </si>
  <si>
    <t>United Soft Drinks; eindpunt</t>
  </si>
  <si>
    <t>s7522cr380h1</t>
  </si>
  <si>
    <t>Wilbo ONO</t>
  </si>
  <si>
    <t>s7524pc101h1</t>
  </si>
  <si>
    <t>Meetpunt Helofytenfilter Effluent</t>
  </si>
  <si>
    <t>s7524pc101h2</t>
  </si>
  <si>
    <t>Meetpunt voorbuffer</t>
  </si>
  <si>
    <t>s7524pc105h1</t>
  </si>
  <si>
    <t>s7524pc105h2</t>
  </si>
  <si>
    <t>s7524pc111h1</t>
  </si>
  <si>
    <t>s7524pc111h2</t>
  </si>
  <si>
    <t>s7532rb159b0</t>
  </si>
  <si>
    <t>CTH BV; eindpunt</t>
  </si>
  <si>
    <t>s7532tb092h1</t>
  </si>
  <si>
    <t>s7532tb092h2</t>
  </si>
  <si>
    <t>s7547ps025h1</t>
  </si>
  <si>
    <t>s7547ps025h2</t>
  </si>
  <si>
    <t>s7548rb012h1</t>
  </si>
  <si>
    <t>s7625sc003b1</t>
  </si>
  <si>
    <t>Twence Elhorst Vloedbelt; eindpunt MVI (lozing op oppervlaktewater)</t>
  </si>
  <si>
    <t>s7676sk018h1</t>
  </si>
  <si>
    <t>s7676sk018h2</t>
  </si>
  <si>
    <t>s7678vl017h1</t>
  </si>
  <si>
    <t>s7701ad135h0</t>
  </si>
  <si>
    <t>Plukon Dedemsvaart BV; effluent van de voorzuivering</t>
  </si>
  <si>
    <t>wdlm1607ha</t>
  </si>
  <si>
    <t>Effluent De Hout Tulips</t>
  </si>
  <si>
    <t>MAASSS</t>
  </si>
  <si>
    <t>EEMMDK23</t>
  </si>
  <si>
    <t>GENMDN</t>
  </si>
  <si>
    <t>KAMPN</t>
  </si>
  <si>
    <t>KETMWT</t>
  </si>
  <si>
    <t>REEVDP</t>
  </si>
  <si>
    <t>VELWMMDN</t>
  </si>
  <si>
    <t>BOVSS</t>
  </si>
  <si>
    <t>HARVSS</t>
  </si>
  <si>
    <t>PUTTHK</t>
  </si>
  <si>
    <t>SASVGT</t>
  </si>
  <si>
    <t>VROUWZD</t>
  </si>
  <si>
    <t>ybdam05</t>
  </si>
  <si>
    <t>Dambeek,Holdersweg/Meerdinkweg, Woold Winterswijk</t>
  </si>
  <si>
    <t>ybobb05</t>
  </si>
  <si>
    <t>Osink-Bemersbeek Esinkweg Winterswijk</t>
  </si>
  <si>
    <t>ybobb16</t>
  </si>
  <si>
    <t>Osink-Bemersbeek Meester Meinenweg Winterswijk</t>
  </si>
  <si>
    <t>ybobb18</t>
  </si>
  <si>
    <t>ybobb19</t>
  </si>
  <si>
    <t>ybobb20</t>
  </si>
  <si>
    <t>Osink-Bemersbeek Wiebersweg Winterswijk</t>
  </si>
  <si>
    <t>ybobb21</t>
  </si>
  <si>
    <t>ybpbg06</t>
  </si>
  <si>
    <t>ybpee03</t>
  </si>
  <si>
    <t>t Peeske Peeskesweg bronvijver Beek</t>
  </si>
  <si>
    <t>ybsip04</t>
  </si>
  <si>
    <t>ybsvb06</t>
  </si>
  <si>
    <t>Snijders Veerbeek Hondorpweg Aalten</t>
  </si>
  <si>
    <t>ybwey04</t>
  </si>
  <si>
    <t>Weijenborgerbeek Heelweg Vragender</t>
  </si>
  <si>
    <t>ybzib09</t>
  </si>
  <si>
    <t>Zilverbeek Ligterinkweg Aalten</t>
  </si>
  <si>
    <t>yimnlzzvnmh01</t>
  </si>
  <si>
    <t>Mineralz B.V. centrale afvoer bedrijfsafvalwater</t>
  </si>
  <si>
    <t>z185-12</t>
  </si>
  <si>
    <t>Afvoerbuis voor schoon water uit sleufsilo met kuilgras</t>
  </si>
  <si>
    <t>z23hwi-08</t>
  </si>
  <si>
    <t>Bronnering Stichtse kant Almere</t>
  </si>
  <si>
    <t>axxolenex</t>
  </si>
  <si>
    <t>Steekmonster slib Olenex</t>
  </si>
  <si>
    <t>zwb2305-mv46</t>
  </si>
  <si>
    <t>Lelystad stedelijk 24, MV46</t>
  </si>
  <si>
    <t>wdmumc</t>
  </si>
  <si>
    <t>ROVA Bordes veeg vuil</t>
  </si>
  <si>
    <t>a3812pk35-2</t>
  </si>
  <si>
    <t>ROVA OBAS</t>
  </si>
  <si>
    <t>a3812pk35-3</t>
  </si>
  <si>
    <t>ROVA kringloop station</t>
  </si>
  <si>
    <t>a3812pk35-5</t>
  </si>
  <si>
    <t>ROVA OBAS wasplaats</t>
  </si>
  <si>
    <t>a6871ka29-4-5</t>
  </si>
  <si>
    <t>Ton Donkelaar OBAS Wasplaats</t>
  </si>
  <si>
    <t>a6871ka29-9</t>
  </si>
  <si>
    <t>Ton Donkelaar Sorteerhal</t>
  </si>
  <si>
    <t>Monstername drainage LW</t>
  </si>
  <si>
    <t>s7664vg015h2</t>
  </si>
  <si>
    <t>s7676sk020h1</t>
  </si>
  <si>
    <t>s7676sk020h2</t>
  </si>
  <si>
    <t>s7678vm006h1</t>
  </si>
  <si>
    <t>s7678vn008h1</t>
  </si>
  <si>
    <t>wjellice-p</t>
  </si>
  <si>
    <t>Jellice Pioneer Europe B.V. Afvalwater Emmen UF Permeaat</t>
  </si>
  <si>
    <t>ztzusfc</t>
  </si>
  <si>
    <t>Seafoodchoice B.V. CP</t>
  </si>
  <si>
    <t>lobd2301aw</t>
  </si>
  <si>
    <t>Ringonderzoek FW3 obd2301aw</t>
  </si>
  <si>
    <t>lobd2302aw</t>
  </si>
  <si>
    <t>Ringonderzoek FW3 obd2302aw</t>
  </si>
  <si>
    <t>lobd2303ow</t>
  </si>
  <si>
    <t>Ringonderzoek FW3 obd2303ow</t>
  </si>
  <si>
    <t>lobd2304ow</t>
  </si>
  <si>
    <t>Ringonderzoek FW3 obd2304ow</t>
  </si>
  <si>
    <t>lobd2305ow</t>
  </si>
  <si>
    <t>Ringonderzoek FW3 obd2305ow</t>
  </si>
  <si>
    <t>lvio23-25aw7</t>
  </si>
  <si>
    <t>Ringonderzoek VIO 23-25 aw7</t>
  </si>
  <si>
    <t>lvio23-25aw8</t>
  </si>
  <si>
    <t>Ringonderzoek VIO 23-25 aw8</t>
  </si>
  <si>
    <t>lvio23-25gw3</t>
  </si>
  <si>
    <t>Ringonderzoek VIO 23-25 gw3</t>
  </si>
  <si>
    <t>lvio23-25gw4</t>
  </si>
  <si>
    <t>Ringonderzoek VIO 23-25 gw4</t>
  </si>
  <si>
    <t>lvio23-25ow5</t>
  </si>
  <si>
    <t>Ringonderzoek VIO 23-25 ow5</t>
  </si>
  <si>
    <t>lvio23-25ow6</t>
  </si>
  <si>
    <t>Ringonderzoek VIO 23-25 ow6</t>
  </si>
  <si>
    <t>lvio23-25std10</t>
  </si>
  <si>
    <t>Ringonderzoek VIO 23-25 std10</t>
  </si>
  <si>
    <t>lvio23-25std9</t>
  </si>
  <si>
    <t>Ringonderzoek VIO 23-25 std9</t>
  </si>
  <si>
    <t>o8qsl370mw-asba</t>
  </si>
  <si>
    <t>Sloot thv Graspieper 32 Koekoekspolder, asbestverdacht A</t>
  </si>
  <si>
    <t>o8qsl370mw-asbb</t>
  </si>
  <si>
    <t>Sloot thv Graspieper 32 Koekoekspolder, asbestverdacht B</t>
  </si>
  <si>
    <t>ss008voafvoer-adak</t>
  </si>
  <si>
    <t>aanvoer voorontwatering</t>
  </si>
  <si>
    <t>s7601tx001h1</t>
  </si>
  <si>
    <t>yivdijhrbm01</t>
  </si>
  <si>
    <t>Dijkman Coatings Handelsweg 7 s Heerenberg</t>
  </si>
  <si>
    <t>yiwanntdm01</t>
  </si>
  <si>
    <t>Wanders Fires &amp; Stoves Amtweg 4 Netterden</t>
  </si>
  <si>
    <t>a3751lz11-1</t>
  </si>
  <si>
    <t>Afvalwater krattenwasserij</t>
  </si>
  <si>
    <t>a3762lt57-3</t>
  </si>
  <si>
    <t>Gebr. Beijer mp3</t>
  </si>
  <si>
    <t>a3763lw62-2</t>
  </si>
  <si>
    <t>Gebr. Beijer mp2</t>
  </si>
  <si>
    <t>a3763lw62-4</t>
  </si>
  <si>
    <t>Gebr. Beijer mp4</t>
  </si>
  <si>
    <t>a3771me60-1</t>
  </si>
  <si>
    <t>Givaudan afvalwater</t>
  </si>
  <si>
    <t>a3812pl135-1</t>
  </si>
  <si>
    <t>Terrein en hemelwater noordzijde</t>
  </si>
  <si>
    <t>a3812pl135-2</t>
  </si>
  <si>
    <t>Effluent OBAS wasplaats</t>
  </si>
  <si>
    <t>a3812pl135-3</t>
  </si>
  <si>
    <t>Terrein en hemelwater naast weegbrug</t>
  </si>
  <si>
    <t>a3812pl135-4</t>
  </si>
  <si>
    <t>Terrein en hemelwater westzijde</t>
  </si>
  <si>
    <t>a3888mx60-1</t>
  </si>
  <si>
    <t>Alpuro effluent</t>
  </si>
  <si>
    <t>a3925kt3-3</t>
  </si>
  <si>
    <t>a3925kt3-4</t>
  </si>
  <si>
    <t>a6718zc9-1</t>
  </si>
  <si>
    <t>a6761ak7-1</t>
  </si>
  <si>
    <t>a6971gv14-1</t>
  </si>
  <si>
    <t>a8181gb61-1</t>
  </si>
  <si>
    <t>lut-instellen</t>
  </si>
  <si>
    <t>Universiteit Twente instellen</t>
  </si>
  <si>
    <t>wd23-054755</t>
  </si>
  <si>
    <t>wd23-054766</t>
  </si>
  <si>
    <t>wd23-065853</t>
  </si>
  <si>
    <t>l23lk01gw</t>
  </si>
  <si>
    <t>spike 2e-lijns wb</t>
  </si>
  <si>
    <t>l23ref2gw</t>
  </si>
  <si>
    <t>referentie 2e-lijns wb</t>
  </si>
  <si>
    <t>s7546rn002h1</t>
  </si>
  <si>
    <t>s7546rn010h1</t>
  </si>
  <si>
    <t>s7548rk100h1</t>
  </si>
  <si>
    <t>s7678vl006h1</t>
  </si>
  <si>
    <t>Bemonstering IBA-1 project</t>
  </si>
  <si>
    <t>OESTDM</t>
  </si>
  <si>
    <t>STEENBGN</t>
  </si>
  <si>
    <t>AMSDM</t>
  </si>
  <si>
    <t>BRIENOD</t>
  </si>
  <si>
    <t>zwb2304-mv01</t>
  </si>
  <si>
    <t>inspL-37262</t>
  </si>
  <si>
    <t>zwb2304-mv02</t>
  </si>
  <si>
    <t>inspL-37754</t>
  </si>
  <si>
    <t>zwb2304-mv03</t>
  </si>
  <si>
    <t>inspL-37756</t>
  </si>
  <si>
    <t>zwb2304-mv04</t>
  </si>
  <si>
    <t>inspL-37265_4</t>
  </si>
  <si>
    <t>zwb2304-mv05</t>
  </si>
  <si>
    <t>inspL-37265</t>
  </si>
  <si>
    <t>zwb2304-mv06</t>
  </si>
  <si>
    <t>inspL-37265_2</t>
  </si>
  <si>
    <t>zwb2304-mv07</t>
  </si>
  <si>
    <t>inspL-37265_1</t>
  </si>
  <si>
    <t>zwb2304-mv08</t>
  </si>
  <si>
    <t>inspL-36294 / inspL-37329_1</t>
  </si>
  <si>
    <t>zwb2304-mv09</t>
  </si>
  <si>
    <t>inspL-37329_2</t>
  </si>
  <si>
    <t>zwb2304-mv10</t>
  </si>
  <si>
    <t>inspL-37251</t>
  </si>
  <si>
    <t>zwb2304-mv11</t>
  </si>
  <si>
    <t>inspL-37753_1</t>
  </si>
  <si>
    <t>zwb2304-mv12</t>
  </si>
  <si>
    <t>inspL-37753_2</t>
  </si>
  <si>
    <t>zwb2304-mv13</t>
  </si>
  <si>
    <t>MJOP_002504_2</t>
  </si>
  <si>
    <t>zwb2304-mv14</t>
  </si>
  <si>
    <t>MJOP_002504_1</t>
  </si>
  <si>
    <t>zwb2304-mv15</t>
  </si>
  <si>
    <t>MJOP_002503_4</t>
  </si>
  <si>
    <t>zwb2304-mv16</t>
  </si>
  <si>
    <t>MJOP_002503_3</t>
  </si>
  <si>
    <t>zwb2304-mv17</t>
  </si>
  <si>
    <t>MJOP_002503_2</t>
  </si>
  <si>
    <t>zwb2304-mv18</t>
  </si>
  <si>
    <t>MJOP_002503_1</t>
  </si>
  <si>
    <t>zwb2304-mv19</t>
  </si>
  <si>
    <t>MJOP_002502_4</t>
  </si>
  <si>
    <t>zwb2304-mv20</t>
  </si>
  <si>
    <t>MJOP_002502_3</t>
  </si>
  <si>
    <t>zwb2304-mv21</t>
  </si>
  <si>
    <t>MJOP_002502_2</t>
  </si>
  <si>
    <t>zwb2304-mv22</t>
  </si>
  <si>
    <t>MJOP_002502_1</t>
  </si>
  <si>
    <t>zwb2304-mv23</t>
  </si>
  <si>
    <t>MJOP_002501_1</t>
  </si>
  <si>
    <t>zwb2304-mv24</t>
  </si>
  <si>
    <t>MJOP_002501_2</t>
  </si>
  <si>
    <t>zwb2304-mv25</t>
  </si>
  <si>
    <t>MJOP_002506_1</t>
  </si>
  <si>
    <t>zwb2304-mv26</t>
  </si>
  <si>
    <t>MJOP_002506_2</t>
  </si>
  <si>
    <t>zwb2304-mv27</t>
  </si>
  <si>
    <t>MJOP_002506_3 / MJOP_002508_1</t>
  </si>
  <si>
    <t>zwb2304-mv28</t>
  </si>
  <si>
    <t>MJOP_002507_2</t>
  </si>
  <si>
    <t>zwb2304-mv29</t>
  </si>
  <si>
    <t>MJOP_002507_1</t>
  </si>
  <si>
    <t>zwb2304-mv30</t>
  </si>
  <si>
    <t>MJOP_002508_2</t>
  </si>
  <si>
    <t>zwb2304-mv31</t>
  </si>
  <si>
    <t>MJOP_002508_3</t>
  </si>
  <si>
    <t>zwb2304-mv32</t>
  </si>
  <si>
    <t>MJOP_002509_1</t>
  </si>
  <si>
    <t>zwb2304-mv33</t>
  </si>
  <si>
    <t>MJOP_002509_2</t>
  </si>
  <si>
    <t>zwb2304-mv34</t>
  </si>
  <si>
    <t>MJOP_002509_3</t>
  </si>
  <si>
    <t>a288283</t>
  </si>
  <si>
    <t>Stadswater Ede Koekeltse Boslaan</t>
  </si>
  <si>
    <t>lmncd23-av</t>
  </si>
  <si>
    <t>Monstername contactdag 2023 te Ede</t>
  </si>
  <si>
    <t>lmncd23-bb</t>
  </si>
  <si>
    <t>lmncd23-bg</t>
  </si>
  <si>
    <t>lmncd23-dh</t>
  </si>
  <si>
    <t>lmncd23-eh</t>
  </si>
  <si>
    <t>lmncd23-gm</t>
  </si>
  <si>
    <t>lmncd23-hb</t>
  </si>
  <si>
    <t>lmncd23-mb</t>
  </si>
  <si>
    <t>lmncd23-pv</t>
  </si>
  <si>
    <t>lmncd23-ra</t>
  </si>
  <si>
    <t>lmncd23-sh</t>
  </si>
  <si>
    <t>lmncd23-sv</t>
  </si>
  <si>
    <t>lmncd23-tk</t>
  </si>
  <si>
    <t>o9411p230</t>
  </si>
  <si>
    <t>Afvalwater C.F. Beilen</t>
  </si>
  <si>
    <t>RWZI Ommen Grondwaterpeilbuis geplaatst in 2016 nr.1 (referentie)</t>
  </si>
  <si>
    <t>RWZI Ommen Grondwaterpeilbuis geplaatst in 2016 nr.2 (referentie)</t>
  </si>
  <si>
    <t>RWZI Ommen Grondwaterpeilbuis geplaatst in 2016 nr.3</t>
  </si>
  <si>
    <t>RWZI Ommen Grondwaterpeilbuis geplaatst in 2016 nr.4</t>
  </si>
  <si>
    <t>RWZI Ommen Grondwaterpeilbuis geplaatst in 2016 nr.5</t>
  </si>
  <si>
    <t>s340ik-oo1</t>
  </si>
  <si>
    <t>wdtiny5ef</t>
  </si>
  <si>
    <t>Effluent Rappad nr 5 te Harderwijk - Tiny House</t>
  </si>
  <si>
    <t>wdtiny5in</t>
  </si>
  <si>
    <t>Influent Rappad nr 5 te Harderwijk - Tiny House</t>
  </si>
  <si>
    <t>sop-ok50bk95</t>
  </si>
  <si>
    <t>lfgh024af</t>
  </si>
  <si>
    <t>lfgh024afd</t>
  </si>
  <si>
    <t>ljonkman1</t>
  </si>
  <si>
    <t>Jonkman Coatings ophalen Beitelstraat 16 Hengelo</t>
  </si>
  <si>
    <t>ljonkman2</t>
  </si>
  <si>
    <t>Jonkman Coatings ophalen Lemerij 11 Hengelo</t>
  </si>
  <si>
    <t>s7678sm003h1</t>
  </si>
  <si>
    <t>s7678sn015h1</t>
  </si>
  <si>
    <t>s7678vg126h1</t>
  </si>
  <si>
    <t>s7678vg128h1</t>
  </si>
  <si>
    <t>s7678vj129h1</t>
  </si>
  <si>
    <t>s7735kn003h1</t>
  </si>
  <si>
    <t>s7735kn003h2</t>
  </si>
  <si>
    <t>ohcalwoldaa1</t>
  </si>
  <si>
    <t>Wold Aa Buitenhuizerweg punt 1 vissterfte (52.7215 6.2927)</t>
  </si>
  <si>
    <t>ohcalwoldaa2</t>
  </si>
  <si>
    <t>Wold Aa Koekangerweg punt 2 vissterfte (52.7234 6.2982)</t>
  </si>
  <si>
    <t>ohcalwoldaa3</t>
  </si>
  <si>
    <t>Wold Aa Wold Aa Weg punt 3 vissterfte (52.7269 6.3013)</t>
  </si>
  <si>
    <t>s2303211004h</t>
  </si>
  <si>
    <t>Watergang Weth JB Hemelweg Coevorden</t>
  </si>
  <si>
    <t>ztzevdl</t>
  </si>
  <si>
    <t>van der Linde Trade &amp; Processing B.V.CP</t>
  </si>
  <si>
    <t>z3091-01</t>
  </si>
  <si>
    <t>effluent slib en olie-/benzine afscheider</t>
  </si>
  <si>
    <t>la101wlvbq002</t>
  </si>
  <si>
    <t>la102wlonq001</t>
  </si>
  <si>
    <t>la103wlonq001</t>
  </si>
  <si>
    <t>la104wlonq001</t>
  </si>
  <si>
    <t>la105tltaq001</t>
  </si>
  <si>
    <t>la106wlvbq001</t>
  </si>
  <si>
    <t>la107wlonq001</t>
  </si>
  <si>
    <t>la108wlvbq002</t>
  </si>
  <si>
    <t>la109tltaq003</t>
  </si>
  <si>
    <t>la110tltaq001</t>
  </si>
  <si>
    <t>la111tltaq014</t>
  </si>
  <si>
    <t>la112tltaq005</t>
  </si>
  <si>
    <t>la113infloos</t>
  </si>
  <si>
    <t>la113inflwag</t>
  </si>
  <si>
    <t>la114tltaq001</t>
  </si>
  <si>
    <t>la115tltaq001</t>
  </si>
  <si>
    <t>la116tltaq001</t>
  </si>
  <si>
    <t>lo03effl</t>
  </si>
  <si>
    <t>lo03infl</t>
  </si>
  <si>
    <t>lo03infl-rfc</t>
  </si>
  <si>
    <t>lo06effl</t>
  </si>
  <si>
    <t>lo06infl</t>
  </si>
  <si>
    <t>lo07effl</t>
  </si>
  <si>
    <t>lo07infl</t>
  </si>
  <si>
    <t>lo16effl-1</t>
  </si>
  <si>
    <t>lo16effl-2</t>
  </si>
  <si>
    <t>lo16infl</t>
  </si>
  <si>
    <t>lo22effl</t>
  </si>
  <si>
    <t>lo22infl</t>
  </si>
  <si>
    <t>lo30effl</t>
  </si>
  <si>
    <t>lo30infl</t>
  </si>
  <si>
    <t>lo31effl</t>
  </si>
  <si>
    <t>lo31infl</t>
  </si>
  <si>
    <t>lo37effl</t>
  </si>
  <si>
    <t>lo37infl</t>
  </si>
  <si>
    <t>lo54effl</t>
  </si>
  <si>
    <t>lo54infl</t>
  </si>
  <si>
    <t>lo56effl</t>
  </si>
  <si>
    <t>lo56infl-ij</t>
  </si>
  <si>
    <t>lo56infl-ka</t>
  </si>
  <si>
    <t>lo57effl-2</t>
  </si>
  <si>
    <t>lo57infl</t>
  </si>
  <si>
    <t>lo57vbzw</t>
  </si>
  <si>
    <t>lo59effl</t>
  </si>
  <si>
    <t>lo59infl</t>
  </si>
  <si>
    <t>lo74effl-1</t>
  </si>
  <si>
    <t>lo74effl-2</t>
  </si>
  <si>
    <t>lo74infl-vs</t>
  </si>
  <si>
    <t>lo74infl-vv</t>
  </si>
  <si>
    <t>lo74vbzw</t>
  </si>
  <si>
    <t>lo75effl</t>
  </si>
  <si>
    <t>lo75infl</t>
  </si>
  <si>
    <t>lo76effl</t>
  </si>
  <si>
    <t>lo76infl-bh</t>
  </si>
  <si>
    <t>lo76infl-lm</t>
  </si>
  <si>
    <t>lo76infl-vv</t>
  </si>
  <si>
    <t>lo80effl</t>
  </si>
  <si>
    <t>lo80infl-ol</t>
  </si>
  <si>
    <t>lo80infl-wi</t>
  </si>
  <si>
    <t>ls010es-001</t>
  </si>
  <si>
    <t>ls010ik-001</t>
  </si>
  <si>
    <t>ls030es-001</t>
  </si>
  <si>
    <t>ls030ik-001</t>
  </si>
  <si>
    <t>ls050es-001</t>
  </si>
  <si>
    <t>ls050ik-001</t>
  </si>
  <si>
    <t>ls050ik-002</t>
  </si>
  <si>
    <t>ls080es-001</t>
  </si>
  <si>
    <t>ls080ik-meng</t>
  </si>
  <si>
    <t>Schoonmaak en herhaalbaarheid Hengelo, mengmonster influent</t>
  </si>
  <si>
    <t>ls080ik-001</t>
  </si>
  <si>
    <t>ls080ik-002</t>
  </si>
  <si>
    <t>ls080trl001</t>
  </si>
  <si>
    <t>Schoonmaak en herhaalbaarheid Hengelo rejectiewater totaal</t>
  </si>
  <si>
    <t>ls080vbt000</t>
  </si>
  <si>
    <t>Schoonmaak en herhaalbaarheid Hengelo afloop voorbezink</t>
  </si>
  <si>
    <t>ls100es-001</t>
  </si>
  <si>
    <t>ls100ik-001</t>
  </si>
  <si>
    <t>ls100ik-002</t>
  </si>
  <si>
    <t>ls130es-001</t>
  </si>
  <si>
    <t>ls130es-002</t>
  </si>
  <si>
    <t>ls130es-003</t>
  </si>
  <si>
    <t>ls130ik-001</t>
  </si>
  <si>
    <t>ls130ik-003</t>
  </si>
  <si>
    <t>ls130ik-004</t>
  </si>
  <si>
    <t>ls140es-001</t>
  </si>
  <si>
    <t>ls140ik-001</t>
  </si>
  <si>
    <t>ls150es-001</t>
  </si>
  <si>
    <t>ls150ik-001</t>
  </si>
  <si>
    <t>ls150ik-002</t>
  </si>
  <si>
    <t>ls160es-001</t>
  </si>
  <si>
    <t>ls160ik-001</t>
  </si>
  <si>
    <t>ls170es-001</t>
  </si>
  <si>
    <t>ls170ik-001</t>
  </si>
  <si>
    <t>ls180es-001</t>
  </si>
  <si>
    <t>ls180ik-001</t>
  </si>
  <si>
    <t>ls180nbt001</t>
  </si>
  <si>
    <t>ls190es-001</t>
  </si>
  <si>
    <t>ls190es-002</t>
  </si>
  <si>
    <t>ls190ik-001</t>
  </si>
  <si>
    <t>ls190ik-002</t>
  </si>
  <si>
    <t>ls210es-001</t>
  </si>
  <si>
    <t>ls210ik-001</t>
  </si>
  <si>
    <t>ls230es-001</t>
  </si>
  <si>
    <t>ls230ik-001</t>
  </si>
  <si>
    <t>ls240es-001</t>
  </si>
  <si>
    <t>ls240es-002</t>
  </si>
  <si>
    <t>ls240ik-001</t>
  </si>
  <si>
    <t>ls240ik-001p</t>
  </si>
  <si>
    <t>ls240ik-001vz</t>
  </si>
  <si>
    <t>ls250es-001</t>
  </si>
  <si>
    <t>ls250ik-001</t>
  </si>
  <si>
    <t>ls260es-001</t>
  </si>
  <si>
    <t>ls260ik-001</t>
  </si>
  <si>
    <t>ls340es-001</t>
  </si>
  <si>
    <t>ls340ik-001</t>
  </si>
  <si>
    <t>ls360es-001</t>
  </si>
  <si>
    <t>ls360ik-001</t>
  </si>
  <si>
    <t>ls370es-001</t>
  </si>
  <si>
    <t>ls370ik-001</t>
  </si>
  <si>
    <t>ls390es-001</t>
  </si>
  <si>
    <t>ls390ik-001</t>
  </si>
  <si>
    <t>ls450es-001</t>
  </si>
  <si>
    <t>ls450ik-001</t>
  </si>
  <si>
    <t>ls500es-001</t>
  </si>
  <si>
    <t>ls500ik-001</t>
  </si>
  <si>
    <t>ytzeavaswtrstrm</t>
  </si>
  <si>
    <t>Aanvoer per as Waterstromen Etten</t>
  </si>
  <si>
    <t>z16dz-38883</t>
  </si>
  <si>
    <t>STEENWIJKERTOCHT, wb2024, traject 1, MV08</t>
  </si>
  <si>
    <t>z20dz-38927</t>
  </si>
  <si>
    <t>STADSWATER LELYSTAD, Buizerdsloot, wb2024, traject 1, MV46</t>
  </si>
  <si>
    <t>z20dz-38942</t>
  </si>
  <si>
    <t>STADSWATER LELYSTAD, Westerdreefsloot, wb2024, traject 1, MV19</t>
  </si>
  <si>
    <t>z20dz-38943</t>
  </si>
  <si>
    <t>STADSWATER LELYSTAD, Westerdreefsloot, wb2024, traject 2, MV20</t>
  </si>
  <si>
    <t>z20dz-38944</t>
  </si>
  <si>
    <t>STADSWATER LELYSTAD, Westerdreefsloot, wb2024, traject 3, MV21</t>
  </si>
  <si>
    <t>z20dz-38945</t>
  </si>
  <si>
    <t>STADSWATER LELYSTAD, Westerdreefsloot, wb2024, traject 4, MV22</t>
  </si>
  <si>
    <t>z20dz-38946</t>
  </si>
  <si>
    <t>STADSWATER LELYSTAD, Westerdreefsloot, wb2024, traject 5, MV23</t>
  </si>
  <si>
    <t>z20dz-38948</t>
  </si>
  <si>
    <t>STADSWATER LELYSTAD, Visarenddreef Zuidsloot, wb2024, traject 2, MV25</t>
  </si>
  <si>
    <t>z20dz-38958</t>
  </si>
  <si>
    <t>STADSWATER LELYSTAD, Landstreken Zuidsloot, wb2024, traject 1, MV37</t>
  </si>
  <si>
    <t>z20dz-38961</t>
  </si>
  <si>
    <t>STADSWATER LELYSTAD, Kruiswater, wb2024, traject 1, MV38</t>
  </si>
  <si>
    <t>z20dz-38962</t>
  </si>
  <si>
    <t>STADSWATER LELYSTAD, Zwanenwater, wb2024, traject 1, MV39</t>
  </si>
  <si>
    <t>z20dz-38963</t>
  </si>
  <si>
    <t>STADSWATER LELYSTAD, Zwanenwater, wb2024, traject 2, MV40</t>
  </si>
  <si>
    <t>z20dz-38966</t>
  </si>
  <si>
    <t>STADSWATER LELYSTAD, Schoener Westsloot, wb2024, traject 1, MV44</t>
  </si>
  <si>
    <t>z20dz-38967</t>
  </si>
  <si>
    <t>STADSWATER LELYSTAD, Schoener Westsloot, wb2024, traject 2, MV43</t>
  </si>
  <si>
    <t>z20gz-010-01</t>
  </si>
  <si>
    <t>PLANTENTOCHT, tussen Dronterweg en Lage Vaart</t>
  </si>
  <si>
    <t>z20gz-38924</t>
  </si>
  <si>
    <t>ZEEASTERTOCHT (-NOORD), wb2024, traject 1, MV03</t>
  </si>
  <si>
    <t>z20gz-38925</t>
  </si>
  <si>
    <t>ZEEASTERTOCHT, wb2024, traject 2, MV04</t>
  </si>
  <si>
    <t>z20gz-38929</t>
  </si>
  <si>
    <t>OOSTERVAART, Cementhaven, wb2024, traject 1, MV06</t>
  </si>
  <si>
    <t>z20gz-38930</t>
  </si>
  <si>
    <t>OOSTERVAART, Zandhaven, wb2024, traject 2, MV07</t>
  </si>
  <si>
    <t>z20gz-38931</t>
  </si>
  <si>
    <t>OOSTERVAART, Zandhaven, wb2024, traject 3, MV08</t>
  </si>
  <si>
    <t>z20gz-38932</t>
  </si>
  <si>
    <t>OOSTERVAART, haven, wb2024, traject 4, MV09</t>
  </si>
  <si>
    <t>z20gz-38933</t>
  </si>
  <si>
    <t>OOSTERVAART, Grindhaven wb2024, traject 5, MV10</t>
  </si>
  <si>
    <t>z20gz-38934</t>
  </si>
  <si>
    <t>STADSWATER LELYSTAD, Houtribdreefsloot en Spoorsloot, wb2024, traject 1, MV11</t>
  </si>
  <si>
    <t>z20gz-38935</t>
  </si>
  <si>
    <t>STADSWATER LELYSTAD, Houtribdreefsloot en Spoorsloot, wb2024, traject 2, MV12</t>
  </si>
  <si>
    <t>z20gz-38936</t>
  </si>
  <si>
    <t>STADSWATER LELYSTAD, Hanzeparksloot, wb2024, traject 1, MV13</t>
  </si>
  <si>
    <t>z20gz-38937</t>
  </si>
  <si>
    <t>STADSWATER LELYSTAD, Hanzeparksloot, wb2024, traject 2, MV14</t>
  </si>
  <si>
    <t>z20gz-38938</t>
  </si>
  <si>
    <t>STADSWATER LELYSTAD, Bultpark Zuidsloot, wb2024, traject 1, MV16</t>
  </si>
  <si>
    <t>z20gz-38939</t>
  </si>
  <si>
    <t>STADSWATER LELYSTAD, Bultpark Zuidsloot, wb2024, traject 2, MV15</t>
  </si>
  <si>
    <t>z20gz-38940</t>
  </si>
  <si>
    <t>STADSWATER LELYSTAD, Visarenddreef Noordsloot, wb2024, traject 1, MV18</t>
  </si>
  <si>
    <t>z20gz-38941</t>
  </si>
  <si>
    <t>STADSWATER LELYSTAD, Visarenddreef Noordsloot, wb2024, traject 2, MV17</t>
  </si>
  <si>
    <t>z20gz-38947</t>
  </si>
  <si>
    <t>STADSWATER LELYSTAD, Visarenddreef Zuidsloot, wb2024, traject 1, MV24</t>
  </si>
  <si>
    <t>z20gz-38949</t>
  </si>
  <si>
    <t>STADSWATER LELYSTAD, Tjalk Oostsloot, wb2024, traject 1, MV26</t>
  </si>
  <si>
    <t>z20gz-38950</t>
  </si>
  <si>
    <t>STADSWATER LELYSTAD, Ravelijnsloot, wb2024, traject 1, MV27</t>
  </si>
  <si>
    <t>z20gz-38951</t>
  </si>
  <si>
    <t>STADSWATER LELYSTAD, Ravelijnsloot, wb2024, traject 2, MV28</t>
  </si>
  <si>
    <t>z20gz-38952</t>
  </si>
  <si>
    <t>STADSWATER LELYSTAD, Landstreken Oostsloot, wb2024, traject 1, MV29</t>
  </si>
  <si>
    <t>z20gz-38953</t>
  </si>
  <si>
    <t>STADSWATER LELYSTAD, Landstreken Oostsloot, wb2024, traject 2, MV30</t>
  </si>
  <si>
    <t>z20gz-38954</t>
  </si>
  <si>
    <t>STADSWATER LELYSTAD, Larserdreefsloot, wb2024, traject 1 , MV34</t>
  </si>
  <si>
    <t>z20gz-38955</t>
  </si>
  <si>
    <t>STADSWATER LELYSTAD, Larserdreefsloot, wb2024, traject 2 , MV33</t>
  </si>
  <si>
    <t>z20gz-38956</t>
  </si>
  <si>
    <t>STADSWATER LELYSTAD, Larserdreefsloot, wb2024, traject 3 , MV32</t>
  </si>
  <si>
    <t>z20gz-38957</t>
  </si>
  <si>
    <t>STADSWATER LELYSTAD, Larserdreefsloot, wb2024, traject 4 , MV31</t>
  </si>
  <si>
    <t>z20gz-38959</t>
  </si>
  <si>
    <t>STADSWATER LELYSTAD, Landstreken Zuidsloot, wb2024, traject 2, MV36</t>
  </si>
  <si>
    <t>z20gz-38960</t>
  </si>
  <si>
    <t>STADSWATER LELYSTAD, Landstreken Zuidsloot, wb2024, traject 3, MV35</t>
  </si>
  <si>
    <t>z20gz-38964</t>
  </si>
  <si>
    <t>STADSWATER LELYSTAD, Tjalk Parksloot, wb2024, traject 1, MV42</t>
  </si>
  <si>
    <t>z20gz-38965</t>
  </si>
  <si>
    <t>STADSWATER LELYSTAD, Tjalk Parksloot, wb2024, traject 2, MV41</t>
  </si>
  <si>
    <t>z20hz-38968</t>
  </si>
  <si>
    <t>ELBURGERTOCHT, bij instroom Elburger-d-tocht, wb2024, traject 1, MV01</t>
  </si>
  <si>
    <t>z21an-38884</t>
  </si>
  <si>
    <t>STADSWATER EMMELOORD, 3.5, wb2024, traject 1, MV01</t>
  </si>
  <si>
    <t>z21an-38886</t>
  </si>
  <si>
    <t>STADSWATER EMMELOORD, 3.14 - 3.15, wb2024, traject 2, MV02</t>
  </si>
  <si>
    <t>z21an-38887</t>
  </si>
  <si>
    <t>STADSWATER EMMELOORD, 3.3, 3.6, 3.7, wb2024, traject 1, MV03</t>
  </si>
  <si>
    <t>z21an-38888</t>
  </si>
  <si>
    <t>STADSWATER EMMELOORD, 3.8, 3.9, wb2024, traject 2, MV03</t>
  </si>
  <si>
    <t>z21an-38889</t>
  </si>
  <si>
    <t>STADSWATER EMMELOORD, 3.9, 3.10, wb2024, traject 3, MV05</t>
  </si>
  <si>
    <t>z21an-38890</t>
  </si>
  <si>
    <t>STADSWATER EMMELOORD, 3.12, wb2024, traject 1, MV06</t>
  </si>
  <si>
    <t>z21bn-38882</t>
  </si>
  <si>
    <t>BLOKZIJLERTOCHT, wb2024, traject 1, MV07</t>
  </si>
  <si>
    <t>z25fz-38902</t>
  </si>
  <si>
    <t>GALJOOT-D-TOCHT, wb2024, traject 1, MV14</t>
  </si>
  <si>
    <t>z25fz-38904</t>
  </si>
  <si>
    <t>GALJOOTTOCHT, wb2024, traject 1, MV18</t>
  </si>
  <si>
    <t>z25fz-38905</t>
  </si>
  <si>
    <t>GALJOOTTOCHT, wb2024, traject 2, MV17</t>
  </si>
  <si>
    <t>z25fz-38906</t>
  </si>
  <si>
    <t>GALJOOTTOCHT, wb2024, traject 3, MV16</t>
  </si>
  <si>
    <t>z25fz-38907</t>
  </si>
  <si>
    <t>GALJOOTTOCHT, wb2024, traject 4, MV15</t>
  </si>
  <si>
    <t>z25hn-38908</t>
  </si>
  <si>
    <t>GALJOOTTOCHT, wb2024, traject 5, MV22</t>
  </si>
  <si>
    <t>z25hn-38909</t>
  </si>
  <si>
    <t>GALJOOTTOCHT, wb2024, traject 6, MV21</t>
  </si>
  <si>
    <t>z25hn-38910</t>
  </si>
  <si>
    <t>GALJOOTTOCHT, wb2024, traject 7, MV20</t>
  </si>
  <si>
    <t>z25hn-38911</t>
  </si>
  <si>
    <t>GALJOOTTOCHT, wb2024, traject 8, MV19</t>
  </si>
  <si>
    <t>z25hn-38912</t>
  </si>
  <si>
    <t>GALJOOTTOCHT, wb2024, traject 9, MV25</t>
  </si>
  <si>
    <t>z25hn-38913</t>
  </si>
  <si>
    <t>GALJOOTTOCHT, wb2024, traject 10, MV26</t>
  </si>
  <si>
    <t>z25hn-38914</t>
  </si>
  <si>
    <t>GALJOOTTOCHT, wb2024, traject 11, MV27</t>
  </si>
  <si>
    <t>z25hn-38915</t>
  </si>
  <si>
    <t>GALJOOTTOCHT, wb2024, traject 12, MV30</t>
  </si>
  <si>
    <t>z25hn-38916</t>
  </si>
  <si>
    <t>GALJOOTTOCHT, wb2024, traject 13, MV31</t>
  </si>
  <si>
    <t>z25hn-38917</t>
  </si>
  <si>
    <t>WEGSLOOT BRIKWEG, ten westen van Brikweg, wb 2024, traject 1, MV24</t>
  </si>
  <si>
    <t>z25hn-38918</t>
  </si>
  <si>
    <t>WEGSLOOT BRIKWEG, ten westen van Brikweg, wb 2024, traject 2, MV23</t>
  </si>
  <si>
    <t>z25hn-38919</t>
  </si>
  <si>
    <t>PAMPUSTOCHT, wb2024, traject 1, MV29</t>
  </si>
  <si>
    <t>z25hn-38920</t>
  </si>
  <si>
    <t>PAMPUSTOCHT, wb2024, traject 2, MV28</t>
  </si>
  <si>
    <t>z25hn-38921</t>
  </si>
  <si>
    <t>PAMPUSTOCHT, wb2024, traject 3, MV32</t>
  </si>
  <si>
    <t>z25hn-38922</t>
  </si>
  <si>
    <t>PAMPUSTOCHT, wb2024, traject 4, MV33</t>
  </si>
  <si>
    <t>z25hn-38923</t>
  </si>
  <si>
    <t>PAMPUSTOCHT, wb2024, traject 5, MV34</t>
  </si>
  <si>
    <t>z26az-38903</t>
  </si>
  <si>
    <t>GALJOOT-D-TOCHT, wb2024, traject 2, MV13</t>
  </si>
  <si>
    <t>z26bn-38928</t>
  </si>
  <si>
    <t>STADSWATER LELYSTAD, vijvers Elzenpark, wb2024, traject 1, MV45</t>
  </si>
  <si>
    <t>z26bz-38897</t>
  </si>
  <si>
    <t>ROERDOMPTOCHT, wb 2024, traject 1, MV10</t>
  </si>
  <si>
    <t>z26bz-38898</t>
  </si>
  <si>
    <t>ROERDOMPTOCHT, wb 2024, traject 2, MV09</t>
  </si>
  <si>
    <t>z26bz-38899</t>
  </si>
  <si>
    <t>ROERDOMPTOCHT, wb 2024, traject 3, MV08</t>
  </si>
  <si>
    <t>z26bz-38900</t>
  </si>
  <si>
    <t>LEPELAARTOCHT, wb 2024, traject 1, MV11</t>
  </si>
  <si>
    <t>z26bz-38901</t>
  </si>
  <si>
    <t>LEPELAARTOCHT, wb 2024, traject 2, MV12</t>
  </si>
  <si>
    <t>z26ez-38926</t>
  </si>
  <si>
    <t>MEEUWENTOCHT, wb2024, traject 1, MV02</t>
  </si>
  <si>
    <t>z26gn-007-01</t>
  </si>
  <si>
    <t>KNEUTOCHT, hele tocht</t>
  </si>
  <si>
    <t>z26gn-38891</t>
  </si>
  <si>
    <t>SCHOLLEVAARTOCHT, wb 2024, traject 1, MV02</t>
  </si>
  <si>
    <t>z26gn-38892</t>
  </si>
  <si>
    <t>SCHOLLEVAARTOCHT, wb 2024, traject 2, MV03</t>
  </si>
  <si>
    <t>z26gn-38893</t>
  </si>
  <si>
    <t>STERAPPELTOCHT, wb 2024, traject 1, MV07</t>
  </si>
  <si>
    <t>z26gn-38894</t>
  </si>
  <si>
    <t>STERAPPELTOCHT, wb 2024, traject 2, MV06</t>
  </si>
  <si>
    <t>z26gn-38895</t>
  </si>
  <si>
    <t>STERAPPELTOCHT, wb 2024, traject 3, MV05</t>
  </si>
  <si>
    <t>z26gn-38896</t>
  </si>
  <si>
    <t>STERAPPELTOCHT, wb 2024, traject 4, MV04</t>
  </si>
  <si>
    <t>wdsweco2</t>
  </si>
  <si>
    <t>Effuent bedrijfsafvalwaterzuivering</t>
  </si>
  <si>
    <t>a8676ab53-01</t>
  </si>
  <si>
    <t>Percolator van slibopslag</t>
  </si>
  <si>
    <t>o7954gh395</t>
  </si>
  <si>
    <t>Afvalwater CZ Rouveen</t>
  </si>
  <si>
    <t>wdsweco-m10</t>
  </si>
  <si>
    <t>Werth 0801089389 project 51012316</t>
  </si>
  <si>
    <t>wdsweco-m11</t>
  </si>
  <si>
    <t>Breels 0801089483 project 51012316</t>
  </si>
  <si>
    <t>wdsweco-m12</t>
  </si>
  <si>
    <t>Netterden X0130461027 project 51012316</t>
  </si>
  <si>
    <t>wdsweco-m13</t>
  </si>
  <si>
    <t>Netterden X0150038081 project 51012316</t>
  </si>
  <si>
    <t>wdsweco-m14</t>
  </si>
  <si>
    <t>Netterden X0150038082 project 51012316</t>
  </si>
  <si>
    <t>wdsweco-m15</t>
  </si>
  <si>
    <t>Netterden X0040322454 project 51012316</t>
  </si>
  <si>
    <t>wdsweco-m16</t>
  </si>
  <si>
    <t>Omsteg X0130461032 project 51012316</t>
  </si>
  <si>
    <t>wdsweco-m17</t>
  </si>
  <si>
    <t>Omsteg X0150038046 project 51012316</t>
  </si>
  <si>
    <t>wdsweco-m18</t>
  </si>
  <si>
    <t>Omsteg X0040322460 project 51012316</t>
  </si>
  <si>
    <t>wdsweco-m19</t>
  </si>
  <si>
    <t>Omsteg X0150038057 project 51012316</t>
  </si>
  <si>
    <t>orsc230324-1</t>
  </si>
  <si>
    <t>Bedrijfsafvalwater van Dijk</t>
  </si>
  <si>
    <t>Herhaalbaarheid en onderhoud kast RWZI Apeldoorn, Oploop vb</t>
  </si>
  <si>
    <t>Herhaalbaarheid en onderhoud kast RWZI Brummen, influent</t>
  </si>
  <si>
    <t>Herhaalbaarheid en onderhoud kast RWZI Elburg, influent</t>
  </si>
  <si>
    <t>Herhaalbaarheid en onderhoud kast RWZI Epe, influent</t>
  </si>
  <si>
    <t>Herhaalbaarheid en onderhoud kast RWZI Heerde, influent</t>
  </si>
  <si>
    <t>Herhaalbaarheid en onderhoud kast RWZI Harderwijk, influent</t>
  </si>
  <si>
    <t>Herhaalbaarheid en onderhoud kast RWZI Hattem,influent</t>
  </si>
  <si>
    <t>Herhaalbaarheid en onderhoud kast RWZI Terwolde influent</t>
  </si>
  <si>
    <t>Herhaalbaarheid en onderhoud kast RWZI Amersfoort, influent</t>
  </si>
  <si>
    <t>Herhaalbaarheid en onderhoud kast RWZI Bennekom, influent</t>
  </si>
  <si>
    <t>Herhaalbaarheid en onderhoud kast RWZI Ede, influent</t>
  </si>
  <si>
    <t>Herhaalbaarheid en onderhoud kast RWZI Nijkerk, influent</t>
  </si>
  <si>
    <t>Herhaalbaarheid en onderhoud kast RWZI Renkum, Influent Oosterbeek en Renkum</t>
  </si>
  <si>
    <t>Herhaalbaarheid en onderhoud kast RWZI Renkum, influent Wageningen</t>
  </si>
  <si>
    <t>Herhaalbaarheid en onderhoud kast RWZI Soest, influent</t>
  </si>
  <si>
    <t>Herhaalbaarheid en onderhoud kast RWZI Veenendaal, influent.</t>
  </si>
  <si>
    <t>Herhaalbaarheid en onderhoud kast RWZI Woudenberg, influent</t>
  </si>
  <si>
    <t>Herhaalbaarheid en onderhoud kast RWZI Beilen effluent</t>
  </si>
  <si>
    <t>Herhaalbaarheid en onderhoud kast RWZI Beilen influent</t>
  </si>
  <si>
    <t>Herhaalbaarheid en onderhoud kast Beilen influent RFC (Royal Friesland Campina)</t>
  </si>
  <si>
    <t>Herhaalbaarheid en onderhoud kast RWZI Dieverbrug effluent</t>
  </si>
  <si>
    <t>Herhaalbaarheid en onderhoud kast RWZI Dieverbrug influent</t>
  </si>
  <si>
    <t>Herhaalbaarheid en onderhoud kast RWZI Echten effluent</t>
  </si>
  <si>
    <t>Herhaalbaarheid en onderhoud kast RWZI Echten influent</t>
  </si>
  <si>
    <t>Herhaalbaarheid en onderhoud kast RWZI Meppel effluent 1 (Drentse hoofdvaart)</t>
  </si>
  <si>
    <t>Herhaalbaarheid en onderhoud kast RWZI Meppel effluent 2 (Oude vaart)</t>
  </si>
  <si>
    <t>Herhaalbaarheid en onderhoud kast RWZI Meppel influent</t>
  </si>
  <si>
    <t>Herhaalbaarheid en onderhoud kast RWZI Smilde effluent</t>
  </si>
  <si>
    <t>Herhaalbaarheid en onderhoud kast RWZI Smilde influent</t>
  </si>
  <si>
    <t>Herhaalbaarheid en onderhoud kast RWZI Vollenhove effluent</t>
  </si>
  <si>
    <t>Herhaalbaarheid en onderhoud kast RWZI Vollenhove influent</t>
  </si>
  <si>
    <t>Herhaalbaarheid en onderhoud kast RWZI Steenwijk effluent</t>
  </si>
  <si>
    <t>Herhaalbaarheid en onderhoud kast RWZI Steenwijk influent</t>
  </si>
  <si>
    <t>Herhaalbaarheid en onderhoud kast RWZI Dalfsen effluent</t>
  </si>
  <si>
    <t>Herhaalbaarheid en onderhoud kast RWZI Dalfsen influent</t>
  </si>
  <si>
    <t>Herhaalbaarheid en onderhoud kast RWZI Hessenpoort effluent</t>
  </si>
  <si>
    <t>Herhaalbaarheid en onderhoud kast RWZI Hessenpoort influent</t>
  </si>
  <si>
    <t>Herhaalbaarheid en onderhoud kast RWZI Kampen effluent</t>
  </si>
  <si>
    <t>Herhaalbaarheid en onderhoud kast RWZI Kampen influent (IJsselmuiden)</t>
  </si>
  <si>
    <t>Herhaalbaarheid en onderhoud kast RWZI Kampen influent (Kampen)</t>
  </si>
  <si>
    <t>Herhaalbaarheid en onderhoud kast RWZI Zwolle effluent MK-2 (IJssel)</t>
  </si>
  <si>
    <t>Herhaalbaarheid en onderhoud kast RWZI Zwolle influent</t>
  </si>
  <si>
    <t>Herhaalbaarheid en onderhoud kast RWZI Zwolle voorbezonken water</t>
  </si>
  <si>
    <t>Herhaalbaarheid en onderhoud kast RWZI Genemuiden effluent</t>
  </si>
  <si>
    <t>Herhaalbaarheid en onderhoud kast RWZI Genemuiden influent</t>
  </si>
  <si>
    <t>Herhaalbaarheid en onderhoud kast RWZI Deventer effluent MK-1</t>
  </si>
  <si>
    <t>Herhaalbaarheid en onderhoud kast RWZI Deventer effluent MK-2</t>
  </si>
  <si>
    <t>Herhaalbaarheid en onderhoud kast RWZI Deventer influent (Voorstad Schalkhaar)</t>
  </si>
  <si>
    <t>Herhaalbaarheid en onderhoud kast RWZI Deventer influent (Vrijverval)</t>
  </si>
  <si>
    <t>Herhaalbaarheid en onderhoud kast RWZI Deventer voorbezonken water</t>
  </si>
  <si>
    <t>Herhaalbaarheid en onderhoud kast RWZI Heino effluent</t>
  </si>
  <si>
    <t>Herhaalbaarheid en onderhoud kast RWZI Heino influent</t>
  </si>
  <si>
    <t>Herhaalbaarheid en onderhoud kast RWZI Raalte effluent</t>
  </si>
  <si>
    <t>Herhaalbaarheid en onderhoud kast RWZI Raalte influent (Broekland Heeten)</t>
  </si>
  <si>
    <t>Herhaalbaarheid en onderhoud kast RWZI Raalte influent (Lemelerveld Marienheem)</t>
  </si>
  <si>
    <t>Herhaalbaarheid en onderhoud kast RWZI Raalte influent (Vrijverval)</t>
  </si>
  <si>
    <t>Herhaalbaarheid en onderhoud kast RWZI Olst-Wijhe effluent</t>
  </si>
  <si>
    <t>Herhaalbaarheid en onderhoud kast RWZI Olst-Wijhe influent (Olst)</t>
  </si>
  <si>
    <t>Herhaalbaarheid en onderhoud kast RWZI Olst-Wijhe influent (Wijhe)</t>
  </si>
  <si>
    <t>Herhaalbaarheid en onderhoud kast Almelo-V effluent</t>
  </si>
  <si>
    <t>Herhaalbaarheid en onderhoud kast Almelo-V influent</t>
  </si>
  <si>
    <t>Herhaalbaarheid en onderhoud kast Vriezenveen effluent</t>
  </si>
  <si>
    <t>Herhaalbaarheid en onderhoud kast Vriezenveen influent</t>
  </si>
  <si>
    <t>Herhaalbaarheid en onderhoud kast tubbergen effluent</t>
  </si>
  <si>
    <t>Herhaalbaarheid en onderhoud kast Tubbergen influent</t>
  </si>
  <si>
    <t>Herhaalbaarheid en onderhoud kast Tubbergen persleiding totaal</t>
  </si>
  <si>
    <t>Herhaalbaarheid en onderhoud kast Hengelo effluent</t>
  </si>
  <si>
    <t>Herhaalbaarheid en onderhoud kast Hengelo influent</t>
  </si>
  <si>
    <t>Herhaalbaarheid en onderhoud kast Hengelo Persleiding totaal</t>
  </si>
  <si>
    <t>Herhaalbaarheid en onderhoud kast Oldenzaal effluent</t>
  </si>
  <si>
    <t>Herhaalbaarheid en onderhoud kast Oldenzaal influent</t>
  </si>
  <si>
    <t>Herhaalbaarheid en onderhoud kast Oldenzaal persleidingen totaal</t>
  </si>
  <si>
    <t>Herhaalbaarheid en onderhoud kast Enschede-W effluent straat 1</t>
  </si>
  <si>
    <t>Herhaalbaarheid en onderhoud kast Enschede-W effluent straat 2</t>
  </si>
  <si>
    <t>Herhaalbaarheid en onderhoud kast Enschede-W effluent straat 3</t>
  </si>
  <si>
    <t>Herhaalbaarheid en onderhoud kast Enschede-W influent</t>
  </si>
  <si>
    <t>Herhaalbaarheid en onderhoud kast Enschede-W persleiding 1 Enschede-Z</t>
  </si>
  <si>
    <t>Herhaalbaarheid en onderhoud kast Enschede-W persleiding 2 Boekelo</t>
  </si>
  <si>
    <t>Herhaalbaarheid en onderhoud kast Glanerbrug effluent</t>
  </si>
  <si>
    <t>Herhaalbaarheid en onderhoud kast Glanerbrug influent</t>
  </si>
  <si>
    <t>Herhaalbaarheid en onderhoud kast Goor effluent</t>
  </si>
  <si>
    <t>Herhaalbaarheid en onderhoud kast Goor influent</t>
  </si>
  <si>
    <t>Herhaalbaarheid en onderhoud kast Goor persleiding totaal</t>
  </si>
  <si>
    <t>Herhaalbaarheid en onderhoud kast losser effluent</t>
  </si>
  <si>
    <t>Herhaalbaarheid en onderhoud kast losser influent</t>
  </si>
  <si>
    <t>Herhaalbaarheid en onderhoud kast Denekamp effluent</t>
  </si>
  <si>
    <t>Herhaalbaarheid en onderhoud kast Denekamp, influent</t>
  </si>
  <si>
    <t>Herhaalbaarheid en onderhoud kast ootmarsum effluent totaal</t>
  </si>
  <si>
    <t>Herhaalbaarheid en onderhoud kast Ootmarsum Persleidingen totaal</t>
  </si>
  <si>
    <t>Herhaalbaarheid en onderhoud kast ootmarsum afvoer nabezinktank</t>
  </si>
  <si>
    <t>Herhaalbaarheid en onderhoud kast Vroomshoop effluent</t>
  </si>
  <si>
    <t>Herhaalbaarheid en onderhoud kast Vroomshoop afloop Nereda</t>
  </si>
  <si>
    <t>Herhaalbaarheid en onderhoud kast Vroomshoop influent</t>
  </si>
  <si>
    <t>Herhaalbaarheid en onderhoud kast Vroomshoop toevoer NEREDA</t>
  </si>
  <si>
    <t>Herhaalbaarheid en onderhoud kast Almelo-S effluent</t>
  </si>
  <si>
    <t>Herhaalbaarheid en onderhoud kast Almelo-S influent</t>
  </si>
  <si>
    <t>Herhaalbaarheid en onderhoud kast Rijssen effluent</t>
  </si>
  <si>
    <t>Herhaalbaarheid en onderhoud kast Rijssen influent</t>
  </si>
  <si>
    <t>Herhaalbaarheid en onderhoud kast Nijverdal effluent straat 1</t>
  </si>
  <si>
    <t>Herhaalbaarheid en onderhoud kast Nijverdal effluent straat 2</t>
  </si>
  <si>
    <t>Herhaalbaarheid en onderhoud kast Nijverdal influent</t>
  </si>
  <si>
    <t>Herhaalbaarheid en onderhoud kast RWZI Nijverdal, Influent pomp</t>
  </si>
  <si>
    <t>Herhaalbaarheid en onderhoud kast RWZI Nijverdal influent, Vijzel</t>
  </si>
  <si>
    <t>Herhaalbaarheid en onderhoud kast den Ham effluent</t>
  </si>
  <si>
    <t>Herhaalbaarheid en onderhoud kast den Ham influent</t>
  </si>
  <si>
    <t>Herhaalbaarheid en onderhoud kast Haaksbergen effluent</t>
  </si>
  <si>
    <t>Herhaalbaarheid en onderhoud kast Haaksbergen influent</t>
  </si>
  <si>
    <t>Herhaalbaarheid en onderhoud kast RWZI Ommen Effluentsloot</t>
  </si>
  <si>
    <t>Herhaalbaarheid en onderhoud kast RWZI Ommen Influentkelder</t>
  </si>
  <si>
    <t>Herhaalbaarheid en onderhoud kast RWZI Hardenberg Effluentsloot</t>
  </si>
  <si>
    <t>Herhaalbaarheid en onderhoud kast RWZI Hardenberg Influentkelder</t>
  </si>
  <si>
    <t>Herhaalbaarheid en onderhoud kast RWZI Coevorden Effluentsloot</t>
  </si>
  <si>
    <t>Herhaalbaarheid en onderhoud kast RWZI Coevorden Influentkelder</t>
  </si>
  <si>
    <t>Herhaalbaarheid en onderhoud kast RWZI Sleen Effluentsloot</t>
  </si>
  <si>
    <t>Herhaalbaarheid en onderhoud kast RWZI Sleen Influentkelder</t>
  </si>
  <si>
    <t>Herhaalbaarheid en onderhoud kast RWZI Dedemsvaart Effluentsloot</t>
  </si>
  <si>
    <t>Herhaalbaarheid en onderhoud kast RWZI Dedemsvaart Influentkelder</t>
  </si>
  <si>
    <t>Herhaalbaarheid en onderhoud kast RWZI Emmen Effluentsloot</t>
  </si>
  <si>
    <t>Herhaalbaarheid en onderhoud kast RWZI Emmen Influent</t>
  </si>
  <si>
    <t>ls500ophalen</t>
  </si>
  <si>
    <t>Ophalen slib RWZI Emmen</t>
  </si>
  <si>
    <t>stp180</t>
  </si>
  <si>
    <t>LOBPTN</t>
  </si>
  <si>
    <t>HAGSN</t>
  </si>
  <si>
    <t>GOUDVHVN</t>
  </si>
  <si>
    <t>V-P-I BV CP</t>
  </si>
  <si>
    <t>s080at-002-rek</t>
  </si>
  <si>
    <t>z23dco03</t>
  </si>
  <si>
    <t>Lozing grondwater WP Blauw Jointpit</t>
  </si>
  <si>
    <t>aoter</t>
  </si>
  <si>
    <t>a227000</t>
  </si>
  <si>
    <t>a227001</t>
  </si>
  <si>
    <t>RWZI Terwolde effluent</t>
  </si>
  <si>
    <t>a231030</t>
  </si>
  <si>
    <t>Tuilse Leigraaf, thv Terwoldseweg 10</t>
  </si>
  <si>
    <t>lk-z15hz-070-02</t>
  </si>
  <si>
    <t>lk-z15hz-083-03</t>
  </si>
  <si>
    <t>lk-z15hz-29467-02</t>
  </si>
  <si>
    <t>lk-z20gz-031-02</t>
  </si>
  <si>
    <t>lo-z15hz-070-02</t>
  </si>
  <si>
    <t>lo-z15hz-083-03</t>
  </si>
  <si>
    <t>lo-z15hz-29467-02</t>
  </si>
  <si>
    <t>lo-z20gz-031-02</t>
  </si>
  <si>
    <t>lvio23-28ow5</t>
  </si>
  <si>
    <t>Ringonderzoek VIO23-28 ow5</t>
  </si>
  <si>
    <t>lvio23-28ow6</t>
  </si>
  <si>
    <t>Ringonderzoek VIO 23-28 ow6</t>
  </si>
  <si>
    <t>lvio23-28std7</t>
  </si>
  <si>
    <t>Ringonderzoek VIO 23-28 std7</t>
  </si>
  <si>
    <t>o3rkmb00</t>
  </si>
  <si>
    <t>Mastenbroek</t>
  </si>
  <si>
    <t>o3svz45</t>
  </si>
  <si>
    <t>overijsselskanaal zwolle</t>
  </si>
  <si>
    <t>s70-018</t>
  </si>
  <si>
    <t>Camping De Roos, Beerze</t>
  </si>
  <si>
    <t>s70-026</t>
  </si>
  <si>
    <t>Camping De Kleine Wolf, Stegeren</t>
  </si>
  <si>
    <t>s70-027</t>
  </si>
  <si>
    <t>Camping De Klimberg, Rheezerveen</t>
  </si>
  <si>
    <t>s70-033</t>
  </si>
  <si>
    <t>De Oldemeijer, Hardenberg</t>
  </si>
  <si>
    <t>s70-035</t>
  </si>
  <si>
    <t>Vakantiepark De Kleine Belties, Hardenberg</t>
  </si>
  <si>
    <t>s7554rt051b0</t>
  </si>
  <si>
    <t>Twence Boeldershoek; eindpunt</t>
  </si>
  <si>
    <t>s84-005</t>
  </si>
  <si>
    <t>s85-044</t>
  </si>
  <si>
    <t>s85-049</t>
  </si>
  <si>
    <t>s85-050</t>
  </si>
  <si>
    <t>s85-052</t>
  </si>
  <si>
    <t>s85-054</t>
  </si>
  <si>
    <t>Grote Rietplas - Rietstrand, Emmen</t>
  </si>
  <si>
    <t>s85-060</t>
  </si>
  <si>
    <t>Grote Rietplas - Parelstrand, Emmen</t>
  </si>
  <si>
    <t>s85-061</t>
  </si>
  <si>
    <t>Grote Rietplas - Watersportstrand, Emmen</t>
  </si>
  <si>
    <t>s85-063</t>
  </si>
  <si>
    <t>s85-067</t>
  </si>
  <si>
    <t>Klinkenvlierse Plas, Coevorden</t>
  </si>
  <si>
    <t>s85-068</t>
  </si>
  <si>
    <t>Kotermeerstal, Dedemsvaart</t>
  </si>
  <si>
    <t>s85-069</t>
  </si>
  <si>
    <t>Park Kuierpad  - zwemvijver, Wezuperbrug</t>
  </si>
  <si>
    <t>s85-070</t>
  </si>
  <si>
    <t>Park Kuierpad  - surf- en kanovijver, Wezuperbrug</t>
  </si>
  <si>
    <t>s85-071</t>
  </si>
  <si>
    <t>Park Kuierpad  - speelvijver, Wezuperbrug</t>
  </si>
  <si>
    <t>s85-076</t>
  </si>
  <si>
    <t>Vakantiepark Het Stoetenslagh, Rheezerveen</t>
  </si>
  <si>
    <t>s85-077</t>
  </si>
  <si>
    <t>De Vlegge, Sibculo</t>
  </si>
  <si>
    <t>s85-078</t>
  </si>
  <si>
    <t>s85-081</t>
  </si>
  <si>
    <t>De Spartelvijver, Sibculo</t>
  </si>
  <si>
    <t>s85-167</t>
  </si>
  <si>
    <t>Ponyparkcity, Collendoorn</t>
  </si>
  <si>
    <t>wpbiotwence</t>
  </si>
  <si>
    <t>Lozing water Bioconversie</t>
  </si>
  <si>
    <t>wvanheekcentr</t>
  </si>
  <si>
    <t>Test water centrifuge</t>
  </si>
  <si>
    <t>ybobb13</t>
  </si>
  <si>
    <t>Osink-Bemersbeek Wiebersweg Kotten, referentie</t>
  </si>
  <si>
    <t>z21an-118-01</t>
  </si>
  <si>
    <t>HERTENTOCHT, eind kavelpad Q101, Neushoornweg 11</t>
  </si>
  <si>
    <t>z26bz-035-01</t>
  </si>
  <si>
    <t>WULPTOCHT, brug Ibisweg</t>
  </si>
  <si>
    <t>s7491ae1671161843h</t>
  </si>
  <si>
    <t>Effluent na koolstoffilter tankauto 1161843</t>
  </si>
  <si>
    <t>s7491ae1671966473h</t>
  </si>
  <si>
    <t>Effluent na koolstoffilter tankauto 1966473</t>
  </si>
  <si>
    <t>s7491ae1678612424h</t>
  </si>
  <si>
    <t>Effluent na koolstoffilter tankauto 8612424</t>
  </si>
  <si>
    <t>s7548xa001b0</t>
  </si>
  <si>
    <t>Grolsch; effluent zuivering</t>
  </si>
  <si>
    <t>s7591nj011h1</t>
  </si>
  <si>
    <t>a7339gg2-1</t>
  </si>
  <si>
    <t>vhp security paper</t>
  </si>
  <si>
    <t>s7495rl003h1</t>
  </si>
  <si>
    <t>oppv water twentekanaal thv eerste brug</t>
  </si>
  <si>
    <t>s7495vg346h1</t>
  </si>
  <si>
    <t>oppv water twentekanaal brug 346</t>
  </si>
  <si>
    <t>s7607ew0a1h1</t>
  </si>
  <si>
    <t>s7625rr005h1</t>
  </si>
  <si>
    <t>meetpunt bemonsteringsvoorziening wasplaats</t>
  </si>
  <si>
    <t>s7626lj306h1</t>
  </si>
  <si>
    <t>meetpunt bemonsteringsvoorziening IBA 3A</t>
  </si>
  <si>
    <t>yogrb01</t>
  </si>
  <si>
    <t>Grote Beek Kruisbergseweg Doetinchem</t>
  </si>
  <si>
    <t>ytzoavasvrcht</t>
  </si>
  <si>
    <t>Mengsel slib/zand zuigwagen slibgisting</t>
  </si>
  <si>
    <t>wdwsp</t>
  </si>
  <si>
    <t>lfgh024op</t>
  </si>
  <si>
    <t>FGH024 emballage opname test</t>
  </si>
  <si>
    <t>lfgh024opd</t>
  </si>
  <si>
    <t>FGH024 emballage opname test duplo</t>
  </si>
  <si>
    <t>lfgh024ref</t>
  </si>
  <si>
    <t>FGH024 emballage opname test ref</t>
  </si>
  <si>
    <t>ob3rnw02</t>
  </si>
  <si>
    <t>Nieuwe Wetering Pruimersallee</t>
  </si>
  <si>
    <t>ob3tzw07</t>
  </si>
  <si>
    <t>Zandwetering Oude Molen</t>
  </si>
  <si>
    <t>ob3vsw85</t>
  </si>
  <si>
    <t>ob8stho40</t>
  </si>
  <si>
    <t>Stadsrandontwikkeling Hoogeveen middenin</t>
  </si>
  <si>
    <t>ob8swg01</t>
  </si>
  <si>
    <t>Watergang Broek</t>
  </si>
  <si>
    <t>ob8vgs40</t>
  </si>
  <si>
    <t>wg de Gr Schaersberg op pad Schaersweg</t>
  </si>
  <si>
    <t>o07at-bcfs</t>
  </si>
  <si>
    <t>o07at1</t>
  </si>
  <si>
    <t>RWZI Echten actief slib tank 1</t>
  </si>
  <si>
    <t>o07at2</t>
  </si>
  <si>
    <t>sb14-018</t>
  </si>
  <si>
    <t>Saasvelderbeek, Saterslostraat, Saasveld</t>
  </si>
  <si>
    <t>sb14-019</t>
  </si>
  <si>
    <t>sb14-028</t>
  </si>
  <si>
    <t>sb21-202</t>
  </si>
  <si>
    <t>sb21-302</t>
  </si>
  <si>
    <t>Weerselerbeek, Hilbertweg, Rossum</t>
  </si>
  <si>
    <t>OOSTHT</t>
  </si>
  <si>
    <t>POELDDESBG</t>
  </si>
  <si>
    <t>ybbys07</t>
  </si>
  <si>
    <t>Bypass Slinge- Goorweg Winterswijk Meddo</t>
  </si>
  <si>
    <t>ybrtb03</t>
  </si>
  <si>
    <t>Ratumsebeek Vredenseweg Winterswijk</t>
  </si>
  <si>
    <t>ybrtb04</t>
  </si>
  <si>
    <t>ybrtb10</t>
  </si>
  <si>
    <t>Ratumsebeek Waliënsestraat Bonnink Winterswijk</t>
  </si>
  <si>
    <t>ybwlb06</t>
  </si>
  <si>
    <t>Willinkbeek Gossinkweg Winterswijk</t>
  </si>
  <si>
    <t>s7495ph021h1</t>
  </si>
  <si>
    <t>Slang uit stal</t>
  </si>
  <si>
    <t>Tetem 3 deepwells</t>
  </si>
  <si>
    <t>s7523zl003h2</t>
  </si>
  <si>
    <t>s7821an001b0</t>
  </si>
  <si>
    <t>Draka Kabel BV; eindafvoer</t>
  </si>
  <si>
    <t>s7824aa060b0</t>
  </si>
  <si>
    <t>Scheperziekenhuis; eindpunt</t>
  </si>
  <si>
    <t>wdwsp-ggzfra</t>
  </si>
  <si>
    <t>Rioolwater GGZ Franeker</t>
  </si>
  <si>
    <t>wdwsp-ggzhee</t>
  </si>
  <si>
    <t>Rioolwater GGZ Heerenveen</t>
  </si>
  <si>
    <t>wdwsp-ggzlee</t>
  </si>
  <si>
    <t>Rioolwater GGZ Leeuwarden</t>
  </si>
  <si>
    <t>z23dco04</t>
  </si>
  <si>
    <t>Lozing grondwater Jointpit Windplan Blauw effluent WM120</t>
  </si>
  <si>
    <t>z23fhe01</t>
  </si>
  <si>
    <t>Effluent IBA Knooplaan 5 te Dronten</t>
  </si>
  <si>
    <t>senskb (Sensor kalibratie)</t>
  </si>
  <si>
    <t>sensoh (Sensor onderhoud)</t>
  </si>
  <si>
    <t>atv0852</t>
  </si>
  <si>
    <t>Elis Nederland BV, Apeldoorn CP</t>
  </si>
  <si>
    <t>a3931er281</t>
  </si>
  <si>
    <t>methorst zuig- en blaastechniek</t>
  </si>
  <si>
    <t>o8041aj21</t>
  </si>
  <si>
    <t>Afvalwater Abbot Zwolle</t>
  </si>
  <si>
    <t>sb06-003</t>
  </si>
  <si>
    <t>sb06-005</t>
  </si>
  <si>
    <t>sb06-006</t>
  </si>
  <si>
    <t>sb06-018</t>
  </si>
  <si>
    <t>sb06-020</t>
  </si>
  <si>
    <t>sb06-024</t>
  </si>
  <si>
    <t>sb06-237</t>
  </si>
  <si>
    <t>sb09-002</t>
  </si>
  <si>
    <t>sb09-015</t>
  </si>
  <si>
    <t>Markgraven, parallel aan de Hamveldsweg, Tubbergen, bovenstrooms vistrap</t>
  </si>
  <si>
    <t>sb14-003</t>
  </si>
  <si>
    <t>sb14-004</t>
  </si>
  <si>
    <t>sb14-032</t>
  </si>
  <si>
    <t>Fleringermolenbeek, Loodijk, Saasveld</t>
  </si>
  <si>
    <t>sb14-033</t>
  </si>
  <si>
    <t>Fleringermolenbeek. Fleringerveldweg, Fleringen</t>
  </si>
  <si>
    <t>sb14-222</t>
  </si>
  <si>
    <t>sb14-408</t>
  </si>
  <si>
    <t>Middensloot, Stempelsdijk, Weerselo</t>
  </si>
  <si>
    <t>sb15-026</t>
  </si>
  <si>
    <t>sb16-001</t>
  </si>
  <si>
    <t>sb16-005</t>
  </si>
  <si>
    <t>Deurningerbeek, Weerselosestraat, Borne</t>
  </si>
  <si>
    <t>sb20-038</t>
  </si>
  <si>
    <t>sb40-006</t>
  </si>
  <si>
    <t>Ravenhorsterbeek, Gildehauserweg, Losser</t>
  </si>
  <si>
    <t>sb40-051</t>
  </si>
  <si>
    <t>Florbach, landsgrens, Glanerbrug</t>
  </si>
  <si>
    <t>s08-011</t>
  </si>
  <si>
    <t>Verbindingsleiding, Stouweweg, Daarlerveen</t>
  </si>
  <si>
    <t>s21-001</t>
  </si>
  <si>
    <t>Almelo-Nordhornkanaal, Diekersweg, Albergen</t>
  </si>
  <si>
    <t>s23-001</t>
  </si>
  <si>
    <t>Overijsselskanaal, Hammerweg, Kempersbrug, Marle</t>
  </si>
  <si>
    <t>s7491ae167h7</t>
  </si>
  <si>
    <t>Terugspoelwater waterbehandeling</t>
  </si>
  <si>
    <t>s7678rg24ah3</t>
  </si>
  <si>
    <t>Perceelsloot links voorbij bedrijf</t>
  </si>
  <si>
    <t>s7678vj127h1</t>
  </si>
  <si>
    <t>abgmod-oijw-1</t>
  </si>
  <si>
    <t>Grote modderkruiper Oude Ijssel Wilp traject 1</t>
  </si>
  <si>
    <t>abgmod-oijw-2</t>
  </si>
  <si>
    <t>Grote modderkruiper Oude Ijssel Wilp traject 2</t>
  </si>
  <si>
    <t>abgmod-oijw-3</t>
  </si>
  <si>
    <t>Grote modderkruiper Oude Ijssel Wilp traject 3</t>
  </si>
  <si>
    <t>abgmod-oijw-4</t>
  </si>
  <si>
    <t>Grote modderkruiper Oude Ijssel Wilp traject 4</t>
  </si>
  <si>
    <t>abgmod-oijw-5</t>
  </si>
  <si>
    <t>Grote modderkruiper Oude Ijssel Wilp traject 5</t>
  </si>
  <si>
    <t>a109sleoq003</t>
  </si>
  <si>
    <t>a109zoovq001</t>
  </si>
  <si>
    <t>rwzi Amersfoort, proceswater</t>
  </si>
  <si>
    <t>a8171bt1-g18</t>
  </si>
  <si>
    <t>Royal Vaassen Flexible Packaging G18</t>
  </si>
  <si>
    <t>lqch112sw</t>
  </si>
  <si>
    <t>Filtered residue from 1 litre of fresh water qch112sw</t>
  </si>
  <si>
    <t>lqch113sw</t>
  </si>
  <si>
    <t>Filtered residue from 1 litre of fresh water qch113sw</t>
  </si>
  <si>
    <t>lqch114sw</t>
  </si>
  <si>
    <t>Filtered residue from 1 litre of brakisch water qch114sw</t>
  </si>
  <si>
    <t>orsc20230404-1</t>
  </si>
  <si>
    <t>Mengmonster vrijverval influent rwzi Echten 3 t/m 7</t>
  </si>
  <si>
    <t>orsc20230404-2</t>
  </si>
  <si>
    <t>Mengmonster vrijverval influent rwzi Echten 1 t/m 2</t>
  </si>
  <si>
    <t>swl01729h1</t>
  </si>
  <si>
    <t>WI01729 stroomopwaarts (Vermolenweg)</t>
  </si>
  <si>
    <t>swl01729h2</t>
  </si>
  <si>
    <t>WI01729 stroomopwaarts (Boshofweg)</t>
  </si>
  <si>
    <t>swp-depotvh</t>
  </si>
  <si>
    <t>Depot maaisel Vroomshoop 230404</t>
  </si>
  <si>
    <t>s008ik-ad-infl</t>
  </si>
  <si>
    <t>influent Langestraat (extern mengmonster)</t>
  </si>
  <si>
    <t>s008ik-adrw-infl</t>
  </si>
  <si>
    <t>s008ik-adrw-klkwater</t>
  </si>
  <si>
    <t>KLK water afkomstig uit uitwijkbassin</t>
  </si>
  <si>
    <t>s7546rm149h1</t>
  </si>
  <si>
    <t>Meetpunt IBA-3a (bemonstering lozingspijp)</t>
  </si>
  <si>
    <t>s7678vl008h1</t>
  </si>
  <si>
    <t>s7685pn001h1</t>
  </si>
  <si>
    <t>bemonstering OBAS</t>
  </si>
  <si>
    <t>SCHAARVODDL</t>
  </si>
  <si>
    <t>ybbab53</t>
  </si>
  <si>
    <t>ybbab54</t>
  </si>
  <si>
    <t>ybbub30</t>
  </si>
  <si>
    <t>Lanheterweg Haaksbergen</t>
  </si>
  <si>
    <t>ybgrs42</t>
  </si>
  <si>
    <t>Groenlose Slinge Morskersdriehuisweg Meddo</t>
  </si>
  <si>
    <t>ybgrs57</t>
  </si>
  <si>
    <t>ybgrs58</t>
  </si>
  <si>
    <t>ybkog02</t>
  </si>
  <si>
    <t>Koffiegoot Brokerweg Rekken</t>
  </si>
  <si>
    <t>ybleb04</t>
  </si>
  <si>
    <t>Leerinkbeek Geerdinkdijk Borculo</t>
  </si>
  <si>
    <t>ybleb22</t>
  </si>
  <si>
    <t>ybleb24</t>
  </si>
  <si>
    <t>Leerinkbeek Meentweg Beltrum</t>
  </si>
  <si>
    <t>yboeb04</t>
  </si>
  <si>
    <t>Oude Eefseeek Beneden, Mettrayweg</t>
  </si>
  <si>
    <t>ybrmb02</t>
  </si>
  <si>
    <t>Ramsbeek Rekkenseweg Eibergen</t>
  </si>
  <si>
    <t>ybviw04</t>
  </si>
  <si>
    <t>ybzob05</t>
  </si>
  <si>
    <t>Zoddebeek Ammeloeweg Buurse</t>
  </si>
  <si>
    <t>yihorvlpmh01</t>
  </si>
  <si>
    <t>Banketbakkerij Horizon BV centrale afvoer bedrijfsafvalwater</t>
  </si>
  <si>
    <t>zorivm-ew-4-24</t>
  </si>
  <si>
    <t>Drainwater project Vuursteentocht 4-24</t>
  </si>
  <si>
    <t>ztzudau</t>
  </si>
  <si>
    <t>Dadas Urk B.V EMF</t>
  </si>
  <si>
    <t>z23hwi-09</t>
  </si>
  <si>
    <t>s10701</t>
  </si>
  <si>
    <t>Camping 'T Grasbroek</t>
  </si>
  <si>
    <t>s13701</t>
  </si>
  <si>
    <t>Het Lageveld; Zwemvijver</t>
  </si>
  <si>
    <t>s13702</t>
  </si>
  <si>
    <t>Het Lageveld; Kleutervijver</t>
  </si>
  <si>
    <t>s15701</t>
  </si>
  <si>
    <t>Tuindorpbad</t>
  </si>
  <si>
    <t>s16701</t>
  </si>
  <si>
    <t>Hulsbeek; Strand 1</t>
  </si>
  <si>
    <t>s16702</t>
  </si>
  <si>
    <t>Hulsbeek; Strand 2</t>
  </si>
  <si>
    <t>s16703</t>
  </si>
  <si>
    <t>Hulsbeek; Strand 3</t>
  </si>
  <si>
    <t>s20171</t>
  </si>
  <si>
    <t>Camping 't Stepelerven</t>
  </si>
  <si>
    <t>s20285</t>
  </si>
  <si>
    <t>Naturistenvereniging Ostana</t>
  </si>
  <si>
    <t>s20701</t>
  </si>
  <si>
    <t>Het Rutbeek; Kiosk</t>
  </si>
  <si>
    <t>s20703</t>
  </si>
  <si>
    <t>Het Rutbeek; Paviljoen</t>
  </si>
  <si>
    <t>s20704</t>
  </si>
  <si>
    <t>Het Rutbeek; Infocentrum</t>
  </si>
  <si>
    <t>s32010</t>
  </si>
  <si>
    <t>Papillon Country Resort</t>
  </si>
  <si>
    <t>s34062</t>
  </si>
  <si>
    <t>Recreatiecentrum De Witte Berg</t>
  </si>
  <si>
    <t>s36008</t>
  </si>
  <si>
    <t>Camping De Rammelbeek</t>
  </si>
  <si>
    <t>s36009</t>
  </si>
  <si>
    <t>Camping De Bergvennen</t>
  </si>
  <si>
    <t>s40047</t>
  </si>
  <si>
    <t>Landgoedcamping Het Meuleman</t>
  </si>
  <si>
    <t>s52058</t>
  </si>
  <si>
    <t>s52062</t>
  </si>
  <si>
    <t>Recreatiepark De Tolplas</t>
  </si>
  <si>
    <t>s52407</t>
  </si>
  <si>
    <t>Hexelse Plas Bungalowpark Hoge Hexel</t>
  </si>
  <si>
    <t>s53029</t>
  </si>
  <si>
    <t>Kroeze Danne</t>
  </si>
  <si>
    <t>s56031</t>
  </si>
  <si>
    <t>Camping Het Berkenven</t>
  </si>
  <si>
    <t>s70018</t>
  </si>
  <si>
    <t>Camping De Roos</t>
  </si>
  <si>
    <t>s70026</t>
  </si>
  <si>
    <t>Camping De Kleine Wolf</t>
  </si>
  <si>
    <t>s70027</t>
  </si>
  <si>
    <t>Camping De Klimberg</t>
  </si>
  <si>
    <t>s70033</t>
  </si>
  <si>
    <t>Oldemeyer West</t>
  </si>
  <si>
    <t>s70035</t>
  </si>
  <si>
    <t>Vakantiepark De Kleine Belties</t>
  </si>
  <si>
    <t>s84005</t>
  </si>
  <si>
    <t>De Fruithof</t>
  </si>
  <si>
    <t>s85044</t>
  </si>
  <si>
    <t>Bargerhoek</t>
  </si>
  <si>
    <t>s85049</t>
  </si>
  <si>
    <t>De Kibbelkoele</t>
  </si>
  <si>
    <t>s85050</t>
  </si>
  <si>
    <t>Ermerzand</t>
  </si>
  <si>
    <t>s85052</t>
  </si>
  <si>
    <t>Ermerstrand</t>
  </si>
  <si>
    <t>s85054</t>
  </si>
  <si>
    <t>Grote Rietplas - Rietstrand</t>
  </si>
  <si>
    <t>s85060</t>
  </si>
  <si>
    <t>Grote Rietplas - Parelstrand</t>
  </si>
  <si>
    <t>s85061</t>
  </si>
  <si>
    <t>Grote Rietplas - Watersportstrand</t>
  </si>
  <si>
    <t>s85063</t>
  </si>
  <si>
    <t>Kleine Rietplas</t>
  </si>
  <si>
    <t>s85067</t>
  </si>
  <si>
    <t>Klinkenvlierse Plas</t>
  </si>
  <si>
    <t>s85068</t>
  </si>
  <si>
    <t>Kotermeerstal Zuid Bij Strand</t>
  </si>
  <si>
    <t>s85069</t>
  </si>
  <si>
    <t>Park Kuierpad - zwemvijver</t>
  </si>
  <si>
    <t>s85070</t>
  </si>
  <si>
    <t>Park Kuierpad - surf- en kanovijver</t>
  </si>
  <si>
    <t>s85071</t>
  </si>
  <si>
    <t>Park Kuierpad - speelvijver</t>
  </si>
  <si>
    <t>s85076</t>
  </si>
  <si>
    <t>Vakantiepark Het Stoetenslagh</t>
  </si>
  <si>
    <t>s85077</t>
  </si>
  <si>
    <t>s85078</t>
  </si>
  <si>
    <t>De Zandpol</t>
  </si>
  <si>
    <t>s85081</t>
  </si>
  <si>
    <t>s85167</t>
  </si>
  <si>
    <t>PonyparkCity</t>
  </si>
  <si>
    <t>ltestsw1</t>
  </si>
  <si>
    <t>SWTEST 1</t>
  </si>
  <si>
    <t>ltestsw10</t>
  </si>
  <si>
    <t>SWTEST 10</t>
  </si>
  <si>
    <t>ltestsw11</t>
  </si>
  <si>
    <t>SWTEST 11</t>
  </si>
  <si>
    <t>ltestsw12</t>
  </si>
  <si>
    <t>SWTEST 12</t>
  </si>
  <si>
    <t>ltestsw13</t>
  </si>
  <si>
    <t>SWTEST 13</t>
  </si>
  <si>
    <t>ltestsw14</t>
  </si>
  <si>
    <t>SWTEST 14</t>
  </si>
  <si>
    <t>ltestsw15</t>
  </si>
  <si>
    <t>SWTEST 15</t>
  </si>
  <si>
    <t>ltestsw16</t>
  </si>
  <si>
    <t>SWTEST 16</t>
  </si>
  <si>
    <t>ltestsw17</t>
  </si>
  <si>
    <t>SWTEST 17</t>
  </si>
  <si>
    <t>ltestsw18</t>
  </si>
  <si>
    <t>SWTEST 18</t>
  </si>
  <si>
    <t>ltestsw19</t>
  </si>
  <si>
    <t>SWTEST 19</t>
  </si>
  <si>
    <t>ltestsw2</t>
  </si>
  <si>
    <t>SWTEST 2</t>
  </si>
  <si>
    <t>ltestsw20</t>
  </si>
  <si>
    <t>SWTEST 20</t>
  </si>
  <si>
    <t>ltestsw21</t>
  </si>
  <si>
    <t>SWTEST 21</t>
  </si>
  <si>
    <t>ltestsw22</t>
  </si>
  <si>
    <t>SWTEST 22</t>
  </si>
  <si>
    <t>ltestsw23</t>
  </si>
  <si>
    <t>SWTEST 23</t>
  </si>
  <si>
    <t>ltestsw24</t>
  </si>
  <si>
    <t>SWTEST 24</t>
  </si>
  <si>
    <t>ltestsw25</t>
  </si>
  <si>
    <t>SWTEST 25</t>
  </si>
  <si>
    <t>ltestsw3</t>
  </si>
  <si>
    <t>SWTEST 3</t>
  </si>
  <si>
    <t>ltestsw4</t>
  </si>
  <si>
    <t>SWTEST 4</t>
  </si>
  <si>
    <t>ltestsw5</t>
  </si>
  <si>
    <t>SWTEST 5</t>
  </si>
  <si>
    <t>ltestsw6</t>
  </si>
  <si>
    <t>SWTEST 6</t>
  </si>
  <si>
    <t>ltestsw7</t>
  </si>
  <si>
    <t>SWTEST 7</t>
  </si>
  <si>
    <t>ltestsw8</t>
  </si>
  <si>
    <t>SWTEST 8</t>
  </si>
  <si>
    <t>ltestsw9</t>
  </si>
  <si>
    <t>SWTEST 9</t>
  </si>
  <si>
    <t>orsc20230406-1</t>
  </si>
  <si>
    <t>orsc20230406-2</t>
  </si>
  <si>
    <t>orsc20230406-3</t>
  </si>
  <si>
    <t>orsc20230406-4</t>
  </si>
  <si>
    <t>otp54</t>
  </si>
  <si>
    <t>axxesbro</t>
  </si>
  <si>
    <t>Proefmonster Esbro</t>
  </si>
  <si>
    <t>orsc20230405-3</t>
  </si>
  <si>
    <t>orsc20230405-4</t>
  </si>
  <si>
    <t>o8stw430me</t>
  </si>
  <si>
    <t>Wg Steenwijk zijtak Dolderkanaal (ondergrond)</t>
  </si>
  <si>
    <t>o8stw430mw</t>
  </si>
  <si>
    <t>Wg Steenwijk zijtak Dolderkanaal</t>
  </si>
  <si>
    <t>yiv-aal-indir-mp01</t>
  </si>
  <si>
    <t>z23dco05</t>
  </si>
  <si>
    <t>Lozing bronneringswater Joiuntpit Windpark Blauw WP120</t>
  </si>
  <si>
    <t>z23dco06</t>
  </si>
  <si>
    <t>Lozing bronneringswater Joiuntpit Windpark Blauw WP132</t>
  </si>
  <si>
    <t>ate6081</t>
  </si>
  <si>
    <t>Recycle Center Amersfoort CP</t>
  </si>
  <si>
    <t>a1vos0025</t>
  </si>
  <si>
    <t>rwzi Amersfoort, waswater gaswasser</t>
  </si>
  <si>
    <t>a6961lb22-a</t>
  </si>
  <si>
    <t>Veco eerbeek lozingspunt A</t>
  </si>
  <si>
    <t>l23ilc01a</t>
  </si>
  <si>
    <t>ILC-AQL-monster aw</t>
  </si>
  <si>
    <t>l23ilc02a</t>
  </si>
  <si>
    <t>ILC-UB-monster aw</t>
  </si>
  <si>
    <t>FreshSupport Group B.V. EMF</t>
  </si>
  <si>
    <t>vpfgh001 (Verpakking FGH001)</t>
  </si>
  <si>
    <t>vpfgh004 (Verpakking FGH004)</t>
  </si>
  <si>
    <t>vpfgh024 (Verpakking FGH024)</t>
  </si>
  <si>
    <t>yoprdidam</t>
  </si>
  <si>
    <t>awarning</t>
  </si>
  <si>
    <t>Gewasmonster Warning</t>
  </si>
  <si>
    <t>orsc20230405-6</t>
  </si>
  <si>
    <t>Referentiemonster Vrijverval RWZI Echten</t>
  </si>
  <si>
    <t>orsc20230413-1</t>
  </si>
  <si>
    <t>Mengmonster 1 en 2 vrijverval Echten</t>
  </si>
  <si>
    <t>orsc20230413-2</t>
  </si>
  <si>
    <t>Monster 3 IMD vrijverval Echten</t>
  </si>
  <si>
    <t>inlaat beneden Bolscherbeek</t>
  </si>
  <si>
    <t>inlaat Twickelervaart</t>
  </si>
  <si>
    <t>w23-054754</t>
  </si>
  <si>
    <t>w23-054765</t>
  </si>
  <si>
    <t>w23-065852</t>
  </si>
  <si>
    <t>z-400-x-1102</t>
  </si>
  <si>
    <t>AWZI Lelystad, externe aanvoer</t>
  </si>
  <si>
    <t>z8251se17b</t>
  </si>
  <si>
    <t>Monstername eflluent afvalwater Iba met helofytenfilter</t>
  </si>
  <si>
    <t>z8256pn20</t>
  </si>
  <si>
    <t>yoddm05</t>
  </si>
  <si>
    <t>yoddm10</t>
  </si>
  <si>
    <t>yoddm13</t>
  </si>
  <si>
    <t>Watergang Zuidzijde Heeghstraat Didam</t>
  </si>
  <si>
    <t>o54at</t>
  </si>
  <si>
    <t>effluent steekmonster lozing behandeling</t>
  </si>
  <si>
    <t>Tetem 3 Ankers</t>
  </si>
  <si>
    <t>aablok170423</t>
  </si>
  <si>
    <t>Gewasmonster</t>
  </si>
  <si>
    <t>abd1</t>
  </si>
  <si>
    <t>Oostersedijk Hattem, bodem 1</t>
  </si>
  <si>
    <t>abd2</t>
  </si>
  <si>
    <t>Oostersedijk Hattem, bodem 2</t>
  </si>
  <si>
    <t>abvlg1</t>
  </si>
  <si>
    <t>Oostersedijk Hattem, bovenste laag 1</t>
  </si>
  <si>
    <t>abvlg2</t>
  </si>
  <si>
    <t>Oostersedijk Hattem, bovenste laag 2</t>
  </si>
  <si>
    <t>adrwtr1</t>
  </si>
  <si>
    <t>Oostersedijk Hattem, drainagewater 1</t>
  </si>
  <si>
    <t>adrwtr2</t>
  </si>
  <si>
    <t>Oostersedijk Hattem, drainagewater 2</t>
  </si>
  <si>
    <t>aowod1</t>
  </si>
  <si>
    <t>aowod2</t>
  </si>
  <si>
    <t>o8141na-11</t>
  </si>
  <si>
    <t>Zwembad de Tippe, te Heino</t>
  </si>
  <si>
    <t>s7741kb003h1</t>
  </si>
  <si>
    <t>Bemonstering watergang</t>
  </si>
  <si>
    <t>s7741kb003h1i</t>
  </si>
  <si>
    <t>Bemonstering inspectieput tussen de watergangen in</t>
  </si>
  <si>
    <t>w141</t>
  </si>
  <si>
    <t>W141 effluent</t>
  </si>
  <si>
    <t>w143</t>
  </si>
  <si>
    <t>W143 effluent</t>
  </si>
  <si>
    <t>w65</t>
  </si>
  <si>
    <t>W65 effluent</t>
  </si>
  <si>
    <t>z6799-01</t>
  </si>
  <si>
    <t>Effluent olie-afscheider</t>
  </si>
  <si>
    <t>orsc20230417-1</t>
  </si>
  <si>
    <t>Etmaal monster vrijverval rwzi Echten</t>
  </si>
  <si>
    <t>s180ahonbt</t>
  </si>
  <si>
    <t>rwzi Ootmarsum oude nbt</t>
  </si>
  <si>
    <t>wdleaf5</t>
  </si>
  <si>
    <t>wdleaf5b</t>
  </si>
  <si>
    <t>wdleaf7</t>
  </si>
  <si>
    <t>7. Ecoveldlaan, Gerald Pearsonlaan, Almere effl. Voorbehandelingtank</t>
  </si>
  <si>
    <t>wdhollandtria</t>
  </si>
  <si>
    <t>wdleaf6</t>
  </si>
  <si>
    <t>6.Phytocube,Vogelakker40,Almere effluent uit effl.monsterput 2</t>
  </si>
  <si>
    <t>wdleaf8</t>
  </si>
  <si>
    <t>8.Phytocube, Titus Brandsmalaan22, Almere,effl.uit efflmonsterput na Tobomoriet</t>
  </si>
  <si>
    <t>wdleaf9</t>
  </si>
  <si>
    <t>9.Phytocube, Spinozalaan, Almere,effl.uit efflmonsterput na Tobomoriet</t>
  </si>
  <si>
    <t>a3925bd17-1</t>
  </si>
  <si>
    <t>coatinc Anox MP1</t>
  </si>
  <si>
    <t>s7547am130h0</t>
  </si>
  <si>
    <t>Graf Holland</t>
  </si>
  <si>
    <t>ab240010</t>
  </si>
  <si>
    <t>ab249030</t>
  </si>
  <si>
    <t>ab285114</t>
  </si>
  <si>
    <t>ab285994</t>
  </si>
  <si>
    <t>ab286051</t>
  </si>
  <si>
    <t>ab286053</t>
  </si>
  <si>
    <t>ab286055</t>
  </si>
  <si>
    <t>ab287096</t>
  </si>
  <si>
    <t>ab289771</t>
  </si>
  <si>
    <t>Valleikanaal (eind) Hooglandseweg Amersfoort</t>
  </si>
  <si>
    <t>ab289775</t>
  </si>
  <si>
    <t>aodrwtr3</t>
  </si>
  <si>
    <t>Locatie 3 (drainagewater tussen tijdelijke dammen) Oostersedijk Hattem</t>
  </si>
  <si>
    <t>aostdwtr1</t>
  </si>
  <si>
    <t>Staan water naast bult met duidelijke afspoeling naar sloot</t>
  </si>
  <si>
    <t>Locatie 1 (achtergrondwaarde) Geldersekade Hattem</t>
  </si>
  <si>
    <t>Locatie 2 (na afspoeling) Oostersedijk Hattem</t>
  </si>
  <si>
    <t>aowod4</t>
  </si>
  <si>
    <t>Locatie 4 (ver na afspoeling) Oostersedijk Hattem</t>
  </si>
  <si>
    <t>ob1oudd10</t>
  </si>
  <si>
    <t>Oude Diep, Kruising Linthorst Homankanaal</t>
  </si>
  <si>
    <t>ob1oudd90</t>
  </si>
  <si>
    <t>Oude Diep, Echten</t>
  </si>
  <si>
    <t>ob1oudv90</t>
  </si>
  <si>
    <t>Oude Vaart bij de A32, 100 meter bovenstrooms stuw</t>
  </si>
  <si>
    <t>o8141na-11b</t>
  </si>
  <si>
    <t>Uitstroom in put</t>
  </si>
  <si>
    <t>sbbhod05</t>
  </si>
  <si>
    <t>Holslootdiep, beneden afkoppeling sleenerstroom</t>
  </si>
  <si>
    <t>sbbhod90</t>
  </si>
  <si>
    <t>Holslootdiep bij Holsloot noord van kanaal</t>
  </si>
  <si>
    <t>sbbodd40</t>
  </si>
  <si>
    <t>Oude drostendiep, middenloop</t>
  </si>
  <si>
    <t>sbbodd99</t>
  </si>
  <si>
    <t>Oude Drostendiep bij Coevorden bovenstrooms Huidmaten</t>
  </si>
  <si>
    <t>sbcsle15</t>
  </si>
  <si>
    <t>Sleenerstroom</t>
  </si>
  <si>
    <t>sb07-301</t>
  </si>
  <si>
    <t>ybodr02</t>
  </si>
  <si>
    <t>ybodr16</t>
  </si>
  <si>
    <t>Oude Rijn Aerdtseweg Babberich</t>
  </si>
  <si>
    <t>ybodr17</t>
  </si>
  <si>
    <t>Meetpunt Bassin</t>
  </si>
  <si>
    <t>s7676pd102h2</t>
  </si>
  <si>
    <t>proceswater grindwasserij</t>
  </si>
  <si>
    <t>s7676pd102h3</t>
  </si>
  <si>
    <t>Bronwater</t>
  </si>
  <si>
    <t>s85171</t>
  </si>
  <si>
    <t>WL06732, Runde instroom Bargerveen-noordbuffer, Zwartemeer</t>
  </si>
  <si>
    <t>s85172</t>
  </si>
  <si>
    <t>WL06732, Runde uitstroom Bargerveen-noordbuffer, Zwartemeer</t>
  </si>
  <si>
    <t>s85173</t>
  </si>
  <si>
    <t>s85174</t>
  </si>
  <si>
    <t>WL05941, uitstroom Bargerveen-noordbuffer helofytenfilter, Zwartemeer</t>
  </si>
  <si>
    <t>wdlm7772tj</t>
  </si>
  <si>
    <t>Moderna</t>
  </si>
  <si>
    <t>o07sensor1</t>
  </si>
  <si>
    <t>Onderhoud sensor pH en EGV, RWZI Echten locatie 1</t>
  </si>
  <si>
    <t>o07sensor2</t>
  </si>
  <si>
    <t>Onderhoud sensor pH en EGV, RWZI Echten locatie 2</t>
  </si>
  <si>
    <t>s7547am130h3</t>
  </si>
  <si>
    <t>s7547am130h4</t>
  </si>
  <si>
    <t>effluent zuiveringsinstallatie</t>
  </si>
  <si>
    <t>s7666lh136h5</t>
  </si>
  <si>
    <t>wd23-065718</t>
  </si>
  <si>
    <t>wd23-065722</t>
  </si>
  <si>
    <t>wd23-065904</t>
  </si>
  <si>
    <t>yoprvitens</t>
  </si>
  <si>
    <t>o8stwk430mw</t>
  </si>
  <si>
    <t>o8stwk430mw-asba</t>
  </si>
  <si>
    <t>Wg Steenwijk zijtak Dolderkanaal, asbestmonster A</t>
  </si>
  <si>
    <t>o8stwk430mw-asbb</t>
  </si>
  <si>
    <t>Wg Steenwijk zijtak Dolderkanaal, asbestmonster B</t>
  </si>
  <si>
    <t>o8stwk431me</t>
  </si>
  <si>
    <t>s130ssl001</t>
  </si>
  <si>
    <t>Enschede-W surplusslib 1</t>
  </si>
  <si>
    <t>s130ssl002</t>
  </si>
  <si>
    <t>Enschede-W surplusslib 2</t>
  </si>
  <si>
    <t>s130ssl003</t>
  </si>
  <si>
    <t>Enschede-W surplusslib 3</t>
  </si>
  <si>
    <t>wdlm1607haeff</t>
  </si>
  <si>
    <t>effluent de hout tulips</t>
  </si>
  <si>
    <t>wdlm1607hainf</t>
  </si>
  <si>
    <t>influent de hout tulips</t>
  </si>
  <si>
    <t>Lozing water bioconversie</t>
  </si>
  <si>
    <t>z15fz-013-01</t>
  </si>
  <si>
    <t>IJSSELMEER, inlaat Lemmer/Rutten</t>
  </si>
  <si>
    <t>z15hn-38992</t>
  </si>
  <si>
    <t>NOORDERMEERTOCHT, ten noorden van het IJzerpad</t>
  </si>
  <si>
    <t>z15hn-38993</t>
  </si>
  <si>
    <t>AANVOERSLOOT N:1_30, nabij Wrakkenweg</t>
  </si>
  <si>
    <t>z15hn-38994</t>
  </si>
  <si>
    <t>AANVOERSLOOT N:1_40, nabij Wrakkenweg</t>
  </si>
  <si>
    <t>z23hwi-10</t>
  </si>
  <si>
    <t>Hemelwater verhard opervlak (Parkeerplaats)</t>
  </si>
  <si>
    <t>wdrhdhv-bo3-2</t>
  </si>
  <si>
    <t>a3846cn21-1</t>
  </si>
  <si>
    <t>dolphin metal separation</t>
  </si>
  <si>
    <t>sav01797h7</t>
  </si>
  <si>
    <t>s2304261440h</t>
  </si>
  <si>
    <t>z26az-38991-01</t>
  </si>
  <si>
    <t>STADSWATER ALMERE, langs Madisonpad, wb2023, traject1</t>
  </si>
  <si>
    <t>z26az-38991-02</t>
  </si>
  <si>
    <t>STADSWATER ALMERE, langs Madisonpad, wb2023, traject2</t>
  </si>
  <si>
    <t>l23lk02ga</t>
  </si>
  <si>
    <t>l23lk03go</t>
  </si>
  <si>
    <t>l23lk04gg</t>
  </si>
  <si>
    <t>spike 2e-lijns gw</t>
  </si>
  <si>
    <t>l23ref2ga</t>
  </si>
  <si>
    <t>l23ref2gg</t>
  </si>
  <si>
    <t>referentie 2e-lijns gw</t>
  </si>
  <si>
    <t>l23ref2go</t>
  </si>
  <si>
    <t>ob1brun70</t>
  </si>
  <si>
    <t>Brunstingerleek zuid van kolk straat Brunsting</t>
  </si>
  <si>
    <t>ob1mepd40</t>
  </si>
  <si>
    <t>Meppelerdiep, Doosje</t>
  </si>
  <si>
    <t>ob1rust30</t>
  </si>
  <si>
    <t>ob8amsh50</t>
  </si>
  <si>
    <t>ob8gren50</t>
  </si>
  <si>
    <t>ob8ipg10</t>
  </si>
  <si>
    <t>ob8isl64</t>
  </si>
  <si>
    <t>Oude Matensloot bij proef petgaten</t>
  </si>
  <si>
    <t>ob8iwo01</t>
  </si>
  <si>
    <t>Wg Westoevers bij windmolen</t>
  </si>
  <si>
    <t>ob8poo250</t>
  </si>
  <si>
    <t>Poort II, Boswachterij Dwingeloo</t>
  </si>
  <si>
    <t>ob8vhijk50</t>
  </si>
  <si>
    <t>ob8vtrf50</t>
  </si>
  <si>
    <t>ob8v4bo50</t>
  </si>
  <si>
    <t>sb14-027</t>
  </si>
  <si>
    <t>Pletkuilven, Ladderken, Tubbergen</t>
  </si>
  <si>
    <t>sb20-101</t>
  </si>
  <si>
    <t>Kleine Lonnekermeer, Lonnekermeerweg, Deurningen</t>
  </si>
  <si>
    <t>sb20-105</t>
  </si>
  <si>
    <t>Badhut ven, Haverrietweg, Driene</t>
  </si>
  <si>
    <t>sb20-128</t>
  </si>
  <si>
    <t>Gibraltarven, Vliegveldstraat, Deurningen</t>
  </si>
  <si>
    <t>sb20-129</t>
  </si>
  <si>
    <t>Val Saguna, Bergweg, Lonneker</t>
  </si>
  <si>
    <t>sb20-131</t>
  </si>
  <si>
    <t>Koningsven, Hofmeierweg, Lonneker</t>
  </si>
  <si>
    <t>sb21-005</t>
  </si>
  <si>
    <t>Lemselermatenven, zandweg bij Glipsdijk, Weerselo</t>
  </si>
  <si>
    <t>Sluisje Ecoparkhof</t>
  </si>
  <si>
    <t>wdutwente-hdw</t>
  </si>
  <si>
    <t>law1</t>
  </si>
  <si>
    <t>Afvalwater monster 1</t>
  </si>
  <si>
    <t>law2</t>
  </si>
  <si>
    <t>Afvalwater monster 2</t>
  </si>
  <si>
    <t>law3</t>
  </si>
  <si>
    <t>Afvalwater monster 3</t>
  </si>
  <si>
    <t>law4</t>
  </si>
  <si>
    <t>Afvalwater monster 4</t>
  </si>
  <si>
    <t>law5</t>
  </si>
  <si>
    <t>Afvalwater monster 5</t>
  </si>
  <si>
    <t>low1</t>
  </si>
  <si>
    <t>Oppervlaktewater monster 1</t>
  </si>
  <si>
    <t>low2</t>
  </si>
  <si>
    <t>Oppervlaktewater monster 2</t>
  </si>
  <si>
    <t>low3</t>
  </si>
  <si>
    <t>Oppervlaktewater monster 3</t>
  </si>
  <si>
    <t>low4</t>
  </si>
  <si>
    <t>Oppervlaktewater monster 4</t>
  </si>
  <si>
    <t>low5</t>
  </si>
  <si>
    <t>Oppervlaktewater monster 5</t>
  </si>
  <si>
    <t>Vecht - Vechterweerd, mp 3LVE85 stuw Vechterweerd</t>
  </si>
  <si>
    <t>Vecht - stuw Junne, Junnerweg 9 Stegeren</t>
  </si>
  <si>
    <t>Kanaal Almelo-De Haandrik Geerdijkbrug, Noorderweg 85 Vroomshoop</t>
  </si>
  <si>
    <t>oop-dioxaan-018</t>
  </si>
  <si>
    <t>Zwarte water - Hasselt, trailerhelling van Nahuysweg</t>
  </si>
  <si>
    <t>oop-dioxaan-019</t>
  </si>
  <si>
    <t>Zwarte water - Genemuiden, veer Genemuiden</t>
  </si>
  <si>
    <t>s500a1-adez</t>
  </si>
  <si>
    <t>polyelektrolyt met olie (SNF EM 9987)</t>
  </si>
  <si>
    <t>s500a2-adez</t>
  </si>
  <si>
    <t>aangemaakte polyelektrolyt &amp; olie</t>
  </si>
  <si>
    <t>s500nb-adez</t>
  </si>
  <si>
    <t>slib na bandje</t>
  </si>
  <si>
    <t>s500np-adez</t>
  </si>
  <si>
    <t>slib na pers</t>
  </si>
  <si>
    <t>s500vb-adez</t>
  </si>
  <si>
    <t>slib voor bandje</t>
  </si>
  <si>
    <t>s500vp-adez</t>
  </si>
  <si>
    <t>slib voor pers</t>
  </si>
  <si>
    <t>s500wb-adez</t>
  </si>
  <si>
    <t>water na bandje</t>
  </si>
  <si>
    <t>s500wp-adez</t>
  </si>
  <si>
    <t>water na de pers</t>
  </si>
  <si>
    <t>yitznavasiwl</t>
  </si>
  <si>
    <t>Aanvoer per as Waterstromen Lichtenvoorde</t>
  </si>
  <si>
    <t>ob1rkor01</t>
  </si>
  <si>
    <t>Rietkragen oranjekanaal</t>
  </si>
  <si>
    <t>ob1rkor02</t>
  </si>
  <si>
    <t>ob3rkmb01</t>
  </si>
  <si>
    <t>Rietkragen mastenbroek</t>
  </si>
  <si>
    <t>ob3rkmb02</t>
  </si>
  <si>
    <t>ob3rkmw01</t>
  </si>
  <si>
    <t>Rietkragen marswetering</t>
  </si>
  <si>
    <t>ob3rkmw02</t>
  </si>
  <si>
    <t>ob3rkov01</t>
  </si>
  <si>
    <t>Rietkragen overijsselskanaal zwolle</t>
  </si>
  <si>
    <t>ob3rkov02</t>
  </si>
  <si>
    <t>ob3rkov03</t>
  </si>
  <si>
    <t>ob3rkov04</t>
  </si>
  <si>
    <t>ob3rkov05</t>
  </si>
  <si>
    <t>ob3rkov06</t>
  </si>
  <si>
    <t>swb23-003t1</t>
  </si>
  <si>
    <t>Oldenzaal, Stakenbeek oost</t>
  </si>
  <si>
    <t>swb23-003t2</t>
  </si>
  <si>
    <t>Oldenzaal, Stakenbeek west</t>
  </si>
  <si>
    <t>wdholltria</t>
  </si>
  <si>
    <t>Weerwater steiger Stadsstrand Esplanade (52.3647 5.2217)</t>
  </si>
  <si>
    <t>wdutmonster1</t>
  </si>
  <si>
    <t>wdutmonster2</t>
  </si>
  <si>
    <t>Concentraat UT 20/4 (NF concentraat)</t>
  </si>
  <si>
    <t>wdutmonster3</t>
  </si>
  <si>
    <t>Permeaat UT 20/4 (NF permeaat)</t>
  </si>
  <si>
    <t>wdutmonster4</t>
  </si>
  <si>
    <t>Effluent UT 20/4</t>
  </si>
  <si>
    <t>aa0105brug</t>
  </si>
  <si>
    <t>Freesasfalt van weg (Naaldenweg)</t>
  </si>
  <si>
    <t>law10</t>
  </si>
  <si>
    <t>Afvalwater monster 10</t>
  </si>
  <si>
    <t>law6</t>
  </si>
  <si>
    <t>Afvalwater monster 6</t>
  </si>
  <si>
    <t>law7</t>
  </si>
  <si>
    <t>Afvalwater monster 7</t>
  </si>
  <si>
    <t>law8</t>
  </si>
  <si>
    <t>Afvalwater monster 8</t>
  </si>
  <si>
    <t>law9</t>
  </si>
  <si>
    <t>Afvalwater monster 9</t>
  </si>
  <si>
    <t>inlaat Hagmolenbeek</t>
  </si>
  <si>
    <t>s7575bw053b0</t>
  </si>
  <si>
    <t>Vee- en vleeshandel Beernink bv; bak na DAF-unit</t>
  </si>
  <si>
    <t>s7685ph040h1</t>
  </si>
  <si>
    <t>s7887th007h1</t>
  </si>
  <si>
    <t>Bemonstering wasplaats</t>
  </si>
  <si>
    <t>wdpan-de-rw</t>
  </si>
  <si>
    <t>PAN-DE-RW</t>
  </si>
  <si>
    <t>wd23-107987</t>
  </si>
  <si>
    <t>BAK</t>
  </si>
  <si>
    <t>wd23-107988</t>
  </si>
  <si>
    <t>Sloot (in de hoek)</t>
  </si>
  <si>
    <t>wd23-107989</t>
  </si>
  <si>
    <t>Sloot (afvoerpijp)</t>
  </si>
  <si>
    <t>wd23-107990</t>
  </si>
  <si>
    <t>Put 2</t>
  </si>
  <si>
    <t>wd23-107991</t>
  </si>
  <si>
    <t>Put 1</t>
  </si>
  <si>
    <t>owvl050523-1</t>
  </si>
  <si>
    <t>Oppervlaktewater gemaal Halfweg Scheerwolde</t>
  </si>
  <si>
    <t>s2304261700h</t>
  </si>
  <si>
    <t>Gewasmonster talud</t>
  </si>
  <si>
    <t>wdpan-be-rw</t>
  </si>
  <si>
    <t>PAN-BE-RW</t>
  </si>
  <si>
    <t>wdpan-be-sw</t>
  </si>
  <si>
    <t>PAN-BE-SW</t>
  </si>
  <si>
    <t>wdpan-de-sw</t>
  </si>
  <si>
    <t>PAN-DE-SW</t>
  </si>
  <si>
    <t>wdpan-nl-rw</t>
  </si>
  <si>
    <t>PAN-NL-RW</t>
  </si>
  <si>
    <t>wdpan-nl-sw</t>
  </si>
  <si>
    <t>PAN-NL-SW</t>
  </si>
  <si>
    <t>wdpan-sp-sw</t>
  </si>
  <si>
    <t>PAN-SP-SW</t>
  </si>
  <si>
    <t>na 1000 m, Vecht (RWZI Hardenberg)</t>
  </si>
  <si>
    <t>na 1500 m, Vecht (RWZI Hardenberg)</t>
  </si>
  <si>
    <t>wdzwvecht-h-2500m</t>
  </si>
  <si>
    <t>na 2500m, Vecht (RWZI Hardenberg) voor instroom Uilenkamp</t>
  </si>
  <si>
    <t>na 300 m, uitstroom in Vecht (RWZI Hardenberg)</t>
  </si>
  <si>
    <t>na 500 m, Vecht (RWZI Hardenberg)</t>
  </si>
  <si>
    <t>z23hwi-11</t>
  </si>
  <si>
    <t>effluent IBA-systeem</t>
  </si>
  <si>
    <t>ltest050801</t>
  </si>
  <si>
    <t>Test SW 1</t>
  </si>
  <si>
    <t>ltest050802</t>
  </si>
  <si>
    <t>Test SW 2</t>
  </si>
  <si>
    <t>ltest050803</t>
  </si>
  <si>
    <t>Test SW 3</t>
  </si>
  <si>
    <t>ltest050804</t>
  </si>
  <si>
    <t>Test SW 4</t>
  </si>
  <si>
    <t>ltest050805</t>
  </si>
  <si>
    <t>Test SW 5</t>
  </si>
  <si>
    <t>z400x1102</t>
  </si>
  <si>
    <t>ls130slib</t>
  </si>
  <si>
    <t>Enschede slib ophalen</t>
  </si>
  <si>
    <t>otest050801</t>
  </si>
  <si>
    <t>otest050802</t>
  </si>
  <si>
    <t>otest050803</t>
  </si>
  <si>
    <t>otest050804</t>
  </si>
  <si>
    <t>otest050805</t>
  </si>
  <si>
    <t>otest050806</t>
  </si>
  <si>
    <t>Test SW 6</t>
  </si>
  <si>
    <t>otest050807</t>
  </si>
  <si>
    <t>Test SW 7</t>
  </si>
  <si>
    <t>otest050808</t>
  </si>
  <si>
    <t>Test SW 8</t>
  </si>
  <si>
    <t>otest050809</t>
  </si>
  <si>
    <t>Test SW 9</t>
  </si>
  <si>
    <t>otest050810</t>
  </si>
  <si>
    <t>Test SW 10</t>
  </si>
  <si>
    <t>otest050811</t>
  </si>
  <si>
    <t>Test SW 11</t>
  </si>
  <si>
    <t>ob1cald50</t>
  </si>
  <si>
    <t>ob2gple50</t>
  </si>
  <si>
    <t>Plas te zuiden Ettenlandskanaal (fpe37)</t>
  </si>
  <si>
    <t>ob2kiew40</t>
  </si>
  <si>
    <t>ob2pbol50</t>
  </si>
  <si>
    <t>Petgat Bollemaat</t>
  </si>
  <si>
    <t>ob2phog10</t>
  </si>
  <si>
    <t>ob2ptop10</t>
  </si>
  <si>
    <t>Veenplas Toppenkolkje</t>
  </si>
  <si>
    <t>ob2voss50</t>
  </si>
  <si>
    <t>Vossebelt middenin</t>
  </si>
  <si>
    <t>ob2zuid50</t>
  </si>
  <si>
    <t>ob3bomh50</t>
  </si>
  <si>
    <t>Zandwinplas Bomhofsplas</t>
  </si>
  <si>
    <t>ob3ikl85</t>
  </si>
  <si>
    <t>Kloosterzielstreng Wijkweg SBB schuur</t>
  </si>
  <si>
    <t>ob3qga40</t>
  </si>
  <si>
    <t>Ganzendiep Grafhorst</t>
  </si>
  <si>
    <t>ob3qgo70</t>
  </si>
  <si>
    <t>Goot Pieperweg</t>
  </si>
  <si>
    <t>ob8diep50</t>
  </si>
  <si>
    <t>ob8ganp50</t>
  </si>
  <si>
    <t>Ven Ganzenplas, boswachterij Staphorst</t>
  </si>
  <si>
    <t>ob8ipg09</t>
  </si>
  <si>
    <t>Petgat t.o.Parkeerplaats(proefproj links</t>
  </si>
  <si>
    <t>ob8ist40</t>
  </si>
  <si>
    <t>Oostelijke plas bij Stouwe</t>
  </si>
  <si>
    <t>ob8kool50</t>
  </si>
  <si>
    <t>Koolhaar Boswachterij Staphorst</t>
  </si>
  <si>
    <t>ob8pnd30</t>
  </si>
  <si>
    <t>Noorddiep deel 3</t>
  </si>
  <si>
    <t>ob8qko01</t>
  </si>
  <si>
    <t>Kolk Afsched</t>
  </si>
  <si>
    <t>oinlaatvbt1</t>
  </si>
  <si>
    <t>geschept uit drijflaag voorbezinktank van RWZI Deventer</t>
  </si>
  <si>
    <t>oinlaatvbt2</t>
  </si>
  <si>
    <t>o8331ll-01</t>
  </si>
  <si>
    <t>Monster inlaat slibvang</t>
  </si>
  <si>
    <t>o8331ll-02</t>
  </si>
  <si>
    <t>Monster uitlaat slibvang</t>
  </si>
  <si>
    <t>o8331ll-03</t>
  </si>
  <si>
    <t>Monster opvangput hemelwater terrein</t>
  </si>
  <si>
    <t>o8331ll-04</t>
  </si>
  <si>
    <t>o9418ts-0</t>
  </si>
  <si>
    <t>Monster water bergingsvijver</t>
  </si>
  <si>
    <t>o9418tt-01</t>
  </si>
  <si>
    <t>Monster opp.w. scheidingsweg</t>
  </si>
  <si>
    <t>s7532sn300b0</t>
  </si>
  <si>
    <t>Beimer Meat B.V.; Eindpunt zuivering</t>
  </si>
  <si>
    <t>wd23-065839</t>
  </si>
  <si>
    <t>wd23-065851</t>
  </si>
  <si>
    <t>ytzeds0</t>
  </si>
  <si>
    <t>rwzi Etten bemonsteringslocatie interne stromen (centraat)</t>
  </si>
  <si>
    <t>yzrasb0</t>
  </si>
  <si>
    <t>rwzi Ruurlo aflaat slibbuffer</t>
  </si>
  <si>
    <t>zo-1-af</t>
  </si>
  <si>
    <t>First flush afvoergreppel (1-AF)</t>
  </si>
  <si>
    <t>zo-1-as-0</t>
  </si>
  <si>
    <t>Sloot bij afvoergreppel - 0 - mengmonster (1-AS-0)</t>
  </si>
  <si>
    <t>zo-1-as-1</t>
  </si>
  <si>
    <t>Sloot bij afvoergreppel - 1 - bovenstrooms (1-AS-1)</t>
  </si>
  <si>
    <t>zo-1-as-2</t>
  </si>
  <si>
    <t>Sloot bij afvoergreppel - 2 - benedenstrooms (1-AS-2)</t>
  </si>
  <si>
    <t>zo-1-if</t>
  </si>
  <si>
    <t>First flush infiltratiegreppel (1-IF)</t>
  </si>
  <si>
    <t>zo-1-is-0</t>
  </si>
  <si>
    <t>Sloot bij infiltratiegreppel - 0 - mengmonster (1-IS-0)</t>
  </si>
  <si>
    <t>zo-1-is-1</t>
  </si>
  <si>
    <t>Sloot bij infiltratiegreppel - 1 - bovenstrooms (1-IS-1)</t>
  </si>
  <si>
    <t>zo-1-is-2</t>
  </si>
  <si>
    <t>Sloot bij infiltratiegreppel - 2 - benedenstrooms (1-IS-2)</t>
  </si>
  <si>
    <t>zo-2-af</t>
  </si>
  <si>
    <t>First flush afvoergreppel (2-AF)</t>
  </si>
  <si>
    <t>zo-2-if</t>
  </si>
  <si>
    <t>First flush infiltratiegreppel (2-IF)</t>
  </si>
  <si>
    <t>zo-2-s-0</t>
  </si>
  <si>
    <t>Sloot 0 : mengmonster (2-S-0)</t>
  </si>
  <si>
    <t>zo-2-s-1</t>
  </si>
  <si>
    <t>Sloot 1 - bovenstrooms (2-S-1)</t>
  </si>
  <si>
    <t>zo-2-s-2</t>
  </si>
  <si>
    <t>Sloot 2 - tussen infiltratie- en afvoergreppel (2-S-2)</t>
  </si>
  <si>
    <t>zo-2-s-3</t>
  </si>
  <si>
    <t>Sloot 3 - benedenstrooms (2-S-3)</t>
  </si>
  <si>
    <t>zo-3-af</t>
  </si>
  <si>
    <t>First flush afvoergreppel (3-AF)</t>
  </si>
  <si>
    <t>zo-3-as-0</t>
  </si>
  <si>
    <t>Sloot bij afvoergreppel - 0 - mengmonster (3-AS-0)</t>
  </si>
  <si>
    <t>zo-3-as-1</t>
  </si>
  <si>
    <t>Sloot bij afvoergreppel - 1 - bovenstrooms (3-AS-1)</t>
  </si>
  <si>
    <t>zo-3-as-2</t>
  </si>
  <si>
    <t>Sloot bij afvoergreppel - 2 - benedenstrooms (3-AS-2)</t>
  </si>
  <si>
    <t>zo-3-if</t>
  </si>
  <si>
    <t>First flush infiltratiegreppel (3-IF)</t>
  </si>
  <si>
    <t>zo-3-is-0</t>
  </si>
  <si>
    <t>Sloot bij infiltratiegreppel - 0 - mengmonster (3-IS-0)</t>
  </si>
  <si>
    <t>zo-3-is-1</t>
  </si>
  <si>
    <t>Sloot bij infiltratiegreppel - 1 - bovenstrooms (3-IS-1)</t>
  </si>
  <si>
    <t>zo-3-is-2</t>
  </si>
  <si>
    <t>Sloot bij infiltratiegreppel - 2 - benedenstrooms (3-IS-2)</t>
  </si>
  <si>
    <t>zo-4-af</t>
  </si>
  <si>
    <t>First flush afvoergreppel (4-AF)</t>
  </si>
  <si>
    <t>zo-4-if</t>
  </si>
  <si>
    <t>First flush infiltratiegreppel (4-IF)</t>
  </si>
  <si>
    <t>zo-4-s-0</t>
  </si>
  <si>
    <t>Sloot 0 - mengmonster (4-S-0)</t>
  </si>
  <si>
    <t>zo-4-s-1</t>
  </si>
  <si>
    <t>Sloot 1 - bovenstrooms (4-S-1)</t>
  </si>
  <si>
    <t>zo-4-s-2</t>
  </si>
  <si>
    <t>Sloot 2 - tussen infiltratie- en afvoergreppel (4-S-2)</t>
  </si>
  <si>
    <t>zo-4-s-3</t>
  </si>
  <si>
    <t>Sloot 3 - benedenstrooms (4-S-3)</t>
  </si>
  <si>
    <t>z23hwi-12</t>
  </si>
  <si>
    <t>verontreinigd oppervlaktewater</t>
  </si>
  <si>
    <t>yoiscoroeten</t>
  </si>
  <si>
    <t>o8wmer500mw</t>
  </si>
  <si>
    <t>Watergang Mercuriusweg</t>
  </si>
  <si>
    <t>o8wmer500mw-s1</t>
  </si>
  <si>
    <t>Watergang Mercuriusweg bovenste sliblaag (tot 30 cm)</t>
  </si>
  <si>
    <t>o8wmer500mw-s2</t>
  </si>
  <si>
    <t>Watergang Mercuriusweg onderste sliblaag</t>
  </si>
  <si>
    <t>o8wsch500mw</t>
  </si>
  <si>
    <t>o8wsch500mw-s1</t>
  </si>
  <si>
    <t>Watergang Scheidingsweg bovenste sliblaag (tot 30 cm)</t>
  </si>
  <si>
    <t>o8wsch500mw-s2</t>
  </si>
  <si>
    <t>Watergang Scheidingsweg onderste sliblaag</t>
  </si>
  <si>
    <t>o8wvam500mw</t>
  </si>
  <si>
    <t>o8wvam500mw-s1</t>
  </si>
  <si>
    <t>Watergang ten westen van VAMterrein bovenste sliblaag (tot 30 cm)</t>
  </si>
  <si>
    <t>o8wvam500mw-s2</t>
  </si>
  <si>
    <t>Watergang ten westen van VAMterrein onderste sliblaag</t>
  </si>
  <si>
    <t>o8wwee500mw</t>
  </si>
  <si>
    <t>Vijver Weegbrugweg</t>
  </si>
  <si>
    <t>o8wwee500mw-s1</t>
  </si>
  <si>
    <t>Vijver Weegbrugweg bovenste sliblaag (tot 30 cm)</t>
  </si>
  <si>
    <t>o8wwee500mw-s2</t>
  </si>
  <si>
    <t>Vijver Weegbrugweg onderste sliblaag</t>
  </si>
  <si>
    <t>s14060103h0</t>
  </si>
  <si>
    <t>Waterloop bij Haarlefertsweg</t>
  </si>
  <si>
    <t>s14060103h9</t>
  </si>
  <si>
    <t>Oude oows waterloop oldenzaalseweg 41</t>
  </si>
  <si>
    <t>s7678bm037h1</t>
  </si>
  <si>
    <t>o2305121</t>
  </si>
  <si>
    <t>WBR6-69 A thv einde Weegbrugweg</t>
  </si>
  <si>
    <t>o23051210</t>
  </si>
  <si>
    <t>WBR6-66 C lozingpunt vijver 4 Attero op VAMkanaal</t>
  </si>
  <si>
    <t>o23051211</t>
  </si>
  <si>
    <t>Attero vijver 4 voor dam lozingspunt op VAMkanaal</t>
  </si>
  <si>
    <t>o23051212</t>
  </si>
  <si>
    <t>WBR6-66 B achter duiker Drijberseweg-De Brink</t>
  </si>
  <si>
    <t>o23051213</t>
  </si>
  <si>
    <t>Attero De Beek inprik vijver 4</t>
  </si>
  <si>
    <t>o2305122</t>
  </si>
  <si>
    <t>WBR6-69 F</t>
  </si>
  <si>
    <t>o2305123</t>
  </si>
  <si>
    <t>WOD4-84 E vpor duiker VAMweg</t>
  </si>
  <si>
    <t>o2305124</t>
  </si>
  <si>
    <t>WBR6-69 H achter duiker VAMweg</t>
  </si>
  <si>
    <t>o2305125</t>
  </si>
  <si>
    <t>WBR6-69 L achter duiker VAMweg</t>
  </si>
  <si>
    <t>o2305126</t>
  </si>
  <si>
    <t>WBR6-69 M achter duiker/ voor haakse bocht</t>
  </si>
  <si>
    <t>o2305127</t>
  </si>
  <si>
    <t>WBR6-69 N voor duiker naar VAM kanaal</t>
  </si>
  <si>
    <t>o2305128</t>
  </si>
  <si>
    <t>Attero boezemsloot vijver 4 thv duiker MERA sloot naar VAMkanaal</t>
  </si>
  <si>
    <t>o2305129</t>
  </si>
  <si>
    <t>WBR6-66 C inprik MERA sloot in Vamkanaal</t>
  </si>
  <si>
    <t>lwepalfw-4-apow2301</t>
  </si>
  <si>
    <t>Wepal FW-4 APOW2301</t>
  </si>
  <si>
    <t>lwepalfw-4-apow2302</t>
  </si>
  <si>
    <t>Wepal FW-4 APOW2302</t>
  </si>
  <si>
    <t>lwepalfw-4-apow2303</t>
  </si>
  <si>
    <t>Wepal FW-4 APOW2303</t>
  </si>
  <si>
    <t>orsc20230515</t>
  </si>
  <si>
    <t>Monster vrijverval RWZI Echten</t>
  </si>
  <si>
    <t>o8samb500mw</t>
  </si>
  <si>
    <t>Sloot Ambachtsweg</t>
  </si>
  <si>
    <t>s7678sn010h1</t>
  </si>
  <si>
    <t>s7678vm004h2</t>
  </si>
  <si>
    <t>GBM</t>
  </si>
  <si>
    <t>wd23-065743</t>
  </si>
  <si>
    <t>yoroetbenb</t>
  </si>
  <si>
    <t>Isco Roetenbeek benedenstrooms (B)</t>
  </si>
  <si>
    <t>yoroetbova</t>
  </si>
  <si>
    <t>Isco Roetenbeek bovenstrooms (A)</t>
  </si>
  <si>
    <t>yowsdvnmh01</t>
  </si>
  <si>
    <t>OWS BV afvalwater OWS</t>
  </si>
  <si>
    <t>o1hovv35</t>
  </si>
  <si>
    <t>Hoogeveense vaart Hoogeveen</t>
  </si>
  <si>
    <t>o3rnw37</t>
  </si>
  <si>
    <t>Nieuwe wetering Laag Zuthem</t>
  </si>
  <si>
    <t>o8beva1</t>
  </si>
  <si>
    <t>s016at21adrw</t>
  </si>
  <si>
    <t>zand uit beluchtingstank 2.1</t>
  </si>
  <si>
    <t>s016at22adrw</t>
  </si>
  <si>
    <t>zand uit beluchtingstank 2.2</t>
  </si>
  <si>
    <t>ybous06</t>
  </si>
  <si>
    <t>Oude Schipbeek Looweg Loo</t>
  </si>
  <si>
    <t>ztzdhin</t>
  </si>
  <si>
    <t>K.R. Buist/D.H. Buist-de Vries V.O.F. (APA 11.106) Aanvoer per as</t>
  </si>
  <si>
    <t>yogrs38</t>
  </si>
  <si>
    <t>Groenlose Slinge rand mengzone RWZI Winterswijk</t>
  </si>
  <si>
    <t>yortb02</t>
  </si>
  <si>
    <t>Ratumse beek, Walienseweg Winterswijk</t>
  </si>
  <si>
    <t>a3861rs-1</t>
  </si>
  <si>
    <t>staalslakken smitspol Nijkerk</t>
  </si>
  <si>
    <t>s01-035</t>
  </si>
  <si>
    <t>Beneden Regge, Grefeldijk, Hellendoorn</t>
  </si>
  <si>
    <t>ltest23052301</t>
  </si>
  <si>
    <t>Testmonster 2023 mei 23 - nr 01 fgh001 nh4</t>
  </si>
  <si>
    <t>ltest23052302</t>
  </si>
  <si>
    <t>Testmonster 2023 mei 23 - nr 02 fgh002 bzv</t>
  </si>
  <si>
    <t>ltest23052303</t>
  </si>
  <si>
    <t>Testmonster 2023 mei 23 - nr 03 fgh065 toxbla</t>
  </si>
  <si>
    <t>ltest23052304</t>
  </si>
  <si>
    <t>Testmonster 2023 mei 23 - nr 04 fgh004 no3</t>
  </si>
  <si>
    <t>ltest23052305</t>
  </si>
  <si>
    <t>Testmonster 2023 mei 23 - nr 05 fgh061 dvp</t>
  </si>
  <si>
    <t>ltest23052306</t>
  </si>
  <si>
    <t>Testmonster 2023 mei 23 - nr 06 fgh030 ind</t>
  </si>
  <si>
    <t>ltest23052307</t>
  </si>
  <si>
    <t>Testmonster 2023 mei 23 - nr 07 fgh047 gids</t>
  </si>
  <si>
    <t>ltest23052308</t>
  </si>
  <si>
    <t>Testmonster 2023 mei 23 - nr 08 fgh008 oliegc</t>
  </si>
  <si>
    <t>ltest23052309</t>
  </si>
  <si>
    <t>Testmonster 2023 mei 23 - nr 09 fgh009 vlverb</t>
  </si>
  <si>
    <t>ltest23052310</t>
  </si>
  <si>
    <t>Testmonster 2023 mei 23 - nr 10 fgh010 chla</t>
  </si>
  <si>
    <t>ltest23052311</t>
  </si>
  <si>
    <t>Testmonster 2023 mei 23 - nr 11 fgh011 slib</t>
  </si>
  <si>
    <t>ltest23052312</t>
  </si>
  <si>
    <t>Testmonster 2023 mei 23 - nr 12 fgh012 mpn</t>
  </si>
  <si>
    <t>ltest23052313</t>
  </si>
  <si>
    <t>Testmonster 2023 mei 23 - nr 13 fgh013 czv</t>
  </si>
  <si>
    <t>ltest23052314</t>
  </si>
  <si>
    <t>Testmonster 2023 mei 23 - nr 14 fgh014 onopa</t>
  </si>
  <si>
    <t>ltest23052315</t>
  </si>
  <si>
    <t>Testmonster 2023 mei 23 - nr 15 fgh024 met</t>
  </si>
  <si>
    <t>wdwsp-drait</t>
  </si>
  <si>
    <t>Mengmonster Drait</t>
  </si>
  <si>
    <t>wdwsp-hhout</t>
  </si>
  <si>
    <t>Mengmonster Himsterhout</t>
  </si>
  <si>
    <t>Vijver, Schout Doddestraat 46a te Vriezenveen</t>
  </si>
  <si>
    <t>yimnlzvnmh01</t>
  </si>
  <si>
    <t>Mineralz B.V. centrale afvoer bedrijfsafvalwatr</t>
  </si>
  <si>
    <t>o3vdr400mw-afp1</t>
  </si>
  <si>
    <t>Ov Kanaal Z v Ramelerbrug, afperkend onderzoek steek 1</t>
  </si>
  <si>
    <t>o3vdr400mw-afp10</t>
  </si>
  <si>
    <t>Ov Kanaal Z v Ramelerbrug, afperkend onderzoek steek 10</t>
  </si>
  <si>
    <t>o3vdr400mw-afp2</t>
  </si>
  <si>
    <t>Ov Kanaal Z v Ramelerbrug, afperkend onderzoek steek 2</t>
  </si>
  <si>
    <t>o3vdr400mw-afp3</t>
  </si>
  <si>
    <t>Ov Kanaal Z v Ramelerbrug, afperkend onderzoek steek 3</t>
  </si>
  <si>
    <t>o3vdr400mw-afp4</t>
  </si>
  <si>
    <t>Ov Kanaal Z v Ramelerbrug, afperkend onderzoek steek 4</t>
  </si>
  <si>
    <t>o3vdr400mw-afp5</t>
  </si>
  <si>
    <t>Ov Kanaal Z v Ramelerbrug, afperkend onderzoek steek 5</t>
  </si>
  <si>
    <t>o3vdr400mw-afp6</t>
  </si>
  <si>
    <t>Ov Kanaal Z v Ramelerbrug, afperkend onderzoek steek 6</t>
  </si>
  <si>
    <t>o3vdr400mw-afp7</t>
  </si>
  <si>
    <t>Ov Kanaal Z v Ramelerbrug, afperkend onderzoek steek 7</t>
  </si>
  <si>
    <t>o3vdr400mw-afp8</t>
  </si>
  <si>
    <t>Ov Kanaal Z v Ramelerbrug, afperkend onderzoek steek 8</t>
  </si>
  <si>
    <t>o3vdr400mw-afp9</t>
  </si>
  <si>
    <t>Ov Kanaal Z v Ramelerbrug, afperkend onderzoek steek 9</t>
  </si>
  <si>
    <t>o3vdr480mw-afp1</t>
  </si>
  <si>
    <t>o3vdr480mw-afp10</t>
  </si>
  <si>
    <t>o3vdr480mw-afp2</t>
  </si>
  <si>
    <t>o3vdr480mw-afp3</t>
  </si>
  <si>
    <t>o3vdr480mw-afp4</t>
  </si>
  <si>
    <t>o3vdr480mw-afp5</t>
  </si>
  <si>
    <t>o3vdr480mw-afp6</t>
  </si>
  <si>
    <t>o3vdr480mw-afp7</t>
  </si>
  <si>
    <t>o3vdr480mw-afp8</t>
  </si>
  <si>
    <t>o3vdr480mw-afp9</t>
  </si>
  <si>
    <t>o8knv100mw</t>
  </si>
  <si>
    <t>Vijver Nieuwleusen Van Ankumhof</t>
  </si>
  <si>
    <t>lvio23-12-01</t>
  </si>
  <si>
    <t>VIO23-12 fles 01</t>
  </si>
  <si>
    <t>lvio23-12-02</t>
  </si>
  <si>
    <t>VIO23-12 fles 02</t>
  </si>
  <si>
    <t>lvio23-12-03</t>
  </si>
  <si>
    <t>VIO23-12 fles 03</t>
  </si>
  <si>
    <t>lvio23-12-04</t>
  </si>
  <si>
    <t>VIO23-12 fles 04</t>
  </si>
  <si>
    <t>lvio23-12-05</t>
  </si>
  <si>
    <t>VIO23-12 fles 05</t>
  </si>
  <si>
    <t>lvio23-12-06</t>
  </si>
  <si>
    <t>VIO23-12 fles 06</t>
  </si>
  <si>
    <t>wd23-054753</t>
  </si>
  <si>
    <t>ZNY-sIVF.Q002</t>
  </si>
  <si>
    <t>wd23-054764</t>
  </si>
  <si>
    <t>ZNY-sIVF.Q001</t>
  </si>
  <si>
    <t>wd23-065699</t>
  </si>
  <si>
    <t>YOP-601</t>
  </si>
  <si>
    <t>wdgemzwl-gm</t>
  </si>
  <si>
    <t>wdgemzwl-zss</t>
  </si>
  <si>
    <t>a8091-36-1</t>
  </si>
  <si>
    <t>Effluent AWZI Cela Vita</t>
  </si>
  <si>
    <t>wdpiepert</t>
  </si>
  <si>
    <t>De Piepertkolk Zwartsluis</t>
  </si>
  <si>
    <t>wdvarkensgat</t>
  </si>
  <si>
    <t>Het Varkensgat Genemuiden</t>
  </si>
  <si>
    <t>ob1beis30</t>
  </si>
  <si>
    <t>Beilerstroom (312)</t>
  </si>
  <si>
    <t>ob1oudd30</t>
  </si>
  <si>
    <t>Oude Diep, nieuwe meander Drijber</t>
  </si>
  <si>
    <t>ob1oudv60</t>
  </si>
  <si>
    <t>Oude Vaart (Hoogestukken)</t>
  </si>
  <si>
    <t>ob1reel20</t>
  </si>
  <si>
    <t>ob1vgwl20</t>
  </si>
  <si>
    <t>Vogelszangsche wijk,</t>
  </si>
  <si>
    <t>ob1vgwl80</t>
  </si>
  <si>
    <t>Vogelszangsche wijk, ten zuiden van de Oosterveldweg</t>
  </si>
  <si>
    <t>ob1zuiw45</t>
  </si>
  <si>
    <t>Zuidwoldigerwaterlossing, ten oosten van weg Alteveer</t>
  </si>
  <si>
    <t>ob1zuiw70</t>
  </si>
  <si>
    <t>Zuidwolder waterlossing, brug in weg Ten Arlo/Zui</t>
  </si>
  <si>
    <t>ob3oak50</t>
  </si>
  <si>
    <t>Uitwateringskanaal Roggebot W v Buitendijk</t>
  </si>
  <si>
    <t>ob3obw87</t>
  </si>
  <si>
    <t>Binnenwetering Zuid van Naaldeweg</t>
  </si>
  <si>
    <t>ob3qgo20</t>
  </si>
  <si>
    <t>Goot Mandjeswaard</t>
  </si>
  <si>
    <t>ob8osl03</t>
  </si>
  <si>
    <t>Sloot Wittensteins Allee Binnen Weterin</t>
  </si>
  <si>
    <t>ob8osl17</t>
  </si>
  <si>
    <t>Sloot to omheinde kolk Spijkerboersweg</t>
  </si>
  <si>
    <t>ob8pnd20</t>
  </si>
  <si>
    <t>Noorddiep deel 2</t>
  </si>
  <si>
    <t>ob8strv55</t>
  </si>
  <si>
    <t>Streitervaart (8STRV55)</t>
  </si>
  <si>
    <t>Waterinlaat Stroink na inlaat</t>
  </si>
  <si>
    <t>Waterinlaat Stroink voor inlaat</t>
  </si>
  <si>
    <t>s7575bp011h1</t>
  </si>
  <si>
    <t>Dessert Meesters</t>
  </si>
  <si>
    <t>ab202940</t>
  </si>
  <si>
    <t>ab202960</t>
  </si>
  <si>
    <t>ab240150</t>
  </si>
  <si>
    <t>ab241010</t>
  </si>
  <si>
    <t>ab243530</t>
  </si>
  <si>
    <t>Leuvenumse Beek, Leuvenum, O.Zwolseweg</t>
  </si>
  <si>
    <t>ab248200</t>
  </si>
  <si>
    <t>ab249170</t>
  </si>
  <si>
    <t>ab249360</t>
  </si>
  <si>
    <t>Ven Landgoed Tongeren</t>
  </si>
  <si>
    <t>ab253180</t>
  </si>
  <si>
    <t>ab285251</t>
  </si>
  <si>
    <t>Middelbeek Nijkerk</t>
  </si>
  <si>
    <t>ab286004</t>
  </si>
  <si>
    <t>Bredebeek Blokhuizesteeg</t>
  </si>
  <si>
    <t>ab286102</t>
  </si>
  <si>
    <t>Wiel Nijkerk</t>
  </si>
  <si>
    <t>ab286115</t>
  </si>
  <si>
    <t>ab286122</t>
  </si>
  <si>
    <t>Sloot Arkenheem Nijkerkergemaal</t>
  </si>
  <si>
    <t>ab289119</t>
  </si>
  <si>
    <t>Rassenbeek, Waterkeringpad</t>
  </si>
  <si>
    <t>ab289413</t>
  </si>
  <si>
    <t>Spreng op de Hemelse berg</t>
  </si>
  <si>
    <t>ab289687</t>
  </si>
  <si>
    <t>ab289729</t>
  </si>
  <si>
    <t>Valleikanaal brug Heuvelsesteeg Veenendaal</t>
  </si>
  <si>
    <t>ab289820</t>
  </si>
  <si>
    <t>Leersumse Veld-N</t>
  </si>
  <si>
    <t>ab289931</t>
  </si>
  <si>
    <t>ab289975</t>
  </si>
  <si>
    <t>Treekermeer(Veenplas) Landgoed den Treek</t>
  </si>
  <si>
    <t>ab289992</t>
  </si>
  <si>
    <t>ab600201</t>
  </si>
  <si>
    <t>Hierdense Beek</t>
  </si>
  <si>
    <t>ab600725</t>
  </si>
  <si>
    <t>ab600760</t>
  </si>
  <si>
    <t>Lummerwetering, west van Groote Woldweg</t>
  </si>
  <si>
    <t>ab640071</t>
  </si>
  <si>
    <t>Eekterbeek</t>
  </si>
  <si>
    <t>a6718zb2-3</t>
  </si>
  <si>
    <t>Nizo mp3</t>
  </si>
  <si>
    <t>a6718zb2-4</t>
  </si>
  <si>
    <t>Nizo mp4</t>
  </si>
  <si>
    <t>a8091za36-1</t>
  </si>
  <si>
    <t>Plukon effluent zuivering</t>
  </si>
  <si>
    <t>lophalenrekken</t>
  </si>
  <si>
    <t>Ophalen monsters Natuurbad Rekken bij RWZI Haaksbergen</t>
  </si>
  <si>
    <t>ob2giem50</t>
  </si>
  <si>
    <t>Giethoornse meer</t>
  </si>
  <si>
    <t>Bemonstering IBA-3A Compact project</t>
  </si>
  <si>
    <t>City Swim Zwolle t.h.v. Verl. Nieuwstraat (Start en finish bij de Hofvlietvilla)</t>
  </si>
  <si>
    <t xml:space="preserve">City Swim Zwolle t.h.v. Burgemeester van Rooijensingel 16 </t>
  </si>
  <si>
    <t>ybelg02</t>
  </si>
  <si>
    <t>Elsmansgoot Lage Broekdijk Neede</t>
  </si>
  <si>
    <t>ybgbw02</t>
  </si>
  <si>
    <t>Groteboerswatergang Larenseweg Holten</t>
  </si>
  <si>
    <t>ybgrb06</t>
  </si>
  <si>
    <t>ybgrb09</t>
  </si>
  <si>
    <t>ybgrb18</t>
  </si>
  <si>
    <t>ybgrb22</t>
  </si>
  <si>
    <t>ybgrb30</t>
  </si>
  <si>
    <t>Grote Beek Horstweg Klootsemastraat Hummelo</t>
  </si>
  <si>
    <t>ybgrb32</t>
  </si>
  <si>
    <t>ybgrw05</t>
  </si>
  <si>
    <t>Grote Waterleiding Wengersteeg Lochem</t>
  </si>
  <si>
    <t>ybgrw07</t>
  </si>
  <si>
    <t>ybgrw08</t>
  </si>
  <si>
    <t>Grote Waterleiding Schuppert Barchem</t>
  </si>
  <si>
    <t>ybhub02</t>
  </si>
  <si>
    <t>ybmeb01</t>
  </si>
  <si>
    <t>Meibeek De Huikert Ruurlo</t>
  </si>
  <si>
    <t>ybmeb04</t>
  </si>
  <si>
    <t>Meibeek Vosheuvelweg Ruurlo</t>
  </si>
  <si>
    <t>ybmeb06</t>
  </si>
  <si>
    <t>Meibeek Branderveenweg Ruurlo</t>
  </si>
  <si>
    <t>ybmeb10</t>
  </si>
  <si>
    <t>Meibeek Scheiddijk Ruurlo</t>
  </si>
  <si>
    <t>ybmlb02</t>
  </si>
  <si>
    <t>Molenbeek Harfense Steeg Harfsen</t>
  </si>
  <si>
    <t>ybodr03</t>
  </si>
  <si>
    <t>Oude Rijn Ossenwaard Herwen</t>
  </si>
  <si>
    <t>ybodr07</t>
  </si>
  <si>
    <t>Oude Rijn Aerdenburg Herwen</t>
  </si>
  <si>
    <t>ybodr10</t>
  </si>
  <si>
    <t>ybodr14</t>
  </si>
  <si>
    <t>Oude Rijn Kandiadijk Groessen</t>
  </si>
  <si>
    <t>ybtmn00</t>
  </si>
  <si>
    <t>Tijmanswatergang Roudaalterweg Markelo</t>
  </si>
  <si>
    <t>ybveg15</t>
  </si>
  <si>
    <t>Veengoot Veengoot Hengelo</t>
  </si>
  <si>
    <t>ybveg17</t>
  </si>
  <si>
    <t>Veengoot Heideweg Harreveld</t>
  </si>
  <si>
    <t>ybveg20</t>
  </si>
  <si>
    <t>Veengoot Kostedeweg Vorden</t>
  </si>
  <si>
    <t>ybveg42</t>
  </si>
  <si>
    <t>Veengoot Baakseweg Vorden</t>
  </si>
  <si>
    <t>ybveg46</t>
  </si>
  <si>
    <t>Veengoot Varsseveldseweg Lichtenvoorde</t>
  </si>
  <si>
    <t>ybveg47</t>
  </si>
  <si>
    <t>Veengoot Ruiterboschweg Ruurlo</t>
  </si>
  <si>
    <t>ybzak01</t>
  </si>
  <si>
    <t>a7384cn32</t>
  </si>
  <si>
    <t>Homburg chem effluent</t>
  </si>
  <si>
    <t>Bemonstering IBA-3A Helofyten project</t>
  </si>
  <si>
    <t>Bemonstering IBA-3A voorbuffer project</t>
  </si>
  <si>
    <t>s7532re300h1</t>
  </si>
  <si>
    <t>s7532tb090h1</t>
  </si>
  <si>
    <t>yopsft2</t>
  </si>
  <si>
    <t>ltestaw01</t>
  </si>
  <si>
    <t>Test SW 01</t>
  </si>
  <si>
    <t>o3idg100mw</t>
  </si>
  <si>
    <t>Wg Groensland O v Rijksweg</t>
  </si>
  <si>
    <t>o3ihg600mw</t>
  </si>
  <si>
    <t>Wg O van Hermelenweg thv Middenweg</t>
  </si>
  <si>
    <t>o3ind100mw</t>
  </si>
  <si>
    <t>Wg Tolhuislanden thv afslag A28</t>
  </si>
  <si>
    <t>o3iws200mw</t>
  </si>
  <si>
    <t>Wg W v spoorlijn N v GW van Marleweg</t>
  </si>
  <si>
    <t>o3iws500mw</t>
  </si>
  <si>
    <t>Wg W v spoorlijn Z v GW van Marleweg</t>
  </si>
  <si>
    <t>o3iws800mw</t>
  </si>
  <si>
    <t>Wg W v spoorlijn N v Meeleweg</t>
  </si>
  <si>
    <t>o3koa300mw</t>
  </si>
  <si>
    <t>Wg oost van A28 Staphorst Dekkersweg</t>
  </si>
  <si>
    <t>o3koa400mw</t>
  </si>
  <si>
    <t>Wg oost van A28 Staphorst Schoolwijksewe</t>
  </si>
  <si>
    <t>o3koa500mw</t>
  </si>
  <si>
    <t>Wg oost van A28 Staphorst Bisschopsweg</t>
  </si>
  <si>
    <t>o3koa600mw</t>
  </si>
  <si>
    <t>Wg oost van A28 Staphorst Scholenweg</t>
  </si>
  <si>
    <t>o3koa700mw</t>
  </si>
  <si>
    <t>Wg oost van A28 Staphorst Munnikeweg</t>
  </si>
  <si>
    <t>o3koa780mw</t>
  </si>
  <si>
    <t>Wg oost van A28 Staphorst Sluitersweg</t>
  </si>
  <si>
    <t>o3koa850mw</t>
  </si>
  <si>
    <t>Wg oost van A28 Staphorst eendenkooi</t>
  </si>
  <si>
    <t>o3koa900mw</t>
  </si>
  <si>
    <t>Wg oost van A28 Staphorst Leyenweg</t>
  </si>
  <si>
    <t>o3koa950mw</t>
  </si>
  <si>
    <t>Wg oost van A28 Staphorst De Schans</t>
  </si>
  <si>
    <t>o3kro240mw</t>
  </si>
  <si>
    <t>JAF Rouveen Grond T24</t>
  </si>
  <si>
    <t>o3kwa400mw</t>
  </si>
  <si>
    <t>Wg W van A28 Rouveen Bischopsweg</t>
  </si>
  <si>
    <t>o3kwa500mw</t>
  </si>
  <si>
    <t>Wg W van A28 Rouveen Scholenweg</t>
  </si>
  <si>
    <t>o3kwa600mw</t>
  </si>
  <si>
    <t>Wg W van A28 Rouveen Munnikeweg</t>
  </si>
  <si>
    <t>o3kwa700mw</t>
  </si>
  <si>
    <t>Wg West van A28 Rouveen Z v Munnikeweg</t>
  </si>
  <si>
    <t>o3kwa800mw</t>
  </si>
  <si>
    <t>Wg West van A28 Rouveen Groensland</t>
  </si>
  <si>
    <t>o3kwa900mw</t>
  </si>
  <si>
    <t>Wg West van A28 Rouveen Oostermenneweg</t>
  </si>
  <si>
    <t>o3rheo100mw</t>
  </si>
  <si>
    <t>Wg Herfte omgeving Herfteweg</t>
  </si>
  <si>
    <t>o3rheo150mw</t>
  </si>
  <si>
    <t>Wg Herfte omgeving hnr 11</t>
  </si>
  <si>
    <t>o3rheo200mw</t>
  </si>
  <si>
    <t>Wg Herfte omgeving nabij percnr 597</t>
  </si>
  <si>
    <t>o8alve150mw</t>
  </si>
  <si>
    <t>Wg omg Alteveer O v Alteveer</t>
  </si>
  <si>
    <t>o8alve200mw</t>
  </si>
  <si>
    <t>Wg omg Alteveer W v Jan Haarstraat</t>
  </si>
  <si>
    <t>o8eese120mw</t>
  </si>
  <si>
    <t>Wg A32 Steenwijk Gruttoweg</t>
  </si>
  <si>
    <t>o8eesv100mw</t>
  </si>
  <si>
    <t>Wg Eesveen De Wulpen Mr Gerritsweg</t>
  </si>
  <si>
    <t>o8eesv150mw</t>
  </si>
  <si>
    <t>Wg omg Eesveen W v N855</t>
  </si>
  <si>
    <t>o8eesw750mw</t>
  </si>
  <si>
    <t>Wg Eesveense wetering thv hnr 52</t>
  </si>
  <si>
    <t>o8eesw800mw</t>
  </si>
  <si>
    <t>Wg Eesveense wetering De Voorpost</t>
  </si>
  <si>
    <t>o8eesw850mw</t>
  </si>
  <si>
    <t>Wg Eesveense wetering Eeser Hout</t>
  </si>
  <si>
    <t>o8eesw900mw</t>
  </si>
  <si>
    <t>Wg Eesveense wetering Eeser Gaard</t>
  </si>
  <si>
    <t>o8gieo100mw</t>
  </si>
  <si>
    <t>Wg omg Giethoorn De Vliegerstaart</t>
  </si>
  <si>
    <t>o8gieo200mw</t>
  </si>
  <si>
    <t>Wg omg Giethoorn langs N334</t>
  </si>
  <si>
    <t>o8holo100mw</t>
  </si>
  <si>
    <t>Wg omg Hollandsche Veld Langedijk</t>
  </si>
  <si>
    <t>o8hoos100mw</t>
  </si>
  <si>
    <t>Wg Hoogersmilde Bosweg</t>
  </si>
  <si>
    <t>o8hoos150mw</t>
  </si>
  <si>
    <t>Wg Hoogersmilde thv hnr 227</t>
  </si>
  <si>
    <t>o8hoos200mw</t>
  </si>
  <si>
    <t>Wg Hoogersmilde thv hnr 236</t>
  </si>
  <si>
    <t>o8hoos220mw</t>
  </si>
  <si>
    <t>o8hoos250mw</t>
  </si>
  <si>
    <t>Wg Hoogersmilde thv hnr 245</t>
  </si>
  <si>
    <t>o8ksl080mw</t>
  </si>
  <si>
    <t>Sloot Munnikeweg Staphorst</t>
  </si>
  <si>
    <t>o8ksl360mw</t>
  </si>
  <si>
    <t>Wegsloot oost van Bisschopsweg Staphorst</t>
  </si>
  <si>
    <t>o8ksl810mw</t>
  </si>
  <si>
    <t>wg langs Rollecateweg</t>
  </si>
  <si>
    <t>o8rouv150mw</t>
  </si>
  <si>
    <t>Wg Rouveen N v Scholenweg</t>
  </si>
  <si>
    <t>o8rww500mw</t>
  </si>
  <si>
    <t>Wg Wijthmen 600m N van Kroesenallee</t>
  </si>
  <si>
    <t>o8uffo300mw</t>
  </si>
  <si>
    <t>Wg omg Uffelte Weg achter de Es</t>
  </si>
  <si>
    <t>o8volh300mw</t>
  </si>
  <si>
    <t>Wg Vollenhove Z v Laan vn Toutenburgh</t>
  </si>
  <si>
    <t>o8wesb120mw</t>
  </si>
  <si>
    <t>Wg omg Westerbork Kruumtseveld</t>
  </si>
  <si>
    <t>o8wesb150mw</t>
  </si>
  <si>
    <t>Wg omg Westerbork Z v Marsdijk</t>
  </si>
  <si>
    <t>o8wesb200mw</t>
  </si>
  <si>
    <t>Wg omg Westerbork Z v De Goorns</t>
  </si>
  <si>
    <t>o8wesb250mw</t>
  </si>
  <si>
    <t>Wg omg Westerbork Orvelterstraat</t>
  </si>
  <si>
    <t>o8wesb300mw</t>
  </si>
  <si>
    <t>Wg omg Westerbork De Noesten</t>
  </si>
  <si>
    <t>o8wesb350mw</t>
  </si>
  <si>
    <t>Wg omg Westerbork W v Kikkerpol</t>
  </si>
  <si>
    <t>o8wesb400mw</t>
  </si>
  <si>
    <t>Wg omg Westerbork thv perc 688</t>
  </si>
  <si>
    <t>o8wesb420mw</t>
  </si>
  <si>
    <t>Wg omg Westerbork thv perc 777</t>
  </si>
  <si>
    <t>o8wesb500mw</t>
  </si>
  <si>
    <t>Wg omg Westerbork thv perc 825</t>
  </si>
  <si>
    <t>o8wesb520mw</t>
  </si>
  <si>
    <t>Wg omg Westerbork W v Beilerstraat</t>
  </si>
  <si>
    <t>o8wito100mw</t>
  </si>
  <si>
    <t>Wg omg Wittelte Z v Wapserveenseweg</t>
  </si>
  <si>
    <t>o8wito200mw</t>
  </si>
  <si>
    <t>Wg omg Wittelte thv percnr 1546</t>
  </si>
  <si>
    <t>o8wito250mw</t>
  </si>
  <si>
    <t>Wg omg Wittelte thv percnr 807</t>
  </si>
  <si>
    <t>o8wito300mw</t>
  </si>
  <si>
    <t>Wg omg Wittelte thv percnr 1810</t>
  </si>
  <si>
    <t>o8wito350mw</t>
  </si>
  <si>
    <t>Wg omg Wittelte thv percnr 1348</t>
  </si>
  <si>
    <t>o8wito400mw</t>
  </si>
  <si>
    <t>Wg omg Wittelte thv percnr 1833</t>
  </si>
  <si>
    <t>yiv-com-indir-mp02</t>
  </si>
  <si>
    <t>Compaxo Zevenaar Marconistraat</t>
  </si>
  <si>
    <t>apieklozing</t>
  </si>
  <si>
    <t>Pieklozing Bennekom</t>
  </si>
  <si>
    <t>wdeffolm</t>
  </si>
  <si>
    <t>Effluent PureBlue Olmenveld</t>
  </si>
  <si>
    <t>wdinfolm</t>
  </si>
  <si>
    <t>Influent PureBlue Olmenveld</t>
  </si>
  <si>
    <t>wdlm1607h01eff</t>
  </si>
  <si>
    <t>Effluent de Hout 15 Hem</t>
  </si>
  <si>
    <t>a7311pd46</t>
  </si>
  <si>
    <t>Talens eflluent zuivering</t>
  </si>
  <si>
    <t>lpbblanco-a</t>
  </si>
  <si>
    <t>Peilbuis blanco Almelo (per kwartaal)</t>
  </si>
  <si>
    <t>lpbblanco-z</t>
  </si>
  <si>
    <t>Peilbuis blanco Zwolle (per kwartaal)</t>
  </si>
  <si>
    <t>lvio23-23ow5</t>
  </si>
  <si>
    <t>Ringonderzoek VIO 23-23 ow5</t>
  </si>
  <si>
    <t>lvio23-23ow6</t>
  </si>
  <si>
    <t>Ringonderzoek VIO 23-23 ow6</t>
  </si>
  <si>
    <t>lvio23-23std9</t>
  </si>
  <si>
    <t>Ringonderzoek VIO 23-23 std9</t>
  </si>
  <si>
    <t>Bemonstering IBA-3A compact project</t>
  </si>
  <si>
    <t>wdbhw9a</t>
  </si>
  <si>
    <t>effluent helofytenfilter BHW9A</t>
  </si>
  <si>
    <t>z23hwi-13</t>
  </si>
  <si>
    <t>grondwater Lelystad</t>
  </si>
  <si>
    <t>a3881la13-1</t>
  </si>
  <si>
    <t>Summa Petfood</t>
  </si>
  <si>
    <t>s7471gg013h0</t>
  </si>
  <si>
    <t>aa0806mb</t>
  </si>
  <si>
    <t>Gewasmonster Oude Harderwijkerweg 30 Doornspijk</t>
  </si>
  <si>
    <t>straining</t>
  </si>
  <si>
    <t>Cursus monstername, projectcode seha</t>
  </si>
  <si>
    <t>s7491ae16717</t>
  </si>
  <si>
    <t>Effluent steekmonster lozing behandeling</t>
  </si>
  <si>
    <t>wd23-054752</t>
  </si>
  <si>
    <t>wd23-054763</t>
  </si>
  <si>
    <t>yobub24a</t>
  </si>
  <si>
    <t>Locatie 1 Buursebeek Ahauser AA Haarmuhle Ahaus</t>
  </si>
  <si>
    <t>yobub24b</t>
  </si>
  <si>
    <t>Locatie 2 Buursebeek Ahauser AA Haarmuhle Ahaus</t>
  </si>
  <si>
    <t>yobub24c</t>
  </si>
  <si>
    <t>Locatie 3 Buursebeek Ahauser AA Haarmuhle Ahaus</t>
  </si>
  <si>
    <t>yowbbub24a</t>
  </si>
  <si>
    <t>Locatie 1 waterbodem Buursebeek Ahauser AA Haarmuhle Ahaus</t>
  </si>
  <si>
    <t>yowbbub24b</t>
  </si>
  <si>
    <t>Locatie 2 waterbodem Buursebeek Ahauser AA Haarmuhle Ahaus</t>
  </si>
  <si>
    <t>yowbbub24c</t>
  </si>
  <si>
    <t>Locatie 3 waterbodem Buursebeek Ahauser AA Haarmuhle Ahaus</t>
  </si>
  <si>
    <t>z23dco08</t>
  </si>
  <si>
    <t>straatkolk dockhelter 7</t>
  </si>
  <si>
    <t>z7125</t>
  </si>
  <si>
    <t>Zuiderzeeland ad-hoc Zonnehoeve</t>
  </si>
  <si>
    <t>wdpan-europe</t>
  </si>
  <si>
    <t>wdadw</t>
  </si>
  <si>
    <t>wdadw-1</t>
  </si>
  <si>
    <t>Blanco proef 4</t>
  </si>
  <si>
    <t>wdadw-2</t>
  </si>
  <si>
    <t>Proefopstelling 3-6</t>
  </si>
  <si>
    <t>wdadw-3</t>
  </si>
  <si>
    <t>Proefopstelling 4-7</t>
  </si>
  <si>
    <t>wdadw-4</t>
  </si>
  <si>
    <t>Monster uit testvijver 5</t>
  </si>
  <si>
    <t>Beusbergerwatergang Endemansdijk Markelo</t>
  </si>
  <si>
    <t>yobeb09</t>
  </si>
  <si>
    <t>Beusbergerwatergang Koenderinkweg Markelo</t>
  </si>
  <si>
    <t>yodvn04</t>
  </si>
  <si>
    <t>Stadswater Duiven Opaal</t>
  </si>
  <si>
    <t>yoebg03</t>
  </si>
  <si>
    <t>Zengelhorst noordzijde Eibergen</t>
  </si>
  <si>
    <t>yoebg05</t>
  </si>
  <si>
    <t>yoebg08</t>
  </si>
  <si>
    <t>yoebg09</t>
  </si>
  <si>
    <t>yomkl00</t>
  </si>
  <si>
    <t>Beusbergerwatergang Boekweitstraat Markelo</t>
  </si>
  <si>
    <t>yomkl02</t>
  </si>
  <si>
    <t>yomkl03</t>
  </si>
  <si>
    <t>Beusbergerwatergang W. Göttelaan Markelo</t>
  </si>
  <si>
    <t>yomkl07</t>
  </si>
  <si>
    <t>Beusbergerwatergang A ten Hovestraat Markelo</t>
  </si>
  <si>
    <t>yoorb05</t>
  </si>
  <si>
    <t>Oude Ramsbeek Haaksbergseweg oostzijde Eibergen</t>
  </si>
  <si>
    <t>yormb04</t>
  </si>
  <si>
    <t>Ramsbeek Ramsbeekpad Eibergen</t>
  </si>
  <si>
    <t>yoros02</t>
  </si>
  <si>
    <t>yoros03</t>
  </si>
  <si>
    <t>yoros04</t>
  </si>
  <si>
    <t>yoros05</t>
  </si>
  <si>
    <t>yoros07</t>
  </si>
  <si>
    <t>yoros09</t>
  </si>
  <si>
    <t>Rosorum Engeveldweg Zevenaar</t>
  </si>
  <si>
    <t>yowtv20</t>
  </si>
  <si>
    <t>yozhm02</t>
  </si>
  <si>
    <t>wdsportivate</t>
  </si>
  <si>
    <t>a8181bg1</t>
  </si>
  <si>
    <t>aostdwtr5</t>
  </si>
  <si>
    <t>Locatie 5 (staand water naast bult met duidelijke afspoeling naar sloot)</t>
  </si>
  <si>
    <t>rwzi Heerde, influent</t>
  </si>
  <si>
    <t>lbyk-oph</t>
  </si>
  <si>
    <t>BYK, ophalen monster</t>
  </si>
  <si>
    <t>orsc20230613</t>
  </si>
  <si>
    <t>Monster afvoerputje Bruinslotstraat 12 Hollandscheveld</t>
  </si>
  <si>
    <t>afvalwater Hutten Traditional Beef</t>
  </si>
  <si>
    <t>o8271rx4</t>
  </si>
  <si>
    <t>s7637px006h6</t>
  </si>
  <si>
    <t>meetpunt influent biorotor</t>
  </si>
  <si>
    <t>z3896lj017</t>
  </si>
  <si>
    <t>IBA Priempad 17 3896LJ ZEEWOLDE</t>
  </si>
  <si>
    <t>z3896lv006</t>
  </si>
  <si>
    <t>IBA Nulderpad 6 3896LV ZEEWOLDE</t>
  </si>
  <si>
    <t>z3896lx005</t>
  </si>
  <si>
    <t>IBA Erkemederpad 5 3896LX ZEEWOLDE</t>
  </si>
  <si>
    <t>z3896lz006</t>
  </si>
  <si>
    <t>IBA Nekkeveldweg 6 896LZ6 ZEEWOLDE</t>
  </si>
  <si>
    <t>z3896lz010</t>
  </si>
  <si>
    <t>IBA Nekkeveldweg 10 3896LZ ZEEWOLDE</t>
  </si>
  <si>
    <t>z3896lz034</t>
  </si>
  <si>
    <t>IBA Nekkeveldweg 34 3896LZ ZEEWOLDE</t>
  </si>
  <si>
    <t>z3896lz046</t>
  </si>
  <si>
    <t>IBA Nekkeveldweg 46 3896LZ ZEEWOLDE</t>
  </si>
  <si>
    <t>z3897la003</t>
  </si>
  <si>
    <t>IBA Schollevaarweg 13 3897LA ZEEWOLDE</t>
  </si>
  <si>
    <t>z3897lb001</t>
  </si>
  <si>
    <t>IBA Lepelaarweg 1 3897LB ZEEWOLDE</t>
  </si>
  <si>
    <t>z3897lb021</t>
  </si>
  <si>
    <t>IBA Lepelaarweg 21 3897LB ZEEWOLDE</t>
  </si>
  <si>
    <t>z3897le004</t>
  </si>
  <si>
    <t>IBA Lepelaarpad 4 3897LE ZEEWOLDE</t>
  </si>
  <si>
    <t>z3897le006</t>
  </si>
  <si>
    <t>IBA Lepelaarpad 6 3897LE ZEEWOLDE</t>
  </si>
  <si>
    <t>z3898la005</t>
  </si>
  <si>
    <t>IBA Ossenkampweg 5 3898LA ZEEWOLDE</t>
  </si>
  <si>
    <t>z3898la009</t>
  </si>
  <si>
    <t>IBA Ossenkampweg 9 3898LA ZEEWOLDE</t>
  </si>
  <si>
    <t>z3898la015</t>
  </si>
  <si>
    <t>IBA Ossenkampweg 15 3898LA ZEEWOLDE</t>
  </si>
  <si>
    <t>z3898la017</t>
  </si>
  <si>
    <t>IBA Ossenkampweg 17 3898LA ZEEWOLDE</t>
  </si>
  <si>
    <t>z3898lh023</t>
  </si>
  <si>
    <t>IBA Sternweg  23 3898LH ZEEWOLDE</t>
  </si>
  <si>
    <t>z8218nb003</t>
  </si>
  <si>
    <t>IBA Knarweg 3 8218NB LELYSTAD</t>
  </si>
  <si>
    <t>z8218nc005</t>
  </si>
  <si>
    <t>IBA Eendenweg 5 8218NC LELYSTAD</t>
  </si>
  <si>
    <t>z8218ne003</t>
  </si>
  <si>
    <t>IBA Meeuwenweg  3 8218NE LELYSTAD</t>
  </si>
  <si>
    <t>z8218ne022</t>
  </si>
  <si>
    <t>IBA Meeuwenweg 22 8218NE LELYSTAD</t>
  </si>
  <si>
    <t>z8218ng004</t>
  </si>
  <si>
    <t>IBA Pijlstaartweg 4 8218NG LELYSTAD</t>
  </si>
  <si>
    <t>z8219pa001</t>
  </si>
  <si>
    <t>IBA Plavuizenweg 1 8219PA LELYSTAD</t>
  </si>
  <si>
    <t>z8219pa006</t>
  </si>
  <si>
    <t>IBA Plavuizenweg 6 8219PA LELYSTAD</t>
  </si>
  <si>
    <t>z8219pb039</t>
  </si>
  <si>
    <t>IBA Visvijverweg 39 8219PB LELYSTAD</t>
  </si>
  <si>
    <t>z8219pc052</t>
  </si>
  <si>
    <t>IBA Visvijverweg 52 8219PC LELYSTAD</t>
  </si>
  <si>
    <t>z8219pd015</t>
  </si>
  <si>
    <t>IBA Klokbekerweg 15 8219PD LELYSTAD</t>
  </si>
  <si>
    <t>z8219pj083</t>
  </si>
  <si>
    <t>IBA Elandweg 83 8219PJ LELYSTAD</t>
  </si>
  <si>
    <t>z8219pr046</t>
  </si>
  <si>
    <t>IBA Lisdoddeweg 46 8219PR LELYSTAD</t>
  </si>
  <si>
    <t>z8219pr053</t>
  </si>
  <si>
    <t>IBA Lisdoddeweg 53 8219PR LELYSTAD</t>
  </si>
  <si>
    <t>z8251px032</t>
  </si>
  <si>
    <t>IBA Stobbenweg 32 8251PX DRONTEN</t>
  </si>
  <si>
    <t>z8251rb016</t>
  </si>
  <si>
    <t>IBA Hondweg 16 8251RB DRONTEN</t>
  </si>
  <si>
    <t>z8251rb019</t>
  </si>
  <si>
    <t>IBA Hondweg 19 8251RB DRONTEN</t>
  </si>
  <si>
    <t>z8251rh003</t>
  </si>
  <si>
    <t>IBA Ellerweg 3 8251RH DRONTEN</t>
  </si>
  <si>
    <t>z8251rh004</t>
  </si>
  <si>
    <t>IBA Ellerweg 4 8251RH DRONTEN</t>
  </si>
  <si>
    <t>z8251rl003</t>
  </si>
  <si>
    <t>IBA Olsterpad 3 8251RL DRONTEN</t>
  </si>
  <si>
    <t>z8256pm011</t>
  </si>
  <si>
    <t>IBA Kokkelweg 11 8256PM BIDDINGHUIZEN</t>
  </si>
  <si>
    <t>z8256pm031</t>
  </si>
  <si>
    <t>IBA Kokkelweg 31 8256PM BIDDINGHUIZEN</t>
  </si>
  <si>
    <t>z8256rb002</t>
  </si>
  <si>
    <t>IBA Mosselweg 2 8256RB BIDDINGHUIZEN</t>
  </si>
  <si>
    <t>z8256rl006</t>
  </si>
  <si>
    <t>IBA Alikruikweg 6 8256RL BIDDINGHUIZEN</t>
  </si>
  <si>
    <t>z8256rn033</t>
  </si>
  <si>
    <t>IBA Oldebroekerweg 33 8256RN BIDDINGHUIZEN</t>
  </si>
  <si>
    <t>z8256rp008</t>
  </si>
  <si>
    <t>IBA Oldebroekerweg 8 8256RP BIDDINGHUIZEN</t>
  </si>
  <si>
    <t>z8256rr020</t>
  </si>
  <si>
    <t>IBA Oldebroekerweg 20 8256RR BIDDINGHUIZEN</t>
  </si>
  <si>
    <t>z8256rt020</t>
  </si>
  <si>
    <t>IBA Ellerweg 20 8256RT BIDDINGHUIZEN</t>
  </si>
  <si>
    <t>z8256rv019</t>
  </si>
  <si>
    <t>IBA Olsterweg 19 8256RV BIDDINGHUIZEN</t>
  </si>
  <si>
    <t>z8256rv029</t>
  </si>
  <si>
    <t>IBA Olsterweg 29 8256RV BIDDINGHUIZEN</t>
  </si>
  <si>
    <t>z8307pw010a</t>
  </si>
  <si>
    <t>IBA Mammouthweg 10a, cluster met 10b 8307PW ENS</t>
  </si>
  <si>
    <t>z8312ra001</t>
  </si>
  <si>
    <t>IBA Noordermeerweg 1 8312RA CREIL</t>
  </si>
  <si>
    <t>z8312ra003</t>
  </si>
  <si>
    <t>IBA Noordermeerweg 3 8312RA CREIL</t>
  </si>
  <si>
    <t>z8312ra005</t>
  </si>
  <si>
    <t>IBA Noordermeerweg 5 8312RA CREIL</t>
  </si>
  <si>
    <t>z8312ra007a</t>
  </si>
  <si>
    <t>IBA Noordermeerweg 7a 8312RA CREIL</t>
  </si>
  <si>
    <t>z8312ra009</t>
  </si>
  <si>
    <t>IBA Noordermeerweg 9 8312RA CREIL</t>
  </si>
  <si>
    <t>z8312ra013</t>
  </si>
  <si>
    <t>IBA Noordermeerweg 13 8312RA CREIL</t>
  </si>
  <si>
    <t>z8312rb019a</t>
  </si>
  <si>
    <t>IBA Noordermeerweg 19A 8312RB CREIL</t>
  </si>
  <si>
    <t>z8312rb019d</t>
  </si>
  <si>
    <t>IBA Noordermeerweg 19D 8312RB CREIL</t>
  </si>
  <si>
    <t>z8312rb021</t>
  </si>
  <si>
    <t>IBA Noordermeerweg 21 8312RB CREIL</t>
  </si>
  <si>
    <t>z8312rb023</t>
  </si>
  <si>
    <t>IBA Noordermeerweg 23 8312RB CREIL</t>
  </si>
  <si>
    <t>z8312rb025b</t>
  </si>
  <si>
    <t>IBA Noordermeerweg 25B, cluster met 25C 8312RB CREIL</t>
  </si>
  <si>
    <t>z8312rb025d</t>
  </si>
  <si>
    <t>IBA Noordermeerweg 25D 8312RB CREIL</t>
  </si>
  <si>
    <t>z8312rc027</t>
  </si>
  <si>
    <t>IBA Noordermeerweg 27 8312RC CREIL</t>
  </si>
  <si>
    <t>z8312rc031</t>
  </si>
  <si>
    <t>IBA Noordermeerweg 31 8312RC CREIL</t>
  </si>
  <si>
    <t>z8312rc033a</t>
  </si>
  <si>
    <t>IBA Noordermeerweg 33A 8312RC CREIL</t>
  </si>
  <si>
    <t>z8313pp005</t>
  </si>
  <si>
    <t>IBA Gemaalweg 5 8313PP RUTTEN</t>
  </si>
  <si>
    <t>z8313ps010</t>
  </si>
  <si>
    <t>IBA Gemaalweg 10 8313PS RUTTEN</t>
  </si>
  <si>
    <t>z8313ps010a</t>
  </si>
  <si>
    <t>IBA Gemaalweg 10a 8313PS RUTTEN</t>
  </si>
  <si>
    <t>z8313pt012a</t>
  </si>
  <si>
    <t>IBA Gemaalweg 12A 8313PT RUTTEN</t>
  </si>
  <si>
    <t>z8313pt012c</t>
  </si>
  <si>
    <t>IBA Gemaalweg cluster met 12C en 12B 8313PT RUTTEN</t>
  </si>
  <si>
    <t>z8313pt014</t>
  </si>
  <si>
    <t>IBA Gemaalweg 14 8313PT RUTTEN</t>
  </si>
  <si>
    <t>z8313pv014</t>
  </si>
  <si>
    <t>IBA Noordermeerweg 41 8313PV RUTTEN</t>
  </si>
  <si>
    <t>z8313pv035</t>
  </si>
  <si>
    <t>IBA Noordermeerweg 35 8313PV RUTTEN</t>
  </si>
  <si>
    <t>z8313pv037</t>
  </si>
  <si>
    <t>IBA Noordermeerweg 37 8313PV RUTTEN</t>
  </si>
  <si>
    <t>z8313pv037b</t>
  </si>
  <si>
    <t>IBA Noordermeerweg 37B 8313PV RUTTEN</t>
  </si>
  <si>
    <t>z8313pv039</t>
  </si>
  <si>
    <t>IBA Noordermeerweg 39 8313PV RUTTEN</t>
  </si>
  <si>
    <t>z8313pv043</t>
  </si>
  <si>
    <t>IBA Noordermeerweg 43 8313PV RUTTEN</t>
  </si>
  <si>
    <t>z8313pv045</t>
  </si>
  <si>
    <t>IBA Noordermeerweg 45 8313PV RUTTEN</t>
  </si>
  <si>
    <t>z8313pv045a</t>
  </si>
  <si>
    <t>IBA Noordermeerweg 45A 8313PV RUTTEN</t>
  </si>
  <si>
    <t>z8313pv045b</t>
  </si>
  <si>
    <t>IBA Noordermeerweg 45B 8313PV RUTTEN</t>
  </si>
  <si>
    <t>z8313pv045c</t>
  </si>
  <si>
    <t>IBA Noordermeerweg 45C 8313PV RUTTEN</t>
  </si>
  <si>
    <t>z8313pw047</t>
  </si>
  <si>
    <t>IBA Noordermeerweg 47 8313PW RUTTEN</t>
  </si>
  <si>
    <t>z8313pw049</t>
  </si>
  <si>
    <t>IBA Noordermeerweg 49 8313PW RUTTEN</t>
  </si>
  <si>
    <t>z8313pw049a</t>
  </si>
  <si>
    <t>IBA Noordermeerweg 49A 8313PW RUTTEN</t>
  </si>
  <si>
    <t>z8313pw049b</t>
  </si>
  <si>
    <t>IBA Noordermeerweg 49B 8313PW RUTTEN</t>
  </si>
  <si>
    <t>z8313pw049c</t>
  </si>
  <si>
    <t>IBA Noordermeerweg 49C 8313PW RUTTEN</t>
  </si>
  <si>
    <t>z8313pw051</t>
  </si>
  <si>
    <t>IBA Noordermeerweg 51 8313PW RUTTEN</t>
  </si>
  <si>
    <t>z8313pw053</t>
  </si>
  <si>
    <t>IBA Noordermeerweg 53 8313PW RUTTEN</t>
  </si>
  <si>
    <t>z8313pw055</t>
  </si>
  <si>
    <t>IBA Noordermeerweg 55 8313PW RUTTEN</t>
  </si>
  <si>
    <t>z8313pw057</t>
  </si>
  <si>
    <t>IBA Noordermeerweg 57 8313PW RUTTEN</t>
  </si>
  <si>
    <t>z8313pw059</t>
  </si>
  <si>
    <t>IBA Noordermeerweg 59 8313PW RUTTEN</t>
  </si>
  <si>
    <t>z8313pw059a</t>
  </si>
  <si>
    <t>IBA Noordermeerweg 59A 8313PW RUTTEN</t>
  </si>
  <si>
    <t>z8313pw059b</t>
  </si>
  <si>
    <t>IBA Noordermeerweg 59B 8313PW RUTTEN</t>
  </si>
  <si>
    <t>z8313pw059c</t>
  </si>
  <si>
    <t>IBA Noordermeerweg 59C/D 8313PW RUTTEN</t>
  </si>
  <si>
    <t>z8313px061</t>
  </si>
  <si>
    <t>IBA Noordermeerweg 61 8313PX RUTTEN</t>
  </si>
  <si>
    <t>z8313px063</t>
  </si>
  <si>
    <t>IBA Noordermeerweg 63 8313PX RUTTEN</t>
  </si>
  <si>
    <t>z8313px065c</t>
  </si>
  <si>
    <t>IBA Noordermeerweg cluster 65C en 65D 8313PX RUTTEN</t>
  </si>
  <si>
    <t>z8313px067</t>
  </si>
  <si>
    <t>IBA Noordermeerweg 67 8313PX RUTTEN</t>
  </si>
  <si>
    <t>z8313px069</t>
  </si>
  <si>
    <t>IBA Noordermeerweg 69 8313PX RUTTEN</t>
  </si>
  <si>
    <t>z8313pz026</t>
  </si>
  <si>
    <t>IBA Noordermeerweg 26 8313PZ RUTTEN</t>
  </si>
  <si>
    <t>z8313rd038c</t>
  </si>
  <si>
    <t>IBA Lemsterweg cluster 38C met 38C 8313RD RUTTEN</t>
  </si>
  <si>
    <t>z8313re048c</t>
  </si>
  <si>
    <t>IBA Lemsterweg 48C, cluster met 48B 8313RE RUTTEN</t>
  </si>
  <si>
    <t>z8313rg001</t>
  </si>
  <si>
    <t>IBA Ruttenseweg 1 8313RG RUTTEN</t>
  </si>
  <si>
    <t>z8313rg009</t>
  </si>
  <si>
    <t>IBA Ruttenseweg 9 8313RG RUTTEN</t>
  </si>
  <si>
    <t>z8313rg014-1</t>
  </si>
  <si>
    <t>IBA Ruttenseweg 14I 8313RG RUTTEN</t>
  </si>
  <si>
    <t>z8313rg014-2</t>
  </si>
  <si>
    <t>IBA Ruttenseweg 14II 8313RG RUTTEN</t>
  </si>
  <si>
    <t>z8313rj038</t>
  </si>
  <si>
    <t>IBA Hopweg 38 8313RJ RUTTEN</t>
  </si>
  <si>
    <t>z8313rk048a</t>
  </si>
  <si>
    <t>IBA Hopweg 48A 8313RK RUTTEN</t>
  </si>
  <si>
    <t>z8313rk048b</t>
  </si>
  <si>
    <t>IBA Hopweg 48B 8313RK RUTTEN</t>
  </si>
  <si>
    <t>z8313rk048c</t>
  </si>
  <si>
    <t>IBA Hopweg 48C 8313RK RUTTEN</t>
  </si>
  <si>
    <t>z8313rm060</t>
  </si>
  <si>
    <t>IBA Hopweg 60 8313RM RUTTEN</t>
  </si>
  <si>
    <t>z8313rm060a</t>
  </si>
  <si>
    <t>IBA Hopweg 60A 8313RM RUTTEN</t>
  </si>
  <si>
    <t>z8313rm060b</t>
  </si>
  <si>
    <t>IBA Hopweg 60B 8313RM RUTTEN</t>
  </si>
  <si>
    <t>z8313rm060c</t>
  </si>
  <si>
    <t>IBA Hopweg 60C 8313RM RUTTEN</t>
  </si>
  <si>
    <t>z8313rm060d</t>
  </si>
  <si>
    <t>IBA Hopweg 60D 8313RM RUTTEN</t>
  </si>
  <si>
    <t>z8314pt062</t>
  </si>
  <si>
    <t>IBA Oosterringweg 62 8314PT BANT</t>
  </si>
  <si>
    <t>z8314pt067</t>
  </si>
  <si>
    <t>IBA Oosterringweg 67 8314PT BANT</t>
  </si>
  <si>
    <t>z8315pr028</t>
  </si>
  <si>
    <t>IBA Uiterdijkenweg 28 8315PR LUTTELGEEST</t>
  </si>
  <si>
    <t>z8315pv004</t>
  </si>
  <si>
    <t>IBA Wellerzandweg 4 8315PV BANT</t>
  </si>
  <si>
    <t>z8315pv040</t>
  </si>
  <si>
    <t>IBA Oosterringweg 40 8315PV LUTTELGEEST</t>
  </si>
  <si>
    <t>z8316pt022</t>
  </si>
  <si>
    <t>IBA Voorsterweg 22, cluster met Voorsterweg 22B 8316PT MARKNESSE</t>
  </si>
  <si>
    <t>z8316rp022</t>
  </si>
  <si>
    <t>IBA Ettenlandseweg 22 8316RP MARKNESSE</t>
  </si>
  <si>
    <t>z8317pc044b</t>
  </si>
  <si>
    <t>IBA Zwartemeerweg 44b 8317PC KRAGGENBURG</t>
  </si>
  <si>
    <t>z8356vp005</t>
  </si>
  <si>
    <t>IBA Marknesserweg 5 8356VP BLOKZIJL</t>
  </si>
  <si>
    <t>z897la1003</t>
  </si>
  <si>
    <t>IBA Schollevaarweg 13 897LA1 ZEEWOLDE</t>
  </si>
  <si>
    <t>lvio23-31ow5</t>
  </si>
  <si>
    <t>Ringonderzoek  VIO 23-31 ow5</t>
  </si>
  <si>
    <t>lvio23-31ow6</t>
  </si>
  <si>
    <t>Ringonderzoek  VIO 23-31 ow6</t>
  </si>
  <si>
    <t>lvio23-31std7</t>
  </si>
  <si>
    <t>Ringonderzoek  VIO 23-31 std7</t>
  </si>
  <si>
    <t>lvio23-40effl01</t>
  </si>
  <si>
    <t>Ringonderzoek VIO 23-40 effl01</t>
  </si>
  <si>
    <t>lvio23-40effl02</t>
  </si>
  <si>
    <t>Ringonderzoek VIO 23-40 effl02</t>
  </si>
  <si>
    <t>lvio23-40infl03</t>
  </si>
  <si>
    <t>Ringonderzoek VIO 23-40 infl03</t>
  </si>
  <si>
    <t>lvio23-40infl04</t>
  </si>
  <si>
    <t>Ringonderzoek VIO 23-40 infl04</t>
  </si>
  <si>
    <t>lvio23-40std05</t>
  </si>
  <si>
    <t>Ringonderzoek VIO 23-40 std05</t>
  </si>
  <si>
    <t>o8064xe34</t>
  </si>
  <si>
    <t>wdsweco-20</t>
  </si>
  <si>
    <t>Lobberdense Waard (lob)</t>
  </si>
  <si>
    <t>wdsweco-21</t>
  </si>
  <si>
    <t>Grotendonk (grot)</t>
  </si>
  <si>
    <t>wdsweco-22</t>
  </si>
  <si>
    <t>Walchum (wal)</t>
  </si>
  <si>
    <t>wdsweco-23</t>
  </si>
  <si>
    <t>Vos (vos)</t>
  </si>
  <si>
    <t>wdsweco-24</t>
  </si>
  <si>
    <t>Carvium Novum (car)</t>
  </si>
  <si>
    <t>Bemonstering IBA-3A helofyten project</t>
  </si>
  <si>
    <t>wd23-065850</t>
  </si>
  <si>
    <t>z25hn-38913-afp1</t>
  </si>
  <si>
    <t>GALJOOTTOCHT, wb2024, traject 10, MV26, afperking 1</t>
  </si>
  <si>
    <t>z25hn-38913-afp10</t>
  </si>
  <si>
    <t>GALJOOTTOCHT, wb2024, traject 10, MV26, afperking 10</t>
  </si>
  <si>
    <t>z25hn-38913-afp11</t>
  </si>
  <si>
    <t>GALJOOTTOCHT, wb2024, traject 10, MV26, afperking 11</t>
  </si>
  <si>
    <t>z25hn-38913-afp12</t>
  </si>
  <si>
    <t>GALJOOTTOCHT, wb2024, traject 10, MV26, afperking 12</t>
  </si>
  <si>
    <t>z25hn-38913-afp13</t>
  </si>
  <si>
    <t>GALJOOTTOCHT, wb2024, traject 10, MV26, afperking 13</t>
  </si>
  <si>
    <t>z25hn-38913-afp14</t>
  </si>
  <si>
    <t>GALJOOTTOCHT, wb2024, traject 10, MV26, afperking 14</t>
  </si>
  <si>
    <t>z25hn-38913-afp15</t>
  </si>
  <si>
    <t>GALJOOTTOCHT, wb2024, traject 10, MV26, afperking 15</t>
  </si>
  <si>
    <t>z25hn-38913-afp16</t>
  </si>
  <si>
    <t>GALJOOTTOCHT, wb2024, traject 10, MV26, afperking 16</t>
  </si>
  <si>
    <t>z25hn-38913-afp17</t>
  </si>
  <si>
    <t>GALJOOTTOCHT, wb2024, traject 10, MV26, afperking 17</t>
  </si>
  <si>
    <t>z25hn-38913-afp2</t>
  </si>
  <si>
    <t>GALJOOTTOCHT, wb2024, traject 10, MV26, afperking 2</t>
  </si>
  <si>
    <t>z25hn-38913-afp3</t>
  </si>
  <si>
    <t>GALJOOTTOCHT, wb2024, traject 10, MV26, afperking 3</t>
  </si>
  <si>
    <t>z25hn-38913-afp4</t>
  </si>
  <si>
    <t>GALJOOTTOCHT, wb2024, traject 10, MV26, afperking 4</t>
  </si>
  <si>
    <t>z25hn-38913-afp5</t>
  </si>
  <si>
    <t>GALJOOTTOCHT, wb2024, traject 10, MV26, afperking 5</t>
  </si>
  <si>
    <t>z25hn-38913-afp6</t>
  </si>
  <si>
    <t>GALJOOTTOCHT, wb2024, traject 10, MV26, afperking 6</t>
  </si>
  <si>
    <t>z25hn-38913-afp7</t>
  </si>
  <si>
    <t>GALJOOTTOCHT, wb2024, traject 10, MV26, afperking 7</t>
  </si>
  <si>
    <t>z25hn-38913-afp8</t>
  </si>
  <si>
    <t>GALJOOTTOCHT, wb2024, traject 10, MV26, afperking 8</t>
  </si>
  <si>
    <t>z25hn-38913-afp9</t>
  </si>
  <si>
    <t>GALJOOTTOCHT, wb2024, traject 10, MV26, afperking 9</t>
  </si>
  <si>
    <t>z25hn-38915-afp1</t>
  </si>
  <si>
    <t>GALJOOTTOCHT, wb2024, traject 12, MV30, afperking 1</t>
  </si>
  <si>
    <t>z25hn-38915-afp10</t>
  </si>
  <si>
    <t>GALJOOTTOCHT, wb2024, traject 12, MV30, afperking 10</t>
  </si>
  <si>
    <t>z25hn-38915-afp11</t>
  </si>
  <si>
    <t>GALJOOTTOCHT, wb2024, traject 12, MV30, afperking 11</t>
  </si>
  <si>
    <t>z25hn-38915-afp12</t>
  </si>
  <si>
    <t>GALJOOTTOCHT, wb2024, traject 12, MV30, afperking 12</t>
  </si>
  <si>
    <t>z25hn-38915-afp13</t>
  </si>
  <si>
    <t>GALJOOTTOCHT, wb2024, traject 12, MV30, afperking 13</t>
  </si>
  <si>
    <t>z25hn-38915-afp14</t>
  </si>
  <si>
    <t>GALJOOTTOCHT, wb2024, traject 12, MV30, afperking 14</t>
  </si>
  <si>
    <t>z25hn-38915-afp2</t>
  </si>
  <si>
    <t>GALJOOTTOCHT, wb2024, traject 12, MV30, afperking 2</t>
  </si>
  <si>
    <t>z25hn-38915-afp3</t>
  </si>
  <si>
    <t>GALJOOTTOCHT, wb2024, traject 12, MV30, afperking 3</t>
  </si>
  <si>
    <t>z25hn-38915-afp4</t>
  </si>
  <si>
    <t>GALJOOTTOCHT, wb2024, traject 12, MV30, afperking 4</t>
  </si>
  <si>
    <t>z25hn-38915-afp5</t>
  </si>
  <si>
    <t>GALJOOTTOCHT, wb2024, traject 12, MV30, afperking 5</t>
  </si>
  <si>
    <t>z25hn-38915-afp6</t>
  </si>
  <si>
    <t>GALJOOTTOCHT, wb2024, traject 12, MV30, afperking 6</t>
  </si>
  <si>
    <t>z25hn-38915-afp7</t>
  </si>
  <si>
    <t>GALJOOTTOCHT, wb2024, traject 12, MV30, afperking 7</t>
  </si>
  <si>
    <t>z25hn-38915-afp8</t>
  </si>
  <si>
    <t>GALJOOTTOCHT, wb2024, traject 12, MV30, afperking 8</t>
  </si>
  <si>
    <t>z25hn-38915-afp9</t>
  </si>
  <si>
    <t>GALJOOTTOCHT, wb2024, traject 12, MV30, afperking 9</t>
  </si>
  <si>
    <t>z25hn-38920-afp1</t>
  </si>
  <si>
    <t>PAMPUSTOCHT, wb2024, traject 2, MV28, afperking 1</t>
  </si>
  <si>
    <t>z25hn-38920-afp10</t>
  </si>
  <si>
    <t>PAMPUSTOCHT, wb2024, traject 2, MV28, afperking 10</t>
  </si>
  <si>
    <t>z25hn-38920-afp11</t>
  </si>
  <si>
    <t>PAMPUSTOCHT, wb2024, traject 2, MV28, afperking 11</t>
  </si>
  <si>
    <t>z25hn-38920-afp12</t>
  </si>
  <si>
    <t>PAMPUSTOCHT, wb2024, traject 2, MV28, afperking 12</t>
  </si>
  <si>
    <t>z25hn-38920-afp13</t>
  </si>
  <si>
    <t>PAMPUSTOCHT, wb2024, traject 2, MV28, afperking 13</t>
  </si>
  <si>
    <t>z25hn-38920-afp14</t>
  </si>
  <si>
    <t>PAMPUSTOCHT, wb2024, traject 2, MV28, afperking 14</t>
  </si>
  <si>
    <t>z25hn-38920-afp15</t>
  </si>
  <si>
    <t>PAMPUSTOCHT, wb2024, traject 2, MV28, afperking 15</t>
  </si>
  <si>
    <t>z25hn-38920-afp16</t>
  </si>
  <si>
    <t>PAMPUSTOCHT, wb2024, traject 2, MV28, afperking 16</t>
  </si>
  <si>
    <t>z25hn-38920-afp17</t>
  </si>
  <si>
    <t>PAMPUSTOCHT, wb2024, traject 2, MV28, afperking 17</t>
  </si>
  <si>
    <t>z25hn-38920-afp2</t>
  </si>
  <si>
    <t>PAMPUSTOCHT, wb2024, traject 2, MV28, afperking 2</t>
  </si>
  <si>
    <t>z25hn-38920-afp3</t>
  </si>
  <si>
    <t>PAMPUSTOCHT, wb2024, traject 2, MV28, afperking 3</t>
  </si>
  <si>
    <t>z25hn-38920-afp4</t>
  </si>
  <si>
    <t>PAMPUSTOCHT, wb2024, traject 2, MV28, afperking 4</t>
  </si>
  <si>
    <t>z25hn-38920-afp5</t>
  </si>
  <si>
    <t>PAMPUSTOCHT, wb2024, traject 2, MV28, afperking 5</t>
  </si>
  <si>
    <t>z25hn-38920-afp6</t>
  </si>
  <si>
    <t>PAMPUSTOCHT, wb2024, traject 2, MV28, afperking 6</t>
  </si>
  <si>
    <t>z25hn-38920-afp7</t>
  </si>
  <si>
    <t>PAMPUSTOCHT, wb2024, traject 2, MV28, afperking 7</t>
  </si>
  <si>
    <t>z25hn-38920-afp8</t>
  </si>
  <si>
    <t>PAMPUSTOCHT, wb2024, traject 2, MV28, afperking 8</t>
  </si>
  <si>
    <t>z25hn-38920-afp9</t>
  </si>
  <si>
    <t>PAMPUSTOCHT, wb2024, traject 2, MV28, afperking 9</t>
  </si>
  <si>
    <t>s7764an031bb0</t>
  </si>
  <si>
    <t>AOC Nederland BV; eindafvoer</t>
  </si>
  <si>
    <t>a7332ap141</t>
  </si>
  <si>
    <t>Clear Polymers BV Apeldoorn</t>
  </si>
  <si>
    <t>l23ilc03a</t>
  </si>
  <si>
    <t>ILC-AQL-monster-aw</t>
  </si>
  <si>
    <t>l23ilc04a</t>
  </si>
  <si>
    <t>ILC-UB-monster-aw</t>
  </si>
  <si>
    <t>l23ilc05o</t>
  </si>
  <si>
    <t>ILC-AQL-monster-ow</t>
  </si>
  <si>
    <t>l23ilc06o</t>
  </si>
  <si>
    <t>ILC-UB-monster-ow</t>
  </si>
  <si>
    <t>o2</t>
  </si>
  <si>
    <t>o4</t>
  </si>
  <si>
    <t>o6</t>
  </si>
  <si>
    <t>o76scalingbuffer</t>
  </si>
  <si>
    <t>Vloer</t>
  </si>
  <si>
    <t>yowtwwb03</t>
  </si>
  <si>
    <t xml:space="preserve">Stadswater M. Vasalisstraat Winterswijk             </t>
  </si>
  <si>
    <t>yowtwwb04</t>
  </si>
  <si>
    <t>yowtwwb05</t>
  </si>
  <si>
    <t>yowtwwb06</t>
  </si>
  <si>
    <t>zb15fz-011-01</t>
  </si>
  <si>
    <t>zb16cn-014-01</t>
  </si>
  <si>
    <t>zb20fn-180-01</t>
  </si>
  <si>
    <t>zb20fz-012-01</t>
  </si>
  <si>
    <t>zb20hn-044-01</t>
  </si>
  <si>
    <t>zb20hz-041-01</t>
  </si>
  <si>
    <t>LAGE VAART, brug Biddingweg</t>
  </si>
  <si>
    <t>zb20hz-062-01</t>
  </si>
  <si>
    <t>zb21an-094-01</t>
  </si>
  <si>
    <t>zb21an-099-01</t>
  </si>
  <si>
    <t>zb25hn-022-01</t>
  </si>
  <si>
    <t>zb25hn-073-01</t>
  </si>
  <si>
    <t>zb26az-010-01</t>
  </si>
  <si>
    <t>zb26az-014-01</t>
  </si>
  <si>
    <t>zb26az-016-01</t>
  </si>
  <si>
    <t>zb26az-024-01</t>
  </si>
  <si>
    <t>zb26az-054-01</t>
  </si>
  <si>
    <t>zb26az-056-01</t>
  </si>
  <si>
    <t>zb26az-071-01</t>
  </si>
  <si>
    <t>zb26az-078-01</t>
  </si>
  <si>
    <t>NOORDERPLASSEN, N-NW zijde van westplas</t>
  </si>
  <si>
    <t>zb26az-096-01</t>
  </si>
  <si>
    <t>zb26az-101-01</t>
  </si>
  <si>
    <t>zb26az-102-01</t>
  </si>
  <si>
    <t>zb26az-190-01</t>
  </si>
  <si>
    <t>zb26az-191-01</t>
  </si>
  <si>
    <t>zb26bn-001-01</t>
  </si>
  <si>
    <t>zb26bn-011-01</t>
  </si>
  <si>
    <t>zb26bn-033-01</t>
  </si>
  <si>
    <t>zb26bz-057-01</t>
  </si>
  <si>
    <t>zb26bz-062-01</t>
  </si>
  <si>
    <t>zb26bz-105-01</t>
  </si>
  <si>
    <t>zb26cn-033-01</t>
  </si>
  <si>
    <t>WEERWATER ALMERE, Flevo-ziekenhuis</t>
  </si>
  <si>
    <t>zb26cn-038-01</t>
  </si>
  <si>
    <t>zb26cn-040-01</t>
  </si>
  <si>
    <t>zb26cn-051-01</t>
  </si>
  <si>
    <t>zb26cn-088-01</t>
  </si>
  <si>
    <t>zb26cn-093-01</t>
  </si>
  <si>
    <t>zb26cn-095-01</t>
  </si>
  <si>
    <t>zb26cn-183-01</t>
  </si>
  <si>
    <t>zb26cn-30261</t>
  </si>
  <si>
    <t>zb26dn-044-01</t>
  </si>
  <si>
    <t>zb26dn-045-01</t>
  </si>
  <si>
    <t>zb26dz-001-01</t>
  </si>
  <si>
    <t>zb26dz-012-01</t>
  </si>
  <si>
    <t>zb26dz-023-01</t>
  </si>
  <si>
    <t>zb26dz-033-01</t>
  </si>
  <si>
    <t>PLAS DE STICHTSE PUTTEN, kavel Kz4/5</t>
  </si>
  <si>
    <t>zb26en-025-01</t>
  </si>
  <si>
    <t>zb26en-027-01</t>
  </si>
  <si>
    <t>zb26en-033-01</t>
  </si>
  <si>
    <t>zb26ez-028-01</t>
  </si>
  <si>
    <t>zb26ez-035-01</t>
  </si>
  <si>
    <t>zb26gz-023-01</t>
  </si>
  <si>
    <t>wjellicecoolingwater</t>
  </si>
  <si>
    <t>wjelliceweicheg</t>
  </si>
  <si>
    <t>Oeverweg/Terschellingkade Amersfoort, net voorbij de tweede brug</t>
  </si>
  <si>
    <t>Domstraat Amersfoort, ter hoogte van trailerhelling</t>
  </si>
  <si>
    <t>Huizenkade Amersfoort, brede deel van het water</t>
  </si>
  <si>
    <t>yodil12</t>
  </si>
  <si>
    <t>Didamse Leigraaf Groenestraat Wehl</t>
  </si>
  <si>
    <t>a3813tz3-hf2</t>
  </si>
  <si>
    <t>meander medisch centrum</t>
  </si>
  <si>
    <t>a3813tz3-pcr2</t>
  </si>
  <si>
    <t>o57scalingslibleiding</t>
  </si>
  <si>
    <t>scaling slibleiding</t>
  </si>
  <si>
    <t>ab252000</t>
  </si>
  <si>
    <t>ab252370</t>
  </si>
  <si>
    <t>ab252390</t>
  </si>
  <si>
    <t>ab285059</t>
  </si>
  <si>
    <t>ab285088</t>
  </si>
  <si>
    <t>ab285111</t>
  </si>
  <si>
    <t>ab289753</t>
  </si>
  <si>
    <t>ab289774</t>
  </si>
  <si>
    <t>ab289781</t>
  </si>
  <si>
    <t>Praamgracht, Soest Torenlaan</t>
  </si>
  <si>
    <t>ab289879</t>
  </si>
  <si>
    <t>Zeldertse wetering</t>
  </si>
  <si>
    <t>ab610083</t>
  </si>
  <si>
    <t>ab610085</t>
  </si>
  <si>
    <t>ab620043</t>
  </si>
  <si>
    <t>ob1prov01</t>
  </si>
  <si>
    <t>Sl. Noord van Klateringweg</t>
  </si>
  <si>
    <t>ob1prov02</t>
  </si>
  <si>
    <t>Sl. Noord Beilerstr./N856</t>
  </si>
  <si>
    <t>ob1wess01</t>
  </si>
  <si>
    <t>ob1wess15</t>
  </si>
  <si>
    <t>Westerborkerstroom west van open verbinding</t>
  </si>
  <si>
    <t>ob1wess17</t>
  </si>
  <si>
    <t>Westerborkerstroom west van stuw Timmerholt</t>
  </si>
  <si>
    <t>ob3iks53</t>
  </si>
  <si>
    <t>Conradkanaal oost Rechterensweg weilandzijde</t>
  </si>
  <si>
    <t>ob3iks90</t>
  </si>
  <si>
    <t>Kostverlorenstreng bij parkeerplaats</t>
  </si>
  <si>
    <t>ob3qkw25</t>
  </si>
  <si>
    <t>Kerkwetering 200m West van Mastenbroek</t>
  </si>
  <si>
    <t>ob8isl106</t>
  </si>
  <si>
    <t>ob8qmv60</t>
  </si>
  <si>
    <t>sbdsdi01</t>
  </si>
  <si>
    <t>sbeorj50</t>
  </si>
  <si>
    <t>Oranjekanaal  Slenerw. Westenesch</t>
  </si>
  <si>
    <t>sbfvhv80</t>
  </si>
  <si>
    <t>Verlengde Hoogeveensche Vaart Oosterhesselense brug</t>
  </si>
  <si>
    <t>sbgsti60</t>
  </si>
  <si>
    <t>Stieltjeskanaal bij brug Oshaar</t>
  </si>
  <si>
    <t>sbkokd55</t>
  </si>
  <si>
    <t>Ommerkanaal, Dedemsvaart noord van Hoofdvaart</t>
  </si>
  <si>
    <t>sb23-001</t>
  </si>
  <si>
    <t>ybbob08</t>
  </si>
  <si>
    <t>ybdoo06</t>
  </si>
  <si>
    <t>Dortherbeek-Oost Kooidijk Laren</t>
  </si>
  <si>
    <t>ybgrk03</t>
  </si>
  <si>
    <t>Grenskanaal Elsepasweg Azewijn</t>
  </si>
  <si>
    <t>ybgrk12</t>
  </si>
  <si>
    <t>ybveg21</t>
  </si>
  <si>
    <t>Veengoot Zanddijk Mariënvelde</t>
  </si>
  <si>
    <t>yivsv00e04828</t>
  </si>
  <si>
    <t>Vegetatiemonster Middelkoop perceel yivsv00E04828</t>
  </si>
  <si>
    <t>Afvalzorg B.V.. Stortplaats CPP</t>
  </si>
  <si>
    <t>wdsweco3</t>
  </si>
  <si>
    <t>H&amp;S Cleaning wasplaats</t>
  </si>
  <si>
    <t>a733dz31-pa</t>
  </si>
  <si>
    <t>Gelre Ziekenhuis Apeldoorn</t>
  </si>
  <si>
    <t>a7334dz31-pa</t>
  </si>
  <si>
    <t>Gelre Ziekenhuis Apeldoorn PA</t>
  </si>
  <si>
    <t>o03iss</t>
  </si>
  <si>
    <t>ingedikt surplusslib rwzi Beilen (uit de indikker naar de slibdumps)</t>
  </si>
  <si>
    <t>o16iss</t>
  </si>
  <si>
    <t>ingedikt surplusslib rwzi Meppel (na de bandindikker)</t>
  </si>
  <si>
    <t>s008ik-adrw</t>
  </si>
  <si>
    <t>Beekwater</t>
  </si>
  <si>
    <t>s7554to020h0</t>
  </si>
  <si>
    <t>TRM meetpunt A</t>
  </si>
  <si>
    <t>s7602pp005h1</t>
  </si>
  <si>
    <t>Vetput</t>
  </si>
  <si>
    <t>z400-x-dex-filt1-1</t>
  </si>
  <si>
    <t>DEXFILTER, filter 1-1 bemonsteringspunt, AWZI Lelystad</t>
  </si>
  <si>
    <t>z400-x-dex-filt1-2</t>
  </si>
  <si>
    <t>DEXFILTER, filter 1-2 bemonsteringspunt, AWZI Lelystad</t>
  </si>
  <si>
    <t>z400-x-dex-filt1-3</t>
  </si>
  <si>
    <t>DEXFILTER, Filtraat 1-3 bemonsteringspunt, AWZI Lelystad</t>
  </si>
  <si>
    <t>z400-x-dex-filt1-4</t>
  </si>
  <si>
    <t>DEXFILTER, Filtraat 1-4 bemonsteringspunt, AWZI Lelystad</t>
  </si>
  <si>
    <t>z400-x-dex-filt2-1</t>
  </si>
  <si>
    <t>DEXFILTER, filter 2-1 bemonsteringspunt, AWZI Lelystad</t>
  </si>
  <si>
    <t>z400-x-dex-filt2-2</t>
  </si>
  <si>
    <t>DEXFILTER, filter 2-2 bemonsteringspunt, AWZI Lelystad</t>
  </si>
  <si>
    <t>z400-x-dex-filt2-3</t>
  </si>
  <si>
    <t>DEXFILTER, Filtraat 2-3 bemonsteringspunt, AWZI Lelystad</t>
  </si>
  <si>
    <t>z400-x-dex-filt2-4</t>
  </si>
  <si>
    <t>DEXFILTER, Filtraat 2-4 bemonsteringspunt, AWZI Lelystad</t>
  </si>
  <si>
    <t>z400-x-dex-voed1</t>
  </si>
  <si>
    <t>DEXFILTER, Voeding 1 bemonsteringspunt, AWZI Lelystad</t>
  </si>
  <si>
    <t>z400-x-dex-voed2</t>
  </si>
  <si>
    <t>DEXFILTER, Voeding 2 bemonsteringspunt, AWZI Lelystad</t>
  </si>
  <si>
    <t>z400-x-dex-voed3</t>
  </si>
  <si>
    <t>DEXFILTER, Voeding 3 bemonsteringspunt, AWZI Lelystad</t>
  </si>
  <si>
    <t>z400-x-dex-voed4</t>
  </si>
  <si>
    <t>DEXFILTER, Voeding 4 bemonsteringspunt, AWZI Lelystad</t>
  </si>
  <si>
    <t>Oppv water Twentekanaal brug Goor inlaat watergang</t>
  </si>
  <si>
    <t>wdalmelo-1</t>
  </si>
  <si>
    <t>Zwemvijver Doedes Breuning ten Catestraat te Almelo</t>
  </si>
  <si>
    <t>otp-aquafarm</t>
  </si>
  <si>
    <t>wdnieuwater</t>
  </si>
  <si>
    <t>wdwaters</t>
  </si>
  <si>
    <t>aatpdefqon1</t>
  </si>
  <si>
    <t>aa266333</t>
  </si>
  <si>
    <t>gewasmonster</t>
  </si>
  <si>
    <t>aa3840-01</t>
  </si>
  <si>
    <t>Monster randmeer</t>
  </si>
  <si>
    <t>aa3840-02</t>
  </si>
  <si>
    <t>aa8071-01</t>
  </si>
  <si>
    <t>aa8071-02</t>
  </si>
  <si>
    <t>lvio23-53ow1</t>
  </si>
  <si>
    <t>Ringonderzoek VIO23-53 ow1</t>
  </si>
  <si>
    <t>lvio23-53ow2</t>
  </si>
  <si>
    <t>Ringonderzoek VIO23-53 ow2</t>
  </si>
  <si>
    <t>lvio23-53ow3</t>
  </si>
  <si>
    <t>Ringonderzoek VIO23-53 ow3</t>
  </si>
  <si>
    <t>lvio23-53ow4</t>
  </si>
  <si>
    <t>Ringonderzoek VIO23-53 ow4</t>
  </si>
  <si>
    <t>o8331tk8</t>
  </si>
  <si>
    <t>Afvalwater Weerribben Zuivel Steenwijk</t>
  </si>
  <si>
    <t>ws500upw-fba</t>
  </si>
  <si>
    <t>aa3840-03</t>
  </si>
  <si>
    <t xml:space="preserve"> monster met slib (indicatief)</t>
  </si>
  <si>
    <t>aa3840-04</t>
  </si>
  <si>
    <t xml:space="preserve"> monster zonder slib (indicatief)</t>
  </si>
  <si>
    <t>lsk-z15hz-29467</t>
  </si>
  <si>
    <t>lso-z15hz-29467</t>
  </si>
  <si>
    <t>lvio23-26aw7</t>
  </si>
  <si>
    <t>Ringonderzoek VIO 23-26 aw7</t>
  </si>
  <si>
    <t>lvio23-26aw8</t>
  </si>
  <si>
    <t>Ringonderzoek VIO 23-26 aw8</t>
  </si>
  <si>
    <t>lvio23-26gw3</t>
  </si>
  <si>
    <t>Ringonderzoek VIO 23-26 gw3</t>
  </si>
  <si>
    <t>lvio23-26gw4</t>
  </si>
  <si>
    <t>Ringonderzoek VIO 23-26 gw4</t>
  </si>
  <si>
    <t>lvio23-26ow5</t>
  </si>
  <si>
    <t>Ringonderzoek VIO 23-26 ow5</t>
  </si>
  <si>
    <t>lvio23-26ow6</t>
  </si>
  <si>
    <t>Ringonderzoek VIO 23-26 ow6</t>
  </si>
  <si>
    <t>lvio23-26std9</t>
  </si>
  <si>
    <t>Ringonderzoek VIO 23-26std9</t>
  </si>
  <si>
    <t>l23ilc07o</t>
  </si>
  <si>
    <t>ILC-AQL-monster -aw</t>
  </si>
  <si>
    <t>l23ilc08a</t>
  </si>
  <si>
    <t>l23ilc09o</t>
  </si>
  <si>
    <t>ILC-AQL-monster -ow</t>
  </si>
  <si>
    <t>l23ilc10o</t>
  </si>
  <si>
    <t>orsc20230628-1</t>
  </si>
  <si>
    <t>Watermonster uit sloot naast rioolgemaal Jonen</t>
  </si>
  <si>
    <t>orsc20230628-2</t>
  </si>
  <si>
    <t>Watermonster uit Walengracht naast fietsveer Jonen</t>
  </si>
  <si>
    <t>s7471ew016h1</t>
  </si>
  <si>
    <t>meetput overstort</t>
  </si>
  <si>
    <t>water 12-04</t>
  </si>
  <si>
    <t>liplantinv-emo1-08</t>
  </si>
  <si>
    <t>liplantinv-emo1-40</t>
  </si>
  <si>
    <t>Emmeloord locatie 1 oppervlakte 40 filter</t>
  </si>
  <si>
    <t>liplantinv-emo2-08</t>
  </si>
  <si>
    <t>liplantinv-emo2-40</t>
  </si>
  <si>
    <t>Emmeloord locatie 2 oppervlakte 40 filter</t>
  </si>
  <si>
    <t>liplantinv-emo3-08</t>
  </si>
  <si>
    <t>liplantinv-emo3-40</t>
  </si>
  <si>
    <t>Emmeloord locatie 3 oppervlakte 40 filter</t>
  </si>
  <si>
    <t>liplantinv-emo4-08</t>
  </si>
  <si>
    <t>liplantinv-emo4-40</t>
  </si>
  <si>
    <t>Emmeloord locatie 4 oppervlakte 40 filter</t>
  </si>
  <si>
    <t>liplantinv-emo5-08</t>
  </si>
  <si>
    <t>liplantinv-emo5-40</t>
  </si>
  <si>
    <t>Emmeloord locatie 5 oppervlakte 40 filter</t>
  </si>
  <si>
    <t>liplantinv-okn1-08</t>
  </si>
  <si>
    <t>liplantinv-okn1-40</t>
  </si>
  <si>
    <t>Oranjekanaal locatie 1 oppervlakte 40 filter</t>
  </si>
  <si>
    <t>liplantinv-okn2-08</t>
  </si>
  <si>
    <t>liplantinv-okn2-40</t>
  </si>
  <si>
    <t>Oranjekanaal locatie 2 oppervlakte 40 filter</t>
  </si>
  <si>
    <t>liplantinv-okn3-08</t>
  </si>
  <si>
    <t>liplantinv-okn3-40</t>
  </si>
  <si>
    <t>Oranjekanaal locatie 3 oppervlakte 40 filter</t>
  </si>
  <si>
    <t>liplantinv-okn4-08</t>
  </si>
  <si>
    <t>liplantinv-okn4-40</t>
  </si>
  <si>
    <t>Oranjekanaal locatie 4 oppervlakte 40 filter</t>
  </si>
  <si>
    <t>liplantinv-okn5-08</t>
  </si>
  <si>
    <t>liplantinv-okn5-40</t>
  </si>
  <si>
    <t>Oranjekanaal locatie 5 oppervlakte 40 filter</t>
  </si>
  <si>
    <t>s7532sx006h1</t>
  </si>
  <si>
    <t>oppervlaktewater WL00302 (Hoge Boekelerbeek)</t>
  </si>
  <si>
    <t>s7591bm014h1</t>
  </si>
  <si>
    <t>BYK Netherlands BV.</t>
  </si>
  <si>
    <t>wdsd-mpn-g</t>
  </si>
  <si>
    <t>Sloot in weide Lippertsweg</t>
  </si>
  <si>
    <t>s2306291110h</t>
  </si>
  <si>
    <t>Straatkolk</t>
  </si>
  <si>
    <t>s2306291130h</t>
  </si>
  <si>
    <t>Bermsloot</t>
  </si>
  <si>
    <t>wdsweco-25</t>
  </si>
  <si>
    <t>Peilbuis 4-1 (900 - 1000 cm-mv)</t>
  </si>
  <si>
    <t>wdsweco-26</t>
  </si>
  <si>
    <t>Peilbuis 4-2 (1400 - 1500 cm-mv)</t>
  </si>
  <si>
    <t>wdsweco-27</t>
  </si>
  <si>
    <t>Peilbuis 4-3 (1900 - 2000 cm-mv)</t>
  </si>
  <si>
    <t>wdsweco-28</t>
  </si>
  <si>
    <t>Peilbuis 4-4 (2400 - 2500 cm-mv)</t>
  </si>
  <si>
    <t>wdsweco-29</t>
  </si>
  <si>
    <t>Peilbuis 4-5 (2900 - 3000 cm-mv)</t>
  </si>
  <si>
    <t>wdsweco-30</t>
  </si>
  <si>
    <t>Peilbuis 4-6 (3400 - 3500 cm-mv)</t>
  </si>
  <si>
    <t>wdsweco-31</t>
  </si>
  <si>
    <t>Peilbuis 4-7 (3900 - 4000 cm-mv)</t>
  </si>
  <si>
    <t>yoddmpl18</t>
  </si>
  <si>
    <t>Gerstekamp Didam</t>
  </si>
  <si>
    <t>z20gz-38950afp1</t>
  </si>
  <si>
    <t>STADSWATER LELYSTAD, Ravelijnsloot, wb2024, traject 1, MV27, afperking 1</t>
  </si>
  <si>
    <t>z20gz-38950afp2</t>
  </si>
  <si>
    <t>STADSWATER LELYSTAD, Ravelijnsloot, wb2024, traject 1, MV27, afperking 2</t>
  </si>
  <si>
    <t>z20gz-38950afp3</t>
  </si>
  <si>
    <t>STADSWATER LELYSTAD, Ravelijnsloot, wb2024, traject 1, MV27, afperking 3</t>
  </si>
  <si>
    <t>z20gz-38950afp4</t>
  </si>
  <si>
    <t>STADSWATER LELYSTAD, Ravelijnsloot, wb2024, traject 1, MV27, afperking 4</t>
  </si>
  <si>
    <t>z20gz-38950afp5</t>
  </si>
  <si>
    <t>STADSWATER LELYSTAD, Ravelijnsloot, wb2024, traject 1, MV27, afperking 5</t>
  </si>
  <si>
    <t>z20gz-38950afp6</t>
  </si>
  <si>
    <t>STADSWATER LELYSTAD, Ravelijnsloot, wb2024, traject 1, MV27, afperking 6</t>
  </si>
  <si>
    <t>wdsweco4</t>
  </si>
  <si>
    <t>oaf-effl</t>
  </si>
  <si>
    <t>Effluent Aquafarm</t>
  </si>
  <si>
    <t>oaf-infl</t>
  </si>
  <si>
    <t>Influent Aquafarm</t>
  </si>
  <si>
    <t>orsc20230629-1</t>
  </si>
  <si>
    <t>IMD monster vrijverval vat 3</t>
  </si>
  <si>
    <t>orsc20230629-2</t>
  </si>
  <si>
    <t>IMD monster vrijverval vat 4</t>
  </si>
  <si>
    <t>Watergang naar het Twentekanaal</t>
  </si>
  <si>
    <t>o1gapo50</t>
  </si>
  <si>
    <t>Ven Ganzepoel, Appelscha</t>
  </si>
  <si>
    <t>Ven Ganzeplas, boswachterij Staphorst</t>
  </si>
  <si>
    <t>wd3dmetal</t>
  </si>
  <si>
    <t>o7991pn1</t>
  </si>
  <si>
    <t>afvalwater wasplaats Holken</t>
  </si>
  <si>
    <t>o8041ag44</t>
  </si>
  <si>
    <t>Afvalwater Sensus Zwolle</t>
  </si>
  <si>
    <t>w8221rb8put</t>
  </si>
  <si>
    <t>Water van put</t>
  </si>
  <si>
    <t>s7471ew016h2</t>
  </si>
  <si>
    <t>productie voorraadtank glucuse 63 %</t>
  </si>
  <si>
    <t>s7471ew016h3</t>
  </si>
  <si>
    <t>productie halffabrikaat tank 43 %</t>
  </si>
  <si>
    <t>z23dco09</t>
  </si>
  <si>
    <t>smit en zoon sanering hal G</t>
  </si>
  <si>
    <t>a3812rg41l</t>
  </si>
  <si>
    <t>smit en zoon sanering losplaats</t>
  </si>
  <si>
    <t>a8161ph38-1</t>
  </si>
  <si>
    <t>uitstroom lozingspijp</t>
  </si>
  <si>
    <t>a8276ab53-01</t>
  </si>
  <si>
    <t>a8276ab53-02</t>
  </si>
  <si>
    <t>a8276ab53-03</t>
  </si>
  <si>
    <t>Bovenstrooms van vervuilde sloot</t>
  </si>
  <si>
    <t>wd23-05475104</t>
  </si>
  <si>
    <t>wd23-05476204</t>
  </si>
  <si>
    <t>z23dco07</t>
  </si>
  <si>
    <t>Pompput dockshelter achterzijde</t>
  </si>
  <si>
    <t>wdsd-bl1</t>
  </si>
  <si>
    <t>Batch Aquon-13 en 14</t>
  </si>
  <si>
    <t>wdsd-bl2</t>
  </si>
  <si>
    <t>Batch Aquon-15 en 16</t>
  </si>
  <si>
    <t>wdsd-1</t>
  </si>
  <si>
    <t>Kooi 1</t>
  </si>
  <si>
    <t>wdsd-2</t>
  </si>
  <si>
    <t>Kooi 2</t>
  </si>
  <si>
    <t>wdsd-3</t>
  </si>
  <si>
    <t>Kooi 3</t>
  </si>
  <si>
    <t>wdsd-7</t>
  </si>
  <si>
    <t>wdsd-8</t>
  </si>
  <si>
    <t>wdsd-9</t>
  </si>
  <si>
    <t>wdsr-ref1</t>
  </si>
  <si>
    <t>Batch 2022-12-18</t>
  </si>
  <si>
    <t>wdsr-ref2</t>
  </si>
  <si>
    <t>Batch 2022-12-19</t>
  </si>
  <si>
    <t>wdsr-1</t>
  </si>
  <si>
    <t>Kooi 1, batch 2022-12-20</t>
  </si>
  <si>
    <t>wdsr-2</t>
  </si>
  <si>
    <t>Kooi 2, batch 2022-12-22</t>
  </si>
  <si>
    <t>wdsr-3</t>
  </si>
  <si>
    <t>Kooi 3, batch 2022-12-24</t>
  </si>
  <si>
    <t>wdsr-4</t>
  </si>
  <si>
    <t>Kooi 1, batch 2022-12-21</t>
  </si>
  <si>
    <t>wdsr-5</t>
  </si>
  <si>
    <t>Kooi 2, batch 2022-12-23</t>
  </si>
  <si>
    <t>wdsr-6</t>
  </si>
  <si>
    <t>Kooi 3, batch 2022-12-25</t>
  </si>
  <si>
    <t>a7333np77</t>
  </si>
  <si>
    <t>Vion effluent AWZI</t>
  </si>
  <si>
    <t>a7333wp100</t>
  </si>
  <si>
    <t>Ekro effluent zuivering</t>
  </si>
  <si>
    <t>Effluent Termino Goor</t>
  </si>
  <si>
    <t>s7621gs000h1</t>
  </si>
  <si>
    <t>pompput vm stortplaats Veldkamp</t>
  </si>
  <si>
    <t>s7668th019h1</t>
  </si>
  <si>
    <t>Lozingspunt iba 3a in sloot</t>
  </si>
  <si>
    <t>ybaab03</t>
  </si>
  <si>
    <t>Stadswater Aaldersbeeklaan Dinxperlo</t>
  </si>
  <si>
    <t>ybakb03</t>
  </si>
  <si>
    <t>Akkermansbeek Slakweg Terborch</t>
  </si>
  <si>
    <t>ybatn02</t>
  </si>
  <si>
    <t>Stadswater Smees W.L. Grote Maote Aalten</t>
  </si>
  <si>
    <t>ybatn03</t>
  </si>
  <si>
    <t>Sniedersweide Aalten</t>
  </si>
  <si>
    <t>ybazw02</t>
  </si>
  <si>
    <t>Stadswater Laakweg Azewijn</t>
  </si>
  <si>
    <t>ybbdv02</t>
  </si>
  <si>
    <t>Stadswater Kleine Gracht Bredevoort</t>
  </si>
  <si>
    <t>ybbdv05</t>
  </si>
  <si>
    <t>Grote Gracht Bredevoort</t>
  </si>
  <si>
    <t>ybdpl03</t>
  </si>
  <si>
    <t>Stadswater Smitskamplaan Dinxperlo</t>
  </si>
  <si>
    <t>ybdtc03</t>
  </si>
  <si>
    <t>Stadswater Havenstraat Doetinchem</t>
  </si>
  <si>
    <t>ybdtc07</t>
  </si>
  <si>
    <t>ybdtc19</t>
  </si>
  <si>
    <t>Doetinchemse Slinge Heijermansstraat Doetinchem</t>
  </si>
  <si>
    <t>ybdtc20</t>
  </si>
  <si>
    <t>Innovatieweg Wijnbergen Doetinchem</t>
  </si>
  <si>
    <t>ybdtc21</t>
  </si>
  <si>
    <t>Doetinchem Vijver Beukenhage</t>
  </si>
  <si>
    <t>ybdtc22</t>
  </si>
  <si>
    <t>Stadwater Hoefbladveld Doetinchem</t>
  </si>
  <si>
    <t>ybdtc23</t>
  </si>
  <si>
    <t>Dichterense Tochtsloot Tirol Doetinchem</t>
  </si>
  <si>
    <t>ybdtc24</t>
  </si>
  <si>
    <t>Vijver Natuurpark Overstegen Vondelstraat Doetinchem</t>
  </si>
  <si>
    <t>ybflb05</t>
  </si>
  <si>
    <t>Fliederbeek Martin Leliveltstraat Lichtenvoorde</t>
  </si>
  <si>
    <t>ybgdg02</t>
  </si>
  <si>
    <t>Stadswater Staringstraat Gendringen</t>
  </si>
  <si>
    <t>ybgdg05</t>
  </si>
  <si>
    <t>Broerdijkse Schouwgraaf Gendringen</t>
  </si>
  <si>
    <t>ybglo03</t>
  </si>
  <si>
    <t>ybglo06</t>
  </si>
  <si>
    <t>Stadswater Buitenschans Groenlo</t>
  </si>
  <si>
    <t>ybglo07</t>
  </si>
  <si>
    <t>Stadswater Marskramer Groenlo</t>
  </si>
  <si>
    <t>ybglo11</t>
  </si>
  <si>
    <t>ybglo12</t>
  </si>
  <si>
    <t>Afw. vd Bottenpeter Garstenveld Groenlo</t>
  </si>
  <si>
    <t>ybhbg02</t>
  </si>
  <si>
    <t>Stadswater Elsepasweg 's Heerenberg</t>
  </si>
  <si>
    <t>ybhbg03</t>
  </si>
  <si>
    <t>Stadswater Bredesteeg 's Heerenberg</t>
  </si>
  <si>
    <t>ybhrv02</t>
  </si>
  <si>
    <t>Grachtlaan Harreveld</t>
  </si>
  <si>
    <t>ybjhg01</t>
  </si>
  <si>
    <t>Vijver Jachthuisgoot Bataafseweg Winterswijk</t>
  </si>
  <si>
    <t>ybltv07</t>
  </si>
  <si>
    <t>Stadswater Rietgors Lichtenvoorde</t>
  </si>
  <si>
    <t>ybltv09</t>
  </si>
  <si>
    <t>Stadswater Wentholstraat Lichtenvoorde</t>
  </si>
  <si>
    <t>ybltv14</t>
  </si>
  <si>
    <t>Lichtenvoorde Waterhoen Kievitstraat</t>
  </si>
  <si>
    <t>ybltv15</t>
  </si>
  <si>
    <t>Wentholtpark Cool Nature Wentholtstraat Lichtenvoorde</t>
  </si>
  <si>
    <t>ybltv16</t>
  </si>
  <si>
    <t>Stadswater Retentie Lanneverweg Lichtenvoorde</t>
  </si>
  <si>
    <t>ybltv17</t>
  </si>
  <si>
    <t>Stadswater Gorterstraat Lichtenvoorde</t>
  </si>
  <si>
    <t>ybmdb04</t>
  </si>
  <si>
    <t>Stadswater Muldersbeek Tuberweg Winterswijk</t>
  </si>
  <si>
    <t>ybmed02</t>
  </si>
  <si>
    <t>Meddo kolk Van Eerdenweg</t>
  </si>
  <si>
    <t>yboba06</t>
  </si>
  <si>
    <t>Stadswater Oude Baakse Beek Richterslaan Lichtenvoorde</t>
  </si>
  <si>
    <t>yboba09</t>
  </si>
  <si>
    <t>Stadswater Beekdal Esstraat Lichtenvoorde</t>
  </si>
  <si>
    <t>ybrig06</t>
  </si>
  <si>
    <t>Rieze Graven Oude IJsselweg Ulft</t>
  </si>
  <si>
    <t>ybrig08</t>
  </si>
  <si>
    <t>ybrig09</t>
  </si>
  <si>
    <t>Rieze Graven Het Goor Ulft</t>
  </si>
  <si>
    <t>ybuft06</t>
  </si>
  <si>
    <t>Stadswater Weg Achter de Blenk Ulft</t>
  </si>
  <si>
    <t>ybuft08</t>
  </si>
  <si>
    <t>Vijver De Hogenkamp Ulft</t>
  </si>
  <si>
    <t>ybvsd04</t>
  </si>
  <si>
    <t>Stadswater Markenweg Varsseveld</t>
  </si>
  <si>
    <t>ybvsd05</t>
  </si>
  <si>
    <t>Stadswater Leemscherweg Varsseveld</t>
  </si>
  <si>
    <t>ybweh03</t>
  </si>
  <si>
    <t>Weemstraat Wehl</t>
  </si>
  <si>
    <t>ybweh04</t>
  </si>
  <si>
    <t>Stadswater Esdoornlaan Wehl</t>
  </si>
  <si>
    <t>ybwhb03</t>
  </si>
  <si>
    <t>Wehmerbeek Voorninklaan Winterswijk</t>
  </si>
  <si>
    <t>ybwil05</t>
  </si>
  <si>
    <t>Wijnbergse Loopgraaf vijfer Boekweitdreef Doetinchem</t>
  </si>
  <si>
    <t>ybwtw01</t>
  </si>
  <si>
    <t>Stadswater Waliensestraat Winterswijk</t>
  </si>
  <si>
    <t>ybwtw02</t>
  </si>
  <si>
    <t>Retentie Laan van Napoleon Winterswijk</t>
  </si>
  <si>
    <t>ybwtw03</t>
  </si>
  <si>
    <t>Stadswater Marga Klompestraat Winterswijk</t>
  </si>
  <si>
    <t>ybwtw04</t>
  </si>
  <si>
    <t>Stadswater Dennendijk Winterswijk</t>
  </si>
  <si>
    <t>ybwtw11</t>
  </si>
  <si>
    <t>Vijver Dokter ten Havestraat Winterswijk</t>
  </si>
  <si>
    <t>ybwtw17</t>
  </si>
  <si>
    <t>Stadswater M. Vasalisstraat Winterswijk</t>
  </si>
  <si>
    <t>ybwtw21</t>
  </si>
  <si>
    <t>Wiggers WL Leeghwaterweg Winterswijk</t>
  </si>
  <si>
    <t>ybwtw22</t>
  </si>
  <si>
    <t>Vijver De Bank Winterswijk West</t>
  </si>
  <si>
    <t>ybwtw24</t>
  </si>
  <si>
    <t>Lempkampsgoot Tweede Beuzenes Winterswijk</t>
  </si>
  <si>
    <t>ybwtw25</t>
  </si>
  <si>
    <t>Vijver Molenveldse WL Greversweg Winterswijk</t>
  </si>
  <si>
    <t>ybzwt01</t>
  </si>
  <si>
    <t>Stadswater Dorpsstraat Zieuwent</t>
  </si>
  <si>
    <t>amolecaten</t>
  </si>
  <si>
    <t>Freesasfalt</t>
  </si>
  <si>
    <t>lbl-stf2</t>
  </si>
  <si>
    <t>Blanco STF2</t>
  </si>
  <si>
    <t>obl-aquafarm</t>
  </si>
  <si>
    <t>Blanco Aquafarm</t>
  </si>
  <si>
    <t>o07issat</t>
  </si>
  <si>
    <t>Ingedikt surplusslib rwzi Echten van de Ats</t>
  </si>
  <si>
    <t>o07issbcfs</t>
  </si>
  <si>
    <t>Ingedikt surplusslib rwzi Echten van de BCFS</t>
  </si>
  <si>
    <t>OBAS + GBM</t>
  </si>
  <si>
    <t>wdjul-effl</t>
  </si>
  <si>
    <t>Effluent Julianavijver helofytenfilter</t>
  </si>
  <si>
    <t>wdjul-infl</t>
  </si>
  <si>
    <t>Influent Julianavijver helofytenfilter</t>
  </si>
  <si>
    <t>wd23-065901</t>
  </si>
  <si>
    <t>yiv-sga-dir-mp01</t>
  </si>
  <si>
    <t>Saint-Gobain Abrasives BV  Groenloseweg 28 Eibergen</t>
  </si>
  <si>
    <t>s7532tb090h2</t>
  </si>
  <si>
    <t>Bemonstering IBA-3 voorbuffer</t>
  </si>
  <si>
    <t>s7597nb003h1</t>
  </si>
  <si>
    <t>bemonsteringsvoorziening wasplaats</t>
  </si>
  <si>
    <t>zv118-01</t>
  </si>
  <si>
    <t>z24-02</t>
  </si>
  <si>
    <t>wasmachines laboratorium</t>
  </si>
  <si>
    <t>a109sleoq009</t>
  </si>
  <si>
    <t>a3846bx24</t>
  </si>
  <si>
    <t>o7431tc-1</t>
  </si>
  <si>
    <t>Afvalwater wasplaats Scheper</t>
  </si>
  <si>
    <t>o7933tg</t>
  </si>
  <si>
    <t>Afvalwater wasplaats Pesse</t>
  </si>
  <si>
    <t>o9411vm-1</t>
  </si>
  <si>
    <t>Afvalwater wasplaats zuiger</t>
  </si>
  <si>
    <t>o9431tc-1</t>
  </si>
  <si>
    <t>z20gz-38746</t>
  </si>
  <si>
    <t>STADSWATER LELYSTAD, Oostranddreefsloot, wb 2023, traject 1, MV12</t>
  </si>
  <si>
    <t>z20gz-39048</t>
  </si>
  <si>
    <t>STADSWATER LELYSTAD, Buitenplaatssloot, wb 2023, traject 1, MV18</t>
  </si>
  <si>
    <t>z18072023</t>
  </si>
  <si>
    <t>Torenvalktocht eeenmalig monster t.b.v waterkwaliteitsmeting</t>
  </si>
  <si>
    <t>z23hwi-14</t>
  </si>
  <si>
    <t>effluent bronnering na ontijzeringsbak</t>
  </si>
  <si>
    <t>z23hwi-15</t>
  </si>
  <si>
    <t>effluent bronnering na goot/lozingspunt</t>
  </si>
  <si>
    <t>s2307191045h</t>
  </si>
  <si>
    <t>Kanaal Almelo de Haandrik brug Vriezenveen</t>
  </si>
  <si>
    <t>wdmmm01</t>
  </si>
  <si>
    <t>MudMasters Monsterpunt 1</t>
  </si>
  <si>
    <t>wdmmm02</t>
  </si>
  <si>
    <t>MudMasters Monsterpunt 2</t>
  </si>
  <si>
    <t>wdmmm03</t>
  </si>
  <si>
    <t>MudMasters Monsterpunt 3</t>
  </si>
  <si>
    <t>wdmmm04</t>
  </si>
  <si>
    <t>MudMasters Monsterpunt 4</t>
  </si>
  <si>
    <t>yigmlhalle</t>
  </si>
  <si>
    <t>Gemaal Halle</t>
  </si>
  <si>
    <t>z23hwi-16</t>
  </si>
  <si>
    <t>z23hwi-17</t>
  </si>
  <si>
    <t>ordiep10089-2</t>
  </si>
  <si>
    <t>Monster 10089-2</t>
  </si>
  <si>
    <t>ordiep9996-3</t>
  </si>
  <si>
    <t>Monster 9996-3</t>
  </si>
  <si>
    <t>Afvalwater Pandriks Bake Off B.V. Lozingspunt Mandeveld</t>
  </si>
  <si>
    <t>o7942ke8-1</t>
  </si>
  <si>
    <t>Afvalwater Pandriks Bake Off B.V. Lozingspunt Ketelskamp</t>
  </si>
  <si>
    <t>s7761pv001b0</t>
  </si>
  <si>
    <t>Oakite afvoer zuivering</t>
  </si>
  <si>
    <t>wd23-065717</t>
  </si>
  <si>
    <t>zdexblanco</t>
  </si>
  <si>
    <t>Dexsorb-blanco</t>
  </si>
  <si>
    <t>zdex601-006</t>
  </si>
  <si>
    <t>Dexsorb-CP-601-006</t>
  </si>
  <si>
    <t>zdex601-008</t>
  </si>
  <si>
    <t>Dexsorb-CP-601-068</t>
  </si>
  <si>
    <t>Lozing wegsloot t.h.v. Red Star</t>
  </si>
  <si>
    <t>a108wlafq002</t>
  </si>
  <si>
    <t>RWZI Terwolde, effluent Nereda</t>
  </si>
  <si>
    <t>a108wlvbq003</t>
  </si>
  <si>
    <t>RWZI Terwolde, influent Nereda</t>
  </si>
  <si>
    <t>ao289760</t>
  </si>
  <si>
    <t>wd23-065721</t>
  </si>
  <si>
    <t>wd23-065849</t>
  </si>
  <si>
    <t>wd23-119422</t>
  </si>
  <si>
    <t>KLHEUMLOOI-01</t>
  </si>
  <si>
    <t>Watermonster grote pvc-afvoerbuis in kwelsloot langs dijk</t>
  </si>
  <si>
    <t>atv0976a</t>
  </si>
  <si>
    <t>Poeliersbedrijf Ep de GraafBV, Halvinkhuizerweg Afvoer bij laad-Dock achterzijde</t>
  </si>
  <si>
    <t>a106slvgq111</t>
  </si>
  <si>
    <t>RWZI Harderwijk, zandmonster slibbuffer</t>
  </si>
  <si>
    <t>o8121aa12</t>
  </si>
  <si>
    <t>Afvalwater Abbot Biologicals B.V. te Olst</t>
  </si>
  <si>
    <t>a1a-warecoevorden</t>
  </si>
  <si>
    <t>Proefvracht A-Ware Coevorden</t>
  </si>
  <si>
    <t>a3763lt57</t>
  </si>
  <si>
    <t>a3881lw25</t>
  </si>
  <si>
    <t>food to day</t>
  </si>
  <si>
    <t>a7325wz28</t>
  </si>
  <si>
    <t>Effluent buffertank Breustedt</t>
  </si>
  <si>
    <t>z23fhe04</t>
  </si>
  <si>
    <t>Monstername effluent afvalwater Iba met helofytenfilter</t>
  </si>
  <si>
    <t>wdsandur</t>
  </si>
  <si>
    <t>aadewenden</t>
  </si>
  <si>
    <t>o57uitgegistslib</t>
  </si>
  <si>
    <t>Uitgegist slib</t>
  </si>
  <si>
    <t>Effluent oppervlaktewater</t>
  </si>
  <si>
    <t>Effluent nabezinker klk kolb</t>
  </si>
  <si>
    <t>s7475nh008h1</t>
  </si>
  <si>
    <t>OBAS uitstroomvoorziening</t>
  </si>
  <si>
    <t>s7631ea006b1</t>
  </si>
  <si>
    <t>Othmar: afvoer van bier op riool dat niet gebotteld wordt</t>
  </si>
  <si>
    <t>Strand Parc Sandur</t>
  </si>
  <si>
    <t>wdsandur-2</t>
  </si>
  <si>
    <t>Center Parcs Parc</t>
  </si>
  <si>
    <t>z-dex-blanco</t>
  </si>
  <si>
    <t>Blanco monster</t>
  </si>
  <si>
    <t>z-dex-uitloog</t>
  </si>
  <si>
    <t>Uitloog monster</t>
  </si>
  <si>
    <t>z23fhe05</t>
  </si>
  <si>
    <t>a109olonq003</t>
  </si>
  <si>
    <t>RWZI Amersfoort, oploop centrifuges</t>
  </si>
  <si>
    <t>a109slvgq005</t>
  </si>
  <si>
    <t>RWZI Amersfoort, uitgegist slib bak 5</t>
  </si>
  <si>
    <t>a3903ke71</t>
  </si>
  <si>
    <t>Ter Horst effluent OBAS</t>
  </si>
  <si>
    <t>a6718zc9</t>
  </si>
  <si>
    <t>Virgula</t>
  </si>
  <si>
    <t>wdbav1</t>
  </si>
  <si>
    <t>wdbav2</t>
  </si>
  <si>
    <t>wd23-054750</t>
  </si>
  <si>
    <t>wd23-054761</t>
  </si>
  <si>
    <t>a7325wt319-1</t>
  </si>
  <si>
    <t>Bredenoord OBAS proceswater</t>
  </si>
  <si>
    <t>a7325wt319-2</t>
  </si>
  <si>
    <t>Bredenoord OBAS terreinwater</t>
  </si>
  <si>
    <t>a7332bk16-1</t>
  </si>
  <si>
    <t>a7332bk16-3</t>
  </si>
  <si>
    <t>s180zv-zand</t>
  </si>
  <si>
    <t>Zandfilter zand RWZI Ootmarsum</t>
  </si>
  <si>
    <t>s370esadez</t>
  </si>
  <si>
    <t>RWZI Coevorden (s370) effluentsloot (es) adhoc (ad) Erik Zwiggelaar (ez)</t>
  </si>
  <si>
    <t>ztzubkt</t>
  </si>
  <si>
    <t>BK Trading B.V. CP</t>
  </si>
  <si>
    <t>ztzures</t>
  </si>
  <si>
    <t>Ras Echt BV, Schulpengat (voorheen zat hier Zeebulon VOF) CP</t>
  </si>
  <si>
    <t>yobovduitoed01</t>
  </si>
  <si>
    <t>Bovenslinge Duistland Oeding</t>
  </si>
  <si>
    <t>z23hwi-18</t>
  </si>
  <si>
    <t>z23hwi-19</t>
  </si>
  <si>
    <t>z7131</t>
  </si>
  <si>
    <t>ztp-leaf</t>
  </si>
  <si>
    <t>ztleaf5</t>
  </si>
  <si>
    <t>5, 't Eemgoed, Overwalhof, Almere effluent uit effluentmonsterput</t>
  </si>
  <si>
    <t>ztleaf5b</t>
  </si>
  <si>
    <t>5b, 't Eemgoed, Overwalhof, Almere effluent uit effluentmonsterput</t>
  </si>
  <si>
    <t>ztleaf6</t>
  </si>
  <si>
    <t>6.Phytocube,Vogelakker40, Almere effluent uit effl.monsterput 2</t>
  </si>
  <si>
    <t>ztleaf7</t>
  </si>
  <si>
    <t>ztleaf8</t>
  </si>
  <si>
    <t>ztleaf9</t>
  </si>
  <si>
    <t>s7602ke146h1</t>
  </si>
  <si>
    <t>olie in straatkolk</t>
  </si>
  <si>
    <t>sav01797h1</t>
  </si>
  <si>
    <t>watergang naar het Twentekanaal</t>
  </si>
  <si>
    <t>s7447sh038h1</t>
  </si>
  <si>
    <t>z3323</t>
  </si>
  <si>
    <t>effluent IBA De Veenkuil</t>
  </si>
  <si>
    <t>Lantor</t>
  </si>
  <si>
    <t>a8071jc110a</t>
  </si>
  <si>
    <t>Nestle etmaalmonster Centrale afvoer</t>
  </si>
  <si>
    <t>Afvalwater Koninklijke Buisman B.V. te Zwartsluis</t>
  </si>
  <si>
    <t>s080at-oo2-mtee</t>
  </si>
  <si>
    <t>Platen Rijssen</t>
  </si>
  <si>
    <t>s080at-002-mtee</t>
  </si>
  <si>
    <t>wdpurebeff</t>
  </si>
  <si>
    <t>Het gezuiverde  afvalwater na een biologische behandeling</t>
  </si>
  <si>
    <t>wdpurebinf</t>
  </si>
  <si>
    <t>Het afvalwater verzamelt van een camping</t>
  </si>
  <si>
    <t>stpkrw</t>
  </si>
  <si>
    <t>wdfresh</t>
  </si>
  <si>
    <t>wdremmen</t>
  </si>
  <si>
    <t>aahoop1434</t>
  </si>
  <si>
    <t>potnr 0990000098 kop beek</t>
  </si>
  <si>
    <t>aahoop1646</t>
  </si>
  <si>
    <t>potnr x09900000102 naast pot</t>
  </si>
  <si>
    <t>aahoop1650</t>
  </si>
  <si>
    <t>potnr x0990000095 straatkolk</t>
  </si>
  <si>
    <t>aa1220binnen</t>
  </si>
  <si>
    <t>binnen bij lozingspunt rioolgoot</t>
  </si>
  <si>
    <t>aa1226machine</t>
  </si>
  <si>
    <t>wdsandur-1</t>
  </si>
  <si>
    <t>z400-dex-x</t>
  </si>
  <si>
    <t>ognm120823</t>
  </si>
  <si>
    <t>Calamiteit</t>
  </si>
  <si>
    <t>s2308101300h</t>
  </si>
  <si>
    <t>wdr-effapeld</t>
  </si>
  <si>
    <t>Effluent Apeldoorn project Afzakken op de IJssel</t>
  </si>
  <si>
    <t>wdr-effhattem</t>
  </si>
  <si>
    <t>Effluent Hattem project Afzakken op de IJssel</t>
  </si>
  <si>
    <t>wd23-065836</t>
  </si>
  <si>
    <t>FOP_1101</t>
  </si>
  <si>
    <t>wd-23065848</t>
  </si>
  <si>
    <t>FOP_1001</t>
  </si>
  <si>
    <t>wd23-065848</t>
  </si>
  <si>
    <t>s7761ph014h0</t>
  </si>
  <si>
    <t>Effluent OBAS directe lozing</t>
  </si>
  <si>
    <t>yidplszutmh02</t>
  </si>
  <si>
    <t>Daly Plastics BV Verontreinigd hemelwater</t>
  </si>
  <si>
    <t>Handelsonderneming Dolco kampen BV (APA 11.100) aanvoer per as.</t>
  </si>
  <si>
    <t>Regeneratiemonsters gidsstoffen 6.1</t>
  </si>
  <si>
    <t>yobet02</t>
  </si>
  <si>
    <t>Camping de Betteld (lange arm)</t>
  </si>
  <si>
    <t>z4oo-dex-x</t>
  </si>
  <si>
    <t>Regenaratiemonsters gidsstoffen 3.2</t>
  </si>
  <si>
    <t>wdsweco5</t>
  </si>
  <si>
    <t>ate6148f</t>
  </si>
  <si>
    <t>Kgbi Stroe gefiltreerd EMF na filtratie</t>
  </si>
  <si>
    <t>a230370</t>
  </si>
  <si>
    <t>Stouwgraaf Ardeweg Noord van A1</t>
  </si>
  <si>
    <t>o8hoos150mw-afp11</t>
  </si>
  <si>
    <t>Wg Hoogersmilde thv hnr 227, afperking 11</t>
  </si>
  <si>
    <t>o8hoos150mw-afp12</t>
  </si>
  <si>
    <t>Wg Hoogersmilde thv hnr 227, afperking 12</t>
  </si>
  <si>
    <t>o8hoos150mw-afp13</t>
  </si>
  <si>
    <t>Wg Hoogersmilde thv hnr 227, afperking 13</t>
  </si>
  <si>
    <t>o8hoos150mw-afp14</t>
  </si>
  <si>
    <t>Wg Hoogersmilde thv hnr 227, afperking 14</t>
  </si>
  <si>
    <t>o8hoos150mw-afp15</t>
  </si>
  <si>
    <t>Wg Hoogersmilde thv hnr 227, afperking 15</t>
  </si>
  <si>
    <t>o8hoos150mw-afp16</t>
  </si>
  <si>
    <t>Wg Hoogersmilde thv hnr 227, afperking 16</t>
  </si>
  <si>
    <t>o8hoos150mw-afp17</t>
  </si>
  <si>
    <t>Wg Hoogersmilde thv hnr 227, afperking 17</t>
  </si>
  <si>
    <t>wdr-effnwgrf</t>
  </si>
  <si>
    <t>RWZI Nieuwgraaf, effluent</t>
  </si>
  <si>
    <t>wdwmr-loc1</t>
  </si>
  <si>
    <t>Jongbloedvaart bij de tonnen</t>
  </si>
  <si>
    <t>wdwmr-loc2</t>
  </si>
  <si>
    <t>Hoge kant van de stuw</t>
  </si>
  <si>
    <t>yivullermh01</t>
  </si>
  <si>
    <t>Vulcanus Castings BV Koelwater</t>
  </si>
  <si>
    <t>o8041sl5-1</t>
  </si>
  <si>
    <t>Afvalwater Scania Zwolle lozingsput portier</t>
  </si>
  <si>
    <t>o8041sl5-2</t>
  </si>
  <si>
    <t>Afvalwater Scania Zwolle lozingsput motorstalling</t>
  </si>
  <si>
    <t>o8041sl5-3</t>
  </si>
  <si>
    <t>Afvalwater Scania Zwolle lozingsput receptie</t>
  </si>
  <si>
    <t>s2308181015h</t>
  </si>
  <si>
    <t>Vijver Haaksbergen</t>
  </si>
  <si>
    <t>s40-047gw</t>
  </si>
  <si>
    <t>Grondwaterbron Meulemanven</t>
  </si>
  <si>
    <t>yobebwb04</t>
  </si>
  <si>
    <t>Beusbergerwaterleiding Roosdomsweg Markelo Waterbodem</t>
  </si>
  <si>
    <t>yoebgwb08</t>
  </si>
  <si>
    <t>Stadswater Olden Eibergsedijk Eibergen Waterbodem</t>
  </si>
  <si>
    <t>yomklwb02</t>
  </si>
  <si>
    <t>Stadswaetr Beusbergerwatergang Fokkerstraat Markelo Waterbodem</t>
  </si>
  <si>
    <t>yomklwb03</t>
  </si>
  <si>
    <t>Beusbergerwatergang W. Göttelaan Markelo Waterbodem</t>
  </si>
  <si>
    <t>z400-dex-xmengfil2</t>
  </si>
  <si>
    <t>dexpilot Lelystad</t>
  </si>
  <si>
    <t>z400-dex-xmengvoed</t>
  </si>
  <si>
    <t>z400-dex-xsteekfil1</t>
  </si>
  <si>
    <t>z400-dex-xsteekfil2</t>
  </si>
  <si>
    <t>z400-dex-xsteekvoed</t>
  </si>
  <si>
    <t>wdsweco-32</t>
  </si>
  <si>
    <t>X0240000504</t>
  </si>
  <si>
    <t>wdsweco-33</t>
  </si>
  <si>
    <t>X0240000506</t>
  </si>
  <si>
    <t>wdsweco-34</t>
  </si>
  <si>
    <t>X0240000550</t>
  </si>
  <si>
    <t>wdsweco-35</t>
  </si>
  <si>
    <t>X0240000557</t>
  </si>
  <si>
    <t>wdsweco-36</t>
  </si>
  <si>
    <t>X0240000560</t>
  </si>
  <si>
    <t>wdsweco-37</t>
  </si>
  <si>
    <t>X0240000563</t>
  </si>
  <si>
    <t>yobovduitoed01ref</t>
  </si>
  <si>
    <t>Bovenslinge Duistland Oeding referentie bovenstrooms</t>
  </si>
  <si>
    <t>z400-dex-xfil1</t>
  </si>
  <si>
    <t>z400-dex-xfil2</t>
  </si>
  <si>
    <t>z400-dex-xmengvoed2</t>
  </si>
  <si>
    <t>z400-dex-xsteekvoed1</t>
  </si>
  <si>
    <t>z400-dex-xvoed</t>
  </si>
  <si>
    <t>wdfreshgb</t>
  </si>
  <si>
    <t>waswater groen behandeld</t>
  </si>
  <si>
    <t>wdfreshgo</t>
  </si>
  <si>
    <t>waswater groen onbehandeld</t>
  </si>
  <si>
    <t>wdfreshrb</t>
  </si>
  <si>
    <t>waswater rood behandeld</t>
  </si>
  <si>
    <t>wdfreshro</t>
  </si>
  <si>
    <t>z23bbo04</t>
  </si>
  <si>
    <t>aaaard2208</t>
  </si>
  <si>
    <t>slibmonster</t>
  </si>
  <si>
    <t>o9418tm7</t>
  </si>
  <si>
    <t>Afvalwater Atterro Wijster</t>
  </si>
  <si>
    <t>o9418tw7</t>
  </si>
  <si>
    <t>Afvalwater Noblesse Proteins B.V.</t>
  </si>
  <si>
    <t>sv01797h6</t>
  </si>
  <si>
    <t>sv01797h7</t>
  </si>
  <si>
    <t>s7468rg005h1</t>
  </si>
  <si>
    <t>Bemonstering OBAS/slibvang put</t>
  </si>
  <si>
    <t>wd23-065740</t>
  </si>
  <si>
    <t>yiderwtwmv01</t>
  </si>
  <si>
    <t>Desurit Winterswijk aw na zuiv. Verg.</t>
  </si>
  <si>
    <t>a103surplus</t>
  </si>
  <si>
    <t>slib van surplusslibgisting rwzi Elburg</t>
  </si>
  <si>
    <t>s500mg-adez</t>
  </si>
  <si>
    <t>magnesium hydroxide 50-55%mm</t>
  </si>
  <si>
    <t>zwb2307mv01</t>
  </si>
  <si>
    <t>zwb2307mv02</t>
  </si>
  <si>
    <t>zwb2307mv03</t>
  </si>
  <si>
    <t>zwb2307mv04</t>
  </si>
  <si>
    <t>zwb2307mv05</t>
  </si>
  <si>
    <t>zwb2307mv06</t>
  </si>
  <si>
    <t>zwb2307mv07</t>
  </si>
  <si>
    <t>zwb2307mv08</t>
  </si>
  <si>
    <t>zwb2307mv09</t>
  </si>
  <si>
    <t>zwb2307mv10</t>
  </si>
  <si>
    <t>zwb2307mv11</t>
  </si>
  <si>
    <t>zwb2307mv12</t>
  </si>
  <si>
    <t>zwb2307mv13</t>
  </si>
  <si>
    <t>zwb2307mv14</t>
  </si>
  <si>
    <t>zwb2307mv15</t>
  </si>
  <si>
    <t>zwb2307mv16</t>
  </si>
  <si>
    <t>zwb2307mv17</t>
  </si>
  <si>
    <t>zwb2307mv18</t>
  </si>
  <si>
    <t>zwb2307mv19</t>
  </si>
  <si>
    <t>zwb2307mv20</t>
  </si>
  <si>
    <t>zwb2307mv21</t>
  </si>
  <si>
    <t>zwb2307mv22</t>
  </si>
  <si>
    <t>z400-dex-xfiltraat1</t>
  </si>
  <si>
    <t>dex-filter pilot Lelystad</t>
  </si>
  <si>
    <t>z400-dex-xfiltraat2</t>
  </si>
  <si>
    <t>z400-dex-xvoeding</t>
  </si>
  <si>
    <t>aozandwin</t>
  </si>
  <si>
    <t>owul290823-1</t>
  </si>
  <si>
    <t>Referentie watergang</t>
  </si>
  <si>
    <t>owul290823-2</t>
  </si>
  <si>
    <t>Vervuilde watergang</t>
  </si>
  <si>
    <t>wdght-monster2</t>
  </si>
  <si>
    <t>GMB Tiel</t>
  </si>
  <si>
    <t>z23bbo05</t>
  </si>
  <si>
    <t>Watermonster olieverontreiniging Vollenhoverkanaal</t>
  </si>
  <si>
    <t>z23fhe07</t>
  </si>
  <si>
    <t>Monstername effluent afvalwater iba</t>
  </si>
  <si>
    <t>aa-3841-a</t>
  </si>
  <si>
    <t>effluent Veluwemeer</t>
  </si>
  <si>
    <t>aa-3841-b</t>
  </si>
  <si>
    <t>a980616</t>
  </si>
  <si>
    <t>Apeldoorns Kanaal, instroom Veldhuizerspreng</t>
  </si>
  <si>
    <t>a980617</t>
  </si>
  <si>
    <t>a980618</t>
  </si>
  <si>
    <t>a980618vb</t>
  </si>
  <si>
    <t>Wg langs Sprengenweg, vaste bodem</t>
  </si>
  <si>
    <t>s7482rc018h1</t>
  </si>
  <si>
    <t>yiv-rym-indir-m01</t>
  </si>
  <si>
    <t>Rymoplast Dieselstraat 22 Lichtenvoorde</t>
  </si>
  <si>
    <t>z23fhe08</t>
  </si>
  <si>
    <t>a7339gs2</t>
  </si>
  <si>
    <t>s370b1adez</t>
  </si>
  <si>
    <t>RWZI Coevorden (s370) beluchting 1 (B1) adhoc (ad)</t>
  </si>
  <si>
    <t>s7523wb005h1</t>
  </si>
  <si>
    <t>Bemonstering saneringsgebied</t>
  </si>
  <si>
    <t>Monster rechtstreeks uit de tank gehaald</t>
  </si>
  <si>
    <t>wdhzeew</t>
  </si>
  <si>
    <t>Effluent IBA helofytenfilter</t>
  </si>
  <si>
    <t>wdibazeew</t>
  </si>
  <si>
    <t>wd23-065696</t>
  </si>
  <si>
    <t>wd23-121544</t>
  </si>
  <si>
    <t>ALBL0430</t>
  </si>
  <si>
    <t>wd23-121546</t>
  </si>
  <si>
    <t>MAWA0068</t>
  </si>
  <si>
    <t>wd23-121548</t>
  </si>
  <si>
    <t>GROO0003</t>
  </si>
  <si>
    <t>wd23-121556</t>
  </si>
  <si>
    <t>BOMW0010</t>
  </si>
  <si>
    <t>wd23-121558</t>
  </si>
  <si>
    <t>BETU0390</t>
  </si>
  <si>
    <t>wd23-121560</t>
  </si>
  <si>
    <t>BETU0389</t>
  </si>
  <si>
    <t>z23fhe09</t>
  </si>
  <si>
    <t>s7496pw006h1</t>
  </si>
  <si>
    <t>s7496pw006h2</t>
  </si>
  <si>
    <t>OBAS TP</t>
  </si>
  <si>
    <t>z16cn-39161</t>
  </si>
  <si>
    <t>SCHOTERWEG D-TOCHT, bovenstrooms</t>
  </si>
  <si>
    <t>z16cn-39162</t>
  </si>
  <si>
    <t>SCHOTERWEG D-TOCHT, vlak voor uitstroom naar Schotertocht</t>
  </si>
  <si>
    <t>z16dz-39165</t>
  </si>
  <si>
    <t>STEENWIJKER D-TOCHT, nabij Ettenlandseweg</t>
  </si>
  <si>
    <t>z16dz-39166</t>
  </si>
  <si>
    <t>STEENWIJKERTOCHT, bovenstuws thv kavels S62/S75</t>
  </si>
  <si>
    <t>z21bn-025-01</t>
  </si>
  <si>
    <t>BLOKZIJLERTOCHT, Vollenhoverweg</t>
  </si>
  <si>
    <t>z21bn-39163</t>
  </si>
  <si>
    <t>BLOKZIJLERTOCHT, nabij Blokzijler d-tocht</t>
  </si>
  <si>
    <t>z21bn-39164</t>
  </si>
  <si>
    <t>AANVOERSLOOT N:4_25, nabij parkeerplaats viswaterweg</t>
  </si>
  <si>
    <t>ate6165</t>
  </si>
  <si>
    <t>J.A. Ter Maten Pluimveebedrijf BV, Kooihoek CP</t>
  </si>
  <si>
    <t>o7711bw6</t>
  </si>
  <si>
    <t>afvalwater wasplaats Huzen</t>
  </si>
  <si>
    <t>s7472db001h0</t>
  </si>
  <si>
    <t>Reterra (groen Recycling Twente)</t>
  </si>
  <si>
    <t>lsetoc2023-4-1</t>
  </si>
  <si>
    <t>Setoc sample 1</t>
  </si>
  <si>
    <t>lsetoc2023-4-2</t>
  </si>
  <si>
    <t>Setoc sample 2</t>
  </si>
  <si>
    <t>lsetoc2023-4-3</t>
  </si>
  <si>
    <t>Setoc sample 3</t>
  </si>
  <si>
    <t>lsetoc2023-4-4</t>
  </si>
  <si>
    <t>Setoc sample 4</t>
  </si>
  <si>
    <t>wd23-054749</t>
  </si>
  <si>
    <t>z23bbo06</t>
  </si>
  <si>
    <t>Watermonster uit gracht tussen Helmstok en Kiel in Almere</t>
  </si>
  <si>
    <t>s2309081800h</t>
  </si>
  <si>
    <t>Sloot Monster A</t>
  </si>
  <si>
    <t>s2309081830h</t>
  </si>
  <si>
    <t>Put Monster A</t>
  </si>
  <si>
    <t>s2309091815h</t>
  </si>
  <si>
    <t>watergang WL03021 Klazienaveen langs Industriestraat</t>
  </si>
  <si>
    <t>o07zand</t>
  </si>
  <si>
    <t>Steekmonster zandcontainer RWZI Echten</t>
  </si>
  <si>
    <t>wdlm8251pv13</t>
  </si>
  <si>
    <t>Influent na VB</t>
  </si>
  <si>
    <t>effluent flotatie unit</t>
  </si>
  <si>
    <t>a3846av5-2</t>
  </si>
  <si>
    <t>a3846av5-4</t>
  </si>
  <si>
    <t>s7601pz001h0</t>
  </si>
  <si>
    <t>Eindriool Urenco</t>
  </si>
  <si>
    <t>s7601pz001h1</t>
  </si>
  <si>
    <t>RCC Urenco</t>
  </si>
  <si>
    <t>o8schu100mw</t>
  </si>
  <si>
    <t>Wg Z van Schutlandenweg Hoogeveen</t>
  </si>
  <si>
    <t>a108wlbiq003</t>
  </si>
  <si>
    <t>rwzi Terwolde, Nereda reactor 3100</t>
  </si>
  <si>
    <t>a108wlbiq004</t>
  </si>
  <si>
    <t>rwzi Terwolde, Nereda reactor 3200</t>
  </si>
  <si>
    <t>a108wlbiq005</t>
  </si>
  <si>
    <t>rwzi Terwolde, Nereda reactor 3300</t>
  </si>
  <si>
    <t>laqa23-14s1</t>
  </si>
  <si>
    <t>Sample S1</t>
  </si>
  <si>
    <t>laqa23-14s2</t>
  </si>
  <si>
    <t>Sample S2</t>
  </si>
  <si>
    <t>laqa23-14s4</t>
  </si>
  <si>
    <t>Sample S4</t>
  </si>
  <si>
    <t>laqa23-14s5</t>
  </si>
  <si>
    <t>Sample S5</t>
  </si>
  <si>
    <t>o7948lt31</t>
  </si>
  <si>
    <t>Afvalwater wasplaats Oosterhuis</t>
  </si>
  <si>
    <t>o7963ph1</t>
  </si>
  <si>
    <t>Monster wasplaats Van Regteren</t>
  </si>
  <si>
    <t>o8374kv4</t>
  </si>
  <si>
    <t>Afvalwater wasplaats De Haan</t>
  </si>
  <si>
    <t>wd23-121540</t>
  </si>
  <si>
    <t>wd23-121541</t>
  </si>
  <si>
    <t>GROO003</t>
  </si>
  <si>
    <t>wd23-121542</t>
  </si>
  <si>
    <t>a202570</t>
  </si>
  <si>
    <t>a203002</t>
  </si>
  <si>
    <t>ab285079</t>
  </si>
  <si>
    <t>ab285080</t>
  </si>
  <si>
    <t>Haarschewetering</t>
  </si>
  <si>
    <t>ab289776</t>
  </si>
  <si>
    <t>Haarsche wetering Eembrugge</t>
  </si>
  <si>
    <t>ab289782</t>
  </si>
  <si>
    <t>Eemnesservaart Korte maatsteeg</t>
  </si>
  <si>
    <t>ab289783</t>
  </si>
  <si>
    <t>Malewetering Coelhorsterweg</t>
  </si>
  <si>
    <t>ab289861</t>
  </si>
  <si>
    <t>ab289862</t>
  </si>
  <si>
    <t>a6744pt27</t>
  </si>
  <si>
    <t>Watergang Ederveen</t>
  </si>
  <si>
    <t>ob3iwg17</t>
  </si>
  <si>
    <t>ob3qbw67</t>
  </si>
  <si>
    <t>Bisschopswetering N v de drie bruggen</t>
  </si>
  <si>
    <t>ob8isl109</t>
  </si>
  <si>
    <t>Stadswegsloot tussen Afschuttingsweg en Matenweg</t>
  </si>
  <si>
    <t>sbbodd70</t>
  </si>
  <si>
    <t>Oude Drostendiep</t>
  </si>
  <si>
    <t>sbdsdi20</t>
  </si>
  <si>
    <t>Schoonebeekerdiep nabij nieu</t>
  </si>
  <si>
    <t>sbdsdi55</t>
  </si>
  <si>
    <t>Schoonebeekerdiep brug in we</t>
  </si>
  <si>
    <t>sbfvhv30</t>
  </si>
  <si>
    <t>Verlengde Hoogeveensche Vaart bij brug Erica</t>
  </si>
  <si>
    <t>sbfvhv50</t>
  </si>
  <si>
    <t>Verl.hoogeveensche vaart brug te ve</t>
  </si>
  <si>
    <t>sb07-300</t>
  </si>
  <si>
    <t>Linderbeek, Zomerweg, Den Ham</t>
  </si>
  <si>
    <t>sb09-014</t>
  </si>
  <si>
    <t>Markgraven, Almeloseweg, Harbrinkhoek</t>
  </si>
  <si>
    <t>sb15-039</t>
  </si>
  <si>
    <t>Bornsche Beek, bovenstrooms inlaat Weezebeek, Almelo</t>
  </si>
  <si>
    <t>sb15-041</t>
  </si>
  <si>
    <t>Omloopleiding, Binnenhavenstraat, Hengelo</t>
  </si>
  <si>
    <t>sb16-011</t>
  </si>
  <si>
    <t>sb16-018</t>
  </si>
  <si>
    <t>Deurningerbeek, Wiefferweg, Deurningen</t>
  </si>
  <si>
    <t>sb16-209</t>
  </si>
  <si>
    <t>Gammelkerbeek, weg Borne-Hertme, Hertme</t>
  </si>
  <si>
    <t>s7601pz001h2</t>
  </si>
  <si>
    <t>SIB Laboratorium Tank 1</t>
  </si>
  <si>
    <t>ybbob03</t>
  </si>
  <si>
    <t>Bolksbeek Slaapweg Geesteren</t>
  </si>
  <si>
    <t>ybbob04</t>
  </si>
  <si>
    <t>Bolksbeek Oude Diepenheimseweg Geesteren</t>
  </si>
  <si>
    <t>ybbob07</t>
  </si>
  <si>
    <t>Bolksbeek Giffelerweg Neede</t>
  </si>
  <si>
    <t>ybbok01</t>
  </si>
  <si>
    <t>Bollertsgoot en Koningsbeek Scholtenesweg Neede</t>
  </si>
  <si>
    <t>ybefb05</t>
  </si>
  <si>
    <t>ybgrk02</t>
  </si>
  <si>
    <t>Grenskanaal Emmerikseweg s Heerenberg</t>
  </si>
  <si>
    <t>ybgrk06</t>
  </si>
  <si>
    <t>z23fhe10</t>
  </si>
  <si>
    <t>Effluent setic-tank</t>
  </si>
  <si>
    <t>loph-jonkman</t>
  </si>
  <si>
    <t>Ophalen monster Jonkman Hengelo</t>
  </si>
  <si>
    <t>waswater rood onbehandeld</t>
  </si>
  <si>
    <t>z15hn-39127</t>
  </si>
  <si>
    <t>AANVOERSLOOT N:1_30, traject 1, wb2023, ZZL_10_1</t>
  </si>
  <si>
    <t>z15hn-39128</t>
  </si>
  <si>
    <t>AANVOERSLOOT N:1_30, traject 2, wb2023, ZZL_10_2</t>
  </si>
  <si>
    <t>z15hn-39129</t>
  </si>
  <si>
    <t>AANVOERSLOOT N:1_30, traject 3, wb2023, ZZL_10_3</t>
  </si>
  <si>
    <t>z15hn-39130</t>
  </si>
  <si>
    <t>AANVOERSLOOT N:1_30, traject 4, wb2023, ZZL_10_4</t>
  </si>
  <si>
    <t>z15hn-39131</t>
  </si>
  <si>
    <t>AANVOERSLOOT N:1_30, traject 5, wb2023, ZZL_10_5</t>
  </si>
  <si>
    <t>z15hn-39132</t>
  </si>
  <si>
    <t>AANVOERSLOOT N:1_30, traject 6, wb2023, ZZL_10_6</t>
  </si>
  <si>
    <t>z15hn-39133</t>
  </si>
  <si>
    <t>AANVOERSLOOT N:1_40, traject 1, wb2023, ZZL_11_1</t>
  </si>
  <si>
    <t>z15hn-39134</t>
  </si>
  <si>
    <t>AANVOERSLOOT N:1_40, traject 2, wb2023, ZZL_11_2</t>
  </si>
  <si>
    <t>z15hn-39135</t>
  </si>
  <si>
    <t>AANVOERSLOOT N:1_40, traject 3, wb2023, ZZL_11_3</t>
  </si>
  <si>
    <t>z15hn-39136</t>
  </si>
  <si>
    <t>AANVOERSLOOT N:1_40, traject 4, wb2023, ZZL_11_4</t>
  </si>
  <si>
    <t>z15hn-39137</t>
  </si>
  <si>
    <t>AANVOERSLOOT N:1_40, traject 5, wb2023, ZZL_11_5</t>
  </si>
  <si>
    <t>z15hn-39138</t>
  </si>
  <si>
    <t>AANVOERSLOOT N:1_40, traject 6, wb2023, ZZL_11_6</t>
  </si>
  <si>
    <t>z16cn-39139</t>
  </si>
  <si>
    <t>SCHOTERWEG D-TOCHT, traject 1, wb2023, ZZL_1_1</t>
  </si>
  <si>
    <t>z16cn-39140</t>
  </si>
  <si>
    <t>SCHOTERWEG D-TOCHT, traject 2, wb2023, ZZL_1_2</t>
  </si>
  <si>
    <t>z16dz-019-01</t>
  </si>
  <si>
    <t>STEENWIJKERTOCHT, wb creosoot, oeverzijde noord, 0-20 cm, deel 1</t>
  </si>
  <si>
    <t>z16dz-019-011</t>
  </si>
  <si>
    <t>STEENWIJKERTOCHT, wb creosoot, oeverzijde noord, 0-20 cm, deel 2</t>
  </si>
  <si>
    <t>z16dz-019-012</t>
  </si>
  <si>
    <t>STEENWIJKERTOCHT, wb creosoot, oeverzijde noord, 0-20 cm, deel 3</t>
  </si>
  <si>
    <t>z16dz-019-02</t>
  </si>
  <si>
    <t>STEENWIJKERTOCHT, wb creosoot, oeverzijde noord, 20-40 cm, deel 1</t>
  </si>
  <si>
    <t>z16dz-019-021</t>
  </si>
  <si>
    <t>STEENWIJKERTOCHT, wb creosoot, oeverzijde noord, 20-40 cm, deel 2</t>
  </si>
  <si>
    <t>z16dz-019-022</t>
  </si>
  <si>
    <t>STEENWIJKERTOCHT, wb creosoot, oeverzijde noord, 20-40 cm, deel 3</t>
  </si>
  <si>
    <t>z16dz-019-03</t>
  </si>
  <si>
    <t>STEENWIJKERTOCHT, wb creosoot, middenzone, 0-20 cm, deel 1</t>
  </si>
  <si>
    <t>z16dz-019-031</t>
  </si>
  <si>
    <t>STEENWIJKERTOCHT, wb creosoot, middenzone, 0-20 cm, deel 2</t>
  </si>
  <si>
    <t>z16dz-019-032</t>
  </si>
  <si>
    <t>STEENWIJKERTOCHT, wb creosoot, middenzone, 0-20 cm, deel 3</t>
  </si>
  <si>
    <t>z16dz-019-04</t>
  </si>
  <si>
    <t>STEENWIJKERTOCHT, wb creosoot, middenzone, 20-40 cm, deel 1</t>
  </si>
  <si>
    <t>z16dz-019-041</t>
  </si>
  <si>
    <t>STEENWIJKERTOCHT, wb creosoot, middenzone, 20-40 cm, deel 2</t>
  </si>
  <si>
    <t>z16dz-019-042</t>
  </si>
  <si>
    <t>STEENWIJKERTOCHT, wb creosoot, middenzone, 20-40 cm, deel 3</t>
  </si>
  <si>
    <t>z16dz-019-05</t>
  </si>
  <si>
    <t>STEENWIJKERTOCHT, wb creosoot, oeverzijde zuid, 0-20 cm, deel 1</t>
  </si>
  <si>
    <t>z16dz-019-051</t>
  </si>
  <si>
    <t>STEENWIJKERTOCHT, wb creosoot, oeverzijde zuid, 0-20 cm, deel 2</t>
  </si>
  <si>
    <t>z16dz-019-052</t>
  </si>
  <si>
    <t>STEENWIJKERTOCHT, wb creosoot, oeverzijde zuid, 0-20 cm, deel 3</t>
  </si>
  <si>
    <t>z16dz-019-06</t>
  </si>
  <si>
    <t>STEENWIJKERTOCHT, wb creosoot, oeverzijde zuid, 20-40 cm, deel 1</t>
  </si>
  <si>
    <t>z16dz-019-061</t>
  </si>
  <si>
    <t>STEENWIJKERTOCHT, wb creosoot, oeverzijde zuid, 20-40 cm, deel 2</t>
  </si>
  <si>
    <t>z16dz-019-062</t>
  </si>
  <si>
    <t>STEENWIJKERTOCHT, wb creosoot, oeverzijde zuid, 20-40 cm, deel 3</t>
  </si>
  <si>
    <t>z16dz-39141</t>
  </si>
  <si>
    <t>BAARLOSE D-TOCHT, traject 1, wb2023, ZZL_9_1</t>
  </si>
  <si>
    <t>z16dz-39142</t>
  </si>
  <si>
    <t>BAARLOSE D-TOCHT, traject 2, wb2023, ZZL_9_2</t>
  </si>
  <si>
    <t>z16dz-39149</t>
  </si>
  <si>
    <t>STEENWIJKER D-TOCHT, traject 1, wb2023, ZZL_3</t>
  </si>
  <si>
    <t>z16dz-39150</t>
  </si>
  <si>
    <t>STEENWIJKER D-TOCHT, traject 2, wb2023, ZZL_2_1</t>
  </si>
  <si>
    <t>z16dz-39151</t>
  </si>
  <si>
    <t>STEENWIJKER D-TOCHT, traject 3, wb2023, ZZL_2_2</t>
  </si>
  <si>
    <t>z16dz-39152</t>
  </si>
  <si>
    <t>STEENWIJKERTOCHT, traject 1, wb2023, ZZL_4</t>
  </si>
  <si>
    <t>z16dz-39167</t>
  </si>
  <si>
    <t>STEENWIJKER D-TOCHT, traject 2, wb2023, ZZL_3</t>
  </si>
  <si>
    <t>z16dz-39168</t>
  </si>
  <si>
    <t>STEENWIJKERTOCHT, traject 2, wb2023, ZZL_4</t>
  </si>
  <si>
    <t>z16dz-39169</t>
  </si>
  <si>
    <t>STEENWIJKERTOCHT, traject 3, wb2023, ZZL_4</t>
  </si>
  <si>
    <t>z21az-39159</t>
  </si>
  <si>
    <t>AANVOERSLOOT N:6_30, traject 1, wb2023, ZZL_13</t>
  </si>
  <si>
    <t>z21az-39160</t>
  </si>
  <si>
    <t>AANVOERSLOOT N:6_30, traject 2, wb2023, ZZL_12</t>
  </si>
  <si>
    <t>z21bn-39143</t>
  </si>
  <si>
    <t>BLOKZIJLER D-TOCHT, traject 1, wb2023, ZZL_6</t>
  </si>
  <si>
    <t>z21bn-39144</t>
  </si>
  <si>
    <t>BLOKZIJLER D-TOCHT, traject 2, wb2023, ZZL_7_1</t>
  </si>
  <si>
    <t>z21bn-39145</t>
  </si>
  <si>
    <t>BLOKZIJLER D-TOCHT, traject 3, wb2023, ZZL_7_2</t>
  </si>
  <si>
    <t>z21bn-39146</t>
  </si>
  <si>
    <t>BLOKZIJLER D-TOCHT, traject 4, wb2023, ZZL_5_1</t>
  </si>
  <si>
    <t>z21bn-39147</t>
  </si>
  <si>
    <t>BLOKZIJLER D-TOCHT, traject 5, wb2023, ZZL_5</t>
  </si>
  <si>
    <t>z21bn-39148</t>
  </si>
  <si>
    <t>BLOKZIJLER D-TOCHT, traject 6, wb2023, ZZL_8</t>
  </si>
  <si>
    <t>z23fhe11</t>
  </si>
  <si>
    <t>Monstername effluent afvalwater Iba met helofytenfilter (van de kaasmakerij)</t>
  </si>
  <si>
    <t>a109slinq112</t>
  </si>
  <si>
    <t>rwzi Amersfoort, afloop ZBP surplus</t>
  </si>
  <si>
    <t>a109slinq113</t>
  </si>
  <si>
    <t>rwzi Amersfoort, filtraat ZPB surplus</t>
  </si>
  <si>
    <t>a109slinq211</t>
  </si>
  <si>
    <t>rwzi Amersfoort, oploop ZBP primair</t>
  </si>
  <si>
    <t>a109slinq212</t>
  </si>
  <si>
    <t>rwzi Amersfoort, afloop ZBP primair</t>
  </si>
  <si>
    <t>a109slinq213</t>
  </si>
  <si>
    <t>rwzi Amersfoort, filtraat ZBP primair</t>
  </si>
  <si>
    <t>a3812rc22</t>
  </si>
  <si>
    <t>a3812rc2-4</t>
  </si>
  <si>
    <t>a3911vk1</t>
  </si>
  <si>
    <t>G.E. van Dam</t>
  </si>
  <si>
    <t>o7961aa4</t>
  </si>
  <si>
    <t>Bouter</t>
  </si>
  <si>
    <t>ytaa202307495</t>
  </si>
  <si>
    <t>Keppel, depot 7</t>
  </si>
  <si>
    <t>ytaa202307497</t>
  </si>
  <si>
    <t>ytaa202307668</t>
  </si>
  <si>
    <t>Keppel, depot 5</t>
  </si>
  <si>
    <t>wdbrightwork-01</t>
  </si>
  <si>
    <t>ws500upw-fbb</t>
  </si>
  <si>
    <t>aaboa</t>
  </si>
  <si>
    <t>lwepal-fw5-hpaw2301</t>
  </si>
  <si>
    <t>Wepal-Quasimeme  FW-1 HPAW2301</t>
  </si>
  <si>
    <t>lwepal-fw5-hpaw2302</t>
  </si>
  <si>
    <t>Wepal-Quasimeme  FW-1 HPAW2302</t>
  </si>
  <si>
    <t>lwepal-fw5-hpaw2303</t>
  </si>
  <si>
    <t>Wepal-Quasimeme  FW-1 HPAW2303</t>
  </si>
  <si>
    <t>yiabievrsmv01</t>
  </si>
  <si>
    <t>De Bielheimerbeek B.V.</t>
  </si>
  <si>
    <t>wdcct</t>
  </si>
  <si>
    <t>wdenvalior</t>
  </si>
  <si>
    <t>akoningsweg</t>
  </si>
  <si>
    <t>Koningsweg</t>
  </si>
  <si>
    <t>a109olonq005</t>
  </si>
  <si>
    <t>rwzi Amersfoort, uitgegist slib zandmonster</t>
  </si>
  <si>
    <t>s7483pb022h1</t>
  </si>
  <si>
    <t>Afvalwater afkomtig van O.N.O. van</t>
  </si>
  <si>
    <t>s7497mx013h1</t>
  </si>
  <si>
    <t>s7545nm164h1</t>
  </si>
  <si>
    <t>yiv-wel-indir-m01</t>
  </si>
  <si>
    <t>ytaa202207098</t>
  </si>
  <si>
    <t>opslagplaats Holten Meddo, depot 16</t>
  </si>
  <si>
    <t>ytaa202307410</t>
  </si>
  <si>
    <t>ytaa202307430</t>
  </si>
  <si>
    <t>Opslagplaats Keppel, depot 6</t>
  </si>
  <si>
    <t>ytaa202307435</t>
  </si>
  <si>
    <t>ytaa202307489</t>
  </si>
  <si>
    <t>ytaa202307491</t>
  </si>
  <si>
    <t>ytaa202307504</t>
  </si>
  <si>
    <t>opslagplaats Jonkersbrug Meddo, depot 3</t>
  </si>
  <si>
    <t>ytaa202307520</t>
  </si>
  <si>
    <t>opslagplaats Jonkersbrug Meddo, depot 4</t>
  </si>
  <si>
    <t>ytaa202307669</t>
  </si>
  <si>
    <t>z23fhe12</t>
  </si>
  <si>
    <t>Monstername effluent afvalwater Iba</t>
  </si>
  <si>
    <t>a6718xa</t>
  </si>
  <si>
    <t>Greiftholk effluent obas</t>
  </si>
  <si>
    <t>a8161pm</t>
  </si>
  <si>
    <t>duiker in opp.vlaktewater GOS Epe</t>
  </si>
  <si>
    <t>s7468ga019h0</t>
  </si>
  <si>
    <t>Steekmonster gemaal Enterse Waarf</t>
  </si>
  <si>
    <t>wdtauwgmb</t>
  </si>
  <si>
    <t>yimulebgmp01</t>
  </si>
  <si>
    <t>Mulder Diervoeding B&gt;V. Eibergen, lijnzaad</t>
  </si>
  <si>
    <t>yimulebgmp02</t>
  </si>
  <si>
    <t>Mulder Diervoeding B.V. Eibergen, zonnebloemolie</t>
  </si>
  <si>
    <t>yirgmebgm01</t>
  </si>
  <si>
    <t>Rioolgemaal Eibergen</t>
  </si>
  <si>
    <t>yzhrosebg</t>
  </si>
  <si>
    <t>RWZI Haarlo roostergoed influentstroom Eibergen</t>
  </si>
  <si>
    <t>z416-01</t>
  </si>
  <si>
    <t>Effluent twee septic tanks onder woonunits</t>
  </si>
  <si>
    <t>lophalen-brinks</t>
  </si>
  <si>
    <t>Ophalen metalen bij Brinks Components Vriezenveen</t>
  </si>
  <si>
    <t>z23gka01</t>
  </si>
  <si>
    <t>Watermonster uit vervuilde Galjoottocht voor zanddam</t>
  </si>
  <si>
    <t>z23gka02</t>
  </si>
  <si>
    <t>Watermonster uit schone Galjoottocht</t>
  </si>
  <si>
    <t>rwzi Amersfoort, oploop ZBP surplus</t>
  </si>
  <si>
    <t>lfgh007af</t>
  </si>
  <si>
    <t>FGH007 emballage afgifte blanco</t>
  </si>
  <si>
    <t>lfgh007afd</t>
  </si>
  <si>
    <t>FGH007 emballage afgifte blanco duplo</t>
  </si>
  <si>
    <t>lvio23-27aw7</t>
  </si>
  <si>
    <t>Ringonderzoek VIO 23-27 aw</t>
  </si>
  <si>
    <t>lvio23-27aw8</t>
  </si>
  <si>
    <t>lvio23-27gw3</t>
  </si>
  <si>
    <t>Ringonderzoek VIO 23-27 gw</t>
  </si>
  <si>
    <t>lvio23-27gw4</t>
  </si>
  <si>
    <t>lvio23-27ow5</t>
  </si>
  <si>
    <t>Ringonderzoek VIO 23-27 ow</t>
  </si>
  <si>
    <t>lvio23-27ow6</t>
  </si>
  <si>
    <t>lvio23-27std9</t>
  </si>
  <si>
    <t>aoeverstr21</t>
  </si>
  <si>
    <t>influent RWZI</t>
  </si>
  <si>
    <t>wd23-065847</t>
  </si>
  <si>
    <t>wd23-065898</t>
  </si>
  <si>
    <t>wd23-121543</t>
  </si>
  <si>
    <t>wd23-121545</t>
  </si>
  <si>
    <t>wd23-121547</t>
  </si>
  <si>
    <t>wd23-121549</t>
  </si>
  <si>
    <t>ALBL00354</t>
  </si>
  <si>
    <t>wd23-121551</t>
  </si>
  <si>
    <t>BENL0367</t>
  </si>
  <si>
    <t>wd23-121553</t>
  </si>
  <si>
    <t>BOMW0065</t>
  </si>
  <si>
    <t>wd23-121555</t>
  </si>
  <si>
    <t>wd23-121557</t>
  </si>
  <si>
    <t>wd23-121559</t>
  </si>
  <si>
    <t>wd23-121561</t>
  </si>
  <si>
    <t>ALBL0005</t>
  </si>
  <si>
    <t>Filtraat GAC - 48u</t>
  </si>
  <si>
    <t>Filtraat voorfiltratie - 48u</t>
  </si>
  <si>
    <t>yimarglomh01</t>
  </si>
  <si>
    <t>yimarglomh02</t>
  </si>
  <si>
    <t>yirwzwtwmh01</t>
  </si>
  <si>
    <t>RWZI Winterswijk DN600 Groenlo</t>
  </si>
  <si>
    <t>yirwzwtwmh02</t>
  </si>
  <si>
    <t>RWZI Winterswijk Vrijverval Winterswijk (DN400)</t>
  </si>
  <si>
    <t>yirwzwtwmh03</t>
  </si>
  <si>
    <t>RWZI Winterswijk Ringleiding Oost (DN250)</t>
  </si>
  <si>
    <t>yirwzwtwmh04</t>
  </si>
  <si>
    <t>RWZI Winterswijk Ringleiding West (DN150)</t>
  </si>
  <si>
    <t>yirwzwtwmh05</t>
  </si>
  <si>
    <t>RWZI Winterswijk influent RWZI</t>
  </si>
  <si>
    <t>a904497</t>
  </si>
  <si>
    <t>Grote Wetering, traject 1</t>
  </si>
  <si>
    <t>a904498</t>
  </si>
  <si>
    <t>Grote Wetering, traject 2</t>
  </si>
  <si>
    <t>s7548vn014h1</t>
  </si>
  <si>
    <t>s7471st012h1</t>
  </si>
  <si>
    <t>van Nieuwpoort</t>
  </si>
  <si>
    <t>z23sko20</t>
  </si>
  <si>
    <t>Droge kelder Intersnack</t>
  </si>
  <si>
    <t>s7741mj030h0</t>
  </si>
  <si>
    <t>lozingspunt ONO-installatie op vuilwater riool</t>
  </si>
  <si>
    <t>z25hn-38914-afp01</t>
  </si>
  <si>
    <t>GALJOOTTOCHT, wb2024, traject 11, MV27, afperking 1</t>
  </si>
  <si>
    <t>z25hn-38914-afp02</t>
  </si>
  <si>
    <t>GALJOOTTOCHT, wb2024, traject 11, MV27, afperking 2</t>
  </si>
  <si>
    <t>z25hn-38914-afp03</t>
  </si>
  <si>
    <t>GALJOOTTOCHT, wb2024, traject 11, MV27, afperking 3</t>
  </si>
  <si>
    <t>z25hn-38914-afp04</t>
  </si>
  <si>
    <t>GALJOOTTOCHT, wb2024, traject 11, MV27, afperking 4</t>
  </si>
  <si>
    <t>z25hn-38914-afp05</t>
  </si>
  <si>
    <t>GALJOOTTOCHT, wb2024, traject 11, MV27, afperking 5</t>
  </si>
  <si>
    <t>z25hn-38914-afp06</t>
  </si>
  <si>
    <t>GALJOOTTOCHT, wb2024, traject 11, MV27, afperking 6</t>
  </si>
  <si>
    <t>z25hn-38914-afp07</t>
  </si>
  <si>
    <t>GALJOOTTOCHT, wb2024, traject 11, MV27, afperking 7</t>
  </si>
  <si>
    <t>z25hn-38914-afp08</t>
  </si>
  <si>
    <t>GALJOOTTOCHT, wb2024, traject 11, MV27, afperking 8</t>
  </si>
  <si>
    <t>z25hn-38914-afp09</t>
  </si>
  <si>
    <t>GALJOOTTOCHT, wb2024, traject 11, MV27, afperking 9</t>
  </si>
  <si>
    <t>z25hn-38914-afp10</t>
  </si>
  <si>
    <t>GALJOOTTOCHT, wb2024, traject 11, MV27, afperking 10</t>
  </si>
  <si>
    <t>z25hn-38919-afp01</t>
  </si>
  <si>
    <t>PAMPUSTOCHT, wb2024, traject 1, MV29, afperking 1</t>
  </si>
  <si>
    <t>z25hn-38919-afp02</t>
  </si>
  <si>
    <t>PAMPUSTOCHT, wb2024, traject 1, MV29, afperking 2</t>
  </si>
  <si>
    <t>z25hn-38920-a</t>
  </si>
  <si>
    <t>PAMPUSTOCHT, wb2024, traject 2, MV28, deel a</t>
  </si>
  <si>
    <t>z25hn-38920-b</t>
  </si>
  <si>
    <t>PAMPUSTOCHT, wb2024, traject 2, MV28, deel b</t>
  </si>
  <si>
    <t>atrotonde</t>
  </si>
  <si>
    <t>aconcentraat</t>
  </si>
  <si>
    <t>Brijn Effluent Brummen afkomstig filter</t>
  </si>
  <si>
    <t>apermeaat</t>
  </si>
  <si>
    <t>Effluent Brummen na Filtratie</t>
  </si>
  <si>
    <t>avoeding</t>
  </si>
  <si>
    <t>Effluent Brummen</t>
  </si>
  <si>
    <t>a7325wz36</t>
  </si>
  <si>
    <t>Breustad effluent neutralisatie installatie</t>
  </si>
  <si>
    <t>s7532rb159h1</t>
  </si>
  <si>
    <t>CTH Enschede</t>
  </si>
  <si>
    <t>wd-dsm-m1</t>
  </si>
  <si>
    <t>Fabriek PA6 - VWR7</t>
  </si>
  <si>
    <t>wd-dsm-m2</t>
  </si>
  <si>
    <t>Fabriek Compound - VWR6</t>
  </si>
  <si>
    <t>wd-dsm-m3</t>
  </si>
  <si>
    <t>Fabriek Compound - D-drogers</t>
  </si>
  <si>
    <t>wd23-055086</t>
  </si>
  <si>
    <t>wd23-065846</t>
  </si>
  <si>
    <t>ztzusea</t>
  </si>
  <si>
    <t>ztzusea2</t>
  </si>
  <si>
    <t>Sea Fresh BV bulk 2</t>
  </si>
  <si>
    <t>ztzzser</t>
  </si>
  <si>
    <t>Servauto Nederland BV (APA 11.094) CP</t>
  </si>
  <si>
    <t>z149-01</t>
  </si>
  <si>
    <t>Bedrijfsafvalwater (hoofdingang)</t>
  </si>
  <si>
    <t>z149-02</t>
  </si>
  <si>
    <t>Bedrijfsafvalwater (poliklinieken)</t>
  </si>
  <si>
    <t>z149-03</t>
  </si>
  <si>
    <t>Bedrijfsafvalwater (parkeerplaats)</t>
  </si>
  <si>
    <t>z23sko21</t>
  </si>
  <si>
    <t>Bedrijfs afvalwater Intersnack</t>
  </si>
  <si>
    <t>a3867cn21</t>
  </si>
  <si>
    <t>a8171bt1-1</t>
  </si>
  <si>
    <t>z400-dex-bl-005</t>
  </si>
  <si>
    <t>dexpilot Lelystad Blanco na 5 min Capaciteit bepaling van gebruikt Dexsorb</t>
  </si>
  <si>
    <t>z400-dex-bl-030</t>
  </si>
  <si>
    <t>dexpilot Lelystad Blanco na 30 min Capaciteit bepaling van gebruikt Dexsorb</t>
  </si>
  <si>
    <t>z400-dex-bl-24h</t>
  </si>
  <si>
    <t>dexpilot Lelystad Blanco na 24h Capaciteit bepaling van gebruikt Dexsorb</t>
  </si>
  <si>
    <t>z400-dex-orgl-005</t>
  </si>
  <si>
    <t>dexpilot Lelystad orgineel na 5 min Capaciteit bepaling van gebruikt Dexsorb</t>
  </si>
  <si>
    <t>z400-dex-org-030</t>
  </si>
  <si>
    <t>dexpilot Lelystad orgineel na 30 min Capaciteit bepaling van gebruikt Dexsorb</t>
  </si>
  <si>
    <t>z400-dex-org-24h</t>
  </si>
  <si>
    <t>dexpilot Lelystad orgineel na 24h Capaciteit bepaling van gebruikt Dexsorb</t>
  </si>
  <si>
    <t>z400-dex-verp-005</t>
  </si>
  <si>
    <t>dexpilot Lelystad verpulverd na 5 min Capaciteit bepaling van gebruikt Dexsorb</t>
  </si>
  <si>
    <t>z400-dex-verp-030</t>
  </si>
  <si>
    <t>dexpilot Lelystad verpulverd na 30 min Capaciteit bepaling van gebruikt Dexsorb</t>
  </si>
  <si>
    <t>z400-dex-verp-24h</t>
  </si>
  <si>
    <t>dexpilot Lelystad verpulverd na 24h Capaciteit bepaling van gebruikt Dexsorb</t>
  </si>
  <si>
    <t>wdnjduik-hgl</t>
  </si>
  <si>
    <t>wdrl</t>
  </si>
  <si>
    <t>ovolheloeffl</t>
  </si>
  <si>
    <t>Effluent helofytenfilter RWZI Vollenhove</t>
  </si>
  <si>
    <t>wd-contour</t>
  </si>
  <si>
    <t>Afvalwater ONO-installatie</t>
  </si>
  <si>
    <t>z23sko23</t>
  </si>
  <si>
    <t>Insteekhaven Lelystad</t>
  </si>
  <si>
    <t>alozingspunt1</t>
  </si>
  <si>
    <t>Veevoederbedrijf Alpuro BV keuken</t>
  </si>
  <si>
    <t>alozingspunt2</t>
  </si>
  <si>
    <t>Veevoederbedrijf Alpuro BV terras</t>
  </si>
  <si>
    <t>o7418es4</t>
  </si>
  <si>
    <t>Afvalwater CWS Hygiene te Deventer</t>
  </si>
  <si>
    <t>o7961an96</t>
  </si>
  <si>
    <t>Ruitenberg</t>
  </si>
  <si>
    <t>s7442pr042h6</t>
  </si>
  <si>
    <t>bermsloot Vlieghuis Europaweg 42, Coevorden</t>
  </si>
  <si>
    <t>s7597ka003h1</t>
  </si>
  <si>
    <t>Waterbehandeling</t>
  </si>
  <si>
    <t>a3762ea33</t>
  </si>
  <si>
    <t>a3852ah134</t>
  </si>
  <si>
    <t>sp223000050h1</t>
  </si>
  <si>
    <t>Twentekanaal Zuid</t>
  </si>
  <si>
    <t>sp223000050h2</t>
  </si>
  <si>
    <t>Wegtersweg</t>
  </si>
  <si>
    <t>sp223000050h3</t>
  </si>
  <si>
    <t>Coba Ritsmastraat</t>
  </si>
  <si>
    <t>sp223000050h4</t>
  </si>
  <si>
    <t>Hengelo vrijverval</t>
  </si>
  <si>
    <t>sp223000050h5</t>
  </si>
  <si>
    <t>Persleiding Borne Delden</t>
  </si>
  <si>
    <t>sp223000050h6</t>
  </si>
  <si>
    <t>Twentekanaal Zuid RWZI</t>
  </si>
  <si>
    <t>s7625sc003h1</t>
  </si>
  <si>
    <t>lpn_235_3 afvalwater van de mestverwerkingsinstallatie</t>
  </si>
  <si>
    <t>s7638ph006h1</t>
  </si>
  <si>
    <t>wd23-065720</t>
  </si>
  <si>
    <t>yoroetben2</t>
  </si>
  <si>
    <t>Benedenstrooms fles 2</t>
  </si>
  <si>
    <t>yoroetben3</t>
  </si>
  <si>
    <t>Benedenstrooms fles 3</t>
  </si>
  <si>
    <t>yoroetben4</t>
  </si>
  <si>
    <t>Benedenstrooms fles 4</t>
  </si>
  <si>
    <t>yoroetben5</t>
  </si>
  <si>
    <t>Benedenstrooms fles 5</t>
  </si>
  <si>
    <t>yoroetbov2</t>
  </si>
  <si>
    <t>Bovenstrooms fles 2</t>
  </si>
  <si>
    <t>yoroetbov24</t>
  </si>
  <si>
    <t>Bovenstrooms fles 24</t>
  </si>
  <si>
    <t>yoroetbov3</t>
  </si>
  <si>
    <t>Bovenstrooms fles 3</t>
  </si>
  <si>
    <t>yoroetbov4</t>
  </si>
  <si>
    <t>Bovenstrooms fles 4</t>
  </si>
  <si>
    <t>yoroetbov5</t>
  </si>
  <si>
    <t>Bovenstrooms fles 5</t>
  </si>
  <si>
    <t>yoroetbov6</t>
  </si>
  <si>
    <t>Bovenstrooms fles 6</t>
  </si>
  <si>
    <t>yoroetbov7</t>
  </si>
  <si>
    <t>Bovenstrooms fles 7</t>
  </si>
  <si>
    <t>yoroetbov8</t>
  </si>
  <si>
    <t>Bovenstrooms fles 8</t>
  </si>
  <si>
    <t>yoroetbov9</t>
  </si>
  <si>
    <t>Bovenstrooms fles 9</t>
  </si>
  <si>
    <t>ztzukrml</t>
  </si>
  <si>
    <t>ztzuvis</t>
  </si>
  <si>
    <t>Visscher Seafood B.V. CP</t>
  </si>
  <si>
    <t>z23gka03</t>
  </si>
  <si>
    <t>Begin kavelsloot grenzend aan erf Visvijverweg 22 Swifterbant</t>
  </si>
  <si>
    <t>aa12102023</t>
  </si>
  <si>
    <t>z3967-01</t>
  </si>
  <si>
    <t>z6197-01</t>
  </si>
  <si>
    <t>z7351-01</t>
  </si>
  <si>
    <t>Effluent zuiveringstechnische voorziening (wasplaats + overslagperron)</t>
  </si>
  <si>
    <t>z7351-02</t>
  </si>
  <si>
    <t>Effluent zuiveringstechnische voorziening (container opstelplaats)</t>
  </si>
  <si>
    <t>s7595km036h0</t>
  </si>
  <si>
    <t>Effluent waterzuivering</t>
  </si>
  <si>
    <t>shfe-080</t>
  </si>
  <si>
    <t>wd-zd1vh</t>
  </si>
  <si>
    <t>ZD1VH effluent</t>
  </si>
  <si>
    <t>z23hwi-20</t>
  </si>
  <si>
    <t>effluent bronnering bodemsanering</t>
  </si>
  <si>
    <t>a3864nc-118</t>
  </si>
  <si>
    <t>l23ilc13o</t>
  </si>
  <si>
    <t>ILC-AQL-monster ow</t>
  </si>
  <si>
    <t>l23ilc14o</t>
  </si>
  <si>
    <t>ILC-UB-monster ow</t>
  </si>
  <si>
    <t>o8055pw1</t>
  </si>
  <si>
    <t>Afvalwater wasplaats Bonhof</t>
  </si>
  <si>
    <t>s240gw-020</t>
  </si>
  <si>
    <t>Nijverdal grondwaterpeilbuis 20</t>
  </si>
  <si>
    <t>s240gw-021</t>
  </si>
  <si>
    <t>Nijverdal grondwaterpeilbuis 21</t>
  </si>
  <si>
    <t>s240gw-022</t>
  </si>
  <si>
    <t>Nijverdal grondwaterpeilbuis 22</t>
  </si>
  <si>
    <t>s240gw-023</t>
  </si>
  <si>
    <t>Nijverdal grondwaterpeilbuis 23</t>
  </si>
  <si>
    <t>s7701pc002h1</t>
  </si>
  <si>
    <t>s170-decsot</t>
  </si>
  <si>
    <t>decanteerwater van de SOT</t>
  </si>
  <si>
    <t>s170-ovgrav</t>
  </si>
  <si>
    <t>overloopwater van de gravitairindikker</t>
  </si>
  <si>
    <t>z8315pe-01</t>
  </si>
  <si>
    <t>Effluent zuiveringtechnische voorziening zijnde wasstraat</t>
  </si>
  <si>
    <t>s2310271700h</t>
  </si>
  <si>
    <t>s2310271800h</t>
  </si>
  <si>
    <t>yiv-nien-dir-mp01</t>
  </si>
  <si>
    <t>Nienhuis Grondverzet Flipseweg 13a Rietmolen</t>
  </si>
  <si>
    <t>stp170</t>
  </si>
  <si>
    <t>wdbaco</t>
  </si>
  <si>
    <t>Remondis effluent Obas sorteerhal</t>
  </si>
  <si>
    <t>Remondis effluent Obas wasplaats</t>
  </si>
  <si>
    <t>a6718xa2</t>
  </si>
  <si>
    <t>Greif Tholu effluent Obas</t>
  </si>
  <si>
    <t>a6741hc2</t>
  </si>
  <si>
    <t>Simonsz effluent Obas</t>
  </si>
  <si>
    <t>a980619</t>
  </si>
  <si>
    <t>Vitens Rodemors</t>
  </si>
  <si>
    <t>s7737pk01ah1</t>
  </si>
  <si>
    <t>OBAS + Slibvang</t>
  </si>
  <si>
    <t>wjc-1</t>
  </si>
  <si>
    <t>Monster oktober ONO JC</t>
  </si>
  <si>
    <t>wrwziamersf</t>
  </si>
  <si>
    <t>RWZI Amersfoort effluent</t>
  </si>
  <si>
    <t>wrwzibath</t>
  </si>
  <si>
    <t>RWZI Bath effluent</t>
  </si>
  <si>
    <t>wrwzieindhov</t>
  </si>
  <si>
    <t>RWZI Eindhoven effluent</t>
  </si>
  <si>
    <t>wrwzikraling</t>
  </si>
  <si>
    <t>RWZI Kralingseveer effluent</t>
  </si>
  <si>
    <t>wrwzinieuw</t>
  </si>
  <si>
    <t>RWZI Nieuwgraaf effluent</t>
  </si>
  <si>
    <t>wrwzinijmeg</t>
  </si>
  <si>
    <t>RWZI Nijmegen effluent</t>
  </si>
  <si>
    <t>zclm-pu-01</t>
  </si>
  <si>
    <t>Monsterpunt 1, CLM, peen en ui, 2023</t>
  </si>
  <si>
    <t>zclm-pu-02</t>
  </si>
  <si>
    <t>Monsterpunt 2, CLM, peen en ui, 2023</t>
  </si>
  <si>
    <t>zclm-pu-03</t>
  </si>
  <si>
    <t>Monsterpunt 3, CLM, peen en ui, 2023</t>
  </si>
  <si>
    <t>zclm-pu-04</t>
  </si>
  <si>
    <t>Monsterpunt 4, CLM, peen en ui, 2023</t>
  </si>
  <si>
    <t>zclm-pu-05</t>
  </si>
  <si>
    <t>Monsterpunt 5, CLM, peen en ui, 2023</t>
  </si>
  <si>
    <t>zclm-pu-06</t>
  </si>
  <si>
    <t>Monsterpunt 6, CLM, peen en ui, 2023</t>
  </si>
  <si>
    <t>zclm-pu-07</t>
  </si>
  <si>
    <t>Monsterpunt 7, CLM, peen en ui, 2023</t>
  </si>
  <si>
    <t>zclm-pu-08</t>
  </si>
  <si>
    <t>Monsterpunt 8, CLM, peen en ui, 2023</t>
  </si>
  <si>
    <t>zclm-pu-09</t>
  </si>
  <si>
    <t>Monsterpunt 9, CLM, peen en ui, 2023</t>
  </si>
  <si>
    <t>zclm-pu-10</t>
  </si>
  <si>
    <t>Monsterpunt 10, CLM, peen en ui, 2023</t>
  </si>
  <si>
    <t>zclm-pu-11</t>
  </si>
  <si>
    <t>Monsterpunt 11, CLM, peen en ui, 2023</t>
  </si>
  <si>
    <t>zclm-pu-12</t>
  </si>
  <si>
    <t>Monsterpunt 12, CLM, peen en ui, 2023</t>
  </si>
  <si>
    <t>zclm-pu-13</t>
  </si>
  <si>
    <t>Monsterpunt 13, CLM, peen en ui, 2023</t>
  </si>
  <si>
    <t>zclm-pu-14</t>
  </si>
  <si>
    <t>Monsterpunt 14, CLM, peen en ui, 2023</t>
  </si>
  <si>
    <t>zclm-pu-15</t>
  </si>
  <si>
    <t>Monsterpunt 15, CLM, peen en ui, 2023</t>
  </si>
  <si>
    <t>zclm-pu-16</t>
  </si>
  <si>
    <t>Monsterpunt 16, CLM, peen en ui, 2023</t>
  </si>
  <si>
    <t>zclm-23-01</t>
  </si>
  <si>
    <t>zclm-23-02</t>
  </si>
  <si>
    <t>zclm-23-03</t>
  </si>
  <si>
    <t>zclm-23-04</t>
  </si>
  <si>
    <t>zclm-23-05</t>
  </si>
  <si>
    <t>zclm-23-06</t>
  </si>
  <si>
    <t>zclm-23-07</t>
  </si>
  <si>
    <t>zclm-23-08</t>
  </si>
  <si>
    <t>zclm-23-09</t>
  </si>
  <si>
    <t>zclm-23-10</t>
  </si>
  <si>
    <t>zclm-23-11</t>
  </si>
  <si>
    <t>zclm-23-12</t>
  </si>
  <si>
    <t>zclm-23-13</t>
  </si>
  <si>
    <t>zclm-23-14</t>
  </si>
  <si>
    <t>zclm-23-15</t>
  </si>
  <si>
    <t>zclm-23-16</t>
  </si>
  <si>
    <t>lkchlatest</t>
  </si>
  <si>
    <t>Testmonster Chlorofyl</t>
  </si>
  <si>
    <t>swb23-dg1mv01</t>
  </si>
  <si>
    <t>Emmen, Verlengde Herendijk thv nr 45</t>
  </si>
  <si>
    <t>swb23-dg1mv02</t>
  </si>
  <si>
    <t>Emmen, Verlengde Herendijk thv nr 46</t>
  </si>
  <si>
    <t>swb23-dg1mv03</t>
  </si>
  <si>
    <t>Emmen, Dikkewijk, N van A37</t>
  </si>
  <si>
    <t>swb23-dg1mv04</t>
  </si>
  <si>
    <t>Nieuw Amsterdam, W van Dikkewijk WZ langs A37</t>
  </si>
  <si>
    <t>swb23-dg1mv05</t>
  </si>
  <si>
    <t>Nieuw Amsterdam, Vierslagenweg Z van A37</t>
  </si>
  <si>
    <t>swb23-dg1mv06</t>
  </si>
  <si>
    <t>Nieuw Amsterdam, W van Dikkewijk WZ</t>
  </si>
  <si>
    <t>swb23-dg1mv07</t>
  </si>
  <si>
    <t>swb23-dg1mv08</t>
  </si>
  <si>
    <t>swb23-dg1mv09</t>
  </si>
  <si>
    <t>swb23-dg1mv10</t>
  </si>
  <si>
    <t>swb23-dg2mv01</t>
  </si>
  <si>
    <t>Kerkenveld, W van Braambergerweg</t>
  </si>
  <si>
    <t>swb23-dg2mv02</t>
  </si>
  <si>
    <t>Kerkenveld, O van Braambergerweg</t>
  </si>
  <si>
    <t>swb23-dg2mv03</t>
  </si>
  <si>
    <t>Elim, W van Barsweg</t>
  </si>
  <si>
    <t>swb23-dg2mv04</t>
  </si>
  <si>
    <t>swb23-dg2mv05</t>
  </si>
  <si>
    <t>Elim, O van Barsweg</t>
  </si>
  <si>
    <t>swb23-dg2mv06</t>
  </si>
  <si>
    <t>Nieuwlande, N van Boerdijk</t>
  </si>
  <si>
    <t>swb23-dg2mv07</t>
  </si>
  <si>
    <t>swb23-dg2mv08</t>
  </si>
  <si>
    <t>Nieuwlande, W van Veldweg</t>
  </si>
  <si>
    <t>z23kwa03</t>
  </si>
  <si>
    <t>Afvalwater uitstroom IBA</t>
  </si>
  <si>
    <t>a6716ak7</t>
  </si>
  <si>
    <t>Intercol afvalwater</t>
  </si>
  <si>
    <t>a7371gd20</t>
  </si>
  <si>
    <t>Sonac Loenen afvalwater</t>
  </si>
  <si>
    <t>lbl-stf-rl</t>
  </si>
  <si>
    <t>Blanco STF2, Rievierenland</t>
  </si>
  <si>
    <t>lbl-stf-ro</t>
  </si>
  <si>
    <t>Blanco STF2, Rijnland oost</t>
  </si>
  <si>
    <t>o7951cx5</t>
  </si>
  <si>
    <t>Afvalwater Brink Towing Systems B.V. Staphorst</t>
  </si>
  <si>
    <t>s7751kh012h1-1</t>
  </si>
  <si>
    <t>Bemonstering drijflaag Berflobeek, 1 van 2</t>
  </si>
  <si>
    <t>s7751kh012h1-2</t>
  </si>
  <si>
    <t>Bemonstering drijflaag Berflobeek, 2 van 2</t>
  </si>
  <si>
    <t>wd23-121543m</t>
  </si>
  <si>
    <t>ALBL0430, mengmonster</t>
  </si>
  <si>
    <t>wd23-121547m</t>
  </si>
  <si>
    <t>GROO0003, mengmonster</t>
  </si>
  <si>
    <t>wd23-121555m</t>
  </si>
  <si>
    <t>BOMMW0010, mengmonster</t>
  </si>
  <si>
    <t>z23gka04</t>
  </si>
  <si>
    <t>IBA Mosselweg 15 te Biddinghuizen</t>
  </si>
  <si>
    <t>z400-048k</t>
  </si>
  <si>
    <t>douche slibverwerkingsruimte</t>
  </si>
  <si>
    <t>z400-049k</t>
  </si>
  <si>
    <t>uitstortgootsteen slibverwerkingsruimte</t>
  </si>
  <si>
    <t>sp223000050h1a</t>
  </si>
  <si>
    <t>sp223000050h2a</t>
  </si>
  <si>
    <t>sp223000050h3a</t>
  </si>
  <si>
    <t>sp223000050h4a</t>
  </si>
  <si>
    <t>sp223000050h5a</t>
  </si>
  <si>
    <t>sp223000050h6a</t>
  </si>
  <si>
    <t>s7546rk149h1</t>
  </si>
  <si>
    <t>Bemonstering IBA-3A</t>
  </si>
  <si>
    <t>s7741mj030h1</t>
  </si>
  <si>
    <t>wdo57infl</t>
  </si>
  <si>
    <t>wds130ik-meng</t>
  </si>
  <si>
    <t>wds130ik-001</t>
  </si>
  <si>
    <t>Enschede-W Influent</t>
  </si>
  <si>
    <t>wds130ik-003</t>
  </si>
  <si>
    <t>wds130ik-004</t>
  </si>
  <si>
    <t>wds500ik-001</t>
  </si>
  <si>
    <t>aavoorst</t>
  </si>
  <si>
    <t>Gewasmonster AA Voorst</t>
  </si>
  <si>
    <t>s7554tz015b0</t>
  </si>
  <si>
    <t>z23hwi-21</t>
  </si>
  <si>
    <t>slib vanuit slibvangput voor OBAS</t>
  </si>
  <si>
    <t>z3897lj03-01</t>
  </si>
  <si>
    <t>Effluent wasplaats OBAS</t>
  </si>
  <si>
    <t>a230532</t>
  </si>
  <si>
    <t>Oude Twellose Beek</t>
  </si>
  <si>
    <t>a231440</t>
  </si>
  <si>
    <t>Terwoldse Wetering, zuid, Twello</t>
  </si>
  <si>
    <t>a3812rg41-2</t>
  </si>
  <si>
    <t>Smit en zoon MP2</t>
  </si>
  <si>
    <t>a6718wv20-3</t>
  </si>
  <si>
    <t>Recom Van Harte mp3</t>
  </si>
  <si>
    <t>a6718wv20-5</t>
  </si>
  <si>
    <t>Recom Van Harte mp5</t>
  </si>
  <si>
    <t>o8kkw150mw</t>
  </si>
  <si>
    <t>Wg O v 1eSchansweg thv hnr 15</t>
  </si>
  <si>
    <t>o8kkw200mw</t>
  </si>
  <si>
    <t>Wg O v 1eSchansweg Z v hnr 12</t>
  </si>
  <si>
    <t>swb23-dg4mw01</t>
  </si>
  <si>
    <t>Den Ham, wg ZO van Slenke</t>
  </si>
  <si>
    <t>swb23-dg4mw02</t>
  </si>
  <si>
    <t>Den Ham, wg Z van Ommerweg</t>
  </si>
  <si>
    <t>swb23-dg4mw03</t>
  </si>
  <si>
    <t>Geerdijk, wg N van Geerdijk thv nr 35</t>
  </si>
  <si>
    <t>swb23-dg4mw04</t>
  </si>
  <si>
    <t>Geerdijk, wg N van Geerdijk thv nr 59</t>
  </si>
  <si>
    <t>swb23-dg4mw05</t>
  </si>
  <si>
    <t>Geerdijk, wg Z van Geerdijk langs spoorlijn</t>
  </si>
  <si>
    <t>swb23-dg4mw06</t>
  </si>
  <si>
    <t>Geerdijk-Vroomshoop, wg Z van Geerdijk langs spoorlijn</t>
  </si>
  <si>
    <t>swb23-dg4mw07</t>
  </si>
  <si>
    <t>Vroomshoop, wg W van Vlasakkers, langs spoorlijn</t>
  </si>
  <si>
    <t>swb23-dg4mw08</t>
  </si>
  <si>
    <t>Westerhaar-Vriezenveensewijk, wg O van Hoofdweg thv nr 2</t>
  </si>
  <si>
    <t>swb23-dg4mw09</t>
  </si>
  <si>
    <t>Westerhaar-Vriezenveensewijk, wg W van N36</t>
  </si>
  <si>
    <t>swb23-dg4mw10</t>
  </si>
  <si>
    <t>Westerhaar-Vriezenveensewijk, wg O van N36</t>
  </si>
  <si>
    <t>swb23-dg4mw11</t>
  </si>
  <si>
    <t>Westerhaar-Vriezenveensewijk, wg langs Hoffmansweg</t>
  </si>
  <si>
    <t>swb23-dg4mw12</t>
  </si>
  <si>
    <t>De Pollen, wg langs Oude Hoevenweg</t>
  </si>
  <si>
    <t>swb23-dg4mw13</t>
  </si>
  <si>
    <t>Langeveen, wg N van Hardenbergerweg</t>
  </si>
  <si>
    <t>swb23-dg4mw14</t>
  </si>
  <si>
    <t>Langeveen, wg Z van Vasserdijk</t>
  </si>
  <si>
    <t>swb23-dg6mv01</t>
  </si>
  <si>
    <t>Deurningen, wg Z van Deurningerstraat thv nr 41</t>
  </si>
  <si>
    <t>swb23-dg6mv02</t>
  </si>
  <si>
    <t>Deurningen, wg Z van Deurningerstraat</t>
  </si>
  <si>
    <t>swb23-dg6mv03</t>
  </si>
  <si>
    <t>Boekelo, wg N van Beckumerstraat</t>
  </si>
  <si>
    <t>swb23-dg6mv04</t>
  </si>
  <si>
    <t>Boekelo, wg Z van Beckumerstraat</t>
  </si>
  <si>
    <t>swb23-dg6mv05</t>
  </si>
  <si>
    <t>Boekelo, wg N van Weleweg bij spoorlijn</t>
  </si>
  <si>
    <t>swb23-dg6mv06</t>
  </si>
  <si>
    <t>Borne, wg Z van Lemerij, W van spoorlijn</t>
  </si>
  <si>
    <t>swb23-dg7mv01</t>
  </si>
  <si>
    <t>Weerselo, wg N van Bellinckhofweg</t>
  </si>
  <si>
    <t>swb23-dg7mv02</t>
  </si>
  <si>
    <t>Rossum, wg N van Wiekerstraat</t>
  </si>
  <si>
    <t>swb23-dg7mv03</t>
  </si>
  <si>
    <t>Denekamp, vijver bij restaurant De Watermolen</t>
  </si>
  <si>
    <t>swb23-dg7mv04</t>
  </si>
  <si>
    <t>Denekamp, wg N van Schiphorstdijk</t>
  </si>
  <si>
    <t>swb23-dg7mv05</t>
  </si>
  <si>
    <t>Denekamp, wg N van Molendijk</t>
  </si>
  <si>
    <t>swb23-dg7mv06</t>
  </si>
  <si>
    <t>Beuningen, wg O van Beuningerstraat thv nr 50</t>
  </si>
  <si>
    <t>atv0976b</t>
  </si>
  <si>
    <t>Poeliersbedrijf Ep de Graaf BV, Halvinkhuizerweg laaddock afvoert-Ottele</t>
  </si>
  <si>
    <t>lvio23-32-ow5</t>
  </si>
  <si>
    <t>Ringonderzoek VIO 23-32 ow5</t>
  </si>
  <si>
    <t>lvio23-32-ow6</t>
  </si>
  <si>
    <t>Ringonderzoek VIO 23-32 ow6</t>
  </si>
  <si>
    <t>lvio23-32-std7</t>
  </si>
  <si>
    <t>Ringonderzoek VIO 23-32 std7</t>
  </si>
  <si>
    <t>orsc231108-01</t>
  </si>
  <si>
    <t>drijflaag watergang Hoogeveen</t>
  </si>
  <si>
    <t>o8271pe1</t>
  </si>
  <si>
    <t>Oppervlaktewater Vahl b.v.</t>
  </si>
  <si>
    <t>s7513et075h1</t>
  </si>
  <si>
    <t>ztzzcen</t>
  </si>
  <si>
    <t>Center Parcs Netherlands N.V. MW</t>
  </si>
  <si>
    <t>z23kwa04</t>
  </si>
  <si>
    <t>s7559sj021h0</t>
  </si>
  <si>
    <t>Effluent ONO installatie, week 44</t>
  </si>
  <si>
    <t>s7602ke000h0</t>
  </si>
  <si>
    <t>oliesporen in waterloop</t>
  </si>
  <si>
    <t>arla foods</t>
  </si>
  <si>
    <t>wd23-065716</t>
  </si>
  <si>
    <t>wd23-132880</t>
  </si>
  <si>
    <t>LOCalgemeenHH SK</t>
  </si>
  <si>
    <t>wd23-132881</t>
  </si>
  <si>
    <t>s7696kb001h1</t>
  </si>
  <si>
    <t>Bemonstering vijver</t>
  </si>
  <si>
    <t>s7696kb001h2</t>
  </si>
  <si>
    <t>s7742nb001b1</t>
  </si>
  <si>
    <t>Bio Energy Coevorden B.V.; eindpunt SWR t.h.v. weegbrug</t>
  </si>
  <si>
    <t>s7742nb001b2</t>
  </si>
  <si>
    <t>Bio Energy Coevorden B.V.; eindpunt SWR t.h.v. hal 4</t>
  </si>
  <si>
    <t>z20gz-39365</t>
  </si>
  <si>
    <t>lvio23-32std9</t>
  </si>
  <si>
    <t>Ringonderzoek VIO23-32 std9</t>
  </si>
  <si>
    <t>lvio23-33aw7</t>
  </si>
  <si>
    <t>Ringonderzoek VIO23-33 aw7</t>
  </si>
  <si>
    <t>lvio23-33aw8</t>
  </si>
  <si>
    <t>Ringonderzoek VIO23-33 aw8</t>
  </si>
  <si>
    <t>lvio23-33dw1</t>
  </si>
  <si>
    <t>Ringonderzoek VIO23-33 DW1</t>
  </si>
  <si>
    <t>lvio23-33dw2</t>
  </si>
  <si>
    <t>Ringonderzoek VIO23-33 DW2</t>
  </si>
  <si>
    <t>lvio23-33gw3</t>
  </si>
  <si>
    <t>Ringonderzoek VIO23-33 gw3</t>
  </si>
  <si>
    <t>lvio23-33gw4</t>
  </si>
  <si>
    <t>Ringonderzoek VIO23-33 gw4</t>
  </si>
  <si>
    <t>lvio23-33ow5</t>
  </si>
  <si>
    <t>Ringonderzoek VIO23-33 ow5</t>
  </si>
  <si>
    <t>lvio23-33ow6</t>
  </si>
  <si>
    <t>Ringonderzoek VIO23-33 ow6</t>
  </si>
  <si>
    <t>RWZI Echten, actief slib BCFS</t>
  </si>
  <si>
    <t>RWZI Echten, actief slib tank 2</t>
  </si>
  <si>
    <t>o7942la19-1</t>
  </si>
  <si>
    <t>Afvalwater opslagterrein inerte goederen Kok Meppel BV</t>
  </si>
  <si>
    <t>o7942la19-2</t>
  </si>
  <si>
    <t>Afvalwater opslagterrein niet inerte goederen Kok Meppel BV</t>
  </si>
  <si>
    <t>o7942la21-1</t>
  </si>
  <si>
    <t>Afvalwater opslagterrein inerte goederen Op- en Overslag Meppel BV</t>
  </si>
  <si>
    <t>o7942la21-2</t>
  </si>
  <si>
    <t>Afvalwater opslagterrein niet inerte goederen Op- en Overslag Meppel BV</t>
  </si>
  <si>
    <t>s7581gm171h1</t>
  </si>
  <si>
    <t>Drugsafvalwater</t>
  </si>
  <si>
    <t>s7602ke000h1</t>
  </si>
  <si>
    <t>Straatkolk bemonstering olie</t>
  </si>
  <si>
    <t>Aalbers BV steekmonster afvalwater olie afscheider</t>
  </si>
  <si>
    <t>yizwabclmv01</t>
  </si>
  <si>
    <t>What’s cooking? Parallelweg 21 Borculo Steekmonster Afvalwater</t>
  </si>
  <si>
    <t>aawilthzang</t>
  </si>
  <si>
    <t>Gewasmonster Wilthzang</t>
  </si>
  <si>
    <t>wdtwence-noordwal</t>
  </si>
  <si>
    <t>Lozing vanaf het talud Noordwal</t>
  </si>
  <si>
    <t>wdvh-01</t>
  </si>
  <si>
    <t>Narcis</t>
  </si>
  <si>
    <t>wdvh-02</t>
  </si>
  <si>
    <t>Schiedam</t>
  </si>
  <si>
    <t>wdvh-03</t>
  </si>
  <si>
    <t>Bellis</t>
  </si>
  <si>
    <t>wdvh-04</t>
  </si>
  <si>
    <t>Makkum</t>
  </si>
  <si>
    <t>wd23-065737</t>
  </si>
  <si>
    <t>wd23-065833</t>
  </si>
  <si>
    <t>wd23-065845</t>
  </si>
  <si>
    <t>Plas oosterse dijk polder Hattem</t>
  </si>
  <si>
    <t>Plas oostersedijk</t>
  </si>
  <si>
    <t>a385ec177-1</t>
  </si>
  <si>
    <t>a7323rw1</t>
  </si>
  <si>
    <t>Holland Colours effluent zuivering</t>
  </si>
  <si>
    <t>a7332bh9</t>
  </si>
  <si>
    <t>ESA eflluent zuivering</t>
  </si>
  <si>
    <t>Hegin eflluent zuivering</t>
  </si>
  <si>
    <t>s170iss-adhoc</t>
  </si>
  <si>
    <t>Ingedikt surplusslib adhoc tbv KRW</t>
  </si>
  <si>
    <t>s170ss-adhoc</t>
  </si>
  <si>
    <t>Surplusslib adhoc tbv KRW</t>
  </si>
  <si>
    <t>s2311161430h</t>
  </si>
  <si>
    <t>Monster afvalwater terreinwater</t>
  </si>
  <si>
    <t>zorivm-ew-15-24</t>
  </si>
  <si>
    <t>zorivm-ew-15-28</t>
  </si>
  <si>
    <t>zorivm-ew-24-03</t>
  </si>
  <si>
    <t>Drainwater project Vuursteentocht drain 24-03</t>
  </si>
  <si>
    <t>zorivm-ew-24-17</t>
  </si>
  <si>
    <t>Drainwater project Vuursteentocht drain 24-17</t>
  </si>
  <si>
    <t>zorivm-ew-24-23</t>
  </si>
  <si>
    <t>Drainwater project Vuursteentocht drain 24-23</t>
  </si>
  <si>
    <t>zorivm-ew-24-6</t>
  </si>
  <si>
    <t>zorivm-ew-42-06</t>
  </si>
  <si>
    <t>Drainwater project Vuursteentocht drain 42-6</t>
  </si>
  <si>
    <t>zorivm-ew-42-11</t>
  </si>
  <si>
    <t>Drainwater project Vuursteentocht drain 42-11</t>
  </si>
  <si>
    <t>zorivm-ew-42-17</t>
  </si>
  <si>
    <t>Drainwater project Vuursteentocht drain 42-17</t>
  </si>
  <si>
    <t>zorivm-ew-51-19</t>
  </si>
  <si>
    <t>zorivm-ew-51-24</t>
  </si>
  <si>
    <t>lbodacopstart</t>
  </si>
  <si>
    <t>Opstarten Bodac project voor 8:00 volgende dag</t>
  </si>
  <si>
    <t>orsc20231120-01</t>
  </si>
  <si>
    <t>Bedrijfsafvalwater Poultry Meppel B.V.</t>
  </si>
  <si>
    <t>wd23-054748</t>
  </si>
  <si>
    <t>z26cn-39366</t>
  </si>
  <si>
    <t>DRAINAGEPUT, begraafplaats Almere Haven</t>
  </si>
  <si>
    <t>z173-01</t>
  </si>
  <si>
    <t>z400-x-1103</t>
  </si>
  <si>
    <t>Gemaal Westerdreef (Gondel) (ZZL nr. 425)</t>
  </si>
  <si>
    <t>z400-x-1104</t>
  </si>
  <si>
    <t>Gemaal Noorderwagenplein (ZZL nr. 410)</t>
  </si>
  <si>
    <t>z400-x-1105</t>
  </si>
  <si>
    <t>Gemaal de Griend (ZZL nr. 445)</t>
  </si>
  <si>
    <t>z400-x-1106</t>
  </si>
  <si>
    <t>Gemaal Warande (ZZL nr. 435)</t>
  </si>
  <si>
    <t>z400-x-1107</t>
  </si>
  <si>
    <t>Gemaal Noordersluis (ZZL nr. 405)</t>
  </si>
  <si>
    <t>a8166jx5-1</t>
  </si>
  <si>
    <t>Oppervlaktewater c-water naast perceel</t>
  </si>
  <si>
    <t>a8166jx5-2</t>
  </si>
  <si>
    <t>Plas op perceel regenwater</t>
  </si>
  <si>
    <t>a8166jx5-3</t>
  </si>
  <si>
    <t>Plas op perceel vervuildwater</t>
  </si>
  <si>
    <t>Enschede-W aflaat voorbezinktank 1</t>
  </si>
  <si>
    <t>s130vbt002</t>
  </si>
  <si>
    <t>Enschede-W aflaat voorbezinktank 2</t>
  </si>
  <si>
    <t>s130vbt003</t>
  </si>
  <si>
    <t>Enschede-W aflaat voorbezinktank 3</t>
  </si>
  <si>
    <t>z200-sp-dkbla</t>
  </si>
  <si>
    <t>z200-sp-dkblb</t>
  </si>
  <si>
    <t>Schudproeven Poederkool blanco B</t>
  </si>
  <si>
    <t>z200-sp-dkre10</t>
  </si>
  <si>
    <t>Schudproeven Poederkool ref A-10</t>
  </si>
  <si>
    <t>z200-sp-dkre20</t>
  </si>
  <si>
    <t>Schudproeven Poederkool ref A-20</t>
  </si>
  <si>
    <t>z200-sp-dk1a10</t>
  </si>
  <si>
    <t>Schudproeven Poederkool 1A-10</t>
  </si>
  <si>
    <t>z200-sp-dk1a20</t>
  </si>
  <si>
    <t>Schudproeven Poederkool 1A-20</t>
  </si>
  <si>
    <t>z200-sp-dk1b10</t>
  </si>
  <si>
    <t>Schudproeven Poederkool 1B-10</t>
  </si>
  <si>
    <t>z200-sp-dk1b20</t>
  </si>
  <si>
    <t>Schudproeven Poederkool 1B-20</t>
  </si>
  <si>
    <t>z200-sp-dk2a10</t>
  </si>
  <si>
    <t>Schudproeven Poederkool 2A-10</t>
  </si>
  <si>
    <t>z200-sp-dk2a20</t>
  </si>
  <si>
    <t>Schudproeven Poederkool 2A-20</t>
  </si>
  <si>
    <t>z200-sp-dk2b10</t>
  </si>
  <si>
    <t>Schudproeven Poederkool 2B-10</t>
  </si>
  <si>
    <t>z200-sp-dk2b20</t>
  </si>
  <si>
    <t>Schudproeven Poederkool 2B-20</t>
  </si>
  <si>
    <t>z200-sp-dk3a10</t>
  </si>
  <si>
    <t>Schudproeven Poederkool 3A-10</t>
  </si>
  <si>
    <t>z200-sp-dk3a20</t>
  </si>
  <si>
    <t>Schudproeven Poederkool 3A-20</t>
  </si>
  <si>
    <t>z200-sp-dk3b10</t>
  </si>
  <si>
    <t>Schudproeven Poederkool 3B-10</t>
  </si>
  <si>
    <t>z200-sp-dk3b20</t>
  </si>
  <si>
    <t>Schudproeven Poederkool 3B-20</t>
  </si>
  <si>
    <t>z200-sp-efa</t>
  </si>
  <si>
    <t>Schudproeven Poederkool Effluent Monster A</t>
  </si>
  <si>
    <t>z200-sp-efb</t>
  </si>
  <si>
    <t>Schudproeven Poederkool Effluent Monster B</t>
  </si>
  <si>
    <t>z23fhe13</t>
  </si>
  <si>
    <t>Effluent IBA met Helofytenfilter</t>
  </si>
  <si>
    <t>z23hwi-22</t>
  </si>
  <si>
    <t>z23hwi-23</t>
  </si>
  <si>
    <t>effluent ontsmetter</t>
  </si>
  <si>
    <t>RWZI Nijkerk</t>
  </si>
  <si>
    <t>a8096rr7-1</t>
  </si>
  <si>
    <t>Van Werven effluent OBAS riool</t>
  </si>
  <si>
    <t>a8096rr7-2</t>
  </si>
  <si>
    <t>Van Werven effluent OBAS wasplaats rijplaten</t>
  </si>
  <si>
    <t>a8096rr7-3</t>
  </si>
  <si>
    <t>Van Werven effluent OBAS achter loods</t>
  </si>
  <si>
    <t>orsc20231124-01</t>
  </si>
  <si>
    <t>Bedrijfsafvalwater controlevoorziening handelsonderneming H&amp;W</t>
  </si>
  <si>
    <t>ors7701-1</t>
  </si>
  <si>
    <t>Afvalwater wasplaats koel</t>
  </si>
  <si>
    <t>o03ow-si</t>
  </si>
  <si>
    <t>Overloopwater slibindikker RWZI Beilen</t>
  </si>
  <si>
    <t>o1lihk661me</t>
  </si>
  <si>
    <t>Linthorst Homankanaal nabij De Hullen</t>
  </si>
  <si>
    <t>o1lihk661mw</t>
  </si>
  <si>
    <t>o1lihk662mw</t>
  </si>
  <si>
    <t>o1lihk761me</t>
  </si>
  <si>
    <t>Linthorst Homankanaal nabij OZ 24</t>
  </si>
  <si>
    <t>o1lihk761mw</t>
  </si>
  <si>
    <t>o1lihk762mw</t>
  </si>
  <si>
    <t>o1lihk821me</t>
  </si>
  <si>
    <t>Linthorst Homankanaal Z v Haarweg</t>
  </si>
  <si>
    <t>o1lihk821mw</t>
  </si>
  <si>
    <t>o1lihk822mw</t>
  </si>
  <si>
    <t>o1lihk861me</t>
  </si>
  <si>
    <t>Linthorst Homankanaal Tiendeveen nabij OZ 27</t>
  </si>
  <si>
    <t>o1lihk861mw</t>
  </si>
  <si>
    <t>o1lihk862mw</t>
  </si>
  <si>
    <t>o1lihk901me</t>
  </si>
  <si>
    <t>Linthorst Homankanaal N v Hoogeveenseweg</t>
  </si>
  <si>
    <t>o1lihk901mw</t>
  </si>
  <si>
    <t>o1lihk902mw</t>
  </si>
  <si>
    <t>o1lihk941me</t>
  </si>
  <si>
    <t>Linthorst Homankanaal nabij OZ 51</t>
  </si>
  <si>
    <t>o1lihk941mw</t>
  </si>
  <si>
    <t>o1lihk942mw</t>
  </si>
  <si>
    <t>o8035rk1-1</t>
  </si>
  <si>
    <t>Influent IBA 3A Fusion Plaza</t>
  </si>
  <si>
    <t>o8035rk1-2</t>
  </si>
  <si>
    <t>Effluent IBA 3A Fusion Plaza</t>
  </si>
  <si>
    <t>Hengelo afloop voorbezinktank</t>
  </si>
  <si>
    <t>s100vbt002</t>
  </si>
  <si>
    <t>Oldenzaal aflaat voorbezinktank 2</t>
  </si>
  <si>
    <t>s150vbt002</t>
  </si>
  <si>
    <t>Goor aflaat voorbezinktank 2</t>
  </si>
  <si>
    <t>s7788ah036h1</t>
  </si>
  <si>
    <t>Lozingspunt pijp</t>
  </si>
  <si>
    <t>s7788ah036h2</t>
  </si>
  <si>
    <t>s7844tc006h1</t>
  </si>
  <si>
    <t>Bakkerij Goedhart</t>
  </si>
  <si>
    <t>z20gz-38930afp-1</t>
  </si>
  <si>
    <t>OOSTERVAART, Zandhaven, wb2024, traject 2, MV07. afperking 1</t>
  </si>
  <si>
    <t>z20gz-38930afp-10</t>
  </si>
  <si>
    <t>OOSTERVAART, Zandhaven, wb2024, traject 2, MV07. afperking 10</t>
  </si>
  <si>
    <t>z20gz-38930afp-11</t>
  </si>
  <si>
    <t>OOSTERVAART, Zandhaven, wb2024, traject 2, MV07. afperking 11</t>
  </si>
  <si>
    <t>z20gz-38930afp-12</t>
  </si>
  <si>
    <t>OOSTERVAART, Zandhaven, wb2024, traject 2, MV07. afperking 12</t>
  </si>
  <si>
    <t>z20gz-38930afp-13</t>
  </si>
  <si>
    <t>OOSTERVAART, Zandhaven, wb2024, traject 2, MV07. afperking 13</t>
  </si>
  <si>
    <t>z20gz-38930afp-14</t>
  </si>
  <si>
    <t>OOSTERVAART, Zandhaven, wb2024, traject 2, MV07. afperking 14</t>
  </si>
  <si>
    <t>z20gz-38930afp-15</t>
  </si>
  <si>
    <t>OOSTERVAART, Zandhaven, wb2024, traject 2, MV07. afperking 15</t>
  </si>
  <si>
    <t>z20gz-38930afp-16</t>
  </si>
  <si>
    <t>OOSTERVAART, Zandhaven, wb2024, traject 2, MV07. afperking 16</t>
  </si>
  <si>
    <t>z20gz-38930afp-17</t>
  </si>
  <si>
    <t>OOSTERVAART, Zandhaven, wb2024, traject 2, MV07. afperking 17</t>
  </si>
  <si>
    <t>z20gz-38930afp-18</t>
  </si>
  <si>
    <t>OOSTERVAART, Zandhaven, wb2024, traject 2, MV07. afperking 18</t>
  </si>
  <si>
    <t>z20gz-38930afp-19</t>
  </si>
  <si>
    <t>OOSTERVAART, Zandhaven, wb2024, traject 2, MV07. afperking 19</t>
  </si>
  <si>
    <t>z20gz-38930afp-2</t>
  </si>
  <si>
    <t>OOSTERVAART, Zandhaven, wb2024, traject 2, MV07. afperking 2</t>
  </si>
  <si>
    <t>z20gz-38930afp-20</t>
  </si>
  <si>
    <t>OOSTERVAART, Zandhaven, wb2024, traject 2, MV07. afperking 20</t>
  </si>
  <si>
    <t>z20gz-38930afp-21</t>
  </si>
  <si>
    <t>OOSTERVAART, Zandhaven, wb2024, traject 2, MV07. afperking 21</t>
  </si>
  <si>
    <t>z20gz-38930afp-22</t>
  </si>
  <si>
    <t>OOSTERVAART, Zandhaven, wb2024, traject 2, MV07. afperking 22</t>
  </si>
  <si>
    <t>z20gz-38930afp-3</t>
  </si>
  <si>
    <t>OOSTERVAART, Zandhaven, wb2024, traject 2, MV07. afperking 3</t>
  </si>
  <si>
    <t>z20gz-38930afp-4</t>
  </si>
  <si>
    <t>OOSTERVAART, Zandhaven, wb2024, traject 2, MV07. afperking 4</t>
  </si>
  <si>
    <t>z20gz-38930afp-5</t>
  </si>
  <si>
    <t>OOSTERVAART, Zandhaven, wb2024, traject 2, MV07. afperking 5</t>
  </si>
  <si>
    <t>z20gz-38930afp-6</t>
  </si>
  <si>
    <t>OOSTERVAART, Zandhaven, wb2024, traject 2, MV07. afperking 6</t>
  </si>
  <si>
    <t>z20gz-38930afp-7</t>
  </si>
  <si>
    <t>OOSTERVAART, Zandhaven, wb2024, traject 2, MV07. afperking 7</t>
  </si>
  <si>
    <t>z20gz-38930afp-8</t>
  </si>
  <si>
    <t>OOSTERVAART, Zandhaven, wb2024, traject 2, MV07. afperking 8</t>
  </si>
  <si>
    <t>z20gz-38930afp-9</t>
  </si>
  <si>
    <t>OOSTERVAART, Zandhaven, wb2024, traject 2, MV07. afperking 9</t>
  </si>
  <si>
    <t>wd-loza1born</t>
  </si>
  <si>
    <t>Lozingspunt Veldkampsweg A1/A35 Borne</t>
  </si>
  <si>
    <t>z23hwi-24</t>
  </si>
  <si>
    <t>grondwater Nes</t>
  </si>
  <si>
    <t>z800-xft-1101</t>
  </si>
  <si>
    <t>Influentstreng Espel</t>
  </si>
  <si>
    <t>z800-xft-1102</t>
  </si>
  <si>
    <t>Influentstreng Urk/kern</t>
  </si>
  <si>
    <t>z800-xft-1103</t>
  </si>
  <si>
    <t>Influentstreng Emmeloord Noord</t>
  </si>
  <si>
    <t>z800-xft-1105</t>
  </si>
  <si>
    <t>Influentstreng Emmeloord Zuid</t>
  </si>
  <si>
    <t>z800-xft-1106</t>
  </si>
  <si>
    <t>Influentstreng Ens/Nagele</t>
  </si>
  <si>
    <t>z800-xft-1108</t>
  </si>
  <si>
    <t>Influentstreng Tollebeek</t>
  </si>
  <si>
    <t>z800-xft-1109</t>
  </si>
  <si>
    <t>Influentstreng Urk Stortemelk/Urk de Staart</t>
  </si>
  <si>
    <t>wdrivm</t>
  </si>
  <si>
    <t>a109wlonq998</t>
  </si>
  <si>
    <t>RWZI Terwolde, roostergoed</t>
  </si>
  <si>
    <t>a109wlonq999</t>
  </si>
  <si>
    <t>RWZI Terwolde, drijflaag influentgemaal</t>
  </si>
  <si>
    <t>lastpakken</t>
  </si>
  <si>
    <t>Vijver met toekijkende lastpakken</t>
  </si>
  <si>
    <t>looievaar</t>
  </si>
  <si>
    <t>Vijver nabij Ooievaarsnest</t>
  </si>
  <si>
    <t>s7891tl022h9</t>
  </si>
  <si>
    <t>Overloop wadi</t>
  </si>
  <si>
    <t>z23fhe14</t>
  </si>
  <si>
    <t>Wasplaats me obas</t>
  </si>
  <si>
    <t>sapnf_cadmiumhh</t>
  </si>
  <si>
    <t>sapnf_macroion</t>
  </si>
  <si>
    <t>sap_ptotntot</t>
  </si>
  <si>
    <t>sap_vldbasis</t>
  </si>
  <si>
    <t>sap_vldbio</t>
  </si>
  <si>
    <t>sap_waterkrktr</t>
  </si>
  <si>
    <t>vpfgh007 (Verpakking FGH007)</t>
  </si>
  <si>
    <t>wlhb01</t>
  </si>
  <si>
    <t>Hanshorstweg bovenstrooms litshofbeek (HBL)</t>
  </si>
  <si>
    <t>wlhb02</t>
  </si>
  <si>
    <t>Lithofsbeek benedenstrooms (LBB)</t>
  </si>
  <si>
    <t>lcentc444-wg2-1</t>
  </si>
  <si>
    <t>River clay sample 1</t>
  </si>
  <si>
    <t>lcentc444-wg2-2</t>
  </si>
  <si>
    <t>Sediment sample 2</t>
  </si>
  <si>
    <t>lcentc444-wg2-3</t>
  </si>
  <si>
    <t>Marine sediment sample 3</t>
  </si>
  <si>
    <t>lcentc444-wg2-4</t>
  </si>
  <si>
    <t>Waste sample 4</t>
  </si>
  <si>
    <t>lcentc444-wg2-5</t>
  </si>
  <si>
    <t>Soil sample 5</t>
  </si>
  <si>
    <t>lcentc444-wg2-6</t>
  </si>
  <si>
    <t>Sludge sample 6</t>
  </si>
  <si>
    <t>lcentc444-wg2-7</t>
  </si>
  <si>
    <t>Standard sample7 in methanol</t>
  </si>
  <si>
    <t>ywb23-mv001</t>
  </si>
  <si>
    <t>ywb2301, MV001</t>
  </si>
  <si>
    <t>ywb23-mv002</t>
  </si>
  <si>
    <t>ywb2301, MV002</t>
  </si>
  <si>
    <t>ywb23-mv003</t>
  </si>
  <si>
    <t>ywb2301, MV003</t>
  </si>
  <si>
    <t>ywb23-mv004</t>
  </si>
  <si>
    <t>ywb2301, MV004</t>
  </si>
  <si>
    <t>ywb23-mv005</t>
  </si>
  <si>
    <t>ywb2301, MV005</t>
  </si>
  <si>
    <t>ywb23-mv006</t>
  </si>
  <si>
    <t>ywb2301, MV006</t>
  </si>
  <si>
    <t>ywb23-mv007</t>
  </si>
  <si>
    <t>ywb2301, MV007</t>
  </si>
  <si>
    <t>ywb23-mv008</t>
  </si>
  <si>
    <t>ywb2301, MV008</t>
  </si>
  <si>
    <t>ywb23-mv009</t>
  </si>
  <si>
    <t>ywb2301, MV009</t>
  </si>
  <si>
    <t>ywb23-mv010</t>
  </si>
  <si>
    <t>ywb2301, MV010</t>
  </si>
  <si>
    <t>ywb23-mv011</t>
  </si>
  <si>
    <t>ywb2301, MV011</t>
  </si>
  <si>
    <t>ywb23-mv012</t>
  </si>
  <si>
    <t>ywb2301, MV012</t>
  </si>
  <si>
    <t>ywb23-mv013</t>
  </si>
  <si>
    <t>ywb2301, MV013</t>
  </si>
  <si>
    <t>ywb23-mv014</t>
  </si>
  <si>
    <t>ywb2301, MV014</t>
  </si>
  <si>
    <t>ywb23-mv015</t>
  </si>
  <si>
    <t>ywb2301, MV015</t>
  </si>
  <si>
    <t>ywb23-mv016</t>
  </si>
  <si>
    <t>ywb2301, MV016</t>
  </si>
  <si>
    <t>ywb23-mv017</t>
  </si>
  <si>
    <t>ywb2301, MV017</t>
  </si>
  <si>
    <t>ywb23-mv018</t>
  </si>
  <si>
    <t>ywb2301, MV018</t>
  </si>
  <si>
    <t>ywb23-mv019</t>
  </si>
  <si>
    <t>ywb2301, MV019</t>
  </si>
  <si>
    <t>ywb23-mv020</t>
  </si>
  <si>
    <t>ywb2301, MV020</t>
  </si>
  <si>
    <t>ywb23-mv021</t>
  </si>
  <si>
    <t>ywb2301, MV021</t>
  </si>
  <si>
    <t>ywb23-mv022</t>
  </si>
  <si>
    <t>ywb2301, MV022</t>
  </si>
  <si>
    <t>ywb23-mv023</t>
  </si>
  <si>
    <t>ywb2301, MV023</t>
  </si>
  <si>
    <t>ywb23-mv024</t>
  </si>
  <si>
    <t>ywb2301, MV024</t>
  </si>
  <si>
    <t>ywb23-mv025</t>
  </si>
  <si>
    <t>ywb2301, MV025</t>
  </si>
  <si>
    <t>ywb23-mv026</t>
  </si>
  <si>
    <t>ywb2301, MV026</t>
  </si>
  <si>
    <t>ywb23-mv027</t>
  </si>
  <si>
    <t>ywb2301, MV027</t>
  </si>
  <si>
    <t>ywb23-mv028</t>
  </si>
  <si>
    <t>ywb2301, MV028</t>
  </si>
  <si>
    <t>ywb23-mv029</t>
  </si>
  <si>
    <t>ywb2301, MV029</t>
  </si>
  <si>
    <t>ywb23-mv030</t>
  </si>
  <si>
    <t>ywb2301, MV030</t>
  </si>
  <si>
    <t>ywb23-mv031</t>
  </si>
  <si>
    <t>ywb2301, MV031</t>
  </si>
  <si>
    <t>ywb23-mv032</t>
  </si>
  <si>
    <t>ywb2301, MV032</t>
  </si>
  <si>
    <t>ywb23-mv033</t>
  </si>
  <si>
    <t>ywb2301, MV033</t>
  </si>
  <si>
    <t>ywb23-mv034</t>
  </si>
  <si>
    <t>ywb2301, MV034</t>
  </si>
  <si>
    <t>ywb23-mv035</t>
  </si>
  <si>
    <t>ywb2301, MV035</t>
  </si>
  <si>
    <t>ywb23-mv036</t>
  </si>
  <si>
    <t>ywb2301, MV036</t>
  </si>
  <si>
    <t>ywb23-mv037</t>
  </si>
  <si>
    <t>ywb2301, MV037</t>
  </si>
  <si>
    <t>ywb23-mv038</t>
  </si>
  <si>
    <t>ywb2301, MV038</t>
  </si>
  <si>
    <t>ywb23-mv039</t>
  </si>
  <si>
    <t>ywb2301, MV039</t>
  </si>
  <si>
    <t>ywb23-mv040</t>
  </si>
  <si>
    <t>ywb2301, MV040</t>
  </si>
  <si>
    <t>ywb23-mv041</t>
  </si>
  <si>
    <t>ywb2301, MV041</t>
  </si>
  <si>
    <t>ywb23-mv042</t>
  </si>
  <si>
    <t>ywb2301, MV042</t>
  </si>
  <si>
    <t>ywb23-mv043</t>
  </si>
  <si>
    <t>ywb2301, MV043</t>
  </si>
  <si>
    <t>ywb23-mv044</t>
  </si>
  <si>
    <t>ywb2301, MV044</t>
  </si>
  <si>
    <t>ywb23-mv045</t>
  </si>
  <si>
    <t>ywb2301, MV045</t>
  </si>
  <si>
    <t>ywb23-mv046</t>
  </si>
  <si>
    <t>ywb2301, MV046</t>
  </si>
  <si>
    <t>ywb23-mv047</t>
  </si>
  <si>
    <t>ywb2301, MV047</t>
  </si>
  <si>
    <t>ywb23-mv048</t>
  </si>
  <si>
    <t>ywb2301, MV048</t>
  </si>
  <si>
    <t>ywb23-mv049</t>
  </si>
  <si>
    <t>ywb2301, MV049</t>
  </si>
  <si>
    <t>ywb23-mv050</t>
  </si>
  <si>
    <t>ywb2301, MV050</t>
  </si>
  <si>
    <t>monb25 (Monsterbehandeling – 25 ilowpunten)</t>
  </si>
  <si>
    <t>JDB Effluent bezinkput</t>
  </si>
  <si>
    <t>o7903ap24</t>
  </si>
  <si>
    <t>EOC Nederland B.V. afvoer gezuiverd afvalwater</t>
  </si>
  <si>
    <t>s170-surpl</t>
  </si>
  <si>
    <t>Overloopwater van de surplusindikker</t>
  </si>
  <si>
    <t>s749ae167h0</t>
  </si>
  <si>
    <t>ytznavaszgw</t>
  </si>
  <si>
    <t>Aanvoer per as Zegwaard Zuigwagens diverse locaties</t>
  </si>
  <si>
    <t>l23lktest</t>
  </si>
  <si>
    <t>waterkolom</t>
  </si>
  <si>
    <t>s7472db001b0</t>
  </si>
  <si>
    <t>RETERRA effluent percolaatbassins</t>
  </si>
  <si>
    <t>RWZI olburgen influent Aviko</t>
  </si>
  <si>
    <t>o4911vj16-1</t>
  </si>
  <si>
    <t>Bollenspoelen/monster uit afstroming van perceel van beregening in perceelsloot</t>
  </si>
  <si>
    <t>o4911vj16-2</t>
  </si>
  <si>
    <t>Bollenspoelen/referentiemonster bovenstrooms Oost-zijde perceelsloot</t>
  </si>
  <si>
    <t>o4911vj16-3</t>
  </si>
  <si>
    <t>Bollenspoelen/monster uit afstroming uit geul in A watergang bij bassin</t>
  </si>
  <si>
    <t>o4911vj16-4</t>
  </si>
  <si>
    <t>Bollenspoelen/refmonster bovenstrooms uit A watergang ten noorden van geul</t>
  </si>
  <si>
    <t>o4911vj16-5</t>
  </si>
  <si>
    <t>Bollenspoelen/monster uit spoelbassin waaruit is beregend</t>
  </si>
  <si>
    <t>wd23-065693</t>
  </si>
  <si>
    <t>wd23-135486</t>
  </si>
  <si>
    <t>ZBAtlTA.Q000</t>
  </si>
  <si>
    <t>s7683sx015b0</t>
  </si>
  <si>
    <t>Berghoeve Brouwerij</t>
  </si>
  <si>
    <t>z23dco10</t>
  </si>
  <si>
    <t>Pompput</t>
  </si>
  <si>
    <t>Maandmonster Olenex</t>
  </si>
  <si>
    <t>a101olsoq025</t>
  </si>
  <si>
    <t>rwzi Apeldoorn, oploop centrifuges</t>
  </si>
  <si>
    <t>a108wlbiq101</t>
  </si>
  <si>
    <t>RWZI Terwolde, Nereda AT1</t>
  </si>
  <si>
    <t>a108wlbiq201</t>
  </si>
  <si>
    <t>RWZI Terwolde, Nereda AT2</t>
  </si>
  <si>
    <t>a108wlbiq301</t>
  </si>
  <si>
    <t>RWZI Terwolde, Nereda AT3</t>
  </si>
  <si>
    <t>a109slinq999</t>
  </si>
  <si>
    <t>rwzi Amersfoort, roostergoed slibzeef</t>
  </si>
  <si>
    <t>wd23-065844</t>
  </si>
  <si>
    <t>ztzlbas</t>
  </si>
  <si>
    <t>Intersnack Nederland B.V. EMF</t>
  </si>
  <si>
    <t>z23hwi-25</t>
  </si>
  <si>
    <t>hemelwaterriool Staalstraat</t>
  </si>
  <si>
    <t>z23hwi-26</t>
  </si>
  <si>
    <t>z23hwi-27</t>
  </si>
  <si>
    <t>z23hwi-28</t>
  </si>
  <si>
    <t>ate6157</t>
  </si>
  <si>
    <t>o07ows-k</t>
  </si>
  <si>
    <t>RWZI Echten, ontwaterd slib, kwartaalmonster</t>
  </si>
  <si>
    <t>RWZI Echten, ontwaterd slib, weekmonster</t>
  </si>
  <si>
    <t>o57ows-k</t>
  </si>
  <si>
    <t>RWZI Zwolle, ontwaterd slib, kwartaalmonster</t>
  </si>
  <si>
    <t>RWZI Zwolle, ontwaterd slib, weekmonster</t>
  </si>
  <si>
    <t>o74ows-k</t>
  </si>
  <si>
    <t>RWZI Deventer, ontwaterd slib, kwartaalmonster</t>
  </si>
  <si>
    <t>RWZI Deventer, ontwaterd slib, weekmonster</t>
  </si>
  <si>
    <t>o8kruv100mw</t>
  </si>
  <si>
    <t>Wg Ruitenveen N v N758 thv 198</t>
  </si>
  <si>
    <t>o8kruv200mw</t>
  </si>
  <si>
    <t>Wg Ruitenveen N v N758 thv 184</t>
  </si>
  <si>
    <t>o8kruv300mw</t>
  </si>
  <si>
    <t>Wg Ruitenveen N v N758 thv Staphorsterweg</t>
  </si>
  <si>
    <t>o8kruv400mw</t>
  </si>
  <si>
    <t>Wg Ruitenveen N v N758 thv 134</t>
  </si>
  <si>
    <t>o8kruv500mw</t>
  </si>
  <si>
    <t>Wg Ruitenveen N v N758 thv Jagtlusterallee</t>
  </si>
  <si>
    <t>o8kruv600mw</t>
  </si>
  <si>
    <t>Wg Ruitenveen N v N758 thv 88</t>
  </si>
  <si>
    <t>o8kruv700mw</t>
  </si>
  <si>
    <t>Wg Ruitenveen N v N758 thv 78</t>
  </si>
  <si>
    <t>o8kruv800mw</t>
  </si>
  <si>
    <t>Wg Ruitenveen N v N758 thv 52</t>
  </si>
  <si>
    <t>z23dco11</t>
  </si>
  <si>
    <t>Lozing grondwater t.b.v plaatsen OBAS Koornmarktpoort te Dronten</t>
  </si>
  <si>
    <t>wdrwsgenes</t>
  </si>
  <si>
    <t>Drainwater project Vuursteentocht 15-24</t>
  </si>
  <si>
    <t>zorivm-ew-24-3</t>
  </si>
  <si>
    <t>Drainwater project Vuursteentocht 24-6</t>
  </si>
  <si>
    <t>zorivm-ew-34-17</t>
  </si>
  <si>
    <t>zorivm-ew-34-23</t>
  </si>
  <si>
    <t>Drainwater project Vuursteentocht 34-23</t>
  </si>
  <si>
    <t>zorivm-ew-42-6</t>
  </si>
  <si>
    <t>Drainwater project Vuursteentocht 42-6</t>
  </si>
  <si>
    <t>zorivm-ew-43-17</t>
  </si>
  <si>
    <t>Drainwater project Vuursteentocht 43-17</t>
  </si>
  <si>
    <t>Drainwater project Vuursteentocht 51-19</t>
  </si>
  <si>
    <t>Drainwater project Vuursteentocht 51-24</t>
  </si>
  <si>
    <t>z23fhe15</t>
  </si>
  <si>
    <t>aotd-sft2</t>
  </si>
  <si>
    <t>oo-sft2</t>
  </si>
  <si>
    <t>so-sft2</t>
  </si>
  <si>
    <t>aa15122023</t>
  </si>
  <si>
    <t>Slootwater Europarc</t>
  </si>
  <si>
    <t>aknardersteeg</t>
  </si>
  <si>
    <t>Watermonster</t>
  </si>
  <si>
    <t>Poppies Bakeries Bunschoten BV CP 'choco-afdeling'</t>
  </si>
  <si>
    <t>Jan Zandbergen BV MW 'links'</t>
  </si>
  <si>
    <t>Renewi Smink BV EMF 'AW5+AW6'</t>
  </si>
  <si>
    <t>Ben en Jerry's; eindafvoer</t>
  </si>
  <si>
    <t>bemonstering VOCL's</t>
  </si>
  <si>
    <t>5.'t Eemgoed, Overwalhof, Almere effluent uit effluentmonsterput</t>
  </si>
  <si>
    <t>5, 't Eemgoed, Overwalhof, Almere effluent uit effluentmonsterput wdleaf-23591</t>
  </si>
  <si>
    <t>5b, 't Eemgoed, Overwalhof, Almere effl. Uit effl.put</t>
  </si>
  <si>
    <t>wd23-054747</t>
  </si>
  <si>
    <t>wd23-136440</t>
  </si>
  <si>
    <t>yiv-roe-dir-mp01</t>
  </si>
  <si>
    <t>Jan Roemaat Koel en Vrieshuizen B.V</t>
  </si>
  <si>
    <t>Kramer Fish B.V. Middelgronden CP 'Amsteldiep'</t>
  </si>
  <si>
    <t>Sea Fresh BV CP 'bulk'</t>
  </si>
  <si>
    <t>Verbeek's BIO Europe B.V. CP</t>
  </si>
  <si>
    <t>z23fhe16</t>
  </si>
  <si>
    <t>Effluent Wasplaats OBAS</t>
  </si>
  <si>
    <t>z23fhe17</t>
  </si>
  <si>
    <t>Effluent  Wasplaats OBAS</t>
  </si>
  <si>
    <t>Zuiderzeeland ad-hoc IBA's Oosterwold</t>
  </si>
  <si>
    <t>s080ipsmsi2af</t>
  </si>
  <si>
    <t>Mechanisch ingedikt primair slib 2</t>
  </si>
  <si>
    <t>s080psbypass1</t>
  </si>
  <si>
    <t>Primairslib rechtstreeks lijn 1</t>
  </si>
  <si>
    <t>s080psbypass2</t>
  </si>
  <si>
    <t>Primairslib rechtstreeks lijn 2</t>
  </si>
  <si>
    <t>s080ps-intern</t>
  </si>
  <si>
    <t>Primair slib rwzi Hengelo</t>
  </si>
  <si>
    <t>a220841</t>
  </si>
  <si>
    <t>Veldbeek, klarenbeek bij Mestweg</t>
  </si>
  <si>
    <t>a222020</t>
  </si>
  <si>
    <t>Voorsterbeek, Voorst</t>
  </si>
  <si>
    <t>a223010</t>
  </si>
  <si>
    <t>a223310</t>
  </si>
  <si>
    <t>Hoendernesterbeek-west, Empe</t>
  </si>
  <si>
    <t>a230010</t>
  </si>
  <si>
    <t>a230040</t>
  </si>
  <si>
    <t>Fliert, Twello, Kruivoorderweg</t>
  </si>
  <si>
    <t>a230050</t>
  </si>
  <si>
    <t>Fliert, Wilp</t>
  </si>
  <si>
    <t>a232040</t>
  </si>
  <si>
    <t>a600123</t>
  </si>
  <si>
    <t>a601019</t>
  </si>
  <si>
    <t>Fliert</t>
  </si>
  <si>
    <t>a610049</t>
  </si>
  <si>
    <t>Fliert, Rijksstraatweg Holthuizerstraat</t>
  </si>
  <si>
    <t>a620000</t>
  </si>
  <si>
    <t>Voorsterbeek, nieuwe meander</t>
  </si>
  <si>
    <t>a620010</t>
  </si>
  <si>
    <t>Bussloo</t>
  </si>
  <si>
    <t>lst1</t>
  </si>
  <si>
    <t>Lst1</t>
  </si>
  <si>
    <t>lst10</t>
  </si>
  <si>
    <t>Lst10</t>
  </si>
  <si>
    <t>lst2</t>
  </si>
  <si>
    <t>Lst2</t>
  </si>
  <si>
    <t>lst3</t>
  </si>
  <si>
    <t>Lst3</t>
  </si>
  <si>
    <t>lst4</t>
  </si>
  <si>
    <t>Lst4</t>
  </si>
  <si>
    <t>lst5</t>
  </si>
  <si>
    <t>Lst5</t>
  </si>
  <si>
    <t>lst6</t>
  </si>
  <si>
    <t>Lst6</t>
  </si>
  <si>
    <t>lst7</t>
  </si>
  <si>
    <t>Lst7</t>
  </si>
  <si>
    <t>lst8</t>
  </si>
  <si>
    <t>Lst8</t>
  </si>
  <si>
    <t>lst9</t>
  </si>
  <si>
    <t>Stage opdracht William</t>
  </si>
  <si>
    <t>a600754</t>
  </si>
  <si>
    <t>a8166jx5</t>
  </si>
  <si>
    <t>Emst, hertenkampseweg maisland</t>
  </si>
  <si>
    <t>o7905sc1006-1</t>
  </si>
  <si>
    <t>Van Triest Veevoeders BV. Afvalwater laad-/losvloer vloeibare veevoeders.</t>
  </si>
  <si>
    <t>s7678tp010h1</t>
  </si>
  <si>
    <t>Vetafscheider</t>
  </si>
  <si>
    <t>s7678tp010h2</t>
  </si>
  <si>
    <t>IBA woning</t>
  </si>
  <si>
    <t>s7678tp010h3</t>
  </si>
  <si>
    <t>IBA Zalen</t>
  </si>
  <si>
    <t>otp-micro-nbs</t>
  </si>
  <si>
    <t>o1anoo30</t>
  </si>
  <si>
    <t>Afvoer Noordenveld, Kraloerweg</t>
  </si>
  <si>
    <t>o1elps10</t>
  </si>
  <si>
    <t>Elperstroom</t>
  </si>
  <si>
    <t>o1nwik10</t>
  </si>
  <si>
    <t>Noord willemskanaal brug te kl</t>
  </si>
  <si>
    <t>o1strv30</t>
  </si>
  <si>
    <t>Streitenvaart, de Leijerhooilanden</t>
  </si>
  <si>
    <t>o1tilg10</t>
  </si>
  <si>
    <t>Tilgrup</t>
  </si>
  <si>
    <t>o1vlea10</t>
  </si>
  <si>
    <t>Vledder Aa bovenloop</t>
  </si>
  <si>
    <t>o2plok15</t>
  </si>
  <si>
    <t>Petgat Lokkenpolder in systeem</t>
  </si>
  <si>
    <t>Bomhofsplas</t>
  </si>
  <si>
    <t>Bisschopswetering gemaal Nw Lutterzijl</t>
  </si>
  <si>
    <t>o3ret20</t>
  </si>
  <si>
    <t>Emmertochtsloot Zwarteweg</t>
  </si>
  <si>
    <t>o3ret50</t>
  </si>
  <si>
    <t>Emmertochtsloot Mataramweg</t>
  </si>
  <si>
    <t>Nieuwe wetering, Pruimersallee</t>
  </si>
  <si>
    <t>o3szv10</t>
  </si>
  <si>
    <t>Overijssels kanaal Zwolle</t>
  </si>
  <si>
    <t>o3szv45</t>
  </si>
  <si>
    <t>Averlosche leide, oostkant van raalterweg</t>
  </si>
  <si>
    <t>Horrebieter (Camping Bruggink)</t>
  </si>
  <si>
    <t>Zandwinplas Nijstad</t>
  </si>
  <si>
    <t>o772mg2a-e</t>
  </si>
  <si>
    <t>Stichting Damhoeve, Ganzenpanweg 2a, effluent</t>
  </si>
  <si>
    <t>o772mg2a-i</t>
  </si>
  <si>
    <t>Stichting Damhoeve, Ganzenpanweg 2a, influent</t>
  </si>
  <si>
    <t>o7722ha4-e</t>
  </si>
  <si>
    <t>Staion Dalfsen, Stationsweg 4, effluent</t>
  </si>
  <si>
    <t>o7722ha4-i</t>
  </si>
  <si>
    <t>Staion Dalfsen, Stationsweg 4, influent</t>
  </si>
  <si>
    <t>Project Reestdal Bovenloop Reest</t>
  </si>
  <si>
    <t>o8isl13</t>
  </si>
  <si>
    <t>DwarsSlt Stadsgaten natuurreservaat Hass</t>
  </si>
  <si>
    <t>o8ocb58</t>
  </si>
  <si>
    <t>Gracht Cellesbroek Kattendoorn</t>
  </si>
  <si>
    <t>o8ohz72</t>
  </si>
  <si>
    <t>Gracht Hagenbroekzd Kampen StNicolaasdij</t>
  </si>
  <si>
    <t>o8qtv25</t>
  </si>
  <si>
    <t>Trekvaart voor Meerzicht IJsselmuiden</t>
  </si>
  <si>
    <t>o8rdb30</t>
  </si>
  <si>
    <t>Gracht Den Berg NW van landhuis</t>
  </si>
  <si>
    <t>o8rdk19</t>
  </si>
  <si>
    <t>Vijver Drostenkamp Raalte</t>
  </si>
  <si>
    <t>Reest</t>
  </si>
  <si>
    <t>Stobbenbroekswaterleiding Stobbenbroeksweg</t>
  </si>
  <si>
    <t>Luttenbergerven Z van Lemelerveld extra</t>
  </si>
  <si>
    <t>o8svd99</t>
  </si>
  <si>
    <t>Dalmsholterwaterleiding</t>
  </si>
  <si>
    <t>o8usl08</t>
  </si>
  <si>
    <t>Sloot toekomstig natuurgebied Hoge Broek</t>
  </si>
  <si>
    <t>o8vsz02</t>
  </si>
  <si>
    <t>Soestwetering zijtak Schoomheten</t>
  </si>
  <si>
    <t>o8wsbb10</t>
  </si>
  <si>
    <t>Beentjesgraven-Buldersleiding 14</t>
  </si>
  <si>
    <t>o8wsbb20</t>
  </si>
  <si>
    <t>Beentjesgraven-Buldersleiding 15</t>
  </si>
  <si>
    <t>o8wsbb30</t>
  </si>
  <si>
    <t>Beentjesgraven-Buldersleiding 17</t>
  </si>
  <si>
    <t>o8wsdh20</t>
  </si>
  <si>
    <t>Dalmsholterwaterleiding 2</t>
  </si>
  <si>
    <t>o8wsdh30</t>
  </si>
  <si>
    <t>Dalmsholterwaterleiding 3</t>
  </si>
  <si>
    <t>o8wsdv10</t>
  </si>
  <si>
    <t>Dedemsvaart 18</t>
  </si>
  <si>
    <t>o8wsdv20</t>
  </si>
  <si>
    <t>Dedemsvaart 19</t>
  </si>
  <si>
    <t>o8wsdw10</t>
  </si>
  <si>
    <t>Dalfserveldwetering 11a</t>
  </si>
  <si>
    <t>o8wsdw20</t>
  </si>
  <si>
    <t>Dalfserveldwetering 13</t>
  </si>
  <si>
    <t>o8wset10</t>
  </si>
  <si>
    <t>Emmertochtsloot 1</t>
  </si>
  <si>
    <t>o8wset20</t>
  </si>
  <si>
    <t>Emmertochtsloot 2</t>
  </si>
  <si>
    <t>o8wskw10</t>
  </si>
  <si>
    <t>Kolkwetering</t>
  </si>
  <si>
    <t>o8wsmw10</t>
  </si>
  <si>
    <t>Marswetering 1</t>
  </si>
  <si>
    <t>o8wsnw10</t>
  </si>
  <si>
    <t>Nieuwe wetering benedenloop 1</t>
  </si>
  <si>
    <t>o8wsnw20</t>
  </si>
  <si>
    <t>Nieuwe wetering benedenloop 2</t>
  </si>
  <si>
    <t>o8wssl10</t>
  </si>
  <si>
    <t>Gr Grift Steenwetering</t>
  </si>
  <si>
    <t>o8ykd03</t>
  </si>
  <si>
    <t>Lookerskolk Deeventer</t>
  </si>
  <si>
    <t>o8yvb01</t>
  </si>
  <si>
    <t>Bergweidekolk achter Noorwegenstraat</t>
  </si>
  <si>
    <t>o8yvg20</t>
  </si>
  <si>
    <t>Vijver bij Gildenberg bij NU Deventer</t>
  </si>
  <si>
    <t>o8ywc58</t>
  </si>
  <si>
    <t>Wg Colmschate Hamburgweg/Danzigweg</t>
  </si>
  <si>
    <t>o8zzs48</t>
  </si>
  <si>
    <t>Stadsgracht Zwolle Sassenpoort</t>
  </si>
  <si>
    <t>o8035rk1-e</t>
  </si>
  <si>
    <t>Fusion plaza, Noordelijke Ruitenweg 1, effluent</t>
  </si>
  <si>
    <t>o8035rk1-i</t>
  </si>
  <si>
    <t>Fusion plaza, Noordelijke Ruitenweg 1, influent</t>
  </si>
  <si>
    <t>o8351hw3-e</t>
  </si>
  <si>
    <t>de Hobbitstee, Van Zijlweg 3, effuent</t>
  </si>
  <si>
    <t>o8351hw3-i</t>
  </si>
  <si>
    <t>de Hobbitstee, Van Zijlweg 3, infuent</t>
  </si>
  <si>
    <t>o9411tn37a-e</t>
  </si>
  <si>
    <t>Reinds, Holthe 37a, effluent</t>
  </si>
  <si>
    <t>o9411tn37a-i</t>
  </si>
  <si>
    <t>Reinds, Holthe 37a, influent</t>
  </si>
  <si>
    <t>o9411tn37c-e</t>
  </si>
  <si>
    <t>Kamp, Holthe 37c, effluent</t>
  </si>
  <si>
    <t>o9411tn37c-i</t>
  </si>
  <si>
    <t>Kamp, Holthe 37c, influent</t>
  </si>
  <si>
    <t>o9414ta3a-e</t>
  </si>
  <si>
    <t>Vos, Asserweg 3a, effluent</t>
  </si>
  <si>
    <t>o9414ta3a-i</t>
  </si>
  <si>
    <t>Vos, Asserweg 3a, influent</t>
  </si>
  <si>
    <t>o9414td8-e</t>
  </si>
  <si>
    <t>Werkhoven, Geelbroekerweg 8, effluent</t>
  </si>
  <si>
    <t>o9414td8-i</t>
  </si>
  <si>
    <t>Werkhoven, Geelbroekerweg 8, influent</t>
  </si>
  <si>
    <t>o9421vb52-e</t>
  </si>
  <si>
    <t>Vos, Witterweg 52, effluent</t>
  </si>
  <si>
    <t>o9421vb52-i</t>
  </si>
  <si>
    <t>Vos, Witterweg 52, influent</t>
  </si>
  <si>
    <t>o9431bp1-e</t>
  </si>
  <si>
    <t>Koerts-Graafstra, Tilma 1, effluent</t>
  </si>
  <si>
    <t>o9431bp1-i</t>
  </si>
  <si>
    <t>Koerts-Graafstra, Tilma 1, influent</t>
  </si>
  <si>
    <t>s10001</t>
  </si>
  <si>
    <t>Exosche Aa, Ypeloweg, Wierden</t>
  </si>
  <si>
    <t>s10002</t>
  </si>
  <si>
    <t>s10003</t>
  </si>
  <si>
    <t>Wierdense Aa, Klumpertshoekweg, Wierden</t>
  </si>
  <si>
    <t>s10004</t>
  </si>
  <si>
    <t>Zandwinplas Leemslagenweg, Buitenhaven Westzijde, Almelo</t>
  </si>
  <si>
    <t>s10005</t>
  </si>
  <si>
    <t>Waterloop 10-1-1, Moerasweg, Wierden</t>
  </si>
  <si>
    <t>s10006</t>
  </si>
  <si>
    <t>Linschotterwaterleiding, Entersestraat, Bornerbroek</t>
  </si>
  <si>
    <t>s10007</t>
  </si>
  <si>
    <t>s10008</t>
  </si>
  <si>
    <t>Barvoorderplas, Ypeloweg, Wierden</t>
  </si>
  <si>
    <t>s10009</t>
  </si>
  <si>
    <t>Meestershuispoel Oost, Ypeloschoolweg, Enter</t>
  </si>
  <si>
    <t>s10010</t>
  </si>
  <si>
    <t>Exosche Aa, Beverdamsweg, vlonder bij gemaal, Wierden</t>
  </si>
  <si>
    <t>s10011</t>
  </si>
  <si>
    <t>Poel Wassink, Ypeloweg, Wierden</t>
  </si>
  <si>
    <t>s10012</t>
  </si>
  <si>
    <t>Doorbraak Nevengeul Mokkelengoor, Lemenkampsweg, Wierden</t>
  </si>
  <si>
    <t>s10013</t>
  </si>
  <si>
    <t>Doorbraak, Benedenstrooms IJpeloschoolweg, Ypelo</t>
  </si>
  <si>
    <t>s10014</t>
  </si>
  <si>
    <t>Doorbraak, Bovenstrooms IJpeloschoolweg, Ypelo</t>
  </si>
  <si>
    <t>s10015</t>
  </si>
  <si>
    <t>Doorbraak Nevengeul, Benedenstrooms IJpeloweg, Ypelo</t>
  </si>
  <si>
    <t>s10016</t>
  </si>
  <si>
    <t>Lekwater ecopassage A35_Doorbraak, Tusveld</t>
  </si>
  <si>
    <t>s10017</t>
  </si>
  <si>
    <t>Krikkenhaarven, Krikkenhaar, Tusveld</t>
  </si>
  <si>
    <t>s10023</t>
  </si>
  <si>
    <t>s10024</t>
  </si>
  <si>
    <t>Doorbraak, Zomerdijk, Ypelo</t>
  </si>
  <si>
    <t>s10025</t>
  </si>
  <si>
    <t>s10026</t>
  </si>
  <si>
    <t>s10100</t>
  </si>
  <si>
    <t>s10101</t>
  </si>
  <si>
    <t>Grote Azelerplas, Klaverblad oost RW A1,A35, Azelo</t>
  </si>
  <si>
    <t>s10102</t>
  </si>
  <si>
    <t>Kleine Azelerplas, Klaverblad zuid RW A1,A35, Azelo</t>
  </si>
  <si>
    <t>s10103</t>
  </si>
  <si>
    <t>Schijvenveld kleine ven noord-oost, Schievenweg, Azelo</t>
  </si>
  <si>
    <t>s10105</t>
  </si>
  <si>
    <t>Driehoeksplas, Krudersweg, Delden</t>
  </si>
  <si>
    <t>s10107</t>
  </si>
  <si>
    <t>Krikkenven, Bornerbroek</t>
  </si>
  <si>
    <t>s10400</t>
  </si>
  <si>
    <t>Exosche Aa, Ypeloschoolweg, Ypelo</t>
  </si>
  <si>
    <t>s11001</t>
  </si>
  <si>
    <t>Nieuwe Graven, Weezebeeksingel, Almelo</t>
  </si>
  <si>
    <t>s11002</t>
  </si>
  <si>
    <t>Nieuwegraven, Zuidbroeksweg, Almelo</t>
  </si>
  <si>
    <t>s11003</t>
  </si>
  <si>
    <t>Almelose Aa, Van Hoogendorpstraat, Almelo</t>
  </si>
  <si>
    <t>s11004</t>
  </si>
  <si>
    <t>Windmolenbroekvijver Midden West, De Roek fietspad, Almelo</t>
  </si>
  <si>
    <t>s11005</t>
  </si>
  <si>
    <t>Almelose Aa, Schuttenstraat, Almelo</t>
  </si>
  <si>
    <t>s11006</t>
  </si>
  <si>
    <t>Almelose Aa, 1e Sligtestraat, Almelo</t>
  </si>
  <si>
    <t>s11007</t>
  </si>
  <si>
    <t>Almelose Aa, Ledeboerslaan, Almelo</t>
  </si>
  <si>
    <t>s11800</t>
  </si>
  <si>
    <t>Windmolenbroekvijver West, Huttenweg, Almelo</t>
  </si>
  <si>
    <t>s12003</t>
  </si>
  <si>
    <t>Tusvelder waterleiding, Maarkampsweg, Bornerbroek</t>
  </si>
  <si>
    <t>s12004</t>
  </si>
  <si>
    <t>Weezebeek, Windmolenbroeksweg, Waterschapshuis, Almelo</t>
  </si>
  <si>
    <t>s12006</t>
  </si>
  <si>
    <t>Weezebeek, Edisonstraat, Almelo</t>
  </si>
  <si>
    <t>s12007</t>
  </si>
  <si>
    <t>Weezebeek, Bornsestraat, Almelo</t>
  </si>
  <si>
    <t>s12008</t>
  </si>
  <si>
    <t>Schulpvijver, Avenue, Almelo</t>
  </si>
  <si>
    <t>s12009</t>
  </si>
  <si>
    <t>Nijreeslandenleiding, voor monding in Weezebeek, Almelo</t>
  </si>
  <si>
    <t>s12100</t>
  </si>
  <si>
    <t>Waterschapshuis vijver, Kooikersweg, Almelo</t>
  </si>
  <si>
    <t>s12101</t>
  </si>
  <si>
    <t>Put Waterschapshuisvijver, Kooikersweg, Almelo</t>
  </si>
  <si>
    <t>s13002</t>
  </si>
  <si>
    <t>Hollandergraven, Bleskolksingel, Almelo</t>
  </si>
  <si>
    <t>s13003</t>
  </si>
  <si>
    <t>Hollandergraven, Bruglaan, Aadorp</t>
  </si>
  <si>
    <t>s13004</t>
  </si>
  <si>
    <t>Riooloverstort naar waterloop 13-01, Bedr.parksingel, Aadorp</t>
  </si>
  <si>
    <t>s13005</t>
  </si>
  <si>
    <t>Stouwevijver Noord, Noordelijk van Stouweweg, Wierden</t>
  </si>
  <si>
    <t>s13006</t>
  </si>
  <si>
    <t>Waterloop 13-1, Zuidelijk van spoorlijn, Almelo</t>
  </si>
  <si>
    <t>s13008</t>
  </si>
  <si>
    <t>Hollander Graven, Vriezenveenseweg, Almelo</t>
  </si>
  <si>
    <t>s13100</t>
  </si>
  <si>
    <t>Schelfhorstvijver, Buitenhof, Almelo</t>
  </si>
  <si>
    <t>s13200</t>
  </si>
  <si>
    <t>Hollandergraven, Aadorpsweg, Almelo</t>
  </si>
  <si>
    <t>s13300</t>
  </si>
  <si>
    <t>s13703</t>
  </si>
  <si>
    <t>Het Lage Veld Zuid, Surfvijver, Vriezenveenseweg, Wierden</t>
  </si>
  <si>
    <t>s13704</t>
  </si>
  <si>
    <t>Het Lage Veld West, Diepste deel, Vriezenveense weg, Wierden</t>
  </si>
  <si>
    <t>s14001</t>
  </si>
  <si>
    <t>Loolee, Bolkshoeksweg, Almelo</t>
  </si>
  <si>
    <t>s14002</t>
  </si>
  <si>
    <t>s14003</t>
  </si>
  <si>
    <t>s14004</t>
  </si>
  <si>
    <t>s14005</t>
  </si>
  <si>
    <t>Spikkersbeek, Loohavenweg, Saasveld</t>
  </si>
  <si>
    <t>s14006</t>
  </si>
  <si>
    <t>Lemselerbeek, Zomerdijk, Saasveld</t>
  </si>
  <si>
    <t>s14007</t>
  </si>
  <si>
    <t>Rossumerbeek, Oude Ootmarsumse weg, Rossum</t>
  </si>
  <si>
    <t>s14008</t>
  </si>
  <si>
    <t>Rossumerbeek, Reimerweg, Rossum</t>
  </si>
  <si>
    <t>s14009</t>
  </si>
  <si>
    <t>Middensloot, Legtenbergerstraat, Weerselo</t>
  </si>
  <si>
    <t>s14010</t>
  </si>
  <si>
    <t>Middensloot, Beekdorp, benedenstrooms Stiftsbeek, Weerselo</t>
  </si>
  <si>
    <t>s14011</t>
  </si>
  <si>
    <t>s14012</t>
  </si>
  <si>
    <t>Fleerkotterbeek, Goorkotteweg, Albergen</t>
  </si>
  <si>
    <t>s14013</t>
  </si>
  <si>
    <t>Herinckbeek, Grobbenhoeksweg, Tubbergen</t>
  </si>
  <si>
    <t>s14015</t>
  </si>
  <si>
    <t>Stouwebeek, Oude Almelose weg, Weerselo</t>
  </si>
  <si>
    <t>s14016</t>
  </si>
  <si>
    <t>Zoekerveldplas, Voortsweg, Weerselo</t>
  </si>
  <si>
    <t>s14017</t>
  </si>
  <si>
    <t>Eschmedenbeek, Weerselerveldweg, Weerselo</t>
  </si>
  <si>
    <t>s14018</t>
  </si>
  <si>
    <t>s14019</t>
  </si>
  <si>
    <t>s14020</t>
  </si>
  <si>
    <t>Kloppersblok, Noorderhoekdijk, Weerselo</t>
  </si>
  <si>
    <t>s14021</t>
  </si>
  <si>
    <t>Noorderhoekpoel, Echelpoel, Deurningerstraat, Weerselo</t>
  </si>
  <si>
    <t>s14022</t>
  </si>
  <si>
    <t>Waterloop 14-5-4-7,  Deurningerstraat, Weerselo</t>
  </si>
  <si>
    <t>s14023</t>
  </si>
  <si>
    <t>Haverkampsbeek, Putmansweg, Fleringen</t>
  </si>
  <si>
    <t>s14024</t>
  </si>
  <si>
    <t>Frontrotsbeek bovenloop, Kanaal Noordzijde, Fleringen</t>
  </si>
  <si>
    <t>s14025</t>
  </si>
  <si>
    <t>Waterloop 14-0-0-3, Wateregge, Boershuisweg, Almelo</t>
  </si>
  <si>
    <t>s14026</t>
  </si>
  <si>
    <t>Eschmedenbeek, Drosteweg, Weerselo</t>
  </si>
  <si>
    <t>s14027</t>
  </si>
  <si>
    <t>s14028</t>
  </si>
  <si>
    <t>s14029</t>
  </si>
  <si>
    <t>Loolee, bovenstrooms Mariastuw, Almelo</t>
  </si>
  <si>
    <t>s14031</t>
  </si>
  <si>
    <t>De Haar vijver, Newtonstraat, Tubbergen</t>
  </si>
  <si>
    <t>s14032</t>
  </si>
  <si>
    <t>s14033</t>
  </si>
  <si>
    <t>s14034</t>
  </si>
  <si>
    <t>Strootmansbeek, Loodijk, Saasveld</t>
  </si>
  <si>
    <t>s14035</t>
  </si>
  <si>
    <t>Onzoelbeek bovenloop, Ladderken, Reutum</t>
  </si>
  <si>
    <t>s14036</t>
  </si>
  <si>
    <t>Nieuwe Baasdammerbeek, Snoeymansweg, Tubbergen</t>
  </si>
  <si>
    <t>s14037</t>
  </si>
  <si>
    <t>Onzoelbeek bovenloopje, Onzoelweg, Reutum</t>
  </si>
  <si>
    <t>s14038</t>
  </si>
  <si>
    <t>Onzoelbeek bronbeek, Onzoelweg, Steenberg, Reutum</t>
  </si>
  <si>
    <t>s14039</t>
  </si>
  <si>
    <t>Onzoel Bron, Onzoelweg, Steenberg, Reutum</t>
  </si>
  <si>
    <t>s14100</t>
  </si>
  <si>
    <t>Molenven, Saasveld</t>
  </si>
  <si>
    <t>s14101</t>
  </si>
  <si>
    <t>Broekslagermatenven Oost, Diepegoorsweg, Albergen</t>
  </si>
  <si>
    <t>s14102</t>
  </si>
  <si>
    <t>Poel Het Berkenhofje, Gammelkerstraat, Gammelke</t>
  </si>
  <si>
    <t>s14103</t>
  </si>
  <si>
    <t>Gammelkereschven, Lemseloseveldweg, Gammelke</t>
  </si>
  <si>
    <t>s14104</t>
  </si>
  <si>
    <t>Handijksmedenven, Saasveld</t>
  </si>
  <si>
    <t>s14200</t>
  </si>
  <si>
    <t>s14201</t>
  </si>
  <si>
    <t>Tankenberg-West Bron, Tankenbergweg, De Lutte</t>
  </si>
  <si>
    <t>s14202</t>
  </si>
  <si>
    <t>Kraanke Bron, Tankenbergweg, De Lutte</t>
  </si>
  <si>
    <t>s14203</t>
  </si>
  <si>
    <t>s14204</t>
  </si>
  <si>
    <t>s14205</t>
  </si>
  <si>
    <t>Oude Bornsche beek, Dashorsterweg, Zenderen</t>
  </si>
  <si>
    <t>s14206</t>
  </si>
  <si>
    <t>Tankenberg Oost, Bovenloop Weerselerbeek, Siemertwg, DeLutte</t>
  </si>
  <si>
    <t>s14207</t>
  </si>
  <si>
    <t>Stouwe, Haarbekkenweg, Weerselo</t>
  </si>
  <si>
    <t>s14208</t>
  </si>
  <si>
    <t>Saasvelderbeek, benedenstrooms Saasveld</t>
  </si>
  <si>
    <t>s14209</t>
  </si>
  <si>
    <t>s14210</t>
  </si>
  <si>
    <t>Tankenberg-West bovenloopje, De Lutte</t>
  </si>
  <si>
    <t>s14211</t>
  </si>
  <si>
    <t>De Hel Bronbeek, Egheria, De Lutte</t>
  </si>
  <si>
    <t>s14212</t>
  </si>
  <si>
    <t>Rossumerbeek Bronbeek Middelkamp, De Lutte</t>
  </si>
  <si>
    <t>s14213</t>
  </si>
  <si>
    <t>Rossumerbeek Bovenloop, Alleeweg, De Lutte</t>
  </si>
  <si>
    <t>s14214</t>
  </si>
  <si>
    <t>Fleringermolenbeek, Molenbeekweg, Saasveld</t>
  </si>
  <si>
    <t>s14216</t>
  </si>
  <si>
    <t>Herinckhave gracht Fleringermolenbeek, Fleringen</t>
  </si>
  <si>
    <t>s14217</t>
  </si>
  <si>
    <t>Fleringermolenbeek, Oldenzaalseweg, Fleringen</t>
  </si>
  <si>
    <t>s14218</t>
  </si>
  <si>
    <t>Baasdammerbeek, Reutemerweg, Tubbergen</t>
  </si>
  <si>
    <t>s14220</t>
  </si>
  <si>
    <t>s14221</t>
  </si>
  <si>
    <t>Vasserheide Bronbeek, Roezebergweg, Vasse</t>
  </si>
  <si>
    <t>s14222</t>
  </si>
  <si>
    <t>s14223</t>
  </si>
  <si>
    <t>Strootmansbeek, Bornsestraat, Weerselo</t>
  </si>
  <si>
    <t>s14224</t>
  </si>
  <si>
    <t>Oude Baasdammerbeek, Weustematen, nabij Kapsweg, Tubbergen</t>
  </si>
  <si>
    <t>s14225</t>
  </si>
  <si>
    <t>Eschmeden Bron, Weerselo</t>
  </si>
  <si>
    <t>s14226</t>
  </si>
  <si>
    <t>Frontrot Bron, Frontrotsbeek, Fleringen</t>
  </si>
  <si>
    <t>s14227</t>
  </si>
  <si>
    <t>Westerik Bron, Graven Es, Lemselerbeek, Weerselo</t>
  </si>
  <si>
    <t>s14228</t>
  </si>
  <si>
    <t>Roezeberg Bron, Vasse</t>
  </si>
  <si>
    <t>s14229</t>
  </si>
  <si>
    <t>Bekhuis Bron, Stouwe, Weerselo</t>
  </si>
  <si>
    <t>s14230</t>
  </si>
  <si>
    <t>Loolee, benedenstrooms Loodijk, Saasveld</t>
  </si>
  <si>
    <t>s14300</t>
  </si>
  <si>
    <t>Lemselerbeek, Stegmanweg, Lemselo</t>
  </si>
  <si>
    <t>s14301</t>
  </si>
  <si>
    <t>Wolbertbeek, Wolbertdijk, Oldenzaal</t>
  </si>
  <si>
    <t>s14302</t>
  </si>
  <si>
    <t>Lemselerbeek, Boerrigterweg, Oldenzaal</t>
  </si>
  <si>
    <t>s14303</t>
  </si>
  <si>
    <t>Lemselerbeek, Noorderhoekdijk, Weerselo</t>
  </si>
  <si>
    <t>s14304</t>
  </si>
  <si>
    <t>Lemselerbeek, benedenstrooms Deurningerstraat, Weerselo</t>
  </si>
  <si>
    <t>s14400</t>
  </si>
  <si>
    <t>Loolee, Gravenallee, Almelo</t>
  </si>
  <si>
    <t>s14401</t>
  </si>
  <si>
    <t>Fleringermolenbeek, zuidelijk van Herinckhave, Fleringen</t>
  </si>
  <si>
    <t>s14402</t>
  </si>
  <si>
    <t>Fleringermolenbeek, benedenstrooms Hekkertsweg, Tubbergen</t>
  </si>
  <si>
    <t>s14404</t>
  </si>
  <si>
    <t>s14405</t>
  </si>
  <si>
    <t>Schoehuisbeek, Kapsweg, Tubbergen</t>
  </si>
  <si>
    <t>s14406</t>
  </si>
  <si>
    <t>Baasdammerbeek, zandpad bij Hekkertsweg, Tubbergen</t>
  </si>
  <si>
    <t>s14407</t>
  </si>
  <si>
    <t>Middensloot, Akkerhuisweg, Weerselo</t>
  </si>
  <si>
    <t>s14408</t>
  </si>
  <si>
    <t>s14409</t>
  </si>
  <si>
    <t>Onzoelbeek, zandweg, Tubbergen</t>
  </si>
  <si>
    <t>s14410</t>
  </si>
  <si>
    <t>Waterloop 14-4-0-0-1, Bellinckhofweg, Weerselo</t>
  </si>
  <si>
    <t>s14412</t>
  </si>
  <si>
    <t>Waterloop 14-4-0-0-5, Strootmansweg, Weerselo</t>
  </si>
  <si>
    <t>s14800</t>
  </si>
  <si>
    <t>Waterloop 14-5-4-3, Harpweg, Oldenzaal</t>
  </si>
  <si>
    <t>s15001</t>
  </si>
  <si>
    <t>Bornse Beek, Hertmerbrug, Zenderen</t>
  </si>
  <si>
    <t>s15002</t>
  </si>
  <si>
    <t>Bornse Beek, Hemmelhorst, Borne</t>
  </si>
  <si>
    <t>s15003</t>
  </si>
  <si>
    <t>RWZI Hengelo, afvoer pilot-plant MBR nieuw</t>
  </si>
  <si>
    <t>s15004</t>
  </si>
  <si>
    <t>RWZI Hengelo, afvoer pilot-plant MBR oud</t>
  </si>
  <si>
    <t>s15007</t>
  </si>
  <si>
    <t>Berflobeek, Weideweg, Hengelo</t>
  </si>
  <si>
    <t>s15008</t>
  </si>
  <si>
    <t>Woolderbinnenbeek, Lemerijweg, Hengelo</t>
  </si>
  <si>
    <t>s15009</t>
  </si>
  <si>
    <t>Berflobeek, Westerweg, Hengelo</t>
  </si>
  <si>
    <t>s15012</t>
  </si>
  <si>
    <t>s15013</t>
  </si>
  <si>
    <t>Bornse Beek, Bornse dijk, benedenstrooms stuw Weele, Borne</t>
  </si>
  <si>
    <t>s15014</t>
  </si>
  <si>
    <t>s15015</t>
  </si>
  <si>
    <t>Oude Leutinkbeek, Wielewaalstaat, Hengelo</t>
  </si>
  <si>
    <t>s15016</t>
  </si>
  <si>
    <t>Woolderbinnenbeek, Schildsweg, Hengelo</t>
  </si>
  <si>
    <t>s15017</t>
  </si>
  <si>
    <t>s15018</t>
  </si>
  <si>
    <t>Klumpersleiding,  Klumpertsweg, Borne</t>
  </si>
  <si>
    <t>s15019</t>
  </si>
  <si>
    <t>Ijsbaanbeek, fietspad over Torenlaan, Hengelo</t>
  </si>
  <si>
    <t>s15020</t>
  </si>
  <si>
    <t>Waterloop 15-2-1, Oelerschoolpad, Oele</t>
  </si>
  <si>
    <t>s15021</t>
  </si>
  <si>
    <t>Nijhofbeek, Esweg, Borne</t>
  </si>
  <si>
    <t>s15022</t>
  </si>
  <si>
    <t>Breerietplas, Bornse voetpad, Delden</t>
  </si>
  <si>
    <t>s15023</t>
  </si>
  <si>
    <t>s15024</t>
  </si>
  <si>
    <t>Vossenbeek, Binnenweg, Hengelo</t>
  </si>
  <si>
    <t>s15025</t>
  </si>
  <si>
    <t>Houtmaatleiding, Europalaan, Hengelo</t>
  </si>
  <si>
    <t>s15026</t>
  </si>
  <si>
    <t>Bornse Beek, Het Naatje, Amerikalaan, Hengelo</t>
  </si>
  <si>
    <t>s15027</t>
  </si>
  <si>
    <t>Stroomeschvijver, Korenpad, Borne</t>
  </si>
  <si>
    <t>s15028</t>
  </si>
  <si>
    <t>Vossenbeltvijver, Kopenhagenstraat, Hengelo</t>
  </si>
  <si>
    <t>s15029</t>
  </si>
  <si>
    <t>Hasselerbeekvijver, Deurningerstraat, Hengelo</t>
  </si>
  <si>
    <t>s15030</t>
  </si>
  <si>
    <t>s15031</t>
  </si>
  <si>
    <t>Kleigat Vikkerhoek, Haaksbergerstraat, Hengelo</t>
  </si>
  <si>
    <t>s15032</t>
  </si>
  <si>
    <t>Pannekoekenplas, Visschedijkweg, Hengelo</t>
  </si>
  <si>
    <t>s15033</t>
  </si>
  <si>
    <t>Azelerbeek, Retraitehuisweg, Zenderen</t>
  </si>
  <si>
    <t>s15034</t>
  </si>
  <si>
    <t>Berflobeek, Deldenerstraat, Hengelo</t>
  </si>
  <si>
    <t>s15035</t>
  </si>
  <si>
    <t>Omloopleiding, Aardoliestraat, Hengelo</t>
  </si>
  <si>
    <t>s15036</t>
  </si>
  <si>
    <t>Berflobeek, brug zandpad, Hengelo</t>
  </si>
  <si>
    <t>s15037</t>
  </si>
  <si>
    <t>Hesbeek met vijververbreding, Oostelijke Esweg, Hengelo</t>
  </si>
  <si>
    <t>s15038</t>
  </si>
  <si>
    <t>Hesbeek, Noordelijke Esweg, Hengelo</t>
  </si>
  <si>
    <t>s15039</t>
  </si>
  <si>
    <t>Bornse Beek, bovenstrooms inlaat Weezebeek, Almelo</t>
  </si>
  <si>
    <t>s15040</t>
  </si>
  <si>
    <t>Azelerbeek, Hoofdstraat, Zenderen</t>
  </si>
  <si>
    <t>s15041</t>
  </si>
  <si>
    <t>s15042</t>
  </si>
  <si>
    <t>Azelerbeek, Graes Twickel, Azelo</t>
  </si>
  <si>
    <t>s15043</t>
  </si>
  <si>
    <t>Slagveldsleiding, Sluitersdijk, Oele</t>
  </si>
  <si>
    <t>s15044</t>
  </si>
  <si>
    <t>Oelerbeek, Oeler Watermolen, Oele</t>
  </si>
  <si>
    <t>s15046</t>
  </si>
  <si>
    <t>Vijver Hasseler Es, Hengelo</t>
  </si>
  <si>
    <t>s15047</t>
  </si>
  <si>
    <t>Vijver Salamanderstraat. Hengelo</t>
  </si>
  <si>
    <t>s15048</t>
  </si>
  <si>
    <t>s15049</t>
  </si>
  <si>
    <t>s15099</t>
  </si>
  <si>
    <t>Bornse Beek, Albergerweg, Zenderen</t>
  </si>
  <si>
    <t>s15101</t>
  </si>
  <si>
    <t>Broekmeden noord-oostelijke plas, Topweg, Hengelo</t>
  </si>
  <si>
    <t>s15102</t>
  </si>
  <si>
    <t>Sluitersdijkven Noord, Sluitersdijk, Oele</t>
  </si>
  <si>
    <t>s15103</t>
  </si>
  <si>
    <t>Burenscheveldven Noord, Veldweg, Delden</t>
  </si>
  <si>
    <t>s15104</t>
  </si>
  <si>
    <t>Burenscheveldven-Oost, Delden</t>
  </si>
  <si>
    <t>s15105</t>
  </si>
  <si>
    <t>Burenscheveldven-Zuid-West, Delden</t>
  </si>
  <si>
    <t>s15106</t>
  </si>
  <si>
    <t>Hesselerplas, Hesselerweg, Borne</t>
  </si>
  <si>
    <t>s15107</t>
  </si>
  <si>
    <t>Houtmaatplas, Hengelo</t>
  </si>
  <si>
    <t>s15108</t>
  </si>
  <si>
    <t>IJsbaanven Twickel, Delden</t>
  </si>
  <si>
    <t>s15109</t>
  </si>
  <si>
    <t>IJsbaanven Zenderen</t>
  </si>
  <si>
    <t>s15110</t>
  </si>
  <si>
    <t>Oosterboschven, Klaverblad RW A1, Bornsestraat, Hengelo</t>
  </si>
  <si>
    <t>s15111</t>
  </si>
  <si>
    <t>Twickelerboschven, Delden</t>
  </si>
  <si>
    <t>s15205</t>
  </si>
  <si>
    <t>Woolderbinnenbeek, viaduct Hamjan, Hengelo</t>
  </si>
  <si>
    <t>s15213</t>
  </si>
  <si>
    <t>Oelerbeek, Albersbrug, Oele</t>
  </si>
  <si>
    <t>s15214</t>
  </si>
  <si>
    <t>Azelerbeek, Noordmolen, Azelo</t>
  </si>
  <si>
    <t>s15215</t>
  </si>
  <si>
    <t>Biefelsleiding, Stroomeschlaan, Borne</t>
  </si>
  <si>
    <t>s15300</t>
  </si>
  <si>
    <t>Bornse Beek, vee-brug Lodieklanden, Borne</t>
  </si>
  <si>
    <t>s15301</t>
  </si>
  <si>
    <t>Bornse Beek, Weerselosestraat, Borne</t>
  </si>
  <si>
    <t>s15401</t>
  </si>
  <si>
    <t>Bornse Beek, Stroomeschlaan, Borne</t>
  </si>
  <si>
    <t>s15402</t>
  </si>
  <si>
    <t>Bornse Beek, Oude Bieffel, Hertme</t>
  </si>
  <si>
    <t>s15403</t>
  </si>
  <si>
    <t>Bornse Beek, Strootdijk, Zenderen</t>
  </si>
  <si>
    <t>s15404</t>
  </si>
  <si>
    <t>Genselervijver Noord, Nrd in de plas, Brugginksweg, Hengelo</t>
  </si>
  <si>
    <t>s15405</t>
  </si>
  <si>
    <t>Genselervijver Noord, Zd in de plas, Brugginksweg, Hengelo</t>
  </si>
  <si>
    <t>s15406</t>
  </si>
  <si>
    <t>Genselervijver Zuid, Nrd in de plas, Vikkerhoekweg, Hengelo</t>
  </si>
  <si>
    <t>s15407</t>
  </si>
  <si>
    <t>Genselervijver Zuid, Zd in de plas, Vikkerhoekweg, Hengelo</t>
  </si>
  <si>
    <t>s15800</t>
  </si>
  <si>
    <t>Woolderbinnenbeek, Oude Hengelosestraat, Borne</t>
  </si>
  <si>
    <t>s16001</t>
  </si>
  <si>
    <t>s16002</t>
  </si>
  <si>
    <t>s16003</t>
  </si>
  <si>
    <t>s16005</t>
  </si>
  <si>
    <t>s16006</t>
  </si>
  <si>
    <t>s16007</t>
  </si>
  <si>
    <t>Deurningerbeek, Bornsedijk, Deurningen</t>
  </si>
  <si>
    <t>s16008</t>
  </si>
  <si>
    <t>Deurningerbeek, Jonkmansweg, Deurningen</t>
  </si>
  <si>
    <t>s16009</t>
  </si>
  <si>
    <t>Stakenbeek, Eektestraat, Oldenzaal</t>
  </si>
  <si>
    <t>s16010</t>
  </si>
  <si>
    <t>Stakenbeek, Burg Wallerstraat, Oldenzaal</t>
  </si>
  <si>
    <t>s16011</t>
  </si>
  <si>
    <t>s16012</t>
  </si>
  <si>
    <t>Deurningerbeek, Piepersveldweg, Borne</t>
  </si>
  <si>
    <t>s16013</t>
  </si>
  <si>
    <t>Gammelkerbeek, Deurningerstraat, Deurningen</t>
  </si>
  <si>
    <t>s16014</t>
  </si>
  <si>
    <t>Slangenbeek, Hemmelhorst, Borne</t>
  </si>
  <si>
    <t>s16015</t>
  </si>
  <si>
    <t>Gammelkerbeek, Bornsedijk, Oldenzaal</t>
  </si>
  <si>
    <t>s16016</t>
  </si>
  <si>
    <t>Hoge Venterink Bron, Oldenzaal</t>
  </si>
  <si>
    <t>s16017</t>
  </si>
  <si>
    <t>s16018</t>
  </si>
  <si>
    <t>s16019</t>
  </si>
  <si>
    <t>s16020</t>
  </si>
  <si>
    <t>Gammelkerbeek, Saterslooweg, Deurningen</t>
  </si>
  <si>
    <t>s16021</t>
  </si>
  <si>
    <t>Slangenbeek, Bornse Dijk, Hengelo</t>
  </si>
  <si>
    <t>s16022</t>
  </si>
  <si>
    <t>s16100</t>
  </si>
  <si>
    <t>Poel naast Oude Bornsche beek, Albergerweg, Zenderen</t>
  </si>
  <si>
    <t>s16201</t>
  </si>
  <si>
    <t>Eektenwaterleiding, Bornsedijk, Oldenzaal</t>
  </si>
  <si>
    <t>s16202</t>
  </si>
  <si>
    <t>Hulsbeek, Oude Almelose weg, Oldenzaal</t>
  </si>
  <si>
    <t>s16203</t>
  </si>
  <si>
    <t>Deurningerbeek, Hoftendiek, Borne</t>
  </si>
  <si>
    <t>s16204</t>
  </si>
  <si>
    <t>Hasselerbeek, Hengelo</t>
  </si>
  <si>
    <t>s16205</t>
  </si>
  <si>
    <t>Gammelkerbeek, Weerselosestraat, Borne</t>
  </si>
  <si>
    <t>s16206</t>
  </si>
  <si>
    <t>Kruisselt Zuid Bron, Stakenbeek, De Lutte</t>
  </si>
  <si>
    <t>s16207</t>
  </si>
  <si>
    <t>Koppelboer Bron, Stakenbeek, De Lutte</t>
  </si>
  <si>
    <t>s16208</t>
  </si>
  <si>
    <t>Heuilandeke Bron, Stakenbeek, De Lutte</t>
  </si>
  <si>
    <t>s16209</t>
  </si>
  <si>
    <t>s16210</t>
  </si>
  <si>
    <t>s16211</t>
  </si>
  <si>
    <t>Stakenbeek bovenloop, Kruisselt, De Lutte</t>
  </si>
  <si>
    <t>s16301</t>
  </si>
  <si>
    <t>Reininkswaterleiding, Kerkweg, Deurningen</t>
  </si>
  <si>
    <t>s16304</t>
  </si>
  <si>
    <t>Oude Gammelkerbeek bovenloop, Veldweg, Oldenzaal</t>
  </si>
  <si>
    <t>s16401</t>
  </si>
  <si>
    <t>Deurningerbeek, Hedeveldsweg, Hertme</t>
  </si>
  <si>
    <t>s16402</t>
  </si>
  <si>
    <t>Oude Bornsche beek, Hertmerweg, Zenderen</t>
  </si>
  <si>
    <t>s16403</t>
  </si>
  <si>
    <t>s16404</t>
  </si>
  <si>
    <t>Bergingsvijver de Thij, Hulsbekenkamp, Oldenzaal</t>
  </si>
  <si>
    <t>s16704</t>
  </si>
  <si>
    <t>Het Hulsbeek Schaatsvijver, Oude Bornse Dijk, Oldenzaal</t>
  </si>
  <si>
    <t>s16705</t>
  </si>
  <si>
    <t>Het Hulsbeek Midden Zuid, Oude Roeiboothaven, Oldenzaal</t>
  </si>
  <si>
    <t>s16706</t>
  </si>
  <si>
    <t>Het Hulsbeek West, Surfvijver, Oude Bornse Dijk, Oldenzaal</t>
  </si>
  <si>
    <t>s16707</t>
  </si>
  <si>
    <t>Het Hulsbeek ZuidOost Visvijver, Oude Bornse Dijk, Oldenzaal</t>
  </si>
  <si>
    <t>s20001</t>
  </si>
  <si>
    <t>Twenthekanaal, Diepenheimseweg, Goor</t>
  </si>
  <si>
    <t>s20002</t>
  </si>
  <si>
    <t>Twenthekanaal, Vossenbrinkbrug, Delden</t>
  </si>
  <si>
    <t>s20003</t>
  </si>
  <si>
    <t>Twenthekanaal, Oelerbrug, Hengelo</t>
  </si>
  <si>
    <t>s20004</t>
  </si>
  <si>
    <t>Twenthekanaal, Lonnekerbrug, Auke Vleerstraat, Ens</t>
  </si>
  <si>
    <t>s20005</t>
  </si>
  <si>
    <t>Twenthekanaal zijtak Almelo, PW Goor-Delden, Goor</t>
  </si>
  <si>
    <t>s20006</t>
  </si>
  <si>
    <t>Twenthekanaal zijtak Almelo, Wierdensestraat, Alme</t>
  </si>
  <si>
    <t>s20007</t>
  </si>
  <si>
    <t>Boven Regge, Hazendammerweg, Diepenheim</t>
  </si>
  <si>
    <t>s20008</t>
  </si>
  <si>
    <t>s20009</t>
  </si>
  <si>
    <t>Bolscherbeek, Boswinkelsweg, Goor</t>
  </si>
  <si>
    <t>s20010</t>
  </si>
  <si>
    <t>s20011</t>
  </si>
  <si>
    <t>Boekelerbeek benedenloop, Haaksbergerstraat, Oele</t>
  </si>
  <si>
    <t>s20012</t>
  </si>
  <si>
    <t>Usselerstroom, Bruggertstraat, Enschede</t>
  </si>
  <si>
    <t>s20013</t>
  </si>
  <si>
    <t>Koppelleiding, Steenriet, Hengelo</t>
  </si>
  <si>
    <t>s20014</t>
  </si>
  <si>
    <t>Boekelerbeek, Weleweg, Boekelo</t>
  </si>
  <si>
    <t>s20015</t>
  </si>
  <si>
    <t>Teesinkbeek, Keizerweg, Boekelo</t>
  </si>
  <si>
    <t>s20016</t>
  </si>
  <si>
    <t>Houwbeek, Winterhaarweg, Boekelo</t>
  </si>
  <si>
    <t>s20017</t>
  </si>
  <si>
    <t>s20018</t>
  </si>
  <si>
    <t>Nieuwlandsbeek, Beldsweg, Bentelo</t>
  </si>
  <si>
    <t>s20019</t>
  </si>
  <si>
    <t>Diepenheimse Molenbeek, Oude Goorseweg, Goor</t>
  </si>
  <si>
    <t>s20020</t>
  </si>
  <si>
    <t>s20021</t>
  </si>
  <si>
    <t>Fluttersbeek, Deldensestaat, Hengevelde</t>
  </si>
  <si>
    <t>s20022</t>
  </si>
  <si>
    <t>Teesinkbeek, Windmolenweg, Boekelo</t>
  </si>
  <si>
    <t>s20023</t>
  </si>
  <si>
    <t>Teesinkbeek, Boekelosestraat, Boekelo</t>
  </si>
  <si>
    <t>s20024</t>
  </si>
  <si>
    <t>Veldbeek, Usselerveenweg, Usselo</t>
  </si>
  <si>
    <t>s20025</t>
  </si>
  <si>
    <t>Elsbeek, Broeierdweg, Enschede</t>
  </si>
  <si>
    <t>s20026</t>
  </si>
  <si>
    <t>Bolscherbeek bovenloop, Hassinkbrinkweg, Haaksbergen</t>
  </si>
  <si>
    <t>s20027</t>
  </si>
  <si>
    <t>Bolscherbeek bovenloop, Beckummerweg, Sint Isidorushoeve</t>
  </si>
  <si>
    <t>s20028</t>
  </si>
  <si>
    <t>Bolscherbeek, Bentelosestraat, Hengevelde</t>
  </si>
  <si>
    <t>s20029</t>
  </si>
  <si>
    <t>Bolscherbeek, Beldsweg, Hengevelde</t>
  </si>
  <si>
    <t>s20030</t>
  </si>
  <si>
    <t>Waterloop 20-0-4-3, Molenweg, Delden</t>
  </si>
  <si>
    <t>s20031</t>
  </si>
  <si>
    <t>Houwbeek benedenloop, Wullenweg, Enschede</t>
  </si>
  <si>
    <t>s20032</t>
  </si>
  <si>
    <t>Houwbeek, Campelhofhoek, Enschede</t>
  </si>
  <si>
    <t>s20033</t>
  </si>
  <si>
    <t>s20035</t>
  </si>
  <si>
    <t>Houwbeek, beneden 20-11-5-1, Helmerhoek, Enschede</t>
  </si>
  <si>
    <t>s20036</t>
  </si>
  <si>
    <t>Boekelerbeek bovenloop, Keizerweg, Boekelo</t>
  </si>
  <si>
    <t>s20037</t>
  </si>
  <si>
    <t>s20038</t>
  </si>
  <si>
    <t>s20039</t>
  </si>
  <si>
    <t>Poel Holthuis, nabij Ledeboerweg, Deurningen</t>
  </si>
  <si>
    <t>s20040</t>
  </si>
  <si>
    <t>Strootbeek, Hamersweg, Enschede</t>
  </si>
  <si>
    <t>s20041</t>
  </si>
  <si>
    <t>UT-vijver, parallelweg Hengelosestraat, bij bushalte, Driene</t>
  </si>
  <si>
    <t>s20042</t>
  </si>
  <si>
    <t>Leutinkbeek, benedenstrooms Bosweg, Hoek Leutinkweg, Driene</t>
  </si>
  <si>
    <t>s20043</t>
  </si>
  <si>
    <t>Zandboersleiding, Opaalstaat, Hengelo</t>
  </si>
  <si>
    <t>s20044</t>
  </si>
  <si>
    <t>Schoolbeek, Boortorenweg, Hengelo</t>
  </si>
  <si>
    <t>s20045</t>
  </si>
  <si>
    <t>Nieuwlandsbeek, Kanaal Zuid Zuid, Bentelo</t>
  </si>
  <si>
    <t>s20046</t>
  </si>
  <si>
    <t>Bentelerbeek, Dorreweg, Bentelo</t>
  </si>
  <si>
    <t>s20047</t>
  </si>
  <si>
    <t>Nieuwe Wolfkaterbeek, zandweg De Beunder, Beckum</t>
  </si>
  <si>
    <t>s20048</t>
  </si>
  <si>
    <t>Bolscherbeek bovenstrooms RZI, Hassinkbrinkweg, Haaksbergen</t>
  </si>
  <si>
    <t>s20049</t>
  </si>
  <si>
    <t>Wegdamsbeek, Kerkstraat, Hengevelde</t>
  </si>
  <si>
    <t>s20050</t>
  </si>
  <si>
    <t>Hesbeek, Sniedersveldweg, Weerselo</t>
  </si>
  <si>
    <t>s20051</t>
  </si>
  <si>
    <t>Oude Hagmolenbeek, uitmonding in zijtak Twentekanaal, Delden</t>
  </si>
  <si>
    <t>s20052</t>
  </si>
  <si>
    <t>Strootbeek, Boekeloseveldweg, Hengelo</t>
  </si>
  <si>
    <t>s20053</t>
  </si>
  <si>
    <t>s20054</t>
  </si>
  <si>
    <t>Waterloop 20-3-5, Brammeloweg, Haaksbergen</t>
  </si>
  <si>
    <t>s20055</t>
  </si>
  <si>
    <t>Wegdamvijver, Poortweg, Goor</t>
  </si>
  <si>
    <t>s20056</t>
  </si>
  <si>
    <t>Oude Nieuwlandsbeek, na uitm. Servoleiding, Bomhof, Delden</t>
  </si>
  <si>
    <t>s20057</t>
  </si>
  <si>
    <t>Drienerbeek bovenloop, bovenstrooms Drienerbrakenweg, Driene</t>
  </si>
  <si>
    <t>s20058</t>
  </si>
  <si>
    <t>Buurserzandven De Akkers, Knoefweg, Haaksbergen</t>
  </si>
  <si>
    <t>s20059</t>
  </si>
  <si>
    <t>s20060</t>
  </si>
  <si>
    <t>Havinkbeek, Weenkweg, Neede</t>
  </si>
  <si>
    <t>s20061</t>
  </si>
  <si>
    <t>s20062</t>
  </si>
  <si>
    <t>Overbekkerbeek, Spieleweg, Boekelo</t>
  </si>
  <si>
    <t>s20063</t>
  </si>
  <si>
    <t>Asbroekven Midden, Beckum</t>
  </si>
  <si>
    <t>s20064</t>
  </si>
  <si>
    <t>Teesselink poel, Flipsweg, Neede</t>
  </si>
  <si>
    <t>s20065</t>
  </si>
  <si>
    <t>Usselerstroom, Usselerrondweg, Enschede</t>
  </si>
  <si>
    <t>s20066</t>
  </si>
  <si>
    <t>Houwbeek, Geessinkweg, Enschede</t>
  </si>
  <si>
    <t>s20067</t>
  </si>
  <si>
    <t>Koppelleiding, Lonnekermeerweg, Lonneker</t>
  </si>
  <si>
    <t>s20068</t>
  </si>
  <si>
    <t>Stokhorstvijver West, Oldenzaalsestraat, Enschede</t>
  </si>
  <si>
    <t>s20069</t>
  </si>
  <si>
    <t>Steegleiding, Deldensestraat, Hengevelde</t>
  </si>
  <si>
    <t>s20070</t>
  </si>
  <si>
    <t>Kattenstaartleiding, Knoefweg, Haaksbergen</t>
  </si>
  <si>
    <t>s20071</t>
  </si>
  <si>
    <t>Steenveldsleiding, Flierveldsweg, Oele</t>
  </si>
  <si>
    <t>s20072</t>
  </si>
  <si>
    <t>Eekhof Poel Noord, Hengelosestraat, Enschede</t>
  </si>
  <si>
    <t>s20073</t>
  </si>
  <si>
    <t>De Welle Ronde plas, Oldenzaalsestraat, Lonneker</t>
  </si>
  <si>
    <t>s20074</t>
  </si>
  <si>
    <t>s20075</t>
  </si>
  <si>
    <t>Poel De Knoef, Knoefweg, Haaksbergen</t>
  </si>
  <si>
    <t>s20076</t>
  </si>
  <si>
    <t>Strietbeek, Oude Needseweg, Goor</t>
  </si>
  <si>
    <t>s20077</t>
  </si>
  <si>
    <t>Binnenveldsleiding, Goorse Weg, Sint Isidorushoeve</t>
  </si>
  <si>
    <t>s20079</t>
  </si>
  <si>
    <t>Stroinksvijver, Buurserstraat, Enschede</t>
  </si>
  <si>
    <t>s20080</t>
  </si>
  <si>
    <t>s20081</t>
  </si>
  <si>
    <t>s20082</t>
  </si>
  <si>
    <t>Waterloop 20-1-1, Kommedijk, Diepenheim</t>
  </si>
  <si>
    <t>s20083</t>
  </si>
  <si>
    <t>Houwbeek bovenloop, Helmerstraat, Enschede</t>
  </si>
  <si>
    <t>s20084</t>
  </si>
  <si>
    <t>Waterloop 20-0-1-5, naast spoorlijn, Markelo</t>
  </si>
  <si>
    <t>s20085</t>
  </si>
  <si>
    <t>Waterloop 20-0-1-6, Stokkumerflierweg, Markelo</t>
  </si>
  <si>
    <t>s20086</t>
  </si>
  <si>
    <t>Elsmoat-Noord plas, Zuidesmarkerrondweg</t>
  </si>
  <si>
    <t>s20087</t>
  </si>
  <si>
    <t>Smalenbroekvijver, Smalenbroeksweg, Enschede</t>
  </si>
  <si>
    <t>s20088</t>
  </si>
  <si>
    <t>Poel Hegeveldweg, Buurse</t>
  </si>
  <si>
    <t>s20089</t>
  </si>
  <si>
    <t>Usselerveen, Riethermsteeg, Enschede</t>
  </si>
  <si>
    <t>s20090</t>
  </si>
  <si>
    <t>s20091</t>
  </si>
  <si>
    <t>Waterloop 20-5-0-30, Stendermolenweg, Buurse</t>
  </si>
  <si>
    <t>s20092</t>
  </si>
  <si>
    <t>Leidebeek, Stokkumerweg, Diepenheim</t>
  </si>
  <si>
    <t>s20093</t>
  </si>
  <si>
    <t>Stokkumerflierleiding, Stokkumerflierweg, Markelo</t>
  </si>
  <si>
    <t>s20094</t>
  </si>
  <si>
    <t>Horsterveldbeek, Het Stroink, Enschede</t>
  </si>
  <si>
    <t>s20095</t>
  </si>
  <si>
    <t>Oelerven, Haaksbergerstraat, Oele</t>
  </si>
  <si>
    <t>s20096</t>
  </si>
  <si>
    <t>Flierveld venput, Torendijk, Beckum</t>
  </si>
  <si>
    <t>s20097</t>
  </si>
  <si>
    <t>Roombeek, Ankrot, Enschede</t>
  </si>
  <si>
    <t>s20098</t>
  </si>
  <si>
    <t>Roombeek, Kotkampweg, Enschede</t>
  </si>
  <si>
    <t>s20099</t>
  </si>
  <si>
    <t>Elsbeek, bovenstrooms stuw Fox, Steenrietweg, Hengelo</t>
  </si>
  <si>
    <t>s20100</t>
  </si>
  <si>
    <t>Grote Lonnekermeer, Lonnekermeerweg, Lonneker</t>
  </si>
  <si>
    <t>s20101</t>
  </si>
  <si>
    <t>s20102</t>
  </si>
  <si>
    <t>s20103</t>
  </si>
  <si>
    <t>s20105</t>
  </si>
  <si>
    <t>s20106</t>
  </si>
  <si>
    <t>De Welle Grote plas, Oldenzaalsestraat, Lonneker</t>
  </si>
  <si>
    <t>s20107</t>
  </si>
  <si>
    <t>s20108</t>
  </si>
  <si>
    <t>Grefteberghoekplas West, Oude Deventerweg, Lonneker</t>
  </si>
  <si>
    <t>s20109</t>
  </si>
  <si>
    <t>Helmervijver, Helmerstraat, Enschede</t>
  </si>
  <si>
    <t>s20112</t>
  </si>
  <si>
    <t>Bommelasven Grote Zuidelijke ven, Stendermolenwg,Haaksbergen</t>
  </si>
  <si>
    <t>s20113</t>
  </si>
  <si>
    <t>Leppinkven, Oude Haaksbergerdijk, Haaksbergen</t>
  </si>
  <si>
    <t>s20114</t>
  </si>
  <si>
    <t>Grote Bentelerzijdeven Midden Oost, Beckum</t>
  </si>
  <si>
    <t>s20116</t>
  </si>
  <si>
    <t>Bentelerzijdeven ZuidWest, Huttenveldsweg, Beckum</t>
  </si>
  <si>
    <t>s20117</t>
  </si>
  <si>
    <t>s20118</t>
  </si>
  <si>
    <t>Poel Stroinkslanden, Knalhutteweg, Enschede</t>
  </si>
  <si>
    <t>s20119</t>
  </si>
  <si>
    <t>Poel Zuideschmarke, Zuidesmarkerrondweg, Enschede</t>
  </si>
  <si>
    <t>s20120</t>
  </si>
  <si>
    <t>Poel Nieuwe Horster, Horsterveldweg, Enschede</t>
  </si>
  <si>
    <t>s20121</t>
  </si>
  <si>
    <t>Poel 't Sidebroeck Oost, Oldenzaalsestraat, Lonneker</t>
  </si>
  <si>
    <t>s20122</t>
  </si>
  <si>
    <t>Witteveen Ven Noord, Witteveenweg, Buurse</t>
  </si>
  <si>
    <t>s20123</t>
  </si>
  <si>
    <t>Poel Horstkamp-Oost, Allemansveldweg, Enschede</t>
  </si>
  <si>
    <t>s20124</t>
  </si>
  <si>
    <t>Galgenmatenven West, PW N346, Delden</t>
  </si>
  <si>
    <t>s20125</t>
  </si>
  <si>
    <t>Galgenmatenven Oost, Meenhuisweg, Delden</t>
  </si>
  <si>
    <t>s20128</t>
  </si>
  <si>
    <t>s20129</t>
  </si>
  <si>
    <t>s20131</t>
  </si>
  <si>
    <t>s20136</t>
  </si>
  <si>
    <t>Bommelasven Midden-Noord, Stendermolenweg, Haaksbergen</t>
  </si>
  <si>
    <t>s20137</t>
  </si>
  <si>
    <t>Molenbeltven-Noord, Oude Enschedese straat, Enschede</t>
  </si>
  <si>
    <t>s20138</t>
  </si>
  <si>
    <t>Molenbeltven Zuid, Stendermolenweg, Haaksbergen</t>
  </si>
  <si>
    <t>s20141</t>
  </si>
  <si>
    <t>s20142</t>
  </si>
  <si>
    <t>Boddebroekven-Zuidwest, Drekkersweg, Bentelo</t>
  </si>
  <si>
    <t>s20143</t>
  </si>
  <si>
    <t>Boddebroekven-Zuidoost, Drekkersweg, Bentelo</t>
  </si>
  <si>
    <t>s20144</t>
  </si>
  <si>
    <t>s20145</t>
  </si>
  <si>
    <t>Zonnebeekven Noord, Zonnebeekweg, Enschede</t>
  </si>
  <si>
    <t>s20148</t>
  </si>
  <si>
    <t>Hartjesboschven Midden, Vliegveldstraat, Deurningen</t>
  </si>
  <si>
    <t>s20150</t>
  </si>
  <si>
    <t>s20151</t>
  </si>
  <si>
    <t>Amelinkplas, Oldenzaalsestraat, Lonneker</t>
  </si>
  <si>
    <t>s20152</t>
  </si>
  <si>
    <t>Asbroekven Oost, Beckum</t>
  </si>
  <si>
    <t>s20153</t>
  </si>
  <si>
    <t>Asbroekven West, Beckum</t>
  </si>
  <si>
    <t>s20154</t>
  </si>
  <si>
    <t>Bentelerheideven, Bentelo</t>
  </si>
  <si>
    <t>s20155</t>
  </si>
  <si>
    <t>Bentelerzijdeven Oost, Beckum</t>
  </si>
  <si>
    <t>s20156</t>
  </si>
  <si>
    <t>Bommelasven Zuidoost, Stendermolenweg, Haaksbergen</t>
  </si>
  <si>
    <t>s20157</t>
  </si>
  <si>
    <t>Bommelasven Zuidwest, Stendermolenweg, Haaksbergen</t>
  </si>
  <si>
    <t>s20158</t>
  </si>
  <si>
    <t>Bouwhuisplas, Lonneker</t>
  </si>
  <si>
    <t>s20159</t>
  </si>
  <si>
    <t>Christinalustplas, Enschede</t>
  </si>
  <si>
    <t>s20160</t>
  </si>
  <si>
    <t>De Groote Weer ven, Lonneker</t>
  </si>
  <si>
    <t>s20161</t>
  </si>
  <si>
    <t>De Weele-ven oost, Boekelo</t>
  </si>
  <si>
    <t>s20162</t>
  </si>
  <si>
    <t>Grefteberghoekven-Oost, Lonneker</t>
  </si>
  <si>
    <t>s20163</t>
  </si>
  <si>
    <t>Hartjesboschven Zuid, Deurningen</t>
  </si>
  <si>
    <t>s20164</t>
  </si>
  <si>
    <t>Hegeveldven, Buurse</t>
  </si>
  <si>
    <t>s20165</t>
  </si>
  <si>
    <t>Hof Espelo ven, Lonneker</t>
  </si>
  <si>
    <t>s20166</t>
  </si>
  <si>
    <t>Hogelaarsblokven, Diepenheim</t>
  </si>
  <si>
    <t>s20167</t>
  </si>
  <si>
    <t>Linderesven, Lonneker</t>
  </si>
  <si>
    <t>s20168</t>
  </si>
  <si>
    <t>Moorven, Moorvenweg, Enschede</t>
  </si>
  <si>
    <t>s20169</t>
  </si>
  <si>
    <t>Needse Achterveldven, Neede</t>
  </si>
  <si>
    <t>s20170</t>
  </si>
  <si>
    <t>Smulders kleigat-Zuid, Lonneker</t>
  </si>
  <si>
    <t>s20172</t>
  </si>
  <si>
    <t>Stepelerveldven Noord, Haaksbergen</t>
  </si>
  <si>
    <t>s20173</t>
  </si>
  <si>
    <t>Stepelerveldven Oost, Haaksbergen</t>
  </si>
  <si>
    <t>s20174</t>
  </si>
  <si>
    <t>Stepelerveldven ZuidWest, Hazenweg, Haaksbergen</t>
  </si>
  <si>
    <t>s20175</t>
  </si>
  <si>
    <t>Tolven, Enschede</t>
  </si>
  <si>
    <t>s20176</t>
  </si>
  <si>
    <t>Weldamvijver-Oost, Goor</t>
  </si>
  <si>
    <t>s20177</t>
  </si>
  <si>
    <t>Weldamvijver-West, Goor</t>
  </si>
  <si>
    <t>s20178</t>
  </si>
  <si>
    <t>Paardebroekleiding, Landgoed de Leppe, Haaksbergen</t>
  </si>
  <si>
    <t>s20179</t>
  </si>
  <si>
    <t>s20180</t>
  </si>
  <si>
    <t>Teeselinkven Zuid, Flipsweg, Neede</t>
  </si>
  <si>
    <t>s20181</t>
  </si>
  <si>
    <t>Roombeek, Deurningerstraat, Enschede</t>
  </si>
  <si>
    <t>s20182</t>
  </si>
  <si>
    <t>s20183</t>
  </si>
  <si>
    <t>Ruwenbosvijver  Midden, Groenendaal, Enschede</t>
  </si>
  <si>
    <t>s20184</t>
  </si>
  <si>
    <t>Teeselinkven West, Flipsweg, Neede</t>
  </si>
  <si>
    <t>s20185</t>
  </si>
  <si>
    <t>s20186</t>
  </si>
  <si>
    <t>Retentievijver, Metaalstraat, Haaksbergen</t>
  </si>
  <si>
    <t>s20187</t>
  </si>
  <si>
    <t>Retentievijver Huis Heeckeren, Van Coeverdenlaan, Goor</t>
  </si>
  <si>
    <t>s20188</t>
  </si>
  <si>
    <t>Westerfliergracht, Deventerdijk, Diepenheim</t>
  </si>
  <si>
    <t>s20189</t>
  </si>
  <si>
    <t>Gracht Huize Diepenheim, Lochemseweg, Diepenheim</t>
  </si>
  <si>
    <t>s20190</t>
  </si>
  <si>
    <t>s20191</t>
  </si>
  <si>
    <t>Hagmolenbeek, Hengelosestraat, Beckum</t>
  </si>
  <si>
    <t>s20192</t>
  </si>
  <si>
    <t>Hagmolenbeek, Haaksbergerstraat, Usselo</t>
  </si>
  <si>
    <t>s20193</t>
  </si>
  <si>
    <t>Rutbeek, Haaksbergerstraat, Enschede</t>
  </si>
  <si>
    <t>s20194</t>
  </si>
  <si>
    <t>Houwbeek, Boekelosestraat, Boekelo</t>
  </si>
  <si>
    <t>s20195</t>
  </si>
  <si>
    <t>Rutbeek, inlaat Hegebeek, Boekelo</t>
  </si>
  <si>
    <t>s20196</t>
  </si>
  <si>
    <t>Houwbeek, Haaksbergerstraat, Usselo</t>
  </si>
  <si>
    <t>s20197</t>
  </si>
  <si>
    <t>Hagmolenbeek, Oude Buurserdijk, Buurse</t>
  </si>
  <si>
    <t>s20198</t>
  </si>
  <si>
    <t>Teesinkbeek, Usselerrietweg, Usselo</t>
  </si>
  <si>
    <t>s20199</t>
  </si>
  <si>
    <t>s20200</t>
  </si>
  <si>
    <t>Deurningerbeek, Oude Postweg, Deurningen</t>
  </si>
  <si>
    <t>s20201</t>
  </si>
  <si>
    <t>s20202</t>
  </si>
  <si>
    <t>Stokkumerflierleiding, Stokkumflier, Markelo</t>
  </si>
  <si>
    <t>s20203</t>
  </si>
  <si>
    <t>Boekelerbeek, Beldershoekweg, Boekelo</t>
  </si>
  <si>
    <t>s20204</t>
  </si>
  <si>
    <t>Stroinksbeek, Houwbeekweg, Enschede</t>
  </si>
  <si>
    <t>s20205</t>
  </si>
  <si>
    <t>Stroinksbeek, Groenelaan, Knalhutte</t>
  </si>
  <si>
    <t>s20206</t>
  </si>
  <si>
    <t>Smalenbroeksbeek, Smalenbroeksweg, Enschede</t>
  </si>
  <si>
    <t>s20207</t>
  </si>
  <si>
    <t>Houwbeek, Broekmaatweg, Boekelo</t>
  </si>
  <si>
    <t>s20208</t>
  </si>
  <si>
    <t>Usselerstroom, Jacobsrietweg, Enschede</t>
  </si>
  <si>
    <t>s20209</t>
  </si>
  <si>
    <t>Fluttersbeek, Hengevelderweg, Hengevelde</t>
  </si>
  <si>
    <t>s20210</t>
  </si>
  <si>
    <t>s20211</t>
  </si>
  <si>
    <t>Bolscherbeek benedenloop, Boswinkelweg, Goor</t>
  </si>
  <si>
    <t>s20212</t>
  </si>
  <si>
    <t>s20213</t>
  </si>
  <si>
    <t>s20214</t>
  </si>
  <si>
    <t>s20215</t>
  </si>
  <si>
    <t>s20217</t>
  </si>
  <si>
    <t>Jufferbeek, Bergweg, Lonneker</t>
  </si>
  <si>
    <t>s20219</t>
  </si>
  <si>
    <t>Teesinkbeek, Boekelo</t>
  </si>
  <si>
    <t>s20221</t>
  </si>
  <si>
    <t>Hagmolenbeek, Huttenveldsweg, Beckum</t>
  </si>
  <si>
    <t>s20222</t>
  </si>
  <si>
    <t>Bermsloot Oldenzaalsestraat naar Roombeek, Enschede</t>
  </si>
  <si>
    <t>s20223</t>
  </si>
  <si>
    <t>Roombeek, tussen Leemhof en Oldenzaalsestraat, Enschede</t>
  </si>
  <si>
    <t>s20227</t>
  </si>
  <si>
    <t>Houwbeek, bij park in Helmerhoek, Enschede</t>
  </si>
  <si>
    <t>s20228</t>
  </si>
  <si>
    <t>Poelsbeek, provinciale weg N346, Goor</t>
  </si>
  <si>
    <t>s20229</t>
  </si>
  <si>
    <t>Eschbeek, Wiedincksbeekweg, Driene</t>
  </si>
  <si>
    <t>s20230</t>
  </si>
  <si>
    <t>Drienerbeek bovenloop, benedenstr. Drienerbrakenweg, Driene</t>
  </si>
  <si>
    <t>s20231</t>
  </si>
  <si>
    <t>s20232</t>
  </si>
  <si>
    <t>Bruninksbeek, Kwekkeboomweg, Enschede</t>
  </si>
  <si>
    <t>s20233</t>
  </si>
  <si>
    <t>Oude Wolfkaterbeek, Haaksbergerstraat, Beckum</t>
  </si>
  <si>
    <t>s20234</t>
  </si>
  <si>
    <t>DiepenheimseMolenbeek, Kasteel Nijenhuis, Diepenheim</t>
  </si>
  <si>
    <t>s20235</t>
  </si>
  <si>
    <t>s20240</t>
  </si>
  <si>
    <t>s20241</t>
  </si>
  <si>
    <t>Bolscherbeek bovenloop, Wissinkbrinkweg, Haaksbergen</t>
  </si>
  <si>
    <t>s20242</t>
  </si>
  <si>
    <t>s20243</t>
  </si>
  <si>
    <t>Rutbeek, Weleweg, Boekelo</t>
  </si>
  <si>
    <t>s20244</t>
  </si>
  <si>
    <t>Usselerstroom, Heersenkampweg, Enschede</t>
  </si>
  <si>
    <t>s20245</t>
  </si>
  <si>
    <t>Koppelleiding, Nieuwe Grensweg, Hengelo</t>
  </si>
  <si>
    <t>s20246</t>
  </si>
  <si>
    <t>Eschbeek benedenloop, Marshoek, Hengelo</t>
  </si>
  <si>
    <t>s20247</t>
  </si>
  <si>
    <t>Rutbeek, Rutbekerveldweg, Boekelo</t>
  </si>
  <si>
    <t>s20248</t>
  </si>
  <si>
    <t>s20249</t>
  </si>
  <si>
    <t>Smalenbroeksbeek, spoordijk Het Spik, Enschede</t>
  </si>
  <si>
    <t>s20250</t>
  </si>
  <si>
    <t>Bruninksbeek, Bruninkslaan, Enschede</t>
  </si>
  <si>
    <t>s20251</t>
  </si>
  <si>
    <t>Waterloop 20-5-0-30, sloot Stendermolenweg, Buurse</t>
  </si>
  <si>
    <t>s20252</t>
  </si>
  <si>
    <t>Jufferbeekbron Noord, Wegman, Losser</t>
  </si>
  <si>
    <t>s20253</t>
  </si>
  <si>
    <t>Uilenkotte Bron, Jufferbeek, Losser</t>
  </si>
  <si>
    <t>s20254</t>
  </si>
  <si>
    <t>Jufferbeekbron Zuid, Lonneker</t>
  </si>
  <si>
    <t>s20255</t>
  </si>
  <si>
    <t>Usselerstroom, Riethermsteeg, Enschede</t>
  </si>
  <si>
    <t>s20256</t>
  </si>
  <si>
    <t>Hegebeek, Broekheurneweg, Buurse</t>
  </si>
  <si>
    <t>s20257</t>
  </si>
  <si>
    <t>Koppelleiding, Oude Postweg, Deurningen</t>
  </si>
  <si>
    <t>s20258</t>
  </si>
  <si>
    <t>Bruninksbeek, Buurserstraat, Enschede</t>
  </si>
  <si>
    <t>s20259</t>
  </si>
  <si>
    <t>Broekheurnerveensloot, Haarweg, Enschede</t>
  </si>
  <si>
    <t>s20260</t>
  </si>
  <si>
    <t>Jufferbeek, Ledeboerweg, Deurningen</t>
  </si>
  <si>
    <t>s20261</t>
  </si>
  <si>
    <t>Jufferbeek, Oldenzaalsestraat, Lonneker</t>
  </si>
  <si>
    <t>s20262</t>
  </si>
  <si>
    <t>Boekelerbeek, bovenstrooms Houwbeek, Wullenweg, Boekelo</t>
  </si>
  <si>
    <t>s20263</t>
  </si>
  <si>
    <t>Waterloop 20-4-2, Needsestraat, Hengevelde</t>
  </si>
  <si>
    <t>s20264</t>
  </si>
  <si>
    <t>Nieuwe Oelerbeek, bovenstr. monding in Twentekanaal, Hengelo</t>
  </si>
  <si>
    <t>s20265</t>
  </si>
  <si>
    <t>Nieuwe Oelerbeek, Goudstraat, Hengelo</t>
  </si>
  <si>
    <t>s20266</t>
  </si>
  <si>
    <t>Jufferbeek, Schaddenveldbrug, Deurningen</t>
  </si>
  <si>
    <t>s20267</t>
  </si>
  <si>
    <t>Retentievijver, Twekkelerbeekweg, Enschede</t>
  </si>
  <si>
    <t>s20268</t>
  </si>
  <si>
    <t>Diepenheimse Molenbeek, Watermolen Den Haller, Diepenheim</t>
  </si>
  <si>
    <t>s20269</t>
  </si>
  <si>
    <t>Helmerhoekvijver Midden, Helmerhoekweg, Enschede</t>
  </si>
  <si>
    <t>s20270</t>
  </si>
  <si>
    <t>Helmerhoekvijver Noord, Helmerstraat, Enschede</t>
  </si>
  <si>
    <t>s20271</t>
  </si>
  <si>
    <t>Ruwenbosvijver Zuid-West, Noordelijk en naast A35, Enschede</t>
  </si>
  <si>
    <t>s20272</t>
  </si>
  <si>
    <t>Horstlindevijver, Horstlindelaan, Enschede</t>
  </si>
  <si>
    <t>s20273</t>
  </si>
  <si>
    <t>Ruwenbosvijver Zuid, Mariendaal, Enschede</t>
  </si>
  <si>
    <t>s20274</t>
  </si>
  <si>
    <t>Ruwenbosvijver Noord-Oost, Luxemburglaan, Enschede</t>
  </si>
  <si>
    <t>s20275</t>
  </si>
  <si>
    <t>Ruwenbosvijver Noord, Belgielaan hoek Europalaan, Enschede</t>
  </si>
  <si>
    <t>s20276</t>
  </si>
  <si>
    <t>Vanekerhoekvijver Oost, Brandemaatweg, Enschede</t>
  </si>
  <si>
    <t>s20277</t>
  </si>
  <si>
    <t>Wesselerbrinkvijver Noord, Hofteweg, Enschede</t>
  </si>
  <si>
    <t>s20278</t>
  </si>
  <si>
    <t>Stroinkslandenvijver Noord, Vlierstraat, Enschede</t>
  </si>
  <si>
    <t>s20279</t>
  </si>
  <si>
    <t>Vanekerbeek, Hegeboerweg, Enschede</t>
  </si>
  <si>
    <t>s20280</t>
  </si>
  <si>
    <t>Stroinkslandenvijver Oost, Broekheurne Ring, Enschede</t>
  </si>
  <si>
    <t>s20281</t>
  </si>
  <si>
    <t>Rutbekerveldplas, Rutbekerveldweg, Boekelo</t>
  </si>
  <si>
    <t>s20282</t>
  </si>
  <si>
    <t>s20283</t>
  </si>
  <si>
    <t>Hegebeek, Bramerveld, Buurse</t>
  </si>
  <si>
    <t>s20284</t>
  </si>
  <si>
    <t>s20286</t>
  </si>
  <si>
    <t>Waterspeelplaats inlaat ,Van Heekpark, Enschede</t>
  </si>
  <si>
    <t>s20287</t>
  </si>
  <si>
    <t>Waterspeelplaats uitlaat bij duiker,  Van Heekpark, Enschede</t>
  </si>
  <si>
    <t>s20288</t>
  </si>
  <si>
    <t>Roombeek, Bosuilstraat, Enschede</t>
  </si>
  <si>
    <t>s20289</t>
  </si>
  <si>
    <t>Spiegelvijver Roombeek, Stroinksbleekweg, Enschede</t>
  </si>
  <si>
    <t>s20290</t>
  </si>
  <si>
    <t>s20300</t>
  </si>
  <si>
    <t>Oude Leidebeek, vlak bij de Boven Regge, Diepenheim</t>
  </si>
  <si>
    <t>s20301</t>
  </si>
  <si>
    <t>Leidebeek, bovenstrooms Waterloop 20-0-5-2, Diepenheim</t>
  </si>
  <si>
    <t>s20302</t>
  </si>
  <si>
    <t>Leidebeek, Lochemseweg, Diepenheim</t>
  </si>
  <si>
    <t>s20303</t>
  </si>
  <si>
    <t>Twekkelerbeek, Hamersweg, Boekelo</t>
  </si>
  <si>
    <t>s20304</t>
  </si>
  <si>
    <t>Twekkelerbeek, Kwinkelerweg, Boekelo</t>
  </si>
  <si>
    <t>s20305</t>
  </si>
  <si>
    <t>Zandboersleiding, Industrieterrein Twenthekanaal, Hengelo</t>
  </si>
  <si>
    <t>s20307</t>
  </si>
  <si>
    <t>Usselerstroom, De Helmer, Enschede</t>
  </si>
  <si>
    <t>s20308</t>
  </si>
  <si>
    <t>Stroinksbeek, nabij Stroinkslanden, Enschede</t>
  </si>
  <si>
    <t>s20309</t>
  </si>
  <si>
    <t>Koppelleiding, P.C.Hooftlaan, Hengelo</t>
  </si>
  <si>
    <t>s20310</t>
  </si>
  <si>
    <t>Leutinkbeek, bovenstrooms Bosweg, Driene</t>
  </si>
  <si>
    <t>s20311</t>
  </si>
  <si>
    <t>Drienerbeek bovenloop, Boschdrift, Driene</t>
  </si>
  <si>
    <t>s20313</t>
  </si>
  <si>
    <t>Hagmolenbeek, De Prins, Haaksbergen</t>
  </si>
  <si>
    <t>s20314</t>
  </si>
  <si>
    <t>Oude Matenleiding, bij Ganzenbosweg, Beckum</t>
  </si>
  <si>
    <t>s20315</t>
  </si>
  <si>
    <t>Overbekkerbeek, Ganzenbosweg, Beckum</t>
  </si>
  <si>
    <t>s20316</t>
  </si>
  <si>
    <t>Boekelerbeek, Stemlande, Boekelo</t>
  </si>
  <si>
    <t>s20317</t>
  </si>
  <si>
    <t>Slagersmatenwaterleiding, Usselerrietweg, Boekelo</t>
  </si>
  <si>
    <t>s20318</t>
  </si>
  <si>
    <t>Veldbeek, bij manege, Boekelo</t>
  </si>
  <si>
    <t>s20319</t>
  </si>
  <si>
    <t>Twekkelerbeek, Zwartevennenweg, Boekelo</t>
  </si>
  <si>
    <t>s20320</t>
  </si>
  <si>
    <t>Twekkelerbeek, Christinalust, Boekelo</t>
  </si>
  <si>
    <t>s20321</t>
  </si>
  <si>
    <t>Houwbeek, Kwinkelerweg, Boekelo</t>
  </si>
  <si>
    <t>s20322</t>
  </si>
  <si>
    <t>Waterloop 20-0-5-2, Diepenheim</t>
  </si>
  <si>
    <t>s20323</t>
  </si>
  <si>
    <t>Weele slenk bovenloop, Rutbekerveldweg, Boekelo</t>
  </si>
  <si>
    <t>s20324</t>
  </si>
  <si>
    <t>Weele slenk uitstroom, Teessinklandenweg, Boekelo</t>
  </si>
  <si>
    <t>s20401</t>
  </si>
  <si>
    <t>s20402</t>
  </si>
  <si>
    <t>Boekelerbeek, Smaragdstraat, Boekelo</t>
  </si>
  <si>
    <t>s20403</t>
  </si>
  <si>
    <t>Usselerstroom, Hegebeeksweg, Enschede</t>
  </si>
  <si>
    <t>s20407</t>
  </si>
  <si>
    <t>Kluenven, Bentelerweg, Beckum</t>
  </si>
  <si>
    <t>s20408</t>
  </si>
  <si>
    <t>Hagmolenbeek, Geukersdijk, Boekelo</t>
  </si>
  <si>
    <t>s20409</t>
  </si>
  <si>
    <t>Hagmolenbeek, Nieuwebeekweg, Boekelo</t>
  </si>
  <si>
    <t>s20410</t>
  </si>
  <si>
    <t>Twenthekanaal, nabij Het Rikkerink, Slampsweg, Deldenerbroek</t>
  </si>
  <si>
    <t>s20411</t>
  </si>
  <si>
    <t>Ruwenbos regenwater uit opvangbak, Nijmansbos 62, Enschede</t>
  </si>
  <si>
    <t>s20412</t>
  </si>
  <si>
    <t>Ruwenbos pannendakwater uit regenton, Nijmansbos62, Enschede</t>
  </si>
  <si>
    <t>s20413</t>
  </si>
  <si>
    <t>Ruwenbos straatkolk dak- en wegwater, Nijmansbos, Enschede</t>
  </si>
  <si>
    <t>s20414</t>
  </si>
  <si>
    <t>Ruwenbos garage bitumendak regenton, Nijmansbos62, Enschede</t>
  </si>
  <si>
    <t>s20415</t>
  </si>
  <si>
    <t>Ruwenbos wadi-zuid drainagewater, Mastbos, Enschede</t>
  </si>
  <si>
    <t>s20416</t>
  </si>
  <si>
    <t>Waterloop 20-5-5-4, Strootmansweg, Beckum</t>
  </si>
  <si>
    <t>s20418</t>
  </si>
  <si>
    <t>Waterloop 20-5-5-2, Eetgerinksweg, Beckum</t>
  </si>
  <si>
    <t>s20421</t>
  </si>
  <si>
    <t>Nieuwe Wolfkaterbeek, Wolfkaterweg, Beckum</t>
  </si>
  <si>
    <t>s20422</t>
  </si>
  <si>
    <t>Perceelsloot Vat 1, Strootmanweg, Boekelo</t>
  </si>
  <si>
    <t>s20423</t>
  </si>
  <si>
    <t>Perceelsloot Vat 2, Strootmanweg, Boekelo</t>
  </si>
  <si>
    <t>s20424</t>
  </si>
  <si>
    <t>Perceelsloot Noord, Strootmanweg, Boekelo</t>
  </si>
  <si>
    <t>s20426</t>
  </si>
  <si>
    <t>Ruwenbos kolk midden in wadi, Nijmansbos, Enschede</t>
  </si>
  <si>
    <t>s20429</t>
  </si>
  <si>
    <t>Erfafspoeling buis 2, Project Diepenheim</t>
  </si>
  <si>
    <t>s20430</t>
  </si>
  <si>
    <t>Erfafspoeling buis 3, Project Diepenheim</t>
  </si>
  <si>
    <t>s20432</t>
  </si>
  <si>
    <t>Percolaatwater veevoerbrokken, Oude Sluisweg, Diepenheim</t>
  </si>
  <si>
    <t>s20433</t>
  </si>
  <si>
    <t>Percolaatwater graskuil, Oude Sluisweg, Diepenheim</t>
  </si>
  <si>
    <t>s20434</t>
  </si>
  <si>
    <t>Percolaatwater maiskuil, Oude Sluisweg, Diepenheim</t>
  </si>
  <si>
    <t>s20500</t>
  </si>
  <si>
    <t>Bermsloot, Strootmanweg, Meetkast Den Pol, Boekelo</t>
  </si>
  <si>
    <t>s20501</t>
  </si>
  <si>
    <t>Perceelsloot, Strootmanweg, Meetkast Den Pol, Boekelo</t>
  </si>
  <si>
    <t>s20502</t>
  </si>
  <si>
    <t>Perceel runn off, Strootmanweg, Meetkast Den Pol, Boekelo</t>
  </si>
  <si>
    <t>s20702</t>
  </si>
  <si>
    <t>Het Rutbeek Zuid, Kempke, Jacobsrietweg, Enschede</t>
  </si>
  <si>
    <t>s20705</t>
  </si>
  <si>
    <t>Het Rutbeek Midden Diepste deel. Jacobsrietweg, Enschede</t>
  </si>
  <si>
    <t>s20805</t>
  </si>
  <si>
    <t>Warmelo Gracht West, Borculoseweg, Huize Warmelo, Diepenheim</t>
  </si>
  <si>
    <t>s20806</t>
  </si>
  <si>
    <t>Weldam gracht, Weldammerlaan, Diepenheim</t>
  </si>
  <si>
    <t>s20808</t>
  </si>
  <si>
    <t>Agrowadi afvalwater slibvangput, Oude Sluisweg, Diepenheim</t>
  </si>
  <si>
    <t>s20905</t>
  </si>
  <si>
    <t>Schipbeek, Deldensestraat, Neede</t>
  </si>
  <si>
    <t>s21001</t>
  </si>
  <si>
    <t>s21002</t>
  </si>
  <si>
    <t>Reutumerbeek, Oldenzaalseweg, Fleringen</t>
  </si>
  <si>
    <t>s21003</t>
  </si>
  <si>
    <t>Voorstematensloot, Weustendijk, Reutum</t>
  </si>
  <si>
    <t>s21004</t>
  </si>
  <si>
    <t>Westermatenbeek, Weustboerweg, Reutum</t>
  </si>
  <si>
    <t>s21005</t>
  </si>
  <si>
    <t>s21006</t>
  </si>
  <si>
    <t>s21007</t>
  </si>
  <si>
    <t>Rossumerbeek, Rossumermedenweg, Rossum</t>
  </si>
  <si>
    <t>s21008</t>
  </si>
  <si>
    <t>Paalmaatsleiding, Paalmaatsdijk, Weerselo</t>
  </si>
  <si>
    <t>s21009</t>
  </si>
  <si>
    <t>Tankenbergpoel, nabij Denekamperstraat, De Lutte</t>
  </si>
  <si>
    <t>s21010</t>
  </si>
  <si>
    <t>Almelo-Nordhornkanaal, Oldenzaalseweg, Reutum</t>
  </si>
  <si>
    <t>s21011</t>
  </si>
  <si>
    <t>Almelo-Nordhornkanaal, De Pook, Gravendijk, Albergen</t>
  </si>
  <si>
    <t>s21012</t>
  </si>
  <si>
    <t>Stiftsbeek, Haarbekkenweg, Weerselo</t>
  </si>
  <si>
    <t>s21013</t>
  </si>
  <si>
    <t>Rossumerbeek, Rossumermeden West, Rossum</t>
  </si>
  <si>
    <t>s21014</t>
  </si>
  <si>
    <t>s21100</t>
  </si>
  <si>
    <t>Achterveldsvijver, Hondenveldsweg, Reutum</t>
  </si>
  <si>
    <t>s21101</t>
  </si>
  <si>
    <t>Poel Overeschhoek, Siemertweg, De Lutte</t>
  </si>
  <si>
    <t>s21102</t>
  </si>
  <si>
    <t>Weusthof Oost Bronbeek, Tankenbergweg, De Lutte</t>
  </si>
  <si>
    <t>s21103</t>
  </si>
  <si>
    <t>Reutumerweusteven, Ootmarsumseweg, Reutum</t>
  </si>
  <si>
    <t>s21104</t>
  </si>
  <si>
    <t>Rossumermedenven, Weerselo</t>
  </si>
  <si>
    <t>s21202</t>
  </si>
  <si>
    <t>s21203</t>
  </si>
  <si>
    <t>Waterloop 21-2-2, Rossumermedenweg, Weerselo</t>
  </si>
  <si>
    <t>s21204</t>
  </si>
  <si>
    <t>Waterloop 21-2-3, Vospeldijk, Weerselo</t>
  </si>
  <si>
    <t>s21205</t>
  </si>
  <si>
    <t>s21206</t>
  </si>
  <si>
    <t>Rossumerbeek, Tichelweg, De Lutte</t>
  </si>
  <si>
    <t>s21207</t>
  </si>
  <si>
    <t>Rossumerbeek, Oldenzaalsestraat, Rossum</t>
  </si>
  <si>
    <t>s21208</t>
  </si>
  <si>
    <t>Kraanke Bronbeek, Tankenbergweg, De Lutte</t>
  </si>
  <si>
    <t>s21209</t>
  </si>
  <si>
    <t>Tankenberg-Oost Bronbeek, Alleeweg, De Lutte</t>
  </si>
  <si>
    <t>s21210</t>
  </si>
  <si>
    <t>Weerselerbeek, Rutermedenweg, Weerselo</t>
  </si>
  <si>
    <t>s21215</t>
  </si>
  <si>
    <t>De Riet Bron, Polbeek, Ootmarsum</t>
  </si>
  <si>
    <t>s21216</t>
  </si>
  <si>
    <t>De Pol Bron, Ootmarsum</t>
  </si>
  <si>
    <t>s21217</t>
  </si>
  <si>
    <t>Hezeberg Bron, Polbeek, Ootmarsum</t>
  </si>
  <si>
    <t>s21218</t>
  </si>
  <si>
    <t>Ticheler Bron, Rossumerbeek, De Lutte</t>
  </si>
  <si>
    <t>s21219</t>
  </si>
  <si>
    <t>Weusthof West Bron, De Lutte</t>
  </si>
  <si>
    <t>s21220</t>
  </si>
  <si>
    <t>Reuverbeek, Alleeweg, De Lutte</t>
  </si>
  <si>
    <t>s21300</t>
  </si>
  <si>
    <t>Waterloop 21-2-3, Haarstraat, Weerselo</t>
  </si>
  <si>
    <t>s21301</t>
  </si>
  <si>
    <t>Weerselerbeek, Lemseloseschoolweg, Rossum</t>
  </si>
  <si>
    <t>s21302</t>
  </si>
  <si>
    <t>s21303</t>
  </si>
  <si>
    <t>Weerselerbeek, Oldenzaalsestraat, Oldenzaal</t>
  </si>
  <si>
    <t>s21400</t>
  </si>
  <si>
    <t>Almelo-Nordhornkanaal, Vleerboersweg, Albergen</t>
  </si>
  <si>
    <t>s21403</t>
  </si>
  <si>
    <t>Waterloop 21-1-1-5, Reutumerweg, Reutum</t>
  </si>
  <si>
    <t>s21404</t>
  </si>
  <si>
    <t>Waterloop 21-1-2-1, Weustendijk, Reutum</t>
  </si>
  <si>
    <t>s21405</t>
  </si>
  <si>
    <t>Waterloop 21-1-2, Stroveldsweg, Reutum</t>
  </si>
  <si>
    <t>s21406</t>
  </si>
  <si>
    <t>Polbeek, N349 Almelo-Ootmarsum, Ootmarsum</t>
  </si>
  <si>
    <t>s25001</t>
  </si>
  <si>
    <t>Vriezenveensche Veenkanaal, Grintweg, Westerhaar</t>
  </si>
  <si>
    <t>s27001</t>
  </si>
  <si>
    <t>Almelo-Nordhornkanaal, Brugstraat, Almelo</t>
  </si>
  <si>
    <t>s28001</t>
  </si>
  <si>
    <t>Wendel, bovenstrooms spoorbrug Almelo_Zwolle, Wierden</t>
  </si>
  <si>
    <t>s28002</t>
  </si>
  <si>
    <t>Vijver Kerkelanden A, Almelo</t>
  </si>
  <si>
    <t>s28003</t>
  </si>
  <si>
    <t>Vijver Kerkelanden B, Almelo</t>
  </si>
  <si>
    <t>s30001</t>
  </si>
  <si>
    <t>s30200</t>
  </si>
  <si>
    <t>Brunninkhuizerbeek, Schabosweg, Hezingen</t>
  </si>
  <si>
    <t>s30201</t>
  </si>
  <si>
    <t>Brunninkhuizerbeek nabij Brunninkhuis, Hezingen</t>
  </si>
  <si>
    <t>s30202</t>
  </si>
  <si>
    <t>Brunninkhuizerbeek, Brunninkhuisweg, Hezingen</t>
  </si>
  <si>
    <t>s30203</t>
  </si>
  <si>
    <t>Bron Niemeijer, Hezingen</t>
  </si>
  <si>
    <t>s30204</t>
  </si>
  <si>
    <t>Poel de Grens, Hezingen</t>
  </si>
  <si>
    <t>s30205</t>
  </si>
  <si>
    <t>Bron Steggink, Brunninkhuizerbeek, Hezingen</t>
  </si>
  <si>
    <t>s30206</t>
  </si>
  <si>
    <t>Schabos bovenloop Noordoost, Schabosweg, Hezingen</t>
  </si>
  <si>
    <t>s30207</t>
  </si>
  <si>
    <t>Hezingerveldbeek, Grens, Hezingen</t>
  </si>
  <si>
    <t>s30208</t>
  </si>
  <si>
    <t>Hezingerveldbeek, Bron Midden, Hezingen</t>
  </si>
  <si>
    <t>s30209</t>
  </si>
  <si>
    <t>Rietbeek bovenloop, Hezingen</t>
  </si>
  <si>
    <t>s30210</t>
  </si>
  <si>
    <t>Hezingerveldbeek, Zuidwesttak Bronvijver, Hezingen</t>
  </si>
  <si>
    <t>s30211</t>
  </si>
  <si>
    <t>Schabos bron, Schabosweg, Hezingen</t>
  </si>
  <si>
    <t>s30212</t>
  </si>
  <si>
    <t>Bronvijver Niemeijer, Hezingen</t>
  </si>
  <si>
    <t>s30213</t>
  </si>
  <si>
    <t>Bronvijver Brunninkhuis, Hezingen</t>
  </si>
  <si>
    <t>s31001</t>
  </si>
  <si>
    <t>Omleidingskanaal, PW N342, Denekamp</t>
  </si>
  <si>
    <t>s31003</t>
  </si>
  <si>
    <t>Omleidingskanaal, Lattropseweg, Lattrop</t>
  </si>
  <si>
    <t>s31004</t>
  </si>
  <si>
    <t>Waterloop 31-0-0-3, Schotbroekweg, Noord Deurningen</t>
  </si>
  <si>
    <t>s31300</t>
  </si>
  <si>
    <t>Omleidingskanaal, Frensdorferweg, Denekamp</t>
  </si>
  <si>
    <t>s32001</t>
  </si>
  <si>
    <t>Puntbeek, Beuningerveldweg, Beuningen</t>
  </si>
  <si>
    <t>s32002</t>
  </si>
  <si>
    <t>Omleidingskanaal, Lutterzandweg, Verdeelwerk, Beuningen</t>
  </si>
  <si>
    <t>s32003</t>
  </si>
  <si>
    <t>Waterloop 32-0-1-1, Kanaalweg, Denekamp</t>
  </si>
  <si>
    <t>s32004</t>
  </si>
  <si>
    <t>Waterloop 32-0-3-1, Stroothuizerweg, Beuningen</t>
  </si>
  <si>
    <t>s32005</t>
  </si>
  <si>
    <t>Waterloop 32-1-0-4, Strengeveldweg, De Lutte</t>
  </si>
  <si>
    <t>s32006</t>
  </si>
  <si>
    <t>Pierik vijver, Lage Kamp, Denekamp</t>
  </si>
  <si>
    <t>s32007</t>
  </si>
  <si>
    <t>Waterloop 32-0-1-2, Rodenmorsweg, Denekamp</t>
  </si>
  <si>
    <t>s32008</t>
  </si>
  <si>
    <t>Waterloop 32-0-0-3, Punthuizerweg, Denekamp</t>
  </si>
  <si>
    <t>s32009</t>
  </si>
  <si>
    <t>Omleidingskanaal, Beuningerveldweg, Beuningen</t>
  </si>
  <si>
    <t>s32032</t>
  </si>
  <si>
    <t>Stroothuizen ven Midden Oost, Stroothuizerweg, Beuningen</t>
  </si>
  <si>
    <t>s32100</t>
  </si>
  <si>
    <t>Oortven West, Stroothuizerweg, Beuningen</t>
  </si>
  <si>
    <t>s32101</t>
  </si>
  <si>
    <t>Puntbeekplas, Punthuizerweg, Beuningen</t>
  </si>
  <si>
    <t>s32102</t>
  </si>
  <si>
    <t>s32103</t>
  </si>
  <si>
    <t>Poel bij het Oortven, Stroothuizen, Beuningen</t>
  </si>
  <si>
    <t>s32104</t>
  </si>
  <si>
    <t>Poel Ezelsgoor, Eekmanweg, Denekamp</t>
  </si>
  <si>
    <t>s32105</t>
  </si>
  <si>
    <t>Poel Strengeveld, Strengeveldweg, Beuningen</t>
  </si>
  <si>
    <t>s32108</t>
  </si>
  <si>
    <t>Stroothuizen ven Noord West, Stroothuizerweg, Beuningen</t>
  </si>
  <si>
    <t>s32109</t>
  </si>
  <si>
    <t>Stroothuizen ven Midden West, Stroothuizerweg, Beuningen</t>
  </si>
  <si>
    <t>s32110</t>
  </si>
  <si>
    <t>Stroothuizen ven Zuid West, Stroothuizerweg, Beuningen</t>
  </si>
  <si>
    <t>s32111</t>
  </si>
  <si>
    <t>Punthuizerven Midden, Holtweg, De Lutte</t>
  </si>
  <si>
    <t>s32112</t>
  </si>
  <si>
    <t>Stroothuizen ven Noord Oost, Stroothuizerweg, Beuningen</t>
  </si>
  <si>
    <t>s32113</t>
  </si>
  <si>
    <t>Beuningerachterveldven, De Lutte</t>
  </si>
  <si>
    <t>s32114</t>
  </si>
  <si>
    <t>Beuningerbinnenveldven, De Lutte</t>
  </si>
  <si>
    <t>s32115</t>
  </si>
  <si>
    <t>Lutterzandven, De Lutte</t>
  </si>
  <si>
    <t>s32116</t>
  </si>
  <si>
    <t>Punthuizerven Zuid West, Beuningen</t>
  </si>
  <si>
    <t>s32200</t>
  </si>
  <si>
    <t>s32201</t>
  </si>
  <si>
    <t>Omleidingskanaal, Brandlichterweg, Beuningen</t>
  </si>
  <si>
    <t>s32207</t>
  </si>
  <si>
    <t>Puntbeek, Beuninger Binnenveld, Beuningen</t>
  </si>
  <si>
    <t>s32301</t>
  </si>
  <si>
    <t>Omleidingskanaal, Kanaalweg, Denekamp</t>
  </si>
  <si>
    <t>s32302</t>
  </si>
  <si>
    <t>s33001</t>
  </si>
  <si>
    <t>Dinkelkanaal, Brookmanweg, Lattrop</t>
  </si>
  <si>
    <t>s33002</t>
  </si>
  <si>
    <t>Waterloop 33-0-3, Spiekweg, Lattrop</t>
  </si>
  <si>
    <t>s33003</t>
  </si>
  <si>
    <t>Waterloop 33-0-2-3, Hoofdstraat, Brecklenkamp</t>
  </si>
  <si>
    <t>s33004</t>
  </si>
  <si>
    <t>Poel De Horst, Dorpsstraat, Lattrop</t>
  </si>
  <si>
    <t>s33005</t>
  </si>
  <si>
    <t>Waterloop 33-0-1-2, Aaksbergweg, Brecklenkamp</t>
  </si>
  <si>
    <t>s33006</t>
  </si>
  <si>
    <t>Dinkelkanaal, Dinkel Onderleider, Lattrop</t>
  </si>
  <si>
    <t>s33007</t>
  </si>
  <si>
    <t>Waterloop 33-0-3, Ottershagenweg, Lattrop</t>
  </si>
  <si>
    <t>s33008</t>
  </si>
  <si>
    <t>Waterloop 33-0-1, Rotmanweg, Brecklenkamp</t>
  </si>
  <si>
    <t>s33009</t>
  </si>
  <si>
    <t>Brecklenkampseveld Greppel Midden Noord, Lattrop</t>
  </si>
  <si>
    <t>s33101</t>
  </si>
  <si>
    <t>Breckelenkampseveldven Midden Noord, Kommiezendijk, Lattrop</t>
  </si>
  <si>
    <t>s33102</t>
  </si>
  <si>
    <t>Breckelenkampseveldven Midden, Kommiezendijk, Lattrop</t>
  </si>
  <si>
    <t>s33103</t>
  </si>
  <si>
    <t>Brecklenkampseveldven NoordOost, Kommiezendijk, Lattrop</t>
  </si>
  <si>
    <t>s33104</t>
  </si>
  <si>
    <t>Brecklenkampseveldpoel, Kommiezendijk, Lattrop</t>
  </si>
  <si>
    <t>s33105</t>
  </si>
  <si>
    <t>Breckelenkampseveldven ZuidWest, Kommiezendijk, Lattrop</t>
  </si>
  <si>
    <t>s33106</t>
  </si>
  <si>
    <t>Breckelenkampseveldven NoordWest, Kommiezendijk, Lattrop</t>
  </si>
  <si>
    <t>s33300</t>
  </si>
  <si>
    <t>Dinkelkanaal, na monding Geele beek, Jonkershoesweg, Lattrop</t>
  </si>
  <si>
    <t>s34001</t>
  </si>
  <si>
    <t>s34002</t>
  </si>
  <si>
    <t>Tilligterbeek, bij AlmeloNordhornkanaal, Ootmarsum</t>
  </si>
  <si>
    <t>s34003</t>
  </si>
  <si>
    <t>s34004</t>
  </si>
  <si>
    <t>Wiemselbeek, Benedenstrooms Wiemselweg, Ootmarsum</t>
  </si>
  <si>
    <t>s34005</t>
  </si>
  <si>
    <t>Wiemselbeek, Bovenstrooms monding van Poelbeek, Ootmarsum</t>
  </si>
  <si>
    <t>s34006</t>
  </si>
  <si>
    <t>Tilligterbeek, Kerspelweg, Lattrop</t>
  </si>
  <si>
    <t>s34007</t>
  </si>
  <si>
    <t>Voltherbeek, Agelerbroekweg, Ootmarsum</t>
  </si>
  <si>
    <t>s34008</t>
  </si>
  <si>
    <t>s34009</t>
  </si>
  <si>
    <t>Tilligterbeek, Agelerbroekweg, Ootmarsum</t>
  </si>
  <si>
    <t>s34010</t>
  </si>
  <si>
    <t>Het Vree, Kooiweg, Ootmarsum</t>
  </si>
  <si>
    <t>s34011</t>
  </si>
  <si>
    <t>Linderveldpoel Midden, Ekelhofsveldweg, Volthe</t>
  </si>
  <si>
    <t>s34012</t>
  </si>
  <si>
    <t>Hezeberg Zuid bronbeek, Apellaantje, Ootmarsum</t>
  </si>
  <si>
    <t>s34013</t>
  </si>
  <si>
    <t>Kuiperberg  bronbeek, Binnenes, Ootmarsum</t>
  </si>
  <si>
    <t>s34014</t>
  </si>
  <si>
    <t>Het Vree, Steenmatenweg, Agelo</t>
  </si>
  <si>
    <t>s34017</t>
  </si>
  <si>
    <t>Waterloop 34-0-7-7, Agelerbroek, Agelo</t>
  </si>
  <si>
    <t>s34018</t>
  </si>
  <si>
    <t>Waterloop 34-0-7-10, Enktermorsweg, Agelo</t>
  </si>
  <si>
    <t>s34019</t>
  </si>
  <si>
    <t>Achter de Voort bronbeek, Aabroek, Agelo</t>
  </si>
  <si>
    <t>s34020</t>
  </si>
  <si>
    <t>Poel Achter de Voort, Aabroek, Agelo</t>
  </si>
  <si>
    <t>s34021</t>
  </si>
  <si>
    <t>Roderveldven, Goorweg, Rossum</t>
  </si>
  <si>
    <t>s34022</t>
  </si>
  <si>
    <t>Roderveldpoel zuid, zandpad, Rossum</t>
  </si>
  <si>
    <t>s34023</t>
  </si>
  <si>
    <t>Oude Tilligterbeek, Wiekermedenweg, Rossum</t>
  </si>
  <si>
    <t>s34024</t>
  </si>
  <si>
    <t>Hondeborgplas, Broekmatenweg, Rossum</t>
  </si>
  <si>
    <t>s34026</t>
  </si>
  <si>
    <t>Poelbeek bronbeek, Dalweg, Nutter</t>
  </si>
  <si>
    <t>s34027</t>
  </si>
  <si>
    <t>Austieberg poel, Austiebergweg, Beuningen</t>
  </si>
  <si>
    <t>s34028</t>
  </si>
  <si>
    <t>Waterloop 34-0-8-8, zijzandweg Broekweg, Volthe</t>
  </si>
  <si>
    <t>s34029</t>
  </si>
  <si>
    <t>Roelinksbeek, Palthendijk, Rossum</t>
  </si>
  <si>
    <t>s34030</t>
  </si>
  <si>
    <t>Dalhuis poel, Belvedereweg, De Lutte</t>
  </si>
  <si>
    <t>s34031</t>
  </si>
  <si>
    <t>Waterloop 34-0-8-12, Goorweg, Rossum</t>
  </si>
  <si>
    <t>s34032</t>
  </si>
  <si>
    <t>Agelerbroekven Noord, Agelo</t>
  </si>
  <si>
    <t>s34033</t>
  </si>
  <si>
    <t>s34034</t>
  </si>
  <si>
    <t>Voltherbeek, benedenstrooms Linderdijk, Volthe</t>
  </si>
  <si>
    <t>s34035</t>
  </si>
  <si>
    <t>Voltherbeek, benedenstrooms Ekelhofsveldweg, Volthe</t>
  </si>
  <si>
    <t>s34036</t>
  </si>
  <si>
    <t>Springendalsebeek effluent Wasserij, Lippertsweg, Ootmarsum</t>
  </si>
  <si>
    <t>s34037</t>
  </si>
  <si>
    <t>Roelinksbeek, Achteresweg, Volthe</t>
  </si>
  <si>
    <t>s34038</t>
  </si>
  <si>
    <t>Roelinksbeek, Linderdijk, Volthe</t>
  </si>
  <si>
    <t>s34039</t>
  </si>
  <si>
    <t>Roelinksbeek, Loosteresweg, Volthe</t>
  </si>
  <si>
    <t>s34040</t>
  </si>
  <si>
    <t>Roelinksbeek, Roolmansweg, Volthe</t>
  </si>
  <si>
    <t>s34041</t>
  </si>
  <si>
    <t>Roelinksbeek, Bovenstrooms Everlostraat, Volthe</t>
  </si>
  <si>
    <t>s34042</t>
  </si>
  <si>
    <t>Voltherbeek, Beuningermedenweg, Volthe</t>
  </si>
  <si>
    <t>s34043</t>
  </si>
  <si>
    <t>Voltherbeek, verlengde Vogelpoelweg, Volthe</t>
  </si>
  <si>
    <t>s34044</t>
  </si>
  <si>
    <t>Lintmolenbeekvijver, Hueskenstraat, Ootmarsum</t>
  </si>
  <si>
    <t>s34045</t>
  </si>
  <si>
    <t>Wiemselbeek benedenloop, bij Ottershagenweg, Ootmarsum</t>
  </si>
  <si>
    <t>s34046</t>
  </si>
  <si>
    <t>Wiemselbeek, Bovenstrooms Wiemselweg, Ootmarsum</t>
  </si>
  <si>
    <t>s34047</t>
  </si>
  <si>
    <t>RWZI Ootmarsum, effluent conventionele installatie</t>
  </si>
  <si>
    <t>s34048</t>
  </si>
  <si>
    <t>RWZI Ootmarsum, afvoer MBR installatie</t>
  </si>
  <si>
    <t>s34049</t>
  </si>
  <si>
    <t>Moeras RWZI Ootmarsum, uitmonding in Wiemselbeek, Ootmarsum</t>
  </si>
  <si>
    <t>s34050</t>
  </si>
  <si>
    <t>s34051</t>
  </si>
  <si>
    <t>Springendalsebeek, Bovenstrooms Laagsestraat, Ootmarsum</t>
  </si>
  <si>
    <t>s34052</t>
  </si>
  <si>
    <t>Springendalsebeek, Goudkamp, Ootmarsum</t>
  </si>
  <si>
    <t>s34053</t>
  </si>
  <si>
    <t>Waterloop 34-0-8-5, Schreursweg, Rossum</t>
  </si>
  <si>
    <t>s34055</t>
  </si>
  <si>
    <t>Waterloop 34-0-3-4, Witstaartweg, Ootmarsum</t>
  </si>
  <si>
    <t>s34057</t>
  </si>
  <si>
    <t>Tilligterbeek, Ottershagenweg, Ootmarsum</t>
  </si>
  <si>
    <t>s34058</t>
  </si>
  <si>
    <t>Waterloop 34-0-2, Lolfweg, Ootmarsum</t>
  </si>
  <si>
    <t>s34059</t>
  </si>
  <si>
    <t>Waterloop 34-0-0-7, Hunenborgseweg, Tilligte</t>
  </si>
  <si>
    <t>s34060</t>
  </si>
  <si>
    <t>Springendalsebeek bovenloop, zandpad, Ootmarsum</t>
  </si>
  <si>
    <t>s34061</t>
  </si>
  <si>
    <t>Kersbergbeek, Laagse straat, Ootmarsum</t>
  </si>
  <si>
    <t>s34063</t>
  </si>
  <si>
    <t>Moeras RWZI Ootmarsum, Wiemselweg, Ootmarsum</t>
  </si>
  <si>
    <t>s34064</t>
  </si>
  <si>
    <t>Kuiperberg bovenloop, Nieuwe Almelosestraat, Ootmarsum</t>
  </si>
  <si>
    <t>s34065</t>
  </si>
  <si>
    <t>Lintmolenbeek, Oldenzaalsestraat, Ootmarsum</t>
  </si>
  <si>
    <t>s34100</t>
  </si>
  <si>
    <t>Vogelpoelven, Molendijk, Volthe</t>
  </si>
  <si>
    <t>s34101</t>
  </si>
  <si>
    <t>Westenvelderven, Westenveldweg, Tilligte</t>
  </si>
  <si>
    <t>s34102</t>
  </si>
  <si>
    <t>Springendal Kleine Bronvijver Meerbekke, Hezingen</t>
  </si>
  <si>
    <t>s34104</t>
  </si>
  <si>
    <t>Moerbekke bronbeek, Nuttersvoetpad, Hams, Ootmarsum</t>
  </si>
  <si>
    <t>s34105</t>
  </si>
  <si>
    <t>Poel Paaschberg, Populierendijk, De Lutte</t>
  </si>
  <si>
    <t>s34106</t>
  </si>
  <si>
    <t>Oude Broekplas, Laarweg, Volthe</t>
  </si>
  <si>
    <t>s34107</t>
  </si>
  <si>
    <t>Wiekermedenven, Wiekermedenweg, Rossum</t>
  </si>
  <si>
    <t>s34108</t>
  </si>
  <si>
    <t>Roolmansven, Vogelpoelweg, Rossum</t>
  </si>
  <si>
    <t>s34109</t>
  </si>
  <si>
    <t>Agelerbroekven ZuidWest, Agelo</t>
  </si>
  <si>
    <t>s34110</t>
  </si>
  <si>
    <t>Voltherbroekven-Oost, Volthe</t>
  </si>
  <si>
    <t>s34111</t>
  </si>
  <si>
    <t>Wiekermedenven Midden, Volthe</t>
  </si>
  <si>
    <t>s34112</t>
  </si>
  <si>
    <t>Wiekermedenven Noord, Volthe</t>
  </si>
  <si>
    <t>s34113</t>
  </si>
  <si>
    <t>Wiekermedenven West, Volthe</t>
  </si>
  <si>
    <t>s34200</t>
  </si>
  <si>
    <t>Springendalsebeek, Kerspelweg, Lattrop</t>
  </si>
  <si>
    <t>s34201</t>
  </si>
  <si>
    <t>Springendal Noord benedenloop, Hezingen</t>
  </si>
  <si>
    <t>s34202</t>
  </si>
  <si>
    <t>Springendal Zuid benedenloop, Hezingen</t>
  </si>
  <si>
    <t>s34203</t>
  </si>
  <si>
    <t>Springendal zijbeekje Nutterweilanden, Hezingen</t>
  </si>
  <si>
    <t>s34205</t>
  </si>
  <si>
    <t>Roelinksbeek, Benedenstrooms Everloostraat, Volthe</t>
  </si>
  <si>
    <t>s34206</t>
  </si>
  <si>
    <t>Roelinksbeek, Broekmaatweg, Volthe</t>
  </si>
  <si>
    <t>s34207</t>
  </si>
  <si>
    <t>Ribbert Bronbeek, Nuttersevoetpad, Ootmarsum</t>
  </si>
  <si>
    <t>s34208</t>
  </si>
  <si>
    <t>Kersberg Bronbeek, Nutter</t>
  </si>
  <si>
    <t>s34209</t>
  </si>
  <si>
    <t>Poelbeek Witte berg Bronbeek, Nutter</t>
  </si>
  <si>
    <t>s34210</t>
  </si>
  <si>
    <t>s34211</t>
  </si>
  <si>
    <t>Onlandbeek Noord Bronvijver, Hezingen</t>
  </si>
  <si>
    <t>s34212</t>
  </si>
  <si>
    <t>Onlandbeek Zuid,  Noordelijke Bron, Hezingen</t>
  </si>
  <si>
    <t>s34213</t>
  </si>
  <si>
    <t>Nutterveldbeek Bovenloop, Hezingen</t>
  </si>
  <si>
    <t>s34214</t>
  </si>
  <si>
    <t>Springendalsebeek, Blauweweg , Meerbekke, Hezingen</t>
  </si>
  <si>
    <t>s34215</t>
  </si>
  <si>
    <t>Poelbeek Bovenloop, Wittebergweg, Nutter</t>
  </si>
  <si>
    <t>s34216</t>
  </si>
  <si>
    <t>Voltherbroeksloot, Laarweg, Rossum</t>
  </si>
  <si>
    <t>s34217</t>
  </si>
  <si>
    <t>Vlaschbeek, Wiemselweg, Ootmarsum</t>
  </si>
  <si>
    <t>s34218</t>
  </si>
  <si>
    <t>Poelbeek, Laagsestraat, Oud Ootmarsum</t>
  </si>
  <si>
    <t>s34219</t>
  </si>
  <si>
    <t>Poelbeek, Ottershagenweg, Oud Ootmarsum</t>
  </si>
  <si>
    <t>s34220</t>
  </si>
  <si>
    <t>Kersbergbeek, zandweg, Kuks, Nutter</t>
  </si>
  <si>
    <t>s34221</t>
  </si>
  <si>
    <t>Kersbergbeek bovenloop, Nutter</t>
  </si>
  <si>
    <t>s34222</t>
  </si>
  <si>
    <t>Ribbertbeek benedenloop, Ootmarsum</t>
  </si>
  <si>
    <t>s34223</t>
  </si>
  <si>
    <t>Vlaschbeek, De Mors, Ootmarsum</t>
  </si>
  <si>
    <t>s34224</t>
  </si>
  <si>
    <t>Springendal Zuid bovenloop middentraject, Hezingen</t>
  </si>
  <si>
    <t>s34226</t>
  </si>
  <si>
    <t>s34227</t>
  </si>
  <si>
    <t>Nutterveldbeek Zuidtak Bronbeek, Hezingen</t>
  </si>
  <si>
    <t>s34228</t>
  </si>
  <si>
    <t>Poelbeek bovenloopje, Witte Bergweg, Nutter</t>
  </si>
  <si>
    <t>s34229</t>
  </si>
  <si>
    <t>Witteberg Bron, Wittebergweg, in bos, Nutter</t>
  </si>
  <si>
    <t>s34230</t>
  </si>
  <si>
    <t>Kersberg Bron, Nutter</t>
  </si>
  <si>
    <t>s34231</t>
  </si>
  <si>
    <t>Ribbert Bron, Ootmarsum</t>
  </si>
  <si>
    <t>s34232</t>
  </si>
  <si>
    <t>Moerbekke Bron, Nuttersevoetpad, Ootmarsum</t>
  </si>
  <si>
    <t>s34233</t>
  </si>
  <si>
    <t>Lintmolenbeek bovenloop, Ootmarsum</t>
  </si>
  <si>
    <t>s34234</t>
  </si>
  <si>
    <t>Zonnenbergbeek Bron Noord, Ootmarsum</t>
  </si>
  <si>
    <t>s34235</t>
  </si>
  <si>
    <t>Zonnenbergbeek Zuidtak Bronbeek, Ootmarsum</t>
  </si>
  <si>
    <t>s34236</t>
  </si>
  <si>
    <t>Lintmolenbeek, Denekamperstraat, Ootmarsum</t>
  </si>
  <si>
    <t>s34237</t>
  </si>
  <si>
    <t>Dalhuis Bron, Daalhuizerweg, De Lutte</t>
  </si>
  <si>
    <t>s34238</t>
  </si>
  <si>
    <t>Poelbeek Bron Camping, Witte Bergweg, Nutter</t>
  </si>
  <si>
    <t>s34239</t>
  </si>
  <si>
    <t>Linderbeek, Hakenbergweg, De Lutte</t>
  </si>
  <si>
    <t>s34241</t>
  </si>
  <si>
    <t>Onlandbeek Noordtak Bronbeek, Hezingen</t>
  </si>
  <si>
    <t>s34243</t>
  </si>
  <si>
    <t>Waterloop 34-0-8-5, Molendijk, Volthe</t>
  </si>
  <si>
    <t>s34244</t>
  </si>
  <si>
    <t>Waterloop 34-0-8-25, Linderveld, Twelweg</t>
  </si>
  <si>
    <t>s34246</t>
  </si>
  <si>
    <t>Dalhuis Bronbeek, Daalhuizerweg, De Lutte</t>
  </si>
  <si>
    <t>s34248</t>
  </si>
  <si>
    <t>Voltherbeek, bovenstrooms Linderdijk, Volthe</t>
  </si>
  <si>
    <t>s34249</t>
  </si>
  <si>
    <t>Roelinksbeek Bovenloop, PW N342, Beuningen</t>
  </si>
  <si>
    <t>s34250</t>
  </si>
  <si>
    <t>Nutterveldbeek Noordtak Bron, Hezingen</t>
  </si>
  <si>
    <t>s34251</t>
  </si>
  <si>
    <t>Nutterveldbeek Noordtak Bronbeek, Hezingen</t>
  </si>
  <si>
    <t>s34252</t>
  </si>
  <si>
    <t>Onlandbeek Noordtak Bron, Hezingen</t>
  </si>
  <si>
    <t>s34253</t>
  </si>
  <si>
    <t>Epman Bron, Austiebeek, Beuningen</t>
  </si>
  <si>
    <t>s34254</t>
  </si>
  <si>
    <t>Austieberg Bron, Hezingen</t>
  </si>
  <si>
    <t>s34255</t>
  </si>
  <si>
    <t>Bult Bron, Austiebeek, Beuningen</t>
  </si>
  <si>
    <t>s34256</t>
  </si>
  <si>
    <t>Hezingerveld Bron, Goudkampbeek, Hezingen</t>
  </si>
  <si>
    <t>s34257</t>
  </si>
  <si>
    <t>Zonnenberg Bron, Het Vree, Agelo Noord</t>
  </si>
  <si>
    <t>s34258</t>
  </si>
  <si>
    <t>Duivendal Zuid Bron, Linderbeek, Beuningen</t>
  </si>
  <si>
    <t>s34259</t>
  </si>
  <si>
    <t>Hakenberg Noord Bron, Linderbeek, Beuningen</t>
  </si>
  <si>
    <t>s34260</t>
  </si>
  <si>
    <t>Duivendal Midden Bron, Linderbeek, Beuningen</t>
  </si>
  <si>
    <t>s34261</t>
  </si>
  <si>
    <t>Duivendal Noord Bron, Linderbeek, Beuningen</t>
  </si>
  <si>
    <t>s34262</t>
  </si>
  <si>
    <t>Nutter Bron, Poelbeek, Nutter</t>
  </si>
  <si>
    <t>s34263</t>
  </si>
  <si>
    <t>Frons Bron, Poelbeek, Nutter</t>
  </si>
  <si>
    <t>s34264</t>
  </si>
  <si>
    <t>Nutter Oost Bron, Poelbeek, Nutter</t>
  </si>
  <si>
    <t>s34265</t>
  </si>
  <si>
    <t>Dalhuis Bron 2, de Lutte</t>
  </si>
  <si>
    <t>s34266</t>
  </si>
  <si>
    <t>Paaschberg Bron, Roelinksbeek, De Lutte</t>
  </si>
  <si>
    <t>s34267</t>
  </si>
  <si>
    <t>Springendal Kleine Vijver, Meerbekke Zuid, Hezingen</t>
  </si>
  <si>
    <t>s34268</t>
  </si>
  <si>
    <t>Springendal Grote Vijver, Meerbekke Midden, Hezingen</t>
  </si>
  <si>
    <t>s34269</t>
  </si>
  <si>
    <t>Springendal Bron Meerbekke Oost, Hezingen</t>
  </si>
  <si>
    <t>s34270</t>
  </si>
  <si>
    <t>Springendal Bron Nutterveldweide, Hezingen</t>
  </si>
  <si>
    <t>s34271</t>
  </si>
  <si>
    <t>De Strengen Zuid Bron, Nutterveldbeek Noord, Hezingen</t>
  </si>
  <si>
    <t>s34272</t>
  </si>
  <si>
    <t>De Strengen Noord Bron, Onlandbeek Zuid, Hezingen</t>
  </si>
  <si>
    <t>s34273</t>
  </si>
  <si>
    <t>Springendal Bron Noordtak II, Hezingen</t>
  </si>
  <si>
    <t>s34274</t>
  </si>
  <si>
    <t>Peijinksbeek, Oude Broekweg, Rossum</t>
  </si>
  <si>
    <t>s34300</t>
  </si>
  <si>
    <t>Waterloop 34-0-0-9, Tilligte</t>
  </si>
  <si>
    <t>s34301</t>
  </si>
  <si>
    <t>s34302</t>
  </si>
  <si>
    <t>Waterloop 34-0-6, Kerkweg, Tillgte</t>
  </si>
  <si>
    <t>s34304</t>
  </si>
  <si>
    <t>Waterloop 34-0-7-10, Camping De Haer, Rossum</t>
  </si>
  <si>
    <t>s34305</t>
  </si>
  <si>
    <t>s34307</t>
  </si>
  <si>
    <t>Roelinksbeek, Linderhoek, Volthe</t>
  </si>
  <si>
    <t>s34308</t>
  </si>
  <si>
    <t>Waterloop 34-0-8-12, nabij Palthendijk, Rossum</t>
  </si>
  <si>
    <t>s34309</t>
  </si>
  <si>
    <t>Waterloop 34-0-8-13, Roderveld, Rossum</t>
  </si>
  <si>
    <t>s34310</t>
  </si>
  <si>
    <t>Roelinksbeek, Dalhuisweg, Rossum</t>
  </si>
  <si>
    <t>s34311</t>
  </si>
  <si>
    <t>Peijinksbeek, Siemerink, Rossum</t>
  </si>
  <si>
    <t>s34312</t>
  </si>
  <si>
    <t>Voltherbeek, bovenstrooms Ekelhofsveldweg, Volthe</t>
  </si>
  <si>
    <t>s34313</t>
  </si>
  <si>
    <t>s34314</t>
  </si>
  <si>
    <t>Linderbeek, Voltherdijk, Beuningen</t>
  </si>
  <si>
    <t>s34315</t>
  </si>
  <si>
    <t>Austiebeek, Matenweg, Borgbosch, Beuningen</t>
  </si>
  <si>
    <t>s34316</t>
  </si>
  <si>
    <t>Austibeek, Hoenderhoek, Beuningen</t>
  </si>
  <si>
    <t>s34318</t>
  </si>
  <si>
    <t>Kersbergbeek, Oostelijk van Kuks, Nutter</t>
  </si>
  <si>
    <t>s34801</t>
  </si>
  <si>
    <t>Peijinksbeek, Retentiegebied, Rossum</t>
  </si>
  <si>
    <t>s35001</t>
  </si>
  <si>
    <t>Almelo-Nordhornkanaal, PW N342, Denekamp</t>
  </si>
  <si>
    <t>s35002</t>
  </si>
  <si>
    <t>Waterloop 35-0-0-1, Voortsweg, Groot Agelo</t>
  </si>
  <si>
    <t>s35003</t>
  </si>
  <si>
    <t>Almelo-Nordhornkanaal, Lattropperstraat, Denekamp</t>
  </si>
  <si>
    <t>s35004</t>
  </si>
  <si>
    <t>Almelo-Nordhornkanaal, Rossumerstraat, Ootmarsum</t>
  </si>
  <si>
    <t>s35005</t>
  </si>
  <si>
    <t>Almelo-Nordhornkanaal, Westerhoekweg, Denekamp</t>
  </si>
  <si>
    <t>s35006</t>
  </si>
  <si>
    <t>Almelo-Nordhornkanaal, Nabij A'broek, KanaalwegZZ, Ootmarsum</t>
  </si>
  <si>
    <t>s35200</t>
  </si>
  <si>
    <t>Almelo-Nordhornkanaal, Grensweg, Denekamp</t>
  </si>
  <si>
    <t>s35201</t>
  </si>
  <si>
    <t>Almelo-Nordhornkanaal, De Wolf, Noord Deurningen</t>
  </si>
  <si>
    <t>s35300</t>
  </si>
  <si>
    <t>Almelo-Nordhornkanaal, Brandehofsw., voor overstort Denekamp</t>
  </si>
  <si>
    <t>s35301</t>
  </si>
  <si>
    <t>Almelo-Nordhornkanaal, Brandehofsweg, na overstort Denekamp</t>
  </si>
  <si>
    <t>s35400</t>
  </si>
  <si>
    <t>Almelo-Nordhornkanaal, westelijk Ootmarsumsestraat, Denekamp</t>
  </si>
  <si>
    <t>s36001</t>
  </si>
  <si>
    <t>s36002</t>
  </si>
  <si>
    <t>Rammelbeek, N342, Noord Deurningen</t>
  </si>
  <si>
    <t>s36003</t>
  </si>
  <si>
    <t>Waterloop 36-0-2, Korenmorsweg, Lattrop</t>
  </si>
  <si>
    <t>s36004</t>
  </si>
  <si>
    <t>Rammelbeek, Elsweg, Denekamp</t>
  </si>
  <si>
    <t>s36005</t>
  </si>
  <si>
    <t>Geelebeek voor monding in Dinkelkanaal, Lattrop</t>
  </si>
  <si>
    <t>s36006</t>
  </si>
  <si>
    <t>Geele beek, Frensdorferweg, Lattrop</t>
  </si>
  <si>
    <t>s36007</t>
  </si>
  <si>
    <t>Rammelbeek, Delengoorweg, Denekamp</t>
  </si>
  <si>
    <t>s36100</t>
  </si>
  <si>
    <t>Rietven, Bergvennenweg, Lattrop</t>
  </si>
  <si>
    <t>s36101</t>
  </si>
  <si>
    <t>Vetpotven Midden, Brekkelerveldweg, Lattrop</t>
  </si>
  <si>
    <t>s36102</t>
  </si>
  <si>
    <t>s36103</t>
  </si>
  <si>
    <t>Poel Noorddeurningerveld, Grensweg, Noord Deurningen</t>
  </si>
  <si>
    <t>s36104</t>
  </si>
  <si>
    <t>Pluzenven, Bergvennenweg, Lattrop</t>
  </si>
  <si>
    <t>s36105</t>
  </si>
  <si>
    <t>Eilandven, Bergvennenweg, Lattrop</t>
  </si>
  <si>
    <t>s36106</t>
  </si>
  <si>
    <t>Bergven 1  Noord, Bergvennenweg, Lattrop</t>
  </si>
  <si>
    <t>s36107</t>
  </si>
  <si>
    <t>Bergven 1 Zuid, Bergvennenweg, Lattrop</t>
  </si>
  <si>
    <t>s36108</t>
  </si>
  <si>
    <t>Hooge Weustven, Denekamp</t>
  </si>
  <si>
    <t>s36109</t>
  </si>
  <si>
    <t>Vetpotven Oost, Brekkelerveldweg, Lattrop</t>
  </si>
  <si>
    <t>s36110</t>
  </si>
  <si>
    <t>Vetpotven West, Brekkelerveldweg, Lattrop</t>
  </si>
  <si>
    <t>s36111</t>
  </si>
  <si>
    <t>Baveldsdennenven, Johanninksweg, Denekamp</t>
  </si>
  <si>
    <t>s36112</t>
  </si>
  <si>
    <t>Lattropperveldven, Breemorsweg, Lattrop</t>
  </si>
  <si>
    <t>s36200</t>
  </si>
  <si>
    <t>s37200</t>
  </si>
  <si>
    <t>Midden Dinkel benedenstrooms Schuivenhuisje, Denekamp</t>
  </si>
  <si>
    <t>s37300</t>
  </si>
  <si>
    <t>Midden Dinkel, Ootmarsumsestraat, Penninksbrug, Denekamp</t>
  </si>
  <si>
    <t>s38001</t>
  </si>
  <si>
    <t>Bijdinkel Schiphorstbrug, Schiphorstdijk, Volthe</t>
  </si>
  <si>
    <t>s38200</t>
  </si>
  <si>
    <t>Bijdinkel, voor Almelo-Nordhornkanaal, Denekamp</t>
  </si>
  <si>
    <t>s39001</t>
  </si>
  <si>
    <t>Midden Dinkel, PW N342 Denekamp Oldenzaal, Denekamp</t>
  </si>
  <si>
    <t>s39002</t>
  </si>
  <si>
    <t>Midden Dinkel Kampbrug, Beuningerveldweg, Beuningen</t>
  </si>
  <si>
    <t>s39003</t>
  </si>
  <si>
    <t>Kampbeek, de Mors, Denekamp</t>
  </si>
  <si>
    <t>s39004</t>
  </si>
  <si>
    <t>Damhuisbeek, Beuningerstraat, Beuningen</t>
  </si>
  <si>
    <t>s39005</t>
  </si>
  <si>
    <t>Midden Dinkel, Beuningerbrug, Oude Dijk, Beuningen</t>
  </si>
  <si>
    <t>s39006</t>
  </si>
  <si>
    <t>Midden Dinkel, Auskamp, Denekamp</t>
  </si>
  <si>
    <t>s39007</t>
  </si>
  <si>
    <t>Midden Dinkel, Bovenstrooms Huize Singraven, Denekamp</t>
  </si>
  <si>
    <t>s39100</t>
  </si>
  <si>
    <t>Dinkelarm Riekeman, Lutterzandweg, Beuningen</t>
  </si>
  <si>
    <t>s39101</t>
  </si>
  <si>
    <t>De Mors ven, Denekamp</t>
  </si>
  <si>
    <t>s39102</t>
  </si>
  <si>
    <t>Voelebroek poel, Denekamp</t>
  </si>
  <si>
    <t>s39201</t>
  </si>
  <si>
    <t>Austieberg Oost Bron, Damhuisbeek, Beuningen</t>
  </si>
  <si>
    <t>s40001</t>
  </si>
  <si>
    <t>Midden Dinkel De Poppe, PW N1, De Lutte</t>
  </si>
  <si>
    <t>s40002</t>
  </si>
  <si>
    <t>Boven Dinkel Zoekerbrug, Goormatenweg, Losser</t>
  </si>
  <si>
    <t>s40003</t>
  </si>
  <si>
    <t>s40004</t>
  </si>
  <si>
    <t>s40005</t>
  </si>
  <si>
    <t>s40006</t>
  </si>
  <si>
    <t>s40007</t>
  </si>
  <si>
    <t>Elsbeek, Glanerbrugdijk, Glane</t>
  </si>
  <si>
    <t>s40008</t>
  </si>
  <si>
    <t>Glanerbeek, Broekheenseweg, Glanerbrug</t>
  </si>
  <si>
    <t>s40009</t>
  </si>
  <si>
    <t>s40010</t>
  </si>
  <si>
    <t>Glanerbeek, benedenstrooms RZI, Glanerbrug</t>
  </si>
  <si>
    <t>s40011</t>
  </si>
  <si>
    <t>Dorpsbeek, bovenstrooms RZI, Losser</t>
  </si>
  <si>
    <t>s40013</t>
  </si>
  <si>
    <t>Snoeijinksbeek bovenloop, Oude Lutterkerkweg, De Lutte</t>
  </si>
  <si>
    <t>s40014</t>
  </si>
  <si>
    <t>Rotermansbeek, Roetermansweg, Losser</t>
  </si>
  <si>
    <t>s40015</t>
  </si>
  <si>
    <t>Dorpsbeek, Ravenhorsterweg, Losser</t>
  </si>
  <si>
    <t>s40016</t>
  </si>
  <si>
    <t>Zandwinplas Oelemars, Ravenhorsterweg, Losser</t>
  </si>
  <si>
    <t>s40017</t>
  </si>
  <si>
    <t>Hakenbergplas, Hakenbergweg, Beuningen</t>
  </si>
  <si>
    <t>s40018</t>
  </si>
  <si>
    <t>Midden Dinkel, nabij Wewwelstad, de Lutte</t>
  </si>
  <si>
    <t>s40019</t>
  </si>
  <si>
    <t>s40020</t>
  </si>
  <si>
    <t>Hengelheurnebeek, Hengelmansweg, Losser</t>
  </si>
  <si>
    <t>s40021</t>
  </si>
  <si>
    <t>Hengelheurneplas, Hengelmansweg, Losser</t>
  </si>
  <si>
    <t>s40022</t>
  </si>
  <si>
    <t>Roorderheurnebeek, Roorderheurneweg, De Lutte</t>
  </si>
  <si>
    <t>s40023</t>
  </si>
  <si>
    <t>Elsbeek bovenloop, Penninkskottenweg, Losser</t>
  </si>
  <si>
    <t>s40024</t>
  </si>
  <si>
    <t>Poel Hooge Boekel, Kleine Linderesweg, Enschede</t>
  </si>
  <si>
    <t>s40025</t>
  </si>
  <si>
    <t>Bonekampbeek, Lonnekermarkeweg, Enschede</t>
  </si>
  <si>
    <t>s40026</t>
  </si>
  <si>
    <t>Snippertven, Judithhoeveweg, Losser</t>
  </si>
  <si>
    <t>s40027</t>
  </si>
  <si>
    <t>Poel Zuideschmarke, Lappenpad, Enschede</t>
  </si>
  <si>
    <t>s40028</t>
  </si>
  <si>
    <t>Poel Olink Midden, Verwooldsweg, Enschede</t>
  </si>
  <si>
    <t>s40029</t>
  </si>
  <si>
    <t>Heutinkbeek, Oostweg, Enschede</t>
  </si>
  <si>
    <t>s40030</t>
  </si>
  <si>
    <t>Poel Grevengoor West, nabij Schukkinkweg, Enschede</t>
  </si>
  <si>
    <t>s40031</t>
  </si>
  <si>
    <t>Poortbultenplas Noordwest, Lossersestraat, De Lutte</t>
  </si>
  <si>
    <t>s40032</t>
  </si>
  <si>
    <t>Poel Lutterveld, Oude Lutterkerkweg, De Lutte</t>
  </si>
  <si>
    <t>s40033</t>
  </si>
  <si>
    <t>Hogeboekelerbeek, Hoge Boekelerweg, Enschede</t>
  </si>
  <si>
    <t>s40034</t>
  </si>
  <si>
    <t>Midden Dinkel, Beverborgsweg en -brug, De Lutte</t>
  </si>
  <si>
    <t>s40035</t>
  </si>
  <si>
    <t>Midden Dinkel, Groene Staart, De Lutte</t>
  </si>
  <si>
    <t>s40036</t>
  </si>
  <si>
    <t>Boven Dinkel, Bossinkbrug, Ravenhorsterweg, Losser</t>
  </si>
  <si>
    <t>s40037</t>
  </si>
  <si>
    <t>Aquadrillevijver, Vederkruidlaan, Glanerbrug</t>
  </si>
  <si>
    <t>s40038</t>
  </si>
  <si>
    <t>Oude Lonnekermarkebeek, Lindermatenweg, Lonneker</t>
  </si>
  <si>
    <t>s40039</t>
  </si>
  <si>
    <t>Deppenbroeksbeek, Zoekerweg, Losser</t>
  </si>
  <si>
    <t>s40040</t>
  </si>
  <si>
    <t>Bethlehemse beek, Denekamperdijk, Losser</t>
  </si>
  <si>
    <t>s40041</t>
  </si>
  <si>
    <t>Boven Dinkel, Schoklandbrug, Schoklandpad, Losser</t>
  </si>
  <si>
    <t>s40042</t>
  </si>
  <si>
    <t>Luttermolenbeek, Binkhorsterveld, De Lutte</t>
  </si>
  <si>
    <t>s40043</t>
  </si>
  <si>
    <t>Luttermolenbeek, voor monding in Dinkel, De Lutte</t>
  </si>
  <si>
    <t>s40044</t>
  </si>
  <si>
    <t>Waterloop 40-0-0-12, Hoge weg, Losser</t>
  </si>
  <si>
    <t>s40045</t>
  </si>
  <si>
    <t>Waterloop 40-0-0-12, Wilgenkamp, Losser</t>
  </si>
  <si>
    <t>s40046</t>
  </si>
  <si>
    <t>Snoeijinksbeek, voor monding in Dinkel, Losser</t>
  </si>
  <si>
    <t>s40048</t>
  </si>
  <si>
    <t>RWZI Glanerbrug, effluent</t>
  </si>
  <si>
    <t>s40049</t>
  </si>
  <si>
    <t>Voskampvijver, Vespuccistraat, Glanerbrug</t>
  </si>
  <si>
    <t>s40050</t>
  </si>
  <si>
    <t>Waterloop 40-0-0-16, Vuilstort Losser, Overdinkel</t>
  </si>
  <si>
    <t>s40051</t>
  </si>
  <si>
    <t>s40055</t>
  </si>
  <si>
    <t>Lonnekermarkebeek, Lindermatenweg, Lonneker</t>
  </si>
  <si>
    <t>s40100</t>
  </si>
  <si>
    <t>Poel Somsen, Glanerbeekweg, Enschede</t>
  </si>
  <si>
    <t>s40101</t>
  </si>
  <si>
    <t>Aamsveenven basisbiotoop, Lappenpad, Enschede</t>
  </si>
  <si>
    <t>s40102</t>
  </si>
  <si>
    <t>Poel Olink Noord (OUD), Verwooldsweg, Enschede</t>
  </si>
  <si>
    <t>s40103</t>
  </si>
  <si>
    <t>Aamsveenplas, Lappenpad, Enschede</t>
  </si>
  <si>
    <t>s40104</t>
  </si>
  <si>
    <t>Landweerven Zuid, Bonekampweg, Enschede</t>
  </si>
  <si>
    <t>s40108</t>
  </si>
  <si>
    <t>Galgenven, Oude Lossersedijk, Lonneker</t>
  </si>
  <si>
    <t>s40109</t>
  </si>
  <si>
    <t>Landweerven Noord, Bonekampweg, Enschede</t>
  </si>
  <si>
    <t>s40110</t>
  </si>
  <si>
    <t>Poel Het Theussink, Losserse dijk, De Lutte</t>
  </si>
  <si>
    <t>s40111</t>
  </si>
  <si>
    <t>Poel Litshof, Oude Lutterkerkweg, Losser</t>
  </si>
  <si>
    <t>s40113</t>
  </si>
  <si>
    <t>Poel De Vieker, Stokhorstlaan, Enschede</t>
  </si>
  <si>
    <t>s40114</t>
  </si>
  <si>
    <t>Poel Holterhof NoordOost, Aamsveenweg, Enschede</t>
  </si>
  <si>
    <t>s40115</t>
  </si>
  <si>
    <t>Poel Derkinkhoek, Haverkampweg, Enschede</t>
  </si>
  <si>
    <t>s40116</t>
  </si>
  <si>
    <t>Poel Derkinksheide Zuid, Kersdijk, Enschede</t>
  </si>
  <si>
    <t>s40117</t>
  </si>
  <si>
    <t>Poel Derkinksmaten, Kersdijk, Enschede</t>
  </si>
  <si>
    <t>s40118</t>
  </si>
  <si>
    <t>Poel Grevengoor, Grevengoorweg, Enschede</t>
  </si>
  <si>
    <t>s40119</t>
  </si>
  <si>
    <t>Poel Verwooldsweg, Enschede</t>
  </si>
  <si>
    <t>s40120</t>
  </si>
  <si>
    <t>Poel Allemansveldweg, Enschede</t>
  </si>
  <si>
    <t>s40121</t>
  </si>
  <si>
    <t>Poel Olink Zuid, Horsterveldweg, Enschede</t>
  </si>
  <si>
    <t>s40122</t>
  </si>
  <si>
    <t>Bovendinkelarm Ravenhorst, Ravenhorsterweg, Losser</t>
  </si>
  <si>
    <t>s40125</t>
  </si>
  <si>
    <t>Oldenzaalseveenven West, Haagse Bosweg, Lonneker</t>
  </si>
  <si>
    <t>s40126</t>
  </si>
  <si>
    <t>Oldenzaalseveenven Oost, Oldenzaalseveenweg, Losser</t>
  </si>
  <si>
    <t>s40129</t>
  </si>
  <si>
    <t>IJsbaanven Losser, Nitertweg, Losser</t>
  </si>
  <si>
    <t>s40130</t>
  </si>
  <si>
    <t>Hengelheurneven, Losser</t>
  </si>
  <si>
    <t>s40131</t>
  </si>
  <si>
    <t>Hooge Boekelven, Enschede</t>
  </si>
  <si>
    <t>s40132</t>
  </si>
  <si>
    <t>Linderveldven, Enschede</t>
  </si>
  <si>
    <t>s40133</t>
  </si>
  <si>
    <t>Oldenzaalseveen Vijver Midden, Haagsebosweg, Lonneker</t>
  </si>
  <si>
    <t>s40134</t>
  </si>
  <si>
    <t>Poortbultenplas Midden, Postweg, De Lutte</t>
  </si>
  <si>
    <t>s40135</t>
  </si>
  <si>
    <t>Poortbultenplas NoordOost, Lossersestraat, De Lutte</t>
  </si>
  <si>
    <t>s40136</t>
  </si>
  <si>
    <t>Poortbultenplas Zuid, Postweg, De Lutte</t>
  </si>
  <si>
    <t>s40137</t>
  </si>
  <si>
    <t>Ventuut, Losser</t>
  </si>
  <si>
    <t>s40138</t>
  </si>
  <si>
    <t>Waterloop 40-3-2-8, Glanerbeekweg, Enschede</t>
  </si>
  <si>
    <t>s40139</t>
  </si>
  <si>
    <t>Waterloop 40-3-2-9, Aamsveenweg, Enschede</t>
  </si>
  <si>
    <t>s40142</t>
  </si>
  <si>
    <t>Bultserve vijver, Bultserve, Glanerbrug</t>
  </si>
  <si>
    <t>s40201</t>
  </si>
  <si>
    <t>Elsbeek bovenloop, Lossersestraat, Enschede</t>
  </si>
  <si>
    <t>s40203</t>
  </si>
  <si>
    <t>Elsbeek benedenloop, Zwaferinksbrug, Losser</t>
  </si>
  <si>
    <t>s40204</t>
  </si>
  <si>
    <t>Luttermolenbeek, Bavelsweg, De Lutte</t>
  </si>
  <si>
    <t>s40205</t>
  </si>
  <si>
    <t>Lage kavikbeek, Hoge Kavikweg, De Lutte</t>
  </si>
  <si>
    <t>s40206</t>
  </si>
  <si>
    <t>Luttermolenbeek, Het Theussink, de Lutte</t>
  </si>
  <si>
    <t>s40207</t>
  </si>
  <si>
    <t>Bethlehemsebeek, Kraesgenberg, De Lutte</t>
  </si>
  <si>
    <t>s40208</t>
  </si>
  <si>
    <t>Glanerbeek, bij Glanerbeekweg, Aamsveen, Enschede</t>
  </si>
  <si>
    <t>s40209</t>
  </si>
  <si>
    <t>Lage kavikbeek, Lutterzandweg, De Lutte</t>
  </si>
  <si>
    <t>s40210</t>
  </si>
  <si>
    <t>Lage kavikbeek middenloop, zijweg Hanhofweg, De Lutte</t>
  </si>
  <si>
    <t>s40211</t>
  </si>
  <si>
    <t>Hanhof bronbeek, Molthofweg, De Lutte</t>
  </si>
  <si>
    <t>s40212</t>
  </si>
  <si>
    <t>Lage kavikbeek, Hanhofweg, De Lutte</t>
  </si>
  <si>
    <t>s40213</t>
  </si>
  <si>
    <t>Glanerbeek, Kersdijk, Glanerbrug</t>
  </si>
  <si>
    <t>s40214</t>
  </si>
  <si>
    <t>Glanerbeek, Het Schipholt, Pythialaan, Glanerbrug</t>
  </si>
  <si>
    <t>s40215</t>
  </si>
  <si>
    <t>Glanerbeek, bij Synagoge, Glane</t>
  </si>
  <si>
    <t>s40216</t>
  </si>
  <si>
    <t>Glanerbeek, Benedenstrooms Florbach, Glanerbrug</t>
  </si>
  <si>
    <t>s40218</t>
  </si>
  <si>
    <t>Midden Dinkel, Kribbenbrug, De Lutte</t>
  </si>
  <si>
    <t>s40219</t>
  </si>
  <si>
    <t>Boven Dinkel, Losserbrug, Losser</t>
  </si>
  <si>
    <t>s40220</t>
  </si>
  <si>
    <t>Midden Dinkel, boerderij Bloemen, Losser</t>
  </si>
  <si>
    <t>s40221</t>
  </si>
  <si>
    <t>Lage Kavik Oost Bron, De Lutte</t>
  </si>
  <si>
    <t>s40222</t>
  </si>
  <si>
    <t>Tijman Bron, Luttermolenbeek, Bavelsweg, De Lutte</t>
  </si>
  <si>
    <t>s40224</t>
  </si>
  <si>
    <t>Bethlehemsebeek, De Saller, Lossersestraat, Losser</t>
  </si>
  <si>
    <t>s40225</t>
  </si>
  <si>
    <t>Arboretumbeek, Grote Lutterveldweg, De Lutte</t>
  </si>
  <si>
    <t>s40226</t>
  </si>
  <si>
    <t>Boven Dinkel, Grensweg, Losser</t>
  </si>
  <si>
    <t>s40228</t>
  </si>
  <si>
    <t>Glanerbeek, Glanergrensweg, Glane</t>
  </si>
  <si>
    <t>s40229</t>
  </si>
  <si>
    <t>Hoge Boekelerbeek, Kleine Linderesweg, Enschede</t>
  </si>
  <si>
    <t>s40230</t>
  </si>
  <si>
    <t>Hoge Boekelerbeek, Floraparkstraat, De Wagt, Enschede</t>
  </si>
  <si>
    <t>s40231</t>
  </si>
  <si>
    <t>Hoge Boekelerbeek, Bultsweg, bij spoorlijn, Glanerbrug</t>
  </si>
  <si>
    <t>s40232</t>
  </si>
  <si>
    <t>Snippert Bron, Bethlehemsebeek, Losser</t>
  </si>
  <si>
    <t>s40233</t>
  </si>
  <si>
    <t>Bethlehemsbeek Bron, Honingloweg, Losser</t>
  </si>
  <si>
    <t>s40234</t>
  </si>
  <si>
    <t>Hanhof Noord Bron, De Lutte</t>
  </si>
  <si>
    <t>s40235</t>
  </si>
  <si>
    <t>Hanhof  Zuid Bron, De Lutte</t>
  </si>
  <si>
    <t>s40236</t>
  </si>
  <si>
    <t>Hengelerheurne Bron Zuid</t>
  </si>
  <si>
    <t>s40237</t>
  </si>
  <si>
    <t>Hengelerheurne Bron Noord, De Lutte</t>
  </si>
  <si>
    <t>s40238</t>
  </si>
  <si>
    <t>De Vieker Bron, Hoge Boekelerbeek, Enschede</t>
  </si>
  <si>
    <t>s40239</t>
  </si>
  <si>
    <t>Lage Kavik West Bron, De Lutte</t>
  </si>
  <si>
    <t>s40240</t>
  </si>
  <si>
    <t>Beernink Bron, Luttermolenbeek, De Lutte</t>
  </si>
  <si>
    <t>s40241</t>
  </si>
  <si>
    <t>Hakenberg Bron Zuid 1, Roorderheurnebeek, Beuningen</t>
  </si>
  <si>
    <t>s40242</t>
  </si>
  <si>
    <t>Hakenberg Bron Zuid 3, Roorderheurnebeek, Beuningen</t>
  </si>
  <si>
    <t>s40243</t>
  </si>
  <si>
    <t>Hakenberg Bron, Roorderheurnebeek, Beuningen</t>
  </si>
  <si>
    <t>s40244</t>
  </si>
  <si>
    <t>Fleerderhoek Bron, Snoeyinksbeek, Losser</t>
  </si>
  <si>
    <t>s40245</t>
  </si>
  <si>
    <t>Bethlehem Bron, Snoeyinksbeek, Losser</t>
  </si>
  <si>
    <t>s40246</t>
  </si>
  <si>
    <t>Bron Bovenstrooms Smuddebos, zijbeek Snoeyinksbeek, De Lutte</t>
  </si>
  <si>
    <t>s40247</t>
  </si>
  <si>
    <t>Liesketbeek, Winkelscholtweg, De Lutte</t>
  </si>
  <si>
    <t>s40248</t>
  </si>
  <si>
    <t>Litshofbeek, Duivelshofbosweg, De Lutte</t>
  </si>
  <si>
    <t>s40249</t>
  </si>
  <si>
    <t>Losserhofbeek, noordelijk Veldmatenweg, De Lutte</t>
  </si>
  <si>
    <t>s40300</t>
  </si>
  <si>
    <t>Waterloop 39-0-0-6, Roorderheurneweg, De Lutte</t>
  </si>
  <si>
    <t>s40301</t>
  </si>
  <si>
    <t>Lage Kavikbeek, Beuningerstraat, De Lutte</t>
  </si>
  <si>
    <t>s40302</t>
  </si>
  <si>
    <t>Luttermolenbeek, Lossersedijk, De Lutte</t>
  </si>
  <si>
    <t>s40303</t>
  </si>
  <si>
    <t>Snoeijinksbeek, Kolkhamer, Losserstraat, Losser</t>
  </si>
  <si>
    <t>s40304</t>
  </si>
  <si>
    <t>Snoeijinksbeek, Losserhof, Losser</t>
  </si>
  <si>
    <t>s40305</t>
  </si>
  <si>
    <t>Elsbeek, Hoge Boekelerweg, Losser</t>
  </si>
  <si>
    <t>s40306</t>
  </si>
  <si>
    <t>Elsbeek, Gronausestraat, Losser</t>
  </si>
  <si>
    <t>s40307</t>
  </si>
  <si>
    <t>Elsbeek, Lindermaten, Losser</t>
  </si>
  <si>
    <t>s40308</t>
  </si>
  <si>
    <t>Elsbeek bovenloop, Haagse Bosweg, Lonneker</t>
  </si>
  <si>
    <t>s40309</t>
  </si>
  <si>
    <t>Elsbeek bovenloop, Oldenzaalse veen, Lonneker</t>
  </si>
  <si>
    <t>s40310</t>
  </si>
  <si>
    <t>Lonnekermarkebeek, Enschede</t>
  </si>
  <si>
    <t>s40312</t>
  </si>
  <si>
    <t>Hoge Boekelerbeek, Slankweg, Enschede</t>
  </si>
  <si>
    <t>s40313</t>
  </si>
  <si>
    <t>Heutinkbeek, Keppelerdijk, Glanerbrug</t>
  </si>
  <si>
    <t>s40401</t>
  </si>
  <si>
    <t>Vijver Noordeschmarkerrondweg Inlaat, Enschede</t>
  </si>
  <si>
    <t>s40402</t>
  </si>
  <si>
    <t>Vijver Noordeschmarkerrondweg Uitlaat, Enschede</t>
  </si>
  <si>
    <t>s40403</t>
  </si>
  <si>
    <t>Hoge Boekelerbeek, De Heide, Enschede</t>
  </si>
  <si>
    <t>s40404</t>
  </si>
  <si>
    <t>Hoge Boekelerbeek, Telgendijk, Enschede</t>
  </si>
  <si>
    <t>s40405</t>
  </si>
  <si>
    <t>Waterloop 40-3-1-7, Enschede</t>
  </si>
  <si>
    <t>s41001</t>
  </si>
  <si>
    <t>s41002</t>
  </si>
  <si>
    <t>Ruenbergerbeekkolk, Overdinkel</t>
  </si>
  <si>
    <t>s41100</t>
  </si>
  <si>
    <t>Kolkersveldven Zuid, Invalsweg, Overdinkel</t>
  </si>
  <si>
    <t>s41101</t>
  </si>
  <si>
    <t>Kolkersveldven Noord, Invalsweg, Overdinkel</t>
  </si>
  <si>
    <t>s41200</t>
  </si>
  <si>
    <t>Goorbach, Kaiserstiege, bij kapelle, Gronau, BRD</t>
  </si>
  <si>
    <t>s41201</t>
  </si>
  <si>
    <t>Krummbach, Furstenbusch, Ochtrup, BRD</t>
  </si>
  <si>
    <t>s41202</t>
  </si>
  <si>
    <t>Hornebecke, Heufert, Ochtrup, BRD</t>
  </si>
  <si>
    <t>s41203</t>
  </si>
  <si>
    <t>Goorbach, Grondmann, Epe, BRD</t>
  </si>
  <si>
    <t>s41204</t>
  </si>
  <si>
    <t>Ruenbergerbeek, Luyerinksweg, Overdinkel</t>
  </si>
  <si>
    <t>s41205</t>
  </si>
  <si>
    <t>Ruenbergerbeek, Ficksstraat, Overdinkel</t>
  </si>
  <si>
    <t>s41206</t>
  </si>
  <si>
    <t>Ruenbergerbeek, Ruenbergerweg, Grens, Overdinkel</t>
  </si>
  <si>
    <t>s41207</t>
  </si>
  <si>
    <t>Ruenbergerbeek, Kolkersweg, Losser</t>
  </si>
  <si>
    <t>s41208</t>
  </si>
  <si>
    <t>Ruenbergerbeek, voor monding in Dinkel, Losser</t>
  </si>
  <si>
    <t>s42001</t>
  </si>
  <si>
    <t>Wonnigerwaterleiding, Lossersedijk, De Lutte</t>
  </si>
  <si>
    <t>s42002</t>
  </si>
  <si>
    <t>Luttermolenvijver, Rosmolen, De Lutte</t>
  </si>
  <si>
    <t>s42200</t>
  </si>
  <si>
    <t>Bloemenbeek, Beuningerstraat, Molthoveresch, De Lutte</t>
  </si>
  <si>
    <t>s42201</t>
  </si>
  <si>
    <t>Bloemenbeek zuidtak, boorput waterloop, De Lutte</t>
  </si>
  <si>
    <t>s42203</t>
  </si>
  <si>
    <t>Bloemenbeek Bronbeek, De Lutte</t>
  </si>
  <si>
    <t>s42204</t>
  </si>
  <si>
    <t>s42205</t>
  </si>
  <si>
    <t>Kramerswatergang, De Kramer, De Lutte</t>
  </si>
  <si>
    <t>s42206</t>
  </si>
  <si>
    <t>Moltheurne Bron, Bloemenbeek, De Lutte</t>
  </si>
  <si>
    <t>s42207</t>
  </si>
  <si>
    <t>Bloemenbeek Zuid Bron, De Lutte</t>
  </si>
  <si>
    <t>s42300</t>
  </si>
  <si>
    <t>Waterloop 42-0-0-3, nabij Kramerswatergang, De Lutte</t>
  </si>
  <si>
    <t>s42400</t>
  </si>
  <si>
    <t>Bergingsvijver RW A1 Aanvoer, Bentheimerweg, De Lutte</t>
  </si>
  <si>
    <t>s42401</t>
  </si>
  <si>
    <t>Bergingsvijver RW A1 Afvoer, Bentheimerweg, De Lutte</t>
  </si>
  <si>
    <t>s42402</t>
  </si>
  <si>
    <t>RW A1 wegwater, Losser</t>
  </si>
  <si>
    <t>s51001</t>
  </si>
  <si>
    <t>Beneden Regge, Lemelerweg, Nieuwe brug, Ommen</t>
  </si>
  <si>
    <t>s51002</t>
  </si>
  <si>
    <t>Hammerwetering, Janmansweg, nabij stuw, Den Ham</t>
  </si>
  <si>
    <t>s51003</t>
  </si>
  <si>
    <t>s51004</t>
  </si>
  <si>
    <t>Midden Regge, bovenstrooms stuw, Slenke, Archem</t>
  </si>
  <si>
    <t>s51005</t>
  </si>
  <si>
    <t>Matenwaterleiding, kruising zandweg met klinkerweg, Archem</t>
  </si>
  <si>
    <t>s51006</t>
  </si>
  <si>
    <t>s51007</t>
  </si>
  <si>
    <t>s51008</t>
  </si>
  <si>
    <t>Besthmenerleiding benedenloop, Laerweg, Ommen</t>
  </si>
  <si>
    <t>s51009</t>
  </si>
  <si>
    <t>s51010</t>
  </si>
  <si>
    <t>Beneden Nieuwbrekkenwaterleiding, Grefeldijk, Lemele</t>
  </si>
  <si>
    <t>s51011</t>
  </si>
  <si>
    <t>Waterloop 1-2-2, Hammerflier 9 en 10 zijweg, Den Ham</t>
  </si>
  <si>
    <t>s51012</t>
  </si>
  <si>
    <t>Junnervliersloot, Junnerbaan, Ommen</t>
  </si>
  <si>
    <t>s51013</t>
  </si>
  <si>
    <t>Poel Eerder Achterbroek, Achterbroekweg, Eerde</t>
  </si>
  <si>
    <t>s51014</t>
  </si>
  <si>
    <t>Pastingsleiding, fietspad, Hancate</t>
  </si>
  <si>
    <t>s51015</t>
  </si>
  <si>
    <t>Velderbergplas zuid, fietspad, Hancate</t>
  </si>
  <si>
    <t>s51016</t>
  </si>
  <si>
    <t>s51017</t>
  </si>
  <si>
    <t>Waterloop 1-2-2-1 bovenloop, Beerserhaar, Beerze</t>
  </si>
  <si>
    <t>s51018</t>
  </si>
  <si>
    <t>Waterloop 1-2-2-10, Hammerflier bermsloot, Den Ham</t>
  </si>
  <si>
    <t>s51019</t>
  </si>
  <si>
    <t>Oude Reggemeander Nieuw Brekken Noordwest, fietspad, Hancate</t>
  </si>
  <si>
    <t>s51020</t>
  </si>
  <si>
    <t>s51021</t>
  </si>
  <si>
    <t>Poel Velderberg Zuid, Hankate</t>
  </si>
  <si>
    <t>s51022</t>
  </si>
  <si>
    <t>Midden Regge Bypass ,Velderberg Noord, Nieuw Brekken</t>
  </si>
  <si>
    <t>s51023</t>
  </si>
  <si>
    <t>Poel Velderberg Noord, Hankate</t>
  </si>
  <si>
    <t>s51024</t>
  </si>
  <si>
    <t>Midden Regge, Velderberg Zuid, Hankate</t>
  </si>
  <si>
    <t>s51025</t>
  </si>
  <si>
    <t>Midden Regge, Velderberg Midden, Hankate</t>
  </si>
  <si>
    <t>s51026</t>
  </si>
  <si>
    <t>Midden Regge, Velderberg Noord, Nieuw Brekken</t>
  </si>
  <si>
    <t>s51027</t>
  </si>
  <si>
    <t>Oude Reggemeander Velderberg Noord, Hankate</t>
  </si>
  <si>
    <t>s51028</t>
  </si>
  <si>
    <t>Midden Regge Nevengeul, Nieuw Brekken</t>
  </si>
  <si>
    <t>s51029</t>
  </si>
  <si>
    <t>Poel Velderberg Midden, Hankate</t>
  </si>
  <si>
    <t>s51030</t>
  </si>
  <si>
    <t>Eerder Hooilandbeek, Eerde</t>
  </si>
  <si>
    <t>s51031</t>
  </si>
  <si>
    <t>s51032</t>
  </si>
  <si>
    <t>Poel Eerde, Eerde</t>
  </si>
  <si>
    <t>s51033</t>
  </si>
  <si>
    <t>Oude Reggemeander Beneden Archem, Baron vPallandtlaan, Eerde</t>
  </si>
  <si>
    <t>s51034</t>
  </si>
  <si>
    <t>Poel Junnerflier, zuidoostelijk langs Dennenweg, Ommen</t>
  </si>
  <si>
    <t>s51035</t>
  </si>
  <si>
    <t>Midden Regge, Grefeldijk, Hellendoorn</t>
  </si>
  <si>
    <t>s51036</t>
  </si>
  <si>
    <t>Midden Regge, benedenstrooms stuw Hancate, Hancate</t>
  </si>
  <si>
    <t>s51037</t>
  </si>
  <si>
    <t>s51038</t>
  </si>
  <si>
    <t>s51039</t>
  </si>
  <si>
    <t>Oude Reggemeander De Faanke, Hammerweg, Eerde</t>
  </si>
  <si>
    <t>s51040</t>
  </si>
  <si>
    <t>Oude Reggemeander Eerderesch, Kruupweg, Eerde</t>
  </si>
  <si>
    <t>s51041</t>
  </si>
  <si>
    <t>Oude Reggemeander Masthuis Zuid, Marsweg, Archem</t>
  </si>
  <si>
    <t>s51042</t>
  </si>
  <si>
    <t>Eschwaterloop, Giethmen</t>
  </si>
  <si>
    <t>s51043</t>
  </si>
  <si>
    <t>Huize Archem landgoedvijver, jhr vd Wycklaan 2, Archem</t>
  </si>
  <si>
    <t>s51100</t>
  </si>
  <si>
    <t>Oude Reggemeander De Belte, Lemele</t>
  </si>
  <si>
    <t>s51101</t>
  </si>
  <si>
    <t>Oude Reggemeander De Paardekop, Middendorpslanden, Lemele</t>
  </si>
  <si>
    <t>s51102</t>
  </si>
  <si>
    <t>s51103</t>
  </si>
  <si>
    <t>s51104</t>
  </si>
  <si>
    <t>Oude Reggemeander Archemermaten, Archem</t>
  </si>
  <si>
    <t>s51105</t>
  </si>
  <si>
    <t>Brakelven Noord West, Eerde</t>
  </si>
  <si>
    <t>s51106</t>
  </si>
  <si>
    <t>Doode ven, Eerde</t>
  </si>
  <si>
    <t>s51107</t>
  </si>
  <si>
    <t>Eerder Achterbroekven Zuid-Oost, Eerde</t>
  </si>
  <si>
    <t>s51108</t>
  </si>
  <si>
    <t>Eerder Achterbroekven Zuid-West, Eerde</t>
  </si>
  <si>
    <t>s51109</t>
  </si>
  <si>
    <t>Beerzerveldven, Marienbergerdijk, Beerze</t>
  </si>
  <si>
    <t>s51110</t>
  </si>
  <si>
    <t>Beerzerveldplas oost, Marienbergerdijk, Beerze</t>
  </si>
  <si>
    <t>s51200</t>
  </si>
  <si>
    <t>s51201</t>
  </si>
  <si>
    <t>Waterloop 1-2-2-7, Beerserhooiweg, Beerze</t>
  </si>
  <si>
    <t>s51204</t>
  </si>
  <si>
    <t>Archemerberg Bron, Archemerberg, Archem</t>
  </si>
  <si>
    <t>s51207</t>
  </si>
  <si>
    <t>De Bevert, Achterbroekweg, Den Ham</t>
  </si>
  <si>
    <t>s51208</t>
  </si>
  <si>
    <t>Waterloop 1-2-1-3, Kooiweg, Vroomshoop</t>
  </si>
  <si>
    <t>s51300</t>
  </si>
  <si>
    <t>s51400</t>
  </si>
  <si>
    <t>Waterloop 1-2-0-2, Brakelweg, Den Ham</t>
  </si>
  <si>
    <t>s51401</t>
  </si>
  <si>
    <t>Waterloop 1-2-0-1, Plaggenmars, Den Ham</t>
  </si>
  <si>
    <t>s51405</t>
  </si>
  <si>
    <t>Midden Regge, ter hoogte van Nieuw Brekken, Lemele</t>
  </si>
  <si>
    <t>s51801</t>
  </si>
  <si>
    <t>Beneden Regge hoogwatergeul, Huize Archem, Archem</t>
  </si>
  <si>
    <t>s52001</t>
  </si>
  <si>
    <t>Midden Regge, Schuilenburgerbrug en -weg, Hellendoorn</t>
  </si>
  <si>
    <t>s52002</t>
  </si>
  <si>
    <t>Midden Regge, Grotestraat, Nijverdal</t>
  </si>
  <si>
    <t>s52003</t>
  </si>
  <si>
    <t>Midden Regge, Reggesingel, Rijssen</t>
  </si>
  <si>
    <t>s52004</t>
  </si>
  <si>
    <t>s52005</t>
  </si>
  <si>
    <t>Maatgraven, Molendijk, Rijssen</t>
  </si>
  <si>
    <t>s52006</t>
  </si>
  <si>
    <t>Entergraven, Wierdense weg, Enter</t>
  </si>
  <si>
    <t>s52007</t>
  </si>
  <si>
    <t>Elsgraven, Eversdijk, Enter</t>
  </si>
  <si>
    <t>s52008</t>
  </si>
  <si>
    <t>Waterloop 2-0-1, Klokkendijk, Nijverdal</t>
  </si>
  <si>
    <t>s52009</t>
  </si>
  <si>
    <t>Schaddenbeltsleiding, Hulsen</t>
  </si>
  <si>
    <t>s52010</t>
  </si>
  <si>
    <t>Paalsleiding, Rijssense weg, Nijverdal</t>
  </si>
  <si>
    <t>s52011</t>
  </si>
  <si>
    <t>Entergraven, Kartelaarshoek, Enter</t>
  </si>
  <si>
    <t>s52012</t>
  </si>
  <si>
    <t>Midden Regge, vd Meulenweg, Nijverdal</t>
  </si>
  <si>
    <t>s52013</t>
  </si>
  <si>
    <t>Midden Regge, Zunaweg, Zuna</t>
  </si>
  <si>
    <t>s52014</t>
  </si>
  <si>
    <t>Waterloop 2-0-6, Erve Boomcate, Nijverdal</t>
  </si>
  <si>
    <t>s52015</t>
  </si>
  <si>
    <t>Waterloop 2-0-3, Schapendijk West, Notter</t>
  </si>
  <si>
    <t>s52016</t>
  </si>
  <si>
    <t>s52017</t>
  </si>
  <si>
    <t>Overwaterleiding, Meester Werkmanstraat, Hellendoorn</t>
  </si>
  <si>
    <t>s52018</t>
  </si>
  <si>
    <t>Bruineveldswaterleiding, Loomsweg, Daarle</t>
  </si>
  <si>
    <t>s52019</t>
  </si>
  <si>
    <t>Hoogelaarsleiding bovenloop, Heerdinksschotweg, Wierden</t>
  </si>
  <si>
    <t>s52020</t>
  </si>
  <si>
    <t>Waterloop 2-10-1-13, Slagboomsdijk, Markelo</t>
  </si>
  <si>
    <t>s52021</t>
  </si>
  <si>
    <t>Elsenerbeek Bovenloop, Katoendijk, Rijssen</t>
  </si>
  <si>
    <t>s52022</t>
  </si>
  <si>
    <t>Waterloop 2-8-1, De Maire, Rijssen</t>
  </si>
  <si>
    <t>s52023</t>
  </si>
  <si>
    <t>Waterloop 2-8-0-2, fietspad, Zuna</t>
  </si>
  <si>
    <t>s52024</t>
  </si>
  <si>
    <t>Waterloop 2-0-3-3, Grimbergerweg, Wierden</t>
  </si>
  <si>
    <t>s52025</t>
  </si>
  <si>
    <t>Elsenerveldven, Markelo</t>
  </si>
  <si>
    <t>s52026</t>
  </si>
  <si>
    <t>Oude Reggemeander Rhaan, fietspad, Lemele</t>
  </si>
  <si>
    <t>s52027</t>
  </si>
  <si>
    <t>s52028</t>
  </si>
  <si>
    <t>Midden Regge, bovenstrooms Stuw Overwater, Nijverdal</t>
  </si>
  <si>
    <t>s52029</t>
  </si>
  <si>
    <t>Midden Regge Het Exo, benedenstrooms Wierdenseweg, Enter</t>
  </si>
  <si>
    <t>s52030</t>
  </si>
  <si>
    <t>Waterloop 2-0-0-61, Kippershoekweg, Wierden</t>
  </si>
  <si>
    <t>s52031</t>
  </si>
  <si>
    <t>Bermsloot noordelijk van Kippershoekweg, Wierden</t>
  </si>
  <si>
    <t>s52032</t>
  </si>
  <si>
    <t>Bermsloot zuidelijk van Kippershoekweg, Wierden</t>
  </si>
  <si>
    <t>s52033</t>
  </si>
  <si>
    <t>Waterloop 2-9-0-4, zandweg De Mors, Enter</t>
  </si>
  <si>
    <t>s52034</t>
  </si>
  <si>
    <t>Waterloop 2-9-1-10, Bullenaarsweg, Enter</t>
  </si>
  <si>
    <t>s52035</t>
  </si>
  <si>
    <t>Kruidenwijkvijver West, Helmkruidlaan, Nijverdal</t>
  </si>
  <si>
    <t>s52036</t>
  </si>
  <si>
    <t>Retentievijver, Reggesingel, Rijssen</t>
  </si>
  <si>
    <t>s52037</t>
  </si>
  <si>
    <t>s52038</t>
  </si>
  <si>
    <t>Midden Regge, bovenstrooms vistrap Notter, Notter</t>
  </si>
  <si>
    <t>s52039</t>
  </si>
  <si>
    <t>s52040</t>
  </si>
  <si>
    <t>s52041</t>
  </si>
  <si>
    <t>s52042</t>
  </si>
  <si>
    <t>Midden Regge, benedenstrooms Entergraven, Wierden</t>
  </si>
  <si>
    <t>s52043</t>
  </si>
  <si>
    <t>Oude Reggemeander Duivecate, Sportlaan, Nijverdal</t>
  </si>
  <si>
    <t>s52044</t>
  </si>
  <si>
    <t>Waterloop 2-0-0-22, Leijerweerdsdijk, Rijssen</t>
  </si>
  <si>
    <t>s52045</t>
  </si>
  <si>
    <t>Vijver 408, Mozartlaan, Nijverdal</t>
  </si>
  <si>
    <t>s52046</t>
  </si>
  <si>
    <t>Elsenerbeek, Petersdijk, Rijssen</t>
  </si>
  <si>
    <t>s52047</t>
  </si>
  <si>
    <t>Maatgraven, Nijverdalseweg, Rijssen</t>
  </si>
  <si>
    <t>s52048</t>
  </si>
  <si>
    <t>Overwaterleiding, Overwaterweg, voor mond in Regge, H'doorn</t>
  </si>
  <si>
    <t>s52049</t>
  </si>
  <si>
    <t>Hooge Laarsleiding, Piksenweg, Hellendoorn</t>
  </si>
  <si>
    <t>s52050</t>
  </si>
  <si>
    <t>Waterloop 2-0-4, Leijerweerdsdijk, Rijssen</t>
  </si>
  <si>
    <t>s52051</t>
  </si>
  <si>
    <t>Waterloop 2-0-4, Groteboersdijk, Rijssen</t>
  </si>
  <si>
    <t>s52052</t>
  </si>
  <si>
    <t>Rietsloot, Overwaterweg, Hellendoorn</t>
  </si>
  <si>
    <t>s52053</t>
  </si>
  <si>
    <t>Oude Reggemeander Hancate Zuid, Mekkelinkweg, Hancate</t>
  </si>
  <si>
    <t>s52054</t>
  </si>
  <si>
    <t>Oude Reggemeander Kotteman, Heuversteeg, Marle</t>
  </si>
  <si>
    <t>s52055</t>
  </si>
  <si>
    <t>Midden Regge, Veldhuizenweg, Marle</t>
  </si>
  <si>
    <t>s52056</t>
  </si>
  <si>
    <t>Waterloop 2-0-0-53</t>
  </si>
  <si>
    <t>s52057</t>
  </si>
  <si>
    <t>Waterloop 2-0-0-3, Marle</t>
  </si>
  <si>
    <t>Camping En Groepsaccomodatie De Bovenberg</t>
  </si>
  <si>
    <t>s52059</t>
  </si>
  <si>
    <t>Tolplas Zuidelijke inham, Hexelseweg 80, Hoge Hexel</t>
  </si>
  <si>
    <t>s52060</t>
  </si>
  <si>
    <t>Midden Regge Veldkamp, bovenstrooms Mozartlaan, Nijverdal</t>
  </si>
  <si>
    <t>s52061</t>
  </si>
  <si>
    <t>Hammerwetering, benedenstrooms Vossenboerweg, Den Ham</t>
  </si>
  <si>
    <t>s52103</t>
  </si>
  <si>
    <t>s52104</t>
  </si>
  <si>
    <t>Oude Reggemeander Het Stille Strand, Noord-Oost plas, Marle</t>
  </si>
  <si>
    <t>s52105</t>
  </si>
  <si>
    <t>Oude Reggemeander Koemaste Zuid, Kasteelstraat, Hellend.</t>
  </si>
  <si>
    <t>s52106</t>
  </si>
  <si>
    <t>Gagelmansveentje, Nijverdal</t>
  </si>
  <si>
    <t>s52107</t>
  </si>
  <si>
    <t>Hexelse Flierven Midden, Hoge Hexel</t>
  </si>
  <si>
    <t>s52108</t>
  </si>
  <si>
    <t>Hexelse Flierven Oost, Hoge Hexel</t>
  </si>
  <si>
    <t>s52109</t>
  </si>
  <si>
    <t>Hexelse Flierven West, Hoge Hexel</t>
  </si>
  <si>
    <t>s52110</t>
  </si>
  <si>
    <t>Huurnerveldvennen, Wierden</t>
  </si>
  <si>
    <t>s52111</t>
  </si>
  <si>
    <t>Wierdense Veldvennen, Wierden</t>
  </si>
  <si>
    <t>s52200</t>
  </si>
  <si>
    <t>Paalsleiding, Smalendijk, Zuna</t>
  </si>
  <si>
    <t>s52201</t>
  </si>
  <si>
    <t>Lookswaterleiding, Mattenbies, Rijssen</t>
  </si>
  <si>
    <t>s52202</t>
  </si>
  <si>
    <t>s52203</t>
  </si>
  <si>
    <t>s52204</t>
  </si>
  <si>
    <t>s52205</t>
  </si>
  <si>
    <t>Midden Regge, Reggeweg, Hulsen</t>
  </si>
  <si>
    <t>s52206</t>
  </si>
  <si>
    <t>Schaddenbeltsleiding, Zuid Hoofddijk 2-6, Hellendoorn</t>
  </si>
  <si>
    <t>s52207</t>
  </si>
  <si>
    <t>Schaddenbeltsleiding, Hortmeerweg, wierden</t>
  </si>
  <si>
    <t>s52300</t>
  </si>
  <si>
    <t>Waterloop 2-0-1, Heykampsweg, Wierden</t>
  </si>
  <si>
    <t>s52301</t>
  </si>
  <si>
    <t>Waterloop 2-0-1, Schapendijk, Wierden</t>
  </si>
  <si>
    <t>s52302</t>
  </si>
  <si>
    <t>s52303</t>
  </si>
  <si>
    <t>Elsgraven, Enterveenweg, Enter</t>
  </si>
  <si>
    <t>s52401</t>
  </si>
  <si>
    <t>Brakenbeltvijver Zuid, Storkstraat, Nijverdal</t>
  </si>
  <si>
    <t>s52405</t>
  </si>
  <si>
    <t>Waterloop 2-4-0-23, Vossenbosweg, Wierden</t>
  </si>
  <si>
    <t>s52406</t>
  </si>
  <si>
    <t>Waterloop 2-6-0-1, Retentie ter Horst, Hulsen</t>
  </si>
  <si>
    <t>s52800</t>
  </si>
  <si>
    <t>Entergraven, Benedenstrooms Ypeloweg, Enter</t>
  </si>
  <si>
    <t>s52803</t>
  </si>
  <si>
    <t>Percolaatwater ruigteberging Hankate</t>
  </si>
  <si>
    <t>s53001</t>
  </si>
  <si>
    <t>s53002</t>
  </si>
  <si>
    <t>Boven Regge, Bornerbroekseweg, Enter</t>
  </si>
  <si>
    <t>s53003</t>
  </si>
  <si>
    <t>s53004</t>
  </si>
  <si>
    <t>s53005</t>
  </si>
  <si>
    <t>Twickelervaart, Almelose brug, Twickelerlaan, Delden</t>
  </si>
  <si>
    <t>s53006</t>
  </si>
  <si>
    <t>Potlee, Zomerweg, Delden</t>
  </si>
  <si>
    <t>s53007</t>
  </si>
  <si>
    <t>Holtdijksbeek benedenstrooms RZI, Holtdijk, Goor</t>
  </si>
  <si>
    <t>s53008</t>
  </si>
  <si>
    <t>Waterloop 3-2-1, bovenstrooms RZI, Delden</t>
  </si>
  <si>
    <t>s53009</t>
  </si>
  <si>
    <t>Waterloop 3-2-1, benedenstrooms RZI, Delden</t>
  </si>
  <si>
    <t>s53010</t>
  </si>
  <si>
    <t>Holtdijksbeek bovenstrooms RZI , Holtdijk, Goor</t>
  </si>
  <si>
    <t>s53011</t>
  </si>
  <si>
    <t>Boven Regge, PW N753 Goor-Markelo, Goor</t>
  </si>
  <si>
    <t>s53012</t>
  </si>
  <si>
    <t>Potlee, Spekreis, Zeldam</t>
  </si>
  <si>
    <t>s53013</t>
  </si>
  <si>
    <t>s53014</t>
  </si>
  <si>
    <t>Peddemorsleiding, Huttemansweg, Enter</t>
  </si>
  <si>
    <t>s53015</t>
  </si>
  <si>
    <t>Wolbersleiding, Hagenweg, Enter</t>
  </si>
  <si>
    <t>s53016</t>
  </si>
  <si>
    <t>Poel Deldenerbroek, Proodsweg, Deldenerbroek</t>
  </si>
  <si>
    <t>s53017</t>
  </si>
  <si>
    <t>Waterloop 3-2-2-4, Hofmeijerweg, Kraayenveld, Delden</t>
  </si>
  <si>
    <t>s53018</t>
  </si>
  <si>
    <t>Holtdijksbeek, Herikerweg, Markelo</t>
  </si>
  <si>
    <t>s53019</t>
  </si>
  <si>
    <t>Dassehaarleiding, Lage Eschweg, Delden</t>
  </si>
  <si>
    <t>s53020</t>
  </si>
  <si>
    <t>Kasteelvijver Twickel Zuid West, Delden</t>
  </si>
  <si>
    <t>s53021</t>
  </si>
  <si>
    <t>Koematenveldven West, Twickelerlaan, Delden</t>
  </si>
  <si>
    <t>s53022</t>
  </si>
  <si>
    <t>s53023</t>
  </si>
  <si>
    <t>Potlee, nabij Barlose weg, Goor</t>
  </si>
  <si>
    <t>s53024</t>
  </si>
  <si>
    <t>s53025</t>
  </si>
  <si>
    <t>Twickelervaart, Beumersweg, Enter</t>
  </si>
  <si>
    <t>s53027</t>
  </si>
  <si>
    <t>Oude Poelsbeek, Heijinksweg, Goor</t>
  </si>
  <si>
    <t>s53028</t>
  </si>
  <si>
    <t>Oude Bolscherbeek, Kortedijk, Goor</t>
  </si>
  <si>
    <t>s53030</t>
  </si>
  <si>
    <t>Oude Hagmolenbeek, Benedenstrooms Zomerweg, Deldenerbroek</t>
  </si>
  <si>
    <t>s53050</t>
  </si>
  <si>
    <t>Waterloop 3-0-3-1, Deldenerbroek</t>
  </si>
  <si>
    <t>s53051</t>
  </si>
  <si>
    <t>Waterloop 3-0-3-1, benedenstrooms vuilstort, Deldenerbroek</t>
  </si>
  <si>
    <t>s53052</t>
  </si>
  <si>
    <t>Koematenveldven Oost, Twickelerlaan, Delden</t>
  </si>
  <si>
    <t>s53101</t>
  </si>
  <si>
    <t>s53102</t>
  </si>
  <si>
    <t>Hellecaterveldven-Noord, Delden</t>
  </si>
  <si>
    <t>s53103</t>
  </si>
  <si>
    <t>Hellecaterveldven-Zuid, Delden</t>
  </si>
  <si>
    <t>s53104</t>
  </si>
  <si>
    <t>Krudersven, Delden</t>
  </si>
  <si>
    <t>s53105</t>
  </si>
  <si>
    <t>Schaafjeven, Delden</t>
  </si>
  <si>
    <t>s53202</t>
  </si>
  <si>
    <t>s53203</t>
  </si>
  <si>
    <t>Seppenwoolderleiding, Demmersweg, Deldenerbroek</t>
  </si>
  <si>
    <t>s53204</t>
  </si>
  <si>
    <t>Twickelervaart, Langenhorsterweg, Delden</t>
  </si>
  <si>
    <t>s53205</t>
  </si>
  <si>
    <t>Twickelervaart bovenloop, Hengelosestraat, Delden</t>
  </si>
  <si>
    <t>s53206</t>
  </si>
  <si>
    <t>Potlee, Rapperdsweg, Delden</t>
  </si>
  <si>
    <t>s53207</t>
  </si>
  <si>
    <t>Veehofsleiding, Bollenweg, Delden</t>
  </si>
  <si>
    <t>s53208</t>
  </si>
  <si>
    <t>Zeldammerbeek, Bollenweg, Delden</t>
  </si>
  <si>
    <t>s53209</t>
  </si>
  <si>
    <t>Waterloop 3-0-3-1, Demmersweg, Deldenerbroek</t>
  </si>
  <si>
    <t>s53400</t>
  </si>
  <si>
    <t>Waterloop 3-0-3-1, bovenstrooms wl 3-0-3-3, Deldenerbroek</t>
  </si>
  <si>
    <t>s53401</t>
  </si>
  <si>
    <t>Waterloop 3-0-3-1, Koerdamsweg, Deldenerbroek</t>
  </si>
  <si>
    <t>s53402</t>
  </si>
  <si>
    <t>Oude Hagmolenbeek benedenloop, Kartelaarsdijk, Enter</t>
  </si>
  <si>
    <t>s53404</t>
  </si>
  <si>
    <t>Ringsloot Het Rikkerink Oost, Slampsweg, Deldenerbroek</t>
  </si>
  <si>
    <t>s53405</t>
  </si>
  <si>
    <t>Ringsloot Het Rikkerink ZuidOost, Deldenerbroek</t>
  </si>
  <si>
    <t>s53408</t>
  </si>
  <si>
    <t>Waterloop 3-0-3-2, Seppenwoolde, Deldenerbroek</t>
  </si>
  <si>
    <t>s55001</t>
  </si>
  <si>
    <t>Nieuwe Stroomkanaal, Fortwijk, Vroomshoop</t>
  </si>
  <si>
    <t>s55002</t>
  </si>
  <si>
    <t>Nieuwe Stroomkanaal, Sluiskade Noordzijde, Westerhaar</t>
  </si>
  <si>
    <t>s55003</t>
  </si>
  <si>
    <t>Nieuwe Stroomkanaal, Tonnendijk, Westerhaar</t>
  </si>
  <si>
    <t>s55300</t>
  </si>
  <si>
    <t>Nieuwe Stroomkanaal, Hammerdijk, Beerserveld</t>
  </si>
  <si>
    <t>s56001</t>
  </si>
  <si>
    <t>Geestersstroomkanaal, Dalweg, Vriezenveenschewijk</t>
  </si>
  <si>
    <t>s56002</t>
  </si>
  <si>
    <t>Geestersstroomkanaal, Bragersweg, Geesteren</t>
  </si>
  <si>
    <t>s56003</t>
  </si>
  <si>
    <t>s56004</t>
  </si>
  <si>
    <t>Mosbeek, benedenloop, Tubbergen</t>
  </si>
  <si>
    <t>s56005</t>
  </si>
  <si>
    <t>s56006</t>
  </si>
  <si>
    <t>s56007</t>
  </si>
  <si>
    <t>Waterloop 6-0-3, Leidijk, Westerhaar</t>
  </si>
  <si>
    <t>s56008</t>
  </si>
  <si>
    <t>Oude Schipsloot, in Engbertsdijksveen, Bergweg, Sibculo</t>
  </si>
  <si>
    <t>s56009</t>
  </si>
  <si>
    <t>s56010</t>
  </si>
  <si>
    <t>Bavesbeek, Gravenlandweg, De Pollen</t>
  </si>
  <si>
    <t>s56011</t>
  </si>
  <si>
    <t>s56012</t>
  </si>
  <si>
    <t>Waterloop 6-0-2 Bovenloop, zandpad, Bruinehaar</t>
  </si>
  <si>
    <t>s56013</t>
  </si>
  <si>
    <t>Bronvijver De Reuterij, Hezingen</t>
  </si>
  <si>
    <t>s56014</t>
  </si>
  <si>
    <t>Braamberg Bron Oost, Vasse</t>
  </si>
  <si>
    <t>s56015</t>
  </si>
  <si>
    <t>Poel Tutenbergweg, Vasse</t>
  </si>
  <si>
    <t>s56016</t>
  </si>
  <si>
    <t>Plasbeek, Manderveenseweg, langs Kolkweg, Manderveen</t>
  </si>
  <si>
    <t>s56017</t>
  </si>
  <si>
    <t>Gravenlandveen, verlengde Oosterveenweg, Vriezenveen</t>
  </si>
  <si>
    <t>s56018</t>
  </si>
  <si>
    <t>s56019</t>
  </si>
  <si>
    <t>Elsenbeek, zandweg, hoek Boddelersweg, Tubbergen</t>
  </si>
  <si>
    <t>s56020</t>
  </si>
  <si>
    <t>s56021</t>
  </si>
  <si>
    <t>Itterbeek, Zielakkersweg, Langeveen</t>
  </si>
  <si>
    <t>s56022</t>
  </si>
  <si>
    <t>Itterbeek, Ossendijk, Langeveen</t>
  </si>
  <si>
    <t>s56023</t>
  </si>
  <si>
    <t>Broekbeek, Langeveenseweg, Langeveen</t>
  </si>
  <si>
    <t>s56024</t>
  </si>
  <si>
    <t>s56025</t>
  </si>
  <si>
    <t>Mosbeek, Plasdijk, Mander</t>
  </si>
  <si>
    <t>s56026</t>
  </si>
  <si>
    <t>Molenkolk van Frans, Oosteriksweg, Hezingen</t>
  </si>
  <si>
    <t>s56027</t>
  </si>
  <si>
    <t>Holtsuze Kwelmoeras, Streuweg, Mander</t>
  </si>
  <si>
    <t>s56028</t>
  </si>
  <si>
    <t>Poel Mander Streu, Streuweg, Mander</t>
  </si>
  <si>
    <t>s56029</t>
  </si>
  <si>
    <t>Itterbeek, Itterbeekweg en -brug, Langeveen</t>
  </si>
  <si>
    <t>s56030</t>
  </si>
  <si>
    <t>s56100</t>
  </si>
  <si>
    <t>Engbertsdijksveenplas, Paterswal, De Pollen</t>
  </si>
  <si>
    <t>s56101</t>
  </si>
  <si>
    <t>s56102</t>
  </si>
  <si>
    <t>Engbertsdijksveenput, Bergweg, Bruinehaar</t>
  </si>
  <si>
    <t>s56103</t>
  </si>
  <si>
    <t>Zandwinplas Sibculo(Roelofs,Timmerhuis), Bergweg, Bruinehaar</t>
  </si>
  <si>
    <t>s56200</t>
  </si>
  <si>
    <t>s56201</t>
  </si>
  <si>
    <t>Onderbeek-leiding, Boakenkampsweg, Vasse</t>
  </si>
  <si>
    <t>s56203</t>
  </si>
  <si>
    <t>s56204</t>
  </si>
  <si>
    <t>s56205</t>
  </si>
  <si>
    <t>Mosbeek, Pottersweg, Manderveen</t>
  </si>
  <si>
    <t>s56206</t>
  </si>
  <si>
    <t>s56207</t>
  </si>
  <si>
    <t>Hazelbekke Bronloop midden, Nutter</t>
  </si>
  <si>
    <t>s56208</t>
  </si>
  <si>
    <t>s56209</t>
  </si>
  <si>
    <t>s56210</t>
  </si>
  <si>
    <t>Oerbekke Oost Bronbeek, Hezingen</t>
  </si>
  <si>
    <t>s56211</t>
  </si>
  <si>
    <t>Mosbeek, bovenstrooms Molen van Frans, Hezingen</t>
  </si>
  <si>
    <t>s56212</t>
  </si>
  <si>
    <t>s56214</t>
  </si>
  <si>
    <t>Mosbeek De Iemsche, Pottersweg, Manderveen</t>
  </si>
  <si>
    <t>s56215</t>
  </si>
  <si>
    <t>Mosbeek, Veendijk, Manderveen</t>
  </si>
  <si>
    <t>s56216</t>
  </si>
  <si>
    <t>Mosbeek, Bovenstrooms Vleerhoeksweg, Mandermaten</t>
  </si>
  <si>
    <t>s56217</t>
  </si>
  <si>
    <t>Mosbeek, Bergweg ,Mander</t>
  </si>
  <si>
    <t>s56218</t>
  </si>
  <si>
    <t>Hazelhof Bovenloopje, Slenkeweg, Nutter</t>
  </si>
  <si>
    <t>s56220</t>
  </si>
  <si>
    <t>Hazelbeek, Bovenloop noord in Hazelbekke, Nutter</t>
  </si>
  <si>
    <t>s56221</t>
  </si>
  <si>
    <t>Mosbeek, Benedenstrooms Molen van Bels, Mander</t>
  </si>
  <si>
    <t>s56222</t>
  </si>
  <si>
    <t>s56223</t>
  </si>
  <si>
    <t>Mos Bronbeek Zuid,  Hezingen</t>
  </si>
  <si>
    <t>s56224</t>
  </si>
  <si>
    <t>s56225</t>
  </si>
  <si>
    <t>Geesterse Molenbeek, Langeveense weg, Geesteren</t>
  </si>
  <si>
    <t>s56227</t>
  </si>
  <si>
    <t>Mosbeek, kruising Doevenweg en Iemscheweg, Manderveen</t>
  </si>
  <si>
    <t>s56228</t>
  </si>
  <si>
    <t>Mosbeek, benedenstrooms Manderveenseweg, Manderveen</t>
  </si>
  <si>
    <t>s56229</t>
  </si>
  <si>
    <t>Mosbeek, bovenstrooms Manderveenseweg, Manderveen</t>
  </si>
  <si>
    <t>s56230</t>
  </si>
  <si>
    <t>Mosbeek, bovenstrooms Wanmakersweg, Manderveen</t>
  </si>
  <si>
    <t>s56231</t>
  </si>
  <si>
    <t>Hazelbeek Bovenloop Noord, Oosterveldsweg, Hezingen</t>
  </si>
  <si>
    <t>s56232</t>
  </si>
  <si>
    <t>Geesterse Molenbeek, Bothofweg, Geesteren</t>
  </si>
  <si>
    <t>s56233</t>
  </si>
  <si>
    <t>Hazelhof Bronmoeras, Hazelbekke-zuid, Nutter</t>
  </si>
  <si>
    <t>s56234</t>
  </si>
  <si>
    <t>Hazelhof Bron Zuid(-zijde van beek), Nutter</t>
  </si>
  <si>
    <t>s56235</t>
  </si>
  <si>
    <t>s56236</t>
  </si>
  <si>
    <t>Braakhuizen Bron Noord, Oosterveldsweg, Hezingen</t>
  </si>
  <si>
    <t>s56237</t>
  </si>
  <si>
    <t>s56238</t>
  </si>
  <si>
    <t>Mosbeek, Pausweg, Hezingen</t>
  </si>
  <si>
    <t>s56239</t>
  </si>
  <si>
    <t>Getelerbeek, Manderveenseweg,Manderveen</t>
  </si>
  <si>
    <t>s56241</t>
  </si>
  <si>
    <t>Hazelhof Bronmoerasbeek, Nutter</t>
  </si>
  <si>
    <t>s56244</t>
  </si>
  <si>
    <t>Gravenlandsloot, Engbertsdijksveen Zuidoost, Bruinehaar</t>
  </si>
  <si>
    <t>s56245</t>
  </si>
  <si>
    <t>GrooteSupperPlusOost Sloot, Engbertsdijk, Bruinehaar</t>
  </si>
  <si>
    <t>s56246</t>
  </si>
  <si>
    <t>Engbertsdijksveensloot Midden-West, Engbertsdijk, Westerhaar</t>
  </si>
  <si>
    <t>s56247</t>
  </si>
  <si>
    <t>Mos Bron Zuid,  Hezingen</t>
  </si>
  <si>
    <t>s56248</t>
  </si>
  <si>
    <t>Waterloop 8-5-4 (6-0-2), Engbertsdijk, Bruinehaar</t>
  </si>
  <si>
    <t>s56249</t>
  </si>
  <si>
    <t>Hazelbekke ZuidWest Bron, Nutter</t>
  </si>
  <si>
    <t>s56251</t>
  </si>
  <si>
    <t>Hazelbeek Noord Bron, Hezingen</t>
  </si>
  <si>
    <t>s56252</t>
  </si>
  <si>
    <t>Braamberg Bron West</t>
  </si>
  <si>
    <t>s56253</t>
  </si>
  <si>
    <t>Mosbeek Bron Weersink MiddenNoord, Hezingen</t>
  </si>
  <si>
    <t>s56254</t>
  </si>
  <si>
    <t>Mosbeek Bron Weersink Noord, Hezingen</t>
  </si>
  <si>
    <t>s56255</t>
  </si>
  <si>
    <t>Oerbekke West Bron de Burger</t>
  </si>
  <si>
    <t>s56256</t>
  </si>
  <si>
    <t>Kleiboer bron</t>
  </si>
  <si>
    <t>s56257</t>
  </si>
  <si>
    <t>Holtsuze Bron, Mander</t>
  </si>
  <si>
    <t>s56258</t>
  </si>
  <si>
    <t>Hazelbeek Bovenloop NoordWest, Hanstede, Hezingen</t>
  </si>
  <si>
    <t>s56259</t>
  </si>
  <si>
    <t>Hazelbeek Bovenloop NoordOost, Braakhuizen, Hezingen</t>
  </si>
  <si>
    <t>s56300</t>
  </si>
  <si>
    <t>Geesters Stroomkanaal, Vriezenveen</t>
  </si>
  <si>
    <t>s56303</t>
  </si>
  <si>
    <t>Geesterse Molenbeek, Doevenweg, Tubbergen</t>
  </si>
  <si>
    <t>s56304</t>
  </si>
  <si>
    <t>Geesterse Molenbeek, Langemaatsweg, Geesteren</t>
  </si>
  <si>
    <t>s56305</t>
  </si>
  <si>
    <t>Elsenbeek, langs Possenweg, Tubbergen</t>
  </si>
  <si>
    <t>s56306</t>
  </si>
  <si>
    <t>Elsenbeek, Doevenweg, Tubbergen</t>
  </si>
  <si>
    <t>s56307</t>
  </si>
  <si>
    <t>Elsenbeek, Voormaten, Tubbergen</t>
  </si>
  <si>
    <t>s56308</t>
  </si>
  <si>
    <t>Elsenbeek, langs zandweg, Tubbergen</t>
  </si>
  <si>
    <t>s56309</t>
  </si>
  <si>
    <t>Mosbeek, Benedenstrooms Vleerhoeksweg, Manderveen</t>
  </si>
  <si>
    <t>s56310</t>
  </si>
  <si>
    <t>Onderbeek, Boakenkampsweg, Vasse</t>
  </si>
  <si>
    <t>s56311</t>
  </si>
  <si>
    <t>Hazelbeek, De Mast, Vasse</t>
  </si>
  <si>
    <t>s56401</t>
  </si>
  <si>
    <t>Waterloop 6-0-2, Gravenlandweg, De Pollen</t>
  </si>
  <si>
    <t>s56402</t>
  </si>
  <si>
    <t>Broekbeek, Ossendijk, Geesteren</t>
  </si>
  <si>
    <t>s56404</t>
  </si>
  <si>
    <t>Oerbekke West Bronbeek, Hezingen</t>
  </si>
  <si>
    <t>s56405</t>
  </si>
  <si>
    <t>Oerbeek zandweg, Hezingen</t>
  </si>
  <si>
    <t>s56407</t>
  </si>
  <si>
    <t>Mosbeek bovenloop van Scholte Nieling, Hezingen</t>
  </si>
  <si>
    <t>s56800</t>
  </si>
  <si>
    <t>Sloot kunstmatige afwatering om Hazelbekke, Hezingen</t>
  </si>
  <si>
    <t>s57001</t>
  </si>
  <si>
    <t>s57002</t>
  </si>
  <si>
    <t>Linderbeek, Kerkallee, Den Ham</t>
  </si>
  <si>
    <t>s57003</t>
  </si>
  <si>
    <t>Waterloop 7-6, Twistveenweg, Effluent RZI, Westerhaar</t>
  </si>
  <si>
    <t>s57004</t>
  </si>
  <si>
    <t>Linderbeek, bij uitmonding in Regge, steekmonster, Archem</t>
  </si>
  <si>
    <t>s57005</t>
  </si>
  <si>
    <t>Waterloop 7-5, Kalkwijk, Westerhaar</t>
  </si>
  <si>
    <t>s57006</t>
  </si>
  <si>
    <t>Waterloop 7 Linderbeeksloot, Europastraat, Vroomshoop</t>
  </si>
  <si>
    <t>s57200</t>
  </si>
  <si>
    <t>Daarlerveense waterleiding, Kalkwijk, Daarlerveen</t>
  </si>
  <si>
    <t>s57201</t>
  </si>
  <si>
    <t>Waterloop 7-0-0-1, nabij meetstuw Archem,Regge, Slenke</t>
  </si>
  <si>
    <t>s57202</t>
  </si>
  <si>
    <t>s57203</t>
  </si>
  <si>
    <t>Linderwaterleiding, Meerssedijk, Den Ham</t>
  </si>
  <si>
    <t>s57204</t>
  </si>
  <si>
    <t>Waterloop 7-0-3, Flierdijk, Den Ham</t>
  </si>
  <si>
    <t>s57300</t>
  </si>
  <si>
    <t>s57301</t>
  </si>
  <si>
    <t>s57302</t>
  </si>
  <si>
    <t>Daarlesche Flierleiding, Hellendoornse weg, Daarle</t>
  </si>
  <si>
    <t>s58001</t>
  </si>
  <si>
    <t>s58002</t>
  </si>
  <si>
    <t>Veeneleiding, Aadorpsweg, Vriezenveen</t>
  </si>
  <si>
    <t>s58004</t>
  </si>
  <si>
    <t>Verbindingsleiding, Nieuwe Daarleveeneweg, Daarlerveen</t>
  </si>
  <si>
    <t>s58005</t>
  </si>
  <si>
    <t>s58006</t>
  </si>
  <si>
    <t>Waterloop 8-4-2, Almeloseweg, Vriezenveen</t>
  </si>
  <si>
    <t>s58007</t>
  </si>
  <si>
    <t>Boldijksleiding, De Sluis, bovenstrooms RZI, Vroomshoop</t>
  </si>
  <si>
    <t>s58008</t>
  </si>
  <si>
    <t>Boldijksleiding, benedenstrooms RZI, Vroomshoop</t>
  </si>
  <si>
    <t>s58009</t>
  </si>
  <si>
    <t>Ooster Bovenlandleiding, Veenschapsweg, Vriezenveen</t>
  </si>
  <si>
    <t>s58011</t>
  </si>
  <si>
    <t>s58012</t>
  </si>
  <si>
    <t>Haarven Midden, zijzandweg van Esweg, Daarle</t>
  </si>
  <si>
    <t>s58013</t>
  </si>
  <si>
    <t>Waterloop 8-0-0-14, Westerweilandweg, Vriezenveen</t>
  </si>
  <si>
    <t>s58014</t>
  </si>
  <si>
    <t>Waterloop 8-0-1, Sliepersdijk, Hooge Hexel</t>
  </si>
  <si>
    <t>s58015</t>
  </si>
  <si>
    <t>Oude Geesterse Molenbeek, Weitemansweg, Geesteren</t>
  </si>
  <si>
    <t>s58016</t>
  </si>
  <si>
    <t>Oude Wegsbeek, Horstweg, Vriezenveen</t>
  </si>
  <si>
    <t>s58017</t>
  </si>
  <si>
    <t>Fayersheideven, Walstraat, Vriezenveen</t>
  </si>
  <si>
    <t>s58018</t>
  </si>
  <si>
    <t>Fayersheidesloot, Walstraat, Vriezenveen</t>
  </si>
  <si>
    <t>s58019</t>
  </si>
  <si>
    <t>Waterloop 8-4-3-5, zijzandweg van Walstraat, Vriezenveen</t>
  </si>
  <si>
    <t>s58020</t>
  </si>
  <si>
    <t>Verbindingsleiding, Oosterveenweg, Westerhaar</t>
  </si>
  <si>
    <t>s58021</t>
  </si>
  <si>
    <t>Oosterveensloot, Oosterveenweg, Westerhaar</t>
  </si>
  <si>
    <t>s58022</t>
  </si>
  <si>
    <t>Bragersveldbeek, Breemhaarsweg, Geesteren</t>
  </si>
  <si>
    <t>s58023</t>
  </si>
  <si>
    <t>Haarven Noord, Slagenweg, Daarle</t>
  </si>
  <si>
    <t>s58024</t>
  </si>
  <si>
    <t>Veeneleiding, Stouweweg, Vroomshoop</t>
  </si>
  <si>
    <t>s58101</t>
  </si>
  <si>
    <t>Haarven Zuid, zijzandweg van Esweg, Daarle</t>
  </si>
  <si>
    <t>s58102</t>
  </si>
  <si>
    <t>Veenschapsven, De Pollen</t>
  </si>
  <si>
    <t>s58200</t>
  </si>
  <si>
    <t>Veenschapsloot West, Nieuwe Daarlerveenseweg, Vriezenveen</t>
  </si>
  <si>
    <t>s58201</t>
  </si>
  <si>
    <t>Westbovenlandsloot Noord-Zuid, Veeneindeweg, Vriezenveen</t>
  </si>
  <si>
    <t>s58202</t>
  </si>
  <si>
    <t>Westbovenlandsloot Oost-West, Veeneindeweg, Vriezenveen</t>
  </si>
  <si>
    <t>s58203</t>
  </si>
  <si>
    <t>Waterloop 8-6-0-10, Nieuwe Daarlerveenseweg, Vriezenveen</t>
  </si>
  <si>
    <t>s58204</t>
  </si>
  <si>
    <t>Westerbouwlandsloot Zuid Oost, Weemestraat, Vriezenveen</t>
  </si>
  <si>
    <t>s58205</t>
  </si>
  <si>
    <t>Oosterbouwlandleiding, Hofmansweg, Vriezenveen</t>
  </si>
  <si>
    <t>s59001</t>
  </si>
  <si>
    <t>Lateraalkanaal, Slagenweg, Almelo</t>
  </si>
  <si>
    <t>s59002</t>
  </si>
  <si>
    <t>s59003</t>
  </si>
  <si>
    <t>Schipsloot, Boslandweg, Almelo</t>
  </si>
  <si>
    <t>s59004</t>
  </si>
  <si>
    <t>Heinemansbeek, Tubbergen</t>
  </si>
  <si>
    <t>s59005</t>
  </si>
  <si>
    <t>Markgraven Bovenloop, Hardenbergerweg, Tubbergen</t>
  </si>
  <si>
    <t>s59006</t>
  </si>
  <si>
    <t>Markgraven, Huyerenseweg, Tubbergen</t>
  </si>
  <si>
    <t>s59007</t>
  </si>
  <si>
    <t>Lutkebeek, Veenegge, Harbrinkhoek</t>
  </si>
  <si>
    <t>s59008</t>
  </si>
  <si>
    <t>Hattinksleiding, Vikkersweg, Tubbergen</t>
  </si>
  <si>
    <t>s59009</t>
  </si>
  <si>
    <t>Oude Elsenbeek, nabij Meijersweg, Tubbergen</t>
  </si>
  <si>
    <t>s59010</t>
  </si>
  <si>
    <t>Hunzerbeek, Hamsveldweg, Tubbergen</t>
  </si>
  <si>
    <t>s59011</t>
  </si>
  <si>
    <t>s59012</t>
  </si>
  <si>
    <t>Hunzerbeek, voor monding in Markgraven, Harbrinkhoek</t>
  </si>
  <si>
    <t>s59013</t>
  </si>
  <si>
    <t>Eggelpoelsbeek, Weversweg, Harbrinkhoek</t>
  </si>
  <si>
    <t>s59014</t>
  </si>
  <si>
    <t>s59015</t>
  </si>
  <si>
    <t>s59100</t>
  </si>
  <si>
    <t>s59200</t>
  </si>
  <si>
    <t>Markgraven bovenloop, Sportlaan, Tubbergen</t>
  </si>
  <si>
    <t>s59202</t>
  </si>
  <si>
    <t>s59203</t>
  </si>
  <si>
    <t>Markgraven, nabij RZI, Bosweg, Tubbergen</t>
  </si>
  <si>
    <t>s59204</t>
  </si>
  <si>
    <t>Roezebeek, Binnenveldsweg, Tubbergen</t>
  </si>
  <si>
    <t>s59300</t>
  </si>
  <si>
    <t>Vasserwaterleiding, Tubbergen</t>
  </si>
  <si>
    <t>s59400</t>
  </si>
  <si>
    <t>Waterloop 9-2-0-13, Tubbergerveld, Tubbergen</t>
  </si>
  <si>
    <t>s59401</t>
  </si>
  <si>
    <t>Broekboswater Schultenwolde Oost, Vikkersweg, Tubbergen</t>
  </si>
  <si>
    <t>s70001</t>
  </si>
  <si>
    <t>Vecht, benedenstrooms Coevorderweg, Ommen</t>
  </si>
  <si>
    <t>s70002</t>
  </si>
  <si>
    <t>Vecht, Junnerweg, bovenstrooms stuw Junne</t>
  </si>
  <si>
    <t>s70003</t>
  </si>
  <si>
    <t>Vecht Nevengeul Junne, benedenstrooms Junnerweg,  Junne</t>
  </si>
  <si>
    <t>s70004</t>
  </si>
  <si>
    <t>Vecht, Camping De Roos, Beerzerweg, Beerze</t>
  </si>
  <si>
    <t>s70005</t>
  </si>
  <si>
    <t>Vecht, Marsdijk, Beerze</t>
  </si>
  <si>
    <t>s70006</t>
  </si>
  <si>
    <t>Vecht, Rheezerweg, Diffelen</t>
  </si>
  <si>
    <t>s70007</t>
  </si>
  <si>
    <t>Vecht bij Lange Kampen, Marsweg, Rheeze</t>
  </si>
  <si>
    <t>s70008</t>
  </si>
  <si>
    <t>Vecht, Rheezerbrink, Rheeze</t>
  </si>
  <si>
    <t>s70009</t>
  </si>
  <si>
    <t>Vecht, Twenteweg Asjeskampbrug, Hardenberg</t>
  </si>
  <si>
    <t>s70010</t>
  </si>
  <si>
    <t>Vecht, Vechtstraat, Hardenberg</t>
  </si>
  <si>
    <t>s70011</t>
  </si>
  <si>
    <t>Vecht, Havenweg, Hardenberg</t>
  </si>
  <si>
    <t>s70012</t>
  </si>
  <si>
    <t>Vecht, Kruserbrink, Hardenberg</t>
  </si>
  <si>
    <t>s70013</t>
  </si>
  <si>
    <t>Vecht, Engbersweg, Ane</t>
  </si>
  <si>
    <t>s70014</t>
  </si>
  <si>
    <t>Vecht, Holthemerescheweg, Holtheme</t>
  </si>
  <si>
    <t>s70015</t>
  </si>
  <si>
    <t>Vecht, Duitse Grens, Laar</t>
  </si>
  <si>
    <t>s70016</t>
  </si>
  <si>
    <t>Vechtarm Boerenmars, Arrieresweg, Arrien</t>
  </si>
  <si>
    <t>s70017</t>
  </si>
  <si>
    <t>Vechtarm Camping De Roos Zuid, Beerzerweg, Beerze</t>
  </si>
  <si>
    <t>s70019</t>
  </si>
  <si>
    <t>Vecht vispassage, Rheezerweg, Diffelen</t>
  </si>
  <si>
    <t>s70020</t>
  </si>
  <si>
    <t>Vechtarm Uilenkamp benedenloop, Brinkweg, Diffelen</t>
  </si>
  <si>
    <t>s70021</t>
  </si>
  <si>
    <t>Vecht, De Haandrik, Holthone</t>
  </si>
  <si>
    <t>s70022</t>
  </si>
  <si>
    <t>WL02750, Alteveerweg , Otmansweg, Alteveer. Rembrandstraat</t>
  </si>
  <si>
    <t>s70023</t>
  </si>
  <si>
    <t>WL05913, Marsweg, Junne</t>
  </si>
  <si>
    <t>s70024</t>
  </si>
  <si>
    <t>Vechtarm Junner Koeland, Koelandweg, Hoogengraven</t>
  </si>
  <si>
    <t>s70025</t>
  </si>
  <si>
    <t>WL02801, Hoge graven, Hoogengraven</t>
  </si>
  <si>
    <t>s70028</t>
  </si>
  <si>
    <t>Vechtarm Karshoek benedenloop, Watersteeg, Stegeren</t>
  </si>
  <si>
    <t>s70029</t>
  </si>
  <si>
    <t>Vechtarm Karshoek midden, Watersteeg, Stegeren</t>
  </si>
  <si>
    <t>s70030</t>
  </si>
  <si>
    <t>Rheezerwaterloop, Onderveldsweg, Diffelen</t>
  </si>
  <si>
    <t>s70031</t>
  </si>
  <si>
    <t>Rheezerwaterloop, Oldemeijerweg, Diffelen</t>
  </si>
  <si>
    <t>s70032</t>
  </si>
  <si>
    <t>Haarven Oldemeijer, Hardenberg</t>
  </si>
  <si>
    <t>s70034</t>
  </si>
  <si>
    <t>Oldemeijerplas Oost, Rheeze</t>
  </si>
  <si>
    <t>s70036</t>
  </si>
  <si>
    <t>Vechtarm De Maat, Oostermaat, Mariënberg</t>
  </si>
  <si>
    <t>s70037</t>
  </si>
  <si>
    <t>Beerzerveldbeek, Beerzerweg, Marienberg</t>
  </si>
  <si>
    <t>s70038</t>
  </si>
  <si>
    <t>WL02950, Alewijkstraat met overstort, Beerzerveld</t>
  </si>
  <si>
    <t>s70039</t>
  </si>
  <si>
    <t>WL02950, Alewijkstraat voor overstort, Beerzerveld</t>
  </si>
  <si>
    <t>s70040</t>
  </si>
  <si>
    <t>Vechtarm Uilenkamp West, Diffelen</t>
  </si>
  <si>
    <t>s70041</t>
  </si>
  <si>
    <t>Rheezermaten Zuidelijke Oude Vechtarm, Veldbrakenweg, Hardenberg</t>
  </si>
  <si>
    <t>s70042</t>
  </si>
  <si>
    <t>Rheezermaten Noordelijke Oude Vechtarm, Veldbrakenweg, Hardenberg</t>
  </si>
  <si>
    <t>s70043</t>
  </si>
  <si>
    <t>WL02825, Veldbrakenweg, Hardenberg</t>
  </si>
  <si>
    <t>s70044</t>
  </si>
  <si>
    <t>WL02825, Rheezerweg, Hardenberg</t>
  </si>
  <si>
    <t>s70045</t>
  </si>
  <si>
    <t>WL03407, Kruserbrink, Hardenberg</t>
  </si>
  <si>
    <t>s70046</t>
  </si>
  <si>
    <t>WL03097, Gramsbergerweg, Hardenberg</t>
  </si>
  <si>
    <t>s70047</t>
  </si>
  <si>
    <t>WL03097, Bekeplaatspad, Hardenberg</t>
  </si>
  <si>
    <t>s70048</t>
  </si>
  <si>
    <t>WL03097, Baalderveld, Hardenberg</t>
  </si>
  <si>
    <t>s70049</t>
  </si>
  <si>
    <t>WL03097, Kalmoes, Hardenberg</t>
  </si>
  <si>
    <t>s70050</t>
  </si>
  <si>
    <t>WL03092, Gramsbergerweg, Hardenberg</t>
  </si>
  <si>
    <t>s70051</t>
  </si>
  <si>
    <t>WL03170, Lange Waand, Gramsbergen</t>
  </si>
  <si>
    <t>s70052</t>
  </si>
  <si>
    <t>Vechtgat van Joosten, Engbersweg, Gramsbergen</t>
  </si>
  <si>
    <t>s70053</t>
  </si>
  <si>
    <t>Vechtarm Vilsterborg west, Holthone</t>
  </si>
  <si>
    <t>s70054</t>
  </si>
  <si>
    <t>Vechtarm Heetdelle, Marsweg, Junne</t>
  </si>
  <si>
    <t>s70055</t>
  </si>
  <si>
    <t>Afwateringskanaal, De Haandrik, Holthone</t>
  </si>
  <si>
    <t>s70056</t>
  </si>
  <si>
    <t>Afwateringskanaal Helena, De Hulteweg, Coevorden</t>
  </si>
  <si>
    <t>s70057</t>
  </si>
  <si>
    <t>Afwateringskanaal, Marsweg, Gramsbergen</t>
  </si>
  <si>
    <t>s71001</t>
  </si>
  <si>
    <t>Dooze benedenloop, Het Lijntje, Bruchterveld</t>
  </si>
  <si>
    <t>s71002</t>
  </si>
  <si>
    <t>Dooze, Rauwbloksweg, Kloosterhaar</t>
  </si>
  <si>
    <t>s71003</t>
  </si>
  <si>
    <t>Dooze, PW N341, Kloosterhaar</t>
  </si>
  <si>
    <t>s71004</t>
  </si>
  <si>
    <t>Dooze, Engbertsdijksveen, Bruinehaar</t>
  </si>
  <si>
    <t>s71005</t>
  </si>
  <si>
    <t>Dooze Duitse grens, Crullsweg, Kloosterhaar</t>
  </si>
  <si>
    <t>s71006</t>
  </si>
  <si>
    <t>WL03049, Van Roijensweg, Kloosterhaar</t>
  </si>
  <si>
    <t>s71007</t>
  </si>
  <si>
    <t>WL03049, Van Roijensweg, Schutstraat Kloosterhaar</t>
  </si>
  <si>
    <t>s71008</t>
  </si>
  <si>
    <t>Baalderhaar kleinste zandwinplas, Kloosterhaar</t>
  </si>
  <si>
    <t>s71009</t>
  </si>
  <si>
    <t>Baalderhaar grote plas Zuidoost, Baalderhaarweg, Kloosterhaar</t>
  </si>
  <si>
    <t>s72001</t>
  </si>
  <si>
    <t>Bruchterbeek benedenloop, Bruchterbeekweg, Brucht</t>
  </si>
  <si>
    <t>s72002</t>
  </si>
  <si>
    <t>Bruchterbeek, Twenteweg, Brucht</t>
  </si>
  <si>
    <t>s72003</t>
  </si>
  <si>
    <t>Bruchterbeek, Duitslandweg, Venebrugge</t>
  </si>
  <si>
    <t>s72004</t>
  </si>
  <si>
    <t>Bruchterbeek, Veldpad, Bruchterveld</t>
  </si>
  <si>
    <t>s72005</t>
  </si>
  <si>
    <t>Nieuwe Veen, Emtenbroekerdijk, Bruchterveld</t>
  </si>
  <si>
    <t>s73001</t>
  </si>
  <si>
    <t>Radewijkerbeek benedenloop, Bruchterweg, Hardenberg</t>
  </si>
  <si>
    <t>s73002</t>
  </si>
  <si>
    <t>Radewjkerbeek, Loozenweg, Hoogenweg</t>
  </si>
  <si>
    <t>s73003</t>
  </si>
  <si>
    <t>Radewijkerbeek bovenloop, Duitse grens, Radewijk</t>
  </si>
  <si>
    <t>s73004</t>
  </si>
  <si>
    <t>Wellebeek bronbeek, Beltweg, Wielen</t>
  </si>
  <si>
    <t>s73005</t>
  </si>
  <si>
    <t>Wellebeek bron, Beltweg, Wielen</t>
  </si>
  <si>
    <t>s74001</t>
  </si>
  <si>
    <t>Randwaterleiding benedenloop, Westeindigerdijk, Loozen</t>
  </si>
  <si>
    <t>s74002</t>
  </si>
  <si>
    <t>Randwaterleiding, Noordoosterweg, Loozen</t>
  </si>
  <si>
    <t>s74003</t>
  </si>
  <si>
    <t>Randwaterleiding Duitse Grens, Rondweg, Gramsbergen</t>
  </si>
  <si>
    <t>s74004</t>
  </si>
  <si>
    <t>WL03080, Veldsinkdijk, Radewijk</t>
  </si>
  <si>
    <t>s75001</t>
  </si>
  <si>
    <t>Molengoot benedenloop, Kolibriestraat, Hardenberg</t>
  </si>
  <si>
    <t>s75002</t>
  </si>
  <si>
    <t>Molengoot, Eugenboersdijk, Hardenberg</t>
  </si>
  <si>
    <t>s75003</t>
  </si>
  <si>
    <t>WL02839, Polthofweg, Collendoorn</t>
  </si>
  <si>
    <t>s75004</t>
  </si>
  <si>
    <t>WL03437, Lottermanweg, Collendoorn</t>
  </si>
  <si>
    <t>s75005</t>
  </si>
  <si>
    <t>WL02878, Berkteweg, Gramsbergen</t>
  </si>
  <si>
    <t>s75006</t>
  </si>
  <si>
    <t>WL02832, 't Holt, Hardenberg</t>
  </si>
  <si>
    <t>s75007</t>
  </si>
  <si>
    <t>WL05472, Twenteweg, Hardenberg</t>
  </si>
  <si>
    <t>s75008</t>
  </si>
  <si>
    <t>Vijver Lijsterstraat, Hardenberg</t>
  </si>
  <si>
    <t>s75009</t>
  </si>
  <si>
    <t>s76001</t>
  </si>
  <si>
    <t>Braambergersloot, bovenstrooms Het Bergjeweg, Noord Stegeren</t>
  </si>
  <si>
    <t>s76002</t>
  </si>
  <si>
    <t>Braambergersloot, Linderwijk, Kerkenveld</t>
  </si>
  <si>
    <t>s76003</t>
  </si>
  <si>
    <t>Braambergersloot, Braambergerweg, Kerkenveld</t>
  </si>
  <si>
    <t>s76004</t>
  </si>
  <si>
    <t>WL03210, Albartsweg, Kerkenveld</t>
  </si>
  <si>
    <t>s77001</t>
  </si>
  <si>
    <t>Dommerswijk benedenloop, Parallelweg, Nieuwe Krim</t>
  </si>
  <si>
    <t>s77002</t>
  </si>
  <si>
    <t>Dommerswijk, Nieuwe Krimstraat, Nieuwe Krim</t>
  </si>
  <si>
    <t>s77003</t>
  </si>
  <si>
    <t>Dommerswijk, bovenstrooms Veldweg, Dalerpeel</t>
  </si>
  <si>
    <t>s77004</t>
  </si>
  <si>
    <t>Meerstalveen, Scheerseveldweg, Nieuwe Krim</t>
  </si>
  <si>
    <t>s77005</t>
  </si>
  <si>
    <t>WL03433, Oostopgaande, Nieuwe lande</t>
  </si>
  <si>
    <t>s78001</t>
  </si>
  <si>
    <t>Schoonebekerdiep benedenloop, monding Alte Picardiekanaal, Coevorden</t>
  </si>
  <si>
    <t>s78002</t>
  </si>
  <si>
    <t>Schoonebekerdiep, Portlandweg, Schoonebeek</t>
  </si>
  <si>
    <t>s78003</t>
  </si>
  <si>
    <t>Schoonebekerdiep, Lauensteinstraat, Schoonebeek</t>
  </si>
  <si>
    <t>s78004</t>
  </si>
  <si>
    <t>Schoonebekerdiep, Tweede Blickweg, Nieuw Schoonebeek</t>
  </si>
  <si>
    <t>s78005</t>
  </si>
  <si>
    <t>Schoonebekerdiep, Aalminksweg, Nieuw Schoonebeek</t>
  </si>
  <si>
    <t>s78006</t>
  </si>
  <si>
    <t>Schoonebekerdiep, Duitse grens, Nieuw Schoonebeek</t>
  </si>
  <si>
    <t>s78007</t>
  </si>
  <si>
    <t>WL06745, Kerkhoflaan, Schoonebeek</t>
  </si>
  <si>
    <t>s79001</t>
  </si>
  <si>
    <t>Holslootdiep benedenloop, Vleddersweg, Holsloot</t>
  </si>
  <si>
    <t>s79002</t>
  </si>
  <si>
    <t>Holslootdiep middenloop, Deutlanden, Holsloot</t>
  </si>
  <si>
    <t>s79003</t>
  </si>
  <si>
    <t>Holslootdiep bovenloop, Zandzoom,Waanderveld</t>
  </si>
  <si>
    <t>s80001</t>
  </si>
  <si>
    <t>Loodiep benedenloop, Benterdijk, Dalen</t>
  </si>
  <si>
    <t>s80002</t>
  </si>
  <si>
    <t>Loodiep middenloop, Broekkampsdijk, Dalen</t>
  </si>
  <si>
    <t>s80003</t>
  </si>
  <si>
    <t>Loodiep, benedenstrooms Verlengde Hoogeveense Vaart, Zwinderen</t>
  </si>
  <si>
    <t>s80004</t>
  </si>
  <si>
    <t>Loodiep, bovenstrooms Verlengde Hoogeveense Vaart, Zwinderen</t>
  </si>
  <si>
    <t>s80005</t>
  </si>
  <si>
    <t>Geesserstroom benedenloop, Plagmadijk, Zwinderen</t>
  </si>
  <si>
    <t>s80006</t>
  </si>
  <si>
    <t>Geesserstroom, bovenstooms Plagmadijk, Zwinderen</t>
  </si>
  <si>
    <t>s80007</t>
  </si>
  <si>
    <t>Geesserstroom, Goringdijk, Gees</t>
  </si>
  <si>
    <t>s80008</t>
  </si>
  <si>
    <t>Geesserstroom-moeras, Bollemaweg, Oosterhesselen</t>
  </si>
  <si>
    <t>s80009</t>
  </si>
  <si>
    <t>Hoge Loo ven, Boswachterij Gees</t>
  </si>
  <si>
    <t>s80010</t>
  </si>
  <si>
    <t>Meeuwenven, Mepperstraat, Meppen</t>
  </si>
  <si>
    <t>s80011</t>
  </si>
  <si>
    <t>WL06712, Luiveldweg, Zwinderen</t>
  </si>
  <si>
    <t>s80012</t>
  </si>
  <si>
    <t>Geesserstroom, Tilweg, Gees</t>
  </si>
  <si>
    <t>s80013</t>
  </si>
  <si>
    <t>Broekstroom, Bollemaweg, Oosterhesselen</t>
  </si>
  <si>
    <t>s81001</t>
  </si>
  <si>
    <t>Nieuwe Drostendiep benedenloop, Coevorden</t>
  </si>
  <si>
    <t>s81002</t>
  </si>
  <si>
    <t>Nieuwe Drostendiep, Delerveensestraat, De Haar</t>
  </si>
  <si>
    <t>s81003</t>
  </si>
  <si>
    <t>Nieuwe Drostendiep bovenstrooms HVaart , Oosterhesselerweg, Holsloot</t>
  </si>
  <si>
    <t>s81004</t>
  </si>
  <si>
    <t>WL06720, Broeklanden, Oosterhesselen</t>
  </si>
  <si>
    <t>s81005</t>
  </si>
  <si>
    <t>Aalderstroom, Kribbeldijk, Aalden</t>
  </si>
  <si>
    <t>s81006</t>
  </si>
  <si>
    <t>Aalderstroom, Koemaatsdijk, Aalden</t>
  </si>
  <si>
    <t>s81007</t>
  </si>
  <si>
    <t>Aalderstroom, Hormaatsdijk, Aalden</t>
  </si>
  <si>
    <t>s81008</t>
  </si>
  <si>
    <t>Aalderstroom, benedenstrooms Hoofdstraat, Aalden</t>
  </si>
  <si>
    <t>s81009</t>
  </si>
  <si>
    <t>Aalderstroom, bovenstrooms Hoofdstraat, Aalden</t>
  </si>
  <si>
    <t>s81010</t>
  </si>
  <si>
    <t>Aalderstroom, Koemaatsweg, Aalden</t>
  </si>
  <si>
    <t>s81011</t>
  </si>
  <si>
    <t>Aalderstroom, Weersmatenweg, Aalden</t>
  </si>
  <si>
    <t>s81012</t>
  </si>
  <si>
    <t>Sleenerzandven Zuidoost, N381, Noord Sleen</t>
  </si>
  <si>
    <t>s81013</t>
  </si>
  <si>
    <t>Sleenerzandven Midden, Het Haantje</t>
  </si>
  <si>
    <t>s81014</t>
  </si>
  <si>
    <t>Sleenerzandven West, Bosweg, Aalden</t>
  </si>
  <si>
    <t>s81015</t>
  </si>
  <si>
    <t>WL03668, Koemaatsdijk, Meppen</t>
  </si>
  <si>
    <t>s81016</t>
  </si>
  <si>
    <t>WL04573, Koemaatsdijk, Meppen</t>
  </si>
  <si>
    <t>s81017</t>
  </si>
  <si>
    <t>Oude Diep, Den Hool weg, Den Hool</t>
  </si>
  <si>
    <t>s81018</t>
  </si>
  <si>
    <t>Aalderstroom, Klenkerweg, Oosterhesselen</t>
  </si>
  <si>
    <t>s82001</t>
  </si>
  <si>
    <t>Oude Drostendiep benedenloop, Oude Coevorderweg, Coevorden</t>
  </si>
  <si>
    <t>s82002</t>
  </si>
  <si>
    <t>Oude Drostendiep middenloop, Reindersdijk, Dalen</t>
  </si>
  <si>
    <t>s82003</t>
  </si>
  <si>
    <t>Oude Drostendiep bovenloop, Oude Dalerveensestraat, Dalen</t>
  </si>
  <si>
    <t>s82004</t>
  </si>
  <si>
    <t>Huttenheugte Zandwinplas West, Coevorden</t>
  </si>
  <si>
    <t>s82005</t>
  </si>
  <si>
    <t>Huttenheugte Zandwinplas Oost , Coevorden</t>
  </si>
  <si>
    <t>s82006</t>
  </si>
  <si>
    <t>Vijver Oude Dalerveensestraat, Dalen</t>
  </si>
  <si>
    <t>s83001</t>
  </si>
  <si>
    <t>Bumawijk benedenloop,  Marchienewijk OZ, Nieuw-Amsterdam</t>
  </si>
  <si>
    <t>s83002</t>
  </si>
  <si>
    <t>Bumawijk, Autosnelweg, Nieuw-Amsterdam</t>
  </si>
  <si>
    <t>s83003</t>
  </si>
  <si>
    <t>Bumawijk, Wilhelmsweg, Wilhelmsoord</t>
  </si>
  <si>
    <t>s83004</t>
  </si>
  <si>
    <t>Zandwinplas Hetendijk, Nieuw-Amsterdam</t>
  </si>
  <si>
    <t>s84001</t>
  </si>
  <si>
    <t>Sleenerstroom benedenloop Klinkmolenbrug, Oude rijksweg, Erm</t>
  </si>
  <si>
    <t>s84002</t>
  </si>
  <si>
    <t>Sleenerstroom, Oosterveldweg, Diphoorn</t>
  </si>
  <si>
    <t>s84003</t>
  </si>
  <si>
    <t>Sleenerstroom inlaat, Kanaaldijk Zuidzijde, Het Haantje</t>
  </si>
  <si>
    <t>s84004</t>
  </si>
  <si>
    <t>Sleenerstroom bovenloop, Rijksweg N34, Het Haantje</t>
  </si>
  <si>
    <t>s85001</t>
  </si>
  <si>
    <t>Verlengde Hoogeveense vaart, Oosterhesselerweg, Gees</t>
  </si>
  <si>
    <t>s85002</t>
  </si>
  <si>
    <t>Verlengde Hoogeveense vaart, Oost van Drostendiep Oosterhesselerweg, Holsloot</t>
  </si>
  <si>
    <t>s85003</t>
  </si>
  <si>
    <t>Verlengde Hoogeveense vaart, Oostelijk van Holsloot Oosterhesselerweg, Holsloot</t>
  </si>
  <si>
    <t>s85004</t>
  </si>
  <si>
    <t>Verlengde Hoogeveense vaart, Schooldijk, Nieuw-Amsterdam</t>
  </si>
  <si>
    <t>s85005</t>
  </si>
  <si>
    <t>Verlengde Hoogeveense vaart, Dikke wijk, Nieuw-Amsterdam</t>
  </si>
  <si>
    <t>s85006</t>
  </si>
  <si>
    <t>Verlengde Hoogeveense vaart, Verlengde Vaart NZ, Erica</t>
  </si>
  <si>
    <t>s85007</t>
  </si>
  <si>
    <t>Hoogeveensevaart Zijtak WZ, Nieuw-Amsterdam</t>
  </si>
  <si>
    <t>s85008</t>
  </si>
  <si>
    <t>Bargermeerkanaal zuid, Bladderswijk OZ, Oranjedorp</t>
  </si>
  <si>
    <t>s85009</t>
  </si>
  <si>
    <t>Bargermeerkanaal, Cornelis Houtmanstraat, Emmen</t>
  </si>
  <si>
    <t>s85010</t>
  </si>
  <si>
    <t>Bargermeerkanaal, Bartholomeus Diasstraat, Emmen</t>
  </si>
  <si>
    <t>s85011</t>
  </si>
  <si>
    <t>Bargermeerkanaal, Bladderswijk OZ, Emmen</t>
  </si>
  <si>
    <t>s85012</t>
  </si>
  <si>
    <t>Oranjekanaal, Slenerweg, Westenesch</t>
  </si>
  <si>
    <t>s85013</t>
  </si>
  <si>
    <t>Oranjekanaal oostelijk van RZI, Slenerweg, Schoonoord</t>
  </si>
  <si>
    <t>s85014</t>
  </si>
  <si>
    <t>Oranjekanaal westelijk van RZI, Oranjekanaal NZ, Schoonoord</t>
  </si>
  <si>
    <t>s85015</t>
  </si>
  <si>
    <t>Oranjekanaal zijtak Borger, Schoonoord</t>
  </si>
  <si>
    <t>s85016</t>
  </si>
  <si>
    <t>Oranjekanaal ZZ, Zuidbarge, Emmen</t>
  </si>
  <si>
    <t>s85017</t>
  </si>
  <si>
    <t>Stieltjeskanaal, Burgemeester Feithsingel, Coevorden</t>
  </si>
  <si>
    <t>s85018</t>
  </si>
  <si>
    <t>Stieltjeskanaal, De Kuiperij</t>
  </si>
  <si>
    <t>s85019</t>
  </si>
  <si>
    <t>Stieltjeskanaal, Verslagenweg, Nieuw-Amsterdam</t>
  </si>
  <si>
    <t>s85020</t>
  </si>
  <si>
    <t>Coevorden-Vecht kanaal, De Haandrik, Holthone</t>
  </si>
  <si>
    <t>s85021</t>
  </si>
  <si>
    <t>Coevorden-Alte Picardiekanaal, Zilverbek, Coevorden</t>
  </si>
  <si>
    <t>s85022</t>
  </si>
  <si>
    <t>Lutterhoofdwijk, Parallelweg, De Krim</t>
  </si>
  <si>
    <t>s85023</t>
  </si>
  <si>
    <t>Ommerkanaal, Zuidwolderstraat, Dedemsvaart</t>
  </si>
  <si>
    <t>s85024</t>
  </si>
  <si>
    <t>Ommerkanaal, Langewijk, Dedemsvaart</t>
  </si>
  <si>
    <t>s85025</t>
  </si>
  <si>
    <t>s85026</t>
  </si>
  <si>
    <t>Ommerkanaal, Industrieweg Langejacht, Dedemsvaart</t>
  </si>
  <si>
    <t>s85027</t>
  </si>
  <si>
    <t>Ommerkanaal, Jachthuisweg, Slagharen</t>
  </si>
  <si>
    <t>s85028</t>
  </si>
  <si>
    <t>Ommerkanaal, Zwarte dijk, Slagharen</t>
  </si>
  <si>
    <t>s85029</t>
  </si>
  <si>
    <t>Ommerkanaal, Coevorderweg, Dedemsvaart</t>
  </si>
  <si>
    <t>s85030</t>
  </si>
  <si>
    <t>Ommerkanaal, Coevorderweg, Slagharen</t>
  </si>
  <si>
    <t>s85031</t>
  </si>
  <si>
    <t>Kanaal Almelo  De Haandrik, Kanaaldijk, Gramsbergen</t>
  </si>
  <si>
    <t>s85032</t>
  </si>
  <si>
    <t>Ommerkanaal, Varsenerdijk, Ommen</t>
  </si>
  <si>
    <t>s85033</t>
  </si>
  <si>
    <t>Kanaal Almelo  De Haandrik, Kloosterdijk, Marienberg</t>
  </si>
  <si>
    <t>s85034</t>
  </si>
  <si>
    <t>Kanaal Almelo  De Haandrik, Schoolstraat, Geerdijk</t>
  </si>
  <si>
    <t>s85035</t>
  </si>
  <si>
    <t>Kanaal Almelo  De Haandrik, Tonnendijk, Vroomshoop</t>
  </si>
  <si>
    <t>s85036</t>
  </si>
  <si>
    <t>Kanaal Almelo  De Haandrik, Westeinde, Vriezenveen</t>
  </si>
  <si>
    <t>s85037</t>
  </si>
  <si>
    <t>s85038</t>
  </si>
  <si>
    <t>Overijsselskanaal, Hancateweg West, Lemele</t>
  </si>
  <si>
    <t>s85039</t>
  </si>
  <si>
    <t>Overijsselskanaal, Kruimersweg en brug, Daarle</t>
  </si>
  <si>
    <t>s85040</t>
  </si>
  <si>
    <t>Overijsselskanaal, Noordelijke Kanaaldijk, Hankate</t>
  </si>
  <si>
    <t>s85041</t>
  </si>
  <si>
    <t>Lutterhoofdwijk, Coevorden</t>
  </si>
  <si>
    <t>s85042</t>
  </si>
  <si>
    <t>Ballastvijver, Trompettersstraat, Coevorden</t>
  </si>
  <si>
    <t>s85043</t>
  </si>
  <si>
    <t>Bargerhoekplas Oost, Emmen</t>
  </si>
  <si>
    <t>s85045</t>
  </si>
  <si>
    <t>Bargerveen midden, Weiteveen</t>
  </si>
  <si>
    <t>s85046</t>
  </si>
  <si>
    <t>Dantevijver midden, Broekdijkje, Ommen</t>
  </si>
  <si>
    <t>s85047</t>
  </si>
  <si>
    <t>Dantevijver, Groenlingstraat, Ommen</t>
  </si>
  <si>
    <t>s85048</t>
  </si>
  <si>
    <t>Danteweg vijver Zuid, Ommen</t>
  </si>
  <si>
    <t>s85051</t>
  </si>
  <si>
    <t>Ermerstrand, strand noordwest,  Erm</t>
  </si>
  <si>
    <t>s85053</t>
  </si>
  <si>
    <t>Grote Rietplas kanovijver, zuidwestzijde Grote Rietplas, Emmen</t>
  </si>
  <si>
    <t>s85055</t>
  </si>
  <si>
    <t>Grote Rietplas Vechtenveld, Nieuwe-Amsterdamsestraat, Emmen</t>
  </si>
  <si>
    <t>s85056</t>
  </si>
  <si>
    <t>Grote Rietplas visvijver, zuidwestzijde Grote Rietplas, Emmen</t>
  </si>
  <si>
    <t>s85057</t>
  </si>
  <si>
    <t>Grote Rietplas Zuid inham, Verlengde Herendijk, Nieuw-Amsterdam</t>
  </si>
  <si>
    <t>s85058</t>
  </si>
  <si>
    <t>Grote Rietplas, inlaat Bargerhoek, Emmen</t>
  </si>
  <si>
    <t>s85059</t>
  </si>
  <si>
    <t>Grote Rietplas, Parc Sandur Oost, Emmen</t>
  </si>
  <si>
    <t>s85062</t>
  </si>
  <si>
    <t>Grote Rietplas, Siepeldijk, Emmen</t>
  </si>
  <si>
    <t>s85064</t>
  </si>
  <si>
    <t>Haantjerbakmeer, Emmerschans, Emmen</t>
  </si>
  <si>
    <t>s85065</t>
  </si>
  <si>
    <t>Habingsgat, Hendriksveen, Odoornveen</t>
  </si>
  <si>
    <t>s85066</t>
  </si>
  <si>
    <t>Hooge Stoep ven, Boswachterij Gees</t>
  </si>
  <si>
    <t>s85072</t>
  </si>
  <si>
    <t>Meeuwenplas Sleenerzand</t>
  </si>
  <si>
    <t>s85073</t>
  </si>
  <si>
    <t>Poel spoorwegmuseum, Griendtsveenstraat, Amsterdamscheveld</t>
  </si>
  <si>
    <t>s85074</t>
  </si>
  <si>
    <t>Spaarbekken, Verlengde schepenweg, Bargerveen</t>
  </si>
  <si>
    <t>s85075</t>
  </si>
  <si>
    <t>Stobbeplas, Coevorderweg, Slagharen</t>
  </si>
  <si>
    <t>s85079</t>
  </si>
  <si>
    <t>Zandwingat Bovenveld</t>
  </si>
  <si>
    <t>s85080</t>
  </si>
  <si>
    <t>Zandwinplas Weiteveen</t>
  </si>
  <si>
    <t>s85082</t>
  </si>
  <si>
    <t>Zandwinput de panden, Zwartemeer</t>
  </si>
  <si>
    <t>s85083</t>
  </si>
  <si>
    <t>Zandwinput Vierkante Blokken</t>
  </si>
  <si>
    <t>s85084</t>
  </si>
  <si>
    <t>WL02752, Elfde wijk, Rheezerveen</t>
  </si>
  <si>
    <t>s85085</t>
  </si>
  <si>
    <t>WL02752, Schutsweg, Rheezerveen</t>
  </si>
  <si>
    <t>s85086</t>
  </si>
  <si>
    <t>WL02772, Nieuwe Wijk , Oostwijk, Dedemsvaart</t>
  </si>
  <si>
    <t>s85087</t>
  </si>
  <si>
    <t>WL02773, Mien Ruyslaan, Dedemsvaart</t>
  </si>
  <si>
    <t>s85088</t>
  </si>
  <si>
    <t>WL02773, Van Roojens Hoofdwijk, Dedemsvaart</t>
  </si>
  <si>
    <t>s85089</t>
  </si>
  <si>
    <t>WL02782, Kortewijk Sluis 7, Rheezerend</t>
  </si>
  <si>
    <t>s85090</t>
  </si>
  <si>
    <t>Dalkereschleiding, Hellendoornseweg, Marle</t>
  </si>
  <si>
    <t>s85091</t>
  </si>
  <si>
    <t>Dwarsdijk, Tweede Boerwijk OZ, Oranjedorp</t>
  </si>
  <si>
    <t>s85092</t>
  </si>
  <si>
    <t>Hoofdwijk, Rauwbloksweg, Marienberg</t>
  </si>
  <si>
    <t>s85093</t>
  </si>
  <si>
    <t>Kielswijk Noordoever NVO profiel, bovenstrooms Tuindersweg, Elim</t>
  </si>
  <si>
    <t>s85094</t>
  </si>
  <si>
    <t>Kielswijk Zuidoever normprofiel, bovenstrooms Tuindersweg, Elim</t>
  </si>
  <si>
    <t>s85095</t>
  </si>
  <si>
    <t>Molenwijk, Vechthuizerwijk WZ, Nieuw-Amsterdam</t>
  </si>
  <si>
    <t>s85096</t>
  </si>
  <si>
    <t>s85097</t>
  </si>
  <si>
    <t>Verlengde Meerwijk, De Panden, Zwarte meer</t>
  </si>
  <si>
    <t>s85098</t>
  </si>
  <si>
    <t>WL02782, Na Lange Jacht, Rheezerend</t>
  </si>
  <si>
    <t>s85099</t>
  </si>
  <si>
    <t>WL02782, Sluis 6, Rheezerend</t>
  </si>
  <si>
    <t>s85100</t>
  </si>
  <si>
    <t>WL02798, Roelofs Mulderweg, Heemserveen</t>
  </si>
  <si>
    <t>s85101</t>
  </si>
  <si>
    <t>WL02889, Coevorderweg, De Krim</t>
  </si>
  <si>
    <t>s85102</t>
  </si>
  <si>
    <t>WL02890, Kalkwijk , Polderweg, De Krim</t>
  </si>
  <si>
    <t>s85103</t>
  </si>
  <si>
    <t>WL02890, Stuwdijk, Gramsbergen</t>
  </si>
  <si>
    <t>s85104</t>
  </si>
  <si>
    <t>WL02891, Marsweg, Gramsbergen</t>
  </si>
  <si>
    <t>s85105</t>
  </si>
  <si>
    <t>WL02914, De Hulteweg, Coevorden</t>
  </si>
  <si>
    <t>s85106</t>
  </si>
  <si>
    <t>WL02962, Oosterweg, Beerzeveld</t>
  </si>
  <si>
    <t>s85107</t>
  </si>
  <si>
    <t>WL02980, Kloosterdijk, Sibculo</t>
  </si>
  <si>
    <t>s85108</t>
  </si>
  <si>
    <t>WL02984, Van Roijensweg, Bergenthiem</t>
  </si>
  <si>
    <t>s85109</t>
  </si>
  <si>
    <t>WL02994, Spoordijk, Nieuwe slotweg, Bergenthm</t>
  </si>
  <si>
    <t>s85110</t>
  </si>
  <si>
    <t>WL03016, Van Echtenskanaal Klazienaveen</t>
  </si>
  <si>
    <t>s85111</t>
  </si>
  <si>
    <t>WL03025, De Panden, Zwarte meer</t>
  </si>
  <si>
    <t>s85112</t>
  </si>
  <si>
    <t>WL03105, Broekdijk, Gramsbergen</t>
  </si>
  <si>
    <t>s85113</t>
  </si>
  <si>
    <t>WL03105, De Telgte, Gramsbergen</t>
  </si>
  <si>
    <t>s85114</t>
  </si>
  <si>
    <t>WL03105, Kanaaldijk-West, Gramsbergen</t>
  </si>
  <si>
    <t>s85115</t>
  </si>
  <si>
    <t>WL03105, Lange Waand, Gramsbergen</t>
  </si>
  <si>
    <t>s85116</t>
  </si>
  <si>
    <t>WL03109, Doorbraakweg, Gramsbergen</t>
  </si>
  <si>
    <t>s85117</t>
  </si>
  <si>
    <t>WL03122, Kameringswijk OZ, Zwartemeer</t>
  </si>
  <si>
    <t>s85118</t>
  </si>
  <si>
    <t>WL03128, Bargerweg, Weiteveen</t>
  </si>
  <si>
    <t>s85119</t>
  </si>
  <si>
    <t>WL03133, Lr. Biewengaweg, Weiteveen</t>
  </si>
  <si>
    <t>s85120</t>
  </si>
  <si>
    <t>WL03159, Zetelveenweg, Erm</t>
  </si>
  <si>
    <t>s85121</t>
  </si>
  <si>
    <t>WL03170, De Loozermars Noord, Gramsbergen</t>
  </si>
  <si>
    <t>s85122</t>
  </si>
  <si>
    <t>WL03170, De Oostermaat, Gramsbergen</t>
  </si>
  <si>
    <t>s85123</t>
  </si>
  <si>
    <t>WL03170, De Schakel, De Hoge Esch</t>
  </si>
  <si>
    <t>s85124</t>
  </si>
  <si>
    <t>WL03172, Zuiderkruis, De Krim</t>
  </si>
  <si>
    <t>s85125</t>
  </si>
  <si>
    <t>WL03193, Tweede blokweg, De Krim</t>
  </si>
  <si>
    <t>s85126</t>
  </si>
  <si>
    <t>WL03199, Geert Migchelsweg, De Belte</t>
  </si>
  <si>
    <t>s85127</t>
  </si>
  <si>
    <t>WL03219, Turflaan, Slagharen</t>
  </si>
  <si>
    <t>s85128</t>
  </si>
  <si>
    <t>WL03429, Gedempte Schuinesloot, Schuinesloot</t>
  </si>
  <si>
    <t>s85129</t>
  </si>
  <si>
    <t>WL03429, Oosterslagenweg, De Krim</t>
  </si>
  <si>
    <t>s85130</t>
  </si>
  <si>
    <t>WL03452, Manrohrweg, Odoornerveen</t>
  </si>
  <si>
    <t>s85131</t>
  </si>
  <si>
    <t>WL03466, Nieuw-Amsterdamsestraat, Emmen</t>
  </si>
  <si>
    <t>s85132</t>
  </si>
  <si>
    <t>WL03488, Stieltjeskanaal, Zandpol</t>
  </si>
  <si>
    <t>s85133</t>
  </si>
  <si>
    <t>WL03491, Veenschapsweg, Schoonebeek</t>
  </si>
  <si>
    <t>s85134</t>
  </si>
  <si>
    <t>WL03505 Tuinbouwcentrum B, Tuindershof, Nieuw-Amsterdam</t>
  </si>
  <si>
    <t>s85135</t>
  </si>
  <si>
    <t>WL03508 Tuinbouwcentrum A, Griendtsveenstraat, Erica</t>
  </si>
  <si>
    <t>s85136</t>
  </si>
  <si>
    <t>WL03509, Boven Drenthe Growers, Erica</t>
  </si>
  <si>
    <t>s85137</t>
  </si>
  <si>
    <t>WL03510, Tuinderslaan, Erica</t>
  </si>
  <si>
    <t>s85138</t>
  </si>
  <si>
    <t>WL03532, Kamerlingswijk, Bargerveen</t>
  </si>
  <si>
    <t>s85139</t>
  </si>
  <si>
    <t>WL03581, Drostenstraat, Coevorden</t>
  </si>
  <si>
    <t>s85140</t>
  </si>
  <si>
    <t>WL03581, Stieltjeskanaal, Coevorden</t>
  </si>
  <si>
    <t>s85141</t>
  </si>
  <si>
    <t>WL03688, Ontsluitingsweg, De Krim</t>
  </si>
  <si>
    <t>s85142</t>
  </si>
  <si>
    <t>WL03719, Schapendijk, Stegerveld</t>
  </si>
  <si>
    <t>s85143</t>
  </si>
  <si>
    <t>WL03770, Dr. Picardtlaan, Coevorden</t>
  </si>
  <si>
    <t>s85144</t>
  </si>
  <si>
    <t>WL04401, Industrieweg, Dedemsvaart</t>
  </si>
  <si>
    <t>s85145</t>
  </si>
  <si>
    <t>WL05572, Geelgorstraat, Ommen</t>
  </si>
  <si>
    <t>s85146</t>
  </si>
  <si>
    <t>WL05572, Kievitstraat, Ommen</t>
  </si>
  <si>
    <t>s85147</t>
  </si>
  <si>
    <t>WL05572, Koolmeesstraat, Ommen</t>
  </si>
  <si>
    <t>s85148</t>
  </si>
  <si>
    <t>WL05925, Danteweg, Ommen</t>
  </si>
  <si>
    <t>s85149</t>
  </si>
  <si>
    <t>WL05572, Reigerstraat, Ommen</t>
  </si>
  <si>
    <t>s85150</t>
  </si>
  <si>
    <t>WL05574, De Grutto, Dedemsvaart</t>
  </si>
  <si>
    <t>s85151</t>
  </si>
  <si>
    <t>WL05574, Sportlaan, Dedemsvaart</t>
  </si>
  <si>
    <t>s85152</t>
  </si>
  <si>
    <t>WL05576, Beethovenstraat, Dedemsvaart</t>
  </si>
  <si>
    <t>s85153</t>
  </si>
  <si>
    <t>WL05576, Hoofdvaart, Dedemsvaart</t>
  </si>
  <si>
    <t>s85154</t>
  </si>
  <si>
    <t>WL05576, Moerheimstraat Diffeler End, Dedemsvaart</t>
  </si>
  <si>
    <t>s85155</t>
  </si>
  <si>
    <t>WL05576, Moerheimstraat Gemeentehuis, Dedemsvaart</t>
  </si>
  <si>
    <t>s85156</t>
  </si>
  <si>
    <t>WL05576, Moerheimstraat Magnolia, Dedemsvaart</t>
  </si>
  <si>
    <t>s85157</t>
  </si>
  <si>
    <t>WL05591, Nieuwewijk, Dedemsvaart.  Oosten Mozartstraat</t>
  </si>
  <si>
    <t>s85158</t>
  </si>
  <si>
    <t>WL05591, Nieuwewijk, Dedemsvaart. Noordoosten van bocht</t>
  </si>
  <si>
    <t>s85159</t>
  </si>
  <si>
    <t>WL05591, Nieuwewijk, Dedemsvaart. Oosten Buizerdweg</t>
  </si>
  <si>
    <t>s85160</t>
  </si>
  <si>
    <t>WL05593, Kortewijk, Sluis 7</t>
  </si>
  <si>
    <t>s85161</t>
  </si>
  <si>
    <t>WL05979, Samenwijk, Dedemsvaart</t>
  </si>
  <si>
    <t>s85162</t>
  </si>
  <si>
    <t>WL06687, Van Rooijenshoofdwijk, Stegerveld</t>
  </si>
  <si>
    <t>s85163</t>
  </si>
  <si>
    <t>WL06729, Ruimsloot , NAM weg, De Kuiperij</t>
  </si>
  <si>
    <t>s85164</t>
  </si>
  <si>
    <t>WL06734, Kruising Boertienstraat- Langestraat, Zwartemeer</t>
  </si>
  <si>
    <t>s85165</t>
  </si>
  <si>
    <t>WL06752 afwatering tuinbouw, Beekweg, Erica</t>
  </si>
  <si>
    <t>s85166</t>
  </si>
  <si>
    <t>WL07587, Beukenlaan, De Krim</t>
  </si>
  <si>
    <t>s85170</t>
  </si>
  <si>
    <t>Dommerskanaal, Griendtsveenstraat, Weiteveen</t>
  </si>
  <si>
    <t>WL05941, instroom Bargerveen-noordbuffer gemaal helofytenfilter, Zwartemeer</t>
  </si>
  <si>
    <t>s85175</t>
  </si>
  <si>
    <t>Verlengde Hoogeveense vaart, Siepel Dijk, Nieuw-Amsterdam</t>
  </si>
  <si>
    <t>s85176</t>
  </si>
  <si>
    <t>Verlengde Hoogeveense Vaart, Verlengde Hoogeveense Vaart weg, Zwinderen</t>
  </si>
  <si>
    <t>s85177</t>
  </si>
  <si>
    <t>Verlengde Hoogeveense vaart, Oosterhesselerweg, Holsloot</t>
  </si>
  <si>
    <t>s85178</t>
  </si>
  <si>
    <t>Verlengde Hoogeveensevaart, Eemslandweg, Zwarte meer</t>
  </si>
  <si>
    <t>s85179</t>
  </si>
  <si>
    <t>Kanaal Almelo  De Haandrik, Daarlerveen</t>
  </si>
  <si>
    <t>s99001</t>
  </si>
  <si>
    <t>Biebrza Polen referentierivier Dinkel</t>
  </si>
  <si>
    <t>wdinspectie</t>
  </si>
  <si>
    <t>PFAS inspectie PRTR</t>
  </si>
  <si>
    <t>wwaswater</t>
  </si>
  <si>
    <t>Waswater piloot</t>
  </si>
  <si>
    <t>yzn4petslib</t>
  </si>
  <si>
    <t>slibaanvoer 4pet Duiven op RWZI NGF</t>
  </si>
  <si>
    <t>z15fz-006-01</t>
  </si>
  <si>
    <t>GEMAALTOCHT, duiker Gemaalweg</t>
  </si>
  <si>
    <t>z15gz-035-01</t>
  </si>
  <si>
    <t>NOORDERMEERTOCHT, Vuurtocht</t>
  </si>
  <si>
    <t>z15hz-050-01</t>
  </si>
  <si>
    <t>KLUTENDWARSTOCHT, brug Klutenweg</t>
  </si>
  <si>
    <t>z15hz-057-01</t>
  </si>
  <si>
    <t>ONDERDUIKERSTOCHT, duiker Banterweg</t>
  </si>
  <si>
    <t>z15hz-28948</t>
  </si>
  <si>
    <t>STADSWATER EMMELOORD, Emmelhage, thv Jeanne d'Arclaan en Marie Curiesingel</t>
  </si>
  <si>
    <t>z16cn-021-01</t>
  </si>
  <si>
    <t>WELLERZANDTOCHT, duiker Friesepad</t>
  </si>
  <si>
    <t>z16cz-063-01</t>
  </si>
  <si>
    <t>LEMSTERVAART, einde Onderduikersweg</t>
  </si>
  <si>
    <t>z20fn-124-01</t>
  </si>
  <si>
    <t>HANNIE-SCHAFTTOCHT, duiker Karel Doormanweg</t>
  </si>
  <si>
    <t>z20fn-172-01</t>
  </si>
  <si>
    <t>STEENBANKDWARSTOCHT, Tollebekerweg</t>
  </si>
  <si>
    <t>z20fn-178-01</t>
  </si>
  <si>
    <t>STEENBANKTOCHT, duiker Espelerringweg</t>
  </si>
  <si>
    <t>z20fn-182-01</t>
  </si>
  <si>
    <t>PLAS in Natuurreservaat 'Toppad Urk'</t>
  </si>
  <si>
    <t>z20fn-28929</t>
  </si>
  <si>
    <t>STADSWATER EMMELOORD, Wijkpark West (Zwin), vanaf fietsbrug</t>
  </si>
  <si>
    <t>z21an-106-01</t>
  </si>
  <si>
    <t>STADSGRACHT EMMELOORD, duiker IJsselmeerlaan</t>
  </si>
  <si>
    <t>z21an-39409</t>
  </si>
  <si>
    <t>NEVENGEUL ZWOLSEVAART, Zuidelijke brug, boskavel T26</t>
  </si>
  <si>
    <t>z26az-175-01</t>
  </si>
  <si>
    <t>GRACHT ALMERE BUITEN, Paletlaan - Gerrit Schultepad</t>
  </si>
  <si>
    <t>z26az-39367</t>
  </si>
  <si>
    <t>STADSGRACHT Noorderplassen West, Grootzeilbrug</t>
  </si>
  <si>
    <t>z26bn-013-01</t>
  </si>
  <si>
    <t>TORENVALKTOCHT, zuid, Hollandsehout, C25/33</t>
  </si>
  <si>
    <t>z26dz-024-01</t>
  </si>
  <si>
    <t>PLAS NAAST 'DE STICHTSE PUTTEN', nabij Kz5/6</t>
  </si>
  <si>
    <t>z26dz-39429</t>
  </si>
  <si>
    <t>LAAKSE SLENK, bosgebied</t>
  </si>
  <si>
    <t>z26en-044-01</t>
  </si>
  <si>
    <t>ZANDPLAS, kavel D23, stuw Meerkoetentocht</t>
  </si>
  <si>
    <t>z26en-046-01</t>
  </si>
  <si>
    <t>OUDE PLAS, Burchtkamp, op kavel D6/7</t>
  </si>
  <si>
    <t>z26en-048-01</t>
  </si>
  <si>
    <t>NIEUWE PLAS, Burchtkamp, kavel D5</t>
  </si>
  <si>
    <t>z26fz-194-01</t>
  </si>
  <si>
    <t>STRANDGAPERBEEK, instroom</t>
  </si>
  <si>
    <t>z26fz-195-01</t>
  </si>
  <si>
    <t>STRANDGAPERBEEK, t.h.v Strandgaperweg (uitstroom)</t>
  </si>
  <si>
    <t>z26gn-050-01</t>
  </si>
  <si>
    <t>GRACHTVIJVER ZEEWOLDE, Weteringpad</t>
  </si>
  <si>
    <t>z26gn-148-01</t>
  </si>
  <si>
    <t>STADSWATER ZEEWOLDE, duiker Zeewolderweg</t>
  </si>
  <si>
    <t>z26gn-149-01</t>
  </si>
  <si>
    <t>STADSWATER ZEEWOLDE, kruising Winterkoning / Kringloop</t>
  </si>
  <si>
    <t>z26gn-150-01</t>
  </si>
  <si>
    <t>STADSWATER ZEEWOLDE, brug Gelderseweg</t>
  </si>
  <si>
    <t>z27an-036-01</t>
  </si>
  <si>
    <t>SPIJKVIJVER, 2e plas ten zuiden van brug</t>
  </si>
  <si>
    <t>o76vbzw</t>
  </si>
  <si>
    <t>RWZI Raalte voorbezonken water</t>
  </si>
  <si>
    <t>s7676se006h2</t>
  </si>
  <si>
    <t>z20en-39451</t>
  </si>
  <si>
    <t>AANVOERSLOOT URK, achter Koningshof, waterbodem</t>
  </si>
  <si>
    <t>aoheels</t>
  </si>
  <si>
    <t>aonstof</t>
  </si>
  <si>
    <t>aowag</t>
  </si>
  <si>
    <t>stpnieuwhefpar</t>
  </si>
  <si>
    <t>wdover</t>
  </si>
  <si>
    <t>o07db-in</t>
  </si>
  <si>
    <t>RWZI Echten, Filtraat SOI</t>
  </si>
  <si>
    <t>RWZI Zwolle, centraat toevoer Anammox</t>
  </si>
  <si>
    <t>RWZI Zwolle, effluent afloop Anammox</t>
  </si>
  <si>
    <t>s7587ad58ah1</t>
  </si>
  <si>
    <t>Watergang olie</t>
  </si>
  <si>
    <t>Test afvalwater (granulaat)</t>
  </si>
  <si>
    <t>wd23-135485</t>
  </si>
  <si>
    <t>ABAtlTA.Q000</t>
  </si>
  <si>
    <t>zorivm-ew-sp1</t>
  </si>
  <si>
    <t>Drainwater project Vuursteentocht spikeproef sp1</t>
  </si>
  <si>
    <t>zorivm-ew-sp2</t>
  </si>
  <si>
    <t>Drainwater project Vuursteentocht spikeproef sp2</t>
  </si>
  <si>
    <t>zorivm-ew-sp3</t>
  </si>
  <si>
    <t>Drainwater project Vuursteentocht spikeproef sp3</t>
  </si>
  <si>
    <t>zorivm-ew-sp4</t>
  </si>
  <si>
    <t>Drainwater project Vuursteentocht spikeproef sp4</t>
  </si>
  <si>
    <t>zorivm-ew-sp5</t>
  </si>
  <si>
    <t>Drainwater project Vuursteentocht spikeproef sp5</t>
  </si>
  <si>
    <t>zorivm-ew-sp6</t>
  </si>
  <si>
    <t>Drainwater project Vuursteentocht spikeproef sp6</t>
  </si>
  <si>
    <t>zorivm-ew-sp7</t>
  </si>
  <si>
    <t>Drainwater project Vuursteentocht spikeproef sp7</t>
  </si>
  <si>
    <t>zorivm-ew-sp8</t>
  </si>
  <si>
    <t>Drainwater project Vuursteentocht spikeproef sp8</t>
  </si>
  <si>
    <t>o2klbe50</t>
  </si>
  <si>
    <t>Kleine Beulakerwijde</t>
  </si>
  <si>
    <t>o2kple50</t>
  </si>
  <si>
    <t>Kleine plas Leeuwterveld</t>
  </si>
  <si>
    <t>o2plok10</t>
  </si>
  <si>
    <t>Petgat Lokkenpolder</t>
  </si>
  <si>
    <t>o2pmee10</t>
  </si>
  <si>
    <t>Petgat Meentegat</t>
  </si>
  <si>
    <t>o2pned10</t>
  </si>
  <si>
    <t>Petgat Nederland</t>
  </si>
  <si>
    <t>o2pscg10</t>
  </si>
  <si>
    <t>Petgat Schut en Grafkampen</t>
  </si>
  <si>
    <t>o2pven40</t>
  </si>
  <si>
    <t>Venematen</t>
  </si>
  <si>
    <t>o3idw05</t>
  </si>
  <si>
    <t>Dalfserveldwetering  O van Veldweg</t>
  </si>
  <si>
    <t>o3idw65</t>
  </si>
  <si>
    <t>Dalfserveldwetering Ankummerdijk</t>
  </si>
  <si>
    <t>o3iwa03</t>
  </si>
  <si>
    <t>Westerveldse Aa Oosterenk Midden</t>
  </si>
  <si>
    <t>o3iwa61</t>
  </si>
  <si>
    <t>Westerveldse Aa Maaslaan Zwolle</t>
  </si>
  <si>
    <t>o3lhs12</t>
  </si>
  <si>
    <t>Kolk Hessumse Schipper (Vechtarm)</t>
  </si>
  <si>
    <t>o3lko01</t>
  </si>
  <si>
    <t>Kolk zuid van Kranenkolk</t>
  </si>
  <si>
    <t>o3rhw70</t>
  </si>
  <si>
    <t>Herftwetering Vogelenzang</t>
  </si>
  <si>
    <t>o3rmw20</t>
  </si>
  <si>
    <t>Marswetering Vlierhoek west</t>
  </si>
  <si>
    <t>o3rnw10</t>
  </si>
  <si>
    <t>Nieuwe Wetering Nijentapsbrug</t>
  </si>
  <si>
    <t>o3rnw74</t>
  </si>
  <si>
    <t>Nieuwe Wtering Hoevenbrug</t>
  </si>
  <si>
    <t>o8iwg24</t>
  </si>
  <si>
    <t>Wg Dalfsen 3.1 bij splitsing Wg 3.0</t>
  </si>
  <si>
    <t>o8jos26</t>
  </si>
  <si>
    <t>Oude Spartelvijver boswachterij Staphorst</t>
  </si>
  <si>
    <t>o8sptk10</t>
  </si>
  <si>
    <t>Sloot polder Ten Kate, langs Wapserv.Aa</t>
  </si>
  <si>
    <t>o8svb70</t>
  </si>
  <si>
    <t>Vennenbergerwl Witte wieven Dalmsholterw</t>
  </si>
  <si>
    <t>o8tkp01</t>
  </si>
  <si>
    <t>Kleiputten Herxen de meest noordelijke</t>
  </si>
  <si>
    <t>o8tsl40</t>
  </si>
  <si>
    <t>Wg Molenpolder (tus.Windesh en Soestw)</t>
  </si>
  <si>
    <t>o8usl07</t>
  </si>
  <si>
    <t>Wg langs ecologische verbindingzone Herx</t>
  </si>
  <si>
    <t>a202011</t>
  </si>
  <si>
    <t>Klaarbeek, Epe Vossenbroekweg</t>
  </si>
  <si>
    <t>Oude IJssel Wilp</t>
  </si>
  <si>
    <t>Grote Wetering, Veessen, Kerkdijk</t>
  </si>
  <si>
    <t>a288302</t>
  </si>
  <si>
    <t>a288303</t>
  </si>
  <si>
    <t>RWZI Ede, effluent</t>
  </si>
  <si>
    <t>a288498</t>
  </si>
  <si>
    <t>a288499</t>
  </si>
  <si>
    <t>RWZI Bennekom, effluent</t>
  </si>
  <si>
    <t>a288527</t>
  </si>
  <si>
    <t>Afvoersloot RWZI Bennekom kruising Dijkgraaf</t>
  </si>
  <si>
    <t>Heelsumse Beek, Heelsum, Kerkweg</t>
  </si>
  <si>
    <t>Heelsumse Beek in bos</t>
  </si>
  <si>
    <t>a289061</t>
  </si>
  <si>
    <t>Heelsumse Beek benedenstrooms Kabeljauw</t>
  </si>
  <si>
    <t>Heelsumse Beek in uiterwaarden (bovenstrooms brug)</t>
  </si>
  <si>
    <t>a289064</t>
  </si>
  <si>
    <t>Papiermolenbeek</t>
  </si>
  <si>
    <t>a289066</t>
  </si>
  <si>
    <t>Heelsumse Beek (thv A50)</t>
  </si>
  <si>
    <t>a289685</t>
  </si>
  <si>
    <t>a289686</t>
  </si>
  <si>
    <t>RWZI Amersfoort, effluent</t>
  </si>
  <si>
    <t>a289855</t>
  </si>
  <si>
    <t>Heelsumsebeek na Utrechtseweg en A50</t>
  </si>
  <si>
    <t>Heerderbeek</t>
  </si>
  <si>
    <t>Oude IJssel</t>
  </si>
  <si>
    <t>a720028</t>
  </si>
  <si>
    <t>Leuvenumse Beek westtak</t>
  </si>
  <si>
    <t>a720029</t>
  </si>
  <si>
    <t>Leuvenumse Beek oosttak</t>
  </si>
  <si>
    <t>a720030</t>
  </si>
  <si>
    <t>Leuvenumse beek, Oude Zwolseweg</t>
  </si>
  <si>
    <t>a720031</t>
  </si>
  <si>
    <t>Grote Koloniebeek, Oude Zwolseweg</t>
  </si>
  <si>
    <t>a750062</t>
  </si>
  <si>
    <t>Schoolbeek, Ugchelen, Brouwersmolenweg</t>
  </si>
  <si>
    <t>a750063</t>
  </si>
  <si>
    <t>Schoolbeek, Ugchelen, Ugcheseweg</t>
  </si>
  <si>
    <t>yoprlieveldvrag</t>
  </si>
  <si>
    <t>yoschippersbk</t>
  </si>
  <si>
    <t>o1tilg30</t>
  </si>
  <si>
    <t>yiv-rscz-indir-mp01</t>
  </si>
  <si>
    <t>meettrailer vuursteentocht</t>
  </si>
  <si>
    <t>aelburg</t>
  </si>
  <si>
    <t>Overstort Elburgerweg</t>
  </si>
  <si>
    <t>ahuller</t>
  </si>
  <si>
    <t>Overstort Hullerwegweg</t>
  </si>
  <si>
    <t>amacronie</t>
  </si>
  <si>
    <t>Overstort Macronieweg</t>
  </si>
  <si>
    <t>yoaev01</t>
  </si>
  <si>
    <t>Rensinkwaterleidin/afwatering bij de Everinksbrug</t>
  </si>
  <si>
    <t>yoafd01</t>
  </si>
  <si>
    <t>Afwatering van de Droebertsdijk Paskersdijk Lievelde</t>
  </si>
  <si>
    <t>yoafs02</t>
  </si>
  <si>
    <t>Afwatering van de Schaarsheide Lichtenvoordsestraatweg Aalten</t>
  </si>
  <si>
    <t>yoaha01</t>
  </si>
  <si>
    <t>Afwatering van de Hakkemaatsdijk Beltrum</t>
  </si>
  <si>
    <t>yoahe01</t>
  </si>
  <si>
    <t>Afwatering van de Hemmele Maatweg Ziewent</t>
  </si>
  <si>
    <t>yoahr01</t>
  </si>
  <si>
    <t>Afwatering van de Heer Paskersdijk Lievelde</t>
  </si>
  <si>
    <t>yoasr01</t>
  </si>
  <si>
    <t>Afwatering van Scheurs Henxelseweg Winterswijk</t>
  </si>
  <si>
    <t>yobel02</t>
  </si>
  <si>
    <t>Besselinkbeek Berkendijk Lievelde</t>
  </si>
  <si>
    <t>yobel03</t>
  </si>
  <si>
    <t>Besselinkbeek Lievelderweg Lievelde</t>
  </si>
  <si>
    <t>yoblb03</t>
  </si>
  <si>
    <t>Bolksbeek Rietdijk Markelo</t>
  </si>
  <si>
    <t>yobub10</t>
  </si>
  <si>
    <t>yoduw05</t>
  </si>
  <si>
    <t>Duivense Wetering Rouvenenstraat</t>
  </si>
  <si>
    <t>yogrb36</t>
  </si>
  <si>
    <t>yoheg02</t>
  </si>
  <si>
    <t>Heuzelgoot</t>
  </si>
  <si>
    <t>yohmb03</t>
  </si>
  <si>
    <t>Hummelose Beek Broekstraat Hummelo</t>
  </si>
  <si>
    <t>yokog03</t>
  </si>
  <si>
    <t>Koffiegoot Havelandweg Rekken</t>
  </si>
  <si>
    <t>yokot02</t>
  </si>
  <si>
    <t>Kooigoot Kooigootsweg Beltrum</t>
  </si>
  <si>
    <t>yolil02</t>
  </si>
  <si>
    <t>Lindense Laak Deldenseweg Delden</t>
  </si>
  <si>
    <t>yolim04</t>
  </si>
  <si>
    <t>Limbeek Wooldseweg Winterswijk</t>
  </si>
  <si>
    <t>yolvd06</t>
  </si>
  <si>
    <t>Lievelderbeek Storckhorsterdijk Lievelde</t>
  </si>
  <si>
    <t>yolvd07</t>
  </si>
  <si>
    <t>Lievelderbeek Lievelderweg Lievelde</t>
  </si>
  <si>
    <t>yomlb03</t>
  </si>
  <si>
    <t>yonib12</t>
  </si>
  <si>
    <t>Nieuwe Beek Storckhorsterdijk Lichtenvoorde</t>
  </si>
  <si>
    <t>yonwl02</t>
  </si>
  <si>
    <t>Nieuwe Waterleiding Ziewentseweg Beltrum</t>
  </si>
  <si>
    <t>yonwl03</t>
  </si>
  <si>
    <t>Nieuwe Waterleiding Grensweg Lievelde</t>
  </si>
  <si>
    <t>yonwl04</t>
  </si>
  <si>
    <t>Nieuwe Waterleiding Nijkampseweg Beltrum</t>
  </si>
  <si>
    <t>yormb00</t>
  </si>
  <si>
    <t>Ramsbeek, Grens Eibergen v.a. brug slemphutterweg</t>
  </si>
  <si>
    <t>yorwe01</t>
  </si>
  <si>
    <t>Roode Wetering Driekoningenweg Etten</t>
  </si>
  <si>
    <t>yospb01</t>
  </si>
  <si>
    <t>Schippersbeek Blankersweg Kotten</t>
  </si>
  <si>
    <t>yovib07</t>
  </si>
  <si>
    <t>Vissersbeek Vosdijk Lichtenvoorde</t>
  </si>
  <si>
    <t>yovrb05</t>
  </si>
  <si>
    <t>Vragenderbeek Heringsaweg Lichtenvoorde</t>
  </si>
  <si>
    <t>Weijenborgerbeek Meekesweg Vragender</t>
  </si>
  <si>
    <t>yowey03</t>
  </si>
  <si>
    <t>Weijenborgerbeek Oude Winterswijksweg Lichtenvoorde</t>
  </si>
  <si>
    <t>yowey05</t>
  </si>
  <si>
    <t>Weijenborgerbeek Oude Winterswijksweg Vragender</t>
  </si>
  <si>
    <t>yowey06</t>
  </si>
  <si>
    <t>Weijenborgerbeek Oude Winterswijkseweg Lichtenvoorde</t>
  </si>
  <si>
    <t>yozib10</t>
  </si>
  <si>
    <t>Zilverbeek Lichtenvoordsestraatweg Aalten</t>
  </si>
  <si>
    <t>o7707ar40-e</t>
  </si>
  <si>
    <t>Afvalwater CF Balkbrug per as afgevoerd</t>
  </si>
  <si>
    <t>wd23-136685</t>
  </si>
  <si>
    <t>KL4377</t>
  </si>
  <si>
    <t>o9411vj16-1</t>
  </si>
  <si>
    <t>o9411vj16-2</t>
  </si>
  <si>
    <t>o9411vj16-3</t>
  </si>
  <si>
    <t>o9411vj16-4</t>
  </si>
  <si>
    <t>o9411vj16-5</t>
  </si>
  <si>
    <t>o60124-1</t>
  </si>
  <si>
    <t>Molengat Kerkweg Giethoorn</t>
  </si>
  <si>
    <t>a200140</t>
  </si>
  <si>
    <t>Apeldoorns Kanaal, 1e pand, Apeldoorn Deventerstraat</t>
  </si>
  <si>
    <t>a202070</t>
  </si>
  <si>
    <t>Klaarbeek Epe</t>
  </si>
  <si>
    <t>a202970</t>
  </si>
  <si>
    <t>Gelderse Kolk, wetering naar Antlia</t>
  </si>
  <si>
    <t>a203361</t>
  </si>
  <si>
    <t>Kasteelvijver t Loo, Apeldoorn, brug Woudhuizerallee</t>
  </si>
  <si>
    <t>a203370</t>
  </si>
  <si>
    <t>Sloot Socratesstraat, Apeldoorn, Anklaarseweg</t>
  </si>
  <si>
    <t>a203510</t>
  </si>
  <si>
    <t>Zwaanspreng, Apeldoorn, Kayersdijk</t>
  </si>
  <si>
    <t>a203511</t>
  </si>
  <si>
    <t>Apeldoorn, Zuiderpark, vijver Ruys de Beerenbrouckstraat</t>
  </si>
  <si>
    <t>a203690</t>
  </si>
  <si>
    <t>Velkampbeek, Apeldoorn, Woudhuizermark</t>
  </si>
  <si>
    <t>a204110</t>
  </si>
  <si>
    <t>Winkewijert voor introming Ugchelsebeek</t>
  </si>
  <si>
    <t>a204200</t>
  </si>
  <si>
    <t>Grift, Apeldoorn Hofstraat brug</t>
  </si>
  <si>
    <t>a204211</t>
  </si>
  <si>
    <t>vijver Tormentilstraat Apeldoorn</t>
  </si>
  <si>
    <t>a204221</t>
  </si>
  <si>
    <t>Sloot Tannhauserstraat, Apeldoorn, Mignonstraat</t>
  </si>
  <si>
    <t>a204970</t>
  </si>
  <si>
    <t>Vijver Kayersdijk-noord, G.Borgesiusstraat, Apeldoorn</t>
  </si>
  <si>
    <t>a205100</t>
  </si>
  <si>
    <t>water Gildenlaan / Valkeniersdonk, Apeldoorn</t>
  </si>
  <si>
    <t>a205550</t>
  </si>
  <si>
    <t>Verloren Beek, Epe, Papenstraat</t>
  </si>
  <si>
    <t>a205560</t>
  </si>
  <si>
    <t>Wisselse Veen plas 1</t>
  </si>
  <si>
    <t>a208510</t>
  </si>
  <si>
    <t>Tongerense Beek (n. bovenl. Kwelbeek)</t>
  </si>
  <si>
    <t>a210030</t>
  </si>
  <si>
    <t>Grift, Apeldoorn, Papegaaiweg</t>
  </si>
  <si>
    <t>a210080</t>
  </si>
  <si>
    <t>Grift, Apeldoorn, voor RWZI</t>
  </si>
  <si>
    <t>a210260</t>
  </si>
  <si>
    <t>Badhuisspreng, Apeldoorn vijver</t>
  </si>
  <si>
    <t>a212550</t>
  </si>
  <si>
    <t>Zuidelijke Horsthoekerbeeksprengen, Epe</t>
  </si>
  <si>
    <t>a212560</t>
  </si>
  <si>
    <t>Zuidelijke Horsthoekerbeek, Epe</t>
  </si>
  <si>
    <t>a213030</t>
  </si>
  <si>
    <t>Nieuwe Beek, Vaassen</t>
  </si>
  <si>
    <t>a213510</t>
  </si>
  <si>
    <t>De Motketel sprengen, Vaassen</t>
  </si>
  <si>
    <t>a215110</t>
  </si>
  <si>
    <t>Middelste Horsthoekerbeek</t>
  </si>
  <si>
    <t>a220781</t>
  </si>
  <si>
    <t>Leuvenheims beek, De Weezeboom, Brummen</t>
  </si>
  <si>
    <t>a231510</t>
  </si>
  <si>
    <t>Terwoldse Wetering, Terwolde, Zeedijk</t>
  </si>
  <si>
    <t>a232060</t>
  </si>
  <si>
    <t>Grote Wetering, de Vecht</t>
  </si>
  <si>
    <t>a232710</t>
  </si>
  <si>
    <t>Grote Wetering, Epe, Veluwsedijk</t>
  </si>
  <si>
    <t>a285078</t>
  </si>
  <si>
    <t>Stadswater Wageningen eind Rooseveldsingel</t>
  </si>
  <si>
    <t>a288581</t>
  </si>
  <si>
    <t>Wageningen Stadsgracht noord</t>
  </si>
  <si>
    <t>a288585</t>
  </si>
  <si>
    <t>Wageningen Vijver noord-west</t>
  </si>
  <si>
    <t>a296650</t>
  </si>
  <si>
    <t>Varkensven Reeenberg Loenen</t>
  </si>
  <si>
    <t>a600414</t>
  </si>
  <si>
    <t>Grift</t>
  </si>
  <si>
    <t>a600429</t>
  </si>
  <si>
    <t>Nijmolense Beek, Vaassen, Emsterweg</t>
  </si>
  <si>
    <t>a600503</t>
  </si>
  <si>
    <t>Verloren Beek, Epe</t>
  </si>
  <si>
    <t>a600715</t>
  </si>
  <si>
    <t>A-watergang t Laar - de Heg</t>
  </si>
  <si>
    <t>o56gw-20</t>
  </si>
  <si>
    <t>RWZI Kampen, peilbuis 20 (voorheen peilbuis 02)</t>
  </si>
  <si>
    <t>oostht</t>
  </si>
  <si>
    <t>poelddesbg</t>
  </si>
  <si>
    <t>keizvr2</t>
  </si>
  <si>
    <t>brakl</t>
  </si>
  <si>
    <t>keizvr</t>
  </si>
  <si>
    <t>heel</t>
  </si>
  <si>
    <t>ijmdnt1</t>
  </si>
  <si>
    <t>wd-2023023171</t>
  </si>
  <si>
    <t>wd-2023024427</t>
  </si>
  <si>
    <t>wd-2023024428</t>
  </si>
  <si>
    <t>wd-2023025074</t>
  </si>
  <si>
    <t>wd-2023025075</t>
  </si>
  <si>
    <t>wd-2023025983</t>
  </si>
  <si>
    <t>wd-2023026775</t>
  </si>
  <si>
    <t>wd-2023029249</t>
  </si>
  <si>
    <t>wd-2023029250</t>
  </si>
  <si>
    <t>wd-2023033821</t>
  </si>
  <si>
    <t>wd-2023033822</t>
  </si>
  <si>
    <t>Influent helofytenfilter Reitdiep</t>
  </si>
  <si>
    <t>atv0995</t>
  </si>
  <si>
    <t>Exportslachterij Family Beef BV EMF</t>
  </si>
  <si>
    <t>a114slinq005</t>
  </si>
  <si>
    <t>RWZI Soest, afvoerzand</t>
  </si>
  <si>
    <t>o8061rh2a1</t>
  </si>
  <si>
    <t>Afvalwater Wolfshagen</t>
  </si>
  <si>
    <t>o8061rh2a2</t>
  </si>
  <si>
    <t>o8061rh2a3</t>
  </si>
  <si>
    <t>o8061rh2a4</t>
  </si>
  <si>
    <t>o8061rh2a5</t>
  </si>
  <si>
    <t>o8061rh2a6</t>
  </si>
  <si>
    <t>swl00390h1</t>
  </si>
  <si>
    <t>Springendalsebeek thv grote bronvijver</t>
  </si>
  <si>
    <t>swl00390h2</t>
  </si>
  <si>
    <t>Springendalsebeek thv Kleine bronvijver streng 2</t>
  </si>
  <si>
    <t>swl00390h3</t>
  </si>
  <si>
    <t>Springendalsebeek thv Kleine bronvijver streng 3</t>
  </si>
  <si>
    <t>swl00390h4</t>
  </si>
  <si>
    <t>Waterval vijver</t>
  </si>
  <si>
    <t>swl00390h5</t>
  </si>
  <si>
    <t>Meetunit nutterveldleiding</t>
  </si>
  <si>
    <t>swl00390h6</t>
  </si>
  <si>
    <t>Bovenstrooms nutterveldleiding</t>
  </si>
  <si>
    <t>markmmdn</t>
  </si>
  <si>
    <t>wiene</t>
  </si>
  <si>
    <t>wdrwsgevries</t>
  </si>
  <si>
    <t>wdght-1</t>
  </si>
  <si>
    <t>Monster1</t>
  </si>
  <si>
    <t>wdght-10</t>
  </si>
  <si>
    <t>Monster 10</t>
  </si>
  <si>
    <t>wdght-2</t>
  </si>
  <si>
    <t>Monster2</t>
  </si>
  <si>
    <t>wdght-3</t>
  </si>
  <si>
    <t>Monster3</t>
  </si>
  <si>
    <t>wdght-4</t>
  </si>
  <si>
    <t>wdght-5</t>
  </si>
  <si>
    <t>wdght-6</t>
  </si>
  <si>
    <t>wdght-7</t>
  </si>
  <si>
    <t>wdght-8</t>
  </si>
  <si>
    <t>wdght-9</t>
  </si>
  <si>
    <t>andk</t>
  </si>
  <si>
    <t>nieuwss</t>
  </si>
  <si>
    <t>amsdm</t>
  </si>
  <si>
    <t>wd-2022477027</t>
  </si>
  <si>
    <t>wd-2023023172</t>
  </si>
  <si>
    <t>wd-2023026774</t>
  </si>
  <si>
    <t>wd-2023028575</t>
  </si>
  <si>
    <t>wd-2023028576</t>
  </si>
  <si>
    <t>coreuro (Correctie Euro)</t>
  </si>
  <si>
    <t>corpunten (Correctie ILOW punten)</t>
  </si>
  <si>
    <t>dna-acutus (DNA Procambarus acutus)</t>
  </si>
  <si>
    <t>dna-bever (DNA bever)</t>
  </si>
  <si>
    <t>dna-clarkii (DNA Procambarus clarkii)</t>
  </si>
  <si>
    <t>dna-leniusculus (DNA Pacifastacus leniusculus)</t>
  </si>
  <si>
    <t>dna-limosus (DNA Orconectus limosus)</t>
  </si>
  <si>
    <t>dna-muskrt (DNA muskusrat)</t>
  </si>
  <si>
    <t>dna-virginalis (DNA Procambarus virginalis)</t>
  </si>
  <si>
    <t>dna-virilis (DNA Orconectes virilis)</t>
  </si>
  <si>
    <t>aa8071raput</t>
  </si>
  <si>
    <t>Dieselolie in put</t>
  </si>
  <si>
    <t>aa8071rasloot</t>
  </si>
  <si>
    <t>Dieselolie verontreiniging in sloot</t>
  </si>
  <si>
    <t>o03at</t>
  </si>
  <si>
    <t>RWZI Beilen, Actief slib</t>
  </si>
  <si>
    <t>o06at</t>
  </si>
  <si>
    <t>RWZI Dieverbrug, Actief slib</t>
  </si>
  <si>
    <t>o16at</t>
  </si>
  <si>
    <t>RWZI Meppel, Actief slib</t>
  </si>
  <si>
    <t>o22at</t>
  </si>
  <si>
    <t>RWZI Smilde, Actief slib</t>
  </si>
  <si>
    <t>o30at</t>
  </si>
  <si>
    <t>RWZI Vollenhove, Actief slib</t>
  </si>
  <si>
    <t>o31at</t>
  </si>
  <si>
    <t>RWZI Steenwijk, Actief slib</t>
  </si>
  <si>
    <t>o37at</t>
  </si>
  <si>
    <t>RWZI Dalfsen, Actief slib</t>
  </si>
  <si>
    <t>RWZI Hessenpoort, Actief slib</t>
  </si>
  <si>
    <t>o56at</t>
  </si>
  <si>
    <t>RWZI Kampen, Actief slib - oude AT</t>
  </si>
  <si>
    <t>o57at</t>
  </si>
  <si>
    <t>RWZI Zwolle, Actief slib</t>
  </si>
  <si>
    <t>o59at</t>
  </si>
  <si>
    <t>RWZI Genemuiden, Actief slib</t>
  </si>
  <si>
    <t>o74at1</t>
  </si>
  <si>
    <t>RWZI Deventer, Actief slib - AT 1</t>
  </si>
  <si>
    <t>o75at</t>
  </si>
  <si>
    <t>RWZI Heino, Actief slib</t>
  </si>
  <si>
    <t>o76at</t>
  </si>
  <si>
    <t>RWZI Raalte, Actief slib</t>
  </si>
  <si>
    <t>o80at</t>
  </si>
  <si>
    <t>RWZI Olst-Wijhe, Actief slib</t>
  </si>
  <si>
    <t>bovss</t>
  </si>
  <si>
    <t>wd-2023023936-02</t>
  </si>
  <si>
    <t>wd-2023024621-02</t>
  </si>
  <si>
    <t>wd-2023033775-07</t>
  </si>
  <si>
    <t>o8lvv03</t>
  </si>
  <si>
    <t>o8lvv05</t>
  </si>
  <si>
    <t>o8vac01</t>
  </si>
  <si>
    <t>Bron op de Lemelerberg</t>
  </si>
  <si>
    <t>o8vbd03</t>
  </si>
  <si>
    <t>Bveld mpt 3 heideven</t>
  </si>
  <si>
    <t>o8vbd04</t>
  </si>
  <si>
    <t>Bveld mpt 4 plas eendenkooi</t>
  </si>
  <si>
    <t>yirwzhrlmh05</t>
  </si>
  <si>
    <t>RWZI Haarlo rioolgemaal Borculo</t>
  </si>
  <si>
    <t>swb23-dg2mv09</t>
  </si>
  <si>
    <t>Coevorden, wg W van Vossebelt</t>
  </si>
  <si>
    <t>swb23-dg2mv10</t>
  </si>
  <si>
    <t>WL05837, Coevorden, wg Z van Vossebelt thv nr 8</t>
  </si>
  <si>
    <t>swb23-dg2mv11</t>
  </si>
  <si>
    <t>WL05837, Coevorden, wg Z van Vossebelt thv nr 12</t>
  </si>
  <si>
    <t>swb23-dg2mv12</t>
  </si>
  <si>
    <t>WL05837, Coevorden, wg O van Hendrik-Beerlingweg</t>
  </si>
  <si>
    <t>swb23-dg2mv13</t>
  </si>
  <si>
    <t>WL05837, Coevorden, wg Z van Ballast thv nr 25</t>
  </si>
  <si>
    <t>swb23-dg2mv14</t>
  </si>
  <si>
    <t>WL05837, Coevorden, wg W van Ballast thv nr 19</t>
  </si>
  <si>
    <t>eijsdptn</t>
  </si>
  <si>
    <t>s75467548rk149h1</t>
  </si>
  <si>
    <t>s7688tc013h1</t>
  </si>
  <si>
    <t>Bemonstering IBA 24</t>
  </si>
  <si>
    <t>z20fz-39453</t>
  </si>
  <si>
    <t>yil-hom-indir-mp01</t>
  </si>
  <si>
    <t>Hommelink Groenlo</t>
  </si>
  <si>
    <t>Schudproeven Poederkool Blanco</t>
  </si>
  <si>
    <t>z200-sp-dkre-5</t>
  </si>
  <si>
    <t>Schudproeven Poederkool Referentie-5</t>
  </si>
  <si>
    <t>z200-sp-dk1-5</t>
  </si>
  <si>
    <t>Schudproeven Poederkool 1-5</t>
  </si>
  <si>
    <t>z200-sp-dk2-5</t>
  </si>
  <si>
    <t>Schudproeven Poederkool 2-5</t>
  </si>
  <si>
    <t>z200-sp-efb-f</t>
  </si>
  <si>
    <t>Schudproeven Poederkool Effluent Monster B gefilterd</t>
  </si>
  <si>
    <t>z21an-123-01</t>
  </si>
  <si>
    <t>STEENWIJKERTOCHT, Blokzijlerdwarsweg (NP078)</t>
  </si>
  <si>
    <t>z26gn-101-01</t>
  </si>
  <si>
    <t>STERAPPELTOCHT, hoek Roerdompweg/Schollevaarweg</t>
  </si>
  <si>
    <t>z400-x-1321</t>
  </si>
  <si>
    <t>Oxische Tank 3, Bemonsteringspunt actief slib</t>
  </si>
  <si>
    <t>s7553gj020h0</t>
  </si>
  <si>
    <t>Eindriool Foseco</t>
  </si>
  <si>
    <t>Effluent eindriool VIT Oldenzaal</t>
  </si>
  <si>
    <t>wd-2023024441-02</t>
  </si>
  <si>
    <t>wd-2023024888-02</t>
  </si>
  <si>
    <t>wd-2023029309-08</t>
  </si>
  <si>
    <t>wd-2023029833-07</t>
  </si>
  <si>
    <t>wd-2023030015-07</t>
  </si>
  <si>
    <t>wd-2023030134-07</t>
  </si>
  <si>
    <t>wd-2023030347-08</t>
  </si>
  <si>
    <t>wd-2023031004-07</t>
  </si>
  <si>
    <t>wd-2023032311-07</t>
  </si>
  <si>
    <t>wd-2023033550-07</t>
  </si>
  <si>
    <t>wd-2023033704-07</t>
  </si>
  <si>
    <t>wd-2023033762-07</t>
  </si>
  <si>
    <t>wd-2023033836-08</t>
  </si>
  <si>
    <t>wd-2023033962-07</t>
  </si>
  <si>
    <t>swb2305-mv01</t>
  </si>
  <si>
    <t>WL01165, Borne, Vijver NO van Bornsche Beek</t>
  </si>
  <si>
    <t>swb2305-mv02</t>
  </si>
  <si>
    <t>WL02108, Borne, Vijver O van Bornsche Beek a</t>
  </si>
  <si>
    <t>swb2305-mv03</t>
  </si>
  <si>
    <t>WL02108, Borne, Vijver O van Bornsche Beek b</t>
  </si>
  <si>
    <t>swb2305-mv04</t>
  </si>
  <si>
    <t>WL01081, Hengelo, Woolderbinnenbeek nabij Bauhaus.</t>
  </si>
  <si>
    <t>WATERPARTIJ OOST PORT OF URK, kavel E24</t>
  </si>
  <si>
    <t>z20fz-39476</t>
  </si>
  <si>
    <t>WATERPARTIJ WEST PORT OF URK, nabij dijk, kavel E24</t>
  </si>
  <si>
    <t>a3771nc29</t>
  </si>
  <si>
    <t>ate5474</t>
  </si>
  <si>
    <t>Stichting Altrecht MW</t>
  </si>
  <si>
    <t>ate6126</t>
  </si>
  <si>
    <t>Van de Groep Fish Processing BV MW</t>
  </si>
  <si>
    <t>ate6166</t>
  </si>
  <si>
    <t>Clean Machine BV MW</t>
  </si>
  <si>
    <t>s7522pw259h1</t>
  </si>
  <si>
    <t>genmdn</t>
  </si>
  <si>
    <t>wd-2023024654-02</t>
  </si>
  <si>
    <t>wd-2023025088-02</t>
  </si>
  <si>
    <t>wd-2023025597-02</t>
  </si>
  <si>
    <t>wd-2023029161-06</t>
  </si>
  <si>
    <t>wd-2023032232-07</t>
  </si>
  <si>
    <t>wd-2023032599-08</t>
  </si>
  <si>
    <t>wd-2023032877-07</t>
  </si>
  <si>
    <t>wd-2023032966-07</t>
  </si>
  <si>
    <t>wd-2023033041-07</t>
  </si>
  <si>
    <t>wd-2023033286-07</t>
  </si>
  <si>
    <t>goudvhvn</t>
  </si>
  <si>
    <t>wd-2023033363-08</t>
  </si>
  <si>
    <t>wd-2023033414-06</t>
  </si>
  <si>
    <t>wd24-079398</t>
  </si>
  <si>
    <t>101010</t>
  </si>
  <si>
    <t>gcms-bma-h (Bestrijdingsmiddelen (GCMS))</t>
  </si>
  <si>
    <t>wbtoetspfas (Toetsing PFAS aan Handelingskader (december 2021))</t>
  </si>
  <si>
    <t>a3864nc18</t>
  </si>
  <si>
    <t>o30dp1</t>
  </si>
  <si>
    <t>RWZI Vollenhove, drainageput 1</t>
  </si>
  <si>
    <t>o30dp2</t>
  </si>
  <si>
    <t>RWZI Vollenhove, drainageput 2</t>
  </si>
  <si>
    <t>o30dp3</t>
  </si>
  <si>
    <t>RWZI Vollenhove, drainageput 3</t>
  </si>
  <si>
    <t>o30dp4</t>
  </si>
  <si>
    <t>RWZI Vollenhove, drainageput 4</t>
  </si>
  <si>
    <t>sbcapk-1</t>
  </si>
  <si>
    <t>Coevorden-Alte Picardie kanaal traject 1</t>
  </si>
  <si>
    <t>sbcapk-2</t>
  </si>
  <si>
    <t>Coevorden-Alte Picardie kanaal traject 2</t>
  </si>
  <si>
    <t>sbcapk-3</t>
  </si>
  <si>
    <t>Coevorden-Alte Picardie kanaal traject 3</t>
  </si>
  <si>
    <t>sbcapk-4</t>
  </si>
  <si>
    <t>Coevorden-Alte Picardie kanaal traject 4</t>
  </si>
  <si>
    <t>s7676se005h2</t>
  </si>
  <si>
    <t>yoroetbenhand</t>
  </si>
  <si>
    <t>yoroetbovhand</t>
  </si>
  <si>
    <t>Bovenstrooms Hand bov</t>
  </si>
  <si>
    <t>yoroetbovmm</t>
  </si>
  <si>
    <t>Bovenstrooms menmonster 23/24</t>
  </si>
  <si>
    <t>yoroetbov1</t>
  </si>
  <si>
    <t>yoroetbov10</t>
  </si>
  <si>
    <t>Bovenstrooms fles 10</t>
  </si>
  <si>
    <t>yoroetbov11</t>
  </si>
  <si>
    <t>Bovenstrooms fles 11</t>
  </si>
  <si>
    <t>yoroetbov15</t>
  </si>
  <si>
    <t>Bovenstrooms fles 15</t>
  </si>
  <si>
    <t>yoroetbov16</t>
  </si>
  <si>
    <t>Bovenstrooms fles 16</t>
  </si>
  <si>
    <t>yoroetbov17</t>
  </si>
  <si>
    <t>Bovenstrooms fles 17</t>
  </si>
  <si>
    <t>yoroetbov18</t>
  </si>
  <si>
    <t>Bovenstrooms fles 18</t>
  </si>
  <si>
    <t>yoroetbov19</t>
  </si>
  <si>
    <t>Bovenstrooms fles 19</t>
  </si>
  <si>
    <t>yoroetbov20</t>
  </si>
  <si>
    <t>Bovenstrooms fles 20</t>
  </si>
  <si>
    <t>yoroetbov21</t>
  </si>
  <si>
    <t>Bovenstrooms fles 21</t>
  </si>
  <si>
    <t>yoroetbov22</t>
  </si>
  <si>
    <t>Bovenstrooms fles 22</t>
  </si>
  <si>
    <t>z2213-01</t>
  </si>
  <si>
    <t>Effluent olie en benzine afscheider</t>
  </si>
  <si>
    <t>z24fhe01</t>
  </si>
  <si>
    <t>ub-vu (Uitbesteed onderzoek Vrije Universiteit)</t>
  </si>
  <si>
    <t>a289930</t>
  </si>
  <si>
    <t>Regenwaterriool Woudenberg</t>
  </si>
  <si>
    <t>wd-ogele900</t>
  </si>
  <si>
    <t>Steekmonster  Geleenbeek Oud-Roosteren</t>
  </si>
  <si>
    <t>wd-ogeul900</t>
  </si>
  <si>
    <t>Steekmonster  Geul Bunde</t>
  </si>
  <si>
    <t>wd-ojeke</t>
  </si>
  <si>
    <t>Steekmonster  Jeker Maastricht</t>
  </si>
  <si>
    <t>wd-oroer200</t>
  </si>
  <si>
    <t>Steekmonster  Roer Vlodrop</t>
  </si>
  <si>
    <t>ywb2401-mv01</t>
  </si>
  <si>
    <t>Vijver Vreeswijk Winterswijk, MV01</t>
  </si>
  <si>
    <t>ywb2401-mv02</t>
  </si>
  <si>
    <t>Vijver Vreeswijk Winterswijk, MV02</t>
  </si>
  <si>
    <t>ywb2401-mv03</t>
  </si>
  <si>
    <t>Zandvang Rekken, Den Borgweg 13</t>
  </si>
  <si>
    <t>a6718zb2</t>
  </si>
  <si>
    <t>NIZO MP2</t>
  </si>
  <si>
    <t>ztzuocc</t>
  </si>
  <si>
    <t>Ocean Company B.V. MW</t>
  </si>
  <si>
    <t>z23gka101</t>
  </si>
  <si>
    <t>Galjoottocht Almere-Poort, monstervak 01</t>
  </si>
  <si>
    <t>z23gka102</t>
  </si>
  <si>
    <t>Galjoottocht Almere-Poort, monstervak 02</t>
  </si>
  <si>
    <t>a289779</t>
  </si>
  <si>
    <t>Eem onder fietsbrug thv eind Bernard van Roijspad en gemaal Malewetering</t>
  </si>
  <si>
    <t>Test spoelwater katoenbleek</t>
  </si>
  <si>
    <t>z26cn-39484</t>
  </si>
  <si>
    <t>WATERGANG Z:AL_719, zwb2402-mv01, BE-2025.22</t>
  </si>
  <si>
    <t>z26cn-39489</t>
  </si>
  <si>
    <t>STADSWATER ALMERE, Zwaansplantsoen, zwb2402-mv02, BE-2025.22</t>
  </si>
  <si>
    <t>z26cn-39490</t>
  </si>
  <si>
    <t>STADSWATER ALMERE, Zwaansplantsoen, zwb2402-mv03, BE-2025.22</t>
  </si>
  <si>
    <t>z26cn-39491</t>
  </si>
  <si>
    <t>STADSWATER ALMERE, Zwaansplantsoen-Vogelvijver, zwb2402-mv04, BE-2025.22</t>
  </si>
  <si>
    <t>z26cn-39492</t>
  </si>
  <si>
    <t>WATERGANG Z:AL_746, zwb2402-mv05, BE-2025.22</t>
  </si>
  <si>
    <t>z26cn-39493</t>
  </si>
  <si>
    <t>STADSWATER ALMERE, Boomvalkvijver, zwb2402-mv06, BE-2025.22</t>
  </si>
  <si>
    <t>z26cn-39494</t>
  </si>
  <si>
    <t>STADSWATER ALMERE, Boomvalkvijver, zwb2402-mv07, BE-2025.22</t>
  </si>
  <si>
    <t>z26cn-39495</t>
  </si>
  <si>
    <t>STADSWATER ALMERE, Arendvijver, zwb2402-mv08, BE-2025.22</t>
  </si>
  <si>
    <t>z26cn-39496</t>
  </si>
  <si>
    <t>STADSWATER ALMERE, Renoirvijvers, zwb2402-mv09, BE-2025.22</t>
  </si>
  <si>
    <t>z26cn-39497</t>
  </si>
  <si>
    <t>STADSWATER ALMERE, Rodingracht, zwb2402-mv10, BE-2025.22</t>
  </si>
  <si>
    <t>z26cn-39498</t>
  </si>
  <si>
    <t>STADSWATER ALMERE, Grisvijver, zwb2402-mv11, BE-2025.22</t>
  </si>
  <si>
    <t>z26cn-39499</t>
  </si>
  <si>
    <t>STADSWATER ALMERE, Grisvijver, zwb2402-mv12, BE-2025.22</t>
  </si>
  <si>
    <t>ot-cal</t>
  </si>
  <si>
    <t>atv0917</t>
  </si>
  <si>
    <t>Gerbuvet BV emf</t>
  </si>
  <si>
    <t>o8hovv39</t>
  </si>
  <si>
    <t>Hoogeveense Vaart Echtenseweg</t>
  </si>
  <si>
    <t>o8hovv49</t>
  </si>
  <si>
    <t>Hoogeveense Vaart Willem Moesweg</t>
  </si>
  <si>
    <t>wdvanheekluwa</t>
  </si>
  <si>
    <t>Test water Luwa</t>
  </si>
  <si>
    <t>wdvanheek4072</t>
  </si>
  <si>
    <t>Test spoelwater 4072</t>
  </si>
  <si>
    <t>wdvanheek4086</t>
  </si>
  <si>
    <t>Test spoelwater 4086</t>
  </si>
  <si>
    <t>yiv-herzn-indir-mp01</t>
  </si>
  <si>
    <t>Herms en Zn B.V. Logestiekweg 18 Doetinchem</t>
  </si>
  <si>
    <t>z600-xft-1101</t>
  </si>
  <si>
    <t>influent AWZI streng 1 Swifterbant</t>
  </si>
  <si>
    <t>z600-xft-1102</t>
  </si>
  <si>
    <t>influent AWZI streng 2 Dronten West</t>
  </si>
  <si>
    <t>z600-xft-1103</t>
  </si>
  <si>
    <t>z600-xft-1104</t>
  </si>
  <si>
    <t>influent AWZI streng 4 Biddinghuizen</t>
  </si>
  <si>
    <t>z600-xft-1106</t>
  </si>
  <si>
    <t>influent AWZI streng 5 Olthuis</t>
  </si>
  <si>
    <t>z600-x1103-1</t>
  </si>
  <si>
    <t>ondergemaal gemeente Dronten Staalwijk</t>
  </si>
  <si>
    <t>z600-x1104-1</t>
  </si>
  <si>
    <t>ondergemaal gemeente Dronten Noorderbaan Biddinghuizen</t>
  </si>
  <si>
    <t>bem-kenmkn (Opname veldkenmerken)</t>
  </si>
  <si>
    <t>ybnatwater</t>
  </si>
  <si>
    <t>o3igm900mw</t>
  </si>
  <si>
    <t>Gracht Genenmuiden Pr Clausstraat</t>
  </si>
  <si>
    <t>o3ikb300mw</t>
  </si>
  <si>
    <t>Kleine bermsloot west van begraafplaats</t>
  </si>
  <si>
    <t>o3ixs040mw</t>
  </si>
  <si>
    <t>Berms ZO hoek Kranenburgerw Hessenw Zwol</t>
  </si>
  <si>
    <t>o3qrh200mw</t>
  </si>
  <si>
    <t>Vijver Zevenhont thv rotonde</t>
  </si>
  <si>
    <t>o3qrh240mw</t>
  </si>
  <si>
    <t>Vijver Zevenhont Z v Nijverheidsstraat De Blokmat</t>
  </si>
  <si>
    <t>o3qrh270mw</t>
  </si>
  <si>
    <t>Wg.Roebolligerhoek W v Zevenhont bij R29</t>
  </si>
  <si>
    <t>o3rha900mw</t>
  </si>
  <si>
    <t>Herfterwatergang thv Wijthmenerplas</t>
  </si>
  <si>
    <t>o3rhw780mw</t>
  </si>
  <si>
    <t>Herfterwetering Herfte</t>
  </si>
  <si>
    <t>o3rhw900mw</t>
  </si>
  <si>
    <t>Herfterwetering Herfte na omlegging</t>
  </si>
  <si>
    <t>o3tdv410mw</t>
  </si>
  <si>
    <t>Watergang Diepenveen M v Brielstraat RO</t>
  </si>
  <si>
    <t>o3tzw360mw</t>
  </si>
  <si>
    <t>Zandwetering Wetermansbrug</t>
  </si>
  <si>
    <t>o3tzw380mw</t>
  </si>
  <si>
    <t>Zandwetering Diepenveen N v Schapenzandw</t>
  </si>
  <si>
    <t>o3tzw390mw</t>
  </si>
  <si>
    <t>Zandwetering Diepenveen O van Dorpstraat</t>
  </si>
  <si>
    <t>o3tzw410mw</t>
  </si>
  <si>
    <t>Zandwetering De Zedde Diepenveen</t>
  </si>
  <si>
    <t>o3tzw430mw</t>
  </si>
  <si>
    <t>Zandwetering Randerstraat Molenbelt</t>
  </si>
  <si>
    <t>o3tzw460mw</t>
  </si>
  <si>
    <t>Zandwetering Holtermansdijk</t>
  </si>
  <si>
    <t>o3tzw510mw</t>
  </si>
  <si>
    <t>Zandwetering zuid van Immerzeelbrug Olst</t>
  </si>
  <si>
    <t>o3tzw540mw</t>
  </si>
  <si>
    <t>Zandwetering Olst</t>
  </si>
  <si>
    <t>o3tzw570mw</t>
  </si>
  <si>
    <t>Zandwetering Olst voor Soestwetering</t>
  </si>
  <si>
    <t>o8fred100mw</t>
  </si>
  <si>
    <t>Wg Fredeiksoord De Proefkolonie</t>
  </si>
  <si>
    <t>o8fred200mw</t>
  </si>
  <si>
    <t>Wg Fredeiksoord Limburg Stirumlaan</t>
  </si>
  <si>
    <t>o8fred250mw</t>
  </si>
  <si>
    <t>Wg Fredeiksoord Z v vanderMeulenweg</t>
  </si>
  <si>
    <t>o8fred300mw</t>
  </si>
  <si>
    <t>Wg Fredeiksoord thv Molenlaan</t>
  </si>
  <si>
    <t>o8holo150mw</t>
  </si>
  <si>
    <t>Wg omg Hollandscheveld Langedijk</t>
  </si>
  <si>
    <t>o8holv100mw</t>
  </si>
  <si>
    <t>Wg Hollandscheveld De Stok</t>
  </si>
  <si>
    <t>o8holv150mw</t>
  </si>
  <si>
    <t>Wg Hollandscheveld De Bolster</t>
  </si>
  <si>
    <t>o8holv200mw</t>
  </si>
  <si>
    <t>Wg Hollandscheveld Veldrus</t>
  </si>
  <si>
    <t>o8hooz800mw</t>
  </si>
  <si>
    <t>Wg Hoogeveen Zuid Esdoornlaan</t>
  </si>
  <si>
    <t>o8hooz850mw</t>
  </si>
  <si>
    <t>Wg Hoogeveen Zuid Seringenlaan</t>
  </si>
  <si>
    <t>o8hooz920mw</t>
  </si>
  <si>
    <t>Wg Hoogeveen Zuid Bieleveldlaan</t>
  </si>
  <si>
    <t>o8hovs100mw</t>
  </si>
  <si>
    <t>Wg Hoogeveen Venesluis Berkenlaan</t>
  </si>
  <si>
    <t>o8hovs150mw</t>
  </si>
  <si>
    <t>Wg Hoogeveen Venesluis Elzencamp</t>
  </si>
  <si>
    <t>o8hovs200mw</t>
  </si>
  <si>
    <t>Wg Hoogeveen Venesluis Lindenlaan</t>
  </si>
  <si>
    <t>o8hovs300mw</t>
  </si>
  <si>
    <t>Wg Hoogeveen Venesluis N v Kastanjelaan</t>
  </si>
  <si>
    <t>o8hovs350mw</t>
  </si>
  <si>
    <t>Wg Hoogeveen Venesluis Beukencamp</t>
  </si>
  <si>
    <t>o8igem100mw</t>
  </si>
  <si>
    <t>Wg Genemuiden bij Volkstuincompex</t>
  </si>
  <si>
    <t>o8igem150mw</t>
  </si>
  <si>
    <t>Wg Genemuiden N v Varkensgat</t>
  </si>
  <si>
    <t>o8igem200mw</t>
  </si>
  <si>
    <t>Wg Genemuiden W v Kamperdijk Kabel</t>
  </si>
  <si>
    <t>o8igem250mw</t>
  </si>
  <si>
    <t>Wg Genemuiden Tagweg Z v Split</t>
  </si>
  <si>
    <t>o8igem300mw</t>
  </si>
  <si>
    <t>Wg Genemuiden Tagweg Hoofdspoor</t>
  </si>
  <si>
    <t>o8igem350mw</t>
  </si>
  <si>
    <t>Wg Genemuiden Schuurberg</t>
  </si>
  <si>
    <t>o8igm750mw</t>
  </si>
  <si>
    <t>Gracht Genemuiden Fazant</t>
  </si>
  <si>
    <t>o8ihd100mw</t>
  </si>
  <si>
    <t>Sloot Hasselterdijk bij overstort</t>
  </si>
  <si>
    <t>o8ihep050mw</t>
  </si>
  <si>
    <t>Wg Hessenpoort thv VanderValk</t>
  </si>
  <si>
    <t>o8ihep100mw</t>
  </si>
  <si>
    <t>Wg Hessenpoort O v A28</t>
  </si>
  <si>
    <t>o8ihep150mw</t>
  </si>
  <si>
    <t>Wg Hessenpoort O v Nieuwleusenerdijk</t>
  </si>
  <si>
    <t>o8ihep200mw</t>
  </si>
  <si>
    <t>Wg Hessenpoort langs Nieuwe Hessenweg</t>
  </si>
  <si>
    <t>o8ihep250mw</t>
  </si>
  <si>
    <t>Wg Hessenpoort O v Diepholtstraat</t>
  </si>
  <si>
    <t>o8ihep300mw</t>
  </si>
  <si>
    <t>Wg Hessenpoort Holsteinstraat Lingenstraat</t>
  </si>
  <si>
    <t>o8ihep350mw</t>
  </si>
  <si>
    <t>Wg Hessenpoort Holsteinstraat Mindenstraat</t>
  </si>
  <si>
    <t>o8ihep400mw</t>
  </si>
  <si>
    <t>Wg Hessenpoort Bentheimpad</t>
  </si>
  <si>
    <t>o8ihep450mw</t>
  </si>
  <si>
    <t>Wg Hessenpoort O v Mindenstraat</t>
  </si>
  <si>
    <t>o8ihep500mw</t>
  </si>
  <si>
    <t>Wg Hessenpoort Nieuwleusenerdijk Paderbornstraat</t>
  </si>
  <si>
    <t>o8ihep550mw</t>
  </si>
  <si>
    <t>Wg Hessenpoort Z v Hermelenpad</t>
  </si>
  <si>
    <t>o8ihep600mw</t>
  </si>
  <si>
    <t>Wg Hessenpoort Steenwetering Z v N758</t>
  </si>
  <si>
    <t>o8isc040mw</t>
  </si>
  <si>
    <t>Vijver Scheering Genemuiden fietspd Hass</t>
  </si>
  <si>
    <t>o8isc100mw</t>
  </si>
  <si>
    <t>Vijver Scheering Genemuiden thv nr 17</t>
  </si>
  <si>
    <t>o8isc150mw</t>
  </si>
  <si>
    <t>Vijver ScheeringGenemuiden thv nr 23</t>
  </si>
  <si>
    <t>o8isl100mw</t>
  </si>
  <si>
    <t>Wg Kromme Stegerslag t.o. Varkensgat</t>
  </si>
  <si>
    <t>o8isl200mw</t>
  </si>
  <si>
    <t>Sloot Provinciale weg Genemuiden-Hasselt</t>
  </si>
  <si>
    <t>o8iva060mw</t>
  </si>
  <si>
    <t>Wg Genemuiden thv Wolter Bekendampad</t>
  </si>
  <si>
    <t>o8iva100mw</t>
  </si>
  <si>
    <t>De Vaart Genemuiden brug bij Achterweg</t>
  </si>
  <si>
    <t>o8iva360mw</t>
  </si>
  <si>
    <t>De Vaart Genemuiden bij overstort</t>
  </si>
  <si>
    <t>o8iwg250mw</t>
  </si>
  <si>
    <t>o8iwg260mw</t>
  </si>
  <si>
    <t>Wg Hessenpoort Lippestraat Hermelenweg</t>
  </si>
  <si>
    <t>o8iwg270mw</t>
  </si>
  <si>
    <t>Wg Nieuwleusenerdijk Lingestraat</t>
  </si>
  <si>
    <t>o8iwg550mw</t>
  </si>
  <si>
    <t>o8iwg560mw</t>
  </si>
  <si>
    <t>Wg Hessenpoort Nieuwleusenerdijk Ravenburgstraat</t>
  </si>
  <si>
    <t>o8iwg570mw</t>
  </si>
  <si>
    <t>Wg Hessenpoort Markteweg</t>
  </si>
  <si>
    <t>o8iwg580mw</t>
  </si>
  <si>
    <t>Wg Genemuiden in park</t>
  </si>
  <si>
    <t>o8iwg610mw</t>
  </si>
  <si>
    <t>Sloot Oostrand Hasselt</t>
  </si>
  <si>
    <t>o8oldm050mw</t>
  </si>
  <si>
    <t>Wg Oldemarkt O v De Boterberg</t>
  </si>
  <si>
    <t>o8pgzo100mw</t>
  </si>
  <si>
    <t>Wg omg polder Giethoorn Zuid Cornelisgracht</t>
  </si>
  <si>
    <t>o8qkd100mw</t>
  </si>
  <si>
    <t>Kamperzeedijk bij Sportpark Genemuiden</t>
  </si>
  <si>
    <t>o8svle150mw</t>
  </si>
  <si>
    <t>Wg Lemelerveld vijver De Houtwal deel oost</t>
  </si>
  <si>
    <t>o8svle200mw</t>
  </si>
  <si>
    <t>Wg Lemelerveld vijver De Houtwal deel west</t>
  </si>
  <si>
    <t>o8swle100mw</t>
  </si>
  <si>
    <t>Wg Lemelerveld thv Graslanden</t>
  </si>
  <si>
    <t>o8tkt030mw</t>
  </si>
  <si>
    <t>Watergang Kortrick Olst De Schaapvijver</t>
  </si>
  <si>
    <t>o8tkt120mw</t>
  </si>
  <si>
    <t>Vijver zuid Het Kotterick Olst</t>
  </si>
  <si>
    <t>o8tkt170mw</t>
  </si>
  <si>
    <t>Vijver Kotterick Olst Torenvalk</t>
  </si>
  <si>
    <t>o8tkt200mw</t>
  </si>
  <si>
    <t>Watergang Het Kotterick Olst na vijvers</t>
  </si>
  <si>
    <t>o8tmo100mw</t>
  </si>
  <si>
    <t>Molenkolk Diepenveen</t>
  </si>
  <si>
    <t>o8twg010mw</t>
  </si>
  <si>
    <t>Watergang Zonnekamp</t>
  </si>
  <si>
    <t>o8veen100mw</t>
  </si>
  <si>
    <t>Wg Veeningen langs Veeningen RO</t>
  </si>
  <si>
    <t>o8vled100mw</t>
  </si>
  <si>
    <t>Wg Vledder Prinses Beatrixstraat</t>
  </si>
  <si>
    <t>o8vled200mw</t>
  </si>
  <si>
    <t>Wg Vledder Ten Berghe</t>
  </si>
  <si>
    <t>o8vsw350mw</t>
  </si>
  <si>
    <t>Wg Soestwetering NO van Lettele</t>
  </si>
  <si>
    <t>o8vsw450mw</t>
  </si>
  <si>
    <t>Wg Soestwetering NW van Lettele</t>
  </si>
  <si>
    <t>o8wolf150mw</t>
  </si>
  <si>
    <t>wg Hoogeveen Wolfsbos Roerdomplaan</t>
  </si>
  <si>
    <t>o8wolf250mw</t>
  </si>
  <si>
    <t>wg Hoogeveen Wolfsbos De Rietgans</t>
  </si>
  <si>
    <t>o8ywc600mw</t>
  </si>
  <si>
    <t>Wg Kloosterlanden thv Essenweg</t>
  </si>
  <si>
    <t>s24002011200h</t>
  </si>
  <si>
    <t>monster mestkelder</t>
  </si>
  <si>
    <t>Bemonstering IBA-3A voobuffer project</t>
  </si>
  <si>
    <t>Bemonstering IBA-3 heloftyten project</t>
  </si>
  <si>
    <t>s7662pw008h1</t>
  </si>
  <si>
    <t>Meetpunt ionenwisselaar</t>
  </si>
  <si>
    <t>harvss</t>
  </si>
  <si>
    <t>wd-2023025659-05</t>
  </si>
  <si>
    <t>hagsn</t>
  </si>
  <si>
    <t>wd-2023025764-02</t>
  </si>
  <si>
    <t>wd-2023025764-07</t>
  </si>
  <si>
    <t>wd-2023029972-06</t>
  </si>
  <si>
    <t>wd-2023032922-06</t>
  </si>
  <si>
    <t>wd-2023033449-07</t>
  </si>
  <si>
    <t>wd-2023034008-06</t>
  </si>
  <si>
    <t>yisudbclmh01</t>
  </si>
  <si>
    <t>Stadt Bocholt/ESB Stadtentwasserung, Kern Suderwick gemaal</t>
  </si>
  <si>
    <t>yoroetben1</t>
  </si>
  <si>
    <t>Benedenstrooms fles 1</t>
  </si>
  <si>
    <t>yoroetben10</t>
  </si>
  <si>
    <t>Benedenstrooms fles 10</t>
  </si>
  <si>
    <t>yoroetben11</t>
  </si>
  <si>
    <t>Benedenstrooms fles 11</t>
  </si>
  <si>
    <t>yoroetben12</t>
  </si>
  <si>
    <t>Benedenstrooms fles 12</t>
  </si>
  <si>
    <t>yoroetben13</t>
  </si>
  <si>
    <t>Benedenstrooms fles 13</t>
  </si>
  <si>
    <t>yoroetben14</t>
  </si>
  <si>
    <t>Benedenstrooms fles 14</t>
  </si>
  <si>
    <t>yoroetben15</t>
  </si>
  <si>
    <t>Benedenstrooms fles 15</t>
  </si>
  <si>
    <t>yoroetben16</t>
  </si>
  <si>
    <t>Benedenstrooms fles 16</t>
  </si>
  <si>
    <t>yoroetben17</t>
  </si>
  <si>
    <t>Benedenstrooms fles 17</t>
  </si>
  <si>
    <t>yoroetben18</t>
  </si>
  <si>
    <t>yoroetben19</t>
  </si>
  <si>
    <t>yoroetben20</t>
  </si>
  <si>
    <t>Benedenstrooms fles 20</t>
  </si>
  <si>
    <t>yoroetben21</t>
  </si>
  <si>
    <t>Benedenstrooms fles 21</t>
  </si>
  <si>
    <t>yoroetben22</t>
  </si>
  <si>
    <t>Benedenstrooms fles 22</t>
  </si>
  <si>
    <t>yoroetben6</t>
  </si>
  <si>
    <t>Benedenstrooms fles 6</t>
  </si>
  <si>
    <t>yoroetben7</t>
  </si>
  <si>
    <t>Benedenstrooms fles 7</t>
  </si>
  <si>
    <t>yoroetben8</t>
  </si>
  <si>
    <t>Benedenstrooms fles 8</t>
  </si>
  <si>
    <t>yoroetben9</t>
  </si>
  <si>
    <t>Benedenstrooms fles 9</t>
  </si>
  <si>
    <t>yoroetbov12</t>
  </si>
  <si>
    <t>Bovenstrooms fles 12</t>
  </si>
  <si>
    <t>yoroetbov13</t>
  </si>
  <si>
    <t>Bovenstrooms fles 13</t>
  </si>
  <si>
    <t>yoroetbov14</t>
  </si>
  <si>
    <t>Bovenstrooms fles 14</t>
  </si>
  <si>
    <t>yoroetmengm</t>
  </si>
  <si>
    <t>z16cz-39480</t>
  </si>
  <si>
    <t xml:space="preserve">WATERAANVOER N:4_15, traject zwb2401-mv01, BE-2024.05
</t>
  </si>
  <si>
    <t>z16cz-39481</t>
  </si>
  <si>
    <t xml:space="preserve">WATERAANVOER N:4_15, traject zwb2401-mv02, BE-2024.05
</t>
  </si>
  <si>
    <t>z16cz-39482</t>
  </si>
  <si>
    <t xml:space="preserve">WATERAANVOER N:4_15, traject zwb2401-mv03, BE-2024.05
</t>
  </si>
  <si>
    <t>z16cz-39483</t>
  </si>
  <si>
    <t xml:space="preserve">WATERAANVOER N:4_15, traject zwb2401-mv04, BE-2024.05
</t>
  </si>
  <si>
    <t>RWZI Amersfoort, filtraat mengbedrijf</t>
  </si>
  <si>
    <t>o1oudv380mw</t>
  </si>
  <si>
    <t>Oude Vaart O van Kremersgat</t>
  </si>
  <si>
    <t>stp080</t>
  </si>
  <si>
    <t>ztzzs-dronten</t>
  </si>
  <si>
    <t>influent AWZI streng 3 Dronten Noord</t>
  </si>
  <si>
    <t>z600-xft-1105</t>
  </si>
  <si>
    <t>z600-x-1104-</t>
  </si>
  <si>
    <t>z600-x-1310-</t>
  </si>
  <si>
    <t>a8096rr7</t>
  </si>
  <si>
    <t>van werven LP riool</t>
  </si>
  <si>
    <t>a8191aa4-zl</t>
  </si>
  <si>
    <t>Akzo Nobel obas laadkuil</t>
  </si>
  <si>
    <t>a8191aa4-zt</t>
  </si>
  <si>
    <t>Akzo Nobel obas tankpit</t>
  </si>
  <si>
    <t>s2402071505h</t>
  </si>
  <si>
    <t>Vijver Boersingel Nijverdal</t>
  </si>
  <si>
    <t>s7548rb12h1</t>
  </si>
  <si>
    <t>s7575ej009h1</t>
  </si>
  <si>
    <t>Effluent vetafscheider productiehal VIT Oldenzaal</t>
  </si>
  <si>
    <t>ywb2401-mv03z1</t>
  </si>
  <si>
    <t>Zandvang Rekken, Den Borgweg 13, zandbank laag 1</t>
  </si>
  <si>
    <t>ywb2401-mv03z2</t>
  </si>
  <si>
    <t>Zandvang Rekken, Den Borgweg 13, zandbank laag 2</t>
  </si>
  <si>
    <t>wbtoets (Toetsing aan Regeling bodemkwaliteit 2022)</t>
  </si>
  <si>
    <t>s2402071510h</t>
  </si>
  <si>
    <t>FGH024 emballage afgifte blanco</t>
  </si>
  <si>
    <t>FGH024 emballage afgifte blanco duplo</t>
  </si>
  <si>
    <t>wd24-060982</t>
  </si>
  <si>
    <t>wd24-060994</t>
  </si>
  <si>
    <t>wd24-080647</t>
  </si>
  <si>
    <t>OIJOLIE1X</t>
  </si>
  <si>
    <t>wd24-080648</t>
  </si>
  <si>
    <t>BIJOLIE1X</t>
  </si>
  <si>
    <t>z15hz-39566</t>
  </si>
  <si>
    <t>SW EMMELOORD, Wegsloot langs Hannie Schaftweg, zwb2404-mv03, BE-2025.24</t>
  </si>
  <si>
    <t>z15hz-39567</t>
  </si>
  <si>
    <t>SW EMMELOORD, Hannie Schaftsloot, zwb2404-mv04, BE-2025.24</t>
  </si>
  <si>
    <t>z15hz-39568</t>
  </si>
  <si>
    <t>SW EMMELOORD, Hannie Schaftsloot, zwb2404-mv05, BE-2025.24</t>
  </si>
  <si>
    <t>z15hz-39569</t>
  </si>
  <si>
    <t>SW EMMELOORD, Zeeuws-Vlaanderensingel, zwb2404-mv06, BE-2025.24</t>
  </si>
  <si>
    <t>z15hz-39570</t>
  </si>
  <si>
    <t>SW EMMELOORD, Zeeuws-Vlaanderensingel, zwb2404-mv07, BE-2025.24</t>
  </si>
  <si>
    <t>z15hz-39571</t>
  </si>
  <si>
    <t>SW EMMELOORD, Zeeuws-Vlaanderensingel, zwb2404-mv08, BE-2025.24</t>
  </si>
  <si>
    <t>z15hz-39572</t>
  </si>
  <si>
    <t>SW EMMELOORD, Amstellandsingel, zwb2404-mv09, BE-2025.24</t>
  </si>
  <si>
    <t>z15hz-39573</t>
  </si>
  <si>
    <t>SW EMMELOORD, Espelerwegsloot, zwb2404-mv22, BE-2025.24</t>
  </si>
  <si>
    <t>z15hz-39574</t>
  </si>
  <si>
    <t>SW EMMELOORD, Espelerwegsingel, zwb2404-mv10, BE-2025.24</t>
  </si>
  <si>
    <t>z15hz-39575</t>
  </si>
  <si>
    <t>SW EMMELOORD, Espelerwegsingel, zwb2404-mv11, BE-2025.24</t>
  </si>
  <si>
    <t>z15hz-39576</t>
  </si>
  <si>
    <t>SW EMMELOORD, Espelerwegsingel, zwb2404-mv12, BE-2025.24</t>
  </si>
  <si>
    <t>z15hz-39577</t>
  </si>
  <si>
    <t>SW EMMELOORD, Espelerwegsingel-Stellingwerfsingel,zwb2404-mv13,BE-2025.24</t>
  </si>
  <si>
    <t>z15hz-39578</t>
  </si>
  <si>
    <t>SW EMMELOORD, Gaasterlandvijver-Zuiderveldsingel, zwb2404-mv14, BE-2025.24</t>
  </si>
  <si>
    <t>z20fn-39505</t>
  </si>
  <si>
    <t>BIDDINGPOELEN, zwb2403-mv04, BE-2025.23</t>
  </si>
  <si>
    <t>z20fn-39564</t>
  </si>
  <si>
    <t>SW EMMELOORD, Hannie Schaftsloot, zwb2404-mv01, BE-2025.24</t>
  </si>
  <si>
    <t>z20fn-39565</t>
  </si>
  <si>
    <t>SW EMMELOORD, Hannie Schaftsloot, zwb2404-mv02, BE-2025.24</t>
  </si>
  <si>
    <t>z20fn-39579</t>
  </si>
  <si>
    <t>SW EMMELOORD, Verlengde Gildenwegsingel, zwb2404-mv15, BE-2025.24</t>
  </si>
  <si>
    <t>z20fn-39580</t>
  </si>
  <si>
    <t>SW EMMELOORD, Verlengde Gildenwegsingel, zwb2404-mv16, BE-2025.24</t>
  </si>
  <si>
    <t>z20fn-39581</t>
  </si>
  <si>
    <t>SW EMMELOORD, Verlengde Gildenwegsingel, zwb2404-mv17, BE-2025.24</t>
  </si>
  <si>
    <t>z20fn-39582</t>
  </si>
  <si>
    <t>SW EMMELOORD, Platinasingel, zwb2404-mv18, BE-2025.24</t>
  </si>
  <si>
    <t>z20fn-39583</t>
  </si>
  <si>
    <t>SW EMMELOORD, Platinasingel, zwb2404-mv19, BE-2025.24</t>
  </si>
  <si>
    <t>z20fn-39584</t>
  </si>
  <si>
    <t>SW EMMELOORD, Platinasingel, zwb2404-mv20, BE-2025.24</t>
  </si>
  <si>
    <t>z20hn-39500</t>
  </si>
  <si>
    <t>BISONTOCHT, zwb2403-mv01, BE-2025.23</t>
  </si>
  <si>
    <t>z20hn-39501</t>
  </si>
  <si>
    <t>TARPAN, zwb2403-mv02, BE-2025.23</t>
  </si>
  <si>
    <t>z20hn-39504</t>
  </si>
  <si>
    <t>TARPAN, zwb2403-mv03, BE-2025.23</t>
  </si>
  <si>
    <t>z21an-39585</t>
  </si>
  <si>
    <t>SW EMMELOORD, Distributiesingel, zwb2404-mv21, BE-2025.24</t>
  </si>
  <si>
    <t>Givaudan etmaalmonster</t>
  </si>
  <si>
    <t>owdod0001</t>
  </si>
  <si>
    <t>e-DNA monsters beverrat en muskusrat</t>
  </si>
  <si>
    <t>owdod0002</t>
  </si>
  <si>
    <t>owdod0003</t>
  </si>
  <si>
    <t>owdod0004</t>
  </si>
  <si>
    <t>owdod0005</t>
  </si>
  <si>
    <t>owdod0006</t>
  </si>
  <si>
    <t>s7591ap053h1</t>
  </si>
  <si>
    <t>Schiphorst Denekamp</t>
  </si>
  <si>
    <t>Lozingspunt Bezinkbak</t>
  </si>
  <si>
    <t>ztzafla</t>
  </si>
  <si>
    <t>Flamco B.V. CP</t>
  </si>
  <si>
    <t>orsc20240214-1</t>
  </si>
  <si>
    <t>Oliedrijflaag RW-riool nabij Aubelto te Ruinerwold</t>
  </si>
  <si>
    <t>wdght-condgoor-1</t>
  </si>
  <si>
    <t>Condensaat na REDBOX - monster 1</t>
  </si>
  <si>
    <t>wdght-condgoor-2</t>
  </si>
  <si>
    <t>Condensaat 50W/50C- monster 2</t>
  </si>
  <si>
    <t>wdght-condgoor-3</t>
  </si>
  <si>
    <t>Condensaat 100C- monster 3</t>
  </si>
  <si>
    <t>wdght-condgoor-4</t>
  </si>
  <si>
    <t>Condensaat 500MLW/1000MLC - monster 4</t>
  </si>
  <si>
    <t>wdght-condgoor-5</t>
  </si>
  <si>
    <t>Condensaat na REDBOX - monster 5</t>
  </si>
  <si>
    <t>z24hwi-01</t>
  </si>
  <si>
    <t>Dichte erf sloot</t>
  </si>
  <si>
    <t>z24hwi-02</t>
  </si>
  <si>
    <t>Effluent bronnering</t>
  </si>
  <si>
    <t>z26az-39553</t>
  </si>
  <si>
    <t>STADSWATER ALMERE, Bevervijvers, zwb2402-mv14, BE-2025.22</t>
  </si>
  <si>
    <t>z26az-39554</t>
  </si>
  <si>
    <t>STADSWATER ALMERE, Bomengracht, zwb2402-mv15, BE-2025.22</t>
  </si>
  <si>
    <t>z26az-39555</t>
  </si>
  <si>
    <t>STADSWATER ALMERE, Verzetsgracht, zwb2402-mv16, BE-2025.22</t>
  </si>
  <si>
    <t>z26az-39556</t>
  </si>
  <si>
    <t>STADSWATER ALMERE, Stadswetering, zwb2402-mv17, BE-2025.22</t>
  </si>
  <si>
    <t>z26az-39557</t>
  </si>
  <si>
    <t>STADSWATER ALMERE, Stadswetering, zwb2402-mv18, BE-2025.22</t>
  </si>
  <si>
    <t>z26cn-39533</t>
  </si>
  <si>
    <t>STADSWATER ALMERE, Michelangelogracht, zwb2402-mv13, BE-2025.22</t>
  </si>
  <si>
    <t>z26cn-39558</t>
  </si>
  <si>
    <t>STADSWATER ALMERE, Veluwegracht, zwb2402-mv19, BE-2025.22</t>
  </si>
  <si>
    <t>z26cn-39559</t>
  </si>
  <si>
    <t>STADSWATER ALMERE, Veluwegracht, zwb2402-mv20, BE-2025.22</t>
  </si>
  <si>
    <t>z26cn-39560</t>
  </si>
  <si>
    <t>STADSWATER ALMERE, Veluwegracht, zwb2402-mv21, BE-2025.22</t>
  </si>
  <si>
    <t>z26cn-39561</t>
  </si>
  <si>
    <t>STADSWATER ALMERE, Lubitschvijver 1 en 2, zwb2402-mv22, BE-2025.22</t>
  </si>
  <si>
    <t>z26cn-39562</t>
  </si>
  <si>
    <t>STADSWATER ALMERE, S van Collumvijver 1 en 2, zwb2402-mv23, BE-2025.22</t>
  </si>
  <si>
    <t>z26cn-39563</t>
  </si>
  <si>
    <t>zeefzain</t>
  </si>
  <si>
    <t>jschrijer</t>
  </si>
  <si>
    <t>Zeefzain toegevoegd aan het domein in cel F31. De controle voor duplometing voor IND/GLIND gecorrigeerd, zodat deze test niet meer onterecht in duplo toegekend wordt.</t>
  </si>
  <si>
    <t>aacpntravanwerven</t>
  </si>
  <si>
    <t>omgeving sloot van werven</t>
  </si>
  <si>
    <t>aavanwerven</t>
  </si>
  <si>
    <t>straatkolk van Werven</t>
  </si>
  <si>
    <t>yiv-pap-dir-m01</t>
  </si>
  <si>
    <t>Papierfabriek Doetinchem Terborgseweg 52</t>
  </si>
  <si>
    <t>bromaat-lg (bromaat)</t>
  </si>
  <si>
    <t>lfgh042af</t>
  </si>
  <si>
    <t>FGH042 emballage afgifte blanco</t>
  </si>
  <si>
    <t>s20325</t>
  </si>
  <si>
    <t>Vijver Boekelose Stoomblekerij, Boekelo</t>
  </si>
  <si>
    <t>s20326</t>
  </si>
  <si>
    <t>Vijver Roelof Blokzijlstraat, Boekelo</t>
  </si>
  <si>
    <t>s20327</t>
  </si>
  <si>
    <t>Vijver Bernard Roerinkstraat, Boekelo</t>
  </si>
  <si>
    <t>s70058</t>
  </si>
  <si>
    <t>Wettringe, landsgrens DLD, Coevorden</t>
  </si>
  <si>
    <t>Veldhuizerwijk gemaal Rietplas, Siepeldijk, Emmen</t>
  </si>
  <si>
    <t>s85180</t>
  </si>
  <si>
    <t>Coevorden-Alte Picardiekanaal, landsgrens DLD, Coevorden</t>
  </si>
  <si>
    <t>monb35 (Monsterbehandeling – 35 ilowpunten)</t>
  </si>
  <si>
    <t>monb50 (Monsterbehandeling – 50 ilowpunten)</t>
  </si>
  <si>
    <t>riscnvcanbtr (Risiconiveau cyanobacteriën)</t>
  </si>
  <si>
    <t>o-dna-monster10</t>
  </si>
  <si>
    <t>o-dna-monster7</t>
  </si>
  <si>
    <t>o-dna-monster8</t>
  </si>
  <si>
    <t>o-dna-monster9</t>
  </si>
  <si>
    <t>z24hwi-03</t>
  </si>
  <si>
    <t>Lozingsbuis Van Werven Biddinghuizen</t>
  </si>
  <si>
    <t>STADSWATER ALMERE, Mannus Franken Gracht, zwb2402-mv24, BE-2025.22</t>
  </si>
  <si>
    <t>lwbc1</t>
  </si>
  <si>
    <t>lotest042</t>
  </si>
  <si>
    <t>Testmonster tbv nieuwe verpakking fgh042</t>
  </si>
  <si>
    <t>lotest052</t>
  </si>
  <si>
    <t>Testmonster tbv nieuwe verpakking fgh052</t>
  </si>
  <si>
    <t>o57effl-1</t>
  </si>
  <si>
    <t>RWZI Zwolle effluent MK-1 (IJssel)</t>
  </si>
  <si>
    <t>Benedenstrooms Hand ben</t>
  </si>
  <si>
    <t>Mengmonster 23/24</t>
  </si>
  <si>
    <t>z15hz-193-01</t>
  </si>
  <si>
    <t>STADSWATER EMMELOORD, Gooilaanvijver, veldmeting</t>
  </si>
  <si>
    <t>z20en-39589</t>
  </si>
  <si>
    <t>WESTERMEERTOCHT, zwb2405-mv01, BE-2025.25</t>
  </si>
  <si>
    <t>z20en-39607</t>
  </si>
  <si>
    <t>WESTERMEERTOCHT, zwb2405-mv02, BE-2025.25</t>
  </si>
  <si>
    <t>z20en-39608</t>
  </si>
  <si>
    <t>WESTERMEERTOCHT, zwb2405-mv03, BE-2025.25</t>
  </si>
  <si>
    <t>z20fn-39609</t>
  </si>
  <si>
    <t>STEENBANKTOCHT, zwb2405-mv04, BE-2025.25</t>
  </si>
  <si>
    <t>z20hz-39610</t>
  </si>
  <si>
    <t>BOEIENTOCHT, zwb2406-mv01, BE-2025.26</t>
  </si>
  <si>
    <t>z21an-39629</t>
  </si>
  <si>
    <t>KAVELSLOOT N:EM-014, nabij Elburgstraat</t>
  </si>
  <si>
    <t>z26dz-39611</t>
  </si>
  <si>
    <t>WINKELTOCHT, zwb2406-mv02, BE-2025.26</t>
  </si>
  <si>
    <t>z26dz-39612</t>
  </si>
  <si>
    <t>WINKELTOCHT, zwb2406-mv03, BE-2025.26</t>
  </si>
  <si>
    <t>z26dz-39613</t>
  </si>
  <si>
    <t>WINKELTOCHT, zwb2406-mv04, BE-2025.26</t>
  </si>
  <si>
    <t>z26dz-39614</t>
  </si>
  <si>
    <t>WINKELTOCHT, zwb2406-mv05, BE-2025.26</t>
  </si>
  <si>
    <t>z26dz-39615</t>
  </si>
  <si>
    <t>WINKELTOCHT, zwb2406-mv06, BE-2025.26</t>
  </si>
  <si>
    <t>z26dz-39616</t>
  </si>
  <si>
    <t>WINKELTOCHT, zwb2406-mv07, BE-2025.26</t>
  </si>
  <si>
    <t>z26dz-39617</t>
  </si>
  <si>
    <t>WINKELTOCHT, zwb2406-mv08, BE-2025.26</t>
  </si>
  <si>
    <t>z26dz-39618</t>
  </si>
  <si>
    <t>WINKELTOCHT, zwb2406-mv09, BE-2025.26</t>
  </si>
  <si>
    <t>z26dz-39619</t>
  </si>
  <si>
    <t>WINKELTOCHT, zwb2406-mv10, BE-2025.26</t>
  </si>
  <si>
    <t>z26dz-39620</t>
  </si>
  <si>
    <t>WINKELTOCHT, zwb2406-mv11, BE-2025.26</t>
  </si>
  <si>
    <t>z26dz-39621</t>
  </si>
  <si>
    <t>WINKELTOCHT, zwb2406-mv12, BE-2025.26</t>
  </si>
  <si>
    <t>z26dz-39622</t>
  </si>
  <si>
    <t>WINKELTOCHT, zwb2406-mv13, BE-2025.26</t>
  </si>
  <si>
    <t>z26dz-39623</t>
  </si>
  <si>
    <t>WINKELTOCHT, zwb2406-mv14, BE-2025.26</t>
  </si>
  <si>
    <t>z26dz-39624</t>
  </si>
  <si>
    <t>WINKELTOCHT, zwb2406-mv15, BE-2025.26</t>
  </si>
  <si>
    <t>z26fz-39628</t>
  </si>
  <si>
    <t>HARDERBOSTOCHT, duiker Harderbosweg</t>
  </si>
  <si>
    <t>aa240222-gref</t>
  </si>
  <si>
    <t>Schoon grondmonster nabij beschoeiingswerkzaamheden, referentie</t>
  </si>
  <si>
    <t>aa240222-g1</t>
  </si>
  <si>
    <t>Grondmonster direct bij beschoeiingswerkzaamheden</t>
  </si>
  <si>
    <t>aa240222-g2</t>
  </si>
  <si>
    <t>Grondmonster rechtstreeks van beschoeiingspalen</t>
  </si>
  <si>
    <t>aa240222-owref</t>
  </si>
  <si>
    <t>Watermonster bovenstrooms beschoeiingswerkzaamheden, referentie</t>
  </si>
  <si>
    <t>aa240222-ow1</t>
  </si>
  <si>
    <t>Watermonster bij beschoeiingswerkzaamheden</t>
  </si>
  <si>
    <t>wdkolbslib</t>
  </si>
  <si>
    <t>Slib uit eindopslag</t>
  </si>
  <si>
    <t>s7586bj000h01</t>
  </si>
  <si>
    <t>Monstername Ruhenbergerbeek</t>
  </si>
  <si>
    <t>s7586bj043h01</t>
  </si>
  <si>
    <t>Monstername Hoogwater</t>
  </si>
  <si>
    <t>s7586rd002h01</t>
  </si>
  <si>
    <t>s7586rh001h01</t>
  </si>
  <si>
    <t>z24sko01</t>
  </si>
  <si>
    <t>ondergemaal Noorderbaan Biddinghuizen</t>
  </si>
  <si>
    <t>wd24-082486</t>
  </si>
  <si>
    <t>KLNIJMBAANRIOOL01</t>
  </si>
  <si>
    <t>wd24-082487</t>
  </si>
  <si>
    <t>KLNIJMKONBAN01</t>
  </si>
  <si>
    <t>yoroetbenmm</t>
  </si>
  <si>
    <t>Benedenstrooms menmonster 23/24</t>
  </si>
  <si>
    <t>Benedenstrooms fles 18</t>
  </si>
  <si>
    <t>Benedenstrooms fles 19</t>
  </si>
  <si>
    <t>ytaa202407814</t>
  </si>
  <si>
    <t>Opslagplaats Holten Depot 18</t>
  </si>
  <si>
    <t>wdkwrwater</t>
  </si>
  <si>
    <t>ate5627</t>
  </si>
  <si>
    <t>Slachthuis Veenendaal BV MW</t>
  </si>
  <si>
    <t>a3888mx60-2</t>
  </si>
  <si>
    <t>Alpuro OBAS</t>
  </si>
  <si>
    <t>wd-o57infl</t>
  </si>
  <si>
    <t>lvio24-30ow5</t>
  </si>
  <si>
    <t>Ringonderzoek VIO 24-30 ow5</t>
  </si>
  <si>
    <t>lvio24-30ow6</t>
  </si>
  <si>
    <t>Ringonderzoek VIO 24-30 ow6</t>
  </si>
  <si>
    <t>lvio24-30std7</t>
  </si>
  <si>
    <t>Ringonderzoek VIO 24-30 std7</t>
  </si>
  <si>
    <t>o-dna-monster</t>
  </si>
  <si>
    <t>s080moi-af-vta</t>
  </si>
  <si>
    <t>slibkoek monsters tbv ontwateringstest VTA</t>
  </si>
  <si>
    <t>s080moi003tv-vta</t>
  </si>
  <si>
    <t>ntslib monsters tbv ontwateringstest VTA</t>
  </si>
  <si>
    <t>wdwb2401-mv01</t>
  </si>
  <si>
    <t>Golfclub de Koepel, Wierden</t>
  </si>
  <si>
    <t>z2200-034k</t>
  </si>
  <si>
    <t>gemaal Vissering-uitstortgootsteen in opslagruimte schoonmaakhok</t>
  </si>
  <si>
    <t>wdaardehuis</t>
  </si>
  <si>
    <t>wdgolfclub</t>
  </si>
  <si>
    <t>52.5043</t>
  </si>
  <si>
    <t>6.01029</t>
  </si>
  <si>
    <t>52.23938</t>
  </si>
  <si>
    <t>5.97261</t>
  </si>
  <si>
    <t>52.09311</t>
  </si>
  <si>
    <t>6.18538</t>
  </si>
  <si>
    <t>52.45773</t>
  </si>
  <si>
    <t>5.83502</t>
  </si>
  <si>
    <t>52.34311</t>
  </si>
  <si>
    <t>5.99994</t>
  </si>
  <si>
    <t>52.39108</t>
  </si>
  <si>
    <t>6.05303</t>
  </si>
  <si>
    <t>52.35737</t>
  </si>
  <si>
    <t>5.6316</t>
  </si>
  <si>
    <t>52.48497</t>
  </si>
  <si>
    <t>6.04055</t>
  </si>
  <si>
    <t>52.26106</t>
  </si>
  <si>
    <t>6.12116</t>
  </si>
  <si>
    <t>52.17312</t>
  </si>
  <si>
    <t>5.348</t>
  </si>
  <si>
    <t>51.99723</t>
  </si>
  <si>
    <t>5.65849</t>
  </si>
  <si>
    <t>52.03882</t>
  </si>
  <si>
    <t>5.62308</t>
  </si>
  <si>
    <t>52.23118</t>
  </si>
  <si>
    <t>5.47433</t>
  </si>
  <si>
    <t>51.96679</t>
  </si>
  <si>
    <t>5.72261</t>
  </si>
  <si>
    <t>51.9668</t>
  </si>
  <si>
    <t>5.72262</t>
  </si>
  <si>
    <t>51.96681</t>
  </si>
  <si>
    <t>5.72264</t>
  </si>
  <si>
    <t>52.19377</t>
  </si>
  <si>
    <t>5.29777</t>
  </si>
  <si>
    <t>52.03729</t>
  </si>
  <si>
    <t>5.52333</t>
  </si>
  <si>
    <t>52.08819</t>
  </si>
  <si>
    <t>5.44812</t>
  </si>
  <si>
    <t>52.05004</t>
  </si>
  <si>
    <t>6.11679</t>
  </si>
  <si>
    <t>52.07611</t>
  </si>
  <si>
    <t>6.0871</t>
  </si>
  <si>
    <t>52.13404</t>
  </si>
  <si>
    <t>6.04295</t>
  </si>
  <si>
    <t>52.29244</t>
  </si>
  <si>
    <t>5.99735</t>
  </si>
  <si>
    <t>52.37757</t>
  </si>
  <si>
    <t>6.04655</t>
  </si>
  <si>
    <t>52.38812</t>
  </si>
  <si>
    <t>6.05135</t>
  </si>
  <si>
    <t>52.44296</t>
  </si>
  <si>
    <t>6.07345</t>
  </si>
  <si>
    <t>52.21691</t>
  </si>
  <si>
    <t>5.97025</t>
  </si>
  <si>
    <t>52.23874</t>
  </si>
  <si>
    <t>5.9754</t>
  </si>
  <si>
    <t>52.1113</t>
  </si>
  <si>
    <t>6.07981</t>
  </si>
  <si>
    <t>52.15238</t>
  </si>
  <si>
    <t>6.03272</t>
  </si>
  <si>
    <t>52.31147</t>
  </si>
  <si>
    <t>5.99896</t>
  </si>
  <si>
    <t>52.33149</t>
  </si>
  <si>
    <t>6.01398</t>
  </si>
  <si>
    <t>52.32915</t>
  </si>
  <si>
    <t>6.00889</t>
  </si>
  <si>
    <t>52.34281</t>
  </si>
  <si>
    <t>5.96972</t>
  </si>
  <si>
    <t>52.3956</t>
  </si>
  <si>
    <t>6.04787</t>
  </si>
  <si>
    <t>52.49417</t>
  </si>
  <si>
    <t>6.02714</t>
  </si>
  <si>
    <t>52.47642</t>
  </si>
  <si>
    <t>6.0551</t>
  </si>
  <si>
    <t>52.47476</t>
  </si>
  <si>
    <t>6.06623</t>
  </si>
  <si>
    <t>52.47578</t>
  </si>
  <si>
    <t>6.0681</t>
  </si>
  <si>
    <t>52.48127</t>
  </si>
  <si>
    <t>6.06122</t>
  </si>
  <si>
    <t>52.46952</t>
  </si>
  <si>
    <t>6.0742</t>
  </si>
  <si>
    <t>52.4708</t>
  </si>
  <si>
    <t>5.99746</t>
  </si>
  <si>
    <t>52.49092</t>
  </si>
  <si>
    <t>5.98653</t>
  </si>
  <si>
    <t>52.49565</t>
  </si>
  <si>
    <t>6.02376</t>
  </si>
  <si>
    <t>52.50205</t>
  </si>
  <si>
    <t>6.01428</t>
  </si>
  <si>
    <t>52.50517</t>
  </si>
  <si>
    <t>6.02228</t>
  </si>
  <si>
    <t>52.49521</t>
  </si>
  <si>
    <t>6.02847</t>
  </si>
  <si>
    <t>52.21375</t>
  </si>
  <si>
    <t>6.00849</t>
  </si>
  <si>
    <t>52.22621</t>
  </si>
  <si>
    <t>5.99862</t>
  </si>
  <si>
    <t>52.18608</t>
  </si>
  <si>
    <t>5.98254</t>
  </si>
  <si>
    <t>52.19697</t>
  </si>
  <si>
    <t>5.97229</t>
  </si>
  <si>
    <t>52.20119</t>
  </si>
  <si>
    <t>6.02717</t>
  </si>
  <si>
    <t>52.19426</t>
  </si>
  <si>
    <t>5.95172</t>
  </si>
  <si>
    <t>52.21257</t>
  </si>
  <si>
    <t>5.96455</t>
  </si>
  <si>
    <t>52.21608</t>
  </si>
  <si>
    <t>5.98754</t>
  </si>
  <si>
    <t>52.23315</t>
  </si>
  <si>
    <t>5.9872</t>
  </si>
  <si>
    <t>52.20369</t>
  </si>
  <si>
    <t>5.97663</t>
  </si>
  <si>
    <t>52.1938</t>
  </si>
  <si>
    <t>6.01133</t>
  </si>
  <si>
    <t>52.24109</t>
  </si>
  <si>
    <t>5.97542</t>
  </si>
  <si>
    <t>52.33554</t>
  </si>
  <si>
    <t>5.97359</t>
  </si>
  <si>
    <t>52.33235</t>
  </si>
  <si>
    <t>5.92739</t>
  </si>
  <si>
    <t>52.39856</t>
  </si>
  <si>
    <t>6.01196</t>
  </si>
  <si>
    <t>52.40311</t>
  </si>
  <si>
    <t>6.01139</t>
  </si>
  <si>
    <t>52.38204</t>
  </si>
  <si>
    <t>6.03743</t>
  </si>
  <si>
    <t>52.34184</t>
  </si>
  <si>
    <t>5.92596</t>
  </si>
  <si>
    <t>52.29298</t>
  </si>
  <si>
    <t>5.99564</t>
  </si>
  <si>
    <t>52.37404</t>
  </si>
  <si>
    <t>6.04201</t>
  </si>
  <si>
    <t>52.25517</t>
  </si>
  <si>
    <t>5.98155</t>
  </si>
  <si>
    <t>52.23645</t>
  </si>
  <si>
    <t>5.97401</t>
  </si>
  <si>
    <t>52.33178</t>
  </si>
  <si>
    <t>6.01497</t>
  </si>
  <si>
    <t>52.22446</t>
  </si>
  <si>
    <t>5.96732</t>
  </si>
  <si>
    <t>52.28402</t>
  </si>
  <si>
    <t>5.98972</t>
  </si>
  <si>
    <t>52.28439</t>
  </si>
  <si>
    <t>5.97312</t>
  </si>
  <si>
    <t>52.34542</t>
  </si>
  <si>
    <t>6.02071</t>
  </si>
  <si>
    <t>52.34743</t>
  </si>
  <si>
    <t>5.98276</t>
  </si>
  <si>
    <t>52.34336</t>
  </si>
  <si>
    <t>5.99264</t>
  </si>
  <si>
    <t>52.34029</t>
  </si>
  <si>
    <t>5.89946</t>
  </si>
  <si>
    <t>52.37101</t>
  </si>
  <si>
    <t>6.00238</t>
  </si>
  <si>
    <t>52.36942</t>
  </si>
  <si>
    <t>6.018</t>
  </si>
  <si>
    <t>52.27956</t>
  </si>
  <si>
    <t>5.93188</t>
  </si>
  <si>
    <t>52.28551</t>
  </si>
  <si>
    <t>5.91145</t>
  </si>
  <si>
    <t>52.28744</t>
  </si>
  <si>
    <t>5.95613</t>
  </si>
  <si>
    <t>52.37622</t>
  </si>
  <si>
    <t>6.00596</t>
  </si>
  <si>
    <t>52.10496</t>
  </si>
  <si>
    <t>6.14798</t>
  </si>
  <si>
    <t>52.43545</t>
  </si>
  <si>
    <t>6.07408</t>
  </si>
  <si>
    <t>52.08357</t>
  </si>
  <si>
    <t>6.14589</t>
  </si>
  <si>
    <t>52.14065</t>
  </si>
  <si>
    <t>6.09042</t>
  </si>
  <si>
    <t>52.15485</t>
  </si>
  <si>
    <t>6.14215</t>
  </si>
  <si>
    <t>52.15491</t>
  </si>
  <si>
    <t>6.08626</t>
  </si>
  <si>
    <t>52.17851</t>
  </si>
  <si>
    <t>6.13947</t>
  </si>
  <si>
    <t>52.17183</t>
  </si>
  <si>
    <t>6.10947</t>
  </si>
  <si>
    <t>52.17659</t>
  </si>
  <si>
    <t>6.1648</t>
  </si>
  <si>
    <t>52.22958</t>
  </si>
  <si>
    <t>6.14521</t>
  </si>
  <si>
    <t>52.1548</t>
  </si>
  <si>
    <t>6.1667</t>
  </si>
  <si>
    <t>52.14501</t>
  </si>
  <si>
    <t>6.15753</t>
  </si>
  <si>
    <t>52.1216</t>
  </si>
  <si>
    <t>6.15153</t>
  </si>
  <si>
    <t>52.09799</t>
  </si>
  <si>
    <t>6.17037</t>
  </si>
  <si>
    <t>52.19743</t>
  </si>
  <si>
    <t>6.0952</t>
  </si>
  <si>
    <t>52.20337</t>
  </si>
  <si>
    <t>6.10288</t>
  </si>
  <si>
    <t>52.20408</t>
  </si>
  <si>
    <t>6.11759</t>
  </si>
  <si>
    <t>52.19616</t>
  </si>
  <si>
    <t>6.09349</t>
  </si>
  <si>
    <t>52.20005</t>
  </si>
  <si>
    <t>6.12223</t>
  </si>
  <si>
    <t>52.20277</t>
  </si>
  <si>
    <t>6.09782</t>
  </si>
  <si>
    <t>52.20254</t>
  </si>
  <si>
    <t>6.11163</t>
  </si>
  <si>
    <t>6.12119</t>
  </si>
  <si>
    <t>52.26151</t>
  </si>
  <si>
    <t>6.12091</t>
  </si>
  <si>
    <t>52.22955</t>
  </si>
  <si>
    <t>6.12626</t>
  </si>
  <si>
    <t>52.24846</t>
  </si>
  <si>
    <t>6.11013</t>
  </si>
  <si>
    <t>52.20641</t>
  </si>
  <si>
    <t>6.1248</t>
  </si>
  <si>
    <t>52.25474</t>
  </si>
  <si>
    <t>6.08868</t>
  </si>
  <si>
    <t>52.22643</t>
  </si>
  <si>
    <t>6.10626</t>
  </si>
  <si>
    <t>52.23932</t>
  </si>
  <si>
    <t>6.09684</t>
  </si>
  <si>
    <t>52.20941</t>
  </si>
  <si>
    <t>6.08397</t>
  </si>
  <si>
    <t>52.27182</t>
  </si>
  <si>
    <t>6.10558</t>
  </si>
  <si>
    <t>52.25558</t>
  </si>
  <si>
    <t>6.0613</t>
  </si>
  <si>
    <t>52.26166</t>
  </si>
  <si>
    <t>6.10759</t>
  </si>
  <si>
    <t>52.22033</t>
  </si>
  <si>
    <t>6.00668</t>
  </si>
  <si>
    <t>52.22108</t>
  </si>
  <si>
    <t>6.00976</t>
  </si>
  <si>
    <t>52.23338</t>
  </si>
  <si>
    <t>6.08253</t>
  </si>
  <si>
    <t>52.24728</t>
  </si>
  <si>
    <t>6.0933</t>
  </si>
  <si>
    <t>52.28517</t>
  </si>
  <si>
    <t>6.08237</t>
  </si>
  <si>
    <t>52.35684</t>
  </si>
  <si>
    <t>6.07041</t>
  </si>
  <si>
    <t>52.37337</t>
  </si>
  <si>
    <t>6.06333</t>
  </si>
  <si>
    <t>52.25813</t>
  </si>
  <si>
    <t>6.04015</t>
  </si>
  <si>
    <t>52.41963</t>
  </si>
  <si>
    <t>6.08852</t>
  </si>
  <si>
    <t>52.43781</t>
  </si>
  <si>
    <t>6.08903</t>
  </si>
  <si>
    <t>52.25308</t>
  </si>
  <si>
    <t>6.03748</t>
  </si>
  <si>
    <t>52.43458</t>
  </si>
  <si>
    <t>6.0827</t>
  </si>
  <si>
    <t>52.31261</t>
  </si>
  <si>
    <t>6.04458</t>
  </si>
  <si>
    <t>52.44558</t>
  </si>
  <si>
    <t>5.83803</t>
  </si>
  <si>
    <t>52.46705</t>
  </si>
  <si>
    <t>5.84888</t>
  </si>
  <si>
    <t>52.4496</t>
  </si>
  <si>
    <t>5.90218</t>
  </si>
  <si>
    <t>52.50436</t>
  </si>
  <si>
    <t>5.89627</t>
  </si>
  <si>
    <t>52.5115</t>
  </si>
  <si>
    <t>5.89324</t>
  </si>
  <si>
    <t>52.43871</t>
  </si>
  <si>
    <t>5.9526</t>
  </si>
  <si>
    <t>52.51606</t>
  </si>
  <si>
    <t>5.87548</t>
  </si>
  <si>
    <t>52.51164</t>
  </si>
  <si>
    <t>5.89348</t>
  </si>
  <si>
    <t>52.42375</t>
  </si>
  <si>
    <t>5.80728</t>
  </si>
  <si>
    <t>52.4171</t>
  </si>
  <si>
    <t>5.78409</t>
  </si>
  <si>
    <t>52.41596</t>
  </si>
  <si>
    <t>5.78058</t>
  </si>
  <si>
    <t>52.40967</t>
  </si>
  <si>
    <t>5.7694</t>
  </si>
  <si>
    <t>52.38923</t>
  </si>
  <si>
    <t>5.74079</t>
  </si>
  <si>
    <t>52.38972</t>
  </si>
  <si>
    <t>5.73292</t>
  </si>
  <si>
    <t>52.37455</t>
  </si>
  <si>
    <t>5.81881</t>
  </si>
  <si>
    <t>52.38634</t>
  </si>
  <si>
    <t>5.72462</t>
  </si>
  <si>
    <t>52.38459</t>
  </si>
  <si>
    <t>5.71682</t>
  </si>
  <si>
    <t>52.28527</t>
  </si>
  <si>
    <t>5.73665</t>
  </si>
  <si>
    <t>52.36702</t>
  </si>
  <si>
    <t>5.68913</t>
  </si>
  <si>
    <t>52.32385</t>
  </si>
  <si>
    <t>5.70549</t>
  </si>
  <si>
    <t>52.26266</t>
  </si>
  <si>
    <t>5.75266</t>
  </si>
  <si>
    <t>52.43943</t>
  </si>
  <si>
    <t>5.81972</t>
  </si>
  <si>
    <t>52.37941</t>
  </si>
  <si>
    <t>5.70214</t>
  </si>
  <si>
    <t>52.37992</t>
  </si>
  <si>
    <t>5.71344</t>
  </si>
  <si>
    <t>52.40002</t>
  </si>
  <si>
    <t>5.76353</t>
  </si>
  <si>
    <t>52.44925</t>
  </si>
  <si>
    <t>5.83054</t>
  </si>
  <si>
    <t>52.32161</t>
  </si>
  <si>
    <t>5.80382</t>
  </si>
  <si>
    <t>52.35722</t>
  </si>
  <si>
    <t>5.7995</t>
  </si>
  <si>
    <t>52.35717</t>
  </si>
  <si>
    <t>5.79134</t>
  </si>
  <si>
    <t>52.34277</t>
  </si>
  <si>
    <t>5.91051</t>
  </si>
  <si>
    <t>52.33057</t>
  </si>
  <si>
    <t>5.6012</t>
  </si>
  <si>
    <t>52.30226</t>
  </si>
  <si>
    <t>5.58001</t>
  </si>
  <si>
    <t>52.27885</t>
  </si>
  <si>
    <t>5.54269</t>
  </si>
  <si>
    <t>52.24911</t>
  </si>
  <si>
    <t>5.5355</t>
  </si>
  <si>
    <t>52.26379</t>
  </si>
  <si>
    <t>5.53972</t>
  </si>
  <si>
    <t>52.23711</t>
  </si>
  <si>
    <t>5.55383</t>
  </si>
  <si>
    <t>52.24081</t>
  </si>
  <si>
    <t>5.53317</t>
  </si>
  <si>
    <t>52.30985</t>
  </si>
  <si>
    <t>5.56567</t>
  </si>
  <si>
    <t>52.33094</t>
  </si>
  <si>
    <t>5.58748</t>
  </si>
  <si>
    <t>52.1615</t>
  </si>
  <si>
    <t>5.81878</t>
  </si>
  <si>
    <t>52.12097</t>
  </si>
  <si>
    <t>5.56537</t>
  </si>
  <si>
    <t>52.26775</t>
  </si>
  <si>
    <t>5.34531</t>
  </si>
  <si>
    <t>52.26795</t>
  </si>
  <si>
    <t>5.34778</t>
  </si>
  <si>
    <t>52.25917</t>
  </si>
  <si>
    <t>5.37355</t>
  </si>
  <si>
    <t>52.26047</t>
  </si>
  <si>
    <t>5.36484</t>
  </si>
  <si>
    <t>52.26258</t>
  </si>
  <si>
    <t>5.3669</t>
  </si>
  <si>
    <t>52.26658</t>
  </si>
  <si>
    <t>5.35719</t>
  </si>
  <si>
    <t>52.26432</t>
  </si>
  <si>
    <t>5.36312</t>
  </si>
  <si>
    <t>52.26323</t>
  </si>
  <si>
    <t>52.268</t>
  </si>
  <si>
    <t>5.35528</t>
  </si>
  <si>
    <t>52.26558</t>
  </si>
  <si>
    <t>5.3549</t>
  </si>
  <si>
    <t>52.25611</t>
  </si>
  <si>
    <t>52.24289</t>
  </si>
  <si>
    <t>52.25593</t>
  </si>
  <si>
    <t>5.29781</t>
  </si>
  <si>
    <t>51.96956</t>
  </si>
  <si>
    <t>5.66509</t>
  </si>
  <si>
    <t>52.21892</t>
  </si>
  <si>
    <t>5.33353</t>
  </si>
  <si>
    <t>52.21972</t>
  </si>
  <si>
    <t>5.36723</t>
  </si>
  <si>
    <t>52.17717</t>
  </si>
  <si>
    <t>5.34387</t>
  </si>
  <si>
    <t>52.2304</t>
  </si>
  <si>
    <t>5.30988</t>
  </si>
  <si>
    <t>52.1513</t>
  </si>
  <si>
    <t>5.54267</t>
  </si>
  <si>
    <t>52.25898</t>
  </si>
  <si>
    <t>5.49569</t>
  </si>
  <si>
    <t>52.19089</t>
  </si>
  <si>
    <t>5.5056</t>
  </si>
  <si>
    <t>52.21131</t>
  </si>
  <si>
    <t>5.4834</t>
  </si>
  <si>
    <t>52.20033</t>
  </si>
  <si>
    <t>5.49983</t>
  </si>
  <si>
    <t>52.22954</t>
  </si>
  <si>
    <t>5.44534</t>
  </si>
  <si>
    <t>52.23201</t>
  </si>
  <si>
    <t>5.476</t>
  </si>
  <si>
    <t>52.25078</t>
  </si>
  <si>
    <t>5.46748</t>
  </si>
  <si>
    <t>52.25039</t>
  </si>
  <si>
    <t>5.46539</t>
  </si>
  <si>
    <t>52.24016</t>
  </si>
  <si>
    <t>5.43088</t>
  </si>
  <si>
    <t>52.23439</t>
  </si>
  <si>
    <t>5.41468</t>
  </si>
  <si>
    <t>52.23752</t>
  </si>
  <si>
    <t>5.39985</t>
  </si>
  <si>
    <t>52.19602</t>
  </si>
  <si>
    <t>5.44097</t>
  </si>
  <si>
    <t>52.16338</t>
  </si>
  <si>
    <t>5.43843</t>
  </si>
  <si>
    <t>52.16291</t>
  </si>
  <si>
    <t>5.45943</t>
  </si>
  <si>
    <t>52.16003</t>
  </si>
  <si>
    <t>52.15555</t>
  </si>
  <si>
    <t>5.6489</t>
  </si>
  <si>
    <t>52.19826</t>
  </si>
  <si>
    <t>5.57267</t>
  </si>
  <si>
    <t>52.12773</t>
  </si>
  <si>
    <t>5.63615</t>
  </si>
  <si>
    <t>52.13016</t>
  </si>
  <si>
    <t>52.13245</t>
  </si>
  <si>
    <t>5.56907</t>
  </si>
  <si>
    <t>52.14713</t>
  </si>
  <si>
    <t>5.54677</t>
  </si>
  <si>
    <t>52.17513</t>
  </si>
  <si>
    <t>5.62038</t>
  </si>
  <si>
    <t>52.17373</t>
  </si>
  <si>
    <t>5.61697</t>
  </si>
  <si>
    <t>52.13922</t>
  </si>
  <si>
    <t>5.76004</t>
  </si>
  <si>
    <t>52.09208</t>
  </si>
  <si>
    <t>5.77884</t>
  </si>
  <si>
    <t>52.0696</t>
  </si>
  <si>
    <t>5.48419</t>
  </si>
  <si>
    <t>52.03735</t>
  </si>
  <si>
    <t>5.63496</t>
  </si>
  <si>
    <t>52.04223</t>
  </si>
  <si>
    <t>5.59454</t>
  </si>
  <si>
    <t>52.0388</t>
  </si>
  <si>
    <t>5.62314</t>
  </si>
  <si>
    <t>52.04008</t>
  </si>
  <si>
    <t>5.61978</t>
  </si>
  <si>
    <t>52.04088</t>
  </si>
  <si>
    <t>5.59994</t>
  </si>
  <si>
    <t>52.01575</t>
  </si>
  <si>
    <t>5.58693</t>
  </si>
  <si>
    <t>51.99722</t>
  </si>
  <si>
    <t>51.99647</t>
  </si>
  <si>
    <t>5.65605</t>
  </si>
  <si>
    <t>51.98941</t>
  </si>
  <si>
    <t>5.64882</t>
  </si>
  <si>
    <t>51.97422</t>
  </si>
  <si>
    <t>5.63491</t>
  </si>
  <si>
    <t>51.96844</t>
  </si>
  <si>
    <t>5.66369</t>
  </si>
  <si>
    <t>51.98018</t>
  </si>
  <si>
    <t>5.65393</t>
  </si>
  <si>
    <t>52.12167</t>
  </si>
  <si>
    <t>5.54521</t>
  </si>
  <si>
    <t>52.13281</t>
  </si>
  <si>
    <t>5.48493</t>
  </si>
  <si>
    <t>52.08633</t>
  </si>
  <si>
    <t>5.54632</t>
  </si>
  <si>
    <t>51.97813</t>
  </si>
  <si>
    <t>5.75902</t>
  </si>
  <si>
    <t>51.98787</t>
  </si>
  <si>
    <t>5.78144</t>
  </si>
  <si>
    <t>5.77852</t>
  </si>
  <si>
    <t>51.98218</t>
  </si>
  <si>
    <t>5.77029</t>
  </si>
  <si>
    <t>51.97297</t>
  </si>
  <si>
    <t>5.7485</t>
  </si>
  <si>
    <t>51.98366</t>
  </si>
  <si>
    <t>5.77031</t>
  </si>
  <si>
    <t>51.98203</t>
  </si>
  <si>
    <t>5.76462</t>
  </si>
  <si>
    <t>52.24919</t>
  </si>
  <si>
    <t>5.42835</t>
  </si>
  <si>
    <t>52.1731</t>
  </si>
  <si>
    <t>5.34794</t>
  </si>
  <si>
    <t>52.17533</t>
  </si>
  <si>
    <t>5.34995</t>
  </si>
  <si>
    <t>51.99562</t>
  </si>
  <si>
    <t>5.60161</t>
  </si>
  <si>
    <t>51.9662</t>
  </si>
  <si>
    <t>5.6182</t>
  </si>
  <si>
    <t>52.04216</t>
  </si>
  <si>
    <t>5.53439</t>
  </si>
  <si>
    <t>52.04883</t>
  </si>
  <si>
    <t>5.49129</t>
  </si>
  <si>
    <t>52.07994</t>
  </si>
  <si>
    <t>5.40448</t>
  </si>
  <si>
    <t>52.09558</t>
  </si>
  <si>
    <t>5.44994</t>
  </si>
  <si>
    <t>52.13579</t>
  </si>
  <si>
    <t>5.44741</t>
  </si>
  <si>
    <t>52.15385</t>
  </si>
  <si>
    <t>5.41469</t>
  </si>
  <si>
    <t>52.08192</t>
  </si>
  <si>
    <t>5.37612</t>
  </si>
  <si>
    <t>52.1428</t>
  </si>
  <si>
    <t>5.40189</t>
  </si>
  <si>
    <t>52.07967</t>
  </si>
  <si>
    <t>5.37407</t>
  </si>
  <si>
    <t>52.08962</t>
  </si>
  <si>
    <t>5.45011</t>
  </si>
  <si>
    <t>52.14086</t>
  </si>
  <si>
    <t>5.44708</t>
  </si>
  <si>
    <t>52.16552</t>
  </si>
  <si>
    <t>5.38058</t>
  </si>
  <si>
    <t>52.16019</t>
  </si>
  <si>
    <t>5.38327</t>
  </si>
  <si>
    <t>52.22571</t>
  </si>
  <si>
    <t>5.31302</t>
  </si>
  <si>
    <t>52.25459</t>
  </si>
  <si>
    <t>5.32785</t>
  </si>
  <si>
    <t>52.22488</t>
  </si>
  <si>
    <t>5.32808</t>
  </si>
  <si>
    <t>52.2523</t>
  </si>
  <si>
    <t>5.38852</t>
  </si>
  <si>
    <t>52.18275</t>
  </si>
  <si>
    <t>5.33607</t>
  </si>
  <si>
    <t>52.23145</t>
  </si>
  <si>
    <t>5.30532</t>
  </si>
  <si>
    <t>52.19641</t>
  </si>
  <si>
    <t>5.29183</t>
  </si>
  <si>
    <t>52.2478</t>
  </si>
  <si>
    <t>5.30264</t>
  </si>
  <si>
    <t>52.18663</t>
  </si>
  <si>
    <t>5.34262</t>
  </si>
  <si>
    <t>52.05244</t>
  </si>
  <si>
    <t>52.07801</t>
  </si>
  <si>
    <t>5.38697</t>
  </si>
  <si>
    <t>52.1205</t>
  </si>
  <si>
    <t>5.44989</t>
  </si>
  <si>
    <t>51.98146</t>
  </si>
  <si>
    <t>5.76311</t>
  </si>
  <si>
    <t>52.24877</t>
  </si>
  <si>
    <t>5.28725</t>
  </si>
  <si>
    <t>52.26801</t>
  </si>
  <si>
    <t>5.28328</t>
  </si>
  <si>
    <t>52.20459</t>
  </si>
  <si>
    <t>5.34232</t>
  </si>
  <si>
    <t>52.25934</t>
  </si>
  <si>
    <t>5.34736</t>
  </si>
  <si>
    <t>52.10394</t>
  </si>
  <si>
    <t>5.40453</t>
  </si>
  <si>
    <t>52.08624</t>
  </si>
  <si>
    <t>5.44835</t>
  </si>
  <si>
    <t>51.95475</t>
  </si>
  <si>
    <t>5.60912</t>
  </si>
  <si>
    <t>52.24307</t>
  </si>
  <si>
    <t>52.27844</t>
  </si>
  <si>
    <t>5.28756</t>
  </si>
  <si>
    <t>52.13222</t>
  </si>
  <si>
    <t>5.99587</t>
  </si>
  <si>
    <t>52.22018</t>
  </si>
  <si>
    <t>6.00476</t>
  </si>
  <si>
    <t>52.39674</t>
  </si>
  <si>
    <t>6.05305</t>
  </si>
  <si>
    <t>52.30691</t>
  </si>
  <si>
    <t>6.00406</t>
  </si>
  <si>
    <t>52.30203</t>
  </si>
  <si>
    <t>5.97845</t>
  </si>
  <si>
    <t>52.33074</t>
  </si>
  <si>
    <t>5.98993</t>
  </si>
  <si>
    <t>52.31097</t>
  </si>
  <si>
    <t>5.96985</t>
  </si>
  <si>
    <t>52.30174</t>
  </si>
  <si>
    <t>5.96421</t>
  </si>
  <si>
    <t>52.48091</t>
  </si>
  <si>
    <t>6.00615</t>
  </si>
  <si>
    <t>52.1576</t>
  </si>
  <si>
    <t>6.14986</t>
  </si>
  <si>
    <t>52.48308</t>
  </si>
  <si>
    <t>5.89386</t>
  </si>
  <si>
    <t>52.0541</t>
  </si>
  <si>
    <t>6.10916</t>
  </si>
  <si>
    <t>52.24686</t>
  </si>
  <si>
    <t>6.11535</t>
  </si>
  <si>
    <t>52.24531</t>
  </si>
  <si>
    <t>6.1167</t>
  </si>
  <si>
    <t>52.24131</t>
  </si>
  <si>
    <t>5.311</t>
  </si>
  <si>
    <t>52.24049</t>
  </si>
  <si>
    <t>5.31157</t>
  </si>
  <si>
    <t>52.17803</t>
  </si>
  <si>
    <t>6.14836</t>
  </si>
  <si>
    <t>52.20217</t>
  </si>
  <si>
    <t>6.12198</t>
  </si>
  <si>
    <t>52.43916</t>
  </si>
  <si>
    <t>5.84735</t>
  </si>
  <si>
    <t>52.32411</t>
  </si>
  <si>
    <t>5.70562</t>
  </si>
  <si>
    <t>52.30708</t>
  </si>
  <si>
    <t>5.71421</t>
  </si>
  <si>
    <t>52.30711</t>
  </si>
  <si>
    <t>5.71444</t>
  </si>
  <si>
    <t>52.30309</t>
  </si>
  <si>
    <t>5.72299</t>
  </si>
  <si>
    <t>52.305</t>
  </si>
  <si>
    <t>5.72573</t>
  </si>
  <si>
    <t>52.18511</t>
  </si>
  <si>
    <t>5.96234</t>
  </si>
  <si>
    <t>52.18546</t>
  </si>
  <si>
    <t>5.96214</t>
  </si>
  <si>
    <t>52.1791</t>
  </si>
  <si>
    <t>5.9218</t>
  </si>
  <si>
    <t>5.9215</t>
  </si>
  <si>
    <t>52.1792</t>
  </si>
  <si>
    <t>5.9221</t>
  </si>
  <si>
    <t>52.19702</t>
  </si>
  <si>
    <t>5.92488</t>
  </si>
  <si>
    <t>52.18807</t>
  </si>
  <si>
    <t>5.93054</t>
  </si>
  <si>
    <t>52.18487</t>
  </si>
  <si>
    <t>5.93613</t>
  </si>
  <si>
    <t>52.2366</t>
  </si>
  <si>
    <t>5.96969</t>
  </si>
  <si>
    <t>52.22969</t>
  </si>
  <si>
    <t>5.95539</t>
  </si>
  <si>
    <t>52.21829</t>
  </si>
  <si>
    <t>5.95517</t>
  </si>
  <si>
    <t>52.20642</t>
  </si>
  <si>
    <t>5.9469</t>
  </si>
  <si>
    <t>52.19635</t>
  </si>
  <si>
    <t>5.93339</t>
  </si>
  <si>
    <t>52.19027</t>
  </si>
  <si>
    <t>5.94414</t>
  </si>
  <si>
    <t>52.18763</t>
  </si>
  <si>
    <t>5.92116</t>
  </si>
  <si>
    <t>52.18655</t>
  </si>
  <si>
    <t>5.94193</t>
  </si>
  <si>
    <t>52.1827</t>
  </si>
  <si>
    <t>5.943</t>
  </si>
  <si>
    <t>52.17958</t>
  </si>
  <si>
    <t>5.92302</t>
  </si>
  <si>
    <t>52.18558</t>
  </si>
  <si>
    <t>5.97446</t>
  </si>
  <si>
    <t>52.18661</t>
  </si>
  <si>
    <t>5.98517</t>
  </si>
  <si>
    <t>52.20142</t>
  </si>
  <si>
    <t>5.94986</t>
  </si>
  <si>
    <t>52.20004</t>
  </si>
  <si>
    <t>5.94799</t>
  </si>
  <si>
    <t>52.20006</t>
  </si>
  <si>
    <t>5.94678</t>
  </si>
  <si>
    <t>5.94789</t>
  </si>
  <si>
    <t>52.51467</t>
  </si>
  <si>
    <t>6.04733</t>
  </si>
  <si>
    <t>52.68737</t>
  </si>
  <si>
    <t>7.02862</t>
  </si>
  <si>
    <t>52.39141</t>
  </si>
  <si>
    <t>6.05426</t>
  </si>
  <si>
    <t>52.72964</t>
  </si>
  <si>
    <t>6.87902</t>
  </si>
  <si>
    <t>52.72966</t>
  </si>
  <si>
    <t>6.87899</t>
  </si>
  <si>
    <t>52.72967</t>
  </si>
  <si>
    <t>6.87898</t>
  </si>
  <si>
    <t>52.72968</t>
  </si>
  <si>
    <t>6.87896</t>
  </si>
  <si>
    <t>52.72969</t>
  </si>
  <si>
    <t>6.87895</t>
  </si>
  <si>
    <t>52.73099</t>
  </si>
  <si>
    <t>6.88176</t>
  </si>
  <si>
    <t>52.38802</t>
  </si>
  <si>
    <t>7.01254</t>
  </si>
  <si>
    <t>52.7732</t>
  </si>
  <si>
    <t>6.90754</t>
  </si>
  <si>
    <t>52.76748</t>
  </si>
  <si>
    <t>6.91406</t>
  </si>
  <si>
    <t>52.28122</t>
  </si>
  <si>
    <t>6.80714</t>
  </si>
  <si>
    <t>52.28769</t>
  </si>
  <si>
    <t>6.75547</t>
  </si>
  <si>
    <t>52.7166</t>
  </si>
  <si>
    <t>5.7396</t>
  </si>
  <si>
    <t>52.4309</t>
  </si>
  <si>
    <t>5.4338</t>
  </si>
  <si>
    <t>52.43029</t>
  </si>
  <si>
    <t>5.43499</t>
  </si>
  <si>
    <t>52.523</t>
  </si>
  <si>
    <t>5.5903</t>
  </si>
  <si>
    <t>52.34513</t>
  </si>
  <si>
    <t>6.00612</t>
  </si>
  <si>
    <t>52.40776</t>
  </si>
  <si>
    <t>6.633</t>
  </si>
  <si>
    <t>52.17745</t>
  </si>
  <si>
    <t>6.71619</t>
  </si>
  <si>
    <t>52.28052</t>
  </si>
  <si>
    <t>6.77031</t>
  </si>
  <si>
    <t>52.51623</t>
  </si>
  <si>
    <t>6.04785</t>
  </si>
  <si>
    <t>52.8592</t>
  </si>
  <si>
    <t>6.49408</t>
  </si>
  <si>
    <t>52.86</t>
  </si>
  <si>
    <t>6.4928</t>
  </si>
  <si>
    <t>52.8599</t>
  </si>
  <si>
    <t>6.49279</t>
  </si>
  <si>
    <t>52.8448</t>
  </si>
  <si>
    <t>6.33229</t>
  </si>
  <si>
    <t>52.8451</t>
  </si>
  <si>
    <t>6.33119</t>
  </si>
  <si>
    <t>52.71009</t>
  </si>
  <si>
    <t>6.41689</t>
  </si>
  <si>
    <t>6.4159</t>
  </si>
  <si>
    <t>52.7096</t>
  </si>
  <si>
    <t>6.1924</t>
  </si>
  <si>
    <t>52.71169</t>
  </si>
  <si>
    <t>6.19319</t>
  </si>
  <si>
    <t>52.7099</t>
  </si>
  <si>
    <t>6.19369</t>
  </si>
  <si>
    <t>52.9413</t>
  </si>
  <si>
    <t>6.45529</t>
  </si>
  <si>
    <t>52.9412</t>
  </si>
  <si>
    <t>6.45499</t>
  </si>
  <si>
    <t>52.67069</t>
  </si>
  <si>
    <t>5.94949</t>
  </si>
  <si>
    <t>52.67068</t>
  </si>
  <si>
    <t>5.94943</t>
  </si>
  <si>
    <t>52.7849</t>
  </si>
  <si>
    <t>6.0992</t>
  </si>
  <si>
    <t>52.7854</t>
  </si>
  <si>
    <t>6.10069</t>
  </si>
  <si>
    <t>52.51</t>
  </si>
  <si>
    <t>6.2375</t>
  </si>
  <si>
    <t>6.2376</t>
  </si>
  <si>
    <t>52.53009</t>
  </si>
  <si>
    <t>6.17624</t>
  </si>
  <si>
    <t>52.5305</t>
  </si>
  <si>
    <t>6.1771</t>
  </si>
  <si>
    <t>52.57695</t>
  </si>
  <si>
    <t>5.87663</t>
  </si>
  <si>
    <t>52.57619</t>
  </si>
  <si>
    <t>5.87607</t>
  </si>
  <si>
    <t>52.5762</t>
  </si>
  <si>
    <t>5.87603</t>
  </si>
  <si>
    <t>52.50867</t>
  </si>
  <si>
    <t>6.04978</t>
  </si>
  <si>
    <t>52.50823</t>
  </si>
  <si>
    <t>6.04775</t>
  </si>
  <si>
    <t>52.5092</t>
  </si>
  <si>
    <t>6.05134</t>
  </si>
  <si>
    <t>52.50935</t>
  </si>
  <si>
    <t>6.05034</t>
  </si>
  <si>
    <t>52.605</t>
  </si>
  <si>
    <t>6.0622</t>
  </si>
  <si>
    <t>52.6052</t>
  </si>
  <si>
    <t>6.0628</t>
  </si>
  <si>
    <t>52.26995</t>
  </si>
  <si>
    <t>6.12815</t>
  </si>
  <si>
    <t>52.27196</t>
  </si>
  <si>
    <t>6.12682</t>
  </si>
  <si>
    <t>52.27048</t>
  </si>
  <si>
    <t>6.12898</t>
  </si>
  <si>
    <t>52.27027</t>
  </si>
  <si>
    <t>6.12865</t>
  </si>
  <si>
    <t>52.27088</t>
  </si>
  <si>
    <t>6.1284</t>
  </si>
  <si>
    <t>52.4408</t>
  </si>
  <si>
    <t>6.20159</t>
  </si>
  <si>
    <t>52.4414</t>
  </si>
  <si>
    <t>6.20169</t>
  </si>
  <si>
    <t>52.39585</t>
  </si>
  <si>
    <t>6.26277</t>
  </si>
  <si>
    <t>52.39588</t>
  </si>
  <si>
    <t>6.26394</t>
  </si>
  <si>
    <t>52.3959</t>
  </si>
  <si>
    <t>6.26396</t>
  </si>
  <si>
    <t>52.39503</t>
  </si>
  <si>
    <t>6.26303</t>
  </si>
  <si>
    <t>52.3494</t>
  </si>
  <si>
    <t>6.1101</t>
  </si>
  <si>
    <t>6.10969</t>
  </si>
  <si>
    <t>52.3493</t>
  </si>
  <si>
    <t>6.11019</t>
  </si>
  <si>
    <t>52.34144</t>
  </si>
  <si>
    <t>6.62538</t>
  </si>
  <si>
    <t>52.51607</t>
  </si>
  <si>
    <t>6.05041</t>
  </si>
  <si>
    <t>52.34136</t>
  </si>
  <si>
    <t>6.62534</t>
  </si>
  <si>
    <t>52.51611</t>
  </si>
  <si>
    <t>6.05049</t>
  </si>
  <si>
    <t>52.0422</t>
  </si>
  <si>
    <t>5.5946</t>
  </si>
  <si>
    <t>52.0409</t>
  </si>
  <si>
    <t>5.5301</t>
  </si>
  <si>
    <t>52.4424</t>
  </si>
  <si>
    <t>6.2268</t>
  </si>
  <si>
    <t>51.9878</t>
  </si>
  <si>
    <t>6.7103</t>
  </si>
  <si>
    <t>52.1</t>
  </si>
  <si>
    <t>7.0075</t>
  </si>
  <si>
    <t>52.13179</t>
  </si>
  <si>
    <t>6.98919</t>
  </si>
  <si>
    <t>52.1333</t>
  </si>
  <si>
    <t>6.8763</t>
  </si>
  <si>
    <t>52.71767</t>
  </si>
  <si>
    <t>5.73069</t>
  </si>
  <si>
    <t>52.71912</t>
  </si>
  <si>
    <t>5.72756</t>
  </si>
  <si>
    <t>52.36692</t>
  </si>
  <si>
    <t>6.6494</t>
  </si>
  <si>
    <t>52.36618</t>
  </si>
  <si>
    <t>6.65127</t>
  </si>
  <si>
    <t>52.40773</t>
  </si>
  <si>
    <t>6.63212</t>
  </si>
  <si>
    <t>52.41043</t>
  </si>
  <si>
    <t>6.76654</t>
  </si>
  <si>
    <t>52.40975</t>
  </si>
  <si>
    <t>6.76565</t>
  </si>
  <si>
    <t>6.7665</t>
  </si>
  <si>
    <t>52.27878</t>
  </si>
  <si>
    <t>6.77411</t>
  </si>
  <si>
    <t>52.27784</t>
  </si>
  <si>
    <t>6.77283</t>
  </si>
  <si>
    <t>52.27786</t>
  </si>
  <si>
    <t>6.77281</t>
  </si>
  <si>
    <t>52.27986</t>
  </si>
  <si>
    <t>6.76944</t>
  </si>
  <si>
    <t>52.27809</t>
  </si>
  <si>
    <t>6.77245</t>
  </si>
  <si>
    <t>52.30892</t>
  </si>
  <si>
    <t>6.89198</t>
  </si>
  <si>
    <t>52.3091</t>
  </si>
  <si>
    <t>6.89458</t>
  </si>
  <si>
    <t>52.30912</t>
  </si>
  <si>
    <t>6.89429</t>
  </si>
  <si>
    <t>52.23283</t>
  </si>
  <si>
    <t>6.84061</t>
  </si>
  <si>
    <t>52.23313</t>
  </si>
  <si>
    <t>6.84295</t>
  </si>
  <si>
    <t>52.23444</t>
  </si>
  <si>
    <t>6.83881</t>
  </si>
  <si>
    <t>52.23314</t>
  </si>
  <si>
    <t>6.8428</t>
  </si>
  <si>
    <t>52.23307</t>
  </si>
  <si>
    <t>6.84266</t>
  </si>
  <si>
    <t>52.2331</t>
  </si>
  <si>
    <t>6.84264</t>
  </si>
  <si>
    <t>52.23402</t>
  </si>
  <si>
    <t>6.83862</t>
  </si>
  <si>
    <t>52.21861</t>
  </si>
  <si>
    <t>6.97958</t>
  </si>
  <si>
    <t>52.21872</t>
  </si>
  <si>
    <t>6.97746</t>
  </si>
  <si>
    <t>52.24717</t>
  </si>
  <si>
    <t>6.57427</t>
  </si>
  <si>
    <t>52.24661</t>
  </si>
  <si>
    <t>6.57405</t>
  </si>
  <si>
    <t>52.24653</t>
  </si>
  <si>
    <t>6.57399</t>
  </si>
  <si>
    <t>52.26036</t>
  </si>
  <si>
    <t>7.01492</t>
  </si>
  <si>
    <t>52.26155</t>
  </si>
  <si>
    <t>7.01404</t>
  </si>
  <si>
    <t>52.38493</t>
  </si>
  <si>
    <t>7.03533</t>
  </si>
  <si>
    <t>52.38448</t>
  </si>
  <si>
    <t>7.03306</t>
  </si>
  <si>
    <t>52.41267</t>
  </si>
  <si>
    <t>6.9299</t>
  </si>
  <si>
    <t>52.41225</t>
  </si>
  <si>
    <t>6.93001</t>
  </si>
  <si>
    <t>52.41243</t>
  </si>
  <si>
    <t>6.92926</t>
  </si>
  <si>
    <t>52.44653</t>
  </si>
  <si>
    <t>6.56501</t>
  </si>
  <si>
    <t>52.44672</t>
  </si>
  <si>
    <t>6.56497</t>
  </si>
  <si>
    <t>52.44715</t>
  </si>
  <si>
    <t>6.56507</t>
  </si>
  <si>
    <t>52.44726</t>
  </si>
  <si>
    <t>6.56494</t>
  </si>
  <si>
    <t>52.34265</t>
  </si>
  <si>
    <t>6.62275</t>
  </si>
  <si>
    <t>52.34167</t>
  </si>
  <si>
    <t>6.62519</t>
  </si>
  <si>
    <t>52.3194</t>
  </si>
  <si>
    <t>6.52975</t>
  </si>
  <si>
    <t>52.31819</t>
  </si>
  <si>
    <t>6.52878</t>
  </si>
  <si>
    <t>52.36993</t>
  </si>
  <si>
    <t>6.47157</t>
  </si>
  <si>
    <t>52.36878</t>
  </si>
  <si>
    <t>6.47308</t>
  </si>
  <si>
    <t>52.37045</t>
  </si>
  <si>
    <t>6.47036</t>
  </si>
  <si>
    <t>52.36937</t>
  </si>
  <si>
    <t>6.47283</t>
  </si>
  <si>
    <t>52.3695</t>
  </si>
  <si>
    <t>6.4727</t>
  </si>
  <si>
    <t>52.46489</t>
  </si>
  <si>
    <t>6.47738</t>
  </si>
  <si>
    <t>52.46515</t>
  </si>
  <si>
    <t>6.47774</t>
  </si>
  <si>
    <t>52.1769</t>
  </si>
  <si>
    <t>6.71313</t>
  </si>
  <si>
    <t>52.52662</t>
  </si>
  <si>
    <t>6.40677</t>
  </si>
  <si>
    <t>52.5267</t>
  </si>
  <si>
    <t>6.4066</t>
  </si>
  <si>
    <t>52.54077</t>
  </si>
  <si>
    <t>6.60917</t>
  </si>
  <si>
    <t>52.54081</t>
  </si>
  <si>
    <t>6.60842</t>
  </si>
  <si>
    <t>52.64202</t>
  </si>
  <si>
    <t>6.71846</t>
  </si>
  <si>
    <t>52.64272</t>
  </si>
  <si>
    <t>6.71807</t>
  </si>
  <si>
    <t>52.76265</t>
  </si>
  <si>
    <t>6.79218</t>
  </si>
  <si>
    <t>52.76249</t>
  </si>
  <si>
    <t>6.79128</t>
  </si>
  <si>
    <t>52.59664</t>
  </si>
  <si>
    <t>6.49351</t>
  </si>
  <si>
    <t>52.5967</t>
  </si>
  <si>
    <t>6.49359</t>
  </si>
  <si>
    <t>52.72918</t>
  </si>
  <si>
    <t>6.87939</t>
  </si>
  <si>
    <t>52.5994</t>
  </si>
  <si>
    <t>5.7424</t>
  </si>
  <si>
    <t>52.50514</t>
  </si>
  <si>
    <t>6.04776</t>
  </si>
  <si>
    <t>52.48586</t>
  </si>
  <si>
    <t>6.04969</t>
  </si>
  <si>
    <t>52.65733</t>
  </si>
  <si>
    <t>6.93911</t>
  </si>
  <si>
    <t>52.50912</t>
  </si>
  <si>
    <t>6.04972</t>
  </si>
  <si>
    <t>6.04973</t>
  </si>
  <si>
    <t>52.50913</t>
  </si>
  <si>
    <t>6.04975</t>
  </si>
  <si>
    <t>52.50914</t>
  </si>
  <si>
    <t>6.04976</t>
  </si>
  <si>
    <t>52.50915</t>
  </si>
  <si>
    <t>52.23958</t>
  </si>
  <si>
    <t>6.84957</t>
  </si>
  <si>
    <t>52.37275</t>
  </si>
  <si>
    <t>6.63479</t>
  </si>
  <si>
    <t>52.50872</t>
  </si>
  <si>
    <t>6.046</t>
  </si>
  <si>
    <t>52.72154</t>
  </si>
  <si>
    <t>6.29272</t>
  </si>
  <si>
    <t>52.72337</t>
  </si>
  <si>
    <t>6.29825</t>
  </si>
  <si>
    <t>52.72686</t>
  </si>
  <si>
    <t>6.3013</t>
  </si>
  <si>
    <t>52.69601</t>
  </si>
  <si>
    <t>6.32112</t>
  </si>
  <si>
    <t>52.67428</t>
  </si>
  <si>
    <t>6.41085</t>
  </si>
  <si>
    <t>52.25085</t>
  </si>
  <si>
    <t>6.6493</t>
  </si>
  <si>
    <t>52.30967</t>
  </si>
  <si>
    <t>6.63337</t>
  </si>
  <si>
    <t>52.37223</t>
  </si>
  <si>
    <t>6.63423</t>
  </si>
  <si>
    <t>52.43676</t>
  </si>
  <si>
    <t>6.58142</t>
  </si>
  <si>
    <t>52.51818</t>
  </si>
  <si>
    <t>6.21283</t>
  </si>
  <si>
    <t>52.52786</t>
  </si>
  <si>
    <t>6.49904</t>
  </si>
  <si>
    <t>52.47666</t>
  </si>
  <si>
    <t>6.5712</t>
  </si>
  <si>
    <t>52.59251</t>
  </si>
  <si>
    <t>6.08582</t>
  </si>
  <si>
    <t>52.62983</t>
  </si>
  <si>
    <t>6.03846</t>
  </si>
  <si>
    <t>52.53073</t>
  </si>
  <si>
    <t>5.8855</t>
  </si>
  <si>
    <t>52.53074</t>
  </si>
  <si>
    <t>5.88552</t>
  </si>
  <si>
    <t>52.50857</t>
  </si>
  <si>
    <t>6.04765</t>
  </si>
  <si>
    <t>53.52366</t>
  </si>
  <si>
    <t>6.59225</t>
  </si>
  <si>
    <t>52.85965</t>
  </si>
  <si>
    <t>6.49253</t>
  </si>
  <si>
    <t>52.84479</t>
  </si>
  <si>
    <t>6.33036</t>
  </si>
  <si>
    <t>52.70969</t>
  </si>
  <si>
    <t>6.41633</t>
  </si>
  <si>
    <t>52.71029</t>
  </si>
  <si>
    <t>6.19437</t>
  </si>
  <si>
    <t>52.94059</t>
  </si>
  <si>
    <t>6.45555</t>
  </si>
  <si>
    <t>52.67058</t>
  </si>
  <si>
    <t>5.94871</t>
  </si>
  <si>
    <t>52.78406</t>
  </si>
  <si>
    <t>6.09837</t>
  </si>
  <si>
    <t>52.51043</t>
  </si>
  <si>
    <t>6.23807</t>
  </si>
  <si>
    <t>52.50931</t>
  </si>
  <si>
    <t>6.04957</t>
  </si>
  <si>
    <t>52.50934</t>
  </si>
  <si>
    <t>6.04962</t>
  </si>
  <si>
    <t>52.50937</t>
  </si>
  <si>
    <t>6.04966</t>
  </si>
  <si>
    <t>52.50938</t>
  </si>
  <si>
    <t>6.04968</t>
  </si>
  <si>
    <t>52.50939</t>
  </si>
  <si>
    <t>6.04971</t>
  </si>
  <si>
    <t>52.50941</t>
  </si>
  <si>
    <t>6.04974</t>
  </si>
  <si>
    <t>52.50943</t>
  </si>
  <si>
    <t>6.04977</t>
  </si>
  <si>
    <t>52.50944</t>
  </si>
  <si>
    <t>52.50945</t>
  </si>
  <si>
    <t>6.0498</t>
  </si>
  <si>
    <t>52.50946</t>
  </si>
  <si>
    <t>6.04981</t>
  </si>
  <si>
    <t>52.50947</t>
  </si>
  <si>
    <t>6.04984</t>
  </si>
  <si>
    <t>52.50949</t>
  </si>
  <si>
    <t>6.04987</t>
  </si>
  <si>
    <t>52.5095</t>
  </si>
  <si>
    <t>6.04989</t>
  </si>
  <si>
    <t>52.50951</t>
  </si>
  <si>
    <t>6.0499</t>
  </si>
  <si>
    <t>52.50952</t>
  </si>
  <si>
    <t>6.04992</t>
  </si>
  <si>
    <t>52.50505</t>
  </si>
  <si>
    <t>52.50683</t>
  </si>
  <si>
    <t>6.05073</t>
  </si>
  <si>
    <t>52.50861</t>
  </si>
  <si>
    <t>6.0537</t>
  </si>
  <si>
    <t>52.51039</t>
  </si>
  <si>
    <t>6.05667</t>
  </si>
  <si>
    <t>52.51128</t>
  </si>
  <si>
    <t>6.05816</t>
  </si>
  <si>
    <t>52.51306</t>
  </si>
  <si>
    <t>6.06113</t>
  </si>
  <si>
    <t>52.51395</t>
  </si>
  <si>
    <t>6.06262</t>
  </si>
  <si>
    <t>52.53047</t>
  </si>
  <si>
    <t>6.17706</t>
  </si>
  <si>
    <t>6.04361</t>
  </si>
  <si>
    <t>52.50307</t>
  </si>
  <si>
    <t>6.03916</t>
  </si>
  <si>
    <t>52.49951</t>
  </si>
  <si>
    <t>6.03321</t>
  </si>
  <si>
    <t>52.49862</t>
  </si>
  <si>
    <t>52.49506</t>
  </si>
  <si>
    <t>6.02578</t>
  </si>
  <si>
    <t>52.49416</t>
  </si>
  <si>
    <t>6.0243</t>
  </si>
  <si>
    <t>52.49327</t>
  </si>
  <si>
    <t>6.02281</t>
  </si>
  <si>
    <t>52.49238</t>
  </si>
  <si>
    <t>6.02133</t>
  </si>
  <si>
    <t>52.49149</t>
  </si>
  <si>
    <t>6.01984</t>
  </si>
  <si>
    <t>52.4906</t>
  </si>
  <si>
    <t>6.01836</t>
  </si>
  <si>
    <t>52.48971</t>
  </si>
  <si>
    <t>6.01687</t>
  </si>
  <si>
    <t>52.48882</t>
  </si>
  <si>
    <t>6.01539</t>
  </si>
  <si>
    <t>52.48793</t>
  </si>
  <si>
    <t>6.0139</t>
  </si>
  <si>
    <t>52.48704</t>
  </si>
  <si>
    <t>6.01242</t>
  </si>
  <si>
    <t>52.48615</t>
  </si>
  <si>
    <t>6.01093</t>
  </si>
  <si>
    <t>52.48526</t>
  </si>
  <si>
    <t>6.00945</t>
  </si>
  <si>
    <t>52.48436</t>
  </si>
  <si>
    <t>6.00796</t>
  </si>
  <si>
    <t>52.48347</t>
  </si>
  <si>
    <t>6.00648</t>
  </si>
  <si>
    <t>52.48258</t>
  </si>
  <si>
    <t>6.00499</t>
  </si>
  <si>
    <t>52.48169</t>
  </si>
  <si>
    <t>6.00351</t>
  </si>
  <si>
    <t>52.4808</t>
  </si>
  <si>
    <t>6.00203</t>
  </si>
  <si>
    <t>52.47991</t>
  </si>
  <si>
    <t>6.00054</t>
  </si>
  <si>
    <t>52.47902</t>
  </si>
  <si>
    <t>5.99906</t>
  </si>
  <si>
    <t>52.47635</t>
  </si>
  <si>
    <t>5.9946</t>
  </si>
  <si>
    <t>52.47545</t>
  </si>
  <si>
    <t>5.99312</t>
  </si>
  <si>
    <t>52.47456</t>
  </si>
  <si>
    <t>5.99164</t>
  </si>
  <si>
    <t>52.59941</t>
  </si>
  <si>
    <t>5.74241</t>
  </si>
  <si>
    <t>52.59942</t>
  </si>
  <si>
    <t>5.74243</t>
  </si>
  <si>
    <t>52.59943</t>
  </si>
  <si>
    <t>5.74244</t>
  </si>
  <si>
    <t>5.74246</t>
  </si>
  <si>
    <t>52.59944</t>
  </si>
  <si>
    <t>5.74247</t>
  </si>
  <si>
    <t>52.59945</t>
  </si>
  <si>
    <t>5.74249</t>
  </si>
  <si>
    <t>52.59946</t>
  </si>
  <si>
    <t>5.7425</t>
  </si>
  <si>
    <t>52.59947</t>
  </si>
  <si>
    <t>5.74252</t>
  </si>
  <si>
    <t>52.59948</t>
  </si>
  <si>
    <t>5.74253</t>
  </si>
  <si>
    <t>52.60028</t>
  </si>
  <si>
    <t>5.74387</t>
  </si>
  <si>
    <t>52.60029</t>
  </si>
  <si>
    <t>5.74388</t>
  </si>
  <si>
    <t>52.6003</t>
  </si>
  <si>
    <t>5.7439</t>
  </si>
  <si>
    <t>52.60031</t>
  </si>
  <si>
    <t>5.74391</t>
  </si>
  <si>
    <t>52.60032</t>
  </si>
  <si>
    <t>5.74393</t>
  </si>
  <si>
    <t>52.60033</t>
  </si>
  <si>
    <t>5.74394</t>
  </si>
  <si>
    <t>52.60034</t>
  </si>
  <si>
    <t>5.74396</t>
  </si>
  <si>
    <t>52.60035</t>
  </si>
  <si>
    <t>5.74397</t>
  </si>
  <si>
    <t>52.60036</t>
  </si>
  <si>
    <t>5.74399</t>
  </si>
  <si>
    <t>52.60037</t>
  </si>
  <si>
    <t>5.744</t>
  </si>
  <si>
    <t>52.59949</t>
  </si>
  <si>
    <t>5.74255</t>
  </si>
  <si>
    <t>5.74402</t>
  </si>
  <si>
    <t>52.60038</t>
  </si>
  <si>
    <t>5.74403</t>
  </si>
  <si>
    <t>52.60039</t>
  </si>
  <si>
    <t>5.74405</t>
  </si>
  <si>
    <t>52.6004</t>
  </si>
  <si>
    <t>5.74406</t>
  </si>
  <si>
    <t>52.60041</t>
  </si>
  <si>
    <t>5.74408</t>
  </si>
  <si>
    <t>52.60042</t>
  </si>
  <si>
    <t>5.74409</t>
  </si>
  <si>
    <t>52.60043</t>
  </si>
  <si>
    <t>5.74411</t>
  </si>
  <si>
    <t>52.60044</t>
  </si>
  <si>
    <t>5.74412</t>
  </si>
  <si>
    <t>52.60045</t>
  </si>
  <si>
    <t>5.74413</t>
  </si>
  <si>
    <t>5.74415</t>
  </si>
  <si>
    <t>52.5995</t>
  </si>
  <si>
    <t>5.74256</t>
  </si>
  <si>
    <t>52.60046</t>
  </si>
  <si>
    <t>5.74416</t>
  </si>
  <si>
    <t>52.60047</t>
  </si>
  <si>
    <t>5.74418</t>
  </si>
  <si>
    <t>52.60048</t>
  </si>
  <si>
    <t>5.74419</t>
  </si>
  <si>
    <t>52.60049</t>
  </si>
  <si>
    <t>5.74421</t>
  </si>
  <si>
    <t>52.6005</t>
  </si>
  <si>
    <t>5.74422</t>
  </si>
  <si>
    <t>52.60051</t>
  </si>
  <si>
    <t>5.74424</t>
  </si>
  <si>
    <t>52.60052</t>
  </si>
  <si>
    <t>5.74425</t>
  </si>
  <si>
    <t>52.60053</t>
  </si>
  <si>
    <t>5.74427</t>
  </si>
  <si>
    <t>5.74428</t>
  </si>
  <si>
    <t>52.60054</t>
  </si>
  <si>
    <t>5.7443</t>
  </si>
  <si>
    <t>52.59951</t>
  </si>
  <si>
    <t>5.74258</t>
  </si>
  <si>
    <t>52.60055</t>
  </si>
  <si>
    <t>5.74431</t>
  </si>
  <si>
    <t>52.60056</t>
  </si>
  <si>
    <t>5.74433</t>
  </si>
  <si>
    <t>52.60057</t>
  </si>
  <si>
    <t>5.74434</t>
  </si>
  <si>
    <t>52.60058</t>
  </si>
  <si>
    <t>5.74436</t>
  </si>
  <si>
    <t>52.60059</t>
  </si>
  <si>
    <t>5.74437</t>
  </si>
  <si>
    <t>52.6006</t>
  </si>
  <si>
    <t>5.74439</t>
  </si>
  <si>
    <t>52.60061</t>
  </si>
  <si>
    <t>5.7444</t>
  </si>
  <si>
    <t>52.60062</t>
  </si>
  <si>
    <t>5.74442</t>
  </si>
  <si>
    <t>5.74443</t>
  </si>
  <si>
    <t>52.60063</t>
  </si>
  <si>
    <t>5.74445</t>
  </si>
  <si>
    <t>52.59952</t>
  </si>
  <si>
    <t>5.74259</t>
  </si>
  <si>
    <t>52.60064</t>
  </si>
  <si>
    <t>5.74446</t>
  </si>
  <si>
    <t>52.60065</t>
  </si>
  <si>
    <t>5.74448</t>
  </si>
  <si>
    <t>52.60066</t>
  </si>
  <si>
    <t>5.74449</t>
  </si>
  <si>
    <t>52.60067</t>
  </si>
  <si>
    <t>5.74451</t>
  </si>
  <si>
    <t>52.60068</t>
  </si>
  <si>
    <t>5.74452</t>
  </si>
  <si>
    <t>52.60069</t>
  </si>
  <si>
    <t>5.74454</t>
  </si>
  <si>
    <t>52.6007</t>
  </si>
  <si>
    <t>5.74455</t>
  </si>
  <si>
    <t>5.74457</t>
  </si>
  <si>
    <t>52.60071</t>
  </si>
  <si>
    <t>5.74458</t>
  </si>
  <si>
    <t>52.60072</t>
  </si>
  <si>
    <t>5.74459</t>
  </si>
  <si>
    <t>5.74261</t>
  </si>
  <si>
    <t>52.60073</t>
  </si>
  <si>
    <t>5.74461</t>
  </si>
  <si>
    <t>52.60074</t>
  </si>
  <si>
    <t>5.74462</t>
  </si>
  <si>
    <t>52.60075</t>
  </si>
  <si>
    <t>5.74464</t>
  </si>
  <si>
    <t>52.60076</t>
  </si>
  <si>
    <t>5.74465</t>
  </si>
  <si>
    <t>52.60077</t>
  </si>
  <si>
    <t>5.74467</t>
  </si>
  <si>
    <t>52.59953</t>
  </si>
  <si>
    <t>5.74262</t>
  </si>
  <si>
    <t>52.59954</t>
  </si>
  <si>
    <t>5.74264</t>
  </si>
  <si>
    <t>52.59955</t>
  </si>
  <si>
    <t>5.74265</t>
  </si>
  <si>
    <t>52.59956</t>
  </si>
  <si>
    <t>5.74267</t>
  </si>
  <si>
    <t>52.59957</t>
  </si>
  <si>
    <t>5.74268</t>
  </si>
  <si>
    <t>52.59958</t>
  </si>
  <si>
    <t>5.7427</t>
  </si>
  <si>
    <t>52.59959</t>
  </si>
  <si>
    <t>5.74271</t>
  </si>
  <si>
    <t>52.5996</t>
  </si>
  <si>
    <t>5.74273</t>
  </si>
  <si>
    <t>5.74274</t>
  </si>
  <si>
    <t>52.59961</t>
  </si>
  <si>
    <t>5.74276</t>
  </si>
  <si>
    <t>52.59962</t>
  </si>
  <si>
    <t>5.74277</t>
  </si>
  <si>
    <t>52.59963</t>
  </si>
  <si>
    <t>5.74279</t>
  </si>
  <si>
    <t>52.59964</t>
  </si>
  <si>
    <t>5.7428</t>
  </si>
  <si>
    <t>52.59965</t>
  </si>
  <si>
    <t>5.74281</t>
  </si>
  <si>
    <t>52.59966</t>
  </si>
  <si>
    <t>5.74283</t>
  </si>
  <si>
    <t>52.59967</t>
  </si>
  <si>
    <t>5.74284</t>
  </si>
  <si>
    <t>52.59968</t>
  </si>
  <si>
    <t>5.74286</t>
  </si>
  <si>
    <t>52.59969</t>
  </si>
  <si>
    <t>5.74287</t>
  </si>
  <si>
    <t>5.74289</t>
  </si>
  <si>
    <t>52.5997</t>
  </si>
  <si>
    <t>5.7429</t>
  </si>
  <si>
    <t>52.59971</t>
  </si>
  <si>
    <t>5.74292</t>
  </si>
  <si>
    <t>52.59972</t>
  </si>
  <si>
    <t>5.74293</t>
  </si>
  <si>
    <t>52.59973</t>
  </si>
  <si>
    <t>5.74295</t>
  </si>
  <si>
    <t>52.59974</t>
  </si>
  <si>
    <t>5.74296</t>
  </si>
  <si>
    <t>52.59975</t>
  </si>
  <si>
    <t>5.74298</t>
  </si>
  <si>
    <t>52.59976</t>
  </si>
  <si>
    <t>5.74299</t>
  </si>
  <si>
    <t>52.59977</t>
  </si>
  <si>
    <t>5.74301</t>
  </si>
  <si>
    <t>5.74302</t>
  </si>
  <si>
    <t>52.59978</t>
  </si>
  <si>
    <t>5.74304</t>
  </si>
  <si>
    <t>52.59979</t>
  </si>
  <si>
    <t>5.74305</t>
  </si>
  <si>
    <t>52.5998</t>
  </si>
  <si>
    <t>5.74307</t>
  </si>
  <si>
    <t>52.59981</t>
  </si>
  <si>
    <t>5.74308</t>
  </si>
  <si>
    <t>52.59982</t>
  </si>
  <si>
    <t>5.7431</t>
  </si>
  <si>
    <t>52.59983</t>
  </si>
  <si>
    <t>5.74311</t>
  </si>
  <si>
    <t>52.59984</t>
  </si>
  <si>
    <t>5.74313</t>
  </si>
  <si>
    <t>52.59985</t>
  </si>
  <si>
    <t>5.74314</t>
  </si>
  <si>
    <t>52.59986</t>
  </si>
  <si>
    <t>5.74316</t>
  </si>
  <si>
    <t>5.74317</t>
  </si>
  <si>
    <t>52.59987</t>
  </si>
  <si>
    <t>5.74319</t>
  </si>
  <si>
    <t>52.59988</t>
  </si>
  <si>
    <t>5.7432</t>
  </si>
  <si>
    <t>52.59989</t>
  </si>
  <si>
    <t>5.74322</t>
  </si>
  <si>
    <t>52.5999</t>
  </si>
  <si>
    <t>5.74323</t>
  </si>
  <si>
    <t>52.59991</t>
  </si>
  <si>
    <t>5.74324</t>
  </si>
  <si>
    <t>52.59992</t>
  </si>
  <si>
    <t>5.74326</t>
  </si>
  <si>
    <t>52.59993</t>
  </si>
  <si>
    <t>5.74327</t>
  </si>
  <si>
    <t>52.59994</t>
  </si>
  <si>
    <t>5.74329</t>
  </si>
  <si>
    <t>5.7433</t>
  </si>
  <si>
    <t>52.59995</t>
  </si>
  <si>
    <t>5.74332</t>
  </si>
  <si>
    <t>52.59996</t>
  </si>
  <si>
    <t>5.74333</t>
  </si>
  <si>
    <t>52.59997</t>
  </si>
  <si>
    <t>5.74335</t>
  </si>
  <si>
    <t>52.59998</t>
  </si>
  <si>
    <t>5.74336</t>
  </si>
  <si>
    <t>52.59999</t>
  </si>
  <si>
    <t>5.74338</t>
  </si>
  <si>
    <t>52.6</t>
  </si>
  <si>
    <t>5.74339</t>
  </si>
  <si>
    <t>52.60001</t>
  </si>
  <si>
    <t>5.74341</t>
  </si>
  <si>
    <t>52.60002</t>
  </si>
  <si>
    <t>5.74342</t>
  </si>
  <si>
    <t>52.60003</t>
  </si>
  <si>
    <t>5.74344</t>
  </si>
  <si>
    <t>5.74345</t>
  </si>
  <si>
    <t>52.60004</t>
  </si>
  <si>
    <t>5.74347</t>
  </si>
  <si>
    <t>52.60005</t>
  </si>
  <si>
    <t>5.74348</t>
  </si>
  <si>
    <t>52.60006</t>
  </si>
  <si>
    <t>5.7435</t>
  </si>
  <si>
    <t>52.60007</t>
  </si>
  <si>
    <t>5.74351</t>
  </si>
  <si>
    <t>52.60008</t>
  </si>
  <si>
    <t>5.74353</t>
  </si>
  <si>
    <t>52.60009</t>
  </si>
  <si>
    <t>5.74354</t>
  </si>
  <si>
    <t>52.6001</t>
  </si>
  <si>
    <t>5.74356</t>
  </si>
  <si>
    <t>52.60011</t>
  </si>
  <si>
    <t>5.74357</t>
  </si>
  <si>
    <t>5.74359</t>
  </si>
  <si>
    <t>52.60012</t>
  </si>
  <si>
    <t>5.7436</t>
  </si>
  <si>
    <t>52.60013</t>
  </si>
  <si>
    <t>5.74362</t>
  </si>
  <si>
    <t>52.60014</t>
  </si>
  <si>
    <t>5.74363</t>
  </si>
  <si>
    <t>52.60015</t>
  </si>
  <si>
    <t>5.74365</t>
  </si>
  <si>
    <t>52.60016</t>
  </si>
  <si>
    <t>5.74366</t>
  </si>
  <si>
    <t>52.60017</t>
  </si>
  <si>
    <t>5.74368</t>
  </si>
  <si>
    <t>52.60018</t>
  </si>
  <si>
    <t>5.74369</t>
  </si>
  <si>
    <t>52.60019</t>
  </si>
  <si>
    <t>5.7437</t>
  </si>
  <si>
    <t>52.6002</t>
  </si>
  <si>
    <t>5.74372</t>
  </si>
  <si>
    <t>5.74373</t>
  </si>
  <si>
    <t>52.60021</t>
  </si>
  <si>
    <t>5.74375</t>
  </si>
  <si>
    <t>52.60022</t>
  </si>
  <si>
    <t>5.74376</t>
  </si>
  <si>
    <t>52.60023</t>
  </si>
  <si>
    <t>5.74378</t>
  </si>
  <si>
    <t>52.60024</t>
  </si>
  <si>
    <t>5.74379</t>
  </si>
  <si>
    <t>52.60025</t>
  </si>
  <si>
    <t>5.74381</t>
  </si>
  <si>
    <t>52.60026</t>
  </si>
  <si>
    <t>5.74382</t>
  </si>
  <si>
    <t>52.60027</t>
  </si>
  <si>
    <t>5.74384</t>
  </si>
  <si>
    <t>5.74385</t>
  </si>
  <si>
    <t>52.50916</t>
  </si>
  <si>
    <t>6.04979</t>
  </si>
  <si>
    <t>52.50917</t>
  </si>
  <si>
    <t>52.50918</t>
  </si>
  <si>
    <t>6.04982</t>
  </si>
  <si>
    <t>52.50919</t>
  </si>
  <si>
    <t>6.04985</t>
  </si>
  <si>
    <t>52.66968</t>
  </si>
  <si>
    <t>5.9449</t>
  </si>
  <si>
    <t>52.85966</t>
  </si>
  <si>
    <t>6.49255</t>
  </si>
  <si>
    <t>52.85967</t>
  </si>
  <si>
    <t>6.49256</t>
  </si>
  <si>
    <t>52.85909</t>
  </si>
  <si>
    <t>6.49429</t>
  </si>
  <si>
    <t>52.8596</t>
  </si>
  <si>
    <t>6.49289</t>
  </si>
  <si>
    <t>52.86009</t>
  </si>
  <si>
    <t>6.49299</t>
  </si>
  <si>
    <t>52.8604</t>
  </si>
  <si>
    <t>6.4929</t>
  </si>
  <si>
    <t>52.8606</t>
  </si>
  <si>
    <t>6.49349</t>
  </si>
  <si>
    <t>52.8609</t>
  </si>
  <si>
    <t>6.49319</t>
  </si>
  <si>
    <t>52.84481</t>
  </si>
  <si>
    <t>6.33039</t>
  </si>
  <si>
    <t>52.84482</t>
  </si>
  <si>
    <t>6.33041</t>
  </si>
  <si>
    <t>52.8446</t>
  </si>
  <si>
    <t>6.33109</t>
  </si>
  <si>
    <t>52.8445</t>
  </si>
  <si>
    <t>6.33129</t>
  </si>
  <si>
    <t>6.33038</t>
  </si>
  <si>
    <t>52.71142</t>
  </si>
  <si>
    <t>6.41553</t>
  </si>
  <si>
    <t>52.71046</t>
  </si>
  <si>
    <t>6.41477</t>
  </si>
  <si>
    <t>52.71164</t>
  </si>
  <si>
    <t>6.41641</t>
  </si>
  <si>
    <t>6.41555</t>
  </si>
  <si>
    <t>52.71173</t>
  </si>
  <si>
    <t>6.41398</t>
  </si>
  <si>
    <t>52.7102</t>
  </si>
  <si>
    <t>6.41759</t>
  </si>
  <si>
    <t>52.70976</t>
  </si>
  <si>
    <t>6.41645</t>
  </si>
  <si>
    <t>52.7098</t>
  </si>
  <si>
    <t>6.41549</t>
  </si>
  <si>
    <t>6.41635</t>
  </si>
  <si>
    <t>6.41589</t>
  </si>
  <si>
    <t>52.7097</t>
  </si>
  <si>
    <t>52.70971</t>
  </si>
  <si>
    <t>52.70972</t>
  </si>
  <si>
    <t>6.41639</t>
  </si>
  <si>
    <t>52.70973</t>
  </si>
  <si>
    <t>52.70974</t>
  </si>
  <si>
    <t>6.41642</t>
  </si>
  <si>
    <t>52.70975</t>
  </si>
  <si>
    <t>6.41644</t>
  </si>
  <si>
    <t>52.7101</t>
  </si>
  <si>
    <t>6.41691</t>
  </si>
  <si>
    <t>52.71003</t>
  </si>
  <si>
    <t>6.41587</t>
  </si>
  <si>
    <t>52.80238</t>
  </si>
  <si>
    <t>6.41868</t>
  </si>
  <si>
    <t>52.85503</t>
  </si>
  <si>
    <t>6.49995</t>
  </si>
  <si>
    <t>52.87976</t>
  </si>
  <si>
    <t>6.42882</t>
  </si>
  <si>
    <t>52.86932</t>
  </si>
  <si>
    <t>52.88692</t>
  </si>
  <si>
    <t>6.39845</t>
  </si>
  <si>
    <t>52.70199</t>
  </si>
  <si>
    <t>6.18492</t>
  </si>
  <si>
    <t>52.73054</t>
  </si>
  <si>
    <t>6.20291</t>
  </si>
  <si>
    <t>52.82353</t>
  </si>
  <si>
    <t>6.14662</t>
  </si>
  <si>
    <t>52.88041</t>
  </si>
  <si>
    <t>6.65881</t>
  </si>
  <si>
    <t>52.90835</t>
  </si>
  <si>
    <t>6.30094</t>
  </si>
  <si>
    <t>52.93161</t>
  </si>
  <si>
    <t>6.44018</t>
  </si>
  <si>
    <t>52.72608</t>
  </si>
  <si>
    <t>6.53561</t>
  </si>
  <si>
    <t>52.72776</t>
  </si>
  <si>
    <t>6.61944</t>
  </si>
  <si>
    <t>52.7139</t>
  </si>
  <si>
    <t>6.43604</t>
  </si>
  <si>
    <t>52.70754</t>
  </si>
  <si>
    <t>6.41038</t>
  </si>
  <si>
    <t>52.68018</t>
  </si>
  <si>
    <t>6.21295</t>
  </si>
  <si>
    <t>52.79395</t>
  </si>
  <si>
    <t>6.30701</t>
  </si>
  <si>
    <t>52.84868</t>
  </si>
  <si>
    <t>6.51276</t>
  </si>
  <si>
    <t>52.83052</t>
  </si>
  <si>
    <t>6.53109</t>
  </si>
  <si>
    <t>52.81492</t>
  </si>
  <si>
    <t>6.5412</t>
  </si>
  <si>
    <t>52.79105</t>
  </si>
  <si>
    <t>6.56084</t>
  </si>
  <si>
    <t>52.7701</t>
  </si>
  <si>
    <t>6.55423</t>
  </si>
  <si>
    <t>52.75741</t>
  </si>
  <si>
    <t>6.54868</t>
  </si>
  <si>
    <t>52.74868</t>
  </si>
  <si>
    <t>6.54708</t>
  </si>
  <si>
    <t>52.74041</t>
  </si>
  <si>
    <t>6.54367</t>
  </si>
  <si>
    <t>52.73202</t>
  </si>
  <si>
    <t>6.54617</t>
  </si>
  <si>
    <t>52.67457</t>
  </si>
  <si>
    <t>6.1312</t>
  </si>
  <si>
    <t>52.72544</t>
  </si>
  <si>
    <t>6.5649</t>
  </si>
  <si>
    <t>52.9988</t>
  </si>
  <si>
    <t>6.53118</t>
  </si>
  <si>
    <t>52.85369</t>
  </si>
  <si>
    <t>6.66069</t>
  </si>
  <si>
    <t>52.89738</t>
  </si>
  <si>
    <t>6.49805</t>
  </si>
  <si>
    <t>52.80334</t>
  </si>
  <si>
    <t>6.5526</t>
  </si>
  <si>
    <t>52.70715</t>
  </si>
  <si>
    <t>6.4043</t>
  </si>
  <si>
    <t>52.70442</t>
  </si>
  <si>
    <t>6.21071</t>
  </si>
  <si>
    <t>52.8553</t>
  </si>
  <si>
    <t>6.4934</t>
  </si>
  <si>
    <t>52.82358</t>
  </si>
  <si>
    <t>6.31838</t>
  </si>
  <si>
    <t>52.7182</t>
  </si>
  <si>
    <t>6.20712</t>
  </si>
  <si>
    <t>52.87845</t>
  </si>
  <si>
    <t>6.56393</t>
  </si>
  <si>
    <t>52.85489</t>
  </si>
  <si>
    <t>6.55719</t>
  </si>
  <si>
    <t>52.63278</t>
  </si>
  <si>
    <t>6.42917</t>
  </si>
  <si>
    <t>52.61962</t>
  </si>
  <si>
    <t>6.41277</t>
  </si>
  <si>
    <t>52.66713</t>
  </si>
  <si>
    <t>6.28467</t>
  </si>
  <si>
    <t>52.68267</t>
  </si>
  <si>
    <t>6.2242</t>
  </si>
  <si>
    <t>52.86454</t>
  </si>
  <si>
    <t>6.42267</t>
  </si>
  <si>
    <t>52.64616</t>
  </si>
  <si>
    <t>6.27582</t>
  </si>
  <si>
    <t>52.80822</t>
  </si>
  <si>
    <t>6.1566</t>
  </si>
  <si>
    <t>52.64255</t>
  </si>
  <si>
    <t>6.2784</t>
  </si>
  <si>
    <t>52.66239</t>
  </si>
  <si>
    <t>6.2689</t>
  </si>
  <si>
    <t>52.94476</t>
  </si>
  <si>
    <t>6.46653</t>
  </si>
  <si>
    <t>52.94495</t>
  </si>
  <si>
    <t>6.40405</t>
  </si>
  <si>
    <t>52.67754</t>
  </si>
  <si>
    <t>6.34358</t>
  </si>
  <si>
    <t>52.63426</t>
  </si>
  <si>
    <t>6.45373</t>
  </si>
  <si>
    <t>52.92161</t>
  </si>
  <si>
    <t>6.30008</t>
  </si>
  <si>
    <t>52.85888</t>
  </si>
  <si>
    <t>6.22847</t>
  </si>
  <si>
    <t>52.83789</t>
  </si>
  <si>
    <t>6.23459</t>
  </si>
  <si>
    <t>52.83369</t>
  </si>
  <si>
    <t>6.19296</t>
  </si>
  <si>
    <t>52.84713</t>
  </si>
  <si>
    <t>6.66658</t>
  </si>
  <si>
    <t>52.87097</t>
  </si>
  <si>
    <t>6.61721</t>
  </si>
  <si>
    <t>52.86488</t>
  </si>
  <si>
    <t>6.60085</t>
  </si>
  <si>
    <t>52.7082</t>
  </si>
  <si>
    <t>6.24837</t>
  </si>
  <si>
    <t>52.70027</t>
  </si>
  <si>
    <t>6.18726</t>
  </si>
  <si>
    <t>52.68671</t>
  </si>
  <si>
    <t>6.42957</t>
  </si>
  <si>
    <t>6.19419</t>
  </si>
  <si>
    <t>6.1926</t>
  </si>
  <si>
    <t>6.1936</t>
  </si>
  <si>
    <t>52.69712</t>
  </si>
  <si>
    <t>6.03956</t>
  </si>
  <si>
    <t>52.68901</t>
  </si>
  <si>
    <t>6.09077</t>
  </si>
  <si>
    <t>52.67997</t>
  </si>
  <si>
    <t>6.08456</t>
  </si>
  <si>
    <t>52.6769</t>
  </si>
  <si>
    <t>6.02448</t>
  </si>
  <si>
    <t>52.72637</t>
  </si>
  <si>
    <t>6.09507</t>
  </si>
  <si>
    <t>52.74764</t>
  </si>
  <si>
    <t>6.1157</t>
  </si>
  <si>
    <t>52.72071</t>
  </si>
  <si>
    <t>5.99847</t>
  </si>
  <si>
    <t>52.70426</t>
  </si>
  <si>
    <t>5.98049</t>
  </si>
  <si>
    <t>52.73238</t>
  </si>
  <si>
    <t>6.0016</t>
  </si>
  <si>
    <t>52.70391</t>
  </si>
  <si>
    <t>5.99632</t>
  </si>
  <si>
    <t>52.68847</t>
  </si>
  <si>
    <t>6.13557</t>
  </si>
  <si>
    <t>52.69817</t>
  </si>
  <si>
    <t>6.01221</t>
  </si>
  <si>
    <t>52.70076</t>
  </si>
  <si>
    <t>5.99731</t>
  </si>
  <si>
    <t>52.78534</t>
  </si>
  <si>
    <t>6.09394</t>
  </si>
  <si>
    <t>52.7136</t>
  </si>
  <si>
    <t>6.03374</t>
  </si>
  <si>
    <t>52.77226</t>
  </si>
  <si>
    <t>5.9166</t>
  </si>
  <si>
    <t>52.71205</t>
  </si>
  <si>
    <t>6.11541</t>
  </si>
  <si>
    <t>52.79451</t>
  </si>
  <si>
    <t>5.97786</t>
  </si>
  <si>
    <t>52.79549</t>
  </si>
  <si>
    <t>5.97577</t>
  </si>
  <si>
    <t>52.77477</t>
  </si>
  <si>
    <t>5.93343</t>
  </si>
  <si>
    <t>52.75516</t>
  </si>
  <si>
    <t>5.956</t>
  </si>
  <si>
    <t>52.78998</t>
  </si>
  <si>
    <t>5.90694</t>
  </si>
  <si>
    <t>52.6608</t>
  </si>
  <si>
    <t>6.05787</t>
  </si>
  <si>
    <t>52.79809</t>
  </si>
  <si>
    <t>5.94576</t>
  </si>
  <si>
    <t>52.66266</t>
  </si>
  <si>
    <t>6.03137</t>
  </si>
  <si>
    <t>52.76833</t>
  </si>
  <si>
    <t>5.9455</t>
  </si>
  <si>
    <t>52.66766</t>
  </si>
  <si>
    <t>6.08496</t>
  </si>
  <si>
    <t>52.78896</t>
  </si>
  <si>
    <t>6.10394</t>
  </si>
  <si>
    <t>52.66884</t>
  </si>
  <si>
    <t>6.03471</t>
  </si>
  <si>
    <t>52.78854</t>
  </si>
  <si>
    <t>6.02434</t>
  </si>
  <si>
    <t>52.74098</t>
  </si>
  <si>
    <t>6.00458</t>
  </si>
  <si>
    <t>52.76761</t>
  </si>
  <si>
    <t>5.99015</t>
  </si>
  <si>
    <t>52.70139</t>
  </si>
  <si>
    <t>6.07957</t>
  </si>
  <si>
    <t>52.9407</t>
  </si>
  <si>
    <t>52.9411</t>
  </si>
  <si>
    <t>6.45579</t>
  </si>
  <si>
    <t>6.45519</t>
  </si>
  <si>
    <t>52.941</t>
  </si>
  <si>
    <t>6.45559</t>
  </si>
  <si>
    <t>52.9409</t>
  </si>
  <si>
    <t>6.45548</t>
  </si>
  <si>
    <t>52.94062</t>
  </si>
  <si>
    <t>6.4556</t>
  </si>
  <si>
    <t>52.9406</t>
  </si>
  <si>
    <t>6.45557</t>
  </si>
  <si>
    <t>52.94061</t>
  </si>
  <si>
    <t>6.45558</t>
  </si>
  <si>
    <t>52.54534</t>
  </si>
  <si>
    <t>6.14815</t>
  </si>
  <si>
    <t>52.59619</t>
  </si>
  <si>
    <t>6.19748</t>
  </si>
  <si>
    <t>52.55013</t>
  </si>
  <si>
    <t>6.28169</t>
  </si>
  <si>
    <t>52.54137</t>
  </si>
  <si>
    <t>6.2402</t>
  </si>
  <si>
    <t>52.53118</t>
  </si>
  <si>
    <t>52.5687</t>
  </si>
  <si>
    <t>6.1449</t>
  </si>
  <si>
    <t>52.57137</t>
  </si>
  <si>
    <t>6.18623</t>
  </si>
  <si>
    <t>52.61143</t>
  </si>
  <si>
    <t>6.0944</t>
  </si>
  <si>
    <t>52.63756</t>
  </si>
  <si>
    <t>6.08344</t>
  </si>
  <si>
    <t>52.58351</t>
  </si>
  <si>
    <t>6.19721</t>
  </si>
  <si>
    <t>52.58184</t>
  </si>
  <si>
    <t>6.11296</t>
  </si>
  <si>
    <t>52.51163</t>
  </si>
  <si>
    <t>6.12977</t>
  </si>
  <si>
    <t>52.53551</t>
  </si>
  <si>
    <t>6.10586</t>
  </si>
  <si>
    <t>52.54663</t>
  </si>
  <si>
    <t>6.09498</t>
  </si>
  <si>
    <t>52.58685</t>
  </si>
  <si>
    <t>6.22315</t>
  </si>
  <si>
    <t>52.58408</t>
  </si>
  <si>
    <t>6.2213</t>
  </si>
  <si>
    <t>52.57815</t>
  </si>
  <si>
    <t>6.21727</t>
  </si>
  <si>
    <t>52.59543</t>
  </si>
  <si>
    <t>6.32763</t>
  </si>
  <si>
    <t>52.59002</t>
  </si>
  <si>
    <t>6.25919</t>
  </si>
  <si>
    <t>52.58893</t>
  </si>
  <si>
    <t>6.236</t>
  </si>
  <si>
    <t>52.62203</t>
  </si>
  <si>
    <t>6.20784</t>
  </si>
  <si>
    <t>52.61803</t>
  </si>
  <si>
    <t>6.20785</t>
  </si>
  <si>
    <t>52.6137</t>
  </si>
  <si>
    <t>6.20777</t>
  </si>
  <si>
    <t>52.6094</t>
  </si>
  <si>
    <t>6.20765</t>
  </si>
  <si>
    <t>52.60516</t>
  </si>
  <si>
    <t>6.20634</t>
  </si>
  <si>
    <t>52.60109</t>
  </si>
  <si>
    <t>6.20394</t>
  </si>
  <si>
    <t>52.59703</t>
  </si>
  <si>
    <t>6.20153</t>
  </si>
  <si>
    <t>52.59298</t>
  </si>
  <si>
    <t>6.19912</t>
  </si>
  <si>
    <t>52.58878</t>
  </si>
  <si>
    <t>6.19671</t>
  </si>
  <si>
    <t>52.59833</t>
  </si>
  <si>
    <t>6.23063</t>
  </si>
  <si>
    <t>52.61424</t>
  </si>
  <si>
    <t>6.207</t>
  </si>
  <si>
    <t>52.60976</t>
  </si>
  <si>
    <t>6.20687</t>
  </si>
  <si>
    <t>52.6056</t>
  </si>
  <si>
    <t>6.20573</t>
  </si>
  <si>
    <t>52.60131</t>
  </si>
  <si>
    <t>6.20323</t>
  </si>
  <si>
    <t>52.59739</t>
  </si>
  <si>
    <t>6.20089</t>
  </si>
  <si>
    <t>52.5897</t>
  </si>
  <si>
    <t>6.195</t>
  </si>
  <si>
    <t>6.30055</t>
  </si>
  <si>
    <t>52.54483</t>
  </si>
  <si>
    <t>6.12429</t>
  </si>
  <si>
    <t>52.55274</t>
  </si>
  <si>
    <t>6.36379</t>
  </si>
  <si>
    <t>52.55024</t>
  </si>
  <si>
    <t>6.3594</t>
  </si>
  <si>
    <t>52.50555</t>
  </si>
  <si>
    <t>6.27048</t>
  </si>
  <si>
    <t>52.54742</t>
  </si>
  <si>
    <t>5.8656</t>
  </si>
  <si>
    <t>52.52241</t>
  </si>
  <si>
    <t>5.89214</t>
  </si>
  <si>
    <t>52.51843</t>
  </si>
  <si>
    <t>5.89917</t>
  </si>
  <si>
    <t>52.51265</t>
  </si>
  <si>
    <t>5.96274</t>
  </si>
  <si>
    <t>52.59368</t>
  </si>
  <si>
    <t>5.85623</t>
  </si>
  <si>
    <t>52.59143</t>
  </si>
  <si>
    <t>5.97056</t>
  </si>
  <si>
    <t>52.61094</t>
  </si>
  <si>
    <t>5.9875</t>
  </si>
  <si>
    <t>52.57841</t>
  </si>
  <si>
    <t>5.94945</t>
  </si>
  <si>
    <t>52.58032</t>
  </si>
  <si>
    <t>52.58188</t>
  </si>
  <si>
    <t>5.96218</t>
  </si>
  <si>
    <t>52.58334</t>
  </si>
  <si>
    <t>5.96759</t>
  </si>
  <si>
    <t>52.58815</t>
  </si>
  <si>
    <t>5.97079</t>
  </si>
  <si>
    <t>52.59135</t>
  </si>
  <si>
    <t>5.97011</t>
  </si>
  <si>
    <t>52.5914</t>
  </si>
  <si>
    <t>5.97039</t>
  </si>
  <si>
    <t>52.58254</t>
  </si>
  <si>
    <t>5.94629</t>
  </si>
  <si>
    <t>52.58444</t>
  </si>
  <si>
    <t>5.95295</t>
  </si>
  <si>
    <t>52.58652</t>
  </si>
  <si>
    <t>5.96509</t>
  </si>
  <si>
    <t>52.5777</t>
  </si>
  <si>
    <t>5.94485</t>
  </si>
  <si>
    <t>52.58059</t>
  </si>
  <si>
    <t>5.94271</t>
  </si>
  <si>
    <t>52.58132</t>
  </si>
  <si>
    <t>5.94211</t>
  </si>
  <si>
    <t>52.57314</t>
  </si>
  <si>
    <t>5.94118</t>
  </si>
  <si>
    <t>52.5764</t>
  </si>
  <si>
    <t>5.93871</t>
  </si>
  <si>
    <t>52.57607</t>
  </si>
  <si>
    <t>5.93672</t>
  </si>
  <si>
    <t>52.57875</t>
  </si>
  <si>
    <t>5.93811</t>
  </si>
  <si>
    <t>52.57143</t>
  </si>
  <si>
    <t>6.01587</t>
  </si>
  <si>
    <t>52.58849</t>
  </si>
  <si>
    <t>5.96354</t>
  </si>
  <si>
    <t>52.56875</t>
  </si>
  <si>
    <t>5.95219</t>
  </si>
  <si>
    <t>52.57913</t>
  </si>
  <si>
    <t>5.97532</t>
  </si>
  <si>
    <t>52.58129</t>
  </si>
  <si>
    <t>5.97132</t>
  </si>
  <si>
    <t>5.93486</t>
  </si>
  <si>
    <t>52.4895</t>
  </si>
  <si>
    <t>6.2282</t>
  </si>
  <si>
    <t>52.49077</t>
  </si>
  <si>
    <t>6.21276</t>
  </si>
  <si>
    <t>52.50491</t>
  </si>
  <si>
    <t>6.2036</t>
  </si>
  <si>
    <t>52.50552</t>
  </si>
  <si>
    <t>6.19283</t>
  </si>
  <si>
    <t>52.50589</t>
  </si>
  <si>
    <t>6.1875</t>
  </si>
  <si>
    <t>52.41275</t>
  </si>
  <si>
    <t>6.23967</t>
  </si>
  <si>
    <t>52.50026</t>
  </si>
  <si>
    <t>6.16537</t>
  </si>
  <si>
    <t>52.504</t>
  </si>
  <si>
    <t>6.12817</t>
  </si>
  <si>
    <t>52.5831</t>
  </si>
  <si>
    <t>6.05111</t>
  </si>
  <si>
    <t>52.45528</t>
  </si>
  <si>
    <t>6.199</t>
  </si>
  <si>
    <t>52.49917</t>
  </si>
  <si>
    <t>6.32823</t>
  </si>
  <si>
    <t>52.47626</t>
  </si>
  <si>
    <t>6.1935</t>
  </si>
  <si>
    <t>52.40604</t>
  </si>
  <si>
    <t>6.23514</t>
  </si>
  <si>
    <t>52.41794</t>
  </si>
  <si>
    <t>6.20449</t>
  </si>
  <si>
    <t>52.40599</t>
  </si>
  <si>
    <t>6.20383</t>
  </si>
  <si>
    <t>52.44284</t>
  </si>
  <si>
    <t>6.19857</t>
  </si>
  <si>
    <t>52.46535</t>
  </si>
  <si>
    <t>6.17197</t>
  </si>
  <si>
    <t>52.48816</t>
  </si>
  <si>
    <t>6.1469</t>
  </si>
  <si>
    <t>52.49699</t>
  </si>
  <si>
    <t>6.12864</t>
  </si>
  <si>
    <t>52.41962</t>
  </si>
  <si>
    <t>6.24657</t>
  </si>
  <si>
    <t>52.41334</t>
  </si>
  <si>
    <t>6.2072</t>
  </si>
  <si>
    <t>52.46531</t>
  </si>
  <si>
    <t>6.25378</t>
  </si>
  <si>
    <t>52.40516</t>
  </si>
  <si>
    <t>6.38237</t>
  </si>
  <si>
    <t>52.44961</t>
  </si>
  <si>
    <t>6.321</t>
  </si>
  <si>
    <t>52.43362</t>
  </si>
  <si>
    <t>6.4386</t>
  </si>
  <si>
    <t>52.46894</t>
  </si>
  <si>
    <t>6.17159</t>
  </si>
  <si>
    <t>52.26633</t>
  </si>
  <si>
    <t>6.27642</t>
  </si>
  <si>
    <t>52.37632</t>
  </si>
  <si>
    <t>6.13764</t>
  </si>
  <si>
    <t>52.46246</t>
  </si>
  <si>
    <t>6.13204</t>
  </si>
  <si>
    <t>52.31016</t>
  </si>
  <si>
    <t>6.20662</t>
  </si>
  <si>
    <t>52.32674</t>
  </si>
  <si>
    <t>6.17406</t>
  </si>
  <si>
    <t>52.51531</t>
  </si>
  <si>
    <t>6.08697</t>
  </si>
  <si>
    <t>52.37488</t>
  </si>
  <si>
    <t>6.2062</t>
  </si>
  <si>
    <t>52.2906</t>
  </si>
  <si>
    <t>6.25169</t>
  </si>
  <si>
    <t>52.32205</t>
  </si>
  <si>
    <t>6.17589</t>
  </si>
  <si>
    <t>52.46117</t>
  </si>
  <si>
    <t>6.15144</t>
  </si>
  <si>
    <t>52.30075</t>
  </si>
  <si>
    <t>6.26538</t>
  </si>
  <si>
    <t>52.25363</t>
  </si>
  <si>
    <t>6.19695</t>
  </si>
  <si>
    <t>6.20213</t>
  </si>
  <si>
    <t>52.25974</t>
  </si>
  <si>
    <t>6.20567</t>
  </si>
  <si>
    <t>52.26677</t>
  </si>
  <si>
    <t>6.21261</t>
  </si>
  <si>
    <t>52.26314</t>
  </si>
  <si>
    <t>6.20904</t>
  </si>
  <si>
    <t>52.26715</t>
  </si>
  <si>
    <t>6.21315</t>
  </si>
  <si>
    <t>52.28374</t>
  </si>
  <si>
    <t>6.22795</t>
  </si>
  <si>
    <t>52.29893</t>
  </si>
  <si>
    <t>6.24725</t>
  </si>
  <si>
    <t>52.29131</t>
  </si>
  <si>
    <t>6.23661</t>
  </si>
  <si>
    <t>52.31514</t>
  </si>
  <si>
    <t>6.26212</t>
  </si>
  <si>
    <t>52.33441</t>
  </si>
  <si>
    <t>6.26729</t>
  </si>
  <si>
    <t>52.35321</t>
  </si>
  <si>
    <t>6.2723</t>
  </si>
  <si>
    <t>52.35777</t>
  </si>
  <si>
    <t>6.27286</t>
  </si>
  <si>
    <t>52.30907</t>
  </si>
  <si>
    <t>6.25895</t>
  </si>
  <si>
    <t>52.35851</t>
  </si>
  <si>
    <t>6.27323</t>
  </si>
  <si>
    <t>52.36282</t>
  </si>
  <si>
    <t>6.27517</t>
  </si>
  <si>
    <t>52.37216</t>
  </si>
  <si>
    <t>6.27753</t>
  </si>
  <si>
    <t>52.37649</t>
  </si>
  <si>
    <t>6.27828</t>
  </si>
  <si>
    <t>52.38071</t>
  </si>
  <si>
    <t>6.27883</t>
  </si>
  <si>
    <t>52.38443</t>
  </si>
  <si>
    <t>6.2798</t>
  </si>
  <si>
    <t>52.38856</t>
  </si>
  <si>
    <t>6.28115</t>
  </si>
  <si>
    <t>52.39143</t>
  </si>
  <si>
    <t>6.28553</t>
  </si>
  <si>
    <t>52.3946</t>
  </si>
  <si>
    <t>6.29086</t>
  </si>
  <si>
    <t>52.37097</t>
  </si>
  <si>
    <t>6.33197</t>
  </si>
  <si>
    <t>52.39953</t>
  </si>
  <si>
    <t>6.3004</t>
  </si>
  <si>
    <t>52.39549</t>
  </si>
  <si>
    <t>6.33484</t>
  </si>
  <si>
    <t>52.27952</t>
  </si>
  <si>
    <t>6.24269</t>
  </si>
  <si>
    <t>52.31342</t>
  </si>
  <si>
    <t>6.27736</t>
  </si>
  <si>
    <t>52.67101</t>
  </si>
  <si>
    <t>5.94922</t>
  </si>
  <si>
    <t>52.67102</t>
  </si>
  <si>
    <t>5.94923</t>
  </si>
  <si>
    <t>52.67103</t>
  </si>
  <si>
    <t>5.94925</t>
  </si>
  <si>
    <t>52.67104</t>
  </si>
  <si>
    <t>5.94926</t>
  </si>
  <si>
    <t>52.67059</t>
  </si>
  <si>
    <t>5.94872</t>
  </si>
  <si>
    <t>52.6706</t>
  </si>
  <si>
    <t>5.94874</t>
  </si>
  <si>
    <t>52.671</t>
  </si>
  <si>
    <t>5.9492</t>
  </si>
  <si>
    <t>5.9484</t>
  </si>
  <si>
    <t>51.18742</t>
  </si>
  <si>
    <t>6.0757</t>
  </si>
  <si>
    <t>52.7861</t>
  </si>
  <si>
    <t>6.09929</t>
  </si>
  <si>
    <t>52.7858</t>
  </si>
  <si>
    <t>6.10089</t>
  </si>
  <si>
    <t>52.7855</t>
  </si>
  <si>
    <t>6.1001</t>
  </si>
  <si>
    <t>52.7851</t>
  </si>
  <si>
    <t>6.1003</t>
  </si>
  <si>
    <t>6.10049</t>
  </si>
  <si>
    <t>52.7853</t>
  </si>
  <si>
    <t>6.10079</t>
  </si>
  <si>
    <t>52.51054</t>
  </si>
  <si>
    <t>6.23707</t>
  </si>
  <si>
    <t>52.50989</t>
  </si>
  <si>
    <t>52.5097</t>
  </si>
  <si>
    <t>6.23639</t>
  </si>
  <si>
    <t>52.5101</t>
  </si>
  <si>
    <t>6.2379</t>
  </si>
  <si>
    <t>6.23769</t>
  </si>
  <si>
    <t>52.68611</t>
  </si>
  <si>
    <t>6.08081</t>
  </si>
  <si>
    <t>52.88306</t>
  </si>
  <si>
    <t>6.41078</t>
  </si>
  <si>
    <t>52.72285</t>
  </si>
  <si>
    <t>6.09991</t>
  </si>
  <si>
    <t>52.83056</t>
  </si>
  <si>
    <t>6.12127</t>
  </si>
  <si>
    <t>52.91132</t>
  </si>
  <si>
    <t>6.38513</t>
  </si>
  <si>
    <t>52.84021</t>
  </si>
  <si>
    <t>6.49957</t>
  </si>
  <si>
    <t>52.90521</t>
  </si>
  <si>
    <t>6.67559</t>
  </si>
  <si>
    <t>52.76183</t>
  </si>
  <si>
    <t>6.22572</t>
  </si>
  <si>
    <t>52.62461</t>
  </si>
  <si>
    <t>6.27331</t>
  </si>
  <si>
    <t>52.54047</t>
  </si>
  <si>
    <t>6.13188</t>
  </si>
  <si>
    <t>52.54039</t>
  </si>
  <si>
    <t>6.12967</t>
  </si>
  <si>
    <t>52.8916</t>
  </si>
  <si>
    <t>6.70446</t>
  </si>
  <si>
    <t>52.92052</t>
  </si>
  <si>
    <t>6.26594</t>
  </si>
  <si>
    <t>52.54416</t>
  </si>
  <si>
    <t>6.05573</t>
  </si>
  <si>
    <t>52.42143</t>
  </si>
  <si>
    <t>6.23249</t>
  </si>
  <si>
    <t>6.27835</t>
  </si>
  <si>
    <t>52.49667</t>
  </si>
  <si>
    <t>6.15846</t>
  </si>
  <si>
    <t>52.49785</t>
  </si>
  <si>
    <t>6.14964</t>
  </si>
  <si>
    <t>52.49627</t>
  </si>
  <si>
    <t>6.14998</t>
  </si>
  <si>
    <t>52.6985</t>
  </si>
  <si>
    <t>6.57157</t>
  </si>
  <si>
    <t>52.40811</t>
  </si>
  <si>
    <t>6.43608</t>
  </si>
  <si>
    <t>52.40677</t>
  </si>
  <si>
    <t>6.43605</t>
  </si>
  <si>
    <t>52.44155</t>
  </si>
  <si>
    <t>6.35113</t>
  </si>
  <si>
    <t>52.50439</t>
  </si>
  <si>
    <t>6.38254</t>
  </si>
  <si>
    <t>52.36418</t>
  </si>
  <si>
    <t>6.10954</t>
  </si>
  <si>
    <t>52.73776</t>
  </si>
  <si>
    <t>6.15788</t>
  </si>
  <si>
    <t>52.69781</t>
  </si>
  <si>
    <t>6.10777</t>
  </si>
  <si>
    <t>52.70787</t>
  </si>
  <si>
    <t>6.42445</t>
  </si>
  <si>
    <t>52.5304</t>
  </si>
  <si>
    <t>6.177</t>
  </si>
  <si>
    <t>52.5301</t>
  </si>
  <si>
    <t>6.17689</t>
  </si>
  <si>
    <t>6.176</t>
  </si>
  <si>
    <t>52.53049</t>
  </si>
  <si>
    <t>6.1764</t>
  </si>
  <si>
    <t>52.53039</t>
  </si>
  <si>
    <t>6.1766</t>
  </si>
  <si>
    <t>52.5302</t>
  </si>
  <si>
    <t>6.17649</t>
  </si>
  <si>
    <t>52.5756</t>
  </si>
  <si>
    <t>5.8752</t>
  </si>
  <si>
    <t>52.57558</t>
  </si>
  <si>
    <t>5.87512</t>
  </si>
  <si>
    <t>52.5759</t>
  </si>
  <si>
    <t>5.8753</t>
  </si>
  <si>
    <t>52.577</t>
  </si>
  <si>
    <t>5.8765</t>
  </si>
  <si>
    <t>52.576</t>
  </si>
  <si>
    <t>5.8756</t>
  </si>
  <si>
    <t>52.5763</t>
  </si>
  <si>
    <t>5.8755</t>
  </si>
  <si>
    <t>5.87569</t>
  </si>
  <si>
    <t>5.87519</t>
  </si>
  <si>
    <t>52.57659</t>
  </si>
  <si>
    <t>52.5766</t>
  </si>
  <si>
    <t>5.8749</t>
  </si>
  <si>
    <t>52.57614</t>
  </si>
  <si>
    <t>5.87598</t>
  </si>
  <si>
    <t>52.50855</t>
  </si>
  <si>
    <t>6.04967</t>
  </si>
  <si>
    <t>6.04592</t>
  </si>
  <si>
    <t>52.5104</t>
  </si>
  <si>
    <t>6.0507</t>
  </si>
  <si>
    <t>52.5079</t>
  </si>
  <si>
    <t>6.04759</t>
  </si>
  <si>
    <t>52.50889</t>
  </si>
  <si>
    <t>6.04901</t>
  </si>
  <si>
    <t>52.6055</t>
  </si>
  <si>
    <t>6.0633</t>
  </si>
  <si>
    <t>52.60509</t>
  </si>
  <si>
    <t>6.06369</t>
  </si>
  <si>
    <t>52.6051</t>
  </si>
  <si>
    <t>6.06279</t>
  </si>
  <si>
    <t>52.27047</t>
  </si>
  <si>
    <t>6.13027</t>
  </si>
  <si>
    <t>52.27086</t>
  </si>
  <si>
    <t>6.12954</t>
  </si>
  <si>
    <t>52.44037</t>
  </si>
  <si>
    <t>6.20197</t>
  </si>
  <si>
    <t>6.2024</t>
  </si>
  <si>
    <t>6.2016</t>
  </si>
  <si>
    <t>6.2021</t>
  </si>
  <si>
    <t>52.44044</t>
  </si>
  <si>
    <t>6.20209</t>
  </si>
  <si>
    <t>52.44052</t>
  </si>
  <si>
    <t>6.20222</t>
  </si>
  <si>
    <t>52.44045</t>
  </si>
  <si>
    <t>52.44046</t>
  </si>
  <si>
    <t>6.20212</t>
  </si>
  <si>
    <t>52.44047</t>
  </si>
  <si>
    <t>52.44048</t>
  </si>
  <si>
    <t>6.20215</t>
  </si>
  <si>
    <t>52.44049</t>
  </si>
  <si>
    <t>6.20216</t>
  </si>
  <si>
    <t>52.4405</t>
  </si>
  <si>
    <t>6.20217</t>
  </si>
  <si>
    <t>52.44051</t>
  </si>
  <si>
    <t>6.20219</t>
  </si>
  <si>
    <t>6.2022</t>
  </si>
  <si>
    <t>52.39553</t>
  </si>
  <si>
    <t>6.26245</t>
  </si>
  <si>
    <t>52.395</t>
  </si>
  <si>
    <t>6.26379</t>
  </si>
  <si>
    <t>52.39599</t>
  </si>
  <si>
    <t>6.2643</t>
  </si>
  <si>
    <t>52.3953</t>
  </si>
  <si>
    <t>6.2631</t>
  </si>
  <si>
    <t>52.3961</t>
  </si>
  <si>
    <t>6.2637</t>
  </si>
  <si>
    <t>52.3954</t>
  </si>
  <si>
    <t>6.26349</t>
  </si>
  <si>
    <t>6.26409</t>
  </si>
  <si>
    <t>52.3957</t>
  </si>
  <si>
    <t>6.263</t>
  </si>
  <si>
    <t>6.26279</t>
  </si>
  <si>
    <t>6.26269</t>
  </si>
  <si>
    <t>52.3965</t>
  </si>
  <si>
    <t>6.26319</t>
  </si>
  <si>
    <t>52.3951</t>
  </si>
  <si>
    <t>6.26286</t>
  </si>
  <si>
    <t>52.39511</t>
  </si>
  <si>
    <t>6.26287</t>
  </si>
  <si>
    <t>6.26289</t>
  </si>
  <si>
    <t>52.39512</t>
  </si>
  <si>
    <t>6.2629</t>
  </si>
  <si>
    <t>52.39513</t>
  </si>
  <si>
    <t>6.26292</t>
  </si>
  <si>
    <t>52.39514</t>
  </si>
  <si>
    <t>6.26293</t>
  </si>
  <si>
    <t>52.39515</t>
  </si>
  <si>
    <t>6.26295</t>
  </si>
  <si>
    <t>52.39516</t>
  </si>
  <si>
    <t>6.26296</t>
  </si>
  <si>
    <t>52.39517</t>
  </si>
  <si>
    <t>6.26298</t>
  </si>
  <si>
    <t>52.78923</t>
  </si>
  <si>
    <t>6.36856</t>
  </si>
  <si>
    <t>52.67889</t>
  </si>
  <si>
    <t>6.48637</t>
  </si>
  <si>
    <t>52.67172</t>
  </si>
  <si>
    <t>6.49054</t>
  </si>
  <si>
    <t>52.76898</t>
  </si>
  <si>
    <t>6.50443</t>
  </si>
  <si>
    <t>52.87331</t>
  </si>
  <si>
    <t>6.5277</t>
  </si>
  <si>
    <t>52.861</t>
  </si>
  <si>
    <t>6.48027</t>
  </si>
  <si>
    <t>52.61814</t>
  </si>
  <si>
    <t>6.48059</t>
  </si>
  <si>
    <t>52.81671</t>
  </si>
  <si>
    <t>6.26385</t>
  </si>
  <si>
    <t>52.77991</t>
  </si>
  <si>
    <t>6.26157</t>
  </si>
  <si>
    <t>52.78485</t>
  </si>
  <si>
    <t>6.56227</t>
  </si>
  <si>
    <t>52.81829</t>
  </si>
  <si>
    <t>6.43893</t>
  </si>
  <si>
    <t>52.79412</t>
  </si>
  <si>
    <t>6.14813</t>
  </si>
  <si>
    <t>52.82594</t>
  </si>
  <si>
    <t>6.14006</t>
  </si>
  <si>
    <t>52.80739</t>
  </si>
  <si>
    <t>6.12887</t>
  </si>
  <si>
    <t>52.81664</t>
  </si>
  <si>
    <t>6.1398</t>
  </si>
  <si>
    <t>52.8128</t>
  </si>
  <si>
    <t>6.1361</t>
  </si>
  <si>
    <t>52.80892</t>
  </si>
  <si>
    <t>6.13256</t>
  </si>
  <si>
    <t>52.80519</t>
  </si>
  <si>
    <t>6.12923</t>
  </si>
  <si>
    <t>52.80123</t>
  </si>
  <si>
    <t>6.12673</t>
  </si>
  <si>
    <t>52.64325</t>
  </si>
  <si>
    <t>6.26852</t>
  </si>
  <si>
    <t>52.75828</t>
  </si>
  <si>
    <t>6.08104</t>
  </si>
  <si>
    <t>52.76163</t>
  </si>
  <si>
    <t>6.08242</t>
  </si>
  <si>
    <t>52.7488</t>
  </si>
  <si>
    <t>6.07696</t>
  </si>
  <si>
    <t>52.9264</t>
  </si>
  <si>
    <t>6.29729</t>
  </si>
  <si>
    <t>52.70443</t>
  </si>
  <si>
    <t>52.71151</t>
  </si>
  <si>
    <t>6.49932</t>
  </si>
  <si>
    <t>52.72445</t>
  </si>
  <si>
    <t>6.49027</t>
  </si>
  <si>
    <t>52.81339</t>
  </si>
  <si>
    <t>6.2891</t>
  </si>
  <si>
    <t>52.9038</t>
  </si>
  <si>
    <t>6.39546</t>
  </si>
  <si>
    <t>52.89877</t>
  </si>
  <si>
    <t>6.39003</t>
  </si>
  <si>
    <t>52.89644</t>
  </si>
  <si>
    <t>6.38754</t>
  </si>
  <si>
    <t>52.89257</t>
  </si>
  <si>
    <t>6.38388</t>
  </si>
  <si>
    <t>52.70777</t>
  </si>
  <si>
    <t>6.41046</t>
  </si>
  <si>
    <t>52.6865</t>
  </si>
  <si>
    <t>6.37643</t>
  </si>
  <si>
    <t>52.52317</t>
  </si>
  <si>
    <t>6.14532</t>
  </si>
  <si>
    <t>52.59147</t>
  </si>
  <si>
    <t>6.09518</t>
  </si>
  <si>
    <t>52.62337</t>
  </si>
  <si>
    <t>52.61972</t>
  </si>
  <si>
    <t>52.61898</t>
  </si>
  <si>
    <t>6.10929</t>
  </si>
  <si>
    <t>52.58731</t>
  </si>
  <si>
    <t>6.12884</t>
  </si>
  <si>
    <t>52.61057</t>
  </si>
  <si>
    <t>6.15979</t>
  </si>
  <si>
    <t>52.58543</t>
  </si>
  <si>
    <t>6.14238</t>
  </si>
  <si>
    <t>52.6192</t>
  </si>
  <si>
    <t>6.11815</t>
  </si>
  <si>
    <t>52.67524</t>
  </si>
  <si>
    <t>6.15279</t>
  </si>
  <si>
    <t>52.65495</t>
  </si>
  <si>
    <t>6.10589</t>
  </si>
  <si>
    <t>52.52011</t>
  </si>
  <si>
    <t>6.21965</t>
  </si>
  <si>
    <t>52.53452</t>
  </si>
  <si>
    <t>6.17715</t>
  </si>
  <si>
    <t>52.51371</t>
  </si>
  <si>
    <t>6.26077</t>
  </si>
  <si>
    <t>52.5385</t>
  </si>
  <si>
    <t>6.17459</t>
  </si>
  <si>
    <t>52.5426</t>
  </si>
  <si>
    <t>6.17131</t>
  </si>
  <si>
    <t>52.5248</t>
  </si>
  <si>
    <t>6.1246</t>
  </si>
  <si>
    <t>52.52563</t>
  </si>
  <si>
    <t>6.12431</t>
  </si>
  <si>
    <t>52.66769</t>
  </si>
  <si>
    <t>6.12727</t>
  </si>
  <si>
    <t>52.55161</t>
  </si>
  <si>
    <t>6.17453</t>
  </si>
  <si>
    <t>52.62513</t>
  </si>
  <si>
    <t>6.27569</t>
  </si>
  <si>
    <t>52.99793</t>
  </si>
  <si>
    <t>6.61946</t>
  </si>
  <si>
    <t>52.83446</t>
  </si>
  <si>
    <t>6.43932</t>
  </si>
  <si>
    <t>52.65884</t>
  </si>
  <si>
    <t>6.26366</t>
  </si>
  <si>
    <t>52.72656</t>
  </si>
  <si>
    <t>6.51415</t>
  </si>
  <si>
    <t>52.60661</t>
  </si>
  <si>
    <t>6.19491</t>
  </si>
  <si>
    <t>52.62262</t>
  </si>
  <si>
    <t>6.1832</t>
  </si>
  <si>
    <t>52.60132</t>
  </si>
  <si>
    <t>6.39876</t>
  </si>
  <si>
    <t>52.59179</t>
  </si>
  <si>
    <t>6.2472</t>
  </si>
  <si>
    <t>52.63119</t>
  </si>
  <si>
    <t>6.2064</t>
  </si>
  <si>
    <t>52.57812</t>
  </si>
  <si>
    <t>6.27666</t>
  </si>
  <si>
    <t>52.63535</t>
  </si>
  <si>
    <t>52.629</t>
  </si>
  <si>
    <t>6.2093</t>
  </si>
  <si>
    <t>52.54763</t>
  </si>
  <si>
    <t>6.37025</t>
  </si>
  <si>
    <t>52.54865</t>
  </si>
  <si>
    <t>6.36733</t>
  </si>
  <si>
    <t>52.54762</t>
  </si>
  <si>
    <t>6.37173</t>
  </si>
  <si>
    <t>52.7429</t>
  </si>
  <si>
    <t>6.54398</t>
  </si>
  <si>
    <t>52.74293</t>
  </si>
  <si>
    <t>6.544</t>
  </si>
  <si>
    <t>52.78157</t>
  </si>
  <si>
    <t>6.3728</t>
  </si>
  <si>
    <t>52.73216</t>
  </si>
  <si>
    <t>6.0779</t>
  </si>
  <si>
    <t>52.69503</t>
  </si>
  <si>
    <t>6.10526</t>
  </si>
  <si>
    <t>52.54432</t>
  </si>
  <si>
    <t>5.89726</t>
  </si>
  <si>
    <t>52.55792</t>
  </si>
  <si>
    <t>5.88916</t>
  </si>
  <si>
    <t>52.48246</t>
  </si>
  <si>
    <t>5.94336</t>
  </si>
  <si>
    <t>52.49362</t>
  </si>
  <si>
    <t>5.95628</t>
  </si>
  <si>
    <t>52.70309</t>
  </si>
  <si>
    <t>6.22715</t>
  </si>
  <si>
    <t>52.71364</t>
  </si>
  <si>
    <t>6.28614</t>
  </si>
  <si>
    <t>52.59459</t>
  </si>
  <si>
    <t>5.86685</t>
  </si>
  <si>
    <t>52.60269</t>
  </si>
  <si>
    <t>5.86546</t>
  </si>
  <si>
    <t>52.59383</t>
  </si>
  <si>
    <t>5.85534</t>
  </si>
  <si>
    <t>52.64679</t>
  </si>
  <si>
    <t>6.08134</t>
  </si>
  <si>
    <t>6.01894</t>
  </si>
  <si>
    <t>52.5808</t>
  </si>
  <si>
    <t>6.07591</t>
  </si>
  <si>
    <t>52.58441</t>
  </si>
  <si>
    <t>5.95788</t>
  </si>
  <si>
    <t>52.59033</t>
  </si>
  <si>
    <t>6.02736</t>
  </si>
  <si>
    <t>52.54756</t>
  </si>
  <si>
    <t>6.04163</t>
  </si>
  <si>
    <t>52.58791</t>
  </si>
  <si>
    <t>5.95143</t>
  </si>
  <si>
    <t>52.5865</t>
  </si>
  <si>
    <t>5.96897</t>
  </si>
  <si>
    <t>52.57393</t>
  </si>
  <si>
    <t>5.94776</t>
  </si>
  <si>
    <t>52.5862</t>
  </si>
  <si>
    <t>5.97348</t>
  </si>
  <si>
    <t>52.57163</t>
  </si>
  <si>
    <t>5.95022</t>
  </si>
  <si>
    <t>52.57426</t>
  </si>
  <si>
    <t>5.94788</t>
  </si>
  <si>
    <t>52.57661</t>
  </si>
  <si>
    <t>5.9607</t>
  </si>
  <si>
    <t>52.57852</t>
  </si>
  <si>
    <t>5.96161</t>
  </si>
  <si>
    <t>52.57793</t>
  </si>
  <si>
    <t>5.96544</t>
  </si>
  <si>
    <t>52.57784</t>
  </si>
  <si>
    <t>5.97899</t>
  </si>
  <si>
    <t>52.58175</t>
  </si>
  <si>
    <t>5.97584</t>
  </si>
  <si>
    <t>52.57709</t>
  </si>
  <si>
    <t>5.95392</t>
  </si>
  <si>
    <t>52.57001</t>
  </si>
  <si>
    <t>52.57416</t>
  </si>
  <si>
    <t>52.57761</t>
  </si>
  <si>
    <t>5.97176</t>
  </si>
  <si>
    <t>52.57551</t>
  </si>
  <si>
    <t>5.9589</t>
  </si>
  <si>
    <t>52.5753</t>
  </si>
  <si>
    <t>5.95502</t>
  </si>
  <si>
    <t>52.58128</t>
  </si>
  <si>
    <t>5.9729</t>
  </si>
  <si>
    <t>52.55825</t>
  </si>
  <si>
    <t>5.93723</t>
  </si>
  <si>
    <t>5.93482</t>
  </si>
  <si>
    <t>52.45134</t>
  </si>
  <si>
    <t>6.19687</t>
  </si>
  <si>
    <t>52.44605</t>
  </si>
  <si>
    <t>6.23296</t>
  </si>
  <si>
    <t>52.44921</t>
  </si>
  <si>
    <t>6.19242</t>
  </si>
  <si>
    <t>52.44226</t>
  </si>
  <si>
    <t>6.22665</t>
  </si>
  <si>
    <t>52.4959</t>
  </si>
  <si>
    <t>6.2507</t>
  </si>
  <si>
    <t>52.38937</t>
  </si>
  <si>
    <t>6.26263</t>
  </si>
  <si>
    <t>52.81907</t>
  </si>
  <si>
    <t>6.49161</t>
  </si>
  <si>
    <t>52.44053</t>
  </si>
  <si>
    <t>6.2255</t>
  </si>
  <si>
    <t>52.65113</t>
  </si>
  <si>
    <t>6.34394</t>
  </si>
  <si>
    <t>52.61481</t>
  </si>
  <si>
    <t>6.18976</t>
  </si>
  <si>
    <t>52.40293</t>
  </si>
  <si>
    <t>6.24279</t>
  </si>
  <si>
    <t>52.39089</t>
  </si>
  <si>
    <t>6.29067</t>
  </si>
  <si>
    <t>52.49146</t>
  </si>
  <si>
    <t>6.31378</t>
  </si>
  <si>
    <t>52.49261</t>
  </si>
  <si>
    <t>6.17718</t>
  </si>
  <si>
    <t>52.78798</t>
  </si>
  <si>
    <t>6.50198</t>
  </si>
  <si>
    <t>52.89259</t>
  </si>
  <si>
    <t>6.67903</t>
  </si>
  <si>
    <t>52.43449</t>
  </si>
  <si>
    <t>6.34597</t>
  </si>
  <si>
    <t>52.95115</t>
  </si>
  <si>
    <t>6.4509</t>
  </si>
  <si>
    <t>52.80655</t>
  </si>
  <si>
    <t>6.29227</t>
  </si>
  <si>
    <t>52.83786</t>
  </si>
  <si>
    <t>6.20806</t>
  </si>
  <si>
    <t>52.70427</t>
  </si>
  <si>
    <t>6.02186</t>
  </si>
  <si>
    <t>5.97288</t>
  </si>
  <si>
    <t>52.70393</t>
  </si>
  <si>
    <t>5.97285</t>
  </si>
  <si>
    <t>52.79112</t>
  </si>
  <si>
    <t>52.79145</t>
  </si>
  <si>
    <t>6.12652</t>
  </si>
  <si>
    <t>6.11362</t>
  </si>
  <si>
    <t>52.4734</t>
  </si>
  <si>
    <t>6.30266</t>
  </si>
  <si>
    <t>52.46384</t>
  </si>
  <si>
    <t>6.34297</t>
  </si>
  <si>
    <t>52.38412</t>
  </si>
  <si>
    <t>6.40467</t>
  </si>
  <si>
    <t>52.2806</t>
  </si>
  <si>
    <t>52.44102</t>
  </si>
  <si>
    <t>6.12535</t>
  </si>
  <si>
    <t>52.26742</t>
  </si>
  <si>
    <t>6.17389</t>
  </si>
  <si>
    <t>52.3126</t>
  </si>
  <si>
    <t>6.10782</t>
  </si>
  <si>
    <t>52.3499</t>
  </si>
  <si>
    <t>52.4428</t>
  </si>
  <si>
    <t>6.14259</t>
  </si>
  <si>
    <t>52.31161</t>
  </si>
  <si>
    <t>6.15018</t>
  </si>
  <si>
    <t>52.28059</t>
  </si>
  <si>
    <t>52.88594</t>
  </si>
  <si>
    <t>6.70297</t>
  </si>
  <si>
    <t>52.44352</t>
  </si>
  <si>
    <t>6.11304</t>
  </si>
  <si>
    <t>52.45025</t>
  </si>
  <si>
    <t>6.11521</t>
  </si>
  <si>
    <t>52.31596</t>
  </si>
  <si>
    <t>6.14571</t>
  </si>
  <si>
    <t>52.31694</t>
  </si>
  <si>
    <t>6.1357</t>
  </si>
  <si>
    <t>52.7985</t>
  </si>
  <si>
    <t>6.29071</t>
  </si>
  <si>
    <t>52.4429</t>
  </si>
  <si>
    <t>6.16818</t>
  </si>
  <si>
    <t>52.4226</t>
  </si>
  <si>
    <t>6.31631</t>
  </si>
  <si>
    <t>52.45332</t>
  </si>
  <si>
    <t>6.39552</t>
  </si>
  <si>
    <t>52.79597</t>
  </si>
  <si>
    <t>6.52771</t>
  </si>
  <si>
    <t>52.88586</t>
  </si>
  <si>
    <t>6.25946</t>
  </si>
  <si>
    <t>52.36188</t>
  </si>
  <si>
    <t>6.33354</t>
  </si>
  <si>
    <t>52.36032</t>
  </si>
  <si>
    <t>6.33732</t>
  </si>
  <si>
    <t>52.72255</t>
  </si>
  <si>
    <t>6.38927</t>
  </si>
  <si>
    <t>52.30757</t>
  </si>
  <si>
    <t>6.31332</t>
  </si>
  <si>
    <t>52.91505</t>
  </si>
  <si>
    <t>6.47248</t>
  </si>
  <si>
    <t>52.40485</t>
  </si>
  <si>
    <t>6.35488</t>
  </si>
  <si>
    <t>52.6787</t>
  </si>
  <si>
    <t>5.95476</t>
  </si>
  <si>
    <t>52.34974</t>
  </si>
  <si>
    <t>6.30011</t>
  </si>
  <si>
    <t>52.87497</t>
  </si>
  <si>
    <t>6.20115</t>
  </si>
  <si>
    <t>52.63031</t>
  </si>
  <si>
    <t>6.284</t>
  </si>
  <si>
    <t>52.84875</t>
  </si>
  <si>
    <t>6.60234</t>
  </si>
  <si>
    <t>52.84425</t>
  </si>
  <si>
    <t>6.61333</t>
  </si>
  <si>
    <t>52.84034</t>
  </si>
  <si>
    <t>6.60393</t>
  </si>
  <si>
    <t>52.84565</t>
  </si>
  <si>
    <t>6.62392</t>
  </si>
  <si>
    <t>52.84353</t>
  </si>
  <si>
    <t>6.62171</t>
  </si>
  <si>
    <t>52.84068</t>
  </si>
  <si>
    <t>6.62087</t>
  </si>
  <si>
    <t>52.84193</t>
  </si>
  <si>
    <t>6.58388</t>
  </si>
  <si>
    <t>52.84402</t>
  </si>
  <si>
    <t>6.58</t>
  </si>
  <si>
    <t>52.8511</t>
  </si>
  <si>
    <t>6.56704</t>
  </si>
  <si>
    <t>52.85311</t>
  </si>
  <si>
    <t>6.56338</t>
  </si>
  <si>
    <t>52.82854</t>
  </si>
  <si>
    <t>6.30531</t>
  </si>
  <si>
    <t>52.83771</t>
  </si>
  <si>
    <t>6.33089</t>
  </si>
  <si>
    <t>52.83469</t>
  </si>
  <si>
    <t>6.32679</t>
  </si>
  <si>
    <t>52.83166</t>
  </si>
  <si>
    <t>6.32266</t>
  </si>
  <si>
    <t>52.82862</t>
  </si>
  <si>
    <t>6.31853</t>
  </si>
  <si>
    <t>52.81898</t>
  </si>
  <si>
    <t>6.30542</t>
  </si>
  <si>
    <t>52.78694</t>
  </si>
  <si>
    <t>6.49762</t>
  </si>
  <si>
    <t>52.59257</t>
  </si>
  <si>
    <t>6.32912</t>
  </si>
  <si>
    <t>52.57376</t>
  </si>
  <si>
    <t>6.33274</t>
  </si>
  <si>
    <t>52.58262</t>
  </si>
  <si>
    <t>6.2681</t>
  </si>
  <si>
    <t>52.7837</t>
  </si>
  <si>
    <t>6.49646</t>
  </si>
  <si>
    <t>52.40435</t>
  </si>
  <si>
    <t>6.31002</t>
  </si>
  <si>
    <t>52.4706</t>
  </si>
  <si>
    <t>6.32672</t>
  </si>
  <si>
    <t>52.57696</t>
  </si>
  <si>
    <t>6.23311</t>
  </si>
  <si>
    <t>52.59728</t>
  </si>
  <si>
    <t>6.20165</t>
  </si>
  <si>
    <t>52.52024</t>
  </si>
  <si>
    <t>6.22237</t>
  </si>
  <si>
    <t>52.53645</t>
  </si>
  <si>
    <t>6.33824</t>
  </si>
  <si>
    <t>52.49084</t>
  </si>
  <si>
    <t>6.22694</t>
  </si>
  <si>
    <t>52.48326</t>
  </si>
  <si>
    <t>6.16185</t>
  </si>
  <si>
    <t>52.44215</t>
  </si>
  <si>
    <t>6.26583</t>
  </si>
  <si>
    <t>52.50336</t>
  </si>
  <si>
    <t>6.36684</t>
  </si>
  <si>
    <t>52.44281</t>
  </si>
  <si>
    <t>6.21016</t>
  </si>
  <si>
    <t>52.40508</t>
  </si>
  <si>
    <t>6.2118</t>
  </si>
  <si>
    <t>52.54725</t>
  </si>
  <si>
    <t>6.18097</t>
  </si>
  <si>
    <t>52.79118</t>
  </si>
  <si>
    <t>6.50529</t>
  </si>
  <si>
    <t>52.77907</t>
  </si>
  <si>
    <t>6.49686</t>
  </si>
  <si>
    <t>52.27093</t>
  </si>
  <si>
    <t>6.14612</t>
  </si>
  <si>
    <t>52.25396</t>
  </si>
  <si>
    <t>6.18697</t>
  </si>
  <si>
    <t>52.25421</t>
  </si>
  <si>
    <t>6.18165</t>
  </si>
  <si>
    <t>52.24145</t>
  </si>
  <si>
    <t>6.18661</t>
  </si>
  <si>
    <t>52.2527</t>
  </si>
  <si>
    <t>6.21068</t>
  </si>
  <si>
    <t>52.24333</t>
  </si>
  <si>
    <t>6.22544</t>
  </si>
  <si>
    <t>52.24034</t>
  </si>
  <si>
    <t>6.20416</t>
  </si>
  <si>
    <t>52.25336</t>
  </si>
  <si>
    <t>6.17862</t>
  </si>
  <si>
    <t>52.68011</t>
  </si>
  <si>
    <t>6.35776</t>
  </si>
  <si>
    <t>52.80166</t>
  </si>
  <si>
    <t>6.14344</t>
  </si>
  <si>
    <t>52.86016</t>
  </si>
  <si>
    <t>6.29873</t>
  </si>
  <si>
    <t>52.71609</t>
  </si>
  <si>
    <t>6.19659</t>
  </si>
  <si>
    <t>52.49541</t>
  </si>
  <si>
    <t>6.12229</t>
  </si>
  <si>
    <t>52.48187</t>
  </si>
  <si>
    <t>6.10351</t>
  </si>
  <si>
    <t>52.50897</t>
  </si>
  <si>
    <t>6.0957</t>
  </si>
  <si>
    <t>52.3491</t>
  </si>
  <si>
    <t>6.1092</t>
  </si>
  <si>
    <t>52.34911</t>
  </si>
  <si>
    <t>6.10928</t>
  </si>
  <si>
    <t>52.35</t>
  </si>
  <si>
    <t>6.1102</t>
  </si>
  <si>
    <t>52.3489</t>
  </si>
  <si>
    <t>6.1106</t>
  </si>
  <si>
    <t>6.1103</t>
  </si>
  <si>
    <t>52.43572</t>
  </si>
  <si>
    <t>6.22248</t>
  </si>
  <si>
    <t>52.76137</t>
  </si>
  <si>
    <t>6.6863</t>
  </si>
  <si>
    <t>52.73685</t>
  </si>
  <si>
    <t>6.65655</t>
  </si>
  <si>
    <t>52.74853</t>
  </si>
  <si>
    <t>6.62752</t>
  </si>
  <si>
    <t>52.68563</t>
  </si>
  <si>
    <t>6.73379</t>
  </si>
  <si>
    <t>52.80697</t>
  </si>
  <si>
    <t>6.70255</t>
  </si>
  <si>
    <t>52.75636</t>
  </si>
  <si>
    <t>6.76629</t>
  </si>
  <si>
    <t>52.67196</t>
  </si>
  <si>
    <t>6.79865</t>
  </si>
  <si>
    <t>52.74845</t>
  </si>
  <si>
    <t>6.80773</t>
  </si>
  <si>
    <t>52.74652</t>
  </si>
  <si>
    <t>6.79829</t>
  </si>
  <si>
    <t>52.73077</t>
  </si>
  <si>
    <t>6.79961</t>
  </si>
  <si>
    <t>52.67355</t>
  </si>
  <si>
    <t>6.75313</t>
  </si>
  <si>
    <t>52.77876</t>
  </si>
  <si>
    <t>6.73088</t>
  </si>
  <si>
    <t>52.72658</t>
  </si>
  <si>
    <t>6.89606</t>
  </si>
  <si>
    <t>52.74017</t>
  </si>
  <si>
    <t>6.90187</t>
  </si>
  <si>
    <t>52.7392</t>
  </si>
  <si>
    <t>6.90492</t>
  </si>
  <si>
    <t>52.73587</t>
  </si>
  <si>
    <t>6.9055</t>
  </si>
  <si>
    <t>52.73599</t>
  </si>
  <si>
    <t>6.89012</t>
  </si>
  <si>
    <t>52.80855</t>
  </si>
  <si>
    <t>6.79272</t>
  </si>
  <si>
    <t>52.74359</t>
  </si>
  <si>
    <t>6.88968</t>
  </si>
  <si>
    <t>52.76172</t>
  </si>
  <si>
    <t>6.83916</t>
  </si>
  <si>
    <t>52.74318</t>
  </si>
  <si>
    <t>6.86143</t>
  </si>
  <si>
    <t>52.6307</t>
  </si>
  <si>
    <t>7.04717</t>
  </si>
  <si>
    <t>52.65169</t>
  </si>
  <si>
    <t>6.77778</t>
  </si>
  <si>
    <t>52.75326</t>
  </si>
  <si>
    <t>6.92502</t>
  </si>
  <si>
    <t>52.82928</t>
  </si>
  <si>
    <t>6.86479</t>
  </si>
  <si>
    <t>52.8423</t>
  </si>
  <si>
    <t>6.7274</t>
  </si>
  <si>
    <t>52.84363</t>
  </si>
  <si>
    <t>6.73242</t>
  </si>
  <si>
    <t>52.84174</t>
  </si>
  <si>
    <t>6.7361</t>
  </si>
  <si>
    <t>52.78655</t>
  </si>
  <si>
    <t>6.86622</t>
  </si>
  <si>
    <t>52.74854</t>
  </si>
  <si>
    <t>6.90715</t>
  </si>
  <si>
    <t>52.67354</t>
  </si>
  <si>
    <t>6.97188</t>
  </si>
  <si>
    <t>52.67402</t>
  </si>
  <si>
    <t>6.97226</t>
  </si>
  <si>
    <t>52.80939</t>
  </si>
  <si>
    <t>6.77428</t>
  </si>
  <si>
    <t>52.7128</t>
  </si>
  <si>
    <t>6.88882</t>
  </si>
  <si>
    <t>52.73529</t>
  </si>
  <si>
    <t>6.72033</t>
  </si>
  <si>
    <t>52.62741</t>
  </si>
  <si>
    <t>6.69933</t>
  </si>
  <si>
    <t>52.68928</t>
  </si>
  <si>
    <t>6.85476</t>
  </si>
  <si>
    <t>52.6552</t>
  </si>
  <si>
    <t>6.75145</t>
  </si>
  <si>
    <t>52.62394</t>
  </si>
  <si>
    <t>6.70531</t>
  </si>
  <si>
    <t>52.65213</t>
  </si>
  <si>
    <t>6.77094</t>
  </si>
  <si>
    <t>52.7013</t>
  </si>
  <si>
    <t>6.898</t>
  </si>
  <si>
    <t>52.70047</t>
  </si>
  <si>
    <t>6.90099</t>
  </si>
  <si>
    <t>52.6952</t>
  </si>
  <si>
    <t>6.89855</t>
  </si>
  <si>
    <t>52.67382</t>
  </si>
  <si>
    <t>6.81211</t>
  </si>
  <si>
    <t>52.69552</t>
  </si>
  <si>
    <t>6.85428</t>
  </si>
  <si>
    <t>52.57434</t>
  </si>
  <si>
    <t>6.6085</t>
  </si>
  <si>
    <t>52.55116</t>
  </si>
  <si>
    <t>6.6227</t>
  </si>
  <si>
    <t>52.56194</t>
  </si>
  <si>
    <t>6.73287</t>
  </si>
  <si>
    <t>52.57877</t>
  </si>
  <si>
    <t>6.66858</t>
  </si>
  <si>
    <t>52.59807</t>
  </si>
  <si>
    <t>6.71852</t>
  </si>
  <si>
    <t>52.61788</t>
  </si>
  <si>
    <t>6.48175</t>
  </si>
  <si>
    <t>52.6664</t>
  </si>
  <si>
    <t>6.6505</t>
  </si>
  <si>
    <t>6.44468</t>
  </si>
  <si>
    <t>52.63229</t>
  </si>
  <si>
    <t>6.56858</t>
  </si>
  <si>
    <t>52.58862</t>
  </si>
  <si>
    <t>6.46675</t>
  </si>
  <si>
    <t>52.58837</t>
  </si>
  <si>
    <t>6.46553</t>
  </si>
  <si>
    <t>52.54356</t>
  </si>
  <si>
    <t>6.49109</t>
  </si>
  <si>
    <t>52.61219</t>
  </si>
  <si>
    <t>6.74259</t>
  </si>
  <si>
    <t>52.62138</t>
  </si>
  <si>
    <t>6.69527</t>
  </si>
  <si>
    <t>52.5172</t>
  </si>
  <si>
    <t>6.42196</t>
  </si>
  <si>
    <t>52.56599</t>
  </si>
  <si>
    <t>6.55558</t>
  </si>
  <si>
    <t>52.51178</t>
  </si>
  <si>
    <t>6.51297</t>
  </si>
  <si>
    <t>52.58645</t>
  </si>
  <si>
    <t>6.53213</t>
  </si>
  <si>
    <t>52.56261</t>
  </si>
  <si>
    <t>6.58736</t>
  </si>
  <si>
    <t>52.5502</t>
  </si>
  <si>
    <t>6.54982</t>
  </si>
  <si>
    <t>52.54872</t>
  </si>
  <si>
    <t>6.55786</t>
  </si>
  <si>
    <t>52.53154</t>
  </si>
  <si>
    <t>6.64022</t>
  </si>
  <si>
    <t>52.49723</t>
  </si>
  <si>
    <t>6.69319</t>
  </si>
  <si>
    <t>52.61109</t>
  </si>
  <si>
    <t>6.67832</t>
  </si>
  <si>
    <t>52.47422</t>
  </si>
  <si>
    <t>6.62879</t>
  </si>
  <si>
    <t>52.48502</t>
  </si>
  <si>
    <t>6.64292</t>
  </si>
  <si>
    <t>52.68698</t>
  </si>
  <si>
    <t>7.03059</t>
  </si>
  <si>
    <t>52.59066</t>
  </si>
  <si>
    <t>6.59274</t>
  </si>
  <si>
    <t>52.27945</t>
  </si>
  <si>
    <t>6.81916</t>
  </si>
  <si>
    <t>52.25632</t>
  </si>
  <si>
    <t>6.77586</t>
  </si>
  <si>
    <t>52.30643</t>
  </si>
  <si>
    <t>6.94406</t>
  </si>
  <si>
    <t>52.3005</t>
  </si>
  <si>
    <t>6.92109</t>
  </si>
  <si>
    <t>52.29526</t>
  </si>
  <si>
    <t>6.76969</t>
  </si>
  <si>
    <t>52.30295</t>
  </si>
  <si>
    <t>6.76977</t>
  </si>
  <si>
    <t>52.29593</t>
  </si>
  <si>
    <t>52.28574</t>
  </si>
  <si>
    <t>6.76076</t>
  </si>
  <si>
    <t>52.36675</t>
  </si>
  <si>
    <t>6.65079</t>
  </si>
  <si>
    <t>52.3654</t>
  </si>
  <si>
    <t>6.65129</t>
  </si>
  <si>
    <t>52.3667</t>
  </si>
  <si>
    <t>6.65071</t>
  </si>
  <si>
    <t>52.36671</t>
  </si>
  <si>
    <t>6.65073</t>
  </si>
  <si>
    <t>52.3665</t>
  </si>
  <si>
    <t>6.65059</t>
  </si>
  <si>
    <t>52.3663</t>
  </si>
  <si>
    <t>6.65089</t>
  </si>
  <si>
    <t>52.36672</t>
  </si>
  <si>
    <t>6.65074</t>
  </si>
  <si>
    <t>52.36673</t>
  </si>
  <si>
    <t>6.65076</t>
  </si>
  <si>
    <t>52.36674</t>
  </si>
  <si>
    <t>6.65077</t>
  </si>
  <si>
    <t>52.3661</t>
  </si>
  <si>
    <t>6.6508</t>
  </si>
  <si>
    <t>52.47284</t>
  </si>
  <si>
    <t>6.47232</t>
  </si>
  <si>
    <t>52.50554</t>
  </si>
  <si>
    <t>6.40422</t>
  </si>
  <si>
    <t>52.45215</t>
  </si>
  <si>
    <t>6.44301</t>
  </si>
  <si>
    <t>52.47752</t>
  </si>
  <si>
    <t>6.44937</t>
  </si>
  <si>
    <t>52.49453</t>
  </si>
  <si>
    <t>6.44494</t>
  </si>
  <si>
    <t>52.49754</t>
  </si>
  <si>
    <t>6.45102</t>
  </si>
  <si>
    <t>52.51133</t>
  </si>
  <si>
    <t>6.39117</t>
  </si>
  <si>
    <t>52.41319</t>
  </si>
  <si>
    <t>6.48585</t>
  </si>
  <si>
    <t>52.31446</t>
  </si>
  <si>
    <t>6.56319</t>
  </si>
  <si>
    <t>52.39509</t>
  </si>
  <si>
    <t>6.47062</t>
  </si>
  <si>
    <t>52.32659</t>
  </si>
  <si>
    <t>6.52838</t>
  </si>
  <si>
    <t>52.26578</t>
  </si>
  <si>
    <t>6.52078</t>
  </si>
  <si>
    <t>52.4152</t>
  </si>
  <si>
    <t>6.55889</t>
  </si>
  <si>
    <t>52.33612</t>
  </si>
  <si>
    <t>6.4932</t>
  </si>
  <si>
    <t>52.31837</t>
  </si>
  <si>
    <t>6.54515</t>
  </si>
  <si>
    <t>52.30572</t>
  </si>
  <si>
    <t>6.5616</t>
  </si>
  <si>
    <t>52.38465</t>
  </si>
  <si>
    <t>6.55545</t>
  </si>
  <si>
    <t>52.4077</t>
  </si>
  <si>
    <t>6.6319</t>
  </si>
  <si>
    <t>52.40676</t>
  </si>
  <si>
    <t>6.6334</t>
  </si>
  <si>
    <t>52.4081</t>
  </si>
  <si>
    <t>6.6326</t>
  </si>
  <si>
    <t>52.4079</t>
  </si>
  <si>
    <t>6.6328</t>
  </si>
  <si>
    <t>6.6331</t>
  </si>
  <si>
    <t>52.4076</t>
  </si>
  <si>
    <t>6.6332</t>
  </si>
  <si>
    <t>6.58568</t>
  </si>
  <si>
    <t>52.29843</t>
  </si>
  <si>
    <t>6.60211</t>
  </si>
  <si>
    <t>52.25446</t>
  </si>
  <si>
    <t>6.58998</t>
  </si>
  <si>
    <t>52.22271</t>
  </si>
  <si>
    <t>52.26262</t>
  </si>
  <si>
    <t>6.66339</t>
  </si>
  <si>
    <t>52.4095</t>
  </si>
  <si>
    <t>6.76639</t>
  </si>
  <si>
    <t>52.4099</t>
  </si>
  <si>
    <t>6.7672</t>
  </si>
  <si>
    <t>52.40989</t>
  </si>
  <si>
    <t>6.76659</t>
  </si>
  <si>
    <t>52.41029</t>
  </si>
  <si>
    <t>6.76619</t>
  </si>
  <si>
    <t>52.41</t>
  </si>
  <si>
    <t>6.7653</t>
  </si>
  <si>
    <t>52.40921</t>
  </si>
  <si>
    <t>6.76569</t>
  </si>
  <si>
    <t>52.43281</t>
  </si>
  <si>
    <t>6.71757</t>
  </si>
  <si>
    <t>52.43584</t>
  </si>
  <si>
    <t>6.70927</t>
  </si>
  <si>
    <t>52.43868</t>
  </si>
  <si>
    <t>6.70535</t>
  </si>
  <si>
    <t>52.44265</t>
  </si>
  <si>
    <t>6.66008</t>
  </si>
  <si>
    <t>52.45509</t>
  </si>
  <si>
    <t>6.75061</t>
  </si>
  <si>
    <t>52.45941</t>
  </si>
  <si>
    <t>6.73273</t>
  </si>
  <si>
    <t>52.44772</t>
  </si>
  <si>
    <t>6.74528</t>
  </si>
  <si>
    <t>52.47858</t>
  </si>
  <si>
    <t>6.66731</t>
  </si>
  <si>
    <t>52.4432</t>
  </si>
  <si>
    <t>6.68363</t>
  </si>
  <si>
    <t>52.44563</t>
  </si>
  <si>
    <t>6.8623</t>
  </si>
  <si>
    <t>52.44212</t>
  </si>
  <si>
    <t>6.8049</t>
  </si>
  <si>
    <t>52.42456</t>
  </si>
  <si>
    <t>6.83741</t>
  </si>
  <si>
    <t>52.44628</t>
  </si>
  <si>
    <t>6.86891</t>
  </si>
  <si>
    <t>52.42551</t>
  </si>
  <si>
    <t>6.86683</t>
  </si>
  <si>
    <t>52.45762</t>
  </si>
  <si>
    <t>6.73764</t>
  </si>
  <si>
    <t>52.467</t>
  </si>
  <si>
    <t>6.45749</t>
  </si>
  <si>
    <t>52.45399</t>
  </si>
  <si>
    <t>6.48618</t>
  </si>
  <si>
    <t>52.2775</t>
  </si>
  <si>
    <t>6.7732</t>
  </si>
  <si>
    <t>52.27839</t>
  </si>
  <si>
    <t>6.77369</t>
  </si>
  <si>
    <t>52.2773</t>
  </si>
  <si>
    <t>6.77159</t>
  </si>
  <si>
    <t>52.2776</t>
  </si>
  <si>
    <t>6.772</t>
  </si>
  <si>
    <t>52.27789</t>
  </si>
  <si>
    <t>6.7719</t>
  </si>
  <si>
    <t>52.2777</t>
  </si>
  <si>
    <t>6.7724</t>
  </si>
  <si>
    <t>6.7727</t>
  </si>
  <si>
    <t>52.2783</t>
  </si>
  <si>
    <t>6.773</t>
  </si>
  <si>
    <t>6.7725</t>
  </si>
  <si>
    <t>52.2789</t>
  </si>
  <si>
    <t>6.7728</t>
  </si>
  <si>
    <t>52.2787</t>
  </si>
  <si>
    <t>52.2788</t>
  </si>
  <si>
    <t>6.7723</t>
  </si>
  <si>
    <t>52.2785</t>
  </si>
  <si>
    <t>6.7726</t>
  </si>
  <si>
    <t>6.7715</t>
  </si>
  <si>
    <t>6.7717</t>
  </si>
  <si>
    <t>52.27959</t>
  </si>
  <si>
    <t>52.2804</t>
  </si>
  <si>
    <t>6.77</t>
  </si>
  <si>
    <t>52.2801</t>
  </si>
  <si>
    <t>6.76931</t>
  </si>
  <si>
    <t>52.2808</t>
  </si>
  <si>
    <t>6.76961</t>
  </si>
  <si>
    <t>52.2807</t>
  </si>
  <si>
    <t>6.7694</t>
  </si>
  <si>
    <t>6.7691</t>
  </si>
  <si>
    <t>52.2809</t>
  </si>
  <si>
    <t>6.7703</t>
  </si>
  <si>
    <t>52.2811</t>
  </si>
  <si>
    <t>6.7701</t>
  </si>
  <si>
    <t>6.768</t>
  </si>
  <si>
    <t>52.28</t>
  </si>
  <si>
    <t>6.7681</t>
  </si>
  <si>
    <t>52.2799</t>
  </si>
  <si>
    <t>6.7683</t>
  </si>
  <si>
    <t>s080moi-af-kem</t>
  </si>
  <si>
    <t>Slibkoek monsters tbv ontwateringstest KEMIRA</t>
  </si>
  <si>
    <t>52.28005</t>
  </si>
  <si>
    <t>6.76999</t>
  </si>
  <si>
    <t>52.43774</t>
  </si>
  <si>
    <t>6.56728</t>
  </si>
  <si>
    <t>52.42487</t>
  </si>
  <si>
    <t>6.59994</t>
  </si>
  <si>
    <t>52.42508</t>
  </si>
  <si>
    <t>6.58128</t>
  </si>
  <si>
    <t>52.37618</t>
  </si>
  <si>
    <t>6.71324</t>
  </si>
  <si>
    <t>52.40654</t>
  </si>
  <si>
    <t>6.7445</t>
  </si>
  <si>
    <t>52.40146</t>
  </si>
  <si>
    <t>6.75522</t>
  </si>
  <si>
    <t>52.30949</t>
  </si>
  <si>
    <t>6.89499</t>
  </si>
  <si>
    <t>52.3102</t>
  </si>
  <si>
    <t>6.8948</t>
  </si>
  <si>
    <t>52.3092</t>
  </si>
  <si>
    <t>6.89419</t>
  </si>
  <si>
    <t>52.30889</t>
  </si>
  <si>
    <t>6.89409</t>
  </si>
  <si>
    <t>52.30909</t>
  </si>
  <si>
    <t>6.89389</t>
  </si>
  <si>
    <t>52.30879</t>
  </si>
  <si>
    <t>6.8935</t>
  </si>
  <si>
    <t>6.8934</t>
  </si>
  <si>
    <t>52.3094</t>
  </si>
  <si>
    <t>6.89339</t>
  </si>
  <si>
    <t>52.3096</t>
  </si>
  <si>
    <t>6.8936</t>
  </si>
  <si>
    <t>6.894</t>
  </si>
  <si>
    <t>52.3101</t>
  </si>
  <si>
    <t>52.3089</t>
  </si>
  <si>
    <t>6.8932</t>
  </si>
  <si>
    <t>52.3093</t>
  </si>
  <si>
    <t>6.8928</t>
  </si>
  <si>
    <t>52.30913</t>
  </si>
  <si>
    <t>6.89431</t>
  </si>
  <si>
    <t>52.33561</t>
  </si>
  <si>
    <t>6.59159</t>
  </si>
  <si>
    <t>52.3219</t>
  </si>
  <si>
    <t>6.59698</t>
  </si>
  <si>
    <t>52.32168</t>
  </si>
  <si>
    <t>6.59745</t>
  </si>
  <si>
    <t>52.3487</t>
  </si>
  <si>
    <t>6.59601</t>
  </si>
  <si>
    <t>52.33471</t>
  </si>
  <si>
    <t>6.61776</t>
  </si>
  <si>
    <t>52.3449</t>
  </si>
  <si>
    <t>6.58988</t>
  </si>
  <si>
    <t>6.64379</t>
  </si>
  <si>
    <t>52.31833</t>
  </si>
  <si>
    <t>6.60208</t>
  </si>
  <si>
    <t>52.33468</t>
  </si>
  <si>
    <t>6.58753</t>
  </si>
  <si>
    <t>52.32242</t>
  </si>
  <si>
    <t>6.59389</t>
  </si>
  <si>
    <t>52.33912</t>
  </si>
  <si>
    <t>6.59612</t>
  </si>
  <si>
    <t>52.32153</t>
  </si>
  <si>
    <t>6.59455</t>
  </si>
  <si>
    <t>52.32215</t>
  </si>
  <si>
    <t>6.60089</t>
  </si>
  <si>
    <t>52.32344</t>
  </si>
  <si>
    <t>6.58975</t>
  </si>
  <si>
    <t>52.32236</t>
  </si>
  <si>
    <t>6.59221</t>
  </si>
  <si>
    <t>52.32201</t>
  </si>
  <si>
    <t>6.59517</t>
  </si>
  <si>
    <t>52.31839</t>
  </si>
  <si>
    <t>6.67354</t>
  </si>
  <si>
    <t>52.31788</t>
  </si>
  <si>
    <t>6.68221</t>
  </si>
  <si>
    <t>52.31847</t>
  </si>
  <si>
    <t>6.57784</t>
  </si>
  <si>
    <t>52.31976</t>
  </si>
  <si>
    <t>6.57947</t>
  </si>
  <si>
    <t>52.31523</t>
  </si>
  <si>
    <t>6.62659</t>
  </si>
  <si>
    <t>52.31637</t>
  </si>
  <si>
    <t>6.67137</t>
  </si>
  <si>
    <t>52.32503</t>
  </si>
  <si>
    <t>6.68698</t>
  </si>
  <si>
    <t>52.2926</t>
  </si>
  <si>
    <t>6.69883</t>
  </si>
  <si>
    <t>52.31092</t>
  </si>
  <si>
    <t>6.7004</t>
  </si>
  <si>
    <t>6.69662</t>
  </si>
  <si>
    <t>52.2941</t>
  </si>
  <si>
    <t>6.70093</t>
  </si>
  <si>
    <t>52.29177</t>
  </si>
  <si>
    <t>6.68415</t>
  </si>
  <si>
    <t>52.31333</t>
  </si>
  <si>
    <t>6.6858</t>
  </si>
  <si>
    <t>52.32454</t>
  </si>
  <si>
    <t>6.58814</t>
  </si>
  <si>
    <t>52.29849</t>
  </si>
  <si>
    <t>6.65002</t>
  </si>
  <si>
    <t>52.29834</t>
  </si>
  <si>
    <t>6.6499</t>
  </si>
  <si>
    <t>52.34414</t>
  </si>
  <si>
    <t>6.62625</t>
  </si>
  <si>
    <t>52.34041</t>
  </si>
  <si>
    <t>6.60657</t>
  </si>
  <si>
    <t>52.35345</t>
  </si>
  <si>
    <t>6.65198</t>
  </si>
  <si>
    <t>52.33319</t>
  </si>
  <si>
    <t>6.64046</t>
  </si>
  <si>
    <t>52.3548</t>
  </si>
  <si>
    <t>6.66472</t>
  </si>
  <si>
    <t>52.35209</t>
  </si>
  <si>
    <t>6.66066</t>
  </si>
  <si>
    <t>52.34852</t>
  </si>
  <si>
    <t>6.64061</t>
  </si>
  <si>
    <t>52.33333</t>
  </si>
  <si>
    <t>6.63888</t>
  </si>
  <si>
    <t>52.32271</t>
  </si>
  <si>
    <t>6.68666</t>
  </si>
  <si>
    <t>52.34421</t>
  </si>
  <si>
    <t>6.63989</t>
  </si>
  <si>
    <t>52.33936</t>
  </si>
  <si>
    <t>6.68091</t>
  </si>
  <si>
    <t>52.33915</t>
  </si>
  <si>
    <t>6.69608</t>
  </si>
  <si>
    <t>6.6593</t>
  </si>
  <si>
    <t>52.33939</t>
  </si>
  <si>
    <t>6.6791</t>
  </si>
  <si>
    <t>52.34385</t>
  </si>
  <si>
    <t>6.63944</t>
  </si>
  <si>
    <t>52.34432</t>
  </si>
  <si>
    <t>6.63935</t>
  </si>
  <si>
    <t>52.23404</t>
  </si>
  <si>
    <t>6.84338</t>
  </si>
  <si>
    <t>6.8426</t>
  </si>
  <si>
    <t>52.2332</t>
  </si>
  <si>
    <t>6.8424</t>
  </si>
  <si>
    <t>52.2335</t>
  </si>
  <si>
    <t>6.8422</t>
  </si>
  <si>
    <t>52.2336</t>
  </si>
  <si>
    <t>52.2338</t>
  </si>
  <si>
    <t>6.84269</t>
  </si>
  <si>
    <t>52.2341</t>
  </si>
  <si>
    <t>6.8432</t>
  </si>
  <si>
    <t>52.2344</t>
  </si>
  <si>
    <t>6.84299</t>
  </si>
  <si>
    <t>52.2347</t>
  </si>
  <si>
    <t>52.235</t>
  </si>
  <si>
    <t>6.842</t>
  </si>
  <si>
    <t>52.23519</t>
  </si>
  <si>
    <t>6.8417</t>
  </si>
  <si>
    <t>52.2355</t>
  </si>
  <si>
    <t>6.84109</t>
  </si>
  <si>
    <t>52.2358</t>
  </si>
  <si>
    <t>6.8408</t>
  </si>
  <si>
    <t>52.234</t>
  </si>
  <si>
    <t>6.8419</t>
  </si>
  <si>
    <t>52.2343</t>
  </si>
  <si>
    <t>6.84079</t>
  </si>
  <si>
    <t>52.2345</t>
  </si>
  <si>
    <t>6.84119</t>
  </si>
  <si>
    <t>52.2348</t>
  </si>
  <si>
    <t>6.84069</t>
  </si>
  <si>
    <t>52.2351</t>
  </si>
  <si>
    <t>6.8406</t>
  </si>
  <si>
    <t>6.84039</t>
  </si>
  <si>
    <t>6.83999</t>
  </si>
  <si>
    <t>6.8403</t>
  </si>
  <si>
    <t>52.2346</t>
  </si>
  <si>
    <t>6.83979</t>
  </si>
  <si>
    <t>6.8396</t>
  </si>
  <si>
    <t>6.8395</t>
  </si>
  <si>
    <t>52.2342</t>
  </si>
  <si>
    <t>6.8388</t>
  </si>
  <si>
    <t>52.23449</t>
  </si>
  <si>
    <t>6.8386</t>
  </si>
  <si>
    <t>6.8382</t>
  </si>
  <si>
    <t>6.838</t>
  </si>
  <si>
    <t>52.2361</t>
  </si>
  <si>
    <t>6.8399</t>
  </si>
  <si>
    <t>52.2356</t>
  </si>
  <si>
    <t>6.839</t>
  </si>
  <si>
    <t>52.23269</t>
  </si>
  <si>
    <t>6.84301</t>
  </si>
  <si>
    <t>52.23589</t>
  </si>
  <si>
    <t>6.84064</t>
  </si>
  <si>
    <t>52.23277</t>
  </si>
  <si>
    <t>6.84033</t>
  </si>
  <si>
    <t>52.23421</t>
  </si>
  <si>
    <t>6.83804</t>
  </si>
  <si>
    <t>52.23631</t>
  </si>
  <si>
    <t>6.83976</t>
  </si>
  <si>
    <t>52.37875</t>
  </si>
  <si>
    <t>6.6624</t>
  </si>
  <si>
    <t>52.37</t>
  </si>
  <si>
    <t>6.6201</t>
  </si>
  <si>
    <t>52.364</t>
  </si>
  <si>
    <t>6.61691</t>
  </si>
  <si>
    <t>6.6076</t>
  </si>
  <si>
    <t>52.35993</t>
  </si>
  <si>
    <t>6.61595</t>
  </si>
  <si>
    <t>52.38023</t>
  </si>
  <si>
    <t>6.66538</t>
  </si>
  <si>
    <t>52.36944</t>
  </si>
  <si>
    <t>6.67702</t>
  </si>
  <si>
    <t>52.3728</t>
  </si>
  <si>
    <t>6.63904</t>
  </si>
  <si>
    <t>52.38692</t>
  </si>
  <si>
    <t>6.5966</t>
  </si>
  <si>
    <t>52.38629</t>
  </si>
  <si>
    <t>6.59701</t>
  </si>
  <si>
    <t>52.38095</t>
  </si>
  <si>
    <t>6.58966</t>
  </si>
  <si>
    <t>52.38145</t>
  </si>
  <si>
    <t>6.59146</t>
  </si>
  <si>
    <t>52.38195</t>
  </si>
  <si>
    <t>6.58852</t>
  </si>
  <si>
    <t>52.38181</t>
  </si>
  <si>
    <t>6.5885</t>
  </si>
  <si>
    <t>52.3793</t>
  </si>
  <si>
    <t>6.58911</t>
  </si>
  <si>
    <t>52.3805</t>
  </si>
  <si>
    <t>6.58786</t>
  </si>
  <si>
    <t>52.2187</t>
  </si>
  <si>
    <t>6.9774</t>
  </si>
  <si>
    <t>52.2188</t>
  </si>
  <si>
    <t>6.9777</t>
  </si>
  <si>
    <t>52.2186</t>
  </si>
  <si>
    <t>6.9772</t>
  </si>
  <si>
    <t>52.2185</t>
  </si>
  <si>
    <t>6.9776</t>
  </si>
  <si>
    <t>6.97749</t>
  </si>
  <si>
    <t>6.97693</t>
  </si>
  <si>
    <t>52.35247</t>
  </si>
  <si>
    <t>6.69316</t>
  </si>
  <si>
    <t>52.34437</t>
  </si>
  <si>
    <t>6.7508</t>
  </si>
  <si>
    <t>52.34403</t>
  </si>
  <si>
    <t>6.75178</t>
  </si>
  <si>
    <t>52.3567</t>
  </si>
  <si>
    <t>6.79954</t>
  </si>
  <si>
    <t>52.35681</t>
  </si>
  <si>
    <t>6.8005</t>
  </si>
  <si>
    <t>52.34153</t>
  </si>
  <si>
    <t>6.79309</t>
  </si>
  <si>
    <t>52.36174</t>
  </si>
  <si>
    <t>6.79339</t>
  </si>
  <si>
    <t>52.3377</t>
  </si>
  <si>
    <t>6.77907</t>
  </si>
  <si>
    <t>52.33217</t>
  </si>
  <si>
    <t>6.82909</t>
  </si>
  <si>
    <t>52.3536</t>
  </si>
  <si>
    <t>6.92253</t>
  </si>
  <si>
    <t>52.35948</t>
  </si>
  <si>
    <t>6.91503</t>
  </si>
  <si>
    <t>52.35826</t>
  </si>
  <si>
    <t>6.85664</t>
  </si>
  <si>
    <t>52.35614</t>
  </si>
  <si>
    <t>6.83385</t>
  </si>
  <si>
    <t>52.3402</t>
  </si>
  <si>
    <t>6.72448</t>
  </si>
  <si>
    <t>52.357</t>
  </si>
  <si>
    <t>6.75182</t>
  </si>
  <si>
    <t>6.78692</t>
  </si>
  <si>
    <t>52.35995</t>
  </si>
  <si>
    <t>6.83845</t>
  </si>
  <si>
    <t>52.33227</t>
  </si>
  <si>
    <t>6.84218</t>
  </si>
  <si>
    <t>52.34112</t>
  </si>
  <si>
    <t>6.84595</t>
  </si>
  <si>
    <t>52.32548</t>
  </si>
  <si>
    <t>6.82925</t>
  </si>
  <si>
    <t>52.33273</t>
  </si>
  <si>
    <t>6.84495</t>
  </si>
  <si>
    <t>52.33409</t>
  </si>
  <si>
    <t>6.8622</t>
  </si>
  <si>
    <t>52.33343</t>
  </si>
  <si>
    <t>6.85719</t>
  </si>
  <si>
    <t>52.33336</t>
  </si>
  <si>
    <t>6.85778</t>
  </si>
  <si>
    <t>52.37021</t>
  </si>
  <si>
    <t>6.79889</t>
  </si>
  <si>
    <t>52.3684</t>
  </si>
  <si>
    <t>6.81727</t>
  </si>
  <si>
    <t>52.36091</t>
  </si>
  <si>
    <t>6.70123</t>
  </si>
  <si>
    <t>52.34208</t>
  </si>
  <si>
    <t>6.81422</t>
  </si>
  <si>
    <t>52.41401</t>
  </si>
  <si>
    <t>6.83993</t>
  </si>
  <si>
    <t>52.34914</t>
  </si>
  <si>
    <t>6.81119</t>
  </si>
  <si>
    <t>52.34899</t>
  </si>
  <si>
    <t>6.81121</t>
  </si>
  <si>
    <t>6.69844</t>
  </si>
  <si>
    <t>52.39982</t>
  </si>
  <si>
    <t>6.79161</t>
  </si>
  <si>
    <t>52.34402</t>
  </si>
  <si>
    <t>6.76732</t>
  </si>
  <si>
    <t>52.37003</t>
  </si>
  <si>
    <t>6.79588</t>
  </si>
  <si>
    <t>52.34045</t>
  </si>
  <si>
    <t>6.77843</t>
  </si>
  <si>
    <t>52.41054</t>
  </si>
  <si>
    <t>6.8494</t>
  </si>
  <si>
    <t>6.82932</t>
  </si>
  <si>
    <t>52.41322</t>
  </si>
  <si>
    <t>6.86016</t>
  </si>
  <si>
    <t>52.41344</t>
  </si>
  <si>
    <t>6.86146</t>
  </si>
  <si>
    <t>52.41379</t>
  </si>
  <si>
    <t>6.86441</t>
  </si>
  <si>
    <t>52.37254</t>
  </si>
  <si>
    <t>6.81068</t>
  </si>
  <si>
    <t>52.32621</t>
  </si>
  <si>
    <t>6.78594</t>
  </si>
  <si>
    <t>52.34243</t>
  </si>
  <si>
    <t>6.75273</t>
  </si>
  <si>
    <t>52.32088</t>
  </si>
  <si>
    <t>6.87599</t>
  </si>
  <si>
    <t>52.32753</t>
  </si>
  <si>
    <t>6.86887</t>
  </si>
  <si>
    <t>6.83934</t>
  </si>
  <si>
    <t>52.32392</t>
  </si>
  <si>
    <t>6.94884</t>
  </si>
  <si>
    <t>52.32329</t>
  </si>
  <si>
    <t>6.95061</t>
  </si>
  <si>
    <t>52.32357</t>
  </si>
  <si>
    <t>6.95186</t>
  </si>
  <si>
    <t>52.32425</t>
  </si>
  <si>
    <t>6.95368</t>
  </si>
  <si>
    <t>52.32427</t>
  </si>
  <si>
    <t>6.95375</t>
  </si>
  <si>
    <t>52.32176</t>
  </si>
  <si>
    <t>6.96095</t>
  </si>
  <si>
    <t>52.33287</t>
  </si>
  <si>
    <t>6.74518</t>
  </si>
  <si>
    <t>6.9525</t>
  </si>
  <si>
    <t>52.36078</t>
  </si>
  <si>
    <t>6.8192</t>
  </si>
  <si>
    <t>52.33491</t>
  </si>
  <si>
    <t>6.80595</t>
  </si>
  <si>
    <t>52.32396</t>
  </si>
  <si>
    <t>6.94971</t>
  </si>
  <si>
    <t>52.32379</t>
  </si>
  <si>
    <t>6.9498</t>
  </si>
  <si>
    <t>52.32434</t>
  </si>
  <si>
    <t>6.94941</t>
  </si>
  <si>
    <t>52.32289</t>
  </si>
  <si>
    <t>6.9622</t>
  </si>
  <si>
    <t>52.32422</t>
  </si>
  <si>
    <t>6.96276</t>
  </si>
  <si>
    <t>52.32535</t>
  </si>
  <si>
    <t>6.96152</t>
  </si>
  <si>
    <t>52.35005</t>
  </si>
  <si>
    <t>6.77835</t>
  </si>
  <si>
    <t>52.38315</t>
  </si>
  <si>
    <t>6.79241</t>
  </si>
  <si>
    <t>52.38888</t>
  </si>
  <si>
    <t>6.79222</t>
  </si>
  <si>
    <t>52.40004</t>
  </si>
  <si>
    <t>6.80511</t>
  </si>
  <si>
    <t>52.41692</t>
  </si>
  <si>
    <t>6.85128</t>
  </si>
  <si>
    <t>52.41775</t>
  </si>
  <si>
    <t>6.85099</t>
  </si>
  <si>
    <t>52.34218</t>
  </si>
  <si>
    <t>6.7687</t>
  </si>
  <si>
    <t>52.34197</t>
  </si>
  <si>
    <t>6.76905</t>
  </si>
  <si>
    <t>52.34746</t>
  </si>
  <si>
    <t>6.82197</t>
  </si>
  <si>
    <t>52.40778</t>
  </si>
  <si>
    <t>6.8191</t>
  </si>
  <si>
    <t>52.34097</t>
  </si>
  <si>
    <t>6.85038</t>
  </si>
  <si>
    <t>52.3689</t>
  </si>
  <si>
    <t>6.81607</t>
  </si>
  <si>
    <t>52.32233</t>
  </si>
  <si>
    <t>6.91711</t>
  </si>
  <si>
    <t>52.41927</t>
  </si>
  <si>
    <t>6.85724</t>
  </si>
  <si>
    <t>52.36784</t>
  </si>
  <si>
    <t>6.87471</t>
  </si>
  <si>
    <t>52.34377</t>
  </si>
  <si>
    <t>6.76455</t>
  </si>
  <si>
    <t>52.32993</t>
  </si>
  <si>
    <t>6.89755</t>
  </si>
  <si>
    <t>52.32678</t>
  </si>
  <si>
    <t>6.90242</t>
  </si>
  <si>
    <t>52.32797</t>
  </si>
  <si>
    <t>6.90466</t>
  </si>
  <si>
    <t>52.33182</t>
  </si>
  <si>
    <t>6.86422</t>
  </si>
  <si>
    <t>52.33233</t>
  </si>
  <si>
    <t>6.85668</t>
  </si>
  <si>
    <t>52.3593</t>
  </si>
  <si>
    <t>6.67987</t>
  </si>
  <si>
    <t>52.38602</t>
  </si>
  <si>
    <t>6.79172</t>
  </si>
  <si>
    <t>52.39555</t>
  </si>
  <si>
    <t>6.79095</t>
  </si>
  <si>
    <t>6.7948</t>
  </si>
  <si>
    <t>52.40589</t>
  </si>
  <si>
    <t>6.79577</t>
  </si>
  <si>
    <t>52.39668</t>
  </si>
  <si>
    <t>6.79713</t>
  </si>
  <si>
    <t>52.35574</t>
  </si>
  <si>
    <t>6.82312</t>
  </si>
  <si>
    <t>52.35891</t>
  </si>
  <si>
    <t>6.8165</t>
  </si>
  <si>
    <t>52.41063</t>
  </si>
  <si>
    <t>6.8459</t>
  </si>
  <si>
    <t>52.36085</t>
  </si>
  <si>
    <t>6.80913</t>
  </si>
  <si>
    <t>52.35934</t>
  </si>
  <si>
    <t>6.80391</t>
  </si>
  <si>
    <t>52.3269</t>
  </si>
  <si>
    <t>6.91058</t>
  </si>
  <si>
    <t>52.246</t>
  </si>
  <si>
    <t>6.57099</t>
  </si>
  <si>
    <t>52.2454</t>
  </si>
  <si>
    <t>6.57229</t>
  </si>
  <si>
    <t>52.2464</t>
  </si>
  <si>
    <t>6.57129</t>
  </si>
  <si>
    <t>52.2463</t>
  </si>
  <si>
    <t>6.5716</t>
  </si>
  <si>
    <t>6.5717</t>
  </si>
  <si>
    <t>52.2467</t>
  </si>
  <si>
    <t>52.2469</t>
  </si>
  <si>
    <t>6.5722</t>
  </si>
  <si>
    <t>52.247</t>
  </si>
  <si>
    <t>6.5719</t>
  </si>
  <si>
    <t>52.2472</t>
  </si>
  <si>
    <t>6.572</t>
  </si>
  <si>
    <t>6.57301</t>
  </si>
  <si>
    <t>52.2462</t>
  </si>
  <si>
    <t>6.5733</t>
  </si>
  <si>
    <t>6.57349</t>
  </si>
  <si>
    <t>52.2465</t>
  </si>
  <si>
    <t>6.57339</t>
  </si>
  <si>
    <t>52.2466</t>
  </si>
  <si>
    <t>6.5731</t>
  </si>
  <si>
    <t>52.2468</t>
  </si>
  <si>
    <t>6.5728</t>
  </si>
  <si>
    <t>6.5741</t>
  </si>
  <si>
    <t>52.24759</t>
  </si>
  <si>
    <t>6.57346</t>
  </si>
  <si>
    <t>52.32546</t>
  </si>
  <si>
    <t>6.74298</t>
  </si>
  <si>
    <t>52.30354</t>
  </si>
  <si>
    <t>6.76707</t>
  </si>
  <si>
    <t>52.27758</t>
  </si>
  <si>
    <t>6.77189</t>
  </si>
  <si>
    <t>6.77192</t>
  </si>
  <si>
    <t>52.27212</t>
  </si>
  <si>
    <t>6.78131</t>
  </si>
  <si>
    <t>52.28617</t>
  </si>
  <si>
    <t>6.7631</t>
  </si>
  <si>
    <t>52.28506</t>
  </si>
  <si>
    <t>6.76522</t>
  </si>
  <si>
    <t>52.30637</t>
  </si>
  <si>
    <t>6.71894</t>
  </si>
  <si>
    <t>52.30706</t>
  </si>
  <si>
    <t>6.7182</t>
  </si>
  <si>
    <t>52.29266</t>
  </si>
  <si>
    <t>6.76772</t>
  </si>
  <si>
    <t>52.29445</t>
  </si>
  <si>
    <t>6.77716</t>
  </si>
  <si>
    <t>52.29462</t>
  </si>
  <si>
    <t>6.77635</t>
  </si>
  <si>
    <t>52.26727</t>
  </si>
  <si>
    <t>6.80769</t>
  </si>
  <si>
    <t>52.28385</t>
  </si>
  <si>
    <t>6.75661</t>
  </si>
  <si>
    <t>6.79543</t>
  </si>
  <si>
    <t>52.26726</t>
  </si>
  <si>
    <t>6.7954</t>
  </si>
  <si>
    <t>52.31912</t>
  </si>
  <si>
    <t>6.74464</t>
  </si>
  <si>
    <t>52.28917</t>
  </si>
  <si>
    <t>6.79852</t>
  </si>
  <si>
    <t>52.24707</t>
  </si>
  <si>
    <t>6.74207</t>
  </si>
  <si>
    <t>52.30657</t>
  </si>
  <si>
    <t>6.72061</t>
  </si>
  <si>
    <t>52.26867</t>
  </si>
  <si>
    <t>6.73255</t>
  </si>
  <si>
    <t>52.24941</t>
  </si>
  <si>
    <t>6.74821</t>
  </si>
  <si>
    <t>52.24925</t>
  </si>
  <si>
    <t>6.74817</t>
  </si>
  <si>
    <t>52.29524</t>
  </si>
  <si>
    <t>6.77802</t>
  </si>
  <si>
    <t>52.2916</t>
  </si>
  <si>
    <t>6.7712</t>
  </si>
  <si>
    <t>52.28838</t>
  </si>
  <si>
    <t>6.76323</t>
  </si>
  <si>
    <t>52.28874</t>
  </si>
  <si>
    <t>6.76367</t>
  </si>
  <si>
    <t>52.30759</t>
  </si>
  <si>
    <t>6.75262</t>
  </si>
  <si>
    <t>52.29517</t>
  </si>
  <si>
    <t>6.79723</t>
  </si>
  <si>
    <t>52.29321</t>
  </si>
  <si>
    <t>6.82181</t>
  </si>
  <si>
    <t>52.25216</t>
  </si>
  <si>
    <t>6.74666</t>
  </si>
  <si>
    <t>52.25255</t>
  </si>
  <si>
    <t>6.7689</t>
  </si>
  <si>
    <t>52.29109</t>
  </si>
  <si>
    <t>6.90265</t>
  </si>
  <si>
    <t>52.31532</t>
  </si>
  <si>
    <t>6.71517</t>
  </si>
  <si>
    <t>52.2672</t>
  </si>
  <si>
    <t>6.78669</t>
  </si>
  <si>
    <t>52.25002</t>
  </si>
  <si>
    <t>6.79976</t>
  </si>
  <si>
    <t>52.27591</t>
  </si>
  <si>
    <t>52.28349</t>
  </si>
  <si>
    <t>6.83762</t>
  </si>
  <si>
    <t>52.28363</t>
  </si>
  <si>
    <t>6.84666</t>
  </si>
  <si>
    <t>52.34094</t>
  </si>
  <si>
    <t>6.7099</t>
  </si>
  <si>
    <t>52.32465</t>
  </si>
  <si>
    <t>6.72081</t>
  </si>
  <si>
    <t>6.77683</t>
  </si>
  <si>
    <t>52.28785</t>
  </si>
  <si>
    <t>6.72462</t>
  </si>
  <si>
    <t>52.23525</t>
  </si>
  <si>
    <t>6.74058</t>
  </si>
  <si>
    <t>52.24137</t>
  </si>
  <si>
    <t>52.28648</t>
  </si>
  <si>
    <t>6.8301</t>
  </si>
  <si>
    <t>52.28675</t>
  </si>
  <si>
    <t>6.80941</t>
  </si>
  <si>
    <t>52.24553</t>
  </si>
  <si>
    <t>6.74856</t>
  </si>
  <si>
    <t>52.31825</t>
  </si>
  <si>
    <t>6.69431</t>
  </si>
  <si>
    <t>52.33147</t>
  </si>
  <si>
    <t>6.72844</t>
  </si>
  <si>
    <t>52.33124</t>
  </si>
  <si>
    <t>6.7291</t>
  </si>
  <si>
    <t>52.29193</t>
  </si>
  <si>
    <t>6.79585</t>
  </si>
  <si>
    <t>52.24107</t>
  </si>
  <si>
    <t>6.73304</t>
  </si>
  <si>
    <t>52.28312</t>
  </si>
  <si>
    <t>6.73494</t>
  </si>
  <si>
    <t>52.28104</t>
  </si>
  <si>
    <t>6.73571</t>
  </si>
  <si>
    <t>52.28009</t>
  </si>
  <si>
    <t>6.73173</t>
  </si>
  <si>
    <t>52.29818</t>
  </si>
  <si>
    <t>6.78048</t>
  </si>
  <si>
    <t>52.28581</t>
  </si>
  <si>
    <t>6.79238</t>
  </si>
  <si>
    <t>52.27575</t>
  </si>
  <si>
    <t>6.71841</t>
  </si>
  <si>
    <t>52.3208</t>
  </si>
  <si>
    <t>6.7089</t>
  </si>
  <si>
    <t>6.77018</t>
  </si>
  <si>
    <t>52.2671</t>
  </si>
  <si>
    <t>6.73573</t>
  </si>
  <si>
    <t>52.27449</t>
  </si>
  <si>
    <t>6.74974</t>
  </si>
  <si>
    <t>6.75516</t>
  </si>
  <si>
    <t>52.27699</t>
  </si>
  <si>
    <t>6.71653</t>
  </si>
  <si>
    <t>52.31086</t>
  </si>
  <si>
    <t>6.74196</t>
  </si>
  <si>
    <t>52.31416</t>
  </si>
  <si>
    <t>6.74773</t>
  </si>
  <si>
    <t>52.30462</t>
  </si>
  <si>
    <t>6.76055</t>
  </si>
  <si>
    <t>52.31029</t>
  </si>
  <si>
    <t>6.7469</t>
  </si>
  <si>
    <t>52.32259</t>
  </si>
  <si>
    <t>6.74478</t>
  </si>
  <si>
    <t>52.32907</t>
  </si>
  <si>
    <t>6.74031</t>
  </si>
  <si>
    <t>52.26259</t>
  </si>
  <si>
    <t>6.76044</t>
  </si>
  <si>
    <t>52.26191</t>
  </si>
  <si>
    <t>6.76095</t>
  </si>
  <si>
    <t>52.2584</t>
  </si>
  <si>
    <t>6.75545</t>
  </si>
  <si>
    <t>52.25478</t>
  </si>
  <si>
    <t>6.75498</t>
  </si>
  <si>
    <t>52.25551</t>
  </si>
  <si>
    <t>6.77828</t>
  </si>
  <si>
    <t>52.25571</t>
  </si>
  <si>
    <t>6.77942</t>
  </si>
  <si>
    <t>52.2866</t>
  </si>
  <si>
    <t>6.76401</t>
  </si>
  <si>
    <t>52.26159</t>
  </si>
  <si>
    <t>7.0134</t>
  </si>
  <si>
    <t>52.26139</t>
  </si>
  <si>
    <t>7.01351</t>
  </si>
  <si>
    <t>7.014</t>
  </si>
  <si>
    <t>52.2616</t>
  </si>
  <si>
    <t>7.0143</t>
  </si>
  <si>
    <t>7.01439</t>
  </si>
  <si>
    <t>52.33788</t>
  </si>
  <si>
    <t>6.73496</t>
  </si>
  <si>
    <t>52.33824</t>
  </si>
  <si>
    <t>6.73477</t>
  </si>
  <si>
    <t>52.30083</t>
  </si>
  <si>
    <t>6.91446</t>
  </si>
  <si>
    <t>52.31844</t>
  </si>
  <si>
    <t>6.78905</t>
  </si>
  <si>
    <t>52.31843</t>
  </si>
  <si>
    <t>6.7897</t>
  </si>
  <si>
    <t>52.31101</t>
  </si>
  <si>
    <t>6.76464</t>
  </si>
  <si>
    <t>52.30833</t>
  </si>
  <si>
    <t>6.94996</t>
  </si>
  <si>
    <t>52.30294</t>
  </si>
  <si>
    <t>6.83097</t>
  </si>
  <si>
    <t>52.29511</t>
  </si>
  <si>
    <t>6.86575</t>
  </si>
  <si>
    <t>52.30068</t>
  </si>
  <si>
    <t>6.9244</t>
  </si>
  <si>
    <t>52.30326</t>
  </si>
  <si>
    <t>6.9328</t>
  </si>
  <si>
    <t>52.30849</t>
  </si>
  <si>
    <t>6.88444</t>
  </si>
  <si>
    <t>52.3086</t>
  </si>
  <si>
    <t>6.88443</t>
  </si>
  <si>
    <t>52.30817</t>
  </si>
  <si>
    <t>6.80427</t>
  </si>
  <si>
    <t>52.3131</t>
  </si>
  <si>
    <t>6.86119</t>
  </si>
  <si>
    <t>52.30608</t>
  </si>
  <si>
    <t>6.78937</t>
  </si>
  <si>
    <t>52.30563</t>
  </si>
  <si>
    <t>6.89928</t>
  </si>
  <si>
    <t>52.29425</t>
  </si>
  <si>
    <t>6.94176</t>
  </si>
  <si>
    <t>52.31896</t>
  </si>
  <si>
    <t>6.96188</t>
  </si>
  <si>
    <t>52.29955</t>
  </si>
  <si>
    <t>6.85149</t>
  </si>
  <si>
    <t>52.31203</t>
  </si>
  <si>
    <t>6.80815</t>
  </si>
  <si>
    <t>52.31205</t>
  </si>
  <si>
    <t>6.80862</t>
  </si>
  <si>
    <t>52.31555</t>
  </si>
  <si>
    <t>6.83182</t>
  </si>
  <si>
    <t>52.30071</t>
  </si>
  <si>
    <t>6.80489</t>
  </si>
  <si>
    <t>52.31405</t>
  </si>
  <si>
    <t>6.89346</t>
  </si>
  <si>
    <t>52.31382</t>
  </si>
  <si>
    <t>6.89178</t>
  </si>
  <si>
    <t>52.33827</t>
  </si>
  <si>
    <t>6.73531</t>
  </si>
  <si>
    <t>52.30548</t>
  </si>
  <si>
    <t>6.90034</t>
  </si>
  <si>
    <t>52.30786</t>
  </si>
  <si>
    <t>6.89287</t>
  </si>
  <si>
    <t>52.31151</t>
  </si>
  <si>
    <t>6.7991</t>
  </si>
  <si>
    <t>52.29061</t>
  </si>
  <si>
    <t>6.84052</t>
  </si>
  <si>
    <t>52.31878</t>
  </si>
  <si>
    <t>6.77165</t>
  </si>
  <si>
    <t>52.31728</t>
  </si>
  <si>
    <t>6.95947</t>
  </si>
  <si>
    <t>52.31012</t>
  </si>
  <si>
    <t>6.95775</t>
  </si>
  <si>
    <t>52.31742</t>
  </si>
  <si>
    <t>6.95515</t>
  </si>
  <si>
    <t>6.76152</t>
  </si>
  <si>
    <t>52.29417</t>
  </si>
  <si>
    <t>6.94027</t>
  </si>
  <si>
    <t>52.31713</t>
  </si>
  <si>
    <t>6.96075</t>
  </si>
  <si>
    <t>52.29999</t>
  </si>
  <si>
    <t>6.85625</t>
  </si>
  <si>
    <t>52.30183</t>
  </si>
  <si>
    <t>6.90223</t>
  </si>
  <si>
    <t>52.32068</t>
  </si>
  <si>
    <t>6.7532</t>
  </si>
  <si>
    <t>52.32654</t>
  </si>
  <si>
    <t>6.74524</t>
  </si>
  <si>
    <t>52.33151</t>
  </si>
  <si>
    <t>6.74549</t>
  </si>
  <si>
    <t>52.31373</t>
  </si>
  <si>
    <t>6.89445</t>
  </si>
  <si>
    <t>52.30673</t>
  </si>
  <si>
    <t>6.89211</t>
  </si>
  <si>
    <t>52.30623</t>
  </si>
  <si>
    <t>6.89248</t>
  </si>
  <si>
    <t>52.30662</t>
  </si>
  <si>
    <t>6.88765</t>
  </si>
  <si>
    <t>52.30624</t>
  </si>
  <si>
    <t>6.88762</t>
  </si>
  <si>
    <t>52.30498</t>
  </si>
  <si>
    <t>6.88543</t>
  </si>
  <si>
    <t>52.30468</t>
  </si>
  <si>
    <t>6.88564</t>
  </si>
  <si>
    <t>52.30238</t>
  </si>
  <si>
    <t>6.8893</t>
  </si>
  <si>
    <t>52.30393</t>
  </si>
  <si>
    <t>6.88936</t>
  </si>
  <si>
    <t>52.30155</t>
  </si>
  <si>
    <t>6.88315</t>
  </si>
  <si>
    <t>52.30303</t>
  </si>
  <si>
    <t>6.89404</t>
  </si>
  <si>
    <t>52.3843</t>
  </si>
  <si>
    <t>7.0345</t>
  </si>
  <si>
    <t>52.3842</t>
  </si>
  <si>
    <t>7.03349</t>
  </si>
  <si>
    <t>52.3841</t>
  </si>
  <si>
    <t>7.03249</t>
  </si>
  <si>
    <t>7.03289</t>
  </si>
  <si>
    <t>7.03339</t>
  </si>
  <si>
    <t>52.3846</t>
  </si>
  <si>
    <t>7.0332</t>
  </si>
  <si>
    <t>52.3847</t>
  </si>
  <si>
    <t>7.033</t>
  </si>
  <si>
    <t>52.3845</t>
  </si>
  <si>
    <t>52.41239</t>
  </si>
  <si>
    <t>6.931</t>
  </si>
  <si>
    <t>52.4121</t>
  </si>
  <si>
    <t>6.9309</t>
  </si>
  <si>
    <t>52.41189</t>
  </si>
  <si>
    <t>6.9307</t>
  </si>
  <si>
    <t>52.4124</t>
  </si>
  <si>
    <t>6.9302</t>
  </si>
  <si>
    <t>6.92989</t>
  </si>
  <si>
    <t>52.41229</t>
  </si>
  <si>
    <t>6.9298</t>
  </si>
  <si>
    <t>52.412</t>
  </si>
  <si>
    <t>6.9296</t>
  </si>
  <si>
    <t>52.41188</t>
  </si>
  <si>
    <t>6.93064</t>
  </si>
  <si>
    <t>52.4122</t>
  </si>
  <si>
    <t>6.9292</t>
  </si>
  <si>
    <t>6.929</t>
  </si>
  <si>
    <t>52.4475</t>
  </si>
  <si>
    <t>6.5657</t>
  </si>
  <si>
    <t>52.4471</t>
  </si>
  <si>
    <t>6.566</t>
  </si>
  <si>
    <t>52.4469</t>
  </si>
  <si>
    <t>6.56539</t>
  </si>
  <si>
    <t>52.44699</t>
  </si>
  <si>
    <t>6.5655</t>
  </si>
  <si>
    <t>52.447</t>
  </si>
  <si>
    <t>6.5652</t>
  </si>
  <si>
    <t>52.44739</t>
  </si>
  <si>
    <t>6.56499</t>
  </si>
  <si>
    <t>52.44749</t>
  </si>
  <si>
    <t>6.56489</t>
  </si>
  <si>
    <t>52.22384</t>
  </si>
  <si>
    <t>6.57962</t>
  </si>
  <si>
    <t>52.25227</t>
  </si>
  <si>
    <t>6.72034</t>
  </si>
  <si>
    <t>6.76729</t>
  </si>
  <si>
    <t>52.2316</t>
  </si>
  <si>
    <t>6.84123</t>
  </si>
  <si>
    <t>52.25178</t>
  </si>
  <si>
    <t>6.65003</t>
  </si>
  <si>
    <t>52.35601</t>
  </si>
  <si>
    <t>6.61923</t>
  </si>
  <si>
    <t>52.21184</t>
  </si>
  <si>
    <t>6.55277</t>
  </si>
  <si>
    <t>52.21899</t>
  </si>
  <si>
    <t>6.58959</t>
  </si>
  <si>
    <t>52.21924</t>
  </si>
  <si>
    <t>6.58903</t>
  </si>
  <si>
    <t>52.22179</t>
  </si>
  <si>
    <t>6.62387</t>
  </si>
  <si>
    <t>52.24332</t>
  </si>
  <si>
    <t>6.67677</t>
  </si>
  <si>
    <t>52.2435</t>
  </si>
  <si>
    <t>6.67653</t>
  </si>
  <si>
    <t>52.23367</t>
  </si>
  <si>
    <t>6.76174</t>
  </si>
  <si>
    <t>52.21384</t>
  </si>
  <si>
    <t>6.84785</t>
  </si>
  <si>
    <t>52.24796</t>
  </si>
  <si>
    <t>6.81521</t>
  </si>
  <si>
    <t>52.19898</t>
  </si>
  <si>
    <t>6.79474</t>
  </si>
  <si>
    <t>52.21281</t>
  </si>
  <si>
    <t>6.78791</t>
  </si>
  <si>
    <t>6.8035</t>
  </si>
  <si>
    <t>52.1689</t>
  </si>
  <si>
    <t>6.81163</t>
  </si>
  <si>
    <t>52.24651</t>
  </si>
  <si>
    <t>6.68152</t>
  </si>
  <si>
    <t>52.21931</t>
  </si>
  <si>
    <t>6.5735</t>
  </si>
  <si>
    <t>52.178</t>
  </si>
  <si>
    <t>6.61167</t>
  </si>
  <si>
    <t>52.18952</t>
  </si>
  <si>
    <t>6.62464</t>
  </si>
  <si>
    <t>52.20756</t>
  </si>
  <si>
    <t>6.80077</t>
  </si>
  <si>
    <t>52.20427</t>
  </si>
  <si>
    <t>6.8072</t>
  </si>
  <si>
    <t>52.18976</t>
  </si>
  <si>
    <t>6.83849</t>
  </si>
  <si>
    <t>52.2395</t>
  </si>
  <si>
    <t>6.83103</t>
  </si>
  <si>
    <t>52.17362</t>
  </si>
  <si>
    <t>6.72426</t>
  </si>
  <si>
    <t>52.18062</t>
  </si>
  <si>
    <t>6.70954</t>
  </si>
  <si>
    <t>52.2021</t>
  </si>
  <si>
    <t>6.65302</t>
  </si>
  <si>
    <t>52.2074</t>
  </si>
  <si>
    <t>6.64388</t>
  </si>
  <si>
    <t>52.25125</t>
  </si>
  <si>
    <t>6.67167</t>
  </si>
  <si>
    <t>52.23061</t>
  </si>
  <si>
    <t>6.7752</t>
  </si>
  <si>
    <t>52.18974</t>
  </si>
  <si>
    <t>6.85532</t>
  </si>
  <si>
    <t>52.17956</t>
  </si>
  <si>
    <t>6.85989</t>
  </si>
  <si>
    <t>52.18773</t>
  </si>
  <si>
    <t>6.859</t>
  </si>
  <si>
    <t>6.78193</t>
  </si>
  <si>
    <t>52.21833</t>
  </si>
  <si>
    <t>6.62628</t>
  </si>
  <si>
    <t>52.21821</t>
  </si>
  <si>
    <t>6.62646</t>
  </si>
  <si>
    <t>52.24602</t>
  </si>
  <si>
    <t>6.81919</t>
  </si>
  <si>
    <t>52.24597</t>
  </si>
  <si>
    <t>6.81968</t>
  </si>
  <si>
    <t>52.28836</t>
  </si>
  <si>
    <t>6.90319</t>
  </si>
  <si>
    <t>52.22911</t>
  </si>
  <si>
    <t>6.80798</t>
  </si>
  <si>
    <t>52.23928</t>
  </si>
  <si>
    <t>6.84803</t>
  </si>
  <si>
    <t>52.26411</t>
  </si>
  <si>
    <t>6.84147</t>
  </si>
  <si>
    <t>52.24528</t>
  </si>
  <si>
    <t>6.77676</t>
  </si>
  <si>
    <t>52.24521</t>
  </si>
  <si>
    <t>6.80203</t>
  </si>
  <si>
    <t>52.24507</t>
  </si>
  <si>
    <t>6.67636</t>
  </si>
  <si>
    <t>52.23238</t>
  </si>
  <si>
    <t>6.64282</t>
  </si>
  <si>
    <t>52.21817</t>
  </si>
  <si>
    <t>6.72244</t>
  </si>
  <si>
    <t>52.17321</t>
  </si>
  <si>
    <t>52.203</t>
  </si>
  <si>
    <t>6.64275</t>
  </si>
  <si>
    <t>52.27564</t>
  </si>
  <si>
    <t>6.87478</t>
  </si>
  <si>
    <t>52.25106</t>
  </si>
  <si>
    <t>6.65124</t>
  </si>
  <si>
    <t>52.23996</t>
  </si>
  <si>
    <t>6.79501</t>
  </si>
  <si>
    <t>52.19533</t>
  </si>
  <si>
    <t>6.60272</t>
  </si>
  <si>
    <t>52.15078</t>
  </si>
  <si>
    <t>6.70896</t>
  </si>
  <si>
    <t>52.22048</t>
  </si>
  <si>
    <t>6.59303</t>
  </si>
  <si>
    <t>52.25061</t>
  </si>
  <si>
    <t>6.66656</t>
  </si>
  <si>
    <t>6.83743</t>
  </si>
  <si>
    <t>52.16126</t>
  </si>
  <si>
    <t>6.79304</t>
  </si>
  <si>
    <t>52.15581</t>
  </si>
  <si>
    <t>6.64849</t>
  </si>
  <si>
    <t>52.15598</t>
  </si>
  <si>
    <t>6.64834</t>
  </si>
  <si>
    <t>52.1569</t>
  </si>
  <si>
    <t>6.66011</t>
  </si>
  <si>
    <t>52.20396</t>
  </si>
  <si>
    <t>6.73119</t>
  </si>
  <si>
    <t>52.20099</t>
  </si>
  <si>
    <t>6.78155</t>
  </si>
  <si>
    <t>52.19929</t>
  </si>
  <si>
    <t>6.75474</t>
  </si>
  <si>
    <t>52.15645</t>
  </si>
  <si>
    <t>6.64601</t>
  </si>
  <si>
    <t>52.20657</t>
  </si>
  <si>
    <t>52.18648</t>
  </si>
  <si>
    <t>6.86572</t>
  </si>
  <si>
    <t>52.27375</t>
  </si>
  <si>
    <t>6.83952</t>
  </si>
  <si>
    <t>52.23603</t>
  </si>
  <si>
    <t>6.91107</t>
  </si>
  <si>
    <t>52.17517</t>
  </si>
  <si>
    <t>6.60989</t>
  </si>
  <si>
    <t>52.16519</t>
  </si>
  <si>
    <t>6.7951</t>
  </si>
  <si>
    <t>52.23719</t>
  </si>
  <si>
    <t>6.72657</t>
  </si>
  <si>
    <t>52.24295</t>
  </si>
  <si>
    <t>6.83223</t>
  </si>
  <si>
    <t>52.24516</t>
  </si>
  <si>
    <t>6.92105</t>
  </si>
  <si>
    <t>52.21605</t>
  </si>
  <si>
    <t>6.72303</t>
  </si>
  <si>
    <t>52.16508</t>
  </si>
  <si>
    <t>6.79711</t>
  </si>
  <si>
    <t>52.20805</t>
  </si>
  <si>
    <t>6.60255</t>
  </si>
  <si>
    <t>52.18316</t>
  </si>
  <si>
    <t>6.68157</t>
  </si>
  <si>
    <t>52.18705</t>
  </si>
  <si>
    <t>6.88892</t>
  </si>
  <si>
    <t>52.20708</t>
  </si>
  <si>
    <t>6.55091</t>
  </si>
  <si>
    <t>52.20688</t>
  </si>
  <si>
    <t>6.55093</t>
  </si>
  <si>
    <t>52.16745</t>
  </si>
  <si>
    <t>6.80946</t>
  </si>
  <si>
    <t>52.19338</t>
  </si>
  <si>
    <t>6.5532</t>
  </si>
  <si>
    <t>52.19469</t>
  </si>
  <si>
    <t>6.83927</t>
  </si>
  <si>
    <t>52.21715</t>
  </si>
  <si>
    <t>6.54412</t>
  </si>
  <si>
    <t>52.22111</t>
  </si>
  <si>
    <t>6.53958</t>
  </si>
  <si>
    <t>52.19473</t>
  </si>
  <si>
    <t>6.91419</t>
  </si>
  <si>
    <t>52.18076</t>
  </si>
  <si>
    <t>6.89602</t>
  </si>
  <si>
    <t>52.15783</t>
  </si>
  <si>
    <t>6.86791</t>
  </si>
  <si>
    <t>52.16936</t>
  </si>
  <si>
    <t>6.84461</t>
  </si>
  <si>
    <t>52.21964</t>
  </si>
  <si>
    <t>6.77403</t>
  </si>
  <si>
    <t>52.21945</t>
  </si>
  <si>
    <t>6.77395</t>
  </si>
  <si>
    <t>52.1573</t>
  </si>
  <si>
    <t>6.81398</t>
  </si>
  <si>
    <t>52.20693</t>
  </si>
  <si>
    <t>6.54414</t>
  </si>
  <si>
    <t>52.22002</t>
  </si>
  <si>
    <t>6.53943</t>
  </si>
  <si>
    <t>52.19341</t>
  </si>
  <si>
    <t>6.90712</t>
  </si>
  <si>
    <t>52.23992</t>
  </si>
  <si>
    <t>6.76214</t>
  </si>
  <si>
    <t>52.22857</t>
  </si>
  <si>
    <t>6.72209</t>
  </si>
  <si>
    <t>6.90401</t>
  </si>
  <si>
    <t>52.23329</t>
  </si>
  <si>
    <t>6.90919</t>
  </si>
  <si>
    <t>52.24755</t>
  </si>
  <si>
    <t>6.81491</t>
  </si>
  <si>
    <t>52.27461</t>
  </si>
  <si>
    <t>6.85246</t>
  </si>
  <si>
    <t>52.27586</t>
  </si>
  <si>
    <t>6.84605</t>
  </si>
  <si>
    <t>52.14709</t>
  </si>
  <si>
    <t>6.87749</t>
  </si>
  <si>
    <t>52.1471</t>
  </si>
  <si>
    <t>52.1949</t>
  </si>
  <si>
    <t>6.74554</t>
  </si>
  <si>
    <t>52.25718</t>
  </si>
  <si>
    <t>6.85921</t>
  </si>
  <si>
    <t>52.24468</t>
  </si>
  <si>
    <t>6.92181</t>
  </si>
  <si>
    <t>52.20608</t>
  </si>
  <si>
    <t>6.69729</t>
  </si>
  <si>
    <t>52.20614</t>
  </si>
  <si>
    <t>6.69731</t>
  </si>
  <si>
    <t>52.26574</t>
  </si>
  <si>
    <t>6.87941</t>
  </si>
  <si>
    <t>6.84691</t>
  </si>
  <si>
    <t>52.1652</t>
  </si>
  <si>
    <t>6.80939</t>
  </si>
  <si>
    <t>52.17</t>
  </si>
  <si>
    <t>6.80706</t>
  </si>
  <si>
    <t>52.21402</t>
  </si>
  <si>
    <t>6.72432</t>
  </si>
  <si>
    <t>52.21121</t>
  </si>
  <si>
    <t>6.71004</t>
  </si>
  <si>
    <t>52.21995</t>
  </si>
  <si>
    <t>6.71674</t>
  </si>
  <si>
    <t>52.1979</t>
  </si>
  <si>
    <t>6.89791</t>
  </si>
  <si>
    <t>6.91688</t>
  </si>
  <si>
    <t>52.18723</t>
  </si>
  <si>
    <t>6.91554</t>
  </si>
  <si>
    <t>52.28217</t>
  </si>
  <si>
    <t>6.93616</t>
  </si>
  <si>
    <t>52.15269</t>
  </si>
  <si>
    <t>6.87665</t>
  </si>
  <si>
    <t>52.19109</t>
  </si>
  <si>
    <t>6.92015</t>
  </si>
  <si>
    <t>52.25648</t>
  </si>
  <si>
    <t>6.67242</t>
  </si>
  <si>
    <t>52.25637</t>
  </si>
  <si>
    <t>6.67476</t>
  </si>
  <si>
    <t>52.28038</t>
  </si>
  <si>
    <t>6.8588</t>
  </si>
  <si>
    <t>52.26932</t>
  </si>
  <si>
    <t>6.91529</t>
  </si>
  <si>
    <t>52.26554</t>
  </si>
  <si>
    <t>6.85948</t>
  </si>
  <si>
    <t>52.16664</t>
  </si>
  <si>
    <t>6.80944</t>
  </si>
  <si>
    <t>52.16847</t>
  </si>
  <si>
    <t>6.80701</t>
  </si>
  <si>
    <t>52.16721</t>
  </si>
  <si>
    <t>6.80712</t>
  </si>
  <si>
    <t>52.22053</t>
  </si>
  <si>
    <t>6.81291</t>
  </si>
  <si>
    <t>52.20542</t>
  </si>
  <si>
    <t>6.69802</t>
  </si>
  <si>
    <t>52.20586</t>
  </si>
  <si>
    <t>6.69818</t>
  </si>
  <si>
    <t>52.17666</t>
  </si>
  <si>
    <t>6.81356</t>
  </si>
  <si>
    <t>52.17739</t>
  </si>
  <si>
    <t>6.8127</t>
  </si>
  <si>
    <t>52.27913</t>
  </si>
  <si>
    <t>6.8604</t>
  </si>
  <si>
    <t>52.16113</t>
  </si>
  <si>
    <t>6.79698</t>
  </si>
  <si>
    <t>52.24317</t>
  </si>
  <si>
    <t>6.91453</t>
  </si>
  <si>
    <t>52.20027</t>
  </si>
  <si>
    <t>6.75565</t>
  </si>
  <si>
    <t>52.20012</t>
  </si>
  <si>
    <t>6.75316</t>
  </si>
  <si>
    <t>52.21086</t>
  </si>
  <si>
    <t>6.69306</t>
  </si>
  <si>
    <t>52.21221</t>
  </si>
  <si>
    <t>6.72529</t>
  </si>
  <si>
    <t>52.16568</t>
  </si>
  <si>
    <t>6.81046</t>
  </si>
  <si>
    <t>52.16549</t>
  </si>
  <si>
    <t>6.80823</t>
  </si>
  <si>
    <t>52.24113</t>
  </si>
  <si>
    <t>6.91271</t>
  </si>
  <si>
    <t>52.2181</t>
  </si>
  <si>
    <t>6.80596</t>
  </si>
  <si>
    <t>52.26647</t>
  </si>
  <si>
    <t>6.85629</t>
  </si>
  <si>
    <t>52.19335</t>
  </si>
  <si>
    <t>6.80665</t>
  </si>
  <si>
    <t>52.26651</t>
  </si>
  <si>
    <t>6.88193</t>
  </si>
  <si>
    <t>52.27635</t>
  </si>
  <si>
    <t>6.86438</t>
  </si>
  <si>
    <t>6.86477</t>
  </si>
  <si>
    <t>52.26273</t>
  </si>
  <si>
    <t>6.87676</t>
  </si>
  <si>
    <t>52.20775</t>
  </si>
  <si>
    <t>6.53422</t>
  </si>
  <si>
    <t>52.26806</t>
  </si>
  <si>
    <t>6.9359</t>
  </si>
  <si>
    <t>52.17503</t>
  </si>
  <si>
    <t>6.86531</t>
  </si>
  <si>
    <t>52.16228</t>
  </si>
  <si>
    <t>6.62921</t>
  </si>
  <si>
    <t>52.26348</t>
  </si>
  <si>
    <t>6.91509</t>
  </si>
  <si>
    <t>52.18756</t>
  </si>
  <si>
    <t>6.75602</t>
  </si>
  <si>
    <t>52.1874</t>
  </si>
  <si>
    <t>6.75628</t>
  </si>
  <si>
    <t>52.18954</t>
  </si>
  <si>
    <t>6.7502</t>
  </si>
  <si>
    <t>52.18754</t>
  </si>
  <si>
    <t>6.76009</t>
  </si>
  <si>
    <t>52.18419</t>
  </si>
  <si>
    <t>6.74711</t>
  </si>
  <si>
    <t>52.24219</t>
  </si>
  <si>
    <t>6.84319</t>
  </si>
  <si>
    <t>52.21867</t>
  </si>
  <si>
    <t>6.57577</t>
  </si>
  <si>
    <t>52.21832</t>
  </si>
  <si>
    <t>6.57473</t>
  </si>
  <si>
    <t>52.1667</t>
  </si>
  <si>
    <t>6.81359</t>
  </si>
  <si>
    <t>52.15844</t>
  </si>
  <si>
    <t>6.81153</t>
  </si>
  <si>
    <t>52.15569</t>
  </si>
  <si>
    <t>6.6466</t>
  </si>
  <si>
    <t>52.23105</t>
  </si>
  <si>
    <t>6.89083</t>
  </si>
  <si>
    <t>52.18966</t>
  </si>
  <si>
    <t>6.87769</t>
  </si>
  <si>
    <t>52.18899</t>
  </si>
  <si>
    <t>6.87762</t>
  </si>
  <si>
    <t>52.20252</t>
  </si>
  <si>
    <t>6.8724</t>
  </si>
  <si>
    <t>52.15651</t>
  </si>
  <si>
    <t>6.64714</t>
  </si>
  <si>
    <t>52.22852</t>
  </si>
  <si>
    <t>6.56154</t>
  </si>
  <si>
    <t>52.22865</t>
  </si>
  <si>
    <t>6.56176</t>
  </si>
  <si>
    <t>52.17405</t>
  </si>
  <si>
    <t>6.74085</t>
  </si>
  <si>
    <t>52.23802</t>
  </si>
  <si>
    <t>6.59415</t>
  </si>
  <si>
    <t>52.18598</t>
  </si>
  <si>
    <t>6.52571</t>
  </si>
  <si>
    <t>52.20063</t>
  </si>
  <si>
    <t>6.54512</t>
  </si>
  <si>
    <t>52.18908</t>
  </si>
  <si>
    <t>6.67823</t>
  </si>
  <si>
    <t>52.2082</t>
  </si>
  <si>
    <t>6.73933</t>
  </si>
  <si>
    <t>52.17579</t>
  </si>
  <si>
    <t>6.789</t>
  </si>
  <si>
    <t>52.18188</t>
  </si>
  <si>
    <t>6.80298</t>
  </si>
  <si>
    <t>52.20552</t>
  </si>
  <si>
    <t>6.81151</t>
  </si>
  <si>
    <t>6.80618</t>
  </si>
  <si>
    <t>52.19472</t>
  </si>
  <si>
    <t>6.8296</t>
  </si>
  <si>
    <t>52.16723</t>
  </si>
  <si>
    <t>6.82706</t>
  </si>
  <si>
    <t>52.19078</t>
  </si>
  <si>
    <t>6.83032</t>
  </si>
  <si>
    <t>52.16234</t>
  </si>
  <si>
    <t>6.83893</t>
  </si>
  <si>
    <t>52.28898</t>
  </si>
  <si>
    <t>6.88962</t>
  </si>
  <si>
    <t>52.25407</t>
  </si>
  <si>
    <t>6.87305</t>
  </si>
  <si>
    <t>52.21669</t>
  </si>
  <si>
    <t>6.53379</t>
  </si>
  <si>
    <t>52.22253</t>
  </si>
  <si>
    <t>6.77178</t>
  </si>
  <si>
    <t>52.1823</t>
  </si>
  <si>
    <t>6.86829</t>
  </si>
  <si>
    <t>52.1859</t>
  </si>
  <si>
    <t>6.90394</t>
  </si>
  <si>
    <t>52.1789</t>
  </si>
  <si>
    <t>6.90641</t>
  </si>
  <si>
    <t>52.19876</t>
  </si>
  <si>
    <t>6.82007</t>
  </si>
  <si>
    <t>52.18718</t>
  </si>
  <si>
    <t>6.84598</t>
  </si>
  <si>
    <t>52.19579</t>
  </si>
  <si>
    <t>6.60982</t>
  </si>
  <si>
    <t>52.17541</t>
  </si>
  <si>
    <t>6.62609</t>
  </si>
  <si>
    <t>52.22237</t>
  </si>
  <si>
    <t>6.62184</t>
  </si>
  <si>
    <t>52.15648</t>
  </si>
  <si>
    <t>6.87805</t>
  </si>
  <si>
    <t>52.15649</t>
  </si>
  <si>
    <t>6.87807</t>
  </si>
  <si>
    <t>52.2878</t>
  </si>
  <si>
    <t>6.89285</t>
  </si>
  <si>
    <t>52.28743</t>
  </si>
  <si>
    <t>6.89363</t>
  </si>
  <si>
    <t>52.23905</t>
  </si>
  <si>
    <t>6.81481</t>
  </si>
  <si>
    <t>52.23863</t>
  </si>
  <si>
    <t>6.8153</t>
  </si>
  <si>
    <t>52.22037</t>
  </si>
  <si>
    <t>6.56962</t>
  </si>
  <si>
    <t>52.22049</t>
  </si>
  <si>
    <t>6.5691</t>
  </si>
  <si>
    <t>52.283</t>
  </si>
  <si>
    <t>6.92357</t>
  </si>
  <si>
    <t>52.19674</t>
  </si>
  <si>
    <t>6.81616</t>
  </si>
  <si>
    <t>52.21693</t>
  </si>
  <si>
    <t>6.71069</t>
  </si>
  <si>
    <t>52.23368</t>
  </si>
  <si>
    <t>6.90701</t>
  </si>
  <si>
    <t>52.233</t>
  </si>
  <si>
    <t>6.90707</t>
  </si>
  <si>
    <t>52.19327</t>
  </si>
  <si>
    <t>6.85176</t>
  </si>
  <si>
    <t>52.22284</t>
  </si>
  <si>
    <t>6.58558</t>
  </si>
  <si>
    <t>52.25559</t>
  </si>
  <si>
    <t>6.85697</t>
  </si>
  <si>
    <t>52.24815</t>
  </si>
  <si>
    <t>6.83673</t>
  </si>
  <si>
    <t>52.28004</t>
  </si>
  <si>
    <t>6.86672</t>
  </si>
  <si>
    <t>52.17857</t>
  </si>
  <si>
    <t>6.86705</t>
  </si>
  <si>
    <t>52.21527</t>
  </si>
  <si>
    <t>6.74388</t>
  </si>
  <si>
    <t>52.20239</t>
  </si>
  <si>
    <t>6.57116</t>
  </si>
  <si>
    <t>52.25175</t>
  </si>
  <si>
    <t>6.83007</t>
  </si>
  <si>
    <t>52.25181</t>
  </si>
  <si>
    <t>6.82919</t>
  </si>
  <si>
    <t>52.22849</t>
  </si>
  <si>
    <t>6.61952</t>
  </si>
  <si>
    <t>52.16761</t>
  </si>
  <si>
    <t>6.7349</t>
  </si>
  <si>
    <t>52.21544</t>
  </si>
  <si>
    <t>6.69645</t>
  </si>
  <si>
    <t>52.18715</t>
  </si>
  <si>
    <t>6.80121</t>
  </si>
  <si>
    <t>52.19068</t>
  </si>
  <si>
    <t>6.84466</t>
  </si>
  <si>
    <t>52.27016</t>
  </si>
  <si>
    <t>6.83593</t>
  </si>
  <si>
    <t>52.253</t>
  </si>
  <si>
    <t>6.83733</t>
  </si>
  <si>
    <t>52.1892</t>
  </si>
  <si>
    <t>6.8026</t>
  </si>
  <si>
    <t>52.17879</t>
  </si>
  <si>
    <t>6.90948</t>
  </si>
  <si>
    <t>52.17775</t>
  </si>
  <si>
    <t>6.89254</t>
  </si>
  <si>
    <t>52.17793</t>
  </si>
  <si>
    <t>6.87716</t>
  </si>
  <si>
    <t>52.15762</t>
  </si>
  <si>
    <t>6.81307</t>
  </si>
  <si>
    <t>52.29035</t>
  </si>
  <si>
    <t>6.94606</t>
  </si>
  <si>
    <t>52.28656</t>
  </si>
  <si>
    <t>6.94734</t>
  </si>
  <si>
    <t>52.2721</t>
  </si>
  <si>
    <t>6.93858</t>
  </si>
  <si>
    <t>52.17325</t>
  </si>
  <si>
    <t>6.85398</t>
  </si>
  <si>
    <t>52.15795</t>
  </si>
  <si>
    <t>6.85929</t>
  </si>
  <si>
    <t>52.28637</t>
  </si>
  <si>
    <t>6.87131</t>
  </si>
  <si>
    <t>52.17492</t>
  </si>
  <si>
    <t>6.88877</t>
  </si>
  <si>
    <t>52.17001</t>
  </si>
  <si>
    <t>52.28756</t>
  </si>
  <si>
    <t>6.90694</t>
  </si>
  <si>
    <t>52.27929</t>
  </si>
  <si>
    <t>6.92955</t>
  </si>
  <si>
    <t>52.23072</t>
  </si>
  <si>
    <t>6.77246</t>
  </si>
  <si>
    <t>52.19832</t>
  </si>
  <si>
    <t>6.64254</t>
  </si>
  <si>
    <t>52.24966</t>
  </si>
  <si>
    <t>6.75907</t>
  </si>
  <si>
    <t>52.24366</t>
  </si>
  <si>
    <t>6.75905</t>
  </si>
  <si>
    <t>52.28674</t>
  </si>
  <si>
    <t>6.89837</t>
  </si>
  <si>
    <t>52.21987</t>
  </si>
  <si>
    <t>6.82994</t>
  </si>
  <si>
    <t>52.19503</t>
  </si>
  <si>
    <t>6.57723</t>
  </si>
  <si>
    <t>52.19379</t>
  </si>
  <si>
    <t>6.85101</t>
  </si>
  <si>
    <t>52.20123</t>
  </si>
  <si>
    <t>6.85455</t>
  </si>
  <si>
    <t>52.20198</t>
  </si>
  <si>
    <t>6.87024</t>
  </si>
  <si>
    <t>52.24197</t>
  </si>
  <si>
    <t>6.87153</t>
  </si>
  <si>
    <t>52.20088</t>
  </si>
  <si>
    <t>6.87193</t>
  </si>
  <si>
    <t>52.20271</t>
  </si>
  <si>
    <t>52.20494</t>
  </si>
  <si>
    <t>6.8748</t>
  </si>
  <si>
    <t>52.24629</t>
  </si>
  <si>
    <t>6.88573</t>
  </si>
  <si>
    <t>52.19969</t>
  </si>
  <si>
    <t>6.88468</t>
  </si>
  <si>
    <t>52.19843</t>
  </si>
  <si>
    <t>6.89319</t>
  </si>
  <si>
    <t>52.24257</t>
  </si>
  <si>
    <t>6.90051</t>
  </si>
  <si>
    <t>52.19291</t>
  </si>
  <si>
    <t>6.89924</t>
  </si>
  <si>
    <t>52.18116</t>
  </si>
  <si>
    <t>6.78808</t>
  </si>
  <si>
    <t>52.19801</t>
  </si>
  <si>
    <t>6.75358</t>
  </si>
  <si>
    <t>52.15708</t>
  </si>
  <si>
    <t>6.87212</t>
  </si>
  <si>
    <t>52.22815</t>
  </si>
  <si>
    <t>6.68821</t>
  </si>
  <si>
    <t>52.17177</t>
  </si>
  <si>
    <t>6.82697</t>
  </si>
  <si>
    <t>52.1717</t>
  </si>
  <si>
    <t>6.82703</t>
  </si>
  <si>
    <t>6.88547</t>
  </si>
  <si>
    <t>52.22809</t>
  </si>
  <si>
    <t>6.88484</t>
  </si>
  <si>
    <t>52.2337</t>
  </si>
  <si>
    <t>6.89768</t>
  </si>
  <si>
    <t>52.23172</t>
  </si>
  <si>
    <t>6.89439</t>
  </si>
  <si>
    <t>52.23055</t>
  </si>
  <si>
    <t>6.71489</t>
  </si>
  <si>
    <t>52.21507</t>
  </si>
  <si>
    <t>6.54978</t>
  </si>
  <si>
    <t>52.20435</t>
  </si>
  <si>
    <t>6.54204</t>
  </si>
  <si>
    <t>52.20064</t>
  </si>
  <si>
    <t>6.53987</t>
  </si>
  <si>
    <t>52.2189</t>
  </si>
  <si>
    <t>6.80234</t>
  </si>
  <si>
    <t>52.22845</t>
  </si>
  <si>
    <t>6.78897</t>
  </si>
  <si>
    <t>52.24059</t>
  </si>
  <si>
    <t>6.77481</t>
  </si>
  <si>
    <t>52.19332</t>
  </si>
  <si>
    <t>6.84836</t>
  </si>
  <si>
    <t>52.18574</t>
  </si>
  <si>
    <t>6.89497</t>
  </si>
  <si>
    <t>52.25956</t>
  </si>
  <si>
    <t>6.82914</t>
  </si>
  <si>
    <t>52.2643</t>
  </si>
  <si>
    <t>6.84322</t>
  </si>
  <si>
    <t>52.25147</t>
  </si>
  <si>
    <t>6.83611</t>
  </si>
  <si>
    <t>52.16773</t>
  </si>
  <si>
    <t>6.8184</t>
  </si>
  <si>
    <t>52.21233</t>
  </si>
  <si>
    <t>6.75808</t>
  </si>
  <si>
    <t>52.20606</t>
  </si>
  <si>
    <t>6.7697</t>
  </si>
  <si>
    <t>52.2076</t>
  </si>
  <si>
    <t>6.78694</t>
  </si>
  <si>
    <t>52.18324</t>
  </si>
  <si>
    <t>6.82048</t>
  </si>
  <si>
    <t>52.20229</t>
  </si>
  <si>
    <t>6.81066</t>
  </si>
  <si>
    <t>52.21778</t>
  </si>
  <si>
    <t>6.81619</t>
  </si>
  <si>
    <t>52.21884</t>
  </si>
  <si>
    <t>6.80449</t>
  </si>
  <si>
    <t>52.22615</t>
  </si>
  <si>
    <t>6.78814</t>
  </si>
  <si>
    <t>52.20423</t>
  </si>
  <si>
    <t>6.54024</t>
  </si>
  <si>
    <t>52.19257</t>
  </si>
  <si>
    <t>6.80487</t>
  </si>
  <si>
    <t>52.19504</t>
  </si>
  <si>
    <t>6.80066</t>
  </si>
  <si>
    <t>52.2065</t>
  </si>
  <si>
    <t>6.80386</t>
  </si>
  <si>
    <t>6.80523</t>
  </si>
  <si>
    <t>52.20536</t>
  </si>
  <si>
    <t>6.80661</t>
  </si>
  <si>
    <t>52.20358</t>
  </si>
  <si>
    <t>6.79255</t>
  </si>
  <si>
    <t>52.20609</t>
  </si>
  <si>
    <t>6.7933</t>
  </si>
  <si>
    <t>52.18166</t>
  </si>
  <si>
    <t>6.84909</t>
  </si>
  <si>
    <t>52.20567</t>
  </si>
  <si>
    <t>6.72459</t>
  </si>
  <si>
    <t>52.18339</t>
  </si>
  <si>
    <t>6.77335</t>
  </si>
  <si>
    <t>52.18932</t>
  </si>
  <si>
    <t>6.77001</t>
  </si>
  <si>
    <t>52.26354</t>
  </si>
  <si>
    <t>6.64547</t>
  </si>
  <si>
    <t>52.20348</t>
  </si>
  <si>
    <t>6.8665</t>
  </si>
  <si>
    <t>52.20345</t>
  </si>
  <si>
    <t>6.86643</t>
  </si>
  <si>
    <t>52.20372</t>
  </si>
  <si>
    <t>6.86652</t>
  </si>
  <si>
    <t>52.20343</t>
  </si>
  <si>
    <t>6.86641</t>
  </si>
  <si>
    <t>52.20333</t>
  </si>
  <si>
    <t>6.86616</t>
  </si>
  <si>
    <t>52.21689</t>
  </si>
  <si>
    <t>6.76562</t>
  </si>
  <si>
    <t>52.21338</t>
  </si>
  <si>
    <t>6.75297</t>
  </si>
  <si>
    <t>52.2176</t>
  </si>
  <si>
    <t>6.73013</t>
  </si>
  <si>
    <t>52.21762</t>
  </si>
  <si>
    <t>6.7684</t>
  </si>
  <si>
    <t>52.2177</t>
  </si>
  <si>
    <t>6.76806</t>
  </si>
  <si>
    <t>52.21772</t>
  </si>
  <si>
    <t>6.76751</t>
  </si>
  <si>
    <t>52.20349</t>
  </si>
  <si>
    <t>6.8664</t>
  </si>
  <si>
    <t>52.18689</t>
  </si>
  <si>
    <t>6.56252</t>
  </si>
  <si>
    <t>6.56253</t>
  </si>
  <si>
    <t>52.18779</t>
  </si>
  <si>
    <t>6.56531</t>
  </si>
  <si>
    <t>52.18798</t>
  </si>
  <si>
    <t>6.56446</t>
  </si>
  <si>
    <t>52.18824</t>
  </si>
  <si>
    <t>6.5647</t>
  </si>
  <si>
    <t>52.21759</t>
  </si>
  <si>
    <t>6.76728</t>
  </si>
  <si>
    <t>52.21788</t>
  </si>
  <si>
    <t>6.76964</t>
  </si>
  <si>
    <t>52.21774</t>
  </si>
  <si>
    <t>6.76842</t>
  </si>
  <si>
    <t>52.18283</t>
  </si>
  <si>
    <t>6.84176</t>
  </si>
  <si>
    <t>52.18279</t>
  </si>
  <si>
    <t>6.84227</t>
  </si>
  <si>
    <t>52.17429</t>
  </si>
  <si>
    <t>6.83727</t>
  </si>
  <si>
    <t>52.18041</t>
  </si>
  <si>
    <t>6.83294</t>
  </si>
  <si>
    <t>52.17991</t>
  </si>
  <si>
    <t>6.83267</t>
  </si>
  <si>
    <t>52.1797</t>
  </si>
  <si>
    <t>6.83654</t>
  </si>
  <si>
    <t>52.17944</t>
  </si>
  <si>
    <t>6.83646</t>
  </si>
  <si>
    <t>52.17673</t>
  </si>
  <si>
    <t>6.83671</t>
  </si>
  <si>
    <t>52.19647</t>
  </si>
  <si>
    <t>6.54656</t>
  </si>
  <si>
    <t>52.21618</t>
  </si>
  <si>
    <t>6.5833</t>
  </si>
  <si>
    <t>6.56479</t>
  </si>
  <si>
    <t>52.16675</t>
  </si>
  <si>
    <t>6.60489</t>
  </si>
  <si>
    <t>6.62502</t>
  </si>
  <si>
    <t>52.3416</t>
  </si>
  <si>
    <t>6.62599</t>
  </si>
  <si>
    <t>52.34128</t>
  </si>
  <si>
    <t>6.62576</t>
  </si>
  <si>
    <t>52.3417</t>
  </si>
  <si>
    <t>6.6245</t>
  </si>
  <si>
    <t>52.34126</t>
  </si>
  <si>
    <t>6.62573</t>
  </si>
  <si>
    <t>52.34127</t>
  </si>
  <si>
    <t>6.62575</t>
  </si>
  <si>
    <t>52.36529</t>
  </si>
  <si>
    <t>6.77905</t>
  </si>
  <si>
    <t>52.36532</t>
  </si>
  <si>
    <t>6.77901</t>
  </si>
  <si>
    <t>52.37026</t>
  </si>
  <si>
    <t>6.82384</t>
  </si>
  <si>
    <t>52.3822</t>
  </si>
  <si>
    <t>6.83392</t>
  </si>
  <si>
    <t>52.39149</t>
  </si>
  <si>
    <t>6.82577</t>
  </si>
  <si>
    <t>52.34608</t>
  </si>
  <si>
    <t>6.87494</t>
  </si>
  <si>
    <t>52.34483</t>
  </si>
  <si>
    <t>6.86831</t>
  </si>
  <si>
    <t>52.36218</t>
  </si>
  <si>
    <t>6.88786</t>
  </si>
  <si>
    <t>52.36638</t>
  </si>
  <si>
    <t>6.88229</t>
  </si>
  <si>
    <t>52.32731</t>
  </si>
  <si>
    <t>6.94897</t>
  </si>
  <si>
    <t>52.36848</t>
  </si>
  <si>
    <t>6.82979</t>
  </si>
  <si>
    <t>52.36648</t>
  </si>
  <si>
    <t>6.71924</t>
  </si>
  <si>
    <t>52.35926</t>
  </si>
  <si>
    <t>6.82831</t>
  </si>
  <si>
    <t>52.36421</t>
  </si>
  <si>
    <t>6.89171</t>
  </si>
  <si>
    <t>6.8955</t>
  </si>
  <si>
    <t>52.37366</t>
  </si>
  <si>
    <t>6.83954</t>
  </si>
  <si>
    <t>52.32844</t>
  </si>
  <si>
    <t>6.95694</t>
  </si>
  <si>
    <t>6.94834</t>
  </si>
  <si>
    <t>52.39009</t>
  </si>
  <si>
    <t>6.81807</t>
  </si>
  <si>
    <t>52.36359</t>
  </si>
  <si>
    <t>6.88961</t>
  </si>
  <si>
    <t>52.38823</t>
  </si>
  <si>
    <t>6.86949</t>
  </si>
  <si>
    <t>52.38851</t>
  </si>
  <si>
    <t>6.86936</t>
  </si>
  <si>
    <t>52.36177</t>
  </si>
  <si>
    <t>6.87946</t>
  </si>
  <si>
    <t>52.35634</t>
  </si>
  <si>
    <t>6.88077</t>
  </si>
  <si>
    <t>52.3348</t>
  </si>
  <si>
    <t>6.957</t>
  </si>
  <si>
    <t>52.33102</t>
  </si>
  <si>
    <t>6.96006</t>
  </si>
  <si>
    <t>52.34936</t>
  </si>
  <si>
    <t>6.9282</t>
  </si>
  <si>
    <t>52.32368</t>
  </si>
  <si>
    <t>6.95163</t>
  </si>
  <si>
    <t>52.3246</t>
  </si>
  <si>
    <t>6.95381</t>
  </si>
  <si>
    <t>52.34617</t>
  </si>
  <si>
    <t>6.86746</t>
  </si>
  <si>
    <t>52.41504</t>
  </si>
  <si>
    <t>6.87254</t>
  </si>
  <si>
    <t>52.41187</t>
  </si>
  <si>
    <t>6.87464</t>
  </si>
  <si>
    <t>52.40404</t>
  </si>
  <si>
    <t>6.87934</t>
  </si>
  <si>
    <t>52.33066</t>
  </si>
  <si>
    <t>6.96729</t>
  </si>
  <si>
    <t>52.32375</t>
  </si>
  <si>
    <t>6.9465</t>
  </si>
  <si>
    <t>52.32736</t>
  </si>
  <si>
    <t>6.96435</t>
  </si>
  <si>
    <t>52.35261</t>
  </si>
  <si>
    <t>6.88141</t>
  </si>
  <si>
    <t>52.34535</t>
  </si>
  <si>
    <t>6.91064</t>
  </si>
  <si>
    <t>52.34162</t>
  </si>
  <si>
    <t>6.91431</t>
  </si>
  <si>
    <t>52.33093</t>
  </si>
  <si>
    <t>6.93343</t>
  </si>
  <si>
    <t>52.3611</t>
  </si>
  <si>
    <t>6.74876</t>
  </si>
  <si>
    <t>52.39415</t>
  </si>
  <si>
    <t>6.8299</t>
  </si>
  <si>
    <t>52.38171</t>
  </si>
  <si>
    <t>6.83123</t>
  </si>
  <si>
    <t>52.37661</t>
  </si>
  <si>
    <t>6.83642</t>
  </si>
  <si>
    <t>52.405</t>
  </si>
  <si>
    <t>6.86914</t>
  </si>
  <si>
    <t>52.31759</t>
  </si>
  <si>
    <t>6.5283</t>
  </si>
  <si>
    <t>52.3189</t>
  </si>
  <si>
    <t>52.3178</t>
  </si>
  <si>
    <t>6.5294</t>
  </si>
  <si>
    <t>6.52919</t>
  </si>
  <si>
    <t>52.3177</t>
  </si>
  <si>
    <t>6.5288</t>
  </si>
  <si>
    <t>52.3179</t>
  </si>
  <si>
    <t>6.5286</t>
  </si>
  <si>
    <t>6.5275</t>
  </si>
  <si>
    <t>52.31789</t>
  </si>
  <si>
    <t>6.52789</t>
  </si>
  <si>
    <t>52.3181</t>
  </si>
  <si>
    <t>6.5284</t>
  </si>
  <si>
    <t>6.52879</t>
  </si>
  <si>
    <t>52.31861</t>
  </si>
  <si>
    <t>6.5295</t>
  </si>
  <si>
    <t>52.43425</t>
  </si>
  <si>
    <t>6.47908</t>
  </si>
  <si>
    <t>52.3699</t>
  </si>
  <si>
    <t>6.4735</t>
  </si>
  <si>
    <t>52.3708</t>
  </si>
  <si>
    <t>6.47229</t>
  </si>
  <si>
    <t>52.3703</t>
  </si>
  <si>
    <t>6.47069</t>
  </si>
  <si>
    <t>52.3702</t>
  </si>
  <si>
    <t>6.4711</t>
  </si>
  <si>
    <t>6.4714</t>
  </si>
  <si>
    <t>6.47189</t>
  </si>
  <si>
    <t>52.36919</t>
  </si>
  <si>
    <t>6.47209</t>
  </si>
  <si>
    <t>52.36899</t>
  </si>
  <si>
    <t>6.47239</t>
  </si>
  <si>
    <t>52.36869</t>
  </si>
  <si>
    <t>52.3685</t>
  </si>
  <si>
    <t>6.4729</t>
  </si>
  <si>
    <t>52.36819</t>
  </si>
  <si>
    <t>6.4733</t>
  </si>
  <si>
    <t>52.3679</t>
  </si>
  <si>
    <t>6.4736</t>
  </si>
  <si>
    <t>52.3692</t>
  </si>
  <si>
    <t>6.47259</t>
  </si>
  <si>
    <t>52.3694</t>
  </si>
  <si>
    <t>6.4732</t>
  </si>
  <si>
    <t>52.3696</t>
  </si>
  <si>
    <t>6.4737</t>
  </si>
  <si>
    <t>52.46539</t>
  </si>
  <si>
    <t>6.4781</t>
  </si>
  <si>
    <t>52.465</t>
  </si>
  <si>
    <t>6.47869</t>
  </si>
  <si>
    <t>52.4646</t>
  </si>
  <si>
    <t>6.4787</t>
  </si>
  <si>
    <t>52.4648</t>
  </si>
  <si>
    <t>6.4785</t>
  </si>
  <si>
    <t>6.478</t>
  </si>
  <si>
    <t>52.46499</t>
  </si>
  <si>
    <t>6.47759</t>
  </si>
  <si>
    <t>52.4649</t>
  </si>
  <si>
    <t>6.4775</t>
  </si>
  <si>
    <t>6.47719</t>
  </si>
  <si>
    <t>6.477</t>
  </si>
  <si>
    <t>52.44853</t>
  </si>
  <si>
    <t>6.61477</t>
  </si>
  <si>
    <t>52.1777</t>
  </si>
  <si>
    <t>6.71549</t>
  </si>
  <si>
    <t>52.1781</t>
  </si>
  <si>
    <t>6.714</t>
  </si>
  <si>
    <t>52.1772</t>
  </si>
  <si>
    <t>6.71661</t>
  </si>
  <si>
    <t>6.7164</t>
  </si>
  <si>
    <t>52.1773</t>
  </si>
  <si>
    <t>6.7163</t>
  </si>
  <si>
    <t>52.1774</t>
  </si>
  <si>
    <t>6.71579</t>
  </si>
  <si>
    <t>52.36196</t>
  </si>
  <si>
    <t>6.66171</t>
  </si>
  <si>
    <t>52.36238</t>
  </si>
  <si>
    <t>6.61522</t>
  </si>
  <si>
    <t>52.35627</t>
  </si>
  <si>
    <t>6.63381</t>
  </si>
  <si>
    <t>52.35636</t>
  </si>
  <si>
    <t>6.63686</t>
  </si>
  <si>
    <t>52.42331</t>
  </si>
  <si>
    <t>6.95968</t>
  </si>
  <si>
    <t>52.42419</t>
  </si>
  <si>
    <t>6.95854</t>
  </si>
  <si>
    <t>52.4433</t>
  </si>
  <si>
    <t>6.89386</t>
  </si>
  <si>
    <t>52.44227</t>
  </si>
  <si>
    <t>6.89766</t>
  </si>
  <si>
    <t>52.44264</t>
  </si>
  <si>
    <t>6.9001</t>
  </si>
  <si>
    <t>52.44613</t>
  </si>
  <si>
    <t>6.88617</t>
  </si>
  <si>
    <t>52.44517</t>
  </si>
  <si>
    <t>6.88423</t>
  </si>
  <si>
    <t>52.44413</t>
  </si>
  <si>
    <t>6.88756</t>
  </si>
  <si>
    <t>52.44518</t>
  </si>
  <si>
    <t>6.8915</t>
  </si>
  <si>
    <t>52.44422</t>
  </si>
  <si>
    <t>6.89676</t>
  </si>
  <si>
    <t>52.44323</t>
  </si>
  <si>
    <t>6.8979</t>
  </si>
  <si>
    <t>52.44291</t>
  </si>
  <si>
    <t>6.90083</t>
  </si>
  <si>
    <t>52.44487</t>
  </si>
  <si>
    <t>6.89457</t>
  </si>
  <si>
    <t>52.44545</t>
  </si>
  <si>
    <t>6.89037</t>
  </si>
  <si>
    <t>52.44621</t>
  </si>
  <si>
    <t>6.88615</t>
  </si>
  <si>
    <t>52.44235</t>
  </si>
  <si>
    <t>6.89605</t>
  </si>
  <si>
    <t>52.39488</t>
  </si>
  <si>
    <t>7.02481</t>
  </si>
  <si>
    <t>52.41458</t>
  </si>
  <si>
    <t>6.97319</t>
  </si>
  <si>
    <t>52.39681</t>
  </si>
  <si>
    <t>7.03298</t>
  </si>
  <si>
    <t>52.41571</t>
  </si>
  <si>
    <t>6.96781</t>
  </si>
  <si>
    <t>52.35428</t>
  </si>
  <si>
    <t>7.04643</t>
  </si>
  <si>
    <t>52.3423</t>
  </si>
  <si>
    <t>7.02814</t>
  </si>
  <si>
    <t>52.39345</t>
  </si>
  <si>
    <t>7.05047</t>
  </si>
  <si>
    <t>52.37054</t>
  </si>
  <si>
    <t>7.06155</t>
  </si>
  <si>
    <t>52.35257</t>
  </si>
  <si>
    <t>7.06046</t>
  </si>
  <si>
    <t>52.37401</t>
  </si>
  <si>
    <t>7.01681</t>
  </si>
  <si>
    <t>52.39072</t>
  </si>
  <si>
    <t>7.03857</t>
  </si>
  <si>
    <t>52.37411</t>
  </si>
  <si>
    <t>7.04158</t>
  </si>
  <si>
    <t>52.35269</t>
  </si>
  <si>
    <t>7.03495</t>
  </si>
  <si>
    <t>52.39547</t>
  </si>
  <si>
    <t>7.04649</t>
  </si>
  <si>
    <t>7.04652</t>
  </si>
  <si>
    <t>52.36834</t>
  </si>
  <si>
    <t>7.05131</t>
  </si>
  <si>
    <t>7.05386</t>
  </si>
  <si>
    <t>52.35672</t>
  </si>
  <si>
    <t>7.04691</t>
  </si>
  <si>
    <t>52.37015</t>
  </si>
  <si>
    <t>7.05691</t>
  </si>
  <si>
    <t>52.36943</t>
  </si>
  <si>
    <t>7.05752</t>
  </si>
  <si>
    <t>52.36808</t>
  </si>
  <si>
    <t>7.05761</t>
  </si>
  <si>
    <t>52.38422</t>
  </si>
  <si>
    <t>7.06301</t>
  </si>
  <si>
    <t>52.36565</t>
  </si>
  <si>
    <t>7.06369</t>
  </si>
  <si>
    <t>52.36911</t>
  </si>
  <si>
    <t>7.04796</t>
  </si>
  <si>
    <t>52.36749</t>
  </si>
  <si>
    <t>7.04984</t>
  </si>
  <si>
    <t>7.05081</t>
  </si>
  <si>
    <t>7.06292</t>
  </si>
  <si>
    <t>52.3698</t>
  </si>
  <si>
    <t>7.04989</t>
  </si>
  <si>
    <t>52.35734</t>
  </si>
  <si>
    <t>7.0669</t>
  </si>
  <si>
    <t>52.34718</t>
  </si>
  <si>
    <t>7.04097</t>
  </si>
  <si>
    <t>52.34183</t>
  </si>
  <si>
    <t>7.03828</t>
  </si>
  <si>
    <t>52.34887</t>
  </si>
  <si>
    <t>7.06159</t>
  </si>
  <si>
    <t>52.34188</t>
  </si>
  <si>
    <t>7.05514</t>
  </si>
  <si>
    <t>52.37706</t>
  </si>
  <si>
    <t>7.03692</t>
  </si>
  <si>
    <t>52.34425</t>
  </si>
  <si>
    <t>7.05144</t>
  </si>
  <si>
    <t>52.39205</t>
  </si>
  <si>
    <t>7.02744</t>
  </si>
  <si>
    <t>52.35856</t>
  </si>
  <si>
    <t>7.03944</t>
  </si>
  <si>
    <t>52.35842</t>
  </si>
  <si>
    <t>7.03991</t>
  </si>
  <si>
    <t>52.45484</t>
  </si>
  <si>
    <t>6.97484</t>
  </si>
  <si>
    <t>52.43513</t>
  </si>
  <si>
    <t>6.95273</t>
  </si>
  <si>
    <t>52.45265</t>
  </si>
  <si>
    <t>6.98151</t>
  </si>
  <si>
    <t>52.41994</t>
  </si>
  <si>
    <t>6.97268</t>
  </si>
  <si>
    <t>52.46149</t>
  </si>
  <si>
    <t>6.98407</t>
  </si>
  <si>
    <t>52.43531</t>
  </si>
  <si>
    <t>6.95021</t>
  </si>
  <si>
    <t>52.42244</t>
  </si>
  <si>
    <t>6.96506</t>
  </si>
  <si>
    <t>52.45983</t>
  </si>
  <si>
    <t>6.9826</t>
  </si>
  <si>
    <t>52.43848</t>
  </si>
  <si>
    <t>7.00452</t>
  </si>
  <si>
    <t>52.4394</t>
  </si>
  <si>
    <t>7.00279</t>
  </si>
  <si>
    <t>52.43777</t>
  </si>
  <si>
    <t>7.00364</t>
  </si>
  <si>
    <t>52.43813</t>
  </si>
  <si>
    <t>7.0073</t>
  </si>
  <si>
    <t>52.43653</t>
  </si>
  <si>
    <t>7.00685</t>
  </si>
  <si>
    <t>52.43723</t>
  </si>
  <si>
    <t>7.0036</t>
  </si>
  <si>
    <t>52.43904</t>
  </si>
  <si>
    <t>6.99982</t>
  </si>
  <si>
    <t>52.44593</t>
  </si>
  <si>
    <t>6.96513</t>
  </si>
  <si>
    <t>52.5262</t>
  </si>
  <si>
    <t>6.4075</t>
  </si>
  <si>
    <t>52.5266</t>
  </si>
  <si>
    <t>6.40739</t>
  </si>
  <si>
    <t>52.52609</t>
  </si>
  <si>
    <t>6.40689</t>
  </si>
  <si>
    <t>52.5265</t>
  </si>
  <si>
    <t>6.4069</t>
  </si>
  <si>
    <t>52.5268</t>
  </si>
  <si>
    <t>6.4067</t>
  </si>
  <si>
    <t>52.40799</t>
  </si>
  <si>
    <t>6.94285</t>
  </si>
  <si>
    <t>52.40761</t>
  </si>
  <si>
    <t>6.94231</t>
  </si>
  <si>
    <t>52.38295</t>
  </si>
  <si>
    <t>6.92213</t>
  </si>
  <si>
    <t>52.39057</t>
  </si>
  <si>
    <t>6.93119</t>
  </si>
  <si>
    <t>52.39051</t>
  </si>
  <si>
    <t>6.9316</t>
  </si>
  <si>
    <t>52.41236</t>
  </si>
  <si>
    <t>6.92885</t>
  </si>
  <si>
    <t>52.41866</t>
  </si>
  <si>
    <t>6.93288</t>
  </si>
  <si>
    <t>52.42958</t>
  </si>
  <si>
    <t>6.94601</t>
  </si>
  <si>
    <t>52.39249</t>
  </si>
  <si>
    <t>6.92512</t>
  </si>
  <si>
    <t>52.4322</t>
  </si>
  <si>
    <t>6.93804</t>
  </si>
  <si>
    <t>6.92426</t>
  </si>
  <si>
    <t>52.39623</t>
  </si>
  <si>
    <t>6.92379</t>
  </si>
  <si>
    <t>52.37565</t>
  </si>
  <si>
    <t>6.95501</t>
  </si>
  <si>
    <t>52.40643</t>
  </si>
  <si>
    <t>6.89209</t>
  </si>
  <si>
    <t>52.40947</t>
  </si>
  <si>
    <t>6.88661</t>
  </si>
  <si>
    <t>52.38568</t>
  </si>
  <si>
    <t>6.91203</t>
  </si>
  <si>
    <t>52.38466</t>
  </si>
  <si>
    <t>6.91321</t>
  </si>
  <si>
    <t>52.39299</t>
  </si>
  <si>
    <t>6.8931</t>
  </si>
  <si>
    <t>52.3788</t>
  </si>
  <si>
    <t>6.88763</t>
  </si>
  <si>
    <t>52.37844</t>
  </si>
  <si>
    <t>6.88791</t>
  </si>
  <si>
    <t>52.35465</t>
  </si>
  <si>
    <t>6.95493</t>
  </si>
  <si>
    <t>52.34702</t>
  </si>
  <si>
    <t>6.95097</t>
  </si>
  <si>
    <t>52.37709</t>
  </si>
  <si>
    <t>6.92113</t>
  </si>
  <si>
    <t>52.38628</t>
  </si>
  <si>
    <t>6.93163</t>
  </si>
  <si>
    <t>52.42275</t>
  </si>
  <si>
    <t>6.89079</t>
  </si>
  <si>
    <t>52.35012</t>
  </si>
  <si>
    <t>6.99675</t>
  </si>
  <si>
    <t>52.38033</t>
  </si>
  <si>
    <t>6.93192</t>
  </si>
  <si>
    <t>52.34745</t>
  </si>
  <si>
    <t>6.95761</t>
  </si>
  <si>
    <t>52.33415</t>
  </si>
  <si>
    <t>6.96726</t>
  </si>
  <si>
    <t>52.35343</t>
  </si>
  <si>
    <t>6.94973</t>
  </si>
  <si>
    <t>52.38439</t>
  </si>
  <si>
    <t>6.9147</t>
  </si>
  <si>
    <t>52.43446</t>
  </si>
  <si>
    <t>6.94805</t>
  </si>
  <si>
    <t>52.43414</t>
  </si>
  <si>
    <t>6.94789</t>
  </si>
  <si>
    <t>52.37888</t>
  </si>
  <si>
    <t>6.96129</t>
  </si>
  <si>
    <t>52.38219</t>
  </si>
  <si>
    <t>6.9513</t>
  </si>
  <si>
    <t>52.43258</t>
  </si>
  <si>
    <t>6.91017</t>
  </si>
  <si>
    <t>52.37527</t>
  </si>
  <si>
    <t>6.93169</t>
  </si>
  <si>
    <t>52.36998</t>
  </si>
  <si>
    <t>6.94472</t>
  </si>
  <si>
    <t>52.36681</t>
  </si>
  <si>
    <t>6.94771</t>
  </si>
  <si>
    <t>52.36494</t>
  </si>
  <si>
    <t>6.95031</t>
  </si>
  <si>
    <t>52.35978</t>
  </si>
  <si>
    <t>6.95526</t>
  </si>
  <si>
    <t>52.37297</t>
  </si>
  <si>
    <t>6.96308</t>
  </si>
  <si>
    <t>52.37091</t>
  </si>
  <si>
    <t>6.96379</t>
  </si>
  <si>
    <t>52.40523</t>
  </si>
  <si>
    <t>6.90672</t>
  </si>
  <si>
    <t>52.42013</t>
  </si>
  <si>
    <t>6.93506</t>
  </si>
  <si>
    <t>52.41159</t>
  </si>
  <si>
    <t>6.92857</t>
  </si>
  <si>
    <t>52.41256</t>
  </si>
  <si>
    <t>6.92969</t>
  </si>
  <si>
    <t>52.41249</t>
  </si>
  <si>
    <t>6.92978</t>
  </si>
  <si>
    <t>52.41579</t>
  </si>
  <si>
    <t>6.93156</t>
  </si>
  <si>
    <t>52.4317</t>
  </si>
  <si>
    <t>6.90473</t>
  </si>
  <si>
    <t>52.43168</t>
  </si>
  <si>
    <t>6.90439</t>
  </si>
  <si>
    <t>52.43336</t>
  </si>
  <si>
    <t>6.92302</t>
  </si>
  <si>
    <t>6.92846</t>
  </si>
  <si>
    <t>52.36988</t>
  </si>
  <si>
    <t>6.9257</t>
  </si>
  <si>
    <t>52.39981</t>
  </si>
  <si>
    <t>6.92788</t>
  </si>
  <si>
    <t>52.42125</t>
  </si>
  <si>
    <t>6.93748</t>
  </si>
  <si>
    <t>52.42351</t>
  </si>
  <si>
    <t>6.93587</t>
  </si>
  <si>
    <t>52.40501</t>
  </si>
  <si>
    <t>52.43211</t>
  </si>
  <si>
    <t>6.89063</t>
  </si>
  <si>
    <t>52.41353</t>
  </si>
  <si>
    <t>6.90421</t>
  </si>
  <si>
    <t>52.42258</t>
  </si>
  <si>
    <t>6.89286</t>
  </si>
  <si>
    <t>52.42264</t>
  </si>
  <si>
    <t>6.89276</t>
  </si>
  <si>
    <t>52.4131</t>
  </si>
  <si>
    <t>6.93035</t>
  </si>
  <si>
    <t>52.40812</t>
  </si>
  <si>
    <t>6.89172</t>
  </si>
  <si>
    <t>52.40547</t>
  </si>
  <si>
    <t>6.89569</t>
  </si>
  <si>
    <t>52.37292</t>
  </si>
  <si>
    <t>6.95446</t>
  </si>
  <si>
    <t>52.41077</t>
  </si>
  <si>
    <t>6.95985</t>
  </si>
  <si>
    <t>52.43318</t>
  </si>
  <si>
    <t>6.88844</t>
  </si>
  <si>
    <t>52.41254</t>
  </si>
  <si>
    <t>6.89337</t>
  </si>
  <si>
    <t>52.33586</t>
  </si>
  <si>
    <t>6.98185</t>
  </si>
  <si>
    <t>52.37865</t>
  </si>
  <si>
    <t>6.92787</t>
  </si>
  <si>
    <t>52.37338</t>
  </si>
  <si>
    <t>6.92293</t>
  </si>
  <si>
    <t>52.36504</t>
  </si>
  <si>
    <t>6.9575</t>
  </si>
  <si>
    <t>52.3836</t>
  </si>
  <si>
    <t>6.9135</t>
  </si>
  <si>
    <t>52.38177</t>
  </si>
  <si>
    <t>6.94223</t>
  </si>
  <si>
    <t>52.37421</t>
  </si>
  <si>
    <t>6.92387</t>
  </si>
  <si>
    <t>52.37501</t>
  </si>
  <si>
    <t>6.92422</t>
  </si>
  <si>
    <t>52.37182</t>
  </si>
  <si>
    <t>6.92029</t>
  </si>
  <si>
    <t>52.42989</t>
  </si>
  <si>
    <t>6.94342</t>
  </si>
  <si>
    <t>52.43322</t>
  </si>
  <si>
    <t>6.88631</t>
  </si>
  <si>
    <t>52.43275</t>
  </si>
  <si>
    <t>6.88675</t>
  </si>
  <si>
    <t>52.43183</t>
  </si>
  <si>
    <t>6.89166</t>
  </si>
  <si>
    <t>52.36057</t>
  </si>
  <si>
    <t>6.95445</t>
  </si>
  <si>
    <t>52.37673</t>
  </si>
  <si>
    <t>6.92973</t>
  </si>
  <si>
    <t>52.41406</t>
  </si>
  <si>
    <t>6.89089</t>
  </si>
  <si>
    <t>52.4187</t>
  </si>
  <si>
    <t>6.8835</t>
  </si>
  <si>
    <t>52.42173</t>
  </si>
  <si>
    <t>6.89526</t>
  </si>
  <si>
    <t>52.4344</t>
  </si>
  <si>
    <t>6.88008</t>
  </si>
  <si>
    <t>52.43422</t>
  </si>
  <si>
    <t>6.88046</t>
  </si>
  <si>
    <t>52.43221</t>
  </si>
  <si>
    <t>6.88055</t>
  </si>
  <si>
    <t>52.43212</t>
  </si>
  <si>
    <t>6.87973</t>
  </si>
  <si>
    <t>52.43122</t>
  </si>
  <si>
    <t>6.88083</t>
  </si>
  <si>
    <t>52.43185</t>
  </si>
  <si>
    <t>6.8956</t>
  </si>
  <si>
    <t>52.42105</t>
  </si>
  <si>
    <t>6.89934</t>
  </si>
  <si>
    <t>52.3821</t>
  </si>
  <si>
    <t>6.92263</t>
  </si>
  <si>
    <t>6.9243</t>
  </si>
  <si>
    <t>52.41895</t>
  </si>
  <si>
    <t>6.90881</t>
  </si>
  <si>
    <t>52.41982</t>
  </si>
  <si>
    <t>6.93073</t>
  </si>
  <si>
    <t>52.41607</t>
  </si>
  <si>
    <t>52.41904</t>
  </si>
  <si>
    <t>6.88674</t>
  </si>
  <si>
    <t>52.41487</t>
  </si>
  <si>
    <t>6.89548</t>
  </si>
  <si>
    <t>52.41221</t>
  </si>
  <si>
    <t>6.91298</t>
  </si>
  <si>
    <t>52.43227</t>
  </si>
  <si>
    <t>6.88416</t>
  </si>
  <si>
    <t>52.43419</t>
  </si>
  <si>
    <t>6.8832</t>
  </si>
  <si>
    <t>6.88322</t>
  </si>
  <si>
    <t>52.43082</t>
  </si>
  <si>
    <t>6.87974</t>
  </si>
  <si>
    <t>52.42153</t>
  </si>
  <si>
    <t>6.89669</t>
  </si>
  <si>
    <t>52.42174</t>
  </si>
  <si>
    <t>6.89596</t>
  </si>
  <si>
    <t>52.41846</t>
  </si>
  <si>
    <t>6.88258</t>
  </si>
  <si>
    <t>52.41326</t>
  </si>
  <si>
    <t>6.88512</t>
  </si>
  <si>
    <t>52.41209</t>
  </si>
  <si>
    <t>6.89228</t>
  </si>
  <si>
    <t>52.40476</t>
  </si>
  <si>
    <t>52.40431</t>
  </si>
  <si>
    <t>6.88967</t>
  </si>
  <si>
    <t>52.40389</t>
  </si>
  <si>
    <t>6.89053</t>
  </si>
  <si>
    <t>52.40619</t>
  </si>
  <si>
    <t>6.9252</t>
  </si>
  <si>
    <t>52.33262</t>
  </si>
  <si>
    <t>6.96897</t>
  </si>
  <si>
    <t>52.42211</t>
  </si>
  <si>
    <t>6.89424</t>
  </si>
  <si>
    <t>52.34084</t>
  </si>
  <si>
    <t>6.98243</t>
  </si>
  <si>
    <t>6.8809</t>
  </si>
  <si>
    <t>52.36456</t>
  </si>
  <si>
    <t>6.93682</t>
  </si>
  <si>
    <t>52.37623</t>
  </si>
  <si>
    <t>6.94522</t>
  </si>
  <si>
    <t>52.33368</t>
  </si>
  <si>
    <t>6.97003</t>
  </si>
  <si>
    <t>52.37824</t>
  </si>
  <si>
    <t>6.96208</t>
  </si>
  <si>
    <t>52.34481</t>
  </si>
  <si>
    <t>6.96728</t>
  </si>
  <si>
    <t>52.43107</t>
  </si>
  <si>
    <t>6.8795</t>
  </si>
  <si>
    <t>52.43099</t>
  </si>
  <si>
    <t>6.87976</t>
  </si>
  <si>
    <t>52.43277</t>
  </si>
  <si>
    <t>6.87962</t>
  </si>
  <si>
    <t>52.34834</t>
  </si>
  <si>
    <t>6.98993</t>
  </si>
  <si>
    <t>52.34873</t>
  </si>
  <si>
    <t>6.99435</t>
  </si>
  <si>
    <t>52.34381</t>
  </si>
  <si>
    <t>6.98942</t>
  </si>
  <si>
    <t>52.43198</t>
  </si>
  <si>
    <t>6.91692</t>
  </si>
  <si>
    <t>52.39948</t>
  </si>
  <si>
    <t>6.88449</t>
  </si>
  <si>
    <t>52.33216</t>
  </si>
  <si>
    <t>6.98289</t>
  </si>
  <si>
    <t>52.3407</t>
  </si>
  <si>
    <t>6.98966</t>
  </si>
  <si>
    <t>52.33279</t>
  </si>
  <si>
    <t>6.98233</t>
  </si>
  <si>
    <t>52.33349</t>
  </si>
  <si>
    <t>6.98165</t>
  </si>
  <si>
    <t>52.42438</t>
  </si>
  <si>
    <t>6.8802</t>
  </si>
  <si>
    <t>52.42521</t>
  </si>
  <si>
    <t>6.88538</t>
  </si>
  <si>
    <t>52.42402</t>
  </si>
  <si>
    <t>6.88754</t>
  </si>
  <si>
    <t>52.33511</t>
  </si>
  <si>
    <t>6.97111</t>
  </si>
  <si>
    <t>52.33238</t>
  </si>
  <si>
    <t>6.97322</t>
  </si>
  <si>
    <t>52.43194</t>
  </si>
  <si>
    <t>6.89384</t>
  </si>
  <si>
    <t>52.43321</t>
  </si>
  <si>
    <t>6.89271</t>
  </si>
  <si>
    <t>52.43223</t>
  </si>
  <si>
    <t>6.89885</t>
  </si>
  <si>
    <t>52.42893</t>
  </si>
  <si>
    <t>6.87594</t>
  </si>
  <si>
    <t>52.4308</t>
  </si>
  <si>
    <t>6.87748</t>
  </si>
  <si>
    <t>52.43161</t>
  </si>
  <si>
    <t>6.8775</t>
  </si>
  <si>
    <t>6.88421</t>
  </si>
  <si>
    <t>52.37199</t>
  </si>
  <si>
    <t>6.91198</t>
  </si>
  <si>
    <t>52.39649</t>
  </si>
  <si>
    <t>6.93143</t>
  </si>
  <si>
    <t>52.43301</t>
  </si>
  <si>
    <t>6.91413</t>
  </si>
  <si>
    <t>52.40849</t>
  </si>
  <si>
    <t>6.95535</t>
  </si>
  <si>
    <t>52.38839</t>
  </si>
  <si>
    <t>6.89988</t>
  </si>
  <si>
    <t>52.37944</t>
  </si>
  <si>
    <t>6.92353</t>
  </si>
  <si>
    <t>52.37951</t>
  </si>
  <si>
    <t>6.92359</t>
  </si>
  <si>
    <t>52.37247</t>
  </si>
  <si>
    <t>6.93526</t>
  </si>
  <si>
    <t>52.34882</t>
  </si>
  <si>
    <t>6.95628</t>
  </si>
  <si>
    <t>52.34527</t>
  </si>
  <si>
    <t>6.95019</t>
  </si>
  <si>
    <t>6.96546</t>
  </si>
  <si>
    <t>52.36777</t>
  </si>
  <si>
    <t>6.913</t>
  </si>
  <si>
    <t>52.38192</t>
  </si>
  <si>
    <t>6.95276</t>
  </si>
  <si>
    <t>52.34584</t>
  </si>
  <si>
    <t>6.97688</t>
  </si>
  <si>
    <t>52.34582</t>
  </si>
  <si>
    <t>6.97682</t>
  </si>
  <si>
    <t>52.3577</t>
  </si>
  <si>
    <t>6.96964</t>
  </si>
  <si>
    <t>52.36795</t>
  </si>
  <si>
    <t>6.97298</t>
  </si>
  <si>
    <t>52.35368</t>
  </si>
  <si>
    <t>6.99065</t>
  </si>
  <si>
    <t>52.41764</t>
  </si>
  <si>
    <t>6.89094</t>
  </si>
  <si>
    <t>52.37454</t>
  </si>
  <si>
    <t>6.90926</t>
  </si>
  <si>
    <t>7.02407</t>
  </si>
  <si>
    <t>52.38354</t>
  </si>
  <si>
    <t>6.87396</t>
  </si>
  <si>
    <t>52.38734</t>
  </si>
  <si>
    <t>7.00348</t>
  </si>
  <si>
    <t>52.37958</t>
  </si>
  <si>
    <t>6.90171</t>
  </si>
  <si>
    <t>52.3872</t>
  </si>
  <si>
    <t>6.98714</t>
  </si>
  <si>
    <t>52.38271</t>
  </si>
  <si>
    <t>6.92362</t>
  </si>
  <si>
    <t>52.39774</t>
  </si>
  <si>
    <t>7.04421</t>
  </si>
  <si>
    <t>52.39959</t>
  </si>
  <si>
    <t>7.05009</t>
  </si>
  <si>
    <t>52.38858</t>
  </si>
  <si>
    <t>7.01206</t>
  </si>
  <si>
    <t>52.38798</t>
  </si>
  <si>
    <t>7.00903</t>
  </si>
  <si>
    <t>52.38708</t>
  </si>
  <si>
    <t>6.97586</t>
  </si>
  <si>
    <t>52.5404</t>
  </si>
  <si>
    <t>6.6099</t>
  </si>
  <si>
    <t>52.5416</t>
  </si>
  <si>
    <t>6.6087</t>
  </si>
  <si>
    <t>52.5408</t>
  </si>
  <si>
    <t>6.60829</t>
  </si>
  <si>
    <t>52.54049</t>
  </si>
  <si>
    <t>6.60769</t>
  </si>
  <si>
    <t>52.5406</t>
  </si>
  <si>
    <t>6.6069</t>
  </si>
  <si>
    <t>6.60699</t>
  </si>
  <si>
    <t>6.97169</t>
  </si>
  <si>
    <t>52.43501</t>
  </si>
  <si>
    <t>6.97208</t>
  </si>
  <si>
    <t>52.40359</t>
  </si>
  <si>
    <t>7.03491</t>
  </si>
  <si>
    <t>52.41644</t>
  </si>
  <si>
    <t>6.98946</t>
  </si>
  <si>
    <t>52.41593</t>
  </si>
  <si>
    <t>7.00686</t>
  </si>
  <si>
    <t>52.43573</t>
  </si>
  <si>
    <t>6.95701</t>
  </si>
  <si>
    <t>52.41898</t>
  </si>
  <si>
    <t>6.99103</t>
  </si>
  <si>
    <t>52.41091</t>
  </si>
  <si>
    <t>7.02196</t>
  </si>
  <si>
    <t>52.42678</t>
  </si>
  <si>
    <t>6.99051</t>
  </si>
  <si>
    <t>52.42631</t>
  </si>
  <si>
    <t>6.99149</t>
  </si>
  <si>
    <t>52.42506</t>
  </si>
  <si>
    <t>7.01091</t>
  </si>
  <si>
    <t>52.42503</t>
  </si>
  <si>
    <t>7.01097</t>
  </si>
  <si>
    <t>52.42677</t>
  </si>
  <si>
    <t>7.00601</t>
  </si>
  <si>
    <t>6.9929</t>
  </si>
  <si>
    <t>52.4292</t>
  </si>
  <si>
    <t>7.00796</t>
  </si>
  <si>
    <t>52.42899</t>
  </si>
  <si>
    <t>7.00829</t>
  </si>
  <si>
    <t>52.40164</t>
  </si>
  <si>
    <t>7.03031</t>
  </si>
  <si>
    <t>52.43159</t>
  </si>
  <si>
    <t>7.00177</t>
  </si>
  <si>
    <t>52.43059</t>
  </si>
  <si>
    <t>7.00615</t>
  </si>
  <si>
    <t>52.42442</t>
  </si>
  <si>
    <t>7.01401</t>
  </si>
  <si>
    <t>7.01617</t>
  </si>
  <si>
    <t>52.41902</t>
  </si>
  <si>
    <t>7.01425</t>
  </si>
  <si>
    <t>52.43354</t>
  </si>
  <si>
    <t>6.99514</t>
  </si>
  <si>
    <t>52.43467</t>
  </si>
  <si>
    <t>6.98718</t>
  </si>
  <si>
    <t>52.40317</t>
  </si>
  <si>
    <t>7.01333</t>
  </si>
  <si>
    <t>52.42668</t>
  </si>
  <si>
    <t>6.99067</t>
  </si>
  <si>
    <t>52.39642</t>
  </si>
  <si>
    <t>7.05681</t>
  </si>
  <si>
    <t>7.05714</t>
  </si>
  <si>
    <t>52.6436</t>
  </si>
  <si>
    <t>6.7169</t>
  </si>
  <si>
    <t>52.6431</t>
  </si>
  <si>
    <t>6.7178</t>
  </si>
  <si>
    <t>52.71</t>
  </si>
  <si>
    <t>6.1929</t>
  </si>
  <si>
    <t>6.19299</t>
  </si>
  <si>
    <t>52.64229</t>
  </si>
  <si>
    <t>52.64209</t>
  </si>
  <si>
    <t>6.71669</t>
  </si>
  <si>
    <t>52.642</t>
  </si>
  <si>
    <t>6.7171</t>
  </si>
  <si>
    <t>52.6423</t>
  </si>
  <si>
    <t>6.71749</t>
  </si>
  <si>
    <t>52.64249</t>
  </si>
  <si>
    <t>6.7179</t>
  </si>
  <si>
    <t>52.38832</t>
  </si>
  <si>
    <t>6.96824</t>
  </si>
  <si>
    <t>6.9632</t>
  </si>
  <si>
    <t>52.39463</t>
  </si>
  <si>
    <t>6.96401</t>
  </si>
  <si>
    <t>52.37927</t>
  </si>
  <si>
    <t>6.9699</t>
  </si>
  <si>
    <t>52.38643</t>
  </si>
  <si>
    <t>6.96904</t>
  </si>
  <si>
    <t>52.7628</t>
  </si>
  <si>
    <t>6.79068</t>
  </si>
  <si>
    <t>52.7632</t>
  </si>
  <si>
    <t>6.79239</t>
  </si>
  <si>
    <t>52.7631</t>
  </si>
  <si>
    <t>6.79099</t>
  </si>
  <si>
    <t>52.7623</t>
  </si>
  <si>
    <t>52.7626</t>
  </si>
  <si>
    <t>6.79179</t>
  </si>
  <si>
    <t>52.76279</t>
  </si>
  <si>
    <t>6.79169</t>
  </si>
  <si>
    <t>52.7627</t>
  </si>
  <si>
    <t>6.79129</t>
  </si>
  <si>
    <t>52.36623</t>
  </si>
  <si>
    <t>6.99368</t>
  </si>
  <si>
    <t>52.35138</t>
  </si>
  <si>
    <t>7.01833</t>
  </si>
  <si>
    <t>52.3724</t>
  </si>
  <si>
    <t>6.98917</t>
  </si>
  <si>
    <t>52.35484</t>
  </si>
  <si>
    <t>7.00598</t>
  </si>
  <si>
    <t>52.36008</t>
  </si>
  <si>
    <t>7.00193</t>
  </si>
  <si>
    <t>52.38492</t>
  </si>
  <si>
    <t>6.97421</t>
  </si>
  <si>
    <t>52.37403</t>
  </si>
  <si>
    <t>6.98441</t>
  </si>
  <si>
    <t>52.34788</t>
  </si>
  <si>
    <t>7.02294</t>
  </si>
  <si>
    <t>52.37287</t>
  </si>
  <si>
    <t>6.99082</t>
  </si>
  <si>
    <t>52.36921</t>
  </si>
  <si>
    <t>6.98892</t>
  </si>
  <si>
    <t>52.34805</t>
  </si>
  <si>
    <t>7.00431</t>
  </si>
  <si>
    <t>52.30934</t>
  </si>
  <si>
    <t>7.02506</t>
  </si>
  <si>
    <t>52.24245</t>
  </si>
  <si>
    <t>7.00816</t>
  </si>
  <si>
    <t>52.23214</t>
  </si>
  <si>
    <t>7.00608</t>
  </si>
  <si>
    <t>52.23174</t>
  </si>
  <si>
    <t>52.23532</t>
  </si>
  <si>
    <t>7.00347</t>
  </si>
  <si>
    <t>52.23561</t>
  </si>
  <si>
    <t>7.00394</t>
  </si>
  <si>
    <t>52.28413</t>
  </si>
  <si>
    <t>7.02128</t>
  </si>
  <si>
    <t>52.28383</t>
  </si>
  <si>
    <t>7.02091</t>
  </si>
  <si>
    <t>52.27304</t>
  </si>
  <si>
    <t>7.02922</t>
  </si>
  <si>
    <t>52.23968</t>
  </si>
  <si>
    <t>6.99662</t>
  </si>
  <si>
    <t>52.20394</t>
  </si>
  <si>
    <t>6.96397</t>
  </si>
  <si>
    <t>52.21511</t>
  </si>
  <si>
    <t>6.97966</t>
  </si>
  <si>
    <t>52.216</t>
  </si>
  <si>
    <t>6.97953</t>
  </si>
  <si>
    <t>52.22034</t>
  </si>
  <si>
    <t>6.98096</t>
  </si>
  <si>
    <t>52.26248</t>
  </si>
  <si>
    <t>7.01067</t>
  </si>
  <si>
    <t>52.28731</t>
  </si>
  <si>
    <t>52.2368</t>
  </si>
  <si>
    <t>7.01839</t>
  </si>
  <si>
    <t>52.26216</t>
  </si>
  <si>
    <t>7.01585</t>
  </si>
  <si>
    <t>52.26303</t>
  </si>
  <si>
    <t>7.03285</t>
  </si>
  <si>
    <t>52.33665</t>
  </si>
  <si>
    <t>6.99024</t>
  </si>
  <si>
    <t>7.02514</t>
  </si>
  <si>
    <t>52.24011</t>
  </si>
  <si>
    <t>6.99305</t>
  </si>
  <si>
    <t>52.24028</t>
  </si>
  <si>
    <t>6.992</t>
  </si>
  <si>
    <t>52.28981</t>
  </si>
  <si>
    <t>7.01054</t>
  </si>
  <si>
    <t>52.28866</t>
  </si>
  <si>
    <t>7.01534</t>
  </si>
  <si>
    <t>52.33506</t>
  </si>
  <si>
    <t>7.01556</t>
  </si>
  <si>
    <t>52.25291</t>
  </si>
  <si>
    <t>6.96096</t>
  </si>
  <si>
    <t>52.23813</t>
  </si>
  <si>
    <t>6.92915</t>
  </si>
  <si>
    <t>52.24272</t>
  </si>
  <si>
    <t>6.96606</t>
  </si>
  <si>
    <t>52.28022</t>
  </si>
  <si>
    <t>6.95465</t>
  </si>
  <si>
    <t>52.1849</t>
  </si>
  <si>
    <t>6.93393</t>
  </si>
  <si>
    <t>52.1888</t>
  </si>
  <si>
    <t>6.92655</t>
  </si>
  <si>
    <t>52.21211</t>
  </si>
  <si>
    <t>6.9381</t>
  </si>
  <si>
    <t>52.20432</t>
  </si>
  <si>
    <t>6.94273</t>
  </si>
  <si>
    <t>52.30639</t>
  </si>
  <si>
    <t>6.98739</t>
  </si>
  <si>
    <t>52.28665</t>
  </si>
  <si>
    <t>6.97833</t>
  </si>
  <si>
    <t>52.23017</t>
  </si>
  <si>
    <t>6.93138</t>
  </si>
  <si>
    <t>52.34081</t>
  </si>
  <si>
    <t>7.02767</t>
  </si>
  <si>
    <t>52.32835</t>
  </si>
  <si>
    <t>7.0328</t>
  </si>
  <si>
    <t>52.3282</t>
  </si>
  <si>
    <t>7.03316</t>
  </si>
  <si>
    <t>52.26233</t>
  </si>
  <si>
    <t>7.0195</t>
  </si>
  <si>
    <t>52.21348</t>
  </si>
  <si>
    <t>6.94467</t>
  </si>
  <si>
    <t>6.95643</t>
  </si>
  <si>
    <t>52.24574</t>
  </si>
  <si>
    <t>7.00822</t>
  </si>
  <si>
    <t>52.27833</t>
  </si>
  <si>
    <t>7.01798</t>
  </si>
  <si>
    <t>52.25952</t>
  </si>
  <si>
    <t>7.0219</t>
  </si>
  <si>
    <t>52.298</t>
  </si>
  <si>
    <t>7.0041</t>
  </si>
  <si>
    <t>52.30435</t>
  </si>
  <si>
    <t>7.02417</t>
  </si>
  <si>
    <t>52.25395</t>
  </si>
  <si>
    <t>7.00674</t>
  </si>
  <si>
    <t>52.25435</t>
  </si>
  <si>
    <t>7.01578</t>
  </si>
  <si>
    <t>52.28388</t>
  </si>
  <si>
    <t>7.02566</t>
  </si>
  <si>
    <t>52.33307</t>
  </si>
  <si>
    <t>7.03051</t>
  </si>
  <si>
    <t>52.33302</t>
  </si>
  <si>
    <t>7.03072</t>
  </si>
  <si>
    <t>52.21863</t>
  </si>
  <si>
    <t>6.97948</t>
  </si>
  <si>
    <t>52.21928</t>
  </si>
  <si>
    <t>6.96336</t>
  </si>
  <si>
    <t>7.02281</t>
  </si>
  <si>
    <t>52.20942</t>
  </si>
  <si>
    <t>6.97606</t>
  </si>
  <si>
    <t>6.95877</t>
  </si>
  <si>
    <t>52.18732</t>
  </si>
  <si>
    <t>6.94307</t>
  </si>
  <si>
    <t>52.18048</t>
  </si>
  <si>
    <t>6.94324</t>
  </si>
  <si>
    <t>52.1887</t>
  </si>
  <si>
    <t>6.92647</t>
  </si>
  <si>
    <t>52.18278</t>
  </si>
  <si>
    <t>6.94785</t>
  </si>
  <si>
    <t>52.23728</t>
  </si>
  <si>
    <t>6.93492</t>
  </si>
  <si>
    <t>52.25556</t>
  </si>
  <si>
    <t>6.95017</t>
  </si>
  <si>
    <t>52.23832</t>
  </si>
  <si>
    <t>6.93367</t>
  </si>
  <si>
    <t>52.29477</t>
  </si>
  <si>
    <t>7.02061</t>
  </si>
  <si>
    <t>52.28938</t>
  </si>
  <si>
    <t>6.97535</t>
  </si>
  <si>
    <t>52.23921</t>
  </si>
  <si>
    <t>6.92497</t>
  </si>
  <si>
    <t>52.19536</t>
  </si>
  <si>
    <t>6.94562</t>
  </si>
  <si>
    <t>52.20555</t>
  </si>
  <si>
    <t>6.93785</t>
  </si>
  <si>
    <t>52.20627</t>
  </si>
  <si>
    <t>6.9496</t>
  </si>
  <si>
    <t>52.20513</t>
  </si>
  <si>
    <t>6.94539</t>
  </si>
  <si>
    <t>52.20357</t>
  </si>
  <si>
    <t>6.94566</t>
  </si>
  <si>
    <t>52.19082</t>
  </si>
  <si>
    <t>6.92424</t>
  </si>
  <si>
    <t>52.18877</t>
  </si>
  <si>
    <t>6.92262</t>
  </si>
  <si>
    <t>52.18682</t>
  </si>
  <si>
    <t>6.9255</t>
  </si>
  <si>
    <t>52.26256</t>
  </si>
  <si>
    <t>7.02648</t>
  </si>
  <si>
    <t>52.26472</t>
  </si>
  <si>
    <t>6.95806</t>
  </si>
  <si>
    <t>52.26447</t>
  </si>
  <si>
    <t>6.97665</t>
  </si>
  <si>
    <t>52.25523</t>
  </si>
  <si>
    <t>6.99522</t>
  </si>
  <si>
    <t>52.28878</t>
  </si>
  <si>
    <t>7.013</t>
  </si>
  <si>
    <t>52.23601</t>
  </si>
  <si>
    <t>6.9375</t>
  </si>
  <si>
    <t>52.24679</t>
  </si>
  <si>
    <t>6.94087</t>
  </si>
  <si>
    <t>52.26406</t>
  </si>
  <si>
    <t>6.95979</t>
  </si>
  <si>
    <t>52.30404</t>
  </si>
  <si>
    <t>6.98863</t>
  </si>
  <si>
    <t>52.30597</t>
  </si>
  <si>
    <t>6.99332</t>
  </si>
  <si>
    <t>52.30258</t>
  </si>
  <si>
    <t>6.98989</t>
  </si>
  <si>
    <t>52.25979</t>
  </si>
  <si>
    <t>6.95686</t>
  </si>
  <si>
    <t>52.18679</t>
  </si>
  <si>
    <t>6.94386</t>
  </si>
  <si>
    <t>52.18405</t>
  </si>
  <si>
    <t>6.93793</t>
  </si>
  <si>
    <t>52.21905</t>
  </si>
  <si>
    <t>6.97787</t>
  </si>
  <si>
    <t>6.96078</t>
  </si>
  <si>
    <t>52.24166</t>
  </si>
  <si>
    <t>7.00094</t>
  </si>
  <si>
    <t>52.31631</t>
  </si>
  <si>
    <t>6.97816</t>
  </si>
  <si>
    <t>52.32975</t>
  </si>
  <si>
    <t>6.98935</t>
  </si>
  <si>
    <t>52.30186</t>
  </si>
  <si>
    <t>7.0187</t>
  </si>
  <si>
    <t>7.02145</t>
  </si>
  <si>
    <t>52.18914</t>
  </si>
  <si>
    <t>6.94912</t>
  </si>
  <si>
    <t>52.33246</t>
  </si>
  <si>
    <t>7.02311</t>
  </si>
  <si>
    <t>52.32904</t>
  </si>
  <si>
    <t>7.00808</t>
  </si>
  <si>
    <t>52.32619</t>
  </si>
  <si>
    <t>6.99406</t>
  </si>
  <si>
    <t>52.3309</t>
  </si>
  <si>
    <t>6.99599</t>
  </si>
  <si>
    <t>52.19935</t>
  </si>
  <si>
    <t>6.96119</t>
  </si>
  <si>
    <t>52.20795</t>
  </si>
  <si>
    <t>6.97167</t>
  </si>
  <si>
    <t>52.2274</t>
  </si>
  <si>
    <t>6.98927</t>
  </si>
  <si>
    <t>52.2135</t>
  </si>
  <si>
    <t>6.97908</t>
  </si>
  <si>
    <t>52.33276</t>
  </si>
  <si>
    <t>7.02503</t>
  </si>
  <si>
    <t>52.2715</t>
  </si>
  <si>
    <t>7.02913</t>
  </si>
  <si>
    <t>52.27117</t>
  </si>
  <si>
    <t>7.02918</t>
  </si>
  <si>
    <t>52.28582</t>
  </si>
  <si>
    <t>7.02507</t>
  </si>
  <si>
    <t>52.32958</t>
  </si>
  <si>
    <t>6.98779</t>
  </si>
  <si>
    <t>52.31649</t>
  </si>
  <si>
    <t>6.97819</t>
  </si>
  <si>
    <t>52.27648</t>
  </si>
  <si>
    <t>7.0004</t>
  </si>
  <si>
    <t>52.30368</t>
  </si>
  <si>
    <t>6.98172</t>
  </si>
  <si>
    <t>52.26901</t>
  </si>
  <si>
    <t>7.02782</t>
  </si>
  <si>
    <t>52.23098</t>
  </si>
  <si>
    <t>6.99477</t>
  </si>
  <si>
    <t>52.23357</t>
  </si>
  <si>
    <t>6.92854</t>
  </si>
  <si>
    <t>6.93196</t>
  </si>
  <si>
    <t>52.22045</t>
  </si>
  <si>
    <t>6.95924</t>
  </si>
  <si>
    <t>52.27949</t>
  </si>
  <si>
    <t>6.96253</t>
  </si>
  <si>
    <t>52.27356</t>
  </si>
  <si>
    <t>6.98951</t>
  </si>
  <si>
    <t>52.32604</t>
  </si>
  <si>
    <t>6.98986</t>
  </si>
  <si>
    <t>52.3253</t>
  </si>
  <si>
    <t>6.98983</t>
  </si>
  <si>
    <t>52.29337</t>
  </si>
  <si>
    <t>52.29426</t>
  </si>
  <si>
    <t>7.00044</t>
  </si>
  <si>
    <t>52.24025</t>
  </si>
  <si>
    <t>6.92542</t>
  </si>
  <si>
    <t>52.32871</t>
  </si>
  <si>
    <t>6.97895</t>
  </si>
  <si>
    <t>52.31187</t>
  </si>
  <si>
    <t>6.97468</t>
  </si>
  <si>
    <t>52.33309</t>
  </si>
  <si>
    <t>52.33524</t>
  </si>
  <si>
    <t>6.9946</t>
  </si>
  <si>
    <t>52.33576</t>
  </si>
  <si>
    <t>6.98918</t>
  </si>
  <si>
    <t>52.29496</t>
  </si>
  <si>
    <t>6.96165</t>
  </si>
  <si>
    <t>52.28109</t>
  </si>
  <si>
    <t>6.97725</t>
  </si>
  <si>
    <t>52.28164</t>
  </si>
  <si>
    <t>6.98823</t>
  </si>
  <si>
    <t>52.28619</t>
  </si>
  <si>
    <t>6.97246</t>
  </si>
  <si>
    <t>52.28735</t>
  </si>
  <si>
    <t>6.97844</t>
  </si>
  <si>
    <t>52.28209</t>
  </si>
  <si>
    <t>6.98597</t>
  </si>
  <si>
    <t>52.34024</t>
  </si>
  <si>
    <t>7.00656</t>
  </si>
  <si>
    <t>52.33075</t>
  </si>
  <si>
    <t>7.01311</t>
  </si>
  <si>
    <t>52.29882</t>
  </si>
  <si>
    <t>7.01479</t>
  </si>
  <si>
    <t>6.99776</t>
  </si>
  <si>
    <t>52.28658</t>
  </si>
  <si>
    <t>6.97914</t>
  </si>
  <si>
    <t>52.24384</t>
  </si>
  <si>
    <t>6.97574</t>
  </si>
  <si>
    <t>52.24164</t>
  </si>
  <si>
    <t>7.00514</t>
  </si>
  <si>
    <t>6.9715</t>
  </si>
  <si>
    <t>52.25844</t>
  </si>
  <si>
    <t>6.95734</t>
  </si>
  <si>
    <t>52.25976</t>
  </si>
  <si>
    <t>6.95873</t>
  </si>
  <si>
    <t>52.24474</t>
  </si>
  <si>
    <t>6.97006</t>
  </si>
  <si>
    <t>52.22797</t>
  </si>
  <si>
    <t>6.94625</t>
  </si>
  <si>
    <t>52.21056</t>
  </si>
  <si>
    <t>6.95118</t>
  </si>
  <si>
    <t>52.22644</t>
  </si>
  <si>
    <t>6.92918</t>
  </si>
  <si>
    <t>52.22616</t>
  </si>
  <si>
    <t>6.93068</t>
  </si>
  <si>
    <t>52.22875</t>
  </si>
  <si>
    <t>6.93472</t>
  </si>
  <si>
    <t>52.22847</t>
  </si>
  <si>
    <t>6.93816</t>
  </si>
  <si>
    <t>52.22829</t>
  </si>
  <si>
    <t>6.93439</t>
  </si>
  <si>
    <t>52.24422</t>
  </si>
  <si>
    <t>7.03821</t>
  </si>
  <si>
    <t>52.2441</t>
  </si>
  <si>
    <t>7.03852</t>
  </si>
  <si>
    <t>7.05753</t>
  </si>
  <si>
    <t>52.24566</t>
  </si>
  <si>
    <t>7.0309</t>
  </si>
  <si>
    <t>52.24621</t>
  </si>
  <si>
    <t>7.02975</t>
  </si>
  <si>
    <t>52.22148</t>
  </si>
  <si>
    <t>7.08168</t>
  </si>
  <si>
    <t>52.18955</t>
  </si>
  <si>
    <t>7.1261</t>
  </si>
  <si>
    <t>7.12947</t>
  </si>
  <si>
    <t>52.19546</t>
  </si>
  <si>
    <t>7.09049</t>
  </si>
  <si>
    <t>52.25276</t>
  </si>
  <si>
    <t>7.02652</t>
  </si>
  <si>
    <t>52.23687</t>
  </si>
  <si>
    <t>7.05429</t>
  </si>
  <si>
    <t>52.23383</t>
  </si>
  <si>
    <t>7.0578</t>
  </si>
  <si>
    <t>52.25352</t>
  </si>
  <si>
    <t>7.024</t>
  </si>
  <si>
    <t>52.25698</t>
  </si>
  <si>
    <t>7.02108</t>
  </si>
  <si>
    <t>52.31588</t>
  </si>
  <si>
    <t>7.01431</t>
  </si>
  <si>
    <t>52.31169</t>
  </si>
  <si>
    <t>7.00661</t>
  </si>
  <si>
    <t>52.31868</t>
  </si>
  <si>
    <t>6.99609</t>
  </si>
  <si>
    <t>52.3186</t>
  </si>
  <si>
    <t>6.99546</t>
  </si>
  <si>
    <t>6.98825</t>
  </si>
  <si>
    <t>52.31885</t>
  </si>
  <si>
    <t>52.31888</t>
  </si>
  <si>
    <t>7.01307</t>
  </si>
  <si>
    <t>52.32767</t>
  </si>
  <si>
    <t>7.02249</t>
  </si>
  <si>
    <t>52.3214</t>
  </si>
  <si>
    <t>6.98749</t>
  </si>
  <si>
    <t>52.31775</t>
  </si>
  <si>
    <t>6.99176</t>
  </si>
  <si>
    <t>52.31603</t>
  </si>
  <si>
    <t>7.02112</t>
  </si>
  <si>
    <t>52.31141</t>
  </si>
  <si>
    <t>7.01174</t>
  </si>
  <si>
    <t>52.31171</t>
  </si>
  <si>
    <t>7.01281</t>
  </si>
  <si>
    <t>52.3036</t>
  </si>
  <si>
    <t>6.97439</t>
  </si>
  <si>
    <t>52.597</t>
  </si>
  <si>
    <t>6.4937</t>
  </si>
  <si>
    <t>52.5969</t>
  </si>
  <si>
    <t>6.49479</t>
  </si>
  <si>
    <t>6.4939</t>
  </si>
  <si>
    <t>52.5964</t>
  </si>
  <si>
    <t>6.49379</t>
  </si>
  <si>
    <t>52.732</t>
  </si>
  <si>
    <t>6.88139</t>
  </si>
  <si>
    <t>52.73089</t>
  </si>
  <si>
    <t>6.88399</t>
  </si>
  <si>
    <t>52.73049</t>
  </si>
  <si>
    <t>6.88439</t>
  </si>
  <si>
    <t>52.73132</t>
  </si>
  <si>
    <t>6.87857</t>
  </si>
  <si>
    <t>52.73133</t>
  </si>
  <si>
    <t>6.87859</t>
  </si>
  <si>
    <t>52.73119</t>
  </si>
  <si>
    <t>6.88089</t>
  </si>
  <si>
    <t>52.7315</t>
  </si>
  <si>
    <t>6.88079</t>
  </si>
  <si>
    <t>52.7308</t>
  </si>
  <si>
    <t>52.7305</t>
  </si>
  <si>
    <t>6.88099</t>
  </si>
  <si>
    <t>52.7313</t>
  </si>
  <si>
    <t>6.8813</t>
  </si>
  <si>
    <t>6.8821</t>
  </si>
  <si>
    <t>52.7311</t>
  </si>
  <si>
    <t>6.8823</t>
  </si>
  <si>
    <t>6.88239</t>
  </si>
  <si>
    <t>52.73079</t>
  </si>
  <si>
    <t>6.8834</t>
  </si>
  <si>
    <t>6.88369</t>
  </si>
  <si>
    <t>52.73129</t>
  </si>
  <si>
    <t>6.88298</t>
  </si>
  <si>
    <t>52.73159</t>
  </si>
  <si>
    <t>6.88268</t>
  </si>
  <si>
    <t>52.73179</t>
  </si>
  <si>
    <t>6.88259</t>
  </si>
  <si>
    <t>52.7321</t>
  </si>
  <si>
    <t>52.73134</t>
  </si>
  <si>
    <t>6.8786</t>
  </si>
  <si>
    <t>52.73135</t>
  </si>
  <si>
    <t>6.87862</t>
  </si>
  <si>
    <t>52.73136</t>
  </si>
  <si>
    <t>6.87863</t>
  </si>
  <si>
    <t>52.73137</t>
  </si>
  <si>
    <t>6.87865</t>
  </si>
  <si>
    <t>52.72962</t>
  </si>
  <si>
    <t>6.87908</t>
  </si>
  <si>
    <t>52.72961</t>
  </si>
  <si>
    <t>6.87906</t>
  </si>
  <si>
    <t>52.72963</t>
  </si>
  <si>
    <t>6.87909</t>
  </si>
  <si>
    <t>6.87911</t>
  </si>
  <si>
    <t>52.73101</t>
  </si>
  <si>
    <t>6.88178</t>
  </si>
  <si>
    <t>52.48979</t>
  </si>
  <si>
    <t>6.42425</t>
  </si>
  <si>
    <t>52.47248</t>
  </si>
  <si>
    <t>6.46896</t>
  </si>
  <si>
    <t>52.47285</t>
  </si>
  <si>
    <t>6.47235</t>
  </si>
  <si>
    <t>52.46882</t>
  </si>
  <si>
    <t>6.45168</t>
  </si>
  <si>
    <t>52.46509</t>
  </si>
  <si>
    <t>6.44157</t>
  </si>
  <si>
    <t>52.49255</t>
  </si>
  <si>
    <t>6.43131</t>
  </si>
  <si>
    <t>52.50874</t>
  </si>
  <si>
    <t>6.43492</t>
  </si>
  <si>
    <t>52.51195</t>
  </si>
  <si>
    <t>6.41582</t>
  </si>
  <si>
    <t>52.4355</t>
  </si>
  <si>
    <t>6.53917</t>
  </si>
  <si>
    <t>52.48537</t>
  </si>
  <si>
    <t>6.52609</t>
  </si>
  <si>
    <t>52.4898</t>
  </si>
  <si>
    <t>6.4858</t>
  </si>
  <si>
    <t>52.47853</t>
  </si>
  <si>
    <t>6.48122</t>
  </si>
  <si>
    <t>52.43872</t>
  </si>
  <si>
    <t>6.44316</t>
  </si>
  <si>
    <t>52.43957</t>
  </si>
  <si>
    <t>6.44124</t>
  </si>
  <si>
    <t>52.48079</t>
  </si>
  <si>
    <t>6.4739</t>
  </si>
  <si>
    <t>52.49138</t>
  </si>
  <si>
    <t>6.51463</t>
  </si>
  <si>
    <t>52.48241</t>
  </si>
  <si>
    <t>6.52491</t>
  </si>
  <si>
    <t>52.44802</t>
  </si>
  <si>
    <t>6.43822</t>
  </si>
  <si>
    <t>52.49935</t>
  </si>
  <si>
    <t>6.47551</t>
  </si>
  <si>
    <t>52.4404</t>
  </si>
  <si>
    <t>6.44558</t>
  </si>
  <si>
    <t>52.44669</t>
  </si>
  <si>
    <t>6.43978</t>
  </si>
  <si>
    <t>52.44729</t>
  </si>
  <si>
    <t>6.44147</t>
  </si>
  <si>
    <t>52.43968</t>
  </si>
  <si>
    <t>6.44217</t>
  </si>
  <si>
    <t>52.44326</t>
  </si>
  <si>
    <t>6.44017</t>
  </si>
  <si>
    <t>52.44814</t>
  </si>
  <si>
    <t>6.43927</t>
  </si>
  <si>
    <t>52.44451</t>
  </si>
  <si>
    <t>6.43989</t>
  </si>
  <si>
    <t>6.43835</t>
  </si>
  <si>
    <t>52.44452</t>
  </si>
  <si>
    <t>6.44224</t>
  </si>
  <si>
    <t>52.47851</t>
  </si>
  <si>
    <t>6.4539</t>
  </si>
  <si>
    <t>52.47789</t>
  </si>
  <si>
    <t>6.45244</t>
  </si>
  <si>
    <t>52.48557</t>
  </si>
  <si>
    <t>6.43792</t>
  </si>
  <si>
    <t>52.48078</t>
  </si>
  <si>
    <t>6.43934</t>
  </si>
  <si>
    <t>52.48582</t>
  </si>
  <si>
    <t>6.47812</t>
  </si>
  <si>
    <t>52.43733</t>
  </si>
  <si>
    <t>6.44388</t>
  </si>
  <si>
    <t>52.47753</t>
  </si>
  <si>
    <t>52.47142</t>
  </si>
  <si>
    <t>6.45354</t>
  </si>
  <si>
    <t>52.49133</t>
  </si>
  <si>
    <t>6.43642</t>
  </si>
  <si>
    <t>52.48861</t>
  </si>
  <si>
    <t>6.43726</t>
  </si>
  <si>
    <t>52.47446</t>
  </si>
  <si>
    <t>6.44964</t>
  </si>
  <si>
    <t>52.49088</t>
  </si>
  <si>
    <t>6.41537</t>
  </si>
  <si>
    <t>52.478</t>
  </si>
  <si>
    <t>6.43618</t>
  </si>
  <si>
    <t>52.45645</t>
  </si>
  <si>
    <t>6.44227</t>
  </si>
  <si>
    <t>52.46251</t>
  </si>
  <si>
    <t>6.44875</t>
  </si>
  <si>
    <t>52.49495</t>
  </si>
  <si>
    <t>6.44477</t>
  </si>
  <si>
    <t>52.49761</t>
  </si>
  <si>
    <t>6.45068</t>
  </si>
  <si>
    <t>52.4692</t>
  </si>
  <si>
    <t>6.44979</t>
  </si>
  <si>
    <t>52.48732</t>
  </si>
  <si>
    <t>6.48331</t>
  </si>
  <si>
    <t>52.49283</t>
  </si>
  <si>
    <t>6.44339</t>
  </si>
  <si>
    <t>52.48047</t>
  </si>
  <si>
    <t>6.48417</t>
  </si>
  <si>
    <t>52.48143</t>
  </si>
  <si>
    <t>6.47875</t>
  </si>
  <si>
    <t>52.4989</t>
  </si>
  <si>
    <t>6.53018</t>
  </si>
  <si>
    <t>52.50312</t>
  </si>
  <si>
    <t>6.54307</t>
  </si>
  <si>
    <t>52.47679</t>
  </si>
  <si>
    <t>6.48643</t>
  </si>
  <si>
    <t>52.49047</t>
  </si>
  <si>
    <t>6.53784</t>
  </si>
  <si>
    <t>52.47247</t>
  </si>
  <si>
    <t>6.41597</t>
  </si>
  <si>
    <t>52.47571</t>
  </si>
  <si>
    <t>6.47141</t>
  </si>
  <si>
    <t>52.47169</t>
  </si>
  <si>
    <t>6.53358</t>
  </si>
  <si>
    <t>52.51098</t>
  </si>
  <si>
    <t>6.39155</t>
  </si>
  <si>
    <t>52.48631</t>
  </si>
  <si>
    <t>6.49403</t>
  </si>
  <si>
    <t>52.47928</t>
  </si>
  <si>
    <t>6.49602</t>
  </si>
  <si>
    <t>52.44472</t>
  </si>
  <si>
    <t>6.43911</t>
  </si>
  <si>
    <t>52.47984</t>
  </si>
  <si>
    <t>6.43834</t>
  </si>
  <si>
    <t>52.40941</t>
  </si>
  <si>
    <t>6.47139</t>
  </si>
  <si>
    <t>6.47451</t>
  </si>
  <si>
    <t>52.31691</t>
  </si>
  <si>
    <t>6.53263</t>
  </si>
  <si>
    <t>52.4132</t>
  </si>
  <si>
    <t>6.48587</t>
  </si>
  <si>
    <t>52.32034</t>
  </si>
  <si>
    <t>6.52184</t>
  </si>
  <si>
    <t>52.30837</t>
  </si>
  <si>
    <t>6.57221</t>
  </si>
  <si>
    <t>52.30963</t>
  </si>
  <si>
    <t>6.56453</t>
  </si>
  <si>
    <t>52.35057</t>
  </si>
  <si>
    <t>6.4974</t>
  </si>
  <si>
    <t>52.38395</t>
  </si>
  <si>
    <t>6.46962</t>
  </si>
  <si>
    <t>52.3425</t>
  </si>
  <si>
    <t>6.48639</t>
  </si>
  <si>
    <t>52.29742</t>
  </si>
  <si>
    <t>6.58362</t>
  </si>
  <si>
    <t>52.37211</t>
  </si>
  <si>
    <t>6.46657</t>
  </si>
  <si>
    <t>52.33171</t>
  </si>
  <si>
    <t>6.51139</t>
  </si>
  <si>
    <t>6.48283</t>
  </si>
  <si>
    <t>52.33013</t>
  </si>
  <si>
    <t>6.52928</t>
  </si>
  <si>
    <t>52.27382</t>
  </si>
  <si>
    <t>6.49636</t>
  </si>
  <si>
    <t>52.39841</t>
  </si>
  <si>
    <t>6.48394</t>
  </si>
  <si>
    <t>52.41253</t>
  </si>
  <si>
    <t>6.53499</t>
  </si>
  <si>
    <t>52.37605</t>
  </si>
  <si>
    <t>6.5357</t>
  </si>
  <si>
    <t>52.26096</t>
  </si>
  <si>
    <t>6.55825</t>
  </si>
  <si>
    <t>52.29297</t>
  </si>
  <si>
    <t>6.48681</t>
  </si>
  <si>
    <t>52.31474</t>
  </si>
  <si>
    <t>6.47743</t>
  </si>
  <si>
    <t>52.32959</t>
  </si>
  <si>
    <t>6.48638</t>
  </si>
  <si>
    <t>52.32944</t>
  </si>
  <si>
    <t>6.53862</t>
  </si>
  <si>
    <t>6.49746</t>
  </si>
  <si>
    <t>52.42613</t>
  </si>
  <si>
    <t>6.4615</t>
  </si>
  <si>
    <t>52.31423</t>
  </si>
  <si>
    <t>6.56345</t>
  </si>
  <si>
    <t>52.39314</t>
  </si>
  <si>
    <t>6.46463</t>
  </si>
  <si>
    <t>52.31677</t>
  </si>
  <si>
    <t>6.57283</t>
  </si>
  <si>
    <t>52.33507</t>
  </si>
  <si>
    <t>6.5707</t>
  </si>
  <si>
    <t>52.33689</t>
  </si>
  <si>
    <t>6.57155</t>
  </si>
  <si>
    <t>52.33684</t>
  </si>
  <si>
    <t>6.57212</t>
  </si>
  <si>
    <t>52.29133</t>
  </si>
  <si>
    <t>6.59331</t>
  </si>
  <si>
    <t>52.27741</t>
  </si>
  <si>
    <t>6.59439</t>
  </si>
  <si>
    <t>52.37551</t>
  </si>
  <si>
    <t>6.47769</t>
  </si>
  <si>
    <t>52.31352</t>
  </si>
  <si>
    <t>6.52249</t>
  </si>
  <si>
    <t>6.4474</t>
  </si>
  <si>
    <t>52.34005</t>
  </si>
  <si>
    <t>6.49712</t>
  </si>
  <si>
    <t>6.4706</t>
  </si>
  <si>
    <t>52.34274</t>
  </si>
  <si>
    <t>6.48967</t>
  </si>
  <si>
    <t>52.32655</t>
  </si>
  <si>
    <t>6.52828</t>
  </si>
  <si>
    <t>6.55908</t>
  </si>
  <si>
    <t>52.37302</t>
  </si>
  <si>
    <t>6.46318</t>
  </si>
  <si>
    <t>52.31388</t>
  </si>
  <si>
    <t>6.54001</t>
  </si>
  <si>
    <t>52.3519</t>
  </si>
  <si>
    <t>6.48165</t>
  </si>
  <si>
    <t>52.32752</t>
  </si>
  <si>
    <t>6.49361</t>
  </si>
  <si>
    <t>52.31366</t>
  </si>
  <si>
    <t>6.50288</t>
  </si>
  <si>
    <t>52.38901</t>
  </si>
  <si>
    <t>6.5678</t>
  </si>
  <si>
    <t>52.41268</t>
  </si>
  <si>
    <t>6.5247</t>
  </si>
  <si>
    <t>52.31442</t>
  </si>
  <si>
    <t>6.53596</t>
  </si>
  <si>
    <t>52.30999</t>
  </si>
  <si>
    <t>6.538</t>
  </si>
  <si>
    <t>52.39298</t>
  </si>
  <si>
    <t>52.43482</t>
  </si>
  <si>
    <t>6.44493</t>
  </si>
  <si>
    <t>52.42168</t>
  </si>
  <si>
    <t>6.46647</t>
  </si>
  <si>
    <t>52.41609</t>
  </si>
  <si>
    <t>6.47014</t>
  </si>
  <si>
    <t>52.43586</t>
  </si>
  <si>
    <t>6.44518</t>
  </si>
  <si>
    <t>52.42671</t>
  </si>
  <si>
    <t>6.46759</t>
  </si>
  <si>
    <t>52.2652</t>
  </si>
  <si>
    <t>6.52187</t>
  </si>
  <si>
    <t>52.41381</t>
  </si>
  <si>
    <t>6.56083</t>
  </si>
  <si>
    <t>52.35006</t>
  </si>
  <si>
    <t>6.48262</t>
  </si>
  <si>
    <t>52.47754</t>
  </si>
  <si>
    <t>6.50259</t>
  </si>
  <si>
    <t>52.41533</t>
  </si>
  <si>
    <t>6.55857</t>
  </si>
  <si>
    <t>52.36571</t>
  </si>
  <si>
    <t>6.50409</t>
  </si>
  <si>
    <t>52.41478</t>
  </si>
  <si>
    <t>6.46681</t>
  </si>
  <si>
    <t>52.39196</t>
  </si>
  <si>
    <t>6.45926</t>
  </si>
  <si>
    <t>52.37324</t>
  </si>
  <si>
    <t>6.4567</t>
  </si>
  <si>
    <t>52.40934</t>
  </si>
  <si>
    <t>6.54561</t>
  </si>
  <si>
    <t>52.40994</t>
  </si>
  <si>
    <t>6.54842</t>
  </si>
  <si>
    <t>52.40915</t>
  </si>
  <si>
    <t>6.54282</t>
  </si>
  <si>
    <t>52.38078</t>
  </si>
  <si>
    <t>6.5243</t>
  </si>
  <si>
    <t>52.37562</t>
  </si>
  <si>
    <t>6.50963</t>
  </si>
  <si>
    <t>52.337</t>
  </si>
  <si>
    <t>6.4802</t>
  </si>
  <si>
    <t>52.29338</t>
  </si>
  <si>
    <t>6.47368</t>
  </si>
  <si>
    <t>52.33597</t>
  </si>
  <si>
    <t>6.49327</t>
  </si>
  <si>
    <t>52.31815</t>
  </si>
  <si>
    <t>6.54475</t>
  </si>
  <si>
    <t>52.3409</t>
  </si>
  <si>
    <t>6.45386</t>
  </si>
  <si>
    <t>52.38139</t>
  </si>
  <si>
    <t>6.46579</t>
  </si>
  <si>
    <t>52.38276</t>
  </si>
  <si>
    <t>6.49958</t>
  </si>
  <si>
    <t>52.37814</t>
  </si>
  <si>
    <t>6.50925</t>
  </si>
  <si>
    <t>52.34983</t>
  </si>
  <si>
    <t>6.5387</t>
  </si>
  <si>
    <t>52.35228</t>
  </si>
  <si>
    <t>6.53045</t>
  </si>
  <si>
    <t>52.30562</t>
  </si>
  <si>
    <t>6.56149</t>
  </si>
  <si>
    <t>6.55337</t>
  </si>
  <si>
    <t>52.36259</t>
  </si>
  <si>
    <t>6.4746</t>
  </si>
  <si>
    <t>52.37893</t>
  </si>
  <si>
    <t>6.55011</t>
  </si>
  <si>
    <t>52.38747</t>
  </si>
  <si>
    <t>6.46747</t>
  </si>
  <si>
    <t>52.30334</t>
  </si>
  <si>
    <t>6.57871</t>
  </si>
  <si>
    <t>52.43698</t>
  </si>
  <si>
    <t>6.44619</t>
  </si>
  <si>
    <t>52.30677</t>
  </si>
  <si>
    <t>6.58573</t>
  </si>
  <si>
    <t>52.2945</t>
  </si>
  <si>
    <t>6.59336</t>
  </si>
  <si>
    <t>52.29832</t>
  </si>
  <si>
    <t>6.60228</t>
  </si>
  <si>
    <t>52.25414</t>
  </si>
  <si>
    <t>6.58949</t>
  </si>
  <si>
    <t>52.28872</t>
  </si>
  <si>
    <t>6.70602</t>
  </si>
  <si>
    <t>52.2654</t>
  </si>
  <si>
    <t>6.61273</t>
  </si>
  <si>
    <t>52.24494</t>
  </si>
  <si>
    <t>6.58159</t>
  </si>
  <si>
    <t>52.26042</t>
  </si>
  <si>
    <t>6.73012</t>
  </si>
  <si>
    <t>52.26197</t>
  </si>
  <si>
    <t>6.7235</t>
  </si>
  <si>
    <t>52.24975</t>
  </si>
  <si>
    <t>6.5673</t>
  </si>
  <si>
    <t>6.57436</t>
  </si>
  <si>
    <t>52.26163</t>
  </si>
  <si>
    <t>6.61506</t>
  </si>
  <si>
    <t>52.27309</t>
  </si>
  <si>
    <t>6.62553</t>
  </si>
  <si>
    <t>52.30815</t>
  </si>
  <si>
    <t>6.59665</t>
  </si>
  <si>
    <t>6.62273</t>
  </si>
  <si>
    <t>52.28093</t>
  </si>
  <si>
    <t>6.62242</t>
  </si>
  <si>
    <t>52.26183</t>
  </si>
  <si>
    <t>6.648</t>
  </si>
  <si>
    <t>52.25384</t>
  </si>
  <si>
    <t>6.53423</t>
  </si>
  <si>
    <t>52.27668</t>
  </si>
  <si>
    <t>6.69008</t>
  </si>
  <si>
    <t>52.26605</t>
  </si>
  <si>
    <t>6.71265</t>
  </si>
  <si>
    <t>52.28552</t>
  </si>
  <si>
    <t>6.70507</t>
  </si>
  <si>
    <t>52.22307</t>
  </si>
  <si>
    <t>6.56516</t>
  </si>
  <si>
    <t>6.6068</t>
  </si>
  <si>
    <t>52.27446</t>
  </si>
  <si>
    <t>6.60775</t>
  </si>
  <si>
    <t>52.29145</t>
  </si>
  <si>
    <t>6.61804</t>
  </si>
  <si>
    <t>52.23196</t>
  </si>
  <si>
    <t>6.57864</t>
  </si>
  <si>
    <t>52.23884</t>
  </si>
  <si>
    <t>6.59243</t>
  </si>
  <si>
    <t>6.66369</t>
  </si>
  <si>
    <t>52.27308</t>
  </si>
  <si>
    <t>6.6258</t>
  </si>
  <si>
    <t>52.26141</t>
  </si>
  <si>
    <t>6.63832</t>
  </si>
  <si>
    <t>52.2657</t>
  </si>
  <si>
    <t>6.6316</t>
  </si>
  <si>
    <t>52.28419</t>
  </si>
  <si>
    <t>6.71226</t>
  </si>
  <si>
    <t>52.23976</t>
  </si>
  <si>
    <t>6.72905</t>
  </si>
  <si>
    <t>52.28602</t>
  </si>
  <si>
    <t>6.7001</t>
  </si>
  <si>
    <t>52.28389</t>
  </si>
  <si>
    <t>6.69769</t>
  </si>
  <si>
    <t>52.28934</t>
  </si>
  <si>
    <t>6.68466</t>
  </si>
  <si>
    <t>52.28208</t>
  </si>
  <si>
    <t>6.67404</t>
  </si>
  <si>
    <t>52.24196</t>
  </si>
  <si>
    <t>6.58194</t>
  </si>
  <si>
    <t>52.27137</t>
  </si>
  <si>
    <t>6.63249</t>
  </si>
  <si>
    <t>52.27807</t>
  </si>
  <si>
    <t>6.66887</t>
  </si>
  <si>
    <t>52.26169</t>
  </si>
  <si>
    <t>6.72593</t>
  </si>
  <si>
    <t>52.25709</t>
  </si>
  <si>
    <t>6.61763</t>
  </si>
  <si>
    <t>52.25867</t>
  </si>
  <si>
    <t>6.63013</t>
  </si>
  <si>
    <t>52.25032</t>
  </si>
  <si>
    <t>6.63263</t>
  </si>
  <si>
    <t>52.27073</t>
  </si>
  <si>
    <t>6.63035</t>
  </si>
  <si>
    <t>52.26575</t>
  </si>
  <si>
    <t>6.63529</t>
  </si>
  <si>
    <t>52.2707</t>
  </si>
  <si>
    <t>6.63034</t>
  </si>
  <si>
    <t>52.27992</t>
  </si>
  <si>
    <t>6.61123</t>
  </si>
  <si>
    <t>52.26359</t>
  </si>
  <si>
    <t>6.64475</t>
  </si>
  <si>
    <t>52.26204</t>
  </si>
  <si>
    <t>6.645</t>
  </si>
  <si>
    <t>52.26789</t>
  </si>
  <si>
    <t>6.63639</t>
  </si>
  <si>
    <t>52.47423</t>
  </si>
  <si>
    <t>6.60345</t>
  </si>
  <si>
    <t>52.45125</t>
  </si>
  <si>
    <t>6.62237</t>
  </si>
  <si>
    <t>52.46881</t>
  </si>
  <si>
    <t>6.60808</t>
  </si>
  <si>
    <t>52.48032</t>
  </si>
  <si>
    <t>6.5989</t>
  </si>
  <si>
    <t>52.45201</t>
  </si>
  <si>
    <t>6.62894</t>
  </si>
  <si>
    <t>52.43375</t>
  </si>
  <si>
    <t>6.70389</t>
  </si>
  <si>
    <t>52.43323</t>
  </si>
  <si>
    <t>6.71585</t>
  </si>
  <si>
    <t>52.42987</t>
  </si>
  <si>
    <t>6.77188</t>
  </si>
  <si>
    <t>52.43588</t>
  </si>
  <si>
    <t>6.70937</t>
  </si>
  <si>
    <t>52.43932</t>
  </si>
  <si>
    <t>6.70658</t>
  </si>
  <si>
    <t>52.4643</t>
  </si>
  <si>
    <t>6.64573</t>
  </si>
  <si>
    <t>52.47948</t>
  </si>
  <si>
    <t>6.65983</t>
  </si>
  <si>
    <t>52.45846</t>
  </si>
  <si>
    <t>6.85382</t>
  </si>
  <si>
    <t>52.4446</t>
  </si>
  <si>
    <t>6.67864</t>
  </si>
  <si>
    <t>52.44257</t>
  </si>
  <si>
    <t>6.66082</t>
  </si>
  <si>
    <t>52.48835</t>
  </si>
  <si>
    <t>6.6845</t>
  </si>
  <si>
    <t>52.44823</t>
  </si>
  <si>
    <t>6.85106</t>
  </si>
  <si>
    <t>52.43477</t>
  </si>
  <si>
    <t>6.84848</t>
  </si>
  <si>
    <t>52.45089</t>
  </si>
  <si>
    <t>6.77468</t>
  </si>
  <si>
    <t>52.45142</t>
  </si>
  <si>
    <t>6.67456</t>
  </si>
  <si>
    <t>52.42785</t>
  </si>
  <si>
    <t>6.78199</t>
  </si>
  <si>
    <t>52.46009</t>
  </si>
  <si>
    <t>6.73314</t>
  </si>
  <si>
    <t>52.43591</t>
  </si>
  <si>
    <t>6.6998</t>
  </si>
  <si>
    <t>52.44542</t>
  </si>
  <si>
    <t>6.71845</t>
  </si>
  <si>
    <t>52.44309</t>
  </si>
  <si>
    <t>6.73559</t>
  </si>
  <si>
    <t>52.44625</t>
  </si>
  <si>
    <t>6.74479</t>
  </si>
  <si>
    <t>52.44438</t>
  </si>
  <si>
    <t>6.82245</t>
  </si>
  <si>
    <t>52.44559</t>
  </si>
  <si>
    <t>6.84764</t>
  </si>
  <si>
    <t>52.45383</t>
  </si>
  <si>
    <t>6.84596</t>
  </si>
  <si>
    <t>52.45745</t>
  </si>
  <si>
    <t>6.843</t>
  </si>
  <si>
    <t>52.44994</t>
  </si>
  <si>
    <t>6.72447</t>
  </si>
  <si>
    <t>52.44327</t>
  </si>
  <si>
    <t>6.68411</t>
  </si>
  <si>
    <t>52.47229</t>
  </si>
  <si>
    <t>6.66165</t>
  </si>
  <si>
    <t>52.44734</t>
  </si>
  <si>
    <t>6.68928</t>
  </si>
  <si>
    <t>52.48188</t>
  </si>
  <si>
    <t>6.66764</t>
  </si>
  <si>
    <t>52.48093</t>
  </si>
  <si>
    <t>6.65539</t>
  </si>
  <si>
    <t>52.42553</t>
  </si>
  <si>
    <t>6.85539</t>
  </si>
  <si>
    <t>6.83239</t>
  </si>
  <si>
    <t>52.44568</t>
  </si>
  <si>
    <t>6.86267</t>
  </si>
  <si>
    <t>52.44187</t>
  </si>
  <si>
    <t>6.80419</t>
  </si>
  <si>
    <t>6.78566</t>
  </si>
  <si>
    <t>52.43127</t>
  </si>
  <si>
    <t>6.86732</t>
  </si>
  <si>
    <t>52.42762</t>
  </si>
  <si>
    <t>6.86125</t>
  </si>
  <si>
    <t>52.42534</t>
  </si>
  <si>
    <t>6.86653</t>
  </si>
  <si>
    <t>52.44599</t>
  </si>
  <si>
    <t>6.86809</t>
  </si>
  <si>
    <t>52.44761</t>
  </si>
  <si>
    <t>6.85883</t>
  </si>
  <si>
    <t>52.44544</t>
  </si>
  <si>
    <t>6.84901</t>
  </si>
  <si>
    <t>52.42474</t>
  </si>
  <si>
    <t>6.83788</t>
  </si>
  <si>
    <t>52.4342</t>
  </si>
  <si>
    <t>6.78412</t>
  </si>
  <si>
    <t>52.43893</t>
  </si>
  <si>
    <t>6.79572</t>
  </si>
  <si>
    <t>52.44465</t>
  </si>
  <si>
    <t>6.81447</t>
  </si>
  <si>
    <t>52.44399</t>
  </si>
  <si>
    <t>6.83307</t>
  </si>
  <si>
    <t>52.4256</t>
  </si>
  <si>
    <t>6.8645</t>
  </si>
  <si>
    <t>52.42705</t>
  </si>
  <si>
    <t>6.8605</t>
  </si>
  <si>
    <t>52.44519</t>
  </si>
  <si>
    <t>6.83869</t>
  </si>
  <si>
    <t>52.44639</t>
  </si>
  <si>
    <t>6.86946</t>
  </si>
  <si>
    <t>52.44573</t>
  </si>
  <si>
    <t>6.86852</t>
  </si>
  <si>
    <t>52.42552</t>
  </si>
  <si>
    <t>6.86685</t>
  </si>
  <si>
    <t>52.43113</t>
  </si>
  <si>
    <t>6.73418</t>
  </si>
  <si>
    <t>52.43158</t>
  </si>
  <si>
    <t>6.77371</t>
  </si>
  <si>
    <t>6.77538</t>
  </si>
  <si>
    <t>52.43393</t>
  </si>
  <si>
    <t>6.77717</t>
  </si>
  <si>
    <t>52.43539</t>
  </si>
  <si>
    <t>6.79049</t>
  </si>
  <si>
    <t>52.42871</t>
  </si>
  <si>
    <t>6.86022</t>
  </si>
  <si>
    <t>52.43385</t>
  </si>
  <si>
    <t>6.7413</t>
  </si>
  <si>
    <t>52.42543</t>
  </si>
  <si>
    <t>6.86903</t>
  </si>
  <si>
    <t>52.42527</t>
  </si>
  <si>
    <t>6.8674</t>
  </si>
  <si>
    <t>52.44832</t>
  </si>
  <si>
    <t>6.86005</t>
  </si>
  <si>
    <t>52.43191</t>
  </si>
  <si>
    <t>6.86722</t>
  </si>
  <si>
    <t>6.85313</t>
  </si>
  <si>
    <t>52.4592</t>
  </si>
  <si>
    <t>6.76847</t>
  </si>
  <si>
    <t>52.42535</t>
  </si>
  <si>
    <t>6.86837</t>
  </si>
  <si>
    <t>6.67955</t>
  </si>
  <si>
    <t>52.46896</t>
  </si>
  <si>
    <t>6.68072</t>
  </si>
  <si>
    <t>52.46833</t>
  </si>
  <si>
    <t>6.65534</t>
  </si>
  <si>
    <t>52.44569</t>
  </si>
  <si>
    <t>6.86851</t>
  </si>
  <si>
    <t>52.47029</t>
  </si>
  <si>
    <t>6.68055</t>
  </si>
  <si>
    <t>6.85743</t>
  </si>
  <si>
    <t>52.43605</t>
  </si>
  <si>
    <t>6.8677</t>
  </si>
  <si>
    <t>52.43559</t>
  </si>
  <si>
    <t>6.84602</t>
  </si>
  <si>
    <t>6.86854</t>
  </si>
  <si>
    <t>52.45014</t>
  </si>
  <si>
    <t>6.86857</t>
  </si>
  <si>
    <t>52.44911</t>
  </si>
  <si>
    <t>6.85903</t>
  </si>
  <si>
    <t>52.44403</t>
  </si>
  <si>
    <t>6.84778</t>
  </si>
  <si>
    <t>52.45401</t>
  </si>
  <si>
    <t>6.8461</t>
  </si>
  <si>
    <t>52.42931</t>
  </si>
  <si>
    <t>6.86052</t>
  </si>
  <si>
    <t>52.42945</t>
  </si>
  <si>
    <t>6.86101</t>
  </si>
  <si>
    <t>52.44319</t>
  </si>
  <si>
    <t>6.65802</t>
  </si>
  <si>
    <t>52.4291</t>
  </si>
  <si>
    <t>6.76993</t>
  </si>
  <si>
    <t>52.43664</t>
  </si>
  <si>
    <t>6.75188</t>
  </si>
  <si>
    <t>52.42797</t>
  </si>
  <si>
    <t>6.7914</t>
  </si>
  <si>
    <t>52.42766</t>
  </si>
  <si>
    <t>6.77241</t>
  </si>
  <si>
    <t>52.43023</t>
  </si>
  <si>
    <t>52.4296</t>
  </si>
  <si>
    <t>6.80894</t>
  </si>
  <si>
    <t>52.44213</t>
  </si>
  <si>
    <t>6.80762</t>
  </si>
  <si>
    <t>52.42542</t>
  </si>
  <si>
    <t>6.82651</t>
  </si>
  <si>
    <t>52.42567</t>
  </si>
  <si>
    <t>6.84999</t>
  </si>
  <si>
    <t>6.68922</t>
  </si>
  <si>
    <t>52.43896</t>
  </si>
  <si>
    <t>6.72054</t>
  </si>
  <si>
    <t>52.44877</t>
  </si>
  <si>
    <t>6.85949</t>
  </si>
  <si>
    <t>52.44783</t>
  </si>
  <si>
    <t>6.85906</t>
  </si>
  <si>
    <t>52.44879</t>
  </si>
  <si>
    <t>6.85659</t>
  </si>
  <si>
    <t>52.42679</t>
  </si>
  <si>
    <t>6.85045</t>
  </si>
  <si>
    <t>52.46692</t>
  </si>
  <si>
    <t>6.45771</t>
  </si>
  <si>
    <t>52.46103</t>
  </si>
  <si>
    <t>6.48494</t>
  </si>
  <si>
    <t>52.45408</t>
  </si>
  <si>
    <t>6.61658</t>
  </si>
  <si>
    <t>52.4695</t>
  </si>
  <si>
    <t>6.45334</t>
  </si>
  <si>
    <t>52.45551</t>
  </si>
  <si>
    <t>6.59844</t>
  </si>
  <si>
    <t>6.57582</t>
  </si>
  <si>
    <t>52.4495</t>
  </si>
  <si>
    <t>6.58045</t>
  </si>
  <si>
    <t>52.46725</t>
  </si>
  <si>
    <t>6.45117</t>
  </si>
  <si>
    <t>52.46983</t>
  </si>
  <si>
    <t>6.45727</t>
  </si>
  <si>
    <t>52.45732</t>
  </si>
  <si>
    <t>6.45947</t>
  </si>
  <si>
    <t>52.45462</t>
  </si>
  <si>
    <t>6.53067</t>
  </si>
  <si>
    <t>52.44529</t>
  </si>
  <si>
    <t>6.5006</t>
  </si>
  <si>
    <t>52.45348</t>
  </si>
  <si>
    <t>6.48646</t>
  </si>
  <si>
    <t>52.43437</t>
  </si>
  <si>
    <t>6.52563</t>
  </si>
  <si>
    <t>52.43754</t>
  </si>
  <si>
    <t>6.56738</t>
  </si>
  <si>
    <t>52.39776</t>
  </si>
  <si>
    <t>6.61046</t>
  </si>
  <si>
    <t>52.42699</t>
  </si>
  <si>
    <t>6.58839</t>
  </si>
  <si>
    <t>52.42469</t>
  </si>
  <si>
    <t>6.60007</t>
  </si>
  <si>
    <t>52.40291</t>
  </si>
  <si>
    <t>6.63458</t>
  </si>
  <si>
    <t>52.44786</t>
  </si>
  <si>
    <t>6.56942</t>
  </si>
  <si>
    <t>52.44998</t>
  </si>
  <si>
    <t>6.56001</t>
  </si>
  <si>
    <t>52.4303</t>
  </si>
  <si>
    <t>6.64752</t>
  </si>
  <si>
    <t>52.42493</t>
  </si>
  <si>
    <t>6.58098</t>
  </si>
  <si>
    <t>52.43093</t>
  </si>
  <si>
    <t>6.56205</t>
  </si>
  <si>
    <t>52.39129</t>
  </si>
  <si>
    <t>6.6244</t>
  </si>
  <si>
    <t>52.39811</t>
  </si>
  <si>
    <t>6.56832</t>
  </si>
  <si>
    <t>52.41113</t>
  </si>
  <si>
    <t>6.67967</t>
  </si>
  <si>
    <t>52.4023</t>
  </si>
  <si>
    <t>6.65617</t>
  </si>
  <si>
    <t>52.41126</t>
  </si>
  <si>
    <t>6.66548</t>
  </si>
  <si>
    <t>52.41045</t>
  </si>
  <si>
    <t>6.66575</t>
  </si>
  <si>
    <t>52.40935</t>
  </si>
  <si>
    <t>6.66372</t>
  </si>
  <si>
    <t>6.63345</t>
  </si>
  <si>
    <t>52.43997</t>
  </si>
  <si>
    <t>6.63654</t>
  </si>
  <si>
    <t>52.42352</t>
  </si>
  <si>
    <t>6.71975</t>
  </si>
  <si>
    <t>52.43328</t>
  </si>
  <si>
    <t>6.5605</t>
  </si>
  <si>
    <t>52.44952</t>
  </si>
  <si>
    <t>6.56025</t>
  </si>
  <si>
    <t>52.42886</t>
  </si>
  <si>
    <t>6.562</t>
  </si>
  <si>
    <t>52.44378</t>
  </si>
  <si>
    <t>6.64109</t>
  </si>
  <si>
    <t>52.4258</t>
  </si>
  <si>
    <t>6.58919</t>
  </si>
  <si>
    <t>52.42531</t>
  </si>
  <si>
    <t>6.60319</t>
  </si>
  <si>
    <t>52.42464</t>
  </si>
  <si>
    <t>6.60428</t>
  </si>
  <si>
    <t>6.59948</t>
  </si>
  <si>
    <t>52.4104</t>
  </si>
  <si>
    <t>6.61217</t>
  </si>
  <si>
    <t>52.41852</t>
  </si>
  <si>
    <t>6.63626</t>
  </si>
  <si>
    <t>52.38389</t>
  </si>
  <si>
    <t>6.68797</t>
  </si>
  <si>
    <t>52.37604</t>
  </si>
  <si>
    <t>6.7127</t>
  </si>
  <si>
    <t>52.39126</t>
  </si>
  <si>
    <t>6.68482</t>
  </si>
  <si>
    <t>52.4155</t>
  </si>
  <si>
    <t>6.79465</t>
  </si>
  <si>
    <t>52.41197</t>
  </si>
  <si>
    <t>6.77754</t>
  </si>
  <si>
    <t>52.40871</t>
  </si>
  <si>
    <t>6.75289</t>
  </si>
  <si>
    <t>52.39762</t>
  </si>
  <si>
    <t>6.723</t>
  </si>
  <si>
    <t>52.39941</t>
  </si>
  <si>
    <t>6.74696</t>
  </si>
  <si>
    <t>52.41355</t>
  </si>
  <si>
    <t>6.75828</t>
  </si>
  <si>
    <t>52.40332</t>
  </si>
  <si>
    <t>6.73401</t>
  </si>
  <si>
    <t>52.41694</t>
  </si>
  <si>
    <t>52.39541</t>
  </si>
  <si>
    <t>6.73301</t>
  </si>
  <si>
    <t>52.38712</t>
  </si>
  <si>
    <t>6.74283</t>
  </si>
  <si>
    <t>52.38736</t>
  </si>
  <si>
    <t>6.73</t>
  </si>
  <si>
    <t>52.40616</t>
  </si>
  <si>
    <t>6.74458</t>
  </si>
  <si>
    <t>52.40207</t>
  </si>
  <si>
    <t>6.75527</t>
  </si>
  <si>
    <t>52.41033</t>
  </si>
  <si>
    <t>6.78166</t>
  </si>
  <si>
    <t>52.41942</t>
  </si>
  <si>
    <t>6.84621</t>
  </si>
  <si>
    <t>52.40998</t>
  </si>
  <si>
    <t>6.76432</t>
  </si>
  <si>
    <t>52.41374</t>
  </si>
  <si>
    <t>6.80506</t>
  </si>
  <si>
    <t>52.42002</t>
  </si>
  <si>
    <t>6.80349</t>
  </si>
  <si>
    <t>52.40469</t>
  </si>
  <si>
    <t>6.75119</t>
  </si>
  <si>
    <t>52.4006</t>
  </si>
  <si>
    <t>52.51754</t>
  </si>
  <si>
    <t>6.4206</t>
  </si>
  <si>
    <t>52.52666</t>
  </si>
  <si>
    <t>6.49991</t>
  </si>
  <si>
    <t>52.52945</t>
  </si>
  <si>
    <t>6.50005</t>
  </si>
  <si>
    <t>52.5137</t>
  </si>
  <si>
    <t>6.51016</t>
  </si>
  <si>
    <t>52.52413</t>
  </si>
  <si>
    <t>6.53967</t>
  </si>
  <si>
    <t>52.52056</t>
  </si>
  <si>
    <t>6.56703</t>
  </si>
  <si>
    <t>52.54008</t>
  </si>
  <si>
    <t>6.58586</t>
  </si>
  <si>
    <t>52.54677</t>
  </si>
  <si>
    <t>6.59339</t>
  </si>
  <si>
    <t>52.56008</t>
  </si>
  <si>
    <t>6.61667</t>
  </si>
  <si>
    <t>52.56707</t>
  </si>
  <si>
    <t>6.61664</t>
  </si>
  <si>
    <t>6.61475</t>
  </si>
  <si>
    <t>52.57906</t>
  </si>
  <si>
    <t>6.62295</t>
  </si>
  <si>
    <t>52.60643</t>
  </si>
  <si>
    <t>6.65365</t>
  </si>
  <si>
    <t>52.62008</t>
  </si>
  <si>
    <t>6.70592</t>
  </si>
  <si>
    <t>52.61072</t>
  </si>
  <si>
    <t>6.72472</t>
  </si>
  <si>
    <t>52.52599</t>
  </si>
  <si>
    <t>6.47227</t>
  </si>
  <si>
    <t>52.50603</t>
  </si>
  <si>
    <t>6.5077</t>
  </si>
  <si>
    <t>52.51161</t>
  </si>
  <si>
    <t>6.51282</t>
  </si>
  <si>
    <t>52.52017</t>
  </si>
  <si>
    <t>6.56561</t>
  </si>
  <si>
    <t>6.56496</t>
  </si>
  <si>
    <t>52.6222</t>
  </si>
  <si>
    <t>6.69481</t>
  </si>
  <si>
    <t>52.53137</t>
  </si>
  <si>
    <t>6.43634</t>
  </si>
  <si>
    <t>52.52445</t>
  </si>
  <si>
    <t>6.47708</t>
  </si>
  <si>
    <t>52.53915</t>
  </si>
  <si>
    <t>6.47664</t>
  </si>
  <si>
    <t>52.54368</t>
  </si>
  <si>
    <t>52.56597</t>
  </si>
  <si>
    <t>6.5555</t>
  </si>
  <si>
    <t>52.52557</t>
  </si>
  <si>
    <t>6.53559</t>
  </si>
  <si>
    <t>52.52846</t>
  </si>
  <si>
    <t>6.53665</t>
  </si>
  <si>
    <t>52.52867</t>
  </si>
  <si>
    <t>6.54955</t>
  </si>
  <si>
    <t>52.53514</t>
  </si>
  <si>
    <t>6.55906</t>
  </si>
  <si>
    <t>52.55021</t>
  </si>
  <si>
    <t>6.54984</t>
  </si>
  <si>
    <t>52.54856</t>
  </si>
  <si>
    <t>6.55778</t>
  </si>
  <si>
    <t>52.55218</t>
  </si>
  <si>
    <t>6.56481</t>
  </si>
  <si>
    <t>6.58738</t>
  </si>
  <si>
    <t>52.51352</t>
  </si>
  <si>
    <t>6.55198</t>
  </si>
  <si>
    <t>52.50963</t>
  </si>
  <si>
    <t>6.55663</t>
  </si>
  <si>
    <t>52.49629</t>
  </si>
  <si>
    <t>6.57029</t>
  </si>
  <si>
    <t>52.49585</t>
  </si>
  <si>
    <t>6.57051</t>
  </si>
  <si>
    <t>52.52617</t>
  </si>
  <si>
    <t>6.56059</t>
  </si>
  <si>
    <t>52.55439</t>
  </si>
  <si>
    <t>6.59759</t>
  </si>
  <si>
    <t>52.55598</t>
  </si>
  <si>
    <t>6.60104</t>
  </si>
  <si>
    <t>52.55663</t>
  </si>
  <si>
    <t>6.60181</t>
  </si>
  <si>
    <t>52.56472</t>
  </si>
  <si>
    <t>6.60083</t>
  </si>
  <si>
    <t>52.57796</t>
  </si>
  <si>
    <t>6.62537</t>
  </si>
  <si>
    <t>52.57618</t>
  </si>
  <si>
    <t>6.63873</t>
  </si>
  <si>
    <t>52.57654</t>
  </si>
  <si>
    <t>6.64565</t>
  </si>
  <si>
    <t>52.57564</t>
  </si>
  <si>
    <t>6.6432</t>
  </si>
  <si>
    <t>52.57755</t>
  </si>
  <si>
    <t>6.63857</t>
  </si>
  <si>
    <t>52.60122</t>
  </si>
  <si>
    <t>6.66399</t>
  </si>
  <si>
    <t>52.60621</t>
  </si>
  <si>
    <t>6.65538</t>
  </si>
  <si>
    <t>52.6219</t>
  </si>
  <si>
    <t>6.70609</t>
  </si>
  <si>
    <t>52.51527</t>
  </si>
  <si>
    <t>6.45476</t>
  </si>
  <si>
    <t>52.62742</t>
  </si>
  <si>
    <t>6.69935</t>
  </si>
  <si>
    <t>52.63537</t>
  </si>
  <si>
    <t>6.71471</t>
  </si>
  <si>
    <t>52.61537</t>
  </si>
  <si>
    <t>6.66049</t>
  </si>
  <si>
    <t>52.62773</t>
  </si>
  <si>
    <t>6.7094</t>
  </si>
  <si>
    <t>52.53152</t>
  </si>
  <si>
    <t>6.64021</t>
  </si>
  <si>
    <t>52.50367</t>
  </si>
  <si>
    <t>6.64585</t>
  </si>
  <si>
    <t>52.49071</t>
  </si>
  <si>
    <t>6.66075</t>
  </si>
  <si>
    <t>52.49046</t>
  </si>
  <si>
    <t>6.66665</t>
  </si>
  <si>
    <t>52.49731</t>
  </si>
  <si>
    <t>6.69458</t>
  </si>
  <si>
    <t>52.5146</t>
  </si>
  <si>
    <t>6.65599</t>
  </si>
  <si>
    <t>52.50069</t>
  </si>
  <si>
    <t>6.67439</t>
  </si>
  <si>
    <t>52.50354</t>
  </si>
  <si>
    <t>6.68418</t>
  </si>
  <si>
    <t>52.50613</t>
  </si>
  <si>
    <t>6.69356</t>
  </si>
  <si>
    <t>52.55483</t>
  </si>
  <si>
    <t>6.61239</t>
  </si>
  <si>
    <t>52.55115</t>
  </si>
  <si>
    <t>6.62278</t>
  </si>
  <si>
    <t>52.55</t>
  </si>
  <si>
    <t>6.65675</t>
  </si>
  <si>
    <t>52.54543</t>
  </si>
  <si>
    <t>6.64843</t>
  </si>
  <si>
    <t>52.54657</t>
  </si>
  <si>
    <t>6.66881</t>
  </si>
  <si>
    <t>52.56519</t>
  </si>
  <si>
    <t>6.62063</t>
  </si>
  <si>
    <t>52.56201</t>
  </si>
  <si>
    <t>6.73266</t>
  </si>
  <si>
    <t>52.55044</t>
  </si>
  <si>
    <t>6.71558</t>
  </si>
  <si>
    <t>52.5492</t>
  </si>
  <si>
    <t>6.7156</t>
  </si>
  <si>
    <t>52.57933</t>
  </si>
  <si>
    <t>6.67891</t>
  </si>
  <si>
    <t>52.59178</t>
  </si>
  <si>
    <t>6.68564</t>
  </si>
  <si>
    <t>52.59819</t>
  </si>
  <si>
    <t>6.72077</t>
  </si>
  <si>
    <t>52.57311</t>
  </si>
  <si>
    <t>6.71369</t>
  </si>
  <si>
    <t>6.60845</t>
  </si>
  <si>
    <t>52.58754</t>
  </si>
  <si>
    <t>6.61856</t>
  </si>
  <si>
    <t>52.60083</t>
  </si>
  <si>
    <t>6.64082</t>
  </si>
  <si>
    <t>52.60149</t>
  </si>
  <si>
    <t>6.6183</t>
  </si>
  <si>
    <t>52.62032</t>
  </si>
  <si>
    <t>6.63379</t>
  </si>
  <si>
    <t>52.58036</t>
  </si>
  <si>
    <t>6.62082</t>
  </si>
  <si>
    <t>52.56724</t>
  </si>
  <si>
    <t>6.61272</t>
  </si>
  <si>
    <t>52.57702</t>
  </si>
  <si>
    <t>6.60974</t>
  </si>
  <si>
    <t>52.59093</t>
  </si>
  <si>
    <t>52.61791</t>
  </si>
  <si>
    <t>6.48169</t>
  </si>
  <si>
    <t>52.63275</t>
  </si>
  <si>
    <t>6.49544</t>
  </si>
  <si>
    <t>52.65739</t>
  </si>
  <si>
    <t>6.51458</t>
  </si>
  <si>
    <t>52.68696</t>
  </si>
  <si>
    <t>6.51222</t>
  </si>
  <si>
    <t>52.65522</t>
  </si>
  <si>
    <t>6.65526</t>
  </si>
  <si>
    <t>52.66642</t>
  </si>
  <si>
    <t>6.65053</t>
  </si>
  <si>
    <t>52.67699</t>
  </si>
  <si>
    <t>6.658</t>
  </si>
  <si>
    <t>52.67586</t>
  </si>
  <si>
    <t>6.63492</t>
  </si>
  <si>
    <t>52.69703</t>
  </si>
  <si>
    <t>6.64681</t>
  </si>
  <si>
    <t>52.65171</t>
  </si>
  <si>
    <t>6.77777</t>
  </si>
  <si>
    <t>52.64955</t>
  </si>
  <si>
    <t>6.85666</t>
  </si>
  <si>
    <t>52.65322</t>
  </si>
  <si>
    <t>6.87246</t>
  </si>
  <si>
    <t>52.6387</t>
  </si>
  <si>
    <t>6.94263</t>
  </si>
  <si>
    <t>52.64332</t>
  </si>
  <si>
    <t>6.98541</t>
  </si>
  <si>
    <t>52.63287</t>
  </si>
  <si>
    <t>7.04045</t>
  </si>
  <si>
    <t>52.65321</t>
  </si>
  <si>
    <t>6.87603</t>
  </si>
  <si>
    <t>6.79971</t>
  </si>
  <si>
    <t>52.73868</t>
  </si>
  <si>
    <t>6.82329</t>
  </si>
  <si>
    <t>52.75525</t>
  </si>
  <si>
    <t>52.68546</t>
  </si>
  <si>
    <t>6.73386</t>
  </si>
  <si>
    <t>52.70862</t>
  </si>
  <si>
    <t>6.71437</t>
  </si>
  <si>
    <t>52.72836</t>
  </si>
  <si>
    <t>6.68</t>
  </si>
  <si>
    <t>52.72954</t>
  </si>
  <si>
    <t>52.73687</t>
  </si>
  <si>
    <t>6.65654</t>
  </si>
  <si>
    <t>52.73746</t>
  </si>
  <si>
    <t>6.65244</t>
  </si>
  <si>
    <t>52.74496</t>
  </si>
  <si>
    <t>6.65101</t>
  </si>
  <si>
    <t>52.76116</t>
  </si>
  <si>
    <t>6.6835</t>
  </si>
  <si>
    <t>52.75966</t>
  </si>
  <si>
    <t>6.64641</t>
  </si>
  <si>
    <t>52.77933</t>
  </si>
  <si>
    <t>6.67645</t>
  </si>
  <si>
    <t>52.73813</t>
  </si>
  <si>
    <t>6.67224</t>
  </si>
  <si>
    <t>52.75493</t>
  </si>
  <si>
    <t>6.67416</t>
  </si>
  <si>
    <t>52.7613</t>
  </si>
  <si>
    <t>6.68722</t>
  </si>
  <si>
    <t>52.67214</t>
  </si>
  <si>
    <t>6.79857</t>
  </si>
  <si>
    <t>52.7</t>
  </si>
  <si>
    <t>6.79575</t>
  </si>
  <si>
    <t>52.73832</t>
  </si>
  <si>
    <t>6.79757</t>
  </si>
  <si>
    <t>52.75632</t>
  </si>
  <si>
    <t>6.76623</t>
  </si>
  <si>
    <t>52.77874</t>
  </si>
  <si>
    <t>6.73091</t>
  </si>
  <si>
    <t>52.78441</t>
  </si>
  <si>
    <t>6.72992</t>
  </si>
  <si>
    <t>52.78702</t>
  </si>
  <si>
    <t>6.72918</t>
  </si>
  <si>
    <t>52.79246</t>
  </si>
  <si>
    <t>6.72598</t>
  </si>
  <si>
    <t>52.79364</t>
  </si>
  <si>
    <t>6.72325</t>
  </si>
  <si>
    <t>52.80235</t>
  </si>
  <si>
    <t>6.71223</t>
  </si>
  <si>
    <t>52.8071</t>
  </si>
  <si>
    <t>6.70218</t>
  </si>
  <si>
    <t>52.80023</t>
  </si>
  <si>
    <t>6.78113</t>
  </si>
  <si>
    <t>52.80929</t>
  </si>
  <si>
    <t>6.77377</t>
  </si>
  <si>
    <t>52.82574</t>
  </si>
  <si>
    <t>6.75456</t>
  </si>
  <si>
    <t>52.77466</t>
  </si>
  <si>
    <t>6.71423</t>
  </si>
  <si>
    <t>52.77414</t>
  </si>
  <si>
    <t>6.70777</t>
  </si>
  <si>
    <t>52.71738</t>
  </si>
  <si>
    <t>6.80076</t>
  </si>
  <si>
    <t>52.76362</t>
  </si>
  <si>
    <t>6.74936</t>
  </si>
  <si>
    <t>52.67358</t>
  </si>
  <si>
    <t>6.75326</t>
  </si>
  <si>
    <t>52.68113</t>
  </si>
  <si>
    <t>52.69108</t>
  </si>
  <si>
    <t>6.78841</t>
  </si>
  <si>
    <t>52.67385</t>
  </si>
  <si>
    <t>6.76738</t>
  </si>
  <si>
    <t>52.67501</t>
  </si>
  <si>
    <t>6.78151</t>
  </si>
  <si>
    <t>52.69157</t>
  </si>
  <si>
    <t>6.77989</t>
  </si>
  <si>
    <t>52.71579</t>
  </si>
  <si>
    <t>6.86626</t>
  </si>
  <si>
    <t>52.72341</t>
  </si>
  <si>
    <t>6.868</t>
  </si>
  <si>
    <t>52.74326</t>
  </si>
  <si>
    <t>6.86141</t>
  </si>
  <si>
    <t>52.72256</t>
  </si>
  <si>
    <t>6.86372</t>
  </si>
  <si>
    <t>52.76175</t>
  </si>
  <si>
    <t>52.77469</t>
  </si>
  <si>
    <t>6.83197</t>
  </si>
  <si>
    <t>52.80366</t>
  </si>
  <si>
    <t>6.8486</t>
  </si>
  <si>
    <t>52.81287</t>
  </si>
  <si>
    <t>6.8574</t>
  </si>
  <si>
    <t>52.82923</t>
  </si>
  <si>
    <t>6.86504</t>
  </si>
  <si>
    <t>52.73526</t>
  </si>
  <si>
    <t>6.72022</t>
  </si>
  <si>
    <t>52.73855</t>
  </si>
  <si>
    <t>6.77938</t>
  </si>
  <si>
    <t>6.78997</t>
  </si>
  <si>
    <t>52.71623</t>
  </si>
  <si>
    <t>6.85016</t>
  </si>
  <si>
    <t>52.71422</t>
  </si>
  <si>
    <t>6.87363</t>
  </si>
  <si>
    <t>52.70992</t>
  </si>
  <si>
    <t>6.92529</t>
  </si>
  <si>
    <t>52.71458</t>
  </si>
  <si>
    <t>6.86249</t>
  </si>
  <si>
    <t>52.74056</t>
  </si>
  <si>
    <t>6.9438</t>
  </si>
  <si>
    <t>52.75329</t>
  </si>
  <si>
    <t>6.9248</t>
  </si>
  <si>
    <t>52.75868</t>
  </si>
  <si>
    <t>6.9229</t>
  </si>
  <si>
    <t>52.74994</t>
  </si>
  <si>
    <t>6.92979</t>
  </si>
  <si>
    <t>52.7867</t>
  </si>
  <si>
    <t>6.86617</t>
  </si>
  <si>
    <t>52.84606</t>
  </si>
  <si>
    <t>6.75659</t>
  </si>
  <si>
    <t>52.84219</t>
  </si>
  <si>
    <t>6.74548</t>
  </si>
  <si>
    <t>52.85452</t>
  </si>
  <si>
    <t>6.76297</t>
  </si>
  <si>
    <t>52.66222</t>
  </si>
  <si>
    <t>6.74734</t>
  </si>
  <si>
    <t>52.67404</t>
  </si>
  <si>
    <t>6.81213</t>
  </si>
  <si>
    <t>52.70249</t>
  </si>
  <si>
    <t>6.87943</t>
  </si>
  <si>
    <t>6.70536</t>
  </si>
  <si>
    <t>52.65519</t>
  </si>
  <si>
    <t>6.75142</t>
  </si>
  <si>
    <t>52.65246</t>
  </si>
  <si>
    <t>6.63298</t>
  </si>
  <si>
    <t>52.60729</t>
  </si>
  <si>
    <t>6.45751</t>
  </si>
  <si>
    <t>52.60524</t>
  </si>
  <si>
    <t>6.44476</t>
  </si>
  <si>
    <t>52.59821</t>
  </si>
  <si>
    <t>6.4449</t>
  </si>
  <si>
    <t>52.61134</t>
  </si>
  <si>
    <t>6.48359</t>
  </si>
  <si>
    <t>52.61745</t>
  </si>
  <si>
    <t>6.55021</t>
  </si>
  <si>
    <t>52.62279</t>
  </si>
  <si>
    <t>6.56048</t>
  </si>
  <si>
    <t>52.61343</t>
  </si>
  <si>
    <t>6.51377</t>
  </si>
  <si>
    <t>52.6305</t>
  </si>
  <si>
    <t>6.571</t>
  </si>
  <si>
    <t>52.6111</t>
  </si>
  <si>
    <t>6.67834</t>
  </si>
  <si>
    <t>52.52957</t>
  </si>
  <si>
    <t>6.40883</t>
  </si>
  <si>
    <t>52.50265</t>
  </si>
  <si>
    <t>6.58603</t>
  </si>
  <si>
    <t>52.47661</t>
  </si>
  <si>
    <t>6.57105</t>
  </si>
  <si>
    <t>52.46259</t>
  </si>
  <si>
    <t>6.57302</t>
  </si>
  <si>
    <t>52.40361</t>
  </si>
  <si>
    <t>6.60042</t>
  </si>
  <si>
    <t>6.47895</t>
  </si>
  <si>
    <t>52.43377</t>
  </si>
  <si>
    <t>6.41881</t>
  </si>
  <si>
    <t>52.4345</t>
  </si>
  <si>
    <t>6.50631</t>
  </si>
  <si>
    <t>52.43616</t>
  </si>
  <si>
    <t>6.45489</t>
  </si>
  <si>
    <t>52.65681</t>
  </si>
  <si>
    <t>6.69047</t>
  </si>
  <si>
    <t>52.67627</t>
  </si>
  <si>
    <t>6.73508</t>
  </si>
  <si>
    <t>52.72648</t>
  </si>
  <si>
    <t>6.89477</t>
  </si>
  <si>
    <t>52.72677</t>
  </si>
  <si>
    <t>6.89549</t>
  </si>
  <si>
    <t>52.68714</t>
  </si>
  <si>
    <t>7.03005</t>
  </si>
  <si>
    <t>52.52589</t>
  </si>
  <si>
    <t>6.41221</t>
  </si>
  <si>
    <t>52.52621</t>
  </si>
  <si>
    <t>6.40916</t>
  </si>
  <si>
    <t>52.52078</t>
  </si>
  <si>
    <t>6.41333</t>
  </si>
  <si>
    <t>52.80838</t>
  </si>
  <si>
    <t>6.79176</t>
  </si>
  <si>
    <t>52.74721</t>
  </si>
  <si>
    <t>6.807</t>
  </si>
  <si>
    <t>52.74905</t>
  </si>
  <si>
    <t>6.80014</t>
  </si>
  <si>
    <t>52.74645</t>
  </si>
  <si>
    <t>6.79931</t>
  </si>
  <si>
    <t>52.72929</t>
  </si>
  <si>
    <t>52.73946</t>
  </si>
  <si>
    <t>6.9042</t>
  </si>
  <si>
    <t>52.73732</t>
  </si>
  <si>
    <t>6.87727</t>
  </si>
  <si>
    <t>52.72864</t>
  </si>
  <si>
    <t>6.89188</t>
  </si>
  <si>
    <t>52.72616</t>
  </si>
  <si>
    <t>6.90593</t>
  </si>
  <si>
    <t>52.72758</t>
  </si>
  <si>
    <t>6.8975</t>
  </si>
  <si>
    <t>52.73171</t>
  </si>
  <si>
    <t>6.91098</t>
  </si>
  <si>
    <t>6.90557</t>
  </si>
  <si>
    <t>52.7355</t>
  </si>
  <si>
    <t>6.89056</t>
  </si>
  <si>
    <t>52.73634</t>
  </si>
  <si>
    <t>6.88692</t>
  </si>
  <si>
    <t>52.74355</t>
  </si>
  <si>
    <t>6.88903</t>
  </si>
  <si>
    <t>52.79838</t>
  </si>
  <si>
    <t>6.92364</t>
  </si>
  <si>
    <t>52.84806</t>
  </si>
  <si>
    <t>6.80062</t>
  </si>
  <si>
    <t>52.74889</t>
  </si>
  <si>
    <t>6.62774</t>
  </si>
  <si>
    <t>52.65188</t>
  </si>
  <si>
    <t>6.77038</t>
  </si>
  <si>
    <t>52.58861</t>
  </si>
  <si>
    <t>6.4666</t>
  </si>
  <si>
    <t>6.46662</t>
  </si>
  <si>
    <t>52.84252</t>
  </si>
  <si>
    <t>6.72787</t>
  </si>
  <si>
    <t>6.73217</t>
  </si>
  <si>
    <t>52.8417</t>
  </si>
  <si>
    <t>6.73666</t>
  </si>
  <si>
    <t>52.82426</t>
  </si>
  <si>
    <t>6.79338</t>
  </si>
  <si>
    <t>52.68062</t>
  </si>
  <si>
    <t>6.95296</t>
  </si>
  <si>
    <t>7.02733</t>
  </si>
  <si>
    <t>52.61316</t>
  </si>
  <si>
    <t>6.53929</t>
  </si>
  <si>
    <t>6.53207</t>
  </si>
  <si>
    <t>52.47416</t>
  </si>
  <si>
    <t>6.62819</t>
  </si>
  <si>
    <t>52.69549</t>
  </si>
  <si>
    <t>6.85425</t>
  </si>
  <si>
    <t>52.55759</t>
  </si>
  <si>
    <t>6.52288</t>
  </si>
  <si>
    <t>52.67374</t>
  </si>
  <si>
    <t>6.98971</t>
  </si>
  <si>
    <t>52.48486</t>
  </si>
  <si>
    <t>6.64289</t>
  </si>
  <si>
    <t>52.71414</t>
  </si>
  <si>
    <t>7.03849</t>
  </si>
  <si>
    <t>52.70627</t>
  </si>
  <si>
    <t>6.62906</t>
  </si>
  <si>
    <t>52.58457</t>
  </si>
  <si>
    <t>6.52598</t>
  </si>
  <si>
    <t>52.57411</t>
  </si>
  <si>
    <t>6.52602</t>
  </si>
  <si>
    <t>52.58591</t>
  </si>
  <si>
    <t>6.46226</t>
  </si>
  <si>
    <t>52.59774</t>
  </si>
  <si>
    <t>6.46984</t>
  </si>
  <si>
    <t>52.58703</t>
  </si>
  <si>
    <t>6.47202</t>
  </si>
  <si>
    <t>52.6023</t>
  </si>
  <si>
    <t>6.51581</t>
  </si>
  <si>
    <t>52.42728</t>
  </si>
  <si>
    <t>6.50485</t>
  </si>
  <si>
    <t>52.74147</t>
  </si>
  <si>
    <t>6.93237</t>
  </si>
  <si>
    <t>52.51312</t>
  </si>
  <si>
    <t>6.61324</t>
  </si>
  <si>
    <t>52.68447</t>
  </si>
  <si>
    <t>6.59103</t>
  </si>
  <si>
    <t>52.68441</t>
  </si>
  <si>
    <t>6.59008</t>
  </si>
  <si>
    <t>52.72307</t>
  </si>
  <si>
    <t>6.90297</t>
  </si>
  <si>
    <t>52.73646</t>
  </si>
  <si>
    <t>6.88685</t>
  </si>
  <si>
    <t>52.71261</t>
  </si>
  <si>
    <t>7.02513</t>
  </si>
  <si>
    <t>52.60907</t>
  </si>
  <si>
    <t>6.50701</t>
  </si>
  <si>
    <t>52.60847</t>
  </si>
  <si>
    <t>6.50856</t>
  </si>
  <si>
    <t>52.58798</t>
  </si>
  <si>
    <t>6.55854</t>
  </si>
  <si>
    <t>52.64592</t>
  </si>
  <si>
    <t>6.60394</t>
  </si>
  <si>
    <t>52.64342</t>
  </si>
  <si>
    <t>6.64738</t>
  </si>
  <si>
    <t>52.62275</t>
  </si>
  <si>
    <t>6.6588</t>
  </si>
  <si>
    <t>6.65502</t>
  </si>
  <si>
    <t>6.70347</t>
  </si>
  <si>
    <t>52.50091</t>
  </si>
  <si>
    <t>6.58515</t>
  </si>
  <si>
    <t>52.49032</t>
  </si>
  <si>
    <t>6.61594</t>
  </si>
  <si>
    <t>52.52651</t>
  </si>
  <si>
    <t>6.62484</t>
  </si>
  <si>
    <t>52.52528</t>
  </si>
  <si>
    <t>6.60704</t>
  </si>
  <si>
    <t>52.71387</t>
  </si>
  <si>
    <t>6.95176</t>
  </si>
  <si>
    <t>52.71376</t>
  </si>
  <si>
    <t>7.03176</t>
  </si>
  <si>
    <t>52.60574</t>
  </si>
  <si>
    <t>6.6995</t>
  </si>
  <si>
    <t>6.67035</t>
  </si>
  <si>
    <t>52.59933</t>
  </si>
  <si>
    <t>6.6728</t>
  </si>
  <si>
    <t>52.60088</t>
  </si>
  <si>
    <t>6.66493</t>
  </si>
  <si>
    <t>6.68413</t>
  </si>
  <si>
    <t>52.70451</t>
  </si>
  <si>
    <t>7.04548</t>
  </si>
  <si>
    <t>52.67415</t>
  </si>
  <si>
    <t>6.97257</t>
  </si>
  <si>
    <t>52.6731</t>
  </si>
  <si>
    <t>6.98796</t>
  </si>
  <si>
    <t>52.74231</t>
  </si>
  <si>
    <t>6.78994</t>
  </si>
  <si>
    <t>52.60436</t>
  </si>
  <si>
    <t>6.66389</t>
  </si>
  <si>
    <t>52.60735</t>
  </si>
  <si>
    <t>6.67284</t>
  </si>
  <si>
    <t>52.6065</t>
  </si>
  <si>
    <t>6.66763</t>
  </si>
  <si>
    <t>52.64722</t>
  </si>
  <si>
    <t>6.62044</t>
  </si>
  <si>
    <t>52.65936</t>
  </si>
  <si>
    <t>6.61343</t>
  </si>
  <si>
    <t>52.63695</t>
  </si>
  <si>
    <t>6.53294</t>
  </si>
  <si>
    <t>52.62932</t>
  </si>
  <si>
    <t>6.55967</t>
  </si>
  <si>
    <t>52.63228</t>
  </si>
  <si>
    <t>6.56859</t>
  </si>
  <si>
    <t>52.65776</t>
  </si>
  <si>
    <t>6.58944</t>
  </si>
  <si>
    <t>52.84369</t>
  </si>
  <si>
    <t>6.78641</t>
  </si>
  <si>
    <t>52.74396</t>
  </si>
  <si>
    <t>52.68927</t>
  </si>
  <si>
    <t>6.85484</t>
  </si>
  <si>
    <t>52.666</t>
  </si>
  <si>
    <t>6.93585</t>
  </si>
  <si>
    <t>52.70908</t>
  </si>
  <si>
    <t>52.69464</t>
  </si>
  <si>
    <t>52.70132</t>
  </si>
  <si>
    <t>6.89799</t>
  </si>
  <si>
    <t>6.90084</t>
  </si>
  <si>
    <t>52.7003</t>
  </si>
  <si>
    <t>7.04412</t>
  </si>
  <si>
    <t>52.66195</t>
  </si>
  <si>
    <t>6.74983</t>
  </si>
  <si>
    <t>52.66242</t>
  </si>
  <si>
    <t>6.74897</t>
  </si>
  <si>
    <t>52.65929</t>
  </si>
  <si>
    <t>6.63111</t>
  </si>
  <si>
    <t>52.56025</t>
  </si>
  <si>
    <t>6.46238</t>
  </si>
  <si>
    <t>52.66563</t>
  </si>
  <si>
    <t>6.74525</t>
  </si>
  <si>
    <t>52.60975</t>
  </si>
  <si>
    <t>6.48631</t>
  </si>
  <si>
    <t>52.52936</t>
  </si>
  <si>
    <t>6.40962</t>
  </si>
  <si>
    <t>52.52584</t>
  </si>
  <si>
    <t>6.41733</t>
  </si>
  <si>
    <t>52.52672</t>
  </si>
  <si>
    <t>6.41817</t>
  </si>
  <si>
    <t>52.5228</t>
  </si>
  <si>
    <t>6.41567</t>
  </si>
  <si>
    <t>52.529</t>
  </si>
  <si>
    <t>6.41676</t>
  </si>
  <si>
    <t>52.59422</t>
  </si>
  <si>
    <t>6.4572</t>
  </si>
  <si>
    <t>52.59363</t>
  </si>
  <si>
    <t>6.45095</t>
  </si>
  <si>
    <t>6.46235</t>
  </si>
  <si>
    <t>52.59855</t>
  </si>
  <si>
    <t>6.4477</t>
  </si>
  <si>
    <t>52.60222</t>
  </si>
  <si>
    <t>6.47953</t>
  </si>
  <si>
    <t>52.60176</t>
  </si>
  <si>
    <t>52.60105</t>
  </si>
  <si>
    <t>6.46946</t>
  </si>
  <si>
    <t>52.599</t>
  </si>
  <si>
    <t>6.4598</t>
  </si>
  <si>
    <t>52.59629</t>
  </si>
  <si>
    <t>6.46004</t>
  </si>
  <si>
    <t>52.59715</t>
  </si>
  <si>
    <t>6.52474</t>
  </si>
  <si>
    <t>52.59346</t>
  </si>
  <si>
    <t>6.48577</t>
  </si>
  <si>
    <t>52.56884</t>
  </si>
  <si>
    <t>6.47606</t>
  </si>
  <si>
    <t>52.67977</t>
  </si>
  <si>
    <t>6.825</t>
  </si>
  <si>
    <t>7.02552</t>
  </si>
  <si>
    <t>6.89856</t>
  </si>
  <si>
    <t>52.64588</t>
  </si>
  <si>
    <t>6.62454</t>
  </si>
  <si>
    <t>52.70449</t>
  </si>
  <si>
    <t>7.03657</t>
  </si>
  <si>
    <t>52.71161</t>
  </si>
  <si>
    <t>7.037</t>
  </si>
  <si>
    <t>52.70374</t>
  </si>
  <si>
    <t>52.7062</t>
  </si>
  <si>
    <t>7.03215</t>
  </si>
  <si>
    <t>52.7283</t>
  </si>
  <si>
    <t>6.6544</t>
  </si>
  <si>
    <t>52.73759</t>
  </si>
  <si>
    <t>6.78564</t>
  </si>
  <si>
    <t>52.72215</t>
  </si>
  <si>
    <t>7.05333</t>
  </si>
  <si>
    <t>52.43752</t>
  </si>
  <si>
    <t>6.58125</t>
  </si>
  <si>
    <t>52.64904</t>
  </si>
  <si>
    <t>6.77479</t>
  </si>
  <si>
    <t>52.53585</t>
  </si>
  <si>
    <t>6.85716</t>
  </si>
  <si>
    <t>52.3618</t>
  </si>
  <si>
    <t>6.36181</t>
  </si>
  <si>
    <t>51.96131</t>
  </si>
  <si>
    <t>6.71838</t>
  </si>
  <si>
    <t>52.5141</t>
  </si>
  <si>
    <t>6.08849</t>
  </si>
  <si>
    <t>6.09295</t>
  </si>
  <si>
    <t>52.61145</t>
  </si>
  <si>
    <t>6.68675</t>
  </si>
  <si>
    <t>52.61004</t>
  </si>
  <si>
    <t>6.67761</t>
  </si>
  <si>
    <t>52.65597</t>
  </si>
  <si>
    <t>6.73282</t>
  </si>
  <si>
    <t>52.76357</t>
  </si>
  <si>
    <t>6.90809</t>
  </si>
  <si>
    <t>52.33425</t>
  </si>
  <si>
    <t>5.31338</t>
  </si>
  <si>
    <t>52.3675</t>
  </si>
  <si>
    <t>5.22173</t>
  </si>
  <si>
    <t>52.25546</t>
  </si>
  <si>
    <t>6.67811</t>
  </si>
  <si>
    <t>52.25631</t>
  </si>
  <si>
    <t>6.67886</t>
  </si>
  <si>
    <t>6.67885</t>
  </si>
  <si>
    <t>52.25808</t>
  </si>
  <si>
    <t>6.67957</t>
  </si>
  <si>
    <t>52.28689</t>
  </si>
  <si>
    <t>6.74095</t>
  </si>
  <si>
    <t>52.44079</t>
  </si>
  <si>
    <t>5.75299</t>
  </si>
  <si>
    <t>52.44806</t>
  </si>
  <si>
    <t>5.76694</t>
  </si>
  <si>
    <t>52.44897</t>
  </si>
  <si>
    <t>5.77514</t>
  </si>
  <si>
    <t>52.42644</t>
  </si>
  <si>
    <t>5.73738</t>
  </si>
  <si>
    <t>52.51034</t>
  </si>
  <si>
    <t>52.64509</t>
  </si>
  <si>
    <t>6.06715</t>
  </si>
  <si>
    <t>52.23939</t>
  </si>
  <si>
    <t>5.97263</t>
  </si>
  <si>
    <t>52.48498</t>
  </si>
  <si>
    <t>6.04057</t>
  </si>
  <si>
    <t>52.1091</t>
  </si>
  <si>
    <t>6.4938</t>
  </si>
  <si>
    <t>6.91</t>
  </si>
  <si>
    <t>6.91001</t>
  </si>
  <si>
    <t>52.43224</t>
  </si>
  <si>
    <t>6.91003</t>
  </si>
  <si>
    <t>52.43225</t>
  </si>
  <si>
    <t>6.91004</t>
  </si>
  <si>
    <t>52.43147</t>
  </si>
  <si>
    <t>6.90752</t>
  </si>
  <si>
    <t>52.43302</t>
  </si>
  <si>
    <t>6.91316</t>
  </si>
  <si>
    <t>6.90739</t>
  </si>
  <si>
    <t>52.23389</t>
  </si>
  <si>
    <t>6.8385</t>
  </si>
  <si>
    <t>52.73128</t>
  </si>
  <si>
    <t>6.87845</t>
  </si>
  <si>
    <t>52.3289</t>
  </si>
  <si>
    <t>5.61021</t>
  </si>
  <si>
    <t>52.32889</t>
  </si>
  <si>
    <t>5.6102</t>
  </si>
  <si>
    <t>52.32892</t>
  </si>
  <si>
    <t>5.61024</t>
  </si>
  <si>
    <t>52.32891</t>
  </si>
  <si>
    <t>5.61023</t>
  </si>
  <si>
    <t>52.32894</t>
  </si>
  <si>
    <t>5.61027</t>
  </si>
  <si>
    <t>52.32893</t>
  </si>
  <si>
    <t>5.61026</t>
  </si>
  <si>
    <t>52.32896</t>
  </si>
  <si>
    <t>5.6103</t>
  </si>
  <si>
    <t>52.32895</t>
  </si>
  <si>
    <t>5.61029</t>
  </si>
  <si>
    <t>52.51772</t>
  </si>
  <si>
    <t>5.43864</t>
  </si>
  <si>
    <t>6.78533</t>
  </si>
  <si>
    <t>52.61324</t>
  </si>
  <si>
    <t>6.04071</t>
  </si>
  <si>
    <t>52.75504</t>
  </si>
  <si>
    <t>6.78632</t>
  </si>
  <si>
    <t>52.7598</t>
  </si>
  <si>
    <t>6.78355</t>
  </si>
  <si>
    <t>52.5789</t>
  </si>
  <si>
    <t>6.61898</t>
  </si>
  <si>
    <t>52.57533</t>
  </si>
  <si>
    <t>6.61496</t>
  </si>
  <si>
    <t>52.56819</t>
  </si>
  <si>
    <t>6.61626</t>
  </si>
  <si>
    <t>52.56341</t>
  </si>
  <si>
    <t>6.61762</t>
  </si>
  <si>
    <t>52.54923</t>
  </si>
  <si>
    <t>6.60022</t>
  </si>
  <si>
    <t>52.54477</t>
  </si>
  <si>
    <t>6.59199</t>
  </si>
  <si>
    <t>52.54211</t>
  </si>
  <si>
    <t>6.58624</t>
  </si>
  <si>
    <t>52.53</t>
  </si>
  <si>
    <t>6.57222</t>
  </si>
  <si>
    <t>52.54894</t>
  </si>
  <si>
    <t>6.59569</t>
  </si>
  <si>
    <t>52.54899</t>
  </si>
  <si>
    <t>6.59278</t>
  </si>
  <si>
    <t>52.61255</t>
  </si>
  <si>
    <t>6.66669</t>
  </si>
  <si>
    <t>52.57524</t>
  </si>
  <si>
    <t>6.61456</t>
  </si>
  <si>
    <t>52.51666</t>
  </si>
  <si>
    <t>6.4254</t>
  </si>
  <si>
    <t>52.50146</t>
  </si>
  <si>
    <t>6.2577</t>
  </si>
  <si>
    <t>wd24-060826</t>
  </si>
  <si>
    <t>52.36525</t>
  </si>
  <si>
    <t>6.64072</t>
  </si>
  <si>
    <t>52.40116</t>
  </si>
  <si>
    <t>6.63046</t>
  </si>
  <si>
    <t>50.91378</t>
  </si>
  <si>
    <t>5.91524</t>
  </si>
  <si>
    <t>50.8832</t>
  </si>
  <si>
    <t>6.04865</t>
  </si>
  <si>
    <t>51.34881</t>
  </si>
  <si>
    <t>5.87021</t>
  </si>
  <si>
    <t>50.83185</t>
  </si>
  <si>
    <t>5.96871</t>
  </si>
  <si>
    <t>51.06311</t>
  </si>
  <si>
    <t>5.83298</t>
  </si>
  <si>
    <t>51.55051</t>
  </si>
  <si>
    <t>5.98842</t>
  </si>
  <si>
    <t>50.82689</t>
  </si>
  <si>
    <t>5.89741</t>
  </si>
  <si>
    <t>51.26659</t>
  </si>
  <si>
    <t>5.73681</t>
  </si>
  <si>
    <t>52.1725</t>
  </si>
  <si>
    <t>5.35249</t>
  </si>
  <si>
    <t>51.4005</t>
  </si>
  <si>
    <t>4.24264</t>
  </si>
  <si>
    <t>51.45769</t>
  </si>
  <si>
    <t>5.50441</t>
  </si>
  <si>
    <t>51.90714</t>
  </si>
  <si>
    <t>4.5426</t>
  </si>
  <si>
    <t>51.97355</t>
  </si>
  <si>
    <t>6.00074</t>
  </si>
  <si>
    <t>51.84749</t>
  </si>
  <si>
    <t>5.79952</t>
  </si>
  <si>
    <t>5.43111</t>
  </si>
  <si>
    <t>6.87912</t>
  </si>
  <si>
    <t>52.19659</t>
  </si>
  <si>
    <t>5.43613</t>
  </si>
  <si>
    <t>52.1995</t>
  </si>
  <si>
    <t>5.43512</t>
  </si>
  <si>
    <t>52.19933</t>
  </si>
  <si>
    <t>5.43198</t>
  </si>
  <si>
    <t>52.39989</t>
  </si>
  <si>
    <t>6.62428</t>
  </si>
  <si>
    <t>52.40153</t>
  </si>
  <si>
    <t>6.62487</t>
  </si>
  <si>
    <t>52.23957</t>
  </si>
  <si>
    <t>6.84956</t>
  </si>
  <si>
    <t>52.24865</t>
  </si>
  <si>
    <t>7.01103</t>
  </si>
  <si>
    <t>w8121jz2-2</t>
  </si>
  <si>
    <t>Aardehuis effluent helofytenfilter</t>
  </si>
  <si>
    <t>52.33051</t>
  </si>
  <si>
    <t>6.11238</t>
  </si>
  <si>
    <t>52.1817</t>
  </si>
  <si>
    <t>6.4834</t>
  </si>
  <si>
    <t>51.991</t>
  </si>
  <si>
    <t>6.15769</t>
  </si>
  <si>
    <t>yiv-gaz-indir-mp01</t>
  </si>
  <si>
    <t>Gazelle Dieren Wilhelminaweg 8 Dieren</t>
  </si>
  <si>
    <t>yiv-hof-indir-mp01</t>
  </si>
  <si>
    <t>Hofman Recycling  Ambachtsstraat 17 Winterswijk</t>
  </si>
  <si>
    <t>yiv-wel-indir-m02</t>
  </si>
  <si>
    <t>51.86867</t>
  </si>
  <si>
    <t>6.49446</t>
  </si>
  <si>
    <t>51.86798</t>
  </si>
  <si>
    <t>6.48355</t>
  </si>
  <si>
    <t>51.85382</t>
  </si>
  <si>
    <t>51.88166</t>
  </si>
  <si>
    <t>6.40369</t>
  </si>
  <si>
    <t>51.86919</t>
  </si>
  <si>
    <t>6.44456</t>
  </si>
  <si>
    <t>51.87919</t>
  </si>
  <si>
    <t>6.41254</t>
  </si>
  <si>
    <t>52.0181</t>
  </si>
  <si>
    <t>6.63943</t>
  </si>
  <si>
    <t>51.89215</t>
  </si>
  <si>
    <t>6.04531</t>
  </si>
  <si>
    <t>52.01967</t>
  </si>
  <si>
    <t>6.58338</t>
  </si>
  <si>
    <t>52.07861</t>
  </si>
  <si>
    <t>6.37139</t>
  </si>
  <si>
    <t>52.07524</t>
  </si>
  <si>
    <t>6.37242</t>
  </si>
  <si>
    <t>52.15755</t>
  </si>
  <si>
    <t>6.24268</t>
  </si>
  <si>
    <t>51.9686</t>
  </si>
  <si>
    <t>6.59367</t>
  </si>
  <si>
    <t>52.10066</t>
  </si>
  <si>
    <t>6.39321</t>
  </si>
  <si>
    <t>51.99764</t>
  </si>
  <si>
    <t>6.14777</t>
  </si>
  <si>
    <t>51.99543</t>
  </si>
  <si>
    <t>6.12767</t>
  </si>
  <si>
    <t>6.117</t>
  </si>
  <si>
    <t>52.03668</t>
  </si>
  <si>
    <t>6.54935</t>
  </si>
  <si>
    <t>52.01696</t>
  </si>
  <si>
    <t>6.5359</t>
  </si>
  <si>
    <t>51.97639</t>
  </si>
  <si>
    <t>5.92378</t>
  </si>
  <si>
    <t>51.97836</t>
  </si>
  <si>
    <t>5.93749</t>
  </si>
  <si>
    <t>51.97868</t>
  </si>
  <si>
    <t>5.92429</t>
  </si>
  <si>
    <t>52.00234</t>
  </si>
  <si>
    <t>5.94406</t>
  </si>
  <si>
    <t>52.00222</t>
  </si>
  <si>
    <t>5.94427</t>
  </si>
  <si>
    <t>51.98798</t>
  </si>
  <si>
    <t>5.94727</t>
  </si>
  <si>
    <t>51.98653</t>
  </si>
  <si>
    <t>5.94687</t>
  </si>
  <si>
    <t>51.99591</t>
  </si>
  <si>
    <t>5.94265</t>
  </si>
  <si>
    <t>51.98153</t>
  </si>
  <si>
    <t>5.95563</t>
  </si>
  <si>
    <t>51.9729</t>
  </si>
  <si>
    <t>5.95287</t>
  </si>
  <si>
    <t>51.9853</t>
  </si>
  <si>
    <t>5.9516</t>
  </si>
  <si>
    <t>51.9876</t>
  </si>
  <si>
    <t>5.95904</t>
  </si>
  <si>
    <t>51.9806</t>
  </si>
  <si>
    <t>5.96348</t>
  </si>
  <si>
    <t>51.97894</t>
  </si>
  <si>
    <t>5.94938</t>
  </si>
  <si>
    <t>51.98001</t>
  </si>
  <si>
    <t>5.97394</t>
  </si>
  <si>
    <t>51.98542</t>
  </si>
  <si>
    <t>5.92574</t>
  </si>
  <si>
    <t>51.9827</t>
  </si>
  <si>
    <t>5.94268</t>
  </si>
  <si>
    <t>51.97341</t>
  </si>
  <si>
    <t>5.93986</t>
  </si>
  <si>
    <t>51.97729</t>
  </si>
  <si>
    <t>5.94634</t>
  </si>
  <si>
    <t>51.97918</t>
  </si>
  <si>
    <t>5.96013</t>
  </si>
  <si>
    <t>51.99157</t>
  </si>
  <si>
    <t>5.94397</t>
  </si>
  <si>
    <t>51.98898</t>
  </si>
  <si>
    <t>5.94628</t>
  </si>
  <si>
    <t>51.9828</t>
  </si>
  <si>
    <t>5.92825</t>
  </si>
  <si>
    <t>51.98047</t>
  </si>
  <si>
    <t>51.9816</t>
  </si>
  <si>
    <t>5.96971</t>
  </si>
  <si>
    <t>51.98373</t>
  </si>
  <si>
    <t>5.92842</t>
  </si>
  <si>
    <t>51.9773</t>
  </si>
  <si>
    <t>5.94306</t>
  </si>
  <si>
    <t>51.97634</t>
  </si>
  <si>
    <t>5.92347</t>
  </si>
  <si>
    <t>51.98087</t>
  </si>
  <si>
    <t>5.91485</t>
  </si>
  <si>
    <t>51.9787</t>
  </si>
  <si>
    <t>5.93756</t>
  </si>
  <si>
    <t>52.02088</t>
  </si>
  <si>
    <t>6.5837</t>
  </si>
  <si>
    <t>51.92295</t>
  </si>
  <si>
    <t>6.36085</t>
  </si>
  <si>
    <t>52.11142</t>
  </si>
  <si>
    <t>6.27041</t>
  </si>
  <si>
    <t>52.19045</t>
  </si>
  <si>
    <t>6.44469</t>
  </si>
  <si>
    <t>52.16829</t>
  </si>
  <si>
    <t>6.29221</t>
  </si>
  <si>
    <t>52.1679</t>
  </si>
  <si>
    <t>6.31441</t>
  </si>
  <si>
    <t>52.16212</t>
  </si>
  <si>
    <t>6.30613</t>
  </si>
  <si>
    <t>52.16231</t>
  </si>
  <si>
    <t>6.32117</t>
  </si>
  <si>
    <t>52.16155</t>
  </si>
  <si>
    <t>6.32854</t>
  </si>
  <si>
    <t>52.17399</t>
  </si>
  <si>
    <t>6.42297</t>
  </si>
  <si>
    <t>52.17354</t>
  </si>
  <si>
    <t>6.42398</t>
  </si>
  <si>
    <t>51.99104</t>
  </si>
  <si>
    <t>6.75875</t>
  </si>
  <si>
    <t>51.91607</t>
  </si>
  <si>
    <t>6.59098</t>
  </si>
  <si>
    <t>51.89024</t>
  </si>
  <si>
    <t>6.30834</t>
  </si>
  <si>
    <t>51.88578</t>
  </si>
  <si>
    <t>6.30706</t>
  </si>
  <si>
    <t>51.88066</t>
  </si>
  <si>
    <t>6.33622</t>
  </si>
  <si>
    <t>52.00461</t>
  </si>
  <si>
    <t>6.55668</t>
  </si>
  <si>
    <t>52.02099</t>
  </si>
  <si>
    <t>6.51111</t>
  </si>
  <si>
    <t>52.10187</t>
  </si>
  <si>
    <t>6.39575</t>
  </si>
  <si>
    <t>52.0887</t>
  </si>
  <si>
    <t>6.22158</t>
  </si>
  <si>
    <t>52.05641</t>
  </si>
  <si>
    <t>6.45314</t>
  </si>
  <si>
    <t>52.09756</t>
  </si>
  <si>
    <t>6.40971</t>
  </si>
  <si>
    <t>52.08268</t>
  </si>
  <si>
    <t>6.43179</t>
  </si>
  <si>
    <t>52.10003</t>
  </si>
  <si>
    <t>6.40082</t>
  </si>
  <si>
    <t>52.08677</t>
  </si>
  <si>
    <t>6.42678</t>
  </si>
  <si>
    <t>52.10671</t>
  </si>
  <si>
    <t>6.35394</t>
  </si>
  <si>
    <t>52.10015</t>
  </si>
  <si>
    <t>6.29846</t>
  </si>
  <si>
    <t>52.10007</t>
  </si>
  <si>
    <t>6.28001</t>
  </si>
  <si>
    <t>52.08835</t>
  </si>
  <si>
    <t>6.25451</t>
  </si>
  <si>
    <t>52.09612</t>
  </si>
  <si>
    <t>6.26387</t>
  </si>
  <si>
    <t>52.08042</t>
  </si>
  <si>
    <t>6.4332</t>
  </si>
  <si>
    <t>52.09735</t>
  </si>
  <si>
    <t>6.4104</t>
  </si>
  <si>
    <t>52.0724</t>
  </si>
  <si>
    <t>6.44464</t>
  </si>
  <si>
    <t>52.10837</t>
  </si>
  <si>
    <t>6.38568</t>
  </si>
  <si>
    <t>52.10573</t>
  </si>
  <si>
    <t>6.35089</t>
  </si>
  <si>
    <t>52.08929</t>
  </si>
  <si>
    <t>6.4234</t>
  </si>
  <si>
    <t>52.10251</t>
  </si>
  <si>
    <t>6.39467</t>
  </si>
  <si>
    <t>52.10825</t>
  </si>
  <si>
    <t>6.36779</t>
  </si>
  <si>
    <t>52.10559</t>
  </si>
  <si>
    <t>6.36997</t>
  </si>
  <si>
    <t>52.10882</t>
  </si>
  <si>
    <t>6.37908</t>
  </si>
  <si>
    <t>52.10478</t>
  </si>
  <si>
    <t>6.36521</t>
  </si>
  <si>
    <t>52.14991</t>
  </si>
  <si>
    <t>6.39486</t>
  </si>
  <si>
    <t>52.15752</t>
  </si>
  <si>
    <t>6.39413</t>
  </si>
  <si>
    <t>52.13447</t>
  </si>
  <si>
    <t>6.40871</t>
  </si>
  <si>
    <t>52.11882</t>
  </si>
  <si>
    <t>6.21407</t>
  </si>
  <si>
    <t>52.11741</t>
  </si>
  <si>
    <t>6.21438</t>
  </si>
  <si>
    <t>52.11702</t>
  </si>
  <si>
    <t>6.51667</t>
  </si>
  <si>
    <t>52.12565</t>
  </si>
  <si>
    <t>6.44911</t>
  </si>
  <si>
    <t>51.87699</t>
  </si>
  <si>
    <t>6.46774</t>
  </si>
  <si>
    <t>51.94455</t>
  </si>
  <si>
    <t>6.61556</t>
  </si>
  <si>
    <t>51.94303</t>
  </si>
  <si>
    <t>52.22646</t>
  </si>
  <si>
    <t>6.49488</t>
  </si>
  <si>
    <t>52.24019</t>
  </si>
  <si>
    <t>6.50753</t>
  </si>
  <si>
    <t>52.23796</t>
  </si>
  <si>
    <t>6.50527</t>
  </si>
  <si>
    <t>52.23797</t>
  </si>
  <si>
    <t>6.50425</t>
  </si>
  <si>
    <t>52.23707</t>
  </si>
  <si>
    <t>6.50452</t>
  </si>
  <si>
    <t>6.49274</t>
  </si>
  <si>
    <t>52.23906</t>
  </si>
  <si>
    <t>6.50627</t>
  </si>
  <si>
    <t>6.50252</t>
  </si>
  <si>
    <t>52.23199</t>
  </si>
  <si>
    <t>6.50026</t>
  </si>
  <si>
    <t>52.22802</t>
  </si>
  <si>
    <t>6.49574</t>
  </si>
  <si>
    <t>52.00534</t>
  </si>
  <si>
    <t>6.57107</t>
  </si>
  <si>
    <t>52.00247</t>
  </si>
  <si>
    <t>6.58201</t>
  </si>
  <si>
    <t>52.09382</t>
  </si>
  <si>
    <t>6.75357</t>
  </si>
  <si>
    <t>52.11498</t>
  </si>
  <si>
    <t>6.58002</t>
  </si>
  <si>
    <t>52.13091</t>
  </si>
  <si>
    <t>6.48845</t>
  </si>
  <si>
    <t>52.16288</t>
  </si>
  <si>
    <t>6.42261</t>
  </si>
  <si>
    <t>52.14604</t>
  </si>
  <si>
    <t>6.23766</t>
  </si>
  <si>
    <t>52.15657</t>
  </si>
  <si>
    <t>6.313</t>
  </si>
  <si>
    <t>52.09154</t>
  </si>
  <si>
    <t>52.11617</t>
  </si>
  <si>
    <t>6.54401</t>
  </si>
  <si>
    <t>52.10344</t>
  </si>
  <si>
    <t>6.66704</t>
  </si>
  <si>
    <t>52.11039</t>
  </si>
  <si>
    <t>6.62413</t>
  </si>
  <si>
    <t>52.11669</t>
  </si>
  <si>
    <t>6.59494</t>
  </si>
  <si>
    <t>52.11719</t>
  </si>
  <si>
    <t>6.5151</t>
  </si>
  <si>
    <t>52.11458</t>
  </si>
  <si>
    <t>6.53493</t>
  </si>
  <si>
    <t>52.12361</t>
  </si>
  <si>
    <t>6.51073</t>
  </si>
  <si>
    <t>51.95085</t>
  </si>
  <si>
    <t>6.3429</t>
  </si>
  <si>
    <t>51.96106</t>
  </si>
  <si>
    <t>6.37021</t>
  </si>
  <si>
    <t>52.00845</t>
  </si>
  <si>
    <t>6.38023</t>
  </si>
  <si>
    <t>51.98853</t>
  </si>
  <si>
    <t>6.10057</t>
  </si>
  <si>
    <t>51.98971</t>
  </si>
  <si>
    <t>6.09913</t>
  </si>
  <si>
    <t>51.99102</t>
  </si>
  <si>
    <t>6.10395</t>
  </si>
  <si>
    <t>51.93543</t>
  </si>
  <si>
    <t>6.32827</t>
  </si>
  <si>
    <t>51.93512</t>
  </si>
  <si>
    <t>6.32078</t>
  </si>
  <si>
    <t>51.95462</t>
  </si>
  <si>
    <t>6.376</t>
  </si>
  <si>
    <t>51.93772</t>
  </si>
  <si>
    <t>6.33892</t>
  </si>
  <si>
    <t>52.01879</t>
  </si>
  <si>
    <t>5.99324</t>
  </si>
  <si>
    <t>51.99935</t>
  </si>
  <si>
    <t>5.98811</t>
  </si>
  <si>
    <t>51.99633</t>
  </si>
  <si>
    <t>5.99148</t>
  </si>
  <si>
    <t>52.00327</t>
  </si>
  <si>
    <t>5.98243</t>
  </si>
  <si>
    <t>5.99008</t>
  </si>
  <si>
    <t>52.20247</t>
  </si>
  <si>
    <t>6.45472</t>
  </si>
  <si>
    <t>52.23766</t>
  </si>
  <si>
    <t>6.41662</t>
  </si>
  <si>
    <t>51.85945</t>
  </si>
  <si>
    <t>6.4809</t>
  </si>
  <si>
    <t>51.91491</t>
  </si>
  <si>
    <t>6.07315</t>
  </si>
  <si>
    <t>52.18177</t>
  </si>
  <si>
    <t>6.48301</t>
  </si>
  <si>
    <t>52.15646</t>
  </si>
  <si>
    <t>6.63264</t>
  </si>
  <si>
    <t>52.1568</t>
  </si>
  <si>
    <t>6.62132</t>
  </si>
  <si>
    <t>51.93664</t>
  </si>
  <si>
    <t>6.83555</t>
  </si>
  <si>
    <t>51.94409</t>
  </si>
  <si>
    <t>6.8879</t>
  </si>
  <si>
    <t>51.9437</t>
  </si>
  <si>
    <t>6.66971</t>
  </si>
  <si>
    <t>51.94396</t>
  </si>
  <si>
    <t>6.66987</t>
  </si>
  <si>
    <t>51.94531</t>
  </si>
  <si>
    <t>6.67049</t>
  </si>
  <si>
    <t>51.94548</t>
  </si>
  <si>
    <t>6.67078</t>
  </si>
  <si>
    <t>51.94304</t>
  </si>
  <si>
    <t>6.68831</t>
  </si>
  <si>
    <t>51.94322</t>
  </si>
  <si>
    <t>6.68817</t>
  </si>
  <si>
    <t>51.94331</t>
  </si>
  <si>
    <t>51.9434</t>
  </si>
  <si>
    <t>6.68818</t>
  </si>
  <si>
    <t>51.94513</t>
  </si>
  <si>
    <t>6.67041</t>
  </si>
  <si>
    <t>51.9404</t>
  </si>
  <si>
    <t>6.79346</t>
  </si>
  <si>
    <t>51.94814</t>
  </si>
  <si>
    <t>6.66789</t>
  </si>
  <si>
    <t>51.96566</t>
  </si>
  <si>
    <t>6.42069</t>
  </si>
  <si>
    <t>51.95572</t>
  </si>
  <si>
    <t>6.71862</t>
  </si>
  <si>
    <t>51.94202</t>
  </si>
  <si>
    <t>6.69905</t>
  </si>
  <si>
    <t>51.92816</t>
  </si>
  <si>
    <t>6.60045</t>
  </si>
  <si>
    <t>51.93067</t>
  </si>
  <si>
    <t>6.56049</t>
  </si>
  <si>
    <t>51.95144</t>
  </si>
  <si>
    <t>6.71141</t>
  </si>
  <si>
    <t>51.92415</t>
  </si>
  <si>
    <t>6.58069</t>
  </si>
  <si>
    <t>51.9521</t>
  </si>
  <si>
    <t>6.64879</t>
  </si>
  <si>
    <t>51.95325</t>
  </si>
  <si>
    <t>6.47002</t>
  </si>
  <si>
    <t>51.94489</t>
  </si>
  <si>
    <t>6.63431</t>
  </si>
  <si>
    <t>51.94022</t>
  </si>
  <si>
    <t>6.61615</t>
  </si>
  <si>
    <t>51.94216</t>
  </si>
  <si>
    <t>6.52219</t>
  </si>
  <si>
    <t>51.96189</t>
  </si>
  <si>
    <t>6.40948</t>
  </si>
  <si>
    <t>51.9932</t>
  </si>
  <si>
    <t>5.95157</t>
  </si>
  <si>
    <t>51.93179</t>
  </si>
  <si>
    <t>6.25925</t>
  </si>
  <si>
    <t>51.90102</t>
  </si>
  <si>
    <t>6.38974</t>
  </si>
  <si>
    <t>52.14644</t>
  </si>
  <si>
    <t>6.82791</t>
  </si>
  <si>
    <t>52.151</t>
  </si>
  <si>
    <t>6.82148</t>
  </si>
  <si>
    <t>52.07302</t>
  </si>
  <si>
    <t>52.13936</t>
  </si>
  <si>
    <t>6.8501</t>
  </si>
  <si>
    <t>52.15117</t>
  </si>
  <si>
    <t>6.818</t>
  </si>
  <si>
    <t>52.13326</t>
  </si>
  <si>
    <t>6.87634</t>
  </si>
  <si>
    <t>52.13178</t>
  </si>
  <si>
    <t>6.98897</t>
  </si>
  <si>
    <t>52.09997</t>
  </si>
  <si>
    <t>7.00745</t>
  </si>
  <si>
    <t>52.13742</t>
  </si>
  <si>
    <t>6.72205</t>
  </si>
  <si>
    <t>52.13524</t>
  </si>
  <si>
    <t>6.68437</t>
  </si>
  <si>
    <t>52.00683</t>
  </si>
  <si>
    <t>5.85617</t>
  </si>
  <si>
    <t>52.07893</t>
  </si>
  <si>
    <t>6.22202</t>
  </si>
  <si>
    <t>52.00768</t>
  </si>
  <si>
    <t>6.66798</t>
  </si>
  <si>
    <t>52.02172</t>
  </si>
  <si>
    <t>6.64795</t>
  </si>
  <si>
    <t>52.00363</t>
  </si>
  <si>
    <t>6.6779</t>
  </si>
  <si>
    <t>52.01541</t>
  </si>
  <si>
    <t>6.76326</t>
  </si>
  <si>
    <t>52.00236</t>
  </si>
  <si>
    <t>6.70222</t>
  </si>
  <si>
    <t>52.00882</t>
  </si>
  <si>
    <t>6.75344</t>
  </si>
  <si>
    <t>51.91602</t>
  </si>
  <si>
    <t>6.72051</t>
  </si>
  <si>
    <t>51.91594</t>
  </si>
  <si>
    <t>6.6961</t>
  </si>
  <si>
    <t>52.01793</t>
  </si>
  <si>
    <t>6.14182</t>
  </si>
  <si>
    <t>52.01651</t>
  </si>
  <si>
    <t>6.13925</t>
  </si>
  <si>
    <t>52.00003</t>
  </si>
  <si>
    <t>6.12079</t>
  </si>
  <si>
    <t>52.00636</t>
  </si>
  <si>
    <t>6.15363</t>
  </si>
  <si>
    <t>52.01084</t>
  </si>
  <si>
    <t>6.13436</t>
  </si>
  <si>
    <t>52.01699</t>
  </si>
  <si>
    <t>52.00848</t>
  </si>
  <si>
    <t>6.13344</t>
  </si>
  <si>
    <t>52.01279</t>
  </si>
  <si>
    <t>6.13105</t>
  </si>
  <si>
    <t>52.01278</t>
  </si>
  <si>
    <t>6.14927</t>
  </si>
  <si>
    <t>52.00158</t>
  </si>
  <si>
    <t>6.13354</t>
  </si>
  <si>
    <t>51.99978</t>
  </si>
  <si>
    <t>6.14079</t>
  </si>
  <si>
    <t>51.99942</t>
  </si>
  <si>
    <t>6.13856</t>
  </si>
  <si>
    <t>52.01707</t>
  </si>
  <si>
    <t>6.12975</t>
  </si>
  <si>
    <t>52.01576</t>
  </si>
  <si>
    <t>6.14386</t>
  </si>
  <si>
    <t>52.01155</t>
  </si>
  <si>
    <t>6.13995</t>
  </si>
  <si>
    <t>51.94168</t>
  </si>
  <si>
    <t>6.1391</t>
  </si>
  <si>
    <t>51.92782</t>
  </si>
  <si>
    <t>6.14844</t>
  </si>
  <si>
    <t>51.94406</t>
  </si>
  <si>
    <t>6.11594</t>
  </si>
  <si>
    <t>51.94185</t>
  </si>
  <si>
    <t>6.13822</t>
  </si>
  <si>
    <t>51.94159</t>
  </si>
  <si>
    <t>6.13421</t>
  </si>
  <si>
    <t>51.94106</t>
  </si>
  <si>
    <t>6.14919</t>
  </si>
  <si>
    <t>51.94844</t>
  </si>
  <si>
    <t>6.16924</t>
  </si>
  <si>
    <t>6.16136</t>
  </si>
  <si>
    <t>51.9904</t>
  </si>
  <si>
    <t>6.16298</t>
  </si>
  <si>
    <t>51.94848</t>
  </si>
  <si>
    <t>6.17848</t>
  </si>
  <si>
    <t>51.9548</t>
  </si>
  <si>
    <t>6.09123</t>
  </si>
  <si>
    <t>51.9911</t>
  </si>
  <si>
    <t>6.15772</t>
  </si>
  <si>
    <t>51.9753</t>
  </si>
  <si>
    <t>6.12418</t>
  </si>
  <si>
    <t>52.21085</t>
  </si>
  <si>
    <t>6.25519</t>
  </si>
  <si>
    <t>52.20998</t>
  </si>
  <si>
    <t>6.19689</t>
  </si>
  <si>
    <t>6.23468</t>
  </si>
  <si>
    <t>52.23518</t>
  </si>
  <si>
    <t>6.20279</t>
  </si>
  <si>
    <t>52.2492</t>
  </si>
  <si>
    <t>6.46749</t>
  </si>
  <si>
    <t>52.24372</t>
  </si>
  <si>
    <t>6.35505</t>
  </si>
  <si>
    <t>52.00229</t>
  </si>
  <si>
    <t>6.16268</t>
  </si>
  <si>
    <t>52.00476</t>
  </si>
  <si>
    <t>6.16272</t>
  </si>
  <si>
    <t>52.00889</t>
  </si>
  <si>
    <t>6.17127</t>
  </si>
  <si>
    <t>52.02558</t>
  </si>
  <si>
    <t>6.11281</t>
  </si>
  <si>
    <t>52.06803</t>
  </si>
  <si>
    <t>6.09272</t>
  </si>
  <si>
    <t>51.9098</t>
  </si>
  <si>
    <t>6.0365</t>
  </si>
  <si>
    <t>51.96286</t>
  </si>
  <si>
    <t>6.28811</t>
  </si>
  <si>
    <t>51.97833</t>
  </si>
  <si>
    <t>6.30683</t>
  </si>
  <si>
    <t>51.94761</t>
  </si>
  <si>
    <t>6.29919</t>
  </si>
  <si>
    <t>51.95167</t>
  </si>
  <si>
    <t>6.29709</t>
  </si>
  <si>
    <t>51.96791</t>
  </si>
  <si>
    <t>6.31743</t>
  </si>
  <si>
    <t>51.9498</t>
  </si>
  <si>
    <t>6.274</t>
  </si>
  <si>
    <t>51.96371</t>
  </si>
  <si>
    <t>6.2703</t>
  </si>
  <si>
    <t>51.96535</t>
  </si>
  <si>
    <t>6.27126</t>
  </si>
  <si>
    <t>51.96577</t>
  </si>
  <si>
    <t>6.27226</t>
  </si>
  <si>
    <t>51.97016</t>
  </si>
  <si>
    <t>6.27348</t>
  </si>
  <si>
    <t>51.96102</t>
  </si>
  <si>
    <t>6.03902</t>
  </si>
  <si>
    <t>51.97177</t>
  </si>
  <si>
    <t>6.04645</t>
  </si>
  <si>
    <t>51.93174</t>
  </si>
  <si>
    <t>6.02213</t>
  </si>
  <si>
    <t>51.97527</t>
  </si>
  <si>
    <t>6.0508</t>
  </si>
  <si>
    <t>51.95228</t>
  </si>
  <si>
    <t>6.0025</t>
  </si>
  <si>
    <t>51.94708</t>
  </si>
  <si>
    <t>5.99925</t>
  </si>
  <si>
    <t>51.93866</t>
  </si>
  <si>
    <t>6.02569</t>
  </si>
  <si>
    <t>51.94105</t>
  </si>
  <si>
    <t>6.02096</t>
  </si>
  <si>
    <t>51.94587</t>
  </si>
  <si>
    <t>6.0181</t>
  </si>
  <si>
    <t>51.95486</t>
  </si>
  <si>
    <t>6.02208</t>
  </si>
  <si>
    <t>51.95391</t>
  </si>
  <si>
    <t>6.03349</t>
  </si>
  <si>
    <t>52.09726</t>
  </si>
  <si>
    <t>52.10432</t>
  </si>
  <si>
    <t>6.63581</t>
  </si>
  <si>
    <t>52.09715</t>
  </si>
  <si>
    <t>6.65425</t>
  </si>
  <si>
    <t>52.09911</t>
  </si>
  <si>
    <t>6.66283</t>
  </si>
  <si>
    <t>52.10072</t>
  </si>
  <si>
    <t>6.66118</t>
  </si>
  <si>
    <t>52.10292</t>
  </si>
  <si>
    <t>6.65939</t>
  </si>
  <si>
    <t>52.16137</t>
  </si>
  <si>
    <t>6.2338</t>
  </si>
  <si>
    <t>52.17821</t>
  </si>
  <si>
    <t>6.28409</t>
  </si>
  <si>
    <t>52.17224</t>
  </si>
  <si>
    <t>6.24954</t>
  </si>
  <si>
    <t>51.88129</t>
  </si>
  <si>
    <t>6.13815</t>
  </si>
  <si>
    <t>51.88383</t>
  </si>
  <si>
    <t>6.13789</t>
  </si>
  <si>
    <t>51.89</t>
  </si>
  <si>
    <t>6.12419</t>
  </si>
  <si>
    <t>51.88725</t>
  </si>
  <si>
    <t>6.13089</t>
  </si>
  <si>
    <t>51.88618</t>
  </si>
  <si>
    <t>6.13435</t>
  </si>
  <si>
    <t>51.88646</t>
  </si>
  <si>
    <t>6.13186</t>
  </si>
  <si>
    <t>51.88474</t>
  </si>
  <si>
    <t>6.1351</t>
  </si>
  <si>
    <t>51.88124</t>
  </si>
  <si>
    <t>6.13754</t>
  </si>
  <si>
    <t>52.18201</t>
  </si>
  <si>
    <t>6.58448</t>
  </si>
  <si>
    <t>51.90115</t>
  </si>
  <si>
    <t>6.06329</t>
  </si>
  <si>
    <t>51.90106</t>
  </si>
  <si>
    <t>6.06286</t>
  </si>
  <si>
    <t>51.90082</t>
  </si>
  <si>
    <t>6.06132</t>
  </si>
  <si>
    <t>51.93735</t>
  </si>
  <si>
    <t>6.779</t>
  </si>
  <si>
    <t>51.93167</t>
  </si>
  <si>
    <t>6.09973</t>
  </si>
  <si>
    <t>51.97908</t>
  </si>
  <si>
    <t>6.59678</t>
  </si>
  <si>
    <t>51.97246</t>
  </si>
  <si>
    <t>6.53984</t>
  </si>
  <si>
    <t>52.17444</t>
  </si>
  <si>
    <t>6.37035</t>
  </si>
  <si>
    <t>52.26463</t>
  </si>
  <si>
    <t>6.41409</t>
  </si>
  <si>
    <t>51.99578</t>
  </si>
  <si>
    <t>6.07478</t>
  </si>
  <si>
    <t>52.25402</t>
  </si>
  <si>
    <t>6.4197</t>
  </si>
  <si>
    <t>51.8675</t>
  </si>
  <si>
    <t>6.37191</t>
  </si>
  <si>
    <t>6.37655</t>
  </si>
  <si>
    <t>51.87967</t>
  </si>
  <si>
    <t>6.37543</t>
  </si>
  <si>
    <t>51.8563</t>
  </si>
  <si>
    <t>6.11589</t>
  </si>
  <si>
    <t>52.10181</t>
  </si>
  <si>
    <t>6.34552</t>
  </si>
  <si>
    <t>52.03939</t>
  </si>
  <si>
    <t>6.61868</t>
  </si>
  <si>
    <t>51.98846</t>
  </si>
  <si>
    <t>6.29554</t>
  </si>
  <si>
    <t>52.07019</t>
  </si>
  <si>
    <t>6.17694</t>
  </si>
  <si>
    <t>52.03147</t>
  </si>
  <si>
    <t>6.21346</t>
  </si>
  <si>
    <t>52.03076</t>
  </si>
  <si>
    <t>6.22541</t>
  </si>
  <si>
    <t>51.98458</t>
  </si>
  <si>
    <t>6.30105</t>
  </si>
  <si>
    <t>51.8696</t>
  </si>
  <si>
    <t>6.2477</t>
  </si>
  <si>
    <t>51.85157</t>
  </si>
  <si>
    <t>6.30515</t>
  </si>
  <si>
    <t>51.86901</t>
  </si>
  <si>
    <t>6.22672</t>
  </si>
  <si>
    <t>51.93006</t>
  </si>
  <si>
    <t>6.03208</t>
  </si>
  <si>
    <t>51.98664</t>
  </si>
  <si>
    <t>6.71131</t>
  </si>
  <si>
    <t>52.04044</t>
  </si>
  <si>
    <t>6.58287</t>
  </si>
  <si>
    <t>52.12756</t>
  </si>
  <si>
    <t>6.48834</t>
  </si>
  <si>
    <t>6.69877</t>
  </si>
  <si>
    <t>52.008</t>
  </si>
  <si>
    <t>6.66803</t>
  </si>
  <si>
    <t>52.0045</t>
  </si>
  <si>
    <t>6.67844</t>
  </si>
  <si>
    <t>52.04946</t>
  </si>
  <si>
    <t>6.62444</t>
  </si>
  <si>
    <t>52.11983</t>
  </si>
  <si>
    <t>6.49339</t>
  </si>
  <si>
    <t>52.10803</t>
  </si>
  <si>
    <t>6.49095</t>
  </si>
  <si>
    <t>51.99837</t>
  </si>
  <si>
    <t>6.69628</t>
  </si>
  <si>
    <t>51.98833</t>
  </si>
  <si>
    <t>6.70997</t>
  </si>
  <si>
    <t>52.09871</t>
  </si>
  <si>
    <t>6.49697</t>
  </si>
  <si>
    <t>51.98729</t>
  </si>
  <si>
    <t>6.71096</t>
  </si>
  <si>
    <t>51.98933</t>
  </si>
  <si>
    <t>6.70956</t>
  </si>
  <si>
    <t>51.9871</t>
  </si>
  <si>
    <t>6.7111</t>
  </si>
  <si>
    <t>52.16421</t>
  </si>
  <si>
    <t>6.43432</t>
  </si>
  <si>
    <t>51.92278</t>
  </si>
  <si>
    <t>6.28485</t>
  </si>
  <si>
    <t>52.12661</t>
  </si>
  <si>
    <t>6.7585</t>
  </si>
  <si>
    <t>52.09272</t>
  </si>
  <si>
    <t>6.26348</t>
  </si>
  <si>
    <t>52.095</t>
  </si>
  <si>
    <t>6.26613</t>
  </si>
  <si>
    <t>52.1018</t>
  </si>
  <si>
    <t>6.27167</t>
  </si>
  <si>
    <t>52.1001</t>
  </si>
  <si>
    <t>6.27112</t>
  </si>
  <si>
    <t>52.09798</t>
  </si>
  <si>
    <t>6.27298</t>
  </si>
  <si>
    <t>52.0994</t>
  </si>
  <si>
    <t>6.26889</t>
  </si>
  <si>
    <t>52.10284</t>
  </si>
  <si>
    <t>6.26887</t>
  </si>
  <si>
    <t>6.26511</t>
  </si>
  <si>
    <t>52.09811</t>
  </si>
  <si>
    <t>6.26968</t>
  </si>
  <si>
    <t>52.09852</t>
  </si>
  <si>
    <t>6.27093</t>
  </si>
  <si>
    <t>52.09615</t>
  </si>
  <si>
    <t>6.26877</t>
  </si>
  <si>
    <t>52.09937</t>
  </si>
  <si>
    <t>6.27944</t>
  </si>
  <si>
    <t>51.92274</t>
  </si>
  <si>
    <t>6.76192</t>
  </si>
  <si>
    <t>52.08665</t>
  </si>
  <si>
    <t>6.31612</t>
  </si>
  <si>
    <t>51.98237</t>
  </si>
  <si>
    <t>6.5139</t>
  </si>
  <si>
    <t>52.01398</t>
  </si>
  <si>
    <t>6.09879</t>
  </si>
  <si>
    <t>51.92471</t>
  </si>
  <si>
    <t>6.62531</t>
  </si>
  <si>
    <t>6.54039</t>
  </si>
  <si>
    <t>52.1142</t>
  </si>
  <si>
    <t>6.54111</t>
  </si>
  <si>
    <t>52.2253</t>
  </si>
  <si>
    <t>6.28879</t>
  </si>
  <si>
    <t>52.06032</t>
  </si>
  <si>
    <t>6.42159</t>
  </si>
  <si>
    <t>51.942</t>
  </si>
  <si>
    <t>6.13837</t>
  </si>
  <si>
    <t>52.02823</t>
  </si>
  <si>
    <t>6.63028</t>
  </si>
  <si>
    <t>52.02352</t>
  </si>
  <si>
    <t>6.41851</t>
  </si>
  <si>
    <t>52.03107</t>
  </si>
  <si>
    <t>6.43089</t>
  </si>
  <si>
    <t>52.05723</t>
  </si>
  <si>
    <t>6.30507</t>
  </si>
  <si>
    <t>52.08639</t>
  </si>
  <si>
    <t>6.25095</t>
  </si>
  <si>
    <t>51.93709</t>
  </si>
  <si>
    <t>6.09255</t>
  </si>
  <si>
    <t>51.9207</t>
  </si>
  <si>
    <t>6.10683</t>
  </si>
  <si>
    <t>51.99443</t>
  </si>
  <si>
    <t>6.72268</t>
  </si>
  <si>
    <t>51.99214</t>
  </si>
  <si>
    <t>6.72457</t>
  </si>
  <si>
    <t>51.99477</t>
  </si>
  <si>
    <t>6.71849</t>
  </si>
  <si>
    <t>51.99361</t>
  </si>
  <si>
    <t>6.71378</t>
  </si>
  <si>
    <t>51.98562</t>
  </si>
  <si>
    <t>6.26502</t>
  </si>
  <si>
    <t>51.98977</t>
  </si>
  <si>
    <t>6.30951</t>
  </si>
  <si>
    <t>51.89087</t>
  </si>
  <si>
    <t>6.5361</t>
  </si>
  <si>
    <t>52.01015</t>
  </si>
  <si>
    <t>6.20894</t>
  </si>
  <si>
    <t>52.13156</t>
  </si>
  <si>
    <t>6.72217</t>
  </si>
  <si>
    <t>52.13094</t>
  </si>
  <si>
    <t>6.72265</t>
  </si>
  <si>
    <t>52.13108</t>
  </si>
  <si>
    <t>6.71744</t>
  </si>
  <si>
    <t>52.13595</t>
  </si>
  <si>
    <t>6.72218</t>
  </si>
  <si>
    <t>52.13684</t>
  </si>
  <si>
    <t>6.72189</t>
  </si>
  <si>
    <t>51.85322</t>
  </si>
  <si>
    <t>6.40832</t>
  </si>
  <si>
    <t>51.8517</t>
  </si>
  <si>
    <t>6.40284</t>
  </si>
  <si>
    <t>51.91241</t>
  </si>
  <si>
    <t>6.15845</t>
  </si>
  <si>
    <t>51.91246</t>
  </si>
  <si>
    <t>6.13579</t>
  </si>
  <si>
    <t>52.279</t>
  </si>
  <si>
    <t>6.40085</t>
  </si>
  <si>
    <t>51.96904</t>
  </si>
  <si>
    <t>6.46575</t>
  </si>
  <si>
    <t>52.00648</t>
  </si>
  <si>
    <t>6.25123</t>
  </si>
  <si>
    <t>52.02524</t>
  </si>
  <si>
    <t>6.22786</t>
  </si>
  <si>
    <t>52.00719</t>
  </si>
  <si>
    <t>6.23764</t>
  </si>
  <si>
    <t>52.0514</t>
  </si>
  <si>
    <t>6.31432</t>
  </si>
  <si>
    <t>52.0527</t>
  </si>
  <si>
    <t>6.316</t>
  </si>
  <si>
    <t>52.15282</t>
  </si>
  <si>
    <t>6.47873</t>
  </si>
  <si>
    <t>52.21441</t>
  </si>
  <si>
    <t>6.31928</t>
  </si>
  <si>
    <t>52.22025</t>
  </si>
  <si>
    <t>6.29599</t>
  </si>
  <si>
    <t>52.20761</t>
  </si>
  <si>
    <t>6.3041</t>
  </si>
  <si>
    <t>52.03884</t>
  </si>
  <si>
    <t>6.10428</t>
  </si>
  <si>
    <t>52.03705</t>
  </si>
  <si>
    <t>6.1028</t>
  </si>
  <si>
    <t>51.91623</t>
  </si>
  <si>
    <t>6.16192</t>
  </si>
  <si>
    <t>52.24416</t>
  </si>
  <si>
    <t>52.24426</t>
  </si>
  <si>
    <t>6.41009</t>
  </si>
  <si>
    <t>52.24444</t>
  </si>
  <si>
    <t>6.41074</t>
  </si>
  <si>
    <t>52.2446</t>
  </si>
  <si>
    <t>6.41022</t>
  </si>
  <si>
    <t>52.24473</t>
  </si>
  <si>
    <t>6.41121</t>
  </si>
  <si>
    <t>52.28573</t>
  </si>
  <si>
    <t>6.43246</t>
  </si>
  <si>
    <t>52.18426</t>
  </si>
  <si>
    <t>6.3786</t>
  </si>
  <si>
    <t>52.15207</t>
  </si>
  <si>
    <t>6.24199</t>
  </si>
  <si>
    <t>51.92934</t>
  </si>
  <si>
    <t>6.78592</t>
  </si>
  <si>
    <t>52.00905</t>
  </si>
  <si>
    <t>6.42316</t>
  </si>
  <si>
    <t>52.00127</t>
  </si>
  <si>
    <t>5.89689</t>
  </si>
  <si>
    <t>51.98889</t>
  </si>
  <si>
    <t>5.90148</t>
  </si>
  <si>
    <t>51.99228</t>
  </si>
  <si>
    <t>5.89679</t>
  </si>
  <si>
    <t>51.98662</t>
  </si>
  <si>
    <t>5.90543</t>
  </si>
  <si>
    <t>52.00279</t>
  </si>
  <si>
    <t>6.6583</t>
  </si>
  <si>
    <t>52.04729</t>
  </si>
  <si>
    <t>6.19553</t>
  </si>
  <si>
    <t>52.00481</t>
  </si>
  <si>
    <t>6.24631</t>
  </si>
  <si>
    <t>52.02521</t>
  </si>
  <si>
    <t>6.22792</t>
  </si>
  <si>
    <t>51.98644</t>
  </si>
  <si>
    <t>51.98925</t>
  </si>
  <si>
    <t>6.65529</t>
  </si>
  <si>
    <t>51.99242</t>
  </si>
  <si>
    <t>6.6532</t>
  </si>
  <si>
    <t>51.99219</t>
  </si>
  <si>
    <t>6.65363</t>
  </si>
  <si>
    <t>51.97754</t>
  </si>
  <si>
    <t>6.64607</t>
  </si>
  <si>
    <t>51.98278</t>
  </si>
  <si>
    <t>6.64511</t>
  </si>
  <si>
    <t>51.99206</t>
  </si>
  <si>
    <t>6.6582</t>
  </si>
  <si>
    <t>52.15017</t>
  </si>
  <si>
    <t>6.47319</t>
  </si>
  <si>
    <t>51.91271</t>
  </si>
  <si>
    <t>6.57428</t>
  </si>
  <si>
    <t>51.91162</t>
  </si>
  <si>
    <t>6.53044</t>
  </si>
  <si>
    <t>51.87987</t>
  </si>
  <si>
    <t>6.41168</t>
  </si>
  <si>
    <t>51.91979</t>
  </si>
  <si>
    <t>6.59322</t>
  </si>
  <si>
    <t>51.90784</t>
  </si>
  <si>
    <t>6.55297</t>
  </si>
  <si>
    <t>52.03238</t>
  </si>
  <si>
    <t>6.2922</t>
  </si>
  <si>
    <t>51.99394</t>
  </si>
  <si>
    <t>5.92775</t>
  </si>
  <si>
    <t>5.92867</t>
  </si>
  <si>
    <t>51.86599</t>
  </si>
  <si>
    <t>6.38756</t>
  </si>
  <si>
    <t>51.85225</t>
  </si>
  <si>
    <t>6.3956</t>
  </si>
  <si>
    <t>51.95874</t>
  </si>
  <si>
    <t>5.96255</t>
  </si>
  <si>
    <t>52.04455</t>
  </si>
  <si>
    <t>6.37186</t>
  </si>
  <si>
    <t>51.94686</t>
  </si>
  <si>
    <t>6.70111</t>
  </si>
  <si>
    <t>51.943</t>
  </si>
  <si>
    <t>6.77035</t>
  </si>
  <si>
    <t>52.04842</t>
  </si>
  <si>
    <t>6.51007</t>
  </si>
  <si>
    <t>52.10799</t>
  </si>
  <si>
    <t>6.70435</t>
  </si>
  <si>
    <t>52.1195</t>
  </si>
  <si>
    <t>6.71968</t>
  </si>
  <si>
    <t>6.702</t>
  </si>
  <si>
    <t>52.12331</t>
  </si>
  <si>
    <t>6.74526</t>
  </si>
  <si>
    <t>52.00944</t>
  </si>
  <si>
    <t>6.75827</t>
  </si>
  <si>
    <t>52.08259</t>
  </si>
  <si>
    <t>6.51495</t>
  </si>
  <si>
    <t>52.08081</t>
  </si>
  <si>
    <t>6.51988</t>
  </si>
  <si>
    <t>51.9885</t>
  </si>
  <si>
    <t>6.0277</t>
  </si>
  <si>
    <t>52.00249</t>
  </si>
  <si>
    <t>6.40225</t>
  </si>
  <si>
    <t>51.86695</t>
  </si>
  <si>
    <t>6.38032</t>
  </si>
  <si>
    <t>51.9164</t>
  </si>
  <si>
    <t>6.30811</t>
  </si>
  <si>
    <t>51.99886</t>
  </si>
  <si>
    <t>6.21082</t>
  </si>
  <si>
    <t>51.99913</t>
  </si>
  <si>
    <t>6.21058</t>
  </si>
  <si>
    <t>51.99908</t>
  </si>
  <si>
    <t>6.21018</t>
  </si>
  <si>
    <t>51.99876</t>
  </si>
  <si>
    <t>6.21002</t>
  </si>
  <si>
    <t>51.99855</t>
  </si>
  <si>
    <t>51.99868</t>
  </si>
  <si>
    <t>6.21057</t>
  </si>
  <si>
    <t>51.87041</t>
  </si>
  <si>
    <t>6.39637</t>
  </si>
  <si>
    <t>52.12271</t>
  </si>
  <si>
    <t>6.52619</t>
  </si>
  <si>
    <t>52.14096</t>
  </si>
  <si>
    <t>6.49744</t>
  </si>
  <si>
    <t>52.13269</t>
  </si>
  <si>
    <t>6.51704</t>
  </si>
  <si>
    <t>52.13471</t>
  </si>
  <si>
    <t>6.71595</t>
  </si>
  <si>
    <t>52.13038</t>
  </si>
  <si>
    <t>6.72178</t>
  </si>
  <si>
    <t>52.12924</t>
  </si>
  <si>
    <t>6.7196</t>
  </si>
  <si>
    <t>52.12921</t>
  </si>
  <si>
    <t>6.7176</t>
  </si>
  <si>
    <t>52.12933</t>
  </si>
  <si>
    <t>6.71774</t>
  </si>
  <si>
    <t>6.71837</t>
  </si>
  <si>
    <t>52.13025</t>
  </si>
  <si>
    <t>52.13132</t>
  </si>
  <si>
    <t>6.72075</t>
  </si>
  <si>
    <t>52.13149</t>
  </si>
  <si>
    <t>6.72174</t>
  </si>
  <si>
    <t>51.9665</t>
  </si>
  <si>
    <t>6.42009</t>
  </si>
  <si>
    <t>51.8659</t>
  </si>
  <si>
    <t>6.10971</t>
  </si>
  <si>
    <t>52.16079</t>
  </si>
  <si>
    <t>6.4017</t>
  </si>
  <si>
    <t>52.08598</t>
  </si>
  <si>
    <t>6.57273</t>
  </si>
  <si>
    <t>52.10865</t>
  </si>
  <si>
    <t>6.53411</t>
  </si>
  <si>
    <t>52.06281</t>
  </si>
  <si>
    <t>6.6592</t>
  </si>
  <si>
    <t>52.06443</t>
  </si>
  <si>
    <t>6.63091</t>
  </si>
  <si>
    <t>52.08798</t>
  </si>
  <si>
    <t>6.57769</t>
  </si>
  <si>
    <t>51.8399</t>
  </si>
  <si>
    <t>6.39519</t>
  </si>
  <si>
    <t>52.08552</t>
  </si>
  <si>
    <t>6.32241</t>
  </si>
  <si>
    <t>52.06582</t>
  </si>
  <si>
    <t>6.38848</t>
  </si>
  <si>
    <t>52.09055</t>
  </si>
  <si>
    <t>6.29627</t>
  </si>
  <si>
    <t>52.08689</t>
  </si>
  <si>
    <t>6.30438</t>
  </si>
  <si>
    <t>52.07506</t>
  </si>
  <si>
    <t>52.08128</t>
  </si>
  <si>
    <t>6.3165</t>
  </si>
  <si>
    <t>51.93976</t>
  </si>
  <si>
    <t>6.70336</t>
  </si>
  <si>
    <t>52.04567</t>
  </si>
  <si>
    <t>6.67438</t>
  </si>
  <si>
    <t>52.04745</t>
  </si>
  <si>
    <t>6.67589</t>
  </si>
  <si>
    <t>51.93158</t>
  </si>
  <si>
    <t>5.99531</t>
  </si>
  <si>
    <t>51.99653</t>
  </si>
  <si>
    <t>6.63151</t>
  </si>
  <si>
    <t>51.99675</t>
  </si>
  <si>
    <t>6.63149</t>
  </si>
  <si>
    <t>51.99798</t>
  </si>
  <si>
    <t>6.63304</t>
  </si>
  <si>
    <t>51.99787</t>
  </si>
  <si>
    <t>6.63133</t>
  </si>
  <si>
    <t>51.94655</t>
  </si>
  <si>
    <t>6.50436</t>
  </si>
  <si>
    <t>51.98269</t>
  </si>
  <si>
    <t>6.2562</t>
  </si>
  <si>
    <t>51.99004</t>
  </si>
  <si>
    <t>6.55313</t>
  </si>
  <si>
    <t>51.99558</t>
  </si>
  <si>
    <t>6.57154</t>
  </si>
  <si>
    <t>51.98173</t>
  </si>
  <si>
    <t>6.58584</t>
  </si>
  <si>
    <t>51.98036</t>
  </si>
  <si>
    <t>6.57461</t>
  </si>
  <si>
    <t>51.97753</t>
  </si>
  <si>
    <t>6.55918</t>
  </si>
  <si>
    <t>6.11766</t>
  </si>
  <si>
    <t>52.01208</t>
  </si>
  <si>
    <t>6.58339</t>
  </si>
  <si>
    <t>52.01514</t>
  </si>
  <si>
    <t>6.55831</t>
  </si>
  <si>
    <t>52.01372</t>
  </si>
  <si>
    <t>6.59397</t>
  </si>
  <si>
    <t>52.21206</t>
  </si>
  <si>
    <t>6.38598</t>
  </si>
  <si>
    <t>52.21098</t>
  </si>
  <si>
    <t>6.38615</t>
  </si>
  <si>
    <t>51.85252</t>
  </si>
  <si>
    <t>6.36711</t>
  </si>
  <si>
    <t>51.97003</t>
  </si>
  <si>
    <t>6.68677</t>
  </si>
  <si>
    <t>52.0907</t>
  </si>
  <si>
    <t>6.48889</t>
  </si>
  <si>
    <t>52.05325</t>
  </si>
  <si>
    <t>6.51114</t>
  </si>
  <si>
    <t>52.06295</t>
  </si>
  <si>
    <t>6.49579</t>
  </si>
  <si>
    <t>52.10267</t>
  </si>
  <si>
    <t>6.38603</t>
  </si>
  <si>
    <t>52.23554</t>
  </si>
  <si>
    <t>6.50274</t>
  </si>
  <si>
    <t>52.23712</t>
  </si>
  <si>
    <t>6.50458</t>
  </si>
  <si>
    <t>52.2402</t>
  </si>
  <si>
    <t>6.50747</t>
  </si>
  <si>
    <t>52.23839</t>
  </si>
  <si>
    <t>6.50574</t>
  </si>
  <si>
    <t>52.1959</t>
  </si>
  <si>
    <t>6.36762</t>
  </si>
  <si>
    <t>52.18942</t>
  </si>
  <si>
    <t>6.32181</t>
  </si>
  <si>
    <t>52.07159</t>
  </si>
  <si>
    <t>6.18357</t>
  </si>
  <si>
    <t>51.82341</t>
  </si>
  <si>
    <t>6.40532</t>
  </si>
  <si>
    <t>52.13507</t>
  </si>
  <si>
    <t>6.72414</t>
  </si>
  <si>
    <t>52.13278</t>
  </si>
  <si>
    <t>6.72951</t>
  </si>
  <si>
    <t>51.88341</t>
  </si>
  <si>
    <t>6.3507</t>
  </si>
  <si>
    <t>51.88263</t>
  </si>
  <si>
    <t>6.34107</t>
  </si>
  <si>
    <t>52.13092</t>
  </si>
  <si>
    <t>6.60381</t>
  </si>
  <si>
    <t>52.13295</t>
  </si>
  <si>
    <t>6.60752</t>
  </si>
  <si>
    <t>52.13306</t>
  </si>
  <si>
    <t>6.60504</t>
  </si>
  <si>
    <t>52.132</t>
  </si>
  <si>
    <t>6.60326</t>
  </si>
  <si>
    <t>52.12855</t>
  </si>
  <si>
    <t>6.59592</t>
  </si>
  <si>
    <t>51.96764</t>
  </si>
  <si>
    <t>5.99808</t>
  </si>
  <si>
    <t>51.96937</t>
  </si>
  <si>
    <t>5.99343</t>
  </si>
  <si>
    <t>51.96685</t>
  </si>
  <si>
    <t>6.00012</t>
  </si>
  <si>
    <t>51.96546</t>
  </si>
  <si>
    <t>6.00396</t>
  </si>
  <si>
    <t>51.96159</t>
  </si>
  <si>
    <t>5.99436</t>
  </si>
  <si>
    <t>52.00032</t>
  </si>
  <si>
    <t>6.58443</t>
  </si>
  <si>
    <t>52.01589</t>
  </si>
  <si>
    <t>6.54959</t>
  </si>
  <si>
    <t>51.99527</t>
  </si>
  <si>
    <t>6.57799</t>
  </si>
  <si>
    <t>51.99852</t>
  </si>
  <si>
    <t>6.57633</t>
  </si>
  <si>
    <t>52.01383</t>
  </si>
  <si>
    <t>6.55714</t>
  </si>
  <si>
    <t>51.92142</t>
  </si>
  <si>
    <t>6.77114</t>
  </si>
  <si>
    <t>51.95919</t>
  </si>
  <si>
    <t>5.97745</t>
  </si>
  <si>
    <t>51.94004</t>
  </si>
  <si>
    <t>6.11031</t>
  </si>
  <si>
    <t>52.04339</t>
  </si>
  <si>
    <t>6.54567</t>
  </si>
  <si>
    <t>52.03085</t>
  </si>
  <si>
    <t>6.56842</t>
  </si>
  <si>
    <t>52.03804</t>
  </si>
  <si>
    <t>6.56014</t>
  </si>
  <si>
    <t>52.00904</t>
  </si>
  <si>
    <t>6.54337</t>
  </si>
  <si>
    <t>51.93088</t>
  </si>
  <si>
    <t>51.93241</t>
  </si>
  <si>
    <t>6.77425</t>
  </si>
  <si>
    <t>51.93549</t>
  </si>
  <si>
    <t>6.77436</t>
  </si>
  <si>
    <t>51.92273</t>
  </si>
  <si>
    <t>51.92466</t>
  </si>
  <si>
    <t>6.76956</t>
  </si>
  <si>
    <t>51.92884</t>
  </si>
  <si>
    <t>6.77248</t>
  </si>
  <si>
    <t>51.94308</t>
  </si>
  <si>
    <t>6.77073</t>
  </si>
  <si>
    <t>52.14771</t>
  </si>
  <si>
    <t>6.8022</t>
  </si>
  <si>
    <t>52.22558</t>
  </si>
  <si>
    <t>6.30494</t>
  </si>
  <si>
    <t>51.8716</t>
  </si>
  <si>
    <t>6.14426</t>
  </si>
  <si>
    <t>51.90988</t>
  </si>
  <si>
    <t>6.0364</t>
  </si>
  <si>
    <t>51.89172</t>
  </si>
  <si>
    <t>6.10254</t>
  </si>
  <si>
    <t>51.91003</t>
  </si>
  <si>
    <t>6.37271</t>
  </si>
  <si>
    <t>52.02151</t>
  </si>
  <si>
    <t>6.64819</t>
  </si>
  <si>
    <t>52.00708</t>
  </si>
  <si>
    <t>6.66891</t>
  </si>
  <si>
    <t>51.86509</t>
  </si>
  <si>
    <t>6.38993</t>
  </si>
  <si>
    <t>52.00793</t>
  </si>
  <si>
    <t>6.13143</t>
  </si>
  <si>
    <t>51.90425</t>
  </si>
  <si>
    <t>6.36966</t>
  </si>
  <si>
    <t>51.91006</t>
  </si>
  <si>
    <t>6.35993</t>
  </si>
  <si>
    <t>51.96643</t>
  </si>
  <si>
    <t>6.27418</t>
  </si>
  <si>
    <t>51.93463</t>
  </si>
  <si>
    <t>6.32075</t>
  </si>
  <si>
    <t>51.944</t>
  </si>
  <si>
    <t>6.29373</t>
  </si>
  <si>
    <t>52.06193</t>
  </si>
  <si>
    <t>6.17895</t>
  </si>
  <si>
    <t>52.07833</t>
  </si>
  <si>
    <t>6.58177</t>
  </si>
  <si>
    <t>52.12772</t>
  </si>
  <si>
    <t>6.31236</t>
  </si>
  <si>
    <t>52.13466</t>
  </si>
  <si>
    <t>6.28694</t>
  </si>
  <si>
    <t>52.1228</t>
  </si>
  <si>
    <t>6.21916</t>
  </si>
  <si>
    <t>52.00235</t>
  </si>
  <si>
    <t>6.64947</t>
  </si>
  <si>
    <t>52.09879</t>
  </si>
  <si>
    <t>6.66578</t>
  </si>
  <si>
    <t>52.10737</t>
  </si>
  <si>
    <t>6.6438</t>
  </si>
  <si>
    <t>52.10431</t>
  </si>
  <si>
    <t>6.65222</t>
  </si>
  <si>
    <t>52.10084</t>
  </si>
  <si>
    <t>6.39402</t>
  </si>
  <si>
    <t>52.10086</t>
  </si>
  <si>
    <t>6.3916</t>
  </si>
  <si>
    <t>52.16642</t>
  </si>
  <si>
    <t>6.23313</t>
  </si>
  <si>
    <t>52.16738</t>
  </si>
  <si>
    <t>6.21004</t>
  </si>
  <si>
    <t>52.09058</t>
  </si>
  <si>
    <t>6.26272</t>
  </si>
  <si>
    <t>52.24761</t>
  </si>
  <si>
    <t>6.38075</t>
  </si>
  <si>
    <t>52.25381</t>
  </si>
  <si>
    <t>6.33597</t>
  </si>
  <si>
    <t>51.98085</t>
  </si>
  <si>
    <t>6.14921</t>
  </si>
  <si>
    <t>52.05212</t>
  </si>
  <si>
    <t>6.31963</t>
  </si>
  <si>
    <t>52.07844</t>
  </si>
  <si>
    <t>6.24111</t>
  </si>
  <si>
    <t>52.02116</t>
  </si>
  <si>
    <t>6.3595</t>
  </si>
  <si>
    <t>52.04553</t>
  </si>
  <si>
    <t>6.30629</t>
  </si>
  <si>
    <t>52.04735</t>
  </si>
  <si>
    <t>6.30001</t>
  </si>
  <si>
    <t>52.04814</t>
  </si>
  <si>
    <t>6.29804</t>
  </si>
  <si>
    <t>51.99987</t>
  </si>
  <si>
    <t>5.94617</t>
  </si>
  <si>
    <t>52.00134</t>
  </si>
  <si>
    <t>51.90269</t>
  </si>
  <si>
    <t>6.19807</t>
  </si>
  <si>
    <t>52.27888</t>
  </si>
  <si>
    <t>6.40306</t>
  </si>
  <si>
    <t>52.27817</t>
  </si>
  <si>
    <t>6.40236</t>
  </si>
  <si>
    <t>52.27897</t>
  </si>
  <si>
    <t>6.40387</t>
  </si>
  <si>
    <t>52.27595</t>
  </si>
  <si>
    <t>6.39897</t>
  </si>
  <si>
    <t>51.89258</t>
  </si>
  <si>
    <t>51.89207</t>
  </si>
  <si>
    <t>6.03328</t>
  </si>
  <si>
    <t>52.15796</t>
  </si>
  <si>
    <t>6.20924</t>
  </si>
  <si>
    <t>52.25619</t>
  </si>
  <si>
    <t>6.46157</t>
  </si>
  <si>
    <t>51.95639</t>
  </si>
  <si>
    <t>6.66846</t>
  </si>
  <si>
    <t>51.88681</t>
  </si>
  <si>
    <t>6.48694</t>
  </si>
  <si>
    <t>51.97518</t>
  </si>
  <si>
    <t>6.15129</t>
  </si>
  <si>
    <t>52.01145</t>
  </si>
  <si>
    <t>6.21105</t>
  </si>
  <si>
    <t>52.01982</t>
  </si>
  <si>
    <t>6.19576</t>
  </si>
  <si>
    <t>52.00849</t>
  </si>
  <si>
    <t>6.69753</t>
  </si>
  <si>
    <t>52.02868</t>
  </si>
  <si>
    <t>6.65204</t>
  </si>
  <si>
    <t>51.90168</t>
  </si>
  <si>
    <t>6.30988</t>
  </si>
  <si>
    <t>52.18236</t>
  </si>
  <si>
    <t>6.58357</t>
  </si>
  <si>
    <t>51.90911</t>
  </si>
  <si>
    <t>6.36135</t>
  </si>
  <si>
    <t>51.90883</t>
  </si>
  <si>
    <t>6.36001</t>
  </si>
  <si>
    <t>52.08149</t>
  </si>
  <si>
    <t>6.4494</t>
  </si>
  <si>
    <t>52.07826</t>
  </si>
  <si>
    <t>6.45115</t>
  </si>
  <si>
    <t>52.07033</t>
  </si>
  <si>
    <t>6.69337</t>
  </si>
  <si>
    <t>52.08663</t>
  </si>
  <si>
    <t>6.69245</t>
  </si>
  <si>
    <t>52.0986</t>
  </si>
  <si>
    <t>6.66728</t>
  </si>
  <si>
    <t>52.00273</t>
  </si>
  <si>
    <t>51.99461</t>
  </si>
  <si>
    <t>5.97544</t>
  </si>
  <si>
    <t>51.99848</t>
  </si>
  <si>
    <t>5.9753</t>
  </si>
  <si>
    <t>5.96567</t>
  </si>
  <si>
    <t>51.99911</t>
  </si>
  <si>
    <t>5.97441</t>
  </si>
  <si>
    <t>51.94352</t>
  </si>
  <si>
    <t>6.07303</t>
  </si>
  <si>
    <t>51.93872</t>
  </si>
  <si>
    <t>6.07262</t>
  </si>
  <si>
    <t>51.93491</t>
  </si>
  <si>
    <t>6.05988</t>
  </si>
  <si>
    <t>51.9374</t>
  </si>
  <si>
    <t>6.0579</t>
  </si>
  <si>
    <t>51.9293</t>
  </si>
  <si>
    <t>6.05633</t>
  </si>
  <si>
    <t>51.946</t>
  </si>
  <si>
    <t>6.07179</t>
  </si>
  <si>
    <t>51.92741</t>
  </si>
  <si>
    <t>6.05637</t>
  </si>
  <si>
    <t>52.12337</t>
  </si>
  <si>
    <t>6.63026</t>
  </si>
  <si>
    <t>52.12606</t>
  </si>
  <si>
    <t>6.62037</t>
  </si>
  <si>
    <t>52.12753</t>
  </si>
  <si>
    <t>51.99007</t>
  </si>
  <si>
    <t>6.71945</t>
  </si>
  <si>
    <t>51.97368</t>
  </si>
  <si>
    <t>6.81889</t>
  </si>
  <si>
    <t>51.98665</t>
  </si>
  <si>
    <t>6.71166</t>
  </si>
  <si>
    <t>51.99006</t>
  </si>
  <si>
    <t>6.71948</t>
  </si>
  <si>
    <t>51.98166</t>
  </si>
  <si>
    <t>6.80058</t>
  </si>
  <si>
    <t>51.98413</t>
  </si>
  <si>
    <t>6.78909</t>
  </si>
  <si>
    <t>52.01953</t>
  </si>
  <si>
    <t>6.09456</t>
  </si>
  <si>
    <t>52.03062</t>
  </si>
  <si>
    <t>6.09171</t>
  </si>
  <si>
    <t>52.02323</t>
  </si>
  <si>
    <t>6.09277</t>
  </si>
  <si>
    <t>52.13831</t>
  </si>
  <si>
    <t>6.38091</t>
  </si>
  <si>
    <t>51.90355</t>
  </si>
  <si>
    <t>6.32925</t>
  </si>
  <si>
    <t>51.96973</t>
  </si>
  <si>
    <t>6.64618</t>
  </si>
  <si>
    <t>6.67132</t>
  </si>
  <si>
    <t>51.98682</t>
  </si>
  <si>
    <t>6.66983</t>
  </si>
  <si>
    <t>51.94019</t>
  </si>
  <si>
    <t>6.61295</t>
  </si>
  <si>
    <t>51.95672</t>
  </si>
  <si>
    <t>6.72446</t>
  </si>
  <si>
    <t>51.95611</t>
  </si>
  <si>
    <t>6.72565</t>
  </si>
  <si>
    <t>52.24322</t>
  </si>
  <si>
    <t>6.39898</t>
  </si>
  <si>
    <t>52.18615</t>
  </si>
  <si>
    <t>6.52045</t>
  </si>
  <si>
    <t>52.19211</t>
  </si>
  <si>
    <t>6.50602</t>
  </si>
  <si>
    <t>52.19481</t>
  </si>
  <si>
    <t>6.50609</t>
  </si>
  <si>
    <t>6.50154</t>
  </si>
  <si>
    <t>6.47886</t>
  </si>
  <si>
    <t>52.23977</t>
  </si>
  <si>
    <t>6.42486</t>
  </si>
  <si>
    <t>52.23991</t>
  </si>
  <si>
    <t>6.42491</t>
  </si>
  <si>
    <t>6.38637</t>
  </si>
  <si>
    <t>52.24655</t>
  </si>
  <si>
    <t>6.34631</t>
  </si>
  <si>
    <t>52.24773</t>
  </si>
  <si>
    <t>6.30481</t>
  </si>
  <si>
    <t>52.24398</t>
  </si>
  <si>
    <t>6.27304</t>
  </si>
  <si>
    <t>52.23868</t>
  </si>
  <si>
    <t>6.23342</t>
  </si>
  <si>
    <t>51.88297</t>
  </si>
  <si>
    <t>6.40031</t>
  </si>
  <si>
    <t>51.99437</t>
  </si>
  <si>
    <t>5.89993</t>
  </si>
  <si>
    <t>51.97223</t>
  </si>
  <si>
    <t>6.56312</t>
  </si>
  <si>
    <t>51.89997</t>
  </si>
  <si>
    <t>6.59022</t>
  </si>
  <si>
    <t>51.86988</t>
  </si>
  <si>
    <t>6.47484</t>
  </si>
  <si>
    <t>51.96015</t>
  </si>
  <si>
    <t>6.36055</t>
  </si>
  <si>
    <t>51.94653</t>
  </si>
  <si>
    <t>6.62707</t>
  </si>
  <si>
    <t>51.94843</t>
  </si>
  <si>
    <t>52.1502</t>
  </si>
  <si>
    <t>6.77077</t>
  </si>
  <si>
    <t>51.94725</t>
  </si>
  <si>
    <t>6.73653</t>
  </si>
  <si>
    <t>51.9507</t>
  </si>
  <si>
    <t>6.719</t>
  </si>
  <si>
    <t>51.93985</t>
  </si>
  <si>
    <t>6.73512</t>
  </si>
  <si>
    <t>51.9462</t>
  </si>
  <si>
    <t>6.7382</t>
  </si>
  <si>
    <t>52.11776</t>
  </si>
  <si>
    <t>6.47934</t>
  </si>
  <si>
    <t>51.98987</t>
  </si>
  <si>
    <t>5.86573</t>
  </si>
  <si>
    <t>51.98108</t>
  </si>
  <si>
    <t>5.86547</t>
  </si>
  <si>
    <t>51.94063</t>
  </si>
  <si>
    <t>6.5129</t>
  </si>
  <si>
    <t>51.88103</t>
  </si>
  <si>
    <t>6.38753</t>
  </si>
  <si>
    <t>52.03877</t>
  </si>
  <si>
    <t>52.03789</t>
  </si>
  <si>
    <t>6.64364</t>
  </si>
  <si>
    <t>52.07953</t>
  </si>
  <si>
    <t>6.06409</t>
  </si>
  <si>
    <t>52.07672</t>
  </si>
  <si>
    <t>6.08301</t>
  </si>
  <si>
    <t>52.07846</t>
  </si>
  <si>
    <t>6.09179</t>
  </si>
  <si>
    <t>52.07296</t>
  </si>
  <si>
    <t>6.11066</t>
  </si>
  <si>
    <t>52.06389</t>
  </si>
  <si>
    <t>6.12364</t>
  </si>
  <si>
    <t>52.01955</t>
  </si>
  <si>
    <t>6.01947</t>
  </si>
  <si>
    <t>51.93058</t>
  </si>
  <si>
    <t>51.92809</t>
  </si>
  <si>
    <t>51.87892</t>
  </si>
  <si>
    <t>6.19153</t>
  </si>
  <si>
    <t>51.96666</t>
  </si>
  <si>
    <t>6.7916</t>
  </si>
  <si>
    <t>51.93753</t>
  </si>
  <si>
    <t>6.66267</t>
  </si>
  <si>
    <t>51.93299</t>
  </si>
  <si>
    <t>6.61844</t>
  </si>
  <si>
    <t>51.93725</t>
  </si>
  <si>
    <t>6.6413</t>
  </si>
  <si>
    <t>51.93801</t>
  </si>
  <si>
    <t>6.67566</t>
  </si>
  <si>
    <t>51.90103</t>
  </si>
  <si>
    <t>6.3499</t>
  </si>
  <si>
    <t>51.93449</t>
  </si>
  <si>
    <t>6.26367</t>
  </si>
  <si>
    <t>51.93292</t>
  </si>
  <si>
    <t>6.2676</t>
  </si>
  <si>
    <t>51.93819</t>
  </si>
  <si>
    <t>6.26628</t>
  </si>
  <si>
    <t>51.93395</t>
  </si>
  <si>
    <t>6.26256</t>
  </si>
  <si>
    <t>51.94618</t>
  </si>
  <si>
    <t>6.73859</t>
  </si>
  <si>
    <t>51.89983</t>
  </si>
  <si>
    <t>6.35187</t>
  </si>
  <si>
    <t>51.89715</t>
  </si>
  <si>
    <t>6.349</t>
  </si>
  <si>
    <t>51.9458</t>
  </si>
  <si>
    <t>6.70675</t>
  </si>
  <si>
    <t>51.85517</t>
  </si>
  <si>
    <t>6.1019</t>
  </si>
  <si>
    <t>51.85994</t>
  </si>
  <si>
    <t>6.10773</t>
  </si>
  <si>
    <t>52.15652</t>
  </si>
  <si>
    <t>6.64835</t>
  </si>
  <si>
    <t>51.97586</t>
  </si>
  <si>
    <t>6.69191</t>
  </si>
  <si>
    <t>52.16022</t>
  </si>
  <si>
    <t>6.23392</t>
  </si>
  <si>
    <t>52.17544</t>
  </si>
  <si>
    <t>6.46248</t>
  </si>
  <si>
    <t>51.90758</t>
  </si>
  <si>
    <t>6.35796</t>
  </si>
  <si>
    <t>51.88747</t>
  </si>
  <si>
    <t>6.37104</t>
  </si>
  <si>
    <t>51.88979</t>
  </si>
  <si>
    <t>6.36626</t>
  </si>
  <si>
    <t>52.11451</t>
  </si>
  <si>
    <t>6.21742</t>
  </si>
  <si>
    <t>52.11267</t>
  </si>
  <si>
    <t>6.30057</t>
  </si>
  <si>
    <t>52.10804</t>
  </si>
  <si>
    <t>6.32874</t>
  </si>
  <si>
    <t>51.94863</t>
  </si>
  <si>
    <t>6.44371</t>
  </si>
  <si>
    <t>51.93638</t>
  </si>
  <si>
    <t>6.4771</t>
  </si>
  <si>
    <t>51.93622</t>
  </si>
  <si>
    <t>6.46979</t>
  </si>
  <si>
    <t>51.87887</t>
  </si>
  <si>
    <t>6.48489</t>
  </si>
  <si>
    <t>52.05252</t>
  </si>
  <si>
    <t>6.68563</t>
  </si>
  <si>
    <t>52.01109</t>
  </si>
  <si>
    <t>6.45623</t>
  </si>
  <si>
    <t>52.09429</t>
  </si>
  <si>
    <t>6.2753</t>
  </si>
  <si>
    <t>51.97766</t>
  </si>
  <si>
    <t>6.53196</t>
  </si>
  <si>
    <t>51.97428</t>
  </si>
  <si>
    <t>6.53697</t>
  </si>
  <si>
    <t>52.06147</t>
  </si>
  <si>
    <t>6.41472</t>
  </si>
  <si>
    <t>52.06488</t>
  </si>
  <si>
    <t>6.41169</t>
  </si>
  <si>
    <t>51.86947</t>
  </si>
  <si>
    <t>6.34326</t>
  </si>
  <si>
    <t>52.05621</t>
  </si>
  <si>
    <t>6.45163</t>
  </si>
  <si>
    <t>52.08992</t>
  </si>
  <si>
    <t>6.62283</t>
  </si>
  <si>
    <t>52.1288</t>
  </si>
  <si>
    <t>6.3467</t>
  </si>
  <si>
    <t>51.929</t>
  </si>
  <si>
    <t>6.7584</t>
  </si>
  <si>
    <t>51.93042</t>
  </si>
  <si>
    <t>6.77234</t>
  </si>
  <si>
    <t>51.99413</t>
  </si>
  <si>
    <t>6.59814</t>
  </si>
  <si>
    <t>52.15299</t>
  </si>
  <si>
    <t>6.45974</t>
  </si>
  <si>
    <t>52.11139</t>
  </si>
  <si>
    <t>6.46312</t>
  </si>
  <si>
    <t>52.09912</t>
  </si>
  <si>
    <t>6.40166</t>
  </si>
  <si>
    <t>6.70911</t>
  </si>
  <si>
    <t>51.98424</t>
  </si>
  <si>
    <t>5.97873</t>
  </si>
  <si>
    <t>51.98965</t>
  </si>
  <si>
    <t>5.99665</t>
  </si>
  <si>
    <t>51.98812</t>
  </si>
  <si>
    <t>5.97929</t>
  </si>
  <si>
    <t>51.98368</t>
  </si>
  <si>
    <t>5.98263</t>
  </si>
  <si>
    <t>51.98412</t>
  </si>
  <si>
    <t>5.97385</t>
  </si>
  <si>
    <t>51.98887</t>
  </si>
  <si>
    <t>5.99035</t>
  </si>
  <si>
    <t>51.98593</t>
  </si>
  <si>
    <t>5.97499</t>
  </si>
  <si>
    <t>52.2201</t>
  </si>
  <si>
    <t>6.39257</t>
  </si>
  <si>
    <t>51.88788</t>
  </si>
  <si>
    <t>6.40257</t>
  </si>
  <si>
    <t>6.62302</t>
  </si>
  <si>
    <t>51.99067</t>
  </si>
  <si>
    <t>6.61098</t>
  </si>
  <si>
    <t>51.98779</t>
  </si>
  <si>
    <t>6.62322</t>
  </si>
  <si>
    <t>51.99088</t>
  </si>
  <si>
    <t>6.58993</t>
  </si>
  <si>
    <t>51.98958</t>
  </si>
  <si>
    <t>6.61089</t>
  </si>
  <si>
    <t>52.21814</t>
  </si>
  <si>
    <t>6.34576</t>
  </si>
  <si>
    <t>52.08372</t>
  </si>
  <si>
    <t>6.66207</t>
  </si>
  <si>
    <t>51.96133</t>
  </si>
  <si>
    <t>6.76519</t>
  </si>
  <si>
    <t>51.96407</t>
  </si>
  <si>
    <t>6.73853</t>
  </si>
  <si>
    <t>52.0957</t>
  </si>
  <si>
    <t>6.52988</t>
  </si>
  <si>
    <t>51.92372</t>
  </si>
  <si>
    <t>6.29043</t>
  </si>
  <si>
    <t>51.93739</t>
  </si>
  <si>
    <t>6.2984</t>
  </si>
  <si>
    <t>51.9221</t>
  </si>
  <si>
    <t>5.99571</t>
  </si>
  <si>
    <t>51.919</t>
  </si>
  <si>
    <t>5.99625</t>
  </si>
  <si>
    <t>52.10376</t>
  </si>
  <si>
    <t>6.35714</t>
  </si>
  <si>
    <t>52.12129</t>
  </si>
  <si>
    <t>6.38451</t>
  </si>
  <si>
    <t>51.96884</t>
  </si>
  <si>
    <t>6.23678</t>
  </si>
  <si>
    <t>51.97979</t>
  </si>
  <si>
    <t>6.18326</t>
  </si>
  <si>
    <t>51.97932</t>
  </si>
  <si>
    <t>6.21753</t>
  </si>
  <si>
    <t>51.95925</t>
  </si>
  <si>
    <t>5.96361</t>
  </si>
  <si>
    <t>6.21797</t>
  </si>
  <si>
    <t>51.98055</t>
  </si>
  <si>
    <t>6.60445</t>
  </si>
  <si>
    <t>51.97934</t>
  </si>
  <si>
    <t>6.61498</t>
  </si>
  <si>
    <t>51.98745</t>
  </si>
  <si>
    <t>51.97764</t>
  </si>
  <si>
    <t>6.6072</t>
  </si>
  <si>
    <t>51.95804</t>
  </si>
  <si>
    <t>6.59086</t>
  </si>
  <si>
    <t>51.93317</t>
  </si>
  <si>
    <t>6.60281</t>
  </si>
  <si>
    <t>52.09906</t>
  </si>
  <si>
    <t>6.30002</t>
  </si>
  <si>
    <t>51.96591</t>
  </si>
  <si>
    <t>6.0023</t>
  </si>
  <si>
    <t>51.96269</t>
  </si>
  <si>
    <t>5.99918</t>
  </si>
  <si>
    <t>52.01887</t>
  </si>
  <si>
    <t>6.65904</t>
  </si>
  <si>
    <t>51.9741</t>
  </si>
  <si>
    <t>6.24297</t>
  </si>
  <si>
    <t>51.97028</t>
  </si>
  <si>
    <t>6.25224</t>
  </si>
  <si>
    <t>51.97387</t>
  </si>
  <si>
    <t>6.25461</t>
  </si>
  <si>
    <t>51.9994</t>
  </si>
  <si>
    <t>6.23471</t>
  </si>
  <si>
    <t>52.15304</t>
  </si>
  <si>
    <t>6.87038</t>
  </si>
  <si>
    <t>51.98075</t>
  </si>
  <si>
    <t>6.04804</t>
  </si>
  <si>
    <t>51.96725</t>
  </si>
  <si>
    <t>6.00151</t>
  </si>
  <si>
    <t>51.95856</t>
  </si>
  <si>
    <t>5.99534</t>
  </si>
  <si>
    <t>52.17263</t>
  </si>
  <si>
    <t>6.56767</t>
  </si>
  <si>
    <t>51.96365</t>
  </si>
  <si>
    <t>6.80514</t>
  </si>
  <si>
    <t>51.98558</t>
  </si>
  <si>
    <t>6.74254</t>
  </si>
  <si>
    <t>51.97703</t>
  </si>
  <si>
    <t>6.75784</t>
  </si>
  <si>
    <t>51.86878</t>
  </si>
  <si>
    <t>6.20031</t>
  </si>
  <si>
    <t>52.15586</t>
  </si>
  <si>
    <t>6.59838</t>
  </si>
  <si>
    <t>52.09131</t>
  </si>
  <si>
    <t>6.24442</t>
  </si>
  <si>
    <t>52.09328</t>
  </si>
  <si>
    <t>6.24986</t>
  </si>
  <si>
    <t>52.09296</t>
  </si>
  <si>
    <t>6.25394</t>
  </si>
  <si>
    <t>52.14878</t>
  </si>
  <si>
    <t>6.80682</t>
  </si>
  <si>
    <t>52.14813</t>
  </si>
  <si>
    <t>6.26597</t>
  </si>
  <si>
    <t>52.14838</t>
  </si>
  <si>
    <t>6.26587</t>
  </si>
  <si>
    <t>52.14825</t>
  </si>
  <si>
    <t>6.26549</t>
  </si>
  <si>
    <t>52.14844</t>
  </si>
  <si>
    <t>52.09869</t>
  </si>
  <si>
    <t>6.40363</t>
  </si>
  <si>
    <t>51.90768</t>
  </si>
  <si>
    <t>6.70768</t>
  </si>
  <si>
    <t>51.95252</t>
  </si>
  <si>
    <t>5.99235</t>
  </si>
  <si>
    <t>51.96936</t>
  </si>
  <si>
    <t>5.98643</t>
  </si>
  <si>
    <t>51.95495</t>
  </si>
  <si>
    <t>5.98544</t>
  </si>
  <si>
    <t>51.95115</t>
  </si>
  <si>
    <t>5.98584</t>
  </si>
  <si>
    <t>51.95383</t>
  </si>
  <si>
    <t>5.97346</t>
  </si>
  <si>
    <t>51.9542</t>
  </si>
  <si>
    <t>5.96423</t>
  </si>
  <si>
    <t>51.96239</t>
  </si>
  <si>
    <t>5.98344</t>
  </si>
  <si>
    <t>51.95562</t>
  </si>
  <si>
    <t>5.98492</t>
  </si>
  <si>
    <t>5.96791</t>
  </si>
  <si>
    <t>51.95441</t>
  </si>
  <si>
    <t>5.9632</t>
  </si>
  <si>
    <t>51.94926</t>
  </si>
  <si>
    <t>5.97799</t>
  </si>
  <si>
    <t>51.97887</t>
  </si>
  <si>
    <t>6.72673</t>
  </si>
  <si>
    <t>51.97893</t>
  </si>
  <si>
    <t>6.72777</t>
  </si>
  <si>
    <t>51.97937</t>
  </si>
  <si>
    <t>6.72868</t>
  </si>
  <si>
    <t>51.97962</t>
  </si>
  <si>
    <t>6.72871</t>
  </si>
  <si>
    <t>6.70161</t>
  </si>
  <si>
    <t>51.9799</t>
  </si>
  <si>
    <t>6.69991</t>
  </si>
  <si>
    <t>51.96807</t>
  </si>
  <si>
    <t>6.72973</t>
  </si>
  <si>
    <t>51.97563</t>
  </si>
  <si>
    <t>6.72063</t>
  </si>
  <si>
    <t>51.98196</t>
  </si>
  <si>
    <t>6.71717</t>
  </si>
  <si>
    <t>51.95453</t>
  </si>
  <si>
    <t>6.70725</t>
  </si>
  <si>
    <t>51.91816</t>
  </si>
  <si>
    <t>6.73558</t>
  </si>
  <si>
    <t>51.95848</t>
  </si>
  <si>
    <t>6.72468</t>
  </si>
  <si>
    <t>51.93562</t>
  </si>
  <si>
    <t>6.71819</t>
  </si>
  <si>
    <t>51.95079</t>
  </si>
  <si>
    <t>6.71648</t>
  </si>
  <si>
    <t>6.7288</t>
  </si>
  <si>
    <t>51.95607</t>
  </si>
  <si>
    <t>6.69442</t>
  </si>
  <si>
    <t>51.94718</t>
  </si>
  <si>
    <t>6.7367</t>
  </si>
  <si>
    <t>52.25279</t>
  </si>
  <si>
    <t>6.3958</t>
  </si>
  <si>
    <t>52.13363</t>
  </si>
  <si>
    <t>6.23473</t>
  </si>
  <si>
    <t>52.14326</t>
  </si>
  <si>
    <t>6.86129</t>
  </si>
  <si>
    <t>51.92576</t>
  </si>
  <si>
    <t>6.31125</t>
  </si>
  <si>
    <t>52.22892</t>
  </si>
  <si>
    <t>6.27845</t>
  </si>
  <si>
    <t>52.23184</t>
  </si>
  <si>
    <t>6.24938</t>
  </si>
  <si>
    <t>52.22832</t>
  </si>
  <si>
    <t>6.26757</t>
  </si>
  <si>
    <t>52.1886</t>
  </si>
  <si>
    <t>6.49716</t>
  </si>
  <si>
    <t>52.23419</t>
  </si>
  <si>
    <t>6.31823</t>
  </si>
  <si>
    <t>51.9538</t>
  </si>
  <si>
    <t>6.06309</t>
  </si>
  <si>
    <t>51.97536</t>
  </si>
  <si>
    <t>6.06722</t>
  </si>
  <si>
    <t>51.89439</t>
  </si>
  <si>
    <t>6.43683</t>
  </si>
  <si>
    <t>52.01367</t>
  </si>
  <si>
    <t>6.36166</t>
  </si>
  <si>
    <t>52.00737</t>
  </si>
  <si>
    <t>6.35619</t>
  </si>
  <si>
    <t>51.957</t>
  </si>
  <si>
    <t>6.58646</t>
  </si>
  <si>
    <t>51.96186</t>
  </si>
  <si>
    <t>6.56384</t>
  </si>
  <si>
    <t>51.95797</t>
  </si>
  <si>
    <t>6.59794</t>
  </si>
  <si>
    <t>52.01563</t>
  </si>
  <si>
    <t>6.46831</t>
  </si>
  <si>
    <t>52.0082</t>
  </si>
  <si>
    <t>6.52283</t>
  </si>
  <si>
    <t>52.00212</t>
  </si>
  <si>
    <t>6.51551</t>
  </si>
  <si>
    <t>51.99804</t>
  </si>
  <si>
    <t>6.67302</t>
  </si>
  <si>
    <t>51.99912</t>
  </si>
  <si>
    <t>6.23309</t>
  </si>
  <si>
    <t>6.32423</t>
  </si>
  <si>
    <t>52.12545</t>
  </si>
  <si>
    <t>6.84453</t>
  </si>
  <si>
    <t>52.13054</t>
  </si>
  <si>
    <t>6.82387</t>
  </si>
  <si>
    <t>52.14256</t>
  </si>
  <si>
    <t>6.79368</t>
  </si>
  <si>
    <t>52.13571</t>
  </si>
  <si>
    <t>6.20072</t>
  </si>
  <si>
    <t>6.21646</t>
  </si>
  <si>
    <t>52.12743</t>
  </si>
  <si>
    <t>6.19917</t>
  </si>
  <si>
    <t>52.13894</t>
  </si>
  <si>
    <t>6.19317</t>
  </si>
  <si>
    <t>52.13712</t>
  </si>
  <si>
    <t>6.19569</t>
  </si>
  <si>
    <t>52.13506</t>
  </si>
  <si>
    <t>6.19493</t>
  </si>
  <si>
    <t>52.12916</t>
  </si>
  <si>
    <t>6.20943</t>
  </si>
  <si>
    <t>52.13881</t>
  </si>
  <si>
    <t>6.21165</t>
  </si>
  <si>
    <t>52.14487</t>
  </si>
  <si>
    <t>6.21205</t>
  </si>
  <si>
    <t>52.16006</t>
  </si>
  <si>
    <t>6.20576</t>
  </si>
  <si>
    <t>52.15644</t>
  </si>
  <si>
    <t>6.20953</t>
  </si>
  <si>
    <t>52.15173</t>
  </si>
  <si>
    <t>6.20121</t>
  </si>
  <si>
    <t>52.12621</t>
  </si>
  <si>
    <t>6.20519</t>
  </si>
  <si>
    <t>51.96274</t>
  </si>
  <si>
    <t>6.31841</t>
  </si>
  <si>
    <t>51.95961</t>
  </si>
  <si>
    <t>6.31617</t>
  </si>
  <si>
    <t>52.19241</t>
  </si>
  <si>
    <t>6.49813</t>
  </si>
  <si>
    <t>51.94239</t>
  </si>
  <si>
    <t>6.07298</t>
  </si>
  <si>
    <t>51.93386</t>
  </si>
  <si>
    <t>6.08207</t>
  </si>
  <si>
    <t>51.92765</t>
  </si>
  <si>
    <t>6.09063</t>
  </si>
  <si>
    <t>51.93192</t>
  </si>
  <si>
    <t>6.10001</t>
  </si>
  <si>
    <t>51.93223</t>
  </si>
  <si>
    <t>6.1004</t>
  </si>
  <si>
    <t>51.92994</t>
  </si>
  <si>
    <t>6.09773</t>
  </si>
  <si>
    <t>51.94674</t>
  </si>
  <si>
    <t>6.07126</t>
  </si>
  <si>
    <t>51.93501</t>
  </si>
  <si>
    <t>6.05983</t>
  </si>
  <si>
    <t>51.93718</t>
  </si>
  <si>
    <t>6.06142</t>
  </si>
  <si>
    <t>51.94421</t>
  </si>
  <si>
    <t>6.06077</t>
  </si>
  <si>
    <t>51.94195</t>
  </si>
  <si>
    <t>6.05926</t>
  </si>
  <si>
    <t>51.94414</t>
  </si>
  <si>
    <t>6.07609</t>
  </si>
  <si>
    <t>6.08196</t>
  </si>
  <si>
    <t>51.93538</t>
  </si>
  <si>
    <t>6.0813</t>
  </si>
  <si>
    <t>51.91936</t>
  </si>
  <si>
    <t>6.08029</t>
  </si>
  <si>
    <t>51.92739</t>
  </si>
  <si>
    <t>6.08372</t>
  </si>
  <si>
    <t>51.99297</t>
  </si>
  <si>
    <t>6.07216</t>
  </si>
  <si>
    <t>51.91892</t>
  </si>
  <si>
    <t>6.67511</t>
  </si>
  <si>
    <t>52.13181</t>
  </si>
  <si>
    <t>6.60065</t>
  </si>
  <si>
    <t>51.97969</t>
  </si>
  <si>
    <t>51.97902</t>
  </si>
  <si>
    <t>6.72834</t>
  </si>
  <si>
    <t>52.09078</t>
  </si>
  <si>
    <t>6.73565</t>
  </si>
  <si>
    <t>52.11733</t>
  </si>
  <si>
    <t>6.59138</t>
  </si>
  <si>
    <t>6.41199</t>
  </si>
  <si>
    <t>51.97205</t>
  </si>
  <si>
    <t>5.99961</t>
  </si>
  <si>
    <t>52.08902</t>
  </si>
  <si>
    <t>6.43947</t>
  </si>
  <si>
    <t>52.08972</t>
  </si>
  <si>
    <t>6.44</t>
  </si>
  <si>
    <t>52.08958</t>
  </si>
  <si>
    <t>6.44016</t>
  </si>
  <si>
    <t>52.08913</t>
  </si>
  <si>
    <t>6.44019</t>
  </si>
  <si>
    <t>52.08932</t>
  </si>
  <si>
    <t>6.43981</t>
  </si>
  <si>
    <t>52.08946</t>
  </si>
  <si>
    <t>6.43985</t>
  </si>
  <si>
    <t>52.08941</t>
  </si>
  <si>
    <t>6.43971</t>
  </si>
  <si>
    <t>51.9927</t>
  </si>
  <si>
    <t>6.07199</t>
  </si>
  <si>
    <t>51.98761</t>
  </si>
  <si>
    <t>6.7055</t>
  </si>
  <si>
    <t>6.70549</t>
  </si>
  <si>
    <t>51.98748</t>
  </si>
  <si>
    <t>6.7053</t>
  </si>
  <si>
    <t>51.98749</t>
  </si>
  <si>
    <t>51.9875</t>
  </si>
  <si>
    <t>6.70533</t>
  </si>
  <si>
    <t>51.98751</t>
  </si>
  <si>
    <t>6.70534</t>
  </si>
  <si>
    <t>51.98752</t>
  </si>
  <si>
    <t>51.98753</t>
  </si>
  <si>
    <t>6.70537</t>
  </si>
  <si>
    <t>51.98754</t>
  </si>
  <si>
    <t>6.70539</t>
  </si>
  <si>
    <t>51.98755</t>
  </si>
  <si>
    <t>6.7054</t>
  </si>
  <si>
    <t>51.98756</t>
  </si>
  <si>
    <t>6.70542</t>
  </si>
  <si>
    <t>6.70543</t>
  </si>
  <si>
    <t>51.98757</t>
  </si>
  <si>
    <t>6.70545</t>
  </si>
  <si>
    <t>51.98758</t>
  </si>
  <si>
    <t>6.70546</t>
  </si>
  <si>
    <t>51.98759</t>
  </si>
  <si>
    <t>6.70548</t>
  </si>
  <si>
    <t>52.78611</t>
  </si>
  <si>
    <t>5.77571</t>
  </si>
  <si>
    <t>52.78211</t>
  </si>
  <si>
    <t>5.72491</t>
  </si>
  <si>
    <t>52.66603</t>
  </si>
  <si>
    <t>5.6339</t>
  </si>
  <si>
    <t>52.66712</t>
  </si>
  <si>
    <t>52.70258</t>
  </si>
  <si>
    <t>5.94668</t>
  </si>
  <si>
    <t>52.72639</t>
  </si>
  <si>
    <t>5.87376</t>
  </si>
  <si>
    <t>52.69378</t>
  </si>
  <si>
    <t>5.33504</t>
  </si>
  <si>
    <t>52.67571</t>
  </si>
  <si>
    <t>5.83843</t>
  </si>
  <si>
    <t>52.36064</t>
  </si>
  <si>
    <t>5.50836</t>
  </si>
  <si>
    <t>52.36082</t>
  </si>
  <si>
    <t>5.50821</t>
  </si>
  <si>
    <t>52.36099</t>
  </si>
  <si>
    <t>5.5082</t>
  </si>
  <si>
    <t>52.82532</t>
  </si>
  <si>
    <t>5.69924</t>
  </si>
  <si>
    <t>52.84152</t>
  </si>
  <si>
    <t>5.72084</t>
  </si>
  <si>
    <t>52.83426</t>
  </si>
  <si>
    <t>5.70463</t>
  </si>
  <si>
    <t>52.7619</t>
  </si>
  <si>
    <t>5.60882</t>
  </si>
  <si>
    <t>52.80955</t>
  </si>
  <si>
    <t>5.7452</t>
  </si>
  <si>
    <t>52.77504</t>
  </si>
  <si>
    <t>5.74696</t>
  </si>
  <si>
    <t>52.80486</t>
  </si>
  <si>
    <t>5.73486</t>
  </si>
  <si>
    <t>52.79733</t>
  </si>
  <si>
    <t>5.69156</t>
  </si>
  <si>
    <t>52.6671</t>
  </si>
  <si>
    <t>5.69544</t>
  </si>
  <si>
    <t>52.76044</t>
  </si>
  <si>
    <t>5.75052</t>
  </si>
  <si>
    <t>52.75294</t>
  </si>
  <si>
    <t>5.71824</t>
  </si>
  <si>
    <t>52.74526</t>
  </si>
  <si>
    <t>5.75239</t>
  </si>
  <si>
    <t>52.73176</t>
  </si>
  <si>
    <t>5.65983</t>
  </si>
  <si>
    <t>52.73148</t>
  </si>
  <si>
    <t>5.69173</t>
  </si>
  <si>
    <t>52.73083</t>
  </si>
  <si>
    <t>5.75343</t>
  </si>
  <si>
    <t>52.7153</t>
  </si>
  <si>
    <t>5.65722</t>
  </si>
  <si>
    <t>52.71685</t>
  </si>
  <si>
    <t>5.73968</t>
  </si>
  <si>
    <t>52.71914</t>
  </si>
  <si>
    <t>5.72725</t>
  </si>
  <si>
    <t>52.76097</t>
  </si>
  <si>
    <t>52.73206</t>
  </si>
  <si>
    <t>5.65257</t>
  </si>
  <si>
    <t>52.73204</t>
  </si>
  <si>
    <t>5.62233</t>
  </si>
  <si>
    <t>52.71913</t>
  </si>
  <si>
    <t>5.73042</t>
  </si>
  <si>
    <t>52.71525</t>
  </si>
  <si>
    <t>52.71663</t>
  </si>
  <si>
    <t>5.68292</t>
  </si>
  <si>
    <t>5.6909</t>
  </si>
  <si>
    <t>52.71699</t>
  </si>
  <si>
    <t>5.64522</t>
  </si>
  <si>
    <t>52.72717</t>
  </si>
  <si>
    <t>5.74531</t>
  </si>
  <si>
    <t>52.7879</t>
  </si>
  <si>
    <t>5.79692</t>
  </si>
  <si>
    <t>52.77517</t>
  </si>
  <si>
    <t>5.77077</t>
  </si>
  <si>
    <t>52.7897</t>
  </si>
  <si>
    <t>5.78068</t>
  </si>
  <si>
    <t>52.78466</t>
  </si>
  <si>
    <t>5.77371</t>
  </si>
  <si>
    <t>52.74741</t>
  </si>
  <si>
    <t>5.7763</t>
  </si>
  <si>
    <t>52.75855</t>
  </si>
  <si>
    <t>5.77412</t>
  </si>
  <si>
    <t>52.73644</t>
  </si>
  <si>
    <t>5.76792</t>
  </si>
  <si>
    <t>52.73326</t>
  </si>
  <si>
    <t>5.86015</t>
  </si>
  <si>
    <t>52.75544</t>
  </si>
  <si>
    <t>5.87786</t>
  </si>
  <si>
    <t>52.74653</t>
  </si>
  <si>
    <t>5.85377</t>
  </si>
  <si>
    <t>52.74448</t>
  </si>
  <si>
    <t>5.88258</t>
  </si>
  <si>
    <t>52.73014</t>
  </si>
  <si>
    <t>5.88945</t>
  </si>
  <si>
    <t>52.73381</t>
  </si>
  <si>
    <t>5.86146</t>
  </si>
  <si>
    <t>52.74262</t>
  </si>
  <si>
    <t>5.77868</t>
  </si>
  <si>
    <t>52.73522</t>
  </si>
  <si>
    <t>5.87345</t>
  </si>
  <si>
    <t>52.7336</t>
  </si>
  <si>
    <t>5.86054</t>
  </si>
  <si>
    <t>52.74027</t>
  </si>
  <si>
    <t>5.85793</t>
  </si>
  <si>
    <t>5.88894</t>
  </si>
  <si>
    <t>52.75108</t>
  </si>
  <si>
    <t>5.85674</t>
  </si>
  <si>
    <t>52.76128</t>
  </si>
  <si>
    <t>5.83987</t>
  </si>
  <si>
    <t>52.75713</t>
  </si>
  <si>
    <t>5.83444</t>
  </si>
  <si>
    <t>52.73031</t>
  </si>
  <si>
    <t>5.88941</t>
  </si>
  <si>
    <t>52.72423</t>
  </si>
  <si>
    <t>5.89668</t>
  </si>
  <si>
    <t>52.71654</t>
  </si>
  <si>
    <t>5.94108</t>
  </si>
  <si>
    <t>52.71318</t>
  </si>
  <si>
    <t>5.92019</t>
  </si>
  <si>
    <t>52.52515</t>
  </si>
  <si>
    <t>5.78646</t>
  </si>
  <si>
    <t>52.50871</t>
  </si>
  <si>
    <t>5.76563</t>
  </si>
  <si>
    <t>52.51446</t>
  </si>
  <si>
    <t>5.82564</t>
  </si>
  <si>
    <t>52.49967</t>
  </si>
  <si>
    <t>5.45297</t>
  </si>
  <si>
    <t>52.48974</t>
  </si>
  <si>
    <t>5.389</t>
  </si>
  <si>
    <t>52.53956</t>
  </si>
  <si>
    <t>5.45022</t>
  </si>
  <si>
    <t>52.50238</t>
  </si>
  <si>
    <t>5.42164</t>
  </si>
  <si>
    <t>52.49779</t>
  </si>
  <si>
    <t>5.42698</t>
  </si>
  <si>
    <t>52.66395</t>
  </si>
  <si>
    <t>5.59506</t>
  </si>
  <si>
    <t>52.69944</t>
  </si>
  <si>
    <t>5.60705</t>
  </si>
  <si>
    <t>5.60486</t>
  </si>
  <si>
    <t>5.74573</t>
  </si>
  <si>
    <t>52.68496</t>
  </si>
  <si>
    <t>5.72202</t>
  </si>
  <si>
    <t>52.66781</t>
  </si>
  <si>
    <t>5.68041</t>
  </si>
  <si>
    <t>52.67567</t>
  </si>
  <si>
    <t>5.70036</t>
  </si>
  <si>
    <t>52.65916</t>
  </si>
  <si>
    <t>5.66078</t>
  </si>
  <si>
    <t>52.66689</t>
  </si>
  <si>
    <t>5.61499</t>
  </si>
  <si>
    <t>52.68508</t>
  </si>
  <si>
    <t>5.67854</t>
  </si>
  <si>
    <t>52.68778</t>
  </si>
  <si>
    <t>5.64433</t>
  </si>
  <si>
    <t>52.67913</t>
  </si>
  <si>
    <t>5.67296</t>
  </si>
  <si>
    <t>52.65967</t>
  </si>
  <si>
    <t>5.6217</t>
  </si>
  <si>
    <t>52.65787</t>
  </si>
  <si>
    <t>5.61436</t>
  </si>
  <si>
    <t>52.66267</t>
  </si>
  <si>
    <t>5.61551</t>
  </si>
  <si>
    <t>52.69742</t>
  </si>
  <si>
    <t>52.67109</t>
  </si>
  <si>
    <t>5.66412</t>
  </si>
  <si>
    <t>52.65956</t>
  </si>
  <si>
    <t>5.63069</t>
  </si>
  <si>
    <t>52.68431</t>
  </si>
  <si>
    <t>5.67747</t>
  </si>
  <si>
    <t>52.71119</t>
  </si>
  <si>
    <t>5.7239</t>
  </si>
  <si>
    <t>52.44175</t>
  </si>
  <si>
    <t>5.77997</t>
  </si>
  <si>
    <t>52.43793</t>
  </si>
  <si>
    <t>5.76887</t>
  </si>
  <si>
    <t>52.6046</t>
  </si>
  <si>
    <t>5.63799</t>
  </si>
  <si>
    <t>52.62121</t>
  </si>
  <si>
    <t>5.70456</t>
  </si>
  <si>
    <t>52.60535</t>
  </si>
  <si>
    <t>5.62776</t>
  </si>
  <si>
    <t>52.64397</t>
  </si>
  <si>
    <t>5.63068</t>
  </si>
  <si>
    <t>52.6432</t>
  </si>
  <si>
    <t>5.62995</t>
  </si>
  <si>
    <t>52.57188</t>
  </si>
  <si>
    <t>5.56856</t>
  </si>
  <si>
    <t>52.56337</t>
  </si>
  <si>
    <t>5.53546</t>
  </si>
  <si>
    <t>52.55246</t>
  </si>
  <si>
    <t>5.47744</t>
  </si>
  <si>
    <t>52.5495</t>
  </si>
  <si>
    <t>5.58829</t>
  </si>
  <si>
    <t>52.5604</t>
  </si>
  <si>
    <t>5.50757</t>
  </si>
  <si>
    <t>52.58342</t>
  </si>
  <si>
    <t>5.54435</t>
  </si>
  <si>
    <t>52.59767</t>
  </si>
  <si>
    <t>5.58083</t>
  </si>
  <si>
    <t>52.43977</t>
  </si>
  <si>
    <t>5.77347</t>
  </si>
  <si>
    <t>52.53605</t>
  </si>
  <si>
    <t>5.47288</t>
  </si>
  <si>
    <t>52.54291</t>
  </si>
  <si>
    <t>5.46944</t>
  </si>
  <si>
    <t>52.50333</t>
  </si>
  <si>
    <t>5.59059</t>
  </si>
  <si>
    <t>52.52272</t>
  </si>
  <si>
    <t>5.59024</t>
  </si>
  <si>
    <t>52.52062</t>
  </si>
  <si>
    <t>5.5235</t>
  </si>
  <si>
    <t>52.54073</t>
  </si>
  <si>
    <t>5.58879</t>
  </si>
  <si>
    <t>52.53709</t>
  </si>
  <si>
    <t>5.48802</t>
  </si>
  <si>
    <t>52.51724</t>
  </si>
  <si>
    <t>5.50948</t>
  </si>
  <si>
    <t>52.52524</t>
  </si>
  <si>
    <t>5.49613</t>
  </si>
  <si>
    <t>52.52008</t>
  </si>
  <si>
    <t>5.47034</t>
  </si>
  <si>
    <t>52.5422</t>
  </si>
  <si>
    <t>5.47712</t>
  </si>
  <si>
    <t>52.53265</t>
  </si>
  <si>
    <t>5.5931</t>
  </si>
  <si>
    <t>52.53285</t>
  </si>
  <si>
    <t>5.59303</t>
  </si>
  <si>
    <t>52.53314</t>
  </si>
  <si>
    <t>5.59786</t>
  </si>
  <si>
    <t>52.5227</t>
  </si>
  <si>
    <t>5.59006</t>
  </si>
  <si>
    <t>52.57505</t>
  </si>
  <si>
    <t>5.75191</t>
  </si>
  <si>
    <t>52.5709</t>
  </si>
  <si>
    <t>5.69389</t>
  </si>
  <si>
    <t>52.56183</t>
  </si>
  <si>
    <t>5.66722</t>
  </si>
  <si>
    <t>52.5851</t>
  </si>
  <si>
    <t>5.72442</t>
  </si>
  <si>
    <t>52.56604</t>
  </si>
  <si>
    <t>5.64208</t>
  </si>
  <si>
    <t>52.43324</t>
  </si>
  <si>
    <t>5.75811</t>
  </si>
  <si>
    <t>52.51656</t>
  </si>
  <si>
    <t>5.68905</t>
  </si>
  <si>
    <t>52.49079</t>
  </si>
  <si>
    <t>5.62216</t>
  </si>
  <si>
    <t>52.52222</t>
  </si>
  <si>
    <t>5.68409</t>
  </si>
  <si>
    <t>52.49294</t>
  </si>
  <si>
    <t>52.52855</t>
  </si>
  <si>
    <t>5.68066</t>
  </si>
  <si>
    <t>52.52776</t>
  </si>
  <si>
    <t>5.72548</t>
  </si>
  <si>
    <t>52.53186</t>
  </si>
  <si>
    <t>5.69887</t>
  </si>
  <si>
    <t>52.53715</t>
  </si>
  <si>
    <t>5.68788</t>
  </si>
  <si>
    <t>52.53576</t>
  </si>
  <si>
    <t>5.69614</t>
  </si>
  <si>
    <t>52.51767</t>
  </si>
  <si>
    <t>5.689</t>
  </si>
  <si>
    <t>52.51816</t>
  </si>
  <si>
    <t>5.65818</t>
  </si>
  <si>
    <t>52.49989</t>
  </si>
  <si>
    <t>5.64485</t>
  </si>
  <si>
    <t>52.5303</t>
  </si>
  <si>
    <t>5.67596</t>
  </si>
  <si>
    <t>52.53577</t>
  </si>
  <si>
    <t>5.67508</t>
  </si>
  <si>
    <t>52.52874</t>
  </si>
  <si>
    <t>5.66734</t>
  </si>
  <si>
    <t>52.53522</t>
  </si>
  <si>
    <t>5.66629</t>
  </si>
  <si>
    <t>52.40057</t>
  </si>
  <si>
    <t>5.24895</t>
  </si>
  <si>
    <t>52.40012</t>
  </si>
  <si>
    <t>5.24837</t>
  </si>
  <si>
    <t>52.40005</t>
  </si>
  <si>
    <t>5.24863</t>
  </si>
  <si>
    <t>52.40016</t>
  </si>
  <si>
    <t>5.24809</t>
  </si>
  <si>
    <t>5.24823</t>
  </si>
  <si>
    <t>5.24835</t>
  </si>
  <si>
    <t>52.68308</t>
  </si>
  <si>
    <t>5.88305</t>
  </si>
  <si>
    <t>52.70032</t>
  </si>
  <si>
    <t>5.81334</t>
  </si>
  <si>
    <t>52.70918</t>
  </si>
  <si>
    <t>5.82247</t>
  </si>
  <si>
    <t>52.71045</t>
  </si>
  <si>
    <t>5.85562</t>
  </si>
  <si>
    <t>52.70612</t>
  </si>
  <si>
    <t>5.85561</t>
  </si>
  <si>
    <t>52.70529</t>
  </si>
  <si>
    <t>5.76434</t>
  </si>
  <si>
    <t>52.68706</t>
  </si>
  <si>
    <t>5.86648</t>
  </si>
  <si>
    <t>52.66736</t>
  </si>
  <si>
    <t>5.87503</t>
  </si>
  <si>
    <t>52.68322</t>
  </si>
  <si>
    <t>5.85881</t>
  </si>
  <si>
    <t>52.70828</t>
  </si>
  <si>
    <t>5.88986</t>
  </si>
  <si>
    <t>52.69278</t>
  </si>
  <si>
    <t>5.89252</t>
  </si>
  <si>
    <t>52.70645</t>
  </si>
  <si>
    <t>5.86338</t>
  </si>
  <si>
    <t>52.71036</t>
  </si>
  <si>
    <t>5.87606</t>
  </si>
  <si>
    <t>52.70897</t>
  </si>
  <si>
    <t>5.79251</t>
  </si>
  <si>
    <t>52.71044</t>
  </si>
  <si>
    <t>5.87588</t>
  </si>
  <si>
    <t>5.90306</t>
  </si>
  <si>
    <t>52.65867</t>
  </si>
  <si>
    <t>5.88397</t>
  </si>
  <si>
    <t>52.66847</t>
  </si>
  <si>
    <t>5.81835</t>
  </si>
  <si>
    <t>52.70601</t>
  </si>
  <si>
    <t>5.85436</t>
  </si>
  <si>
    <t>52.68033</t>
  </si>
  <si>
    <t>5.88893</t>
  </si>
  <si>
    <t>52.70126</t>
  </si>
  <si>
    <t>5.77008</t>
  </si>
  <si>
    <t>5.82342</t>
  </si>
  <si>
    <t>52.63627</t>
  </si>
  <si>
    <t>5.79427</t>
  </si>
  <si>
    <t>52.64338</t>
  </si>
  <si>
    <t>5.8439</t>
  </si>
  <si>
    <t>52.63386</t>
  </si>
  <si>
    <t>5.77677</t>
  </si>
  <si>
    <t>52.62423</t>
  </si>
  <si>
    <t>5.89479</t>
  </si>
  <si>
    <t>52.62764</t>
  </si>
  <si>
    <t>5.8313</t>
  </si>
  <si>
    <t>52.69678</t>
  </si>
  <si>
    <t>5.91422</t>
  </si>
  <si>
    <t>52.66431</t>
  </si>
  <si>
    <t>5.90659</t>
  </si>
  <si>
    <t>52.66893</t>
  </si>
  <si>
    <t>5.92975</t>
  </si>
  <si>
    <t>52.65821</t>
  </si>
  <si>
    <t>5.98121</t>
  </si>
  <si>
    <t>52.66432</t>
  </si>
  <si>
    <t>5.90662</t>
  </si>
  <si>
    <t>52.66613</t>
  </si>
  <si>
    <t>5.9272</t>
  </si>
  <si>
    <t>52.70067</t>
  </si>
  <si>
    <t>52.69336</t>
  </si>
  <si>
    <t>5.95333</t>
  </si>
  <si>
    <t>52.64386</t>
  </si>
  <si>
    <t>5.93322</t>
  </si>
  <si>
    <t>52.57613</t>
  </si>
  <si>
    <t>5.75705</t>
  </si>
  <si>
    <t>52.57598</t>
  </si>
  <si>
    <t>5.77018</t>
  </si>
  <si>
    <t>52.54931</t>
  </si>
  <si>
    <t>5.8247</t>
  </si>
  <si>
    <t>52.37821</t>
  </si>
  <si>
    <t>5.15936</t>
  </si>
  <si>
    <t>5.16629</t>
  </si>
  <si>
    <t>52.3485</t>
  </si>
  <si>
    <t>5.1509</t>
  </si>
  <si>
    <t>52.43283</t>
  </si>
  <si>
    <t>5.25741</t>
  </si>
  <si>
    <t>5.26878</t>
  </si>
  <si>
    <t>52.42118</t>
  </si>
  <si>
    <t>5.23332</t>
  </si>
  <si>
    <t>52.41572</t>
  </si>
  <si>
    <t>5.23122</t>
  </si>
  <si>
    <t>52.38524</t>
  </si>
  <si>
    <t>5.23769</t>
  </si>
  <si>
    <t>52.38933</t>
  </si>
  <si>
    <t>5.25782</t>
  </si>
  <si>
    <t>5.23022</t>
  </si>
  <si>
    <t>52.4033</t>
  </si>
  <si>
    <t>5.28188</t>
  </si>
  <si>
    <t>52.38664</t>
  </si>
  <si>
    <t>5.31272</t>
  </si>
  <si>
    <t>52.40596</t>
  </si>
  <si>
    <t>5.24501</t>
  </si>
  <si>
    <t>52.4172</t>
  </si>
  <si>
    <t>5.22477</t>
  </si>
  <si>
    <t>52.41731</t>
  </si>
  <si>
    <t>5.22515</t>
  </si>
  <si>
    <t>52.38053</t>
  </si>
  <si>
    <t>5.27256</t>
  </si>
  <si>
    <t>5.21193</t>
  </si>
  <si>
    <t>52.41357</t>
  </si>
  <si>
    <t>5.26266</t>
  </si>
  <si>
    <t>5.26809</t>
  </si>
  <si>
    <t>52.41431</t>
  </si>
  <si>
    <t>5.22467</t>
  </si>
  <si>
    <t>52.40681</t>
  </si>
  <si>
    <t>5.22117</t>
  </si>
  <si>
    <t>52.39451</t>
  </si>
  <si>
    <t>5.21925</t>
  </si>
  <si>
    <t>5.21233</t>
  </si>
  <si>
    <t>52.41612</t>
  </si>
  <si>
    <t>5.29817</t>
  </si>
  <si>
    <t>52.3835</t>
  </si>
  <si>
    <t>5.25675</t>
  </si>
  <si>
    <t>52.40813</t>
  </si>
  <si>
    <t>5.1884</t>
  </si>
  <si>
    <t>52.41375</t>
  </si>
  <si>
    <t>5.20895</t>
  </si>
  <si>
    <t>52.3923</t>
  </si>
  <si>
    <t>5.2912</t>
  </si>
  <si>
    <t>52.41908</t>
  </si>
  <si>
    <t>5.25719</t>
  </si>
  <si>
    <t>52.40473</t>
  </si>
  <si>
    <t>5.19065</t>
  </si>
  <si>
    <t>52.4125</t>
  </si>
  <si>
    <t>5.20862</t>
  </si>
  <si>
    <t>52.38898</t>
  </si>
  <si>
    <t>5.17735</t>
  </si>
  <si>
    <t>52.39688</t>
  </si>
  <si>
    <t>5.17068</t>
  </si>
  <si>
    <t>52.44792</t>
  </si>
  <si>
    <t>5.43436</t>
  </si>
  <si>
    <t>52.48654</t>
  </si>
  <si>
    <t>5.43186</t>
  </si>
  <si>
    <t>52.48739</t>
  </si>
  <si>
    <t>5.41504</t>
  </si>
  <si>
    <t>52.43491</t>
  </si>
  <si>
    <t>5.44172</t>
  </si>
  <si>
    <t>52.48551</t>
  </si>
  <si>
    <t>5.41919</t>
  </si>
  <si>
    <t>52.47462</t>
  </si>
  <si>
    <t>5.43524</t>
  </si>
  <si>
    <t>52.45735</t>
  </si>
  <si>
    <t>5.4098</t>
  </si>
  <si>
    <t>52.43617</t>
  </si>
  <si>
    <t>5.44947</t>
  </si>
  <si>
    <t>52.4725</t>
  </si>
  <si>
    <t>5.45457</t>
  </si>
  <si>
    <t>52.39318</t>
  </si>
  <si>
    <t>5.34866</t>
  </si>
  <si>
    <t>5.39185</t>
  </si>
  <si>
    <t>52.42222</t>
  </si>
  <si>
    <t>5.40836</t>
  </si>
  <si>
    <t>52.4255</t>
  </si>
  <si>
    <t>5.42096</t>
  </si>
  <si>
    <t>52.38254</t>
  </si>
  <si>
    <t>5.42569</t>
  </si>
  <si>
    <t>52.40882</t>
  </si>
  <si>
    <t>5.36403</t>
  </si>
  <si>
    <t>52.40663</t>
  </si>
  <si>
    <t>5.35918</t>
  </si>
  <si>
    <t>52.4107</t>
  </si>
  <si>
    <t>5.36838</t>
  </si>
  <si>
    <t>52.40888</t>
  </si>
  <si>
    <t>5.36119</t>
  </si>
  <si>
    <t>52.41074</t>
  </si>
  <si>
    <t>5.35943</t>
  </si>
  <si>
    <t>52.39268</t>
  </si>
  <si>
    <t>5.3323</t>
  </si>
  <si>
    <t>52.34182</t>
  </si>
  <si>
    <t>5.21539</t>
  </si>
  <si>
    <t>52.34807</t>
  </si>
  <si>
    <t>5.25139</t>
  </si>
  <si>
    <t>52.37444</t>
  </si>
  <si>
    <t>5.18439</t>
  </si>
  <si>
    <t>52.33974</t>
  </si>
  <si>
    <t>5.3004</t>
  </si>
  <si>
    <t>52.35793</t>
  </si>
  <si>
    <t>5.21688</t>
  </si>
  <si>
    <t>52.36588</t>
  </si>
  <si>
    <t>5.21382</t>
  </si>
  <si>
    <t>52.36224</t>
  </si>
  <si>
    <t>5.23458</t>
  </si>
  <si>
    <t>52.35844</t>
  </si>
  <si>
    <t>5.21504</t>
  </si>
  <si>
    <t>52.34102</t>
  </si>
  <si>
    <t>5.18026</t>
  </si>
  <si>
    <t>52.33201</t>
  </si>
  <si>
    <t>5.26278</t>
  </si>
  <si>
    <t>52.36875</t>
  </si>
  <si>
    <t>5.30273</t>
  </si>
  <si>
    <t>52.33386</t>
  </si>
  <si>
    <t>5.22641</t>
  </si>
  <si>
    <t>52.32946</t>
  </si>
  <si>
    <t>5.42447</t>
  </si>
  <si>
    <t>5.44572</t>
  </si>
  <si>
    <t>52.35127</t>
  </si>
  <si>
    <t>5.33848</t>
  </si>
  <si>
    <t>52.36567</t>
  </si>
  <si>
    <t>5.38035</t>
  </si>
  <si>
    <t>52.33209</t>
  </si>
  <si>
    <t>5.30867</t>
  </si>
  <si>
    <t>52.3573</t>
  </si>
  <si>
    <t>5.32819</t>
  </si>
  <si>
    <t>52.33713</t>
  </si>
  <si>
    <t>5.34659</t>
  </si>
  <si>
    <t>52.32121</t>
  </si>
  <si>
    <t>5.32047</t>
  </si>
  <si>
    <t>52.34919</t>
  </si>
  <si>
    <t>5.32235</t>
  </si>
  <si>
    <t>52.35689</t>
  </si>
  <si>
    <t>5.31419</t>
  </si>
  <si>
    <t>52.78957</t>
  </si>
  <si>
    <t>5.75694</t>
  </si>
  <si>
    <t>52.30102</t>
  </si>
  <si>
    <t>5.36058</t>
  </si>
  <si>
    <t>52.31875</t>
  </si>
  <si>
    <t>5.4079</t>
  </si>
  <si>
    <t>52.26441</t>
  </si>
  <si>
    <t>5.41631</t>
  </si>
  <si>
    <t>52.30995</t>
  </si>
  <si>
    <t>5.33642</t>
  </si>
  <si>
    <t>52.31155</t>
  </si>
  <si>
    <t>5.33427</t>
  </si>
  <si>
    <t>52.26357</t>
  </si>
  <si>
    <t>5.44363</t>
  </si>
  <si>
    <t>5.51608</t>
  </si>
  <si>
    <t>52.44872</t>
  </si>
  <si>
    <t>5.53693</t>
  </si>
  <si>
    <t>52.43394</t>
  </si>
  <si>
    <t>5.57953</t>
  </si>
  <si>
    <t>52.47775</t>
  </si>
  <si>
    <t>5.53169</t>
  </si>
  <si>
    <t>52.45062</t>
  </si>
  <si>
    <t>5.59538</t>
  </si>
  <si>
    <t>52.48366</t>
  </si>
  <si>
    <t>5.49677</t>
  </si>
  <si>
    <t>52.44085</t>
  </si>
  <si>
    <t>5.47605</t>
  </si>
  <si>
    <t>52.45534</t>
  </si>
  <si>
    <t>5.46802</t>
  </si>
  <si>
    <t>52.45418</t>
  </si>
  <si>
    <t>5.46715</t>
  </si>
  <si>
    <t>52.46374</t>
  </si>
  <si>
    <t>5.51744</t>
  </si>
  <si>
    <t>52.45783</t>
  </si>
  <si>
    <t>5.50674</t>
  </si>
  <si>
    <t>52.4844</t>
  </si>
  <si>
    <t>5.60605</t>
  </si>
  <si>
    <t>52.46109</t>
  </si>
  <si>
    <t>5.46711</t>
  </si>
  <si>
    <t>52.4145</t>
  </si>
  <si>
    <t>5.58807</t>
  </si>
  <si>
    <t>52.42657</t>
  </si>
  <si>
    <t>5.56153</t>
  </si>
  <si>
    <t>52.37928</t>
  </si>
  <si>
    <t>5.59115</t>
  </si>
  <si>
    <t>52.40273</t>
  </si>
  <si>
    <t>5.49932</t>
  </si>
  <si>
    <t>52.3761</t>
  </si>
  <si>
    <t>5.47435</t>
  </si>
  <si>
    <t>52.37637</t>
  </si>
  <si>
    <t>5.47388</t>
  </si>
  <si>
    <t>52.37663</t>
  </si>
  <si>
    <t>5.47367</t>
  </si>
  <si>
    <t>52.46093</t>
  </si>
  <si>
    <t>5.72042</t>
  </si>
  <si>
    <t>52.46079</t>
  </si>
  <si>
    <t>5.61966</t>
  </si>
  <si>
    <t>52.43807</t>
  </si>
  <si>
    <t>5.64834</t>
  </si>
  <si>
    <t>52.44887</t>
  </si>
  <si>
    <t>5.66986</t>
  </si>
  <si>
    <t>52.42612</t>
  </si>
  <si>
    <t>5.64858</t>
  </si>
  <si>
    <t>52.414</t>
  </si>
  <si>
    <t>5.67261</t>
  </si>
  <si>
    <t>52.42991</t>
  </si>
  <si>
    <t>5.75073</t>
  </si>
  <si>
    <t>52.42212</t>
  </si>
  <si>
    <t>52.40606</t>
  </si>
  <si>
    <t>5.66546</t>
  </si>
  <si>
    <t>52.56211</t>
  </si>
  <si>
    <t>5.66724</t>
  </si>
  <si>
    <t>52.42606</t>
  </si>
  <si>
    <t>5.74152</t>
  </si>
  <si>
    <t>52.38949</t>
  </si>
  <si>
    <t>5.63433</t>
  </si>
  <si>
    <t>5.57498</t>
  </si>
  <si>
    <t>52.3742</t>
  </si>
  <si>
    <t>5.59687</t>
  </si>
  <si>
    <t>52.33742</t>
  </si>
  <si>
    <t>5.53751</t>
  </si>
  <si>
    <t>52.32759</t>
  </si>
  <si>
    <t>5.51883</t>
  </si>
  <si>
    <t>52.31977</t>
  </si>
  <si>
    <t>5.54021</t>
  </si>
  <si>
    <t>52.36855</t>
  </si>
  <si>
    <t>5.51437</t>
  </si>
  <si>
    <t>52.35999</t>
  </si>
  <si>
    <t>5.47389</t>
  </si>
  <si>
    <t>5.52981</t>
  </si>
  <si>
    <t>52.3396</t>
  </si>
  <si>
    <t>5.51593</t>
  </si>
  <si>
    <t>52.34579</t>
  </si>
  <si>
    <t>5.5158</t>
  </si>
  <si>
    <t>5.76382</t>
  </si>
  <si>
    <t>52.31613</t>
  </si>
  <si>
    <t>5.48637</t>
  </si>
  <si>
    <t>52.37148</t>
  </si>
  <si>
    <t>5.61329</t>
  </si>
  <si>
    <t>52.48629</t>
  </si>
  <si>
    <t>5.76825</t>
  </si>
  <si>
    <t>52.47624</t>
  </si>
  <si>
    <t>5.78842</t>
  </si>
  <si>
    <t>52.44506</t>
  </si>
  <si>
    <t>5.75969</t>
  </si>
  <si>
    <t>52.44984</t>
  </si>
  <si>
    <t>5.77477</t>
  </si>
  <si>
    <t>52.46873</t>
  </si>
  <si>
    <t>5.81758</t>
  </si>
  <si>
    <t>52.44894</t>
  </si>
  <si>
    <t>5.77616</t>
  </si>
  <si>
    <t>5.44668</t>
  </si>
  <si>
    <t>52.32607</t>
  </si>
  <si>
    <t>5.4815</t>
  </si>
  <si>
    <t>52.66038</t>
  </si>
  <si>
    <t>5.66438</t>
  </si>
  <si>
    <t>52.55437</t>
  </si>
  <si>
    <t>5.52</t>
  </si>
  <si>
    <t>52.42856</t>
  </si>
  <si>
    <t>5.74731</t>
  </si>
  <si>
    <t>52.43104</t>
  </si>
  <si>
    <t>5.75303</t>
  </si>
  <si>
    <t>52.50607</t>
  </si>
  <si>
    <t>52.50624</t>
  </si>
  <si>
    <t>5.43154</t>
  </si>
  <si>
    <t>52.50644</t>
  </si>
  <si>
    <t>5.43199</t>
  </si>
  <si>
    <t>52.50623</t>
  </si>
  <si>
    <t>5.43261</t>
  </si>
  <si>
    <t>52.53701</t>
  </si>
  <si>
    <t>5.71737</t>
  </si>
  <si>
    <t>52.53782</t>
  </si>
  <si>
    <t>5.71671</t>
  </si>
  <si>
    <t>52.53773</t>
  </si>
  <si>
    <t>5.71685</t>
  </si>
  <si>
    <t>52.5369</t>
  </si>
  <si>
    <t>5.71666</t>
  </si>
  <si>
    <t>52.53692</t>
  </si>
  <si>
    <t>5.71736</t>
  </si>
  <si>
    <t>52.53732</t>
  </si>
  <si>
    <t>5.7164</t>
  </si>
  <si>
    <t>52.53688</t>
  </si>
  <si>
    <t>5.71684</t>
  </si>
  <si>
    <t>52.53687</t>
  </si>
  <si>
    <t>5.71734</t>
  </si>
  <si>
    <t>5.71652</t>
  </si>
  <si>
    <t>52.53716</t>
  </si>
  <si>
    <t>5.71668</t>
  </si>
  <si>
    <t>52.68719</t>
  </si>
  <si>
    <t>5.68296</t>
  </si>
  <si>
    <t>52.68805</t>
  </si>
  <si>
    <t>5.68415</t>
  </si>
  <si>
    <t>52.68736</t>
  </si>
  <si>
    <t>5.68366</t>
  </si>
  <si>
    <t>52.68741</t>
  </si>
  <si>
    <t>5.68373</t>
  </si>
  <si>
    <t>52.68716</t>
  </si>
  <si>
    <t>52.68691</t>
  </si>
  <si>
    <t>5.6817</t>
  </si>
  <si>
    <t>52.68678</t>
  </si>
  <si>
    <t>5.68149</t>
  </si>
  <si>
    <t>52.68627</t>
  </si>
  <si>
    <t>5.68019</t>
  </si>
  <si>
    <t>52.68608</t>
  </si>
  <si>
    <t>5.68059</t>
  </si>
  <si>
    <t>52.68711</t>
  </si>
  <si>
    <t>5.68295</t>
  </si>
  <si>
    <t>5.68079</t>
  </si>
  <si>
    <t>52.68743</t>
  </si>
  <si>
    <t>5.68347</t>
  </si>
  <si>
    <t>52.68712</t>
  </si>
  <si>
    <t>5.68046</t>
  </si>
  <si>
    <t>52.6873</t>
  </si>
  <si>
    <t>5.6836</t>
  </si>
  <si>
    <t>52.65489</t>
  </si>
  <si>
    <t>5.61091</t>
  </si>
  <si>
    <t>wdrws-gdg</t>
  </si>
  <si>
    <t>s080moi003-kem</t>
  </si>
  <si>
    <t>Natslib monsters tbv ontwateringstest kemira</t>
  </si>
  <si>
    <t>s130adhoc-ivsak</t>
  </si>
  <si>
    <t>Afgevoerd primair slib</t>
  </si>
  <si>
    <t>s2402291500h</t>
  </si>
  <si>
    <t>monster Nieuweweg 22 Daarlerveen</t>
  </si>
  <si>
    <t>z24fhe03</t>
  </si>
  <si>
    <t>Effluent IBA met helofytenfilter</t>
  </si>
  <si>
    <t>z24sko02</t>
  </si>
  <si>
    <t>zop-afif</t>
  </si>
  <si>
    <t>aacontravanwerven</t>
  </si>
  <si>
    <t>o7903an1</t>
  </si>
  <si>
    <t>Fokker</t>
  </si>
  <si>
    <t>ywb2402-mv01</t>
  </si>
  <si>
    <t>Zandvang afwatering langs Meinen en Hakstege, Barloseweg 7, Aalten</t>
  </si>
  <si>
    <t>ywb2402-mv02</t>
  </si>
  <si>
    <t>Zandvang Bodendijk W.L., Bodendijk 1, Aalten</t>
  </si>
  <si>
    <t>ywb2402-mv03</t>
  </si>
  <si>
    <t>Zandvang Driehondermetersloot, nabij Spiekerdiek 5, Aalten</t>
  </si>
  <si>
    <t>ywb2402-mv04</t>
  </si>
  <si>
    <t>Zandvang Flierbeek, Hamelandweg, Vragender</t>
  </si>
  <si>
    <t>ywb2402-mv05</t>
  </si>
  <si>
    <t>Zandvang Haartse W.L. Dambeek, Kleuverspad, Aalten</t>
  </si>
  <si>
    <t>ywb2402-mv06</t>
  </si>
  <si>
    <t>Zandvang Huiskermaat W.L., (nabij) Heijinkdijk 4, Aalten</t>
  </si>
  <si>
    <t>ywb2402-mv07</t>
  </si>
  <si>
    <t>Zandvang Laarberg W.L., nabij Corleseweg 28, Winterswijk</t>
  </si>
  <si>
    <t>ywb2402-mv08</t>
  </si>
  <si>
    <t>Zandvang Lievelderbeek, Landmeter Wittweg, Lievelde</t>
  </si>
  <si>
    <t>ywb2402-mv09</t>
  </si>
  <si>
    <t>Zandvang Lievelderbeek, nabij Brakerweg 1, Lievelde</t>
  </si>
  <si>
    <t>ywb2402-mv10</t>
  </si>
  <si>
    <t>Zandvang Middelhuisgoot, Vossebultweg, Rekken</t>
  </si>
  <si>
    <t>ywb2402-mv11</t>
  </si>
  <si>
    <t>Zandvang Siepersbeek, Slingeweg 15A, Winterswijk Woold</t>
  </si>
  <si>
    <t>ywb2402-mv12</t>
  </si>
  <si>
    <t>Zandvang Snijders Veerbeek, Hamelandroute ong. Aalten</t>
  </si>
  <si>
    <t>ywb2402-mv13</t>
  </si>
  <si>
    <t>Zandvang Stortelersbeek, Brinkeweg 42, Winterswijk-Miste</t>
  </si>
  <si>
    <t>ywb2402-mv14</t>
  </si>
  <si>
    <t>Zandvang Vennevertlosebeek, Veldboomweg, Winterswijk Ratum</t>
  </si>
  <si>
    <t>ywb2402-mv15</t>
  </si>
  <si>
    <t>Zandvang Vragenderbeek, Heringsaweg, Heringsaweg 2, Vragender</t>
  </si>
  <si>
    <t>ywb2402-mv16</t>
  </si>
  <si>
    <t>Zandvang Vragenderbeek, Kapelweg, Kapelweg 38, Vragender</t>
  </si>
  <si>
    <t>ywb2402-mv17</t>
  </si>
  <si>
    <t>Zandvang Vragenderbeek, Kobus tuning, Hamelandweg, Lichtenvoorde</t>
  </si>
  <si>
    <t>ywb2402-mv18</t>
  </si>
  <si>
    <t>Zandvang Vragenderbeek, Meddoseweg, Meddoseweg 2, Vragender</t>
  </si>
  <si>
    <t>ywb2402-mv19</t>
  </si>
  <si>
    <t>Zandvang Wehmerbeek, Bataafseweg, Winterswijk</t>
  </si>
  <si>
    <t>ywb2402-mv20</t>
  </si>
  <si>
    <t>Zandvang Wijenborgerbeek, Wijenborgerdijk, Wijenborgerdijk (57a), Vragender</t>
  </si>
  <si>
    <t>ywb2402-mv21</t>
  </si>
  <si>
    <t>Zandvang Zilverbeek, nabij Markerinkdijk 38, Aalten</t>
  </si>
  <si>
    <t>ub-aquon (Uitbesteed onderzoek Aquon)</t>
  </si>
  <si>
    <t>lwepal24-1</t>
  </si>
  <si>
    <t>Marsep 2024-2 monster 1</t>
  </si>
  <si>
    <t>lwepal24-2</t>
  </si>
  <si>
    <t>Marsep 2024-2 monster 2</t>
  </si>
  <si>
    <t>lwepal24-3</t>
  </si>
  <si>
    <t>Marsep 2024-2 monster 3</t>
  </si>
  <si>
    <t>lwepal24-4</t>
  </si>
  <si>
    <t>Marsep 2024-2 monster 4</t>
  </si>
  <si>
    <t>owdod0014</t>
  </si>
  <si>
    <t>owdod0015</t>
  </si>
  <si>
    <t>owdod0016</t>
  </si>
  <si>
    <t>owdod0017</t>
  </si>
  <si>
    <t>owdod0018</t>
  </si>
  <si>
    <t>o7903as75</t>
  </si>
  <si>
    <t>Afvalwater Wouter de Graaf Hoogeveen</t>
  </si>
  <si>
    <t>zo-2-s</t>
  </si>
  <si>
    <t>Sloot - benedenstrooms (2-S)</t>
  </si>
  <si>
    <t>zo-3-s</t>
  </si>
  <si>
    <t>Sloot - benedenstrooms (3-S)</t>
  </si>
  <si>
    <t>zo-4-s</t>
  </si>
  <si>
    <t>Sloot - benedenstrooms (4-S)</t>
  </si>
  <si>
    <t>ate0230</t>
  </si>
  <si>
    <t>Stichting Pro Persona GGz MW</t>
  </si>
  <si>
    <t>o240306-1</t>
  </si>
  <si>
    <t>Op- en Overslag Meppel BV. Uit giertank geloosd water boven molgoot kleine plaat</t>
  </si>
  <si>
    <t>sb14203</t>
  </si>
  <si>
    <t>sb14209</t>
  </si>
  <si>
    <t>sb14304</t>
  </si>
  <si>
    <t>sb30202</t>
  </si>
  <si>
    <t>sb30211</t>
  </si>
  <si>
    <t>sb34019</t>
  </si>
  <si>
    <t>Achter de Voort sloot, Aabroek, Agelo</t>
  </si>
  <si>
    <t>sb34029</t>
  </si>
  <si>
    <t>sb34060</t>
  </si>
  <si>
    <t>sb34104</t>
  </si>
  <si>
    <t>sb34210</t>
  </si>
  <si>
    <t>sb34220</t>
  </si>
  <si>
    <t>sb34226</t>
  </si>
  <si>
    <t>sb34228</t>
  </si>
  <si>
    <t>sb34230</t>
  </si>
  <si>
    <t>sb34234</t>
  </si>
  <si>
    <t>sb34252</t>
  </si>
  <si>
    <t>sb34273</t>
  </si>
  <si>
    <t>sb34313</t>
  </si>
  <si>
    <t>sb40005</t>
  </si>
  <si>
    <t>sb40020</t>
  </si>
  <si>
    <t>sb40022</t>
  </si>
  <si>
    <t>sb40023</t>
  </si>
  <si>
    <t>sb40033</t>
  </si>
  <si>
    <t>sb40038</t>
  </si>
  <si>
    <t>Oude Lonnekermarkebeek, west vd Lindermatenweg, Lonneker</t>
  </si>
  <si>
    <t>sb40043</t>
  </si>
  <si>
    <t>sb40204</t>
  </si>
  <si>
    <t>sb40205</t>
  </si>
  <si>
    <t>sb42204</t>
  </si>
  <si>
    <t>sb56203</t>
  </si>
  <si>
    <t>sb56209</t>
  </si>
  <si>
    <t>sb56222</t>
  </si>
  <si>
    <t>sb56224</t>
  </si>
  <si>
    <t>s080moi-af-saf</t>
  </si>
  <si>
    <t>slibkoek monsters tbv ontwateringstest safic alcan</t>
  </si>
  <si>
    <t>s080moi003-saf</t>
  </si>
  <si>
    <t>natslib monsters tbv ontwateringstest safic alcan</t>
  </si>
  <si>
    <t>s7764an31ab0</t>
  </si>
  <si>
    <t>wd2023023923</t>
  </si>
  <si>
    <t>wd2023023927</t>
  </si>
  <si>
    <t>wd2023023941</t>
  </si>
  <si>
    <t>wd2023023951</t>
  </si>
  <si>
    <t>wd2023023952</t>
  </si>
  <si>
    <t>wd2023023953</t>
  </si>
  <si>
    <t>wd2023024073</t>
  </si>
  <si>
    <t>wd2023024074</t>
  </si>
  <si>
    <t>wd2023024075</t>
  </si>
  <si>
    <t>wd2023024076</t>
  </si>
  <si>
    <t>wd2023024079</t>
  </si>
  <si>
    <t>wd2023024094</t>
  </si>
  <si>
    <t>wd2023024095</t>
  </si>
  <si>
    <t>wd2023024097</t>
  </si>
  <si>
    <t>wd2023024102</t>
  </si>
  <si>
    <t>wd2023030332</t>
  </si>
  <si>
    <t>wd2023030333</t>
  </si>
  <si>
    <t>wd2023033777</t>
  </si>
  <si>
    <t>wd2023033778</t>
  </si>
  <si>
    <t>wd2023033990</t>
  </si>
  <si>
    <t>wd2023033991</t>
  </si>
  <si>
    <t>wd2023033994</t>
  </si>
  <si>
    <t>wd2023033996</t>
  </si>
  <si>
    <t>wd2023034012</t>
  </si>
  <si>
    <t>wd2023034017</t>
  </si>
  <si>
    <t>wd2023034111</t>
  </si>
  <si>
    <t>wd2023034125</t>
  </si>
  <si>
    <t>ybbkb11</t>
  </si>
  <si>
    <t>Beekhuizerbeek Beekhuizenseweg Rheden</t>
  </si>
  <si>
    <t>ybbkb13</t>
  </si>
  <si>
    <t>Beekhuizerbeek Herikhuizerweg Velp</t>
  </si>
  <si>
    <t>ybrob08</t>
  </si>
  <si>
    <t>Rozendaalse Beek Kerklaan Rozendaal</t>
  </si>
  <si>
    <t>ybspr00</t>
  </si>
  <si>
    <t>Spreng op heuvel Eltenseweg Stokkum</t>
  </si>
  <si>
    <t>z15gz-39679</t>
  </si>
  <si>
    <t>WESTERMEERTOCHT, zwb2409-MV01, BE-2025.02</t>
  </si>
  <si>
    <t>z15gz-39680</t>
  </si>
  <si>
    <t>WESTERMEERTOCHT, zwb2409-MV02, BE-2025.02</t>
  </si>
  <si>
    <t>z15gz-39681</t>
  </si>
  <si>
    <t>NOORDERMEERTOCHT, zwb2409-MV03, BE-2025.02</t>
  </si>
  <si>
    <t>z15hz-39682</t>
  </si>
  <si>
    <t>NOORDERMEERTOCHT, zwb2409-MV04, BE-2025.02</t>
  </si>
  <si>
    <t>z15hz-39683</t>
  </si>
  <si>
    <t>VUURTOCHT, zwb2409-MV05, BE-2025.02</t>
  </si>
  <si>
    <t>z15hz-39684</t>
  </si>
  <si>
    <t>VUURTOCHT, zwb2409-MV06, BE-2025.02</t>
  </si>
  <si>
    <t>z15hz-39685</t>
  </si>
  <si>
    <t>VUURTOCHT, zwb2409-MV07, BE-2025.02</t>
  </si>
  <si>
    <t>z15hz-39687</t>
  </si>
  <si>
    <t>STADSWATER EMMELOORD, wb2024, traject VVE IJszee</t>
  </si>
  <si>
    <t>z16dz-39626</t>
  </si>
  <si>
    <t>WATERAANVOER N:4_25, zwb2407-mv02, BE-2025.05</t>
  </si>
  <si>
    <t>z16dz-39627</t>
  </si>
  <si>
    <t>WATERAANVOER N:4_25, zwb2407-mv03, BE-2025.05</t>
  </si>
  <si>
    <t>z20hn-39677</t>
  </si>
  <si>
    <t>RIVIERDUINTOCHT ZUID, zwb2408-MV26, BE-2025.12</t>
  </si>
  <si>
    <t>z20hz-39665</t>
  </si>
  <si>
    <t>PALINGTOCHT, zwb2408-MV13, BE-2025.12</t>
  </si>
  <si>
    <t>z20hz-39666</t>
  </si>
  <si>
    <t>PALINGTOCHT, zwb2408-MV14, BE-2025.12</t>
  </si>
  <si>
    <t>z20hz-39667</t>
  </si>
  <si>
    <t>PALINGTOCHT, zwb2408-MV15, BE-2025.12</t>
  </si>
  <si>
    <t>z20hz-39668</t>
  </si>
  <si>
    <t>PALINGTOCHT, zwb2408-MV16, BE-2025.12</t>
  </si>
  <si>
    <t>z20hz-39669</t>
  </si>
  <si>
    <t>PALINGTOCHT, zwb2408-MV17, BE-2025.12</t>
  </si>
  <si>
    <t>z20hz-39670</t>
  </si>
  <si>
    <t>PALINGTOCHT, zwb2408-MV18, BE-2025.12</t>
  </si>
  <si>
    <t>z20hz-39671</t>
  </si>
  <si>
    <t>PALINGTOCHT, zwb2408-MV19, BE-2025.12</t>
  </si>
  <si>
    <t>z20hz-39672</t>
  </si>
  <si>
    <t>PALINGTOCHT, zwb2408-MV20, BE-2025.12</t>
  </si>
  <si>
    <t>z20hz-39673</t>
  </si>
  <si>
    <t>PALINGTOCHT, zwb2408-MV21, BE-2025.12</t>
  </si>
  <si>
    <t>z20hz-39674</t>
  </si>
  <si>
    <t>ROODBEENTOCHT, zwb2408-MV22, BE-2025.12</t>
  </si>
  <si>
    <t>z20hz-39675</t>
  </si>
  <si>
    <t>ROODBEENTOCHT, zwb2408-MV23, BE-2025.12</t>
  </si>
  <si>
    <t>z20hz-39676</t>
  </si>
  <si>
    <t>ROODBEENTOCHT, zwb2408-MV24, BE-2025.12</t>
  </si>
  <si>
    <t>z21az-39625</t>
  </si>
  <si>
    <t>WATERAANVOER N:5_15, zwb2407-mv01, BE-2025.05</t>
  </si>
  <si>
    <t>z21bn-39688</t>
  </si>
  <si>
    <t>KADOELERMEER, wb2024, traject WSV De Peilstok</t>
  </si>
  <si>
    <t>z26en-39653</t>
  </si>
  <si>
    <t>HOEKWANTTOCHT, zwb2408-MV01, BE-2025.12</t>
  </si>
  <si>
    <t>z26en-39678</t>
  </si>
  <si>
    <t>ZWANENTOCHT, zwb2408-MV25, BE-2025.12</t>
  </si>
  <si>
    <t>z26fn-39654</t>
  </si>
  <si>
    <t>HOEKWANTTOCHT, zwb2408-MV02, BE-2025.12</t>
  </si>
  <si>
    <t>z26fn-39655</t>
  </si>
  <si>
    <t>KUBBETOCHT, zwb2408-MV03, BE-2025.12</t>
  </si>
  <si>
    <t>z26fn-39656</t>
  </si>
  <si>
    <t>KUBBETOCHT, zwb2408-MV04, BE-2025.12</t>
  </si>
  <si>
    <t>z26fn-39657</t>
  </si>
  <si>
    <t>ZIJDENETTENTOCHT, zwb2408-MV05, BE-2025.12</t>
  </si>
  <si>
    <t>z26fn-39658</t>
  </si>
  <si>
    <t>ZIJDENETTENTOCHT, zwb2408-MV06, BE-2025.12</t>
  </si>
  <si>
    <t>z26fn-39659</t>
  </si>
  <si>
    <t>SWIFTERTOCHT, zwb2408-MV07, BE-2025.12</t>
  </si>
  <si>
    <t>z26fn-39660</t>
  </si>
  <si>
    <t>SWIFTERTOCHT, zwb2408-MV08, BE-2025.12</t>
  </si>
  <si>
    <t>z26fn-39661</t>
  </si>
  <si>
    <t>SWIFTERTOCHT, zwb2408-MV09, BE-2025.12</t>
  </si>
  <si>
    <t>z26fn-39662</t>
  </si>
  <si>
    <t>SWIFTERTOCHT, zwb2408-MV10, BE-2025.12</t>
  </si>
  <si>
    <t>z26fn-39663</t>
  </si>
  <si>
    <t>SWIFTERTOCHT, zwb2408-MV11, BE-2025.12</t>
  </si>
  <si>
    <t>z26fn-39664</t>
  </si>
  <si>
    <t>SWIFTERTOCHT, zwb2408-MV12, BE-2025.12</t>
  </si>
  <si>
    <t>akpl</t>
  </si>
  <si>
    <t>Persleiding Kapweg</t>
  </si>
  <si>
    <t>ate0612</t>
  </si>
  <si>
    <t>Wageningen UR AFSG ''Bornse Weilanden'' MW</t>
  </si>
  <si>
    <t>a3881sm190</t>
  </si>
  <si>
    <t>orsc20240307-1</t>
  </si>
  <si>
    <t>Afstroming richting parkeerplaats Baankamp Steenwijkerwold</t>
  </si>
  <si>
    <t>orsc20240307-2</t>
  </si>
  <si>
    <t>Referentie drainagewater</t>
  </si>
  <si>
    <t>orsc20240307-3</t>
  </si>
  <si>
    <t>Referentie monster uit sloot nabij voetbalveld</t>
  </si>
  <si>
    <t>s7887es133h1</t>
  </si>
  <si>
    <t>Oliespoor Hoogeveensevaart</t>
  </si>
  <si>
    <t>ytzlplaszak</t>
  </si>
  <si>
    <t>s240sladhocrr</t>
  </si>
  <si>
    <t>Extra fosfaat testen ivm P-release Triplo</t>
  </si>
  <si>
    <t>s240sotadhocrr</t>
  </si>
  <si>
    <t>wd-2023020466</t>
  </si>
  <si>
    <t>schaarvoddl</t>
  </si>
  <si>
    <t>wd-2023023866</t>
  </si>
  <si>
    <t>wd-2023023927</t>
  </si>
  <si>
    <t>wd-2023023942</t>
  </si>
  <si>
    <t>vurn</t>
  </si>
  <si>
    <t>wd-2023023950</t>
  </si>
  <si>
    <t>beerknmdn</t>
  </si>
  <si>
    <t>wd-2023024081</t>
  </si>
  <si>
    <t>velwmmdn</t>
  </si>
  <si>
    <t>wd-2023024224</t>
  </si>
  <si>
    <t>wd-2023024226</t>
  </si>
  <si>
    <t>vrouwzd</t>
  </si>
  <si>
    <t>wd-2023024384</t>
  </si>
  <si>
    <t>antwknpd2</t>
  </si>
  <si>
    <t>wd-2023024385</t>
  </si>
  <si>
    <t>oestdm</t>
  </si>
  <si>
    <t>wd-2023024386</t>
  </si>
  <si>
    <t>steenbgn</t>
  </si>
  <si>
    <t>wd-2023024420</t>
  </si>
  <si>
    <t>wd-2023024421</t>
  </si>
  <si>
    <t>wd-2023024422</t>
  </si>
  <si>
    <t>nieuwgn</t>
  </si>
  <si>
    <t>wd-2023024423</t>
  </si>
  <si>
    <t>wd-2023024438</t>
  </si>
  <si>
    <t>wd-2023024442</t>
  </si>
  <si>
    <t>belfbvn</t>
  </si>
  <si>
    <t>wd-2023024443</t>
  </si>
  <si>
    <t>nedwt</t>
  </si>
  <si>
    <t>wd-2023024448</t>
  </si>
  <si>
    <t>hank</t>
  </si>
  <si>
    <t>wd-2023024449</t>
  </si>
  <si>
    <t>wd-2023024451</t>
  </si>
  <si>
    <t>stadahhrvtdp</t>
  </si>
  <si>
    <t>wd-2023024495</t>
  </si>
  <si>
    <t>wd-2023024496</t>
  </si>
  <si>
    <t>westzn</t>
  </si>
  <si>
    <t>wd-2023024502</t>
  </si>
  <si>
    <t>almo</t>
  </si>
  <si>
    <t>wd-2023024503</t>
  </si>
  <si>
    <t>eefdbvn</t>
  </si>
  <si>
    <t>wd-2023024504</t>
  </si>
  <si>
    <t>ensdvts</t>
  </si>
  <si>
    <t>wd-2023024507</t>
  </si>
  <si>
    <t>wd-2023026672</t>
  </si>
  <si>
    <t>wd-2023026769</t>
  </si>
  <si>
    <t>a288295</t>
  </si>
  <si>
    <t>Hulsbeek</t>
  </si>
  <si>
    <t>52.04142</t>
  </si>
  <si>
    <t>5.62604</t>
  </si>
  <si>
    <t>owdod0019</t>
  </si>
  <si>
    <t>owdod0020</t>
  </si>
  <si>
    <t>owdod0021</t>
  </si>
  <si>
    <t>owdod0022</t>
  </si>
  <si>
    <t>owdod0023</t>
  </si>
  <si>
    <t>s080moi-af-brenn</t>
  </si>
  <si>
    <t>Slibkoek monsters tbv ontwateringstest brenntag</t>
  </si>
  <si>
    <t>s080moi003-brenn</t>
  </si>
  <si>
    <t>Natslib monsters tbv ontwateringstest brenntag</t>
  </si>
  <si>
    <t>z26cn-039-01</t>
  </si>
  <si>
    <t>GRACHT ALMERE-HAVEN, bovenstuws, Wittewerf</t>
  </si>
  <si>
    <t>52.33789</t>
  </si>
  <si>
    <t>5.22757</t>
  </si>
  <si>
    <t>z26cn-39686</t>
  </si>
  <si>
    <t>STADSWATER ALMERE-HAVEN, Tuinenbrug Kesslerpad</t>
  </si>
  <si>
    <t>52.34878</t>
  </si>
  <si>
    <t>5.23203</t>
  </si>
  <si>
    <t>a241070</t>
  </si>
  <si>
    <t>Tocht bij Bolsmerksluis</t>
  </si>
  <si>
    <t>52.49113</t>
  </si>
  <si>
    <t>5.85244</t>
  </si>
  <si>
    <t>a3881la13</t>
  </si>
  <si>
    <t>Summa petfood</t>
  </si>
  <si>
    <t>lvio24-25aw7</t>
  </si>
  <si>
    <t>Ringonderzoek lvio-24-25 aw7</t>
  </si>
  <si>
    <t>lvio24-25aw8</t>
  </si>
  <si>
    <t>Ringonderzoek lvio-24-25 aw8</t>
  </si>
  <si>
    <t>lvio24-25gw3</t>
  </si>
  <si>
    <t>Ringonderzoek lvio-24-25 gw3</t>
  </si>
  <si>
    <t>lvio24-25gw4</t>
  </si>
  <si>
    <t>Ringonderzoek lvio-24-25 gw4</t>
  </si>
  <si>
    <t>lvio24-25ow5</t>
  </si>
  <si>
    <t>Ringonderzoek lvio-24-25 ow5</t>
  </si>
  <si>
    <t>lvio24-25ow6</t>
  </si>
  <si>
    <t>Ringonderzoek lvio-24-25 ow6</t>
  </si>
  <si>
    <t>lvio24-25std10</t>
  </si>
  <si>
    <t>Ringonderzoek lvio-24-25 std10</t>
  </si>
  <si>
    <t>lvio24-25std9</t>
  </si>
  <si>
    <t>Ringonderzoek lvio-24-25 std9</t>
  </si>
  <si>
    <t>ywb2402-mv01z2</t>
  </si>
  <si>
    <t>Zandvang afwatering langs Meinen en Hakstege, Barloseweg 7, Aalten, laag 2</t>
  </si>
  <si>
    <t>ywb2402-mv11z2</t>
  </si>
  <si>
    <t>Zandvang Siepersbeek, Slingeweg 15A, Winterswijk Woold, laag 2</t>
  </si>
  <si>
    <t>ywb2402-mv21z2</t>
  </si>
  <si>
    <t>Zandvang Zilverbeek, nabij Markerinkdijk 38, Aalten, laag 2</t>
  </si>
  <si>
    <t>a3846av5-8</t>
  </si>
  <si>
    <t>SBR 9200 monsterkraantje</t>
  </si>
  <si>
    <t>a3846av5-9</t>
  </si>
  <si>
    <t>SBR 9100 monsterkraantje</t>
  </si>
  <si>
    <t>a3927gg10</t>
  </si>
  <si>
    <t>Overstortput Renswoude, De Hooge Hoek oost, bij opstelplaats brandweer.</t>
  </si>
  <si>
    <t>a3927gg24</t>
  </si>
  <si>
    <t>Overstortput Renswoude, De Hooge Hoek west, thv Nijborg Agri</t>
  </si>
  <si>
    <t>a7384sc12-1</t>
  </si>
  <si>
    <t>swb2401-mv01</t>
  </si>
  <si>
    <t>WL01026; Goor, wg ten noorden van Stokkumervlierweg</t>
  </si>
  <si>
    <t>swb2401-mv02</t>
  </si>
  <si>
    <t>swb2401-mv04</t>
  </si>
  <si>
    <t>WL01026; Goor, wg ten noorden van spoorlijn</t>
  </si>
  <si>
    <t>swb2401-mv08</t>
  </si>
  <si>
    <t>WL01343; Wierden, wg ten oosten N36</t>
  </si>
  <si>
    <t>swb2401-mv09</t>
  </si>
  <si>
    <t>swb2402-mv01</t>
  </si>
  <si>
    <t>Inundatiegebied langs Ruhenbergerbeek</t>
  </si>
  <si>
    <t>swb2402-mv02</t>
  </si>
  <si>
    <t>Referentie monster nabij inundatiegebied</t>
  </si>
  <si>
    <t>swb2402-mv03</t>
  </si>
  <si>
    <t>Ruhenbergerbeek nabij inundatiegebied</t>
  </si>
  <si>
    <t>swb2402-mv04</t>
  </si>
  <si>
    <t>swb2402-mv08</t>
  </si>
  <si>
    <t>swb2402-mv09</t>
  </si>
  <si>
    <t>z24fhe04</t>
  </si>
  <si>
    <t>a225050</t>
  </si>
  <si>
    <t>Bussloo, Wilp, 't Gorsselaar</t>
  </si>
  <si>
    <t>52.2016</t>
  </si>
  <si>
    <t>6.09325</t>
  </si>
  <si>
    <t>a225100</t>
  </si>
  <si>
    <t>Bussloo, Wilp, De Fliertkamp</t>
  </si>
  <si>
    <t>6.12078</t>
  </si>
  <si>
    <t>a225110</t>
  </si>
  <si>
    <t>52.19687</t>
  </si>
  <si>
    <t>6.10017</t>
  </si>
  <si>
    <t>a225120</t>
  </si>
  <si>
    <t>Bussloo, Wilp, De Stronk</t>
  </si>
  <si>
    <t>6.10989</t>
  </si>
  <si>
    <t>o8263as15</t>
  </si>
  <si>
    <t>Afvalwater Ijsselland Bio Fuels B.V.te Kampen</t>
  </si>
  <si>
    <t>s080moi-af-snf</t>
  </si>
  <si>
    <t>slibkoek monsters tbv ontwateringstest snf</t>
  </si>
  <si>
    <t>s080moi003-snf</t>
  </si>
  <si>
    <t>natslib monsters tbv ontwateringstest snf</t>
  </si>
  <si>
    <t>controle voorziening OBAS</t>
  </si>
  <si>
    <t>wd-2023026238</t>
  </si>
  <si>
    <t>wd-2023026240</t>
  </si>
  <si>
    <t>ketmwt</t>
  </si>
  <si>
    <t>wd-2023026258</t>
  </si>
  <si>
    <t>wd-2023026261</t>
  </si>
  <si>
    <t>putthk</t>
  </si>
  <si>
    <t>wd-2023026266</t>
  </si>
  <si>
    <t>sasvgt</t>
  </si>
  <si>
    <t>wd-2023026546</t>
  </si>
  <si>
    <t>wd-2023026548</t>
  </si>
  <si>
    <t>wd-2023026562</t>
  </si>
  <si>
    <t>wd-2023026673</t>
  </si>
  <si>
    <t>wd-2023026674</t>
  </si>
  <si>
    <t>wd-2023026768</t>
  </si>
  <si>
    <t>wd-2023026770</t>
  </si>
  <si>
    <t>wd-2023026771</t>
  </si>
  <si>
    <t>wd-2023026786</t>
  </si>
  <si>
    <t>wd-2023026790</t>
  </si>
  <si>
    <t>wd-2023026796</t>
  </si>
  <si>
    <t>wd-2023026797</t>
  </si>
  <si>
    <t>wd-2023026798</t>
  </si>
  <si>
    <t>wd-2023026843</t>
  </si>
  <si>
    <t>wd-2023026846</t>
  </si>
  <si>
    <t>ijmdntn1</t>
  </si>
  <si>
    <t>wd-2023026847</t>
  </si>
  <si>
    <t>wd-2023026853</t>
  </si>
  <si>
    <t>almlo</t>
  </si>
  <si>
    <t>wd-2023026854</t>
  </si>
  <si>
    <t>wd-2023026855</t>
  </si>
  <si>
    <t>wd-2023026856</t>
  </si>
  <si>
    <t>wd-2023026858</t>
  </si>
  <si>
    <t>wd-2023026865</t>
  </si>
  <si>
    <t>wd-2023026866</t>
  </si>
  <si>
    <t>brienod</t>
  </si>
  <si>
    <t>wd-2023026867</t>
  </si>
  <si>
    <t>wd-2023026868</t>
  </si>
  <si>
    <t>maasss</t>
  </si>
  <si>
    <t>wd24-077607</t>
  </si>
  <si>
    <t>240025</t>
  </si>
  <si>
    <t>wd24-077619</t>
  </si>
  <si>
    <t>240011</t>
  </si>
  <si>
    <t>wd24-085516</t>
  </si>
  <si>
    <t>240116</t>
  </si>
  <si>
    <t>wd24-085520</t>
  </si>
  <si>
    <t>2400141</t>
  </si>
  <si>
    <t>sozwempfas</t>
  </si>
  <si>
    <t>l24lk01go</t>
  </si>
  <si>
    <t>spike 2e lijns ow</t>
  </si>
  <si>
    <t>l24ref2go</t>
  </si>
  <si>
    <t>referentie 2e lijns ow</t>
  </si>
  <si>
    <t>owdod0024</t>
  </si>
  <si>
    <t>owdod0025</t>
  </si>
  <si>
    <t>owdod0026</t>
  </si>
  <si>
    <t>owdod0027</t>
  </si>
  <si>
    <t>s2403061115h</t>
  </si>
  <si>
    <t>Meetpunt kanaal a-h</t>
  </si>
  <si>
    <t>s7571dx018h2</t>
  </si>
  <si>
    <t>Incolma Invermec meetpunt bij zink nikkel zuivering</t>
  </si>
  <si>
    <t>s7571dx018h3</t>
  </si>
  <si>
    <t>Monster nabij lozingspunt Progel_Lokale Colombiaanse tijd genomen</t>
  </si>
  <si>
    <t>s7597kl001h9</t>
  </si>
  <si>
    <t>Monsterpunt sloot molenvenweg</t>
  </si>
  <si>
    <t>z24fhe05</t>
  </si>
  <si>
    <t>Effluent obas</t>
  </si>
  <si>
    <t>z24mzo01</t>
  </si>
  <si>
    <t>Effluent IBA )helofytenfilter</t>
  </si>
  <si>
    <t>obmura</t>
  </si>
  <si>
    <t>sbmura</t>
  </si>
  <si>
    <t>ate0201</t>
  </si>
  <si>
    <t>s Heeren Loo Midden Nederland, Wekerom MW</t>
  </si>
  <si>
    <t>Monster owdod0001</t>
  </si>
  <si>
    <t>Monster owdod0002</t>
  </si>
  <si>
    <t>Monster owdod0003</t>
  </si>
  <si>
    <t>Monster owdod0004</t>
  </si>
  <si>
    <t>Monster owdod0005</t>
  </si>
  <si>
    <t>Monster owdod0006</t>
  </si>
  <si>
    <t>owdod0007</t>
  </si>
  <si>
    <t>Monster owdod0007</t>
  </si>
  <si>
    <t>owdod0008</t>
  </si>
  <si>
    <t>Monster owdod0008</t>
  </si>
  <si>
    <t>owdod0009</t>
  </si>
  <si>
    <t>Monster owdod0009</t>
  </si>
  <si>
    <t>owdod0010</t>
  </si>
  <si>
    <t>Monster owdod0010</t>
  </si>
  <si>
    <t>owdod0011</t>
  </si>
  <si>
    <t>Monster owdod0011</t>
  </si>
  <si>
    <t>owdod0012</t>
  </si>
  <si>
    <t>Monster owdod0012</t>
  </si>
  <si>
    <t>owdod0013</t>
  </si>
  <si>
    <t>Monster owdod0013</t>
  </si>
  <si>
    <t>Monster owdod0014</t>
  </si>
  <si>
    <t>Monster owdod0015</t>
  </si>
  <si>
    <t>Monster owdod0016</t>
  </si>
  <si>
    <t>Monster owdod0017</t>
  </si>
  <si>
    <t>Monster owdod0018</t>
  </si>
  <si>
    <t>Monster owdod0019</t>
  </si>
  <si>
    <t>Monster owdod0020</t>
  </si>
  <si>
    <t>Monster owdod0021</t>
  </si>
  <si>
    <t>Monster owdod0022</t>
  </si>
  <si>
    <t>Monster owdod0023</t>
  </si>
  <si>
    <t>Monster owdod0024</t>
  </si>
  <si>
    <t>Monster owdod0025</t>
  </si>
  <si>
    <t>Monster owdod0026</t>
  </si>
  <si>
    <t>Monster owdod0027</t>
  </si>
  <si>
    <t>owdod0028</t>
  </si>
  <si>
    <t>Monster owdod0028</t>
  </si>
  <si>
    <t>owdod0029</t>
  </si>
  <si>
    <t>Monster owdod0029</t>
  </si>
  <si>
    <t>owdod0030</t>
  </si>
  <si>
    <t>Monster owdod0030</t>
  </si>
  <si>
    <t>owdod0031</t>
  </si>
  <si>
    <t>Monster owdod0031</t>
  </si>
  <si>
    <t>owdod0032</t>
  </si>
  <si>
    <t>Monster owdod0032</t>
  </si>
  <si>
    <t>owdod0033</t>
  </si>
  <si>
    <t>Monster owdod0033</t>
  </si>
  <si>
    <t>owdod0034</t>
  </si>
  <si>
    <t>Monster owdod0034</t>
  </si>
  <si>
    <t>owdod0035</t>
  </si>
  <si>
    <t>Monster owdod0035</t>
  </si>
  <si>
    <t>owdod0036</t>
  </si>
  <si>
    <t>Monster owdod0036</t>
  </si>
  <si>
    <t>owdod0037</t>
  </si>
  <si>
    <t>Monster owdod0037</t>
  </si>
  <si>
    <t>owdod0038</t>
  </si>
  <si>
    <t>Monster owdod0038</t>
  </si>
  <si>
    <t>owdod0039</t>
  </si>
  <si>
    <t>Monster owdod0039</t>
  </si>
  <si>
    <t>owdod0040</t>
  </si>
  <si>
    <t>Monster owdod0040</t>
  </si>
  <si>
    <t>owdod0041</t>
  </si>
  <si>
    <t>Monster owdod0041</t>
  </si>
  <si>
    <t>owdod0042</t>
  </si>
  <si>
    <t>Monster owdod0042</t>
  </si>
  <si>
    <t>owdod0043</t>
  </si>
  <si>
    <t>Monster owdod0043</t>
  </si>
  <si>
    <t>owdod0044</t>
  </si>
  <si>
    <t>Monster owdod0044</t>
  </si>
  <si>
    <t>owdod0045</t>
  </si>
  <si>
    <t>Monster owdod0045</t>
  </si>
  <si>
    <t>owdod0046</t>
  </si>
  <si>
    <t>Monster owdod0046</t>
  </si>
  <si>
    <t>owdod0047</t>
  </si>
  <si>
    <t>Monster owdod0047</t>
  </si>
  <si>
    <t>owdod0048</t>
  </si>
  <si>
    <t>Monster owdod0048</t>
  </si>
  <si>
    <t>owdod0049</t>
  </si>
  <si>
    <t>Monster owdod0049</t>
  </si>
  <si>
    <t>owdod0050</t>
  </si>
  <si>
    <t>Monster owdod0050</t>
  </si>
  <si>
    <t>owdod0051</t>
  </si>
  <si>
    <t>Monster owdod0051</t>
  </si>
  <si>
    <t>owdod0052</t>
  </si>
  <si>
    <t>Monster owdod0052</t>
  </si>
  <si>
    <t>owdod0053</t>
  </si>
  <si>
    <t>Monster owdod0053</t>
  </si>
  <si>
    <t>owdod0054</t>
  </si>
  <si>
    <t>Monster owdod0054</t>
  </si>
  <si>
    <t>owdod0055</t>
  </si>
  <si>
    <t>Monster owdod0055</t>
  </si>
  <si>
    <t>owdod0056</t>
  </si>
  <si>
    <t>Monster owdod0056</t>
  </si>
  <si>
    <t>owdod0057</t>
  </si>
  <si>
    <t>Monster owdod0057</t>
  </si>
  <si>
    <t>owdod0058</t>
  </si>
  <si>
    <t>Monster owdod0058</t>
  </si>
  <si>
    <t>owdod0059</t>
  </si>
  <si>
    <t>Monster owdod0059</t>
  </si>
  <si>
    <t>owdod0060</t>
  </si>
  <si>
    <t>Monster owdod0060</t>
  </si>
  <si>
    <t>owdod0061</t>
  </si>
  <si>
    <t>Monster owdod0061</t>
  </si>
  <si>
    <t>owdod0062</t>
  </si>
  <si>
    <t>Monster owdod0062</t>
  </si>
  <si>
    <t>owdod0063</t>
  </si>
  <si>
    <t>Monster owdod0063</t>
  </si>
  <si>
    <t>owdod0064</t>
  </si>
  <si>
    <t>Monster owdod0064</t>
  </si>
  <si>
    <t>owdod0065</t>
  </si>
  <si>
    <t>Monster owdod0065</t>
  </si>
  <si>
    <t>owdod0066</t>
  </si>
  <si>
    <t>Monster owdod0066</t>
  </si>
  <si>
    <t>owdod0067</t>
  </si>
  <si>
    <t>Monster owdod0067</t>
  </si>
  <si>
    <t>owdod0068</t>
  </si>
  <si>
    <t>Monster owdod0068</t>
  </si>
  <si>
    <t>owdod0069</t>
  </si>
  <si>
    <t>Monster owdod0069</t>
  </si>
  <si>
    <t>owdod0070</t>
  </si>
  <si>
    <t>Monster owdod0070</t>
  </si>
  <si>
    <t>owdod0071</t>
  </si>
  <si>
    <t>Monster owdod0071</t>
  </si>
  <si>
    <t>owdod0072</t>
  </si>
  <si>
    <t>Monster owdod0072</t>
  </si>
  <si>
    <t>owdod0073</t>
  </si>
  <si>
    <t>Monster owdod0073</t>
  </si>
  <si>
    <t>owdod0074</t>
  </si>
  <si>
    <t>Monster owdod0074</t>
  </si>
  <si>
    <t>owdod0075</t>
  </si>
  <si>
    <t>Monster owdod0075</t>
  </si>
  <si>
    <t>owdod0076</t>
  </si>
  <si>
    <t>Monster owdod0076</t>
  </si>
  <si>
    <t>owdod0077</t>
  </si>
  <si>
    <t>Monster owdod0077</t>
  </si>
  <si>
    <t>owdod0078</t>
  </si>
  <si>
    <t>Monster owdod0078</t>
  </si>
  <si>
    <t>owdod0079</t>
  </si>
  <si>
    <t>Monster owdod0079</t>
  </si>
  <si>
    <t>owdod0080</t>
  </si>
  <si>
    <t>Monster owdod0080</t>
  </si>
  <si>
    <t>owdod0081</t>
  </si>
  <si>
    <t>Monster owdod0081</t>
  </si>
  <si>
    <t>owdod0082</t>
  </si>
  <si>
    <t>Monster owdod0082</t>
  </si>
  <si>
    <t>owdod0083</t>
  </si>
  <si>
    <t>Monster owdod0083</t>
  </si>
  <si>
    <t>owdod0084</t>
  </si>
  <si>
    <t>Monster owdod0084</t>
  </si>
  <si>
    <t>owdod0085</t>
  </si>
  <si>
    <t>Monster owdod0085</t>
  </si>
  <si>
    <t>owdod0086</t>
  </si>
  <si>
    <t>Monster owdod0086</t>
  </si>
  <si>
    <t>owdod0087</t>
  </si>
  <si>
    <t>Monster owdod0087</t>
  </si>
  <si>
    <t>owdod0088</t>
  </si>
  <si>
    <t>Monster owdod0088</t>
  </si>
  <si>
    <t>owdod0089</t>
  </si>
  <si>
    <t>Monster owdod0089</t>
  </si>
  <si>
    <t>owdod0090</t>
  </si>
  <si>
    <t>Monster owdod0090</t>
  </si>
  <si>
    <t>owdod0091</t>
  </si>
  <si>
    <t>Monster owdod0091</t>
  </si>
  <si>
    <t>owdod0092</t>
  </si>
  <si>
    <t>Monster owdod0092</t>
  </si>
  <si>
    <t>owdod0093</t>
  </si>
  <si>
    <t>Monster owdod0093</t>
  </si>
  <si>
    <t>owdod0094</t>
  </si>
  <si>
    <t>Monster owdod0094</t>
  </si>
  <si>
    <t>owdod0095</t>
  </si>
  <si>
    <t>Monster owdod0095</t>
  </si>
  <si>
    <t>owdod0096</t>
  </si>
  <si>
    <t>Monster owdod0096</t>
  </si>
  <si>
    <t>owdod0097</t>
  </si>
  <si>
    <t>Monster owdod0097</t>
  </si>
  <si>
    <t>owdod0098</t>
  </si>
  <si>
    <t>Monster owdod0098</t>
  </si>
  <si>
    <t>owdod0099</t>
  </si>
  <si>
    <t>Monster owdod0099</t>
  </si>
  <si>
    <t>owdod0100</t>
  </si>
  <si>
    <t>Monster owdod0100</t>
  </si>
  <si>
    <t>52.47766</t>
  </si>
  <si>
    <t>6.1806</t>
  </si>
  <si>
    <t>6.25934</t>
  </si>
  <si>
    <t>o8isl95</t>
  </si>
  <si>
    <t>Kwelsloot langs Steenwetering thv eenden</t>
  </si>
  <si>
    <t>52.54761</t>
  </si>
  <si>
    <t>6.18095</t>
  </si>
  <si>
    <t>o8jzv01</t>
  </si>
  <si>
    <t>52.65102</t>
  </si>
  <si>
    <t>6.26291</t>
  </si>
  <si>
    <t>o8lvv01</t>
  </si>
  <si>
    <t>52.50616</t>
  </si>
  <si>
    <t>6.36373</t>
  </si>
  <si>
    <t>o8lvv02</t>
  </si>
  <si>
    <t>52.50618</t>
  </si>
  <si>
    <t>6.36226</t>
  </si>
  <si>
    <t>o8smi250</t>
  </si>
  <si>
    <t>Smitveen 2, Dwingeloosche Heide</t>
  </si>
  <si>
    <t>52.79611</t>
  </si>
  <si>
    <t>6.38472</t>
  </si>
  <si>
    <t>o8svl20</t>
  </si>
  <si>
    <t>Vlierwaterleiding Koolhaarseweg</t>
  </si>
  <si>
    <t>52.48378</t>
  </si>
  <si>
    <t>6.37501</t>
  </si>
  <si>
    <t>o8uon10</t>
  </si>
  <si>
    <t>Oude Wetering Noord Bremmelerstraat</t>
  </si>
  <si>
    <t>52.41578</t>
  </si>
  <si>
    <t>6.19108</t>
  </si>
  <si>
    <t>o8vekh50</t>
  </si>
  <si>
    <t>Ven Kievitshaar (IJhorsterzandweg)</t>
  </si>
  <si>
    <t>52.62531</t>
  </si>
  <si>
    <t>6.30036</t>
  </si>
  <si>
    <t>o8v2sp50</t>
  </si>
  <si>
    <t>Ven 2 Spaarbankbosch</t>
  </si>
  <si>
    <t>52.79578</t>
  </si>
  <si>
    <t>6.38056</t>
  </si>
  <si>
    <t>o8zroa10</t>
  </si>
  <si>
    <t>Project Reestdal zijtak Reest Oud Avereest</t>
  </si>
  <si>
    <t>6.36957</t>
  </si>
  <si>
    <t>52.58303</t>
  </si>
  <si>
    <t>6.19057</t>
  </si>
  <si>
    <t>52.80336</t>
  </si>
  <si>
    <t>6.21549</t>
  </si>
  <si>
    <t>52.82921</t>
  </si>
  <si>
    <t>6.56174</t>
  </si>
  <si>
    <t>52.83008</t>
  </si>
  <si>
    <t>6.57048</t>
  </si>
  <si>
    <t>52.93289</t>
  </si>
  <si>
    <t>6.54513</t>
  </si>
  <si>
    <t>52.94507</t>
  </si>
  <si>
    <t>6.56132</t>
  </si>
  <si>
    <t>52.96516</t>
  </si>
  <si>
    <t>6.48996</t>
  </si>
  <si>
    <t>52.85839</t>
  </si>
  <si>
    <t>6.62927</t>
  </si>
  <si>
    <t>s7547sp074b0</t>
  </si>
  <si>
    <t>Vion Enschede BV; eindpunt zuivering</t>
  </si>
  <si>
    <t>Signature Foods Nederland BV; eindafvoer</t>
  </si>
  <si>
    <t>wdgem-staphorst</t>
  </si>
  <si>
    <t>Rioolwater gemaal Staphorst</t>
  </si>
  <si>
    <t>52.6558</t>
  </si>
  <si>
    <t>6.20418</t>
  </si>
  <si>
    <t>wdmtoz-aw</t>
  </si>
  <si>
    <t>Drontermeertunnel Oostzijde (Kampen)</t>
  </si>
  <si>
    <t>52.5286</t>
  </si>
  <si>
    <t>5.86458</t>
  </si>
  <si>
    <t>wdmtoz-dw</t>
  </si>
  <si>
    <t>Drontermeertunnel Oostzijde (Kampen) drinkwater</t>
  </si>
  <si>
    <t>wdmtwz-aw</t>
  </si>
  <si>
    <t>Drontermeertunnel Westzijde (Dronten)</t>
  </si>
  <si>
    <t>52.52644</t>
  </si>
  <si>
    <t>5.85413</t>
  </si>
  <si>
    <t>wdmtwz-dw</t>
  </si>
  <si>
    <t>Drontermeertunnel Westzijde (Dronten) drinkwater</t>
  </si>
  <si>
    <t>wdvanheek1</t>
  </si>
  <si>
    <t>Afvalwater tank 1 Van Heek</t>
  </si>
  <si>
    <t>z24mzo02</t>
  </si>
  <si>
    <t>z24mzo03</t>
  </si>
  <si>
    <t>Effluent IBA (helofytenfilter)</t>
  </si>
  <si>
    <t>z7104</t>
  </si>
  <si>
    <t>Zuiderzeeland ad-hoc Groenteproductie Flevoland</t>
  </si>
  <si>
    <t>a3846cg1</t>
  </si>
  <si>
    <t>a451520</t>
  </si>
  <si>
    <t>Heelsumse Beek, bij de rotonde in Heelsum (peilbuis GW2_WVV)</t>
  </si>
  <si>
    <t>51.98221</t>
  </si>
  <si>
    <t>5.76299</t>
  </si>
  <si>
    <t>a451530</t>
  </si>
  <si>
    <t>Heelsumse Beek, (peilbuis GW3_?)</t>
  </si>
  <si>
    <t>51.99072</t>
  </si>
  <si>
    <t>5.78354</t>
  </si>
  <si>
    <t>a451540</t>
  </si>
  <si>
    <t>Heelsumse Beek, bij Kabelauw op het perceel, (peilbuis GW4_WVV)</t>
  </si>
  <si>
    <t>51.98591</t>
  </si>
  <si>
    <t>5.77867</t>
  </si>
  <si>
    <t>a451550</t>
  </si>
  <si>
    <t>Heelsumse Beek, bij Kabelauw aan de rand van de weg, (peilbuis GW5_Vitens)</t>
  </si>
  <si>
    <t>51.98553</t>
  </si>
  <si>
    <t>a451560</t>
  </si>
  <si>
    <t>Heelsumse Beek, bovenstrooms, (peilbuis GW6_?)</t>
  </si>
  <si>
    <t>51.9923</t>
  </si>
  <si>
    <t>5.79293</t>
  </si>
  <si>
    <t>s500ikapa-adez</t>
  </si>
  <si>
    <t>aanvoer per as Aware</t>
  </si>
  <si>
    <t>ate6151</t>
  </si>
  <si>
    <t>D.Koelewijn''s Haringinleggerij BV, Palingweg MW</t>
  </si>
  <si>
    <t>a113tltaq002</t>
  </si>
  <si>
    <t>RWZI Renkum, infl. Streng Wageningen</t>
  </si>
  <si>
    <t>a732510wc</t>
  </si>
  <si>
    <t>lfgh042afd</t>
  </si>
  <si>
    <t>FGH042 emballage afgifte blanco duplo</t>
  </si>
  <si>
    <t>l24ilc01a</t>
  </si>
  <si>
    <t>l24ilc01b</t>
  </si>
  <si>
    <t>ob1tilg30</t>
  </si>
  <si>
    <t>Samenloop tilgrup vledder aa</t>
  </si>
  <si>
    <t>ob1vlea10</t>
  </si>
  <si>
    <t>Bovenloop</t>
  </si>
  <si>
    <t>ob8vac01</t>
  </si>
  <si>
    <t>wd-2023026799</t>
  </si>
  <si>
    <t>wd-2023026857</t>
  </si>
  <si>
    <t>wd-2023027084</t>
  </si>
  <si>
    <t>reevdp</t>
  </si>
  <si>
    <t>wd-2023027086</t>
  </si>
  <si>
    <t>wd-2023030045</t>
  </si>
  <si>
    <t>wd-2023030156</t>
  </si>
  <si>
    <t>wd-2023030186</t>
  </si>
  <si>
    <t>wd-2023030187</t>
  </si>
  <si>
    <t>wd-2023030875</t>
  </si>
  <si>
    <t>wd-2023030883</t>
  </si>
  <si>
    <t>wd-2023030884</t>
  </si>
  <si>
    <t>z2200-ingangwerkplaats</t>
  </si>
  <si>
    <t>Ingang werkplaats</t>
  </si>
  <si>
    <t>ate6149</t>
  </si>
  <si>
    <t>Stichting Wageningen Research MW</t>
  </si>
  <si>
    <t>s7683px06ch1</t>
  </si>
  <si>
    <t>Meetvoorziening helofytenfilter</t>
  </si>
  <si>
    <t>s7683px06ch2</t>
  </si>
  <si>
    <t>Monster voorbuffer</t>
  </si>
  <si>
    <t>s7761ph006h7</t>
  </si>
  <si>
    <t>Eerste lozingspijp</t>
  </si>
  <si>
    <t>s7761ph006h8</t>
  </si>
  <si>
    <t>Twee lozingspijp (Pak) en overige bezinkbak</t>
  </si>
  <si>
    <t>z15hz-048-01</t>
  </si>
  <si>
    <t>CREILERVAART, Weg van Ongenade loswal</t>
  </si>
  <si>
    <t>52.76053</t>
  </si>
  <si>
    <t>5.69309</t>
  </si>
  <si>
    <t>z20gn-036-01</t>
  </si>
  <si>
    <t>KLOKBEKERTOCHT, fietsbrug klokbekertocht</t>
  </si>
  <si>
    <t>5.58284</t>
  </si>
  <si>
    <t>otsoid</t>
  </si>
  <si>
    <t>wdzuidema</t>
  </si>
  <si>
    <t>ate5013</t>
  </si>
  <si>
    <t>GGZ centraal, locatie Zon en Schild MW</t>
  </si>
  <si>
    <t>ate5075</t>
  </si>
  <si>
    <t>Thermen Soesterberg BV mw</t>
  </si>
  <si>
    <t>a101slinq012</t>
  </si>
  <si>
    <t>rwzi Apeldoorn, vuilwatergemaal 8810</t>
  </si>
  <si>
    <t>lo07leeg</t>
  </si>
  <si>
    <t>RWZI Echten, leeggooien vaten</t>
  </si>
  <si>
    <t>lo54leeg</t>
  </si>
  <si>
    <t>RWZI Hessenpoort, leeggooien vaten</t>
  </si>
  <si>
    <t>kampn</t>
  </si>
  <si>
    <t>ab203013</t>
  </si>
  <si>
    <t>Veldhuizerspreng Loenen, benedenstrooms stuw debietmeter</t>
  </si>
  <si>
    <t>ab203014</t>
  </si>
  <si>
    <t>Veldhuizerspreng Loenen, bovenstrooms stuw debietmeter</t>
  </si>
  <si>
    <t>ab203015</t>
  </si>
  <si>
    <t>Veldhuizerspreng Loenen, benedenstrooms spoor</t>
  </si>
  <si>
    <t>ab203016</t>
  </si>
  <si>
    <t>Veldhuizerspreng Loenen, spoor bovenstrooms stuw</t>
  </si>
  <si>
    <t>ab203030</t>
  </si>
  <si>
    <t>Veldhuizerspreng Loenen</t>
  </si>
  <si>
    <t>ab203070</t>
  </si>
  <si>
    <t>Vrijenbergenspreng</t>
  </si>
  <si>
    <t>ab203110</t>
  </si>
  <si>
    <t>Oosterhuizerspreng, Beekbergen</t>
  </si>
  <si>
    <t>ab203120</t>
  </si>
  <si>
    <t>Oosterhuizerspreng, Beekbergen, Het Zand bij stuw</t>
  </si>
  <si>
    <t>ab203600</t>
  </si>
  <si>
    <t>Kayersbeek, Apeldoorn</t>
  </si>
  <si>
    <t>ab203610</t>
  </si>
  <si>
    <t>Kayersbeek-sprengen, Apeldoorn</t>
  </si>
  <si>
    <t>ab203620</t>
  </si>
  <si>
    <t>Kayersbeek Apeldoorn</t>
  </si>
  <si>
    <t>sb14303</t>
  </si>
  <si>
    <t>Lemselerbeek, bovenstrooms Noorderhoekdijk, Weerselo</t>
  </si>
  <si>
    <t>sb16020</t>
  </si>
  <si>
    <t>sb20212</t>
  </si>
  <si>
    <t>sb20258</t>
  </si>
  <si>
    <t>sb32200</t>
  </si>
  <si>
    <t>sb32302</t>
  </si>
  <si>
    <t>sb34005</t>
  </si>
  <si>
    <t>sb34012</t>
  </si>
  <si>
    <t>Hezeberg Zuid bronbeek, Appellaantje, Ootmarsum</t>
  </si>
  <si>
    <t>sb34014</t>
  </si>
  <si>
    <t>sb34200</t>
  </si>
  <si>
    <t>sb34217</t>
  </si>
  <si>
    <t>sb34219</t>
  </si>
  <si>
    <t>sb34236</t>
  </si>
  <si>
    <t>sb34312</t>
  </si>
  <si>
    <t>sb36200</t>
  </si>
  <si>
    <t>sb40004</t>
  </si>
  <si>
    <t>sb40006</t>
  </si>
  <si>
    <t>sb41001</t>
  </si>
  <si>
    <t>s7531tn202h1</t>
  </si>
  <si>
    <t>Jansen Chroom</t>
  </si>
  <si>
    <t>wdzuidd1</t>
  </si>
  <si>
    <t>hemelwater kapschuur D1</t>
  </si>
  <si>
    <t>wdzuidd2</t>
  </si>
  <si>
    <t>afvalwater Smirnoffstraat D2</t>
  </si>
  <si>
    <t>wdzuidd3</t>
  </si>
  <si>
    <t>baggerdepot Smirnoffstraat klasse 3/4 D3</t>
  </si>
  <si>
    <t>wdzuidr1</t>
  </si>
  <si>
    <t>hemelwater kantoor R1</t>
  </si>
  <si>
    <t>wdzuidr2</t>
  </si>
  <si>
    <t>baggerdepot Smirnoffstraat klasse 0/1/2 R2</t>
  </si>
  <si>
    <t>wdzuidr3</t>
  </si>
  <si>
    <t>baggerdepot Fokkerstraat klasse 0/1/2 R3</t>
  </si>
  <si>
    <t>wdzuidr4</t>
  </si>
  <si>
    <t>Fokkerstraat extra R4</t>
  </si>
  <si>
    <t>52.73919</t>
  </si>
  <si>
    <t>6.52016</t>
  </si>
  <si>
    <t>52.73908</t>
  </si>
  <si>
    <t>6.51961</t>
  </si>
  <si>
    <t>52.73861</t>
  </si>
  <si>
    <t>6.51572</t>
  </si>
  <si>
    <t>6.51969</t>
  </si>
  <si>
    <t>52.73885</t>
  </si>
  <si>
    <t>6.51792</t>
  </si>
  <si>
    <t>52.73838</t>
  </si>
  <si>
    <t>6.51441</t>
  </si>
  <si>
    <t>52.73721</t>
  </si>
  <si>
    <t>6.51264</t>
  </si>
  <si>
    <t>wd-2023030157</t>
  </si>
  <si>
    <t>wd-2023030158</t>
  </si>
  <si>
    <t>wd-2023030188</t>
  </si>
  <si>
    <t>wd-2023030189</t>
  </si>
  <si>
    <t>wd-2023030344</t>
  </si>
  <si>
    <t>wd-2023030348</t>
  </si>
  <si>
    <t>wd-2023030349</t>
  </si>
  <si>
    <t>wd-2023030354</t>
  </si>
  <si>
    <t>wd-2023030355</t>
  </si>
  <si>
    <t>wd-2023030356</t>
  </si>
  <si>
    <t>wd-2023030868</t>
  </si>
  <si>
    <t>lobptn</t>
  </si>
  <si>
    <t>wd-2023030872</t>
  </si>
  <si>
    <t>wd-2023030876</t>
  </si>
  <si>
    <t>wd-2023030882</t>
  </si>
  <si>
    <t>wd-2023030885</t>
  </si>
  <si>
    <t>wd-2023030886</t>
  </si>
  <si>
    <t>wd-2023030887</t>
  </si>
  <si>
    <t>wd-2023030893</t>
  </si>
  <si>
    <t>wd-2023030894</t>
  </si>
  <si>
    <t>wd-2023030896</t>
  </si>
  <si>
    <t>wd-2023031895</t>
  </si>
  <si>
    <t>eemmdk23</t>
  </si>
  <si>
    <t>wd-2023031915</t>
  </si>
  <si>
    <t>s7468dj005h1</t>
  </si>
  <si>
    <t>Effluent 1</t>
  </si>
  <si>
    <t>yonbr01</t>
  </si>
  <si>
    <t>Natuurbad Rekken zwemwater</t>
  </si>
  <si>
    <t>52.11397</t>
  </si>
  <si>
    <t>6.74998</t>
  </si>
  <si>
    <t>ate5433</t>
  </si>
  <si>
    <t>RGB Netherlands BV CP</t>
  </si>
  <si>
    <t>monster uit straatkolk bij bedrijf</t>
  </si>
  <si>
    <t>s7547sn003h0</t>
  </si>
  <si>
    <t>OBAS losplaats voorkant</t>
  </si>
  <si>
    <t>s7547sn003h1</t>
  </si>
  <si>
    <t>OBAS losplaats achterzijde</t>
  </si>
  <si>
    <t>Zincoat Veilingstraat</t>
  </si>
  <si>
    <t>wdgalg</t>
  </si>
  <si>
    <t>Galgengraven</t>
  </si>
  <si>
    <t>52.51924</t>
  </si>
  <si>
    <t>6.43676</t>
  </si>
  <si>
    <t>wdvecht</t>
  </si>
  <si>
    <t>De Vecht</t>
  </si>
  <si>
    <t>52.51797</t>
  </si>
  <si>
    <t>6.43819</t>
  </si>
  <si>
    <t>wd-2023024239-02</t>
  </si>
  <si>
    <t>wd-2023024239-06</t>
  </si>
  <si>
    <t>wd-2023024491-02</t>
  </si>
  <si>
    <t>wd-2023024750-02</t>
  </si>
  <si>
    <t>wd-2023025216-02</t>
  </si>
  <si>
    <t>wd-2023025763-02</t>
  </si>
  <si>
    <t>wd-2023026108-02</t>
  </si>
  <si>
    <t>wd-2023029084-06</t>
  </si>
  <si>
    <t>wd-2023030060-06</t>
  </si>
  <si>
    <t>wd-2023030871-08</t>
  </si>
  <si>
    <t>wd-2023033003-06</t>
  </si>
  <si>
    <t>wd-2023033004-06</t>
  </si>
  <si>
    <t>wd-2023033420-08</t>
  </si>
  <si>
    <t>wd-2023033741-06</t>
  </si>
  <si>
    <t>wd-2023033886-08</t>
  </si>
  <si>
    <t>ate5444</t>
  </si>
  <si>
    <t>Borgesius Bunschoten BV MW ''Hoofdingang''</t>
  </si>
  <si>
    <t>JDB</t>
  </si>
  <si>
    <t>a3812rg41-mp1</t>
  </si>
  <si>
    <t>smit en zoon MP1</t>
  </si>
  <si>
    <t>o74ingaandslib</t>
  </si>
  <si>
    <t>ingaand slib</t>
  </si>
  <si>
    <t>yibrogromh02</t>
  </si>
  <si>
    <t>Brouwers B.V. Misbrouwsels</t>
  </si>
  <si>
    <t>yiv-inb-indir-mp01</t>
  </si>
  <si>
    <t>Interbaro Doetinchem Vlijtstraat 16</t>
  </si>
  <si>
    <t>ab202070</t>
  </si>
  <si>
    <t>Klaarbeek</t>
  </si>
  <si>
    <t>ab205550</t>
  </si>
  <si>
    <t>Verloren beek Epe (Papenstraat)</t>
  </si>
  <si>
    <t>ab208510</t>
  </si>
  <si>
    <t>Tongerensebeek (n. bovenl. Kwelbeek)</t>
  </si>
  <si>
    <t>ab212550</t>
  </si>
  <si>
    <t>Zuidelijke Horsthoekerbeek</t>
  </si>
  <si>
    <t>ab212560</t>
  </si>
  <si>
    <t>ab213030</t>
  </si>
  <si>
    <t>Nieuwebeek Vaassen</t>
  </si>
  <si>
    <t>ab213510</t>
  </si>
  <si>
    <t>De Motketel sprengen Vaassen</t>
  </si>
  <si>
    <t>ab213590</t>
  </si>
  <si>
    <t>Dorpse Beek Vaassen traject 3</t>
  </si>
  <si>
    <t>ab215110</t>
  </si>
  <si>
    <t>ab600123</t>
  </si>
  <si>
    <t>ab600503</t>
  </si>
  <si>
    <t>Verlorenbeek</t>
  </si>
  <si>
    <t>ob1elps10</t>
  </si>
  <si>
    <t>ob1ruia30</t>
  </si>
  <si>
    <t>Ruiner Aa, Kraloerweg</t>
  </si>
  <si>
    <t>ob8svb70</t>
  </si>
  <si>
    <t>sb16003</t>
  </si>
  <si>
    <t>sb16019</t>
  </si>
  <si>
    <t>sb20010</t>
  </si>
  <si>
    <t>sb40009</t>
  </si>
  <si>
    <t>sb40019</t>
  </si>
  <si>
    <t>sb40051</t>
  </si>
  <si>
    <t>sb80005</t>
  </si>
  <si>
    <t>ybstb00</t>
  </si>
  <si>
    <t>Stortelersbeek Blekkinkhofweg Winterswijk</t>
  </si>
  <si>
    <t>ybstb07</t>
  </si>
  <si>
    <t>Stortelersbeek Heenkamppieperweg Winterswijk</t>
  </si>
  <si>
    <t>ybvrb04</t>
  </si>
  <si>
    <t>Vragenderbeek Meddoseweg Vragender</t>
  </si>
  <si>
    <t>ybvsv04</t>
  </si>
  <si>
    <t>Vossenveldsbeek Bataafseweg Winterswijk</t>
  </si>
  <si>
    <t>ybvvb00</t>
  </si>
  <si>
    <t>Vennevertlosebeek Dwarsweg Winterswijk</t>
  </si>
  <si>
    <t>ybwsw04</t>
  </si>
  <si>
    <t>Wooldse Waterleiding Brandenweg Winterswijk</t>
  </si>
  <si>
    <t>yobdb11</t>
  </si>
  <si>
    <t>Boldersbeek Waliënseweg Huppel Winterswijk</t>
  </si>
  <si>
    <t>52.00394</t>
  </si>
  <si>
    <t>6.76856</t>
  </si>
  <si>
    <t>6.61511</t>
  </si>
  <si>
    <t>yobdv04</t>
  </si>
  <si>
    <t>Stadswater Kruittorenstraat Bredevoort</t>
  </si>
  <si>
    <t>51.94597</t>
  </si>
  <si>
    <t>6.61926</t>
  </si>
  <si>
    <t>yobdv05</t>
  </si>
  <si>
    <t>51.94566</t>
  </si>
  <si>
    <t>6.61962</t>
  </si>
  <si>
    <t>yobdv10</t>
  </si>
  <si>
    <t>Roelvinkstraat Bredevoort</t>
  </si>
  <si>
    <t>51.94255</t>
  </si>
  <si>
    <t>6.62157</t>
  </si>
  <si>
    <t>yobkb11</t>
  </si>
  <si>
    <t>52.01156</t>
  </si>
  <si>
    <t>5.98638</t>
  </si>
  <si>
    <t>yobkb13</t>
  </si>
  <si>
    <t>52.0076</t>
  </si>
  <si>
    <t>5.98581</t>
  </si>
  <si>
    <t>yoflb03</t>
  </si>
  <si>
    <t>Flierbeek Wentholtstraat Lichtenvoorde</t>
  </si>
  <si>
    <t>51.98035</t>
  </si>
  <si>
    <t>51.87668</t>
  </si>
  <si>
    <t>yojhg01</t>
  </si>
  <si>
    <t>51.97551</t>
  </si>
  <si>
    <t>6.73986</t>
  </si>
  <si>
    <t>yoldv05</t>
  </si>
  <si>
    <t>Lievelderbeek Goordijk Lievelde</t>
  </si>
  <si>
    <t>52.0153</t>
  </si>
  <si>
    <t>6.56407</t>
  </si>
  <si>
    <t>yoldv06</t>
  </si>
  <si>
    <t>yoldv07</t>
  </si>
  <si>
    <t>Lindense Laak Het Stapelbroek Hengelo</t>
  </si>
  <si>
    <t>6.35416</t>
  </si>
  <si>
    <t>52.08694</t>
  </si>
  <si>
    <t>6.30407</t>
  </si>
  <si>
    <t>51.93971</t>
  </si>
  <si>
    <t>6.70352</t>
  </si>
  <si>
    <t>yoltv09</t>
  </si>
  <si>
    <t>51.9834</t>
  </si>
  <si>
    <t>6.5726</t>
  </si>
  <si>
    <t>yoltv15</t>
  </si>
  <si>
    <t>51.98129</t>
  </si>
  <si>
    <t>6.57325</t>
  </si>
  <si>
    <t>yolvd04</t>
  </si>
  <si>
    <t>Lievelderbeek, Brakerweg, Lievelde</t>
  </si>
  <si>
    <t>52.01532</t>
  </si>
  <si>
    <t>6.60385</t>
  </si>
  <si>
    <t>yomdb04</t>
  </si>
  <si>
    <t>51.97984</t>
  </si>
  <si>
    <t>6.69974</t>
  </si>
  <si>
    <t>yooba02</t>
  </si>
  <si>
    <t>51.99629</t>
  </si>
  <si>
    <t>yooba06</t>
  </si>
  <si>
    <t>51.98982</t>
  </si>
  <si>
    <t>6.57013</t>
  </si>
  <si>
    <t>yooba09</t>
  </si>
  <si>
    <t>51.99416</t>
  </si>
  <si>
    <t>6.57084</t>
  </si>
  <si>
    <t>yordb04</t>
  </si>
  <si>
    <t>Rode Beek Zomerweg Drempt</t>
  </si>
  <si>
    <t>52.02687</t>
  </si>
  <si>
    <t>6.19121</t>
  </si>
  <si>
    <t>yorig06</t>
  </si>
  <si>
    <t>51.88976</t>
  </si>
  <si>
    <t>6.36625</t>
  </si>
  <si>
    <t>yorig08</t>
  </si>
  <si>
    <t>6.37538</t>
  </si>
  <si>
    <t>yorig09</t>
  </si>
  <si>
    <t>51.89815</t>
  </si>
  <si>
    <t>yorig10</t>
  </si>
  <si>
    <t>Maasstraat, Ulft</t>
  </si>
  <si>
    <t>51.88613</t>
  </si>
  <si>
    <t>6.37539</t>
  </si>
  <si>
    <t>yorig11</t>
  </si>
  <si>
    <t>De Sterrenmaat, Ulft</t>
  </si>
  <si>
    <t>51.89977</t>
  </si>
  <si>
    <t>6.36432</t>
  </si>
  <si>
    <t>yorob08</t>
  </si>
  <si>
    <t>52.00741</t>
  </si>
  <si>
    <t>5.96623</t>
  </si>
  <si>
    <t>Schaarsbeek Bolwerkweg Bredevoort</t>
  </si>
  <si>
    <t>51.94473</t>
  </si>
  <si>
    <t>6.61462</t>
  </si>
  <si>
    <t>yosab14</t>
  </si>
  <si>
    <t>Schaarsbeek Ooievaarsdijk Bredevoort</t>
  </si>
  <si>
    <t>51.9451</t>
  </si>
  <si>
    <t>6.61474</t>
  </si>
  <si>
    <t>yoscb01</t>
  </si>
  <si>
    <t>Schuilenburg Paasberglaan Silvolde</t>
  </si>
  <si>
    <t>51.91001</t>
  </si>
  <si>
    <t>6.37265</t>
  </si>
  <si>
    <t>Slijpbeek Mariëndaal Arnhem</t>
  </si>
  <si>
    <t>Spreng op heuven Eltenseweg Stokkum</t>
  </si>
  <si>
    <t>51.92152</t>
  </si>
  <si>
    <t>6.67971</t>
  </si>
  <si>
    <t>yostb02</t>
  </si>
  <si>
    <t>Stortelersbeek Binnenboomweg Winterswijk</t>
  </si>
  <si>
    <t>51.93691</t>
  </si>
  <si>
    <t>6.6556</t>
  </si>
  <si>
    <t>yostb07</t>
  </si>
  <si>
    <t>51.93832</t>
  </si>
  <si>
    <t>6.67578</t>
  </si>
  <si>
    <t>youft06</t>
  </si>
  <si>
    <t>51.89009</t>
  </si>
  <si>
    <t>6.37843</t>
  </si>
  <si>
    <t>youft08</t>
  </si>
  <si>
    <t>51.90538</t>
  </si>
  <si>
    <t>6.35866</t>
  </si>
  <si>
    <t>yovrb04</t>
  </si>
  <si>
    <t>6.61469</t>
  </si>
  <si>
    <t>yovsv04</t>
  </si>
  <si>
    <t>51.96386</t>
  </si>
  <si>
    <t>6.73916</t>
  </si>
  <si>
    <t>51.9915</t>
  </si>
  <si>
    <t>6.8125</t>
  </si>
  <si>
    <t>yowhb03</t>
  </si>
  <si>
    <t>51.98194</t>
  </si>
  <si>
    <t>6.71719</t>
  </si>
  <si>
    <t>yowhb05</t>
  </si>
  <si>
    <t>Wehmerbeek Sellekamp Winterswijk</t>
  </si>
  <si>
    <t>51.97376</t>
  </si>
  <si>
    <t>6.72236</t>
  </si>
  <si>
    <t>yowhb06</t>
  </si>
  <si>
    <t>Wehmerbeek Bataafseweg Winterswijk</t>
  </si>
  <si>
    <t>51.96373</t>
  </si>
  <si>
    <t>6.73475</t>
  </si>
  <si>
    <t>yowhb07</t>
  </si>
  <si>
    <t>Wehmerbeek Ravenhorsterweg Winterswijk voor RWZI</t>
  </si>
  <si>
    <t>51.98499</t>
  </si>
  <si>
    <t>6.71153</t>
  </si>
  <si>
    <t>yowsw04</t>
  </si>
  <si>
    <t>51.90754</t>
  </si>
  <si>
    <t>6.70808</t>
  </si>
  <si>
    <t>51.9823</t>
  </si>
  <si>
    <t>6.72473</t>
  </si>
  <si>
    <t>yowtw02</t>
  </si>
  <si>
    <t>51.962</t>
  </si>
  <si>
    <t>6.73177</t>
  </si>
  <si>
    <t>yowtw03</t>
  </si>
  <si>
    <t>51.97675</t>
  </si>
  <si>
    <t>6.72179</t>
  </si>
  <si>
    <t>51.96939</t>
  </si>
  <si>
    <t>51.96717</t>
  </si>
  <si>
    <t>6.72796</t>
  </si>
  <si>
    <t>51.97973</t>
  </si>
  <si>
    <t>6.72884</t>
  </si>
  <si>
    <t>yowtw21</t>
  </si>
  <si>
    <t>51.95734</t>
  </si>
  <si>
    <t>6.71481</t>
  </si>
  <si>
    <t>yowtw22</t>
  </si>
  <si>
    <t>51.9745</t>
  </si>
  <si>
    <t>6.70524</t>
  </si>
  <si>
    <t>yowtw24</t>
  </si>
  <si>
    <t>51.97179</t>
  </si>
  <si>
    <t>6.7299</t>
  </si>
  <si>
    <t>yowtw25</t>
  </si>
  <si>
    <t>51.95401</t>
  </si>
  <si>
    <t>6.7075</t>
  </si>
  <si>
    <t>yowtw30</t>
  </si>
  <si>
    <t>Bataafseweg, Winterswijk</t>
  </si>
  <si>
    <t>51.97115</t>
  </si>
  <si>
    <t>6.73921</t>
  </si>
  <si>
    <t>yowtw31</t>
  </si>
  <si>
    <t>Waliensestraat, Winterswijk</t>
  </si>
  <si>
    <t>51.98606</t>
  </si>
  <si>
    <t>6.72596</t>
  </si>
  <si>
    <t>ate5022</t>
  </si>
  <si>
    <t>Ministerie van Defensie, Zeisterspoor MW</t>
  </si>
  <si>
    <t>ate5504</t>
  </si>
  <si>
    <t>Ministerie van Defensie, Bernhardkazerne MW</t>
  </si>
  <si>
    <t>ate5625</t>
  </si>
  <si>
    <t>Schaffelaarbos BV MW ''Brekerij''</t>
  </si>
  <si>
    <t>a9141</t>
  </si>
  <si>
    <t>MP Stuw de Groep</t>
  </si>
  <si>
    <t>5.48436</t>
  </si>
  <si>
    <t>a9142</t>
  </si>
  <si>
    <t>MP Eemdijk</t>
  </si>
  <si>
    <t>52.25278</t>
  </si>
  <si>
    <t>5.32044</t>
  </si>
  <si>
    <t>52.33811</t>
  </si>
  <si>
    <t>5.33261</t>
  </si>
  <si>
    <t>yoroetbenhandmm</t>
  </si>
  <si>
    <t>yoroetbovhandmm</t>
  </si>
  <si>
    <t>z8000-k013k</t>
  </si>
  <si>
    <t>Spoelkraanwater kantine</t>
  </si>
  <si>
    <t>a207410</t>
  </si>
  <si>
    <t>Uddel de Bieze midden</t>
  </si>
  <si>
    <t>52.23517</t>
  </si>
  <si>
    <t>5.79782</t>
  </si>
  <si>
    <t>kemetyl mp1</t>
  </si>
  <si>
    <t>a8071sp71</t>
  </si>
  <si>
    <t>lwepalaq-11</t>
  </si>
  <si>
    <t>Aq-11</t>
  </si>
  <si>
    <t>o7906ad114</t>
  </si>
  <si>
    <t>Afvalwater Bakkerij Faber te Hoogeveen</t>
  </si>
  <si>
    <t>lwepalaq-11-2</t>
  </si>
  <si>
    <t>Aq-11-2</t>
  </si>
  <si>
    <t>lwepalaq-11-3</t>
  </si>
  <si>
    <t>Aq-11-3</t>
  </si>
  <si>
    <t>s160loszand-adez</t>
  </si>
  <si>
    <t>Zand bodem beluchting RWZI Losser</t>
  </si>
  <si>
    <t>z24hwi-04</t>
  </si>
  <si>
    <t>Parkeerterrein Koningshof</t>
  </si>
  <si>
    <t>adrelspeet</t>
  </si>
  <si>
    <t>mengmonster 4 drains</t>
  </si>
  <si>
    <t>Stuw Hoolboomweg zijdewetering</t>
  </si>
  <si>
    <t>Kooiweg zijdewetering</t>
  </si>
  <si>
    <t>52.04089</t>
  </si>
  <si>
    <t>5.53007</t>
  </si>
  <si>
    <t>Bemonstering IBA-3a</t>
  </si>
  <si>
    <t>s7671st000h0</t>
  </si>
  <si>
    <t>Bemonstering gemaal Twenterand</t>
  </si>
  <si>
    <t>Reststoffencentrum Zutphen Steekmonster afvalwater</t>
  </si>
  <si>
    <t>Emmeloord Mastenbroek</t>
  </si>
  <si>
    <t>52.71655</t>
  </si>
  <si>
    <t>Emmeloord Hoeksewaard</t>
  </si>
  <si>
    <t>5.72752</t>
  </si>
  <si>
    <t>atv8624</t>
  </si>
  <si>
    <t>Mol Fresh Food BV MW</t>
  </si>
  <si>
    <t>wd-2023030357</t>
  </si>
  <si>
    <t>wd-2023030895</t>
  </si>
  <si>
    <t>wd-2023031896</t>
  </si>
  <si>
    <t>wd-2023031897</t>
  </si>
  <si>
    <t>wd-2023031898</t>
  </si>
  <si>
    <t>wd-2023031901</t>
  </si>
  <si>
    <t>wd-2023031903</t>
  </si>
  <si>
    <t>wd-2023031916</t>
  </si>
  <si>
    <t>wd-2023031918</t>
  </si>
  <si>
    <t>wd-2023031923</t>
  </si>
  <si>
    <t>wd-2023032263</t>
  </si>
  <si>
    <t>wd-2023032277</t>
  </si>
  <si>
    <t>wd-2023033726</t>
  </si>
  <si>
    <t>wd-2023033815</t>
  </si>
  <si>
    <t>wd-2023033816</t>
  </si>
  <si>
    <t>wd-2023033817</t>
  </si>
  <si>
    <t>wd-2023033844</t>
  </si>
  <si>
    <t>wd-2023033890</t>
  </si>
  <si>
    <t>wd-2023033891</t>
  </si>
  <si>
    <t>wd-2023033897</t>
  </si>
  <si>
    <t>wd-2023033898</t>
  </si>
  <si>
    <t>wd-2023033909</t>
  </si>
  <si>
    <t>yznps1</t>
  </si>
  <si>
    <t>RWZI Nieuwgraaf primair slib</t>
  </si>
  <si>
    <t>z8000-k006k</t>
  </si>
  <si>
    <t>lab oogdouche b.g.</t>
  </si>
  <si>
    <t>z8000-k013ak</t>
  </si>
  <si>
    <t>oogdouche spoelkeuken</t>
  </si>
  <si>
    <t>wdbrinkindustrial-aw</t>
  </si>
  <si>
    <t>Afvalwater poederspuiterij</t>
  </si>
  <si>
    <t>ab210020</t>
  </si>
  <si>
    <t>Grift Heerde, Griftdijk nr4</t>
  </si>
  <si>
    <t>ab600414</t>
  </si>
  <si>
    <t>ate5500</t>
  </si>
  <si>
    <t>Banketbakkerij Wouter de Graaf BV MW ''Snoekbaarsweg''</t>
  </si>
  <si>
    <t>ate6091</t>
  </si>
  <si>
    <t>Banketbakkerij Wouter de Graaf BV MW ''Ansjovisweg''</t>
  </si>
  <si>
    <t>a109olsoq015</t>
  </si>
  <si>
    <t>AMF praktijktest, oploop centrifuge</t>
  </si>
  <si>
    <t>a109olsoq016</t>
  </si>
  <si>
    <t>AMF praktijktest, afloop centrifuge</t>
  </si>
  <si>
    <t>a109olsoq017</t>
  </si>
  <si>
    <t>AMF praktijktest, centraat</t>
  </si>
  <si>
    <t>a115wlbiq002</t>
  </si>
  <si>
    <t>rwzi Veenendaal, AT 2</t>
  </si>
  <si>
    <t>lobd2401aw</t>
  </si>
  <si>
    <t>Wepal-quasimeme round 2024-1 obd2401aw</t>
  </si>
  <si>
    <t>lobd2402aw</t>
  </si>
  <si>
    <t>Wepal-quasimeme round 2024-1 obd2402aw</t>
  </si>
  <si>
    <t>lobd2403ow</t>
  </si>
  <si>
    <t>Wepal-quasimeme round 2024-1 obd2403ow</t>
  </si>
  <si>
    <t>lobd2404ow</t>
  </si>
  <si>
    <t>Wepal-quasimeme round 2024-1 obd2404ow</t>
  </si>
  <si>
    <t>lobd2405ss</t>
  </si>
  <si>
    <t>Wepal-quasimeme round 2024-1 obd2405SS</t>
  </si>
  <si>
    <t>orsc20240416-1</t>
  </si>
  <si>
    <t>Monster tankauto 2 afkomstig van FC Balkbrug</t>
  </si>
  <si>
    <t>orsc20240416-2</t>
  </si>
  <si>
    <t>orsc20240416-3</t>
  </si>
  <si>
    <t>Monster tankauto 3 afkomstig van FC Balkbrug</t>
  </si>
  <si>
    <t>orsc20240416-4</t>
  </si>
  <si>
    <t>Monster tankauto 4 afkomstig van FC Balkbrug</t>
  </si>
  <si>
    <t>orsc20240416-5</t>
  </si>
  <si>
    <t>Monster tankauto 5 afkomstig van FC Balkbrug</t>
  </si>
  <si>
    <t>sb30001</t>
  </si>
  <si>
    <t>sb33001</t>
  </si>
  <si>
    <t>sb34001</t>
  </si>
  <si>
    <t>sb34003</t>
  </si>
  <si>
    <t>sb34033</t>
  </si>
  <si>
    <t>sb34305</t>
  </si>
  <si>
    <t>sb36001</t>
  </si>
  <si>
    <t>sb37300</t>
  </si>
  <si>
    <t>sb40003</t>
  </si>
  <si>
    <t>sb40035</t>
  </si>
  <si>
    <t>sb40219</t>
  </si>
  <si>
    <t>sb56018</t>
  </si>
  <si>
    <t>s7651dh004h1</t>
  </si>
  <si>
    <t>Omgekeerd Bouwen</t>
  </si>
  <si>
    <t>ybbdb11</t>
  </si>
  <si>
    <t>yblil10</t>
  </si>
  <si>
    <t>yblil12</t>
  </si>
  <si>
    <t>yblim01</t>
  </si>
  <si>
    <t>ybrdb04</t>
  </si>
  <si>
    <t>lvio24-28ow5</t>
  </si>
  <si>
    <t>KWR VIO 24-28 ow5</t>
  </si>
  <si>
    <t>lvio24-28ow6</t>
  </si>
  <si>
    <t>KWR VIO 24-28 ow6</t>
  </si>
  <si>
    <t>lvio24-28std7</t>
  </si>
  <si>
    <t>KWR VIO 24-28 std7</t>
  </si>
  <si>
    <t>orsc20240417-1</t>
  </si>
  <si>
    <t>Aanvoer bedrijfsafvalwater FC Balkbrug per as Tankwagen 1</t>
  </si>
  <si>
    <t>orsc20240417-2</t>
  </si>
  <si>
    <t>Aanvoer bedrijfsafvalwater FC Balkbrug per as Tankwagen 2</t>
  </si>
  <si>
    <t>orsc20240417-3</t>
  </si>
  <si>
    <t>Aanvoer bedrijfsafvalwater FC Balkbrug per as Tankwagen 3</t>
  </si>
  <si>
    <t>orsc20240417-4</t>
  </si>
  <si>
    <t>Aanvoer bedrijfsafvalwater FC Balkbrug per as Tankwagen 4</t>
  </si>
  <si>
    <t>orsc20240417-5</t>
  </si>
  <si>
    <t>Aanvoer bedrijfsafvalwater FC Balkbrug per as Tankwagen 5</t>
  </si>
  <si>
    <t>wd-2023027155-02</t>
  </si>
  <si>
    <t>wd-2023027201-02</t>
  </si>
  <si>
    <t>wd-2023028663-02</t>
  </si>
  <si>
    <t>wd-2023029374-02</t>
  </si>
  <si>
    <t>wd-2023029398-02</t>
  </si>
  <si>
    <t>wd-2023032272-02</t>
  </si>
  <si>
    <t>wd-2023032999-02</t>
  </si>
  <si>
    <t>wd24-089441</t>
  </si>
  <si>
    <t>999992</t>
  </si>
  <si>
    <t>wd24-090293</t>
  </si>
  <si>
    <t>RHOOALGE</t>
  </si>
  <si>
    <t>Benedenstroomss  mengmonster M7 &amp; M8</t>
  </si>
  <si>
    <t>Bovenstrooms  mengmonster  M7 &amp; M8</t>
  </si>
  <si>
    <t>Bovenstrooms fles 1</t>
  </si>
  <si>
    <t>abrandafoort</t>
  </si>
  <si>
    <t>brand Koedijkerweg</t>
  </si>
  <si>
    <t>ate6111</t>
  </si>
  <si>
    <t>Ferdinand Zandbergen BV CP</t>
  </si>
  <si>
    <t>a3901rg22-2</t>
  </si>
  <si>
    <t>Lantor mp2</t>
  </si>
  <si>
    <t>Effluent oliebenzineafscheider</t>
  </si>
  <si>
    <t>s7742pe018h1</t>
  </si>
  <si>
    <t>s7833hm050h1</t>
  </si>
  <si>
    <t>ate5696</t>
  </si>
  <si>
    <t>2 Sisters Storteboom BV, Galvanistraat 26 MW</t>
  </si>
  <si>
    <t>Eurofins Agro Testing Wageningen BV (voorheen BLGG Groep BV)</t>
  </si>
  <si>
    <t>a8085rh4</t>
  </si>
  <si>
    <t>Gewasmonster 74177720</t>
  </si>
  <si>
    <t>orsc20240419-1</t>
  </si>
  <si>
    <t>Aanvoer per as van FC Balkbrug tankwagen 1</t>
  </si>
  <si>
    <t>orsc20240419-2</t>
  </si>
  <si>
    <t>Aanvoer per as van FC Balkbrug tankwagen 2</t>
  </si>
  <si>
    <t>orsc20240419-3</t>
  </si>
  <si>
    <t>Aanvoer per as van FC Balkbrug tankwagen 3</t>
  </si>
  <si>
    <t>orsc20240419-4</t>
  </si>
  <si>
    <t>Aanvoer per as van FC Balkbrug tankwagen 4</t>
  </si>
  <si>
    <t>orsc20240419-5</t>
  </si>
  <si>
    <t>Aanvoer per as van FC Balkbrug tankwagen 5</t>
  </si>
  <si>
    <t>orsc20240419-6</t>
  </si>
  <si>
    <t>Aanvoer per as van FC Balkbrug tankwagen 6</t>
  </si>
  <si>
    <t>s7475sz001h1</t>
  </si>
  <si>
    <t>GBM vegetatie</t>
  </si>
  <si>
    <t>wd-2023033776</t>
  </si>
  <si>
    <t>wd-2023033818</t>
  </si>
  <si>
    <t>wd-2023033833</t>
  </si>
  <si>
    <t>wd-2023033837</t>
  </si>
  <si>
    <t>wd-2023033838</t>
  </si>
  <si>
    <t>wd-2023033843</t>
  </si>
  <si>
    <t>wd-2023033845</t>
  </si>
  <si>
    <t>wd-2023033846</t>
  </si>
  <si>
    <t>wd-2023033883</t>
  </si>
  <si>
    <t>wd-2023033887</t>
  </si>
  <si>
    <t>wd-2023033899</t>
  </si>
  <si>
    <t>wd-2023033900</t>
  </si>
  <si>
    <t>wd-2023033901</t>
  </si>
  <si>
    <t>wd-2023033902</t>
  </si>
  <si>
    <t>wd-2023033910</t>
  </si>
  <si>
    <t>wd-2023033911</t>
  </si>
  <si>
    <t>goudhvn</t>
  </si>
  <si>
    <t>wd-2023033912</t>
  </si>
  <si>
    <t>wd-2023033988</t>
  </si>
  <si>
    <t>wd-2023033989</t>
  </si>
  <si>
    <t>wd-2023034009</t>
  </si>
  <si>
    <t>wd-2023034010</t>
  </si>
  <si>
    <t>ate6138</t>
  </si>
  <si>
    <t>Greif Tholu BV EMF</t>
  </si>
  <si>
    <t>wserreproefbeh1</t>
  </si>
  <si>
    <t>Bladstaal serreproef BEH1 referentie</t>
  </si>
  <si>
    <t>wserreproefbeh2</t>
  </si>
  <si>
    <t>Bladstaal serreproef BEH2 10%</t>
  </si>
  <si>
    <t>wserreproefbeh3</t>
  </si>
  <si>
    <t>Bladstaal serreproef BEH3 50%</t>
  </si>
  <si>
    <t>wserreproefbeh4</t>
  </si>
  <si>
    <t>Bladstaal serreproef BEH4 50% + ecogreen</t>
  </si>
  <si>
    <t>ab202970</t>
  </si>
  <si>
    <t>ab225010</t>
  </si>
  <si>
    <t>ab620010</t>
  </si>
  <si>
    <t>ob2bewo10</t>
  </si>
  <si>
    <t>Belterwijde Oost, bij Blauwe hand ( fbe04/fbe37 )</t>
  </si>
  <si>
    <t>ob2klbe50</t>
  </si>
  <si>
    <t>ob2kple50</t>
  </si>
  <si>
    <t>Kl plas Leeuwterveld (fle01), tussen grote pl &amp; pg</t>
  </si>
  <si>
    <t>ob2plok10</t>
  </si>
  <si>
    <t>ob2plok15</t>
  </si>
  <si>
    <t>ob2pmee10</t>
  </si>
  <si>
    <t>ob2pned10</t>
  </si>
  <si>
    <t>Petgat Nederland (fpg07)</t>
  </si>
  <si>
    <t>ob2pscg10</t>
  </si>
  <si>
    <t>Petgat Schut en Grafkampen (fpg02)</t>
  </si>
  <si>
    <t>ob2pveb10</t>
  </si>
  <si>
    <t>ob2pven40</t>
  </si>
  <si>
    <t>Venemate west</t>
  </si>
  <si>
    <t>ob2pwie10</t>
  </si>
  <si>
    <t>ob2schw40</t>
  </si>
  <si>
    <t>Schutsloterwijde ( fsw37 ), middenin</t>
  </si>
  <si>
    <t>ob3iwa03</t>
  </si>
  <si>
    <t>ob3iwa86</t>
  </si>
  <si>
    <t>Westerveldse Aa</t>
  </si>
  <si>
    <t>ob3lko01</t>
  </si>
  <si>
    <t>ob3lve85v</t>
  </si>
  <si>
    <t>Vecht stuw Vechterweerd in vistrap</t>
  </si>
  <si>
    <t>ob8acht50</t>
  </si>
  <si>
    <t>ob8tkp01</t>
  </si>
  <si>
    <t>ob8zanv50</t>
  </si>
  <si>
    <t>Zandveen, Boswachterij Dwingeloo</t>
  </si>
  <si>
    <t>o7903ah17</t>
  </si>
  <si>
    <t>Afvalwater Smurfit Kappa Twincorr</t>
  </si>
  <si>
    <t>sb32102</t>
  </si>
  <si>
    <t>sb32109</t>
  </si>
  <si>
    <t>sb32111</t>
  </si>
  <si>
    <t>sb33103</t>
  </si>
  <si>
    <t>sb34021</t>
  </si>
  <si>
    <t>sb34024</t>
  </si>
  <si>
    <t>sb34032</t>
  </si>
  <si>
    <t>sb34100</t>
  </si>
  <si>
    <t>sb34101</t>
  </si>
  <si>
    <t>sb34106</t>
  </si>
  <si>
    <t>sb34107</t>
  </si>
  <si>
    <t>sb36100</t>
  </si>
  <si>
    <t>sb36101</t>
  </si>
  <si>
    <t>sb36102</t>
  </si>
  <si>
    <t>sb40026</t>
  </si>
  <si>
    <t>sb40031</t>
  </si>
  <si>
    <t>sb40101</t>
  </si>
  <si>
    <t>sb40103</t>
  </si>
  <si>
    <t>sb40130</t>
  </si>
  <si>
    <t>sb75001</t>
  </si>
  <si>
    <t>Molengoot Hardenberg strafw v stuw</t>
  </si>
  <si>
    <t>s7667rm002h2</t>
  </si>
  <si>
    <t>Meetpunt ontijzering</t>
  </si>
  <si>
    <t>z24hwi-05</t>
  </si>
  <si>
    <t>Bronnering Oostwal</t>
  </si>
  <si>
    <t>z24hwi-06</t>
  </si>
  <si>
    <t>Bronnering De Munt Emmeloord</t>
  </si>
  <si>
    <t>z24hwi-07</t>
  </si>
  <si>
    <t>Bronnering Cavalier Emmeloord</t>
  </si>
  <si>
    <t>ob8reev50</t>
  </si>
  <si>
    <t>Reeenveen tegenover Biologisch station Wijster</t>
  </si>
  <si>
    <t>yiv-gel-indir-mp01</t>
  </si>
  <si>
    <t>Gelre Ziekenhuis Zutphen Steekmonster Afvalwater</t>
  </si>
  <si>
    <t>yiv-she-indir-mp01</t>
  </si>
  <si>
    <t>Shell Nederland Verkoopmaatschappij B.V Driepoortenweg 52 Arnhem</t>
  </si>
  <si>
    <t>swprj</t>
  </si>
  <si>
    <t>a288519</t>
  </si>
  <si>
    <t>Stadswater Wageningen sloot eind langs Dijkgraaf</t>
  </si>
  <si>
    <t>5.65563</t>
  </si>
  <si>
    <t>a6718zc4</t>
  </si>
  <si>
    <t>Givaudan Ede</t>
  </si>
  <si>
    <t>a7332bg1</t>
  </si>
  <si>
    <t>o7903ah1</t>
  </si>
  <si>
    <t>sb15012</t>
  </si>
  <si>
    <t>sb20059</t>
  </si>
  <si>
    <t>sb20102</t>
  </si>
  <si>
    <t>sb20107</t>
  </si>
  <si>
    <t>sb51102</t>
  </si>
  <si>
    <t>sb51103</t>
  </si>
  <si>
    <t>sb56005</t>
  </si>
  <si>
    <t>sb56006</t>
  </si>
  <si>
    <t>sb56020</t>
  </si>
  <si>
    <t>sb56030</t>
  </si>
  <si>
    <t>sb56237</t>
  </si>
  <si>
    <t>sb59100</t>
  </si>
  <si>
    <t>sb70001</t>
  </si>
  <si>
    <t>sb70002</t>
  </si>
  <si>
    <t>Vecht bovenstrooms stuw Junne</t>
  </si>
  <si>
    <t>sb70003</t>
  </si>
  <si>
    <t>Vecht Nevengeul benedenstrooms Junnerweg  Junne</t>
  </si>
  <si>
    <t>sb70013</t>
  </si>
  <si>
    <t>Vecht bij Ane</t>
  </si>
  <si>
    <t>sb70015</t>
  </si>
  <si>
    <t>sb70032</t>
  </si>
  <si>
    <t>sb71001</t>
  </si>
  <si>
    <t>sb73001</t>
  </si>
  <si>
    <t>Radewijkerbeek bij instroom vecht</t>
  </si>
  <si>
    <t>sb73003</t>
  </si>
  <si>
    <t>sb74001</t>
  </si>
  <si>
    <t>Randwaterleiding, instroom in radewijkerbeek</t>
  </si>
  <si>
    <t>sb78001</t>
  </si>
  <si>
    <t>sb78006</t>
  </si>
  <si>
    <t>sb81013</t>
  </si>
  <si>
    <t>sb85045</t>
  </si>
  <si>
    <t>sb85066</t>
  </si>
  <si>
    <t>wdvfersol-centrif</t>
  </si>
  <si>
    <t>Test afvalwater Fersol</t>
  </si>
  <si>
    <t>wdvfersol-rechtstr</t>
  </si>
  <si>
    <t>wdvgranul-vheek</t>
  </si>
  <si>
    <t>Test afvalwater granulaat</t>
  </si>
  <si>
    <t>wd-2023023949-05</t>
  </si>
  <si>
    <t>wd-2023024093-05</t>
  </si>
  <si>
    <t>wd-2023025208-05</t>
  </si>
  <si>
    <t>wd-2023026564-02</t>
  </si>
  <si>
    <t>wd-2023026842-02</t>
  </si>
  <si>
    <t>wd-2023027043-02</t>
  </si>
  <si>
    <t>wd-2023027208-02</t>
  </si>
  <si>
    <t>wd-2023028649-02</t>
  </si>
  <si>
    <t>wd-2023028653-02</t>
  </si>
  <si>
    <t>wd-2023028965-02</t>
  </si>
  <si>
    <t>wd-2023029038-07</t>
  </si>
  <si>
    <t>wd-2023029387-02</t>
  </si>
  <si>
    <t>wd-2023032279-02</t>
  </si>
  <si>
    <t>wd-2023033007-02</t>
  </si>
  <si>
    <t>ybber08</t>
  </si>
  <si>
    <t>Berkel Lage Lochemseweg Almen</t>
  </si>
  <si>
    <t>ybelb06</t>
  </si>
  <si>
    <t>Elsbeek Deldenseweg Neede</t>
  </si>
  <si>
    <t>ybkeb08</t>
  </si>
  <si>
    <t>ybsbk56</t>
  </si>
  <si>
    <t>Schipbeek Maagdenburgstraat Deventer</t>
  </si>
  <si>
    <t>yifcabclmh05</t>
  </si>
  <si>
    <t>Friesland Campina Domo B.V. Put 28 Formula</t>
  </si>
  <si>
    <t>Brink en Campman Albert Schweitzerstraat 3 Lichtenvoorde</t>
  </si>
  <si>
    <t>yiv-row-indir-mp01</t>
  </si>
  <si>
    <t>Rowi Baak Dambroek 6 Baak</t>
  </si>
  <si>
    <t>yiv-vit-dir-m01</t>
  </si>
  <si>
    <t>Vitens nv Hoge Heurneseweg 148 De Heurne</t>
  </si>
  <si>
    <t>ate6172</t>
  </si>
  <si>
    <t>Unilever Innovation Centre Wageningen BV MW Plantage</t>
  </si>
  <si>
    <t>ate8693</t>
  </si>
  <si>
    <t>Unilever Innovation Centre Wageningen BV MW Bronland</t>
  </si>
  <si>
    <t>awb2401-mv01</t>
  </si>
  <si>
    <t>WL_15524, Zijdewetering, thv Kooiweg</t>
  </si>
  <si>
    <t>awb2401-mv02</t>
  </si>
  <si>
    <t>WL_15454, Zijdewetering, Zandvang</t>
  </si>
  <si>
    <t>Bunschoten Diervoeders, nu Carnibest</t>
  </si>
  <si>
    <t>a3861rj20</t>
  </si>
  <si>
    <t>Euroma afvalwater</t>
  </si>
  <si>
    <t>ob3igb05</t>
  </si>
  <si>
    <t>Groote Grift o van Hemelenweg</t>
  </si>
  <si>
    <t>ob8goup50</t>
  </si>
  <si>
    <t>Goudenploeg (1302)</t>
  </si>
  <si>
    <t>ob8jos26</t>
  </si>
  <si>
    <t>ob8sptk10</t>
  </si>
  <si>
    <t>Sloot Polder Ten Kate, Langs Wapserveense Aa</t>
  </si>
  <si>
    <t>owmdhoora</t>
  </si>
  <si>
    <t>Afvoer spoelwater naar opp. Water WMD Hoogeveen</t>
  </si>
  <si>
    <t>owmdzuira</t>
  </si>
  <si>
    <t>Afvoer spoelwater naar opp. Water WMD Zuidwolde</t>
  </si>
  <si>
    <t>o9418tm7-5</t>
  </si>
  <si>
    <t>Attero. Afv. persl. contram. Beilen</t>
  </si>
  <si>
    <t>wd-2023025756-02</t>
  </si>
  <si>
    <t>wd-2023026864-06</t>
  </si>
  <si>
    <t>wd-2023027098-06</t>
  </si>
  <si>
    <t>wd-2023027205-02</t>
  </si>
  <si>
    <t>wd-2023027291-02</t>
  </si>
  <si>
    <t>wd-2023028591-02</t>
  </si>
  <si>
    <t>wd-2023028879-02</t>
  </si>
  <si>
    <t>wd-2023029085-02</t>
  </si>
  <si>
    <t>wd-2023029088-02</t>
  </si>
  <si>
    <t>wd-2023029163-02</t>
  </si>
  <si>
    <t>pampot</t>
  </si>
  <si>
    <t>wd-2023029165-02</t>
  </si>
  <si>
    <t>wd-2023029364-02</t>
  </si>
  <si>
    <t>wd-2023030064-02</t>
  </si>
  <si>
    <t>wd-2023033416-02</t>
  </si>
  <si>
    <t>wd-2023034124-02</t>
  </si>
  <si>
    <t>wd-2023034127-02</t>
  </si>
  <si>
    <t>wd-2023034148-02</t>
  </si>
  <si>
    <t>yzzsilokauaw</t>
  </si>
  <si>
    <t>Kaumera Silo (monster voor verdunning)</t>
  </si>
  <si>
    <t>z-oosterwold-effl</t>
  </si>
  <si>
    <t>Effluent Decentrale zuivering Oosterwold</t>
  </si>
  <si>
    <t>z-oosterwold-infl</t>
  </si>
  <si>
    <t>z20hz-39800</t>
  </si>
  <si>
    <t>STADSWATER DRONTEN, Gildensloot, Geïsoleerd deel Rivierkreeften</t>
  </si>
  <si>
    <t>52.53651</t>
  </si>
  <si>
    <t>5.6802</t>
  </si>
  <si>
    <t>a220070</t>
  </si>
  <si>
    <t>Tondense Beek</t>
  </si>
  <si>
    <t>52.14233</t>
  </si>
  <si>
    <t>6.12805</t>
  </si>
  <si>
    <t>a220071</t>
  </si>
  <si>
    <t>Vijver Huize Empe</t>
  </si>
  <si>
    <t>52.14495</t>
  </si>
  <si>
    <t>6.144</t>
  </si>
  <si>
    <t>a3861rh6-effl</t>
  </si>
  <si>
    <t>vhp securitypaper</t>
  </si>
  <si>
    <t>a7361cb40-3</t>
  </si>
  <si>
    <t>Beek</t>
  </si>
  <si>
    <t>a7361cb40-4</t>
  </si>
  <si>
    <t>retentie vijver</t>
  </si>
  <si>
    <t>z24mzo04</t>
  </si>
  <si>
    <t>atv0990</t>
  </si>
  <si>
    <t>Dadas Urk BV EMF</t>
  </si>
  <si>
    <t>dolphin metal seperation</t>
  </si>
  <si>
    <t>a3846cn5</t>
  </si>
  <si>
    <t>monster keplerstraat 5</t>
  </si>
  <si>
    <t>a3846ct7</t>
  </si>
  <si>
    <t>monster hoek keplerstraat/archimedesstraat harderwijk</t>
  </si>
  <si>
    <t>ate6102</t>
  </si>
  <si>
    <t>Upfield Research and Development BV MW</t>
  </si>
  <si>
    <t>ob3iwa61</t>
  </si>
  <si>
    <t>ob3lhs12</t>
  </si>
  <si>
    <t>ob3lld65</t>
  </si>
  <si>
    <t>De Leiding Engelandsweg (17-0)</t>
  </si>
  <si>
    <t>ob3lld80</t>
  </si>
  <si>
    <t>De Leiding bij camping Calluna</t>
  </si>
  <si>
    <t>ob3rkw75</t>
  </si>
  <si>
    <t>ob3rmw90</t>
  </si>
  <si>
    <t>Marswetering Zwolseweg</t>
  </si>
  <si>
    <t>ob3rnw48</t>
  </si>
  <si>
    <t>Nieuwe Wetering Laag Zuthem</t>
  </si>
  <si>
    <t>ob3usw89</t>
  </si>
  <si>
    <t>ob3usw95</t>
  </si>
  <si>
    <t>Soestwetering Zuidbroeklaan</t>
  </si>
  <si>
    <t>ob8lvv03</t>
  </si>
  <si>
    <t>ob8lvv05</t>
  </si>
  <si>
    <t>ob8vbd03</t>
  </si>
  <si>
    <t>ob8vbd04</t>
  </si>
  <si>
    <t>ob8wssl20</t>
  </si>
  <si>
    <t>Gr Grift Steenwetering 21</t>
  </si>
  <si>
    <t>a9143</t>
  </si>
  <si>
    <t>MP Stuw de groep</t>
  </si>
  <si>
    <t>WBO Hattem, monstervak 1</t>
  </si>
  <si>
    <t>WBO Hattem, monstervak 2</t>
  </si>
  <si>
    <t>WBO Hattem, monstervak 3</t>
  </si>
  <si>
    <t>a980620</t>
  </si>
  <si>
    <t>WBO Hattem, monstervak 4</t>
  </si>
  <si>
    <t>a980621</t>
  </si>
  <si>
    <t>WBO Hattem, monstervak 5</t>
  </si>
  <si>
    <t>a980622</t>
  </si>
  <si>
    <t>WBO Hattem, monstervak 6</t>
  </si>
  <si>
    <t>a980623</t>
  </si>
  <si>
    <t>WBO Hattem, monstervak 7</t>
  </si>
  <si>
    <t>a980624</t>
  </si>
  <si>
    <t>WBO Hattem, monstervak 8</t>
  </si>
  <si>
    <t>a980625</t>
  </si>
  <si>
    <t>WBO Hattem, monstervak 9</t>
  </si>
  <si>
    <t>a980626</t>
  </si>
  <si>
    <t>WBO Hattem, monstervak 10</t>
  </si>
  <si>
    <t>a980627</t>
  </si>
  <si>
    <t>WBO Hattem, monstervak 11</t>
  </si>
  <si>
    <t>a980628</t>
  </si>
  <si>
    <t>WBO Hattem, monstervak 12</t>
  </si>
  <si>
    <t>a980629</t>
  </si>
  <si>
    <t>WBO Hattem, monstervak 13</t>
  </si>
  <si>
    <t>a980630</t>
  </si>
  <si>
    <t>WBO Hattem, monstervak 14</t>
  </si>
  <si>
    <t>a980631</t>
  </si>
  <si>
    <t>WBO Hattem, monstervak 15</t>
  </si>
  <si>
    <t>a980632</t>
  </si>
  <si>
    <t>WBO Hattem, monstervak 16</t>
  </si>
  <si>
    <t>a980633</t>
  </si>
  <si>
    <t>WBO Hattem, monstervak 17</t>
  </si>
  <si>
    <t>a980634</t>
  </si>
  <si>
    <t>WBO Hattem, monstervak 18</t>
  </si>
  <si>
    <t>a980635</t>
  </si>
  <si>
    <t>WBO Hattem, monstervak 19</t>
  </si>
  <si>
    <t>a980636</t>
  </si>
  <si>
    <t>WBO Hattem, monstervak 20</t>
  </si>
  <si>
    <t>a980637</t>
  </si>
  <si>
    <t>WBO Hattem, monstervak 21</t>
  </si>
  <si>
    <t>o3lve830mw</t>
  </si>
  <si>
    <t>Vecht Zijtak Boerhoes</t>
  </si>
  <si>
    <t>yiv-dij-indir-mp01</t>
  </si>
  <si>
    <t>yiv-ula-indir-mp04</t>
  </si>
  <si>
    <t>Ulamo Ulft, afvalwater bad nieuwe lijn kleurcoating</t>
  </si>
  <si>
    <t>ztzlswr</t>
  </si>
  <si>
    <t>Stichting Wageningen Research, Runderweg MW</t>
  </si>
  <si>
    <t>s7742px024h2</t>
  </si>
  <si>
    <t>alte-picardie kanaal grens</t>
  </si>
  <si>
    <t>s7742vx010h1</t>
  </si>
  <si>
    <t>alte-picardie brug Nordhornerstraat</t>
  </si>
  <si>
    <t>ztzzher</t>
  </si>
  <si>
    <t>Herkel B.V. EMF</t>
  </si>
  <si>
    <t>wdutmonster1-bio2</t>
  </si>
  <si>
    <t>UT-Hwen BI02 (voorbezonken influent)</t>
  </si>
  <si>
    <t>wdutmonster1-bi02</t>
  </si>
  <si>
    <t>wdutmonster1-co2</t>
  </si>
  <si>
    <t>UT-Hwen C02 (5x geconcentreerd effluent)</t>
  </si>
  <si>
    <t>wdutmonster1-c02</t>
  </si>
  <si>
    <t>wdutmonster1-e02</t>
  </si>
  <si>
    <t>UT-Hwen E02 (effluent, met opgehoopte niet-afbreekbare stoffen)</t>
  </si>
  <si>
    <t>wdutmonster1-meng02</t>
  </si>
  <si>
    <t>UT-Hwen I meng 02 (mengmonster influent)</t>
  </si>
  <si>
    <t>wdutmonster1-p02</t>
  </si>
  <si>
    <t>UT-Hwen P02 (gefiltreerd water)</t>
  </si>
  <si>
    <t>yiv-len-dir-mo3</t>
  </si>
  <si>
    <t>Lentink Oostelijke Oude Aaltenseweg Varsseveld</t>
  </si>
  <si>
    <t>zwp</t>
  </si>
  <si>
    <t>a203022</t>
  </si>
  <si>
    <t>Veldhuizerspreng, Loenen, benedenstrooms van het spoor</t>
  </si>
  <si>
    <t>52.13675</t>
  </si>
  <si>
    <t>6.01995</t>
  </si>
  <si>
    <t>a203023</t>
  </si>
  <si>
    <t>Veldhuizerspreng, Loenen, sprengkop</t>
  </si>
  <si>
    <t>52.1376</t>
  </si>
  <si>
    <t>6.02106</t>
  </si>
  <si>
    <t>z24gka01</t>
  </si>
  <si>
    <t>Aanvoersloot vóór Gemaalweg 15</t>
  </si>
  <si>
    <t>z24gka02</t>
  </si>
  <si>
    <t>Kavelsloot Gemaalweg 15</t>
  </si>
  <si>
    <t>z24gka03</t>
  </si>
  <si>
    <t>Aanvoersloot thv Noordermeerweg</t>
  </si>
  <si>
    <t>ob3szv45</t>
  </si>
  <si>
    <t>Overijselskan Zwolle Vroomshoop Lemelerv</t>
  </si>
  <si>
    <t>s7665tn074h1</t>
  </si>
  <si>
    <t>s7887tn005h1</t>
  </si>
  <si>
    <t>Meetpunt ontwateringsbuis achterkant kas</t>
  </si>
  <si>
    <t>ate5715</t>
  </si>
  <si>
    <t>De Bakkerie BV MW</t>
  </si>
  <si>
    <t>ate6124</t>
  </si>
  <si>
    <t>VTM Quality Services Holland BV MW</t>
  </si>
  <si>
    <t>o-recreatieplas</t>
  </si>
  <si>
    <t>Recreatieplas Engelgaarde</t>
  </si>
  <si>
    <t>o-vijverkoekange</t>
  </si>
  <si>
    <t>Vijver achter Dorpstraat 5 te Koekange</t>
  </si>
  <si>
    <t>s7676st010b0</t>
  </si>
  <si>
    <t>Aalderink effluent ONO</t>
  </si>
  <si>
    <t>ao1</t>
  </si>
  <si>
    <t>Ad hoc meting HWA Renswoude VGS groen droog</t>
  </si>
  <si>
    <t>ao2</t>
  </si>
  <si>
    <t>Ad hoc meting HWA Renswoude GS blauw droog</t>
  </si>
  <si>
    <t>ao3</t>
  </si>
  <si>
    <t>Ad hoc meting HWA Renswoude GS blauw nat</t>
  </si>
  <si>
    <t>ao4</t>
  </si>
  <si>
    <t>Ad hoc meting HWA Renswoude VGS groen nat</t>
  </si>
  <si>
    <t>Effluent flotatie unit bij monsterpunt A</t>
  </si>
  <si>
    <t>ob2beuw50</t>
  </si>
  <si>
    <t>Beulakerwijde middenin  bij ton 9 ( fbu54 )</t>
  </si>
  <si>
    <t>ob2duim50</t>
  </si>
  <si>
    <t>Duinigermeer ( fdu38 ), Middenin</t>
  </si>
  <si>
    <t>ob3idw05</t>
  </si>
  <si>
    <t>Dalfserveldwetering O van Veldweg</t>
  </si>
  <si>
    <t>ob3idw65</t>
  </si>
  <si>
    <t>Dalfserverdwetering Ankummerdijk</t>
  </si>
  <si>
    <t>ob3idw90</t>
  </si>
  <si>
    <t>Dalfserveldwetering de Brandt</t>
  </si>
  <si>
    <t>ob3igb64</t>
  </si>
  <si>
    <t>Groote Grift Klinkerweg</t>
  </si>
  <si>
    <t>ob3igb95</t>
  </si>
  <si>
    <t>Groote Grift z van Boerderijweg</t>
  </si>
  <si>
    <t>ob3kbg40</t>
  </si>
  <si>
    <t>Beentjesgraven Nieuwe Dijk</t>
  </si>
  <si>
    <t>ob3kdv40</t>
  </si>
  <si>
    <t>ob3kdv91</t>
  </si>
  <si>
    <t>ob3ret20</t>
  </si>
  <si>
    <t>ob3ret83</t>
  </si>
  <si>
    <t>Emmertochtsloot noord  N van Kroesenalle</t>
  </si>
  <si>
    <t>ob3ret90</t>
  </si>
  <si>
    <t>Emmertochtsloot noord N van Eendenkooi</t>
  </si>
  <si>
    <t>ob3rhw70</t>
  </si>
  <si>
    <t>Herfterwetering Vogelenzang</t>
  </si>
  <si>
    <t>ob8iwg24</t>
  </si>
  <si>
    <t>Wg Dalfsen 3.1 bij splitsing wg 3.0</t>
  </si>
  <si>
    <t>ob8kvb22</t>
  </si>
  <si>
    <t>Verlengde Beentjesgraven Kan laan</t>
  </si>
  <si>
    <t>ob8kvb80</t>
  </si>
  <si>
    <t>Beentjesgraven zuid van Dedemweg</t>
  </si>
  <si>
    <t>ob8tsl40</t>
  </si>
  <si>
    <t>ob8usl07</t>
  </si>
  <si>
    <t>orsc20240515-1</t>
  </si>
  <si>
    <t>Monster van drijflaag vetbolletjes op VBT rwzi Deventer</t>
  </si>
  <si>
    <t>orsc20240515-2</t>
  </si>
  <si>
    <t>Monster van vetbol stappenrooster rwzi Deventer</t>
  </si>
  <si>
    <t>o7721aa9</t>
  </si>
  <si>
    <t>wd-2023024235-02</t>
  </si>
  <si>
    <t>wd-2023025668-06</t>
  </si>
  <si>
    <t>wd-2023026517-02</t>
  </si>
  <si>
    <t>wd-2023026583-02</t>
  </si>
  <si>
    <t>wd-2023027106-02</t>
  </si>
  <si>
    <t>wd-2023028682-08</t>
  </si>
  <si>
    <t>wd-2023033737-02</t>
  </si>
  <si>
    <t>wd24-060979</t>
  </si>
  <si>
    <t>wd24-060991</t>
  </si>
  <si>
    <t>yzois0</t>
  </si>
  <si>
    <t>RWZI Olburgen Interne Stromen</t>
  </si>
  <si>
    <t>ztzuraa</t>
  </si>
  <si>
    <t>Ras Echt B.V. Abbert CP</t>
  </si>
  <si>
    <t>ztzuvim</t>
  </si>
  <si>
    <t>Vismeesters B.V. CP</t>
  </si>
  <si>
    <t>wd24-093786</t>
  </si>
  <si>
    <t>IROMREF2x</t>
  </si>
  <si>
    <t>wd24-093787</t>
  </si>
  <si>
    <t>IROMREF1x</t>
  </si>
  <si>
    <t>wdgemmeppel</t>
  </si>
  <si>
    <t>ab205560</t>
  </si>
  <si>
    <t>Ven Wisselse veen</t>
  </si>
  <si>
    <t>ab207410</t>
  </si>
  <si>
    <t>ab212010</t>
  </si>
  <si>
    <t>ab232040</t>
  </si>
  <si>
    <t>ab296650</t>
  </si>
  <si>
    <t>Ven bij Reeënberg (Varkensven)</t>
  </si>
  <si>
    <t>ab600919</t>
  </si>
  <si>
    <t>atv6060</t>
  </si>
  <si>
    <t>M-Ring Coating BV controleput proceswater</t>
  </si>
  <si>
    <t>o-watergang1</t>
  </si>
  <si>
    <t>watergang 1 Koekange (vanaf hoge linthorst)</t>
  </si>
  <si>
    <t>52.69532</t>
  </si>
  <si>
    <t>6.31946</t>
  </si>
  <si>
    <t>o-watergang2</t>
  </si>
  <si>
    <t>watergang 2 Koekange (vanaf hoge linthorst)</t>
  </si>
  <si>
    <t>52.69482</t>
  </si>
  <si>
    <t>6.32008</t>
  </si>
  <si>
    <t>o-watergang3</t>
  </si>
  <si>
    <t>watergang 3 Koekange (vanaf hoge linthorst)</t>
  </si>
  <si>
    <t>52.69435</t>
  </si>
  <si>
    <t>6.32052</t>
  </si>
  <si>
    <t>ztzdgrf</t>
  </si>
  <si>
    <t>Groenteproductie Flevoland B.V. CP</t>
  </si>
  <si>
    <t>wd-vijvermeppel</t>
  </si>
  <si>
    <t>Vijver Meppel Noord II</t>
  </si>
  <si>
    <t>52.71495</t>
  </si>
  <si>
    <t>6.19751</t>
  </si>
  <si>
    <t>orsc20240517-1</t>
  </si>
  <si>
    <t>aanvoer per as van FC Balkbrug tankwagen 1</t>
  </si>
  <si>
    <t>orsc20240517-2</t>
  </si>
  <si>
    <t>aanvoer per as van FC Balkbrug tankwagen 2</t>
  </si>
  <si>
    <t>orsc20240517-3</t>
  </si>
  <si>
    <t>aanvoer per as van FC Balkbrug tankwagen 3</t>
  </si>
  <si>
    <t>orsc20240517-4</t>
  </si>
  <si>
    <t>aanvoer per as van FC Balkbrug tankwagen 4</t>
  </si>
  <si>
    <t>orsc20240517-5</t>
  </si>
  <si>
    <t>aanvoer per as van FC Balkbrug tankwagen 5</t>
  </si>
  <si>
    <t>orsc20240517-6</t>
  </si>
  <si>
    <t>aanvoer per as van FC Balkbrug tankwagen 6</t>
  </si>
  <si>
    <t>orsc20240521-1</t>
  </si>
  <si>
    <t>orsc20240521-2</t>
  </si>
  <si>
    <t>orsc20240521-3</t>
  </si>
  <si>
    <t>orsc20240521-4</t>
  </si>
  <si>
    <t>orsc20240521-5</t>
  </si>
  <si>
    <t>s24051921200h</t>
  </si>
  <si>
    <t>Monster kanaal Almelo De Haandrik thv Vriezenveen</t>
  </si>
  <si>
    <t>z24hwi-08</t>
  </si>
  <si>
    <t>z24mzo05</t>
  </si>
  <si>
    <t>s2405211415h</t>
  </si>
  <si>
    <t>s2405221620h</t>
  </si>
  <si>
    <t>wd-pompput</t>
  </si>
  <si>
    <t>pompput hemelwater vijver Meppel</t>
  </si>
  <si>
    <t>wd-vijvernoord</t>
  </si>
  <si>
    <t>Noorkant vijver</t>
  </si>
  <si>
    <t>wd-2023019077-02</t>
  </si>
  <si>
    <t>wd-2023019117-02</t>
  </si>
  <si>
    <t>wd-2023020465-02</t>
  </si>
  <si>
    <t>wd-2023020468-02</t>
  </si>
  <si>
    <t>wd-2023020469-02</t>
  </si>
  <si>
    <t>wd-2023023926-07</t>
  </si>
  <si>
    <t>wd-2023024746-02</t>
  </si>
  <si>
    <t>wd-2023025667-05</t>
  </si>
  <si>
    <t>wd-2023025903-02</t>
  </si>
  <si>
    <t>wd-2023026265-02</t>
  </si>
  <si>
    <t>wd-2023026561-02</t>
  </si>
  <si>
    <t>wd-2023026872-02</t>
  </si>
  <si>
    <t>wd-2023029080-08</t>
  </si>
  <si>
    <t>wd-2023030056-02</t>
  </si>
  <si>
    <t>wd-2023032336-02</t>
  </si>
  <si>
    <t>wd-2023033642-02</t>
  </si>
  <si>
    <t>zb15gz-035-01</t>
  </si>
  <si>
    <t>zb16cz-055-01</t>
  </si>
  <si>
    <t>zb16cz-063-01</t>
  </si>
  <si>
    <t>zb16cz-082-01</t>
  </si>
  <si>
    <t>zb20dz-054-01</t>
  </si>
  <si>
    <t>zb20en-061-01</t>
  </si>
  <si>
    <t>zb20ez-001-01</t>
  </si>
  <si>
    <t>zb20fn-124-01</t>
  </si>
  <si>
    <t>zb20fn-125-01</t>
  </si>
  <si>
    <t>zb20fn-172-01</t>
  </si>
  <si>
    <t>zb20fz-037-01</t>
  </si>
  <si>
    <t>zb20gn-041-01</t>
  </si>
  <si>
    <t>zb20gz-029-01</t>
  </si>
  <si>
    <t>zb20gz-045-01</t>
  </si>
  <si>
    <t>zb20hn-051-01</t>
  </si>
  <si>
    <t>zb20hn-058-01</t>
  </si>
  <si>
    <t>zb20hn-062-01</t>
  </si>
  <si>
    <t>zb20hz-071-01</t>
  </si>
  <si>
    <t>zb21an-087-01</t>
  </si>
  <si>
    <t>zb21an-126-01</t>
  </si>
  <si>
    <t>zb21an-39409</t>
  </si>
  <si>
    <t>zb26bn-031-01</t>
  </si>
  <si>
    <t>zb26dz-024-01</t>
  </si>
  <si>
    <t>PLAS NAAST DE STICHTSE PUTTEN, nabij Kz5/6</t>
  </si>
  <si>
    <t>zb26gn-036-01</t>
  </si>
  <si>
    <t>zb26gn-041-01</t>
  </si>
  <si>
    <t>ztzuvsn1</t>
  </si>
  <si>
    <t>ate0669</t>
  </si>
  <si>
    <t>Wageningen Universiteit/Wageningen University MW</t>
  </si>
  <si>
    <t>ate5694</t>
  </si>
  <si>
    <t>Nederlandse Voedsel- en Warenautoriteit MW</t>
  </si>
  <si>
    <t>ate6152</t>
  </si>
  <si>
    <t>Amersfoortsche Bierbrouwerij De Drie Ringen BV CP</t>
  </si>
  <si>
    <t>ate7140</t>
  </si>
  <si>
    <t>NIZO Nutrition BV EMF</t>
  </si>
  <si>
    <t>a6716-7</t>
  </si>
  <si>
    <t>Afvalwater Intercol</t>
  </si>
  <si>
    <t>a6718zb-2</t>
  </si>
  <si>
    <t>Nizo Nutritions bv afvalwater</t>
  </si>
  <si>
    <t>Bodem onder slib, Inundatiegebied langs Ruhenbergerbeek</t>
  </si>
  <si>
    <t>s7554tp010h0</t>
  </si>
  <si>
    <t>Effluent MBR Tank Cleaning Twente</t>
  </si>
  <si>
    <t>s7572pj001h1</t>
  </si>
  <si>
    <t>Europastry DAF</t>
  </si>
  <si>
    <t>s7572pj001h9</t>
  </si>
  <si>
    <t>gemaal Coulissenweg</t>
  </si>
  <si>
    <t>s7576pe018h9</t>
  </si>
  <si>
    <t>RWZI Oldenzaal VBT 1</t>
  </si>
  <si>
    <t>wd-2023025912-02</t>
  </si>
  <si>
    <t>wd-2023029386-06</t>
  </si>
  <si>
    <t>wd24-090539</t>
  </si>
  <si>
    <t>ILROMA1M</t>
  </si>
  <si>
    <t>z24gka04</t>
  </si>
  <si>
    <t>RWA put Zandhaven Lelystad (Hemelwater)</t>
  </si>
  <si>
    <t>z24gka05</t>
  </si>
  <si>
    <t>Oppervlaktewater Zandhaven Lelystad</t>
  </si>
  <si>
    <t>z24gka06</t>
  </si>
  <si>
    <t>Oppervlaktewater Oostervaart kruising Lage vaart - Referentiemonster</t>
  </si>
  <si>
    <t>z24mzo06</t>
  </si>
  <si>
    <t>CTH Bolderweg 38</t>
  </si>
  <si>
    <t>z24mzo07</t>
  </si>
  <si>
    <t>Sonac Bolderweg 40</t>
  </si>
  <si>
    <t>Afvalzorg B.V., Stortplaats ''Zeeasterweg'' EMF (AWZI naar oppervlaktewater)</t>
  </si>
  <si>
    <t>wd-2023023957-07</t>
  </si>
  <si>
    <t>wd-2023024753-02</t>
  </si>
  <si>
    <t>wd-2023024982-02</t>
  </si>
  <si>
    <t>wd-2023025758-02</t>
  </si>
  <si>
    <t>wd-2023025767-02</t>
  </si>
  <si>
    <t>wd-2023026557-02</t>
  </si>
  <si>
    <t>wd-2023026852-02</t>
  </si>
  <si>
    <t>wd-2023029395-02</t>
  </si>
  <si>
    <t>wd-2023032680-06</t>
  </si>
  <si>
    <t>wd-2023032920-02</t>
  </si>
  <si>
    <t>wd-2023033908-06</t>
  </si>
  <si>
    <t>wd-2023034120-02</t>
  </si>
  <si>
    <t>ybber00</t>
  </si>
  <si>
    <t>ybber09</t>
  </si>
  <si>
    <t>Berkel Stokkersweg benedenstrooms bypass Eibergen</t>
  </si>
  <si>
    <t>ybber14</t>
  </si>
  <si>
    <t>Berkel Den Borgweg Rekken</t>
  </si>
  <si>
    <t>ybber18</t>
  </si>
  <si>
    <t>Berkel Den Elterweg Zutphen</t>
  </si>
  <si>
    <t>ybber26</t>
  </si>
  <si>
    <t>Berkel Beekvliet Borculo</t>
  </si>
  <si>
    <t>ybber29</t>
  </si>
  <si>
    <t>Berkel Dochterenseweg Almen</t>
  </si>
  <si>
    <t>ybdil01</t>
  </si>
  <si>
    <t>ybdil12</t>
  </si>
  <si>
    <t>ybdiw04</t>
  </si>
  <si>
    <t>Didamse Wetering Doesburgseweg Didam</t>
  </si>
  <si>
    <t>ybdiw07</t>
  </si>
  <si>
    <t>Didamse Wetering Foxheuvelstraat Didam</t>
  </si>
  <si>
    <t>ybdiw08</t>
  </si>
  <si>
    <t>ybhol04</t>
  </si>
  <si>
    <t>Hoge Leiding Eldrikseweg Angerlo</t>
  </si>
  <si>
    <t>ybkeb04</t>
  </si>
  <si>
    <t>Keizersbeek Veenweg Aalten</t>
  </si>
  <si>
    <t>ybkeb06</t>
  </si>
  <si>
    <t>Keizersbeek Haartseweg Aalten</t>
  </si>
  <si>
    <t>ybkeb09</t>
  </si>
  <si>
    <t>ybsbk09</t>
  </si>
  <si>
    <t>Schipbeek Deventerdijk Diepenheim</t>
  </si>
  <si>
    <t>ybsbk16</t>
  </si>
  <si>
    <t>Schipbeek Wippert Bathmen</t>
  </si>
  <si>
    <t>ybsbk25</t>
  </si>
  <si>
    <t>Schipbeek Roosdomsweg Holten</t>
  </si>
  <si>
    <t>ybsbk51</t>
  </si>
  <si>
    <t>ybsbk71</t>
  </si>
  <si>
    <t>Schipbeek Hoekmansweg Bathmen</t>
  </si>
  <si>
    <t>ybwiw03</t>
  </si>
  <si>
    <t>Wijde Wetering Galstraat Duiven</t>
  </si>
  <si>
    <t>ybwiw14</t>
  </si>
  <si>
    <t>Wijde Wetering Giesbeeksestraat Giesbeek</t>
  </si>
  <si>
    <t>ybzew01</t>
  </si>
  <si>
    <t>Zevenaarse Wetering Boleemweg Zevenaar</t>
  </si>
  <si>
    <t>ybzew09</t>
  </si>
  <si>
    <t>Zevenaarse Wetering Grote Veldstraat Zevenaar</t>
  </si>
  <si>
    <t>ybzwa01</t>
  </si>
  <si>
    <t>ate0328</t>
  </si>
  <si>
    <t>Vereniging van Eigenaren Vakantiepark De Berkenhorst MW</t>
  </si>
  <si>
    <t>ate5523</t>
  </si>
  <si>
    <t>Polskamp BV, Molenweg 73-75 Harskamp MW</t>
  </si>
  <si>
    <t>atv0659</t>
  </si>
  <si>
    <t>Recreatiecentrum De Paalberg BV MW</t>
  </si>
  <si>
    <t>a3751lz7</t>
  </si>
  <si>
    <t>Ter Maten Kooihoek</t>
  </si>
  <si>
    <t>a3861rg30-2</t>
  </si>
  <si>
    <t>Arla effluent zuivering</t>
  </si>
  <si>
    <t>a3861rg30-3</t>
  </si>
  <si>
    <t>arla koelwater</t>
  </si>
  <si>
    <t>dolphin</t>
  </si>
  <si>
    <t>a903651</t>
  </si>
  <si>
    <t>Veldhuizerspreng, Loenen, traject 1</t>
  </si>
  <si>
    <t>a903652</t>
  </si>
  <si>
    <t>Veldhuizerspreng, Loenen, traject 2</t>
  </si>
  <si>
    <t>lvio24-24</t>
  </si>
  <si>
    <t>Ringonderzoek VIO 24-24 ow5</t>
  </si>
  <si>
    <t>lvio-24-24ow5</t>
  </si>
  <si>
    <t>lvio24-24ow6</t>
  </si>
  <si>
    <t>Ringonderzoek VIO 24-24 ow6</t>
  </si>
  <si>
    <t>lvio24-24std9</t>
  </si>
  <si>
    <t>Ringonderzoek VIO 24-24 std9</t>
  </si>
  <si>
    <t>lwepalfw-4-apow2401</t>
  </si>
  <si>
    <t>Wepal FW-4 APOW2401</t>
  </si>
  <si>
    <t>lwepalfw-4-apow2402</t>
  </si>
  <si>
    <t>Wepal FW-4 APOW2402</t>
  </si>
  <si>
    <t>lwepalfw-4-apow2403</t>
  </si>
  <si>
    <t>Wepal FW-4 APOW2403</t>
  </si>
  <si>
    <t>s2405271515h</t>
  </si>
  <si>
    <t>Monster sloot 16</t>
  </si>
  <si>
    <t>s2405271520h</t>
  </si>
  <si>
    <t>Monster sloot 14</t>
  </si>
  <si>
    <t>s2405271545h</t>
  </si>
  <si>
    <t>Monster pijp</t>
  </si>
  <si>
    <t>s2405271550h</t>
  </si>
  <si>
    <t>s7531tn202h6</t>
  </si>
  <si>
    <t>Jansen Chroom vat 2</t>
  </si>
  <si>
    <t>s7531tn202h7</t>
  </si>
  <si>
    <t>Jansen Chroom vat 3</t>
  </si>
  <si>
    <t>s7531tn202h8</t>
  </si>
  <si>
    <t>s7555pb006h1</t>
  </si>
  <si>
    <t>s7555pb006h2</t>
  </si>
  <si>
    <t>s7555pb006h3</t>
  </si>
  <si>
    <t>MP 3: KLK effluent leiding</t>
  </si>
  <si>
    <t>s7555pb006h4</t>
  </si>
  <si>
    <t>s7555pb006h5</t>
  </si>
  <si>
    <t>s7555pb006h6</t>
  </si>
  <si>
    <t>wd-vijverbodem</t>
  </si>
  <si>
    <t>slib monster vijver meppel</t>
  </si>
  <si>
    <t>52.7152</t>
  </si>
  <si>
    <t>6.19713</t>
  </si>
  <si>
    <t>wd-2024001230-08</t>
  </si>
  <si>
    <t>wd-2024001231-07</t>
  </si>
  <si>
    <t>wd-2024001257-08</t>
  </si>
  <si>
    <t>wd-2024001275-08</t>
  </si>
  <si>
    <t>wd-2024001939-06</t>
  </si>
  <si>
    <t>wd-2024001947-08</t>
  </si>
  <si>
    <t>wd-2024002934-06</t>
  </si>
  <si>
    <t>wd-2024003787-02</t>
  </si>
  <si>
    <t>wd-2024003799-06</t>
  </si>
  <si>
    <t>wd-2024003817-02</t>
  </si>
  <si>
    <t>goudhvhvn</t>
  </si>
  <si>
    <t>wd-2024003818-02</t>
  </si>
  <si>
    <t>wd-2024004100-02</t>
  </si>
  <si>
    <t>wd-2024004111-07</t>
  </si>
  <si>
    <t>wd-2024004362-07</t>
  </si>
  <si>
    <t>wd-2024004384-06</t>
  </si>
  <si>
    <t>wd-2024004389-08</t>
  </si>
  <si>
    <t>wd-2024005301-07</t>
  </si>
  <si>
    <t>wd-2024005469-08</t>
  </si>
  <si>
    <t>wd-2024005647-06</t>
  </si>
  <si>
    <t>wd-2024005673-06</t>
  </si>
  <si>
    <t>wd-2024006296-08</t>
  </si>
  <si>
    <t>wd-2024006388-07</t>
  </si>
  <si>
    <t>wd-2024006557-07</t>
  </si>
  <si>
    <t>wd-2024006722-06</t>
  </si>
  <si>
    <t>wd-2024006954-08</t>
  </si>
  <si>
    <t>wjellice-2</t>
  </si>
  <si>
    <t>Fresh Water - tap production</t>
  </si>
  <si>
    <t>wjellice-3</t>
  </si>
  <si>
    <t>Fresh Water - tap laboratory</t>
  </si>
  <si>
    <t>z24mzo08</t>
  </si>
  <si>
    <t>o8liv050mw</t>
  </si>
  <si>
    <t>Wg Inlaat Vecht Vilsteren</t>
  </si>
  <si>
    <t>o8qow800mw</t>
  </si>
  <si>
    <t>Wg Oude Wetering Belvederelaan</t>
  </si>
  <si>
    <t>s7821at022b0</t>
  </si>
  <si>
    <t>Van der Zee; eindpunt keuken</t>
  </si>
  <si>
    <t>s7821at022b1</t>
  </si>
  <si>
    <t>Van der Zee; eindpunt worstmakerij schoonmakerij</t>
  </si>
  <si>
    <t>wd24-097876</t>
  </si>
  <si>
    <t>ILROR1O1X</t>
  </si>
  <si>
    <t>yoprojectgolfbaan</t>
  </si>
  <si>
    <t>yoprojecthch</t>
  </si>
  <si>
    <t>lads-goor</t>
  </si>
  <si>
    <t>Ophalen monster ADS Groep Goor</t>
  </si>
  <si>
    <t>52.24749</t>
  </si>
  <si>
    <t>6.59388</t>
  </si>
  <si>
    <t>s7576pe018h1</t>
  </si>
  <si>
    <t>Influent Oldenzaal Kern</t>
  </si>
  <si>
    <t>s7576pe018h2</t>
  </si>
  <si>
    <t>influent gemaal</t>
  </si>
  <si>
    <t>s7576pe018h3</t>
  </si>
  <si>
    <t>Beluchtingstank</t>
  </si>
  <si>
    <t>s7576pe018h4</t>
  </si>
  <si>
    <t>Effluent RWZI</t>
  </si>
  <si>
    <t>s7576pe018h5</t>
  </si>
  <si>
    <t>Beluchtingstank Slib</t>
  </si>
  <si>
    <t>z24bbo01</t>
  </si>
  <si>
    <t>Watermonster uit motorruimte schip</t>
  </si>
  <si>
    <t>z24bbo02</t>
  </si>
  <si>
    <t>Referentiemonster oppervlaktewater</t>
  </si>
  <si>
    <t>z24bbo03</t>
  </si>
  <si>
    <t>Watermonsters uit blauwe vaten in schip</t>
  </si>
  <si>
    <t>a288531</t>
  </si>
  <si>
    <t>Afvoersloot RWZI Bennekom voor verdeling Dijkgraaf</t>
  </si>
  <si>
    <t>51.9897</t>
  </si>
  <si>
    <t>5.64869</t>
  </si>
  <si>
    <t>a289839</t>
  </si>
  <si>
    <t>Eem, brug Industrieweg/Ringweg Koppel</t>
  </si>
  <si>
    <t>a8094ps16</t>
  </si>
  <si>
    <t>Sloot van Werven Hattemerbroek</t>
  </si>
  <si>
    <t>yober06wb</t>
  </si>
  <si>
    <t>Waterbodem Berkel, Vordenseweg Almen</t>
  </si>
  <si>
    <t>yober42</t>
  </si>
  <si>
    <t>Berkel Kanaaldijk Lochem 30 m bovstr. Stuw</t>
  </si>
  <si>
    <t>52.16357</t>
  </si>
  <si>
    <t>6.37221</t>
  </si>
  <si>
    <t>yober42wb</t>
  </si>
  <si>
    <t>Waterbodem Berkel, Kanaaldijk Lochem. 30m bovenstrooms stuw Hoge Weide</t>
  </si>
  <si>
    <t>yoefb05</t>
  </si>
  <si>
    <t>yoefb05wb</t>
  </si>
  <si>
    <t>Waterbodem Eefsebeek, Kapelweg Almen</t>
  </si>
  <si>
    <t>yogbl01</t>
  </si>
  <si>
    <t>Afwatering Golfbaan, Zutphenseweg Lochem</t>
  </si>
  <si>
    <t>52.14175</t>
  </si>
  <si>
    <t>6.35751</t>
  </si>
  <si>
    <t>yohub02</t>
  </si>
  <si>
    <t>52.1727</t>
  </si>
  <si>
    <t>6.32298</t>
  </si>
  <si>
    <t>yohub02wb</t>
  </si>
  <si>
    <t>Waterbodem Huurnerbeek, Haarbroeksteeg Almen</t>
  </si>
  <si>
    <t>yosbk22wb</t>
  </si>
  <si>
    <t>Waterbodem Schipbeek, Kooidijk Markelo</t>
  </si>
  <si>
    <t>yosbk50wb</t>
  </si>
  <si>
    <t>Waterbodem Schipbeek, Roudaalterweg, Markelo</t>
  </si>
  <si>
    <t>puinstort Bronsweg</t>
  </si>
  <si>
    <t>s7555pb006h7</t>
  </si>
  <si>
    <t>MP 7: inlaat FBK stadion Hengelo</t>
  </si>
  <si>
    <t>s7603nx210h1</t>
  </si>
  <si>
    <t>Bemonstering effluent bronnering</t>
  </si>
  <si>
    <t>ztzuses</t>
  </si>
  <si>
    <t>Sea Fresh B.V. CP ''retail''</t>
  </si>
  <si>
    <t>ztzuses2</t>
  </si>
  <si>
    <t>Sea Fresh B.V. retail 2</t>
  </si>
  <si>
    <t>s7731px001h1</t>
  </si>
  <si>
    <t>Bemonstering Linkerhoek Haven</t>
  </si>
  <si>
    <t>s7731px001h2</t>
  </si>
  <si>
    <t>Bemonstering Rechterhoek Haven</t>
  </si>
  <si>
    <t>wdjellice-1</t>
  </si>
  <si>
    <t>360 filters sludge</t>
  </si>
  <si>
    <t>wdjellice-1nf</t>
  </si>
  <si>
    <t>360 filters sludge na filtratie</t>
  </si>
  <si>
    <t>wdjellice-2</t>
  </si>
  <si>
    <t>360 filters no sludge</t>
  </si>
  <si>
    <t>wdjellice-2nf</t>
  </si>
  <si>
    <t>360 filters no sludge na filtratie</t>
  </si>
  <si>
    <t>wdjellice-3</t>
  </si>
  <si>
    <t>Snijwater</t>
  </si>
  <si>
    <t>wdjellice-3nf</t>
  </si>
  <si>
    <t>Snijwater na filtratie</t>
  </si>
  <si>
    <t>a8161ph40-1</t>
  </si>
  <si>
    <t>effluent RWZI</t>
  </si>
  <si>
    <t>a8161vk39-1</t>
  </si>
  <si>
    <t>a8181ph38-1</t>
  </si>
  <si>
    <t>Lozingspijp</t>
  </si>
  <si>
    <t>s240605141oh</t>
  </si>
  <si>
    <t>Meetpunt tank</t>
  </si>
  <si>
    <t>s7555pb006h10</t>
  </si>
  <si>
    <t>MP 10: Oude Hagmolenbeek 100m na de inlaat</t>
  </si>
  <si>
    <t>s7555pb006h8</t>
  </si>
  <si>
    <t>s7555pb006h9</t>
  </si>
  <si>
    <t>Johma: steekmonster eindriool 6-6-2024</t>
  </si>
  <si>
    <t>a101olsoq013</t>
  </si>
  <si>
    <t>APD praktijktest, oploop centrifuge</t>
  </si>
  <si>
    <t>a101olsoq014</t>
  </si>
  <si>
    <t>APD praktijktest, slibkoek centrifuge</t>
  </si>
  <si>
    <t>a101olsoq015</t>
  </si>
  <si>
    <t>APD praktijktest, centraat centrifuge</t>
  </si>
  <si>
    <t>s080voa01tdh-kem-koek</t>
  </si>
  <si>
    <t>Monsters t.b.v. indiktest KEMIRA</t>
  </si>
  <si>
    <t>s080voa01tdh-kem-slib</t>
  </si>
  <si>
    <t>Natslibmonsters t.b.v. indiktest KEMIRA</t>
  </si>
  <si>
    <t>s080voa01tdh-kern</t>
  </si>
  <si>
    <t>s7546pz002h1</t>
  </si>
  <si>
    <t>Helofytenfilter schuur</t>
  </si>
  <si>
    <t>s7546pz002h2</t>
  </si>
  <si>
    <t>Helofytenfilter Bungalows</t>
  </si>
  <si>
    <t>awl1zus0010</t>
  </si>
  <si>
    <t>Effleunt</t>
  </si>
  <si>
    <t>lvio24-31ow5</t>
  </si>
  <si>
    <t>Ringonderzoek vio24-31 ow5</t>
  </si>
  <si>
    <t>lvio24-31ow6</t>
  </si>
  <si>
    <t>Ringonderzoek vio24-31 ow6</t>
  </si>
  <si>
    <t>lvio24-31std7</t>
  </si>
  <si>
    <t>Ringonderzoek vio24-31 std7</t>
  </si>
  <si>
    <t>lvio24-40effluent01en02</t>
  </si>
  <si>
    <t>Ringonderzoek vio24-40 effluent</t>
  </si>
  <si>
    <t>lvio24-40effl01</t>
  </si>
  <si>
    <t>Ringonderzoek vio24-40 effluent 01</t>
  </si>
  <si>
    <t>lvio24-40effl02</t>
  </si>
  <si>
    <t>Ringonderzoek vio24-40 effluent 02</t>
  </si>
  <si>
    <t>lvio24-40influent03en04</t>
  </si>
  <si>
    <t>Ringonderzoek vio24-40 influent</t>
  </si>
  <si>
    <t>lvio24-40infl03</t>
  </si>
  <si>
    <t>Ringonderzoek vio24-40 influent 03</t>
  </si>
  <si>
    <t>lvio24-40infl04</t>
  </si>
  <si>
    <t>Ringonderzoek vio24-40 influent 04</t>
  </si>
  <si>
    <t>lvio24-40std05</t>
  </si>
  <si>
    <t>Ringonderzoek vio24-40 std05</t>
  </si>
  <si>
    <t>s100vbt002-adrw</t>
  </si>
  <si>
    <t>Versslib vbt2</t>
  </si>
  <si>
    <t>s7554tz015h0</t>
  </si>
  <si>
    <t>container afscheider</t>
  </si>
  <si>
    <t>wd24-060823</t>
  </si>
  <si>
    <t>YOP_0601</t>
  </si>
  <si>
    <t>wd24-077604</t>
  </si>
  <si>
    <t>wd24-077616</t>
  </si>
  <si>
    <t>wd24-085515</t>
  </si>
  <si>
    <t>wd24-085519</t>
  </si>
  <si>
    <t>240014</t>
  </si>
  <si>
    <t>yotwk03</t>
  </si>
  <si>
    <t>Inlaat Eefsebeek</t>
  </si>
  <si>
    <t>yotwk04</t>
  </si>
  <si>
    <t>Inlaat Lochem</t>
  </si>
  <si>
    <t>yotwk05</t>
  </si>
  <si>
    <t>Inlaat Schipbeek</t>
  </si>
  <si>
    <t>z24mzo09</t>
  </si>
  <si>
    <t>Potentieel verontreinigd hemelwater</t>
  </si>
  <si>
    <t>z24mzo10</t>
  </si>
  <si>
    <t xml:space="preserve"> Effluent OBAS</t>
  </si>
  <si>
    <t>otdgszwolle</t>
  </si>
  <si>
    <t>z24hwi-09</t>
  </si>
  <si>
    <t>z3897la17</t>
  </si>
  <si>
    <t>helofytenfilter - Schollevaarweg 17, Zeewolde</t>
  </si>
  <si>
    <t>z3897la25</t>
  </si>
  <si>
    <t>helofytenfilter - Schollevaarweg 25, Zeewolde</t>
  </si>
  <si>
    <t>z3897la5</t>
  </si>
  <si>
    <t>compactsysteem - Schollevaarweg 5, Zeewolde</t>
  </si>
  <si>
    <t>z3897la9</t>
  </si>
  <si>
    <t>helofytenfilter - Schollevaarweg 9, Zeewolde</t>
  </si>
  <si>
    <t>z3897lg12a</t>
  </si>
  <si>
    <t>compactsysteem - Ooivaarsweg 12a, Zeewolde</t>
  </si>
  <si>
    <t>z3897lg12b</t>
  </si>
  <si>
    <t>compactsysteem - Ooivaarsweg 12b, Zeewolde</t>
  </si>
  <si>
    <t>z3897lg14</t>
  </si>
  <si>
    <t>helofytenfilter - Ooievaarsweg 14, Zeewolde</t>
  </si>
  <si>
    <t>z3897lg17</t>
  </si>
  <si>
    <t>helofytenfilter - Ooievaarsweg 17, Zeewolde</t>
  </si>
  <si>
    <t>z3897lg18</t>
  </si>
  <si>
    <t>compactsysteem - Ooievaarsweg 18, Zeewolde</t>
  </si>
  <si>
    <t>z3897lg22</t>
  </si>
  <si>
    <t>helofytenfilter - Ooievaarsweg 22, Zeewolde</t>
  </si>
  <si>
    <t>z3897lg25</t>
  </si>
  <si>
    <t>helofytenfilter - Ooievaarsweg 25, Zeewolde</t>
  </si>
  <si>
    <t>z3897lg26</t>
  </si>
  <si>
    <t>compactsysteem - Ooievaarsweg 26, Zeewolde</t>
  </si>
  <si>
    <t>z3897lg5</t>
  </si>
  <si>
    <t>helofytenfilter - Ooievaarsweg 5, Zeewolde</t>
  </si>
  <si>
    <t>z3898lh9</t>
  </si>
  <si>
    <t>compactsysteem - Sternweg 9, Zeewolde</t>
  </si>
  <si>
    <t>z3898lj22</t>
  </si>
  <si>
    <t>compactsysteem - Sternweg 22, Zeewolde</t>
  </si>
  <si>
    <t>z3898lj32</t>
  </si>
  <si>
    <t>compactsysteem - Sternweg  32, Zeewolde</t>
  </si>
  <si>
    <t>z3898lj36</t>
  </si>
  <si>
    <t>compactsysteem - Sternweg 36, Zeewolde</t>
  </si>
  <si>
    <t>z8215pm25</t>
  </si>
  <si>
    <t>NIQO retrofit systeem- Uiterdijkenweg 25 Luttelgeest</t>
  </si>
  <si>
    <t>z8218na17</t>
  </si>
  <si>
    <t>helofytenfilter - Meerkoetenweg 17, Lelystad</t>
  </si>
  <si>
    <t>z8218na23</t>
  </si>
  <si>
    <t>helofytenfilter - Meerkoetenweg 23, Lelystad</t>
  </si>
  <si>
    <t>z8218nb44</t>
  </si>
  <si>
    <t>compactsysteem - Knarweg 44, Lelystad</t>
  </si>
  <si>
    <t>z8218nd14</t>
  </si>
  <si>
    <t>compactsysteem - Vogelweg 14, Lelystad</t>
  </si>
  <si>
    <t>z8218ne18</t>
  </si>
  <si>
    <t>compactsysteem - Meeuwenweg 18, Lelystad</t>
  </si>
  <si>
    <t>z8218ne4</t>
  </si>
  <si>
    <t>z8218ng14</t>
  </si>
  <si>
    <t>compactsysteem - Pijlstaartweg 14, Lelystad</t>
  </si>
  <si>
    <t>z8219pb41</t>
  </si>
  <si>
    <t>compactsysteem - Visvijverweg 41, Lelystad</t>
  </si>
  <si>
    <t>z8219pb57</t>
  </si>
  <si>
    <t>helofytenfilter - Visvijverweg 57, Lelystad</t>
  </si>
  <si>
    <t>z8219pc36</t>
  </si>
  <si>
    <t>compactsysteem - Visvijverweg 36, Lelystad</t>
  </si>
  <si>
    <t>z8219pc42</t>
  </si>
  <si>
    <t>helofytenfilter - Visvijverweg 42, Lelystad</t>
  </si>
  <si>
    <t>z8219pc46</t>
  </si>
  <si>
    <t>compactsysteem - Visvijverweg 46, Lelystad</t>
  </si>
  <si>
    <t>z8219pc56</t>
  </si>
  <si>
    <t>compactsysteem - Visvijverweg 56, Lelystad</t>
  </si>
  <si>
    <t>z8219pd17</t>
  </si>
  <si>
    <t>compactsysteem - Klokbekerweg 17, Lelystad</t>
  </si>
  <si>
    <t>z8219pe13</t>
  </si>
  <si>
    <t>compactsysteem - Bijlweg 13, Lelystad</t>
  </si>
  <si>
    <t>z8219pe2</t>
  </si>
  <si>
    <t>z8219pg15</t>
  </si>
  <si>
    <t>compactsysteem - Swifterringweg 15, Lelystad</t>
  </si>
  <si>
    <t>z8219pm1</t>
  </si>
  <si>
    <t>compactsysteem - Zeeasterpad 1, Lelystad</t>
  </si>
  <si>
    <t>z8219pn020</t>
  </si>
  <si>
    <t>PO-IBA-395 020 Zeeasterweg 8219PN LELYSTAD</t>
  </si>
  <si>
    <t>z8219pn16</t>
  </si>
  <si>
    <t>IBA-8219PN16 - Zeeasterweg 16</t>
  </si>
  <si>
    <t>z8219pn24</t>
  </si>
  <si>
    <t>compactsysteem - Zeeasterweg 24, Lelystad</t>
  </si>
  <si>
    <t>z8219pp26</t>
  </si>
  <si>
    <t>compactsysteem - Vlotgrasweg 26, Lelystad</t>
  </si>
  <si>
    <t>z8219pt048</t>
  </si>
  <si>
    <t>PO-IBA-398 048 Zeebiesweg 8219PT LELYSTAD</t>
  </si>
  <si>
    <t>z8251px12</t>
  </si>
  <si>
    <t>compactsysteem - Stobbenweg 12, Dronten</t>
  </si>
  <si>
    <t>z8251px20</t>
  </si>
  <si>
    <t>compactsysteem - Stobbenweg 20, Dronten</t>
  </si>
  <si>
    <t>z8251px34</t>
  </si>
  <si>
    <t>compactsysteem + pompput - Stobbenweg 34, Dronten</t>
  </si>
  <si>
    <t>z8251rb18</t>
  </si>
  <si>
    <t>compactsysteem - Hondweg 18, Dronten</t>
  </si>
  <si>
    <t>z8251rb20</t>
  </si>
  <si>
    <t>helofytenfilter - Hondweg 20, Dronten</t>
  </si>
  <si>
    <t>z8251rc23</t>
  </si>
  <si>
    <t>helofytenfilter - Oudebosweg 23, Dronten</t>
  </si>
  <si>
    <t>z8251rc27</t>
  </si>
  <si>
    <t>helofytenfilter - Oudebosweg 27, Dronten</t>
  </si>
  <si>
    <t>z8251rc29</t>
  </si>
  <si>
    <t>compactsysteem - Oudebosweg 29, Dronten</t>
  </si>
  <si>
    <t>z8251re26</t>
  </si>
  <si>
    <t>compactsysteem - Oudebosweg 26, Dronten</t>
  </si>
  <si>
    <t>z8251re40</t>
  </si>
  <si>
    <t>compactsysteem - Oudebosweg 40, Dronten</t>
  </si>
  <si>
    <t>z8251rh9</t>
  </si>
  <si>
    <t>compactsysteem - Ellerweg 9, Dronten</t>
  </si>
  <si>
    <t>z8251rj30</t>
  </si>
  <si>
    <t>IBA-8251RJ30 - Elburgerweg 30</t>
  </si>
  <si>
    <t>z8251rk1</t>
  </si>
  <si>
    <t>compactsysteem - Olsterweg 1, Dronten</t>
  </si>
  <si>
    <t>z8251rl2</t>
  </si>
  <si>
    <t>compactsysteem - Olsterpad 2, Dronten</t>
  </si>
  <si>
    <t>z8256pm15</t>
  </si>
  <si>
    <t>compactsysteem - Kokkelweg 15, Biddinghuizen</t>
  </si>
  <si>
    <t>z8256pm19</t>
  </si>
  <si>
    <t>IBA-8256PM19 - Kokkelweg 19</t>
  </si>
  <si>
    <t>z8256pm25</t>
  </si>
  <si>
    <t>compactsysteem - Kokkelweg 25, Biddinghuizen</t>
  </si>
  <si>
    <t>z8256pn24</t>
  </si>
  <si>
    <t>compactsysteem - Kokkelweg 24, Biddinghuizen</t>
  </si>
  <si>
    <t>z8256ra27</t>
  </si>
  <si>
    <t>compactsysteem - Mosselweg 27, Biddinghuizen</t>
  </si>
  <si>
    <t>z8256ra3</t>
  </si>
  <si>
    <t>compactsysteem - Mosselweg 3, Biddinghuizen</t>
  </si>
  <si>
    <t>z8256rk21</t>
  </si>
  <si>
    <t>compactsysteem - Alikruikweg 21, Biddinghuizen</t>
  </si>
  <si>
    <t>z8256rk35</t>
  </si>
  <si>
    <t>compactsysteem - Alikruikweg 35, Biddinghuizen</t>
  </si>
  <si>
    <t>z8256rl12</t>
  </si>
  <si>
    <t>compactsysteem - Alikruikweg 12, Biddinghuizen</t>
  </si>
  <si>
    <t>z8256rl14</t>
  </si>
  <si>
    <t>compactsysteem - Alikruikweg 14, Biddinghuizen</t>
  </si>
  <si>
    <t>z8256rn35</t>
  </si>
  <si>
    <t>compactsysteem - Oldebroekerweg 35, Biddinghuizen</t>
  </si>
  <si>
    <t>z8256rr22</t>
  </si>
  <si>
    <t>compactsysteem - Oldebroekerweg 22, Biddinghuizen</t>
  </si>
  <si>
    <t>z8256rs25</t>
  </si>
  <si>
    <t>compactsysteem - Ellerweg 25, Biddinghuizen</t>
  </si>
  <si>
    <t>z8256rs27</t>
  </si>
  <si>
    <t>compactsysteem - Ellerweg 27, Biddinghuizen</t>
  </si>
  <si>
    <t>z8256rt18</t>
  </si>
  <si>
    <t>compactsysteem - Ellerweg 18, Biddinghuizen</t>
  </si>
  <si>
    <t>z8256rv27</t>
  </si>
  <si>
    <t>compactsysteem - Olsterweg 27, Biddinghuizen</t>
  </si>
  <si>
    <t>z8256rz2</t>
  </si>
  <si>
    <t>compactsysteem - Karekietweg 2, Biddinghuizen</t>
  </si>
  <si>
    <t>z8305an1</t>
  </si>
  <si>
    <t>compactsysteem - Castelynsweg 1, Emmeloord</t>
  </si>
  <si>
    <t>z8305an3a</t>
  </si>
  <si>
    <t>bemonstering iba's</t>
  </si>
  <si>
    <t>z8307ra24</t>
  </si>
  <si>
    <t>helofytenfilter - Oud Emmeloorderweg 24, Ens</t>
  </si>
  <si>
    <t>z8307rd12</t>
  </si>
  <si>
    <t>compactsysteem - Schokkerringweg 12, Ens</t>
  </si>
  <si>
    <t>z8307rp18</t>
  </si>
  <si>
    <t>IBA-8307RP18 - Zwartemeerweg 18</t>
  </si>
  <si>
    <t>z8308pv5</t>
  </si>
  <si>
    <t>helofytenfilter - Palenweg 5, Nagele</t>
  </si>
  <si>
    <t>z8312pl61</t>
  </si>
  <si>
    <t>helofytenfilter - Westermeerweg 61, Creil</t>
  </si>
  <si>
    <t>z8313pn10</t>
  </si>
  <si>
    <t>compactsysteem - Ruttensepad 10, Rutten</t>
  </si>
  <si>
    <t>z8313pn14</t>
  </si>
  <si>
    <t>compactsysteem - Ruttensepad 14, Rutten</t>
  </si>
  <si>
    <t>z8313pn6</t>
  </si>
  <si>
    <t>helofytenfilter - Ruttensepad 6, Rutten</t>
  </si>
  <si>
    <t>z8313pn8a</t>
  </si>
  <si>
    <t>compactsysteem - Ruttensepad  8a, Rutten</t>
  </si>
  <si>
    <t>z8313pn8b</t>
  </si>
  <si>
    <t>compactsysteem - Ruttensepad 8b, Rutten</t>
  </si>
  <si>
    <t>z8313pn8c</t>
  </si>
  <si>
    <t>compactsysteem - Ruttensepad 8c, Rutten</t>
  </si>
  <si>
    <t>z8313pn8d</t>
  </si>
  <si>
    <t>compactsysteem - Ruttensepad 8d, Rutten</t>
  </si>
  <si>
    <t>z8313ps2</t>
  </si>
  <si>
    <t>compactsysteem - Gemaalweg 2, Rutten</t>
  </si>
  <si>
    <t>z8313ra25</t>
  </si>
  <si>
    <t>compactsysteem - Lemsterweg 25, Rutten</t>
  </si>
  <si>
    <t>z8313ra35</t>
  </si>
  <si>
    <t>helofytenveld - Lemsterweg 35, Rutten</t>
  </si>
  <si>
    <t>z8313rc30</t>
  </si>
  <si>
    <t>z8313rc30a</t>
  </si>
  <si>
    <t>compactsysteem - Lemsterweg 30a, Rutten</t>
  </si>
  <si>
    <t>z8313rc30b</t>
  </si>
  <si>
    <t>compactsysteem - Lemsterweg 30b, Rutten</t>
  </si>
  <si>
    <t>z8313rc30c</t>
  </si>
  <si>
    <t>compactsysteem - Lemsterweg 30c, Rutten</t>
  </si>
  <si>
    <t>z8313rc30d</t>
  </si>
  <si>
    <t>compactsysteem - Lemsterweg 30d, Rutten</t>
  </si>
  <si>
    <t>z8313rd34</t>
  </si>
  <si>
    <t>z8313re44</t>
  </si>
  <si>
    <t>IBA's, Lemsterweg 44</t>
  </si>
  <si>
    <t>z8313rg7a1</t>
  </si>
  <si>
    <t>helofytenfilter - Ruttenseweg 7a1, Rutten</t>
  </si>
  <si>
    <t>z8313rg7b2</t>
  </si>
  <si>
    <t>compactsysteem - Ruttenseweg 7b2, Rutten</t>
  </si>
  <si>
    <t>z8313rg9a</t>
  </si>
  <si>
    <t>compactsysteem - Ruttenseweg 9a, Rutten</t>
  </si>
  <si>
    <t>z8313rg9b</t>
  </si>
  <si>
    <t>compactsysteem - Ruttenseweg 9b, Rutten</t>
  </si>
  <si>
    <t>z8313rg9c</t>
  </si>
  <si>
    <t>compactsysteem - Ruttenseweg 9c, Rutten</t>
  </si>
  <si>
    <t>z8313rg9d</t>
  </si>
  <si>
    <t>compactsysteem - Ruttenseweg 9d, Rutten</t>
  </si>
  <si>
    <t>z8313rh51</t>
  </si>
  <si>
    <t>compactsysteem - Hopweg 51, Rutten</t>
  </si>
  <si>
    <t>z8313rh59</t>
  </si>
  <si>
    <t>z8313rj34a</t>
  </si>
  <si>
    <t>compactsysteem - Hopweg34a, Rutten</t>
  </si>
  <si>
    <t>z8313rj34b</t>
  </si>
  <si>
    <t>compactsysteem - Hopweg34b, Rutten</t>
  </si>
  <si>
    <t>z8313rj34c</t>
  </si>
  <si>
    <t>compactsysteem - Hopweg34c, Rutten</t>
  </si>
  <si>
    <t>z8313rl54</t>
  </si>
  <si>
    <t>z8313rm64</t>
  </si>
  <si>
    <t>z8314px4</t>
  </si>
  <si>
    <t>compactsysteem - Schoterweg 4, Bant</t>
  </si>
  <si>
    <t>z8315rg9</t>
  </si>
  <si>
    <t>compactsysteem - Schansweg 9, Luttelgeest</t>
  </si>
  <si>
    <t>z8316pp13</t>
  </si>
  <si>
    <t>compactsysteem - Voorsterweg 13, Marknesse</t>
  </si>
  <si>
    <t>z8316pp17</t>
  </si>
  <si>
    <t>compactsysteem - Voorsterweg 17, Marknesse</t>
  </si>
  <si>
    <t>z8317pc50</t>
  </si>
  <si>
    <t>compactsysteem - Zwartemeerweg 50, Kraggenburg</t>
  </si>
  <si>
    <t>z8317pd54</t>
  </si>
  <si>
    <t>helofytenfilter - Zwartemeerweg 54, Kraggenburg</t>
  </si>
  <si>
    <t>z8317pd58a</t>
  </si>
  <si>
    <t>IBA - Zwartemeerweg 58a, Kraggenburg</t>
  </si>
  <si>
    <t>z8317rc34</t>
  </si>
  <si>
    <t>helofytenfilter - Mammouthweg 34, Kraggenburg</t>
  </si>
  <si>
    <t>wdcapfundebelten</t>
  </si>
  <si>
    <t>MP 1: Twentekanaal thv Kettingbrugweg</t>
  </si>
  <si>
    <t>s7555pb006h11</t>
  </si>
  <si>
    <t>MP 11: Strootbeek (Boekelosebrug)</t>
  </si>
  <si>
    <t>s7555pb006h12</t>
  </si>
  <si>
    <t>s7555pb006h13</t>
  </si>
  <si>
    <t>s7555pb006h14</t>
  </si>
  <si>
    <t>MP2: Twentekanaal thv Binnenhuisweg Oele</t>
  </si>
  <si>
    <t>MP 4: Zijtak Twentekanaal thv Tankinkspoorbrug</t>
  </si>
  <si>
    <t>MP 6: Zijtak Twentekanaal thv inlaat Twickelervaart</t>
  </si>
  <si>
    <t>MP 8: Bornschebeek voor in laat RWZI Hengelo</t>
  </si>
  <si>
    <t>MP 9: Bolscherbeek 200m na inlaat</t>
  </si>
  <si>
    <t>s7575be005h1</t>
  </si>
  <si>
    <t>Heksenkaas</t>
  </si>
  <si>
    <t>s7581cz035h1</t>
  </si>
  <si>
    <t>Steekmonster n.a.v. melding ongewoon voorval</t>
  </si>
  <si>
    <t>wdlm1607ha15</t>
  </si>
  <si>
    <t>effluent IBA de hout 15 Hem</t>
  </si>
  <si>
    <t>wdlm8256ps6</t>
  </si>
  <si>
    <t>effluent IBA hoekwantweg 6 biddinghuizen</t>
  </si>
  <si>
    <t>UT-Hwen BI03 (voorbezonken influent)</t>
  </si>
  <si>
    <t>wd24-098786</t>
  </si>
  <si>
    <t>BUTNERF1X</t>
  </si>
  <si>
    <t>wd24-098787</t>
  </si>
  <si>
    <t>OWUTHRPLAS2X</t>
  </si>
  <si>
    <t>wd24-098788</t>
  </si>
  <si>
    <t>OWUTHRPLAS1X</t>
  </si>
  <si>
    <t>z24maha01</t>
  </si>
  <si>
    <t>Monster 1 put 507</t>
  </si>
  <si>
    <t>z24maha02</t>
  </si>
  <si>
    <t>Monster 2 put 5165</t>
  </si>
  <si>
    <t>z24mzo11</t>
  </si>
  <si>
    <t>ate0111</t>
  </si>
  <si>
    <t>Wageningen UR ASG, ''De Elst'' MW</t>
  </si>
  <si>
    <t>ob3vdr50a</t>
  </si>
  <si>
    <t>Overijsselskanaal Deventer inlaat Ramelerleide</t>
  </si>
  <si>
    <t>o1beiv04</t>
  </si>
  <si>
    <t>Beilervaart Beilen Haven</t>
  </si>
  <si>
    <t>52.85885</t>
  </si>
  <si>
    <t>6.50767</t>
  </si>
  <si>
    <t>Afvalwater Royal Lactalis Leerdammer te Dalfsen</t>
  </si>
  <si>
    <t>o9411kb5</t>
  </si>
  <si>
    <t>Glasbeek Finish BV, Afvoer gezuiverd afvalw.</t>
  </si>
  <si>
    <t>wdalmelo-2</t>
  </si>
  <si>
    <t>De haven van Almelo t.h.v. het gerechtsgebouw te Almelo</t>
  </si>
  <si>
    <t>52.35922</t>
  </si>
  <si>
    <t>6.65448</t>
  </si>
  <si>
    <t>wdutwente-bio3</t>
  </si>
  <si>
    <t>wdzwdebelten</t>
  </si>
  <si>
    <t>Zwemplas camping capfun de Belten.</t>
  </si>
  <si>
    <t>yiv-ber-indir-mp01</t>
  </si>
  <si>
    <t>Berle Zelhem Steekmonster</t>
  </si>
  <si>
    <t>yiv-tht-dir-mp01</t>
  </si>
  <si>
    <t>Ter Horst Varsseveld, lozing op sloot</t>
  </si>
  <si>
    <t>yiv-vit-aalt-mp01</t>
  </si>
  <si>
    <t>Vitens pompstation Aalten, spuiwater</t>
  </si>
  <si>
    <t>yiv-vit-eib-mp01</t>
  </si>
  <si>
    <t>Vitens pompstation Eibergen, spuiwater</t>
  </si>
  <si>
    <t>yiv-vit-heng-mp01</t>
  </si>
  <si>
    <t>Vitens pompstation Hengelo, spuitwater</t>
  </si>
  <si>
    <t>yiv-vit-need-mp01</t>
  </si>
  <si>
    <t>Vitens pompstation Neede/Noordijk, spuiwater</t>
  </si>
  <si>
    <t>yiv-vit-vord-mp01</t>
  </si>
  <si>
    <t>Vitens pompstation Vorden, spuiwater</t>
  </si>
  <si>
    <t>zb15fz-006-01</t>
  </si>
  <si>
    <t>zb15hn-086-01</t>
  </si>
  <si>
    <t>zb15hn-093-01</t>
  </si>
  <si>
    <t>zb15hz-050-01</t>
  </si>
  <si>
    <t>zb15hz-057-01</t>
  </si>
  <si>
    <t>zb15hz-28948</t>
  </si>
  <si>
    <t>zb16cn-021-01</t>
  </si>
  <si>
    <t>zb16cz-087-01</t>
  </si>
  <si>
    <t>zb20fn-186-01</t>
  </si>
  <si>
    <t>zb20fn-28929</t>
  </si>
  <si>
    <t>zb21an-106-01</t>
  </si>
  <si>
    <t>zb26en-044-01</t>
  </si>
  <si>
    <t>zb26fz-194-01</t>
  </si>
  <si>
    <t>zb26fz-195-01</t>
  </si>
  <si>
    <t>zb26gn-046-01</t>
  </si>
  <si>
    <t>zb26gn-050-01</t>
  </si>
  <si>
    <t>zb26gn-148-01</t>
  </si>
  <si>
    <t>zb26gn-149-01</t>
  </si>
  <si>
    <t>zb26gn-150-01</t>
  </si>
  <si>
    <t>zb27an-036-01</t>
  </si>
  <si>
    <t>zb32bn-011-01</t>
  </si>
  <si>
    <t>LAAKSE SLENK, instroom (via dijk)</t>
  </si>
  <si>
    <t>z26en-030-01</t>
  </si>
  <si>
    <t>MEERKOETENTOCHT, duiker Larserpad</t>
  </si>
  <si>
    <t>52.46673</t>
  </si>
  <si>
    <t>5.52281</t>
  </si>
  <si>
    <t>z26en-119-01</t>
  </si>
  <si>
    <t>VLIEGVELDTOCHT, bovenstuws</t>
  </si>
  <si>
    <t>52.46327</t>
  </si>
  <si>
    <t>5.51723</t>
  </si>
  <si>
    <t>wdut-hwen-bi01</t>
  </si>
  <si>
    <t>UT-Hwen BI01 (voorbezonken influent)</t>
  </si>
  <si>
    <t>wdut-hwen-bi02</t>
  </si>
  <si>
    <t>wdut-hwen-bi03</t>
  </si>
  <si>
    <t>wdut-hwen-c01</t>
  </si>
  <si>
    <t>Ut-Hwen C01 (5x geconcentreerd effluent)</t>
  </si>
  <si>
    <t>wdut-hwen-c02</t>
  </si>
  <si>
    <t>Ut-Hwen C02 (5x geconcentreerd effluent)</t>
  </si>
  <si>
    <t>wdut-hwen-c03</t>
  </si>
  <si>
    <t>Ut-Hwen C03 (5x geconcentreerd effluent)</t>
  </si>
  <si>
    <t>wdut-hwen-e01</t>
  </si>
  <si>
    <t>UT-Hwen E01 (effluent, met opgehoopte niet-afbreekbare stoffen)</t>
  </si>
  <si>
    <t>wdut-hwen-e02</t>
  </si>
  <si>
    <t>wdut-hwen-e03</t>
  </si>
  <si>
    <t>UT-Hwen E03 (effluent, met opgehoopte niet-afbreekbare stoffen)</t>
  </si>
  <si>
    <t>wdut-hwen-meng01</t>
  </si>
  <si>
    <t>UT-Hwen I meng 01 (mengmonster influent)</t>
  </si>
  <si>
    <t>wdut-hwen-meng02</t>
  </si>
  <si>
    <t>wdut-hwen-meng03</t>
  </si>
  <si>
    <t>UT-Hwen I meng 03 (mengmonster influent)</t>
  </si>
  <si>
    <t>wdut-hwen-p01</t>
  </si>
  <si>
    <t>UT-Hwen P01 (gefilterd water)</t>
  </si>
  <si>
    <t>wdut-hwen-p02</t>
  </si>
  <si>
    <t>wdut-hwen-p03</t>
  </si>
  <si>
    <t>UT-Hwen P03 (gefiltreerd water)</t>
  </si>
  <si>
    <t>52.55419</t>
  </si>
  <si>
    <t>6.57647</t>
  </si>
  <si>
    <t>abmura</t>
  </si>
  <si>
    <t>ybmura</t>
  </si>
  <si>
    <t>lvio24-09fles01</t>
  </si>
  <si>
    <t>Ringonderzoek vio24-09 fles 01</t>
  </si>
  <si>
    <t>lvio24-09fles02</t>
  </si>
  <si>
    <t>Ringonderzoek vio24-09 fles 02</t>
  </si>
  <si>
    <t>lvio24-09fles03</t>
  </si>
  <si>
    <t>Ringonderzoek vio24-09 fles 03</t>
  </si>
  <si>
    <t>lvio24-09fles04</t>
  </si>
  <si>
    <t>Ringonderzoek vio24-09 fles 04</t>
  </si>
  <si>
    <t>lvio24-09fles05</t>
  </si>
  <si>
    <t>Ringonderzoek vio24-09 fles 05</t>
  </si>
  <si>
    <t>lvio24-09fles06</t>
  </si>
  <si>
    <t>Ringonderzoek vio24-09 fles 06</t>
  </si>
  <si>
    <t>s85208</t>
  </si>
  <si>
    <t>52.27557</t>
  </si>
  <si>
    <t>6.87511</t>
  </si>
  <si>
    <t>s85209</t>
  </si>
  <si>
    <t>52.27008</t>
  </si>
  <si>
    <t>6.99924</t>
  </si>
  <si>
    <t>z24dco02</t>
  </si>
  <si>
    <t>z24fhe06</t>
  </si>
  <si>
    <t>s40047gw</t>
  </si>
  <si>
    <t>MP 12: Zandboersleiding/Twekkelerbeek  (Opaalstraat)</t>
  </si>
  <si>
    <t>MP 13: Oelerbeek  (Deldenerstraat)</t>
  </si>
  <si>
    <t>MP 14: Twentekanaal thv inlaat Diepenheimsebeek  (Herikeflier)</t>
  </si>
  <si>
    <t>MP 5: Twentekanaal thv inlaat Bolscherbeek</t>
  </si>
  <si>
    <t>z24mzo12</t>
  </si>
  <si>
    <t>lozing grondwater</t>
  </si>
  <si>
    <t>a3752lm16a-1</t>
  </si>
  <si>
    <t>Lorentzweg</t>
  </si>
  <si>
    <t>a3752lz6-1</t>
  </si>
  <si>
    <t>orsc20240620-1</t>
  </si>
  <si>
    <t>Vet uit VBT RWZI Deventer</t>
  </si>
  <si>
    <t>orsc20240620-2</t>
  </si>
  <si>
    <t>Vet uit VBT2 RWZI Deventer</t>
  </si>
  <si>
    <t>orsc20240620-3</t>
  </si>
  <si>
    <t>Vet uit harkrooster RWZI Deventer</t>
  </si>
  <si>
    <t>orsc20240620-4</t>
  </si>
  <si>
    <t>Vetlaag Bobeldijk afscheider</t>
  </si>
  <si>
    <t>orsc20240620-5</t>
  </si>
  <si>
    <t>Monster uit controleput Bobeldijk</t>
  </si>
  <si>
    <t>orsc20240620-6</t>
  </si>
  <si>
    <t>Monster van lozingspunt in riool</t>
  </si>
  <si>
    <t>wd2024001908015</t>
  </si>
  <si>
    <t>STEVWT 2024001908-01/5</t>
  </si>
  <si>
    <t>wd2024001908025</t>
  </si>
  <si>
    <t>STEVWT 2024001908-02/5</t>
  </si>
  <si>
    <t>wd2024009620105</t>
  </si>
  <si>
    <t>HOLLSIJSL1 4 2024009620-10/5</t>
  </si>
  <si>
    <t>wd2024009620115</t>
  </si>
  <si>
    <t>HOLLSIJSL1 4 2024009620-11/5</t>
  </si>
  <si>
    <t>wd2024009621105</t>
  </si>
  <si>
    <t>HOLLSIJSL2 2024009621-10/5</t>
  </si>
  <si>
    <t>wd2024009621115</t>
  </si>
  <si>
    <t>HOLLSIJSL2 2024009621-11/5</t>
  </si>
  <si>
    <t>wd2024009622105</t>
  </si>
  <si>
    <t>HOLLSIJSL8 2024009622-10/5</t>
  </si>
  <si>
    <t>wd2024009622115</t>
  </si>
  <si>
    <t>HOLLSIJSL8 2024009622-11/5</t>
  </si>
  <si>
    <t>z24gka07</t>
  </si>
  <si>
    <t>RWA put thv Zandhaven Lelystad</t>
  </si>
  <si>
    <t>z24gka08</t>
  </si>
  <si>
    <t>RWA put thv Kwikstraat Lelystad</t>
  </si>
  <si>
    <t>z24gka09</t>
  </si>
  <si>
    <t>RWA put thv Betonstraat Lelystad</t>
  </si>
  <si>
    <t>aa8097pg</t>
  </si>
  <si>
    <t>Gewasmonster Koemkolkweg</t>
  </si>
  <si>
    <t>RWZI Apeldoorn, ontwaterd slib</t>
  </si>
  <si>
    <t>lvio24-53-1</t>
  </si>
  <si>
    <t>KWR Ringonderzoek VIO 24-53 fles 1</t>
  </si>
  <si>
    <t>lvio24-53-2</t>
  </si>
  <si>
    <t>KWR Ringonderzoek VIO 24-53 fles 2</t>
  </si>
  <si>
    <t>lvio24-53-3</t>
  </si>
  <si>
    <t>KWR Ringonderzoek VIO 24-53 fles 3</t>
  </si>
  <si>
    <t>lvio24-53-4</t>
  </si>
  <si>
    <t>KWR Ringonderzoek VIO 24-53 fles 4</t>
  </si>
  <si>
    <t>wd24-099969</t>
  </si>
  <si>
    <t>wd24-099970</t>
  </si>
  <si>
    <t>IROMREF2X</t>
  </si>
  <si>
    <t>wd24-099971</t>
  </si>
  <si>
    <t>IROMREF1X</t>
  </si>
  <si>
    <t>wd24-099972</t>
  </si>
  <si>
    <t>IROOOEO1X</t>
  </si>
  <si>
    <t>ztzaflb</t>
  </si>
  <si>
    <t>Flamco B.V.CP brein</t>
  </si>
  <si>
    <t>z20dz-39856</t>
  </si>
  <si>
    <t>LAGE DWARSVAART, Sleephaven</t>
  </si>
  <si>
    <t>52.49811</t>
  </si>
  <si>
    <t>5.43096</t>
  </si>
  <si>
    <t>z20dz-39857</t>
  </si>
  <si>
    <t>LAGE DWARSVAART, Zeilhaven</t>
  </si>
  <si>
    <t>52.49748</t>
  </si>
  <si>
    <t>5.43427</t>
  </si>
  <si>
    <t>z20dz-39858</t>
  </si>
  <si>
    <t>LAGE DWARSVAART, Cultuurhaven</t>
  </si>
  <si>
    <t>52.49971</t>
  </si>
  <si>
    <t>5.4416</t>
  </si>
  <si>
    <t>z20gz-089-01</t>
  </si>
  <si>
    <t>VUILSTORT LELYSTAD, afvoer ringsloot thv duiker Dronterweg</t>
  </si>
  <si>
    <t>52.50117</t>
  </si>
  <si>
    <t>5.53561</t>
  </si>
  <si>
    <t>z20gz-39859</t>
  </si>
  <si>
    <t>NATUURPARK, waterpartij Buitengebied</t>
  </si>
  <si>
    <t>52.49324</t>
  </si>
  <si>
    <t>5.52904</t>
  </si>
  <si>
    <t>z20gz-39860</t>
  </si>
  <si>
    <t>VUILSTORT LELYSTAD, ringsloot thv voormalige Zeeasterweg</t>
  </si>
  <si>
    <t>52.49228</t>
  </si>
  <si>
    <t>5.53743</t>
  </si>
  <si>
    <t>z20gz-39861</t>
  </si>
  <si>
    <t>NATUURPARK, waterpartij nabij Larserringweg</t>
  </si>
  <si>
    <t>52.49189</t>
  </si>
  <si>
    <t>5.54532</t>
  </si>
  <si>
    <t>z20gz-39862</t>
  </si>
  <si>
    <t>NATUURPARK, poel 1 Wisentengebied</t>
  </si>
  <si>
    <t>52.49039</t>
  </si>
  <si>
    <t>5.54121</t>
  </si>
  <si>
    <t>z20gz-39863</t>
  </si>
  <si>
    <t>NATUURPARK, poel 2 Wisentengebied</t>
  </si>
  <si>
    <t>52.48956</t>
  </si>
  <si>
    <t>5.5438</t>
  </si>
  <si>
    <t>z20gz-39867</t>
  </si>
  <si>
    <t>PLANTEN-D-TOCHT, thv kavel S7</t>
  </si>
  <si>
    <t>52.50541</t>
  </si>
  <si>
    <t>5.5493</t>
  </si>
  <si>
    <t>z24dco03</t>
  </si>
  <si>
    <t>Lozing grondwater afkomstig van bronnering</t>
  </si>
  <si>
    <t>z26en-028-01</t>
  </si>
  <si>
    <t>VOGELTOCHT, duiker Larserpad</t>
  </si>
  <si>
    <t>52.44096</t>
  </si>
  <si>
    <t>5.54672</t>
  </si>
  <si>
    <t>z26en-112-01</t>
  </si>
  <si>
    <t>NATUURPARK, waterpartij Pater Davidsherten</t>
  </si>
  <si>
    <t>5.52672</t>
  </si>
  <si>
    <t>z26en-39864</t>
  </si>
  <si>
    <t>NATUURPARK, poel 3 Wisentengebied</t>
  </si>
  <si>
    <t>52.4869</t>
  </si>
  <si>
    <t>5.54612</t>
  </si>
  <si>
    <t>z26en-39865</t>
  </si>
  <si>
    <t>NATUURPARK, poel 4 Wisentengebied</t>
  </si>
  <si>
    <t>52.48389</t>
  </si>
  <si>
    <t>5.54128</t>
  </si>
  <si>
    <t>z26en-39866</t>
  </si>
  <si>
    <t>NATUURPARK, poel 5 / afvoersloot Wisentengebied</t>
  </si>
  <si>
    <t>52.4823</t>
  </si>
  <si>
    <t>5.53755</t>
  </si>
  <si>
    <t>lcms-pfas-spe (PFAS (LCMS))</t>
  </si>
  <si>
    <t>aa3751lk40</t>
  </si>
  <si>
    <t>aa3852nx</t>
  </si>
  <si>
    <t>a3078-mv01</t>
  </si>
  <si>
    <t>a3078 monstervak 01</t>
  </si>
  <si>
    <t>a3078-mv02</t>
  </si>
  <si>
    <t>a3078 monstervak 02</t>
  </si>
  <si>
    <t>a3078-mv03</t>
  </si>
  <si>
    <t>a3078 monstervak 03</t>
  </si>
  <si>
    <t>a3078-mv04</t>
  </si>
  <si>
    <t>a3078 monstervak 04</t>
  </si>
  <si>
    <t>a3078-mv05</t>
  </si>
  <si>
    <t>a3078 monstervak 05</t>
  </si>
  <si>
    <t>a3078-mv06</t>
  </si>
  <si>
    <t>a3078 monstervak 06</t>
  </si>
  <si>
    <t>a3078-mv07</t>
  </si>
  <si>
    <t>a3078 monstervak 07</t>
  </si>
  <si>
    <t>a3078-mv08</t>
  </si>
  <si>
    <t>a3078 monstervak 08</t>
  </si>
  <si>
    <t>a3078-mv09</t>
  </si>
  <si>
    <t>a3078 monstervak 09</t>
  </si>
  <si>
    <t>a3078-mv10</t>
  </si>
  <si>
    <t>a3078 monstervak 10</t>
  </si>
  <si>
    <t>a3078-mv11</t>
  </si>
  <si>
    <t>a3078 monstervak 11</t>
  </si>
  <si>
    <t>a3078-mv12</t>
  </si>
  <si>
    <t>a3078 monstervak 12</t>
  </si>
  <si>
    <t>a3078-mv13</t>
  </si>
  <si>
    <t>a3078 monstervak 13</t>
  </si>
  <si>
    <t>a3078-mv14</t>
  </si>
  <si>
    <t>a3078 monstervak 14</t>
  </si>
  <si>
    <t>a3078-mv15</t>
  </si>
  <si>
    <t>a3078 monstervak 15</t>
  </si>
  <si>
    <t>a3078-mv16</t>
  </si>
  <si>
    <t>a3078 monstervak 16</t>
  </si>
  <si>
    <t>a3078-mv17</t>
  </si>
  <si>
    <t>a3078 monstervak 17</t>
  </si>
  <si>
    <t>a3078-mv18</t>
  </si>
  <si>
    <t>a3078 monstervak 18</t>
  </si>
  <si>
    <t>a3078-mv19</t>
  </si>
  <si>
    <t>a3078 monstervak 19</t>
  </si>
  <si>
    <t>a3078-mv20</t>
  </si>
  <si>
    <t>a3078 monstervak 20</t>
  </si>
  <si>
    <t>a3078-mv21</t>
  </si>
  <si>
    <t>a3078 monstervak 21</t>
  </si>
  <si>
    <t>a3078-mv22</t>
  </si>
  <si>
    <t>a3078 monstervak 22</t>
  </si>
  <si>
    <t>a3078-mv23</t>
  </si>
  <si>
    <t>a3078 monstervak 23</t>
  </si>
  <si>
    <t>a3078-mv24</t>
  </si>
  <si>
    <t>a3078 monstervak 24</t>
  </si>
  <si>
    <t>a3078-mv25</t>
  </si>
  <si>
    <t>a3078 monstervak 25</t>
  </si>
  <si>
    <t>a3078-mv26</t>
  </si>
  <si>
    <t>a3078 monstervak 26</t>
  </si>
  <si>
    <t>a3078-mv27</t>
  </si>
  <si>
    <t>a3078 monstervak 27</t>
  </si>
  <si>
    <t>a3078-mv28</t>
  </si>
  <si>
    <t>a3078 monstervak 28</t>
  </si>
  <si>
    <t>a3078-mv29</t>
  </si>
  <si>
    <t>a3078 monstervak 29</t>
  </si>
  <si>
    <t>a3078-mv30</t>
  </si>
  <si>
    <t>a3078 monstervak 30</t>
  </si>
  <si>
    <t>a3078-mv31</t>
  </si>
  <si>
    <t>a3078 monstervak 31</t>
  </si>
  <si>
    <t>a3078-mv32</t>
  </si>
  <si>
    <t>a3078 monstervak 32</t>
  </si>
  <si>
    <t>a3078-mv33</t>
  </si>
  <si>
    <t>a3078 monstervak 33</t>
  </si>
  <si>
    <t>a3078-mv34</t>
  </si>
  <si>
    <t>a3078 monstervak 34</t>
  </si>
  <si>
    <t>a3078-mv35</t>
  </si>
  <si>
    <t>a3078 monstervak 35</t>
  </si>
  <si>
    <t>a3078-mv36</t>
  </si>
  <si>
    <t>a3078 monstervak 36</t>
  </si>
  <si>
    <t>a3078-mv37</t>
  </si>
  <si>
    <t>a3078 monstervak 37</t>
  </si>
  <si>
    <t>a3078-mv38</t>
  </si>
  <si>
    <t>a3078 monstervak 38</t>
  </si>
  <si>
    <t>a3078-mv39</t>
  </si>
  <si>
    <t>a3078 monstervak 39</t>
  </si>
  <si>
    <t>a3078-mv40</t>
  </si>
  <si>
    <t>a3078 monstervak 40</t>
  </si>
  <si>
    <t>a3078-mv41</t>
  </si>
  <si>
    <t>a3078 monstervak 41</t>
  </si>
  <si>
    <t>a3078-mv42</t>
  </si>
  <si>
    <t>a3078 monstervak 42</t>
  </si>
  <si>
    <t>a3078-mv43</t>
  </si>
  <si>
    <t>a3078 monstervak 43</t>
  </si>
  <si>
    <t>a3078-mv44</t>
  </si>
  <si>
    <t>a3078 monstervak 44</t>
  </si>
  <si>
    <t>a3078-mv45</t>
  </si>
  <si>
    <t>a3078 monstervak 45</t>
  </si>
  <si>
    <t>a3078-mv46</t>
  </si>
  <si>
    <t>a3078 monstervak 46</t>
  </si>
  <si>
    <t>a3078-mv47</t>
  </si>
  <si>
    <t>a3078 monstervak 47</t>
  </si>
  <si>
    <t>a3078-mv48</t>
  </si>
  <si>
    <t>a3078 monstervak 48</t>
  </si>
  <si>
    <t>a3078-mv49</t>
  </si>
  <si>
    <t>a3078 monstervak 49</t>
  </si>
  <si>
    <t>a3078-mv50</t>
  </si>
  <si>
    <t>a3078 monstervak 50</t>
  </si>
  <si>
    <t>a3078-mv51</t>
  </si>
  <si>
    <t>a3078 monstervak 51</t>
  </si>
  <si>
    <t>a3078-mv52</t>
  </si>
  <si>
    <t>a3078 monstervak 52</t>
  </si>
  <si>
    <t>a3078-mv53</t>
  </si>
  <si>
    <t>a3078 monstervak 53</t>
  </si>
  <si>
    <t>a3078-mv54</t>
  </si>
  <si>
    <t>a3078 monstervak 54</t>
  </si>
  <si>
    <t>a3078-mv55</t>
  </si>
  <si>
    <t>a3078 monstervak 55</t>
  </si>
  <si>
    <t>a3078-mv56</t>
  </si>
  <si>
    <t>a3078 monstervak 56</t>
  </si>
  <si>
    <t>a3078-mv57</t>
  </si>
  <si>
    <t>a3078 monstervak 57</t>
  </si>
  <si>
    <t>a3078-mv58</t>
  </si>
  <si>
    <t>a3078 monstervak 58</t>
  </si>
  <si>
    <t>a3078-mv59</t>
  </si>
  <si>
    <t>a3078 monstervak 59</t>
  </si>
  <si>
    <t>lvio24-26-aw7</t>
  </si>
  <si>
    <t>KWR Ringonderzoek VIO24-26 aw7</t>
  </si>
  <si>
    <t>lvio24-26-aw8</t>
  </si>
  <si>
    <t>KWR Ringonderzoek VIO24-26 aw8</t>
  </si>
  <si>
    <t>lvio24-26-gw3</t>
  </si>
  <si>
    <t>KWR Ringonderzoek VIO24-26 gw3</t>
  </si>
  <si>
    <t>lvio24-26-gw4</t>
  </si>
  <si>
    <t>KWR Ringonderzoek VIO24-26 gw4</t>
  </si>
  <si>
    <t>lvio24-26-ow5</t>
  </si>
  <si>
    <t>KWR Ringonderzoek VIO24-26 ow5</t>
  </si>
  <si>
    <t>lvio24-26-ow6</t>
  </si>
  <si>
    <t>KWR Ringonderzoek VIO24-26 ow6</t>
  </si>
  <si>
    <t>lvio24-26-std9</t>
  </si>
  <si>
    <t>KWR Ringonderzoek VIO24-26 std9</t>
  </si>
  <si>
    <t>s20331</t>
  </si>
  <si>
    <t>Hesbeek, Sniedersveldweg voor zij-instroom, Lonneker</t>
  </si>
  <si>
    <t>s20332</t>
  </si>
  <si>
    <t>Blankenbellingsbeek, duiker Sniedersveldweg, Lonneker</t>
  </si>
  <si>
    <t>52.2718</t>
  </si>
  <si>
    <t>6.86743</t>
  </si>
  <si>
    <t>s20600</t>
  </si>
  <si>
    <t>Twentekanaal, Kettingbrugweg, Enschede</t>
  </si>
  <si>
    <t>52.24451</t>
  </si>
  <si>
    <t>s20601</t>
  </si>
  <si>
    <t>Twentekanaal, Nijhuisbinnenweg, Oele</t>
  </si>
  <si>
    <t>52.25131</t>
  </si>
  <si>
    <t>6.74108</t>
  </si>
  <si>
    <t>s20602</t>
  </si>
  <si>
    <t>WL 20-0-4-3, KLK effluentleiding, Molenweg/Meenhuisweg, Delden</t>
  </si>
  <si>
    <t>52.25499</t>
  </si>
  <si>
    <t>6.67754</t>
  </si>
  <si>
    <t>s20603</t>
  </si>
  <si>
    <t>Zijtak Twentekanaal, Tankinkbrug, Wiene</t>
  </si>
  <si>
    <t>52.24189</t>
  </si>
  <si>
    <t>6.65093</t>
  </si>
  <si>
    <t>s20604</t>
  </si>
  <si>
    <t>Twentekanaal ter hoogte van Inlaat Oude Bolscherbeek, Kanaaldijk, Goor</t>
  </si>
  <si>
    <t>6.61348</t>
  </si>
  <si>
    <t>s20605</t>
  </si>
  <si>
    <t>Zijtak ter hoogte van Inlaat Twickelervaart ZTK, Slampsweg, Deldenerbroek</t>
  </si>
  <si>
    <t>52.28229</t>
  </si>
  <si>
    <t>6.64228</t>
  </si>
  <si>
    <t>s20606</t>
  </si>
  <si>
    <t>Inlaat Veldbeek, FBK Stadion, Kuipersdijk, Hengelo</t>
  </si>
  <si>
    <t>52.25284</t>
  </si>
  <si>
    <t>6.80606</t>
  </si>
  <si>
    <t>s20607</t>
  </si>
  <si>
    <t>Berflobeek, Westermaatsfietspad, Hengelo</t>
  </si>
  <si>
    <t>52.27677</t>
  </si>
  <si>
    <t>6.77084</t>
  </si>
  <si>
    <t>s20608</t>
  </si>
  <si>
    <t>Oude Bolscherbeek, Wachtpostdijk, Goor</t>
  </si>
  <si>
    <t>52.23235</t>
  </si>
  <si>
    <t>6.60557</t>
  </si>
  <si>
    <t>s20609</t>
  </si>
  <si>
    <t>Inlaat Oude Hagmolenbeek ZTK, Seppenwooldsdijk, Deldenerbroek</t>
  </si>
  <si>
    <t>52.2693</t>
  </si>
  <si>
    <t>6.64317</t>
  </si>
  <si>
    <t>s20610</t>
  </si>
  <si>
    <t>6.78962</t>
  </si>
  <si>
    <t>s20611</t>
  </si>
  <si>
    <t>52.24857</t>
  </si>
  <si>
    <t>6.77773</t>
  </si>
  <si>
    <t>s20612</t>
  </si>
  <si>
    <t>Oelerbeek, Zaagmolenweg, Delden</t>
  </si>
  <si>
    <t>52.26389</t>
  </si>
  <si>
    <t>6.73218</t>
  </si>
  <si>
    <t>s20613</t>
  </si>
  <si>
    <t>Twentekanaal ter hoogte van Inlaat Herikerflier, Meenweg, Goor</t>
  </si>
  <si>
    <t>52.22189</t>
  </si>
  <si>
    <t>6.56508</t>
  </si>
  <si>
    <t>s7772tc017h1</t>
  </si>
  <si>
    <t>Bemonstering effluent</t>
  </si>
  <si>
    <t>wdgetec-slib</t>
  </si>
  <si>
    <t>Gedroogd slib uit Biomassacentrale Dordrecht</t>
  </si>
  <si>
    <t>ybahm09</t>
  </si>
  <si>
    <t>Schavenmolenstraat Arnhem</t>
  </si>
  <si>
    <t>ybahm14</t>
  </si>
  <si>
    <t>Stadswater Julianalaan Insula Dei Arnhem</t>
  </si>
  <si>
    <t>ybahm19</t>
  </si>
  <si>
    <t>Stadswater IJssellaan Arnhem</t>
  </si>
  <si>
    <t>ybahm21</t>
  </si>
  <si>
    <t>Molenbeek Johan de Wittlaan Arnhem</t>
  </si>
  <si>
    <t>ybahm41</t>
  </si>
  <si>
    <t>Stadswater Park Angerenstein Julianalaan Arnhem</t>
  </si>
  <si>
    <t>ybahm43</t>
  </si>
  <si>
    <t>Stadswater Bontekoestraat Arnhem</t>
  </si>
  <si>
    <t>ybahm44</t>
  </si>
  <si>
    <t>Meander IJsseloord Arnhem</t>
  </si>
  <si>
    <t>ybahm48</t>
  </si>
  <si>
    <t>Stadswater Adolf van Nieuwenaarlaan Arnhem</t>
  </si>
  <si>
    <t>ybahm55</t>
  </si>
  <si>
    <t>Stadswater Thomas a Kempislaan Arnhem</t>
  </si>
  <si>
    <t>ybahm57</t>
  </si>
  <si>
    <t>Stadswater Vechtstraat Ijssellaan Arnhem</t>
  </si>
  <si>
    <t>ybahm58</t>
  </si>
  <si>
    <t>Stadswater Molenbeek Kamphuizenlaan Arnhem</t>
  </si>
  <si>
    <t>ybahm62</t>
  </si>
  <si>
    <t>Stadswater Wellensteinlaan Arnhem</t>
  </si>
  <si>
    <t>ybahm65</t>
  </si>
  <si>
    <t>ybddm02</t>
  </si>
  <si>
    <t>Stadswater Hengelderweg Didam</t>
  </si>
  <si>
    <t>ybddm05</t>
  </si>
  <si>
    <t>ybddm10</t>
  </si>
  <si>
    <t>ybddm13</t>
  </si>
  <si>
    <t>Stadswater Singel voetgangserbrug Didam</t>
  </si>
  <si>
    <t>ybddm16</t>
  </si>
  <si>
    <t>Vijver Korenbloemhof Didam</t>
  </si>
  <si>
    <t>ybdrn01</t>
  </si>
  <si>
    <t>Stadswater Taxuslaan Dieren</t>
  </si>
  <si>
    <t>ybdrn09</t>
  </si>
  <si>
    <t>Dieren Het Bastion Ruitersbeekpad</t>
  </si>
  <si>
    <t>ybdvn02</t>
  </si>
  <si>
    <t>Stadswater Bergkristal Duiven</t>
  </si>
  <si>
    <t>ybdvn03</t>
  </si>
  <si>
    <t>Vijver Vriesschestraat Duiven</t>
  </si>
  <si>
    <t>ybdvn06</t>
  </si>
  <si>
    <t>Stadswater Rottumstraat Duiven</t>
  </si>
  <si>
    <t>ybdvn09</t>
  </si>
  <si>
    <t>Stadswater Boschstraat Gemünden am Main park Duiven</t>
  </si>
  <si>
    <t>ybdvn11</t>
  </si>
  <si>
    <t>Stadswater Oostsingel De Meent Duiven</t>
  </si>
  <si>
    <t>ybdvn12</t>
  </si>
  <si>
    <t>Stadswater Looierstraat Duiven</t>
  </si>
  <si>
    <t>ybdvn14</t>
  </si>
  <si>
    <t>Stadswater Horsterpark Horsterparklaan Duiven</t>
  </si>
  <si>
    <t>ybgsn01</t>
  </si>
  <si>
    <t>Stadswater Wethouder Nasslaan Groessen</t>
  </si>
  <si>
    <t>ybjab10</t>
  </si>
  <si>
    <t>Stadswater Park Sonsbeek Zijpendaalseweg Arnhem</t>
  </si>
  <si>
    <t>ybjab12</t>
  </si>
  <si>
    <t>Stadswater Lauwersgracht Eusebiusbuitensingel Arnhem</t>
  </si>
  <si>
    <t>yblbt02</t>
  </si>
  <si>
    <t>Batavenweg Lobith</t>
  </si>
  <si>
    <t>ybngf07</t>
  </si>
  <si>
    <t>Stadswater Tullenersweg Duiven</t>
  </si>
  <si>
    <t>ybpbg02</t>
  </si>
  <si>
    <t>ybpnd01</t>
  </si>
  <si>
    <t>Stadswater Doornenburgseweg Pannerden</t>
  </si>
  <si>
    <t>ybrdn06</t>
  </si>
  <si>
    <t>Stadswater Beekhuizerbeek IJsselsingel Rheden</t>
  </si>
  <si>
    <t>ybrob04</t>
  </si>
  <si>
    <t>Rozendaalse Beek Overbeeklaan Rozendaal</t>
  </si>
  <si>
    <t>ybros02</t>
  </si>
  <si>
    <t>ybros03</t>
  </si>
  <si>
    <t>ybros05</t>
  </si>
  <si>
    <t>ybtkm02</t>
  </si>
  <si>
    <t>Stadswater s Gravenwaardsedijk Tolkamer</t>
  </si>
  <si>
    <t>ybtkm03</t>
  </si>
  <si>
    <t>Stadswater s Gravenwaard Tolkamer</t>
  </si>
  <si>
    <t>ybvlp14</t>
  </si>
  <si>
    <t>Stadswater Zwanensingel Gasthuislaan Velp</t>
  </si>
  <si>
    <t>ybvlp16</t>
  </si>
  <si>
    <t>WaterstraatGraag HendrikstraatA12 Velp</t>
  </si>
  <si>
    <t>ybvlp18</t>
  </si>
  <si>
    <t>Stadswater eerste vijver President Kennedylaan Velp</t>
  </si>
  <si>
    <t>ybwiw13</t>
  </si>
  <si>
    <t>Wijde Wetering Dijkgraaf Duiven</t>
  </si>
  <si>
    <t>ybwtv11</t>
  </si>
  <si>
    <t>Stadswater De Camp Westervoort</t>
  </si>
  <si>
    <t>ybwtv17</t>
  </si>
  <si>
    <t>Wolter Visscherstraat Westervoort</t>
  </si>
  <si>
    <t>ybwtv18</t>
  </si>
  <si>
    <t>Vijver Emmerik Park Klapstraat Westervoort</t>
  </si>
  <si>
    <t>ybwtv19</t>
  </si>
  <si>
    <t>Vijver Het Biezenweitje Westervoort</t>
  </si>
  <si>
    <t>ybwtv20</t>
  </si>
  <si>
    <t>ybwtv21</t>
  </si>
  <si>
    <t>Vijver Lionderstuk Westervoort</t>
  </si>
  <si>
    <t>ybwtv22</t>
  </si>
  <si>
    <t>Stadswater Park Steenderens Het Jufferblock Westervoort</t>
  </si>
  <si>
    <t>ybzew03</t>
  </si>
  <si>
    <t>Zevenaarse Wetering Dorpstraat Groessen</t>
  </si>
  <si>
    <t>ybzvn02</t>
  </si>
  <si>
    <t>Stadswater Kampsingel Zevenaar</t>
  </si>
  <si>
    <t>ybzvn03</t>
  </si>
  <si>
    <t>Stadswater De Horst Zevenaar</t>
  </si>
  <si>
    <t>ybzvn04</t>
  </si>
  <si>
    <t>Vijver Landeweerdijk Zevenaar</t>
  </si>
  <si>
    <t>ybzvn05</t>
  </si>
  <si>
    <t>Stadswater Schepershof Zevenaar</t>
  </si>
  <si>
    <t>ybzvn21</t>
  </si>
  <si>
    <t>Stadswater Sandgat Zevenaar</t>
  </si>
  <si>
    <t>ybzvn25</t>
  </si>
  <si>
    <t>Stadswater Delweg Zevenaar</t>
  </si>
  <si>
    <t>ybzvn28</t>
  </si>
  <si>
    <t>Stadswater Juvenaatbos Guido Gezellestraat Zevenaar</t>
  </si>
  <si>
    <t>yiv--mue-indir-mp01</t>
  </si>
  <si>
    <t>Mueller Groenlo, afvalwater stistaand uit controleput</t>
  </si>
  <si>
    <t>yiv--mue-indir-mp02</t>
  </si>
  <si>
    <t>Mueller Groenlo, afvalwater lozing vanuit de neutralisatietank op de controleput</t>
  </si>
  <si>
    <t>Iinfluent Decentrale zuivering  Oosterwold</t>
  </si>
  <si>
    <t>z20fn-39579-11</t>
  </si>
  <si>
    <t>SW EMMELOORD, Verlengde Gildenwegsingel, zwb2404-mv15, BE-2025.24, 11</t>
  </si>
  <si>
    <t>z20fn-39579-12</t>
  </si>
  <si>
    <t>SW EMMELOORD, Verlengde Gildenwegsingel, zwb2404-mv15, BE-2025.24, 12</t>
  </si>
  <si>
    <t>z20fn-39579-13</t>
  </si>
  <si>
    <t>SW EMMELOORD, Verlengde Gildenwegsingel, zwb2404-mv15, BE-2025.24, 13</t>
  </si>
  <si>
    <t>z20fn-39579-14</t>
  </si>
  <si>
    <t>SW EMMELOORD, Verlengde Gildenwegsingel, zwb2404-mv15, BE-2025.24, 14</t>
  </si>
  <si>
    <t>z20fn-39583-11</t>
  </si>
  <si>
    <t>SW EMMELOORD, Platinasingel, zwb2404-mv19, BE-2025.24, 11</t>
  </si>
  <si>
    <t>z20fn-39583-12</t>
  </si>
  <si>
    <t>SW EMMELOORD, Platinasingel, zwb2404-mv19, BE-2025.24, 12</t>
  </si>
  <si>
    <t>z20fn-39583-13</t>
  </si>
  <si>
    <t>SW EMMELOORD, Platinasingel, zwb2404-mv19, BE-2025.24, 13</t>
  </si>
  <si>
    <t>z20fn-39583-14</t>
  </si>
  <si>
    <t>SW EMMELOORD, Platinasingel, zwb2404-mv19, BE-2025.24, 14</t>
  </si>
  <si>
    <t>z20fn-39583-15</t>
  </si>
  <si>
    <t>SW EMMELOORD, Platinasingel, zwb2404-mv19, BE-2025.24, 15</t>
  </si>
  <si>
    <t>z20fn-39583-16</t>
  </si>
  <si>
    <t>SW EMMELOORD, Platinasingel, zwb2404-mv19, BE-2025.24, 16</t>
  </si>
  <si>
    <t>z20fn-39583-17</t>
  </si>
  <si>
    <t>SW EMMELOORD, Platinasingel, zwb2404-mv19, BE-2025.24, 17</t>
  </si>
  <si>
    <t>z20fn-39583-18</t>
  </si>
  <si>
    <t>SW EMMELOORD, Platinasingel, zwb2404-mv19, BE-2025.24, 18</t>
  </si>
  <si>
    <t>z20fn-39583-19</t>
  </si>
  <si>
    <t>SW EMMELOORD, Platinasingel, zwb2404-mv19, BE-2025.24, 19</t>
  </si>
  <si>
    <t>z20fn-39583-20</t>
  </si>
  <si>
    <t>SW EMMELOORD, Platinasingel, zwb2404-mv19, BE-2025.24, 20</t>
  </si>
  <si>
    <t>z20fn-39583-21</t>
  </si>
  <si>
    <t>SW EMMELOORD, Platinasingel, zwb2404-mv19, BE-2025.24, 21</t>
  </si>
  <si>
    <t>z20fn-39584-11</t>
  </si>
  <si>
    <t>SW EMMELOORD, Platinasingel, zwb2404-mv20, BE-2025.24, 11</t>
  </si>
  <si>
    <t>z20fn-39584-12</t>
  </si>
  <si>
    <t>SW EMMELOORD, Platinasingel, zwb2404-mv20, BE-2025.24, 12</t>
  </si>
  <si>
    <t>z20fn-39584-13</t>
  </si>
  <si>
    <t>SW EMMELOORD, Platinasingel, zwb2404-mv20, BE-2025.24, 13</t>
  </si>
  <si>
    <t>z20fn-39584-14</t>
  </si>
  <si>
    <t>SW EMMELOORD, Platinasingel, zwb2404-mv20, BE-2025.24, 14</t>
  </si>
  <si>
    <t>z20fn-39584-15</t>
  </si>
  <si>
    <t>SW EMMELOORD, Platinasingel, zwb2404-mv20, BE-2025.24, 15</t>
  </si>
  <si>
    <t>z20fn-39584-16</t>
  </si>
  <si>
    <t>SW EMMELOORD, Platinasingel, zwb2404-mv20, BE-2025.24, 16</t>
  </si>
  <si>
    <t>z20fn-39584-17</t>
  </si>
  <si>
    <t>SW EMMELOORD, Platinasingel, zwb2404-mv20, BE-2025.24, 17</t>
  </si>
  <si>
    <t>z20fn-39584-18</t>
  </si>
  <si>
    <t>SW EMMELOORD, Platinasingel, zwb2404-mv20, BE-2025.24, 18</t>
  </si>
  <si>
    <t>z20fn-39584-19</t>
  </si>
  <si>
    <t>SW EMMELOORD, Platinasingel, zwb2404-mv20, BE-2025.24, 19</t>
  </si>
  <si>
    <t>z20fn-39584-20</t>
  </si>
  <si>
    <t>SW EMMELOORD, Platinasingel, zwb2404-mv20, BE-2025.24, 20</t>
  </si>
  <si>
    <t>z21an-39585-11</t>
  </si>
  <si>
    <t>SW EMMELOORD, Distributiesingel, zwb2404-mv21, BE-2025.24, 11</t>
  </si>
  <si>
    <t>z21an-39585-12</t>
  </si>
  <si>
    <t>SW EMMELOORD, Distributiesingel, zwb2404-mv21, BE-2025.24, 12</t>
  </si>
  <si>
    <t>z21an-39585-13</t>
  </si>
  <si>
    <t>SW EMMELOORD, Distributiesingel, zwb2404-mv21, BE-2025.24, 13</t>
  </si>
  <si>
    <t>ate6053</t>
  </si>
  <si>
    <t>Epos 20</t>
  </si>
  <si>
    <t>ate6103</t>
  </si>
  <si>
    <t>Epos 16</t>
  </si>
  <si>
    <t>atv0929</t>
  </si>
  <si>
    <t>Dolfinarium Harderwijk</t>
  </si>
  <si>
    <t>a3881lb18</t>
  </si>
  <si>
    <t>Industrieweg Putten, inspectieput vuilwater</t>
  </si>
  <si>
    <t>a3881lw1-1</t>
  </si>
  <si>
    <t>Vetvangput Fresco</t>
  </si>
  <si>
    <t>a3881lw1-2</t>
  </si>
  <si>
    <t>Overstortput terrein Fresco, hemelwater-vet</t>
  </si>
  <si>
    <t>a3881lw21</t>
  </si>
  <si>
    <t>Vetvangput Food today Putten</t>
  </si>
  <si>
    <t>a3882rj1-1</t>
  </si>
  <si>
    <t>2e Deel overstortvijver-vet nabij spoor</t>
  </si>
  <si>
    <t>a3882rj1-2</t>
  </si>
  <si>
    <t>Oppervlaktewater Schoonderbeek</t>
  </si>
  <si>
    <t>a3882rj1-3</t>
  </si>
  <si>
    <t>Overstortvijver-vet</t>
  </si>
  <si>
    <t>o2qgc010mw</t>
  </si>
  <si>
    <t>Groot Cellemuiden Inlaat</t>
  </si>
  <si>
    <t>o3icm100mw</t>
  </si>
  <si>
    <t>Wg O v Zevenhont achter Sisalstraat 35</t>
  </si>
  <si>
    <t>o3icm200mw</t>
  </si>
  <si>
    <t>Wg O v Zevenhont achter Sisalstraat 59</t>
  </si>
  <si>
    <t>o3icm300mw</t>
  </si>
  <si>
    <t>Wg O v Zevenhont achter Sisalstraat 85</t>
  </si>
  <si>
    <t>o3iis250mw</t>
  </si>
  <si>
    <t>Inlaatsloot Stouweweg Stouweweg</t>
  </si>
  <si>
    <t>o3ing200mw</t>
  </si>
  <si>
    <t>Sloot W v Nieuwe Weg N759 Z v Randweg</t>
  </si>
  <si>
    <t>o3ing300mw</t>
  </si>
  <si>
    <t>Sloot W v Nieuwe Weg N759 N thv CM.15.104</t>
  </si>
  <si>
    <t>o3ing400mw</t>
  </si>
  <si>
    <t>Sloot W v Nieuwe Weg N759 N v RWZI</t>
  </si>
  <si>
    <t>o3ing500mw</t>
  </si>
  <si>
    <t>Sloot W v Nieuwe Weg N759 N v Groene Steeg</t>
  </si>
  <si>
    <t>o3ior800mw</t>
  </si>
  <si>
    <t>Wg tussen A28 en Lichtmisweg SZ.220.48</t>
  </si>
  <si>
    <t>o3kgb980mw</t>
  </si>
  <si>
    <t>Beentjesgraven Van Dedemweg</t>
  </si>
  <si>
    <t>o3qrh320mw</t>
  </si>
  <si>
    <t>Wg O v Nieuwe Weg N v uitbr Zevenhont</t>
  </si>
  <si>
    <t>o3qrh500mw</t>
  </si>
  <si>
    <t>Wg O v Nieuwe Weg N v Kreek</t>
  </si>
  <si>
    <t>o3qrh910mw</t>
  </si>
  <si>
    <t>Watergang Roebolligehoek oost van gemaal</t>
  </si>
  <si>
    <t>o3tbl700mw</t>
  </si>
  <si>
    <t>Borgelerleide NW van Wechelerveld</t>
  </si>
  <si>
    <t>o3tdv120mw</t>
  </si>
  <si>
    <t>Watergang Diepenveen Melchior van Brielstraat</t>
  </si>
  <si>
    <t>o3tdv130mw</t>
  </si>
  <si>
    <t>Watergang Diepenveen Hindersteyn</t>
  </si>
  <si>
    <t>o3tdv370mw</t>
  </si>
  <si>
    <t>Watergang Diepenveen langs Molenweg</t>
  </si>
  <si>
    <t>o3tdv700mw</t>
  </si>
  <si>
    <t>Watergang Diepenveen noord v Wechelerwg</t>
  </si>
  <si>
    <t>o3tdv850mw</t>
  </si>
  <si>
    <t>Watergang Diepenveen bij RO Wechelerweg</t>
  </si>
  <si>
    <t>o3tzw240mw</t>
  </si>
  <si>
    <t>Zandwet Schalkhaar 50m west van Spanjaardsdijk</t>
  </si>
  <si>
    <t>o3tzw320mw</t>
  </si>
  <si>
    <t>o3tzw330mw</t>
  </si>
  <si>
    <t>Zandwetering 200m W v brug Oranjelaan bi</t>
  </si>
  <si>
    <t>o3tzw340mw</t>
  </si>
  <si>
    <t>Zandwetering Deventer Vlierspad</t>
  </si>
  <si>
    <t>o8bbbp020mw</t>
  </si>
  <si>
    <t>Wg Barsbekerbinnenpolder thv perc 299</t>
  </si>
  <si>
    <t>o8bbbp040mw</t>
  </si>
  <si>
    <t>Wg Barsbekerbinnenpolder thv perc 52</t>
  </si>
  <si>
    <t>o8bbbp060mw</t>
  </si>
  <si>
    <t>Wg Barsbekerbinnenpolder thv perc 289</t>
  </si>
  <si>
    <t>o8bbbp080mw</t>
  </si>
  <si>
    <t>Wg Barsbekerbinnenpolder thv perc 258</t>
  </si>
  <si>
    <t>o8corg30</t>
  </si>
  <si>
    <t>Corneliawijk thv Geeserraai</t>
  </si>
  <si>
    <t>52.74187</t>
  </si>
  <si>
    <t>6.59363</t>
  </si>
  <si>
    <t>o8eesv200mw</t>
  </si>
  <si>
    <t>Wg omg Eesveen N855</t>
  </si>
  <si>
    <t>o8holo200mw</t>
  </si>
  <si>
    <t>Wg omg Hollveld 2e Zandwijkje</t>
  </si>
  <si>
    <t>o8holo220mw</t>
  </si>
  <si>
    <t>Wg omg Hollandscheveld Langedijk perc3486</t>
  </si>
  <si>
    <t>o8holo250mw</t>
  </si>
  <si>
    <t>Wg omg Hollveld Riegshoogtendijk</t>
  </si>
  <si>
    <t>o8holo270mw</t>
  </si>
  <si>
    <t>Wg omg Hollandscheveld Langedijk Hollandschedijk</t>
  </si>
  <si>
    <t>o8holo300mw</t>
  </si>
  <si>
    <t>Wg omg Hollveld Abraham Niehuesstraat</t>
  </si>
  <si>
    <t>o8holo350mw</t>
  </si>
  <si>
    <t>Wg omg Hollveld Mr Cramerweg</t>
  </si>
  <si>
    <t>o8holo400mw</t>
  </si>
  <si>
    <t>Wg omg Hollandscheveldse Opgaande</t>
  </si>
  <si>
    <t>o8igm400mw</t>
  </si>
  <si>
    <t>Gracht Genemuiden Leeuwerik Regenwater</t>
  </si>
  <si>
    <t>o8ikb200mw</t>
  </si>
  <si>
    <t>Wg omg Hasselt van Haersoltelaan</t>
  </si>
  <si>
    <t>o8isl1260mw</t>
  </si>
  <si>
    <t>Wg omg Genemuiden Krommesteeg</t>
  </si>
  <si>
    <t>o8keve100mw</t>
  </si>
  <si>
    <t>Wg Kerkenveld Kerkenbovenveen</t>
  </si>
  <si>
    <t>o8keve150mw</t>
  </si>
  <si>
    <t>Wg Kerkenveld Pingosingel</t>
  </si>
  <si>
    <t>o8lino100mw</t>
  </si>
  <si>
    <t>Wg omg Linde Vuile Riete</t>
  </si>
  <si>
    <t>o8oldm150mw</t>
  </si>
  <si>
    <t>Wg Oldemarkt thv de Veentjes</t>
  </si>
  <si>
    <t>o8rww250mw</t>
  </si>
  <si>
    <t>Watergang Wijthmen N van Kroesenallee</t>
  </si>
  <si>
    <t>o8stro100mw</t>
  </si>
  <si>
    <t>Wg omg Strooienberg N v N377 perc 36</t>
  </si>
  <si>
    <t>o8stro200mw</t>
  </si>
  <si>
    <t>Wg omg Strooienberg N v N377 perc 138</t>
  </si>
  <si>
    <t>o8stro300mw</t>
  </si>
  <si>
    <t>Wg omg Strooienberg N v N377 perc 153</t>
  </si>
  <si>
    <t>o8stro400mw</t>
  </si>
  <si>
    <t>Wg omg Strooienberg N v N377 perc 215</t>
  </si>
  <si>
    <t>o8tbl640mw</t>
  </si>
  <si>
    <t>Borgererleide in knik thv perceel 3214</t>
  </si>
  <si>
    <t>o8tbl770mw</t>
  </si>
  <si>
    <t>Borgererleide Raalterweg</t>
  </si>
  <si>
    <t>o8toz200mw</t>
  </si>
  <si>
    <t>Oude Zandwetering Schalkhaar het Koeland</t>
  </si>
  <si>
    <t>o8toz900mw</t>
  </si>
  <si>
    <t>Oude Zandwetering Schalkhaar voor Zandw</t>
  </si>
  <si>
    <t>o8trk500mw</t>
  </si>
  <si>
    <t>Wg omg Reutekolk Kletterstraat</t>
  </si>
  <si>
    <t>o8tsl660mw</t>
  </si>
  <si>
    <t>Wg omg Henforden thv spoorlijn</t>
  </si>
  <si>
    <t>o8zuiw200mw</t>
  </si>
  <si>
    <t>Wg ZuidwoldigerWL Riegshoogtendijk</t>
  </si>
  <si>
    <t>o8zuiw400mw</t>
  </si>
  <si>
    <t>Wg ZuidwoldigerWL W v Albartsweg</t>
  </si>
  <si>
    <t>o8101pn225</t>
  </si>
  <si>
    <t>Nummer 3</t>
  </si>
  <si>
    <t>swvozwembad</t>
  </si>
  <si>
    <t>Vijver nabij oude zwembad</t>
  </si>
  <si>
    <t>s2406301130h</t>
  </si>
  <si>
    <t>Spy 5</t>
  </si>
  <si>
    <t>s2406301330h</t>
  </si>
  <si>
    <t>Monster A uit pijp</t>
  </si>
  <si>
    <t>6.55574</t>
  </si>
  <si>
    <t>s7671sp005h1</t>
  </si>
  <si>
    <t>Monsterpunt 1 bij feestterrein</t>
  </si>
  <si>
    <t>s7671sp005h2</t>
  </si>
  <si>
    <t>Monsterpunt 2  waterloop langs zuivering</t>
  </si>
  <si>
    <t>s7671sp005h3</t>
  </si>
  <si>
    <t>Monsterpunt 3 vijver tegen n36</t>
  </si>
  <si>
    <t>s7671sp005h4</t>
  </si>
  <si>
    <t>Monsterpunt 4 achter de zuivering</t>
  </si>
  <si>
    <t>wozwembad</t>
  </si>
  <si>
    <t>Monsterpunt nabij Oude Zwembad</t>
  </si>
  <si>
    <t>52.40209</t>
  </si>
  <si>
    <t>6.62734</t>
  </si>
  <si>
    <t>socal-hch</t>
  </si>
  <si>
    <t>afvalwater Defqon</t>
  </si>
  <si>
    <t>s7531tn202h5</t>
  </si>
  <si>
    <t>Jansen Chroom L3</t>
  </si>
  <si>
    <t>wd24-100311</t>
  </si>
  <si>
    <t>I458088</t>
  </si>
  <si>
    <t>z-oosterwold-eff</t>
  </si>
  <si>
    <t>Influent decentrale zuivering Oosterwold</t>
  </si>
  <si>
    <t>z-oosterwold-inf</t>
  </si>
  <si>
    <t>z26az-178-01</t>
  </si>
  <si>
    <t>MARKERMEER, steiger bij De Blocq van Kuffeler</t>
  </si>
  <si>
    <t>52.41812</t>
  </si>
  <si>
    <t>5.22128</t>
  </si>
  <si>
    <t>ate6069</t>
  </si>
  <si>
    <t>o3qgc100mw</t>
  </si>
  <si>
    <t>s20333</t>
  </si>
  <si>
    <t>WL00592, Watergang door het Lonnekerveld, Fokkerweg, Lonneker</t>
  </si>
  <si>
    <t>52.26409</t>
  </si>
  <si>
    <t>6.89019</t>
  </si>
  <si>
    <t>s20334</t>
  </si>
  <si>
    <t>WL00623, Jufferbeek, duiker in Knollerveldweg, Deurningen</t>
  </si>
  <si>
    <t>52.28441</t>
  </si>
  <si>
    <t>6.89312</t>
  </si>
  <si>
    <t>s20335</t>
  </si>
  <si>
    <t>WL00591, Verlengde Hasselerbeek, duiker Oude Postweg, Deurningen</t>
  </si>
  <si>
    <t>52.2864</t>
  </si>
  <si>
    <t>6.87419</t>
  </si>
  <si>
    <t>s7547sp074h1</t>
  </si>
  <si>
    <t>effluent DAF unit</t>
  </si>
  <si>
    <t>s7602pa009b1</t>
  </si>
  <si>
    <t>Bolletje BV put 3</t>
  </si>
  <si>
    <t>s9495rm001h1</t>
  </si>
  <si>
    <t>Overstort ringsloot Rikkerink</t>
  </si>
  <si>
    <t>wvozwembad</t>
  </si>
  <si>
    <t>52.40515</t>
  </si>
  <si>
    <t>6.63097</t>
  </si>
  <si>
    <t>ztzuwos</t>
  </si>
  <si>
    <t>V.O.F. Woord Vis, Scheurrak CP</t>
  </si>
  <si>
    <t>z24mja01</t>
  </si>
  <si>
    <t>oppervlaktewater</t>
  </si>
  <si>
    <t>z24mja02</t>
  </si>
  <si>
    <t>dna-aquon (DNA-onderzoek uitbesteed Aquon)</t>
  </si>
  <si>
    <t>a243590</t>
  </si>
  <si>
    <t>Staverdense Beek, Uddel, Paleisweg</t>
  </si>
  <si>
    <t>52.24866</t>
  </si>
  <si>
    <t>5.75291</t>
  </si>
  <si>
    <t>a243610</t>
  </si>
  <si>
    <t>Staverdense Beek, Uddel, Koningsweg</t>
  </si>
  <si>
    <t>52.2711</t>
  </si>
  <si>
    <t>a244010</t>
  </si>
  <si>
    <t>Grote Koloniebeek, Ermelo, Oude Zwolseweg</t>
  </si>
  <si>
    <t>52.30507</t>
  </si>
  <si>
    <t>5.72559</t>
  </si>
  <si>
    <t>a244530</t>
  </si>
  <si>
    <t>Staverdense Beek</t>
  </si>
  <si>
    <t>5.73897</t>
  </si>
  <si>
    <t>a244540</t>
  </si>
  <si>
    <t>Zijbeek van het Speuld</t>
  </si>
  <si>
    <t>52.28448</t>
  </si>
  <si>
    <t>5.7321</t>
  </si>
  <si>
    <t>a3752lm16a-2</t>
  </si>
  <si>
    <t>Edisonweg</t>
  </si>
  <si>
    <t>s2407030850h</t>
  </si>
  <si>
    <t>Meetpunt Buis</t>
  </si>
  <si>
    <t>s76850pn001h1</t>
  </si>
  <si>
    <t>wdlm8251rg6</t>
  </si>
  <si>
    <t>effluent IBA buitenkunst</t>
  </si>
  <si>
    <t>z19882</t>
  </si>
  <si>
    <t>Effluent bedrijfsafvalwaterzuivering</t>
  </si>
  <si>
    <t>a8181cr1</t>
  </si>
  <si>
    <t>Dahlli Group bedrijfsafvalwater</t>
  </si>
  <si>
    <t>ybbav05</t>
  </si>
  <si>
    <t>Barchemse Veengoot Oliemolenerf Lochem</t>
  </si>
  <si>
    <t>ybbav06</t>
  </si>
  <si>
    <t>Barchemse Veengoot Gageldijk Lochem</t>
  </si>
  <si>
    <t>ybber45</t>
  </si>
  <si>
    <t>ybbzb02</t>
  </si>
  <si>
    <t>Beurzerbeek Meddoseweg Huppel</t>
  </si>
  <si>
    <t>ybbzb03</t>
  </si>
  <si>
    <t>Beurzerbeek Greuneweg Huppel</t>
  </si>
  <si>
    <t>ybbzb04</t>
  </si>
  <si>
    <t>Beurzerbeek benedenstrooms Poolserweg Huppel</t>
  </si>
  <si>
    <t>ybbzb05</t>
  </si>
  <si>
    <t>Beurzerbeek nabij Poolserweg Huppel</t>
  </si>
  <si>
    <t>ybbzb08</t>
  </si>
  <si>
    <t>ybbzb09</t>
  </si>
  <si>
    <t>ybbzb12</t>
  </si>
  <si>
    <t>Beurzerbeek Broekhuisweg Huppel</t>
  </si>
  <si>
    <t>ybbzb14</t>
  </si>
  <si>
    <t>ybdob08</t>
  </si>
  <si>
    <t>Dortherbeek Oxerweg Epse</t>
  </si>
  <si>
    <t>yblvd04</t>
  </si>
  <si>
    <t>yblvd05</t>
  </si>
  <si>
    <t>ybsbk60</t>
  </si>
  <si>
    <t>ybscb01</t>
  </si>
  <si>
    <t>ybslb01</t>
  </si>
  <si>
    <t>ybweb22</t>
  </si>
  <si>
    <t>ybweb23</t>
  </si>
  <si>
    <t>Wehlse Beek Breedestraat Wehl</t>
  </si>
  <si>
    <t>ate6150</t>
  </si>
  <si>
    <t>Muijs Seafood BV MW</t>
  </si>
  <si>
    <t>a8051nc1</t>
  </si>
  <si>
    <t>Saturn effluent DAF</t>
  </si>
  <si>
    <t>orsc20240709-1</t>
  </si>
  <si>
    <t>Koelwaterlozing FC Beilen instroom spoorsloot station Beilen</t>
  </si>
  <si>
    <t>s7742nb001h1</t>
  </si>
  <si>
    <t>BEC Coevorden weegbrug</t>
  </si>
  <si>
    <t>wdstantpunt1</t>
  </si>
  <si>
    <t>wdstantpunt2</t>
  </si>
  <si>
    <t>wdstantpunt3</t>
  </si>
  <si>
    <t>ztzuazu</t>
  </si>
  <si>
    <t>Azur BV Marsdiep 10 Urk</t>
  </si>
  <si>
    <t>z24dco-04</t>
  </si>
  <si>
    <t>Effluent ontijzering bronnering</t>
  </si>
  <si>
    <t>z26en-029-01</t>
  </si>
  <si>
    <t>LARSERVAART, brug Zeebiesweg</t>
  </si>
  <si>
    <t>52.45026</t>
  </si>
  <si>
    <t>5.55009</t>
  </si>
  <si>
    <t>z26en-045-01</t>
  </si>
  <si>
    <t>MEERKOETENTOCHT, gestuwde gedeelte, D-tocht</t>
  </si>
  <si>
    <t>52.44061</t>
  </si>
  <si>
    <t>5.47814</t>
  </si>
  <si>
    <t>z26en-39910</t>
  </si>
  <si>
    <t>MEERKOETENTOCHT, einde kavelpad D24/D25</t>
  </si>
  <si>
    <t>52.44421</t>
  </si>
  <si>
    <t>5.48384</t>
  </si>
  <si>
    <t>z26en-39929</t>
  </si>
  <si>
    <t>MEERKOETENTOCHT, einde kavelpad D26, langs Zonnepark</t>
  </si>
  <si>
    <t>52.44946</t>
  </si>
  <si>
    <t>5.49206</t>
  </si>
  <si>
    <t>z26en-39930</t>
  </si>
  <si>
    <t>MEERKOETENTOCHT, duiker Talingweg</t>
  </si>
  <si>
    <t>52.45306</t>
  </si>
  <si>
    <t>5.49829</t>
  </si>
  <si>
    <t>lcms-pcfg (Pentachloorfenol (LCMS))</t>
  </si>
  <si>
    <t>ob1rees30</t>
  </si>
  <si>
    <t>Reest De Stenen Pijp Ommerweg</t>
  </si>
  <si>
    <t>ob1rees80</t>
  </si>
  <si>
    <t>Reest (Reest Stouwe)</t>
  </si>
  <si>
    <t>ob3isw63</t>
  </si>
  <si>
    <t>Steenwetering De Olde Stouwe</t>
  </si>
  <si>
    <t>ob3isw98</t>
  </si>
  <si>
    <t>Steenwetering Streukelerzijl Zijlweg</t>
  </si>
  <si>
    <t>ob3kbl64</t>
  </si>
  <si>
    <t>Buldersleiding N van Middeldijk</t>
  </si>
  <si>
    <t>ob3kbl95</t>
  </si>
  <si>
    <t>Buldersleiding noord van Zandspeur</t>
  </si>
  <si>
    <t>ob3rkw20</t>
  </si>
  <si>
    <t>Kolkwetering Dalfserweg</t>
  </si>
  <si>
    <t>ob3rmw20</t>
  </si>
  <si>
    <t>ob3rmw40</t>
  </si>
  <si>
    <t>Marswetering Dalmsholterweg</t>
  </si>
  <si>
    <t>ob3rnw10</t>
  </si>
  <si>
    <t>Nieuwe wetering Nijentapsbrug</t>
  </si>
  <si>
    <t>ob3rnw74</t>
  </si>
  <si>
    <t>Nieuwe Wetering Hoevenbrug</t>
  </si>
  <si>
    <t>ob3sdw20</t>
  </si>
  <si>
    <t>Dalmsholterwaterleiding W v Vilstersedij</t>
  </si>
  <si>
    <t>ob3sdw55</t>
  </si>
  <si>
    <t>Dalmsholterwl Laarhoeve Dalmsholterweg</t>
  </si>
  <si>
    <t>ob3sdw72</t>
  </si>
  <si>
    <t>Dalmsholterwaterleiding noord van Langsweg 41</t>
  </si>
  <si>
    <t>ob3szv83</t>
  </si>
  <si>
    <t>Overijssels kanaal Zw-Vr Hagenweg</t>
  </si>
  <si>
    <t>ob3usw52</t>
  </si>
  <si>
    <t>Soestwetering bij Wengelvelde</t>
  </si>
  <si>
    <t>ob3vdr82</t>
  </si>
  <si>
    <t>Overijsselskanaal Deventer Raalte Hoge B</t>
  </si>
  <si>
    <t>ob8isl129</t>
  </si>
  <si>
    <t>Sloot N van noordelijke Ruitenweg (Ref RGO)</t>
  </si>
  <si>
    <t>ob8rbh320</t>
  </si>
  <si>
    <t>Reest verondieping 3</t>
  </si>
  <si>
    <t>ob8rbh420</t>
  </si>
  <si>
    <t>Reest verondieping 4</t>
  </si>
  <si>
    <t>ob8rnv610</t>
  </si>
  <si>
    <t>Reest, nieuwe voorde nr 6, benedenstrooms</t>
  </si>
  <si>
    <t>ob8wsbb10</t>
  </si>
  <si>
    <t>ob8wsbb20</t>
  </si>
  <si>
    <t>ob8wsbb30</t>
  </si>
  <si>
    <t>ob8wsdh20</t>
  </si>
  <si>
    <t>ob8wsdv10</t>
  </si>
  <si>
    <t>ob8wsdv20</t>
  </si>
  <si>
    <t>ob8wsdw10</t>
  </si>
  <si>
    <t>ob8wsdw20</t>
  </si>
  <si>
    <t>ob8wset10</t>
  </si>
  <si>
    <t>ob8wset20</t>
  </si>
  <si>
    <t>ob8wskw10</t>
  </si>
  <si>
    <t>ob8wsmw10</t>
  </si>
  <si>
    <t>ob8wsnw20</t>
  </si>
  <si>
    <t>ob8wssl30</t>
  </si>
  <si>
    <t>Gr Grift Steenwetering 20</t>
  </si>
  <si>
    <t>ob8wszv10</t>
  </si>
  <si>
    <t>Overijsselskanaal Zwolle 1</t>
  </si>
  <si>
    <t>IBA 3a</t>
  </si>
  <si>
    <t>52.6358</t>
  </si>
  <si>
    <t>6.2155</t>
  </si>
  <si>
    <t>Receptie</t>
  </si>
  <si>
    <t>MH30</t>
  </si>
  <si>
    <t>yirwzwtwmh06</t>
  </si>
  <si>
    <t>G793 T Guldenweg</t>
  </si>
  <si>
    <t>yirwzwtwmh07</t>
  </si>
  <si>
    <t>G794 T Wooldseweg-Hellekampsweg</t>
  </si>
  <si>
    <t>yirwzwtwmh08</t>
  </si>
  <si>
    <t>G795 T Rauwershofweg-Boveltweg</t>
  </si>
  <si>
    <t>yirwzwtwmh09</t>
  </si>
  <si>
    <t>G796 T Boveltweg-Wiggersweg</t>
  </si>
  <si>
    <t>yirwzwtwmh10</t>
  </si>
  <si>
    <t>Holdersweg-Meerdinkweg</t>
  </si>
  <si>
    <t>yirwzwtwmh11</t>
  </si>
  <si>
    <t>Schoolweg 15</t>
  </si>
  <si>
    <t>yirwzwtwmh12</t>
  </si>
  <si>
    <t>G 093 Kulverweg</t>
  </si>
  <si>
    <t>yirwzwtwmh13</t>
  </si>
  <si>
    <t>Gemaal Woold</t>
  </si>
  <si>
    <t>ztzkrtk</t>
  </si>
  <si>
    <t>Riool techniek Kraggenburg VOF, aanvoer per 25 aanvoer per as 25</t>
  </si>
  <si>
    <t>ab200050</t>
  </si>
  <si>
    <t>ab200060</t>
  </si>
  <si>
    <t>Apeldoorns Kanaal, 4de pand, Bonenburgerbrug</t>
  </si>
  <si>
    <t>ab200090</t>
  </si>
  <si>
    <t>ab200130</t>
  </si>
  <si>
    <t>Apeldoorns Kanaal, 1e pand, Apeldoorn</t>
  </si>
  <si>
    <t>ab200250</t>
  </si>
  <si>
    <t>Apeldoorns Kanaal Scherpenbergerbrug</t>
  </si>
  <si>
    <t>ab210030</t>
  </si>
  <si>
    <t>Grift Apeldoorn, Papegaaiweg</t>
  </si>
  <si>
    <t>ab220780</t>
  </si>
  <si>
    <t>Leuvenheimsebeek</t>
  </si>
  <si>
    <t>ab220841</t>
  </si>
  <si>
    <t>ab221990</t>
  </si>
  <si>
    <t>Loenense Beek-noord</t>
  </si>
  <si>
    <t>ab222020</t>
  </si>
  <si>
    <t>ab223010</t>
  </si>
  <si>
    <t>ab224550</t>
  </si>
  <si>
    <t>Oekenschebeek Brummen</t>
  </si>
  <si>
    <t>ab230040</t>
  </si>
  <si>
    <t>Fliert, Twello, Kruisvoorderweg</t>
  </si>
  <si>
    <t>ab231510</t>
  </si>
  <si>
    <t>Terwoldse Wetering Terwolde</t>
  </si>
  <si>
    <t>ab232060</t>
  </si>
  <si>
    <t>ab232240</t>
  </si>
  <si>
    <t>ab600429</t>
  </si>
  <si>
    <t>Nijmolense Beek</t>
  </si>
  <si>
    <t>ab600715</t>
  </si>
  <si>
    <t>A-watergang t Laar - de Hegge</t>
  </si>
  <si>
    <t>ab600825</t>
  </si>
  <si>
    <t>Voorsterbeek</t>
  </si>
  <si>
    <t>ab601019</t>
  </si>
  <si>
    <t>Fliert, Twello noord van Rijksstraatweg (N344)</t>
  </si>
  <si>
    <t>ab610088</t>
  </si>
  <si>
    <t>Grift, voor de Egelbeek (Grift Ramsbrug)</t>
  </si>
  <si>
    <t>ab620000</t>
  </si>
  <si>
    <t>a3762ea-1</t>
  </si>
  <si>
    <t>JDB effluent bezinksloot</t>
  </si>
  <si>
    <t>ztzuqui</t>
  </si>
  <si>
    <t>Quick Frozen B.V. Texelstroom EMF</t>
  </si>
  <si>
    <t>ztzuzas</t>
  </si>
  <si>
    <t>Zalmhuys Smokery B.V CP</t>
  </si>
  <si>
    <t>sop-boekelo</t>
  </si>
  <si>
    <t>ytzwcbleef01</t>
  </si>
  <si>
    <t>Zwarte cross blue elephant effluent</t>
  </si>
  <si>
    <t>ytzwcblmtdin01</t>
  </si>
  <si>
    <t>Zwarte cross blue elephant en MTD influent</t>
  </si>
  <si>
    <t>ytzwcmtdef01</t>
  </si>
  <si>
    <t>Zwarte cross MTD effluent</t>
  </si>
  <si>
    <t>ytzwcnhef01</t>
  </si>
  <si>
    <t>Zwarte cross Nijhuis installatie effluent</t>
  </si>
  <si>
    <t>ytzwcnhin01</t>
  </si>
  <si>
    <t>Zwarte cross Nijhuis installatie influent</t>
  </si>
  <si>
    <t>ywrij00001</t>
  </si>
  <si>
    <t>Monster WRIJ00001</t>
  </si>
  <si>
    <t>ywrij00002</t>
  </si>
  <si>
    <t>Monster WRIJ00002</t>
  </si>
  <si>
    <t>ywrij00003</t>
  </si>
  <si>
    <t>Monster WRIJ00003</t>
  </si>
  <si>
    <t>ywrij00004</t>
  </si>
  <si>
    <t>Monster WRIJ00004</t>
  </si>
  <si>
    <t>z24bbo05</t>
  </si>
  <si>
    <t>Afvoerbuis van terreinriolering bedrijf in RWA-put gemeente</t>
  </si>
  <si>
    <t>z24bbo06</t>
  </si>
  <si>
    <t>Referentie van oppervlaktewater Fluittocht bovenstrooms</t>
  </si>
  <si>
    <t>a3751lj9-mp2</t>
  </si>
  <si>
    <t>Voestalpine MP2</t>
  </si>
  <si>
    <t>owdod0101</t>
  </si>
  <si>
    <t>owdod0102</t>
  </si>
  <si>
    <t>owdod0103</t>
  </si>
  <si>
    <t>sb15099</t>
  </si>
  <si>
    <t>sb16403</t>
  </si>
  <si>
    <t>sb51037</t>
  </si>
  <si>
    <t>sb51300</t>
  </si>
  <si>
    <t>sb52203</t>
  </si>
  <si>
    <t>sb57001</t>
  </si>
  <si>
    <t>sb71005</t>
  </si>
  <si>
    <t>sb72002</t>
  </si>
  <si>
    <t>sb73002</t>
  </si>
  <si>
    <t>sb74003</t>
  </si>
  <si>
    <t>sb80001</t>
  </si>
  <si>
    <t>sb81001</t>
  </si>
  <si>
    <t>sb81008</t>
  </si>
  <si>
    <t>Aalderstroom, benedenstrooms Aelderstraat/Hoofdstraat, Aalden</t>
  </si>
  <si>
    <t>sb81009</t>
  </si>
  <si>
    <t>Aalderstroom, bovenstrooms Aelderstraat/Hoofdstraat, Aalden</t>
  </si>
  <si>
    <t>sb81011</t>
  </si>
  <si>
    <t>sb84001</t>
  </si>
  <si>
    <t>sb85093</t>
  </si>
  <si>
    <t>Kielswijk Noordoever, wl05581, bovenstrooms Tuindersweg, Elim</t>
  </si>
  <si>
    <t>sb85094</t>
  </si>
  <si>
    <t>Kielswijk Zuidoever, wl05581, bovenstrooms Tuindersweg, Elim</t>
  </si>
  <si>
    <t>wdwmr-hkvdsl</t>
  </si>
  <si>
    <t>hoge kant van de sluis</t>
  </si>
  <si>
    <t>52.7602</t>
  </si>
  <si>
    <t>6.78344</t>
  </si>
  <si>
    <t>52.75489</t>
  </si>
  <si>
    <t>6.78667</t>
  </si>
  <si>
    <t>ytzwcblein01</t>
  </si>
  <si>
    <t>Zwarte cross blue elephant influent</t>
  </si>
  <si>
    <t>ytzwcmtdin01</t>
  </si>
  <si>
    <t>Zwarte cross MTD influent</t>
  </si>
  <si>
    <t>ztzuzas1</t>
  </si>
  <si>
    <t>s7554pa095b0</t>
  </si>
  <si>
    <t>NX Filtration B.V.; Eindpunt</t>
  </si>
  <si>
    <t>Monster owdod0101</t>
  </si>
  <si>
    <t>Monster owdod0102</t>
  </si>
  <si>
    <t>Monster owdod0103</t>
  </si>
  <si>
    <t>o8wgel950mw</t>
  </si>
  <si>
    <t>Wg Gelderingen achter gemaal (sliblaag)</t>
  </si>
  <si>
    <t>o8wgel951me</t>
  </si>
  <si>
    <t>Wg Gelderingen achter gemaal (vaste OG)</t>
  </si>
  <si>
    <t>z24gka10</t>
  </si>
  <si>
    <t>RWA put parallelweg Houtribweg t.h.v. Zandhaven Lelystad</t>
  </si>
  <si>
    <t>z24gka11</t>
  </si>
  <si>
    <t>RWA put parallelweg Houtribweg rechts van vinylrecycling.com</t>
  </si>
  <si>
    <t>z24gka12</t>
  </si>
  <si>
    <t>RWA put parallelweg Houtribweg thv Frietkot</t>
  </si>
  <si>
    <t>z24gka13</t>
  </si>
  <si>
    <t>RWA put parallelweg Houtribweg thv de Autozaak</t>
  </si>
  <si>
    <t>a6717ag12</t>
  </si>
  <si>
    <t>riedel</t>
  </si>
  <si>
    <t>a980638</t>
  </si>
  <si>
    <t>WBO Nijkerk, Monstervak 01</t>
  </si>
  <si>
    <t>a980639</t>
  </si>
  <si>
    <t>WBO Nijkerk, Monstervak 02</t>
  </si>
  <si>
    <t>a980640</t>
  </si>
  <si>
    <t>WBO Nijkerk, Monstervak 03</t>
  </si>
  <si>
    <t>a980641</t>
  </si>
  <si>
    <t>WBO Nijkerk, Monstervak 04</t>
  </si>
  <si>
    <t>a980642</t>
  </si>
  <si>
    <t>WBO Nijkerk, Monstervak 05</t>
  </si>
  <si>
    <t>a980643</t>
  </si>
  <si>
    <t>WBO Nijkerk, Monstervak 06</t>
  </si>
  <si>
    <t>a980644</t>
  </si>
  <si>
    <t>WBO Nijkerk, Monstervak 07</t>
  </si>
  <si>
    <t>a980645</t>
  </si>
  <si>
    <t>WBO Nijkerk, Monstervak 08</t>
  </si>
  <si>
    <t>a980646</t>
  </si>
  <si>
    <t>WBO Nijkerk, Monstervak 09</t>
  </si>
  <si>
    <t>a980647</t>
  </si>
  <si>
    <t>WBO Nijkerk, Monstervak 10</t>
  </si>
  <si>
    <t>a980648</t>
  </si>
  <si>
    <t>WBO Nijkerk, Monstervak 11</t>
  </si>
  <si>
    <t>a980649</t>
  </si>
  <si>
    <t>WBO Nijkerk, Monstervak 12</t>
  </si>
  <si>
    <t>a980650</t>
  </si>
  <si>
    <t>WBO Nijkerk, Monstervak 13</t>
  </si>
  <si>
    <t>a980651</t>
  </si>
  <si>
    <t>WBO Nijkerk, Monstervak 14</t>
  </si>
  <si>
    <t>a980652</t>
  </si>
  <si>
    <t>WBO Nijkerk, Monstervak 15</t>
  </si>
  <si>
    <t>a980653</t>
  </si>
  <si>
    <t>WBO Nijkerk, Monstervak 16</t>
  </si>
  <si>
    <t>a980654</t>
  </si>
  <si>
    <t>WBO Nijkerk, Monstervak 17</t>
  </si>
  <si>
    <t>a980655</t>
  </si>
  <si>
    <t>WBO Nijkerk, Monstervak 18</t>
  </si>
  <si>
    <t>a980656</t>
  </si>
  <si>
    <t>WBO Nijkerk, Monstervak 19</t>
  </si>
  <si>
    <t>a980657</t>
  </si>
  <si>
    <t>WBO Nijkerk, Monstervak 20</t>
  </si>
  <si>
    <t>a980658</t>
  </si>
  <si>
    <t>WBO Nijkerk, Monstervak 21</t>
  </si>
  <si>
    <t>a980659</t>
  </si>
  <si>
    <t>WBO Nijkerk, Monstervak 22</t>
  </si>
  <si>
    <t>a980660</t>
  </si>
  <si>
    <t>WBO Nijkerk, Monstervak 23</t>
  </si>
  <si>
    <t>a980661</t>
  </si>
  <si>
    <t>WBO Nijkerk, Monstervak 24</t>
  </si>
  <si>
    <t>a980662</t>
  </si>
  <si>
    <t>WBO Nijkerk, Monstervak 25</t>
  </si>
  <si>
    <t>a980663</t>
  </si>
  <si>
    <t>WBO Nijkerk, Monstervak 26</t>
  </si>
  <si>
    <t>a980664</t>
  </si>
  <si>
    <t>WBO Nijkerk, Monstervak 27</t>
  </si>
  <si>
    <t>a980665</t>
  </si>
  <si>
    <t>WBO Nijkerk, Monstervak 28</t>
  </si>
  <si>
    <t>a980666</t>
  </si>
  <si>
    <t>WBO Nijkerk, Monstervak 29</t>
  </si>
  <si>
    <t>a980667</t>
  </si>
  <si>
    <t>WBO Nijkerk, Monstervak 30</t>
  </si>
  <si>
    <t>a980668</t>
  </si>
  <si>
    <t>WBO Nijkerk, Monstervak 31</t>
  </si>
  <si>
    <t>a980669</t>
  </si>
  <si>
    <t>WBO Nijkerk, Monstervak 32</t>
  </si>
  <si>
    <t>a980670</t>
  </si>
  <si>
    <t>WBO Nijkerk, Monstervak 33</t>
  </si>
  <si>
    <t>a980671</t>
  </si>
  <si>
    <t>WBO Nijkerk, Monstervak 34</t>
  </si>
  <si>
    <t>a980672</t>
  </si>
  <si>
    <t>WBO Nijkerk, Monstervak 35</t>
  </si>
  <si>
    <t>a980673</t>
  </si>
  <si>
    <t>WBO Nijkerk, Monstervak 36</t>
  </si>
  <si>
    <t>a980674</t>
  </si>
  <si>
    <t>WBO Nijkerk, Monstervak 37</t>
  </si>
  <si>
    <t>a980675</t>
  </si>
  <si>
    <t>WBO Nijkerk, Monstervak 38</t>
  </si>
  <si>
    <t>a980676</t>
  </si>
  <si>
    <t>WBO Nijkerk, Monstervak 39</t>
  </si>
  <si>
    <t>a980677</t>
  </si>
  <si>
    <t>WBO Nijkerk, Monstervak 40</t>
  </si>
  <si>
    <t>a980678</t>
  </si>
  <si>
    <t>WBO Nijkerk, Monstervak 41</t>
  </si>
  <si>
    <t>a980679</t>
  </si>
  <si>
    <t>WBO Nijkerk, Monstervak 42</t>
  </si>
  <si>
    <t>a980680</t>
  </si>
  <si>
    <t>WBO Nijkerk, Monstervak 43</t>
  </si>
  <si>
    <t>a980681</t>
  </si>
  <si>
    <t>WBO Nijkerk, Monstervak 44</t>
  </si>
  <si>
    <t>a980682</t>
  </si>
  <si>
    <t>WBO Nijkerk, Monstervak 45</t>
  </si>
  <si>
    <t>a980683</t>
  </si>
  <si>
    <t>WBO Nijkerk, Monstervak 46</t>
  </si>
  <si>
    <t>a980684</t>
  </si>
  <si>
    <t>WBO Nijkerk, Monstervak 47</t>
  </si>
  <si>
    <t>a980685</t>
  </si>
  <si>
    <t>WBO Nijkerk, Monstervak 48</t>
  </si>
  <si>
    <t>a980686</t>
  </si>
  <si>
    <t>WBO Nijkerk, Monstervak 49</t>
  </si>
  <si>
    <t>a980687</t>
  </si>
  <si>
    <t>WBO Nijkerk, Monstervak 50</t>
  </si>
  <si>
    <t>a980688</t>
  </si>
  <si>
    <t>WBO Nijkerk, Monstervak 51</t>
  </si>
  <si>
    <t>a980689</t>
  </si>
  <si>
    <t>WBO Nijkerk, Monstervak 52</t>
  </si>
  <si>
    <t>a980690</t>
  </si>
  <si>
    <t>WBO Nijkerk, Monstervak 53</t>
  </si>
  <si>
    <t>a980691</t>
  </si>
  <si>
    <t>WBO Nijkerk, Monstervak 54</t>
  </si>
  <si>
    <t>a980692</t>
  </si>
  <si>
    <t>WBO Nijkerk, Monstervak 55</t>
  </si>
  <si>
    <t>a980693</t>
  </si>
  <si>
    <t>WBO Nijkerk, Monstervak 56</t>
  </si>
  <si>
    <t>a980694</t>
  </si>
  <si>
    <t>WBO Nijkerk, Monstervak 57</t>
  </si>
  <si>
    <t>a980695</t>
  </si>
  <si>
    <t>WBO Nijkerk, Monstervak 58</t>
  </si>
  <si>
    <t>a980696</t>
  </si>
  <si>
    <t>WBO Nijkerk, Monstervak 59</t>
  </si>
  <si>
    <t>s16at2-1-adrw</t>
  </si>
  <si>
    <t>Zand uit beluchtingstanks</t>
  </si>
  <si>
    <t>s2407181500h</t>
  </si>
  <si>
    <t>Meetpunt ontwateringsbuis</t>
  </si>
  <si>
    <t>s7742pt011h0</t>
  </si>
  <si>
    <t>Effluent Unitech Coevorden</t>
  </si>
  <si>
    <t>z24hwi-10</t>
  </si>
  <si>
    <t>Bronnering</t>
  </si>
  <si>
    <t>Bussloo, Wilp, De Kuiter(naturistenstrand)</t>
  </si>
  <si>
    <t>a3903ke71-1</t>
  </si>
  <si>
    <t>Ter Horst</t>
  </si>
  <si>
    <t>o240724-1</t>
  </si>
  <si>
    <t>Locatie 1. Water grenzend aan perceel Katingerveldweg Balkbrug.</t>
  </si>
  <si>
    <t>o240724-2</t>
  </si>
  <si>
    <t>Locatie 2. Water grenzend aan perceel Katingerveldweg Balkbrug.</t>
  </si>
  <si>
    <t>o240724-3</t>
  </si>
  <si>
    <t>Locatie 3. Watergang achter perceel Katingerveldweg Balkbrug</t>
  </si>
  <si>
    <t>o240724-4</t>
  </si>
  <si>
    <t>Locatie 4. Watergang achter perceel Katingerveldweg Balkbrug</t>
  </si>
  <si>
    <t>o240724-5</t>
  </si>
  <si>
    <t>Locatie 5. Sloot in weiland achter perceel Katingerveldweg Balkbrug</t>
  </si>
  <si>
    <t>afvalwater Uitgekookt Ijsselmuiden</t>
  </si>
  <si>
    <t>z24fhe07</t>
  </si>
  <si>
    <t>z24mzo13</t>
  </si>
  <si>
    <t>Effluent zuiveringstechnische voorziening Handelsweg 1</t>
  </si>
  <si>
    <t>o3lld650mw</t>
  </si>
  <si>
    <t>o3lld850mw</t>
  </si>
  <si>
    <t>De Leiding Stouweweg voor Calluna</t>
  </si>
  <si>
    <t>o3lld950mw</t>
  </si>
  <si>
    <t>De Stouwe buitendijks Oudleusenerveld</t>
  </si>
  <si>
    <t>o3lld980mw</t>
  </si>
  <si>
    <t>De Stouwe buitendijks Varsen</t>
  </si>
  <si>
    <t>swl03512bovh1</t>
  </si>
  <si>
    <t>Waterloop wl03512 bovenstrooms.</t>
  </si>
  <si>
    <t>swl03512spy5h1</t>
  </si>
  <si>
    <t>Waterloop wl03512 bij spy 5.</t>
  </si>
  <si>
    <t>swl03513h1</t>
  </si>
  <si>
    <t>Waterloop wl03513.</t>
  </si>
  <si>
    <t>s2407221500h</t>
  </si>
  <si>
    <t>Sloot 14-16</t>
  </si>
  <si>
    <t>s7591hd002h0</t>
  </si>
  <si>
    <t>Effluent eindriool Bonfait.</t>
  </si>
  <si>
    <t>s7591nk013h2</t>
  </si>
  <si>
    <t>Vet uit RWZI Denekamp</t>
  </si>
  <si>
    <t>wdfeed</t>
  </si>
  <si>
    <t>wdpermeate</t>
  </si>
  <si>
    <t>filtered water</t>
  </si>
  <si>
    <t>wdtwenceslak</t>
  </si>
  <si>
    <t>Water slakken basin</t>
  </si>
  <si>
    <t>ztzlnf-01</t>
  </si>
  <si>
    <t>NVF Production B.V. MW</t>
  </si>
  <si>
    <t>wdwittendorp</t>
  </si>
  <si>
    <t>o3kdv041me</t>
  </si>
  <si>
    <t>o3kdv043mw</t>
  </si>
  <si>
    <t>o3kdv071me</t>
  </si>
  <si>
    <t>o3kdv073mw</t>
  </si>
  <si>
    <t>o3kdv401me</t>
  </si>
  <si>
    <t>o3kdv403mw</t>
  </si>
  <si>
    <t>o3kdv701me</t>
  </si>
  <si>
    <t>Dedemsvaart Het Ronde gat</t>
  </si>
  <si>
    <t>o3kdv703mw</t>
  </si>
  <si>
    <t>o3kdv761me</t>
  </si>
  <si>
    <t>o3kdv763mw</t>
  </si>
  <si>
    <t>swl03512spyh1</t>
  </si>
  <si>
    <t>Meetpunt spy 5</t>
  </si>
  <si>
    <t>s2407241530h</t>
  </si>
  <si>
    <t>Meetpunt sloot langs beekweg 9</t>
  </si>
  <si>
    <t>s7887tn019h1</t>
  </si>
  <si>
    <t>meetpunt langs beekweg 19</t>
  </si>
  <si>
    <t>Kanaal Almelo De Haandrik, brug van Roijensweg, Bergentheim</t>
  </si>
  <si>
    <t>52.52808</t>
  </si>
  <si>
    <t>6.62127</t>
  </si>
  <si>
    <t>wdaanwit</t>
  </si>
  <si>
    <t>aannemersbedrijf Wittendorp</t>
  </si>
  <si>
    <t>wdwetlantec1</t>
  </si>
  <si>
    <t>D.A. Tussenmonster</t>
  </si>
  <si>
    <t>wdwetlantec2</t>
  </si>
  <si>
    <t>D.A. Effluent</t>
  </si>
  <si>
    <t>wdwetlantec3</t>
  </si>
  <si>
    <t>H.S. Tussenmonster</t>
  </si>
  <si>
    <t>wdwetlantec4</t>
  </si>
  <si>
    <t>H.S. Effluent</t>
  </si>
  <si>
    <t>zwb2411-01a</t>
  </si>
  <si>
    <t>Asbestonderzoek na brand, Drietorensweg 38, Ens, traject 1, monster a</t>
  </si>
  <si>
    <t>zwb2411-01b</t>
  </si>
  <si>
    <t>Asbestonderzoek na brand, Drietorensweg 38, Ens, traject 1, monster b</t>
  </si>
  <si>
    <t>zwb2411-02a</t>
  </si>
  <si>
    <t>Asbestonderzoek na brand, Drietorensweg 38, Ens, traject 2, monster a</t>
  </si>
  <si>
    <t>zwb2411-02b</t>
  </si>
  <si>
    <t>Asbestonderzoek na brand, Drietorensweg 38, Ens, traject 2, monster b</t>
  </si>
  <si>
    <t>o8dick10</t>
  </si>
  <si>
    <t>Gracht rond Dickninge</t>
  </si>
  <si>
    <t>52.66817</t>
  </si>
  <si>
    <t>6.27369</t>
  </si>
  <si>
    <t>s500cb1-adez</t>
  </si>
  <si>
    <t>Minicompetitie SOB concentraat batch 1</t>
  </si>
  <si>
    <t>s500cb2-adez</t>
  </si>
  <si>
    <t>Minicompetitie SOB concentraat batch 2</t>
  </si>
  <si>
    <t>s500cb3-adez</t>
  </si>
  <si>
    <t>Minicompetitie SOB concentraa t batch 3</t>
  </si>
  <si>
    <t>s500k1b1-adez</t>
  </si>
  <si>
    <t>Minicompetitie SOB koek 1 batch 1</t>
  </si>
  <si>
    <t>s500k1b2-adez</t>
  </si>
  <si>
    <t>Minicompetitie SOB koek 1 batch 2</t>
  </si>
  <si>
    <t>s500k2b1-adez</t>
  </si>
  <si>
    <t>Minicompetitie SOB koek 2 batch 1</t>
  </si>
  <si>
    <t>s500k2b2-adez</t>
  </si>
  <si>
    <t>s500k2b3-adez</t>
  </si>
  <si>
    <t>s500slb1-adez</t>
  </si>
  <si>
    <t>Minicompetitie SOB slib batch 1</t>
  </si>
  <si>
    <t>s500slb2-adez</t>
  </si>
  <si>
    <t>Minicompetitie SOB slib batch 2</t>
  </si>
  <si>
    <t>s500slb3-adez</t>
  </si>
  <si>
    <t>Minicompetitie SOB slib batch 3</t>
  </si>
  <si>
    <t>z26en-39944</t>
  </si>
  <si>
    <t>MEERKOETEN D-TOCHT, wb2024, D23/D35, mv01</t>
  </si>
  <si>
    <t>z26en-39945</t>
  </si>
  <si>
    <t>MEERKOETENTOCHT, wb2024, D24/D36, mv02</t>
  </si>
  <si>
    <t>z26en-39946</t>
  </si>
  <si>
    <t>MEERKOETENTOCHT, wb2024, D25/D37, mv03</t>
  </si>
  <si>
    <t>z26en-39947</t>
  </si>
  <si>
    <t>MEERKOETENTOCHT, wb2024, D26/D38, mv04</t>
  </si>
  <si>
    <t>z26en-39948</t>
  </si>
  <si>
    <t>MEERKOETENTOCHT, wb2024, D26/D27/D39, mv05</t>
  </si>
  <si>
    <t>z26en-39949</t>
  </si>
  <si>
    <t>MEERKOETENTOCHT, wb2024, D28, mv06</t>
  </si>
  <si>
    <t>z26en-39950</t>
  </si>
  <si>
    <t>MEERKOETENTOCHT, wb2024, D29, mv07</t>
  </si>
  <si>
    <t>z26en-39951</t>
  </si>
  <si>
    <t>MEERKOETENTOCHT, wb2024, D29/D30, mv08</t>
  </si>
  <si>
    <t>z26en-39952</t>
  </si>
  <si>
    <t>MEERKOETENTOCHT, wb2024, D30/D31, mv09</t>
  </si>
  <si>
    <t>z26en-39953</t>
  </si>
  <si>
    <t>MEERKOETENTOCHT, wb2024, D32, mv10</t>
  </si>
  <si>
    <t>z26en-39954</t>
  </si>
  <si>
    <t>MEERKOETENTOCHT, wb2024, voor uitstroom naar Larservaart, mv11</t>
  </si>
  <si>
    <t>z26en-39955</t>
  </si>
  <si>
    <t>KAVELSLOOT O:D037/D038, wb2024, mv19</t>
  </si>
  <si>
    <t>z26en-39956</t>
  </si>
  <si>
    <t>KAVELSLOOT O:D038/D039, wb2024, mv18</t>
  </si>
  <si>
    <t>z26en-39957</t>
  </si>
  <si>
    <t>KAVELSLOOT O:D039/D040, wb2024, mv17</t>
  </si>
  <si>
    <t>z26en-39958</t>
  </si>
  <si>
    <t>KAVELSLOOT O:D040/D041, wb2024, mv16</t>
  </si>
  <si>
    <t>z26en-39959</t>
  </si>
  <si>
    <t>VLIEGVELDTOCHT, wb2024, traject 1, mv15</t>
  </si>
  <si>
    <t>z26en-39960</t>
  </si>
  <si>
    <t>VLIEGVELDTOCHT, wb2024, traject 2, mv14</t>
  </si>
  <si>
    <t>z26en-39961</t>
  </si>
  <si>
    <t>VLIEGVELDTOCHT, wb2024, traject 3, mv13</t>
  </si>
  <si>
    <t>z26en-39962</t>
  </si>
  <si>
    <t>VLIEGVELDTOCHT, wb2024, traject 4, mv12</t>
  </si>
  <si>
    <t>z26en-39963</t>
  </si>
  <si>
    <t>LARSERVAART, wb2024, traject 1, F26/F27/F38, mv25</t>
  </si>
  <si>
    <t>z26en-39964</t>
  </si>
  <si>
    <t>LARSERVAART, wb2024, traject 2, F22 t/m F25, mv24</t>
  </si>
  <si>
    <t>z26en-39965</t>
  </si>
  <si>
    <t>LARSERVAART, wb2024, traject 3, F20/F21, mv23</t>
  </si>
  <si>
    <t>z26en-39966</t>
  </si>
  <si>
    <t>LARSERVAART, wb2024, traject 4, mv22</t>
  </si>
  <si>
    <t>z26en-39967</t>
  </si>
  <si>
    <t>LARSERVAART, wb2024, traject 5, mv21</t>
  </si>
  <si>
    <t>z26en-39968</t>
  </si>
  <si>
    <t>LARSERVAART, wb2024, traject 6, mv20</t>
  </si>
  <si>
    <t>s7482pb032h1</t>
  </si>
  <si>
    <t>Effluent van afvalwaterzuivering (AWZ Effluent)</t>
  </si>
  <si>
    <t>Jellice Pioneer Europe BV, Afvalwater, Emmen</t>
  </si>
  <si>
    <t>s2407301125h</t>
  </si>
  <si>
    <t>Waterloop WL0395 bovenstrooms RWZI Ootmarsum</t>
  </si>
  <si>
    <t>s2407301135h</t>
  </si>
  <si>
    <t>Effluentleiding zuivering ootmarsum</t>
  </si>
  <si>
    <t>s2407301200h</t>
  </si>
  <si>
    <t>Waterloop WL00525 hollandse graven/ Wiemselleiding</t>
  </si>
  <si>
    <t>s2407301350h</t>
  </si>
  <si>
    <t>Waterloop WL00525 bovenstrooms Tilligte Ootmarsumsestraat</t>
  </si>
  <si>
    <t>KRW meetpunt hollander graven</t>
  </si>
  <si>
    <t>ztzusov</t>
  </si>
  <si>
    <t>Southeast Frozen B.V. , Vliestroom Southeast Frozen BV,</t>
  </si>
  <si>
    <t>a6716ak7-1</t>
  </si>
  <si>
    <t>wd2024005318</t>
  </si>
  <si>
    <t>OESTDM 2024005318</t>
  </si>
  <si>
    <t>wd2024005626</t>
  </si>
  <si>
    <t>REEVDP 2024005626</t>
  </si>
  <si>
    <t>wd2024005643</t>
  </si>
  <si>
    <t>PUTTHK 2024005643</t>
  </si>
  <si>
    <t>wd2024005650</t>
  </si>
  <si>
    <t>SASVGT 2024005650</t>
  </si>
  <si>
    <t>wd2024006294</t>
  </si>
  <si>
    <t>SCHAARVODDL 2024006294</t>
  </si>
  <si>
    <t>wd2024006456</t>
  </si>
  <si>
    <t>NIEUWGN 2024006456</t>
  </si>
  <si>
    <t>wd2024006483</t>
  </si>
  <si>
    <t>OOSTHT 2024006483</t>
  </si>
  <si>
    <t>wd2024006484</t>
  </si>
  <si>
    <t>POELDDESBG 2024006484</t>
  </si>
  <si>
    <t>wd2024006496</t>
  </si>
  <si>
    <t>NEDWT 2024006496</t>
  </si>
  <si>
    <t>wd2024006502</t>
  </si>
  <si>
    <t>NIEuWSS 2024006502</t>
  </si>
  <si>
    <t>wd2024006503</t>
  </si>
  <si>
    <t>STADAHHRVTDP 2024006503</t>
  </si>
  <si>
    <t>wd2024009526</t>
  </si>
  <si>
    <t>EIJSDPTN 2024009526</t>
  </si>
  <si>
    <t>wd2024009536</t>
  </si>
  <si>
    <t>HEEL 2024009536</t>
  </si>
  <si>
    <t>wd2024009610</t>
  </si>
  <si>
    <t>BEERKNMDN 2024009610</t>
  </si>
  <si>
    <t>wd2024009719</t>
  </si>
  <si>
    <t>GENMDN 2024009719</t>
  </si>
  <si>
    <t>wd2024009721</t>
  </si>
  <si>
    <t>KETMWT 2024009721</t>
  </si>
  <si>
    <t>wd2024009724</t>
  </si>
  <si>
    <t>REEVDP 2024009724</t>
  </si>
  <si>
    <t>wd2024009726</t>
  </si>
  <si>
    <t>VELWMMDN 2024009726</t>
  </si>
  <si>
    <t>wd2024009747</t>
  </si>
  <si>
    <t>OESTDM 2024009747</t>
  </si>
  <si>
    <t>wd2024009748</t>
  </si>
  <si>
    <t>SASVGT 2024009748</t>
  </si>
  <si>
    <t>wd2024009749</t>
  </si>
  <si>
    <t>STEENBGN 2024009749</t>
  </si>
  <si>
    <t>a6961lb22</t>
  </si>
  <si>
    <t>Veco</t>
  </si>
  <si>
    <t>a980697-1</t>
  </si>
  <si>
    <t>Proosdijvijver te Ede, S1</t>
  </si>
  <si>
    <t>a980697-2</t>
  </si>
  <si>
    <t>Proosdijvijver te Ede, S2</t>
  </si>
  <si>
    <t>s2408011015h</t>
  </si>
  <si>
    <t>s2408011335h</t>
  </si>
  <si>
    <t>s7887tn009h1</t>
  </si>
  <si>
    <t>s7887tp016h1</t>
  </si>
  <si>
    <t>Meetpunt sloot tussen warmoesweg 16 en 20</t>
  </si>
  <si>
    <t>z26bn-39979</t>
  </si>
  <si>
    <t>LAGE KNARTOCHT, midden kavel D1, langs Knardijk</t>
  </si>
  <si>
    <t>z26bz-39980</t>
  </si>
  <si>
    <t>LAGE KNARTOCHT, midden kavel D17, langs Knardijk</t>
  </si>
  <si>
    <t>z26en-39969</t>
  </si>
  <si>
    <t>MEERKOETENTOCHT, midden kavel D30</t>
  </si>
  <si>
    <t>z26en-39970</t>
  </si>
  <si>
    <t>MEERKOETENTOCHT, begin kavel D29</t>
  </si>
  <si>
    <t>z26en-39971</t>
  </si>
  <si>
    <t>MEERKOETENTOCHT, eind kavel D28</t>
  </si>
  <si>
    <t>z26en-39972</t>
  </si>
  <si>
    <t>MEERKOETENTOCHT, midden kavel D28</t>
  </si>
  <si>
    <t>z26en-39973</t>
  </si>
  <si>
    <t>MEERKOETENTOCHT, eind kavel D26, bij duiker</t>
  </si>
  <si>
    <t>z26en-39974</t>
  </si>
  <si>
    <t>BERMSLOOT, Talingweg, NO-zijde</t>
  </si>
  <si>
    <t>z26en-39975</t>
  </si>
  <si>
    <t>BERMSLOOT, Amelia Earheartweg, hoek kavel D31</t>
  </si>
  <si>
    <t>z26en-39976</t>
  </si>
  <si>
    <t>KAVELSLOOT, D29/D30, eind Amelia Earheartweg</t>
  </si>
  <si>
    <t>z26en-39977</t>
  </si>
  <si>
    <t>KAVELSLOOT, D28/D30, nabij Anthony Fokkerweg</t>
  </si>
  <si>
    <t>z26en-39978</t>
  </si>
  <si>
    <t>LARSERPOORTSLOOT, Meerkoetenweg/Albert Plesmanlaan, NO-zijde van kruising</t>
  </si>
  <si>
    <t>z26ez-39981</t>
  </si>
  <si>
    <t>LAGE KNARTOCHT, midden kavel E59, langs Knardijk</t>
  </si>
  <si>
    <t>ztzklam</t>
  </si>
  <si>
    <t>Lamers Rioolreiniging B.V. aanvoer per as 36</t>
  </si>
  <si>
    <t>a3959al2</t>
  </si>
  <si>
    <t>RWZI Veenendaal</t>
  </si>
  <si>
    <t>s130ik-005</t>
  </si>
  <si>
    <t>Enschede-W persleiding Boekelo + Enschede Z</t>
  </si>
  <si>
    <t>wd2024006455</t>
  </si>
  <si>
    <t>BRAKL 2024006455</t>
  </si>
  <si>
    <t>wd2024006495</t>
  </si>
  <si>
    <t>BELFBVN 2024006495</t>
  </si>
  <si>
    <t>wd2024006548</t>
  </si>
  <si>
    <t>IJMDNT1 2024006548</t>
  </si>
  <si>
    <t>wd2024006559</t>
  </si>
  <si>
    <t>EEFDBVN 2024006559</t>
  </si>
  <si>
    <t>wd2024009329</t>
  </si>
  <si>
    <t>VROUWZD 2024009329</t>
  </si>
  <si>
    <t>wd2024009343</t>
  </si>
  <si>
    <t>SCHAARVODDL 2024009343</t>
  </si>
  <si>
    <t>wd2024009511</t>
  </si>
  <si>
    <t>NIEUWGN 2024009511</t>
  </si>
  <si>
    <t>wd2024009519</t>
  </si>
  <si>
    <t>POELDDESBG 2024009519</t>
  </si>
  <si>
    <t>wd2024009530</t>
  </si>
  <si>
    <t>BELFBVN 2024009530</t>
  </si>
  <si>
    <t>wd2024009531</t>
  </si>
  <si>
    <t>NEDWT 2024009531</t>
  </si>
  <si>
    <t>wd2024009537</t>
  </si>
  <si>
    <t>NIEUWSS 2024009537</t>
  </si>
  <si>
    <t>wd2024009538</t>
  </si>
  <si>
    <t>STADAHHRVTDP 2024009538</t>
  </si>
  <si>
    <t>wd2024009540</t>
  </si>
  <si>
    <t>KEIZVR 2024009540</t>
  </si>
  <si>
    <t>wd2024009571</t>
  </si>
  <si>
    <t>BRIENOD 2024006571</t>
  </si>
  <si>
    <t>wd2024009584</t>
  </si>
  <si>
    <t>AMSDM 2024009584</t>
  </si>
  <si>
    <t>wd2024009587</t>
  </si>
  <si>
    <t>WESTZN 2024009587</t>
  </si>
  <si>
    <t>wd2024009602</t>
  </si>
  <si>
    <t>HAGSN 2024009602</t>
  </si>
  <si>
    <t>wd2024009603</t>
  </si>
  <si>
    <t>VURN 2024009603</t>
  </si>
  <si>
    <t>wd2024009611</t>
  </si>
  <si>
    <t>BRIENOD 2024009611</t>
  </si>
  <si>
    <t>wd2024009718</t>
  </si>
  <si>
    <t>EEMMDK23 2024009718</t>
  </si>
  <si>
    <t>wd2024009738</t>
  </si>
  <si>
    <t>BOVSS 2024009738</t>
  </si>
  <si>
    <t>wd2024009746</t>
  </si>
  <si>
    <t>ANTWKNPD2 2024009746</t>
  </si>
  <si>
    <t>wd2024119604</t>
  </si>
  <si>
    <t>WIENE 2024009604</t>
  </si>
  <si>
    <t>ztzeig</t>
  </si>
  <si>
    <t>Vakantiepark Eigen Wijze V.O.F. (APA 11.114) aanvoer per as</t>
  </si>
  <si>
    <t>s2408051715h</t>
  </si>
  <si>
    <t>Meetpunt uitstroomduiker</t>
  </si>
  <si>
    <t>s2408071050h</t>
  </si>
  <si>
    <t>Waterloop WL00382 Tilligte Hunenborgseweg</t>
  </si>
  <si>
    <t>s2408071100h</t>
  </si>
  <si>
    <t>s2408071110h</t>
  </si>
  <si>
    <t>Waterloop WL00383 Tilligte Beusemkolkweg</t>
  </si>
  <si>
    <t>s2408071120h</t>
  </si>
  <si>
    <t>Waterloop WL00384 thv Vlierweg</t>
  </si>
  <si>
    <t>s2408071130h</t>
  </si>
  <si>
    <t>Waterloop WL00415 thv Kooiweg</t>
  </si>
  <si>
    <t>s2408071135h</t>
  </si>
  <si>
    <t>Waterloop WL00416 thv Kooiweg</t>
  </si>
  <si>
    <t>s2408071145h</t>
  </si>
  <si>
    <t>Waterloop WL00308 Voltherbeek thv Agelerbroekweg</t>
  </si>
  <si>
    <t>s2408071200h</t>
  </si>
  <si>
    <t>Waterloop WL00434 Roelinksbeek thv Laarweg</t>
  </si>
  <si>
    <t>s2408071205h</t>
  </si>
  <si>
    <t>Waterloop WL00435 Peyinksbeek thv Laarweg</t>
  </si>
  <si>
    <t>wdfightcancer</t>
  </si>
  <si>
    <t>wdstfc-01</t>
  </si>
  <si>
    <t>Swim To Fight Cancer, zwemwaterpunt 1</t>
  </si>
  <si>
    <t>wdstfc-02</t>
  </si>
  <si>
    <t>Swim To Fight Cancer, zwemwaterpunt 2</t>
  </si>
  <si>
    <t>wdstfc-03</t>
  </si>
  <si>
    <t>Swim To Fight Cancer, zwemwaterpunt 3</t>
  </si>
  <si>
    <t>s030sb2-adez</t>
  </si>
  <si>
    <t>RWZI Vriezenveen slib van de bodem BT2</t>
  </si>
  <si>
    <t>s500k1b3-adez</t>
  </si>
  <si>
    <t>Minicompetitie SOB koek 1 Batch 3</t>
  </si>
  <si>
    <t>Minicompetitie SOB Koek 2 Batch 2</t>
  </si>
  <si>
    <t>Minicompetitie SOB Koek 2 Batch 3</t>
  </si>
  <si>
    <t>wdstfc-04</t>
  </si>
  <si>
    <t>Swim to Fight Cancer, zwemwaterpunt 4</t>
  </si>
  <si>
    <t>wd2024005317</t>
  </si>
  <si>
    <t>ANTWKNPD2 2024005317</t>
  </si>
  <si>
    <t>wd2024005622</t>
  </si>
  <si>
    <t>KAMPN 2024005622</t>
  </si>
  <si>
    <t>wd2024005623</t>
  </si>
  <si>
    <t>KETMWT 2024005623</t>
  </si>
  <si>
    <t>wd2024005640</t>
  </si>
  <si>
    <t>BOVSS 2024005640</t>
  </si>
  <si>
    <t>wd2024005641</t>
  </si>
  <si>
    <t>HARVSS 2024005641</t>
  </si>
  <si>
    <t>wd2024006278</t>
  </si>
  <si>
    <t>MARKMMDN 2024006278</t>
  </si>
  <si>
    <t>wd2024006280</t>
  </si>
  <si>
    <t>VROUWZD 2024006280</t>
  </si>
  <si>
    <t>wd2024006453</t>
  </si>
  <si>
    <t>ANDK 2024006453</t>
  </si>
  <si>
    <t>wd2024006501</t>
  </si>
  <si>
    <t>HEEL 2024006501</t>
  </si>
  <si>
    <t>wd2024006505</t>
  </si>
  <si>
    <t>KEIZVR 2024006505</t>
  </si>
  <si>
    <t>wd2024006558</t>
  </si>
  <si>
    <t>ALMLO 2024006558</t>
  </si>
  <si>
    <t>wd2024006561</t>
  </si>
  <si>
    <t>HAGSN 2024006561</t>
  </si>
  <si>
    <t>wd2024006570</t>
  </si>
  <si>
    <t>BEERKNMDN 2024006570</t>
  </si>
  <si>
    <t>wd2024006572</t>
  </si>
  <si>
    <t>GOUDVHVN 2024006572</t>
  </si>
  <si>
    <t>wd2024009518</t>
  </si>
  <si>
    <t>OOSTHT 2024009518</t>
  </si>
  <si>
    <t>wd2024009579</t>
  </si>
  <si>
    <t>LOBPTN 2024009579</t>
  </si>
  <si>
    <t>wd2024009612</t>
  </si>
  <si>
    <t>GOUDVHVN 2024009612</t>
  </si>
  <si>
    <t>wd2024009613</t>
  </si>
  <si>
    <t>MAASSS 2024009613</t>
  </si>
  <si>
    <t>wd2024009720</t>
  </si>
  <si>
    <t>KAMPN 2024009720</t>
  </si>
  <si>
    <t>wd2024009739</t>
  </si>
  <si>
    <t>HARVSS 2024009739</t>
  </si>
  <si>
    <t>wd2024009741</t>
  </si>
  <si>
    <t>PUTTHK 2024009741</t>
  </si>
  <si>
    <t>wd24-060976</t>
  </si>
  <si>
    <t>wd24-060988</t>
  </si>
  <si>
    <t>wd24-102713</t>
  </si>
  <si>
    <t>1475413</t>
  </si>
  <si>
    <t>zfhe08</t>
  </si>
  <si>
    <t>z24hwi-11</t>
  </si>
  <si>
    <t>Gemaal Colijn</t>
  </si>
  <si>
    <t>z24hwi-12</t>
  </si>
  <si>
    <t>Inlaat Schelpenpad</t>
  </si>
  <si>
    <t>52.01633</t>
  </si>
  <si>
    <t>5.56632</t>
  </si>
  <si>
    <t>s7851an004h1</t>
  </si>
  <si>
    <t>pompput containerkuil</t>
  </si>
  <si>
    <t>ywatettmh01</t>
  </si>
  <si>
    <t>Waterstromen Etten B.V. afvoer zuivering WS Etten</t>
  </si>
  <si>
    <t>a640213</t>
  </si>
  <si>
    <t>Noorderwetering, bovenstrooms van de Korte Landenwetering</t>
  </si>
  <si>
    <t>52.26566</t>
  </si>
  <si>
    <t>5.35591</t>
  </si>
  <si>
    <t>wdbdrwehl</t>
  </si>
  <si>
    <t>Boerendrek Run, Nieuw Wehl</t>
  </si>
  <si>
    <t>51.96912</t>
  </si>
  <si>
    <t>6.16161</t>
  </si>
  <si>
    <t>a8071jc110</t>
  </si>
  <si>
    <t>Nestle</t>
  </si>
  <si>
    <t>s080rg-gem01</t>
  </si>
  <si>
    <t>Gemaal Zeggersweg</t>
  </si>
  <si>
    <t>wd2024001693-02</t>
  </si>
  <si>
    <t>wd2024001939-02</t>
  </si>
  <si>
    <t>wd2024002431-02</t>
  </si>
  <si>
    <t>wd2024002431-07</t>
  </si>
  <si>
    <t>wd2024004098-06</t>
  </si>
  <si>
    <t>wd2024004379-08</t>
  </si>
  <si>
    <t>wd2024005319</t>
  </si>
  <si>
    <t>wd2024005395-08</t>
  </si>
  <si>
    <t>wd2024005449-02</t>
  </si>
  <si>
    <t>wd2024005450-07</t>
  </si>
  <si>
    <t>wd2024005587-07</t>
  </si>
  <si>
    <t>wd2024005620</t>
  </si>
  <si>
    <t>wd2024005621</t>
  </si>
  <si>
    <t>wd2024005628</t>
  </si>
  <si>
    <t>wd2024005673-02</t>
  </si>
  <si>
    <t>wd2024006255-07</t>
  </si>
  <si>
    <t>wd2024006289-08</t>
  </si>
  <si>
    <t>wd2024006293-06</t>
  </si>
  <si>
    <t>wd2024006491</t>
  </si>
  <si>
    <t>wd2024006546</t>
  </si>
  <si>
    <t>wd2024006550</t>
  </si>
  <si>
    <t>wd2024006560</t>
  </si>
  <si>
    <t>wd2024006562</t>
  </si>
  <si>
    <t>wd2024006563</t>
  </si>
  <si>
    <t>wd2024006591</t>
  </si>
  <si>
    <t>wd2024009327</t>
  </si>
  <si>
    <t>wd2024009508</t>
  </si>
  <si>
    <t>wd2024009510</t>
  </si>
  <si>
    <t>wd2024009585</t>
  </si>
  <si>
    <t>wd2024009599</t>
  </si>
  <si>
    <t>wd2024009600</t>
  </si>
  <si>
    <t>wd2024009601</t>
  </si>
  <si>
    <t>aatplowlands1</t>
  </si>
  <si>
    <t>Afvalwater Lowlands</t>
  </si>
  <si>
    <t>s2408141525h</t>
  </si>
  <si>
    <t>s2408141530h</t>
  </si>
  <si>
    <t>Waterloop WL00525 bovenstrooms Tilligte Beusumkolkweg</t>
  </si>
  <si>
    <t>s2408141540h</t>
  </si>
  <si>
    <t>Waterloop WL00382 Tilligte oow waterloop</t>
  </si>
  <si>
    <t>s2408141550h</t>
  </si>
  <si>
    <t>s2408141600h</t>
  </si>
  <si>
    <t>Waterloop WL00525 bovenstrooms Tilligte Vlierweg</t>
  </si>
  <si>
    <t>s2408141618h</t>
  </si>
  <si>
    <t>Waterloop WL00525 bovenstrooms Tilligte Agelerbroekweg</t>
  </si>
  <si>
    <t>s5201aw128h01</t>
  </si>
  <si>
    <t>Monstername Akkerweg Sibculo</t>
  </si>
  <si>
    <t>52.36103</t>
  </si>
  <si>
    <t>6.65513</t>
  </si>
  <si>
    <t>z147-50</t>
  </si>
  <si>
    <t>Walibi Holland B.V. MW ''Attractiepark''</t>
  </si>
  <si>
    <t>z147-51</t>
  </si>
  <si>
    <t>Walibi Holland B.V. MW ''Evenemententerrein''</t>
  </si>
  <si>
    <t>o7943jz6</t>
  </si>
  <si>
    <t>Afvalwater Poultry Meppel</t>
  </si>
  <si>
    <t>o8rouv50</t>
  </si>
  <si>
    <t>vijver achter scholen Rouveen</t>
  </si>
  <si>
    <t>52.6125</t>
  </si>
  <si>
    <t>6.18535</t>
  </si>
  <si>
    <t>wd2024001231-02</t>
  </si>
  <si>
    <t>wd2024001257-02</t>
  </si>
  <si>
    <t>wd2024001295-02</t>
  </si>
  <si>
    <t>wd2024001940-02</t>
  </si>
  <si>
    <t>wd2024001947-02</t>
  </si>
  <si>
    <t>wd2024002934-02</t>
  </si>
  <si>
    <t>kjeizvr</t>
  </si>
  <si>
    <t>wd2024003775-02</t>
  </si>
  <si>
    <t>wd2024003818-02</t>
  </si>
  <si>
    <t>wd2024004069-02</t>
  </si>
  <si>
    <t>wd2024004098-02</t>
  </si>
  <si>
    <t>wd2024004362-02</t>
  </si>
  <si>
    <t>wd2024004379-02</t>
  </si>
  <si>
    <t>wd2024004389-02</t>
  </si>
  <si>
    <t>wd2024005395-02</t>
  </si>
  <si>
    <t>wd2024005433-02</t>
  </si>
  <si>
    <t>wd2024005450-02</t>
  </si>
  <si>
    <t>wd2024005647-02</t>
  </si>
  <si>
    <t>wd2024006257-02</t>
  </si>
  <si>
    <t>wd2024006293-02</t>
  </si>
  <si>
    <t>wd2024006577-02</t>
  </si>
  <si>
    <t>wd2024006722-02</t>
  </si>
  <si>
    <t>z15gz-39679-11</t>
  </si>
  <si>
    <t>WESTERMEERTOCHT, zwb2409-MV01, BE-2025.02, afperking 01</t>
  </si>
  <si>
    <t>z15gz-39679-12</t>
  </si>
  <si>
    <t>WESTERMEERTOCHT, zwb2409-MV01, BE-2025.02, afperking 02</t>
  </si>
  <si>
    <t>z15gz-39679-13</t>
  </si>
  <si>
    <t>WESTERMEERTOCHT, zwb2409-MV01, BE-2025.02, afperking 03</t>
  </si>
  <si>
    <t>z15gz-39679-14</t>
  </si>
  <si>
    <t>WESTERMEERTOCHT, zwb2409-MV01, BE-2025.02, afperking 04</t>
  </si>
  <si>
    <t>z15gz-39679-15</t>
  </si>
  <si>
    <t>WESTERMEERTOCHT, zwb2409-MV01, BE-2025.02, afperking 05</t>
  </si>
  <si>
    <t>z15gz-39679-16</t>
  </si>
  <si>
    <t>WESTERMEERTOCHT, zwb2409-MV01, BE-2025.02, afperking 06</t>
  </si>
  <si>
    <t>z15gz-39679-17</t>
  </si>
  <si>
    <t>WESTERMEERTOCHT, zwb2409-MV01, BE-2025.02, afperking 07</t>
  </si>
  <si>
    <t>z15gz-39679-18</t>
  </si>
  <si>
    <t>WESTERMEERTOCHT, zwb2409-MV01, BE-2025.02, afperking 08</t>
  </si>
  <si>
    <t>z15gz-39679-19</t>
  </si>
  <si>
    <t>WESTERMEERTOCHT, zwb2409-MV01, BE-2025.02, afperking 09</t>
  </si>
  <si>
    <t>z15gz-39679-20</t>
  </si>
  <si>
    <t>WESTERMEERTOCHT, zwb2409-MV01, BE-2025.02, afperking 10</t>
  </si>
  <si>
    <t>z15gz-39680-11</t>
  </si>
  <si>
    <t>WESTERMEERTOCHT, zwb2409-MV02, BE-2025.02, afperking 01</t>
  </si>
  <si>
    <t>z15gz-39680-12</t>
  </si>
  <si>
    <t>WESTERMEERTOCHT, zwb2409-MV02, BE-2025.02, afperking 02</t>
  </si>
  <si>
    <t>z24gka20</t>
  </si>
  <si>
    <t>Lage Dwarsvaart t.h.v. Noordersluis Lelystad Haven</t>
  </si>
  <si>
    <t>a7384a1a</t>
  </si>
  <si>
    <t>Calamiteit gekantelde vrachtwagen met melk</t>
  </si>
  <si>
    <t>a7384a1b</t>
  </si>
  <si>
    <t>sb20090</t>
  </si>
  <si>
    <t>sb20213</t>
  </si>
  <si>
    <t>sb20214</t>
  </si>
  <si>
    <t>sb56204</t>
  </si>
  <si>
    <t>Aflaat Strootbeek, Boekelosebrug,Diamantstraat, Hengelo</t>
  </si>
  <si>
    <t>Aflaat Twekkelerbeek/Zandboersleiding, Opaalstraat Hengelo</t>
  </si>
  <si>
    <t>yiv-san-almen-mp01</t>
  </si>
  <si>
    <t>Sanering project Scheggertdijk 7 Almen</t>
  </si>
  <si>
    <t>yiv-san-almen-mp02</t>
  </si>
  <si>
    <t>yiv-san-almen-mp03</t>
  </si>
  <si>
    <t>wdboerndrekrun</t>
  </si>
  <si>
    <t>aa7322ab</t>
  </si>
  <si>
    <t>Pak freesasfalt</t>
  </si>
  <si>
    <t>o3qgc010mw</t>
  </si>
  <si>
    <t>aa8181et</t>
  </si>
  <si>
    <t>Gewasmonster langs A watergang</t>
  </si>
  <si>
    <t>atv8686</t>
  </si>
  <si>
    <t>Bakkerij Faber BV MW</t>
  </si>
  <si>
    <t>s2608132750h1</t>
  </si>
  <si>
    <t>Perceelsloot naar Waterloop WL00525</t>
  </si>
  <si>
    <t>s2608134551h1</t>
  </si>
  <si>
    <t>wd24-060820</t>
  </si>
  <si>
    <t>yirwzwtwmh14</t>
  </si>
  <si>
    <t>Boveltweg 1 Woold</t>
  </si>
  <si>
    <t>yiv-aes-indir-mp01</t>
  </si>
  <si>
    <t>Aestic Gesinkkampstraat 21 Varsseveld</t>
  </si>
  <si>
    <t>yiv-spa-indir-mp01</t>
  </si>
  <si>
    <t>Span Finishing Stirlingstraat 1 Beek</t>
  </si>
  <si>
    <t>yizwabclmh01</t>
  </si>
  <si>
    <t>What''s cooking Borculo B.V. centrale afvoer bedrijfsafvalwater</t>
  </si>
  <si>
    <t>yoahh01</t>
  </si>
  <si>
    <t>Afwatering van 't Hulshof, Ziewentseweg, Lichtenvoorde</t>
  </si>
  <si>
    <t>51.9931</t>
  </si>
  <si>
    <t>6.53734</t>
  </si>
  <si>
    <t>yolvd02</t>
  </si>
  <si>
    <t>Lievelderbeek, Kloosterstraat, Lichtenvoorde</t>
  </si>
  <si>
    <t>52.01309</t>
  </si>
  <si>
    <t>6.61181</t>
  </si>
  <si>
    <t>yonib17</t>
  </si>
  <si>
    <t>Nieuwe beek, Kruising Voshuttedijk,Nieuwendijk, Lichtenvoorde</t>
  </si>
  <si>
    <t>51.99952</t>
  </si>
  <si>
    <t>6.5758</t>
  </si>
  <si>
    <t>Oude Baakse Beek, Oude Lievelderweg, Lichtenvoorde</t>
  </si>
  <si>
    <t>yooba12</t>
  </si>
  <si>
    <t>Oude Baakse Beek, Voshutterweg, Lichtenvoorde</t>
  </si>
  <si>
    <t>52.00142</t>
  </si>
  <si>
    <t>6.55855</t>
  </si>
  <si>
    <t>yorkb02</t>
  </si>
  <si>
    <t>Rooksbeek, Rouwenhorsterdijk, Lichtenvoorde</t>
  </si>
  <si>
    <t>51.9999</t>
  </si>
  <si>
    <t>6.54156</t>
  </si>
  <si>
    <t>Visserijbeek Pastoor Scheepersweg Lichtenvoorde</t>
  </si>
  <si>
    <t>51.99771</t>
  </si>
  <si>
    <t>6.61005</t>
  </si>
  <si>
    <t>yowbbdv02</t>
  </si>
  <si>
    <t>Waterbodem Stadswater Kleine Gracht Bredevoort</t>
  </si>
  <si>
    <t>yowbbdv04</t>
  </si>
  <si>
    <t>Waterbodem Stadswater Kruittorenstraat Bredevoort</t>
  </si>
  <si>
    <t>yowbjhg01</t>
  </si>
  <si>
    <t>Waterbodem Vijver Jachthuisgoot Bataafseweg Winterswijk</t>
  </si>
  <si>
    <t>yowbltv15</t>
  </si>
  <si>
    <t>Waterbodem Wentholtpark Cool Nature Wentholtstraat Lichtenvoorde</t>
  </si>
  <si>
    <t>yowbmdb04</t>
  </si>
  <si>
    <t>Waterbodem Stadswater Muldersbeek Tuberweg Winterswijk</t>
  </si>
  <si>
    <t>yowboba09</t>
  </si>
  <si>
    <t>Waterbodem Stadswater Beekdal Esstraat Lichtenvoorde</t>
  </si>
  <si>
    <t>yowbrig08</t>
  </si>
  <si>
    <t>Waterbodem Rieze Grave Debbeshoek Ulft</t>
  </si>
  <si>
    <t>yowbrig09</t>
  </si>
  <si>
    <t>Waterbodem Rieze Graven Het Goor Ulft</t>
  </si>
  <si>
    <t>yowbsab14</t>
  </si>
  <si>
    <t>Waterbodem Schaarsbeek Ooievaarsdijk Bredevoort</t>
  </si>
  <si>
    <t>yowbuft06</t>
  </si>
  <si>
    <t>Waterbodem Stadswater Weg Achter de Blenk Ulft</t>
  </si>
  <si>
    <t>yowbwtw02</t>
  </si>
  <si>
    <t>Waterbodem Retentie Laan van Napoleon Winterswijk</t>
  </si>
  <si>
    <t>yowbwtw03</t>
  </si>
  <si>
    <t>Waterbodem Stadswater Marga Klompestraat Winterswijk</t>
  </si>
  <si>
    <t>yowbwtw04</t>
  </si>
  <si>
    <t>yowbwtw11</t>
  </si>
  <si>
    <t>yowbwtw21</t>
  </si>
  <si>
    <t>yowbwtw22</t>
  </si>
  <si>
    <t>yowbwtw24</t>
  </si>
  <si>
    <t>yowbwtw25</t>
  </si>
  <si>
    <t>z3878-01</t>
  </si>
  <si>
    <t>a388113effl</t>
  </si>
  <si>
    <t>a388113infl</t>
  </si>
  <si>
    <t>influent</t>
  </si>
  <si>
    <t>s7741nr023h1</t>
  </si>
  <si>
    <t>z26dz-064-01</t>
  </si>
  <si>
    <t>WINKELTOCHT, duiker Nijkerkerpad</t>
  </si>
  <si>
    <t>52.30971</t>
  </si>
  <si>
    <t>5.44427</t>
  </si>
  <si>
    <t>gemaal oostermeeheeenpad</t>
  </si>
  <si>
    <t>a3846ct5</t>
  </si>
  <si>
    <t>monster hoek archimedesstraat/daltonstraat</t>
  </si>
  <si>
    <t>a3881lw21-1</t>
  </si>
  <si>
    <t>swbfkmv03</t>
  </si>
  <si>
    <t>Vak 3</t>
  </si>
  <si>
    <t>swbfkmv04</t>
  </si>
  <si>
    <t>Vak 4</t>
  </si>
  <si>
    <t>yirwzwtwmh15</t>
  </si>
  <si>
    <t>Meerdinkweg 1-3 Woold</t>
  </si>
  <si>
    <t>yirwzwtwmh16</t>
  </si>
  <si>
    <t>Brandenbergweg 6 Woold</t>
  </si>
  <si>
    <t>yirwzwtwmh18</t>
  </si>
  <si>
    <t>Meerdinkweg 6 Woold</t>
  </si>
  <si>
    <t>yirwzwtwmh19</t>
  </si>
  <si>
    <t>Rauwenhofweg 11 Woold</t>
  </si>
  <si>
    <t>yiv-dum-indir-mp01</t>
  </si>
  <si>
    <t>Dumaco Varsseveld Afvalwater stilstaand uit ''wit vat''</t>
  </si>
  <si>
    <t>yiv-dum-indir-mp02</t>
  </si>
  <si>
    <t>Dumaco Varsseveld Afvalwater stilstaand uit conversiebad Zirkonium</t>
  </si>
  <si>
    <t>a113wlvbq002</t>
  </si>
  <si>
    <t>rwzi Renkum, afl. vb2</t>
  </si>
  <si>
    <t>s7681bt180h1</t>
  </si>
  <si>
    <t>wd2024001230-02</t>
  </si>
  <si>
    <t>wd2024001275-02</t>
  </si>
  <si>
    <t>wd2024001502-02</t>
  </si>
  <si>
    <t>wd2024001944-02</t>
  </si>
  <si>
    <t>wd2024003764-02</t>
  </si>
  <si>
    <t>wd2024004099-02</t>
  </si>
  <si>
    <t>wd2024004110-02</t>
  </si>
  <si>
    <t>wd2024004111-02</t>
  </si>
  <si>
    <t>wd2024004384-02</t>
  </si>
  <si>
    <t>wd2024004388-02</t>
  </si>
  <si>
    <t>wd2024005301-02</t>
  </si>
  <si>
    <t>wd2024005469-02</t>
  </si>
  <si>
    <t>wd2024005587-02</t>
  </si>
  <si>
    <t>wd2024006255-02</t>
  </si>
  <si>
    <t>wd2024006289-02</t>
  </si>
  <si>
    <t>wd2024006296-02</t>
  </si>
  <si>
    <t>wd2024006388-02</t>
  </si>
  <si>
    <t>wd2024006494-02</t>
  </si>
  <si>
    <t>wd2024006557-02</t>
  </si>
  <si>
    <t>wd2024006645-02</t>
  </si>
  <si>
    <t>wd2024006954-02</t>
  </si>
  <si>
    <t>wd2024008696-05</t>
  </si>
  <si>
    <t>wd2024010142-06</t>
  </si>
  <si>
    <t>wd2024010269-06</t>
  </si>
  <si>
    <t>z20en-40034</t>
  </si>
  <si>
    <t>WESTERMEERTOCHT, thv kavel D13/D53, langs Westermeerweg</t>
  </si>
  <si>
    <t>5.60674</t>
  </si>
  <si>
    <t>a7332bh-hw1</t>
  </si>
  <si>
    <t>hemelwaterput Saba thv Esa</t>
  </si>
  <si>
    <t>a7332bh-opw1</t>
  </si>
  <si>
    <t>uitstroom (pluim) HWA-riool Apeldoorns Kanaal nabij Saba</t>
  </si>
  <si>
    <t>a7332bh-opw2</t>
  </si>
  <si>
    <t>s2409041532h1</t>
  </si>
  <si>
    <t>s2409041540h1</t>
  </si>
  <si>
    <t>s2409041545h1</t>
  </si>
  <si>
    <t>s2409041550h1</t>
  </si>
  <si>
    <t>yiv-ess-indir-mp01</t>
  </si>
  <si>
    <t>Essilor Group Marconistraat 9 Zevenaar</t>
  </si>
  <si>
    <t>yiv-jaz-indir-mp01</t>
  </si>
  <si>
    <t>Jazo Handelsdwarsstraat 10 Zevenaar</t>
  </si>
  <si>
    <t>z24mzo14</t>
  </si>
  <si>
    <t>lsetoc2024-4-1</t>
  </si>
  <si>
    <t>lsetoc2024-4-2</t>
  </si>
  <si>
    <t>lsetoc2024-4-3</t>
  </si>
  <si>
    <t>lsetoc2024-4-4</t>
  </si>
  <si>
    <t>lsk-o1beiv04</t>
  </si>
  <si>
    <t>Kal.en Ond. Beilervaart Beilen Haven</t>
  </si>
  <si>
    <t>s7742nb001h2</t>
  </si>
  <si>
    <t>BEC Coevorden hal 4</t>
  </si>
  <si>
    <t>wd2024001295-06</t>
  </si>
  <si>
    <t>wd2024001502-06</t>
  </si>
  <si>
    <t>wd2024001693-07</t>
  </si>
  <si>
    <t>wd2024001940-08</t>
  </si>
  <si>
    <t>wd2024001944-06</t>
  </si>
  <si>
    <t>wd2024003764-08</t>
  </si>
  <si>
    <t>wd2024003775-08</t>
  </si>
  <si>
    <t>wd2024003787-07</t>
  </si>
  <si>
    <t>wd2024003817-07</t>
  </si>
  <si>
    <t>wd2024003818-08</t>
  </si>
  <si>
    <t>wd2024004069-07</t>
  </si>
  <si>
    <t>wd2024004099-06</t>
  </si>
  <si>
    <t>wd2024004100-06</t>
  </si>
  <si>
    <t>wd2024004110-06</t>
  </si>
  <si>
    <t>wd2024004388-07</t>
  </si>
  <si>
    <t>wd2024005433-08</t>
  </si>
  <si>
    <t>wd2024005449-07</t>
  </si>
  <si>
    <t>wd2024006257-05</t>
  </si>
  <si>
    <t>wd2024006494-08</t>
  </si>
  <si>
    <t>wd2024006577-08</t>
  </si>
  <si>
    <t>wd2024006645-07</t>
  </si>
  <si>
    <t>wd2024006714-07</t>
  </si>
  <si>
    <t>wd2024006911-07</t>
  </si>
  <si>
    <t>wd2024007120-02</t>
  </si>
  <si>
    <t>lsk-a9142</t>
  </si>
  <si>
    <t>Kal.en Ond. MP Eemdijk</t>
  </si>
  <si>
    <t>lsk-a9143</t>
  </si>
  <si>
    <t>Kal.en Ond. MP Stuw de groep</t>
  </si>
  <si>
    <t>lsk-yobub24</t>
  </si>
  <si>
    <t>Kal. En Ond. Ahauser Aa Haarmühle Ahaus</t>
  </si>
  <si>
    <t>lsk-yobub25</t>
  </si>
  <si>
    <t>Kal. En Ond. Ahauser Aa Nordiek Ahaus</t>
  </si>
  <si>
    <t>lsk-yobub26</t>
  </si>
  <si>
    <t>Kal. En Ond. Ahauser Aa Van-Dalwigk Straße Ahaus</t>
  </si>
  <si>
    <t>o7942jz6</t>
  </si>
  <si>
    <t>Afvalwater Meppel Poultry B.V. te Meppel</t>
  </si>
  <si>
    <t>s7475ng007h1</t>
  </si>
  <si>
    <t>orsc20240912-1</t>
  </si>
  <si>
    <t>Watermonster uit sloot noord-oost achter achter Kloosterman</t>
  </si>
  <si>
    <t>orsc20240912-2</t>
  </si>
  <si>
    <t>Watermonster uit sloot zuid-oost achter achter Kloosterman</t>
  </si>
  <si>
    <t>orsc20240912-3</t>
  </si>
  <si>
    <t>Watermonster uit sloot noord-west achter Kloosterman</t>
  </si>
  <si>
    <t>orsc20240912-4</t>
  </si>
  <si>
    <t>Watermonster uit sloot zuid-west achter Kloosterman</t>
  </si>
  <si>
    <t>orsc20240912-5</t>
  </si>
  <si>
    <t>Watermonster uit sloot WMR2-9-2A</t>
  </si>
  <si>
    <t>orsc20240912-6</t>
  </si>
  <si>
    <t>Watermonster uit sloot nabij gemaal Nieuweroord</t>
  </si>
  <si>
    <t>s030zzv-adez</t>
  </si>
  <si>
    <t>RWZI Vriezenveen zand zandvanger RWZI Vriezenveen</t>
  </si>
  <si>
    <t>s2409111315h</t>
  </si>
  <si>
    <t>Waterloop WL00435</t>
  </si>
  <si>
    <t>s2409111328h</t>
  </si>
  <si>
    <t>Waterloop WL00434 onderdoorgang van kanaal A-N</t>
  </si>
  <si>
    <t>s2409111330h</t>
  </si>
  <si>
    <t>Waterloop WL00434 bovenstrooms stuw bij kanaal A-H</t>
  </si>
  <si>
    <t>s2409111346h</t>
  </si>
  <si>
    <t>Waterloop WL00434 Broekweg</t>
  </si>
  <si>
    <t>s2409111348h</t>
  </si>
  <si>
    <t>Waterloop WL00438 Broekweg</t>
  </si>
  <si>
    <t>s7482rk025h01</t>
  </si>
  <si>
    <t>Monstername Raaweg Haaksbergen</t>
  </si>
  <si>
    <t>s7651ln002h01</t>
  </si>
  <si>
    <t>Monstername Bosweg Tubbergen</t>
  </si>
  <si>
    <t>Gerritsen van Groningen Akkermansbeekweg 23-25 Terborg</t>
  </si>
  <si>
    <t>yiv-kaa-indir-mp01</t>
  </si>
  <si>
    <t>Kaak Bakeware Varsseveld  Varsseveldeseweg</t>
  </si>
  <si>
    <t>yiv-yim-neede-mp01</t>
  </si>
  <si>
    <t>Timmerije Neede  Neede</t>
  </si>
  <si>
    <t>z24dco06</t>
  </si>
  <si>
    <t>yoprwildenborgh</t>
  </si>
  <si>
    <t>a7325wc10-2</t>
  </si>
  <si>
    <t>VDL Weweler ontsinteren</t>
  </si>
  <si>
    <t>a7325wc25-1</t>
  </si>
  <si>
    <t>VDL Weweler effluent OBAS</t>
  </si>
  <si>
    <t>s7663td125h2</t>
  </si>
  <si>
    <t>Meetpunt vetput</t>
  </si>
  <si>
    <t>wdtwencedec</t>
  </si>
  <si>
    <t>Decanterwater</t>
  </si>
  <si>
    <t>wd24-085518</t>
  </si>
  <si>
    <t>yiv-bdr-indir-mop-02</t>
  </si>
  <si>
    <t>Baader Doesburgseweg 6 Doesburg</t>
  </si>
  <si>
    <t>z24dco05</t>
  </si>
  <si>
    <t>ate6185</t>
  </si>
  <si>
    <t>Arla</t>
  </si>
  <si>
    <t>wd24-060975</t>
  </si>
  <si>
    <t>wd24-060987</t>
  </si>
  <si>
    <t>bem-zw (Bemonstering Zwemwater (niet gechloreerd))</t>
  </si>
  <si>
    <t>ywrwaterbodem</t>
  </si>
  <si>
    <t>Nizonutritions BV</t>
  </si>
  <si>
    <t>s7751an008h1</t>
  </si>
  <si>
    <t>effluent grondwateronttrekking</t>
  </si>
  <si>
    <t>s7812tc099h1</t>
  </si>
  <si>
    <t>put 41 lozingspunt indirect</t>
  </si>
  <si>
    <t>s7812tc099h2</t>
  </si>
  <si>
    <t>overstortvijver lozingspunt direct</t>
  </si>
  <si>
    <t>z24mzo15</t>
  </si>
  <si>
    <t>wd24-077601</t>
  </si>
  <si>
    <t>wd24-077613</t>
  </si>
  <si>
    <t>wd24-085514</t>
  </si>
  <si>
    <t>yirwzwtwmh20</t>
  </si>
  <si>
    <t>yirwzwtwmh21</t>
  </si>
  <si>
    <t>Wooldseweg 111-113 Woold</t>
  </si>
  <si>
    <t>ywrij00005</t>
  </si>
  <si>
    <t>Monster WRIJ00005</t>
  </si>
  <si>
    <t>ywrij00006</t>
  </si>
  <si>
    <t>Monster WRIJ00006</t>
  </si>
  <si>
    <t>ywrij00007</t>
  </si>
  <si>
    <t>Monster WRIJ00007</t>
  </si>
  <si>
    <t>ywrij00008</t>
  </si>
  <si>
    <t>Monster WRIJ00008</t>
  </si>
  <si>
    <t>ywrij00009</t>
  </si>
  <si>
    <t>Monster WRIJ00009</t>
  </si>
  <si>
    <t>z20dz-084-01</t>
  </si>
  <si>
    <t>HAVENDIEP, Sleephaven, zwb24, huidige toplaag (10 cm)</t>
  </si>
  <si>
    <t>z20dz-084-02</t>
  </si>
  <si>
    <t>HAVENDIEP, Sleephaven, zwb24, laag (10 cm) op leggerdiepte (-9,20)</t>
  </si>
  <si>
    <t>z20dz-084-03</t>
  </si>
  <si>
    <t>HAVENDIEP, Sleephaven, zwb24, zandlaag (10 cm) op moederlaagdiepte</t>
  </si>
  <si>
    <t>z20dz-085-01</t>
  </si>
  <si>
    <t>HAVENDIEP, Zeilhaven, zwb24, huidige toplaag (10 cm)</t>
  </si>
  <si>
    <t>z20dz-085-02</t>
  </si>
  <si>
    <t>HAVENDIEP, Zeilhaven, zwb24, laag (10 cm) op leggerdiepte (-9,20)</t>
  </si>
  <si>
    <t>z20dz-085-03</t>
  </si>
  <si>
    <t>HAVENDIEP, Zeilhaven, zwb24, zandlaag (10 cm) op moederlaagdiepte</t>
  </si>
  <si>
    <t>z20dz-086-01</t>
  </si>
  <si>
    <t>HAVENDIEP, Cultuurhaven, zwb24, huidige toplaag (10 cm)</t>
  </si>
  <si>
    <t>z20dz-086-02</t>
  </si>
  <si>
    <t>HAVENDIEP, Cultuurhaven, zwb24, laag (10 cm) op leggerdiepte (-9,20)</t>
  </si>
  <si>
    <t>z20dz-086-03</t>
  </si>
  <si>
    <t>HAVENDIEP, Cultuurhaven, zwb24, zandlaag (10 cm) op moederlaagdiepte</t>
  </si>
  <si>
    <t>z20dz-086-04</t>
  </si>
  <si>
    <t>HAVENDIEP, Cultuurhaven, zwb24, veenlaag (10 cm) op moederlaagdiepte</t>
  </si>
  <si>
    <t>z20dz-086-05</t>
  </si>
  <si>
    <t>HAVENDIEP, Cultuurhaven, zwb24, kleilaag (10 cm) op moederlaagdiepte</t>
  </si>
  <si>
    <t>sop-vliegveld</t>
  </si>
  <si>
    <t>a732wz43-1</t>
  </si>
  <si>
    <t>s24091605h</t>
  </si>
  <si>
    <t>Wadi Oosterhoflaan ( ten noorden)</t>
  </si>
  <si>
    <t>s24091610h</t>
  </si>
  <si>
    <t>WL02041 Oosterhofweg</t>
  </si>
  <si>
    <t>s2409161532h</t>
  </si>
  <si>
    <t>WL02036 thv Leijerweerdsdijk</t>
  </si>
  <si>
    <t>s2409161540h</t>
  </si>
  <si>
    <t>WL07405 thv Weth. H.H. Korteboslaan</t>
  </si>
  <si>
    <t>s2409161545h</t>
  </si>
  <si>
    <t>WL02037 thv Weth. H.H. Korteboslaan</t>
  </si>
  <si>
    <t>s2409161550h</t>
  </si>
  <si>
    <t>WL07393 thv Weth. H.H. Korteboslaan Nieuwe uitstroomduiker</t>
  </si>
  <si>
    <t>s2409161600h</t>
  </si>
  <si>
    <t>WL06189 thv Weth. H.H. Korteboslaan</t>
  </si>
  <si>
    <t>atv0630</t>
  </si>
  <si>
    <t>Stichting ''s Heeren Loo Zorggroep, Ermelo MW</t>
  </si>
  <si>
    <t>axxmarsveghel</t>
  </si>
  <si>
    <t>Proefvracht Mars Veghel</t>
  </si>
  <si>
    <t>laqa24-12s2-108</t>
  </si>
  <si>
    <t>Nata AQA24-12 S2, bottle no: 108</t>
  </si>
  <si>
    <t>laqa24-12s2-60</t>
  </si>
  <si>
    <t>Nata AQA24-12 S2, bottle no: 60</t>
  </si>
  <si>
    <t>laqa24-12s3-20</t>
  </si>
  <si>
    <t>Nata AQA24-12 S3, bottle no: 20</t>
  </si>
  <si>
    <t>laqa24-12s3-77</t>
  </si>
  <si>
    <t>Nata AQA24-12 S3, bottle no: 77</t>
  </si>
  <si>
    <t>laqa24-13s2-96</t>
  </si>
  <si>
    <t>Nata AQA24-13 S2, bottle no: 96</t>
  </si>
  <si>
    <t>o8101ra</t>
  </si>
  <si>
    <t>Beumersbrug</t>
  </si>
  <si>
    <t>s2409191150h1</t>
  </si>
  <si>
    <t>Monster Molengoot</t>
  </si>
  <si>
    <t>yiv-fcd-indir-mp03</t>
  </si>
  <si>
    <t>Friesland Campina Domo bv Lozingspunt 1 Formula indirect</t>
  </si>
  <si>
    <t>yiv-fcd-indir-mp04</t>
  </si>
  <si>
    <t>Friesland Campina Domo bv Borculo Lozingspunt 2 Formula indirect</t>
  </si>
  <si>
    <t>yiv-fcd-indir-mp05</t>
  </si>
  <si>
    <t>Friesland Campina Domo bv Borculo overstort Needseweg vw indirect</t>
  </si>
  <si>
    <t>yiv-fcd-indir-mp06</t>
  </si>
  <si>
    <t>Friesland Campina Domo bv Borculo energiefabriek schoon indirect</t>
  </si>
  <si>
    <t>yiv-fcd-indir-mp07</t>
  </si>
  <si>
    <t>Friesland Campina Domo bv Borculo energiefabriek vuil indirect</t>
  </si>
  <si>
    <t>yiv-off-indir-mp01</t>
  </si>
  <si>
    <t>Offerman Borculo BV Verg.</t>
  </si>
  <si>
    <t>ztzuvwe</t>
  </si>
  <si>
    <t>Visveiling Urk B.V. MW</t>
  </si>
  <si>
    <t>ate5699</t>
  </si>
  <si>
    <t>Harlekijntjes BV MW</t>
  </si>
  <si>
    <t>otri20240919-1</t>
  </si>
  <si>
    <t>Watermonster uit SW55 bovenstrooms vanaf lozingspunt (buis)</t>
  </si>
  <si>
    <t>otri20240919-2</t>
  </si>
  <si>
    <t>Watermonster uit SW55 benedenstrooms vanaf lozingspunt (buis)</t>
  </si>
  <si>
    <t>otri20240919-3</t>
  </si>
  <si>
    <t>Watermonster uit lozingspunt (buis) nabij Raarhoeksweg 58a</t>
  </si>
  <si>
    <t>wd2024006545-08</t>
  </si>
  <si>
    <t>wd2024006911-02</t>
  </si>
  <si>
    <t>wd2024006958-02</t>
  </si>
  <si>
    <t>wd2024006961-02</t>
  </si>
  <si>
    <t>wd2024007094-07</t>
  </si>
  <si>
    <t>wd2024007274-02</t>
  </si>
  <si>
    <t>wd2024007290-02</t>
  </si>
  <si>
    <t>wd2024007310-08</t>
  </si>
  <si>
    <t>wd2024008521-02</t>
  </si>
  <si>
    <t>wd2024008522-02</t>
  </si>
  <si>
    <t>yibakbclm01</t>
  </si>
  <si>
    <t>Baks Bcl bedrijfs afw</t>
  </si>
  <si>
    <t>yifcabclmh01</t>
  </si>
  <si>
    <t>Friesland Campina Borculo, aw heffing</t>
  </si>
  <si>
    <t>yifcabclmh04</t>
  </si>
  <si>
    <t>Energiecentrale</t>
  </si>
  <si>
    <t>yifcabclmh06</t>
  </si>
  <si>
    <t>Put 27 Formula</t>
  </si>
  <si>
    <t>yifcabclmh07</t>
  </si>
  <si>
    <t>Energiefabriek schoonwater</t>
  </si>
  <si>
    <t>yitklzewehlmh01</t>
  </si>
  <si>
    <t>Te Kloeze Riooltechniek B.V. effl.OBAS (RKG water +afspuitplaats)</t>
  </si>
  <si>
    <t>yiv-gas-ang-mp01</t>
  </si>
  <si>
    <t>Gasunie verdeelstation</t>
  </si>
  <si>
    <t>yiwzhrlm05</t>
  </si>
  <si>
    <t>Rioolgemaal Borculo</t>
  </si>
  <si>
    <t>a980650-01</t>
  </si>
  <si>
    <t>WBO Nijkerk, Monstervak 13, b02</t>
  </si>
  <si>
    <t>a980650-02</t>
  </si>
  <si>
    <t>WBO Nijkerk, Monstervak 13, b04</t>
  </si>
  <si>
    <t>a980650-03</t>
  </si>
  <si>
    <t>WBO Nijkerk, Monstervak 13, b06</t>
  </si>
  <si>
    <t>a980650-04</t>
  </si>
  <si>
    <t>WBO Nijkerk, Monstervak 13, b08</t>
  </si>
  <si>
    <t>a980650-05</t>
  </si>
  <si>
    <t>WBO Nijkerk, Monstervak 13, b10</t>
  </si>
  <si>
    <t>a980651-01</t>
  </si>
  <si>
    <t>WBO Nijkerk, Monstervak 14, b01</t>
  </si>
  <si>
    <t>a980651-02</t>
  </si>
  <si>
    <t>WBO Nijkerk, Monstervak 14, b03</t>
  </si>
  <si>
    <t>a980651-03</t>
  </si>
  <si>
    <t>WBO Nijkerk, Monstervak 14, b05</t>
  </si>
  <si>
    <t>a980651-04</t>
  </si>
  <si>
    <t>WBO Nijkerk, Monstervak 14, b07</t>
  </si>
  <si>
    <t>a980651-05</t>
  </si>
  <si>
    <t>WBO Nijkerk, Monstervak 14, b09</t>
  </si>
  <si>
    <t>a980653-01</t>
  </si>
  <si>
    <t>WBO Nijkerk, Monstervak 16, b06</t>
  </si>
  <si>
    <t>a980653-02</t>
  </si>
  <si>
    <t>WBO Nijkerk, Monstervak 16, b07</t>
  </si>
  <si>
    <t>a980653-03</t>
  </si>
  <si>
    <t>WBO Nijkerk, Monstervak 16, b08</t>
  </si>
  <si>
    <t>a980653-04</t>
  </si>
  <si>
    <t>WBO Nijkerk, Monstervak 16, b09</t>
  </si>
  <si>
    <t>a980653-05</t>
  </si>
  <si>
    <t>WBO Nijkerk, Monstervak 16, b10</t>
  </si>
  <si>
    <t>a980654-01</t>
  </si>
  <si>
    <t>WBO Nijkerk, Monstervak 17, b01</t>
  </si>
  <si>
    <t>a980654-02</t>
  </si>
  <si>
    <t>WBO Nijkerk, Monstervak 17, b02</t>
  </si>
  <si>
    <t>a980654-03</t>
  </si>
  <si>
    <t>WBO Nijkerk, Monstervak 17, b03</t>
  </si>
  <si>
    <t>a980654-04</t>
  </si>
  <si>
    <t>WBO Nijkerk, Monstervak 17, b04</t>
  </si>
  <si>
    <t>a980654-05</t>
  </si>
  <si>
    <t>WBO Nijkerk, Monstervak 17, b05</t>
  </si>
  <si>
    <t>a980656-01</t>
  </si>
  <si>
    <t>WBO Nijkerk, Monstervak 19, b06</t>
  </si>
  <si>
    <t>a980656-02</t>
  </si>
  <si>
    <t>WBO Nijkerk, Monstervak 19, b07</t>
  </si>
  <si>
    <t>a980656-03</t>
  </si>
  <si>
    <t>WBO Nijkerk, Monstervak 19, b08</t>
  </si>
  <si>
    <t>a980656-04</t>
  </si>
  <si>
    <t>WBO Nijkerk, Monstervak 19, b09</t>
  </si>
  <si>
    <t>a980656-05</t>
  </si>
  <si>
    <t>WBO Nijkerk, Monstervak 19, b10</t>
  </si>
  <si>
    <t>a980657-01</t>
  </si>
  <si>
    <t>WBO Nijkerk, Monstervak 20, b01</t>
  </si>
  <si>
    <t>a980657-02</t>
  </si>
  <si>
    <t>WBO Nijkerk, Monstervak 20, b02</t>
  </si>
  <si>
    <t>a980657-03</t>
  </si>
  <si>
    <t>WBO Nijkerk, Monstervak 20, b03</t>
  </si>
  <si>
    <t>a980657-04</t>
  </si>
  <si>
    <t>WBO Nijkerk, Monstervak 20, b04</t>
  </si>
  <si>
    <t>a980657-05</t>
  </si>
  <si>
    <t>WBO Nijkerk, Monstervak 20, b05</t>
  </si>
  <si>
    <t>a980690-01</t>
  </si>
  <si>
    <t>WBO Nijkerk, Monstervak 53, b05</t>
  </si>
  <si>
    <t>a980690-02</t>
  </si>
  <si>
    <t>WBO Nijkerk, Monstervak 53, b06</t>
  </si>
  <si>
    <t>a980690-03</t>
  </si>
  <si>
    <t>WBO Nijkerk, Monstervak 53, b07</t>
  </si>
  <si>
    <t>a980690-04</t>
  </si>
  <si>
    <t>WBO Nijkerk, Monstervak 53, b08</t>
  </si>
  <si>
    <t>a980690-05</t>
  </si>
  <si>
    <t>WBO Nijkerk, Monstervak 53, b09</t>
  </si>
  <si>
    <t>wds130ik-005</t>
  </si>
  <si>
    <t>z24mzo16</t>
  </si>
  <si>
    <t>effluent helofytenfilter</t>
  </si>
  <si>
    <t>z24mzo17</t>
  </si>
  <si>
    <t>yoprlimbeek</t>
  </si>
  <si>
    <t>Naast uitstroom (pluim) HWA-riool Apeldoorns Kanaal nabij Saba</t>
  </si>
  <si>
    <t>s2409231525h</t>
  </si>
  <si>
    <t>s2409231650h</t>
  </si>
  <si>
    <t>s7575db011h0</t>
  </si>
  <si>
    <t>yoakg01</t>
  </si>
  <si>
    <t>Afwatering vd Kranengoor, vanaf Wildenborgseweg, ca 1000m vanaf de weg</t>
  </si>
  <si>
    <t>52.11677</t>
  </si>
  <si>
    <t>6.39152</t>
  </si>
  <si>
    <t>yolim06</t>
  </si>
  <si>
    <t>Limbeek einde perceel vanaf rauwershofweg</t>
  </si>
  <si>
    <t>51.92849</t>
  </si>
  <si>
    <t>6.73233</t>
  </si>
  <si>
    <t>yowdb02</t>
  </si>
  <si>
    <t>Wildeborgh, bruggetje bij Nijlandweg, inlaat landgoed</t>
  </si>
  <si>
    <t>52.12348</t>
  </si>
  <si>
    <t>6.38533</t>
  </si>
  <si>
    <t>yowdb03</t>
  </si>
  <si>
    <t>Vijver watergang op landgoed</t>
  </si>
  <si>
    <t>52.12104</t>
  </si>
  <si>
    <t>6.38136</t>
  </si>
  <si>
    <t>PreZero Apeldoorn</t>
  </si>
  <si>
    <t>s7671sv027h5</t>
  </si>
  <si>
    <t>OBAS nabij  HWA put</t>
  </si>
  <si>
    <t>s7671sv027h6</t>
  </si>
  <si>
    <t>HWA put</t>
  </si>
  <si>
    <t>Circulus Berkel veegvuilontwatering</t>
  </si>
  <si>
    <t>Circulus Berkel wasplaats</t>
  </si>
  <si>
    <t>a8075av31-4</t>
  </si>
  <si>
    <t>Beek stroom opwaarts</t>
  </si>
  <si>
    <t>a8075av31-5</t>
  </si>
  <si>
    <t>Uitstroom in de beek</t>
  </si>
  <si>
    <t>a8075av31-6</t>
  </si>
  <si>
    <t>lvio24-27aw7</t>
  </si>
  <si>
    <t>Afvalwater 6</t>
  </si>
  <si>
    <t>lvio24-27aw8</t>
  </si>
  <si>
    <t>Afvalwater 8</t>
  </si>
  <si>
    <t>lvio24-27gw3</t>
  </si>
  <si>
    <t>Grondwater 3</t>
  </si>
  <si>
    <t>lvio24-27gw4</t>
  </si>
  <si>
    <t>Grondwater 4</t>
  </si>
  <si>
    <t>lvio24-27ow5</t>
  </si>
  <si>
    <t>Oppervlaktewater 5</t>
  </si>
  <si>
    <t>lvio24-27ow6</t>
  </si>
  <si>
    <t>Oppervlaktewater 6</t>
  </si>
  <si>
    <t>lvio24-27std9</t>
  </si>
  <si>
    <t>Standaard 9</t>
  </si>
  <si>
    <t>a3752lz6</t>
  </si>
  <si>
    <t>a7329ah1-os</t>
  </si>
  <si>
    <t>rioolput 168 NA overstort</t>
  </si>
  <si>
    <t>a7329ah1-vwr</t>
  </si>
  <si>
    <t>rioolput 168 VOOR overstort</t>
  </si>
  <si>
    <t>a7329bd101-os</t>
  </si>
  <si>
    <t>rioolput 167 NA overstort</t>
  </si>
  <si>
    <t>a7329bd101-vwr</t>
  </si>
  <si>
    <t>rioolput 167 VOOR overstort</t>
  </si>
  <si>
    <t>a7329gh30-opw</t>
  </si>
  <si>
    <t>oppervlaktewater tussen overstortput 166 en 167</t>
  </si>
  <si>
    <t>a7329gh30-vwr</t>
  </si>
  <si>
    <t>rioolput 166 VOOR de overstort</t>
  </si>
  <si>
    <t>a7334dz31-se4</t>
  </si>
  <si>
    <t>Gelre ziekenhuis SE4</t>
  </si>
  <si>
    <t>a7334dz31-se6</t>
  </si>
  <si>
    <t>Gelre ziekenhuis SE6</t>
  </si>
  <si>
    <t>a7371gd20-1</t>
  </si>
  <si>
    <t>Volprop meetkast</t>
  </si>
  <si>
    <t>orsc20241003-1</t>
  </si>
  <si>
    <t>Monstername uit controleput wasplaats Van der Sluis te Rogat</t>
  </si>
  <si>
    <t>s7825an020h1</t>
  </si>
  <si>
    <t>neutralisatie tank</t>
  </si>
  <si>
    <t>Effluent decentrale zuivering Oosterwold</t>
  </si>
  <si>
    <t>Zeevishandel Bakker CP</t>
  </si>
  <si>
    <t>z01746-01</t>
  </si>
  <si>
    <t>z24mzo20</t>
  </si>
  <si>
    <t>ztzss-alme</t>
  </si>
  <si>
    <t>ate5607</t>
  </si>
  <si>
    <t>Market Food Group BV, Palingweg MW ''Snoekbaarsweg''</t>
  </si>
  <si>
    <t>ate5616</t>
  </si>
  <si>
    <t>Market Food Group BV, Zuidwenk MW ''Zuidwenk''</t>
  </si>
  <si>
    <t>ztzd123</t>
  </si>
  <si>
    <t>1.2.3. Machineverhuur B.V., aanvoer per as 77</t>
  </si>
  <si>
    <t>z200-xft-1101</t>
  </si>
  <si>
    <t>Bemonsteringspunt influent streng 1 Brugplein (projectmeting)</t>
  </si>
  <si>
    <t>z200-xft-1102</t>
  </si>
  <si>
    <t>Bemonsteringspunt influent streng 2 Vleugelnootsgl/Vaarten (projectmeting)</t>
  </si>
  <si>
    <t>z200-xft-1104</t>
  </si>
  <si>
    <t>Bemonsteringspunt influent streng 4 Poortmolenstraat (projectmeting)</t>
  </si>
  <si>
    <t>z200-xft-1105</t>
  </si>
  <si>
    <t>Bemonsteringspunt influent streng 5 De Steiger (projectmeting)</t>
  </si>
  <si>
    <t>z200-xft-1106</t>
  </si>
  <si>
    <t>Bemonsteringspunt influent streng 6 Markerkant (projectmeting)</t>
  </si>
  <si>
    <t>z200-x-1101-</t>
  </si>
  <si>
    <t>z200-x-1311-</t>
  </si>
  <si>
    <t>Beluchtingstank AT-1310, Bemonsteringspunt actief slib (projectmeting)</t>
  </si>
  <si>
    <t>z200-x-1601-</t>
  </si>
  <si>
    <t>lwepal-fw5-hpaw2401</t>
  </si>
  <si>
    <t>Wepal-Quasimeme  FW-5 HPAW2401</t>
  </si>
  <si>
    <t>lwepal-fw5-hpaw2402</t>
  </si>
  <si>
    <t>Wepal-Quasimeme  FW-5 HPAW2402</t>
  </si>
  <si>
    <t>lwepal-fw5-hpaw2403</t>
  </si>
  <si>
    <t>Wepal-Quasimeme  FW-5 HPAW2403</t>
  </si>
  <si>
    <t>s7524pk110h0</t>
  </si>
  <si>
    <t>effluent OBAS tankplaats Airport Twente</t>
  </si>
  <si>
    <t>s7554pa049h0</t>
  </si>
  <si>
    <t>Thales Nederland</t>
  </si>
  <si>
    <t>De Desertmeesters eindafvoer</t>
  </si>
  <si>
    <t>s7741kv007b0</t>
  </si>
  <si>
    <t>Drameco B.V.</t>
  </si>
  <si>
    <t>yiv-ber-dir-mp01</t>
  </si>
  <si>
    <t>yzoisl1</t>
  </si>
  <si>
    <t>RWZI Olburgen schijfindikker 1</t>
  </si>
  <si>
    <t>yzoisl2</t>
  </si>
  <si>
    <t>RWZI Olburgen schijfindikker 2</t>
  </si>
  <si>
    <t>s170ikadrr</t>
  </si>
  <si>
    <t>Monster Camping</t>
  </si>
  <si>
    <t>z24fhe10</t>
  </si>
  <si>
    <t>monster</t>
  </si>
  <si>
    <t>s130gw-048</t>
  </si>
  <si>
    <t>Enschede grondwaterpeilbuis 48</t>
  </si>
  <si>
    <t>a111pww1</t>
  </si>
  <si>
    <t>Test PWW 1</t>
  </si>
  <si>
    <t>a111pww11</t>
  </si>
  <si>
    <t>Test PWW11</t>
  </si>
  <si>
    <t>a111pww12</t>
  </si>
  <si>
    <t>Test PWW12</t>
  </si>
  <si>
    <t>a111pww13</t>
  </si>
  <si>
    <t>Test PWW13</t>
  </si>
  <si>
    <t>a111pww14</t>
  </si>
  <si>
    <t>Test PWW14</t>
  </si>
  <si>
    <t>a111pww2</t>
  </si>
  <si>
    <t>Test PWW 2</t>
  </si>
  <si>
    <t>a111pww3</t>
  </si>
  <si>
    <t>Test PWW 3</t>
  </si>
  <si>
    <t>a111pww4</t>
  </si>
  <si>
    <t>Test PWW 4</t>
  </si>
  <si>
    <t>a111pww5</t>
  </si>
  <si>
    <t>Test PWW 5</t>
  </si>
  <si>
    <t>a111pww6</t>
  </si>
  <si>
    <t>Test PWW6</t>
  </si>
  <si>
    <t>a111pww7</t>
  </si>
  <si>
    <t>Test PWW7</t>
  </si>
  <si>
    <t>a111pww9</t>
  </si>
  <si>
    <t>Test PWW9</t>
  </si>
  <si>
    <t>lvio24-16aw1</t>
  </si>
  <si>
    <t>Ringonderzoek lvio24-16 aw1</t>
  </si>
  <si>
    <t>lvio24-16aw2</t>
  </si>
  <si>
    <t>Ringonderzoek lvio24-16 aw2</t>
  </si>
  <si>
    <t>lvio24-16aw3</t>
  </si>
  <si>
    <t>Ringonderzoek lvio24-16 aw3</t>
  </si>
  <si>
    <t>lvio24-16aw4</t>
  </si>
  <si>
    <t>Ringonderzoek lvio24-16 aw4</t>
  </si>
  <si>
    <t>lvio24-16aw5</t>
  </si>
  <si>
    <t>Ringonderzoek lvio24-16 aw5</t>
  </si>
  <si>
    <t>lvio24-16aw6</t>
  </si>
  <si>
    <t>Ringonderzoek lvio24-16 aw6</t>
  </si>
  <si>
    <t>s20336</t>
  </si>
  <si>
    <t>Deurningerbeek, voor duiker spoorlijn Oude Postweg, Deurningen</t>
  </si>
  <si>
    <t>52.29052</t>
  </si>
  <si>
    <t>s20337</t>
  </si>
  <si>
    <t>Koppelleiding, bovenstr van zij-instroom Leutinkbeek, Hengelo</t>
  </si>
  <si>
    <t>6.83309</t>
  </si>
  <si>
    <t>s20338</t>
  </si>
  <si>
    <t>Leutinkbeek, bovenstr van instroom in Koppelleiding, Hengelo</t>
  </si>
  <si>
    <t>52.2653</t>
  </si>
  <si>
    <t>6.83375</t>
  </si>
  <si>
    <t>s2410091700h</t>
  </si>
  <si>
    <t>Monster uit straatkolk</t>
  </si>
  <si>
    <t>s7468rp008h1</t>
  </si>
  <si>
    <t>Bemonstering OBAS</t>
  </si>
  <si>
    <t>s7531tb202h2</t>
  </si>
  <si>
    <t>ws500upw-acfilter</t>
  </si>
  <si>
    <t>Extra monster influent zuurstof proef steekmonster achter filter</t>
  </si>
  <si>
    <t>ws500upw-o2water</t>
  </si>
  <si>
    <t>Extra monster influent zuurstof proef steekmonster O2 verrijkt water IBC</t>
  </si>
  <si>
    <t>ws500upw-trzeef</t>
  </si>
  <si>
    <t>Extra monster influent zuurstof proef steekmonster achter trommelzeef</t>
  </si>
  <si>
    <t>yiv-dum-indir-mp03</t>
  </si>
  <si>
    <t>Dumaco Varsseveld Spoelwater Osmose</t>
  </si>
  <si>
    <t>z24gka21</t>
  </si>
  <si>
    <t>Effluent Biobrass Winkelweg 57 Zeewolde</t>
  </si>
  <si>
    <t>z24maha03</t>
  </si>
  <si>
    <t>z8219pe3</t>
  </si>
  <si>
    <t>z822aj35</t>
  </si>
  <si>
    <t>a113tlaq003</t>
  </si>
  <si>
    <t>RWZI Renkum, infl. streng Oosterbeek</t>
  </si>
  <si>
    <t>a113tltaq003</t>
  </si>
  <si>
    <t>yiaalhnem01</t>
  </si>
  <si>
    <t>Aalders BV Heurne Lozing spoelwaters beitshal</t>
  </si>
  <si>
    <t>ztzlnvf-01</t>
  </si>
  <si>
    <t>NVF Production</t>
  </si>
  <si>
    <t>lwp-1</t>
  </si>
  <si>
    <t>Waterproef pilot WP-1</t>
  </si>
  <si>
    <t>lwp-2</t>
  </si>
  <si>
    <t>Waterproef pilot WP-2</t>
  </si>
  <si>
    <t>lwp-3</t>
  </si>
  <si>
    <t>Waterproef pilot WP-3</t>
  </si>
  <si>
    <t>lwp-4</t>
  </si>
  <si>
    <t>Waterproef pilot WP-4</t>
  </si>
  <si>
    <t>lwp-5</t>
  </si>
  <si>
    <t>Waterproef pilot WP-5</t>
  </si>
  <si>
    <t>lwp-56</t>
  </si>
  <si>
    <t>Waterproef pilot WP-6</t>
  </si>
  <si>
    <t>lwp-6</t>
  </si>
  <si>
    <t>lwp-7</t>
  </si>
  <si>
    <t>Waterproef pilot WP-7</t>
  </si>
  <si>
    <t>ob3rkw55</t>
  </si>
  <si>
    <t>Kolkwetering Zwolseweg De Gunne</t>
  </si>
  <si>
    <t>ob3rmw48</t>
  </si>
  <si>
    <t>Marswetering Millingerweg oost</t>
  </si>
  <si>
    <t>ob3rnw30</t>
  </si>
  <si>
    <t>Nieuwe Wetering Z v Molenweg Heino</t>
  </si>
  <si>
    <t>ob3szv10</t>
  </si>
  <si>
    <t>Overijsselskanaal Hankate</t>
  </si>
  <si>
    <t>ob8wsnw10</t>
  </si>
  <si>
    <t>ob8wssl10</t>
  </si>
  <si>
    <t>sb20185</t>
  </si>
  <si>
    <t>sb34057</t>
  </si>
  <si>
    <t>sb36005</t>
  </si>
  <si>
    <t>sb39007</t>
  </si>
  <si>
    <t>Beneden Dinkel, Bovenstrooms Huize Singraven, Denekamp</t>
  </si>
  <si>
    <t>sb40041</t>
  </si>
  <si>
    <t>sb40122</t>
  </si>
  <si>
    <t>sb40215</t>
  </si>
  <si>
    <t>sb40305</t>
  </si>
  <si>
    <t>sb40306</t>
  </si>
  <si>
    <t>sb41208</t>
  </si>
  <si>
    <t>sb70004</t>
  </si>
  <si>
    <t>Vecht, camping de Roos</t>
  </si>
  <si>
    <t>sb75006</t>
  </si>
  <si>
    <t>Vecht Hardenberg zijwater</t>
  </si>
  <si>
    <t>sb77002</t>
  </si>
  <si>
    <t>sb83003</t>
  </si>
  <si>
    <t>sb85118</t>
  </si>
  <si>
    <t>ywrij00010</t>
  </si>
  <si>
    <t>Monster WRIJ00010</t>
  </si>
  <si>
    <t>ywrij00011</t>
  </si>
  <si>
    <t>Monster WRIJ00011</t>
  </si>
  <si>
    <t>ywrij00012</t>
  </si>
  <si>
    <t>Monster WRIJ00012</t>
  </si>
  <si>
    <t>ywrij0100</t>
  </si>
  <si>
    <t>Monster WRIJ0100</t>
  </si>
  <si>
    <t>a3931ng26s</t>
  </si>
  <si>
    <t>monsterpunt stortplaats</t>
  </si>
  <si>
    <t>a3931ng26w</t>
  </si>
  <si>
    <t>meetpunt (put) wasplaats</t>
  </si>
  <si>
    <t>l24lk02go</t>
  </si>
  <si>
    <t>Spike 2e lijns opp.water</t>
  </si>
  <si>
    <t>l24lk03go</t>
  </si>
  <si>
    <t>Spike 2e lijns opp.Water</t>
  </si>
  <si>
    <t>l24lk03g0</t>
  </si>
  <si>
    <t>z24mzo31</t>
  </si>
  <si>
    <t>z8218ne7</t>
  </si>
  <si>
    <t>z8219pj81</t>
  </si>
  <si>
    <t>z8219pj83</t>
  </si>
  <si>
    <t>z8219pj85</t>
  </si>
  <si>
    <t>wdpacas</t>
  </si>
  <si>
    <t>Hardeman grondopslag</t>
  </si>
  <si>
    <t>s7670ad115h1</t>
  </si>
  <si>
    <t>Leemans effluent hemelwaterriool lijngoot</t>
  </si>
  <si>
    <t>s7670ad115h2</t>
  </si>
  <si>
    <t>Leemans effluent hemelwaterriool buitenopslag</t>
  </si>
  <si>
    <t>wdnx-onbefl</t>
  </si>
  <si>
    <t>Monster 1 onbefl.</t>
  </si>
  <si>
    <t>wdnx-0000-15</t>
  </si>
  <si>
    <t>Monster 5 0000-15</t>
  </si>
  <si>
    <t>wdnx-6000-0</t>
  </si>
  <si>
    <t>Monster 4 6000-0</t>
  </si>
  <si>
    <t>wdnx-6000-15</t>
  </si>
  <si>
    <t>Monster 2 6000-15</t>
  </si>
  <si>
    <t>wdnx-6000-30</t>
  </si>
  <si>
    <t>Monster 3 6000-30</t>
  </si>
  <si>
    <t>z-3897lg12b</t>
  </si>
  <si>
    <t>z-3897lg14</t>
  </si>
  <si>
    <t>a6718zb</t>
  </si>
  <si>
    <t>NIZO MP4</t>
  </si>
  <si>
    <t>lk-effl-rwzicoev-t1-aw</t>
  </si>
  <si>
    <t>Effluent rwzi Coevorden t1</t>
  </si>
  <si>
    <t>lk-effl-rwzicoev-t2-aw</t>
  </si>
  <si>
    <t>Effluent rwzi Coevorden t2</t>
  </si>
  <si>
    <t>lk-infl-rwzicoev-t1-aw</t>
  </si>
  <si>
    <t>Influent rwzi Coevorden t1</t>
  </si>
  <si>
    <t>lk-infl-rwzicoev-t2-aw</t>
  </si>
  <si>
    <t>Influent rwzi Coevorden t2</t>
  </si>
  <si>
    <t>s7885ap176h01</t>
  </si>
  <si>
    <t>Monstername spoelwater aardappels</t>
  </si>
  <si>
    <t>wdtwencec3</t>
  </si>
  <si>
    <t>Water c3</t>
  </si>
  <si>
    <t>wdtwencelob1</t>
  </si>
  <si>
    <t>water lob1</t>
  </si>
  <si>
    <t>wdtwencembr</t>
  </si>
  <si>
    <t>MBR</t>
  </si>
  <si>
    <t>wdtwenceslenk</t>
  </si>
  <si>
    <t>Kulverweg 2-4 Woold</t>
  </si>
  <si>
    <t>yiv-bel-indir-mp01</t>
  </si>
  <si>
    <t>Provincie Gelderland Bellegoor Deventer Kunstweg 2 Beltrum</t>
  </si>
  <si>
    <t>yiv-vivh-indir-mp01</t>
  </si>
  <si>
    <t>Vivera BV Handelsweg Holten centrale afvoer bedrijfsafvalwater</t>
  </si>
  <si>
    <t>zfhe09</t>
  </si>
  <si>
    <t>Effluent obas wasplaats</t>
  </si>
  <si>
    <t>z24fhe12</t>
  </si>
  <si>
    <t>Effluent Septic tank</t>
  </si>
  <si>
    <t>z24gka22</t>
  </si>
  <si>
    <t>IBA Migrantenhuisversting Espelerpad 6 Espel</t>
  </si>
  <si>
    <t>z-3897lg12a</t>
  </si>
  <si>
    <t>z-3897lg17</t>
  </si>
  <si>
    <t>z8218ne9</t>
  </si>
  <si>
    <t>z-8313rc30a</t>
  </si>
  <si>
    <t>z-8313rc30b</t>
  </si>
  <si>
    <t>z-8313rc30c</t>
  </si>
  <si>
    <t>z-8313rc30d</t>
  </si>
  <si>
    <t>z220-001k</t>
  </si>
  <si>
    <t>Rioolgemaal 220, Breaktank begane grond</t>
  </si>
  <si>
    <t>z230-002k</t>
  </si>
  <si>
    <t>Rioolgemaal 230, Breaktank begane grond</t>
  </si>
  <si>
    <t>wdover-pfas</t>
  </si>
  <si>
    <t>a8091bs22-1</t>
  </si>
  <si>
    <t>o54bezonken</t>
  </si>
  <si>
    <t>Bezonken water uit anaerobe tank</t>
  </si>
  <si>
    <t>w10701</t>
  </si>
  <si>
    <t>w13701</t>
  </si>
  <si>
    <t>w16701</t>
  </si>
  <si>
    <t>w20171</t>
  </si>
  <si>
    <t>w20285</t>
  </si>
  <si>
    <t>w32010</t>
  </si>
  <si>
    <t>w34062</t>
  </si>
  <si>
    <t>w36008</t>
  </si>
  <si>
    <t>w36009</t>
  </si>
  <si>
    <t>w40047</t>
  </si>
  <si>
    <t>w5beww10</t>
  </si>
  <si>
    <t>w5bovw10</t>
  </si>
  <si>
    <t>w5deho10</t>
  </si>
  <si>
    <t>w5kzw18</t>
  </si>
  <si>
    <t>w5qmp01</t>
  </si>
  <si>
    <t>w5rvh01</t>
  </si>
  <si>
    <t>w5rwy30</t>
  </si>
  <si>
    <t>w5sch01</t>
  </si>
  <si>
    <t>w5she01</t>
  </si>
  <si>
    <t>w5svr37</t>
  </si>
  <si>
    <t>w5tko14</t>
  </si>
  <si>
    <t>w5wanv10</t>
  </si>
  <si>
    <t>w52058</t>
  </si>
  <si>
    <t>w52062</t>
  </si>
  <si>
    <t>w52407</t>
  </si>
  <si>
    <t>w53029</t>
  </si>
  <si>
    <t>w56031</t>
  </si>
  <si>
    <t>w70018</t>
  </si>
  <si>
    <t>w70026</t>
  </si>
  <si>
    <t>w70027</t>
  </si>
  <si>
    <t>w70033</t>
  </si>
  <si>
    <t>w70035</t>
  </si>
  <si>
    <t>w75009</t>
  </si>
  <si>
    <t>w85068</t>
  </si>
  <si>
    <t>w85076</t>
  </si>
  <si>
    <t>w85077</t>
  </si>
  <si>
    <t>w85081</t>
  </si>
  <si>
    <t>yopfasooij</t>
  </si>
  <si>
    <t>lk-effl-rwzivrie-t1-aw</t>
  </si>
  <si>
    <t>Effluent rwzi Vriezenveen t1</t>
  </si>
  <si>
    <t>lk-infl-rwzivrie-t1-aw</t>
  </si>
  <si>
    <t>Influent rwzi Vriezenveen t1</t>
  </si>
  <si>
    <t>ywb2406-mv04s1</t>
  </si>
  <si>
    <t>wtg aan Wassinkweg en Beunkstege, Vorden</t>
  </si>
  <si>
    <t>ywb2406-mv06s1</t>
  </si>
  <si>
    <t>wtg nabij Ruurloseweg en Zelledijk, Hengelo (GLD)</t>
  </si>
  <si>
    <t>ywb2406-mv07s1</t>
  </si>
  <si>
    <t>wtg oostzijde Zelledijk, Hengelo (GLD)</t>
  </si>
  <si>
    <t>ywb2406-mv12s1</t>
  </si>
  <si>
    <t>wtg oostzijde Vierblokkenweg, Hengelo (GLD)</t>
  </si>
  <si>
    <t>ywb2406-mv14s1</t>
  </si>
  <si>
    <t>wtg Varsselseweg, oostelijk van Vierblokkenweg, Hengelo (GLD)</t>
  </si>
  <si>
    <t>ywb2406-mv15s1</t>
  </si>
  <si>
    <t>wtg Varsselseweg, nabij Blekweg, Hengelo (GDL)</t>
  </si>
  <si>
    <t>ywb2406-mv16s1</t>
  </si>
  <si>
    <t>wtg noordzijde Varsselseweg, nabij Reerinkweg, Hengelo (GLD)</t>
  </si>
  <si>
    <t>ywb2406-mv17s1</t>
  </si>
  <si>
    <t>wtg noordzijde Reerinkweg, tussen percelen, Hengelo (GLD)</t>
  </si>
  <si>
    <t>ywb2406-mv18s1</t>
  </si>
  <si>
    <t>wtg tussen Reerinkweg en Blekweg, Henglo (GLD)</t>
  </si>
  <si>
    <t>ywb2406-mv21s1</t>
  </si>
  <si>
    <t>wtg aan Ruurloseweg, parallel aan Scharfdijk, Hengelo (GLD)</t>
  </si>
  <si>
    <t>z24fhe11</t>
  </si>
  <si>
    <t>z24fhe13</t>
  </si>
  <si>
    <t>z24fhe14</t>
  </si>
  <si>
    <t>ffluent IBA</t>
  </si>
  <si>
    <t>z24mzo23</t>
  </si>
  <si>
    <t>z-8256rz2</t>
  </si>
  <si>
    <t>hormonen (Hormonen)</t>
  </si>
  <si>
    <t>a3881sl148-1</t>
  </si>
  <si>
    <t>s2410221602h</t>
  </si>
  <si>
    <t>Oppervlaktewater WL01455</t>
  </si>
  <si>
    <t>s2410231545h</t>
  </si>
  <si>
    <t>Meetpunt uitwateringsbuis</t>
  </si>
  <si>
    <t>wdlm8251pv131</t>
  </si>
  <si>
    <t>wdlm8251pv132</t>
  </si>
  <si>
    <t>Monsterput eff. Rietfilter</t>
  </si>
  <si>
    <t>yobab35</t>
  </si>
  <si>
    <t>N314 Voor de stuw. Oostelijke zijde</t>
  </si>
  <si>
    <t>yobet03</t>
  </si>
  <si>
    <t>222404-447169</t>
  </si>
  <si>
    <t>yobet10</t>
  </si>
  <si>
    <t>Bielemansdijk bovenstrooms bet03</t>
  </si>
  <si>
    <t>yowv03</t>
  </si>
  <si>
    <t>Meeneweg 222327-447487</t>
  </si>
  <si>
    <t>yowv08</t>
  </si>
  <si>
    <t>Oosterwijksevloed Veersweg</t>
  </si>
  <si>
    <t>yowv11</t>
  </si>
  <si>
    <t>N316, Rotonde Hengelo</t>
  </si>
  <si>
    <t>z24fhe15</t>
  </si>
  <si>
    <t>Effluent Septic-tank</t>
  </si>
  <si>
    <t>a3901be2a</t>
  </si>
  <si>
    <t>cargogen amcis</t>
  </si>
  <si>
    <t>a7325wz431</t>
  </si>
  <si>
    <t>lextraalmelos</t>
  </si>
  <si>
    <t>extra effluent afvullen bij covid bemonstering Almelo S</t>
  </si>
  <si>
    <t>lextradedemsvrt</t>
  </si>
  <si>
    <t>extra effluent afvullen bij covid bemonstering Dedemsvaart</t>
  </si>
  <si>
    <t>lextradenekamp</t>
  </si>
  <si>
    <t>extra effluent afvullen bij covid bemonstering Denekamp</t>
  </si>
  <si>
    <t>lextradenham</t>
  </si>
  <si>
    <t>extra effluent afvullen bij covid bemonstering Den Ham</t>
  </si>
  <si>
    <t>lextragoor</t>
  </si>
  <si>
    <t>extra effluent afvullen bij covid bemonstering Goor</t>
  </si>
  <si>
    <t>lextrahaaksbrgn</t>
  </si>
  <si>
    <t>extra effluent afvullen bij covid bemonstering Haaksbergen</t>
  </si>
  <si>
    <t>lextrahberg</t>
  </si>
  <si>
    <t>extra effluent afvullen bij covid bemonstering Hardenberg</t>
  </si>
  <si>
    <t>lextralosser</t>
  </si>
  <si>
    <t>extra effluent afvullen bij covid bemonstering Losser</t>
  </si>
  <si>
    <t>lextraommen</t>
  </si>
  <si>
    <t>extra effluent afvullen bij covid bemonstering Ommen</t>
  </si>
  <si>
    <t>lextraootnarsum</t>
  </si>
  <si>
    <t>extra effluent afvullen bij covid bemonstering Ootmarsum</t>
  </si>
  <si>
    <t>lextrasleen</t>
  </si>
  <si>
    <t>extra effluent afvullen bij covid bemonstering Sleen</t>
  </si>
  <si>
    <t>lextratubbergen</t>
  </si>
  <si>
    <t>extra effluent afvullen bij covid bemonstering Tubbergen</t>
  </si>
  <si>
    <t>lextravriezeveen</t>
  </si>
  <si>
    <t>extra effluent afvullen bij covid bemonstering Vriezeveen</t>
  </si>
  <si>
    <t>lextravroomshp</t>
  </si>
  <si>
    <t>extra effluent afvullen bij covid bemonstering Vroomshoop</t>
  </si>
  <si>
    <t>l-jansenchroom-oph</t>
  </si>
  <si>
    <t>Monster bij Jansen Chroom Oosterstraat 202 Enschede ophalen</t>
  </si>
  <si>
    <t>52.22492</t>
  </si>
  <si>
    <t>6.92115</t>
  </si>
  <si>
    <t>lk-effl-rwzivrie-t2-aw</t>
  </si>
  <si>
    <t>Effluent rwzi Vriezenveen t2</t>
  </si>
  <si>
    <t>lk-infl-rwzivrie-t2-aw</t>
  </si>
  <si>
    <t>Influent rwzi Vriezenveen t2</t>
  </si>
  <si>
    <t>s7627lw001h1</t>
  </si>
  <si>
    <t>z24fhe16</t>
  </si>
  <si>
    <t>z24fhe17</t>
  </si>
  <si>
    <t>z24fhe18</t>
  </si>
  <si>
    <t>z24mzo25</t>
  </si>
  <si>
    <t>z24mzo26</t>
  </si>
  <si>
    <t>FGH004 emballage afgifte blanco P</t>
  </si>
  <si>
    <t>FGH004 emballage opname P</t>
  </si>
  <si>
    <t>FGH004 emballage opname duplo P</t>
  </si>
  <si>
    <t>swb2403-mv01</t>
  </si>
  <si>
    <t>WL03366, WG thv Spoorbaan, Veenoord</t>
  </si>
  <si>
    <t>swb2403-mv03</t>
  </si>
  <si>
    <t>WL03366, WG thv Verlengde Landschapsweg, Veenoord</t>
  </si>
  <si>
    <t>swb2403-mv06</t>
  </si>
  <si>
    <t>WL06729, WG W van Boekweitakkers, Dalerveen</t>
  </si>
  <si>
    <t>swb2403-mv07</t>
  </si>
  <si>
    <t>swb2404-mv04</t>
  </si>
  <si>
    <t>WL03439, WG thv Burg. de Kockstraat 117, Oosterhesselen</t>
  </si>
  <si>
    <t>s7783bh04ah0</t>
  </si>
  <si>
    <t>Effluent awzi Loko Gramsbergen</t>
  </si>
  <si>
    <t>wd2024001695-04</t>
  </si>
  <si>
    <t>IJSSELOOG</t>
  </si>
  <si>
    <t>wd2024007100-04</t>
  </si>
  <si>
    <t>wd2024007101-04</t>
  </si>
  <si>
    <t>ZH----</t>
  </si>
  <si>
    <t>wd2024007102-04</t>
  </si>
  <si>
    <t>wd2024009291-04</t>
  </si>
  <si>
    <t>wd2024010103-04</t>
  </si>
  <si>
    <t>wd2024010104-04</t>
  </si>
  <si>
    <t>wd2024012848-04</t>
  </si>
  <si>
    <t>Berkel, oppervlaktewater Bovenstrooms van de RWZI Haarlo</t>
  </si>
  <si>
    <t>yiv-ber-dir-mp02</t>
  </si>
  <si>
    <t>Berkel, oppervlaktewater Benedenstrooms van de RWZI Haarlo</t>
  </si>
  <si>
    <t>yoij01</t>
  </si>
  <si>
    <t>Oude Ijssel Gaswalbrug Doetinchem</t>
  </si>
  <si>
    <t>yoij03</t>
  </si>
  <si>
    <t>yoij04</t>
  </si>
  <si>
    <t>Oude IJssel Oversluis Ulft</t>
  </si>
  <si>
    <t>yoij20</t>
  </si>
  <si>
    <t>Oude IJssel ter hoogte van A18 Doetinchem</t>
  </si>
  <si>
    <t>yoij24</t>
  </si>
  <si>
    <t>Oude IJssel benedenstrooms Wijnbergse Loopgraaf Doetinchem</t>
  </si>
  <si>
    <t>wd20233326-03</t>
  </si>
  <si>
    <t>zh----</t>
  </si>
  <si>
    <t>wd20233327-04</t>
  </si>
  <si>
    <t>z24mzo21</t>
  </si>
  <si>
    <t>z24mzo22</t>
  </si>
  <si>
    <t>z24mzo30</t>
  </si>
  <si>
    <t>wjc-1-5</t>
  </si>
  <si>
    <t>wjc-1-6</t>
  </si>
  <si>
    <t>z24fhe19</t>
  </si>
  <si>
    <t>owb2410-mv01</t>
  </si>
  <si>
    <t>WTG parallel aan Frieseweg, N-zijde</t>
  </si>
  <si>
    <t>owb2410-mv02</t>
  </si>
  <si>
    <t>WTG haaks op Nesweg, tot aan vaste dam</t>
  </si>
  <si>
    <t>owb2410-mv03</t>
  </si>
  <si>
    <t>WTG haaks op Nesweg, vanaf vaste dam richting IJssel</t>
  </si>
  <si>
    <t>owb2410-mv04</t>
  </si>
  <si>
    <t>WTG haaks op Frieseweg in noordelijke richting</t>
  </si>
  <si>
    <t>swb2406-mv01</t>
  </si>
  <si>
    <t>WL01388, WG W van Walboersweg, Harbrinkhoek</t>
  </si>
  <si>
    <t>swb2406-mv02</t>
  </si>
  <si>
    <t>WL01471, Vijver tussen Broekland en Esrand, Vriezenveen</t>
  </si>
  <si>
    <t>swb2406-mv05</t>
  </si>
  <si>
    <t>WL01439, WG langs Horstweg, Vriezenveen</t>
  </si>
  <si>
    <t>swb2406-mv06</t>
  </si>
  <si>
    <t>swb2406-mv07</t>
  </si>
  <si>
    <t>WL01440, WG langs Boslandweg, Vriezenveen</t>
  </si>
  <si>
    <t>swb2406-mv08</t>
  </si>
  <si>
    <t>swb2406-mv11</t>
  </si>
  <si>
    <t>WL01674, WG parallel aan Prinsenkamp, Vroomshoop</t>
  </si>
  <si>
    <t>swb2406-mv12</t>
  </si>
  <si>
    <t>WL01635, WG op landgrens nabij Beltweg, Langeveen</t>
  </si>
  <si>
    <t>swb2406-mv13</t>
  </si>
  <si>
    <t>WL01635, WG op landgrens N van Broekdijk, Langeveen</t>
  </si>
  <si>
    <t>swb2406-mv15</t>
  </si>
  <si>
    <t>WL01311, WG nabij Binnenveldsweg, Tubbergen</t>
  </si>
  <si>
    <t>swb2406-mv16</t>
  </si>
  <si>
    <t>WL01311, WG nabij Velserweg, Tubbergen</t>
  </si>
  <si>
    <t>swb2406-mv18</t>
  </si>
  <si>
    <t>WL01367, WG W van Denekamperweg, Geesteren</t>
  </si>
  <si>
    <t>s7532rb090h1</t>
  </si>
  <si>
    <t>Uitstroomduiker helofytenfilter</t>
  </si>
  <si>
    <t>s7545rd050h1</t>
  </si>
  <si>
    <t>s7547pr022h1</t>
  </si>
  <si>
    <t>Bemonsteringspot in IBA</t>
  </si>
  <si>
    <t>ywb2406-mv01s1</t>
  </si>
  <si>
    <t>WTG haaks op Het Stapelbroek in O-richting. N-zijde Heiderboomsdijk</t>
  </si>
  <si>
    <t>ywb2406-mv02s1</t>
  </si>
  <si>
    <t>WTG haaks op Zelleweg in ZW-richting</t>
  </si>
  <si>
    <t>ywb2406-mv03s1</t>
  </si>
  <si>
    <t>WTG aan weerszijde van de Zelledijk. Parallel aan Helderboomsdijk</t>
  </si>
  <si>
    <t>ywb2406-mv05s1</t>
  </si>
  <si>
    <t>WTG haaks op Het Stapelbroek in ZO-richting. Z-zijde Helderboomsdijk</t>
  </si>
  <si>
    <t>ywb2406-mv08s1</t>
  </si>
  <si>
    <t>WTG tussen Ruurloseweg, Zelledijk en Sarinkdijk</t>
  </si>
  <si>
    <t>ywb2406-mv09s1</t>
  </si>
  <si>
    <t>WTG W-zijde golfbaan. Parallel aan Hole 16</t>
  </si>
  <si>
    <t>ywb2406-mv10s1</t>
  </si>
  <si>
    <t>WTG aan weerszijde van de Sarinkdijk, gelegen tussen Varsel en de golfbaan</t>
  </si>
  <si>
    <t>ywb2406-mv11s1</t>
  </si>
  <si>
    <t>WTG aan de Reerinkweg en Sarinkdijk, ZW-zijde golfbaan</t>
  </si>
  <si>
    <t>ywb2406-mv13s1</t>
  </si>
  <si>
    <t>WTG N-zijde Varsselseweg, W-zijde golfbaan</t>
  </si>
  <si>
    <t>ywb2406-mv19s1</t>
  </si>
  <si>
    <t>WTG tussen Blekweg en Sarinkdijk,  NO-zijde golfbaan</t>
  </si>
  <si>
    <t>ywb2406-mv20s1</t>
  </si>
  <si>
    <t>WTG parallel aan Gotinkweg, NO-zijde golfbaan</t>
  </si>
  <si>
    <t>z24fhe20</t>
  </si>
  <si>
    <t>Effluent septic-tank</t>
  </si>
  <si>
    <t>z24fhe21</t>
  </si>
  <si>
    <t>lk-effl-rwzirijs-t1-aw</t>
  </si>
  <si>
    <t>Effluent rwzi Rijssen t1</t>
  </si>
  <si>
    <t>lk-effl-rwzirijs-t2-aw</t>
  </si>
  <si>
    <t>Effluent rwzi Rijssen t2</t>
  </si>
  <si>
    <t>lk-infl-rwzirijs-t1-aw</t>
  </si>
  <si>
    <t>Influent rwzi Rijssen t1</t>
  </si>
  <si>
    <t>lk-infl-rwzirijs-t2-aw</t>
  </si>
  <si>
    <t>Influent rwzi Rijssen t2</t>
  </si>
  <si>
    <t>s7627na003h1</t>
  </si>
  <si>
    <t>Bemonsteringsvoorziening wasplaats/tankplaats</t>
  </si>
  <si>
    <t>s7695tp003h1</t>
  </si>
  <si>
    <t>Bemonsteringsvoorziening wasplaats</t>
  </si>
  <si>
    <t>s7695tp003h2</t>
  </si>
  <si>
    <t>Bemonsteringsvoorziening tankplaats</t>
  </si>
  <si>
    <t>yooij01</t>
  </si>
  <si>
    <t>Oude IJssel Gaswalbrug Doetinchem</t>
  </si>
  <si>
    <t>51.96523</t>
  </si>
  <si>
    <t>6.28414</t>
  </si>
  <si>
    <t>yooij04</t>
  </si>
  <si>
    <t>51.89029</t>
  </si>
  <si>
    <t>6.3865</t>
  </si>
  <si>
    <t>yooij24</t>
  </si>
  <si>
    <t>z-oostwold-bel</t>
  </si>
  <si>
    <t>Biologisch proces dectrale zuivering Oosterwold</t>
  </si>
  <si>
    <t>z24mzo35</t>
  </si>
  <si>
    <t>Effluent Elandweg 3 septictank</t>
  </si>
  <si>
    <t>z24mzo36</t>
  </si>
  <si>
    <t>Effluent Elandweg 4 septictank</t>
  </si>
  <si>
    <t>z24mzo37</t>
  </si>
  <si>
    <t>Effluent Elandweg 14 septictank</t>
  </si>
  <si>
    <t>z24mzo38</t>
  </si>
  <si>
    <t>Effluent Elandweg 21 septictank</t>
  </si>
  <si>
    <t>z26en-048</t>
  </si>
  <si>
    <t>Burchtkamp nieuwe plas</t>
  </si>
  <si>
    <t>Myne</t>
  </si>
  <si>
    <t>a8084pt15</t>
  </si>
  <si>
    <t>ytzwprtnz</t>
  </si>
  <si>
    <t>lk-effl-rwzialms-t1-aw</t>
  </si>
  <si>
    <t>Effluent rwzi Almelo-Sumpel t1</t>
  </si>
  <si>
    <t>lk-infl-rwzialms-t1-aw</t>
  </si>
  <si>
    <t>Influent rwzi Almelo-Sumpel t1</t>
  </si>
  <si>
    <t>lvio24-12-01</t>
  </si>
  <si>
    <t>Ringonderzoek VIO 24-12 fles 1</t>
  </si>
  <si>
    <t>lvio24-12-02</t>
  </si>
  <si>
    <t>Ringonderzoek VIO 24-12 fles 2</t>
  </si>
  <si>
    <t>lvio24-12-03</t>
  </si>
  <si>
    <t>Ringonderzoek VIO 24-12 fles 3</t>
  </si>
  <si>
    <t>lvio24-12-04</t>
  </si>
  <si>
    <t>Ringonderzoek VIO 24-12 fles 4</t>
  </si>
  <si>
    <t>lvio24-12-05</t>
  </si>
  <si>
    <t>Ringonderzoek VIO 24-12 fles 5</t>
  </si>
  <si>
    <t>lvio24-12-06</t>
  </si>
  <si>
    <t>Ringonderzoek VIO 24-12 fles 6</t>
  </si>
  <si>
    <t>lvio24-32-ow5</t>
  </si>
  <si>
    <t>Ringonderzoek VIO 24-32 ow5</t>
  </si>
  <si>
    <t>lvio24-32-ow6</t>
  </si>
  <si>
    <t>Ringonderzoek VIO 24-32 ow6</t>
  </si>
  <si>
    <t>lvio24-32-std7</t>
  </si>
  <si>
    <t>Ringonderzoek VIO 24-32 std7</t>
  </si>
  <si>
    <t>z-oorsterwold-buf1</t>
  </si>
  <si>
    <t>1ste buffertank Decentrale zuivering Oosterwold</t>
  </si>
  <si>
    <t>z-oosterwold-bel</t>
  </si>
  <si>
    <t>Beluchting Decentrale zuivering  Oosterwold</t>
  </si>
  <si>
    <t>z-oosterwold-buf1</t>
  </si>
  <si>
    <t>z8124-01</t>
  </si>
  <si>
    <t>otdgsraalte</t>
  </si>
  <si>
    <t>ate5280</t>
  </si>
  <si>
    <t>Van de Kletersteeg''s Bakkerij B.V. MW</t>
  </si>
  <si>
    <t>lk-effl-rwzialms-t2-aw</t>
  </si>
  <si>
    <t>Effluent rwzi Almelo-Sumpel t2</t>
  </si>
  <si>
    <t>lk-infl-rwzialms-t2-aw</t>
  </si>
  <si>
    <t>Influent rwzi Almelo-Sumpel t2</t>
  </si>
  <si>
    <t>o7707ar</t>
  </si>
  <si>
    <t>Indicatief monster na vermoeden blauwalg in Wijhe</t>
  </si>
  <si>
    <t>s7925pt10ah1</t>
  </si>
  <si>
    <t>GBM en Wasplaats</t>
  </si>
  <si>
    <t>wdput1</t>
  </si>
  <si>
    <t>put 1</t>
  </si>
  <si>
    <t>wdput2</t>
  </si>
  <si>
    <t>put 2</t>
  </si>
  <si>
    <t>z12586-01</t>
  </si>
  <si>
    <t>z15045-01</t>
  </si>
  <si>
    <t>z400-x-1102-1</t>
  </si>
  <si>
    <t>Externe aanvoer -Decentrale zuivering Horsterwold Almere</t>
  </si>
  <si>
    <t>z400-x-1102-2</t>
  </si>
  <si>
    <t>Maandverzamelmonster Orgaworld Karperweg terreinwater</t>
  </si>
  <si>
    <t>a1vos0027</t>
  </si>
  <si>
    <t>Proefmonster Mars- Veghel</t>
  </si>
  <si>
    <t>lywrij00013</t>
  </si>
  <si>
    <t>Monster WRIJ00013</t>
  </si>
  <si>
    <t>lywrij00014</t>
  </si>
  <si>
    <t>Monster WRIJ00014</t>
  </si>
  <si>
    <t>lywrij00015</t>
  </si>
  <si>
    <t>Monster WRIJ00015</t>
  </si>
  <si>
    <t>lywrij00016</t>
  </si>
  <si>
    <t>Monster WRIJ00016</t>
  </si>
  <si>
    <t>lywrij00017</t>
  </si>
  <si>
    <t>Monster WRIJ00017</t>
  </si>
  <si>
    <t>lywrij00018</t>
  </si>
  <si>
    <t>Monster WRIJ00018</t>
  </si>
  <si>
    <t>lmiddenraai1</t>
  </si>
  <si>
    <t>Monster 1 middenraai, WB veld</t>
  </si>
  <si>
    <t>lmiddenraai2</t>
  </si>
  <si>
    <t>Monster 2 middenraai, JB Kanweg</t>
  </si>
  <si>
    <t>lmiddenraai3</t>
  </si>
  <si>
    <t>Monster 3 middenraai, Brokweg bij NAM locatie</t>
  </si>
  <si>
    <t>lmiddenraai4</t>
  </si>
  <si>
    <t>Monster 4 middenraai, JB Kanweg/Borkweg splitsing</t>
  </si>
  <si>
    <t>lmiddenraai5</t>
  </si>
  <si>
    <t>Monster 5 middenraai, BBK Witteveen/JB Kanweg</t>
  </si>
  <si>
    <t>lmiddenraai6</t>
  </si>
  <si>
    <t>Monster 6 middenraai, Mepperstraat/Mantingerdijk</t>
  </si>
  <si>
    <t>s7556nc011h0</t>
  </si>
  <si>
    <t>Effluent awzi Jonkman h0</t>
  </si>
  <si>
    <t>s7556nc011h1</t>
  </si>
  <si>
    <t>Effluent awzi Jonkman h1</t>
  </si>
  <si>
    <t>a284052</t>
  </si>
  <si>
    <t>Stadsvijver Amersfoort Hoogland, de Tol</t>
  </si>
  <si>
    <t>52.17811</t>
  </si>
  <si>
    <t>5.37233</t>
  </si>
  <si>
    <t>a8094pw42</t>
  </si>
  <si>
    <t>Steekmonster uit oppervlaktewater Hattemerbroek</t>
  </si>
  <si>
    <t>lophalenwilbo</t>
  </si>
  <si>
    <t>Ophalen monster Wilbo Enschede</t>
  </si>
  <si>
    <t>52.23745</t>
  </si>
  <si>
    <t>6.88456</t>
  </si>
  <si>
    <t>o7903an1-1</t>
  </si>
  <si>
    <t>Fokker Aerostructures BV. Effluent ONO-installatie.</t>
  </si>
  <si>
    <t>s7621ba115h0167h7</t>
  </si>
  <si>
    <t>effluent steekmonster lozing OBAS</t>
  </si>
  <si>
    <t>s7741mj032b0</t>
  </si>
  <si>
    <t>Multinal Group B.V. Multinal Group BV eindpunt</t>
  </si>
  <si>
    <t>s7761px005b0</t>
  </si>
  <si>
    <t>Powercoat B.V. Powercoat BV Totaal</t>
  </si>
  <si>
    <t>z24dco07</t>
  </si>
  <si>
    <t>Lozing op oppervlaktewater J. Huydecoperweg 10 (middelste pvc-buis)</t>
  </si>
  <si>
    <t>z24fhe22</t>
  </si>
  <si>
    <t>wdodij</t>
  </si>
  <si>
    <t>o9418tm7-1</t>
  </si>
  <si>
    <t>yiv-lts-dir-mp01</t>
  </si>
  <si>
    <t>Langerakse Tochsloot, bovenstrooms van lp Vulcanus</t>
  </si>
  <si>
    <t>stp250</t>
  </si>
  <si>
    <t>a8094pw42-1</t>
  </si>
  <si>
    <t>a8094pw42-2</t>
  </si>
  <si>
    <t>Bovenstrooms van vervuilde c-watergang</t>
  </si>
  <si>
    <t>lvio24-33aw7</t>
  </si>
  <si>
    <t>Ringonderzoek VIO 24-33</t>
  </si>
  <si>
    <t>lvio24-33aw8</t>
  </si>
  <si>
    <t>lvio24-33gw3</t>
  </si>
  <si>
    <t>lvio24-33gw4</t>
  </si>
  <si>
    <t>lvio24-33ow5</t>
  </si>
  <si>
    <t>lvio24-33ow6</t>
  </si>
  <si>
    <t>lvio24-33std9</t>
  </si>
  <si>
    <t>Attero BV, Wijster. LP 4 (mp 2a) grijswater naar RWZI Beilen.</t>
  </si>
  <si>
    <t>s250ikadez</t>
  </si>
  <si>
    <t>RWZI Den Ham extra monsterkast</t>
  </si>
  <si>
    <t>s7676st010h0</t>
  </si>
  <si>
    <t>Aalderink Poedercoaten</t>
  </si>
  <si>
    <t>s7887vb039h1</t>
  </si>
  <si>
    <t>Bemonstering Bassin</t>
  </si>
  <si>
    <t>wd24-060973</t>
  </si>
  <si>
    <t>wd24-060985</t>
  </si>
  <si>
    <t>wd24-111836</t>
  </si>
  <si>
    <t>BNIEORVIX</t>
  </si>
  <si>
    <t>ztzenem</t>
  </si>
  <si>
    <t>Nemacontrol B.V., Emmeloord CP</t>
  </si>
  <si>
    <t>a202679</t>
  </si>
  <si>
    <t>B-watergang Voskuilerdijk, Hattemerbroek</t>
  </si>
  <si>
    <t>52.47978</t>
  </si>
  <si>
    <t>6.00295</t>
  </si>
  <si>
    <t>a240440</t>
  </si>
  <si>
    <t>Duivendanswetering, Wezep</t>
  </si>
  <si>
    <t>52.47309</t>
  </si>
  <si>
    <t>5.99762</t>
  </si>
  <si>
    <t>a3762ea33-4</t>
  </si>
  <si>
    <t>JDB mp4</t>
  </si>
  <si>
    <t>RWZI Olburgen slibgisting 1 uitgaand</t>
  </si>
  <si>
    <t>RWZI Olburgen slibgisting 2 uitgaand</t>
  </si>
  <si>
    <t>a8094pw24</t>
  </si>
  <si>
    <t>Steekmonster opppervlaktewater vervuild</t>
  </si>
  <si>
    <t>zhdo2024-01</t>
  </si>
  <si>
    <t>Lozingspijp kavelsloot</t>
  </si>
  <si>
    <t>zhdo2024-02</t>
  </si>
  <si>
    <t>percolaatwater hoek terrein-container opstelplaats-bos</t>
  </si>
  <si>
    <t>orsc24119-1</t>
  </si>
  <si>
    <t>Watermonster hemelwater van terrein Bosma te Zwartsluis</t>
  </si>
  <si>
    <t>s2411191240</t>
  </si>
  <si>
    <t>Hesbeek nabij Vliegveld Twente</t>
  </si>
  <si>
    <t>s2411191258</t>
  </si>
  <si>
    <t>Koppelleiding nabij Vliegveld Twente</t>
  </si>
  <si>
    <t>s7844tc032b0</t>
  </si>
  <si>
    <t>Zincoat BV; eindpunt procesafvalwater (Boerdijk)</t>
  </si>
  <si>
    <t>agow;alow;asow;baow;beow;bow;caow;cdow;coow;crow;cuow;feow;hgow;kow;mgow;mnow;moow;naow;niow;pbow;sbow;seow;snow;srow;sttlow;tiow;teow;tlow;uow;vow;wow;znow</t>
  </si>
  <si>
    <t>agaw;alaw;asaw;baaw;beaw;baw;caaw;cdaw;coaw;craw;cuaw;feaw;hgaw;kaw;mgaw;mnaw;moaw;naaw;niaw;pbaw;sbaw;seaw;snaw;sraw;sttlaw;tiaw;teaw;tlaw;uaw;vaw;waw;znaw</t>
  </si>
  <si>
    <t>bem-wrij (Bemonstering Rijn en IJssel)</t>
  </si>
  <si>
    <t>bem-zzl (Bemonstering Zuiderzeeland)</t>
  </si>
  <si>
    <t>butyltin (butyltin)</t>
  </si>
  <si>
    <t>ext254 (Extinctiebepaling bij 254nm)</t>
  </si>
  <si>
    <t>ext450 (Extinctiebepaling bij 450nm)</t>
  </si>
  <si>
    <t>lcms-bm (Bestrijdingsmiddelen (LCMS))</t>
  </si>
  <si>
    <t>owpers</t>
  </si>
  <si>
    <t>stpblueelephant-v</t>
  </si>
  <si>
    <t>Smurfit Kappa Mercurius B.V. EMF</t>
  </si>
  <si>
    <t>atv0347</t>
  </si>
  <si>
    <t>Provincie Gelderland, voormalige stortplaats Hattem CP</t>
  </si>
  <si>
    <t>a203010</t>
  </si>
  <si>
    <t>Veldhuizerspreng, Loenen</t>
  </si>
  <si>
    <t>52.14357</t>
  </si>
  <si>
    <t>6.04032</t>
  </si>
  <si>
    <t>a203024</t>
  </si>
  <si>
    <t>Veldhuizerspreng, Loene, bovenstrooms de stuw  en het spoor</t>
  </si>
  <si>
    <t>52.13658</t>
  </si>
  <si>
    <t>6.01929</t>
  </si>
  <si>
    <t>a208010</t>
  </si>
  <si>
    <t>Bakhuisbos</t>
  </si>
  <si>
    <t>52.39397</t>
  </si>
  <si>
    <t>6.00937</t>
  </si>
  <si>
    <t>a223110</t>
  </si>
  <si>
    <t>Emperbeek Empe</t>
  </si>
  <si>
    <t>52.15103</t>
  </si>
  <si>
    <t>6.13946</t>
  </si>
  <si>
    <t>a223111</t>
  </si>
  <si>
    <t>Voorstondense Beek voor instroom Oude IJssel</t>
  </si>
  <si>
    <t>52.14565</t>
  </si>
  <si>
    <t>6.16282</t>
  </si>
  <si>
    <t>a223112</t>
  </si>
  <si>
    <t>Haarsloot Brummen voor instroom Oude IJssel</t>
  </si>
  <si>
    <t>52.14373</t>
  </si>
  <si>
    <t>6.15187</t>
  </si>
  <si>
    <t>Bussloo (bij de brug), Wilp, De Withagen</t>
  </si>
  <si>
    <t>Sloot langs dijk in gebied waar geen ATM zand is toegepast</t>
  </si>
  <si>
    <t>Eemdijk Bunschoten 1</t>
  </si>
  <si>
    <t>5.36223</t>
  </si>
  <si>
    <t>a287204</t>
  </si>
  <si>
    <t>Barneveldsebeek Achterveld</t>
  </si>
  <si>
    <t>52.14748</t>
  </si>
  <si>
    <t>5.50408</t>
  </si>
  <si>
    <t>a287213</t>
  </si>
  <si>
    <t>Barneveldsebeek Schammer</t>
  </si>
  <si>
    <t>52.15625</t>
  </si>
  <si>
    <t>5.42081</t>
  </si>
  <si>
    <t>a287248</t>
  </si>
  <si>
    <t>Kleine Barneveldse beek thv Otelaar</t>
  </si>
  <si>
    <t>52.14624</t>
  </si>
  <si>
    <t>5.55808</t>
  </si>
  <si>
    <t>a288015</t>
  </si>
  <si>
    <t>Poel 2 bos Klein Wolfswinkel Renswoude</t>
  </si>
  <si>
    <t>52.06764</t>
  </si>
  <si>
    <t>5.52298</t>
  </si>
  <si>
    <t>a288372</t>
  </si>
  <si>
    <t>Plas van Gent de Ginkel ven noord-west Ede</t>
  </si>
  <si>
    <t>52.05061</t>
  </si>
  <si>
    <t>5.72251</t>
  </si>
  <si>
    <t>a289649</t>
  </si>
  <si>
    <t>52.0898</t>
  </si>
  <si>
    <t>5.85558</t>
  </si>
  <si>
    <t>a289651</t>
  </si>
  <si>
    <t>Hoge Veluwe ven 2 IJzeren Man</t>
  </si>
  <si>
    <t>52.08386</t>
  </si>
  <si>
    <t>5.85625</t>
  </si>
  <si>
    <t>a289820</t>
  </si>
  <si>
    <t>Leersumse veld-N</t>
  </si>
  <si>
    <t>52.04281</t>
  </si>
  <si>
    <t>5.44419</t>
  </si>
  <si>
    <t>a289975</t>
  </si>
  <si>
    <t>52.09001</t>
  </si>
  <si>
    <t>5.38093</t>
  </si>
  <si>
    <t>a3762ek30-1</t>
  </si>
  <si>
    <t>kemetyl MP1</t>
  </si>
  <si>
    <t>Gebr.Beijer</t>
  </si>
  <si>
    <t>a3781ja10-1</t>
  </si>
  <si>
    <t>Rioolgemaal</t>
  </si>
  <si>
    <t>a3825al15-2</t>
  </si>
  <si>
    <t>AW-5 &amp; AW-6</t>
  </si>
  <si>
    <t>Foppen bedrijfsafvalwater</t>
  </si>
  <si>
    <t>a3846bx33-1</t>
  </si>
  <si>
    <t>Zandink obas wasplaats</t>
  </si>
  <si>
    <t>a3846bx33-2</t>
  </si>
  <si>
    <t>Zandink Terreinwater</t>
  </si>
  <si>
    <t>a610002</t>
  </si>
  <si>
    <t>Veldbeek</t>
  </si>
  <si>
    <t>52.15215</t>
  </si>
  <si>
    <t>6.09413</t>
  </si>
  <si>
    <t>a610012</t>
  </si>
  <si>
    <t>De Leigraaf</t>
  </si>
  <si>
    <t>52.17694</t>
  </si>
  <si>
    <t>6.15593</t>
  </si>
  <si>
    <t>a610031</t>
  </si>
  <si>
    <t>Gravensloot</t>
  </si>
  <si>
    <t>52.17033</t>
  </si>
  <si>
    <t>6.11349</t>
  </si>
  <si>
    <t>a640078</t>
  </si>
  <si>
    <t>Barneveldse Beek</t>
  </si>
  <si>
    <t>52.12957</t>
  </si>
  <si>
    <t>5.58407</t>
  </si>
  <si>
    <t>a640079</t>
  </si>
  <si>
    <t>Lunterse Beek</t>
  </si>
  <si>
    <t>52.07127</t>
  </si>
  <si>
    <t>5.49792</t>
  </si>
  <si>
    <t>a640080</t>
  </si>
  <si>
    <t>52.07624</t>
  </si>
  <si>
    <t>5.52712</t>
  </si>
  <si>
    <t>a640134</t>
  </si>
  <si>
    <t>Meander Barneveldse Beek</t>
  </si>
  <si>
    <t>52.14479</t>
  </si>
  <si>
    <t>5.5221</t>
  </si>
  <si>
    <t>a640135</t>
  </si>
  <si>
    <t>52.14064</t>
  </si>
  <si>
    <t>5.53914</t>
  </si>
  <si>
    <t>a640136</t>
  </si>
  <si>
    <t>52.12613</t>
  </si>
  <si>
    <t>5.61193</t>
  </si>
  <si>
    <t>a640142</t>
  </si>
  <si>
    <t>Oosterlijke singelgracht</t>
  </si>
  <si>
    <t>5.39678</t>
  </si>
  <si>
    <t>a640144</t>
  </si>
  <si>
    <t>Woudenbergse Grift</t>
  </si>
  <si>
    <t>52.10241</t>
  </si>
  <si>
    <t>5.40408</t>
  </si>
  <si>
    <t>a640152</t>
  </si>
  <si>
    <t>Grote Valkse Beek</t>
  </si>
  <si>
    <t>52.12599</t>
  </si>
  <si>
    <t>5.65742</t>
  </si>
  <si>
    <t>a640261</t>
  </si>
  <si>
    <t>Zijdewetering</t>
  </si>
  <si>
    <t>52.04421</t>
  </si>
  <si>
    <t>5.55442</t>
  </si>
  <si>
    <t>a688003</t>
  </si>
  <si>
    <t>Sloot Renkum</t>
  </si>
  <si>
    <t>51.96899</t>
  </si>
  <si>
    <t>5.73104</t>
  </si>
  <si>
    <t>a688004</t>
  </si>
  <si>
    <t>Zuiveringsmoeras nabij Sloot Renkum</t>
  </si>
  <si>
    <t>51.97218</t>
  </si>
  <si>
    <t>5.73873</t>
  </si>
  <si>
    <t>a688006</t>
  </si>
  <si>
    <t>Heiligenbergerbeek</t>
  </si>
  <si>
    <t>52.11429</t>
  </si>
  <si>
    <t>5.40198</t>
  </si>
  <si>
    <t>a7333np10</t>
  </si>
  <si>
    <t>a7333np100</t>
  </si>
  <si>
    <t>Ekro Effluent awzi</t>
  </si>
  <si>
    <t>plassen op het perceel, meerdere plekken</t>
  </si>
  <si>
    <t>a8161ph40-01</t>
  </si>
  <si>
    <t>a8161ph40-02</t>
  </si>
  <si>
    <t>Influent RWZI</t>
  </si>
  <si>
    <t>Gosschalk effluent vetput</t>
  </si>
  <si>
    <t>Gossdchalk / Family Beef</t>
  </si>
  <si>
    <t>a8191aa4-2l</t>
  </si>
  <si>
    <t>Akzonobel Obas Dock Shelter</t>
  </si>
  <si>
    <t>a980700</t>
  </si>
  <si>
    <t>a980701</t>
  </si>
  <si>
    <t>a980702</t>
  </si>
  <si>
    <t>Aanzanding oost</t>
  </si>
  <si>
    <t>a980703</t>
  </si>
  <si>
    <t>Aanzanding west</t>
  </si>
  <si>
    <t>lawvv00001</t>
  </si>
  <si>
    <t>Monster WVV00001</t>
  </si>
  <si>
    <t>lawvv00002</t>
  </si>
  <si>
    <t>Monster WVV00002</t>
  </si>
  <si>
    <t>lawvv00003</t>
  </si>
  <si>
    <t>Monster WVV00003</t>
  </si>
  <si>
    <t>lfgh042op</t>
  </si>
  <si>
    <t>FGH042 emballage opname test</t>
  </si>
  <si>
    <t>lfgh042opd</t>
  </si>
  <si>
    <t>FGH042 emballage opname duplo</t>
  </si>
  <si>
    <t>lfgh042ref</t>
  </si>
  <si>
    <t>FGH042 emballage opname test ref</t>
  </si>
  <si>
    <t>lwdod0001</t>
  </si>
  <si>
    <t>lwdod0002</t>
  </si>
  <si>
    <t>lwdod0003</t>
  </si>
  <si>
    <t>lwdod0004</t>
  </si>
  <si>
    <t>lwdod0005</t>
  </si>
  <si>
    <t>lwdod0006</t>
  </si>
  <si>
    <t>lwdod0007</t>
  </si>
  <si>
    <t>lwdod0008</t>
  </si>
  <si>
    <t>lwdod0009</t>
  </si>
  <si>
    <t>lwdod0010</t>
  </si>
  <si>
    <t>lwdod0011</t>
  </si>
  <si>
    <t>lwdod0012</t>
  </si>
  <si>
    <t>lwdod0013</t>
  </si>
  <si>
    <t>lwdod0014</t>
  </si>
  <si>
    <t>lwdod0015</t>
  </si>
  <si>
    <t>lwdod0016</t>
  </si>
  <si>
    <t>lwdod0017</t>
  </si>
  <si>
    <t>lwdod0018</t>
  </si>
  <si>
    <t>lwdod0019</t>
  </si>
  <si>
    <t>lwdod0020</t>
  </si>
  <si>
    <t>lwdod0021</t>
  </si>
  <si>
    <t>lwdod0022</t>
  </si>
  <si>
    <t>lwdod0023</t>
  </si>
  <si>
    <t>lwdod0024</t>
  </si>
  <si>
    <t>lwdod0025</t>
  </si>
  <si>
    <t>lwdod0026</t>
  </si>
  <si>
    <t>lwdod0027</t>
  </si>
  <si>
    <t>lwdod0028</t>
  </si>
  <si>
    <t>lwdod0029</t>
  </si>
  <si>
    <t>lwdod0030</t>
  </si>
  <si>
    <t>lwdod0031</t>
  </si>
  <si>
    <t>lwdod0032</t>
  </si>
  <si>
    <t>lwdod0033</t>
  </si>
  <si>
    <t>lwdod0034</t>
  </si>
  <si>
    <t>lwdod0035</t>
  </si>
  <si>
    <t>lwdod0036</t>
  </si>
  <si>
    <t>lwdod0037</t>
  </si>
  <si>
    <t>lwdod0038</t>
  </si>
  <si>
    <t>lwdod0039</t>
  </si>
  <si>
    <t>lwdod0040</t>
  </si>
  <si>
    <t>lwdod0041</t>
  </si>
  <si>
    <t>lwdod0042</t>
  </si>
  <si>
    <t>lwdod0043</t>
  </si>
  <si>
    <t>lwdod0044</t>
  </si>
  <si>
    <t>lwdod0045</t>
  </si>
  <si>
    <t>lwdod0046</t>
  </si>
  <si>
    <t>lwdod0047</t>
  </si>
  <si>
    <t>lwdod0048</t>
  </si>
  <si>
    <t>lwdod0049</t>
  </si>
  <si>
    <t>lwdod0050</t>
  </si>
  <si>
    <t>lwdod0051</t>
  </si>
  <si>
    <t>lwdod0052</t>
  </si>
  <si>
    <t>lwdod0053</t>
  </si>
  <si>
    <t>lwdod0054</t>
  </si>
  <si>
    <t>lwdod0055</t>
  </si>
  <si>
    <t>lwdod0056</t>
  </si>
  <si>
    <t>lwdod0057</t>
  </si>
  <si>
    <t>lwdod0058</t>
  </si>
  <si>
    <t>lwdod0059</t>
  </si>
  <si>
    <t>lwdod0060</t>
  </si>
  <si>
    <t>lwdod0061</t>
  </si>
  <si>
    <t>lwdod0062</t>
  </si>
  <si>
    <t>lwdod0063</t>
  </si>
  <si>
    <t>lwdod0064</t>
  </si>
  <si>
    <t>lwdod0065</t>
  </si>
  <si>
    <t>lwdod0066</t>
  </si>
  <si>
    <t>lwdod0067</t>
  </si>
  <si>
    <t>lwdod0068</t>
  </si>
  <si>
    <t>lwdod0069</t>
  </si>
  <si>
    <t>lwdod0070</t>
  </si>
  <si>
    <t>lwdod0071</t>
  </si>
  <si>
    <t>lwdod0072</t>
  </si>
  <si>
    <t>lwdod0073</t>
  </si>
  <si>
    <t>lwdod0074</t>
  </si>
  <si>
    <t>lwdod0075</t>
  </si>
  <si>
    <t>lwdod0076</t>
  </si>
  <si>
    <t>lwdod0077</t>
  </si>
  <si>
    <t>lwdod0078</t>
  </si>
  <si>
    <t>lwdod0079</t>
  </si>
  <si>
    <t>lwdod0080</t>
  </si>
  <si>
    <t>lwdod0081</t>
  </si>
  <si>
    <t>lwdod0082</t>
  </si>
  <si>
    <t>lwdod0083</t>
  </si>
  <si>
    <t>lwdod0084</t>
  </si>
  <si>
    <t>lwdod0085</t>
  </si>
  <si>
    <t>lwdod0086</t>
  </si>
  <si>
    <t>lwdod0087</t>
  </si>
  <si>
    <t>lwdod0088</t>
  </si>
  <si>
    <t>lwdod0089</t>
  </si>
  <si>
    <t>lwdod0090</t>
  </si>
  <si>
    <t>lwdod0091</t>
  </si>
  <si>
    <t>lwdod0092</t>
  </si>
  <si>
    <t>lwdod0093</t>
  </si>
  <si>
    <t>lwdod0094</t>
  </si>
  <si>
    <t>lwdod0095</t>
  </si>
  <si>
    <t>lwdod0096</t>
  </si>
  <si>
    <t>lwdod0097</t>
  </si>
  <si>
    <t>lwdod0098</t>
  </si>
  <si>
    <t>lwdod0099</t>
  </si>
  <si>
    <t>lwdod0100</t>
  </si>
  <si>
    <t>lwdod0101</t>
  </si>
  <si>
    <t>lwdod0102</t>
  </si>
  <si>
    <t>lwdod0103</t>
  </si>
  <si>
    <t>lwrij00001</t>
  </si>
  <si>
    <t>lwrij00002</t>
  </si>
  <si>
    <t>lwrij00003</t>
  </si>
  <si>
    <t>lwrij00004</t>
  </si>
  <si>
    <t>lwrij00005</t>
  </si>
  <si>
    <t>Monster wrij00005</t>
  </si>
  <si>
    <t>lwrij00006</t>
  </si>
  <si>
    <t>Monster wrij00006</t>
  </si>
  <si>
    <t>lwrij00007</t>
  </si>
  <si>
    <t>Monster wrij00007</t>
  </si>
  <si>
    <t>lwrij00008</t>
  </si>
  <si>
    <t>Monster wrij00008</t>
  </si>
  <si>
    <t>lwrij00009</t>
  </si>
  <si>
    <t>Monster wrij00009</t>
  </si>
  <si>
    <t>lwrij00010</t>
  </si>
  <si>
    <t>lwrij00011</t>
  </si>
  <si>
    <t>lwrij00012</t>
  </si>
  <si>
    <t>lwrij0100</t>
  </si>
  <si>
    <t>omd1012sdbb</t>
  </si>
  <si>
    <t>uitstroom baggerdepot beulaker contramonster</t>
  </si>
  <si>
    <t>omd1012spb</t>
  </si>
  <si>
    <t>Uitstroom baggerdepot beulaker</t>
  </si>
  <si>
    <t>orsc20241217-1</t>
  </si>
  <si>
    <t>Watermonster uit kast IMD</t>
  </si>
  <si>
    <t>orsc20241217-2</t>
  </si>
  <si>
    <t>Watermonster Kroesenallee nr.29</t>
  </si>
  <si>
    <t>orsc20241217-3</t>
  </si>
  <si>
    <t>Watermonster Kroesenallee nr.31</t>
  </si>
  <si>
    <t>orsc20241217-4</t>
  </si>
  <si>
    <t>Etmaalmonster influent leiding Hessenpoort</t>
  </si>
  <si>
    <t>orsc20241217-5</t>
  </si>
  <si>
    <t>Watermonster Witte huis de Horte</t>
  </si>
  <si>
    <t>orsc20241217-6</t>
  </si>
  <si>
    <t>Brunstingerleek brug in we</t>
  </si>
  <si>
    <t>6.497</t>
  </si>
  <si>
    <t>52.78498</t>
  </si>
  <si>
    <t>6.281</t>
  </si>
  <si>
    <t>o1leis10</t>
  </si>
  <si>
    <t>Bovenloop Leisloot</t>
  </si>
  <si>
    <t>52.78101</t>
  </si>
  <si>
    <t>6.35223</t>
  </si>
  <si>
    <t>o1oudd25</t>
  </si>
  <si>
    <t>Oude Diep Roode Brand</t>
  </si>
  <si>
    <t>52.79737</t>
  </si>
  <si>
    <t>6.53926</t>
  </si>
  <si>
    <t>o1oudd30</t>
  </si>
  <si>
    <t>52.78362</t>
  </si>
  <si>
    <t>6.53356</t>
  </si>
  <si>
    <t>Ruiner aa brug in Kraloerweg</t>
  </si>
  <si>
    <t>52.78279</t>
  </si>
  <si>
    <t>6.43946</t>
  </si>
  <si>
    <t>o12122024-1awpnij</t>
  </si>
  <si>
    <t>Wasplaats Nijensleek</t>
  </si>
  <si>
    <t>o12122024-1bwpnij</t>
  </si>
  <si>
    <t>Petgat Haagjesgracht</t>
  </si>
  <si>
    <t>polder Wetering</t>
  </si>
  <si>
    <t>o20241120-1</t>
  </si>
  <si>
    <t>Grondwater Sportlaan 2 Zwolle</t>
  </si>
  <si>
    <t>o22zandbcfs</t>
  </si>
  <si>
    <t>Smilde zand bcfs</t>
  </si>
  <si>
    <t>o-231124mes-lp</t>
  </si>
  <si>
    <t>Lozingspunt achter basin</t>
  </si>
  <si>
    <t>o-231124mes-opw</t>
  </si>
  <si>
    <t>Oppervlaktewater achter perceel</t>
  </si>
  <si>
    <t>o-231124mes-stuw</t>
  </si>
  <si>
    <t>Stuw nabij fietspad</t>
  </si>
  <si>
    <t>o-231124ven-opw</t>
  </si>
  <si>
    <t>A watergang achter singel</t>
  </si>
  <si>
    <t>Zandwetering Marsbrug deventer</t>
  </si>
  <si>
    <t>6.1565</t>
  </si>
  <si>
    <t>o3ugv36</t>
  </si>
  <si>
    <t>Stokvisweg</t>
  </si>
  <si>
    <t>52.32238</t>
  </si>
  <si>
    <t>Soestwetering spanjaardsdijk</t>
  </si>
  <si>
    <t>Soestwetering boxbergerweg</t>
  </si>
  <si>
    <t>o3vob80</t>
  </si>
  <si>
    <t>Oostenbroekswaterleiding west van Brunselweg</t>
  </si>
  <si>
    <t>52.40283</t>
  </si>
  <si>
    <t>6.32736</t>
  </si>
  <si>
    <t>soestwetering schooldijk</t>
  </si>
  <si>
    <t>o3vww26</t>
  </si>
  <si>
    <t>west van Okkenbroekstraat</t>
  </si>
  <si>
    <t>52.31632</t>
  </si>
  <si>
    <t>6.34761</t>
  </si>
  <si>
    <t>o54infl-d</t>
  </si>
  <si>
    <t>RWZI Hessenpoort, Dieze</t>
  </si>
  <si>
    <t>o54infl-h</t>
  </si>
  <si>
    <t>RWZI Hessenpoort, Hessenpoort</t>
  </si>
  <si>
    <t>o741816-b</t>
  </si>
  <si>
    <t>Afvalwater lab</t>
  </si>
  <si>
    <t>Ven Goudenploeg Boswaterij Smilde</t>
  </si>
  <si>
    <t>52.89989</t>
  </si>
  <si>
    <t>6.33951</t>
  </si>
  <si>
    <t>o8huza50</t>
  </si>
  <si>
    <t>Ven Hullenzand</t>
  </si>
  <si>
    <t>52.78032</t>
  </si>
  <si>
    <t>6.58035</t>
  </si>
  <si>
    <t>o8pbko10</t>
  </si>
  <si>
    <t>petgat Bakkerskooi, zuid van Oostelijke Schutsloot</t>
  </si>
  <si>
    <t>6.11006</t>
  </si>
  <si>
    <t>o8pbrm10</t>
  </si>
  <si>
    <t>52.74039</t>
  </si>
  <si>
    <t>6.10545</t>
  </si>
  <si>
    <t>o8pdok10</t>
  </si>
  <si>
    <t>petgat Oude Kerkweg, Dwarsgracht</t>
  </si>
  <si>
    <t>52.72659</t>
  </si>
  <si>
    <t>6.04265</t>
  </si>
  <si>
    <t>o8pkgr10</t>
  </si>
  <si>
    <t>petgat Kerkgracht, west van Kerkgracht</t>
  </si>
  <si>
    <t>52.68524</t>
  </si>
  <si>
    <t>6.1145</t>
  </si>
  <si>
    <t>o8pldw10</t>
  </si>
  <si>
    <t>Plasje Petgat Dwarsgracht</t>
  </si>
  <si>
    <t>52.7241</t>
  </si>
  <si>
    <t>Stobbenkolkje, zuid west Schutsloterwijde</t>
  </si>
  <si>
    <t>52.66115</t>
  </si>
  <si>
    <t>6.07516</t>
  </si>
  <si>
    <t>o8ppiv10</t>
  </si>
  <si>
    <t>petgat Pikkersvaart</t>
  </si>
  <si>
    <t>52.67181</t>
  </si>
  <si>
    <t>6.04113</t>
  </si>
  <si>
    <t>o8pwol10</t>
  </si>
  <si>
    <t>petgat Woldweg, petgatensysteem zuid van Venemaat</t>
  </si>
  <si>
    <t>52.65829</t>
  </si>
  <si>
    <t>6.03353</t>
  </si>
  <si>
    <t>Reeenveen, tegenover biol.station Wijste</t>
  </si>
  <si>
    <t>o8sbs01</t>
  </si>
  <si>
    <t>Oude bokssloot</t>
  </si>
  <si>
    <t>52.41403</t>
  </si>
  <si>
    <t>6.41755</t>
  </si>
  <si>
    <t>o8tsl12</t>
  </si>
  <si>
    <t>Bovenloop Zandwetering</t>
  </si>
  <si>
    <t>52.30408</t>
  </si>
  <si>
    <t>o8tsl17</t>
  </si>
  <si>
    <t>Watergang 70.92 Noord van Spoorlijn</t>
  </si>
  <si>
    <t>52.25176</t>
  </si>
  <si>
    <t>6.24113</t>
  </si>
  <si>
    <t>o8ufw62</t>
  </si>
  <si>
    <t>oost van Frieswijkerweg</t>
  </si>
  <si>
    <t>52.28849</t>
  </si>
  <si>
    <t>6.20306</t>
  </si>
  <si>
    <t>o8vac00</t>
  </si>
  <si>
    <t>Fazantenweide</t>
  </si>
  <si>
    <t>52.33443</t>
  </si>
  <si>
    <t>6.37169</t>
  </si>
  <si>
    <t>o8vamk40</t>
  </si>
  <si>
    <t>Vamkanaal ten oosten van Drijberseweg</t>
  </si>
  <si>
    <t>52.79784</t>
  </si>
  <si>
    <t>6.53209</t>
  </si>
  <si>
    <t>o8vamo95</t>
  </si>
  <si>
    <t>Wg Omg VAM-kanaal einde van Mera-sloot</t>
  </si>
  <si>
    <t>52.79632</t>
  </si>
  <si>
    <t>6.5264</t>
  </si>
  <si>
    <t>o8vehe50</t>
  </si>
  <si>
    <t>Ven Heideveld</t>
  </si>
  <si>
    <t>52.82075</t>
  </si>
  <si>
    <t>6.09244</t>
  </si>
  <si>
    <t>o8vep31</t>
  </si>
  <si>
    <t>Eendenplas</t>
  </si>
  <si>
    <t>52.33418</t>
  </si>
  <si>
    <t>6.3796</t>
  </si>
  <si>
    <t>o8vewo50</t>
  </si>
  <si>
    <t>Ven Woldberg</t>
  </si>
  <si>
    <t>52.80545</t>
  </si>
  <si>
    <t>6.11162</t>
  </si>
  <si>
    <t>o8veyh50</t>
  </si>
  <si>
    <t>Veenplas IJhorst</t>
  </si>
  <si>
    <t>52.66042</t>
  </si>
  <si>
    <t>6.28024</t>
  </si>
  <si>
    <t>o8vll77</t>
  </si>
  <si>
    <t>Lettelerleide</t>
  </si>
  <si>
    <t>52.27518</t>
  </si>
  <si>
    <t>6.28309</t>
  </si>
  <si>
    <t>o8vsbm10</t>
  </si>
  <si>
    <t>Veensloot de Bramen nrd van de Bramen, west Stouwe</t>
  </si>
  <si>
    <t>52.7382</t>
  </si>
  <si>
    <t>6.10663</t>
  </si>
  <si>
    <t>o8wsbl10</t>
  </si>
  <si>
    <t>oostelijk Ten Havesweg</t>
  </si>
  <si>
    <t>52.2968</t>
  </si>
  <si>
    <t>6.30654</t>
  </si>
  <si>
    <t>o8wsgv10</t>
  </si>
  <si>
    <t>Weseperweg</t>
  </si>
  <si>
    <t>52.31757</t>
  </si>
  <si>
    <t>6.22547</t>
  </si>
  <si>
    <t>o8wsgv20</t>
  </si>
  <si>
    <t>Velsdijk</t>
  </si>
  <si>
    <t>52.34234</t>
  </si>
  <si>
    <t>6.19939</t>
  </si>
  <si>
    <t>o8wsll10</t>
  </si>
  <si>
    <t>zuid van Boetelerveldweg</t>
  </si>
  <si>
    <t>52.37206</t>
  </si>
  <si>
    <t>6.30678</t>
  </si>
  <si>
    <t>o8wsll20</t>
  </si>
  <si>
    <t>zuid van Bisschopsweg</t>
  </si>
  <si>
    <t>52.34235</t>
  </si>
  <si>
    <t>6.35962</t>
  </si>
  <si>
    <t>o8wsnw30</t>
  </si>
  <si>
    <t>west Langerhorstweg</t>
  </si>
  <si>
    <t>52.35867</t>
  </si>
  <si>
    <t>6.19936</t>
  </si>
  <si>
    <t>o8wsnz10</t>
  </si>
  <si>
    <t>kruispunt Steenhaarweg/Ossenkampweg</t>
  </si>
  <si>
    <t>52.41606</t>
  </si>
  <si>
    <t>6.41124</t>
  </si>
  <si>
    <t>o8wsow20</t>
  </si>
  <si>
    <t>Hellendoornseweg</t>
  </si>
  <si>
    <t>52.36327</t>
  </si>
  <si>
    <t>6.37579</t>
  </si>
  <si>
    <t>o8wsrw10</t>
  </si>
  <si>
    <t>vanaf  brug zuid Bendijksweg</t>
  </si>
  <si>
    <t>52.42817</t>
  </si>
  <si>
    <t>6.24101</t>
  </si>
  <si>
    <t>o8wsrw20</t>
  </si>
  <si>
    <t>ten noorden brug Pruimersallee</t>
  </si>
  <si>
    <t>52.40918</t>
  </si>
  <si>
    <t>6.24429</t>
  </si>
  <si>
    <t>o8wssw10</t>
  </si>
  <si>
    <t>Dijkerhoekseweg</t>
  </si>
  <si>
    <t>52.28931</t>
  </si>
  <si>
    <t>6.35036</t>
  </si>
  <si>
    <t>o8wswl10</t>
  </si>
  <si>
    <t>noord van Okkenbroekstraat</t>
  </si>
  <si>
    <t>6.3344</t>
  </si>
  <si>
    <t>o8wswv10</t>
  </si>
  <si>
    <t>de Broeken</t>
  </si>
  <si>
    <t>52.82826</t>
  </si>
  <si>
    <t>6.29081</t>
  </si>
  <si>
    <t>o8wswv20</t>
  </si>
  <si>
    <t>zuid v Noorderveldweg</t>
  </si>
  <si>
    <t>52.85897</t>
  </si>
  <si>
    <t>6.24633</t>
  </si>
  <si>
    <t>o8wswv30</t>
  </si>
  <si>
    <t>NO van Naamen van Eemneslaan</t>
  </si>
  <si>
    <t>52.86708</t>
  </si>
  <si>
    <t>6.1486</t>
  </si>
  <si>
    <t>o8wszw10</t>
  </si>
  <si>
    <t>noord van Holstweg ( Wijheseweg )</t>
  </si>
  <si>
    <t>6.12746</t>
  </si>
  <si>
    <t>52.82734</t>
  </si>
  <si>
    <t>6.44152</t>
  </si>
  <si>
    <t>swb2407-mv02</t>
  </si>
  <si>
    <t>WL01060, Wg ten zuiden van Erve Escher, Zenderen</t>
  </si>
  <si>
    <t>swb2407-mv07</t>
  </si>
  <si>
    <t>WL02036/WL02041, Wg W van Weth. H.H. Korteboslaan, Rijssen</t>
  </si>
  <si>
    <t>swb2407-mv08</t>
  </si>
  <si>
    <t>WL07406, Wg O van Albertsdijk, Rijssen</t>
  </si>
  <si>
    <t>swb2407-mv09</t>
  </si>
  <si>
    <t>WL02026, Wg W van Beldmansweg, Nijverdal</t>
  </si>
  <si>
    <t>swb2407-mv12</t>
  </si>
  <si>
    <t>WL01321, Wg thv Enterweg 17, Rectum</t>
  </si>
  <si>
    <t>swb2407-mv15</t>
  </si>
  <si>
    <t>WL01817, Potlee, Z van Bollenweg, Zeldam</t>
  </si>
  <si>
    <t>swb2407-mv16</t>
  </si>
  <si>
    <t>swb2407-mv18</t>
  </si>
  <si>
    <t>WL01809, Beneden Bolscherbeek, Z van Klavermaten, Goor</t>
  </si>
  <si>
    <t>swb2407-mv19</t>
  </si>
  <si>
    <t>WL01809, Beneden Bolscherbeek, Z van Polmaten, Goor</t>
  </si>
  <si>
    <t>swb2407-mv20</t>
  </si>
  <si>
    <t>WL01809, Beneden Bolscherbeek, Z van Mossendamsdwarsweg, Goor</t>
  </si>
  <si>
    <t>swb2407-mv21</t>
  </si>
  <si>
    <t>swb2407-mv22</t>
  </si>
  <si>
    <t>WL01809, Beneden Bolscherbeek, N van Mossendamsdwarsweg, Goor</t>
  </si>
  <si>
    <t>swb2407-mv25</t>
  </si>
  <si>
    <t>WL01809, Beneden Bolscherbeek, N van Potsweg, Goor</t>
  </si>
  <si>
    <t>swb2408-mv01</t>
  </si>
  <si>
    <t>Boven Regge ten zuiden van begraafplaats aan Odammerweg, W van Diepenheim</t>
  </si>
  <si>
    <t>swb2408-mv02</t>
  </si>
  <si>
    <t>WL00804, Bolscherbeek, Z van Kanaalweg, Goor</t>
  </si>
  <si>
    <t>swb2408-mv04</t>
  </si>
  <si>
    <t>WL00804, Bolscherbeek, N van Weth. Goselinkstraat, Hengevelde</t>
  </si>
  <si>
    <t>swb2408-mv04a01</t>
  </si>
  <si>
    <t>WL00804, Bolscherbeek, N van Weth. Goselinkstraat, Hengevelde, asbestmonster 1</t>
  </si>
  <si>
    <t>swb2408-mv04a02</t>
  </si>
  <si>
    <t>WL00804, Bolscherbeek, N van Weth. Goselinkstraat, Hengevelde, asbestmonster 2</t>
  </si>
  <si>
    <t>swb2408-mv06</t>
  </si>
  <si>
    <t>WL00804, Bolscherbeek, thv Kortenroelefsweg 4, Hengevelde</t>
  </si>
  <si>
    <t>swb2408-mv07</t>
  </si>
  <si>
    <t>WL02202, Wg ZW van Richterstraat, Haaksbergen</t>
  </si>
  <si>
    <t>swb2408-mv08</t>
  </si>
  <si>
    <t>WL02202, Wg O van Hondelink, Haaksbergen</t>
  </si>
  <si>
    <t>swb2408-mv09</t>
  </si>
  <si>
    <t>WL02202, Wg langs Holthuizerstraat, Haaksbergen</t>
  </si>
  <si>
    <t>swb2408-mv10</t>
  </si>
  <si>
    <t>WL02203, Wg O van Reute, Haaksbergen</t>
  </si>
  <si>
    <t>swb2408-mv11</t>
  </si>
  <si>
    <t>WL02203, Wg O van Ganzenbree, Haaksbergen</t>
  </si>
  <si>
    <t>swb2408-mv12</t>
  </si>
  <si>
    <t>WL01081, Wg W van Vikkerhoekweg, Hengelo</t>
  </si>
  <si>
    <t>swb2408-mv13</t>
  </si>
  <si>
    <t>Slangenbeek tussen Beneluxlaan en M. Molendijkweg, O van Borne</t>
  </si>
  <si>
    <t>swb2408-mv14</t>
  </si>
  <si>
    <t>WL00999, Slangenbeek, O van Elsloo, Hengelo-noord</t>
  </si>
  <si>
    <t>swb2408-mv15</t>
  </si>
  <si>
    <t>WL00999, Slangenbeek, N van Stevensweert, Hengelo-noord</t>
  </si>
  <si>
    <t>swb2408-mv16</t>
  </si>
  <si>
    <t>WL00999, Slangenbeek, N van Wieden, Hengelo-noord</t>
  </si>
  <si>
    <t>swb2408-mv18</t>
  </si>
  <si>
    <t>WL00999, Slangenbeek, N van Hemmelhorst, Hengelo-noord</t>
  </si>
  <si>
    <t>swb2409-mv02</t>
  </si>
  <si>
    <t>WL000390, Springendalsebeek, Z van Lippertsweg, Oud Ootmarsum</t>
  </si>
  <si>
    <t>s010blue</t>
  </si>
  <si>
    <t>Blue Elephant Almelo-V</t>
  </si>
  <si>
    <t>s016ik-adrw</t>
  </si>
  <si>
    <t>effluent Losser</t>
  </si>
  <si>
    <t>s030n0ad-ez</t>
  </si>
  <si>
    <t>Vriezenveen Neredaslib onverdeeld Reactor 1</t>
  </si>
  <si>
    <t>s030n1ad-ez</t>
  </si>
  <si>
    <t>Vriezenveen Neredakorrel &gt;2mm Reactor 1 (A)</t>
  </si>
  <si>
    <t>s030n2ad-ez</t>
  </si>
  <si>
    <t>Vriezenveen Neredakorrel &gt;2mm &gt; 1mm  Reactor 1 (BC)</t>
  </si>
  <si>
    <t>s030n3ad-ez</t>
  </si>
  <si>
    <t>Vriezenveen Neredakorrel &gt;1mm &gt; 1mm &gt; 0.4mm   Reactor 1 (DE)</t>
  </si>
  <si>
    <t>s030n4ad-ez</t>
  </si>
  <si>
    <t>Vriezenveen Neredakorrel  &lt; 0.4 mm  &gt; 0.21 mm   Reactor 1 (F)</t>
  </si>
  <si>
    <t>s030n5ad-ez</t>
  </si>
  <si>
    <t>Vriezenveen Neredaslib onverdeeld Reactor 2</t>
  </si>
  <si>
    <t>s030n6ad-ez</t>
  </si>
  <si>
    <t>Vriezenveen Neredakorrel &gt;2mm Reactor 2 (A)</t>
  </si>
  <si>
    <t>s030n7ad-ez</t>
  </si>
  <si>
    <t>Vriezenveen Neredakorrel &gt;2mm &gt; 1mm  Reactor 2 (BC)</t>
  </si>
  <si>
    <t>s030n8ad-ez</t>
  </si>
  <si>
    <t>Vriezenveen Neredakorrel  &lt; 1mm &gt; 0.4 mm  Reactor 2 (DE)</t>
  </si>
  <si>
    <t>s030n9ad-ez</t>
  </si>
  <si>
    <t>Vriezenveen Neredakorrel &lt;0.4 mm &gt; 0.21 mm Reactor 2 (F)</t>
  </si>
  <si>
    <t>s080vbt-vbt-totaal-ad-rw</t>
  </si>
  <si>
    <t>Afloop voorbezinktank totaal</t>
  </si>
  <si>
    <t>s080vbt2-vbt2-ad-rw</t>
  </si>
  <si>
    <t>Afloop voorbezinktank 2</t>
  </si>
  <si>
    <t>s080vbt6-vbt6-ad-rw</t>
  </si>
  <si>
    <t>Afloop voorbezinktank 6</t>
  </si>
  <si>
    <t>Meetpunt benedenstrooms</t>
  </si>
  <si>
    <t>s190nad-ez</t>
  </si>
  <si>
    <t>Vroomshoop Neredaslib Neredakorrel &gt;2mm (A)</t>
  </si>
  <si>
    <t>s190n0ad-ez</t>
  </si>
  <si>
    <t>Vroomshoop Neredaslib onverdeeld</t>
  </si>
  <si>
    <t>s190n5ad-ez</t>
  </si>
  <si>
    <t>Vroomshoop Neredaslib Neredakorrel &lt;2mm &gt; 1 mm (BC)</t>
  </si>
  <si>
    <t>s190n6ad-ez</t>
  </si>
  <si>
    <t>Vroomshoop Neredaslib Neredakorrel &lt;1mm &gt; 0.4 mm (DE)</t>
  </si>
  <si>
    <t>s190n7ad-ez</t>
  </si>
  <si>
    <t>Vroomshoop Neredakorrel &lt; 0.4 mm &gt; 0.21 mm (zeef F)</t>
  </si>
  <si>
    <t>s2411281314h</t>
  </si>
  <si>
    <t>Percolaat Bermmaaisel Europaweg 22 Coevorden</t>
  </si>
  <si>
    <t>s2412021500h</t>
  </si>
  <si>
    <t>Monster C</t>
  </si>
  <si>
    <t>s2412161130h</t>
  </si>
  <si>
    <t>Grote uitmondingsduiker bedrijf achterkant</t>
  </si>
  <si>
    <t>s2412161200h</t>
  </si>
  <si>
    <t>Gewasmonster 1</t>
  </si>
  <si>
    <t>s2412161205h</t>
  </si>
  <si>
    <t>Gewasmonster 12</t>
  </si>
  <si>
    <t>s7522lp010h1</t>
  </si>
  <si>
    <t>erve Holzik</t>
  </si>
  <si>
    <t>s7522nm008h1</t>
  </si>
  <si>
    <t>vetput U parkhotel</t>
  </si>
  <si>
    <t>s7554pa095h1</t>
  </si>
  <si>
    <t>effluent NX Filtration</t>
  </si>
  <si>
    <t>s7572001h1</t>
  </si>
  <si>
    <t>s7575at002b0</t>
  </si>
  <si>
    <t>Power Packer Europa BV Power Packer, eindput</t>
  </si>
  <si>
    <t>s7602ca004h1</t>
  </si>
  <si>
    <t>Drijflaag kanaal</t>
  </si>
  <si>
    <t>Bolletje vetafscheider hal 16</t>
  </si>
  <si>
    <t>s7602pa009h3</t>
  </si>
  <si>
    <t>s7681bt180h2</t>
  </si>
  <si>
    <t>s7681bt180h3</t>
  </si>
  <si>
    <t>Bemonstering bovenstrooms</t>
  </si>
  <si>
    <t>s7681bt180h4</t>
  </si>
  <si>
    <t>Bemonstering benedenstrooms</t>
  </si>
  <si>
    <t>s7741mj030h6</t>
  </si>
  <si>
    <t>HWA terreinriolering</t>
  </si>
  <si>
    <t>s7741003h01</t>
  </si>
  <si>
    <t>Monstername Poppenharelaan Coevorden</t>
  </si>
  <si>
    <t>s7772bc010b0</t>
  </si>
  <si>
    <t>Priema Cetra</t>
  </si>
  <si>
    <t>s7772tc004b0</t>
  </si>
  <si>
    <t>Slagerij G.J. Hoff BV; eindpunt procesafvalwater</t>
  </si>
  <si>
    <t>s7782pa001h2</t>
  </si>
  <si>
    <t>Water van kleine bollen</t>
  </si>
  <si>
    <t>s7844tj020b0</t>
  </si>
  <si>
    <t>Zincoat BV; eindpunt afvalwater (verhard terrein t.o. Boerdijk 32)</t>
  </si>
  <si>
    <t xml:space="preserve">s7844tj020b0 </t>
  </si>
  <si>
    <t>s7863pz005h01</t>
  </si>
  <si>
    <t>Monstername Goringbos 5 Gees</t>
  </si>
  <si>
    <t>s7891tm034h2</t>
  </si>
  <si>
    <t>Erfwater</t>
  </si>
  <si>
    <t>s7925pp007h1</t>
  </si>
  <si>
    <t>wdbkingenieurs</t>
  </si>
  <si>
    <t>grondwatermonster</t>
  </si>
  <si>
    <t>wdcleanlease</t>
  </si>
  <si>
    <t>Clean Lease</t>
  </si>
  <si>
    <t>wdefflsimpelvld</t>
  </si>
  <si>
    <t>Verzamelmonster Effluent RWZI Simpelveld</t>
  </si>
  <si>
    <t>wdeyserbeekbeneden</t>
  </si>
  <si>
    <t>Steekmonster Eyserbeek (benedenstrooms RWZI)</t>
  </si>
  <si>
    <t>wdeyserbeekboven</t>
  </si>
  <si>
    <t>Steekmonster Eyserbeek (bovenstrooms RWZI)</t>
  </si>
  <si>
    <t>wdinflsimpelvld</t>
  </si>
  <si>
    <t xml:space="preserve">Verzamelmonster Influent RWZI Simpelveld </t>
  </si>
  <si>
    <t>wdkolb-silo-uitw</t>
  </si>
  <si>
    <t>Monster uit silo uitwijk KOLB</t>
  </si>
  <si>
    <t>wdkolb-silo4</t>
  </si>
  <si>
    <t>Monster uit silo 4 KOLB</t>
  </si>
  <si>
    <t>Nieuwjaarsduik Watertorenpark Hengelo</t>
  </si>
  <si>
    <t>52.25624</t>
  </si>
  <si>
    <t>6.80565</t>
  </si>
  <si>
    <t>Percolaat Leeg stortvak Elhorst Vloedbelt</t>
  </si>
  <si>
    <t>wdtwenceccu</t>
  </si>
  <si>
    <t>Water CCU</t>
  </si>
  <si>
    <t>Water Slenk</t>
  </si>
  <si>
    <t>wd1298309</t>
  </si>
  <si>
    <t>1298309 Infiltratie en overstortvijver Giessentunnel</t>
  </si>
  <si>
    <t>wd2024006545-02</t>
  </si>
  <si>
    <t>wd-2024006958</t>
  </si>
  <si>
    <t>wd-2024006961</t>
  </si>
  <si>
    <t>wd-2024007094</t>
  </si>
  <si>
    <t>wd-2024007120</t>
  </si>
  <si>
    <t>wd2024007197-08</t>
  </si>
  <si>
    <t>wd-2024007247</t>
  </si>
  <si>
    <t>wd-2024007274</t>
  </si>
  <si>
    <t>wd-2024007290</t>
  </si>
  <si>
    <t>wd-2024007309</t>
  </si>
  <si>
    <t>wd2024007309-02</t>
  </si>
  <si>
    <t>Keizvr</t>
  </si>
  <si>
    <t>wd2024007310-02</t>
  </si>
  <si>
    <t>wd2024008399-07</t>
  </si>
  <si>
    <t>wd-2024008521</t>
  </si>
  <si>
    <t>wd2024008522-07</t>
  </si>
  <si>
    <t>wd-2024008587</t>
  </si>
  <si>
    <t>wd2024008656-07</t>
  </si>
  <si>
    <t>wd2024008698-08</t>
  </si>
  <si>
    <t>wd2024008702-06</t>
  </si>
  <si>
    <t>wd2024008703-07</t>
  </si>
  <si>
    <t>wd2024008706-08</t>
  </si>
  <si>
    <t>wd2024008764-07</t>
  </si>
  <si>
    <t>wd2024008858-07</t>
  </si>
  <si>
    <t>wd2024008859-07</t>
  </si>
  <si>
    <t>wd2024008995-08</t>
  </si>
  <si>
    <t>wd2024009015-07</t>
  </si>
  <si>
    <t>wd-2024009096</t>
  </si>
  <si>
    <t>wd-2024009174</t>
  </si>
  <si>
    <t>wd-2024009182</t>
  </si>
  <si>
    <t>wd-2024009342</t>
  </si>
  <si>
    <t>wd-2024009582</t>
  </si>
  <si>
    <t>wd-2024009830</t>
  </si>
  <si>
    <t>wd2024009879-05</t>
  </si>
  <si>
    <t>wd-2024009882</t>
  </si>
  <si>
    <t>wd2024009912-06</t>
  </si>
  <si>
    <t>wd-2024010126</t>
  </si>
  <si>
    <t>wd2024010162-07</t>
  </si>
  <si>
    <t>wd2024010277-05</t>
  </si>
  <si>
    <t>wd-2024010278</t>
  </si>
  <si>
    <t>wd-2024010370</t>
  </si>
  <si>
    <t>wd-2024011590</t>
  </si>
  <si>
    <t>wd-2024012212</t>
  </si>
  <si>
    <t>wd-2024012219</t>
  </si>
  <si>
    <t>wd-2024012220</t>
  </si>
  <si>
    <t>wd-2024012227</t>
  </si>
  <si>
    <t>wd-2024012231</t>
  </si>
  <si>
    <t>wd-2024012239</t>
  </si>
  <si>
    <t>wd-2024012268</t>
  </si>
  <si>
    <t>wd-2024012271</t>
  </si>
  <si>
    <t>wd-2024012279</t>
  </si>
  <si>
    <t>wd-2024012281</t>
  </si>
  <si>
    <t>wd-2024012283</t>
  </si>
  <si>
    <t>wd-2024012284</t>
  </si>
  <si>
    <t>wd-2024012291</t>
  </si>
  <si>
    <t>wd-2024012292</t>
  </si>
  <si>
    <t>wd-2024012293</t>
  </si>
  <si>
    <t>wd-2024012438</t>
  </si>
  <si>
    <t>wd-2024012439</t>
  </si>
  <si>
    <t>wd-2024012444</t>
  </si>
  <si>
    <t>wd-2024012446</t>
  </si>
  <si>
    <t>wd-2024012459</t>
  </si>
  <si>
    <t>wd-2024012462</t>
  </si>
  <si>
    <t>wd-2024012467</t>
  </si>
  <si>
    <t>wd-2024012469</t>
  </si>
  <si>
    <t>wd-2024012470</t>
  </si>
  <si>
    <t>wd-2024012523</t>
  </si>
  <si>
    <t>wd-2024012537</t>
  </si>
  <si>
    <t>wd24-060817</t>
  </si>
  <si>
    <t>wd24-077598</t>
  </si>
  <si>
    <t>wd24-077610</t>
  </si>
  <si>
    <t>wd24-085513</t>
  </si>
  <si>
    <t>wd24-085517</t>
  </si>
  <si>
    <t>wd24-112456</t>
  </si>
  <si>
    <t>124205</t>
  </si>
  <si>
    <t>wd24-112457</t>
  </si>
  <si>
    <t>124001</t>
  </si>
  <si>
    <t>wd24-112458</t>
  </si>
  <si>
    <t>124206</t>
  </si>
  <si>
    <t>yaas02-s</t>
  </si>
  <si>
    <t>Aastrang Grensweg Voorst, slib</t>
  </si>
  <si>
    <t>yaas02-v</t>
  </si>
  <si>
    <t>Aastrang Grensweg Voorst, ondergrond</t>
  </si>
  <si>
    <t>yaas03-s</t>
  </si>
  <si>
    <t>Aastrang Dinxperloër Strasse Grens Dinxperlo, slib</t>
  </si>
  <si>
    <t>yaas03-v</t>
  </si>
  <si>
    <t>Aastrang Dinxperloër Strasse Grens Dinxperlo, ondergrond</t>
  </si>
  <si>
    <t>ybav01-s</t>
  </si>
  <si>
    <t>Barchemse Veengoot Koedijk Lochem, slib</t>
  </si>
  <si>
    <t>ybav01-v</t>
  </si>
  <si>
    <t>Barchemse Veengoot Koedijk Lochem, ondergrond</t>
  </si>
  <si>
    <t>ybav06-s</t>
  </si>
  <si>
    <t>Barchemse Veengoot Gageldijk Lochem, slib</t>
  </si>
  <si>
    <t>ybav06-v</t>
  </si>
  <si>
    <t>Barchemse Veengoot Gageldijk Lochem, ondergrond</t>
  </si>
  <si>
    <t>yber01-s</t>
  </si>
  <si>
    <t>Berkel Kraaienboom Rekken, slib</t>
  </si>
  <si>
    <t>yber01-v</t>
  </si>
  <si>
    <t>Berkel Kraaienboom Rekken, ondergrond</t>
  </si>
  <si>
    <t>yber08-s</t>
  </si>
  <si>
    <t>Berkel Lage Lochemseweg 31a Almen, slib</t>
  </si>
  <si>
    <t>yber08-v</t>
  </si>
  <si>
    <t>Berkel Lage Lochemseweg 31a Almen, ondergrond</t>
  </si>
  <si>
    <t>yber09-s</t>
  </si>
  <si>
    <t>Berkel Stokkersweg benedenstrooms bypass Eibergen, slib</t>
  </si>
  <si>
    <t>yber09-v</t>
  </si>
  <si>
    <t>Berkel Stokkersweg benedenstrooms bypass Eibergen, ondergrond</t>
  </si>
  <si>
    <t>yber14-s</t>
  </si>
  <si>
    <t>Berkel Den Borgweg Rekken, slib</t>
  </si>
  <si>
    <t>yber14-v</t>
  </si>
  <si>
    <t>Berkel Den Borgweg Rekken, ondergrond</t>
  </si>
  <si>
    <t>yber16-s</t>
  </si>
  <si>
    <t>Berkel Wengersteeg Lochem, slib</t>
  </si>
  <si>
    <t>yber16-v</t>
  </si>
  <si>
    <t>Berkel Wengersteeg Lochem, ondergrond</t>
  </si>
  <si>
    <t>yber18-s</t>
  </si>
  <si>
    <t>Berkel Den Elterweg Zutphen, slib</t>
  </si>
  <si>
    <t>yber18-v</t>
  </si>
  <si>
    <t>Berkel Den Elterweg Zutphen, ondergrond</t>
  </si>
  <si>
    <t>yber26-s</t>
  </si>
  <si>
    <t>Berkel Beekvliet Borculo, slib</t>
  </si>
  <si>
    <t>yber26-v</t>
  </si>
  <si>
    <t>Berkel Beekvliet Borculo, ondergrond</t>
  </si>
  <si>
    <t>yber29-s</t>
  </si>
  <si>
    <t>Berkel Dochterenseweg Almen, slib</t>
  </si>
  <si>
    <t>yber29-v</t>
  </si>
  <si>
    <t>Berkel Dochterenseweg Almen, ondergrond</t>
  </si>
  <si>
    <t>yber45-s</t>
  </si>
  <si>
    <t>Berkel Scherpenoordsdijk Borculo, slib</t>
  </si>
  <si>
    <t>yber45-v</t>
  </si>
  <si>
    <t>Berkel Scherpenoordsdijk Borculo, ondergrond</t>
  </si>
  <si>
    <t>ybhb04-s</t>
  </si>
  <si>
    <t>Bielheimerbeek Varsseveldseweg Varsseveld, slib</t>
  </si>
  <si>
    <t>ybhb04-v</t>
  </si>
  <si>
    <t>Bielheimerbeek Varsseveldseweg Varsseveld, ondergrond</t>
  </si>
  <si>
    <t>ybhb09-s</t>
  </si>
  <si>
    <t>Bielheimerbeek Ehringveld Westendorp, slib</t>
  </si>
  <si>
    <t>ybhb09-v</t>
  </si>
  <si>
    <t>Bielheimerbeek Ehringveld Westendorp, ondergrond</t>
  </si>
  <si>
    <t>ybhb13-s</t>
  </si>
  <si>
    <t>Bielheimerbeek Rijksweg Gaanderenseweg Gaanderen, slib</t>
  </si>
  <si>
    <t>ybhb13-v</t>
  </si>
  <si>
    <t>Bielheimerbeek Rijksweg Gaanderenseweg Gaanderen, ondergrond</t>
  </si>
  <si>
    <t>ybob03-s</t>
  </si>
  <si>
    <t>Bolksbeek Slaapweg Geesteren, slib</t>
  </si>
  <si>
    <t>ybob03-v</t>
  </si>
  <si>
    <t>Bolksbeek Slaapweg Geesteren, ondergrond</t>
  </si>
  <si>
    <t>ybob04-s</t>
  </si>
  <si>
    <t>Bolksbeek Oude Diepenheimseweg Geesteren, slib</t>
  </si>
  <si>
    <t>ybob04-v</t>
  </si>
  <si>
    <t>Bolksbeek Oude Diepenheimseweg Geesteren, ondergrond</t>
  </si>
  <si>
    <t>ybob07-s</t>
  </si>
  <si>
    <t>Bolksbeek Giffelerweg Neede, slib</t>
  </si>
  <si>
    <t>ybob07-v</t>
  </si>
  <si>
    <t>Bolksbeek Giffelerweg Neede, ondergrond</t>
  </si>
  <si>
    <t>ybos03-s</t>
  </si>
  <si>
    <t>Boven Slinge Stemerdinkweg Kotten Winterswijk, slib</t>
  </si>
  <si>
    <t>ybos03-v</t>
  </si>
  <si>
    <t>Boven Slinge Stemerdinkweg Kotten Winterswijk, ondergrond</t>
  </si>
  <si>
    <t>ybos14-s</t>
  </si>
  <si>
    <t>Boven Slinge Hiddinkdijk Varsseveld, slib</t>
  </si>
  <si>
    <t>ybos14-v</t>
  </si>
  <si>
    <t>Boven Slinge Hiddinkdijk Varsseveld, ondergrond</t>
  </si>
  <si>
    <t>ybos24-s</t>
  </si>
  <si>
    <t>Boven Slinge Veldhorstweg Winterswijk, slib</t>
  </si>
  <si>
    <t>ybos24-v</t>
  </si>
  <si>
    <t>Boven Slinge Veldhorstweg Winterswijk, ondergrond</t>
  </si>
  <si>
    <t>ybos41-s</t>
  </si>
  <si>
    <t>Boven Slinge Meenkmolenweg Bredevoort, slib</t>
  </si>
  <si>
    <t>ybos41-v</t>
  </si>
  <si>
    <t>Boven Slinge Meenkmolenweg Bredevoort, ondergrond</t>
  </si>
  <si>
    <t>ybos42-s</t>
  </si>
  <si>
    <t>Boven Slinge Vosseveldsweg Kotten Winterswijk, slib</t>
  </si>
  <si>
    <t>ybos42-v</t>
  </si>
  <si>
    <t>Boven Slinge Vosseveldsweg Kotten Winterswijk, ondergrond</t>
  </si>
  <si>
    <t>ybos44-s</t>
  </si>
  <si>
    <t>Boven Slinge Beunkdijk Aalten, slib</t>
  </si>
  <si>
    <t>ybos44-v</t>
  </si>
  <si>
    <t>Boven Slinge Beunkdijk Aalten, ondergrond</t>
  </si>
  <si>
    <t>ybos46-s</t>
  </si>
  <si>
    <t>Boven Slinge Winterswijksestraat Bredevoort, slib</t>
  </si>
  <si>
    <t>ybos46-v</t>
  </si>
  <si>
    <t>Boven Slinge Winterswijksestraat Bredevoort, ondergrond</t>
  </si>
  <si>
    <t>ybsb03-s</t>
  </si>
  <si>
    <t>Bergerslagbeek Oude Dinxperloseweg Silvolde, slib</t>
  </si>
  <si>
    <t>ybsb03-v</t>
  </si>
  <si>
    <t>Bergerslagbeek Oude Dinxperloseweg Silvolde, ondergrond</t>
  </si>
  <si>
    <t>ybsb07-s</t>
  </si>
  <si>
    <t>Bergerslagbeek Ulftseweg Silvolde Ulft, slib</t>
  </si>
  <si>
    <t>ybsb07-v</t>
  </si>
  <si>
    <t>Bergerslagbeek Ulftseweg Silvolde Ulft, ondergrond</t>
  </si>
  <si>
    <t>ybsb11-s</t>
  </si>
  <si>
    <t>Bergerslagbeek Wissinklaan Sinderen, slib</t>
  </si>
  <si>
    <t>ybsb11-v</t>
  </si>
  <si>
    <t>Bergerslagbeek Wissinklaan Sinderen, ondergrond</t>
  </si>
  <si>
    <t>ydmb01-s</t>
  </si>
  <si>
    <t>Dommerbeek Joppelaan Gorssel, slib</t>
  </si>
  <si>
    <t>ydmb01-v</t>
  </si>
  <si>
    <t>Dommerbeek Joppelaan Gorssel, ondergrond</t>
  </si>
  <si>
    <t>ydmb05-s</t>
  </si>
  <si>
    <t>Dommerbeek Oxerweg Epse, slib</t>
  </si>
  <si>
    <t>ydmb05-v</t>
  </si>
  <si>
    <t>Dommerbeek Oxerweg Epse, ondergrond</t>
  </si>
  <si>
    <t>ydmb07-s</t>
  </si>
  <si>
    <t>Dommerbeek Deventerweg Gorssel - Epse, slib</t>
  </si>
  <si>
    <t>ydmb07-v</t>
  </si>
  <si>
    <t>Dommerbeek Deventerweg Gorssel - Epse, ondergrond</t>
  </si>
  <si>
    <t>ygrs05-s</t>
  </si>
  <si>
    <t>Groenlose Slinge Bumptmansweg Groenlo, slib</t>
  </si>
  <si>
    <t>ygrs05-v</t>
  </si>
  <si>
    <t>Groenlose Slinge Bumptmansweg Groenlo, ondergrond</t>
  </si>
  <si>
    <t>ygrs43-s</t>
  </si>
  <si>
    <t>Groenlose Slinge Peppelendijk Borculo, slib</t>
  </si>
  <si>
    <t>ygrs43-v</t>
  </si>
  <si>
    <t>Groenlose Slinge Peppelendijk Borculo, ondergrond</t>
  </si>
  <si>
    <t>ygrw05-s</t>
  </si>
  <si>
    <t>Grote Waterleiding Wengersteeg Lochem, slib</t>
  </si>
  <si>
    <t>ygrw05-v</t>
  </si>
  <si>
    <t>Grote Waterleiding Wengersteeg Lochem, ondergrond</t>
  </si>
  <si>
    <t>ygrw07-s</t>
  </si>
  <si>
    <t>Grote Waterleiding Goorseweg Lochem, slib</t>
  </si>
  <si>
    <t>ygrw07-v</t>
  </si>
  <si>
    <t>Grote Waterleiding Goorseweg Lochem, ondergrond</t>
  </si>
  <si>
    <t>ygrw08-s</t>
  </si>
  <si>
    <t>Grote Waterleiding Schuppert Barchem, slib</t>
  </si>
  <si>
    <t>ygrw08-v</t>
  </si>
  <si>
    <t>Grote Waterleiding Schuppert Barchem, ondergrond</t>
  </si>
  <si>
    <t>yhel01-s</t>
  </si>
  <si>
    <t>Heksenlaak Hofmanssteeg Lochem, slib</t>
  </si>
  <si>
    <t>yhel01-v</t>
  </si>
  <si>
    <t>Heksenlaak Hofmanssteeg Lochem, ondergrond</t>
  </si>
  <si>
    <t>yhel02-s</t>
  </si>
  <si>
    <t>Heksenlaak Neerlaar Lochem, slib</t>
  </si>
  <si>
    <t>yhel02-v</t>
  </si>
  <si>
    <t>Heksenlaak Neerlaar Lochem, ondergrond</t>
  </si>
  <si>
    <t>yhel07-s</t>
  </si>
  <si>
    <t>Heksenlaak Lindeboomsweg Lochem, slib</t>
  </si>
  <si>
    <t>yhel07-v</t>
  </si>
  <si>
    <t>Heksenlaak Lindeboomsweg Lochem, ondergrond</t>
  </si>
  <si>
    <t>yigelzpnmh01</t>
  </si>
  <si>
    <t>Van Gelder Papier Groep B.V., Van Gelder papier Zutphen</t>
  </si>
  <si>
    <t>yiv-arm-indir-m01</t>
  </si>
  <si>
    <t>Provincie Gelderland Stortplaats Armhoede Hagendijk</t>
  </si>
  <si>
    <t>yiv-eek-indir-mp01</t>
  </si>
  <si>
    <t>Provincie Gelderland Eekelerweg percolaat afvalstort</t>
  </si>
  <si>
    <t>yiv-haa-dri-mp01</t>
  </si>
  <si>
    <t>Steekmonster watergang nabij Loon en grondverzetbedrij Haaring Hengelo</t>
  </si>
  <si>
    <t>yiv-lan-indir-m01</t>
  </si>
  <si>
    <t>Provincie Gelderland Kattekolkweg Zelhem</t>
  </si>
  <si>
    <t>yiv-met-indir-m01</t>
  </si>
  <si>
    <t>Weaving Dinxperlo Anholtseweg 18 Dinxperlo</t>
  </si>
  <si>
    <t>Wellman International Ltd. centrale afvoer bedrijfsafvalwater</t>
  </si>
  <si>
    <t>Watersnijtechniek Winterswijk Ambachtsstraat 28</t>
  </si>
  <si>
    <t>ykeb03-s</t>
  </si>
  <si>
    <t>Keizersbeek Veldhorst Sinderen, slib</t>
  </si>
  <si>
    <t>ykeb03-v</t>
  </si>
  <si>
    <t>Keizersbeek Veldhorst Sinderen, ondergrond</t>
  </si>
  <si>
    <t>ykeb04-s</t>
  </si>
  <si>
    <t>Keizersbeek Veenweg Aalten, slib</t>
  </si>
  <si>
    <t>ykeb04-v</t>
  </si>
  <si>
    <t>Keizersbeek Veenweg Aalten, ondergrond</t>
  </si>
  <si>
    <t>ykeb06-s</t>
  </si>
  <si>
    <t>Keizersbeek Haartseweg Aalten, slib</t>
  </si>
  <si>
    <t>ykeb06-v</t>
  </si>
  <si>
    <t>Keizersbeek Haartseweg Aalten, ondergrond</t>
  </si>
  <si>
    <t>ykeb08-s</t>
  </si>
  <si>
    <t>Keizersbeek Marmelhorstweg Voorst, slib</t>
  </si>
  <si>
    <t>ykeb08-v</t>
  </si>
  <si>
    <t>Keizersbeek Marmelhorstweg Voorst, ondergrond</t>
  </si>
  <si>
    <t>ykeb09-s</t>
  </si>
  <si>
    <t>Keizersbeek Dinxperlosestraatweg Piepersbrug Aalten, slib</t>
  </si>
  <si>
    <t>ykeb09-v</t>
  </si>
  <si>
    <t>Keizersbeek Dinxperlosestraatweg Piepersbrug Aalten, ondergrond</t>
  </si>
  <si>
    <t>ykog02-s</t>
  </si>
  <si>
    <t>Koffiegoot Rekkenseweg Rekken, slib</t>
  </si>
  <si>
    <t>ykog02-v</t>
  </si>
  <si>
    <t>Koffiegoot Rekkenseweg Rekken, ondergrond</t>
  </si>
  <si>
    <t>ykog05-s</t>
  </si>
  <si>
    <t>Koffiegoot Oldenkotsedijk Rekken, slib</t>
  </si>
  <si>
    <t>ykog05-v</t>
  </si>
  <si>
    <t>Koffiegoot Oldenkotsedijk Rekken, ondergrond</t>
  </si>
  <si>
    <t>ykog08-s</t>
  </si>
  <si>
    <t>Koffiegoot Rekkense binnenweg Rekken, slib</t>
  </si>
  <si>
    <t>ykog08-v</t>
  </si>
  <si>
    <t>Koffiegoot Rekkense binnenweg Rekken, ondergrond</t>
  </si>
  <si>
    <t>yleb04-s</t>
  </si>
  <si>
    <t>Leerinkbeek Geerdinkdijk Borculo, slib</t>
  </si>
  <si>
    <t>yleb04-v</t>
  </si>
  <si>
    <t>Leerinkbeek Geerdinkdijk Borculo, ondergrond</t>
  </si>
  <si>
    <t>yleb06-s</t>
  </si>
  <si>
    <t>Leerinkbeek Deventer Kunstweg Beltrum, slib</t>
  </si>
  <si>
    <t>yleb06-v</t>
  </si>
  <si>
    <t>Leerinkbeek Deventer Kunstweg Beltrum, ondergrond</t>
  </si>
  <si>
    <t>yleb22-s</t>
  </si>
  <si>
    <t>Leerinkbeek Batendijk Borculo, slib</t>
  </si>
  <si>
    <t>yleb22-v</t>
  </si>
  <si>
    <t>Leerinkbeek Batendijk Borculo, ondergrond</t>
  </si>
  <si>
    <t>yleb24-s</t>
  </si>
  <si>
    <t>Leerinkbeek Meentweg Beltrum, slib</t>
  </si>
  <si>
    <t>yleb24-v</t>
  </si>
  <si>
    <t>Leerinkbeek Meentweg Beltrum, ondergrond</t>
  </si>
  <si>
    <t>ymeb01-s</t>
  </si>
  <si>
    <t>Meibeek De Huikert Ruurlo, slib</t>
  </si>
  <si>
    <t>ymeb01-v</t>
  </si>
  <si>
    <t>Meibeek De Huikert Ruurlo, ondergrond</t>
  </si>
  <si>
    <t>ymeb06-s</t>
  </si>
  <si>
    <t>Meibeek Branderveenweg Ruurlo, slib</t>
  </si>
  <si>
    <t>ymeb06-v</t>
  </si>
  <si>
    <t>Meibeek Branderveenweg Ruurlo, ondergrond</t>
  </si>
  <si>
    <t>ymeb10-s</t>
  </si>
  <si>
    <t>Meibeek Scheiddijk Ruurlo, slib</t>
  </si>
  <si>
    <t>ymeb10-v</t>
  </si>
  <si>
    <t>Meibeek Scheiddijk Ruurlo, ondergrond</t>
  </si>
  <si>
    <t>yobet00</t>
  </si>
  <si>
    <t>yobmd01</t>
  </si>
  <si>
    <t>yoeb04-s</t>
  </si>
  <si>
    <t>Oude Eefseeek Beneden, Mettrayweg, slib</t>
  </si>
  <si>
    <t>yoeb04-v</t>
  </si>
  <si>
    <t>Oude Eefseeek Beneden, Mettrayweg, ondergrond</t>
  </si>
  <si>
    <t>yoij08-s</t>
  </si>
  <si>
    <t>Oude IJssel Heggenveld Doetinchem, slib</t>
  </si>
  <si>
    <t>yoij08-v</t>
  </si>
  <si>
    <t>Oude IJssel Heggenveld Doetinchem, ondergrond</t>
  </si>
  <si>
    <t>yoij09-s</t>
  </si>
  <si>
    <t>Oude IJssel Engbergseweg Gendringen, slib</t>
  </si>
  <si>
    <t>yoij09-v</t>
  </si>
  <si>
    <t>Oude IJssel Engbergseweg Gendringen, ondergrond</t>
  </si>
  <si>
    <t>yoij13-s</t>
  </si>
  <si>
    <t>Oude IJssel Ettensestraat Terborg, slib</t>
  </si>
  <si>
    <t>yoij13-v</t>
  </si>
  <si>
    <t>Oude IJssel Ettensestraat Terborg, ondergrond</t>
  </si>
  <si>
    <t>yoij15-s</t>
  </si>
  <si>
    <t>Oude IJssel Wijnbergsebrug Doetinchem, slib</t>
  </si>
  <si>
    <t>yoij15-v</t>
  </si>
  <si>
    <t>Oude IJssel Wijnbergsebrug Doetinchem, ondergrond</t>
  </si>
  <si>
    <t>yoij17-s</t>
  </si>
  <si>
    <t>Oude IJssel Grutbroek Doetinchem, slib</t>
  </si>
  <si>
    <t>yoij17-v</t>
  </si>
  <si>
    <t>Oude IJssel Grutbroek Doetinchem, ondergrond</t>
  </si>
  <si>
    <t>yoij18-s</t>
  </si>
  <si>
    <t>Oude Ijssel; ophaalbrug Laag-Keppel., slib</t>
  </si>
  <si>
    <t>yoij18-v</t>
  </si>
  <si>
    <t>Oude Ijssel; ophaalbrug Laag-Keppel., ondergrond</t>
  </si>
  <si>
    <t>yoij19-s</t>
  </si>
  <si>
    <t>Oude IJssel Barend Ubbinkweg Doesburg, slib</t>
  </si>
  <si>
    <t>yoij19-v</t>
  </si>
  <si>
    <t>Oude IJssel Barend Ubbinkweg Doesburg, ondergrond</t>
  </si>
  <si>
    <t>yowv11b</t>
  </si>
  <si>
    <t>Sletteringdijk Hengelo 219123-450148</t>
  </si>
  <si>
    <t>yrmb02-s</t>
  </si>
  <si>
    <t>Ramsbeek Rekkenseweg Eibergen, slib</t>
  </si>
  <si>
    <t>yrmb02-v</t>
  </si>
  <si>
    <t>Ramsbeek Rekkenseweg Eibergen, ondergrond</t>
  </si>
  <si>
    <t>yrmb13-s</t>
  </si>
  <si>
    <t>Ramsbeek Slemphutterweg Eibergen, slib</t>
  </si>
  <si>
    <t>yrmb13-v</t>
  </si>
  <si>
    <t>Ramsbeek Slemphutterweg Eibergen, ondergrond</t>
  </si>
  <si>
    <t>yrmb15-s</t>
  </si>
  <si>
    <t>Ramsbeek Emmausweg Eibergen, slib</t>
  </si>
  <si>
    <t>yrmb15-v</t>
  </si>
  <si>
    <t>Ramsbeek Emmausweg Eibergen, ondergrond</t>
  </si>
  <si>
    <t>yrtb03-s</t>
  </si>
  <si>
    <t>Ratumsebeek Vredenseweg Winterswijk, slib</t>
  </si>
  <si>
    <t>yrtb03-v</t>
  </si>
  <si>
    <t>Ratumsebeek Vredenseweg Winterswijk, ondergrond</t>
  </si>
  <si>
    <t>yrtb04-s</t>
  </si>
  <si>
    <t>Ratumsebeek Veldboomweg Winterswijk, slib</t>
  </si>
  <si>
    <t>yrtb04-v</t>
  </si>
  <si>
    <t>Ratumsebeek Veldboomweg Winterswijk, ondergrond</t>
  </si>
  <si>
    <t>yrtb09-s</t>
  </si>
  <si>
    <t>Ratumsebeek Waliënseweg Winterswijk, slib</t>
  </si>
  <si>
    <t>yrtb09-v</t>
  </si>
  <si>
    <t>Ratumsebeek Waliënseweg Winterswijk, ondergrond</t>
  </si>
  <si>
    <t>yrtb10-s</t>
  </si>
  <si>
    <t>Ratumsebeek Wali+½nsestraat Bonnink Winterswijk, slib</t>
  </si>
  <si>
    <t>yrtb10-v</t>
  </si>
  <si>
    <t>Ratumsebeek Wali+½nsestraat Bonnink Winterswijk, ondergrond</t>
  </si>
  <si>
    <t>ysab05-s</t>
  </si>
  <si>
    <t>Schaarsbeek Winterswijksestraat Berdevoort, slib</t>
  </si>
  <si>
    <t>ysab05-v</t>
  </si>
  <si>
    <t>Schaarsbeek Winterswijksestraat Berdevoort, ondergrond</t>
  </si>
  <si>
    <t>ysab06-s</t>
  </si>
  <si>
    <t>Schaarsbeek Gruttersdijk Berdevoort, slib</t>
  </si>
  <si>
    <t>ysab06-v</t>
  </si>
  <si>
    <t>Schaarsbeek Gruttersdijk Berdevoort, ondergrond</t>
  </si>
  <si>
    <t>ysab07-s</t>
  </si>
  <si>
    <t>Schaarsbeek Wieskampweg Berdevoort, slib</t>
  </si>
  <si>
    <t>ysab07-v</t>
  </si>
  <si>
    <t>Schaarsbeek Wieskampweg Berdevoort, ondergrond</t>
  </si>
  <si>
    <t>ysab12-s</t>
  </si>
  <si>
    <t>Schaarsbeek Winterswijkseweg Berdevoort, slib</t>
  </si>
  <si>
    <t>ysab12-v</t>
  </si>
  <si>
    <t>Schaarsbeek Winterswijkseweg Berdevoort, ondergrond</t>
  </si>
  <si>
    <t>yscb01-s</t>
  </si>
  <si>
    <t>Schuilenburg Paasberglaan Silvolde, slib</t>
  </si>
  <si>
    <t>yscb01-v</t>
  </si>
  <si>
    <t>Schuilenburg Paasberglaan Silvolde, ondergrond</t>
  </si>
  <si>
    <t>yvetxx1-v</t>
  </si>
  <si>
    <t>Vethuizense Reefse Wetering Reefweg Zeddam, ondergrond</t>
  </si>
  <si>
    <t>yvet01-s</t>
  </si>
  <si>
    <t>Vethuizense Reefse Wetering Reefweg Zeddam, slib</t>
  </si>
  <si>
    <t>yvet05-s</t>
  </si>
  <si>
    <t>Vethuizense Reefse Wetering Hommekensweg Zeddam, slib</t>
  </si>
  <si>
    <t>yvet05-v</t>
  </si>
  <si>
    <t>Vethuizense Reefse Wetering Hommekensweg Zeddam, ondergrond</t>
  </si>
  <si>
    <t>yvet06-s</t>
  </si>
  <si>
    <t>Vethuizense Reefse Wetering Zeddamseweg Zeddam, slib</t>
  </si>
  <si>
    <t>yvet06-v</t>
  </si>
  <si>
    <t>Vethuizense Reefse Wetering Zeddamseweg Zeddam, ondergrond</t>
  </si>
  <si>
    <t>yvij00-s</t>
  </si>
  <si>
    <t>Visserij Rammelgoor Barchem, slib</t>
  </si>
  <si>
    <t>yvij00-v</t>
  </si>
  <si>
    <t>Visserij Rammelgoor Barchem, ondergrond</t>
  </si>
  <si>
    <t>ywaw03-s</t>
  </si>
  <si>
    <t>Waalse water Oude IJsselweg Doetinchem, slib</t>
  </si>
  <si>
    <t>ywaw03-v</t>
  </si>
  <si>
    <t>Waalse water Oude IJsselweg Doetinchem, ondergrond</t>
  </si>
  <si>
    <t>ywb2404-mv01</t>
  </si>
  <si>
    <t>WBO Ahauser Aa Haarmuhle, monstervak 1</t>
  </si>
  <si>
    <t>ywb2404-mv02</t>
  </si>
  <si>
    <t>WBO Ahauser Aa Haarmuhle, monstervak 2</t>
  </si>
  <si>
    <t>ywb2407-mv01</t>
  </si>
  <si>
    <t>Grote Waterleiding, Borculo</t>
  </si>
  <si>
    <t>ywlb02-s</t>
  </si>
  <si>
    <t>Willinkbeek Lageweg Winterswijk, slib</t>
  </si>
  <si>
    <t>ywlb02-v</t>
  </si>
  <si>
    <t>Willinkbeek Lageweg Winterswijk, ondergrond</t>
  </si>
  <si>
    <t>ywlb04-s</t>
  </si>
  <si>
    <t>Willinkbeek Bekeringweg Winterswijk, slib</t>
  </si>
  <si>
    <t>ywlb04-v</t>
  </si>
  <si>
    <t>Willinkbeek Bekeringweg Winterswijk, ondergrond</t>
  </si>
  <si>
    <t>ywlb05-s</t>
  </si>
  <si>
    <t>Willinkbeek Kobstederstraat Winterswijk, slib</t>
  </si>
  <si>
    <t>ywlb05-v</t>
  </si>
  <si>
    <t>Willinkbeek Kobstederstraat Winterswijk, ondergrond</t>
  </si>
  <si>
    <t>yznfiltraatefl</t>
  </si>
  <si>
    <t>RWZI Nieuwgraaf gefilterd effluent bedrijfswater</t>
  </si>
  <si>
    <t>yznsoingaand</t>
  </si>
  <si>
    <t>RWZI Nieuwgraaf toevoer decanter</t>
  </si>
  <si>
    <t>yzwef1</t>
  </si>
  <si>
    <t>RWZI Winterswijk effluent carrousel 3 vaten</t>
  </si>
  <si>
    <t>yzwnbtekaf</t>
  </si>
  <si>
    <t>RWZI Winterswijk nabehandeld gezuiverd water afloop nbt</t>
  </si>
  <si>
    <t>yzwntoznaf</t>
  </si>
  <si>
    <t>RWZI Winterswijk nabehandeld gezuiverd water na ozon</t>
  </si>
  <si>
    <t>z-oosterwold-t400</t>
  </si>
  <si>
    <t>Buffertank t400 decentrale zuivering Oosterwold</t>
  </si>
  <si>
    <t>z-oosterwold-t600</t>
  </si>
  <si>
    <t>Buffertank t600 decentrale zuivering Oosterwold</t>
  </si>
  <si>
    <t>z-oosterwold-t700</t>
  </si>
  <si>
    <t>Buffertank t700 decentrale zuivering Oosterwold</t>
  </si>
  <si>
    <t>Drainwater project Vuursteentocht drain 15-28</t>
  </si>
  <si>
    <t>Drainwater project Vuursteentocht drain 24-3</t>
  </si>
  <si>
    <t>Drainwater project Vuursteentocht drain 34-17</t>
  </si>
  <si>
    <t>zorivm-ew-34-36</t>
  </si>
  <si>
    <t>Drainwater project Vuursteentocht drain 34-36</t>
  </si>
  <si>
    <t>zorivm-ew-4-26</t>
  </si>
  <si>
    <t>Drainwater project Vuursteentocht drain 4-26</t>
  </si>
  <si>
    <t>zorivm-ew-4-32</t>
  </si>
  <si>
    <t>zorivm-ew-51-29</t>
  </si>
  <si>
    <t>Drainwater project Vuursteentocht drain 51-29</t>
  </si>
  <si>
    <t>zorivm-ew-5-25</t>
  </si>
  <si>
    <t>Drainwater project Vuursteentocht drain 5-25</t>
  </si>
  <si>
    <t>zorivm-ew-5-34</t>
  </si>
  <si>
    <t>Drainwater project Vuursteentocht drain 5-34</t>
  </si>
  <si>
    <t>z16cz-057-01</t>
  </si>
  <si>
    <t>CASTELEYNSPLAS, steigertje t.h.v. parkeerplaats</t>
  </si>
  <si>
    <t>52.74116</t>
  </si>
  <si>
    <t>5.77152</t>
  </si>
  <si>
    <t>z20fn-295-01</t>
  </si>
  <si>
    <t>STAARTRESERVAAT, plas aan oostzijde</t>
  </si>
  <si>
    <t>52.67191</t>
  </si>
  <si>
    <t>5.62414</t>
  </si>
  <si>
    <t>z20gn-40269</t>
  </si>
  <si>
    <t>OOSTERVAART, thv Nikkelstraat (noord)</t>
  </si>
  <si>
    <t>z20gz-036-01</t>
  </si>
  <si>
    <t>OOSTERVAART, brug Edelhertweg</t>
  </si>
  <si>
    <t>z20gz-40270</t>
  </si>
  <si>
    <t>OOSTERVAART, tussen Nikkelstraat en Staalstraat</t>
  </si>
  <si>
    <t>z24mzo40</t>
  </si>
  <si>
    <t>z26en-039-01</t>
  </si>
  <si>
    <t>POEL, langs Rietweg</t>
  </si>
  <si>
    <t>52.4422</t>
  </si>
  <si>
    <t>5.55938</t>
  </si>
  <si>
    <t>z26en-040-01</t>
  </si>
  <si>
    <t>POEL Wildwallen, bovenstrooms vistrap</t>
  </si>
  <si>
    <t>5.57539</t>
  </si>
  <si>
    <t>z600gw-rd00</t>
  </si>
  <si>
    <t>aa6866-put</t>
  </si>
  <si>
    <t>A50 Wolfheze, grindput</t>
  </si>
  <si>
    <t>aa6866-ref</t>
  </si>
  <si>
    <t>A50 Wolfheze, bovenstrooms</t>
  </si>
  <si>
    <t>aa6866-01</t>
  </si>
  <si>
    <t>slibmonster grindput</t>
  </si>
  <si>
    <t>wdtwencergr</t>
  </si>
  <si>
    <t>Water RGR wasser</t>
  </si>
  <si>
    <t>owme20241223-1</t>
  </si>
  <si>
    <t>Watermonster Kroessenallee nr.31</t>
  </si>
  <si>
    <t>yislaglomh05</t>
  </si>
  <si>
    <t>yislaglom03</t>
  </si>
  <si>
    <t>yislaglom04</t>
  </si>
  <si>
    <t>hemelwaterriool Eibergseweg</t>
  </si>
  <si>
    <t>afvalwater afkomstig van de wasplaats</t>
  </si>
  <si>
    <t>wdtauw-aeb</t>
  </si>
  <si>
    <t>Tauw AEB</t>
  </si>
  <si>
    <t>yopfasoovloed</t>
  </si>
  <si>
    <t>yopfaswrij</t>
  </si>
  <si>
    <t>H &amp; S Cleaning</t>
  </si>
  <si>
    <t>wd-8zpin25</t>
  </si>
  <si>
    <t>plas Meppel Noord zuidelijk</t>
  </si>
  <si>
    <t>52.71548</t>
  </si>
  <si>
    <t>6.1973</t>
  </si>
  <si>
    <t>yoprgrootebk</t>
  </si>
  <si>
    <t>dna-vbratten (Monstervoorbehandeling DNA Ratten)</t>
  </si>
  <si>
    <t>FGH047A emb. afg. blanco</t>
  </si>
  <si>
    <t>FGH047A emb. afg. blanco duplo</t>
  </si>
  <si>
    <t>o07gw-06</t>
  </si>
  <si>
    <t>RWZI Echten, peilbuis 6</t>
  </si>
  <si>
    <t>6.41636</t>
  </si>
  <si>
    <t>o07gw-07</t>
  </si>
  <si>
    <t>RWZI Echten, peilbuis 7</t>
  </si>
  <si>
    <t>52.7127</t>
  </si>
  <si>
    <t>6.4153</t>
  </si>
  <si>
    <t>o07gw-08</t>
  </si>
  <si>
    <t>RWZI Echten, peilbuis 8</t>
  </si>
  <si>
    <t>52.7126</t>
  </si>
  <si>
    <t>6.41489</t>
  </si>
  <si>
    <t>o07gw-09</t>
  </si>
  <si>
    <t>RWZI Echten, peilbuis 9</t>
  </si>
  <si>
    <t>6.41638</t>
  </si>
  <si>
    <t>o74gw-01</t>
  </si>
  <si>
    <t>RWZI Deventer, peilbuis 1 (referentie)</t>
  </si>
  <si>
    <t>o74gw-02</t>
  </si>
  <si>
    <t>s130gw-045</t>
  </si>
  <si>
    <t>Enschede grondwaterpeilbuis 45</t>
  </si>
  <si>
    <t>s2501061500h</t>
  </si>
  <si>
    <t>Uitwateringsbuis</t>
  </si>
  <si>
    <t>wd2024012214</t>
  </si>
  <si>
    <t>wd2024012215</t>
  </si>
  <si>
    <t>wd2024012232</t>
  </si>
  <si>
    <t>wd2024012237</t>
  </si>
  <si>
    <t>wd2024012238</t>
  </si>
  <si>
    <t>wd2024012241</t>
  </si>
  <si>
    <t>wd2024012263</t>
  </si>
  <si>
    <t>wd2024012269</t>
  </si>
  <si>
    <t>wd2024012280</t>
  </si>
  <si>
    <t>wd2024012282</t>
  </si>
  <si>
    <t>wd2024012294</t>
  </si>
  <si>
    <t>wd2024012440</t>
  </si>
  <si>
    <t>wd2024012441</t>
  </si>
  <si>
    <t>wd2024012460</t>
  </si>
  <si>
    <t>wd2024012468</t>
  </si>
  <si>
    <t>wd2024012521</t>
  </si>
  <si>
    <t>yober39</t>
  </si>
  <si>
    <t>Stadswater IJsselkade Zutphen</t>
  </si>
  <si>
    <t>52.14021</t>
  </si>
  <si>
    <t>6.19157</t>
  </si>
  <si>
    <t>yober50</t>
  </si>
  <si>
    <t>Berkel brug Bussinkdijk Haarlo</t>
  </si>
  <si>
    <t>52.11504</t>
  </si>
  <si>
    <t>6.58765</t>
  </si>
  <si>
    <t>Bovenstrooms van Zwemplas De Betteld</t>
  </si>
  <si>
    <t>Bermsloot, Bielemansdijk, zuidelijk camping De Betteld</t>
  </si>
  <si>
    <t>yobos15</t>
  </si>
  <si>
    <t>Boven Slinge Oostelijke Noorderbroekweg in Heelweg</t>
  </si>
  <si>
    <t>51.96132</t>
  </si>
  <si>
    <t>6.44346</t>
  </si>
  <si>
    <t>yoowv03</t>
  </si>
  <si>
    <t>Oosterwijksevloed Varsselsestraat Zelhem</t>
  </si>
  <si>
    <t>52.02633</t>
  </si>
  <si>
    <t>6.33919</t>
  </si>
  <si>
    <t>yoowv08</t>
  </si>
  <si>
    <t>Oosterwijksevloed De Veersweg Hengelo</t>
  </si>
  <si>
    <t>52.08474</t>
  </si>
  <si>
    <t>6.22787</t>
  </si>
  <si>
    <t>yosbk13</t>
  </si>
  <si>
    <t>Schipbeek Borculoseweg Diepenheim</t>
  </si>
  <si>
    <t>52.17993</t>
  </si>
  <si>
    <t>6.53837</t>
  </si>
  <si>
    <t>yozwa08</t>
  </si>
  <si>
    <t>De Zwalm nabij gemaal Liemers in Giesbeek</t>
  </si>
  <si>
    <t>avink</t>
  </si>
  <si>
    <t>Vink afstromend hemelwater</t>
  </si>
  <si>
    <t>yiv-gva-indir-mp1</t>
  </si>
  <si>
    <t>GVA Aalten Vierde Broekdijk 18</t>
  </si>
  <si>
    <t>atanatex</t>
  </si>
  <si>
    <t>Tanatex tank 19</t>
  </si>
  <si>
    <t>a6716ac11-9</t>
  </si>
  <si>
    <t>Tanatex LP 9</t>
  </si>
  <si>
    <t>Vandemoortele Nederland BV</t>
  </si>
  <si>
    <t>AWZI Lelystad externe aanvoer</t>
  </si>
  <si>
    <t>s7692ph017h1</t>
  </si>
  <si>
    <t>wdtwencepermeaat</t>
  </si>
  <si>
    <t>Permeaat</t>
  </si>
  <si>
    <t>wdtwencevuilwaterkelder</t>
  </si>
  <si>
    <t>Vuilwaterkelder</t>
  </si>
  <si>
    <t>wdtwencewaterslenk</t>
  </si>
  <si>
    <t>yiv-zvnm-dir-mp01</t>
  </si>
  <si>
    <t>Oppervlaktewater bemonstering Marconistraat 31 Zevenaar</t>
  </si>
  <si>
    <t>zzofn-268-01</t>
  </si>
  <si>
    <t>Fietsbrug nabij koningshut</t>
  </si>
  <si>
    <t>z25mz001</t>
  </si>
  <si>
    <t>Effluent Zeewolde</t>
  </si>
  <si>
    <t>s20291</t>
  </si>
  <si>
    <t>Broekheurnerveensloot zandpad ten westen van Arendsweg 120A</t>
  </si>
  <si>
    <t>52.16622</t>
  </si>
  <si>
    <t>6.89782</t>
  </si>
  <si>
    <t>yoaew02</t>
  </si>
  <si>
    <t>Aerdtse Wetering Deukerdijk Pannerden</t>
  </si>
  <si>
    <t>51.89811</t>
  </si>
  <si>
    <t>6.04498</t>
  </si>
  <si>
    <t>yoakb10</t>
  </si>
  <si>
    <t>Akkermansbeek Voorbroek Terborg</t>
  </si>
  <si>
    <t>51.92662</t>
  </si>
  <si>
    <t>6.36929</t>
  </si>
  <si>
    <t>yoasl01</t>
  </si>
  <si>
    <t>Afwatering van Warfslat Boldemansweg Winterswijk</t>
  </si>
  <si>
    <t>52.00949</t>
  </si>
  <si>
    <t>6.75846</t>
  </si>
  <si>
    <t>yoban01</t>
  </si>
  <si>
    <t>De Ban Bron Bergerbos Braamt</t>
  </si>
  <si>
    <t>51.91904</t>
  </si>
  <si>
    <t>6.24933</t>
  </si>
  <si>
    <t>Boldersbeek Grote Heldersweg Huppel Winterswijk</t>
  </si>
  <si>
    <t>52.00585</t>
  </si>
  <si>
    <t>6.75447</t>
  </si>
  <si>
    <t>yobem00</t>
  </si>
  <si>
    <t>Beek op Middachten Eikenstraat Ellecom</t>
  </si>
  <si>
    <t>yobog03</t>
  </si>
  <si>
    <t>Bornegoorsgoot Weenkweg Rietmolen</t>
  </si>
  <si>
    <t>52.14801</t>
  </si>
  <si>
    <t>6.65366</t>
  </si>
  <si>
    <t>yobvb03</t>
  </si>
  <si>
    <t>Beek op de Vijverberg Amsterdamseweg Arnhem</t>
  </si>
  <si>
    <t>52.00499</t>
  </si>
  <si>
    <t>5.85551</t>
  </si>
  <si>
    <t>yobwl03</t>
  </si>
  <si>
    <t>Bakerwaardse Laak Bontekoeweg Baak</t>
  </si>
  <si>
    <t>52.08681</t>
  </si>
  <si>
    <t>6.22083</t>
  </si>
  <si>
    <t>yodih02</t>
  </si>
  <si>
    <t>Dierense Hank Havikerwaard Ellecom</t>
  </si>
  <si>
    <t>52.01845</t>
  </si>
  <si>
    <t>6.09412</t>
  </si>
  <si>
    <t>yodrh02</t>
  </si>
  <si>
    <t>Dierense Hank Beimerwaard Doesburg</t>
  </si>
  <si>
    <t>52.02525</t>
  </si>
  <si>
    <t>6.114</t>
  </si>
  <si>
    <t>yodrn09</t>
  </si>
  <si>
    <t>52.03937</t>
  </si>
  <si>
    <t>yoeds02</t>
  </si>
  <si>
    <t>Eldrikse Kwelsloot De Koppel Angerlo</t>
  </si>
  <si>
    <t>51.9991</t>
  </si>
  <si>
    <t>6.15789</t>
  </si>
  <si>
    <t>yohmb02</t>
  </si>
  <si>
    <t>Hummelose Beek Torenallee Hummelo</t>
  </si>
  <si>
    <t>52.02117</t>
  </si>
  <si>
    <t>6.22592</t>
  </si>
  <si>
    <t>yohrb03</t>
  </si>
  <si>
    <t>Haarbeek Bielderweg Harfsen</t>
  </si>
  <si>
    <t>52.21837</t>
  </si>
  <si>
    <t>6.31186</t>
  </si>
  <si>
    <t>yoldv04</t>
  </si>
  <si>
    <t>yoleb25</t>
  </si>
  <si>
    <t>Leerinkbeek Deventer Kunstweg Beltrum</t>
  </si>
  <si>
    <t>52.07002</t>
  </si>
  <si>
    <t>6.60278</t>
  </si>
  <si>
    <t>yomdb02</t>
  </si>
  <si>
    <t>Muldersbeek Bessinkgoorweg Winterswijk</t>
  </si>
  <si>
    <t>51.95776</t>
  </si>
  <si>
    <t>6.66143</t>
  </si>
  <si>
    <t>yoohb00</t>
  </si>
  <si>
    <t>Oude Hengelosebeek Riefelderdijk Baak</t>
  </si>
  <si>
    <t>52.05493</t>
  </si>
  <si>
    <t>6.25796</t>
  </si>
  <si>
    <t>yopew05</t>
  </si>
  <si>
    <t>Peterswatergang Arkelsteijnweg Bathmen</t>
  </si>
  <si>
    <t>52.26079</t>
  </si>
  <si>
    <t>6.36215</t>
  </si>
  <si>
    <t>yordb03</t>
  </si>
  <si>
    <t>52.01118</t>
  </si>
  <si>
    <t>6.21109</t>
  </si>
  <si>
    <t>yosab06</t>
  </si>
  <si>
    <t>Schaarsbeek Guttersdijk Aalten</t>
  </si>
  <si>
    <t>51.95257</t>
  </si>
  <si>
    <t>6.63141</t>
  </si>
  <si>
    <t>yosab12</t>
  </si>
  <si>
    <t>Schaarsbeek Corleseweg Winterswijk</t>
  </si>
  <si>
    <t>51.97014</t>
  </si>
  <si>
    <t>6.64622</t>
  </si>
  <si>
    <t>yoveg40</t>
  </si>
  <si>
    <t>Veengoot Zilverbekendijk Aalten</t>
  </si>
  <si>
    <t>51.96433</t>
  </si>
  <si>
    <t>yovib04</t>
  </si>
  <si>
    <t>51.99782</t>
  </si>
  <si>
    <t>6.61048</t>
  </si>
  <si>
    <t>yovij02</t>
  </si>
  <si>
    <t>Visserij Zwiepsehorstweg Barchem</t>
  </si>
  <si>
    <t>52.13544</t>
  </si>
  <si>
    <t>6.46351</t>
  </si>
  <si>
    <t>Vragenderbeek Pastoor Scheepersstraat Vragender</t>
  </si>
  <si>
    <t>yoweb00</t>
  </si>
  <si>
    <t>Wehlse Beek Wehlseweg Doetinchem</t>
  </si>
  <si>
    <t>51.95703</t>
  </si>
  <si>
    <t>6.25045</t>
  </si>
  <si>
    <t>Warnsborn Bakenbergseweg Arnhem</t>
  </si>
  <si>
    <t>52.00828</t>
  </si>
  <si>
    <t>5.86644</t>
  </si>
  <si>
    <t>yozwb01</t>
  </si>
  <si>
    <t>Zwarte Beek Tulenstraat Breedenbroek</t>
  </si>
  <si>
    <t>51.87553</t>
  </si>
  <si>
    <t>6.44686</t>
  </si>
  <si>
    <t>wdwln</t>
  </si>
  <si>
    <t>a3776ps8-1</t>
  </si>
  <si>
    <t>a3776pw14-01-1</t>
  </si>
  <si>
    <t>a3776pz7-1</t>
  </si>
  <si>
    <t>s7601pj079h1</t>
  </si>
  <si>
    <t>procesbad CST</t>
  </si>
  <si>
    <t>s7601pj079h2</t>
  </si>
  <si>
    <t>procesbad JSF</t>
  </si>
  <si>
    <t>w2501582</t>
  </si>
  <si>
    <t>WLN monster 2501582</t>
  </si>
  <si>
    <t>w2501583</t>
  </si>
  <si>
    <t>WLN monster 2501583</t>
  </si>
  <si>
    <t>w2501584</t>
  </si>
  <si>
    <t>WLN monster 2501584</t>
  </si>
  <si>
    <t>w2501585</t>
  </si>
  <si>
    <t>WLN monster 2501585</t>
  </si>
  <si>
    <t>w2501586</t>
  </si>
  <si>
    <t>WLN monster 2501586</t>
  </si>
  <si>
    <t>w2501587</t>
  </si>
  <si>
    <t>WLN monster 2501587</t>
  </si>
  <si>
    <t>w2501588</t>
  </si>
  <si>
    <t>WLN monster 2501588</t>
  </si>
  <si>
    <t>w2501589</t>
  </si>
  <si>
    <t>WLN monster 2501589</t>
  </si>
  <si>
    <t>w2501590</t>
  </si>
  <si>
    <t>WLN monster 2501590</t>
  </si>
  <si>
    <t>w2501591</t>
  </si>
  <si>
    <t>WLN monster 2501591</t>
  </si>
  <si>
    <t>z20gz-055-01</t>
  </si>
  <si>
    <t>STADSWATER LELYSTAD, steigertje Kempenaar 1305</t>
  </si>
  <si>
    <t>52.51393</t>
  </si>
  <si>
    <t>5.46388</t>
  </si>
  <si>
    <t>z20gz-063-01</t>
  </si>
  <si>
    <t>STADSWATER LELYSTAD, verbreding Atol en Fjord</t>
  </si>
  <si>
    <t>52.51501</t>
  </si>
  <si>
    <t>5.4847</t>
  </si>
  <si>
    <t>z20gz-077-01</t>
  </si>
  <si>
    <t>STADSGRACHT LELYSTAD, fietsbrug bij Horst 22</t>
  </si>
  <si>
    <t>52.50425</t>
  </si>
  <si>
    <t>5.4987</t>
  </si>
  <si>
    <t>z20gz-082-01</t>
  </si>
  <si>
    <t>STADSWATER LELYSTAD, De Landerijen, Pauwenburg, Duinbeek</t>
  </si>
  <si>
    <t>52.49573</t>
  </si>
  <si>
    <t>5.50598</t>
  </si>
  <si>
    <t>z20hz-001-01</t>
  </si>
  <si>
    <t>ANSJOVISTOCHT, duiker Van der Hamlaan</t>
  </si>
  <si>
    <t>52.5073</t>
  </si>
  <si>
    <t>5.6984</t>
  </si>
  <si>
    <t>z21bn-035-01</t>
  </si>
  <si>
    <t>VOLLENHOVERMEER, midden thv. Eilandje</t>
  </si>
  <si>
    <t>52.69284</t>
  </si>
  <si>
    <t>5.95408</t>
  </si>
  <si>
    <t>z26cn-094-01</t>
  </si>
  <si>
    <t>HOGE VAART, brug Vogelweg</t>
  </si>
  <si>
    <t>52.3314</t>
  </si>
  <si>
    <t>5.29779</t>
  </si>
  <si>
    <t>z26dz-063-01</t>
  </si>
  <si>
    <t>HORSTERWOLD, plas in stille kern, t.h.v. Flediteweg</t>
  </si>
  <si>
    <t>52.31349</t>
  </si>
  <si>
    <t>5.45413</t>
  </si>
  <si>
    <t>z26fz-046-01</t>
  </si>
  <si>
    <t>HOGE DWARSVAART, fietsbrug nabij Pluvierentocht</t>
  </si>
  <si>
    <t>52.38989</t>
  </si>
  <si>
    <t>5.61886</t>
  </si>
  <si>
    <t>z26fz-083-01</t>
  </si>
  <si>
    <t>PLAS 'DE LEPELAAR', Harderbos t/o Flevocamping</t>
  </si>
  <si>
    <t>52.38904</t>
  </si>
  <si>
    <t>5.62488</t>
  </si>
  <si>
    <t>z26gn-044-01</t>
  </si>
  <si>
    <t>OSSENKAMPTOCHT, O-kant parallel aan Ossenkampweg</t>
  </si>
  <si>
    <t>52.35751</t>
  </si>
  <si>
    <t>5.53345</t>
  </si>
  <si>
    <t>Schouwpad Schuitenbeek, monster 1</t>
  </si>
  <si>
    <t>Schouwpad Schuitenbeek, monster 2</t>
  </si>
  <si>
    <t>s7609pz001h01</t>
  </si>
  <si>
    <t>Monster emmer 1</t>
  </si>
  <si>
    <t>s7609pz002h01</t>
  </si>
  <si>
    <t>Monster emmer 2</t>
  </si>
  <si>
    <t>s7609pz003h01</t>
  </si>
  <si>
    <t>Monster emmer 3</t>
  </si>
  <si>
    <t>zorivm-ew-5-26</t>
  </si>
  <si>
    <t>Drainwater project Vuursteentocht drain 5-26</t>
  </si>
  <si>
    <t>z100-x-1301-</t>
  </si>
  <si>
    <t>z800-x-1801-</t>
  </si>
  <si>
    <t>yisensor</t>
  </si>
  <si>
    <t>a3774je233-1</t>
  </si>
  <si>
    <t>yibab01</t>
  </si>
  <si>
    <t>Kunnerij</t>
  </si>
  <si>
    <t>52.02083</t>
  </si>
  <si>
    <t>6.51108</t>
  </si>
  <si>
    <t>yioba03</t>
  </si>
  <si>
    <t>Brandersdijk</t>
  </si>
  <si>
    <t>52.00895</t>
  </si>
  <si>
    <t>6.54351</t>
  </si>
  <si>
    <t>yiv-inb-indir-mp03</t>
  </si>
  <si>
    <t>Interbaro Doetinchem Gildestraat 1 Doetinchem</t>
  </si>
  <si>
    <t>yzztrkis0nere</t>
  </si>
  <si>
    <t>Terreinriolering Nereda RWZI Zutphen</t>
  </si>
  <si>
    <t>wdwaterproef</t>
  </si>
  <si>
    <t>Anox</t>
  </si>
  <si>
    <t>wd769095-769096</t>
  </si>
  <si>
    <t>Den Helder, N-H kanaal vanaf Kooijburg in Touwslagerweg</t>
  </si>
  <si>
    <t>wd769194-769195</t>
  </si>
  <si>
    <t>Zaandam, voor krooshek gemaal Zaangemaal in de Wilhelminastraat</t>
  </si>
  <si>
    <t>wd769241-769242</t>
  </si>
  <si>
    <t>Callantsoog, Zwanenwater 1ste water noordzijde van plas achter schutting</t>
  </si>
  <si>
    <t>wd769304-769305</t>
  </si>
  <si>
    <t>Schardam, vanaf brug langs Laag-schardammerweg</t>
  </si>
  <si>
    <t>wd769629-769630</t>
  </si>
  <si>
    <t>Oosterend, voor krooshek gemaal Krassekeet</t>
  </si>
  <si>
    <t>yogrb14</t>
  </si>
  <si>
    <t>Grote Beek Wuusweg Toldijk</t>
  </si>
  <si>
    <t>52.02855</t>
  </si>
  <si>
    <t>6.23956</t>
  </si>
  <si>
    <t>yogrb23</t>
  </si>
  <si>
    <t>52.03082</t>
  </si>
  <si>
    <t>6.22532</t>
  </si>
  <si>
    <t>yohhv02</t>
  </si>
  <si>
    <t>HeidenhoekseVloed, Priesterinkdijk, Zelhem</t>
  </si>
  <si>
    <t>51.98909</t>
  </si>
  <si>
    <t>6.3568</t>
  </si>
  <si>
    <t>yohhv03</t>
  </si>
  <si>
    <t>Heidenhoeksevloed, Boldijk, Zelhem</t>
  </si>
  <si>
    <t>51.98947</t>
  </si>
  <si>
    <t>6.38746</t>
  </si>
  <si>
    <t>yohmb04</t>
  </si>
  <si>
    <t>6.25362</t>
  </si>
  <si>
    <t>yohmb05</t>
  </si>
  <si>
    <t>Hummelose Beek Van Heeckerenweg Hummelo</t>
  </si>
  <si>
    <t>52.01061</t>
  </si>
  <si>
    <t>6.23945</t>
  </si>
  <si>
    <t>yordb05</t>
  </si>
  <si>
    <t>Rode Beek Lamstraat Tolbeek</t>
  </si>
  <si>
    <t>52.03978</t>
  </si>
  <si>
    <t>6.18134</t>
  </si>
  <si>
    <t>Effluentkelder, Bemonsteringspunt effluent (projectmeting)</t>
  </si>
  <si>
    <t>a3881sl148-6</t>
  </si>
  <si>
    <t>afvalwater uit sloot n.a.v. leiding breuk</t>
  </si>
  <si>
    <t>yiv-betlnb-dir-mp01</t>
  </si>
  <si>
    <t>Sloot parallel aan Aaltenseweg</t>
  </si>
  <si>
    <t>yaa202408281</t>
  </si>
  <si>
    <t>Beltrum Zieuwentseweg Groenlose Slinge</t>
  </si>
  <si>
    <t>yaa202408294</t>
  </si>
  <si>
    <t>Opslagplaats Smithuus indicatief</t>
  </si>
  <si>
    <t>ztzeyel</t>
  </si>
  <si>
    <t>Yellow Chips B.V. MW</t>
  </si>
  <si>
    <t>ztzmvsa</t>
  </si>
  <si>
    <t>V.S, Apple Industries Marknesse B.V. EMF</t>
  </si>
  <si>
    <t>bbs (Boor)</t>
  </si>
  <si>
    <t>bebs (Beryllium)</t>
  </si>
  <si>
    <t>bedg (Beryllium)</t>
  </si>
  <si>
    <t>bz1 (Boor)</t>
  </si>
  <si>
    <t>srbs (Strontium)</t>
  </si>
  <si>
    <t>srz1 (Strontium)</t>
  </si>
  <si>
    <t>tibs (Titaan)</t>
  </si>
  <si>
    <t>ubs (Uranium)</t>
  </si>
  <si>
    <t>uz1 (Uranium)</t>
  </si>
  <si>
    <t>2 Sisters Storteboom B.V. EMF</t>
  </si>
  <si>
    <t>a112arlaq001</t>
  </si>
  <si>
    <t>afvalwater Arla Foods Nijkerk</t>
  </si>
  <si>
    <t>o16zandvanger</t>
  </si>
  <si>
    <t>Zandvanger Meppel</t>
  </si>
  <si>
    <t>o3kbg640mw</t>
  </si>
  <si>
    <t>Beentjesgraven Z v stuw Huls</t>
  </si>
  <si>
    <t>o3kbg840mw</t>
  </si>
  <si>
    <t>Beentjesgraven W v B.H. Spijkerweg zuid</t>
  </si>
  <si>
    <t>o3kkw390mw</t>
  </si>
  <si>
    <t>Koloniewijk in vijver Ommerschans zuid</t>
  </si>
  <si>
    <t>o3qrh780mw</t>
  </si>
  <si>
    <t>Watergang Roebolligehoek</t>
  </si>
  <si>
    <t>o3rho100mw</t>
  </si>
  <si>
    <t>Hondemotswetering bij overstort</t>
  </si>
  <si>
    <t>o3rho200mw</t>
  </si>
  <si>
    <t>Hondemotswetering bij Sportpark</t>
  </si>
  <si>
    <t>o3rnw600mw</t>
  </si>
  <si>
    <t>Nieuwe Wetering N v gemaal Lange Slag</t>
  </si>
  <si>
    <t>o3rnw720mw</t>
  </si>
  <si>
    <t>Nieuwe Wetering t.n.v. Linterzijl</t>
  </si>
  <si>
    <t>o3tov440mw</t>
  </si>
  <si>
    <t>Derde vijver Keizersl Wilhelminalaan</t>
  </si>
  <si>
    <t>o3tov660mw</t>
  </si>
  <si>
    <t>Vierde vijver Keizersl Margijnenenk</t>
  </si>
  <si>
    <t>o3upr350mw</t>
  </si>
  <si>
    <t>De Zegge Raalte Praamstraat</t>
  </si>
  <si>
    <t>o3uww250mw</t>
  </si>
  <si>
    <t>Wg t Weechel Raalte Wechelerweg Heeswg</t>
  </si>
  <si>
    <t>o3uww500mw</t>
  </si>
  <si>
    <t>Wg t Weechel Raalte voor Heesweg</t>
  </si>
  <si>
    <t>o3uww750mw</t>
  </si>
  <si>
    <t>Wg De Zegge W v Overkampsweg</t>
  </si>
  <si>
    <t>o3uww900mw</t>
  </si>
  <si>
    <t>Wg De Zegge OvKan</t>
  </si>
  <si>
    <t>o3zge080mw</t>
  </si>
  <si>
    <t>Wg Gerenbroek Krulmate De Mars</t>
  </si>
  <si>
    <t>o3zge090mw</t>
  </si>
  <si>
    <t>Wg Gerenbroek Hoefslagmate</t>
  </si>
  <si>
    <t>o3zge100mw</t>
  </si>
  <si>
    <t>Wg Gerenbroek Wijheseweg Cameraarlaan</t>
  </si>
  <si>
    <t>o3zge110mw</t>
  </si>
  <si>
    <t>Wg Gerenbroek Hanselaarmate</t>
  </si>
  <si>
    <t>o3zge120mw</t>
  </si>
  <si>
    <t>Wg Gerenlanden Sellekamp</t>
  </si>
  <si>
    <t>o3zge130mw</t>
  </si>
  <si>
    <t>Wg Gerenlanden Lynnerkamp</t>
  </si>
  <si>
    <t>o3zge140mw</t>
  </si>
  <si>
    <t>Wg Gerenlanden Ludekenskamp</t>
  </si>
  <si>
    <t>o3zge150mw</t>
  </si>
  <si>
    <t>Wg Gerenlanden Ittersumallee Stickerbe</t>
  </si>
  <si>
    <t>o3zml010mw</t>
  </si>
  <si>
    <t>Wg MarslandenB N v Penitentiaire Inrichting</t>
  </si>
  <si>
    <t>o3zsc010mw</t>
  </si>
  <si>
    <t>Wg Schelle Ittersumallee Vrouwenlaan</t>
  </si>
  <si>
    <t>o3zsc030mw</t>
  </si>
  <si>
    <t>Wg Schelle Zuster vd Kolkstraat</t>
  </si>
  <si>
    <t>o3zsc080mw</t>
  </si>
  <si>
    <t>Wg Schellelanden Elftkolk Brasemkolk</t>
  </si>
  <si>
    <t>o3zsc090mw</t>
  </si>
  <si>
    <t>Wg Schellelanden Mammoetveld</t>
  </si>
  <si>
    <t>o3zsw300mw</t>
  </si>
  <si>
    <t>Steenwetering thv Stadhouderlaan</t>
  </si>
  <si>
    <t>o3zsw400mw</t>
  </si>
  <si>
    <t>Wg Steenwetering Landsheerlaan</t>
  </si>
  <si>
    <t>o3zwz210mw</t>
  </si>
  <si>
    <t>Wg langs Eekhoornveld Zwolle Zuid</t>
  </si>
  <si>
    <t>o3zwz220mw</t>
  </si>
  <si>
    <t>Wg langs Karperkolk Zwolle Zuid</t>
  </si>
  <si>
    <t>o3zwz240mw</t>
  </si>
  <si>
    <t>Vijver provincieroute IJsselbolder</t>
  </si>
  <si>
    <t>o3zwz510mw</t>
  </si>
  <si>
    <t>Wg Timmermeesterlaan Zwolle Zuid</t>
  </si>
  <si>
    <t>o3zwz530mw</t>
  </si>
  <si>
    <t>Wg Oldenelerlanden thv Twickelomarke</t>
  </si>
  <si>
    <t>o3zwz590mw</t>
  </si>
  <si>
    <t>Wg Oldenelerlanden Van Hornmarke</t>
  </si>
  <si>
    <t>o3zwz600mw</t>
  </si>
  <si>
    <t>Wg Schellerpark Otterveld</t>
  </si>
  <si>
    <t>o3zwz610mw</t>
  </si>
  <si>
    <t>Wg Oldeneel Van Den Cloostermarke</t>
  </si>
  <si>
    <t>o8hsp100mw</t>
  </si>
  <si>
    <t>Wg De Baarge thv Weth Slagerstraat</t>
  </si>
  <si>
    <t>o8hsp150mw</t>
  </si>
  <si>
    <t>Wg De Baarge thv Burg Niemeijerstraat</t>
  </si>
  <si>
    <t>o8hsp200mw</t>
  </si>
  <si>
    <t>Wg Westparallelweg De Baarge Van Andelweg</t>
  </si>
  <si>
    <t>o8hsp400mw</t>
  </si>
  <si>
    <t>Wg Westparallelweg De Baarge RD Bugelstr</t>
  </si>
  <si>
    <t>o8kkw360mw</t>
  </si>
  <si>
    <t>Koloniewijk in vijver Ommerschans noord</t>
  </si>
  <si>
    <t>o8qnw850mw</t>
  </si>
  <si>
    <t>Nieuwe Wetering bij Genemuiden</t>
  </si>
  <si>
    <t>o8rbv020mw</t>
  </si>
  <si>
    <t>Bergingsvijver Telfordstraat Zwolle</t>
  </si>
  <si>
    <t>o8rbv050mw</t>
  </si>
  <si>
    <t>Bergingsvijver thv Rietveldstraat Zwolle</t>
  </si>
  <si>
    <t>o8rdk400mw</t>
  </si>
  <si>
    <t>Wg Drostenkamp Kennedylaan</t>
  </si>
  <si>
    <t>o8ror250mw</t>
  </si>
  <si>
    <t>Wg Raalte Het Oversticht Herinckhave</t>
  </si>
  <si>
    <t>o8ror300mw</t>
  </si>
  <si>
    <t>Wg Raalte Het Oversticht Oosterveen</t>
  </si>
  <si>
    <t>o8ror350mw</t>
  </si>
  <si>
    <t>Wg Raalte Salland Ridderschapsweg</t>
  </si>
  <si>
    <t>o8ror400mw</t>
  </si>
  <si>
    <t>Wg Raalte Salland Wittenstein Blankena</t>
  </si>
  <si>
    <t>o8tlv050mw</t>
  </si>
  <si>
    <t>Waterpartij Keizerslanden Lebuinuslaan</t>
  </si>
  <si>
    <t>o8tov100mw</t>
  </si>
  <si>
    <t>Eerste vijver Keizerslanden Raalterweg</t>
  </si>
  <si>
    <t>o8tov300mw</t>
  </si>
  <si>
    <t>o8tov850mw</t>
  </si>
  <si>
    <t>Laatste vijver Keizersl Radboudlaan</t>
  </si>
  <si>
    <t>o8tov950mw</t>
  </si>
  <si>
    <t>Vijfde vijver Keizersl Keizer Karellaan</t>
  </si>
  <si>
    <t>o8udz510mw</t>
  </si>
  <si>
    <t>De Zegge Raalte Kaagstr Zuid v Praamstr</t>
  </si>
  <si>
    <t>o8udz960mw</t>
  </si>
  <si>
    <t>Sl De Zegge Raalte Heesw tu Aakstr Praam</t>
  </si>
  <si>
    <t>o8usw930mw</t>
  </si>
  <si>
    <t>Soestwetering thv Braunstraat Zwolle</t>
  </si>
  <si>
    <t>o8usw950mw</t>
  </si>
  <si>
    <t>Soestwetering thv Voltastraat Zwolle</t>
  </si>
  <si>
    <t>o8usw970mw</t>
  </si>
  <si>
    <t>Soestwetering thv Oldeneelallee Zwolle</t>
  </si>
  <si>
    <t>o8walu200mw</t>
  </si>
  <si>
    <t>Wg Lunssloten T5</t>
  </si>
  <si>
    <t>o8walu600mw</t>
  </si>
  <si>
    <t>Wg Lunssloten T4</t>
  </si>
  <si>
    <t>o8walu700mw</t>
  </si>
  <si>
    <t>Wg Lunssloten T3</t>
  </si>
  <si>
    <t>o8walu850mw</t>
  </si>
  <si>
    <t>Wg Lunssloten T1 en T2</t>
  </si>
  <si>
    <t>o8zge010mw</t>
  </si>
  <si>
    <t>Sl Gerenbroek N v Tichelmeesterlaan</t>
  </si>
  <si>
    <t>o8zge020mw</t>
  </si>
  <si>
    <t>Sl Gerenbroek Zwolle n v Schepenenlaan</t>
  </si>
  <si>
    <t>o8zge030mw</t>
  </si>
  <si>
    <t>Sl Gerenlanden Zwolle  Splijtloff</t>
  </si>
  <si>
    <t>o8zge050mw</t>
  </si>
  <si>
    <t>Sl Gerenlanden Zwolle Knoppertkamp</t>
  </si>
  <si>
    <t>o8zge060mw</t>
  </si>
  <si>
    <t>Sl Gerenlanden Zwolle ZO Oldermannenlaa</t>
  </si>
  <si>
    <t>o8zge100mw</t>
  </si>
  <si>
    <t>Vijver park Geerenlanden</t>
  </si>
  <si>
    <t>o8zml050mw</t>
  </si>
  <si>
    <t>Wg MarslandenB W v PIZ</t>
  </si>
  <si>
    <t>o8zml080mw</t>
  </si>
  <si>
    <t>Wg MarslandenB Z v PIZ</t>
  </si>
  <si>
    <t>o8zml200mw</t>
  </si>
  <si>
    <t>Wg Marslanden D thv Kanaalweg</t>
  </si>
  <si>
    <t>o8zml250mw</t>
  </si>
  <si>
    <t>Wg Marslanden D thv Popovstraat</t>
  </si>
  <si>
    <t>o8zsb150mw</t>
  </si>
  <si>
    <t>Wg Schellerlanden O v Schellerbergweg</t>
  </si>
  <si>
    <t>o8zsb250mw</t>
  </si>
  <si>
    <t>Wg Schellerlanden Schellerpark</t>
  </si>
  <si>
    <t>o8zsb350mw</t>
  </si>
  <si>
    <t>Wg Schellerlanden Otterpad</t>
  </si>
  <si>
    <t>o8zsc020mw</t>
  </si>
  <si>
    <t>Wg Schelle Schellerallee</t>
  </si>
  <si>
    <t>o8zwz020mw</t>
  </si>
  <si>
    <t>o8zwz060mw</t>
  </si>
  <si>
    <t>Wg langs van Rechterenmarke Zwolle Zuid</t>
  </si>
  <si>
    <t>o8zwz100mw</t>
  </si>
  <si>
    <t>Wg Noordrand Sportpark van Marle Zwolle</t>
  </si>
  <si>
    <t>o8zwz120mw</t>
  </si>
  <si>
    <t>Wg Ittersum van der Heydenstraat</t>
  </si>
  <si>
    <t>o8zwz670mw</t>
  </si>
  <si>
    <t>Wg Oldenelerbroek Backermarke thv uitmonding riool</t>
  </si>
  <si>
    <t>IBA bemonstering 2025</t>
  </si>
  <si>
    <t>yiv-zvnm-dir-mp02</t>
  </si>
  <si>
    <t>Zevenaar put thv Einsteinstraat 17</t>
  </si>
  <si>
    <t>agbs;albs;asbs;babs;bebs;bbs;cabs;cdbs;cobs;crbs;cubs;febs;hgbs;kbs;mgbs;mnbs;mobs;nabs;nibs;pbbs;sbbs;sebs;snbs;srbs;sttlbs;tibs;tebs;tlbs;ubs;vbs;wbs;znbs;ind</t>
  </si>
  <si>
    <t>agz1;alz1;asz1;baz1;bedg;bz1;caz1;cdz1;coz1;crz1;cuz1;fez1;hgz1;kz1;mgz1;mnz1;moz1;naz1;niz1;pbz1;sbz1;sez1;snz1;srz1;sttlz1;tiz1;tez1;tlz1;uz1;vz1;wz1;znz1;ind</t>
  </si>
  <si>
    <t>ors20250122-1</t>
  </si>
  <si>
    <t>Influent monster IMD RWZI Hessenpoort</t>
  </si>
  <si>
    <t>wd-obbme300</t>
  </si>
  <si>
    <t>Steekmonster Bosbeek Venhof</t>
  </si>
  <si>
    <t>wd-obbme800</t>
  </si>
  <si>
    <t>Steekmonster Bosbeek Bondertweg</t>
  </si>
  <si>
    <t>wd-omsnl170</t>
  </si>
  <si>
    <t>Steekmonster Maasnielderbeek Duiperweg</t>
  </si>
  <si>
    <t>wd-omsnl900</t>
  </si>
  <si>
    <t>Steekmonster Maasnielderbeek na rwzi Roermond</t>
  </si>
  <si>
    <t>wd-orbro450</t>
  </si>
  <si>
    <t>Steekmonster Rodebeek 300m voor Rothenbach</t>
  </si>
  <si>
    <t>wd-oroer905</t>
  </si>
  <si>
    <t>Steekmonster Roer Roermond</t>
  </si>
  <si>
    <t>wd-oswal200</t>
  </si>
  <si>
    <t>Steekmonster Swalm grens</t>
  </si>
  <si>
    <t>wd-oswal900</t>
  </si>
  <si>
    <t>Steekmonster Swalm Hoosterhof</t>
  </si>
  <si>
    <t>wdtauw-opw</t>
  </si>
  <si>
    <t>Oppervlaktewater (sloot)</t>
  </si>
  <si>
    <t>wdtauw-pb12</t>
  </si>
  <si>
    <t>Afvalwater peilbuis 12</t>
  </si>
  <si>
    <t>wdtauw-pb2</t>
  </si>
  <si>
    <t>Afvalwater peilbuis 2</t>
  </si>
  <si>
    <t>wd-1131</t>
  </si>
  <si>
    <t>Steekmonster influent helofytensysteem</t>
  </si>
  <si>
    <t>wd-1131e</t>
  </si>
  <si>
    <t>Steekmonster effluent helofytensysteem</t>
  </si>
  <si>
    <t>Farm Dairy Holding B.V. EMF</t>
  </si>
  <si>
    <t>z25gka01</t>
  </si>
  <si>
    <t>IBA Migrantenhuisvesting Espelerpad 6 Espel</t>
  </si>
  <si>
    <t>o8263cg6</t>
  </si>
  <si>
    <t>Afvalwater Liprovit B.V. te Kampen</t>
  </si>
  <si>
    <t>o8362vb9</t>
  </si>
  <si>
    <t>Afvalwater De lange- Ploer B.V. te Nederland</t>
  </si>
  <si>
    <t>s202501231145h</t>
  </si>
  <si>
    <t>Uitstroombuis</t>
  </si>
  <si>
    <t>s7554rw05ab3</t>
  </si>
  <si>
    <t>De zuivelhoeve afvalwater uit zuivering</t>
  </si>
  <si>
    <t>De Paauw Platicrecycling B.V.; eindpunt</t>
  </si>
  <si>
    <t>wdtwencewaterc3</t>
  </si>
  <si>
    <t>water c3</t>
  </si>
  <si>
    <t>s70066</t>
  </si>
  <si>
    <t>s7556bt017h8</t>
  </si>
  <si>
    <t>gaswasser/condenswater</t>
  </si>
  <si>
    <t>yiv-hui-indir-mp01</t>
  </si>
  <si>
    <t>Huis</t>
  </si>
  <si>
    <t>yiv-kol-indir-mp01</t>
  </si>
  <si>
    <t>Kolk Kanters</t>
  </si>
  <si>
    <t>yodowland</t>
  </si>
  <si>
    <t>yoefflrwzi</t>
  </si>
  <si>
    <t>yogrenswateren</t>
  </si>
  <si>
    <t>yokrwom</t>
  </si>
  <si>
    <t>yomnlso</t>
  </si>
  <si>
    <t>yowatakktk</t>
  </si>
  <si>
    <t>w2502209</t>
  </si>
  <si>
    <t>WLN monster 2502209</t>
  </si>
  <si>
    <t>w2502210</t>
  </si>
  <si>
    <t>WLN monster 2502210</t>
  </si>
  <si>
    <t>w2502211</t>
  </si>
  <si>
    <t>WLN monster 2502211</t>
  </si>
  <si>
    <t>w2502212</t>
  </si>
  <si>
    <t>WLN monster 2502212</t>
  </si>
  <si>
    <t>w2502213</t>
  </si>
  <si>
    <t>WLN monster 2502213</t>
  </si>
  <si>
    <t>Clean&amp;Filling Barneveld B.V.</t>
  </si>
  <si>
    <t>s2501271300h</t>
  </si>
  <si>
    <t>Effluent grondwateronttrekking Vliegveld Twente</t>
  </si>
  <si>
    <t>s2501271345h</t>
  </si>
  <si>
    <t>s2501271400h</t>
  </si>
  <si>
    <t>Monster A (wit)</t>
  </si>
  <si>
    <t>s2501271400hbruin</t>
  </si>
  <si>
    <t>Monster A (bruin).</t>
  </si>
  <si>
    <t>lwdod0105</t>
  </si>
  <si>
    <t>monster owdod0105</t>
  </si>
  <si>
    <t>lwdod0106</t>
  </si>
  <si>
    <t>monster owdod0106</t>
  </si>
  <si>
    <t>lwdod10105</t>
  </si>
  <si>
    <t>lwdod10106</t>
  </si>
  <si>
    <t>slw350129</t>
  </si>
  <si>
    <t>LW250129</t>
  </si>
  <si>
    <t>s7443pv032h0</t>
  </si>
  <si>
    <t>Ten Cate Protect eindafvoer</t>
  </si>
  <si>
    <t>wd-ogeld100</t>
  </si>
  <si>
    <t>Steekmonster Geldernskanaal Grens</t>
  </si>
  <si>
    <t>wd-ogeld900</t>
  </si>
  <si>
    <t>Steekmonster Geldernskanaal Hamert</t>
  </si>
  <si>
    <t>wd-oitte200</t>
  </si>
  <si>
    <t>Steekmonster Itterbeek Grens</t>
  </si>
  <si>
    <t>wd-olang100</t>
  </si>
  <si>
    <t>Steekmonster Langven Grens</t>
  </si>
  <si>
    <t>wd-oleit200</t>
  </si>
  <si>
    <t>Steekmonster Leitgraben Grens</t>
  </si>
  <si>
    <t>wd-oling300</t>
  </si>
  <si>
    <t>Steekmonster Lingsforterbeek Lingsfort</t>
  </si>
  <si>
    <t>wd-oling900</t>
  </si>
  <si>
    <t>Steekmonster Lingsforterbeek Arcen</t>
  </si>
  <si>
    <t>wd-omidd300</t>
  </si>
  <si>
    <t>Steekmonster Middelsgraaf 500 m na grens</t>
  </si>
  <si>
    <t>wd-omidd800</t>
  </si>
  <si>
    <t>Steekmonster Middelsgraaf Ophoven</t>
  </si>
  <si>
    <t>wd-onvaa100</t>
  </si>
  <si>
    <t>Steekmonster Noordervaart Budschop-Eind</t>
  </si>
  <si>
    <t>wd-oraam100</t>
  </si>
  <si>
    <t>Steekmonster Raam Grens</t>
  </si>
  <si>
    <t>wd-oreind04</t>
  </si>
  <si>
    <t>Steekmonster Reindersmeer halverweg pont</t>
  </si>
  <si>
    <t>wd-orode800</t>
  </si>
  <si>
    <t>Steekmonster Rode Beek Millen</t>
  </si>
  <si>
    <t>wd-osche900</t>
  </si>
  <si>
    <t>Steekmonster Schelkensbeek Schelkenspoort</t>
  </si>
  <si>
    <t>wd-oselz500</t>
  </si>
  <si>
    <t>Steekmonster Selzerbeek Mamelis</t>
  </si>
  <si>
    <t>wd-othor100</t>
  </si>
  <si>
    <t>Steekmonster Thornerbeek Waterstraat</t>
  </si>
  <si>
    <t>wd-ouffe050</t>
  </si>
  <si>
    <t>Steekmonster Uffelschebeek GP 144</t>
  </si>
  <si>
    <t>wd-ovlie100</t>
  </si>
  <si>
    <t>Steekmonster Vliet Houtbroek</t>
  </si>
  <si>
    <t>wd-ovloo100</t>
  </si>
  <si>
    <t>Steekmonster Vlootbeek grens GP353</t>
  </si>
  <si>
    <t>ws-oraam100</t>
  </si>
  <si>
    <t>z20fn-268-01</t>
  </si>
  <si>
    <t>STADSWATER TOLLEBEEK, Fietsbrug Koningsschut nr 5</t>
  </si>
  <si>
    <t>52.67874</t>
  </si>
  <si>
    <t>5.66639</t>
  </si>
  <si>
    <t>z20hn-053-01</t>
  </si>
  <si>
    <t>SWIFTERVAART, brug Rendierweg</t>
  </si>
  <si>
    <t>52.56198</t>
  </si>
  <si>
    <t>5.71953</t>
  </si>
  <si>
    <t>z20hz-052-01</t>
  </si>
  <si>
    <t>ROODBEENTOCHT, duiker Dronterweg</t>
  </si>
  <si>
    <t>52.51728</t>
  </si>
  <si>
    <t>5.65832</t>
  </si>
  <si>
    <t>li</t>
  </si>
  <si>
    <t>libronops</t>
  </si>
  <si>
    <t>wd-oanse300</t>
  </si>
  <si>
    <t>Steekmonster Anselderbeek Bleijerheide</t>
  </si>
  <si>
    <t>wd-oworm100</t>
  </si>
  <si>
    <t>Steekmonster Worm Haanrade</t>
  </si>
  <si>
    <t>yiv-cop-indir-mp01</t>
  </si>
  <si>
    <t>Coates Poedercoatings Ambachtstraat 3 Aalten</t>
  </si>
  <si>
    <t>z25gka02</t>
  </si>
  <si>
    <t>Afvalwater Gemaalweg 15 Rutten</t>
  </si>
  <si>
    <t>z25gka03</t>
  </si>
  <si>
    <t>Afvalwater Gemaalweg 3 Rutten</t>
  </si>
  <si>
    <t>wd-oaals805</t>
  </si>
  <si>
    <t>Steekmonster Aalsbeek Tegelen</t>
  </si>
  <si>
    <t>wd-oecke100</t>
  </si>
  <si>
    <t>Steekmonster Eckeltsebeek Grens</t>
  </si>
  <si>
    <t>wd-oecke800</t>
  </si>
  <si>
    <t>Steekmonster Eckeltsebeek Afferden</t>
  </si>
  <si>
    <t>wd-ohors200</t>
  </si>
  <si>
    <t>Steekmonster Horsterbeek Grens</t>
  </si>
  <si>
    <t>wd-onier200</t>
  </si>
  <si>
    <t>Steekmonster Niers Zelderheide</t>
  </si>
  <si>
    <t>wd-otiel800</t>
  </si>
  <si>
    <t>Steekmonster Tielebeek Bloemenstraat</t>
  </si>
  <si>
    <t>wdtauw-cleanlease</t>
  </si>
  <si>
    <t>CleanLease 30-01-2025 Monster Riool BKL &amp; PG wasbuis</t>
  </si>
  <si>
    <t>yiaa202408283</t>
  </si>
  <si>
    <t>Keppel</t>
  </si>
  <si>
    <t>o3rnw601mw</t>
  </si>
  <si>
    <t>Nieuwe Wetering N v gemaal Lange Slag, S1</t>
  </si>
  <si>
    <t>o3rnw602mw</t>
  </si>
  <si>
    <t>Nieuwe Wetering N v gemaal Lange Slag, S2</t>
  </si>
  <si>
    <t>o8zml030mw</t>
  </si>
  <si>
    <t>Wg MarslandenB vijver PIZ</t>
  </si>
  <si>
    <t>z20en-40278</t>
  </si>
  <si>
    <t>STEDELIJK WATER URK, U_Y, zwb2501-MV02, BE-2026.20</t>
  </si>
  <si>
    <t>z20en-40279</t>
  </si>
  <si>
    <t>STEDELIJK WATER URK, U_C, zwb2501-MV03, BE-2026.20</t>
  </si>
  <si>
    <t>z20en-40280</t>
  </si>
  <si>
    <t>STEDELIJK WATER URK, U_K, zwb2501-MV06, BE-2026.20</t>
  </si>
  <si>
    <t>z20en-40281</t>
  </si>
  <si>
    <t>STEDELIJK WATER URK, U_8a, zwb2501-MV01, BE-2026.20</t>
  </si>
  <si>
    <t>z20en-40282</t>
  </si>
  <si>
    <t>STEDELIJK WATER URK, U_F, zwb2501-MV04, BE-2026.20</t>
  </si>
  <si>
    <t>z20en-40283</t>
  </si>
  <si>
    <t>STEDELIJK WATER URK, U_8 en U_9, zwb2501-MV05, BE-2026.20</t>
  </si>
  <si>
    <t>z20fn-40284</t>
  </si>
  <si>
    <t>STEDELIJK WATER URK, U_10, zwb2501-MV07, BE-2026.20</t>
  </si>
  <si>
    <t>z20fn-40285</t>
  </si>
  <si>
    <t>STEDELIJK WATER URK, U_10 en U_37, zwb2501-MV08, BE-2026.20</t>
  </si>
  <si>
    <t>z20fn-40286</t>
  </si>
  <si>
    <t>STEDELIJK WATER URK, U_V, zwb2501-MV09, BE-2026.20</t>
  </si>
  <si>
    <t>z20fn-40287</t>
  </si>
  <si>
    <t>STEDELIJK WATER URK, U_14, zwb2501-MV10, BE-2026.20</t>
  </si>
  <si>
    <t>z20fn-40288</t>
  </si>
  <si>
    <t>STEDELIJK WATER URK, U_27, zwb2501-MV11, BE-2026.20</t>
  </si>
  <si>
    <t>z20fn-40289</t>
  </si>
  <si>
    <t>STEDELIJK WATER URK, U_O, zwb2501-MV12, BE-2026.20</t>
  </si>
  <si>
    <t>z20fn-40347</t>
  </si>
  <si>
    <t>STEDELIJK WATER TOLLEBEEK, Tollebeek westsingel 1, zwb2504-MV01, BE-2026.24</t>
  </si>
  <si>
    <t>z20fn-40348</t>
  </si>
  <si>
    <t>STEDELIJK WATER TOLLEBEEK, Tollebeek westsingel 2, zwb2504-MV02, BE-2026.24</t>
  </si>
  <si>
    <t>z20fn-40349</t>
  </si>
  <si>
    <t>STEDELIJK WATER TOLLEBEEK, Torenvalksingel, zwb2504-MV03, BE-2026.24</t>
  </si>
  <si>
    <t>z20fn-40350</t>
  </si>
  <si>
    <t>STEDELIJK WATER TOLLEBEEK, Schoolsloot, zwb2504-MV04, BE-2026.24</t>
  </si>
  <si>
    <t>z20fn-40351</t>
  </si>
  <si>
    <t>STEDELIJK WATER TOLLEBEEK, Sportveldensloot, zwb2504-MV05, BE-2026.24</t>
  </si>
  <si>
    <t>z20gz-40301</t>
  </si>
  <si>
    <t>STEDELIJK WATER LELYSTAD, Zuiderzeewijksloot 1, zwb2503-MV01, BE-2026.23</t>
  </si>
  <si>
    <t>z20gz-40320</t>
  </si>
  <si>
    <t>STEDELIJK WATER LELYSTAD, Zuiderzeewijksloot 2, zwb2503-MV02, BE-2026.23</t>
  </si>
  <si>
    <t>z20gz-40321</t>
  </si>
  <si>
    <t>STEDELIJK WATER LELYSTAD, Zuiderzeewijksloot 3, zwb2503-MV03, BE-2026.23</t>
  </si>
  <si>
    <t>z20gz-40322</t>
  </si>
  <si>
    <t>STEDELIJK WATER LELYSTAD, Zuiderzeewijksloot 4, zwb2503-MV04, BE-2026.23</t>
  </si>
  <si>
    <t>z20gz-40323</t>
  </si>
  <si>
    <t>STEDELIJK WATER LELYSTAD, IJssellaansloot, zwb2503-MV05, BE-2026.23</t>
  </si>
  <si>
    <t>z20gz-40324</t>
  </si>
  <si>
    <t>STEDELIJK WATER LELYSTAD, Sportparksloot, zwb2503-MV06, BE-2026.23</t>
  </si>
  <si>
    <t>z20gz-40325</t>
  </si>
  <si>
    <t>STEDELIJK WATER LELYSTAD, Gildehofsloot 1, zwb2503-MV07, BE-2026.23</t>
  </si>
  <si>
    <t>z20gz-40326</t>
  </si>
  <si>
    <t>STEDELIJK WATER LELYSTAD, Gildehofsloot 2, zwb2503-MV08, BE-2026.23</t>
  </si>
  <si>
    <t>z20gz-40327</t>
  </si>
  <si>
    <t>STEDELIJK WATER LELYSTAD, Begraafplaatssloot 1, zwb2503-MV09, BE-2026.23</t>
  </si>
  <si>
    <t>z20gz-40328</t>
  </si>
  <si>
    <t>STEDELIJK WATER LELYSTAD, Begraafplaatssloot 2, zwb2503-MV10, BE-2026.23</t>
  </si>
  <si>
    <t>z20gz-40329</t>
  </si>
  <si>
    <t>STEDELIJK WATER LELYSTAD, Begraafplaatssloot 3, zwb2503-MV11, BE-2026.23</t>
  </si>
  <si>
    <t>z20gz-40330</t>
  </si>
  <si>
    <t>STEDELIJK WATER LELYSTAD, Begraafplaats afvoersloot 1, zwb2503-MV12, BE-2026.23</t>
  </si>
  <si>
    <t>z20gz-40331</t>
  </si>
  <si>
    <t>STEDELIJK WATER LELYSTAD, Begraafplaats afvoersloot 2, zwb2503-MV13, BE-2026.23</t>
  </si>
  <si>
    <t>z20gz-40332</t>
  </si>
  <si>
    <t>STEDELIJK WATER LELYSTAD, Vestesloot, zwb2503-MV14, BE-2026.23</t>
  </si>
  <si>
    <t>z20gz-40333</t>
  </si>
  <si>
    <t>STEDELIJK WATER LELYSTAD, Atolsloot, zwb2503-MV15, BE-2026.23</t>
  </si>
  <si>
    <t>z20gz-40334</t>
  </si>
  <si>
    <t>STEDELIJK WATER LELYSTAD, Stadsparksloot 1, zwb2503-MV16, BE-2026.23</t>
  </si>
  <si>
    <t>z20gz-40335</t>
  </si>
  <si>
    <t>STEDELIJK WATER LELYSTAD, Stadsparksloot 2, zwb2503-MV17, BE-2026.23</t>
  </si>
  <si>
    <t>z20gz-40336</t>
  </si>
  <si>
    <t>STEDELIJK WATER LELYSTAD, Badwegsloot, zwb2503-MV18, BE-2026.23</t>
  </si>
  <si>
    <t>z20gz-40337</t>
  </si>
  <si>
    <t>STEDELIJK WATER LELYSTAD, Buitenplaatssloot, zwb2503-MV19, BE-2026.23</t>
  </si>
  <si>
    <t>z20gz-40338</t>
  </si>
  <si>
    <t>STEDELIJK WATER LELYSTAD, Oostrandtocht 1, zwb2503-MV20, BE-2026.23</t>
  </si>
  <si>
    <t>z20gz-40339</t>
  </si>
  <si>
    <t>STEDELIJK WATER LELYSTAD, Oostrandtocht 2, zwb2503-MV21, BE-2026.23</t>
  </si>
  <si>
    <t>z20gz-40340</t>
  </si>
  <si>
    <t>STEDELIJK WATER LELYSTAD, Archipelsloot 1, zwb2503-MV22, BE-2026.23</t>
  </si>
  <si>
    <t>z20gz-40341</t>
  </si>
  <si>
    <t>STEDELIJK WATER LELYSTAD, Archipelsloot 2, zwb2503-MV23, BE-2026.23</t>
  </si>
  <si>
    <t>z20gz-40342</t>
  </si>
  <si>
    <t>STEDELIJK WATER LELYSTAD, Woldbossloot 1, zwb2503-MV24, BE-2026.23</t>
  </si>
  <si>
    <t>z20gz-40343</t>
  </si>
  <si>
    <t>STEDELIJK WATER LELYSTAD, Woldbossloot 2, zwb2503-MV25, BE-2026.23</t>
  </si>
  <si>
    <t>z20gz-40344</t>
  </si>
  <si>
    <t>STEDELIJK WATER LELYSTAD, Zoomsloot, zwb2503-MV26, BE-2026.23</t>
  </si>
  <si>
    <t>z20gz-40345</t>
  </si>
  <si>
    <t>STEDELIJK WATER LELYSTAD, Kampsloot, zwb2503-MV27, BE-2026.23</t>
  </si>
  <si>
    <t>z20gz-40346</t>
  </si>
  <si>
    <t>STEDELIJK WATER LELYSTAD, Vijver IJssellaansloot, zwb2503-MV28, BE-2026.23</t>
  </si>
  <si>
    <t>z21an-40352</t>
  </si>
  <si>
    <t>STEDELIJK WATER MARKNESSE, Westerkimmesl/Boslaangr, zwb2504-MV06, BE-2026.24</t>
  </si>
  <si>
    <t>z21an-40353</t>
  </si>
  <si>
    <t>STEDELIJK WATER MARKNESSE, WG M_9.9, M_9.10, M_9.11, zwb2504-MV07, BE-2026.24</t>
  </si>
  <si>
    <t>z21an-40354</t>
  </si>
  <si>
    <t>STEDELIJK WATER MARKNESSE, Boslaangracht/grachtwal, zwb2504-MV08, BE-2026.24</t>
  </si>
  <si>
    <t>z21an-40355</t>
  </si>
  <si>
    <t>STEDELIJK WATER MARKNESSE, Grachtwal/Kerkgracht, zwb2504-MV09, BE-2026.24</t>
  </si>
  <si>
    <t>z21an-40356</t>
  </si>
  <si>
    <t>STEDELIJK WATER MARKNESSE, Oeverkrsing/Zwaneblsing 1, zwb2504-MV10, BE-2026.24</t>
  </si>
  <si>
    <t>z21an-40357</t>
  </si>
  <si>
    <t>STEDELIJK WATER MARKNESSE, Oeverkrsing/Zwaneblsing 2, zwb2504-MV11, BE-2026.24</t>
  </si>
  <si>
    <t>z21an-40358</t>
  </si>
  <si>
    <t>STEDELIJK WATER MARKNESSE, Leemringsloot, zwb2504-MV12, BE-2026.24</t>
  </si>
  <si>
    <t>z26gn-40290</t>
  </si>
  <si>
    <t>STEDELIJK WATER ZEEWOLDE, Boomkleversingel 1, zwb2502-MV01, BE-2026.21</t>
  </si>
  <si>
    <t>z26gn-40291</t>
  </si>
  <si>
    <t>STEDELIJK WATER ZEEWOLDE, Boomkleversingel 2, zwb2502-MV02, BE-2026.21</t>
  </si>
  <si>
    <t>z26gn-40292</t>
  </si>
  <si>
    <t>STEDELIJK WATER ZEEWOLDE, Pegasusvaart 1, zwb2502-MV03, BE-2026.21</t>
  </si>
  <si>
    <t>z26gn-40293</t>
  </si>
  <si>
    <t>STEDELIJK WATER ZEEWOLDE, Hofvijver/Lijsterbad, zwb2502-MV04, BE-2026.21</t>
  </si>
  <si>
    <t>z26gn-40294</t>
  </si>
  <si>
    <t>STEDELIJK WATER ZEEWOLDE, Merelbad, zwb2502-MV05, BE-2026.21</t>
  </si>
  <si>
    <t>z26gn-40295</t>
  </si>
  <si>
    <t>STEDELIJK WATER ZEEWOLDE, Vijver Gelderseweg, zwb2502-MV06, BE-2026.21</t>
  </si>
  <si>
    <t>z26gn-40296</t>
  </si>
  <si>
    <t>STEDELIJK WATER ZEEWOLDE, Vijver Industrieweg 1, zwb2502-MV07, BE-2026.21</t>
  </si>
  <si>
    <t>z26gn-40297</t>
  </si>
  <si>
    <t>STEDELIJK WATER ZEEWOLDE, Vijver Industrieweg 2, zwb2502-MV08, BE-2026.21</t>
  </si>
  <si>
    <t>z26gn-40298</t>
  </si>
  <si>
    <t>STEDELIJK WATER ZEEWOLDE, Vijver ZEEWOLDE76, zwb2502-MV09, BE-2026.21</t>
  </si>
  <si>
    <t>lwdod0107</t>
  </si>
  <si>
    <t>monster owdod0107</t>
  </si>
  <si>
    <t>lwdod0108</t>
  </si>
  <si>
    <t>monster owdod0108</t>
  </si>
  <si>
    <t>lwdod0109</t>
  </si>
  <si>
    <t>monster owdod0109</t>
  </si>
  <si>
    <t>lwdod0110</t>
  </si>
  <si>
    <t>monster owdod0110</t>
  </si>
  <si>
    <t>lwdod0111</t>
  </si>
  <si>
    <t>monster owdod0111</t>
  </si>
  <si>
    <t>o57strainpressg1</t>
  </si>
  <si>
    <t>Roostergoed strainpress primair slib G1</t>
  </si>
  <si>
    <t>s7602kj237h10</t>
  </si>
  <si>
    <t>Referentiemonster leidingwater</t>
  </si>
  <si>
    <t>s7602kj237h1-1</t>
  </si>
  <si>
    <t>Meetpunt-A / zinklijn / WWTP 1 / steekmonster</t>
  </si>
  <si>
    <t>s7602kj237h2-1</t>
  </si>
  <si>
    <t>Meetpunt-B / coating 1 / WWTP 2 / steekmonster</t>
  </si>
  <si>
    <t>s7602kj237h2-2</t>
  </si>
  <si>
    <t>Meetpunt-B / Coating 1 / WWTP 2 / Volume proportioneel</t>
  </si>
  <si>
    <t>s7602kj237h3-1</t>
  </si>
  <si>
    <t>Meetpunt-C / zinklijn 2 en 3 / WWTP 3 / steekmonster</t>
  </si>
  <si>
    <t>s7602kj237h3-2</t>
  </si>
  <si>
    <t>Meetpunt-C / zinklijn 2 en 3 / WWTP 3 / Volume proportioneel</t>
  </si>
  <si>
    <t>s7602kj237h4-1</t>
  </si>
  <si>
    <t>Meetpunt-D / Coating 2 en 3 / WWTP 4 en 5 / steekmonster</t>
  </si>
  <si>
    <t>s7602kj237h4-2</t>
  </si>
  <si>
    <t>Meetpunt-D / coating 2 en 3 / WWTP 4 en 5 / Volume proportioneel</t>
  </si>
  <si>
    <t>yilanzhmmh04</t>
  </si>
  <si>
    <t>Prov.Gelderland, Stortpl.De Langenberg percolaat en scherm Noordstort, pompput 1</t>
  </si>
  <si>
    <t>yiv-rus-dir-mp01</t>
  </si>
  <si>
    <t>Zak04.002 Ruskermors goot</t>
  </si>
  <si>
    <t>o57buffer1</t>
  </si>
  <si>
    <t>Primair slib buffer 1 RWZI Zwolle</t>
  </si>
  <si>
    <t>s2502012115h</t>
  </si>
  <si>
    <t>Uitmondingsduiker</t>
  </si>
  <si>
    <t>s7671jl001h1</t>
  </si>
  <si>
    <t>ONO-installatie effluent</t>
  </si>
  <si>
    <t>wdeffsmp1</t>
  </si>
  <si>
    <t>Verzamelmonster effluent RWZI Simpelveld</t>
  </si>
  <si>
    <t>wdinfsmp2</t>
  </si>
  <si>
    <t>Verzamelmonster influent RWZI Simpelveld</t>
  </si>
  <si>
    <t>wdoeijs350</t>
  </si>
  <si>
    <t>wdoeijs400</t>
  </si>
  <si>
    <t>wd-ogeul100</t>
  </si>
  <si>
    <t>Steekmonster Geul grens</t>
  </si>
  <si>
    <t>wd-ogulp105</t>
  </si>
  <si>
    <t>Steekmonster Gulp grens</t>
  </si>
  <si>
    <t>wd-ojeke100</t>
  </si>
  <si>
    <t>Steekmonster Jeker grens</t>
  </si>
  <si>
    <t>wd-ovoer100</t>
  </si>
  <si>
    <t>Steekmonster Voer grens</t>
  </si>
  <si>
    <t>wd-1131effl</t>
  </si>
  <si>
    <t>Steekmonster Effluent Helofytensysteem</t>
  </si>
  <si>
    <t>wd-1131infl</t>
  </si>
  <si>
    <t>Steekmonster Influent Helofytensysteem</t>
  </si>
  <si>
    <t>yit-bron-hall-mp01</t>
  </si>
  <si>
    <t>Sanering Heisterboomdijk 20-22 te Halle</t>
  </si>
  <si>
    <t>yiv-cop-indir-mp02</t>
  </si>
  <si>
    <t>yiv-cop-indir-mp03</t>
  </si>
  <si>
    <t>Veco Zuivel B.V. EMF</t>
  </si>
  <si>
    <t>aboboli</t>
  </si>
  <si>
    <t>Boboli meetput achterzijde</t>
  </si>
  <si>
    <t>Ter Maten</t>
  </si>
  <si>
    <t>a3861rs17</t>
  </si>
  <si>
    <t>Borgers Conservering nijkerk</t>
  </si>
  <si>
    <t>a3861rs7</t>
  </si>
  <si>
    <t>mc donalds Nijkerk</t>
  </si>
  <si>
    <t>s-lw250206</t>
  </si>
  <si>
    <t>lozingswatermonster project APK</t>
  </si>
  <si>
    <t>s7602pe007b0</t>
  </si>
  <si>
    <t>Grondbank Almelo; eindpunt terreinafvoer</t>
  </si>
  <si>
    <t>yirwzhrlmh06</t>
  </si>
  <si>
    <t>influent RWZI Haarlo</t>
  </si>
  <si>
    <t>2 Sisters Storteboom B.V., Galvanistraat 2 EMF</t>
  </si>
  <si>
    <t>s7666lh136h4</t>
  </si>
  <si>
    <t>Condenswater biogasinstallatie</t>
  </si>
  <si>
    <t>IBC</t>
  </si>
  <si>
    <t>s7666lh136h7</t>
  </si>
  <si>
    <t>Put hemelwaterriool</t>
  </si>
  <si>
    <t>yobyp01</t>
  </si>
  <si>
    <t>Camp De Betteld Bypass</t>
  </si>
  <si>
    <t>52.00929</t>
  </si>
  <si>
    <t>6.38844</t>
  </si>
  <si>
    <t>yobyp02</t>
  </si>
  <si>
    <t>Camp De Betteld uitstroom drainage</t>
  </si>
  <si>
    <t>52.00913</t>
  </si>
  <si>
    <t>yobyp03</t>
  </si>
  <si>
    <t>52.00852</t>
  </si>
  <si>
    <t>6.38484</t>
  </si>
  <si>
    <t>bem-bs-prj (Bemonstering Waterbodem projectmatig)</t>
  </si>
  <si>
    <t>lwdod01113</t>
  </si>
  <si>
    <t>monster owdod0113</t>
  </si>
  <si>
    <t>lwdod0113</t>
  </si>
  <si>
    <t>lwdod0114</t>
  </si>
  <si>
    <t>monster owdod0114</t>
  </si>
  <si>
    <t>lwdod0115</t>
  </si>
  <si>
    <t>monster owdod0115</t>
  </si>
  <si>
    <t>z7126</t>
  </si>
  <si>
    <t>Zuiderzeeland All bakers BV</t>
  </si>
  <si>
    <t>s7461jc018b0</t>
  </si>
  <si>
    <t>Nijhof-Wassink B.V. Rijssen</t>
  </si>
  <si>
    <t>s7846th008h1</t>
  </si>
  <si>
    <t>Bemonstering wasplaats 25</t>
  </si>
  <si>
    <t>s7468mk02ah1</t>
  </si>
  <si>
    <t>Wolters kunststoffen zuidermaatweg leidingwater</t>
  </si>
  <si>
    <t>s7468mk02ah2</t>
  </si>
  <si>
    <t>Wolters kunststoffen zuidermaatweg ketelwater</t>
  </si>
  <si>
    <t>s7472db001h9</t>
  </si>
  <si>
    <t>Reterra Goor grondwater</t>
  </si>
  <si>
    <t>wdtauw-prorailbotlekeffl</t>
  </si>
  <si>
    <t>Prorail Botlek West effluent actiefkoolfilter stm 13feb</t>
  </si>
  <si>
    <t>wdtauw-prorailbotlekinfl</t>
  </si>
  <si>
    <t>Prorail Botlek West influent actiefkoolfilter stm 13feb</t>
  </si>
  <si>
    <t>wdtauw-prorailpankan</t>
  </si>
  <si>
    <t>Prorail PanKan West actiefkoolfilter stm 13feb</t>
  </si>
  <si>
    <t>wdtauw-prorailpankaneffl</t>
  </si>
  <si>
    <t>Prorail PanKan West effluent actiefkoolfilter stm 13feb</t>
  </si>
  <si>
    <t>wdtauw-prorailpankaninfl</t>
  </si>
  <si>
    <t>Prorail PanKan West influent actiefkoolfilter stm 13feb</t>
  </si>
  <si>
    <t>wdtauw-prorailsophiaeffl</t>
  </si>
  <si>
    <t>Prorail Sophia Oost effluent actiefkoolfilter stm 13feb</t>
  </si>
  <si>
    <t>wdtauw-prorailsophiainfl</t>
  </si>
  <si>
    <t>Prorail Sophia Oost influent actiefkoolfilter stm 13feb</t>
  </si>
  <si>
    <t>wdtauw-prorailzeveneffl</t>
  </si>
  <si>
    <t>Prorail Zevenaar effluent actiefkoolfilter stm 13feb</t>
  </si>
  <si>
    <t>wdtauw-prorailzeveninfl</t>
  </si>
  <si>
    <t>Prorail Zevenaar influent actiefkoolfilter stm 13feb</t>
  </si>
  <si>
    <t>wd7711948-771950</t>
  </si>
  <si>
    <t>wd771454-771455</t>
  </si>
  <si>
    <t>Den Helder, N-H kanaal vanaf Kooybrug in Touwslagersweg</t>
  </si>
  <si>
    <t>wd771716-771717</t>
  </si>
  <si>
    <t>Schardam, vanaf brug langs Laag-Schardammerweg</t>
  </si>
  <si>
    <t>wd771807-771808</t>
  </si>
  <si>
    <t>wd771948-771950</t>
  </si>
  <si>
    <t>wd771976-771977</t>
  </si>
  <si>
    <t>yiv-sib-indir-mp02</t>
  </si>
  <si>
    <t>Silbelco Ankerpoort Steengroeveweg 50 Winterswijk lozingspunt Adamskampweg</t>
  </si>
  <si>
    <t>yiv-zvnm-dir-mp03</t>
  </si>
  <si>
    <t>Kruising marconistraat hengelderweg Zevenaar</t>
  </si>
  <si>
    <t>z25fhe01</t>
  </si>
  <si>
    <t>a280196</t>
  </si>
  <si>
    <t>RWZI Veenendaal, influent</t>
  </si>
  <si>
    <t>52.03963</t>
  </si>
  <si>
    <t>5.52547</t>
  </si>
  <si>
    <t>a280197</t>
  </si>
  <si>
    <t>RWZI Veenendaal, effluent</t>
  </si>
  <si>
    <t>a284999</t>
  </si>
  <si>
    <t>52.08891</t>
  </si>
  <si>
    <t>5.44719</t>
  </si>
  <si>
    <t>a285000</t>
  </si>
  <si>
    <t>RWZI Woudenberg, effluent</t>
  </si>
  <si>
    <t>a285145</t>
  </si>
  <si>
    <t>52.19368</t>
  </si>
  <si>
    <t>5.29738</t>
  </si>
  <si>
    <t>a285146</t>
  </si>
  <si>
    <t>RWZI Soest, effluent</t>
  </si>
  <si>
    <t>a286052</t>
  </si>
  <si>
    <t>Arkervaart Nijkerk A28</t>
  </si>
  <si>
    <t>52.24057</t>
  </si>
  <si>
    <t>5.47124</t>
  </si>
  <si>
    <t>a286056</t>
  </si>
  <si>
    <t>52.23242</t>
  </si>
  <si>
    <t>5.47464</t>
  </si>
  <si>
    <t>a286057</t>
  </si>
  <si>
    <t>RWZI Nijkerk, effluent</t>
  </si>
  <si>
    <t>a286271</t>
  </si>
  <si>
    <t>Arkervaart, voor RWZI Nijkerk</t>
  </si>
  <si>
    <t>52.22817</t>
  </si>
  <si>
    <t>5.48079</t>
  </si>
  <si>
    <t>a289759</t>
  </si>
  <si>
    <t>Valleikanaal na instroom Zijdewetering voor RWZI Veenendaal</t>
  </si>
  <si>
    <t>52.04094</t>
  </si>
  <si>
    <t>5.52676</t>
  </si>
  <si>
    <t>a289966</t>
  </si>
  <si>
    <t>Oude Lunterse Beek, Woudenberg</t>
  </si>
  <si>
    <t>52.09816</t>
  </si>
  <si>
    <t>5.43421</t>
  </si>
  <si>
    <t>o7905tc4001</t>
  </si>
  <si>
    <t>Afvalwater DOC Kaas B.V. locatie Buitenvaart te Hoogeveen</t>
  </si>
  <si>
    <t>o7907ab70</t>
  </si>
  <si>
    <t>Afvalwater DOC Kaas B.V. locatie Alteveer te Hoogeveen</t>
  </si>
  <si>
    <t>o8pdok10*</t>
  </si>
  <si>
    <t>o8pldw10*</t>
  </si>
  <si>
    <t>Ootmarsum influent</t>
  </si>
  <si>
    <t>yiavrdvnmh01</t>
  </si>
  <si>
    <t>Totale afvalwaterstroom AVR</t>
  </si>
  <si>
    <t>yiv-pre-indir-mp03</t>
  </si>
  <si>
    <t>PreZero Duiven Roelofshoevenweg 41</t>
  </si>
  <si>
    <t>yiv-pre-indir-mp04</t>
  </si>
  <si>
    <t>yiv-pre-indir-mp05</t>
  </si>
  <si>
    <t>ytrestzvnmm1</t>
  </si>
  <si>
    <t>Slibmonster 1 Zevenaar, project drijflaag Marconistraat Zevenaar</t>
  </si>
  <si>
    <t>ytrestzvnmm2</t>
  </si>
  <si>
    <t>Slibmonster 2 Zevenaar, project drijflaag Marconistraat Zevenaar</t>
  </si>
  <si>
    <t>ytrestzvnmm3</t>
  </si>
  <si>
    <t>Slibmonster 3 Zevenaar, project drijflaag Marconistraat Zevenaar</t>
  </si>
  <si>
    <t>ytrestzvnmm4</t>
  </si>
  <si>
    <t>Slibmonster 4 Zevenaar, project drijflaag Marconistraat Zevenaar</t>
  </si>
  <si>
    <t>s7887ta006h2</t>
  </si>
  <si>
    <t>Condenswater</t>
  </si>
  <si>
    <t>s7887tr015h2</t>
  </si>
  <si>
    <t>Vet identificatie</t>
  </si>
  <si>
    <t>vetid</t>
  </si>
  <si>
    <t>Bestrijdingsmiddelen</t>
  </si>
  <si>
    <t>Aromaten (BTEXN)</t>
  </si>
  <si>
    <t>Alkylfenolen en ftalaten (gcms-fenfta)</t>
  </si>
  <si>
    <t>gcms-fenfta</t>
  </si>
  <si>
    <t>GCMS bestrijdingsmiddelen (gcms-bma)</t>
  </si>
  <si>
    <t>LCMS bestrijdingsmiddelen (lcms-bm)</t>
  </si>
  <si>
    <t>lcms-bm</t>
  </si>
  <si>
    <t>Lage grenzen bestrijdingsmid. (gc/lcms-nts)</t>
  </si>
  <si>
    <r>
      <t xml:space="preserve">Lage grenzen bestrijdingsmid. </t>
    </r>
    <r>
      <rPr>
        <sz val="8"/>
        <rFont val="Arial"/>
        <family val="2"/>
      </rPr>
      <t>(gc/lcms-nts)</t>
    </r>
  </si>
  <si>
    <t>lcms-nts;gcms-nts</t>
  </si>
  <si>
    <t>Geneesmiddelen</t>
  </si>
  <si>
    <t>LCMS geneesmiddelen (lcms-gmb)</t>
  </si>
  <si>
    <t>LCMS gidsstoffen (lcms-gidsstof)</t>
  </si>
  <si>
    <t>Bijzondere stoffen</t>
  </si>
  <si>
    <t>GCMS bijzondere stoffen (gcms-bsa)</t>
  </si>
  <si>
    <t>LCMS bijzondere stoffen (lcms-bsa)</t>
  </si>
  <si>
    <t>LCMS pfas</t>
  </si>
  <si>
    <t>Brandvertragers in zwevende stof</t>
  </si>
  <si>
    <t>Analysis levertermijn in overleg</t>
  </si>
  <si>
    <t>GCMS screening (gcms-screen)</t>
  </si>
  <si>
    <t>Analyses levertermijnen in overleg</t>
  </si>
  <si>
    <t>lcms-gidsstof</t>
  </si>
  <si>
    <t>gcms-bsa</t>
  </si>
  <si>
    <t>lcms-bsa</t>
  </si>
  <si>
    <t>lcms-pfas-spe</t>
  </si>
  <si>
    <t>lcms-pfasg1;lcms-pfasg2</t>
  </si>
  <si>
    <t>brandverzs</t>
  </si>
  <si>
    <t>gcms-screen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</si>
</sst>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\ h:mm"/>
  </numFmts>
  <fonts count="23" x14ac:knownFonts="1">
    <font>
      <sz val="10"/>
      <name val="Arial"/>
    </font>
    <font>
      <b/>
      <sz val="10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2"/>
      <color indexed="22"/>
      <name val="Arial"/>
      <family val="2"/>
    </font>
    <font>
      <b/>
      <sz val="12"/>
      <color indexed="9"/>
      <name val="Arial"/>
      <family val="2"/>
    </font>
    <font>
      <sz val="11"/>
      <color indexed="9"/>
      <name val="Arial"/>
      <family val="2"/>
    </font>
    <font>
      <sz val="11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9"/>
      <color indexed="10"/>
      <name val="Arial"/>
      <family val="2"/>
    </font>
    <font>
      <sz val="11"/>
      <color indexed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7"/>
      <name val="Arial"/>
      <family val="2"/>
    </font>
    <font>
      <sz val="11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bscript"/>
      <sz val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mediumGray">
        <bgColor indexed="55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hair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medium">
        <color indexed="8"/>
      </top>
      <bottom/>
      <diagonal/>
    </border>
    <border>
      <left/>
      <right style="thin">
        <color indexed="9"/>
      </right>
      <top style="thin">
        <color indexed="9"/>
      </top>
      <bottom style="hair">
        <color indexed="8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Dashed">
        <color indexed="22"/>
      </left>
      <right style="mediumDashed">
        <color indexed="22"/>
      </right>
      <top style="thin">
        <color indexed="9"/>
      </top>
      <bottom style="hair">
        <color indexed="8"/>
      </bottom>
      <diagonal/>
    </border>
    <border>
      <left style="thin">
        <color indexed="9"/>
      </left>
      <right style="mediumDashed">
        <color indexed="22"/>
      </right>
      <top style="thin">
        <color indexed="9"/>
      </top>
      <bottom style="hair">
        <color indexed="8"/>
      </bottom>
      <diagonal/>
    </border>
    <border>
      <left/>
      <right style="mediumDashed">
        <color indexed="22"/>
      </right>
      <top style="thin">
        <color indexed="9"/>
      </top>
      <bottom style="hair">
        <color indexed="8"/>
      </bottom>
      <diagonal/>
    </border>
    <border>
      <left style="mediumDashed">
        <color indexed="22"/>
      </left>
      <right/>
      <top style="thin">
        <color indexed="9"/>
      </top>
      <bottom style="hair">
        <color indexed="8"/>
      </bottom>
      <diagonal/>
    </border>
    <border>
      <left style="medium">
        <color indexed="22"/>
      </left>
      <right/>
      <top style="medium">
        <color indexed="8"/>
      </top>
      <bottom style="medium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9"/>
      </bottom>
      <diagonal/>
    </border>
    <border>
      <left style="thin">
        <color indexed="22"/>
      </left>
      <right/>
      <top/>
      <bottom style="thin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9"/>
      </top>
      <bottom style="thin">
        <color indexed="22"/>
      </bottom>
      <diagonal/>
    </border>
    <border>
      <left style="thin">
        <color indexed="22"/>
      </left>
      <right/>
      <top style="thin">
        <color indexed="9"/>
      </top>
      <bottom style="thin">
        <color indexed="22"/>
      </bottom>
      <diagonal/>
    </border>
    <border>
      <left/>
      <right style="medium">
        <color indexed="22"/>
      </right>
      <top style="medium">
        <color indexed="8"/>
      </top>
      <bottom style="medium">
        <color indexed="8"/>
      </bottom>
      <diagonal/>
    </border>
    <border>
      <left style="thin">
        <color indexed="9"/>
      </left>
      <right/>
      <top style="thin">
        <color indexed="9"/>
      </top>
      <bottom style="medium">
        <color indexed="8"/>
      </bottom>
      <diagonal/>
    </border>
    <border>
      <left/>
      <right/>
      <top style="thin">
        <color indexed="9"/>
      </top>
      <bottom style="medium">
        <color indexed="8"/>
      </bottom>
      <diagonal/>
    </border>
    <border>
      <left/>
      <right style="thin">
        <color indexed="9"/>
      </right>
      <top style="thin">
        <color indexed="9"/>
      </top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2"/>
      </left>
      <right/>
      <top style="medium">
        <color indexed="8"/>
      </top>
      <bottom style="thin">
        <color indexed="9"/>
      </bottom>
      <diagonal/>
    </border>
    <border>
      <left/>
      <right/>
      <top style="medium">
        <color indexed="8"/>
      </top>
      <bottom style="thin">
        <color indexed="9"/>
      </bottom>
      <diagonal/>
    </border>
    <border>
      <left/>
      <right style="thin">
        <color indexed="22"/>
      </right>
      <top style="medium">
        <color indexed="8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22"/>
      </bottom>
      <diagonal/>
    </border>
    <border>
      <left/>
      <right/>
      <top style="thin">
        <color indexed="9"/>
      </top>
      <bottom style="thin">
        <color indexed="22"/>
      </bottom>
      <diagonal/>
    </border>
    <border>
      <left/>
      <right style="thin">
        <color indexed="9"/>
      </right>
      <top style="thin">
        <color indexed="9"/>
      </top>
      <bottom style="thin">
        <color indexed="22"/>
      </bottom>
      <diagonal/>
    </border>
    <border>
      <left style="thin">
        <color indexed="9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9"/>
      </right>
      <top/>
      <bottom style="medium">
        <color indexed="8"/>
      </bottom>
      <diagonal/>
    </border>
    <border>
      <left style="thin">
        <color indexed="9"/>
      </left>
      <right/>
      <top style="hair">
        <color indexed="8"/>
      </top>
      <bottom style="medium">
        <color indexed="8"/>
      </bottom>
      <diagonal/>
    </border>
    <border>
      <left/>
      <right/>
      <top style="hair">
        <color indexed="8"/>
      </top>
      <bottom style="medium">
        <color indexed="8"/>
      </bottom>
      <diagonal/>
    </border>
    <border>
      <left/>
      <right style="thin">
        <color indexed="9"/>
      </right>
      <top style="hair">
        <color indexed="8"/>
      </top>
      <bottom style="medium">
        <color indexed="8"/>
      </bottom>
      <diagonal/>
    </border>
    <border>
      <left style="thin">
        <color indexed="9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9"/>
      </right>
      <top style="thin">
        <color indexed="22"/>
      </top>
      <bottom style="thin">
        <color indexed="22"/>
      </bottom>
      <diagonal/>
    </border>
    <border diagonalUp="1">
      <left style="thin">
        <color indexed="9"/>
      </left>
      <right style="thin">
        <color indexed="9"/>
      </right>
      <top/>
      <bottom style="medium">
        <color indexed="8"/>
      </bottom>
      <diagonal style="thin">
        <color indexed="9"/>
      </diagonal>
    </border>
    <border>
      <left style="thin">
        <color indexed="9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9"/>
      </right>
      <top/>
      <bottom style="thin">
        <color indexed="22"/>
      </bottom>
      <diagonal/>
    </border>
    <border>
      <left style="thin">
        <color indexed="9"/>
      </left>
      <right/>
      <top style="thin">
        <color indexed="9"/>
      </top>
      <bottom style="hair">
        <color indexed="8"/>
      </bottom>
      <diagonal/>
    </border>
    <border>
      <left/>
      <right/>
      <top style="thin">
        <color indexed="9"/>
      </top>
      <bottom style="hair">
        <color indexed="8"/>
      </bottom>
      <diagonal/>
    </border>
    <border>
      <left/>
      <right/>
      <top style="hair">
        <color indexed="8"/>
      </top>
      <bottom style="thin">
        <color indexed="9"/>
      </bottom>
      <diagonal/>
    </border>
    <border>
      <left/>
      <right style="thin">
        <color indexed="9"/>
      </right>
      <top style="hair">
        <color indexed="8"/>
      </top>
      <bottom style="thin">
        <color indexed="9"/>
      </bottom>
      <diagonal/>
    </border>
    <border>
      <left style="thin">
        <color indexed="9"/>
      </left>
      <right/>
      <top style="hair">
        <color indexed="8"/>
      </top>
      <bottom style="thin">
        <color indexed="9"/>
      </bottom>
      <diagonal/>
    </border>
    <border>
      <left style="thin">
        <color indexed="9"/>
      </left>
      <right/>
      <top style="medium">
        <color indexed="8"/>
      </top>
      <bottom style="thin">
        <color indexed="9"/>
      </bottom>
      <diagonal/>
    </border>
    <border>
      <left/>
      <right style="thin">
        <color indexed="9"/>
      </right>
      <top style="medium">
        <color indexed="8"/>
      </top>
      <bottom style="thin">
        <color indexed="9"/>
      </bottom>
      <diagonal/>
    </border>
    <border>
      <left style="thin">
        <color indexed="9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thin">
        <color indexed="9"/>
      </right>
      <top style="hair">
        <color indexed="8"/>
      </top>
      <bottom/>
      <diagonal/>
    </border>
    <border>
      <left style="thin">
        <color indexed="9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 style="thin">
        <color indexed="9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9"/>
      </bottom>
      <diagonal/>
    </border>
    <border>
      <left/>
      <right style="thin">
        <color indexed="9"/>
      </right>
      <top/>
      <bottom style="hair">
        <color indexed="8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/>
      <top style="thin">
        <color indexed="9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hair">
        <color auto="1"/>
      </bottom>
      <diagonal/>
    </border>
    <border>
      <left style="thin">
        <color indexed="9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9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/>
      <top style="thin">
        <color indexed="9"/>
      </top>
      <bottom style="hair">
        <color auto="1"/>
      </bottom>
      <diagonal/>
    </border>
    <border>
      <left style="thin">
        <color indexed="9"/>
      </left>
      <right/>
      <top/>
      <bottom style="hair">
        <color indexed="63"/>
      </bottom>
      <diagonal/>
    </border>
    <border>
      <left/>
      <right/>
      <top/>
      <bottom style="hair">
        <color indexed="63"/>
      </bottom>
      <diagonal/>
    </border>
    <border>
      <left/>
      <right style="thin">
        <color indexed="9"/>
      </right>
      <top/>
      <bottom style="hair">
        <color indexed="63"/>
      </bottom>
      <diagonal/>
    </border>
    <border>
      <left style="thin">
        <color indexed="9"/>
      </left>
      <right/>
      <top style="hair">
        <color auto="1"/>
      </top>
      <bottom style="thin">
        <color indexed="9"/>
      </bottom>
      <diagonal/>
    </border>
    <border>
      <left/>
      <right/>
      <top style="hair">
        <color auto="1"/>
      </top>
      <bottom style="thin">
        <color indexed="9"/>
      </bottom>
      <diagonal/>
    </border>
    <border>
      <left/>
      <right style="thin">
        <color indexed="9"/>
      </right>
      <top style="hair">
        <color auto="1"/>
      </top>
      <bottom style="thin">
        <color indexed="9"/>
      </bottom>
      <diagonal/>
    </border>
    <border>
      <left style="medium">
        <color indexed="22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22"/>
      </right>
      <top style="medium">
        <color indexed="8"/>
      </top>
      <bottom/>
      <diagonal/>
    </border>
    <border>
      <left style="thin">
        <color indexed="9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indexed="9"/>
      </right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20" fontId="4" fillId="0" borderId="2" applyFont="0" applyFill="0" applyBorder="0" applyAlignment="0" applyProtection="0">
      <alignment horizontal="center"/>
      <protection locked="0" hidden="1"/>
    </xf>
    <xf numFmtId="0" fontId="7" fillId="0" borderId="0"/>
  </cellStyleXfs>
  <cellXfs count="277">
    <xf numFmtId="0" fontId="0" fillId="0" borderId="0" xfId="0"/>
    <xf numFmtId="0" fontId="1" fillId="2" borderId="0" xfId="0" applyFont="1" applyFill="1"/>
    <xf numFmtId="0" fontId="1" fillId="0" borderId="0" xfId="0" applyFont="1"/>
    <xf numFmtId="49" fontId="1" fillId="2" borderId="0" xfId="0" applyNumberFormat="1" applyFont="1" applyFill="1"/>
    <xf numFmtId="49" fontId="0" fillId="0" borderId="0" xfId="0" applyNumberFormat="1"/>
    <xf numFmtId="0" fontId="4" fillId="0" borderId="4" xfId="0" applyFont="1" applyBorder="1" applyProtection="1">
      <protection hidden="1"/>
    </xf>
    <xf numFmtId="0" fontId="6" fillId="2" borderId="0" xfId="0" applyFont="1" applyFill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4" fillId="0" borderId="5" xfId="0" applyFont="1" applyBorder="1" applyProtection="1">
      <protection hidden="1"/>
    </xf>
    <xf numFmtId="0" fontId="6" fillId="3" borderId="4" xfId="0" applyFont="1" applyFill="1" applyBorder="1" applyAlignment="1" applyProtection="1">
      <alignment horizontal="left"/>
      <protection hidden="1"/>
    </xf>
    <xf numFmtId="0" fontId="6" fillId="3" borderId="0" xfId="0" applyFont="1" applyFill="1" applyAlignment="1" applyProtection="1">
      <alignment horizontal="center"/>
      <protection hidden="1"/>
    </xf>
    <xf numFmtId="0" fontId="5" fillId="0" borderId="4" xfId="0" applyFont="1" applyBorder="1" applyProtection="1">
      <protection hidden="1"/>
    </xf>
    <xf numFmtId="0" fontId="4" fillId="0" borderId="4" xfId="0" applyFont="1" applyBorder="1" applyAlignment="1" applyProtection="1">
      <alignment horizontal="left"/>
      <protection hidden="1"/>
    </xf>
    <xf numFmtId="0" fontId="4" fillId="0" borderId="6" xfId="0" applyFont="1" applyBorder="1" applyAlignment="1" applyProtection="1">
      <alignment horizontal="left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7" xfId="0" applyFont="1" applyBorder="1" applyAlignment="1" applyProtection="1">
      <alignment horizontal="center"/>
      <protection hidden="1"/>
    </xf>
    <xf numFmtId="0" fontId="4" fillId="0" borderId="4" xfId="0" applyFont="1" applyBorder="1" applyAlignment="1" applyProtection="1">
      <alignment horizontal="center"/>
      <protection hidden="1"/>
    </xf>
    <xf numFmtId="0" fontId="4" fillId="0" borderId="8" xfId="0" applyFont="1" applyBorder="1" applyAlignment="1" applyProtection="1">
      <alignment horizontal="left"/>
      <protection hidden="1"/>
    </xf>
    <xf numFmtId="0" fontId="4" fillId="0" borderId="9" xfId="0" applyFont="1" applyBorder="1" applyAlignment="1" applyProtection="1">
      <alignment horizontal="center"/>
      <protection hidden="1"/>
    </xf>
    <xf numFmtId="0" fontId="3" fillId="0" borderId="4" xfId="0" applyFont="1" applyBorder="1" applyAlignment="1" applyProtection="1">
      <alignment horizontal="left"/>
      <protection hidden="1"/>
    </xf>
    <xf numFmtId="0" fontId="3" fillId="0" borderId="10" xfId="0" applyFont="1" applyBorder="1" applyAlignment="1" applyProtection="1">
      <alignment horizontal="left"/>
      <protection hidden="1"/>
    </xf>
    <xf numFmtId="0" fontId="3" fillId="0" borderId="6" xfId="0" applyFont="1" applyBorder="1" applyAlignment="1" applyProtection="1">
      <alignment horizontal="left"/>
      <protection hidden="1"/>
    </xf>
    <xf numFmtId="0" fontId="4" fillId="0" borderId="9" xfId="0" applyFont="1" applyBorder="1" applyProtection="1">
      <protection hidden="1"/>
    </xf>
    <xf numFmtId="0" fontId="4" fillId="0" borderId="11" xfId="0" applyFont="1" applyBorder="1" applyProtection="1">
      <protection hidden="1"/>
    </xf>
    <xf numFmtId="0" fontId="4" fillId="0" borderId="12" xfId="0" applyFont="1" applyBorder="1" applyAlignment="1" applyProtection="1">
      <alignment horizontal="center"/>
      <protection hidden="1"/>
    </xf>
    <xf numFmtId="0" fontId="4" fillId="0" borderId="13" xfId="0" applyFont="1" applyBorder="1" applyProtection="1">
      <protection hidden="1"/>
    </xf>
    <xf numFmtId="0" fontId="4" fillId="0" borderId="7" xfId="0" applyFont="1" applyBorder="1" applyProtection="1">
      <protection hidden="1"/>
    </xf>
    <xf numFmtId="0" fontId="4" fillId="0" borderId="14" xfId="0" applyFont="1" applyBorder="1" applyProtection="1">
      <protection hidden="1"/>
    </xf>
    <xf numFmtId="0" fontId="4" fillId="0" borderId="11" xfId="0" applyFont="1" applyBorder="1" applyAlignment="1" applyProtection="1">
      <alignment horizontal="center"/>
      <protection hidden="1"/>
    </xf>
    <xf numFmtId="0" fontId="2" fillId="0" borderId="5" xfId="0" applyFont="1" applyBorder="1" applyProtection="1">
      <protection hidden="1"/>
    </xf>
    <xf numFmtId="0" fontId="2" fillId="0" borderId="4" xfId="0" applyFont="1" applyBorder="1" applyProtection="1"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11" xfId="0" applyFont="1" applyBorder="1" applyProtection="1">
      <protection hidden="1"/>
    </xf>
    <xf numFmtId="0" fontId="2" fillId="0" borderId="0" xfId="0" applyFont="1" applyAlignment="1" applyProtection="1">
      <alignment horizontal="center" wrapText="1"/>
      <protection hidden="1"/>
    </xf>
    <xf numFmtId="0" fontId="4" fillId="0" borderId="12" xfId="0" applyFont="1" applyBorder="1" applyProtection="1">
      <protection hidden="1"/>
    </xf>
    <xf numFmtId="0" fontId="4" fillId="0" borderId="15" xfId="0" applyFont="1" applyBorder="1" applyProtection="1">
      <protection hidden="1"/>
    </xf>
    <xf numFmtId="0" fontId="4" fillId="0" borderId="10" xfId="0" applyFont="1" applyBorder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4" fillId="0" borderId="16" xfId="0" applyFont="1" applyBorder="1" applyProtection="1">
      <protection hidden="1"/>
    </xf>
    <xf numFmtId="0" fontId="4" fillId="0" borderId="1" xfId="0" applyFont="1" applyBorder="1" applyProtection="1">
      <protection locked="0" hidden="1"/>
    </xf>
    <xf numFmtId="0" fontId="11" fillId="5" borderId="0" xfId="0" applyFont="1" applyFill="1" applyProtection="1">
      <protection hidden="1"/>
    </xf>
    <xf numFmtId="0" fontId="4" fillId="5" borderId="0" xfId="0" applyFont="1" applyFill="1" applyProtection="1">
      <protection hidden="1"/>
    </xf>
    <xf numFmtId="0" fontId="14" fillId="0" borderId="11" xfId="0" applyFont="1" applyBorder="1" applyAlignment="1" applyProtection="1">
      <alignment horizontal="center"/>
      <protection hidden="1"/>
    </xf>
    <xf numFmtId="0" fontId="15" fillId="0" borderId="11" xfId="0" applyFont="1" applyBorder="1" applyProtection="1">
      <protection hidden="1"/>
    </xf>
    <xf numFmtId="0" fontId="4" fillId="0" borderId="17" xfId="0" applyFont="1" applyBorder="1" applyProtection="1">
      <protection locked="0" hidden="1"/>
    </xf>
    <xf numFmtId="0" fontId="16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vertical="top"/>
    </xf>
    <xf numFmtId="14" fontId="0" fillId="0" borderId="0" xfId="0" applyNumberFormat="1" applyAlignment="1">
      <alignment vertical="top"/>
    </xf>
    <xf numFmtId="14" fontId="1" fillId="0" borderId="0" xfId="0" applyNumberFormat="1" applyFont="1" applyAlignment="1">
      <alignment horizontal="center"/>
    </xf>
    <xf numFmtId="20" fontId="1" fillId="0" borderId="0" xfId="0" applyNumberFormat="1" applyFont="1" applyAlignment="1">
      <alignment horizontal="center"/>
    </xf>
    <xf numFmtId="0" fontId="4" fillId="0" borderId="0" xfId="0" quotePrefix="1" applyFont="1" applyProtection="1">
      <protection hidden="1"/>
    </xf>
    <xf numFmtId="0" fontId="4" fillId="4" borderId="0" xfId="0" applyFont="1" applyFill="1" applyAlignment="1" applyProtection="1">
      <alignment horizontal="center"/>
      <protection hidden="1"/>
    </xf>
    <xf numFmtId="0" fontId="4" fillId="4" borderId="0" xfId="0" applyFont="1" applyFill="1" applyProtection="1">
      <protection hidden="1"/>
    </xf>
    <xf numFmtId="0" fontId="7" fillId="4" borderId="0" xfId="0" applyFont="1" applyFill="1" applyAlignment="1" applyProtection="1">
      <alignment horizontal="left"/>
      <protection hidden="1"/>
    </xf>
    <xf numFmtId="0" fontId="15" fillId="0" borderId="11" xfId="0" applyFont="1" applyBorder="1" applyAlignment="1" applyProtection="1">
      <alignment horizontal="center"/>
      <protection hidden="1"/>
    </xf>
    <xf numFmtId="0" fontId="4" fillId="0" borderId="4" xfId="0" applyFont="1" applyBorder="1" applyAlignment="1" applyProtection="1">
      <alignment vertical="top"/>
      <protection hidden="1"/>
    </xf>
    <xf numFmtId="0" fontId="17" fillId="0" borderId="4" xfId="0" applyFont="1" applyBorder="1" applyAlignment="1">
      <alignment vertical="top"/>
    </xf>
    <xf numFmtId="20" fontId="4" fillId="0" borderId="18" xfId="1" applyFont="1" applyBorder="1" applyAlignment="1" applyProtection="1">
      <alignment horizontal="center"/>
      <protection locked="0" hidden="1"/>
    </xf>
    <xf numFmtId="0" fontId="4" fillId="0" borderId="5" xfId="0" applyFont="1" applyBorder="1" applyAlignment="1" applyProtection="1">
      <alignment horizontal="center"/>
      <protection locked="0" hidden="1"/>
    </xf>
    <xf numFmtId="0" fontId="2" fillId="0" borderId="14" xfId="0" applyFont="1" applyBorder="1" applyAlignment="1" applyProtection="1">
      <alignment horizontal="left"/>
      <protection hidden="1"/>
    </xf>
    <xf numFmtId="0" fontId="2" fillId="0" borderId="4" xfId="0" applyFont="1" applyBorder="1" applyAlignment="1" applyProtection="1">
      <alignment horizontal="left"/>
      <protection hidden="1"/>
    </xf>
    <xf numFmtId="0" fontId="10" fillId="0" borderId="11" xfId="0" applyFont="1" applyBorder="1" applyAlignment="1" applyProtection="1">
      <alignment horizontal="right"/>
      <protection hidden="1"/>
    </xf>
    <xf numFmtId="0" fontId="4" fillId="4" borderId="0" xfId="0" applyFont="1" applyFill="1" applyAlignment="1" applyProtection="1">
      <alignment horizontal="left"/>
      <protection hidden="1"/>
    </xf>
    <xf numFmtId="0" fontId="0" fillId="0" borderId="19" xfId="0" applyBorder="1"/>
    <xf numFmtId="0" fontId="0" fillId="0" borderId="5" xfId="0" applyBorder="1"/>
    <xf numFmtId="0" fontId="2" fillId="0" borderId="10" xfId="0" applyFont="1" applyBorder="1" applyAlignment="1" applyProtection="1">
      <alignment horizontal="left"/>
      <protection hidden="1"/>
    </xf>
    <xf numFmtId="0" fontId="6" fillId="2" borderId="20" xfId="0" applyFont="1" applyFill="1" applyBorder="1" applyAlignment="1" applyProtection="1">
      <alignment horizontal="right"/>
      <protection hidden="1"/>
    </xf>
    <xf numFmtId="0" fontId="4" fillId="0" borderId="1" xfId="0" applyFont="1" applyBorder="1" applyAlignment="1" applyProtection="1">
      <alignment horizontal="center" vertical="center"/>
      <protection locked="0" hidden="1"/>
    </xf>
    <xf numFmtId="0" fontId="7" fillId="0" borderId="0" xfId="0" applyFont="1"/>
    <xf numFmtId="0" fontId="19" fillId="0" borderId="4" xfId="0" applyFont="1" applyBorder="1" applyProtection="1">
      <protection hidden="1"/>
    </xf>
    <xf numFmtId="0" fontId="19" fillId="0" borderId="4" xfId="0" applyFont="1" applyBorder="1" applyAlignment="1" applyProtection="1">
      <alignment horizontal="right"/>
      <protection hidden="1"/>
    </xf>
    <xf numFmtId="0" fontId="7" fillId="7" borderId="0" xfId="0" applyFont="1" applyFill="1" applyAlignment="1" applyProtection="1">
      <alignment horizontal="left"/>
      <protection hidden="1"/>
    </xf>
    <xf numFmtId="0" fontId="2" fillId="0" borderId="4" xfId="0" applyFont="1" applyBorder="1" applyProtection="1">
      <protection locked="0" hidden="1"/>
    </xf>
    <xf numFmtId="0" fontId="7" fillId="0" borderId="0" xfId="0" applyFont="1" applyAlignment="1">
      <alignment vertical="top"/>
    </xf>
    <xf numFmtId="0" fontId="7" fillId="0" borderId="0" xfId="0" applyFont="1" applyAlignment="1">
      <alignment wrapText="1"/>
    </xf>
    <xf numFmtId="0" fontId="7" fillId="0" borderId="14" xfId="0" applyFont="1" applyBorder="1" applyAlignment="1" applyProtection="1">
      <alignment horizontal="left"/>
      <protection hidden="1"/>
    </xf>
    <xf numFmtId="0" fontId="7" fillId="0" borderId="14" xfId="0" applyFont="1" applyBorder="1" applyAlignment="1" applyProtection="1">
      <alignment horizontal="left" wrapText="1"/>
      <protection hidden="1"/>
    </xf>
    <xf numFmtId="0" fontId="4" fillId="6" borderId="1" xfId="0" applyFont="1" applyFill="1" applyBorder="1" applyProtection="1">
      <protection hidden="1"/>
    </xf>
    <xf numFmtId="0" fontId="17" fillId="0" borderId="62" xfId="0" applyFont="1" applyBorder="1" applyAlignment="1">
      <alignment horizontal="center" vertical="top"/>
    </xf>
    <xf numFmtId="0" fontId="17" fillId="0" borderId="60" xfId="0" applyFont="1" applyBorder="1" applyAlignment="1">
      <alignment horizontal="center" vertical="top"/>
    </xf>
    <xf numFmtId="0" fontId="17" fillId="0" borderId="61" xfId="0" applyFont="1" applyBorder="1" applyAlignment="1">
      <alignment horizontal="center" vertical="top"/>
    </xf>
    <xf numFmtId="0" fontId="4" fillId="0" borderId="4" xfId="0" applyFont="1" applyBorder="1" applyAlignment="1" applyProtection="1">
      <alignment horizontal="right"/>
      <protection hidden="1"/>
    </xf>
    <xf numFmtId="49" fontId="0" fillId="0" borderId="0" xfId="0" quotePrefix="1" applyNumberFormat="1"/>
    <xf numFmtId="49" fontId="7" fillId="0" borderId="0" xfId="0" applyNumberFormat="1" applyFont="1"/>
    <xf numFmtId="0" fontId="7" fillId="0" borderId="0" xfId="0" quotePrefix="1" applyFont="1"/>
    <xf numFmtId="0" fontId="4" fillId="8" borderId="0" xfId="0" applyFont="1" applyFill="1" applyProtection="1">
      <protection hidden="1"/>
    </xf>
    <xf numFmtId="0" fontId="4" fillId="9" borderId="0" xfId="0" applyFont="1" applyFill="1" applyProtection="1">
      <protection hidden="1"/>
    </xf>
    <xf numFmtId="0" fontId="4" fillId="10" borderId="0" xfId="0" applyFont="1" applyFill="1" applyProtection="1">
      <protection hidden="1"/>
    </xf>
    <xf numFmtId="0" fontId="4" fillId="11" borderId="0" xfId="0" applyFont="1" applyFill="1" applyProtection="1">
      <protection hidden="1"/>
    </xf>
    <xf numFmtId="0" fontId="19" fillId="11" borderId="0" xfId="0" applyFont="1" applyFill="1" applyProtection="1">
      <protection hidden="1"/>
    </xf>
    <xf numFmtId="0" fontId="4" fillId="0" borderId="0" xfId="0" applyFont="1" applyAlignment="1" applyProtection="1">
      <alignment horizontal="right"/>
      <protection hidden="1"/>
    </xf>
    <xf numFmtId="0" fontId="0" fillId="12" borderId="0" xfId="0" applyFill="1"/>
    <xf numFmtId="0" fontId="0" fillId="12" borderId="0" xfId="0" applyFill="1" applyAlignment="1">
      <alignment horizontal="left"/>
    </xf>
    <xf numFmtId="14" fontId="0" fillId="12" borderId="0" xfId="0" applyNumberFormat="1" applyFill="1" applyAlignment="1">
      <alignment horizontal="left"/>
    </xf>
    <xf numFmtId="0" fontId="4" fillId="7" borderId="0" xfId="0" applyFont="1" applyFill="1" applyAlignment="1" applyProtection="1">
      <alignment horizontal="center"/>
      <protection hidden="1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49" fontId="0" fillId="0" borderId="0" xfId="0" applyNumberFormat="1" applyAlignment="1">
      <alignment wrapText="1"/>
    </xf>
    <xf numFmtId="0" fontId="6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7" fillId="0" borderId="70" xfId="0" applyFont="1" applyBorder="1" applyAlignment="1" applyProtection="1">
      <alignment horizontal="left" wrapText="1"/>
      <protection hidden="1"/>
    </xf>
    <xf numFmtId="0" fontId="7" fillId="0" borderId="9" xfId="0" applyFont="1" applyBorder="1" applyAlignment="1" applyProtection="1">
      <alignment horizontal="left" wrapText="1"/>
      <protection hidden="1"/>
    </xf>
    <xf numFmtId="0" fontId="0" fillId="0" borderId="20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4" fillId="0" borderId="38" xfId="0" applyFont="1" applyBorder="1" applyProtection="1">
      <protection locked="0" hidden="1"/>
    </xf>
    <xf numFmtId="0" fontId="0" fillId="0" borderId="39" xfId="0" applyBorder="1" applyProtection="1">
      <protection locked="0"/>
    </xf>
    <xf numFmtId="0" fontId="7" fillId="0" borderId="7" xfId="0" applyFont="1" applyBorder="1" applyAlignment="1" applyProtection="1">
      <alignment horizontal="left" wrapText="1"/>
      <protection hidden="1"/>
    </xf>
    <xf numFmtId="0" fontId="7" fillId="0" borderId="14" xfId="0" applyFont="1" applyBorder="1" applyAlignment="1" applyProtection="1">
      <alignment horizontal="left" wrapText="1"/>
      <protection hidden="1"/>
    </xf>
    <xf numFmtId="0" fontId="2" fillId="0" borderId="7" xfId="0" applyFont="1" applyBorder="1" applyAlignment="1" applyProtection="1">
      <alignment horizontal="left" wrapText="1"/>
      <protection hidden="1"/>
    </xf>
    <xf numFmtId="0" fontId="2" fillId="0" borderId="14" xfId="0" applyFont="1" applyBorder="1" applyAlignment="1" applyProtection="1">
      <alignment horizontal="left" wrapText="1"/>
      <protection hidden="1"/>
    </xf>
    <xf numFmtId="0" fontId="7" fillId="0" borderId="19" xfId="0" applyFont="1" applyBorder="1" applyAlignment="1" applyProtection="1">
      <alignment horizontal="left" wrapText="1"/>
      <protection hidden="1"/>
    </xf>
    <xf numFmtId="0" fontId="0" fillId="0" borderId="19" xfId="0" applyBorder="1" applyAlignment="1">
      <alignment horizontal="left" wrapText="1"/>
    </xf>
    <xf numFmtId="0" fontId="0" fillId="0" borderId="19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left" wrapText="1"/>
    </xf>
    <xf numFmtId="0" fontId="7" fillId="0" borderId="7" xfId="0" applyFont="1" applyBorder="1" applyAlignment="1" applyProtection="1">
      <alignment horizontal="left"/>
      <protection locked="0" hidden="1"/>
    </xf>
    <xf numFmtId="0" fontId="7" fillId="0" borderId="14" xfId="0" applyFont="1" applyBorder="1" applyAlignment="1" applyProtection="1">
      <alignment horizontal="left"/>
      <protection locked="0" hidden="1"/>
    </xf>
    <xf numFmtId="0" fontId="7" fillId="0" borderId="8" xfId="0" applyFont="1" applyBorder="1" applyAlignment="1" applyProtection="1">
      <alignment horizontal="left"/>
      <protection locked="0" hidden="1"/>
    </xf>
    <xf numFmtId="0" fontId="7" fillId="0" borderId="7" xfId="0" applyFont="1" applyBorder="1" applyAlignment="1" applyProtection="1">
      <alignment horizontal="left"/>
      <protection hidden="1"/>
    </xf>
    <xf numFmtId="0" fontId="7" fillId="0" borderId="14" xfId="0" applyFont="1" applyBorder="1" applyAlignment="1" applyProtection="1">
      <alignment horizontal="left"/>
      <protection hidden="1"/>
    </xf>
    <xf numFmtId="0" fontId="7" fillId="0" borderId="8" xfId="0" applyFont="1" applyBorder="1" applyAlignment="1" applyProtection="1">
      <alignment horizontal="left"/>
      <protection hidden="1"/>
    </xf>
    <xf numFmtId="0" fontId="7" fillId="0" borderId="19" xfId="0" applyFont="1" applyBorder="1" applyAlignment="1" applyProtection="1">
      <alignment horizontal="left"/>
      <protection hidden="1"/>
    </xf>
    <xf numFmtId="0" fontId="2" fillId="0" borderId="71" xfId="0" applyFont="1" applyBorder="1" applyAlignment="1" applyProtection="1">
      <alignment horizontal="center" wrapText="1"/>
      <protection hidden="1"/>
    </xf>
    <xf numFmtId="0" fontId="2" fillId="0" borderId="0" xfId="0" applyFont="1" applyAlignment="1" applyProtection="1">
      <alignment horizontal="center" wrapText="1"/>
      <protection hidden="1"/>
    </xf>
    <xf numFmtId="0" fontId="2" fillId="0" borderId="72" xfId="0" applyFont="1" applyBorder="1" applyAlignment="1" applyProtection="1">
      <alignment horizontal="center" wrapText="1"/>
      <protection hidden="1"/>
    </xf>
    <xf numFmtId="49" fontId="4" fillId="0" borderId="3" xfId="0" applyNumberFormat="1" applyFont="1" applyBorder="1" applyAlignment="1" applyProtection="1">
      <alignment horizontal="center"/>
      <protection locked="0" hidden="1"/>
    </xf>
    <xf numFmtId="49" fontId="4" fillId="0" borderId="27" xfId="0" applyNumberFormat="1" applyFont="1" applyBorder="1" applyAlignment="1" applyProtection="1">
      <alignment horizontal="center"/>
      <protection locked="0" hidden="1"/>
    </xf>
    <xf numFmtId="49" fontId="4" fillId="0" borderId="28" xfId="0" applyNumberFormat="1" applyFont="1" applyBorder="1" applyAlignment="1" applyProtection="1">
      <alignment horizontal="center"/>
      <protection locked="0" hidden="1"/>
    </xf>
    <xf numFmtId="49" fontId="4" fillId="0" borderId="29" xfId="0" applyNumberFormat="1" applyFont="1" applyBorder="1" applyAlignment="1" applyProtection="1">
      <alignment horizontal="center"/>
      <protection locked="0" hidden="1"/>
    </xf>
    <xf numFmtId="0" fontId="4" fillId="0" borderId="14" xfId="0" applyFont="1" applyBorder="1" applyAlignment="1" applyProtection="1">
      <alignment horizontal="center"/>
      <protection hidden="1"/>
    </xf>
    <xf numFmtId="0" fontId="2" fillId="0" borderId="32" xfId="0" applyFont="1" applyBorder="1" applyAlignment="1" applyProtection="1">
      <alignment horizontal="center" wrapText="1"/>
      <protection hidden="1"/>
    </xf>
    <xf numFmtId="0" fontId="2" fillId="0" borderId="32" xfId="0" applyFont="1" applyBorder="1" applyAlignment="1" applyProtection="1">
      <alignment horizontal="center" vertical="top" wrapText="1"/>
      <protection hidden="1"/>
    </xf>
    <xf numFmtId="0" fontId="4" fillId="0" borderId="22" xfId="0" applyFont="1" applyBorder="1" applyAlignment="1" applyProtection="1">
      <alignment horizontal="center"/>
      <protection locked="0" hidden="1"/>
    </xf>
    <xf numFmtId="0" fontId="8" fillId="2" borderId="26" xfId="0" applyFont="1" applyFill="1" applyBorder="1" applyAlignment="1" applyProtection="1">
      <alignment horizontal="center"/>
      <protection hidden="1"/>
    </xf>
    <xf numFmtId="0" fontId="8" fillId="2" borderId="21" xfId="0" applyFont="1" applyFill="1" applyBorder="1" applyAlignment="1" applyProtection="1">
      <alignment horizontal="center"/>
      <protection hidden="1"/>
    </xf>
    <xf numFmtId="0" fontId="2" fillId="0" borderId="75" xfId="0" applyFont="1" applyBorder="1" applyAlignment="1" applyProtection="1">
      <alignment horizontal="center" vertical="top" wrapText="1"/>
      <protection hidden="1"/>
    </xf>
    <xf numFmtId="0" fontId="2" fillId="0" borderId="56" xfId="0" applyFont="1" applyBorder="1" applyAlignment="1" applyProtection="1">
      <alignment horizontal="center" vertical="top" wrapText="1"/>
      <protection hidden="1"/>
    </xf>
    <xf numFmtId="0" fontId="2" fillId="0" borderId="76" xfId="0" applyFont="1" applyBorder="1" applyAlignment="1" applyProtection="1">
      <alignment horizontal="center" vertical="top" wrapText="1"/>
      <protection hidden="1"/>
    </xf>
    <xf numFmtId="0" fontId="2" fillId="0" borderId="33" xfId="0" applyFont="1" applyBorder="1" applyAlignment="1" applyProtection="1">
      <alignment horizontal="center" vertical="top" wrapText="1"/>
      <protection hidden="1"/>
    </xf>
    <xf numFmtId="0" fontId="1" fillId="0" borderId="7" xfId="0" applyFont="1" applyBorder="1" applyAlignment="1" applyProtection="1">
      <alignment horizontal="left"/>
      <protection hidden="1"/>
    </xf>
    <xf numFmtId="0" fontId="1" fillId="0" borderId="14" xfId="0" applyFont="1" applyBorder="1" applyAlignment="1" applyProtection="1">
      <alignment horizontal="left"/>
      <protection hidden="1"/>
    </xf>
    <xf numFmtId="0" fontId="1" fillId="0" borderId="8" xfId="0" applyFont="1" applyBorder="1" applyAlignment="1" applyProtection="1">
      <alignment horizontal="left"/>
      <protection hidden="1"/>
    </xf>
    <xf numFmtId="0" fontId="2" fillId="0" borderId="30" xfId="0" applyFont="1" applyBorder="1" applyAlignment="1" applyProtection="1">
      <alignment horizontal="center" vertical="top" wrapText="1"/>
      <protection locked="0" hidden="1"/>
    </xf>
    <xf numFmtId="0" fontId="4" fillId="0" borderId="10" xfId="0" applyFont="1" applyBorder="1" applyAlignment="1" applyProtection="1">
      <alignment horizontal="center"/>
      <protection hidden="1"/>
    </xf>
    <xf numFmtId="0" fontId="4" fillId="0" borderId="19" xfId="0" applyFont="1" applyBorder="1" applyAlignment="1" applyProtection="1">
      <alignment horizontal="center"/>
      <protection hidden="1"/>
    </xf>
    <xf numFmtId="0" fontId="4" fillId="0" borderId="5" xfId="0" applyFont="1" applyBorder="1" applyAlignment="1" applyProtection="1">
      <alignment horizontal="center"/>
      <protection hidden="1"/>
    </xf>
    <xf numFmtId="0" fontId="2" fillId="0" borderId="68" xfId="0" applyFont="1" applyBorder="1" applyAlignment="1" applyProtection="1">
      <alignment horizontal="center"/>
      <protection locked="0" hidden="1"/>
    </xf>
    <xf numFmtId="0" fontId="2" fillId="0" borderId="69" xfId="0" applyFont="1" applyBorder="1" applyAlignment="1" applyProtection="1">
      <alignment horizontal="center"/>
      <protection locked="0" hidden="1"/>
    </xf>
    <xf numFmtId="0" fontId="2" fillId="0" borderId="74" xfId="0" applyFont="1" applyBorder="1" applyAlignment="1" applyProtection="1">
      <alignment horizontal="center"/>
      <protection locked="0" hidden="1"/>
    </xf>
    <xf numFmtId="0" fontId="4" fillId="0" borderId="55" xfId="0" applyFont="1" applyBorder="1" applyAlignment="1" applyProtection="1">
      <alignment horizontal="center"/>
      <protection locked="0" hidden="1"/>
    </xf>
    <xf numFmtId="0" fontId="0" fillId="0" borderId="56" xfId="0" applyBorder="1" applyAlignment="1" applyProtection="1">
      <alignment horizontal="center"/>
      <protection locked="0"/>
    </xf>
    <xf numFmtId="0" fontId="0" fillId="0" borderId="57" xfId="0" applyBorder="1" applyAlignment="1" applyProtection="1">
      <alignment horizontal="center"/>
      <protection locked="0"/>
    </xf>
    <xf numFmtId="0" fontId="4" fillId="0" borderId="56" xfId="0" applyFont="1" applyBorder="1" applyAlignment="1" applyProtection="1">
      <alignment horizontal="center"/>
      <protection locked="0" hidden="1"/>
    </xf>
    <xf numFmtId="0" fontId="4" fillId="0" borderId="57" xfId="0" applyFont="1" applyBorder="1" applyAlignment="1" applyProtection="1">
      <alignment horizontal="center"/>
      <protection locked="0" hidden="1"/>
    </xf>
    <xf numFmtId="0" fontId="2" fillId="0" borderId="10" xfId="0" applyFont="1" applyBorder="1" applyAlignment="1" applyProtection="1">
      <alignment horizontal="left"/>
      <protection hidden="1"/>
    </xf>
    <xf numFmtId="0" fontId="2" fillId="0" borderId="19" xfId="0" applyFont="1" applyBorder="1" applyAlignment="1" applyProtection="1">
      <alignment horizontal="left"/>
      <protection hidden="1"/>
    </xf>
    <xf numFmtId="0" fontId="2" fillId="0" borderId="5" xfId="0" applyFont="1" applyBorder="1" applyAlignment="1" applyProtection="1">
      <alignment horizontal="left"/>
      <protection hidden="1"/>
    </xf>
    <xf numFmtId="0" fontId="4" fillId="0" borderId="13" xfId="0" applyFont="1" applyBorder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12" xfId="0" applyFont="1" applyBorder="1" applyAlignment="1" applyProtection="1">
      <alignment horizontal="center"/>
      <protection hidden="1"/>
    </xf>
    <xf numFmtId="0" fontId="2" fillId="0" borderId="31" xfId="0" applyFont="1" applyBorder="1" applyAlignment="1" applyProtection="1">
      <alignment horizontal="center" vertical="top" wrapText="1"/>
      <protection locked="0" hidden="1"/>
    </xf>
    <xf numFmtId="0" fontId="6" fillId="2" borderId="26" xfId="0" applyFont="1" applyFill="1" applyBorder="1" applyAlignment="1" applyProtection="1">
      <alignment horizontal="center"/>
      <protection hidden="1"/>
    </xf>
    <xf numFmtId="0" fontId="6" fillId="2" borderId="21" xfId="0" applyFont="1" applyFill="1" applyBorder="1" applyAlignment="1" applyProtection="1">
      <alignment horizontal="center"/>
      <protection hidden="1"/>
    </xf>
    <xf numFmtId="0" fontId="6" fillId="2" borderId="34" xfId="0" applyFont="1" applyFill="1" applyBorder="1" applyAlignment="1" applyProtection="1">
      <alignment horizontal="center"/>
      <protection hidden="1"/>
    </xf>
    <xf numFmtId="0" fontId="4" fillId="0" borderId="43" xfId="0" applyFont="1" applyBorder="1" applyAlignment="1" applyProtection="1">
      <alignment horizontal="center"/>
      <protection locked="0" hidden="1"/>
    </xf>
    <xf numFmtId="0" fontId="4" fillId="0" borderId="44" xfId="0" applyFont="1" applyBorder="1" applyAlignment="1" applyProtection="1">
      <alignment horizontal="center"/>
      <protection locked="0" hidden="1"/>
    </xf>
    <xf numFmtId="0" fontId="4" fillId="0" borderId="45" xfId="0" applyFont="1" applyBorder="1" applyAlignment="1" applyProtection="1">
      <alignment horizontal="center"/>
      <protection locked="0" hidden="1"/>
    </xf>
    <xf numFmtId="0" fontId="4" fillId="0" borderId="46" xfId="0" applyFont="1" applyBorder="1" applyAlignment="1" applyProtection="1">
      <alignment horizontal="center"/>
      <protection hidden="1"/>
    </xf>
    <xf numFmtId="0" fontId="4" fillId="0" borderId="47" xfId="0" applyFont="1" applyBorder="1" applyAlignment="1" applyProtection="1">
      <alignment horizontal="center"/>
      <protection hidden="1"/>
    </xf>
    <xf numFmtId="0" fontId="4" fillId="0" borderId="48" xfId="0" applyFont="1" applyBorder="1" applyAlignment="1" applyProtection="1">
      <alignment horizontal="center"/>
      <protection hidden="1"/>
    </xf>
    <xf numFmtId="0" fontId="4" fillId="0" borderId="54" xfId="0" applyFont="1" applyBorder="1" applyAlignment="1" applyProtection="1">
      <alignment horizontal="center"/>
      <protection hidden="1"/>
    </xf>
    <xf numFmtId="0" fontId="2" fillId="0" borderId="52" xfId="0" applyFont="1" applyBorder="1" applyAlignment="1" applyProtection="1">
      <alignment horizontal="center"/>
      <protection locked="0" hidden="1"/>
    </xf>
    <xf numFmtId="0" fontId="2" fillId="0" borderId="28" xfId="0" applyFont="1" applyBorder="1" applyAlignment="1" applyProtection="1">
      <alignment horizontal="center"/>
      <protection locked="0" hidden="1"/>
    </xf>
    <xf numFmtId="0" fontId="2" fillId="0" borderId="53" xfId="0" applyFont="1" applyBorder="1" applyAlignment="1" applyProtection="1">
      <alignment horizontal="center"/>
      <protection locked="0" hidden="1"/>
    </xf>
    <xf numFmtId="0" fontId="2" fillId="0" borderId="43" xfId="0" applyFont="1" applyBorder="1" applyAlignment="1" applyProtection="1">
      <alignment horizontal="center"/>
      <protection locked="0" hidden="1"/>
    </xf>
    <xf numFmtId="0" fontId="2" fillId="0" borderId="44" xfId="0" applyFont="1" applyBorder="1" applyAlignment="1" applyProtection="1">
      <alignment horizontal="center"/>
      <protection locked="0" hidden="1"/>
    </xf>
    <xf numFmtId="0" fontId="2" fillId="0" borderId="45" xfId="0" applyFont="1" applyBorder="1" applyAlignment="1" applyProtection="1">
      <alignment horizontal="center"/>
      <protection locked="0" hidden="1"/>
    </xf>
    <xf numFmtId="0" fontId="17" fillId="0" borderId="62" xfId="0" applyFont="1" applyBorder="1" applyAlignment="1" applyProtection="1">
      <alignment horizontal="left" vertical="top"/>
      <protection hidden="1"/>
    </xf>
    <xf numFmtId="0" fontId="0" fillId="0" borderId="60" xfId="0" applyBorder="1"/>
    <xf numFmtId="0" fontId="0" fillId="0" borderId="61" xfId="0" applyBorder="1"/>
    <xf numFmtId="0" fontId="4" fillId="0" borderId="58" xfId="0" applyFont="1" applyBorder="1" applyAlignment="1" applyProtection="1">
      <alignment horizontal="left"/>
      <protection locked="0"/>
    </xf>
    <xf numFmtId="0" fontId="4" fillId="0" borderId="59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11" fillId="0" borderId="63" xfId="0" applyFont="1" applyBorder="1" applyAlignment="1" applyProtection="1">
      <alignment horizontal="center"/>
      <protection hidden="1"/>
    </xf>
    <xf numFmtId="0" fontId="11" fillId="0" borderId="41" xfId="0" applyFont="1" applyBorder="1" applyAlignment="1" applyProtection="1">
      <alignment horizontal="center"/>
      <protection hidden="1"/>
    </xf>
    <xf numFmtId="0" fontId="11" fillId="0" borderId="64" xfId="0" applyFont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4" fillId="0" borderId="65" xfId="0" applyFont="1" applyBorder="1" applyAlignment="1" applyProtection="1">
      <alignment horizontal="center"/>
      <protection hidden="1"/>
    </xf>
    <xf numFmtId="0" fontId="4" fillId="0" borderId="66" xfId="0" applyFont="1" applyBorder="1" applyAlignment="1" applyProtection="1">
      <alignment horizontal="center"/>
      <protection hidden="1"/>
    </xf>
    <xf numFmtId="0" fontId="4" fillId="0" borderId="67" xfId="0" applyFont="1" applyBorder="1" applyAlignment="1" applyProtection="1">
      <alignment horizontal="center"/>
      <protection hidden="1"/>
    </xf>
    <xf numFmtId="14" fontId="4" fillId="0" borderId="69" xfId="0" applyNumberFormat="1" applyFont="1" applyBorder="1" applyAlignment="1" applyProtection="1">
      <alignment horizontal="center"/>
      <protection locked="0"/>
    </xf>
    <xf numFmtId="0" fontId="0" fillId="0" borderId="69" xfId="0" applyBorder="1" applyAlignment="1" applyProtection="1">
      <alignment horizontal="center"/>
      <protection locked="0"/>
    </xf>
    <xf numFmtId="0" fontId="0" fillId="0" borderId="74" xfId="0" applyBorder="1" applyAlignment="1" applyProtection="1">
      <alignment horizontal="center"/>
      <protection locked="0"/>
    </xf>
    <xf numFmtId="0" fontId="0" fillId="0" borderId="59" xfId="0" applyBorder="1" applyProtection="1">
      <protection locked="0"/>
    </xf>
    <xf numFmtId="0" fontId="0" fillId="0" borderId="18" xfId="0" applyBorder="1" applyProtection="1">
      <protection locked="0"/>
    </xf>
    <xf numFmtId="0" fontId="4" fillId="0" borderId="10" xfId="0" applyFont="1" applyBorder="1" applyAlignment="1" applyProtection="1">
      <alignment horizontal="left"/>
      <protection hidden="1"/>
    </xf>
    <xf numFmtId="0" fontId="0" fillId="0" borderId="19" xfId="0" applyBorder="1"/>
    <xf numFmtId="0" fontId="0" fillId="0" borderId="5" xfId="0" applyBorder="1"/>
    <xf numFmtId="0" fontId="4" fillId="0" borderId="10" xfId="0" applyFont="1" applyBorder="1" applyProtection="1">
      <protection hidden="1"/>
    </xf>
    <xf numFmtId="14" fontId="4" fillId="0" borderId="82" xfId="0" applyNumberFormat="1" applyFont="1" applyBorder="1" applyAlignment="1" applyProtection="1">
      <alignment horizontal="center"/>
      <protection locked="0"/>
    </xf>
    <xf numFmtId="14" fontId="4" fillId="0" borderId="77" xfId="0" applyNumberFormat="1" applyFont="1" applyBorder="1" applyAlignment="1" applyProtection="1">
      <alignment horizontal="center"/>
      <protection locked="0"/>
    </xf>
    <xf numFmtId="14" fontId="4" fillId="0" borderId="78" xfId="0" applyNumberFormat="1" applyFont="1" applyBorder="1" applyAlignment="1" applyProtection="1">
      <alignment horizontal="center"/>
      <protection locked="0"/>
    </xf>
    <xf numFmtId="14" fontId="4" fillId="0" borderId="74" xfId="0" applyNumberFormat="1" applyFont="1" applyBorder="1" applyAlignment="1" applyProtection="1">
      <alignment horizontal="center"/>
      <protection locked="0"/>
    </xf>
    <xf numFmtId="20" fontId="4" fillId="0" borderId="92" xfId="1" applyFont="1" applyBorder="1" applyAlignment="1" applyProtection="1">
      <alignment horizontal="center"/>
      <protection locked="0"/>
    </xf>
    <xf numFmtId="20" fontId="4" fillId="0" borderId="93" xfId="1" applyFont="1" applyBorder="1" applyAlignment="1" applyProtection="1">
      <alignment horizontal="center"/>
      <protection locked="0"/>
    </xf>
    <xf numFmtId="20" fontId="4" fillId="0" borderId="94" xfId="1" applyFont="1" applyBorder="1" applyAlignment="1" applyProtection="1">
      <alignment horizontal="center"/>
      <protection locked="0"/>
    </xf>
    <xf numFmtId="0" fontId="4" fillId="0" borderId="79" xfId="0" applyFont="1" applyBorder="1" applyAlignment="1" applyProtection="1">
      <alignment horizontal="center"/>
      <protection locked="0" hidden="1"/>
    </xf>
    <xf numFmtId="0" fontId="4" fillId="0" borderId="80" xfId="0" applyFont="1" applyBorder="1" applyAlignment="1" applyProtection="1">
      <alignment horizontal="center"/>
      <protection locked="0" hidden="1"/>
    </xf>
    <xf numFmtId="0" fontId="4" fillId="0" borderId="81" xfId="0" applyFont="1" applyBorder="1" applyAlignment="1" applyProtection="1">
      <alignment horizontal="center"/>
      <protection locked="0" hidden="1"/>
    </xf>
    <xf numFmtId="0" fontId="6" fillId="2" borderId="89" xfId="0" applyFont="1" applyFill="1" applyBorder="1" applyAlignment="1" applyProtection="1">
      <alignment horizontal="center"/>
      <protection hidden="1"/>
    </xf>
    <xf numFmtId="0" fontId="6" fillId="2" borderId="90" xfId="0" applyFont="1" applyFill="1" applyBorder="1" applyAlignment="1" applyProtection="1">
      <alignment horizontal="center"/>
      <protection hidden="1"/>
    </xf>
    <xf numFmtId="0" fontId="6" fillId="2" borderId="91" xfId="0" applyFont="1" applyFill="1" applyBorder="1" applyAlignment="1" applyProtection="1">
      <alignment horizontal="center"/>
      <protection hidden="1"/>
    </xf>
    <xf numFmtId="0" fontId="4" fillId="0" borderId="62" xfId="0" applyFont="1" applyBorder="1" applyAlignment="1" applyProtection="1">
      <alignment horizontal="center"/>
      <protection hidden="1"/>
    </xf>
    <xf numFmtId="0" fontId="4" fillId="0" borderId="60" xfId="0" applyFont="1" applyBorder="1" applyAlignment="1" applyProtection="1">
      <alignment horizontal="center"/>
      <protection hidden="1"/>
    </xf>
    <xf numFmtId="0" fontId="4" fillId="0" borderId="61" xfId="0" applyFont="1" applyBorder="1" applyAlignment="1" applyProtection="1">
      <alignment horizontal="center"/>
      <protection hidden="1"/>
    </xf>
    <xf numFmtId="0" fontId="4" fillId="0" borderId="62" xfId="0" applyFont="1" applyBorder="1" applyAlignment="1" applyProtection="1">
      <alignment horizontal="center"/>
      <protection locked="0" hidden="1"/>
    </xf>
    <xf numFmtId="0" fontId="4" fillId="0" borderId="60" xfId="0" applyFont="1" applyBorder="1" applyAlignment="1" applyProtection="1">
      <alignment horizontal="center"/>
      <protection locked="0" hidden="1"/>
    </xf>
    <xf numFmtId="0" fontId="4" fillId="0" borderId="61" xfId="0" applyFont="1" applyBorder="1" applyAlignment="1" applyProtection="1">
      <alignment horizontal="center"/>
      <protection locked="0" hidden="1"/>
    </xf>
    <xf numFmtId="0" fontId="4" fillId="0" borderId="2" xfId="0" applyFont="1" applyBorder="1" applyAlignment="1" applyProtection="1">
      <alignment horizontal="left"/>
      <protection locked="0" hidden="1"/>
    </xf>
    <xf numFmtId="0" fontId="4" fillId="0" borderId="58" xfId="0" applyFont="1" applyBorder="1" applyAlignment="1" applyProtection="1">
      <alignment horizontal="center"/>
      <protection hidden="1"/>
    </xf>
    <xf numFmtId="0" fontId="4" fillId="0" borderId="59" xfId="0" applyFont="1" applyBorder="1" applyAlignment="1" applyProtection="1">
      <alignment horizontal="center"/>
      <protection hidden="1"/>
    </xf>
    <xf numFmtId="0" fontId="4" fillId="0" borderId="18" xfId="0" applyFont="1" applyBorder="1" applyAlignment="1" applyProtection="1">
      <alignment horizontal="center"/>
      <protection hidden="1"/>
    </xf>
    <xf numFmtId="0" fontId="6" fillId="2" borderId="8" xfId="0" applyFont="1" applyFill="1" applyBorder="1" applyAlignment="1" applyProtection="1">
      <alignment horizontal="left"/>
      <protection hidden="1"/>
    </xf>
    <xf numFmtId="0" fontId="6" fillId="2" borderId="20" xfId="0" applyFont="1" applyFill="1" applyBorder="1" applyAlignment="1" applyProtection="1">
      <alignment horizontal="left"/>
      <protection hidden="1"/>
    </xf>
    <xf numFmtId="0" fontId="4" fillId="0" borderId="0" xfId="0" applyFont="1" applyProtection="1">
      <protection hidden="1"/>
    </xf>
    <xf numFmtId="0" fontId="4" fillId="0" borderId="83" xfId="0" applyFont="1" applyBorder="1" applyAlignment="1" applyProtection="1">
      <alignment horizontal="center"/>
      <protection locked="0" hidden="1"/>
    </xf>
    <xf numFmtId="0" fontId="0" fillId="0" borderId="84" xfId="0" applyBorder="1" applyAlignment="1" applyProtection="1">
      <alignment horizontal="center"/>
      <protection locked="0"/>
    </xf>
    <xf numFmtId="0" fontId="0" fillId="0" borderId="85" xfId="0" applyBorder="1" applyAlignment="1" applyProtection="1">
      <alignment horizontal="center"/>
      <protection locked="0"/>
    </xf>
    <xf numFmtId="0" fontId="6" fillId="2" borderId="20" xfId="0" applyFont="1" applyFill="1" applyBorder="1" applyAlignment="1" applyProtection="1">
      <alignment horizontal="right"/>
      <protection hidden="1"/>
    </xf>
    <xf numFmtId="0" fontId="4" fillId="0" borderId="82" xfId="0" applyFont="1" applyBorder="1" applyAlignment="1" applyProtection="1">
      <alignment horizontal="center"/>
      <protection locked="0" hidden="1"/>
    </xf>
    <xf numFmtId="0" fontId="0" fillId="0" borderId="77" xfId="0" applyBorder="1" applyAlignment="1" applyProtection="1">
      <alignment horizontal="center"/>
      <protection locked="0"/>
    </xf>
    <xf numFmtId="0" fontId="0" fillId="0" borderId="78" xfId="0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/>
      <protection hidden="1"/>
    </xf>
    <xf numFmtId="0" fontId="4" fillId="0" borderId="20" xfId="0" applyFont="1" applyBorder="1" applyAlignment="1" applyProtection="1">
      <alignment horizontal="center"/>
      <protection hidden="1"/>
    </xf>
    <xf numFmtId="0" fontId="17" fillId="0" borderId="86" xfId="0" applyFont="1" applyBorder="1" applyAlignment="1" applyProtection="1">
      <alignment horizontal="center" vertical="top"/>
      <protection locked="0" hidden="1"/>
    </xf>
    <xf numFmtId="0" fontId="17" fillId="0" borderId="87" xfId="0" applyFont="1" applyBorder="1" applyAlignment="1" applyProtection="1">
      <alignment horizontal="center" vertical="top"/>
      <protection locked="0"/>
    </xf>
    <xf numFmtId="0" fontId="17" fillId="0" borderId="88" xfId="0" applyFont="1" applyBorder="1" applyAlignment="1" applyProtection="1">
      <alignment horizontal="center" vertical="top"/>
      <protection locked="0"/>
    </xf>
    <xf numFmtId="0" fontId="4" fillId="0" borderId="4" xfId="0" applyFont="1" applyBorder="1" applyAlignment="1" applyProtection="1">
      <alignment horizontal="left"/>
      <protection hidden="1"/>
    </xf>
    <xf numFmtId="0" fontId="17" fillId="0" borderId="65" xfId="0" applyFont="1" applyBorder="1" applyAlignment="1" applyProtection="1">
      <alignment horizontal="left"/>
      <protection hidden="1"/>
    </xf>
    <xf numFmtId="0" fontId="17" fillId="0" borderId="66" xfId="0" applyFont="1" applyBorder="1" applyAlignment="1" applyProtection="1">
      <alignment horizontal="left"/>
      <protection hidden="1"/>
    </xf>
    <xf numFmtId="0" fontId="17" fillId="0" borderId="67" xfId="0" applyFont="1" applyBorder="1" applyAlignment="1" applyProtection="1">
      <alignment horizontal="left"/>
      <protection hidden="1"/>
    </xf>
    <xf numFmtId="0" fontId="4" fillId="0" borderId="10" xfId="0" applyFont="1" applyBorder="1" applyAlignment="1" applyProtection="1">
      <alignment horizontal="right"/>
      <protection hidden="1"/>
    </xf>
    <xf numFmtId="0" fontId="4" fillId="0" borderId="5" xfId="0" applyFont="1" applyBorder="1" applyAlignment="1" applyProtection="1">
      <alignment horizontal="right"/>
      <protection hidden="1"/>
    </xf>
    <xf numFmtId="0" fontId="4" fillId="0" borderId="62" xfId="0" applyFont="1" applyBorder="1" applyAlignment="1" applyProtection="1">
      <alignment horizontal="left"/>
      <protection hidden="1"/>
    </xf>
    <xf numFmtId="20" fontId="4" fillId="0" borderId="82" xfId="1" applyFont="1" applyBorder="1" applyAlignment="1" applyProtection="1">
      <alignment horizontal="center"/>
      <protection locked="0"/>
    </xf>
    <xf numFmtId="20" fontId="4" fillId="0" borderId="77" xfId="1" applyFont="1" applyBorder="1" applyAlignment="1" applyProtection="1">
      <alignment horizontal="center"/>
      <protection locked="0"/>
    </xf>
    <xf numFmtId="20" fontId="4" fillId="0" borderId="78" xfId="1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 hidden="1"/>
    </xf>
    <xf numFmtId="0" fontId="4" fillId="0" borderId="2" xfId="0" applyFont="1" applyBorder="1" applyAlignment="1" applyProtection="1">
      <alignment horizontal="center"/>
      <protection locked="0" hidden="1"/>
    </xf>
    <xf numFmtId="0" fontId="4" fillId="0" borderId="25" xfId="0" applyFont="1" applyBorder="1" applyAlignment="1" applyProtection="1">
      <alignment horizontal="center"/>
      <protection locked="0" hidden="1"/>
    </xf>
    <xf numFmtId="0" fontId="2" fillId="0" borderId="40" xfId="0" applyFont="1" applyBorder="1" applyAlignment="1" applyProtection="1">
      <alignment horizontal="center" wrapText="1"/>
      <protection locked="0" hidden="1"/>
    </xf>
    <xf numFmtId="0" fontId="2" fillId="0" borderId="41" xfId="0" applyFont="1" applyBorder="1" applyAlignment="1" applyProtection="1">
      <alignment horizontal="center" wrapText="1"/>
      <protection locked="0" hidden="1"/>
    </xf>
    <xf numFmtId="0" fontId="2" fillId="0" borderId="42" xfId="0" applyFont="1" applyBorder="1" applyAlignment="1" applyProtection="1">
      <alignment horizontal="center" wrapText="1"/>
      <protection locked="0" hidden="1"/>
    </xf>
    <xf numFmtId="0" fontId="9" fillId="0" borderId="35" xfId="0" applyFont="1" applyBorder="1" applyAlignment="1" applyProtection="1">
      <alignment horizontal="center"/>
      <protection hidden="1"/>
    </xf>
    <xf numFmtId="0" fontId="9" fillId="0" borderId="36" xfId="0" applyFont="1" applyBorder="1" applyAlignment="1" applyProtection="1">
      <alignment horizontal="center"/>
      <protection hidden="1"/>
    </xf>
    <xf numFmtId="0" fontId="9" fillId="0" borderId="37" xfId="0" applyFont="1" applyBorder="1" applyAlignment="1" applyProtection="1">
      <alignment horizontal="center"/>
      <protection hidden="1"/>
    </xf>
    <xf numFmtId="0" fontId="2" fillId="0" borderId="13" xfId="0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12" xfId="0" applyFont="1" applyBorder="1" applyAlignment="1" applyProtection="1">
      <alignment horizontal="center"/>
      <protection hidden="1"/>
    </xf>
    <xf numFmtId="20" fontId="4" fillId="0" borderId="69" xfId="1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 vertical="top" wrapText="1"/>
      <protection locked="0" hidden="1"/>
    </xf>
    <xf numFmtId="0" fontId="2" fillId="0" borderId="73" xfId="0" applyFont="1" applyBorder="1" applyAlignment="1" applyProtection="1">
      <alignment horizontal="center" vertical="top" wrapText="1"/>
      <protection locked="0" hidden="1"/>
    </xf>
    <xf numFmtId="0" fontId="4" fillId="0" borderId="13" xfId="0" applyFont="1" applyBorder="1" applyAlignment="1" applyProtection="1">
      <alignment horizontal="left" vertical="top" wrapText="1"/>
      <protection locked="0" hidden="1"/>
    </xf>
    <xf numFmtId="0" fontId="4" fillId="0" borderId="0" xfId="0" applyFont="1" applyAlignment="1" applyProtection="1">
      <alignment horizontal="left" vertical="top" wrapText="1"/>
      <protection locked="0" hidden="1"/>
    </xf>
    <xf numFmtId="0" fontId="4" fillId="0" borderId="23" xfId="0" applyFont="1" applyBorder="1" applyAlignment="1" applyProtection="1">
      <alignment horizontal="center"/>
      <protection locked="0" hidden="1"/>
    </xf>
    <xf numFmtId="0" fontId="4" fillId="0" borderId="24" xfId="0" applyFont="1" applyBorder="1" applyAlignment="1" applyProtection="1">
      <alignment horizontal="center"/>
      <protection locked="0" hidden="1"/>
    </xf>
    <xf numFmtId="0" fontId="7" fillId="0" borderId="5" xfId="0" applyFont="1" applyBorder="1" applyAlignment="1" applyProtection="1">
      <alignment horizontal="left"/>
      <protection hidden="1"/>
    </xf>
    <xf numFmtId="0" fontId="4" fillId="0" borderId="49" xfId="0" applyFont="1" applyBorder="1" applyAlignment="1" applyProtection="1">
      <alignment horizontal="center"/>
      <protection hidden="1"/>
    </xf>
    <xf numFmtId="0" fontId="4" fillId="0" borderId="50" xfId="0" applyFont="1" applyBorder="1" applyAlignment="1" applyProtection="1">
      <alignment horizontal="center"/>
      <protection hidden="1"/>
    </xf>
    <xf numFmtId="0" fontId="4" fillId="0" borderId="51" xfId="0" applyFont="1" applyBorder="1" applyAlignment="1" applyProtection="1">
      <alignment horizontal="center"/>
      <protection hidden="1"/>
    </xf>
    <xf numFmtId="0" fontId="4" fillId="0" borderId="38" xfId="0" applyFont="1" applyBorder="1" applyAlignment="1" applyProtection="1">
      <alignment vertical="center"/>
      <protection locked="0" hidden="1"/>
    </xf>
    <xf numFmtId="0" fontId="0" fillId="0" borderId="39" xfId="0" applyBorder="1" applyAlignment="1" applyProtection="1">
      <alignment vertical="center"/>
      <protection locked="0" hidden="1"/>
    </xf>
  </cellXfs>
  <cellStyles count="3">
    <cellStyle name="DatumOpmaak" xfId="1" xr:uid="{00000000-0005-0000-0000-000000000000}"/>
    <cellStyle name="Standaard" xfId="0" builtinId="0"/>
    <cellStyle name="Standaard 2" xfId="2" xr:uid="{00000000-0005-0000-0000-000002000000}"/>
  </cellStyles>
  <dxfs count="59"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rgb="FFFF6600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>
          <bgColor rgb="FFFF6600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rgb="FFFF660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53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53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53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  <fill>
        <patternFill>
          <bgColor indexed="10"/>
        </patternFill>
      </fill>
    </dxf>
    <dxf>
      <font>
        <b/>
        <i val="0"/>
        <condense val="0"/>
        <extend val="0"/>
        <color indexed="12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2"/>
      </font>
    </dxf>
  </dxfs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31749</xdr:colOff>
      <xdr:row>0</xdr:row>
      <xdr:rowOff>63498</xdr:rowOff>
    </xdr:from>
    <xdr:to>
      <xdr:col>12</xdr:col>
      <xdr:colOff>207855</xdr:colOff>
      <xdr:row>5</xdr:row>
      <xdr:rowOff>95491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63498"/>
          <a:ext cx="3661833" cy="9565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K56"/>
  <sheetViews>
    <sheetView topLeftCell="B17" workbookViewId="0">
      <selection activeCell="H45" sqref="H45"/>
    </sheetView>
  </sheetViews>
  <sheetFormatPr defaultRowHeight="12.75" x14ac:dyDescent="0.2"/>
  <cols>
    <col min="1" max="1" width="27.28515625" bestFit="1" customWidth="1"/>
    <col min="6" max="6" width="17.85546875" bestFit="1" customWidth="1"/>
    <col min="7" max="7" width="20.85546875" bestFit="1" customWidth="1"/>
    <col min="8" max="8" width="20.5703125" customWidth="1"/>
    <col min="9" max="9" width="10.7109375" bestFit="1" customWidth="1"/>
  </cols>
  <sheetData>
    <row r="1" spans="1:11" ht="14.25" x14ac:dyDescent="0.2">
      <c r="A1" s="92" t="s">
        <v>123</v>
      </c>
      <c r="B1" s="91"/>
      <c r="C1" s="7"/>
      <c r="D1" s="90" t="s">
        <v>187</v>
      </c>
      <c r="E1" s="7"/>
      <c r="F1" t="s">
        <v>117</v>
      </c>
      <c r="G1" t="s">
        <v>74</v>
      </c>
      <c r="H1" s="95" t="str">
        <f>IF(ADHOC!T4&lt;&gt;"",ADHOC!T4,"")</f>
        <v/>
      </c>
      <c r="K1" s="87"/>
    </row>
    <row r="2" spans="1:11" ht="14.25" x14ac:dyDescent="0.2">
      <c r="A2" s="88" t="s">
        <v>190</v>
      </c>
      <c r="B2" s="89">
        <f>IF(SUM(B3:B16)&lt;&gt;0,1,0)</f>
        <v>1</v>
      </c>
      <c r="C2" s="7"/>
      <c r="D2" s="90" t="s">
        <v>188</v>
      </c>
      <c r="E2" s="7"/>
      <c r="G2" t="s">
        <v>205</v>
      </c>
      <c r="H2" s="98" t="str">
        <f>IF(ADHOC!AA6&lt;&gt;"",ADHOC!AA6,"")</f>
        <v/>
      </c>
      <c r="J2" s="94"/>
      <c r="K2" s="87" t="s">
        <v>7304</v>
      </c>
    </row>
    <row r="3" spans="1:11" ht="14.25" x14ac:dyDescent="0.2">
      <c r="A3" s="89" t="s">
        <v>108</v>
      </c>
      <c r="B3" s="89">
        <f>IF(QMA!H8="",1,IF(LEFT(QMA!H8,1)&lt;&gt;QMA!H47,1,0))</f>
        <v>1</v>
      </c>
      <c r="C3" s="7"/>
      <c r="D3" s="7"/>
      <c r="E3" s="7"/>
      <c r="G3" t="s">
        <v>6925</v>
      </c>
      <c r="H3" s="98">
        <f>IF(IFERROR(SEARCH("no2",QMA!H40),0)=0,IF(IFERROR(SEARCH("no3",QMA!H40),0)=0,IF(IFERROR(SEARCH("not",QMA!H40),0)=0,0,1),1),1)</f>
        <v>0</v>
      </c>
    </row>
    <row r="4" spans="1:11" ht="14.25" x14ac:dyDescent="0.2">
      <c r="A4" s="89" t="s">
        <v>125</v>
      </c>
      <c r="B4" s="89">
        <f>IF(QMA!H23="",1,IF(AND(LEFT(QMA!H23,1)&lt;&gt;QMA!H47,RIGHT(LEFT(QMA!H23,3),1)&lt;&gt;QMA!H47),1,0))</f>
        <v>1</v>
      </c>
      <c r="C4" s="7"/>
      <c r="D4" s="7"/>
      <c r="E4" s="7"/>
      <c r="H4" s="98"/>
    </row>
    <row r="5" spans="1:11" ht="14.25" x14ac:dyDescent="0.2">
      <c r="A5" s="89" t="s">
        <v>189</v>
      </c>
      <c r="B5" s="89">
        <f>IF(QMA!H1="",1,0)</f>
        <v>1</v>
      </c>
      <c r="C5" s="7"/>
      <c r="D5" s="7"/>
      <c r="E5" s="7"/>
      <c r="G5" t="s">
        <v>6990</v>
      </c>
      <c r="H5" s="95">
        <f>IF(ADHOC!AE1="",0,ADHOC!AE1)</f>
        <v>14</v>
      </c>
    </row>
    <row r="6" spans="1:11" ht="14.25" x14ac:dyDescent="0.2">
      <c r="A6" s="89" t="s">
        <v>6926</v>
      </c>
      <c r="B6" s="89">
        <f>IF(QMA!H41="",0,1)</f>
        <v>0</v>
      </c>
      <c r="C6" s="7"/>
      <c r="D6" s="7"/>
      <c r="E6" s="7"/>
      <c r="G6" t="s">
        <v>211</v>
      </c>
      <c r="H6" s="98" t="str">
        <f>H8&amp;"_"&amp;SUBSTITUTE(SUBSTITUTE(SUBSTITUTE(H15,":","")," ",""),"-","")</f>
        <v>_</v>
      </c>
    </row>
    <row r="7" spans="1:11" ht="14.25" x14ac:dyDescent="0.2">
      <c r="A7" s="89" t="s">
        <v>153</v>
      </c>
      <c r="B7" s="89">
        <f>IF(QMA!H45="",1,0)</f>
        <v>1</v>
      </c>
      <c r="C7" s="7"/>
      <c r="D7" s="7"/>
      <c r="E7" s="7"/>
      <c r="F7" t="s">
        <v>114</v>
      </c>
      <c r="G7" t="s">
        <v>118</v>
      </c>
    </row>
    <row r="8" spans="1:11" ht="14.25" x14ac:dyDescent="0.2">
      <c r="A8" s="89" t="s">
        <v>134</v>
      </c>
      <c r="B8" s="89">
        <f>IF(ADHOC!S15="",1,0)</f>
        <v>1</v>
      </c>
      <c r="C8" s="7"/>
      <c r="D8" s="7"/>
      <c r="E8" s="7"/>
      <c r="F8" t="s">
        <v>210</v>
      </c>
      <c r="G8" t="s">
        <v>108</v>
      </c>
      <c r="H8" s="95" t="str">
        <f>IF(ADHOC!G15&lt;&gt;"",LOWER(ADHOC!G15),"")</f>
        <v/>
      </c>
    </row>
    <row r="9" spans="1:11" ht="14.25" x14ac:dyDescent="0.2">
      <c r="A9" s="89" t="s">
        <v>172</v>
      </c>
      <c r="B9" s="89">
        <f>IF(ADHOC!AD15="",1,0)</f>
        <v>1</v>
      </c>
      <c r="C9" s="7"/>
      <c r="D9" s="7"/>
      <c r="E9" s="7"/>
      <c r="G9" t="s">
        <v>109</v>
      </c>
      <c r="H9" s="95" t="str">
        <f>IF(ADHOC!AI17&lt;&gt;"",ADHOC!AI17,IF(ADHOC!G24&lt;&gt;"",ADHOC!G24,""))</f>
        <v/>
      </c>
    </row>
    <row r="10" spans="1:11" ht="14.25" x14ac:dyDescent="0.2">
      <c r="A10" s="89" t="s">
        <v>207</v>
      </c>
      <c r="B10" s="89">
        <f>IF(QMA!H18="",1,0)</f>
        <v>1</v>
      </c>
      <c r="C10" s="7"/>
      <c r="D10" s="7"/>
      <c r="E10" s="7"/>
      <c r="G10" t="s">
        <v>6946</v>
      </c>
      <c r="H10" s="99" t="str">
        <f>IF(ADHOC!S13&lt;&gt;"",YEAR(ADHOC!S13) &amp; "-" &amp; IF(LEN(MONTH(ADHOC!S13)) = 1,"0"&amp; MONTH(ADHOC!S13),MONTH(ADHOC!S13)) &amp; "-" &amp; IF(LEN(DAY(ADHOC!S13)) = 1,"0"&amp; DAY(ADHOC!S13),DAY(ADHOC!S13)),"")</f>
        <v/>
      </c>
    </row>
    <row r="11" spans="1:11" ht="14.25" x14ac:dyDescent="0.2">
      <c r="A11" s="89"/>
      <c r="B11" s="89"/>
      <c r="C11" s="7"/>
      <c r="D11" s="7"/>
      <c r="E11" s="7"/>
      <c r="G11" t="s">
        <v>6947</v>
      </c>
      <c r="H11" s="100" t="str">
        <f>IF(ADHOC!S14&lt;&gt;"",YEAR(ADHOC!S14) &amp; "-" &amp; IF(LEN(MONTH(ADHOC!S14)) = 1,"0"&amp; MONTH(ADHOC!S14),MONTH(ADHOC!S14)) &amp; "-" &amp; IF(LEN(DAY(ADHOC!S14)) = 1,"0"&amp; DAY(ADHOC!S14),DAY(ADHOC!S14)),"")</f>
        <v/>
      </c>
    </row>
    <row r="12" spans="1:11" ht="14.25" x14ac:dyDescent="0.2">
      <c r="A12" s="89" t="s">
        <v>295</v>
      </c>
      <c r="B12" s="89">
        <f>IF(QMA!H3=0,0,IF(QMA!H24="",1,0))</f>
        <v>0</v>
      </c>
      <c r="C12" s="7"/>
      <c r="D12" s="7"/>
      <c r="E12" s="7"/>
      <c r="G12" s="71" t="s">
        <v>134</v>
      </c>
      <c r="H12" s="101" t="str">
        <f>IF(ADHOC!S15&lt;&gt;"",YEAR(ADHOC!S15) &amp; "-" &amp; IF(LEN(MONTH(ADHOC!S15)) = 1,"0"&amp; MONTH(ADHOC!S15),MONTH(ADHOC!S15)) &amp; "-" &amp; IF(LEN(DAY(ADHOC!S15)) = 1,"0"&amp; DAY(ADHOC!S15),DAY(ADHOC!S15)),"")</f>
        <v/>
      </c>
    </row>
    <row r="13" spans="1:11" ht="14.25" x14ac:dyDescent="0.2">
      <c r="A13" s="89" t="s">
        <v>111</v>
      </c>
      <c r="B13" s="89">
        <f>IF(AND(ADHOC!AK80=0,ADHOC!AI30=1),1,0)</f>
        <v>1</v>
      </c>
      <c r="C13" s="7"/>
      <c r="D13" s="7"/>
      <c r="E13" s="7"/>
      <c r="G13" s="71" t="s">
        <v>6945</v>
      </c>
      <c r="H13" s="96" t="str">
        <f>IF(ADHOC!S13&lt;&gt;"",IF(ADHOC!AD13&lt;&gt;"",H10&amp;" "&amp;IF(LEN(HOUR(ADHOC!AD13)) = 1, "0" &amp; HOUR(ADHOC!AD13),HOUR(ADHOC!AD13))&amp;":"&amp; IF(LEN(MINUTE(ADHOC!AD13)) = 1, "0" &amp; MINUTE(ADHOC!AD13),MINUTE(ADHOC!AD13)),H10),"")</f>
        <v/>
      </c>
    </row>
    <row r="14" spans="1:11" ht="14.25" x14ac:dyDescent="0.2">
      <c r="A14" s="89" t="s">
        <v>124</v>
      </c>
      <c r="B14" s="89">
        <f>ADHOC!AL80</f>
        <v>0</v>
      </c>
      <c r="C14" s="7"/>
      <c r="D14" s="7"/>
      <c r="E14" s="7"/>
      <c r="G14" s="71" t="s">
        <v>6943</v>
      </c>
      <c r="H14" s="96" t="str">
        <f>IF(ADHOC!S14&lt;&gt;"",IF(ADHOC!AD14&lt;&gt;"",H11&amp;" "&amp;IF(LEN(HOUR(ADHOC!AD14)) = 1, "0" &amp; HOUR(ADHOC!AD14),HOUR(ADHOC!AD14))&amp;":"&amp; IF(LEN(MINUTE(ADHOC!AD14)) = 1, "0" &amp; MINUTE(ADHOC!AD14),MINUTE(ADHOC!AD14)),H11),"")</f>
        <v/>
      </c>
    </row>
    <row r="15" spans="1:11" ht="14.25" x14ac:dyDescent="0.2">
      <c r="A15" s="89"/>
      <c r="B15" s="89"/>
      <c r="C15" s="7"/>
      <c r="D15" s="7"/>
      <c r="E15" s="7"/>
      <c r="G15" s="71" t="s">
        <v>6944</v>
      </c>
      <c r="H15" s="96" t="str">
        <f>IF(ADHOC!S15&lt;&gt;"",IF(ADHOC!AD15&lt;&gt;"",H12&amp;" "&amp;IF(LEN(HOUR(ADHOC!AD15)) = 1, "0" &amp; HOUR(ADHOC!AD15),HOUR(ADHOC!AD15))&amp;":"&amp; IF(LEN(MINUTE(ADHOC!AD15)) = 1, "0" &amp; MINUTE(ADHOC!AD15),MINUTE(ADHOC!AD15)),H12),"")</f>
        <v/>
      </c>
    </row>
    <row r="16" spans="1:11" ht="14.25" x14ac:dyDescent="0.2">
      <c r="A16" s="89"/>
      <c r="B16" s="89"/>
      <c r="C16" s="7"/>
      <c r="D16" s="7"/>
      <c r="E16" s="7"/>
      <c r="G16" t="s">
        <v>110</v>
      </c>
      <c r="H16" s="98" t="str">
        <f>IF(ADHOC!G19&lt;&gt;"",ADHOC!G19,"")</f>
        <v/>
      </c>
    </row>
    <row r="17" spans="3:9" ht="14.25" x14ac:dyDescent="0.2">
      <c r="C17" s="7"/>
      <c r="D17" s="7"/>
      <c r="E17" s="7"/>
      <c r="G17" t="s">
        <v>174</v>
      </c>
      <c r="H17" s="95" t="str">
        <f>IF(ADHOC!L23&lt;&gt;"",LOWER(ADHOC!L23),"")</f>
        <v>s</v>
      </c>
    </row>
    <row r="18" spans="3:9" x14ac:dyDescent="0.2">
      <c r="G18" t="s">
        <v>207</v>
      </c>
      <c r="H18" s="95" t="str">
        <f>IF(ADHOC!L24&lt;&gt;"",LOWER(ADHOC!L24),"")</f>
        <v/>
      </c>
    </row>
    <row r="19" spans="3:9" x14ac:dyDescent="0.2">
      <c r="G19" t="s">
        <v>64</v>
      </c>
      <c r="H19" s="98" t="str">
        <f>IF(ADHOC!R23&lt;&gt;"",ADHOC!R23,"")</f>
        <v/>
      </c>
    </row>
    <row r="20" spans="3:9" x14ac:dyDescent="0.2">
      <c r="G20" t="s">
        <v>175</v>
      </c>
      <c r="H20" s="98" t="str">
        <f>IF(ADHOC!AD23&lt;&gt;"",ADHOC!AD23,"")</f>
        <v/>
      </c>
    </row>
    <row r="21" spans="3:9" x14ac:dyDescent="0.2">
      <c r="G21" t="s">
        <v>63</v>
      </c>
      <c r="H21" s="95" t="str">
        <f>IF(ADHOC!W24&lt;&gt;"",ADHOC!W24,"")</f>
        <v>Nee</v>
      </c>
    </row>
    <row r="22" spans="3:9" x14ac:dyDescent="0.2">
      <c r="G22" t="s">
        <v>112</v>
      </c>
      <c r="H22" s="95" t="str">
        <f>IF(ADHOC!AD24&lt;&gt;"",ADHOC!AD24,"")</f>
        <v/>
      </c>
    </row>
    <row r="23" spans="3:9" x14ac:dyDescent="0.2">
      <c r="G23" t="s">
        <v>125</v>
      </c>
      <c r="H23" s="95" t="str">
        <f>IF(ADHOC!K25&lt;&gt;"",IF(ADHOC!K25&lt;&gt;0,ADHOC!K25,""),"")</f>
        <v/>
      </c>
    </row>
    <row r="24" spans="3:9" x14ac:dyDescent="0.2">
      <c r="G24" t="s">
        <v>295</v>
      </c>
      <c r="H24" s="95" t="str">
        <f>IF(ADHOC!R25&lt;&gt;"",IF(ADHOC!R25="In het veld","j","n"),"")</f>
        <v/>
      </c>
    </row>
    <row r="25" spans="3:9" x14ac:dyDescent="0.2">
      <c r="G25" t="s">
        <v>305</v>
      </c>
      <c r="H25" s="98" t="str">
        <f>H8&amp;"|"&amp;H9&amp;"|"&amp;H52&amp;"|"&amp;H17&amp;"|"&amp;H18&amp;"|"&amp;H23&amp;"|"&amp;H50&amp;"|"&amp;H51&amp;"|"&amp;H53&amp;"|"&amp;H54&amp;"|"&amp;H55&amp;"|"&amp;H56&amp;"|"</f>
        <v>|||s|||||||||</v>
      </c>
    </row>
    <row r="26" spans="3:9" x14ac:dyDescent="0.2">
      <c r="G26" t="s">
        <v>306</v>
      </c>
      <c r="H26" s="95" t="str">
        <f>H15&amp;"|"&amp;H13&amp;"|"&amp;"|"&amp;"|"&amp;H8&amp;"|"&amp;H17&amp;"|"&amp;H39&amp;"|"&amp;H40&amp;"|"&amp;H18&amp;"|"&amp;H23&amp;"|"&amp;H21&amp;"|"&amp;H22&amp;"|"&amp;H19&amp;"|"&amp;H20&amp;"|"&amp;H24&amp;"|"&amp;H42&amp;"|"</f>
        <v>|||||s|||||Nee||||||</v>
      </c>
    </row>
    <row r="27" spans="3:9" x14ac:dyDescent="0.2">
      <c r="F27" t="s">
        <v>9</v>
      </c>
      <c r="G27" s="94" t="str">
        <f>IF(ISNA(VLOOKUP(ADHOC!B28,Domein!$AP$2:$AR$150,2,FALSE)),"",VLOOKUP(ADHOC!B28,Domein!$AP$2:$AR$150,2,FALSE))</f>
        <v>doorz</v>
      </c>
      <c r="H27" s="95" t="str">
        <f>TRIM(IF(ADHOC!B30&lt;&gt;"",ADHOC!B30,""))</f>
        <v/>
      </c>
      <c r="I27" t="str">
        <f>IF(H27&lt;&gt;"",G27&amp;";","")</f>
        <v/>
      </c>
    </row>
    <row r="28" spans="3:9" x14ac:dyDescent="0.2">
      <c r="G28" s="94" t="str">
        <f>IF(ISNA(VLOOKUP(ADHOC!F28,Domein!$AP$2:$AR$150,2,FALSE)),"",VLOOKUP(ADHOC!F28,Domein!$AP$2:$AR$150,2,FALSE))</f>
        <v>egvv</v>
      </c>
      <c r="H28" s="95" t="str">
        <f>TRIM(IF(ADHOC!F30&lt;&gt;"",ADHOC!F30,""))</f>
        <v/>
      </c>
      <c r="I28" t="str">
        <f t="shared" ref="I28:I35" si="0">IF(H28&lt;&gt;"",G28&amp;";","")</f>
        <v/>
      </c>
    </row>
    <row r="29" spans="3:9" x14ac:dyDescent="0.2">
      <c r="G29" s="94" t="str">
        <f>IF(ISNA(VLOOKUP(ADHOC!H28,Domein!$AP$2:$AR$150,2,FALSE)),"",VLOOKUP(ADHOC!H28,Domein!$AP$2:$AR$150,2,FALSE))</f>
        <v>kleurv</v>
      </c>
      <c r="H29" s="95" t="str">
        <f>TRIM(IF(ADHOC!H30&lt;&gt;"",ADHOC!H30,""))</f>
        <v/>
      </c>
      <c r="I29" t="str">
        <f t="shared" si="0"/>
        <v/>
      </c>
    </row>
    <row r="30" spans="3:9" x14ac:dyDescent="0.2">
      <c r="G30" s="94" t="str">
        <f>IF(ISNA(VLOOKUP(ADHOC!J28,Domein!$AP$2:$AR$150,2,FALSE)),"",VLOOKUP(ADHOC!J28,Domein!$AP$2:$AR$150,2,FALSE))</f>
        <v>helderv</v>
      </c>
      <c r="H30" s="95" t="str">
        <f>TRIM(IF(ADHOC!J30&lt;&gt;"",ADHOC!J30,""))</f>
        <v/>
      </c>
      <c r="I30" t="str">
        <f t="shared" si="0"/>
        <v/>
      </c>
    </row>
    <row r="31" spans="3:9" x14ac:dyDescent="0.2">
      <c r="G31" s="94" t="str">
        <f>IF(ISNA(VLOOKUP(ADHOC!P28,Domein!$AP$2:$AR$150,2,FALSE)),"",VLOOKUP(ADHOC!P28,Domein!$AP$2:$AR$150,2,FALSE))</f>
        <v>o2v</v>
      </c>
      <c r="H31" s="95" t="str">
        <f>TRIM(IF(ADHOC!P30&lt;&gt;"",ADHOC!P30,""))</f>
        <v/>
      </c>
      <c r="I31" t="str">
        <f t="shared" si="0"/>
        <v/>
      </c>
    </row>
    <row r="32" spans="3:9" x14ac:dyDescent="0.2">
      <c r="G32" s="94" t="str">
        <f>IF(ISNA(VLOOKUP(ADHOC!R28,Domein!$AP$2:$AR$150,2,FALSE)),"",VLOOKUP(ADHOC!R28,Domein!$AP$2:$AR$150,2,FALSE))</f>
        <v>o2z</v>
      </c>
      <c r="H32" s="95" t="str">
        <f>TRIM(IF(ADHOC!R30&lt;&gt;"",ADHOC!R30,""))</f>
        <v/>
      </c>
      <c r="I32" t="str">
        <f t="shared" si="0"/>
        <v/>
      </c>
    </row>
    <row r="33" spans="6:9" x14ac:dyDescent="0.2">
      <c r="G33" s="94" t="str">
        <f>IF(ISNA(VLOOKUP(ADHOC!T28,Domein!$AP$2:$AR$150,2,FALSE)),"",VLOOKUP(ADHOC!T28,Domein!$AP$2:$AR$150,2,FALSE))</f>
        <v>phv</v>
      </c>
      <c r="H33" s="95" t="str">
        <f>TRIM(IF(ADHOC!T30&lt;&gt;"",ADHOC!T30,""))</f>
        <v/>
      </c>
      <c r="I33" t="str">
        <f t="shared" si="0"/>
        <v/>
      </c>
    </row>
    <row r="34" spans="6:9" x14ac:dyDescent="0.2">
      <c r="G34" s="94" t="str">
        <f>IF(ISNA(VLOOKUP(ADHOC!V28,Domein!$AP$2:$AR$150,2,FALSE)),"",VLOOKUP(ADHOC!V28,Domein!$AP$2:$AR$150,2,FALSE))</f>
        <v>temp</v>
      </c>
      <c r="H34" s="95" t="str">
        <f>TRIM(IF(ADHOC!V30&lt;&gt;"",ADHOC!V30,""))</f>
        <v/>
      </c>
      <c r="I34" t="str">
        <f t="shared" si="0"/>
        <v/>
      </c>
    </row>
    <row r="35" spans="6:9" x14ac:dyDescent="0.2">
      <c r="G35" s="94" t="str">
        <f>IF(ISNA(VLOOKUP(ADHOC!AB28,Domein!$AP$2:$AR$150,2,FALSE)),"",VLOOKUP(ADHOC!AB28,Domein!$AP$2:$AR$150,2,FALSE))</f>
        <v>debiet</v>
      </c>
      <c r="H35" s="95" t="str">
        <f>TRIM(IF(ADHOC!AB30&lt;&gt;"",ADHOC!AB30,""))</f>
        <v/>
      </c>
      <c r="I35" t="str">
        <f t="shared" si="0"/>
        <v/>
      </c>
    </row>
    <row r="36" spans="6:9" x14ac:dyDescent="0.2">
      <c r="G36" s="94" t="str">
        <f>IF(ISNA(VLOOKUP(ADHOC!AD28,Domein!$AP$2:$AR$150,2,FALSE)),"",VLOOKUP(ADHOC!AD28,Domein!$AP$2:$AR$150,2,FALSE))</f>
        <v>neer</v>
      </c>
      <c r="H36" s="95" t="str">
        <f>TRIM(IF(ADHOC!AD30&lt;&gt;"",ADHOC!AD30,""))</f>
        <v/>
      </c>
      <c r="I36" t="str">
        <f>IF(H36&lt;&gt;"",G36&amp;";","")</f>
        <v/>
      </c>
    </row>
    <row r="37" spans="6:9" x14ac:dyDescent="0.2">
      <c r="G37" s="94" t="str">
        <f>IF(ISNA(VLOOKUP(ADHOC!AF28,Domein!$AP$2:$AR$150,2,FALSE)),"",VLOOKUP(ADHOC!AF28,Domein!$AP$2:$AR$150,2,FALSE))</f>
        <v>diepte</v>
      </c>
      <c r="H37" s="95" t="str">
        <f>TRIM(IF(ADHOC!AF30&lt;&gt;"",ADHOC!AF30,""))</f>
        <v/>
      </c>
      <c r="I37" t="str">
        <f>IF(H37&lt;&gt;"",G37&amp;";","")</f>
        <v/>
      </c>
    </row>
    <row r="38" spans="6:9" x14ac:dyDescent="0.2">
      <c r="G38" t="s">
        <v>307</v>
      </c>
      <c r="H38" s="98" t="str">
        <f>I27&amp;I28&amp;I29&amp;I30&amp;I31&amp;I32&amp;I33&amp;I34&amp;I35&amp;I36&amp;I37</f>
        <v/>
      </c>
    </row>
    <row r="39" spans="6:9" x14ac:dyDescent="0.2">
      <c r="F39" t="s">
        <v>75</v>
      </c>
      <c r="G39" t="s">
        <v>76</v>
      </c>
      <c r="H39" s="95" t="str">
        <f>IF(ADHOC!AO35&lt;&gt;"",LOWER(ADHOC!AO35),"")</f>
        <v/>
      </c>
    </row>
    <row r="40" spans="6:9" x14ac:dyDescent="0.2">
      <c r="G40" t="s">
        <v>77</v>
      </c>
      <c r="H40" s="95" t="str">
        <f>H38&amp;IF(ADHOC!AO76&lt;&gt;"",LOWER(ADHOC!AO76),"")</f>
        <v/>
      </c>
    </row>
    <row r="41" spans="6:9" x14ac:dyDescent="0.2">
      <c r="G41" t="s">
        <v>6926</v>
      </c>
      <c r="H41" s="95" t="str">
        <f>IF(ADHOC!B77&lt;&gt;"",ADHOC!B77,"")</f>
        <v/>
      </c>
    </row>
    <row r="42" spans="6:9" x14ac:dyDescent="0.2">
      <c r="F42" t="s">
        <v>283</v>
      </c>
      <c r="G42" t="s">
        <v>284</v>
      </c>
      <c r="H42" s="95" t="str">
        <f>IF(ADHOC!AI25&lt;&gt;"",ADHOC!AI25,"")</f>
        <v/>
      </c>
    </row>
    <row r="43" spans="6:9" x14ac:dyDescent="0.2">
      <c r="F43" t="s">
        <v>108</v>
      </c>
      <c r="G43" t="s">
        <v>46</v>
      </c>
      <c r="H43">
        <f>IF(ADHOC!AK12&lt;&gt;"",ADHOC!AK12,"")</f>
        <v>0</v>
      </c>
    </row>
    <row r="44" spans="6:9" x14ac:dyDescent="0.2">
      <c r="F44" t="s">
        <v>17</v>
      </c>
      <c r="G44" t="s">
        <v>199</v>
      </c>
    </row>
    <row r="45" spans="6:9" x14ac:dyDescent="0.2">
      <c r="F45" t="s">
        <v>117</v>
      </c>
      <c r="G45" t="s">
        <v>192</v>
      </c>
      <c r="H45" s="94" t="str">
        <f>IF(ADHOC!AA5&lt;&gt;"",SUBSTITUTE(ADHOC!AA5,"|",""),"")</f>
        <v/>
      </c>
    </row>
    <row r="46" spans="6:9" x14ac:dyDescent="0.2">
      <c r="G46" t="s">
        <v>166</v>
      </c>
      <c r="H46" t="str">
        <f>IF(ADHOC!AA7&lt;&gt;"",ADHOC!AA7,"")</f>
        <v/>
      </c>
    </row>
    <row r="47" spans="6:9" x14ac:dyDescent="0.2">
      <c r="G47" t="s">
        <v>193</v>
      </c>
      <c r="H47" s="94" t="str">
        <f>IF(ADHOC!U4&lt;&gt;"",ADHOC!U4,"")</f>
        <v/>
      </c>
    </row>
    <row r="48" spans="6:9" x14ac:dyDescent="0.2">
      <c r="G48" t="s">
        <v>45</v>
      </c>
      <c r="H48" t="str">
        <f>IF(ADHOC!P7&lt;&gt;"",ADHOC!P7,"")</f>
        <v/>
      </c>
    </row>
    <row r="49" spans="6:8" x14ac:dyDescent="0.2">
      <c r="G49" t="s">
        <v>158</v>
      </c>
      <c r="H49" t="str">
        <f>IF(ADHOC!P8&lt;&gt;"",ADHOC!P8,"")</f>
        <v/>
      </c>
    </row>
    <row r="50" spans="6:8" x14ac:dyDescent="0.2">
      <c r="F50" t="s">
        <v>339</v>
      </c>
      <c r="G50" t="s">
        <v>337</v>
      </c>
      <c r="H50" t="str">
        <f>IF(ADHOC!D13&lt;&gt;"",TRUNC(ADHOC!D13,0),"")</f>
        <v/>
      </c>
    </row>
    <row r="51" spans="6:8" x14ac:dyDescent="0.2">
      <c r="G51" t="s">
        <v>338</v>
      </c>
      <c r="H51" t="str">
        <f>IF(ADHOC!H13&lt;&gt;"",TRUNC(ADHOC!H13,0),"")</f>
        <v/>
      </c>
    </row>
    <row r="52" spans="6:8" x14ac:dyDescent="0.2">
      <c r="G52" t="s">
        <v>344</v>
      </c>
    </row>
    <row r="53" spans="6:8" x14ac:dyDescent="0.2">
      <c r="G53" t="s">
        <v>340</v>
      </c>
    </row>
    <row r="54" spans="6:8" x14ac:dyDescent="0.2">
      <c r="G54" t="s">
        <v>341</v>
      </c>
    </row>
    <row r="55" spans="6:8" x14ac:dyDescent="0.2">
      <c r="G55" t="s">
        <v>342</v>
      </c>
    </row>
    <row r="56" spans="6:8" x14ac:dyDescent="0.2">
      <c r="G56" t="s">
        <v>343</v>
      </c>
    </row>
  </sheetData>
  <phoneticPr fontId="0" type="noConversion"/>
  <printOptions headings="1" gridLines="1"/>
  <pageMargins left="0.75" right="0.75" top="1" bottom="1" header="0.5" footer="0.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F100"/>
  <sheetViews>
    <sheetView topLeftCell="A11" workbookViewId="0">
      <selection activeCell="C40" sqref="C40"/>
    </sheetView>
  </sheetViews>
  <sheetFormatPr defaultRowHeight="12.75" x14ac:dyDescent="0.2"/>
  <cols>
    <col min="1" max="1" width="9.85546875" customWidth="1"/>
    <col min="2" max="2" width="11.7109375" customWidth="1"/>
    <col min="3" max="3" width="110.7109375" customWidth="1"/>
    <col min="4" max="4" width="10.85546875" bestFit="1" customWidth="1"/>
    <col min="5" max="5" width="10.7109375" bestFit="1" customWidth="1"/>
    <col min="6" max="6" width="16.5703125" bestFit="1" customWidth="1"/>
  </cols>
  <sheetData>
    <row r="1" spans="1:6" x14ac:dyDescent="0.2">
      <c r="A1" s="2" t="s">
        <v>264</v>
      </c>
      <c r="B1" s="2" t="s">
        <v>263</v>
      </c>
      <c r="C1" s="2" t="s">
        <v>107</v>
      </c>
      <c r="D1" s="2" t="s">
        <v>265</v>
      </c>
      <c r="E1" s="2" t="s">
        <v>266</v>
      </c>
      <c r="F1" s="2" t="s">
        <v>0</v>
      </c>
    </row>
    <row r="2" spans="1:6" x14ac:dyDescent="0.2">
      <c r="A2" s="49" t="s">
        <v>326</v>
      </c>
      <c r="B2" s="50">
        <v>38856</v>
      </c>
      <c r="C2" s="48" t="s">
        <v>1</v>
      </c>
    </row>
    <row r="3" spans="1:6" x14ac:dyDescent="0.2">
      <c r="A3" s="49" t="s">
        <v>73</v>
      </c>
      <c r="B3" s="50">
        <v>38853</v>
      </c>
      <c r="C3" s="48" t="s">
        <v>38</v>
      </c>
    </row>
    <row r="4" spans="1:6" x14ac:dyDescent="0.2">
      <c r="A4" s="49" t="s">
        <v>326</v>
      </c>
      <c r="B4" s="50">
        <v>38859</v>
      </c>
      <c r="C4" s="48" t="s">
        <v>39</v>
      </c>
    </row>
    <row r="5" spans="1:6" x14ac:dyDescent="0.2">
      <c r="A5" s="49" t="s">
        <v>326</v>
      </c>
      <c r="B5" s="50">
        <v>38861</v>
      </c>
      <c r="C5" s="48" t="s">
        <v>57</v>
      </c>
    </row>
    <row r="6" spans="1:6" x14ac:dyDescent="0.2">
      <c r="A6" s="49" t="s">
        <v>326</v>
      </c>
      <c r="B6" s="50">
        <v>39293</v>
      </c>
      <c r="C6" s="48" t="s">
        <v>315</v>
      </c>
    </row>
    <row r="7" spans="1:6" x14ac:dyDescent="0.2">
      <c r="A7" s="49" t="s">
        <v>326</v>
      </c>
      <c r="B7" s="50">
        <v>39297</v>
      </c>
      <c r="C7" s="48" t="s">
        <v>262</v>
      </c>
    </row>
    <row r="8" spans="1:6" ht="25.5" x14ac:dyDescent="0.2">
      <c r="A8" s="49" t="s">
        <v>326</v>
      </c>
      <c r="B8" s="50">
        <v>39385</v>
      </c>
      <c r="C8" s="48" t="s">
        <v>16</v>
      </c>
    </row>
    <row r="9" spans="1:6" x14ac:dyDescent="0.2">
      <c r="A9" s="49" t="s">
        <v>326</v>
      </c>
      <c r="B9" s="50">
        <v>39387</v>
      </c>
      <c r="C9" s="48" t="s">
        <v>137</v>
      </c>
      <c r="D9" t="s">
        <v>138</v>
      </c>
    </row>
    <row r="10" spans="1:6" ht="25.5" x14ac:dyDescent="0.2">
      <c r="A10" s="49" t="s">
        <v>326</v>
      </c>
      <c r="B10" s="50">
        <v>39395</v>
      </c>
      <c r="C10" s="48" t="s">
        <v>2</v>
      </c>
      <c r="D10" t="s">
        <v>138</v>
      </c>
    </row>
    <row r="11" spans="1:6" x14ac:dyDescent="0.2">
      <c r="A11" s="49" t="s">
        <v>326</v>
      </c>
      <c r="B11" s="50">
        <v>39414</v>
      </c>
      <c r="C11" s="48" t="s">
        <v>120</v>
      </c>
      <c r="D11" t="s">
        <v>138</v>
      </c>
    </row>
    <row r="12" spans="1:6" x14ac:dyDescent="0.2">
      <c r="A12" s="49" t="s">
        <v>326</v>
      </c>
      <c r="B12" s="50">
        <v>39455</v>
      </c>
      <c r="C12" s="48" t="s">
        <v>220</v>
      </c>
      <c r="D12" t="s">
        <v>138</v>
      </c>
    </row>
    <row r="13" spans="1:6" x14ac:dyDescent="0.2">
      <c r="A13" s="49" t="s">
        <v>326</v>
      </c>
      <c r="B13" s="50">
        <v>39602</v>
      </c>
      <c r="C13" s="48" t="s">
        <v>327</v>
      </c>
      <c r="D13" t="s">
        <v>138</v>
      </c>
    </row>
    <row r="14" spans="1:6" x14ac:dyDescent="0.2">
      <c r="A14" s="49" t="s">
        <v>326</v>
      </c>
      <c r="B14" s="50">
        <v>39609</v>
      </c>
      <c r="C14" s="48" t="s">
        <v>62</v>
      </c>
      <c r="D14" t="s">
        <v>138</v>
      </c>
    </row>
    <row r="15" spans="1:6" x14ac:dyDescent="0.2">
      <c r="A15" s="49" t="s">
        <v>352</v>
      </c>
      <c r="B15" s="50">
        <v>41471</v>
      </c>
      <c r="C15" s="48" t="s">
        <v>353</v>
      </c>
      <c r="D15" t="s">
        <v>138</v>
      </c>
    </row>
    <row r="16" spans="1:6" x14ac:dyDescent="0.2">
      <c r="A16" s="76" t="s">
        <v>326</v>
      </c>
      <c r="B16" s="50">
        <v>42006</v>
      </c>
      <c r="C16" s="77" t="s">
        <v>383</v>
      </c>
      <c r="D16" s="71" t="s">
        <v>138</v>
      </c>
    </row>
    <row r="17" spans="1:4" x14ac:dyDescent="0.2">
      <c r="A17" s="76" t="s">
        <v>326</v>
      </c>
      <c r="B17" s="50">
        <v>42013</v>
      </c>
      <c r="C17" s="77" t="s">
        <v>384</v>
      </c>
      <c r="D17" s="71" t="s">
        <v>138</v>
      </c>
    </row>
    <row r="18" spans="1:4" x14ac:dyDescent="0.2">
      <c r="A18" s="49" t="s">
        <v>326</v>
      </c>
      <c r="B18" s="50">
        <v>42020</v>
      </c>
      <c r="C18" s="48" t="s">
        <v>385</v>
      </c>
      <c r="D18" s="71" t="s">
        <v>138</v>
      </c>
    </row>
    <row r="19" spans="1:4" x14ac:dyDescent="0.2">
      <c r="A19" s="49" t="s">
        <v>326</v>
      </c>
      <c r="B19" s="50">
        <v>42037</v>
      </c>
      <c r="C19" s="48" t="s">
        <v>387</v>
      </c>
    </row>
    <row r="20" spans="1:4" ht="25.5" x14ac:dyDescent="0.2">
      <c r="A20" s="49" t="s">
        <v>352</v>
      </c>
      <c r="B20" s="50">
        <v>42055</v>
      </c>
      <c r="C20" s="48" t="s">
        <v>388</v>
      </c>
      <c r="D20" t="s">
        <v>138</v>
      </c>
    </row>
    <row r="21" spans="1:4" x14ac:dyDescent="0.2">
      <c r="A21" s="49" t="s">
        <v>326</v>
      </c>
      <c r="B21" s="50">
        <v>42067</v>
      </c>
      <c r="C21" s="48" t="s">
        <v>395</v>
      </c>
      <c r="D21" t="s">
        <v>138</v>
      </c>
    </row>
    <row r="22" spans="1:4" ht="25.5" x14ac:dyDescent="0.2">
      <c r="A22" s="49" t="s">
        <v>326</v>
      </c>
      <c r="B22" s="50">
        <v>42067</v>
      </c>
      <c r="C22" s="48" t="s">
        <v>396</v>
      </c>
      <c r="D22" t="s">
        <v>138</v>
      </c>
    </row>
    <row r="23" spans="1:4" x14ac:dyDescent="0.2">
      <c r="A23" s="49" t="s">
        <v>326</v>
      </c>
      <c r="B23" s="50">
        <v>42068</v>
      </c>
      <c r="C23" s="48" t="s">
        <v>397</v>
      </c>
      <c r="D23" t="s">
        <v>138</v>
      </c>
    </row>
    <row r="24" spans="1:4" ht="25.5" x14ac:dyDescent="0.2">
      <c r="A24" s="49" t="s">
        <v>326</v>
      </c>
      <c r="B24" s="50">
        <v>42082</v>
      </c>
      <c r="C24" s="48" t="s">
        <v>398</v>
      </c>
      <c r="D24" t="s">
        <v>138</v>
      </c>
    </row>
    <row r="25" spans="1:4" x14ac:dyDescent="0.2">
      <c r="A25" s="49" t="s">
        <v>352</v>
      </c>
      <c r="B25" s="50">
        <v>42131</v>
      </c>
      <c r="C25" s="48" t="s">
        <v>399</v>
      </c>
      <c r="D25" t="s">
        <v>138</v>
      </c>
    </row>
    <row r="26" spans="1:4" x14ac:dyDescent="0.2">
      <c r="A26" s="49" t="s">
        <v>326</v>
      </c>
      <c r="B26" s="50">
        <v>42376</v>
      </c>
      <c r="C26" s="48" t="s">
        <v>406</v>
      </c>
      <c r="D26" t="s">
        <v>138</v>
      </c>
    </row>
    <row r="27" spans="1:4" x14ac:dyDescent="0.2">
      <c r="A27" s="49" t="s">
        <v>326</v>
      </c>
      <c r="B27" s="50">
        <v>42377</v>
      </c>
      <c r="C27" s="48" t="s">
        <v>407</v>
      </c>
      <c r="D27" t="s">
        <v>138</v>
      </c>
    </row>
    <row r="28" spans="1:4" x14ac:dyDescent="0.2">
      <c r="A28" s="49" t="s">
        <v>326</v>
      </c>
      <c r="B28" s="50">
        <v>42377</v>
      </c>
      <c r="C28" s="48" t="s">
        <v>408</v>
      </c>
      <c r="D28" t="s">
        <v>138</v>
      </c>
    </row>
    <row r="29" spans="1:4" x14ac:dyDescent="0.2">
      <c r="A29" s="49" t="s">
        <v>326</v>
      </c>
      <c r="B29" s="50">
        <v>42391</v>
      </c>
      <c r="C29" s="48" t="s">
        <v>431</v>
      </c>
      <c r="D29" t="s">
        <v>138</v>
      </c>
    </row>
    <row r="30" spans="1:4" x14ac:dyDescent="0.2">
      <c r="A30" s="49" t="s">
        <v>326</v>
      </c>
      <c r="B30" s="50">
        <v>42396</v>
      </c>
      <c r="C30" s="48" t="s">
        <v>432</v>
      </c>
      <c r="D30" t="s">
        <v>138</v>
      </c>
    </row>
    <row r="31" spans="1:4" x14ac:dyDescent="0.2">
      <c r="A31" s="49" t="s">
        <v>326</v>
      </c>
      <c r="B31" s="50">
        <v>42417</v>
      </c>
      <c r="C31" s="48" t="s">
        <v>433</v>
      </c>
      <c r="D31" t="s">
        <v>138</v>
      </c>
    </row>
    <row r="32" spans="1:4" x14ac:dyDescent="0.2">
      <c r="A32" s="49" t="s">
        <v>326</v>
      </c>
      <c r="B32" s="50">
        <v>42480</v>
      </c>
      <c r="C32" s="48" t="s">
        <v>434</v>
      </c>
      <c r="D32" t="s">
        <v>138</v>
      </c>
    </row>
    <row r="33" spans="1:4" x14ac:dyDescent="0.2">
      <c r="A33" s="49" t="s">
        <v>326</v>
      </c>
      <c r="B33" s="50">
        <v>42648</v>
      </c>
      <c r="C33" s="48" t="s">
        <v>435</v>
      </c>
      <c r="D33" t="s">
        <v>138</v>
      </c>
    </row>
    <row r="34" spans="1:4" x14ac:dyDescent="0.2">
      <c r="A34" s="49" t="s">
        <v>326</v>
      </c>
      <c r="B34" s="50">
        <v>42662</v>
      </c>
      <c r="C34" s="48" t="s">
        <v>436</v>
      </c>
      <c r="D34" t="s">
        <v>138</v>
      </c>
    </row>
    <row r="35" spans="1:4" x14ac:dyDescent="0.2">
      <c r="A35" s="49" t="s">
        <v>352</v>
      </c>
      <c r="B35" s="50">
        <v>42664</v>
      </c>
      <c r="C35" s="48" t="s">
        <v>437</v>
      </c>
      <c r="D35" t="s">
        <v>138</v>
      </c>
    </row>
    <row r="36" spans="1:4" x14ac:dyDescent="0.2">
      <c r="A36" s="49" t="s">
        <v>326</v>
      </c>
      <c r="B36" s="50">
        <v>42773</v>
      </c>
      <c r="C36" s="48" t="s">
        <v>441</v>
      </c>
      <c r="D36" t="s">
        <v>138</v>
      </c>
    </row>
    <row r="37" spans="1:4" x14ac:dyDescent="0.2">
      <c r="A37" s="49" t="s">
        <v>326</v>
      </c>
      <c r="B37" s="50">
        <v>42800</v>
      </c>
      <c r="C37" s="48" t="s">
        <v>442</v>
      </c>
      <c r="D37" t="s">
        <v>138</v>
      </c>
    </row>
    <row r="38" spans="1:4" x14ac:dyDescent="0.2">
      <c r="A38" s="49" t="s">
        <v>326</v>
      </c>
      <c r="B38" s="50">
        <v>42804</v>
      </c>
      <c r="C38" s="48" t="s">
        <v>443</v>
      </c>
      <c r="D38" t="s">
        <v>138</v>
      </c>
    </row>
    <row r="39" spans="1:4" x14ac:dyDescent="0.2">
      <c r="A39" s="49" t="s">
        <v>326</v>
      </c>
      <c r="B39" s="50">
        <v>43133</v>
      </c>
      <c r="C39" s="48" t="s">
        <v>444</v>
      </c>
      <c r="D39" t="s">
        <v>138</v>
      </c>
    </row>
    <row r="40" spans="1:4" ht="25.5" x14ac:dyDescent="0.2">
      <c r="A40" s="49" t="s">
        <v>21902</v>
      </c>
      <c r="B40" s="50">
        <v>45338</v>
      </c>
      <c r="C40" s="48" t="s">
        <v>21903</v>
      </c>
      <c r="D40" t="s">
        <v>138</v>
      </c>
    </row>
    <row r="41" spans="1:4" x14ac:dyDescent="0.2">
      <c r="A41" s="49"/>
      <c r="B41" s="49"/>
      <c r="C41" s="48"/>
    </row>
    <row r="42" spans="1:4" x14ac:dyDescent="0.2">
      <c r="A42" s="49"/>
      <c r="B42" s="49"/>
      <c r="C42" s="48"/>
    </row>
    <row r="43" spans="1:4" x14ac:dyDescent="0.2">
      <c r="A43" s="49"/>
      <c r="B43" s="49"/>
      <c r="C43" s="48"/>
    </row>
    <row r="44" spans="1:4" x14ac:dyDescent="0.2">
      <c r="A44" s="49"/>
      <c r="B44" s="49"/>
      <c r="C44" s="48"/>
    </row>
    <row r="45" spans="1:4" x14ac:dyDescent="0.2">
      <c r="A45" s="49"/>
      <c r="B45" s="49"/>
      <c r="C45" s="48"/>
    </row>
    <row r="46" spans="1:4" x14ac:dyDescent="0.2">
      <c r="A46" s="49"/>
      <c r="B46" s="49"/>
      <c r="C46" s="48"/>
    </row>
    <row r="47" spans="1:4" x14ac:dyDescent="0.2">
      <c r="A47" s="49"/>
      <c r="B47" s="49"/>
      <c r="C47" s="48"/>
    </row>
    <row r="48" spans="1:4" x14ac:dyDescent="0.2">
      <c r="A48" s="49"/>
      <c r="B48" s="49"/>
      <c r="C48" s="48"/>
    </row>
    <row r="49" spans="1:3" x14ac:dyDescent="0.2">
      <c r="A49" s="49"/>
      <c r="B49" s="49"/>
      <c r="C49" s="48"/>
    </row>
    <row r="50" spans="1:3" x14ac:dyDescent="0.2">
      <c r="A50" s="49"/>
      <c r="B50" s="49"/>
      <c r="C50" s="48"/>
    </row>
    <row r="51" spans="1:3" x14ac:dyDescent="0.2">
      <c r="A51" s="49"/>
      <c r="B51" s="49"/>
      <c r="C51" s="48"/>
    </row>
    <row r="52" spans="1:3" x14ac:dyDescent="0.2">
      <c r="A52" s="49"/>
      <c r="B52" s="49"/>
      <c r="C52" s="48"/>
    </row>
    <row r="53" spans="1:3" x14ac:dyDescent="0.2">
      <c r="A53" s="49"/>
      <c r="B53" s="49"/>
      <c r="C53" s="48"/>
    </row>
    <row r="54" spans="1:3" x14ac:dyDescent="0.2">
      <c r="A54" s="49"/>
      <c r="B54" s="49"/>
      <c r="C54" s="48"/>
    </row>
    <row r="55" spans="1:3" x14ac:dyDescent="0.2">
      <c r="A55" s="49"/>
      <c r="B55" s="49"/>
      <c r="C55" s="48"/>
    </row>
    <row r="56" spans="1:3" x14ac:dyDescent="0.2">
      <c r="A56" s="49"/>
      <c r="B56" s="49"/>
      <c r="C56" s="48"/>
    </row>
    <row r="57" spans="1:3" x14ac:dyDescent="0.2">
      <c r="A57" s="49"/>
      <c r="B57" s="49"/>
      <c r="C57" s="48"/>
    </row>
    <row r="58" spans="1:3" x14ac:dyDescent="0.2">
      <c r="A58" s="49"/>
      <c r="B58" s="49"/>
      <c r="C58" s="48"/>
    </row>
    <row r="59" spans="1:3" x14ac:dyDescent="0.2">
      <c r="A59" s="49"/>
      <c r="B59" s="49"/>
      <c r="C59" s="48"/>
    </row>
    <row r="60" spans="1:3" x14ac:dyDescent="0.2">
      <c r="A60" s="49"/>
      <c r="B60" s="49"/>
      <c r="C60" s="48"/>
    </row>
    <row r="61" spans="1:3" x14ac:dyDescent="0.2">
      <c r="A61" s="49"/>
      <c r="B61" s="49"/>
      <c r="C61" s="48"/>
    </row>
    <row r="62" spans="1:3" x14ac:dyDescent="0.2">
      <c r="A62" s="49"/>
      <c r="B62" s="49"/>
      <c r="C62" s="48"/>
    </row>
    <row r="63" spans="1:3" x14ac:dyDescent="0.2">
      <c r="A63" s="49"/>
      <c r="B63" s="49"/>
      <c r="C63" s="48"/>
    </row>
    <row r="64" spans="1:3" x14ac:dyDescent="0.2">
      <c r="A64" s="49"/>
      <c r="B64" s="49"/>
      <c r="C64" s="48"/>
    </row>
    <row r="65" spans="1:3" x14ac:dyDescent="0.2">
      <c r="A65" s="49"/>
      <c r="B65" s="49"/>
      <c r="C65" s="48"/>
    </row>
    <row r="66" spans="1:3" x14ac:dyDescent="0.2">
      <c r="A66" s="49"/>
      <c r="B66" s="49"/>
      <c r="C66" s="48"/>
    </row>
    <row r="67" spans="1:3" x14ac:dyDescent="0.2">
      <c r="A67" s="49"/>
      <c r="B67" s="49"/>
      <c r="C67" s="48"/>
    </row>
    <row r="68" spans="1:3" x14ac:dyDescent="0.2">
      <c r="A68" s="49"/>
      <c r="B68" s="49"/>
      <c r="C68" s="48"/>
    </row>
    <row r="69" spans="1:3" x14ac:dyDescent="0.2">
      <c r="A69" s="49"/>
      <c r="B69" s="49"/>
      <c r="C69" s="48"/>
    </row>
    <row r="70" spans="1:3" x14ac:dyDescent="0.2">
      <c r="A70" s="49"/>
      <c r="B70" s="49"/>
      <c r="C70" s="48"/>
    </row>
    <row r="71" spans="1:3" x14ac:dyDescent="0.2">
      <c r="A71" s="49"/>
      <c r="B71" s="49"/>
      <c r="C71" s="48"/>
    </row>
    <row r="72" spans="1:3" x14ac:dyDescent="0.2">
      <c r="A72" s="49"/>
      <c r="B72" s="49"/>
      <c r="C72" s="48"/>
    </row>
    <row r="73" spans="1:3" x14ac:dyDescent="0.2">
      <c r="A73" s="49"/>
      <c r="B73" s="49"/>
      <c r="C73" s="48"/>
    </row>
    <row r="74" spans="1:3" x14ac:dyDescent="0.2">
      <c r="A74" s="49"/>
      <c r="B74" s="49"/>
      <c r="C74" s="48"/>
    </row>
    <row r="75" spans="1:3" x14ac:dyDescent="0.2">
      <c r="A75" s="49"/>
      <c r="B75" s="49"/>
      <c r="C75" s="48"/>
    </row>
    <row r="76" spans="1:3" x14ac:dyDescent="0.2">
      <c r="A76" s="49"/>
      <c r="B76" s="49"/>
      <c r="C76" s="48"/>
    </row>
    <row r="77" spans="1:3" x14ac:dyDescent="0.2">
      <c r="A77" s="49"/>
      <c r="B77" s="49"/>
      <c r="C77" s="48"/>
    </row>
    <row r="78" spans="1:3" x14ac:dyDescent="0.2">
      <c r="A78" s="49"/>
      <c r="B78" s="49"/>
      <c r="C78" s="48"/>
    </row>
    <row r="79" spans="1:3" x14ac:dyDescent="0.2">
      <c r="A79" s="49"/>
      <c r="B79" s="49"/>
      <c r="C79" s="48"/>
    </row>
    <row r="80" spans="1:3" x14ac:dyDescent="0.2">
      <c r="A80" s="49"/>
      <c r="B80" s="49"/>
      <c r="C80" s="48"/>
    </row>
    <row r="81" spans="1:3" x14ac:dyDescent="0.2">
      <c r="A81" s="49"/>
      <c r="B81" s="49"/>
      <c r="C81" s="48"/>
    </row>
    <row r="82" spans="1:3" x14ac:dyDescent="0.2">
      <c r="A82" s="49"/>
      <c r="B82" s="49"/>
      <c r="C82" s="48"/>
    </row>
    <row r="83" spans="1:3" x14ac:dyDescent="0.2">
      <c r="A83" s="49"/>
      <c r="B83" s="49"/>
      <c r="C83" s="48"/>
    </row>
    <row r="84" spans="1:3" x14ac:dyDescent="0.2">
      <c r="A84" s="49"/>
      <c r="B84" s="49"/>
      <c r="C84" s="48"/>
    </row>
    <row r="85" spans="1:3" x14ac:dyDescent="0.2">
      <c r="A85" s="49"/>
      <c r="B85" s="49"/>
      <c r="C85" s="48"/>
    </row>
    <row r="86" spans="1:3" x14ac:dyDescent="0.2">
      <c r="A86" s="49"/>
      <c r="B86" s="49"/>
      <c r="C86" s="48"/>
    </row>
    <row r="87" spans="1:3" x14ac:dyDescent="0.2">
      <c r="A87" s="49"/>
      <c r="B87" s="49"/>
      <c r="C87" s="48"/>
    </row>
    <row r="88" spans="1:3" x14ac:dyDescent="0.2">
      <c r="A88" s="49"/>
      <c r="B88" s="49"/>
      <c r="C88" s="48"/>
    </row>
    <row r="89" spans="1:3" x14ac:dyDescent="0.2">
      <c r="A89" s="49"/>
      <c r="B89" s="49"/>
      <c r="C89" s="48"/>
    </row>
    <row r="90" spans="1:3" x14ac:dyDescent="0.2">
      <c r="A90" s="49"/>
      <c r="B90" s="49"/>
      <c r="C90" s="48"/>
    </row>
    <row r="91" spans="1:3" x14ac:dyDescent="0.2">
      <c r="A91" s="49"/>
      <c r="B91" s="49"/>
      <c r="C91" s="48"/>
    </row>
    <row r="92" spans="1:3" x14ac:dyDescent="0.2">
      <c r="A92" s="49"/>
      <c r="B92" s="49"/>
      <c r="C92" s="48"/>
    </row>
    <row r="93" spans="1:3" x14ac:dyDescent="0.2">
      <c r="A93" s="49"/>
      <c r="B93" s="49"/>
      <c r="C93" s="48"/>
    </row>
    <row r="94" spans="1:3" x14ac:dyDescent="0.2">
      <c r="A94" s="49"/>
      <c r="B94" s="49"/>
      <c r="C94" s="48"/>
    </row>
    <row r="95" spans="1:3" x14ac:dyDescent="0.2">
      <c r="A95" s="49"/>
      <c r="B95" s="49"/>
      <c r="C95" s="48"/>
    </row>
    <row r="96" spans="1:3" x14ac:dyDescent="0.2">
      <c r="A96" s="49"/>
      <c r="B96" s="49"/>
      <c r="C96" s="48"/>
    </row>
    <row r="97" spans="1:3" x14ac:dyDescent="0.2">
      <c r="A97" s="49"/>
      <c r="B97" s="49"/>
      <c r="C97" s="48"/>
    </row>
    <row r="98" spans="1:3" x14ac:dyDescent="0.2">
      <c r="A98" s="49"/>
      <c r="B98" s="49"/>
      <c r="C98" s="48"/>
    </row>
    <row r="99" spans="1:3" x14ac:dyDescent="0.2">
      <c r="A99" s="49"/>
      <c r="B99" s="49"/>
      <c r="C99" s="48"/>
    </row>
    <row r="100" spans="1:3" x14ac:dyDescent="0.2">
      <c r="A100" s="49"/>
      <c r="B100" s="49"/>
      <c r="C100" s="48"/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2:C8"/>
  <sheetViews>
    <sheetView workbookViewId="0">
      <selection activeCell="A8" sqref="A8"/>
    </sheetView>
  </sheetViews>
  <sheetFormatPr defaultRowHeight="12.75" x14ac:dyDescent="0.2"/>
  <cols>
    <col min="1" max="1" width="15.42578125" bestFit="1" customWidth="1"/>
    <col min="2" max="2" width="10.140625" bestFit="1" customWidth="1"/>
  </cols>
  <sheetData>
    <row r="2" spans="1:3" x14ac:dyDescent="0.2">
      <c r="A2" s="47" t="s">
        <v>98</v>
      </c>
    </row>
    <row r="4" spans="1:3" ht="15.75" x14ac:dyDescent="0.25">
      <c r="A4" s="103" t="str">
        <f>IF(ADHOC!G15&lt;&gt;"",ADHOC!G15,"")</f>
        <v/>
      </c>
      <c r="B4" s="103"/>
      <c r="C4" s="103"/>
    </row>
    <row r="5" spans="1:3" x14ac:dyDescent="0.2">
      <c r="A5" s="104" t="str">
        <f>IF(ADHOC!AI17&lt;&gt;"",ADHOC!AI17,"")</f>
        <v/>
      </c>
      <c r="B5" s="104"/>
      <c r="C5" s="104"/>
    </row>
    <row r="6" spans="1:3" x14ac:dyDescent="0.2">
      <c r="A6" s="104"/>
      <c r="B6" s="104"/>
      <c r="C6" s="104"/>
    </row>
    <row r="7" spans="1:3" x14ac:dyDescent="0.2">
      <c r="A7" s="51" t="str">
        <f>IF(ADHOC!S13&lt;&gt;"",ADHOC!S13,"")</f>
        <v/>
      </c>
      <c r="B7" s="52" t="str">
        <f>IF(ADHOC!AD13&lt;&gt;"",ADHOC!AD13,"")</f>
        <v/>
      </c>
    </row>
    <row r="8" spans="1:3" x14ac:dyDescent="0.2">
      <c r="A8" s="51" t="str">
        <f>IF(ADHOC!S14&lt;&gt;"",ADHOC!S14,IF(ADHOC!S15&lt;&gt;"",ADHOC!S15,""))</f>
        <v/>
      </c>
      <c r="B8" s="52" t="str">
        <f>IF(ADHOC!AD14&lt;&gt;"",ADHOC!AD14,IF(ADHOC!AD15&lt;&gt;"",ADHOC!AD15,""))</f>
        <v/>
      </c>
    </row>
  </sheetData>
  <mergeCells count="3">
    <mergeCell ref="A4:C4"/>
    <mergeCell ref="A6:C6"/>
    <mergeCell ref="A5:C5"/>
  </mergeCells>
  <phoneticPr fontId="0" type="noConversion"/>
  <pageMargins left="0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Domeinen"/>
  <dimension ref="A1:BH20087"/>
  <sheetViews>
    <sheetView workbookViewId="0"/>
  </sheetViews>
  <sheetFormatPr defaultRowHeight="12.75" x14ac:dyDescent="0.2"/>
  <cols>
    <col min="1" max="1" width="22.28515625" customWidth="1"/>
    <col min="2" max="2" width="2.28515625" customWidth="1"/>
    <col min="3" max="3" width="2" customWidth="1"/>
    <col min="4" max="4" width="65" bestFit="1" customWidth="1"/>
    <col min="5" max="5" width="14" style="4" customWidth="1"/>
    <col min="6" max="11" width="14" customWidth="1"/>
    <col min="12" max="12" width="9.28515625" bestFit="1" customWidth="1"/>
    <col min="13" max="13" width="6.85546875" bestFit="1" customWidth="1"/>
    <col min="14" max="14" width="10.28515625" bestFit="1" customWidth="1"/>
    <col min="15" max="15" width="15.28515625" bestFit="1" customWidth="1"/>
    <col min="16" max="16" width="11.42578125" bestFit="1" customWidth="1"/>
    <col min="17" max="17" width="15.7109375" bestFit="1" customWidth="1"/>
    <col min="18" max="18" width="2.5703125" customWidth="1"/>
    <col min="19" max="19" width="11.7109375" customWidth="1"/>
    <col min="20" max="20" width="80" customWidth="1"/>
    <col min="21" max="21" width="10.42578125" bestFit="1" customWidth="1"/>
    <col min="22" max="22" width="13.85546875" bestFit="1" customWidth="1"/>
    <col min="23" max="23" width="16.140625" customWidth="1"/>
    <col min="24" max="24" width="6.7109375" customWidth="1"/>
    <col min="25" max="25" width="36" customWidth="1"/>
    <col min="26" max="26" width="35.85546875" customWidth="1"/>
    <col min="27" max="27" width="43.7109375" customWidth="1"/>
    <col min="28" max="28" width="16.140625" customWidth="1"/>
    <col min="29" max="29" width="10.85546875" customWidth="1"/>
    <col min="30" max="30" width="12.7109375" bestFit="1" customWidth="1"/>
    <col min="31" max="31" width="13.85546875" customWidth="1"/>
    <col min="32" max="32" width="14.28515625" customWidth="1"/>
    <col min="33" max="33" width="12.140625" customWidth="1"/>
    <col min="34" max="34" width="12.7109375" customWidth="1"/>
    <col min="35" max="35" width="36" customWidth="1"/>
    <col min="36" max="36" width="29" customWidth="1"/>
    <col min="37" max="37" width="31.42578125" customWidth="1"/>
    <col min="38" max="38" width="29" customWidth="1"/>
    <col min="39" max="39" width="27.42578125" customWidth="1"/>
    <col min="40" max="40" width="29.140625" customWidth="1"/>
    <col min="41" max="41" width="26" customWidth="1"/>
    <col min="42" max="42" width="44.140625" customWidth="1"/>
    <col min="43" max="43" width="16.85546875" customWidth="1"/>
    <col min="44" max="44" width="7.85546875" customWidth="1"/>
    <col min="45" max="45" width="21.85546875" customWidth="1"/>
    <col min="46" max="46" width="76" customWidth="1"/>
    <col min="47" max="47" width="2.5703125" customWidth="1"/>
    <col min="48" max="48" width="16.140625" customWidth="1"/>
    <col min="49" max="49" width="3.28515625" customWidth="1"/>
    <col min="50" max="50" width="2.42578125" customWidth="1"/>
    <col min="51" max="52" width="10" customWidth="1"/>
    <col min="53" max="53" width="42.7109375" customWidth="1"/>
    <col min="54" max="54" width="41.5703125" customWidth="1"/>
    <col min="55" max="55" width="3" customWidth="1"/>
    <col min="56" max="56" width="10.7109375" bestFit="1" customWidth="1"/>
    <col min="57" max="57" width="10.7109375" customWidth="1"/>
    <col min="58" max="58" width="2.28515625" customWidth="1"/>
    <col min="59" max="59" width="22.28515625" customWidth="1"/>
    <col min="60" max="60" width="3" customWidth="1"/>
  </cols>
  <sheetData>
    <row r="1" spans="1:60" x14ac:dyDescent="0.2">
      <c r="A1" s="1" t="s">
        <v>119</v>
      </c>
      <c r="B1" s="1" t="s">
        <v>269</v>
      </c>
      <c r="C1" s="1" t="s">
        <v>277</v>
      </c>
      <c r="D1" s="1" t="s">
        <v>206</v>
      </c>
      <c r="E1" s="3" t="s">
        <v>13</v>
      </c>
      <c r="F1" s="1" t="s">
        <v>15</v>
      </c>
      <c r="G1" s="1" t="s">
        <v>14</v>
      </c>
      <c r="H1" s="1" t="s">
        <v>12</v>
      </c>
      <c r="I1" s="1" t="s">
        <v>159</v>
      </c>
      <c r="J1" s="1" t="s">
        <v>19</v>
      </c>
      <c r="K1" s="1" t="s">
        <v>139</v>
      </c>
      <c r="L1" s="1" t="s">
        <v>208</v>
      </c>
      <c r="M1" s="1" t="s">
        <v>209</v>
      </c>
      <c r="N1" s="1" t="s">
        <v>99</v>
      </c>
      <c r="O1" s="1" t="s">
        <v>207</v>
      </c>
      <c r="P1" s="1" t="s">
        <v>160</v>
      </c>
      <c r="Q1" s="1" t="s">
        <v>270</v>
      </c>
      <c r="R1" s="1" t="s">
        <v>268</v>
      </c>
      <c r="S1" s="1" t="s">
        <v>8</v>
      </c>
      <c r="T1" s="1" t="s">
        <v>267</v>
      </c>
      <c r="U1" s="1" t="s">
        <v>201</v>
      </c>
      <c r="V1" s="1" t="s">
        <v>112</v>
      </c>
      <c r="W1" s="1" t="s">
        <v>125</v>
      </c>
      <c r="X1" s="1" t="s">
        <v>389</v>
      </c>
      <c r="Y1" s="1" t="s">
        <v>33</v>
      </c>
      <c r="Z1" s="1" t="s">
        <v>176</v>
      </c>
      <c r="AA1" s="1" t="s">
        <v>177</v>
      </c>
      <c r="AB1" s="1" t="s">
        <v>197</v>
      </c>
      <c r="AC1" s="1" t="s">
        <v>198</v>
      </c>
      <c r="AD1" s="1" t="s">
        <v>335</v>
      </c>
      <c r="AE1" s="1" t="s">
        <v>347</v>
      </c>
      <c r="AF1" s="1" t="s">
        <v>348</v>
      </c>
      <c r="AG1" s="1" t="s">
        <v>20</v>
      </c>
      <c r="AH1" s="1" t="s">
        <v>401</v>
      </c>
      <c r="AI1" s="1" t="s">
        <v>196</v>
      </c>
      <c r="AJ1" s="1" t="s">
        <v>195</v>
      </c>
      <c r="AK1" s="1" t="s">
        <v>336</v>
      </c>
      <c r="AL1" s="1" t="s">
        <v>349</v>
      </c>
      <c r="AM1" s="1" t="s">
        <v>350</v>
      </c>
      <c r="AN1" s="1" t="s">
        <v>194</v>
      </c>
      <c r="AO1" s="1" t="s">
        <v>402</v>
      </c>
      <c r="AP1" s="1" t="s">
        <v>60</v>
      </c>
      <c r="AQ1" s="1" t="s">
        <v>61</v>
      </c>
      <c r="AR1" s="1" t="s">
        <v>203</v>
      </c>
      <c r="AS1" s="1" t="s">
        <v>24</v>
      </c>
      <c r="AT1" s="1" t="s">
        <v>25</v>
      </c>
      <c r="AU1" s="1" t="s">
        <v>26</v>
      </c>
      <c r="AV1" s="1" t="s">
        <v>333</v>
      </c>
      <c r="AW1" s="1" t="s">
        <v>332</v>
      </c>
      <c r="AX1" s="1" t="s">
        <v>55</v>
      </c>
      <c r="AY1" s="1" t="s">
        <v>390</v>
      </c>
      <c r="AZ1" s="1" t="s">
        <v>391</v>
      </c>
      <c r="BA1" s="1" t="s">
        <v>392</v>
      </c>
      <c r="BB1" s="1" t="s">
        <v>393</v>
      </c>
      <c r="BC1" s="1" t="s">
        <v>394</v>
      </c>
      <c r="BD1" s="1" t="s">
        <v>438</v>
      </c>
      <c r="BE1" s="1" t="s">
        <v>439</v>
      </c>
      <c r="BF1" s="1" t="s">
        <v>445</v>
      </c>
      <c r="BG1" s="1" t="s">
        <v>446</v>
      </c>
      <c r="BH1" s="1" t="s">
        <v>299</v>
      </c>
    </row>
    <row r="2" spans="1:60" x14ac:dyDescent="0.2">
      <c r="A2" s="4" t="s">
        <v>447</v>
      </c>
      <c r="B2" s="86" t="s">
        <v>448</v>
      </c>
      <c r="C2" s="4">
        <v>6</v>
      </c>
      <c r="D2" t="s">
        <v>6890</v>
      </c>
      <c r="E2"/>
      <c r="G2" t="s">
        <v>6891</v>
      </c>
      <c r="H2" t="s">
        <v>6891</v>
      </c>
      <c r="I2" t="s">
        <v>6891</v>
      </c>
      <c r="K2" t="s">
        <v>6891</v>
      </c>
      <c r="L2">
        <v>1</v>
      </c>
      <c r="M2">
        <v>1</v>
      </c>
      <c r="N2" s="71" t="s">
        <v>100</v>
      </c>
      <c r="O2" t="s">
        <v>12</v>
      </c>
      <c r="P2" t="s">
        <v>6991</v>
      </c>
      <c r="Q2">
        <v>5</v>
      </c>
      <c r="R2" s="4" t="s">
        <v>459</v>
      </c>
      <c r="S2" s="4" t="s">
        <v>464</v>
      </c>
      <c r="T2" s="4" t="s">
        <v>6998</v>
      </c>
      <c r="U2" s="4" t="s">
        <v>202</v>
      </c>
      <c r="V2" s="4" t="s">
        <v>6923</v>
      </c>
      <c r="W2" s="4" t="s">
        <v>671</v>
      </c>
      <c r="X2" s="4" t="s">
        <v>672</v>
      </c>
      <c r="Y2" s="4"/>
      <c r="Z2" s="4"/>
      <c r="AA2" s="4"/>
      <c r="AB2" s="4" t="s">
        <v>764</v>
      </c>
      <c r="AC2" s="4" t="s">
        <v>702</v>
      </c>
      <c r="AD2" s="4" t="s">
        <v>671</v>
      </c>
      <c r="AE2" s="4" t="s">
        <v>793</v>
      </c>
      <c r="AF2" s="4" t="s">
        <v>726</v>
      </c>
      <c r="AG2" s="4" t="s">
        <v>825</v>
      </c>
      <c r="AH2" s="4" t="s">
        <v>707</v>
      </c>
      <c r="AI2" s="4"/>
      <c r="AJ2" s="4"/>
      <c r="AK2" s="4"/>
      <c r="AL2" s="4"/>
      <c r="AM2" s="4"/>
      <c r="AN2" s="4"/>
      <c r="AO2" s="4"/>
      <c r="AP2" s="4" t="s">
        <v>844</v>
      </c>
      <c r="AQ2" s="4" t="s">
        <v>845</v>
      </c>
      <c r="AR2" s="4" t="s">
        <v>842</v>
      </c>
      <c r="AS2" s="4" t="s">
        <v>15913</v>
      </c>
      <c r="AT2" s="4" t="s">
        <v>15914</v>
      </c>
      <c r="AU2" s="4" t="s">
        <v>456</v>
      </c>
      <c r="AV2" s="4" t="s">
        <v>671</v>
      </c>
      <c r="AW2" s="4" t="s">
        <v>1259</v>
      </c>
      <c r="AX2" s="4"/>
      <c r="AY2" s="4"/>
      <c r="AZ2" s="4"/>
      <c r="BA2" s="4"/>
      <c r="BB2" s="4"/>
      <c r="BC2" s="4">
        <v>40</v>
      </c>
      <c r="BF2" s="4" t="s">
        <v>448</v>
      </c>
      <c r="BG2" s="4" t="s">
        <v>447</v>
      </c>
    </row>
    <row r="3" spans="1:60" x14ac:dyDescent="0.2">
      <c r="A3" s="86" t="s">
        <v>449</v>
      </c>
      <c r="B3" s="86" t="s">
        <v>450</v>
      </c>
      <c r="C3" s="4">
        <v>4</v>
      </c>
      <c r="D3" t="s">
        <v>221</v>
      </c>
      <c r="G3" s="4" t="s">
        <v>6892</v>
      </c>
      <c r="H3" s="4" t="s">
        <v>6892</v>
      </c>
      <c r="I3" s="4" t="s">
        <v>6892</v>
      </c>
      <c r="J3" s="4"/>
      <c r="K3" s="4" t="s">
        <v>6892</v>
      </c>
      <c r="L3">
        <v>2</v>
      </c>
      <c r="M3">
        <v>1</v>
      </c>
      <c r="N3" s="71" t="s">
        <v>100</v>
      </c>
      <c r="O3" t="s">
        <v>139</v>
      </c>
      <c r="P3" t="s">
        <v>6992</v>
      </c>
      <c r="Q3">
        <v>8</v>
      </c>
      <c r="R3" s="4" t="s">
        <v>460</v>
      </c>
      <c r="S3" s="4" t="s">
        <v>465</v>
      </c>
      <c r="T3" s="4" t="s">
        <v>10937</v>
      </c>
      <c r="U3" s="4" t="s">
        <v>6922</v>
      </c>
      <c r="W3" s="4" t="s">
        <v>16265</v>
      </c>
      <c r="X3" s="4" t="s">
        <v>672</v>
      </c>
      <c r="Y3" s="4"/>
      <c r="Z3" s="4"/>
      <c r="AA3" s="4"/>
      <c r="AB3" s="4" t="s">
        <v>22038</v>
      </c>
      <c r="AC3" s="4" t="s">
        <v>38772</v>
      </c>
      <c r="AD3" s="4" t="s">
        <v>16265</v>
      </c>
      <c r="AE3" s="4" t="s">
        <v>8437</v>
      </c>
      <c r="AF3" s="4" t="s">
        <v>31933</v>
      </c>
      <c r="AG3" s="4" t="s">
        <v>826</v>
      </c>
      <c r="AH3" s="4" t="s">
        <v>708</v>
      </c>
      <c r="AI3" s="4"/>
      <c r="AJ3" s="4"/>
      <c r="AK3" s="4"/>
      <c r="AL3" s="4"/>
      <c r="AM3" s="4"/>
      <c r="AN3" s="4"/>
      <c r="AO3" s="4"/>
      <c r="AP3" s="4" t="s">
        <v>846</v>
      </c>
      <c r="AQ3" s="4" t="s">
        <v>847</v>
      </c>
      <c r="AR3" s="4" t="s">
        <v>842</v>
      </c>
      <c r="AS3" s="4" t="s">
        <v>13718</v>
      </c>
      <c r="AT3" s="4" t="s">
        <v>13719</v>
      </c>
      <c r="AU3" s="4" t="s">
        <v>456</v>
      </c>
      <c r="AV3" s="4" t="s">
        <v>671</v>
      </c>
      <c r="AW3" s="4" t="s">
        <v>1167</v>
      </c>
      <c r="AX3" s="4"/>
      <c r="AY3" s="4"/>
      <c r="AZ3" s="4"/>
      <c r="BA3" s="4"/>
      <c r="BB3" s="4"/>
      <c r="BC3" s="4">
        <v>40</v>
      </c>
      <c r="BD3" t="str">
        <f>IF(AND(ADHOC!$G$15="",ADHOC!$S$4=""),"",IF(ADHOC!$G$15&lt;&gt;"",IF(ADHOC!$G$15=LEFT(Domein!$AS3,LEN(ADHOC!$G$15)),MAX(Domein!BD$1:'Domein'!BD2)+1,""),IF(ADHOC!$S$4=LEFT(Domein!$AS3,LEN(ADHOC!$S$4)),MAX(Domein!BD$1:'Domein'!BD2)+1,"")))</f>
        <v/>
      </c>
      <c r="BE3" t="str">
        <f t="shared" ref="BE3:BE66" si="0">IFERROR(INDEX($AS$2:$AS$11500,MATCH(ROW()-ROW($BE$1),$BD$2:$BD$11500,0)),"")</f>
        <v/>
      </c>
      <c r="BF3" s="4" t="s">
        <v>450</v>
      </c>
      <c r="BG3" s="4" t="s">
        <v>449</v>
      </c>
    </row>
    <row r="4" spans="1:60" x14ac:dyDescent="0.2">
      <c r="A4" s="4" t="s">
        <v>451</v>
      </c>
      <c r="B4" s="86" t="s">
        <v>452</v>
      </c>
      <c r="C4" s="4">
        <v>2</v>
      </c>
      <c r="D4" s="71" t="s">
        <v>6893</v>
      </c>
      <c r="E4" s="4" t="s">
        <v>79</v>
      </c>
      <c r="F4" s="4" t="s">
        <v>78</v>
      </c>
      <c r="G4" t="s">
        <v>78</v>
      </c>
      <c r="H4" t="s">
        <v>78</v>
      </c>
      <c r="I4" t="s">
        <v>78</v>
      </c>
      <c r="K4" t="s">
        <v>78</v>
      </c>
      <c r="L4">
        <v>3</v>
      </c>
      <c r="M4">
        <v>1</v>
      </c>
      <c r="N4" s="71" t="s">
        <v>100</v>
      </c>
      <c r="O4" t="s">
        <v>14</v>
      </c>
      <c r="P4" t="s">
        <v>6993</v>
      </c>
      <c r="Q4">
        <v>4</v>
      </c>
      <c r="R4" s="4" t="s">
        <v>461</v>
      </c>
      <c r="S4" s="4" t="s">
        <v>466</v>
      </c>
      <c r="T4" s="4" t="s">
        <v>526</v>
      </c>
      <c r="W4" s="4" t="s">
        <v>673</v>
      </c>
      <c r="X4" s="4" t="s">
        <v>672</v>
      </c>
      <c r="Y4" s="4"/>
      <c r="Z4" s="4"/>
      <c r="AA4" s="4"/>
      <c r="AB4" s="4" t="s">
        <v>8516</v>
      </c>
      <c r="AC4" s="4" t="s">
        <v>38773</v>
      </c>
      <c r="AD4" s="4" t="s">
        <v>673</v>
      </c>
      <c r="AE4" s="4" t="s">
        <v>794</v>
      </c>
      <c r="AF4" s="4" t="s">
        <v>727</v>
      </c>
      <c r="AG4" s="4" t="s">
        <v>827</v>
      </c>
      <c r="AH4" s="4" t="s">
        <v>31932</v>
      </c>
      <c r="AI4" s="4"/>
      <c r="AJ4" s="4"/>
      <c r="AK4" s="4"/>
      <c r="AL4" s="4"/>
      <c r="AM4" s="4"/>
      <c r="AN4" s="4"/>
      <c r="AO4" s="4"/>
      <c r="AP4" s="4" t="s">
        <v>848</v>
      </c>
      <c r="AQ4" s="4" t="s">
        <v>849</v>
      </c>
      <c r="AR4" s="4" t="s">
        <v>842</v>
      </c>
      <c r="AS4" s="4" t="s">
        <v>31486</v>
      </c>
      <c r="AT4" s="4" t="s">
        <v>21905</v>
      </c>
      <c r="AU4" s="4" t="s">
        <v>456</v>
      </c>
      <c r="AV4" s="4" t="s">
        <v>16265</v>
      </c>
      <c r="AW4" s="4" t="s">
        <v>701</v>
      </c>
      <c r="AX4" s="4"/>
      <c r="AY4" s="4"/>
      <c r="AZ4" s="4"/>
      <c r="BA4" s="4"/>
      <c r="BB4" s="4"/>
      <c r="BC4" s="4">
        <v>40</v>
      </c>
      <c r="BD4" t="str">
        <f>IF(AND(ADHOC!$G$15="",ADHOC!$S$4=""),"",IF(ADHOC!$G$15&lt;&gt;"",IF(ADHOC!$G$15=LEFT(Domein!$AS4,LEN(ADHOC!$G$15)),MAX(Domein!BD$1:'Domein'!BD3)+1,""),IF(ADHOC!$S$4=LEFT(Domein!$AS4,LEN(ADHOC!$S$4)),MAX(Domein!BD$1:'Domein'!BD3)+1,"")))</f>
        <v/>
      </c>
      <c r="BE4" t="str">
        <f t="shared" si="0"/>
        <v/>
      </c>
      <c r="BF4" s="4" t="s">
        <v>452</v>
      </c>
      <c r="BG4" s="4" t="s">
        <v>451</v>
      </c>
    </row>
    <row r="5" spans="1:60" x14ac:dyDescent="0.2">
      <c r="A5" s="4" t="s">
        <v>453</v>
      </c>
      <c r="B5" s="86" t="s">
        <v>454</v>
      </c>
      <c r="C5" s="4">
        <v>1</v>
      </c>
      <c r="D5" s="71" t="s">
        <v>6894</v>
      </c>
      <c r="E5"/>
      <c r="G5" t="s">
        <v>6895</v>
      </c>
      <c r="H5" t="s">
        <v>6895</v>
      </c>
      <c r="I5" t="s">
        <v>6895</v>
      </c>
      <c r="K5" t="s">
        <v>6895</v>
      </c>
      <c r="L5">
        <v>4</v>
      </c>
      <c r="M5">
        <v>1</v>
      </c>
      <c r="N5" s="71" t="s">
        <v>100</v>
      </c>
      <c r="O5" t="s">
        <v>19</v>
      </c>
      <c r="P5" t="s">
        <v>6994</v>
      </c>
      <c r="Q5">
        <v>7</v>
      </c>
      <c r="R5" s="4" t="s">
        <v>65</v>
      </c>
      <c r="S5" s="4" t="s">
        <v>467</v>
      </c>
      <c r="T5" s="4" t="s">
        <v>7305</v>
      </c>
      <c r="W5" s="4" t="s">
        <v>675</v>
      </c>
      <c r="X5" s="4" t="s">
        <v>674</v>
      </c>
      <c r="Y5" s="4"/>
      <c r="Z5" s="4"/>
      <c r="AA5" s="4"/>
      <c r="AB5" s="4" t="s">
        <v>14701</v>
      </c>
      <c r="AC5" s="4" t="s">
        <v>8500</v>
      </c>
      <c r="AD5" s="4" t="s">
        <v>675</v>
      </c>
      <c r="AE5" s="4" t="s">
        <v>34042</v>
      </c>
      <c r="AF5" s="4" t="s">
        <v>728</v>
      </c>
      <c r="AG5" s="4" t="s">
        <v>828</v>
      </c>
      <c r="AH5" s="4" t="s">
        <v>709</v>
      </c>
      <c r="AI5" s="4"/>
      <c r="AJ5" s="4"/>
      <c r="AK5" s="4"/>
      <c r="AL5" s="4"/>
      <c r="AM5" s="4"/>
      <c r="AN5" s="4"/>
      <c r="AO5" s="4"/>
      <c r="AP5" s="4" t="s">
        <v>850</v>
      </c>
      <c r="AQ5" s="4" t="s">
        <v>851</v>
      </c>
      <c r="AR5" s="4" t="s">
        <v>460</v>
      </c>
      <c r="AS5" s="4" t="s">
        <v>21904</v>
      </c>
      <c r="AT5" s="4" t="s">
        <v>21905</v>
      </c>
      <c r="AU5" s="4" t="s">
        <v>456</v>
      </c>
      <c r="AV5" s="4" t="s">
        <v>16265</v>
      </c>
      <c r="AW5" s="4" t="s">
        <v>701</v>
      </c>
      <c r="AX5" s="4"/>
      <c r="AY5" s="4"/>
      <c r="AZ5" s="4"/>
      <c r="BA5" s="4"/>
      <c r="BB5" s="4"/>
      <c r="BC5" s="4">
        <v>40</v>
      </c>
      <c r="BD5" t="str">
        <f>IF(AND(ADHOC!$G$15="",ADHOC!$S$4=""),"",IF(ADHOC!$G$15&lt;&gt;"",IF(ADHOC!$G$15=LEFT(Domein!$AS5,LEN(ADHOC!$G$15)),MAX(Domein!BD$1:'Domein'!BD4)+1,""),IF(ADHOC!$S$4=LEFT(Domein!$AS5,LEN(ADHOC!$S$4)),MAX(Domein!BD$1:'Domein'!BD4)+1,"")))</f>
        <v/>
      </c>
      <c r="BE5" t="str">
        <f t="shared" si="0"/>
        <v/>
      </c>
      <c r="BF5" s="4" t="s">
        <v>454</v>
      </c>
      <c r="BG5" s="4" t="s">
        <v>453</v>
      </c>
    </row>
    <row r="6" spans="1:60" x14ac:dyDescent="0.2">
      <c r="A6" s="4" t="s">
        <v>455</v>
      </c>
      <c r="B6" s="86" t="s">
        <v>456</v>
      </c>
      <c r="C6" s="4">
        <v>3</v>
      </c>
      <c r="D6" s="71" t="s">
        <v>6896</v>
      </c>
      <c r="E6"/>
      <c r="L6">
        <v>5</v>
      </c>
      <c r="M6">
        <v>1</v>
      </c>
      <c r="N6" s="71" t="s">
        <v>100</v>
      </c>
      <c r="O6" t="s">
        <v>15</v>
      </c>
      <c r="P6" t="s">
        <v>6995</v>
      </c>
      <c r="Q6">
        <v>3</v>
      </c>
      <c r="R6" s="4" t="s">
        <v>456</v>
      </c>
      <c r="S6" s="4" t="s">
        <v>11741</v>
      </c>
      <c r="T6" s="4" t="s">
        <v>7306</v>
      </c>
      <c r="W6" s="4" t="s">
        <v>8498</v>
      </c>
      <c r="X6" s="4" t="s">
        <v>674</v>
      </c>
      <c r="Y6" s="4"/>
      <c r="Z6" s="4"/>
      <c r="AA6" s="4"/>
      <c r="AB6" s="4" t="s">
        <v>7012</v>
      </c>
      <c r="AC6" s="4" t="s">
        <v>8501</v>
      </c>
      <c r="AD6" s="4" t="s">
        <v>8498</v>
      </c>
      <c r="AE6" s="4" t="s">
        <v>21516</v>
      </c>
      <c r="AF6" s="4" t="s">
        <v>729</v>
      </c>
      <c r="AG6" s="4" t="s">
        <v>829</v>
      </c>
      <c r="AH6" s="4" t="s">
        <v>710</v>
      </c>
      <c r="AI6" s="4"/>
      <c r="AJ6" s="4"/>
      <c r="AK6" s="4"/>
      <c r="AL6" s="4"/>
      <c r="AM6" s="4"/>
      <c r="AN6" s="4"/>
      <c r="AO6" s="4"/>
      <c r="AP6" s="4" t="s">
        <v>852</v>
      </c>
      <c r="AQ6" s="4" t="s">
        <v>853</v>
      </c>
      <c r="AR6" s="4" t="s">
        <v>854</v>
      </c>
      <c r="AS6" s="4" t="s">
        <v>15723</v>
      </c>
      <c r="AT6" s="4" t="s">
        <v>13719</v>
      </c>
      <c r="AU6" s="4" t="s">
        <v>456</v>
      </c>
      <c r="AV6" s="4" t="s">
        <v>671</v>
      </c>
      <c r="AW6" s="4" t="s">
        <v>1167</v>
      </c>
      <c r="AX6" s="4"/>
      <c r="AY6" s="4"/>
      <c r="AZ6" s="4"/>
      <c r="BA6" s="4"/>
      <c r="BB6" s="4"/>
      <c r="BC6" s="4">
        <v>40</v>
      </c>
      <c r="BD6" t="str">
        <f>IF(AND(ADHOC!$G$15="",ADHOC!$S$4=""),"",IF(ADHOC!$G$15&lt;&gt;"",IF(ADHOC!$G$15=LEFT(Domein!$AS6,LEN(ADHOC!$G$15)),MAX(Domein!BD$1:'Domein'!BD5)+1,""),IF(ADHOC!$S$4=LEFT(Domein!$AS6,LEN(ADHOC!$S$4)),MAX(Domein!BD$1:'Domein'!BD5)+1,"")))</f>
        <v/>
      </c>
      <c r="BE6" t="str">
        <f t="shared" si="0"/>
        <v/>
      </c>
      <c r="BF6" s="4" t="s">
        <v>456</v>
      </c>
      <c r="BG6" s="4" t="s">
        <v>455</v>
      </c>
    </row>
    <row r="7" spans="1:60" x14ac:dyDescent="0.2">
      <c r="A7" s="4" t="s">
        <v>457</v>
      </c>
      <c r="B7" s="86" t="s">
        <v>458</v>
      </c>
      <c r="C7" s="4">
        <v>5</v>
      </c>
      <c r="D7" s="71" t="s">
        <v>6897</v>
      </c>
      <c r="G7" t="s">
        <v>165</v>
      </c>
      <c r="H7" t="s">
        <v>165</v>
      </c>
      <c r="I7" t="s">
        <v>165</v>
      </c>
      <c r="K7" t="s">
        <v>165</v>
      </c>
      <c r="L7">
        <v>6</v>
      </c>
      <c r="M7">
        <v>1</v>
      </c>
      <c r="N7" s="71" t="s">
        <v>100</v>
      </c>
      <c r="O7" t="s">
        <v>13</v>
      </c>
      <c r="P7" t="s">
        <v>6996</v>
      </c>
      <c r="Q7">
        <v>2</v>
      </c>
      <c r="R7" s="4" t="s">
        <v>462</v>
      </c>
      <c r="S7" s="4" t="s">
        <v>468</v>
      </c>
      <c r="T7" s="4" t="s">
        <v>7307</v>
      </c>
      <c r="W7" s="4" t="s">
        <v>676</v>
      </c>
      <c r="X7" s="4" t="s">
        <v>674</v>
      </c>
      <c r="Y7" s="4"/>
      <c r="Z7" s="4"/>
      <c r="AA7" s="4"/>
      <c r="AB7" s="4" t="s">
        <v>8517</v>
      </c>
      <c r="AC7" s="4" t="s">
        <v>8502</v>
      </c>
      <c r="AD7" s="4" t="s">
        <v>676</v>
      </c>
      <c r="AE7" s="4" t="s">
        <v>11954</v>
      </c>
      <c r="AF7" s="4" t="s">
        <v>730</v>
      </c>
      <c r="AG7" s="4" t="s">
        <v>830</v>
      </c>
      <c r="AH7" s="4" t="s">
        <v>711</v>
      </c>
      <c r="AI7" s="4"/>
      <c r="AJ7" s="4"/>
      <c r="AK7" s="4"/>
      <c r="AL7" s="4"/>
      <c r="AM7" s="4"/>
      <c r="AN7" s="4"/>
      <c r="AO7" s="4"/>
      <c r="AP7" s="4" t="s">
        <v>855</v>
      </c>
      <c r="AQ7" s="4" t="s">
        <v>856</v>
      </c>
      <c r="AR7" s="4" t="s">
        <v>857</v>
      </c>
      <c r="AS7" s="4" t="s">
        <v>15802</v>
      </c>
      <c r="AT7" s="4" t="s">
        <v>15803</v>
      </c>
      <c r="AU7" s="4" t="s">
        <v>456</v>
      </c>
      <c r="AV7" s="4" t="s">
        <v>671</v>
      </c>
      <c r="AW7" s="4" t="s">
        <v>701</v>
      </c>
      <c r="AX7" s="4"/>
      <c r="AY7" s="4"/>
      <c r="AZ7" s="4"/>
      <c r="BA7" s="4"/>
      <c r="BB7" s="4"/>
      <c r="BC7" s="4">
        <v>40</v>
      </c>
      <c r="BD7" t="str">
        <f>IF(AND(ADHOC!$G$15="",ADHOC!$S$4=""),"",IF(ADHOC!$G$15&lt;&gt;"",IF(ADHOC!$G$15=LEFT(Domein!$AS7,LEN(ADHOC!$G$15)),MAX(Domein!BD$1:'Domein'!BD6)+1,""),IF(ADHOC!$S$4=LEFT(Domein!$AS7,LEN(ADHOC!$S$4)),MAX(Domein!BD$1:'Domein'!BD6)+1,"")))</f>
        <v/>
      </c>
      <c r="BE7" t="str">
        <f t="shared" si="0"/>
        <v/>
      </c>
      <c r="BF7" s="4" t="s">
        <v>458</v>
      </c>
      <c r="BG7" s="4" t="s">
        <v>457</v>
      </c>
    </row>
    <row r="8" spans="1:60" x14ac:dyDescent="0.2">
      <c r="A8" s="4" t="s">
        <v>351</v>
      </c>
      <c r="B8" s="86" t="s">
        <v>135</v>
      </c>
      <c r="C8" s="4">
        <v>7</v>
      </c>
      <c r="D8" s="71" t="s">
        <v>367</v>
      </c>
      <c r="E8"/>
      <c r="F8" s="71" t="s">
        <v>368</v>
      </c>
      <c r="G8" t="s">
        <v>131</v>
      </c>
      <c r="H8" t="s">
        <v>130</v>
      </c>
      <c r="I8" t="s">
        <v>130</v>
      </c>
      <c r="K8" t="s">
        <v>131</v>
      </c>
      <c r="L8">
        <v>7</v>
      </c>
      <c r="M8">
        <v>1</v>
      </c>
      <c r="N8" s="71" t="s">
        <v>100</v>
      </c>
      <c r="O8" t="s">
        <v>159</v>
      </c>
      <c r="P8" t="s">
        <v>6991</v>
      </c>
      <c r="Q8">
        <v>6</v>
      </c>
      <c r="R8" s="4" t="s">
        <v>463</v>
      </c>
      <c r="S8" s="4" t="s">
        <v>469</v>
      </c>
      <c r="T8" s="4" t="s">
        <v>7308</v>
      </c>
      <c r="W8" s="4" t="s">
        <v>34041</v>
      </c>
      <c r="X8" s="4" t="s">
        <v>674</v>
      </c>
      <c r="Y8" s="4"/>
      <c r="Z8" s="4"/>
      <c r="AA8" s="4"/>
      <c r="AB8" s="4" t="s">
        <v>8518</v>
      </c>
      <c r="AC8" t="s">
        <v>703</v>
      </c>
      <c r="AD8" s="4" t="s">
        <v>34041</v>
      </c>
      <c r="AE8" s="4" t="s">
        <v>795</v>
      </c>
      <c r="AF8" s="4" t="s">
        <v>7011</v>
      </c>
      <c r="AG8" s="4" t="s">
        <v>831</v>
      </c>
      <c r="AH8" s="4" t="s">
        <v>712</v>
      </c>
      <c r="AI8" s="4"/>
      <c r="AJ8" s="4"/>
      <c r="AK8" s="4"/>
      <c r="AL8" s="4"/>
      <c r="AM8" s="4"/>
      <c r="AN8" s="4"/>
      <c r="AO8" s="4"/>
      <c r="AP8" s="4" t="s">
        <v>858</v>
      </c>
      <c r="AQ8" s="4" t="s">
        <v>859</v>
      </c>
      <c r="AR8" s="4" t="s">
        <v>842</v>
      </c>
      <c r="AS8" s="4" t="s">
        <v>15804</v>
      </c>
      <c r="AT8" s="4" t="s">
        <v>15805</v>
      </c>
      <c r="AU8" s="4" t="s">
        <v>456</v>
      </c>
      <c r="AV8" s="4" t="s">
        <v>671</v>
      </c>
      <c r="AW8" s="4" t="s">
        <v>701</v>
      </c>
      <c r="AX8" s="4"/>
      <c r="AY8" s="4"/>
      <c r="AZ8" s="4"/>
      <c r="BA8" s="4"/>
      <c r="BB8" s="4"/>
      <c r="BC8" s="4">
        <v>40</v>
      </c>
      <c r="BD8" t="str">
        <f>IF(AND(ADHOC!$G$15="",ADHOC!$S$4=""),"",IF(ADHOC!$G$15&lt;&gt;"",IF(ADHOC!$G$15=LEFT(Domein!$AS8,LEN(ADHOC!$G$15)),MAX(Domein!BD$1:'Domein'!BD7)+1,""),IF(ADHOC!$S$4=LEFT(Domein!$AS8,LEN(ADHOC!$S$4)),MAX(Domein!BD$1:'Domein'!BD7)+1,"")))</f>
        <v/>
      </c>
      <c r="BE8" t="str">
        <f t="shared" si="0"/>
        <v/>
      </c>
      <c r="BF8" s="4" t="s">
        <v>135</v>
      </c>
      <c r="BG8" s="4" t="s">
        <v>351</v>
      </c>
    </row>
    <row r="9" spans="1:60" x14ac:dyDescent="0.2">
      <c r="B9" s="71"/>
      <c r="D9" s="71" t="s">
        <v>361</v>
      </c>
      <c r="F9" s="71" t="s">
        <v>369</v>
      </c>
      <c r="G9" t="s">
        <v>5</v>
      </c>
      <c r="H9" t="s">
        <v>4</v>
      </c>
      <c r="I9" t="s">
        <v>4</v>
      </c>
      <c r="K9" t="s">
        <v>5</v>
      </c>
      <c r="L9">
        <v>8</v>
      </c>
      <c r="M9">
        <v>1</v>
      </c>
      <c r="N9" s="71" t="s">
        <v>100</v>
      </c>
      <c r="R9" s="4" t="s">
        <v>458</v>
      </c>
      <c r="S9" s="4" t="s">
        <v>470</v>
      </c>
      <c r="T9" s="4" t="s">
        <v>7309</v>
      </c>
      <c r="W9" s="4" t="s">
        <v>677</v>
      </c>
      <c r="X9" s="4" t="s">
        <v>674</v>
      </c>
      <c r="Y9" s="4"/>
      <c r="Z9" s="4"/>
      <c r="AA9" s="4"/>
      <c r="AB9" s="4" t="s">
        <v>8519</v>
      </c>
      <c r="AC9" t="s">
        <v>706</v>
      </c>
      <c r="AD9" s="4" t="s">
        <v>677</v>
      </c>
      <c r="AE9" s="4" t="s">
        <v>8340</v>
      </c>
      <c r="AF9" s="4" t="s">
        <v>16539</v>
      </c>
      <c r="AG9" s="4" t="s">
        <v>11320</v>
      </c>
      <c r="AH9" s="4" t="s">
        <v>7513</v>
      </c>
      <c r="AI9" s="4"/>
      <c r="AJ9" s="4"/>
      <c r="AK9" s="4"/>
      <c r="AL9" s="4"/>
      <c r="AM9" s="4"/>
      <c r="AN9" s="4"/>
      <c r="AO9" s="4"/>
      <c r="AP9" s="4" t="s">
        <v>860</v>
      </c>
      <c r="AQ9" s="4" t="s">
        <v>861</v>
      </c>
      <c r="AR9" s="4" t="s">
        <v>842</v>
      </c>
      <c r="AS9" s="4" t="s">
        <v>15806</v>
      </c>
      <c r="AT9" s="4" t="s">
        <v>15807</v>
      </c>
      <c r="AU9" s="4" t="s">
        <v>456</v>
      </c>
      <c r="AV9" s="4" t="s">
        <v>671</v>
      </c>
      <c r="AW9" s="4" t="s">
        <v>701</v>
      </c>
      <c r="AX9" s="4"/>
      <c r="AY9" s="4"/>
      <c r="AZ9" s="4"/>
      <c r="BA9" s="4"/>
      <c r="BB9" s="4"/>
      <c r="BC9" s="4">
        <v>40</v>
      </c>
      <c r="BD9" t="str">
        <f>IF(AND(ADHOC!$G$15="",ADHOC!$S$4=""),"",IF(ADHOC!$G$15&lt;&gt;"",IF(ADHOC!$G$15=LEFT(Domein!$AS9,LEN(ADHOC!$G$15)),MAX(Domein!BD$1:'Domein'!BD8)+1,""),IF(ADHOC!$S$4=LEFT(Domein!$AS9,LEN(ADHOC!$S$4)),MAX(Domein!BD$1:'Domein'!BD8)+1,"")))</f>
        <v/>
      </c>
      <c r="BE9" t="str">
        <f t="shared" si="0"/>
        <v/>
      </c>
    </row>
    <row r="10" spans="1:60" x14ac:dyDescent="0.2">
      <c r="B10" s="71"/>
      <c r="D10" s="71" t="s">
        <v>6898</v>
      </c>
      <c r="E10"/>
      <c r="G10" t="s">
        <v>36</v>
      </c>
      <c r="H10" t="s">
        <v>36</v>
      </c>
      <c r="I10" t="s">
        <v>36</v>
      </c>
      <c r="K10" t="s">
        <v>36</v>
      </c>
      <c r="L10">
        <v>9</v>
      </c>
      <c r="M10">
        <v>1</v>
      </c>
      <c r="N10" s="71" t="s">
        <v>100</v>
      </c>
      <c r="S10" s="4" t="s">
        <v>471</v>
      </c>
      <c r="T10" s="4" t="s">
        <v>7310</v>
      </c>
      <c r="W10" s="4" t="s">
        <v>678</v>
      </c>
      <c r="X10" s="4" t="s">
        <v>672</v>
      </c>
      <c r="Y10" s="4"/>
      <c r="Z10" s="4"/>
      <c r="AA10" s="4"/>
      <c r="AB10" s="4" t="s">
        <v>8520</v>
      </c>
      <c r="AC10" t="s">
        <v>704</v>
      </c>
      <c r="AD10" s="4" t="s">
        <v>678</v>
      </c>
      <c r="AE10" s="4" t="s">
        <v>7668</v>
      </c>
      <c r="AF10" s="4" t="s">
        <v>731</v>
      </c>
      <c r="AG10" s="4" t="s">
        <v>31485</v>
      </c>
      <c r="AH10" s="4" t="s">
        <v>713</v>
      </c>
      <c r="AI10" s="4"/>
      <c r="AJ10" s="4"/>
      <c r="AK10" s="4"/>
      <c r="AL10" s="4"/>
      <c r="AM10" s="4"/>
      <c r="AN10" s="4"/>
      <c r="AO10" s="4"/>
      <c r="AP10" s="4" t="s">
        <v>862</v>
      </c>
      <c r="AQ10" s="4" t="s">
        <v>863</v>
      </c>
      <c r="AR10" s="4" t="s">
        <v>864</v>
      </c>
      <c r="AS10" s="4" t="s">
        <v>15310</v>
      </c>
      <c r="AT10" s="4" t="s">
        <v>34714</v>
      </c>
      <c r="AU10" s="4" t="s">
        <v>458</v>
      </c>
      <c r="AV10" s="4" t="s">
        <v>698</v>
      </c>
      <c r="AW10" s="4" t="s">
        <v>701</v>
      </c>
      <c r="AX10" s="4"/>
      <c r="AY10" s="4"/>
      <c r="AZ10" s="4"/>
      <c r="BA10" s="4"/>
      <c r="BB10" s="4"/>
      <c r="BC10" s="4">
        <v>40</v>
      </c>
      <c r="BD10" t="str">
        <f>IF(AND(ADHOC!$G$15="",ADHOC!$S$4=""),"",IF(ADHOC!$G$15&lt;&gt;"",IF(ADHOC!$G$15=LEFT(Domein!$AS10,LEN(ADHOC!$G$15)),MAX(Domein!BD$1:'Domein'!BD9)+1,""),IF(ADHOC!$S$4=LEFT(Domein!$AS10,LEN(ADHOC!$S$4)),MAX(Domein!BD$1:'Domein'!BD9)+1,"")))</f>
        <v/>
      </c>
      <c r="BE10" t="str">
        <f t="shared" si="0"/>
        <v/>
      </c>
    </row>
    <row r="11" spans="1:60" x14ac:dyDescent="0.2">
      <c r="D11" s="71" t="s">
        <v>6899</v>
      </c>
      <c r="E11"/>
      <c r="L11">
        <v>10</v>
      </c>
      <c r="M11">
        <v>1</v>
      </c>
      <c r="N11" t="s">
        <v>857</v>
      </c>
      <c r="S11" s="4" t="s">
        <v>472</v>
      </c>
      <c r="T11" s="4" t="s">
        <v>527</v>
      </c>
      <c r="W11" s="4" t="s">
        <v>679</v>
      </c>
      <c r="X11" s="4" t="s">
        <v>674</v>
      </c>
      <c r="Y11" s="4"/>
      <c r="Z11" s="4"/>
      <c r="AA11" s="4"/>
      <c r="AB11" s="4" t="s">
        <v>8521</v>
      </c>
      <c r="AC11" t="s">
        <v>705</v>
      </c>
      <c r="AD11" s="4" t="s">
        <v>679</v>
      </c>
      <c r="AE11" s="4" t="s">
        <v>796</v>
      </c>
      <c r="AF11" s="4" t="s">
        <v>34713</v>
      </c>
      <c r="AG11" s="4" t="s">
        <v>8122</v>
      </c>
      <c r="AH11" s="4" t="s">
        <v>8503</v>
      </c>
      <c r="AI11" s="4"/>
      <c r="AJ11" s="4"/>
      <c r="AK11" s="4"/>
      <c r="AL11" s="4"/>
      <c r="AM11" s="4"/>
      <c r="AN11" s="4"/>
      <c r="AO11" s="4"/>
      <c r="AP11" s="4" t="s">
        <v>865</v>
      </c>
      <c r="AQ11" s="4" t="s">
        <v>866</v>
      </c>
      <c r="AR11" s="4" t="s">
        <v>867</v>
      </c>
      <c r="AS11" s="4" t="s">
        <v>35616</v>
      </c>
      <c r="AT11" s="4" t="s">
        <v>35617</v>
      </c>
      <c r="AU11" s="4" t="s">
        <v>458</v>
      </c>
      <c r="AV11" s="4" t="s">
        <v>698</v>
      </c>
      <c r="AW11" s="4" t="s">
        <v>701</v>
      </c>
      <c r="AX11" s="4"/>
      <c r="AY11" s="4"/>
      <c r="AZ11" s="4"/>
      <c r="BA11" s="4"/>
      <c r="BB11" s="4"/>
      <c r="BC11" s="4">
        <v>40</v>
      </c>
      <c r="BD11" t="str">
        <f>IF(AND(ADHOC!$G$15="",ADHOC!$S$4=""),"",IF(ADHOC!$G$15&lt;&gt;"",IF(ADHOC!$G$15=LEFT(Domein!$AS11,LEN(ADHOC!$G$15)),MAX(Domein!BD$1:'Domein'!BD10)+1,""),IF(ADHOC!$S$4=LEFT(Domein!$AS11,LEN(ADHOC!$S$4)),MAX(Domein!BD$1:'Domein'!BD10)+1,"")))</f>
        <v/>
      </c>
      <c r="BE11" t="str">
        <f t="shared" si="0"/>
        <v/>
      </c>
    </row>
    <row r="12" spans="1:60" x14ac:dyDescent="0.2">
      <c r="D12" s="87" t="s">
        <v>6900</v>
      </c>
      <c r="E12"/>
      <c r="G12" t="s">
        <v>325</v>
      </c>
      <c r="H12" t="s">
        <v>325</v>
      </c>
      <c r="I12" s="71" t="s">
        <v>325</v>
      </c>
      <c r="K12" t="s">
        <v>325</v>
      </c>
      <c r="L12">
        <v>11</v>
      </c>
      <c r="M12">
        <v>1</v>
      </c>
      <c r="N12" s="71" t="s">
        <v>100</v>
      </c>
      <c r="S12" s="4" t="s">
        <v>473</v>
      </c>
      <c r="T12" s="4" t="s">
        <v>7311</v>
      </c>
      <c r="W12" s="4" t="s">
        <v>10869</v>
      </c>
      <c r="X12" s="4" t="s">
        <v>674</v>
      </c>
      <c r="Y12" s="4"/>
      <c r="Z12" s="4"/>
      <c r="AA12" s="4"/>
      <c r="AB12" s="4" t="s">
        <v>8522</v>
      </c>
      <c r="AD12" s="4" t="s">
        <v>10869</v>
      </c>
      <c r="AE12" s="4" t="s">
        <v>797</v>
      </c>
      <c r="AF12" s="4" t="s">
        <v>732</v>
      </c>
      <c r="AG12" s="4" t="s">
        <v>833</v>
      </c>
      <c r="AH12" s="4" t="s">
        <v>714</v>
      </c>
      <c r="AI12" s="4"/>
      <c r="AJ12" s="4"/>
      <c r="AK12" s="4"/>
      <c r="AL12" s="4"/>
      <c r="AM12" s="4"/>
      <c r="AN12" s="4"/>
      <c r="AO12" s="4"/>
      <c r="AP12" s="4" t="s">
        <v>280</v>
      </c>
      <c r="AQ12" s="4" t="s">
        <v>868</v>
      </c>
      <c r="AR12" s="4" t="s">
        <v>869</v>
      </c>
      <c r="AS12" s="4" t="s">
        <v>21906</v>
      </c>
      <c r="AT12" s="4" t="s">
        <v>21907</v>
      </c>
      <c r="AU12" s="4" t="s">
        <v>456</v>
      </c>
      <c r="AV12" s="4" t="s">
        <v>16265</v>
      </c>
      <c r="AW12" s="4" t="s">
        <v>701</v>
      </c>
      <c r="AX12" s="4"/>
      <c r="AY12" s="4"/>
      <c r="AZ12" s="4"/>
      <c r="BA12" s="4"/>
      <c r="BB12" s="4"/>
      <c r="BC12" s="4">
        <v>40</v>
      </c>
      <c r="BD12" t="str">
        <f>IF(AND(ADHOC!$G$15="",ADHOC!$S$4=""),"",IF(ADHOC!$G$15&lt;&gt;"",IF(ADHOC!$G$15=LEFT(Domein!$AS12,LEN(ADHOC!$G$15)),MAX(Domein!BD$1:'Domein'!BD11)+1,""),IF(ADHOC!$S$4=LEFT(Domein!$AS12,LEN(ADHOC!$S$4)),MAX(Domein!BD$1:'Domein'!BD11)+1,"")))</f>
        <v/>
      </c>
      <c r="BE12" t="str">
        <f t="shared" si="0"/>
        <v/>
      </c>
    </row>
    <row r="13" spans="1:60" x14ac:dyDescent="0.2">
      <c r="D13" s="87" t="s">
        <v>6901</v>
      </c>
      <c r="E13" s="4" t="s">
        <v>50</v>
      </c>
      <c r="F13" t="s">
        <v>50</v>
      </c>
      <c r="G13" s="71"/>
      <c r="H13" s="71" t="s">
        <v>293</v>
      </c>
      <c r="I13" t="s">
        <v>293</v>
      </c>
      <c r="L13">
        <v>12</v>
      </c>
      <c r="M13">
        <v>1</v>
      </c>
      <c r="N13" s="71" t="s">
        <v>100</v>
      </c>
      <c r="S13" s="4" t="s">
        <v>474</v>
      </c>
      <c r="T13" s="4" t="s">
        <v>7312</v>
      </c>
      <c r="W13" s="4" t="s">
        <v>680</v>
      </c>
      <c r="X13" s="4" t="s">
        <v>674</v>
      </c>
      <c r="Y13" s="4"/>
      <c r="Z13" s="4"/>
      <c r="AA13" s="4"/>
      <c r="AB13" s="4" t="s">
        <v>16571</v>
      </c>
      <c r="AD13" s="4" t="s">
        <v>680</v>
      </c>
      <c r="AE13" s="4" t="s">
        <v>38389</v>
      </c>
      <c r="AF13" s="4" t="s">
        <v>34971</v>
      </c>
      <c r="AG13" s="4" t="s">
        <v>834</v>
      </c>
      <c r="AH13" s="4" t="s">
        <v>11565</v>
      </c>
      <c r="AI13" s="4"/>
      <c r="AJ13" s="4"/>
      <c r="AK13" s="4"/>
      <c r="AL13" s="4"/>
      <c r="AM13" s="4"/>
      <c r="AN13" s="4"/>
      <c r="AO13" s="4"/>
      <c r="AP13" s="4" t="s">
        <v>870</v>
      </c>
      <c r="AQ13" s="4" t="s">
        <v>871</v>
      </c>
      <c r="AR13" s="4" t="s">
        <v>869</v>
      </c>
      <c r="AS13" s="4" t="s">
        <v>16720</v>
      </c>
      <c r="AT13" s="4" t="s">
        <v>16721</v>
      </c>
      <c r="AU13" s="4" t="s">
        <v>456</v>
      </c>
      <c r="AV13" s="4" t="s">
        <v>16265</v>
      </c>
      <c r="AW13" s="4" t="s">
        <v>1167</v>
      </c>
      <c r="AX13" s="4"/>
      <c r="AY13" s="4"/>
      <c r="AZ13" s="4"/>
      <c r="BA13" s="4"/>
      <c r="BB13" s="4"/>
      <c r="BC13" s="4">
        <v>40</v>
      </c>
      <c r="BD13" t="str">
        <f>IF(AND(ADHOC!$G$15="",ADHOC!$S$4=""),"",IF(ADHOC!$G$15&lt;&gt;"",IF(ADHOC!$G$15=LEFT(Domein!$AS13,LEN(ADHOC!$G$15)),MAX(Domein!BD$1:'Domein'!BD12)+1,""),IF(ADHOC!$S$4=LEFT(Domein!$AS13,LEN(ADHOC!$S$4)),MAX(Domein!BD$1:'Domein'!BD12)+1,"")))</f>
        <v/>
      </c>
      <c r="BE13" t="str">
        <f t="shared" si="0"/>
        <v/>
      </c>
    </row>
    <row r="14" spans="1:60" x14ac:dyDescent="0.2">
      <c r="D14" s="87" t="s">
        <v>6902</v>
      </c>
      <c r="E14"/>
      <c r="H14" s="71" t="s">
        <v>163</v>
      </c>
      <c r="I14" s="71" t="s">
        <v>163</v>
      </c>
      <c r="L14">
        <v>13</v>
      </c>
      <c r="M14">
        <v>1</v>
      </c>
      <c r="N14" s="71" t="s">
        <v>100</v>
      </c>
      <c r="S14" s="4" t="s">
        <v>475</v>
      </c>
      <c r="T14" s="4" t="s">
        <v>7313</v>
      </c>
      <c r="W14" s="4" t="s">
        <v>8499</v>
      </c>
      <c r="X14" s="4" t="s">
        <v>674</v>
      </c>
      <c r="Y14" s="4"/>
      <c r="Z14" s="4"/>
      <c r="AA14" s="4"/>
      <c r="AB14" s="4" t="s">
        <v>765</v>
      </c>
      <c r="AD14" s="4" t="s">
        <v>8499</v>
      </c>
      <c r="AE14" s="4" t="s">
        <v>798</v>
      </c>
      <c r="AF14" s="4" t="s">
        <v>11054</v>
      </c>
      <c r="AG14" s="4" t="s">
        <v>835</v>
      </c>
      <c r="AH14" s="4" t="s">
        <v>715</v>
      </c>
      <c r="AI14" s="4"/>
      <c r="AJ14" s="4"/>
      <c r="AK14" s="4"/>
      <c r="AL14" s="4"/>
      <c r="AM14" s="4"/>
      <c r="AN14" s="4"/>
      <c r="AO14" s="4"/>
      <c r="AP14" s="4" t="s">
        <v>872</v>
      </c>
      <c r="AQ14" s="4" t="s">
        <v>873</v>
      </c>
      <c r="AR14" s="4" t="s">
        <v>869</v>
      </c>
      <c r="AS14" s="4" t="s">
        <v>16861</v>
      </c>
      <c r="AT14" s="4" t="s">
        <v>16862</v>
      </c>
      <c r="AU14" s="4" t="s">
        <v>456</v>
      </c>
      <c r="AV14" s="4" t="s">
        <v>16265</v>
      </c>
      <c r="AW14" s="4" t="s">
        <v>701</v>
      </c>
      <c r="AX14" s="4"/>
      <c r="AY14" s="4"/>
      <c r="AZ14" s="4"/>
      <c r="BA14" s="4"/>
      <c r="BB14" s="4"/>
      <c r="BC14" s="4">
        <v>40</v>
      </c>
      <c r="BD14" t="str">
        <f>IF(AND(ADHOC!$G$15="",ADHOC!$S$4=""),"",IF(ADHOC!$G$15&lt;&gt;"",IF(ADHOC!$G$15=LEFT(Domein!$AS14,LEN(ADHOC!$G$15)),MAX(Domein!BD$1:'Domein'!BD13)+1,""),IF(ADHOC!$S$4=LEFT(Domein!$AS14,LEN(ADHOC!$S$4)),MAX(Domein!BD$1:'Domein'!BD13)+1,"")))</f>
        <v/>
      </c>
      <c r="BE14" t="str">
        <f t="shared" si="0"/>
        <v/>
      </c>
    </row>
    <row r="15" spans="1:60" x14ac:dyDescent="0.2">
      <c r="D15" s="71" t="s">
        <v>363</v>
      </c>
      <c r="E15"/>
      <c r="L15">
        <v>14</v>
      </c>
      <c r="M15">
        <v>1</v>
      </c>
      <c r="N15" s="71" t="s">
        <v>857</v>
      </c>
      <c r="S15" s="4" t="s">
        <v>476</v>
      </c>
      <c r="T15" s="4" t="s">
        <v>528</v>
      </c>
      <c r="W15" s="4" t="s">
        <v>20892</v>
      </c>
      <c r="X15" s="4" t="s">
        <v>674</v>
      </c>
      <c r="Y15" s="4"/>
      <c r="Z15" s="4"/>
      <c r="AA15" s="4"/>
      <c r="AB15" s="4" t="s">
        <v>37568</v>
      </c>
      <c r="AD15" s="4" t="s">
        <v>20892</v>
      </c>
      <c r="AE15" s="4" t="s">
        <v>8436</v>
      </c>
      <c r="AF15" s="4" t="s">
        <v>12758</v>
      </c>
      <c r="AG15" s="4" t="s">
        <v>832</v>
      </c>
      <c r="AH15" s="4" t="s">
        <v>11566</v>
      </c>
      <c r="AI15" s="4"/>
      <c r="AJ15" s="4"/>
      <c r="AK15" s="4"/>
      <c r="AL15" s="4"/>
      <c r="AM15" s="4"/>
      <c r="AN15" s="4"/>
      <c r="AO15" s="4"/>
      <c r="AP15" s="4" t="s">
        <v>874</v>
      </c>
      <c r="AQ15" s="4" t="s">
        <v>875</v>
      </c>
      <c r="AR15" s="4" t="s">
        <v>876</v>
      </c>
      <c r="AS15" s="4" t="s">
        <v>13986</v>
      </c>
      <c r="AT15" s="4" t="s">
        <v>13987</v>
      </c>
      <c r="AU15" s="4" t="s">
        <v>456</v>
      </c>
      <c r="AV15" s="4" t="s">
        <v>671</v>
      </c>
      <c r="AW15" s="4" t="s">
        <v>1167</v>
      </c>
      <c r="AX15" s="4"/>
      <c r="AY15" s="4"/>
      <c r="AZ15" s="4"/>
      <c r="BA15" s="4"/>
      <c r="BB15" s="4"/>
      <c r="BC15" s="4">
        <v>40</v>
      </c>
      <c r="BD15" t="str">
        <f>IF(AND(ADHOC!$G$15="",ADHOC!$S$4=""),"",IF(ADHOC!$G$15&lt;&gt;"",IF(ADHOC!$G$15=LEFT(Domein!$AS15,LEN(ADHOC!$G$15)),MAX(Domein!BD$1:'Domein'!BD14)+1,""),IF(ADHOC!$S$4=LEFT(Domein!$AS15,LEN(ADHOC!$S$4)),MAX(Domein!BD$1:'Domein'!BD14)+1,"")))</f>
        <v/>
      </c>
      <c r="BE15" t="str">
        <f t="shared" si="0"/>
        <v/>
      </c>
    </row>
    <row r="16" spans="1:60" x14ac:dyDescent="0.2">
      <c r="D16" s="87" t="s">
        <v>6903</v>
      </c>
      <c r="E16"/>
      <c r="G16" s="71" t="s">
        <v>381</v>
      </c>
      <c r="H16" t="s">
        <v>381</v>
      </c>
      <c r="I16" s="71" t="s">
        <v>381</v>
      </c>
      <c r="J16" s="71"/>
      <c r="K16" s="71" t="s">
        <v>381</v>
      </c>
      <c r="L16">
        <v>15</v>
      </c>
      <c r="M16">
        <v>1</v>
      </c>
      <c r="N16" s="71" t="s">
        <v>100</v>
      </c>
      <c r="S16" s="4" t="s">
        <v>477</v>
      </c>
      <c r="T16" s="4" t="s">
        <v>529</v>
      </c>
      <c r="W16" s="4" t="s">
        <v>20893</v>
      </c>
      <c r="X16" s="4" t="s">
        <v>674</v>
      </c>
      <c r="Y16" s="4"/>
      <c r="Z16" s="4"/>
      <c r="AA16" s="4"/>
      <c r="AB16" s="4" t="s">
        <v>35703</v>
      </c>
      <c r="AD16" s="4" t="s">
        <v>20893</v>
      </c>
      <c r="AE16" s="4" t="s">
        <v>7669</v>
      </c>
      <c r="AF16" s="4" t="s">
        <v>35994</v>
      </c>
      <c r="AG16" s="4" t="s">
        <v>836</v>
      </c>
      <c r="AH16" s="4" t="s">
        <v>17320</v>
      </c>
      <c r="AI16" s="4"/>
      <c r="AJ16" s="4"/>
      <c r="AK16" s="4"/>
      <c r="AL16" s="4"/>
      <c r="AM16" s="4"/>
      <c r="AN16" s="4"/>
      <c r="AO16" s="4"/>
      <c r="AP16" s="4" t="s">
        <v>877</v>
      </c>
      <c r="AQ16" s="4" t="s">
        <v>878</v>
      </c>
      <c r="AR16" s="4" t="s">
        <v>879</v>
      </c>
      <c r="AS16" s="4" t="s">
        <v>14676</v>
      </c>
      <c r="AT16" s="4" t="s">
        <v>14677</v>
      </c>
      <c r="AU16" s="4" t="s">
        <v>456</v>
      </c>
      <c r="AV16" s="4" t="s">
        <v>671</v>
      </c>
      <c r="AW16" s="4" t="s">
        <v>1167</v>
      </c>
      <c r="AX16" s="4"/>
      <c r="AY16" s="4"/>
      <c r="AZ16" s="4"/>
      <c r="BA16" s="4"/>
      <c r="BB16" s="4"/>
      <c r="BC16" s="4">
        <v>40</v>
      </c>
      <c r="BD16" t="str">
        <f>IF(AND(ADHOC!$G$15="",ADHOC!$S$4=""),"",IF(ADHOC!$G$15&lt;&gt;"",IF(ADHOC!$G$15=LEFT(Domein!$AS16,LEN(ADHOC!$G$15)),MAX(Domein!BD$1:'Domein'!BD15)+1,""),IF(ADHOC!$S$4=LEFT(Domein!$AS16,LEN(ADHOC!$S$4)),MAX(Domein!BD$1:'Domein'!BD15)+1,"")))</f>
        <v/>
      </c>
      <c r="BE16" t="str">
        <f t="shared" si="0"/>
        <v/>
      </c>
    </row>
    <row r="17" spans="2:57" x14ac:dyDescent="0.2">
      <c r="D17" s="87" t="s">
        <v>6904</v>
      </c>
      <c r="E17" s="4" t="s">
        <v>355</v>
      </c>
      <c r="F17" t="s">
        <v>355</v>
      </c>
      <c r="G17" t="s">
        <v>356</v>
      </c>
      <c r="H17" s="71" t="s">
        <v>356</v>
      </c>
      <c r="I17" t="s">
        <v>356</v>
      </c>
      <c r="K17" t="s">
        <v>356</v>
      </c>
      <c r="L17">
        <v>16</v>
      </c>
      <c r="M17">
        <v>1</v>
      </c>
      <c r="N17" s="71" t="s">
        <v>100</v>
      </c>
      <c r="S17" s="4" t="s">
        <v>478</v>
      </c>
      <c r="T17" s="4" t="s">
        <v>7314</v>
      </c>
      <c r="W17" s="4" t="s">
        <v>11542</v>
      </c>
      <c r="X17" s="4" t="s">
        <v>674</v>
      </c>
      <c r="Y17" s="4"/>
      <c r="Z17" s="4"/>
      <c r="AA17" s="4"/>
      <c r="AB17" s="4" t="s">
        <v>8523</v>
      </c>
      <c r="AD17" s="4" t="s">
        <v>11542</v>
      </c>
      <c r="AE17" s="4" t="s">
        <v>8546</v>
      </c>
      <c r="AF17" s="4" t="s">
        <v>17321</v>
      </c>
      <c r="AG17" s="4" t="s">
        <v>8551</v>
      </c>
      <c r="AH17" s="4" t="s">
        <v>716</v>
      </c>
      <c r="AI17" s="4"/>
      <c r="AJ17" s="4"/>
      <c r="AK17" s="4"/>
      <c r="AL17" s="4"/>
      <c r="AM17" s="4"/>
      <c r="AN17" s="4"/>
      <c r="AO17" s="4"/>
      <c r="AP17" s="4" t="s">
        <v>37</v>
      </c>
      <c r="AQ17" s="4" t="s">
        <v>880</v>
      </c>
      <c r="AR17" s="4" t="s">
        <v>881</v>
      </c>
      <c r="AS17" s="4" t="s">
        <v>16530</v>
      </c>
      <c r="AT17" s="4" t="s">
        <v>13719</v>
      </c>
      <c r="AU17" s="4" t="s">
        <v>456</v>
      </c>
      <c r="AV17" s="4" t="s">
        <v>16265</v>
      </c>
      <c r="AW17" s="4" t="s">
        <v>1167</v>
      </c>
      <c r="AX17" s="4"/>
      <c r="AY17" s="4"/>
      <c r="AZ17" s="4"/>
      <c r="BA17" s="4"/>
      <c r="BB17" s="4"/>
      <c r="BC17" s="4">
        <v>40</v>
      </c>
      <c r="BD17" t="str">
        <f>IF(AND(ADHOC!$G$15="",ADHOC!$S$4=""),"",IF(ADHOC!$G$15&lt;&gt;"",IF(ADHOC!$G$15=LEFT(Domein!$AS17,LEN(ADHOC!$G$15)),MAX(Domein!BD$1:'Domein'!BD16)+1,""),IF(ADHOC!$S$4=LEFT(Domein!$AS17,LEN(ADHOC!$S$4)),MAX(Domein!BD$1:'Domein'!BD16)+1,"")))</f>
        <v/>
      </c>
      <c r="BE17" t="str">
        <f t="shared" si="0"/>
        <v/>
      </c>
    </row>
    <row r="18" spans="2:57" x14ac:dyDescent="0.2">
      <c r="D18" s="87" t="s">
        <v>6905</v>
      </c>
      <c r="E18"/>
      <c r="G18" s="71" t="s">
        <v>357</v>
      </c>
      <c r="H18" s="71" t="s">
        <v>357</v>
      </c>
      <c r="I18" s="71" t="s">
        <v>357</v>
      </c>
      <c r="K18" s="71" t="s">
        <v>357</v>
      </c>
      <c r="L18">
        <v>17</v>
      </c>
      <c r="M18">
        <v>1</v>
      </c>
      <c r="N18" s="71" t="s">
        <v>100</v>
      </c>
      <c r="S18" s="4" t="s">
        <v>479</v>
      </c>
      <c r="T18" s="4" t="s">
        <v>7315</v>
      </c>
      <c r="W18" s="4" t="s">
        <v>681</v>
      </c>
      <c r="X18" s="4" t="s">
        <v>674</v>
      </c>
      <c r="Y18" s="4"/>
      <c r="Z18" s="4"/>
      <c r="AA18" s="4"/>
      <c r="AB18" s="4" t="s">
        <v>16263</v>
      </c>
      <c r="AD18" s="4" t="s">
        <v>681</v>
      </c>
      <c r="AE18" s="4" t="s">
        <v>38687</v>
      </c>
      <c r="AF18" s="4" t="s">
        <v>733</v>
      </c>
      <c r="AG18" s="4" t="s">
        <v>837</v>
      </c>
      <c r="AH18" s="4" t="s">
        <v>717</v>
      </c>
      <c r="AI18" s="4"/>
      <c r="AJ18" s="4"/>
      <c r="AK18" s="4"/>
      <c r="AL18" s="4"/>
      <c r="AM18" s="4"/>
      <c r="AN18" s="4"/>
      <c r="AO18" s="4"/>
      <c r="AP18" s="4" t="s">
        <v>7514</v>
      </c>
      <c r="AQ18" s="4" t="s">
        <v>882</v>
      </c>
      <c r="AR18" s="4" t="s">
        <v>881</v>
      </c>
      <c r="AS18" s="4" t="s">
        <v>15808</v>
      </c>
      <c r="AT18" s="4" t="s">
        <v>15809</v>
      </c>
      <c r="AU18" s="4" t="s">
        <v>456</v>
      </c>
      <c r="AV18" s="4" t="s">
        <v>671</v>
      </c>
      <c r="AW18" s="4" t="s">
        <v>701</v>
      </c>
      <c r="AX18" s="4"/>
      <c r="AY18" s="4"/>
      <c r="AZ18" s="4"/>
      <c r="BA18" s="4"/>
      <c r="BB18" s="4"/>
      <c r="BC18" s="4">
        <v>40</v>
      </c>
      <c r="BD18" t="str">
        <f>IF(AND(ADHOC!$G$15="",ADHOC!$S$4=""),"",IF(ADHOC!$G$15&lt;&gt;"",IF(ADHOC!$G$15=LEFT(Domein!$AS18,LEN(ADHOC!$G$15)),MAX(Domein!BD$1:'Domein'!BD17)+1,""),IF(ADHOC!$S$4=LEFT(Domein!$AS18,LEN(ADHOC!$S$4)),MAX(Domein!BD$1:'Domein'!BD17)+1,"")))</f>
        <v/>
      </c>
      <c r="BE18" t="str">
        <f t="shared" si="0"/>
        <v/>
      </c>
    </row>
    <row r="19" spans="2:57" x14ac:dyDescent="0.2">
      <c r="D19" s="71" t="s">
        <v>6906</v>
      </c>
      <c r="E19" s="4" t="s">
        <v>81</v>
      </c>
      <c r="F19" t="s">
        <v>81</v>
      </c>
      <c r="G19" t="s">
        <v>80</v>
      </c>
      <c r="H19" t="s">
        <v>80</v>
      </c>
      <c r="I19" t="s">
        <v>80</v>
      </c>
      <c r="K19" t="s">
        <v>80</v>
      </c>
      <c r="L19">
        <v>18</v>
      </c>
      <c r="M19">
        <v>1</v>
      </c>
      <c r="N19" s="71" t="s">
        <v>100</v>
      </c>
      <c r="S19" s="4" t="s">
        <v>480</v>
      </c>
      <c r="T19" s="4" t="s">
        <v>7316</v>
      </c>
      <c r="W19" s="4" t="s">
        <v>17319</v>
      </c>
      <c r="X19" s="4" t="s">
        <v>674</v>
      </c>
      <c r="Y19" s="4"/>
      <c r="Z19" s="4"/>
      <c r="AA19" s="4"/>
      <c r="AB19" s="4" t="s">
        <v>12019</v>
      </c>
      <c r="AD19" s="4" t="s">
        <v>17319</v>
      </c>
      <c r="AE19" s="4" t="s">
        <v>38688</v>
      </c>
      <c r="AF19" s="4" t="s">
        <v>31911</v>
      </c>
      <c r="AG19" s="4" t="s">
        <v>838</v>
      </c>
      <c r="AH19" s="4" t="s">
        <v>718</v>
      </c>
      <c r="AI19" s="4"/>
      <c r="AJ19" s="4"/>
      <c r="AK19" s="4"/>
      <c r="AL19" s="4"/>
      <c r="AM19" s="4"/>
      <c r="AN19" s="4"/>
      <c r="AO19" s="4"/>
      <c r="AP19" s="4" t="s">
        <v>883</v>
      </c>
      <c r="AQ19" s="4" t="s">
        <v>884</v>
      </c>
      <c r="AR19" s="4" t="s">
        <v>867</v>
      </c>
      <c r="AS19" s="4" t="s">
        <v>15810</v>
      </c>
      <c r="AT19" s="4" t="s">
        <v>15809</v>
      </c>
      <c r="AU19" s="4" t="s">
        <v>456</v>
      </c>
      <c r="AV19" s="4" t="s">
        <v>671</v>
      </c>
      <c r="AW19" s="4" t="s">
        <v>701</v>
      </c>
      <c r="AX19" s="4"/>
      <c r="AY19" s="4"/>
      <c r="AZ19" s="4"/>
      <c r="BA19" s="4"/>
      <c r="BB19" s="4"/>
      <c r="BC19" s="4">
        <v>40</v>
      </c>
      <c r="BD19" t="str">
        <f>IF(AND(ADHOC!$G$15="",ADHOC!$S$4=""),"",IF(ADHOC!$G$15&lt;&gt;"",IF(ADHOC!$G$15=LEFT(Domein!$AS19,LEN(ADHOC!$G$15)),MAX(Domein!BD$1:'Domein'!BD18)+1,""),IF(ADHOC!$S$4=LEFT(Domein!$AS19,LEN(ADHOC!$S$4)),MAX(Domein!BD$1:'Domein'!BD18)+1,"")))</f>
        <v/>
      </c>
      <c r="BE19" t="str">
        <f t="shared" si="0"/>
        <v/>
      </c>
    </row>
    <row r="20" spans="2:57" x14ac:dyDescent="0.2">
      <c r="D20" s="71" t="s">
        <v>6907</v>
      </c>
      <c r="E20"/>
      <c r="G20" t="s">
        <v>113</v>
      </c>
      <c r="H20" t="s">
        <v>113</v>
      </c>
      <c r="I20" t="s">
        <v>113</v>
      </c>
      <c r="K20" t="s">
        <v>113</v>
      </c>
      <c r="L20">
        <v>19</v>
      </c>
      <c r="M20">
        <v>1</v>
      </c>
      <c r="N20" s="71" t="s">
        <v>100</v>
      </c>
      <c r="S20" s="4" t="s">
        <v>481</v>
      </c>
      <c r="T20" s="4" t="s">
        <v>7317</v>
      </c>
      <c r="W20" s="4" t="s">
        <v>13244</v>
      </c>
      <c r="X20" s="4" t="s">
        <v>674</v>
      </c>
      <c r="Y20" s="4"/>
      <c r="Z20" s="4"/>
      <c r="AA20" s="4"/>
      <c r="AB20" s="4" t="s">
        <v>766</v>
      </c>
      <c r="AD20" s="4" t="s">
        <v>13244</v>
      </c>
      <c r="AE20" s="4" t="s">
        <v>38689</v>
      </c>
      <c r="AF20" s="4" t="s">
        <v>734</v>
      </c>
      <c r="AG20" s="4" t="s">
        <v>839</v>
      </c>
      <c r="AH20" s="4" t="s">
        <v>21487</v>
      </c>
      <c r="AI20" s="4"/>
      <c r="AJ20" s="4"/>
      <c r="AK20" s="4"/>
      <c r="AL20" s="4"/>
      <c r="AM20" s="4"/>
      <c r="AN20" s="4"/>
      <c r="AO20" s="4"/>
      <c r="AP20" s="4" t="s">
        <v>885</v>
      </c>
      <c r="AQ20" s="4" t="s">
        <v>886</v>
      </c>
      <c r="AR20" s="4" t="s">
        <v>854</v>
      </c>
      <c r="AS20" s="4" t="s">
        <v>17322</v>
      </c>
      <c r="AT20" s="4" t="s">
        <v>17323</v>
      </c>
      <c r="AU20" s="4" t="s">
        <v>456</v>
      </c>
      <c r="AV20" s="4" t="s">
        <v>16265</v>
      </c>
      <c r="AW20" s="4" t="s">
        <v>701</v>
      </c>
      <c r="AX20" s="4"/>
      <c r="AY20" s="4"/>
      <c r="AZ20" s="4"/>
      <c r="BA20" s="4"/>
      <c r="BB20" s="4"/>
      <c r="BC20" s="4">
        <v>40</v>
      </c>
      <c r="BD20" t="str">
        <f>IF(AND(ADHOC!$G$15="",ADHOC!$S$4=""),"",IF(ADHOC!$G$15&lt;&gt;"",IF(ADHOC!$G$15=LEFT(Domein!$AS20,LEN(ADHOC!$G$15)),MAX(Domein!BD$1:'Domein'!BD19)+1,""),IF(ADHOC!$S$4=LEFT(Domein!$AS20,LEN(ADHOC!$S$4)),MAX(Domein!BD$1:'Domein'!BD19)+1,"")))</f>
        <v/>
      </c>
      <c r="BE20" t="str">
        <f t="shared" si="0"/>
        <v/>
      </c>
    </row>
    <row r="21" spans="2:57" x14ac:dyDescent="0.2">
      <c r="D21" t="s">
        <v>48</v>
      </c>
      <c r="E21" s="4" t="s">
        <v>49</v>
      </c>
      <c r="F21" t="s">
        <v>49</v>
      </c>
      <c r="G21" t="s">
        <v>56</v>
      </c>
      <c r="H21" t="s">
        <v>56</v>
      </c>
      <c r="I21" t="s">
        <v>56</v>
      </c>
      <c r="K21" t="s">
        <v>56</v>
      </c>
      <c r="L21">
        <v>20</v>
      </c>
      <c r="M21">
        <v>1</v>
      </c>
      <c r="N21" s="71" t="s">
        <v>100</v>
      </c>
      <c r="S21" s="4" t="s">
        <v>485</v>
      </c>
      <c r="T21" s="4" t="s">
        <v>7318</v>
      </c>
      <c r="W21" s="4" t="s">
        <v>20894</v>
      </c>
      <c r="X21" s="4" t="s">
        <v>674</v>
      </c>
      <c r="Y21" s="4"/>
      <c r="Z21" s="4"/>
      <c r="AA21" s="4"/>
      <c r="AB21" s="4" t="s">
        <v>767</v>
      </c>
      <c r="AD21" s="4" t="s">
        <v>20894</v>
      </c>
      <c r="AE21" s="4" t="s">
        <v>14183</v>
      </c>
      <c r="AF21" s="4" t="s">
        <v>735</v>
      </c>
      <c r="AG21" s="4" t="s">
        <v>840</v>
      </c>
      <c r="AH21" s="4" t="s">
        <v>7660</v>
      </c>
      <c r="AI21" s="4"/>
      <c r="AJ21" s="4"/>
      <c r="AK21" s="4"/>
      <c r="AL21" s="4"/>
      <c r="AM21" s="4"/>
      <c r="AN21" s="4"/>
      <c r="AO21" s="4"/>
      <c r="AP21" s="4" t="s">
        <v>191</v>
      </c>
      <c r="AQ21" s="4" t="s">
        <v>887</v>
      </c>
      <c r="AR21" s="4" t="s">
        <v>888</v>
      </c>
      <c r="AS21" s="4" t="s">
        <v>21987</v>
      </c>
      <c r="AT21" s="4" t="s">
        <v>21988</v>
      </c>
      <c r="AU21" s="4" t="s">
        <v>456</v>
      </c>
      <c r="AV21" s="4" t="s">
        <v>16265</v>
      </c>
      <c r="AW21" s="4" t="s">
        <v>1167</v>
      </c>
      <c r="AX21" s="4"/>
      <c r="AY21" s="4"/>
      <c r="AZ21" s="4"/>
      <c r="BA21" s="4"/>
      <c r="BB21" s="4"/>
      <c r="BC21" s="4">
        <v>40</v>
      </c>
      <c r="BD21" t="str">
        <f>IF(AND(ADHOC!$G$15="",ADHOC!$S$4=""),"",IF(ADHOC!$G$15&lt;&gt;"",IF(ADHOC!$G$15=LEFT(Domein!$AS21,LEN(ADHOC!$G$15)),MAX(Domein!BD$1:'Domein'!BD20)+1,""),IF(ADHOC!$S$4=LEFT(Domein!$AS21,LEN(ADHOC!$S$4)),MAX(Domein!BD$1:'Domein'!BD20)+1,"")))</f>
        <v/>
      </c>
      <c r="BE21" t="str">
        <f t="shared" si="0"/>
        <v/>
      </c>
    </row>
    <row r="22" spans="2:57" x14ac:dyDescent="0.2">
      <c r="D22" s="71" t="s">
        <v>6908</v>
      </c>
      <c r="E22" s="4" t="s">
        <v>169</v>
      </c>
      <c r="F22" t="s">
        <v>169</v>
      </c>
      <c r="G22" t="s">
        <v>59</v>
      </c>
      <c r="H22" t="s">
        <v>59</v>
      </c>
      <c r="I22" t="s">
        <v>59</v>
      </c>
      <c r="K22" t="s">
        <v>59</v>
      </c>
      <c r="L22">
        <v>21</v>
      </c>
      <c r="M22">
        <v>1</v>
      </c>
      <c r="N22" s="71" t="s">
        <v>100</v>
      </c>
      <c r="S22" s="4" t="s">
        <v>482</v>
      </c>
      <c r="T22" s="4" t="s">
        <v>7319</v>
      </c>
      <c r="W22" s="4" t="s">
        <v>15956</v>
      </c>
      <c r="X22" s="4" t="s">
        <v>674</v>
      </c>
      <c r="Y22" s="4"/>
      <c r="Z22" s="4"/>
      <c r="AA22" s="4"/>
      <c r="AB22" s="4" t="s">
        <v>768</v>
      </c>
      <c r="AD22" s="4" t="s">
        <v>15956</v>
      </c>
      <c r="AE22" s="4" t="s">
        <v>38690</v>
      </c>
      <c r="AF22" s="4" t="s">
        <v>8345</v>
      </c>
      <c r="AG22" s="4" t="s">
        <v>15771</v>
      </c>
      <c r="AH22" s="4" t="s">
        <v>7661</v>
      </c>
      <c r="AI22" s="4"/>
      <c r="AJ22" s="4"/>
      <c r="AK22" s="4"/>
      <c r="AL22" s="4"/>
      <c r="AM22" s="4"/>
      <c r="AN22" s="4"/>
      <c r="AO22" s="4"/>
      <c r="AP22" s="4" t="s">
        <v>889</v>
      </c>
      <c r="AQ22" s="4" t="s">
        <v>890</v>
      </c>
      <c r="AR22" s="4" t="s">
        <v>842</v>
      </c>
      <c r="AS22" s="4" t="s">
        <v>21989</v>
      </c>
      <c r="AT22" s="4" t="s">
        <v>21990</v>
      </c>
      <c r="AU22" s="4" t="s">
        <v>456</v>
      </c>
      <c r="AV22" s="4" t="s">
        <v>16265</v>
      </c>
      <c r="AW22" s="4" t="s">
        <v>1167</v>
      </c>
      <c r="AX22" s="4"/>
      <c r="AY22" s="4"/>
      <c r="AZ22" s="4"/>
      <c r="BA22" s="4"/>
      <c r="BB22" s="4"/>
      <c r="BC22" s="4">
        <v>40</v>
      </c>
      <c r="BD22" t="str">
        <f>IF(AND(ADHOC!$G$15="",ADHOC!$S$4=""),"",IF(ADHOC!$G$15&lt;&gt;"",IF(ADHOC!$G$15=LEFT(Domein!$AS22,LEN(ADHOC!$G$15)),MAX(Domein!BD$1:'Domein'!BD21)+1,""),IF(ADHOC!$S$4=LEFT(Domein!$AS22,LEN(ADHOC!$S$4)),MAX(Domein!BD$1:'Domein'!BD21)+1,"")))</f>
        <v/>
      </c>
      <c r="BE22" t="str">
        <f t="shared" si="0"/>
        <v/>
      </c>
    </row>
    <row r="23" spans="2:57" x14ac:dyDescent="0.2">
      <c r="D23" s="71" t="s">
        <v>6909</v>
      </c>
      <c r="E23"/>
      <c r="G23" t="s">
        <v>168</v>
      </c>
      <c r="H23" t="s">
        <v>168</v>
      </c>
      <c r="I23" t="s">
        <v>168</v>
      </c>
      <c r="K23" t="s">
        <v>168</v>
      </c>
      <c r="L23">
        <v>22</v>
      </c>
      <c r="M23">
        <v>1</v>
      </c>
      <c r="N23" s="71" t="s">
        <v>100</v>
      </c>
      <c r="S23" s="4" t="s">
        <v>483</v>
      </c>
      <c r="T23" s="4" t="s">
        <v>7320</v>
      </c>
      <c r="W23" s="4" t="s">
        <v>7511</v>
      </c>
      <c r="X23" s="4" t="s">
        <v>674</v>
      </c>
      <c r="Y23" s="4"/>
      <c r="Z23" s="4"/>
      <c r="AA23" s="4"/>
      <c r="AB23" s="4" t="s">
        <v>33920</v>
      </c>
      <c r="AD23" s="4" t="s">
        <v>7511</v>
      </c>
      <c r="AE23" s="4" t="s">
        <v>8547</v>
      </c>
      <c r="AF23" s="4" t="s">
        <v>736</v>
      </c>
      <c r="AG23" s="4" t="s">
        <v>36224</v>
      </c>
      <c r="AH23" s="4" t="s">
        <v>7662</v>
      </c>
      <c r="AI23" s="4"/>
      <c r="AJ23" s="4"/>
      <c r="AK23" s="4"/>
      <c r="AL23" s="4"/>
      <c r="AM23" s="4"/>
      <c r="AN23" s="4"/>
      <c r="AO23" s="4"/>
      <c r="AP23" s="4" t="s">
        <v>891</v>
      </c>
      <c r="AQ23" s="4" t="s">
        <v>892</v>
      </c>
      <c r="AR23" s="4" t="s">
        <v>881</v>
      </c>
      <c r="AS23" s="4" t="s">
        <v>21991</v>
      </c>
      <c r="AT23" s="4" t="s">
        <v>21992</v>
      </c>
      <c r="AU23" s="4" t="s">
        <v>456</v>
      </c>
      <c r="AV23" s="4" t="s">
        <v>16265</v>
      </c>
      <c r="AW23" s="4" t="s">
        <v>1167</v>
      </c>
      <c r="AX23" s="4"/>
      <c r="AY23" s="4"/>
      <c r="AZ23" s="4"/>
      <c r="BA23" s="4"/>
      <c r="BB23" s="4"/>
      <c r="BC23" s="4">
        <v>40</v>
      </c>
      <c r="BD23" t="str">
        <f>IF(AND(ADHOC!$G$15="",ADHOC!$S$4=""),"",IF(ADHOC!$G$15&lt;&gt;"",IF(ADHOC!$G$15=LEFT(Domein!$AS23,LEN(ADHOC!$G$15)),MAX(Domein!BD$1:'Domein'!BD22)+1,""),IF(ADHOC!$S$4=LEFT(Domein!$AS23,LEN(ADHOC!$S$4)),MAX(Domein!BD$1:'Domein'!BD22)+1,"")))</f>
        <v/>
      </c>
      <c r="BE23" t="str">
        <f t="shared" si="0"/>
        <v/>
      </c>
    </row>
    <row r="24" spans="2:57" x14ac:dyDescent="0.2">
      <c r="D24" s="71" t="s">
        <v>6910</v>
      </c>
      <c r="E24"/>
      <c r="G24" t="s">
        <v>167</v>
      </c>
      <c r="H24" t="s">
        <v>167</v>
      </c>
      <c r="I24" t="s">
        <v>167</v>
      </c>
      <c r="K24" t="s">
        <v>167</v>
      </c>
      <c r="L24">
        <v>23</v>
      </c>
      <c r="M24">
        <v>1</v>
      </c>
      <c r="N24" s="71" t="s">
        <v>100</v>
      </c>
      <c r="S24" s="4" t="s">
        <v>484</v>
      </c>
      <c r="T24" s="4" t="s">
        <v>530</v>
      </c>
      <c r="W24" s="4" t="s">
        <v>7512</v>
      </c>
      <c r="X24" s="4" t="s">
        <v>674</v>
      </c>
      <c r="Y24" s="4"/>
      <c r="Z24" s="4"/>
      <c r="AA24" s="4"/>
      <c r="AB24" s="4" t="s">
        <v>769</v>
      </c>
      <c r="AD24" s="4" t="s">
        <v>7512</v>
      </c>
      <c r="AE24" s="4" t="s">
        <v>38691</v>
      </c>
      <c r="AF24" s="4" t="s">
        <v>8103</v>
      </c>
      <c r="AG24" s="4" t="s">
        <v>21767</v>
      </c>
      <c r="AH24" s="4" t="s">
        <v>7663</v>
      </c>
      <c r="AI24" s="4"/>
      <c r="AJ24" s="4"/>
      <c r="AK24" s="4"/>
      <c r="AL24" s="4"/>
      <c r="AM24" s="4"/>
      <c r="AN24" s="4"/>
      <c r="AO24" s="4"/>
      <c r="AP24" s="4" t="s">
        <v>279</v>
      </c>
      <c r="AQ24" s="4" t="s">
        <v>893</v>
      </c>
      <c r="AR24" s="4" t="s">
        <v>842</v>
      </c>
      <c r="AS24" s="4" t="s">
        <v>21993</v>
      </c>
      <c r="AT24" s="4" t="s">
        <v>21994</v>
      </c>
      <c r="AU24" s="4" t="s">
        <v>456</v>
      </c>
      <c r="AV24" s="4" t="s">
        <v>16265</v>
      </c>
      <c r="AW24" s="4" t="s">
        <v>701</v>
      </c>
      <c r="AX24" s="4"/>
      <c r="AY24" s="4"/>
      <c r="AZ24" s="4"/>
      <c r="BA24" s="4"/>
      <c r="BB24" s="4"/>
      <c r="BC24" s="4">
        <v>40</v>
      </c>
      <c r="BD24" t="str">
        <f>IF(AND(ADHOC!$G$15="",ADHOC!$S$4=""),"",IF(ADHOC!$G$15&lt;&gt;"",IF(ADHOC!$G$15=LEFT(Domein!$AS24,LEN(ADHOC!$G$15)),MAX(Domein!BD$1:'Domein'!BD23)+1,""),IF(ADHOC!$S$4=LEFT(Domein!$AS24,LEN(ADHOC!$S$4)),MAX(Domein!BD$1:'Domein'!BD23)+1,"")))</f>
        <v/>
      </c>
      <c r="BE24" t="str">
        <f t="shared" si="0"/>
        <v/>
      </c>
    </row>
    <row r="25" spans="2:57" x14ac:dyDescent="0.2">
      <c r="D25" s="71" t="s">
        <v>6911</v>
      </c>
      <c r="E25"/>
      <c r="G25" t="s">
        <v>170</v>
      </c>
      <c r="H25" t="s">
        <v>170</v>
      </c>
      <c r="I25" t="s">
        <v>170</v>
      </c>
      <c r="K25" t="s">
        <v>170</v>
      </c>
      <c r="L25">
        <v>24</v>
      </c>
      <c r="M25">
        <v>1</v>
      </c>
      <c r="N25" s="71" t="s">
        <v>100</v>
      </c>
      <c r="S25" s="4" t="s">
        <v>486</v>
      </c>
      <c r="T25" s="4" t="s">
        <v>531</v>
      </c>
      <c r="W25" s="4" t="s">
        <v>698</v>
      </c>
      <c r="X25" s="4" t="s">
        <v>674</v>
      </c>
      <c r="Y25" s="4"/>
      <c r="Z25" s="4"/>
      <c r="AA25" s="4"/>
      <c r="AB25" s="4" t="s">
        <v>16274</v>
      </c>
      <c r="AD25" s="4" t="s">
        <v>698</v>
      </c>
      <c r="AE25" s="4" t="s">
        <v>36505</v>
      </c>
      <c r="AF25" s="4" t="s">
        <v>8505</v>
      </c>
      <c r="AG25" s="4" t="s">
        <v>8552</v>
      </c>
      <c r="AH25" s="4" t="s">
        <v>36774</v>
      </c>
      <c r="AI25" s="4"/>
      <c r="AJ25" s="4"/>
      <c r="AK25" s="4"/>
      <c r="AL25" s="4"/>
      <c r="AM25" s="4"/>
      <c r="AN25" s="4"/>
      <c r="AO25" s="4"/>
      <c r="AP25" s="4" t="s">
        <v>894</v>
      </c>
      <c r="AQ25" s="4" t="s">
        <v>895</v>
      </c>
      <c r="AR25" s="4" t="s">
        <v>867</v>
      </c>
      <c r="AS25" s="4" t="s">
        <v>21995</v>
      </c>
      <c r="AT25" s="4" t="s">
        <v>21996</v>
      </c>
      <c r="AU25" s="4" t="s">
        <v>456</v>
      </c>
      <c r="AV25" s="4" t="s">
        <v>16265</v>
      </c>
      <c r="AW25" s="4" t="s">
        <v>701</v>
      </c>
      <c r="AX25" s="4"/>
      <c r="AY25" s="4"/>
      <c r="AZ25" s="4"/>
      <c r="BA25" s="4"/>
      <c r="BB25" s="4"/>
      <c r="BC25" s="4">
        <v>40</v>
      </c>
      <c r="BD25" t="str">
        <f>IF(AND(ADHOC!$G$15="",ADHOC!$S$4=""),"",IF(ADHOC!$G$15&lt;&gt;"",IF(ADHOC!$G$15=LEFT(Domein!$AS25,LEN(ADHOC!$G$15)),MAX(Domein!BD$1:'Domein'!BD24)+1,""),IF(ADHOC!$S$4=LEFT(Domein!$AS25,LEN(ADHOC!$S$4)),MAX(Domein!BD$1:'Domein'!BD24)+1,"")))</f>
        <v/>
      </c>
      <c r="BE25" t="str">
        <f t="shared" si="0"/>
        <v/>
      </c>
    </row>
    <row r="26" spans="2:57" x14ac:dyDescent="0.2">
      <c r="D26" t="s">
        <v>47</v>
      </c>
      <c r="E26" s="4" t="s">
        <v>58</v>
      </c>
      <c r="F26" t="s">
        <v>58</v>
      </c>
      <c r="G26" t="s">
        <v>358</v>
      </c>
      <c r="H26" t="s">
        <v>358</v>
      </c>
      <c r="I26" t="s">
        <v>358</v>
      </c>
      <c r="K26" t="s">
        <v>358</v>
      </c>
      <c r="L26">
        <v>25</v>
      </c>
      <c r="M26">
        <v>1</v>
      </c>
      <c r="N26" s="71" t="s">
        <v>100</v>
      </c>
      <c r="S26" s="4" t="s">
        <v>21934</v>
      </c>
      <c r="T26" s="4" t="s">
        <v>7321</v>
      </c>
      <c r="W26" s="4" t="s">
        <v>7010</v>
      </c>
      <c r="X26" s="4" t="s">
        <v>674</v>
      </c>
      <c r="Y26" s="4"/>
      <c r="Z26" s="4"/>
      <c r="AA26" s="4"/>
      <c r="AB26" s="4" t="s">
        <v>770</v>
      </c>
      <c r="AD26" s="4" t="s">
        <v>7010</v>
      </c>
      <c r="AE26" s="4" t="s">
        <v>38098</v>
      </c>
      <c r="AF26" s="4" t="s">
        <v>36910</v>
      </c>
      <c r="AG26" t="s">
        <v>841</v>
      </c>
      <c r="AH26" s="4" t="s">
        <v>33691</v>
      </c>
      <c r="AI26" s="4"/>
      <c r="AJ26" s="4"/>
      <c r="AK26" s="4"/>
      <c r="AL26" s="4"/>
      <c r="AM26" s="4"/>
      <c r="AN26" s="4"/>
      <c r="AO26" s="4"/>
      <c r="AP26" s="4" t="s">
        <v>278</v>
      </c>
      <c r="AQ26" s="4" t="s">
        <v>896</v>
      </c>
      <c r="AR26" s="4" t="s">
        <v>842</v>
      </c>
      <c r="AS26" s="4" t="s">
        <v>15311</v>
      </c>
      <c r="AT26" s="4" t="s">
        <v>15312</v>
      </c>
      <c r="AU26" s="4" t="s">
        <v>456</v>
      </c>
      <c r="AV26" s="4" t="s">
        <v>671</v>
      </c>
      <c r="AW26" s="4" t="s">
        <v>1167</v>
      </c>
      <c r="AX26" s="4"/>
      <c r="AY26" s="4"/>
      <c r="AZ26" s="4"/>
      <c r="BA26" s="4"/>
      <c r="BB26" s="4"/>
      <c r="BC26" s="4">
        <v>40</v>
      </c>
      <c r="BD26" t="str">
        <f>IF(AND(ADHOC!$G$15="",ADHOC!$S$4=""),"",IF(ADHOC!$G$15&lt;&gt;"",IF(ADHOC!$G$15=LEFT(Domein!$AS26,LEN(ADHOC!$G$15)),MAX(Domein!BD$1:'Domein'!BD25)+1,""),IF(ADHOC!$S$4=LEFT(Domein!$AS26,LEN(ADHOC!$S$4)),MAX(Domein!BD$1:'Domein'!BD25)+1,"")))</f>
        <v/>
      </c>
      <c r="BE26" t="str">
        <f t="shared" si="0"/>
        <v/>
      </c>
    </row>
    <row r="27" spans="2:57" x14ac:dyDescent="0.2">
      <c r="D27" s="71" t="s">
        <v>386</v>
      </c>
      <c r="F27" s="71" t="s">
        <v>400</v>
      </c>
      <c r="G27" s="39"/>
      <c r="L27">
        <v>26</v>
      </c>
      <c r="M27">
        <v>1</v>
      </c>
      <c r="N27" s="71" t="s">
        <v>100</v>
      </c>
      <c r="S27" s="4" t="s">
        <v>487</v>
      </c>
      <c r="T27" s="4" t="s">
        <v>7322</v>
      </c>
      <c r="W27" s="4" t="s">
        <v>699</v>
      </c>
      <c r="X27" s="4" t="s">
        <v>672</v>
      </c>
      <c r="Y27" s="4"/>
      <c r="Z27" s="4"/>
      <c r="AA27" s="4"/>
      <c r="AB27" s="4" t="s">
        <v>771</v>
      </c>
      <c r="AD27" s="4" t="s">
        <v>699</v>
      </c>
      <c r="AE27" s="4" t="s">
        <v>38099</v>
      </c>
      <c r="AF27" s="4" t="s">
        <v>8506</v>
      </c>
      <c r="AG27" t="s">
        <v>33162</v>
      </c>
      <c r="AH27" s="4" t="s">
        <v>719</v>
      </c>
      <c r="AI27" s="4"/>
      <c r="AJ27" s="4"/>
      <c r="AK27" s="4"/>
      <c r="AL27" s="4"/>
      <c r="AM27" s="4"/>
      <c r="AN27" s="4"/>
      <c r="AO27" s="4"/>
      <c r="AP27" s="4" t="s">
        <v>897</v>
      </c>
      <c r="AQ27" s="4" t="s">
        <v>898</v>
      </c>
      <c r="AR27" s="4" t="s">
        <v>854</v>
      </c>
      <c r="AS27" s="4" t="s">
        <v>34189</v>
      </c>
      <c r="AT27" s="4" t="s">
        <v>13719</v>
      </c>
      <c r="AU27" s="4" t="s">
        <v>456</v>
      </c>
      <c r="AV27" s="4" t="s">
        <v>671</v>
      </c>
      <c r="AW27" s="4" t="s">
        <v>1167</v>
      </c>
      <c r="AX27" s="4"/>
      <c r="AY27" s="4"/>
      <c r="AZ27" s="4"/>
      <c r="BA27" s="4"/>
      <c r="BB27" s="4"/>
      <c r="BC27" s="4">
        <v>40</v>
      </c>
      <c r="BD27" t="str">
        <f>IF(AND(ADHOC!$G$15="",ADHOC!$S$4=""),"",IF(ADHOC!$G$15&lt;&gt;"",IF(ADHOC!$G$15=LEFT(Domein!$AS27,LEN(ADHOC!$G$15)),MAX(Domein!BD$1:'Domein'!BD26)+1,""),IF(ADHOC!$S$4=LEFT(Domein!$AS27,LEN(ADHOC!$S$4)),MAX(Domein!BD$1:'Domein'!BD26)+1,"")))</f>
        <v/>
      </c>
      <c r="BE27" t="str">
        <f t="shared" si="0"/>
        <v/>
      </c>
    </row>
    <row r="28" spans="2:57" x14ac:dyDescent="0.2">
      <c r="B28" s="71"/>
      <c r="D28" s="71" t="s">
        <v>6912</v>
      </c>
      <c r="E28" s="4" t="s">
        <v>82</v>
      </c>
      <c r="F28" t="s">
        <v>82</v>
      </c>
      <c r="G28" s="39"/>
      <c r="H28" t="s">
        <v>82</v>
      </c>
      <c r="L28">
        <v>27</v>
      </c>
      <c r="M28">
        <v>1</v>
      </c>
      <c r="N28" s="71" t="s">
        <v>100</v>
      </c>
      <c r="S28" s="4" t="s">
        <v>17102</v>
      </c>
      <c r="T28" s="4" t="s">
        <v>7323</v>
      </c>
      <c r="W28" s="4" t="s">
        <v>8446</v>
      </c>
      <c r="X28" s="4" t="s">
        <v>674</v>
      </c>
      <c r="Y28" s="4"/>
      <c r="Z28" s="4"/>
      <c r="AA28" s="4"/>
      <c r="AB28" s="4" t="s">
        <v>8524</v>
      </c>
      <c r="AD28" s="4" t="s">
        <v>8446</v>
      </c>
      <c r="AE28" s="4" t="s">
        <v>13692</v>
      </c>
      <c r="AF28" s="4" t="s">
        <v>8507</v>
      </c>
      <c r="AH28" s="4" t="s">
        <v>15307</v>
      </c>
      <c r="AI28" s="4"/>
      <c r="AJ28" s="4"/>
      <c r="AK28" s="4"/>
      <c r="AL28" s="4"/>
      <c r="AM28" s="4"/>
      <c r="AN28" s="4"/>
      <c r="AO28" s="4"/>
      <c r="AP28" s="4" t="s">
        <v>7515</v>
      </c>
      <c r="AQ28" s="4" t="s">
        <v>7516</v>
      </c>
      <c r="AR28" s="4" t="s">
        <v>867</v>
      </c>
      <c r="AS28" s="4" t="s">
        <v>15313</v>
      </c>
      <c r="AT28" s="4" t="s">
        <v>15314</v>
      </c>
      <c r="AU28" s="4" t="s">
        <v>456</v>
      </c>
      <c r="AV28" s="4" t="s">
        <v>671</v>
      </c>
      <c r="AW28" s="4" t="s">
        <v>724</v>
      </c>
      <c r="AX28" s="4"/>
      <c r="AY28" s="4"/>
      <c r="AZ28" s="4"/>
      <c r="BA28" s="4"/>
      <c r="BB28" s="4"/>
      <c r="BC28" s="4">
        <v>40</v>
      </c>
      <c r="BD28" t="str">
        <f>IF(AND(ADHOC!$G$15="",ADHOC!$S$4=""),"",IF(ADHOC!$G$15&lt;&gt;"",IF(ADHOC!$G$15=LEFT(Domein!$AS28,LEN(ADHOC!$G$15)),MAX(Domein!BD$1:'Domein'!BD27)+1,""),IF(ADHOC!$S$4=LEFT(Domein!$AS28,LEN(ADHOC!$S$4)),MAX(Domein!BD$1:'Domein'!BD27)+1,"")))</f>
        <v/>
      </c>
      <c r="BE28" t="str">
        <f t="shared" si="0"/>
        <v/>
      </c>
    </row>
    <row r="29" spans="2:57" x14ac:dyDescent="0.2">
      <c r="D29" s="71" t="s">
        <v>364</v>
      </c>
      <c r="E29" s="4" t="s">
        <v>3</v>
      </c>
      <c r="F29" t="s">
        <v>3</v>
      </c>
      <c r="H29" t="s">
        <v>3</v>
      </c>
      <c r="L29">
        <v>28</v>
      </c>
      <c r="M29">
        <v>1</v>
      </c>
      <c r="N29" s="71" t="s">
        <v>100</v>
      </c>
      <c r="S29" s="4" t="s">
        <v>17103</v>
      </c>
      <c r="T29" s="4" t="s">
        <v>38453</v>
      </c>
      <c r="W29" s="4" t="s">
        <v>16409</v>
      </c>
      <c r="X29" s="4" t="s">
        <v>700</v>
      </c>
      <c r="Y29" s="4"/>
      <c r="Z29" s="4"/>
      <c r="AA29" s="4"/>
      <c r="AB29" s="4" t="s">
        <v>772</v>
      </c>
      <c r="AD29" s="4" t="s">
        <v>16409</v>
      </c>
      <c r="AE29" s="4" t="s">
        <v>38105</v>
      </c>
      <c r="AF29" s="4" t="s">
        <v>8508</v>
      </c>
      <c r="AH29" s="4" t="s">
        <v>8504</v>
      </c>
      <c r="AI29" s="4"/>
      <c r="AJ29" s="4"/>
      <c r="AK29" s="4"/>
      <c r="AL29" s="4"/>
      <c r="AM29" s="4"/>
      <c r="AN29" s="4"/>
      <c r="AO29" s="4"/>
      <c r="AP29" s="4" t="s">
        <v>281</v>
      </c>
      <c r="AQ29" s="4" t="s">
        <v>900</v>
      </c>
      <c r="AR29" s="4" t="s">
        <v>901</v>
      </c>
      <c r="AS29" s="4" t="s">
        <v>15315</v>
      </c>
      <c r="AT29" s="4" t="s">
        <v>15314</v>
      </c>
      <c r="AU29" s="4" t="s">
        <v>456</v>
      </c>
      <c r="AV29" s="4" t="s">
        <v>671</v>
      </c>
      <c r="AW29" s="4" t="s">
        <v>724</v>
      </c>
      <c r="AX29" s="4"/>
      <c r="AY29" s="4"/>
      <c r="AZ29" s="4"/>
      <c r="BA29" s="4"/>
      <c r="BB29" s="4"/>
      <c r="BC29" s="4">
        <v>40</v>
      </c>
      <c r="BD29" t="str">
        <f>IF(AND(ADHOC!$G$15="",ADHOC!$S$4=""),"",IF(ADHOC!$G$15&lt;&gt;"",IF(ADHOC!$G$15=LEFT(Domein!$AS29,LEN(ADHOC!$G$15)),MAX(Domein!BD$1:'Domein'!BD28)+1,""),IF(ADHOC!$S$4=LEFT(Domein!$AS29,LEN(ADHOC!$S$4)),MAX(Domein!BD$1:'Domein'!BD28)+1,"")))</f>
        <v/>
      </c>
      <c r="BE29" t="str">
        <f t="shared" si="0"/>
        <v/>
      </c>
    </row>
    <row r="30" spans="2:57" x14ac:dyDescent="0.2">
      <c r="D30" s="71" t="s">
        <v>365</v>
      </c>
      <c r="E30" s="4" t="s">
        <v>275</v>
      </c>
      <c r="F30" t="s">
        <v>275</v>
      </c>
      <c r="L30">
        <v>29</v>
      </c>
      <c r="M30">
        <v>1</v>
      </c>
      <c r="N30" s="71" t="s">
        <v>100</v>
      </c>
      <c r="S30" s="4" t="s">
        <v>17104</v>
      </c>
      <c r="T30" s="4" t="s">
        <v>7324</v>
      </c>
      <c r="W30" s="4" t="s">
        <v>682</v>
      </c>
      <c r="X30" s="4" t="s">
        <v>674</v>
      </c>
      <c r="Y30" s="4"/>
      <c r="Z30" s="4"/>
      <c r="AA30" s="4"/>
      <c r="AB30" s="4" t="s">
        <v>773</v>
      </c>
      <c r="AD30" s="4" t="s">
        <v>682</v>
      </c>
      <c r="AE30" s="4" t="s">
        <v>21010</v>
      </c>
      <c r="AF30" s="4" t="s">
        <v>15799</v>
      </c>
      <c r="AH30" s="4" t="s">
        <v>17407</v>
      </c>
      <c r="AI30" s="4"/>
      <c r="AJ30" s="4"/>
      <c r="AK30" s="4"/>
      <c r="AL30" s="4"/>
      <c r="AM30" s="4"/>
      <c r="AN30" s="4"/>
      <c r="AO30" s="4"/>
      <c r="AP30" s="4" t="s">
        <v>902</v>
      </c>
      <c r="AQ30" s="4" t="s">
        <v>903</v>
      </c>
      <c r="AR30" s="4" t="s">
        <v>869</v>
      </c>
      <c r="AS30" s="4" t="s">
        <v>15329</v>
      </c>
      <c r="AT30" s="4" t="s">
        <v>15330</v>
      </c>
      <c r="AU30" s="4" t="s">
        <v>456</v>
      </c>
      <c r="AV30" s="4" t="s">
        <v>671</v>
      </c>
      <c r="AW30" s="4" t="s">
        <v>701</v>
      </c>
      <c r="AX30" s="4"/>
      <c r="AY30" s="4"/>
      <c r="AZ30" s="4"/>
      <c r="BA30" s="4"/>
      <c r="BB30" s="4"/>
      <c r="BC30" s="4">
        <v>40</v>
      </c>
      <c r="BD30" t="str">
        <f>IF(AND(ADHOC!$G$15="",ADHOC!$S$4=""),"",IF(ADHOC!$G$15&lt;&gt;"",IF(ADHOC!$G$15=LEFT(Domein!$AS30,LEN(ADHOC!$G$15)),MAX(Domein!BD$1:'Domein'!BD29)+1,""),IF(ADHOC!$S$4=LEFT(Domein!$AS30,LEN(ADHOC!$S$4)),MAX(Domein!BD$1:'Domein'!BD29)+1,"")))</f>
        <v/>
      </c>
      <c r="BE30" t="str">
        <f t="shared" si="0"/>
        <v/>
      </c>
    </row>
    <row r="31" spans="2:57" x14ac:dyDescent="0.2">
      <c r="D31" s="71" t="s">
        <v>366</v>
      </c>
      <c r="E31"/>
      <c r="F31" t="s">
        <v>21901</v>
      </c>
      <c r="L31">
        <v>30</v>
      </c>
      <c r="M31">
        <v>1</v>
      </c>
      <c r="N31" s="71" t="s">
        <v>100</v>
      </c>
      <c r="S31" s="4" t="s">
        <v>17105</v>
      </c>
      <c r="T31" s="4" t="s">
        <v>38454</v>
      </c>
      <c r="W31" s="4" t="s">
        <v>683</v>
      </c>
      <c r="X31" s="4" t="s">
        <v>674</v>
      </c>
      <c r="Y31" s="4"/>
      <c r="Z31" s="4"/>
      <c r="AA31" s="4"/>
      <c r="AB31" s="4" t="s">
        <v>16275</v>
      </c>
      <c r="AD31" s="4" t="s">
        <v>683</v>
      </c>
      <c r="AE31" s="4" t="s">
        <v>36150</v>
      </c>
      <c r="AF31" s="4" t="s">
        <v>20895</v>
      </c>
      <c r="AH31" s="4" t="s">
        <v>13664</v>
      </c>
      <c r="AI31" s="4"/>
      <c r="AJ31" s="4"/>
      <c r="AK31" s="4"/>
      <c r="AL31" s="4"/>
      <c r="AM31" s="4"/>
      <c r="AN31" s="4"/>
      <c r="AO31" s="4"/>
      <c r="AP31" s="4" t="s">
        <v>905</v>
      </c>
      <c r="AQ31" s="4" t="s">
        <v>906</v>
      </c>
      <c r="AR31" s="4" t="s">
        <v>842</v>
      </c>
      <c r="AS31" s="4" t="s">
        <v>15331</v>
      </c>
      <c r="AT31" s="4" t="s">
        <v>15332</v>
      </c>
      <c r="AU31" s="4" t="s">
        <v>456</v>
      </c>
      <c r="AV31" s="4" t="s">
        <v>671</v>
      </c>
      <c r="AW31" s="4" t="s">
        <v>701</v>
      </c>
      <c r="AX31" s="4"/>
      <c r="AY31" s="4"/>
      <c r="AZ31" s="4"/>
      <c r="BA31" s="4"/>
      <c r="BB31" s="4"/>
      <c r="BC31" s="4">
        <v>40</v>
      </c>
      <c r="BD31" t="str">
        <f>IF(AND(ADHOC!$G$15="",ADHOC!$S$4=""),"",IF(ADHOC!$G$15&lt;&gt;"",IF(ADHOC!$G$15=LEFT(Domein!$AS31,LEN(ADHOC!$G$15)),MAX(Domein!BD$1:'Domein'!BD30)+1,""),IF(ADHOC!$S$4=LEFT(Domein!$AS31,LEN(ADHOC!$S$4)),MAX(Domein!BD$1:'Domein'!BD30)+1,"")))</f>
        <v/>
      </c>
      <c r="BE31" t="str">
        <f t="shared" si="0"/>
        <v/>
      </c>
    </row>
    <row r="32" spans="2:57" x14ac:dyDescent="0.2">
      <c r="D32" s="71" t="s">
        <v>6913</v>
      </c>
      <c r="E32" s="4" t="s">
        <v>354</v>
      </c>
      <c r="L32">
        <v>31</v>
      </c>
      <c r="M32">
        <v>1</v>
      </c>
      <c r="N32" s="71" t="s">
        <v>100</v>
      </c>
      <c r="S32" s="4" t="s">
        <v>17106</v>
      </c>
      <c r="T32" s="4" t="s">
        <v>38455</v>
      </c>
      <c r="W32" s="4" t="s">
        <v>684</v>
      </c>
      <c r="X32" s="4" t="s">
        <v>674</v>
      </c>
      <c r="Y32" s="4"/>
      <c r="Z32" s="4"/>
      <c r="AA32" s="4"/>
      <c r="AB32" s="4" t="s">
        <v>35500</v>
      </c>
      <c r="AD32" s="4" t="s">
        <v>684</v>
      </c>
      <c r="AE32" s="4" t="s">
        <v>8346</v>
      </c>
      <c r="AF32" s="4" t="s">
        <v>761</v>
      </c>
      <c r="AH32" s="4" t="s">
        <v>720</v>
      </c>
      <c r="AI32" s="4"/>
      <c r="AJ32" s="4"/>
      <c r="AK32" s="4"/>
      <c r="AL32" s="4"/>
      <c r="AM32" s="4"/>
      <c r="AN32" s="4"/>
      <c r="AO32" s="4"/>
      <c r="AP32" s="4" t="s">
        <v>907</v>
      </c>
      <c r="AQ32" s="4" t="s">
        <v>908</v>
      </c>
      <c r="AR32" s="4" t="s">
        <v>842</v>
      </c>
      <c r="AS32" s="4" t="s">
        <v>15967</v>
      </c>
      <c r="AT32" s="4" t="s">
        <v>15968</v>
      </c>
      <c r="AU32" s="4" t="s">
        <v>456</v>
      </c>
      <c r="AV32" s="4" t="s">
        <v>671</v>
      </c>
      <c r="AW32" s="4" t="s">
        <v>701</v>
      </c>
      <c r="AX32" s="4"/>
      <c r="AY32" s="4"/>
      <c r="AZ32" s="4"/>
      <c r="BA32" s="4"/>
      <c r="BB32" s="4"/>
      <c r="BC32" s="4">
        <v>40</v>
      </c>
      <c r="BD32" t="str">
        <f>IF(AND(ADHOC!$G$15="",ADHOC!$S$4=""),"",IF(ADHOC!$G$15&lt;&gt;"",IF(ADHOC!$G$15=LEFT(Domein!$AS32,LEN(ADHOC!$G$15)),MAX(Domein!BD$1:'Domein'!BD31)+1,""),IF(ADHOC!$S$4=LEFT(Domein!$AS32,LEN(ADHOC!$S$4)),MAX(Domein!BD$1:'Domein'!BD31)+1,"")))</f>
        <v/>
      </c>
      <c r="BE32" t="str">
        <f t="shared" si="0"/>
        <v/>
      </c>
    </row>
    <row r="33" spans="4:57" x14ac:dyDescent="0.2">
      <c r="D33" t="s">
        <v>255</v>
      </c>
      <c r="E33" s="4" t="s">
        <v>276</v>
      </c>
      <c r="F33" s="4"/>
      <c r="L33">
        <v>32</v>
      </c>
      <c r="M33">
        <v>1</v>
      </c>
      <c r="N33" s="71" t="s">
        <v>100</v>
      </c>
      <c r="S33" s="4" t="s">
        <v>17107</v>
      </c>
      <c r="T33" s="4" t="s">
        <v>532</v>
      </c>
      <c r="W33" s="4" t="s">
        <v>685</v>
      </c>
      <c r="X33" s="4" t="s">
        <v>674</v>
      </c>
      <c r="Y33" s="4"/>
      <c r="Z33" s="4"/>
      <c r="AA33" s="4"/>
      <c r="AB33" s="4" t="s">
        <v>774</v>
      </c>
      <c r="AD33" s="4" t="s">
        <v>685</v>
      </c>
      <c r="AE33" s="4" t="s">
        <v>33542</v>
      </c>
      <c r="AF33" s="4" t="s">
        <v>8509</v>
      </c>
      <c r="AH33" s="4" t="s">
        <v>7664</v>
      </c>
      <c r="AI33" s="4"/>
      <c r="AK33" s="4"/>
      <c r="AL33" s="4"/>
      <c r="AM33" s="4"/>
      <c r="AN33" s="4"/>
      <c r="AO33" s="4"/>
      <c r="AP33" s="4" t="s">
        <v>115</v>
      </c>
      <c r="AQ33" s="4" t="s">
        <v>904</v>
      </c>
      <c r="AR33" s="4" t="s">
        <v>854</v>
      </c>
      <c r="AS33" s="4" t="s">
        <v>15969</v>
      </c>
      <c r="AT33" s="4" t="s">
        <v>15968</v>
      </c>
      <c r="AU33" s="4" t="s">
        <v>456</v>
      </c>
      <c r="AV33" s="4" t="s">
        <v>671</v>
      </c>
      <c r="AW33" s="4" t="s">
        <v>701</v>
      </c>
      <c r="AX33" s="4"/>
      <c r="AY33" s="4"/>
      <c r="AZ33" s="4"/>
      <c r="BA33" s="4"/>
      <c r="BB33" s="4"/>
      <c r="BC33" s="4">
        <v>40</v>
      </c>
      <c r="BD33" t="str">
        <f>IF(AND(ADHOC!$G$15="",ADHOC!$S$4=""),"",IF(ADHOC!$G$15&lt;&gt;"",IF(ADHOC!$G$15=LEFT(Domein!$AS33,LEN(ADHOC!$G$15)),MAX(Domein!BD$1:'Domein'!BD32)+1,""),IF(ADHOC!$S$4=LEFT(Domein!$AS33,LEN(ADHOC!$S$4)),MAX(Domein!BD$1:'Domein'!BD32)+1,"")))</f>
        <v/>
      </c>
      <c r="BE33" t="str">
        <f t="shared" si="0"/>
        <v/>
      </c>
    </row>
    <row r="34" spans="4:57" x14ac:dyDescent="0.2">
      <c r="D34" s="71" t="s">
        <v>6914</v>
      </c>
      <c r="E34"/>
      <c r="F34" t="s">
        <v>186</v>
      </c>
      <c r="H34" t="s">
        <v>186</v>
      </c>
      <c r="L34">
        <v>33</v>
      </c>
      <c r="M34">
        <v>1</v>
      </c>
      <c r="N34" s="71" t="s">
        <v>100</v>
      </c>
      <c r="S34" s="4" t="s">
        <v>488</v>
      </c>
      <c r="T34" s="4" t="s">
        <v>542</v>
      </c>
      <c r="W34" s="4" t="s">
        <v>686</v>
      </c>
      <c r="X34" s="4" t="s">
        <v>674</v>
      </c>
      <c r="Y34" s="4"/>
      <c r="Z34" s="4"/>
      <c r="AA34" s="4"/>
      <c r="AB34" s="4" t="s">
        <v>15800</v>
      </c>
      <c r="AD34" s="4" t="s">
        <v>686</v>
      </c>
      <c r="AE34" s="4" t="s">
        <v>33543</v>
      </c>
      <c r="AF34" s="4" t="s">
        <v>8510</v>
      </c>
      <c r="AH34" s="4" t="s">
        <v>32264</v>
      </c>
      <c r="AI34" s="4"/>
      <c r="AK34" s="4"/>
      <c r="AL34" s="4"/>
      <c r="AM34" s="4"/>
      <c r="AN34" s="4"/>
      <c r="AO34" s="4"/>
      <c r="AP34" s="4" t="s">
        <v>909</v>
      </c>
      <c r="AQ34" s="4" t="s">
        <v>910</v>
      </c>
      <c r="AR34" s="4" t="s">
        <v>842</v>
      </c>
      <c r="AS34" s="4" t="s">
        <v>34190</v>
      </c>
      <c r="AT34" s="4" t="s">
        <v>13719</v>
      </c>
      <c r="AU34" s="4" t="s">
        <v>456</v>
      </c>
      <c r="AV34" s="4" t="s">
        <v>671</v>
      </c>
      <c r="AW34" s="4" t="s">
        <v>1167</v>
      </c>
      <c r="AX34" s="4"/>
      <c r="AY34" s="4"/>
      <c r="AZ34" s="4"/>
      <c r="BA34" s="4"/>
      <c r="BB34" s="4"/>
      <c r="BC34" s="4">
        <v>40</v>
      </c>
      <c r="BD34" t="str">
        <f>IF(AND(ADHOC!$G$15="",ADHOC!$S$4=""),"",IF(ADHOC!$G$15&lt;&gt;"",IF(ADHOC!$G$15=LEFT(Domein!$AS34,LEN(ADHOC!$G$15)),MAX(Domein!BD$1:'Domein'!BD33)+1,""),IF(ADHOC!$S$4=LEFT(Domein!$AS34,LEN(ADHOC!$S$4)),MAX(Domein!BD$1:'Domein'!BD33)+1,"")))</f>
        <v/>
      </c>
      <c r="BE34" t="str">
        <f t="shared" si="0"/>
        <v/>
      </c>
    </row>
    <row r="35" spans="4:57" x14ac:dyDescent="0.2">
      <c r="D35" s="71" t="s">
        <v>6896</v>
      </c>
      <c r="E35"/>
      <c r="L35">
        <v>34</v>
      </c>
      <c r="M35">
        <v>1</v>
      </c>
      <c r="N35" s="71" t="s">
        <v>857</v>
      </c>
      <c r="S35" s="4" t="s">
        <v>489</v>
      </c>
      <c r="T35" s="4" t="s">
        <v>543</v>
      </c>
      <c r="W35" s="4" t="s">
        <v>687</v>
      </c>
      <c r="X35" s="4" t="s">
        <v>674</v>
      </c>
      <c r="Y35" s="4"/>
      <c r="Z35" s="4"/>
      <c r="AA35" s="4"/>
      <c r="AB35" s="4" t="s">
        <v>8525</v>
      </c>
      <c r="AD35" s="4" t="s">
        <v>687</v>
      </c>
      <c r="AE35" s="4" t="s">
        <v>11959</v>
      </c>
      <c r="AF35" s="4" t="s">
        <v>8511</v>
      </c>
      <c r="AH35" s="4" t="s">
        <v>721</v>
      </c>
      <c r="AI35" s="4"/>
      <c r="AK35" s="4"/>
      <c r="AL35" s="4"/>
      <c r="AM35" s="4"/>
      <c r="AN35" s="4"/>
      <c r="AO35" s="4"/>
      <c r="AP35" s="4" t="s">
        <v>911</v>
      </c>
      <c r="AQ35" s="4" t="s">
        <v>912</v>
      </c>
      <c r="AR35" s="4" t="s">
        <v>913</v>
      </c>
      <c r="AS35" s="4" t="s">
        <v>38081</v>
      </c>
      <c r="AT35" s="4" t="s">
        <v>38082</v>
      </c>
      <c r="AU35" s="4" t="s">
        <v>456</v>
      </c>
      <c r="AV35" s="4" t="s">
        <v>16265</v>
      </c>
      <c r="AW35" s="4" t="s">
        <v>724</v>
      </c>
      <c r="AX35" s="4"/>
      <c r="AY35" s="4"/>
      <c r="AZ35" s="4"/>
      <c r="BA35" s="4"/>
      <c r="BB35" s="4"/>
      <c r="BC35" s="4">
        <v>40</v>
      </c>
      <c r="BD35" t="str">
        <f>IF(AND(ADHOC!$G$15="",ADHOC!$S$4=""),"",IF(ADHOC!$G$15&lt;&gt;"",IF(ADHOC!$G$15=LEFT(Domein!$AS35,LEN(ADHOC!$G$15)),MAX(Domein!BD$1:'Domein'!BD34)+1,""),IF(ADHOC!$S$4=LEFT(Domein!$AS35,LEN(ADHOC!$S$4)),MAX(Domein!BD$1:'Domein'!BD34)+1,"")))</f>
        <v/>
      </c>
      <c r="BE35" t="str">
        <f t="shared" si="0"/>
        <v/>
      </c>
    </row>
    <row r="36" spans="4:57" x14ac:dyDescent="0.2">
      <c r="D36" t="s">
        <v>6915</v>
      </c>
      <c r="E36" s="4" t="s">
        <v>79</v>
      </c>
      <c r="F36" t="s">
        <v>79</v>
      </c>
      <c r="J36" t="s">
        <v>79</v>
      </c>
      <c r="L36">
        <v>35</v>
      </c>
      <c r="M36">
        <v>1</v>
      </c>
      <c r="S36" s="4" t="s">
        <v>490</v>
      </c>
      <c r="T36" s="4" t="s">
        <v>7644</v>
      </c>
      <c r="W36" s="4" t="s">
        <v>688</v>
      </c>
      <c r="X36" s="4" t="s">
        <v>674</v>
      </c>
      <c r="Y36" s="4"/>
      <c r="Z36" s="4"/>
      <c r="AA36" s="4"/>
      <c r="AB36" s="4" t="s">
        <v>8526</v>
      </c>
      <c r="AD36" s="4" t="s">
        <v>688</v>
      </c>
      <c r="AE36" s="4" t="s">
        <v>13834</v>
      </c>
      <c r="AF36" s="4" t="s">
        <v>21766</v>
      </c>
      <c r="AH36" s="4" t="s">
        <v>722</v>
      </c>
      <c r="AI36" s="4"/>
      <c r="AK36" s="4"/>
      <c r="AM36" s="4"/>
      <c r="AN36" s="4"/>
      <c r="AO36" s="4"/>
      <c r="AP36" s="4" t="s">
        <v>116</v>
      </c>
      <c r="AQ36" s="4" t="s">
        <v>914</v>
      </c>
      <c r="AR36" s="4" t="s">
        <v>899</v>
      </c>
      <c r="AS36" s="4" t="s">
        <v>38083</v>
      </c>
      <c r="AT36" s="4" t="s">
        <v>38084</v>
      </c>
      <c r="AU36" s="4" t="s">
        <v>456</v>
      </c>
      <c r="AV36" s="4" t="s">
        <v>16265</v>
      </c>
      <c r="AW36" s="4" t="s">
        <v>724</v>
      </c>
      <c r="AX36" s="4"/>
      <c r="AY36" s="4"/>
      <c r="AZ36" s="4"/>
      <c r="BA36" s="4"/>
      <c r="BB36" s="4"/>
      <c r="BC36" s="4">
        <v>40</v>
      </c>
      <c r="BD36" t="str">
        <f>IF(AND(ADHOC!$G$15="",ADHOC!$S$4=""),"",IF(ADHOC!$G$15&lt;&gt;"",IF(ADHOC!$G$15=LEFT(Domein!$AS36,LEN(ADHOC!$G$15)),MAX(Domein!BD$1:'Domein'!BD35)+1,""),IF(ADHOC!$S$4=LEFT(Domein!$AS36,LEN(ADHOC!$S$4)),MAX(Domein!BD$1:'Domein'!BD35)+1,"")))</f>
        <v/>
      </c>
      <c r="BE36" t="str">
        <f t="shared" si="0"/>
        <v/>
      </c>
    </row>
    <row r="37" spans="4:57" x14ac:dyDescent="0.2">
      <c r="D37" t="s">
        <v>6916</v>
      </c>
      <c r="E37" s="4" t="s">
        <v>164</v>
      </c>
      <c r="F37" t="s">
        <v>164</v>
      </c>
      <c r="J37" t="s">
        <v>164</v>
      </c>
      <c r="L37">
        <v>36</v>
      </c>
      <c r="M37">
        <v>1</v>
      </c>
      <c r="S37" s="4" t="s">
        <v>491</v>
      </c>
      <c r="T37" s="4" t="s">
        <v>533</v>
      </c>
      <c r="W37" s="4" t="s">
        <v>689</v>
      </c>
      <c r="X37" s="4" t="s">
        <v>674</v>
      </c>
      <c r="Y37" s="4"/>
      <c r="Z37" s="4"/>
      <c r="AA37" s="4"/>
      <c r="AB37" s="4" t="s">
        <v>8527</v>
      </c>
      <c r="AD37" s="4" t="s">
        <v>689</v>
      </c>
      <c r="AE37" s="4" t="s">
        <v>35929</v>
      </c>
      <c r="AF37" s="4" t="s">
        <v>8512</v>
      </c>
      <c r="AH37" s="4" t="s">
        <v>723</v>
      </c>
      <c r="AI37" s="4"/>
      <c r="AK37" s="4"/>
      <c r="AM37" s="4"/>
      <c r="AN37" s="4"/>
      <c r="AO37" s="4"/>
      <c r="AP37" s="4" t="s">
        <v>915</v>
      </c>
      <c r="AQ37" s="4" t="s">
        <v>916</v>
      </c>
      <c r="AR37" s="4" t="s">
        <v>899</v>
      </c>
      <c r="AS37" s="4" t="s">
        <v>38085</v>
      </c>
      <c r="AT37" s="4" t="s">
        <v>38086</v>
      </c>
      <c r="AU37" s="4" t="s">
        <v>456</v>
      </c>
      <c r="AV37" s="4" t="s">
        <v>16265</v>
      </c>
      <c r="AW37" s="4" t="s">
        <v>939</v>
      </c>
      <c r="AX37" s="4"/>
      <c r="AY37" s="4"/>
      <c r="AZ37" s="4"/>
      <c r="BA37" s="4"/>
      <c r="BB37" s="4"/>
      <c r="BC37" s="4">
        <v>40</v>
      </c>
      <c r="BD37" t="str">
        <f>IF(AND(ADHOC!$G$15="",ADHOC!$S$4=""),"",IF(ADHOC!$G$15&lt;&gt;"",IF(ADHOC!$G$15=LEFT(Domein!$AS37,LEN(ADHOC!$G$15)),MAX(Domein!BD$1:'Domein'!BD36)+1,""),IF(ADHOC!$S$4=LEFT(Domein!$AS37,LEN(ADHOC!$S$4)),MAX(Domein!BD$1:'Domein'!BD36)+1,"")))</f>
        <v/>
      </c>
      <c r="BE37" t="str">
        <f t="shared" si="0"/>
        <v/>
      </c>
    </row>
    <row r="38" spans="4:57" x14ac:dyDescent="0.2">
      <c r="D38" s="71" t="s">
        <v>7642</v>
      </c>
      <c r="E38"/>
      <c r="G38" t="s">
        <v>7643</v>
      </c>
      <c r="H38" t="s">
        <v>7643</v>
      </c>
      <c r="I38" t="s">
        <v>7643</v>
      </c>
      <c r="K38" t="s">
        <v>7643</v>
      </c>
      <c r="L38">
        <v>37</v>
      </c>
      <c r="M38">
        <v>1</v>
      </c>
      <c r="S38" s="4" t="s">
        <v>492</v>
      </c>
      <c r="T38" s="4" t="s">
        <v>534</v>
      </c>
      <c r="W38" s="4" t="s">
        <v>690</v>
      </c>
      <c r="X38" s="4" t="s">
        <v>674</v>
      </c>
      <c r="Y38" s="4"/>
      <c r="Z38" s="4"/>
      <c r="AA38" s="4"/>
      <c r="AB38" s="4" t="s">
        <v>33258</v>
      </c>
      <c r="AD38" s="4" t="s">
        <v>690</v>
      </c>
      <c r="AE38" s="4" t="s">
        <v>14514</v>
      </c>
      <c r="AF38" s="4" t="s">
        <v>16570</v>
      </c>
      <c r="AH38" s="4" t="s">
        <v>725</v>
      </c>
      <c r="AI38" s="4"/>
      <c r="AK38" s="4"/>
      <c r="AM38" s="4"/>
      <c r="AN38" s="4"/>
      <c r="AO38" s="4"/>
      <c r="AP38" s="4" t="s">
        <v>917</v>
      </c>
      <c r="AQ38" s="4" t="s">
        <v>918</v>
      </c>
      <c r="AR38" s="4" t="s">
        <v>864</v>
      </c>
      <c r="AS38" s="4" t="s">
        <v>35704</v>
      </c>
      <c r="AT38" s="4" t="s">
        <v>35705</v>
      </c>
      <c r="AU38" s="4" t="s">
        <v>456</v>
      </c>
      <c r="AV38" s="4" t="s">
        <v>16265</v>
      </c>
      <c r="AW38" s="4" t="s">
        <v>1167</v>
      </c>
      <c r="AX38" s="4"/>
      <c r="AY38" s="4"/>
      <c r="AZ38" s="4"/>
      <c r="BA38" s="4"/>
      <c r="BB38" s="4"/>
      <c r="BC38" s="4">
        <v>40</v>
      </c>
      <c r="BD38" t="str">
        <f>IF(AND(ADHOC!$G$15="",ADHOC!$S$4=""),"",IF(ADHOC!$G$15&lt;&gt;"",IF(ADHOC!$G$15=LEFT(Domein!$AS38,LEN(ADHOC!$G$15)),MAX(Domein!BD$1:'Domein'!BD37)+1,""),IF(ADHOC!$S$4=LEFT(Domein!$AS38,LEN(ADHOC!$S$4)),MAX(Domein!BD$1:'Domein'!BD37)+1,"")))</f>
        <v/>
      </c>
      <c r="BE38" t="str">
        <f t="shared" si="0"/>
        <v/>
      </c>
    </row>
    <row r="39" spans="4:57" x14ac:dyDescent="0.2">
      <c r="D39" s="71" t="s">
        <v>8455</v>
      </c>
      <c r="E39"/>
      <c r="G39" t="s">
        <v>8456</v>
      </c>
      <c r="H39" t="s">
        <v>8456</v>
      </c>
      <c r="I39" t="s">
        <v>8456</v>
      </c>
      <c r="K39" t="s">
        <v>8456</v>
      </c>
      <c r="L39">
        <v>38</v>
      </c>
      <c r="M39">
        <v>1</v>
      </c>
      <c r="N39" t="s">
        <v>100</v>
      </c>
      <c r="S39" s="4" t="s">
        <v>493</v>
      </c>
      <c r="T39" s="4" t="s">
        <v>6976</v>
      </c>
      <c r="W39" s="4" t="s">
        <v>691</v>
      </c>
      <c r="X39" s="4" t="s">
        <v>674</v>
      </c>
      <c r="Y39" s="4"/>
      <c r="Z39" s="4"/>
      <c r="AA39" s="4"/>
      <c r="AB39" s="4" t="s">
        <v>14365</v>
      </c>
      <c r="AD39" s="4" t="s">
        <v>691</v>
      </c>
      <c r="AE39" s="4" t="s">
        <v>21011</v>
      </c>
      <c r="AF39" s="4" t="s">
        <v>13236</v>
      </c>
      <c r="AH39" s="4" t="s">
        <v>36909</v>
      </c>
      <c r="AI39" s="4"/>
      <c r="AK39" s="4"/>
      <c r="AM39" s="4"/>
      <c r="AN39" s="4"/>
      <c r="AO39" s="4"/>
      <c r="AP39" s="4" t="s">
        <v>919</v>
      </c>
      <c r="AQ39" s="4" t="s">
        <v>920</v>
      </c>
      <c r="AR39" s="4" t="s">
        <v>921</v>
      </c>
      <c r="AS39" s="4" t="s">
        <v>21253</v>
      </c>
      <c r="AT39" s="4" t="s">
        <v>21254</v>
      </c>
      <c r="AU39" s="4" t="s">
        <v>456</v>
      </c>
      <c r="AV39" s="4" t="s">
        <v>16265</v>
      </c>
      <c r="AW39" s="4" t="s">
        <v>701</v>
      </c>
      <c r="AX39" s="4"/>
      <c r="AY39" s="4"/>
      <c r="AZ39" s="4"/>
      <c r="BA39" s="4"/>
      <c r="BB39" s="4"/>
      <c r="BC39" s="4">
        <v>40</v>
      </c>
      <c r="BD39" t="str">
        <f>IF(AND(ADHOC!$G$15="",ADHOC!$S$4=""),"",IF(ADHOC!$G$15&lt;&gt;"",IF(ADHOC!$G$15=LEFT(Domein!$AS39,LEN(ADHOC!$G$15)),MAX(Domein!BD$1:'Domein'!BD38)+1,""),IF(ADHOC!$S$4=LEFT(Domein!$AS39,LEN(ADHOC!$S$4)),MAX(Domein!BD$1:'Domein'!BD38)+1,"")))</f>
        <v/>
      </c>
      <c r="BE39" t="str">
        <f t="shared" si="0"/>
        <v/>
      </c>
    </row>
    <row r="40" spans="4:57" x14ac:dyDescent="0.2">
      <c r="D40" s="2" t="s">
        <v>324</v>
      </c>
      <c r="E40" s="86" t="s">
        <v>38636</v>
      </c>
      <c r="F40" s="4" t="s">
        <v>38637</v>
      </c>
      <c r="G40" s="71" t="s">
        <v>36901</v>
      </c>
      <c r="H40" s="71" t="s">
        <v>36902</v>
      </c>
      <c r="I40" s="71" t="s">
        <v>36901</v>
      </c>
      <c r="K40" s="71" t="s">
        <v>36901</v>
      </c>
      <c r="L40">
        <v>1</v>
      </c>
      <c r="M40">
        <v>2</v>
      </c>
      <c r="N40" t="s">
        <v>100</v>
      </c>
      <c r="S40" s="4" t="s">
        <v>494</v>
      </c>
      <c r="T40" s="4" t="s">
        <v>535</v>
      </c>
      <c r="W40" s="4" t="s">
        <v>692</v>
      </c>
      <c r="X40" s="4" t="s">
        <v>674</v>
      </c>
      <c r="Y40" s="4"/>
      <c r="Z40" s="4"/>
      <c r="AA40" s="4"/>
      <c r="AB40" s="4" t="s">
        <v>14366</v>
      </c>
      <c r="AD40" s="4" t="s">
        <v>692</v>
      </c>
      <c r="AE40" s="4" t="s">
        <v>11757</v>
      </c>
      <c r="AF40" s="4" t="s">
        <v>11756</v>
      </c>
      <c r="AH40" s="4"/>
      <c r="AI40" s="4"/>
      <c r="AK40" s="4"/>
      <c r="AM40" s="4"/>
      <c r="AN40" s="4"/>
      <c r="AO40" s="4"/>
      <c r="AP40" s="4" t="s">
        <v>922</v>
      </c>
      <c r="AQ40" s="4" t="s">
        <v>923</v>
      </c>
      <c r="AR40" s="4" t="s">
        <v>924</v>
      </c>
      <c r="AS40" s="4" t="s">
        <v>21255</v>
      </c>
      <c r="AT40" s="4" t="s">
        <v>21256</v>
      </c>
      <c r="AU40" s="4" t="s">
        <v>456</v>
      </c>
      <c r="AV40" s="4" t="s">
        <v>16265</v>
      </c>
      <c r="AW40" s="4" t="s">
        <v>701</v>
      </c>
      <c r="AX40" s="4"/>
      <c r="AY40" s="4"/>
      <c r="AZ40" s="4"/>
      <c r="BA40" s="4"/>
      <c r="BB40" s="4"/>
      <c r="BC40" s="4">
        <v>40</v>
      </c>
      <c r="BD40" t="str">
        <f>IF(AND(ADHOC!$G$15="",ADHOC!$S$4=""),"",IF(ADHOC!$G$15&lt;&gt;"",IF(ADHOC!$G$15=LEFT(Domein!$AS40,LEN(ADHOC!$G$15)),MAX(Domein!BD$1:'Domein'!BD39)+1,""),IF(ADHOC!$S$4=LEFT(Domein!$AS40,LEN(ADHOC!$S$4)),MAX(Domein!BD$1:'Domein'!BD39)+1,"")))</f>
        <v/>
      </c>
      <c r="BE40" t="str">
        <f t="shared" si="0"/>
        <v/>
      </c>
    </row>
    <row r="41" spans="4:57" x14ac:dyDescent="0.2">
      <c r="D41" t="s">
        <v>214</v>
      </c>
      <c r="E41" s="4" t="s">
        <v>302</v>
      </c>
      <c r="F41" t="s">
        <v>304</v>
      </c>
      <c r="G41" t="s">
        <v>303</v>
      </c>
      <c r="H41" t="s">
        <v>301</v>
      </c>
      <c r="I41" t="s">
        <v>303</v>
      </c>
      <c r="K41" t="s">
        <v>303</v>
      </c>
      <c r="L41">
        <v>2</v>
      </c>
      <c r="M41">
        <v>2</v>
      </c>
      <c r="N41" t="s">
        <v>100</v>
      </c>
      <c r="S41" s="4" t="s">
        <v>495</v>
      </c>
      <c r="T41" s="4" t="s">
        <v>536</v>
      </c>
      <c r="W41" s="4" t="s">
        <v>693</v>
      </c>
      <c r="X41" s="4" t="s">
        <v>674</v>
      </c>
      <c r="Y41" s="4"/>
      <c r="Z41" s="4"/>
      <c r="AA41" s="4"/>
      <c r="AB41" s="4" t="s">
        <v>10834</v>
      </c>
      <c r="AD41" s="4" t="s">
        <v>693</v>
      </c>
      <c r="AE41" s="4" t="s">
        <v>799</v>
      </c>
      <c r="AF41" s="4" t="s">
        <v>8513</v>
      </c>
      <c r="AH41" s="4"/>
      <c r="AI41" s="4"/>
      <c r="AK41" s="4"/>
      <c r="AM41" s="4"/>
      <c r="AN41" s="4"/>
      <c r="AO41" s="4"/>
      <c r="AP41" s="4" t="s">
        <v>925</v>
      </c>
      <c r="AQ41" s="4" t="s">
        <v>926</v>
      </c>
      <c r="AR41" s="4" t="s">
        <v>857</v>
      </c>
      <c r="AS41" s="4" t="s">
        <v>15316</v>
      </c>
      <c r="AT41" s="4" t="s">
        <v>15314</v>
      </c>
      <c r="AU41" s="4" t="s">
        <v>456</v>
      </c>
      <c r="AV41" s="4" t="s">
        <v>671</v>
      </c>
      <c r="AW41" s="4" t="s">
        <v>724</v>
      </c>
      <c r="AX41" s="4"/>
      <c r="AY41" s="4"/>
      <c r="AZ41" s="4"/>
      <c r="BA41" s="4"/>
      <c r="BB41" s="4"/>
      <c r="BC41" s="4">
        <v>40</v>
      </c>
      <c r="BD41" t="str">
        <f>IF(AND(ADHOC!$G$15="",ADHOC!$S$4=""),"",IF(ADHOC!$G$15&lt;&gt;"",IF(ADHOC!$G$15=LEFT(Domein!$AS41,LEN(ADHOC!$G$15)),MAX(Domein!BD$1:'Domein'!BD40)+1,""),IF(ADHOC!$S$4=LEFT(Domein!$AS41,LEN(ADHOC!$S$4)),MAX(Domein!BD$1:'Domein'!BD40)+1,"")))</f>
        <v/>
      </c>
      <c r="BE41" t="str">
        <f t="shared" si="0"/>
        <v/>
      </c>
    </row>
    <row r="42" spans="4:57" x14ac:dyDescent="0.2">
      <c r="D42" t="s">
        <v>215</v>
      </c>
      <c r="E42" s="4" t="s">
        <v>272</v>
      </c>
      <c r="F42" t="s">
        <v>154</v>
      </c>
      <c r="G42" t="s">
        <v>273</v>
      </c>
      <c r="H42" t="s">
        <v>128</v>
      </c>
      <c r="I42" t="s">
        <v>273</v>
      </c>
      <c r="K42" t="s">
        <v>273</v>
      </c>
      <c r="L42">
        <v>3</v>
      </c>
      <c r="M42">
        <v>2</v>
      </c>
      <c r="N42" t="s">
        <v>100</v>
      </c>
      <c r="S42" s="4" t="s">
        <v>496</v>
      </c>
      <c r="T42" s="4" t="s">
        <v>11937</v>
      </c>
      <c r="W42" s="4" t="s">
        <v>694</v>
      </c>
      <c r="X42" s="4" t="s">
        <v>674</v>
      </c>
      <c r="Y42" s="4"/>
      <c r="Z42" s="4"/>
      <c r="AA42" s="4"/>
      <c r="AB42" s="4" t="s">
        <v>22039</v>
      </c>
      <c r="AD42" s="4" t="s">
        <v>694</v>
      </c>
      <c r="AE42" s="4" t="s">
        <v>8395</v>
      </c>
      <c r="AF42" s="4" t="s">
        <v>8514</v>
      </c>
      <c r="AH42" s="4"/>
      <c r="AI42" s="4"/>
      <c r="AK42" s="4"/>
      <c r="AM42" s="4"/>
      <c r="AN42" s="4"/>
      <c r="AO42" s="4"/>
      <c r="AP42" s="4" t="s">
        <v>927</v>
      </c>
      <c r="AQ42" s="4" t="s">
        <v>928</v>
      </c>
      <c r="AR42" s="4" t="s">
        <v>843</v>
      </c>
      <c r="AS42" s="4" t="s">
        <v>15317</v>
      </c>
      <c r="AT42" s="4" t="s">
        <v>15314</v>
      </c>
      <c r="AU42" s="4" t="s">
        <v>456</v>
      </c>
      <c r="AV42" s="4" t="s">
        <v>671</v>
      </c>
      <c r="AW42" s="4" t="s">
        <v>724</v>
      </c>
      <c r="AX42" s="4"/>
      <c r="AY42" s="4"/>
      <c r="AZ42" s="4"/>
      <c r="BA42" s="4"/>
      <c r="BB42" s="4"/>
      <c r="BC42" s="4">
        <v>40</v>
      </c>
      <c r="BD42" t="str">
        <f>IF(AND(ADHOC!$G$15="",ADHOC!$S$4=""),"",IF(ADHOC!$G$15&lt;&gt;"",IF(ADHOC!$G$15=LEFT(Domein!$AS42,LEN(ADHOC!$G$15)),MAX(Domein!BD$1:'Domein'!BD41)+1,""),IF(ADHOC!$S$4=LEFT(Domein!$AS42,LEN(ADHOC!$S$4)),MAX(Domein!BD$1:'Domein'!BD41)+1,"")))</f>
        <v/>
      </c>
      <c r="BE42" t="str">
        <f t="shared" si="0"/>
        <v/>
      </c>
    </row>
    <row r="43" spans="4:57" x14ac:dyDescent="0.2">
      <c r="D43" t="s">
        <v>216</v>
      </c>
      <c r="E43" s="4" t="s">
        <v>41</v>
      </c>
      <c r="F43" t="s">
        <v>43</v>
      </c>
      <c r="G43" t="s">
        <v>42</v>
      </c>
      <c r="H43" t="s">
        <v>40</v>
      </c>
      <c r="I43" t="s">
        <v>42</v>
      </c>
      <c r="K43" t="s">
        <v>42</v>
      </c>
      <c r="L43">
        <v>4</v>
      </c>
      <c r="M43">
        <v>2</v>
      </c>
      <c r="N43" t="s">
        <v>100</v>
      </c>
      <c r="S43" s="4" t="s">
        <v>497</v>
      </c>
      <c r="T43" s="4" t="s">
        <v>537</v>
      </c>
      <c r="W43" s="4" t="s">
        <v>695</v>
      </c>
      <c r="X43" s="4" t="s">
        <v>674</v>
      </c>
      <c r="Y43" s="4"/>
      <c r="Z43" s="4"/>
      <c r="AA43" s="4"/>
      <c r="AB43" s="4" t="s">
        <v>8117</v>
      </c>
      <c r="AD43" s="4" t="s">
        <v>695</v>
      </c>
      <c r="AE43" s="4" t="s">
        <v>8548</v>
      </c>
      <c r="AF43" s="4" t="s">
        <v>36850</v>
      </c>
      <c r="AH43" s="4"/>
      <c r="AI43" s="4"/>
      <c r="AK43" s="4"/>
      <c r="AM43" s="4"/>
      <c r="AN43" s="4"/>
      <c r="AO43" s="4"/>
      <c r="AP43" s="4" t="s">
        <v>6951</v>
      </c>
      <c r="AQ43" s="4" t="s">
        <v>6952</v>
      </c>
      <c r="AR43" s="4" t="s">
        <v>6953</v>
      </c>
      <c r="AS43" s="4" t="s">
        <v>34107</v>
      </c>
      <c r="AT43" s="4" t="s">
        <v>34108</v>
      </c>
      <c r="AU43" s="4" t="s">
        <v>456</v>
      </c>
      <c r="AV43" s="4" t="s">
        <v>16265</v>
      </c>
      <c r="AW43" s="4" t="s">
        <v>1167</v>
      </c>
      <c r="AX43" s="4"/>
      <c r="AY43" s="4"/>
      <c r="AZ43" s="4"/>
      <c r="BA43" s="4"/>
      <c r="BB43" s="4"/>
      <c r="BC43" s="4">
        <v>40</v>
      </c>
      <c r="BD43" t="str">
        <f>IF(AND(ADHOC!$G$15="",ADHOC!$S$4=""),"",IF(ADHOC!$G$15&lt;&gt;"",IF(ADHOC!$G$15=LEFT(Domein!$AS43,LEN(ADHOC!$G$15)),MAX(Domein!BD$1:'Domein'!BD42)+1,""),IF(ADHOC!$S$4=LEFT(Domein!$AS43,LEN(ADHOC!$S$4)),MAX(Domein!BD$1:'Domein'!BD42)+1,"")))</f>
        <v/>
      </c>
      <c r="BE43" t="str">
        <f t="shared" si="0"/>
        <v/>
      </c>
    </row>
    <row r="44" spans="4:57" x14ac:dyDescent="0.2">
      <c r="D44" t="s">
        <v>217</v>
      </c>
      <c r="E44" s="4" t="s">
        <v>27</v>
      </c>
      <c r="F44" t="s">
        <v>30</v>
      </c>
      <c r="G44" t="s">
        <v>28</v>
      </c>
      <c r="H44" t="s">
        <v>44</v>
      </c>
      <c r="I44" t="s">
        <v>28</v>
      </c>
      <c r="K44" t="s">
        <v>28</v>
      </c>
      <c r="L44">
        <v>5</v>
      </c>
      <c r="M44">
        <v>2</v>
      </c>
      <c r="N44" s="71" t="s">
        <v>100</v>
      </c>
      <c r="S44" s="4" t="s">
        <v>498</v>
      </c>
      <c r="T44" s="4" t="s">
        <v>39018</v>
      </c>
      <c r="W44" s="4" t="s">
        <v>696</v>
      </c>
      <c r="X44" s="4" t="s">
        <v>674</v>
      </c>
      <c r="Y44" s="4"/>
      <c r="Z44" s="4"/>
      <c r="AA44" s="4"/>
      <c r="AB44" s="4" t="s">
        <v>13756</v>
      </c>
      <c r="AD44" s="4" t="s">
        <v>696</v>
      </c>
      <c r="AE44" s="4" t="s">
        <v>38692</v>
      </c>
      <c r="AF44" s="4" t="s">
        <v>8515</v>
      </c>
      <c r="AH44" s="4"/>
      <c r="AI44" s="4"/>
      <c r="AK44" s="4"/>
      <c r="AM44" s="4"/>
      <c r="AN44" s="4"/>
      <c r="AO44" s="4"/>
      <c r="AP44" s="4" t="s">
        <v>929</v>
      </c>
      <c r="AQ44" s="4" t="s">
        <v>930</v>
      </c>
      <c r="AR44" s="4" t="s">
        <v>843</v>
      </c>
      <c r="AS44" s="4" t="s">
        <v>35707</v>
      </c>
      <c r="AT44" s="4" t="s">
        <v>35708</v>
      </c>
      <c r="AU44" s="4" t="s">
        <v>456</v>
      </c>
      <c r="AV44" s="4" t="s">
        <v>16265</v>
      </c>
      <c r="AW44" s="4" t="s">
        <v>1167</v>
      </c>
      <c r="AX44" s="4"/>
      <c r="AY44" s="4"/>
      <c r="AZ44" s="4"/>
      <c r="BA44" s="4"/>
      <c r="BB44" s="4"/>
      <c r="BC44" s="4">
        <v>40</v>
      </c>
      <c r="BD44" t="str">
        <f>IF(AND(ADHOC!$G$15="",ADHOC!$S$4=""),"",IF(ADHOC!$G$15&lt;&gt;"",IF(ADHOC!$G$15=LEFT(Domein!$AS44,LEN(ADHOC!$G$15)),MAX(Domein!BD$1:'Domein'!BD43)+1,""),IF(ADHOC!$S$4=LEFT(Domein!$AS44,LEN(ADHOC!$S$4)),MAX(Domein!BD$1:'Domein'!BD43)+1,"")))</f>
        <v/>
      </c>
      <c r="BE44" t="str">
        <f t="shared" si="0"/>
        <v/>
      </c>
    </row>
    <row r="45" spans="4:57" x14ac:dyDescent="0.2">
      <c r="D45" t="s">
        <v>22</v>
      </c>
      <c r="E45"/>
      <c r="G45" t="s">
        <v>32</v>
      </c>
      <c r="H45" t="s">
        <v>31</v>
      </c>
      <c r="I45" t="s">
        <v>32</v>
      </c>
      <c r="K45" t="s">
        <v>32</v>
      </c>
      <c r="L45">
        <v>6</v>
      </c>
      <c r="M45">
        <v>2</v>
      </c>
      <c r="N45" t="s">
        <v>100</v>
      </c>
      <c r="S45" s="4" t="s">
        <v>500</v>
      </c>
      <c r="T45" s="4" t="s">
        <v>538</v>
      </c>
      <c r="W45" s="4" t="s">
        <v>697</v>
      </c>
      <c r="X45" s="4" t="s">
        <v>674</v>
      </c>
      <c r="Y45" s="4"/>
      <c r="Z45" s="4"/>
      <c r="AA45" s="4"/>
      <c r="AB45" s="4" t="s">
        <v>8528</v>
      </c>
      <c r="AD45" s="4" t="s">
        <v>697</v>
      </c>
      <c r="AE45" s="4" t="s">
        <v>11776</v>
      </c>
      <c r="AF45" s="4" t="s">
        <v>7665</v>
      </c>
      <c r="AH45" s="4"/>
      <c r="AI45" s="4"/>
      <c r="AK45" s="4"/>
      <c r="AM45" s="4"/>
      <c r="AN45" s="4"/>
      <c r="AO45" s="4"/>
      <c r="AP45" s="4" t="s">
        <v>931</v>
      </c>
      <c r="AQ45" s="4" t="s">
        <v>932</v>
      </c>
      <c r="AR45" s="4" t="s">
        <v>843</v>
      </c>
      <c r="AS45" s="4" t="s">
        <v>1480</v>
      </c>
      <c r="AT45" s="4" t="s">
        <v>1481</v>
      </c>
      <c r="AU45" s="4" t="s">
        <v>456</v>
      </c>
      <c r="AV45" s="4" t="s">
        <v>675</v>
      </c>
      <c r="AW45" s="4" t="s">
        <v>724</v>
      </c>
      <c r="AX45" s="4"/>
      <c r="AY45" s="4"/>
      <c r="AZ45" s="4"/>
      <c r="BA45" s="4"/>
      <c r="BB45" s="4"/>
      <c r="BC45" s="4">
        <v>40</v>
      </c>
      <c r="BD45" t="str">
        <f>IF(AND(ADHOC!$G$15="",ADHOC!$S$4=""),"",IF(ADHOC!$G$15&lt;&gt;"",IF(ADHOC!$G$15=LEFT(Domein!$AS45,LEN(ADHOC!$G$15)),MAX(Domein!BD$1:'Domein'!BD44)+1,""),IF(ADHOC!$S$4=LEFT(Domein!$AS45,LEN(ADHOC!$S$4)),MAX(Domein!BD$1:'Domein'!BD44)+1,"")))</f>
        <v/>
      </c>
      <c r="BE45" t="str">
        <f t="shared" si="0"/>
        <v/>
      </c>
    </row>
    <row r="46" spans="4:57" x14ac:dyDescent="0.2">
      <c r="D46" t="s">
        <v>23</v>
      </c>
      <c r="E46"/>
      <c r="G46" t="s">
        <v>222</v>
      </c>
      <c r="H46" t="s">
        <v>29</v>
      </c>
      <c r="I46" t="s">
        <v>222</v>
      </c>
      <c r="K46" t="s">
        <v>222</v>
      </c>
      <c r="L46">
        <v>7</v>
      </c>
      <c r="M46">
        <v>2</v>
      </c>
      <c r="N46" t="s">
        <v>100</v>
      </c>
      <c r="S46" s="4" t="s">
        <v>501</v>
      </c>
      <c r="T46" s="4" t="s">
        <v>539</v>
      </c>
      <c r="W46" s="4" t="s">
        <v>701</v>
      </c>
      <c r="X46" s="4" t="s">
        <v>674</v>
      </c>
      <c r="Y46" s="4"/>
      <c r="Z46" s="4"/>
      <c r="AA46" s="4"/>
      <c r="AB46" s="4" t="s">
        <v>775</v>
      </c>
      <c r="AD46" s="4" t="s">
        <v>701</v>
      </c>
      <c r="AE46" s="4" t="s">
        <v>800</v>
      </c>
      <c r="AF46" s="4" t="s">
        <v>737</v>
      </c>
      <c r="AH46" s="4"/>
      <c r="AI46" s="4"/>
      <c r="AK46" s="4"/>
      <c r="AM46" s="4"/>
      <c r="AN46" s="4"/>
      <c r="AO46" s="4"/>
      <c r="AP46" s="4" t="s">
        <v>6954</v>
      </c>
      <c r="AQ46" s="4" t="s">
        <v>6955</v>
      </c>
      <c r="AR46" s="4" t="s">
        <v>6953</v>
      </c>
      <c r="AS46" s="4" t="s">
        <v>13720</v>
      </c>
      <c r="AT46" s="4" t="s">
        <v>13721</v>
      </c>
      <c r="AU46" s="4" t="s">
        <v>456</v>
      </c>
      <c r="AV46" s="4" t="s">
        <v>671</v>
      </c>
      <c r="AW46" s="4" t="s">
        <v>1167</v>
      </c>
      <c r="AX46" s="4"/>
      <c r="AY46" s="4">
        <v>197306</v>
      </c>
      <c r="AZ46" s="4">
        <v>502028</v>
      </c>
      <c r="BA46" s="4" t="s">
        <v>22040</v>
      </c>
      <c r="BB46" s="4" t="s">
        <v>22041</v>
      </c>
      <c r="BC46" s="4">
        <v>40</v>
      </c>
      <c r="BD46" t="str">
        <f>IF(AND(ADHOC!$G$15="",ADHOC!$S$4=""),"",IF(ADHOC!$G$15&lt;&gt;"",IF(ADHOC!$G$15=LEFT(Domein!$AS46,LEN(ADHOC!$G$15)),MAX(Domein!BD$1:'Domein'!BD45)+1,""),IF(ADHOC!$S$4=LEFT(Domein!$AS46,LEN(ADHOC!$S$4)),MAX(Domein!BD$1:'Domein'!BD45)+1,"")))</f>
        <v/>
      </c>
      <c r="BE46" t="str">
        <f t="shared" si="0"/>
        <v/>
      </c>
    </row>
    <row r="47" spans="4:57" x14ac:dyDescent="0.2">
      <c r="D47" t="s">
        <v>218</v>
      </c>
      <c r="E47" s="4" t="s">
        <v>228</v>
      </c>
      <c r="F47" t="s">
        <v>230</v>
      </c>
      <c r="G47" t="s">
        <v>229</v>
      </c>
      <c r="H47" t="s">
        <v>227</v>
      </c>
      <c r="I47" t="s">
        <v>229</v>
      </c>
      <c r="K47" t="s">
        <v>229</v>
      </c>
      <c r="L47">
        <v>8</v>
      </c>
      <c r="M47">
        <v>2</v>
      </c>
      <c r="N47" t="s">
        <v>100</v>
      </c>
      <c r="S47" s="4" t="s">
        <v>502</v>
      </c>
      <c r="T47" s="4" t="s">
        <v>7645</v>
      </c>
      <c r="W47" s="4" t="s">
        <v>702</v>
      </c>
      <c r="X47" s="4" t="s">
        <v>674</v>
      </c>
      <c r="Y47" s="4"/>
      <c r="Z47" s="4"/>
      <c r="AA47" s="4"/>
      <c r="AB47" s="4" t="s">
        <v>7666</v>
      </c>
      <c r="AD47" s="4"/>
      <c r="AE47" s="4" t="s">
        <v>801</v>
      </c>
      <c r="AF47" s="4" t="s">
        <v>738</v>
      </c>
      <c r="AH47" s="4"/>
      <c r="AI47" s="4"/>
      <c r="AK47" s="4"/>
      <c r="AM47" s="4"/>
      <c r="AN47" s="4"/>
      <c r="AO47" s="4"/>
      <c r="AP47" s="4" t="s">
        <v>933</v>
      </c>
      <c r="AQ47" s="4" t="s">
        <v>934</v>
      </c>
      <c r="AR47" s="4" t="s">
        <v>842</v>
      </c>
      <c r="AS47" s="4" t="s">
        <v>13722</v>
      </c>
      <c r="AT47" s="4" t="s">
        <v>13723</v>
      </c>
      <c r="AU47" s="4" t="s">
        <v>456</v>
      </c>
      <c r="AV47" s="4" t="s">
        <v>671</v>
      </c>
      <c r="AW47" s="4" t="s">
        <v>1167</v>
      </c>
      <c r="AX47" s="4"/>
      <c r="AY47" s="4">
        <v>197306</v>
      </c>
      <c r="AZ47" s="4">
        <v>502028</v>
      </c>
      <c r="BA47" s="4" t="s">
        <v>22040</v>
      </c>
      <c r="BB47" s="4" t="s">
        <v>22041</v>
      </c>
      <c r="BC47" s="4">
        <v>40</v>
      </c>
      <c r="BD47" t="str">
        <f>IF(AND(ADHOC!$G$15="",ADHOC!$S$4=""),"",IF(ADHOC!$G$15&lt;&gt;"",IF(ADHOC!$G$15=LEFT(Domein!$AS47,LEN(ADHOC!$G$15)),MAX(Domein!BD$1:'Domein'!BD46)+1,""),IF(ADHOC!$S$4=LEFT(Domein!$AS47,LEN(ADHOC!$S$4)),MAX(Domein!BD$1:'Domein'!BD46)+1,"")))</f>
        <v/>
      </c>
      <c r="BE47" t="str">
        <f t="shared" si="0"/>
        <v/>
      </c>
    </row>
    <row r="48" spans="4:57" x14ac:dyDescent="0.2">
      <c r="D48" t="s">
        <v>184</v>
      </c>
      <c r="E48" s="4" t="s">
        <v>224</v>
      </c>
      <c r="F48" t="s">
        <v>226</v>
      </c>
      <c r="G48" t="s">
        <v>225</v>
      </c>
      <c r="H48" t="s">
        <v>223</v>
      </c>
      <c r="I48" t="s">
        <v>225</v>
      </c>
      <c r="K48" t="s">
        <v>225</v>
      </c>
      <c r="L48">
        <v>9</v>
      </c>
      <c r="M48">
        <v>2</v>
      </c>
      <c r="N48" s="71" t="s">
        <v>100</v>
      </c>
      <c r="S48" s="4" t="s">
        <v>499</v>
      </c>
      <c r="T48" s="4" t="s">
        <v>7646</v>
      </c>
      <c r="W48" s="4" t="s">
        <v>38772</v>
      </c>
      <c r="X48" s="4" t="s">
        <v>674</v>
      </c>
      <c r="Y48" s="4"/>
      <c r="Z48" s="4"/>
      <c r="AA48" s="4"/>
      <c r="AB48" s="4" t="s">
        <v>776</v>
      </c>
      <c r="AD48" s="4"/>
      <c r="AE48" s="4" t="s">
        <v>802</v>
      </c>
      <c r="AF48" s="4" t="s">
        <v>739</v>
      </c>
      <c r="AH48" s="4"/>
      <c r="AI48" s="4"/>
      <c r="AK48" s="4"/>
      <c r="AM48" s="4"/>
      <c r="AN48" s="4"/>
      <c r="AO48" s="4"/>
      <c r="AP48" s="4" t="s">
        <v>7517</v>
      </c>
      <c r="AQ48" s="4" t="s">
        <v>7518</v>
      </c>
      <c r="AR48" s="4" t="s">
        <v>867</v>
      </c>
      <c r="AS48" s="4" t="s">
        <v>13450</v>
      </c>
      <c r="AT48" s="4" t="s">
        <v>13451</v>
      </c>
      <c r="AU48" s="4" t="s">
        <v>456</v>
      </c>
      <c r="AV48" s="4" t="s">
        <v>8498</v>
      </c>
      <c r="AW48" s="4" t="s">
        <v>724</v>
      </c>
      <c r="AX48" s="4"/>
      <c r="AY48" s="4"/>
      <c r="AZ48" s="4"/>
      <c r="BA48" s="4"/>
      <c r="BB48" s="4"/>
      <c r="BC48" s="4">
        <v>40</v>
      </c>
      <c r="BD48" t="str">
        <f>IF(AND(ADHOC!$G$15="",ADHOC!$S$4=""),"",IF(ADHOC!$G$15&lt;&gt;"",IF(ADHOC!$G$15=LEFT(Domein!$AS48,LEN(ADHOC!$G$15)),MAX(Domein!BD$1:'Domein'!BD47)+1,""),IF(ADHOC!$S$4=LEFT(Domein!$AS48,LEN(ADHOC!$S$4)),MAX(Domein!BD$1:'Domein'!BD47)+1,"")))</f>
        <v/>
      </c>
      <c r="BE48" t="str">
        <f t="shared" si="0"/>
        <v/>
      </c>
    </row>
    <row r="49" spans="4:57" x14ac:dyDescent="0.2">
      <c r="D49" t="s">
        <v>219</v>
      </c>
      <c r="E49" s="4" t="s">
        <v>236</v>
      </c>
      <c r="F49" t="s">
        <v>238</v>
      </c>
      <c r="G49" t="s">
        <v>237</v>
      </c>
      <c r="H49" t="s">
        <v>235</v>
      </c>
      <c r="I49" t="s">
        <v>237</v>
      </c>
      <c r="K49" t="s">
        <v>237</v>
      </c>
      <c r="L49">
        <v>10</v>
      </c>
      <c r="M49">
        <v>2</v>
      </c>
      <c r="N49" s="71" t="s">
        <v>100</v>
      </c>
      <c r="S49" s="4" t="s">
        <v>503</v>
      </c>
      <c r="T49" s="4" t="s">
        <v>21515</v>
      </c>
      <c r="W49" s="4" t="s">
        <v>38773</v>
      </c>
      <c r="X49" s="4" t="s">
        <v>674</v>
      </c>
      <c r="Y49" s="4"/>
      <c r="Z49" s="4"/>
      <c r="AA49" s="4"/>
      <c r="AB49" s="4" t="s">
        <v>8529</v>
      </c>
      <c r="AD49" s="4"/>
      <c r="AE49" s="4" t="s">
        <v>803</v>
      </c>
      <c r="AF49" s="4" t="s">
        <v>740</v>
      </c>
      <c r="AH49" s="4"/>
      <c r="AI49" s="4"/>
      <c r="AK49" s="4"/>
      <c r="AM49" s="4"/>
      <c r="AN49" s="4"/>
      <c r="AO49" s="4"/>
      <c r="AP49" s="4" t="s">
        <v>11</v>
      </c>
      <c r="AQ49" s="4" t="s">
        <v>935</v>
      </c>
      <c r="AR49" s="4" t="s">
        <v>936</v>
      </c>
      <c r="AS49" s="4" t="s">
        <v>13452</v>
      </c>
      <c r="AT49" s="4" t="s">
        <v>13453</v>
      </c>
      <c r="AU49" s="4" t="s">
        <v>456</v>
      </c>
      <c r="AV49" s="4" t="s">
        <v>8498</v>
      </c>
      <c r="AW49" s="4" t="s">
        <v>724</v>
      </c>
      <c r="AX49" s="4"/>
      <c r="AY49" s="4"/>
      <c r="AZ49" s="4"/>
      <c r="BA49" s="4"/>
      <c r="BB49" s="4"/>
      <c r="BC49" s="4">
        <v>40</v>
      </c>
      <c r="BD49" t="str">
        <f>IF(AND(ADHOC!$G$15="",ADHOC!$S$4=""),"",IF(ADHOC!$G$15&lt;&gt;"",IF(ADHOC!$G$15=LEFT(Domein!$AS49,LEN(ADHOC!$G$15)),MAX(Domein!BD$1:'Domein'!BD48)+1,""),IF(ADHOC!$S$4=LEFT(Domein!$AS49,LEN(ADHOC!$S$4)),MAX(Domein!BD$1:'Domein'!BD48)+1,"")))</f>
        <v/>
      </c>
      <c r="BE49" t="str">
        <f t="shared" si="0"/>
        <v/>
      </c>
    </row>
    <row r="50" spans="4:57" x14ac:dyDescent="0.2">
      <c r="D50" t="s">
        <v>328</v>
      </c>
      <c r="E50" s="4" t="s">
        <v>244</v>
      </c>
      <c r="F50" t="s">
        <v>246</v>
      </c>
      <c r="G50" t="s">
        <v>245</v>
      </c>
      <c r="H50" t="s">
        <v>243</v>
      </c>
      <c r="I50" t="s">
        <v>245</v>
      </c>
      <c r="K50" t="s">
        <v>245</v>
      </c>
      <c r="L50">
        <v>11</v>
      </c>
      <c r="M50">
        <v>2</v>
      </c>
      <c r="N50" s="71" t="s">
        <v>100</v>
      </c>
      <c r="S50" s="4" t="s">
        <v>504</v>
      </c>
      <c r="T50" s="4" t="s">
        <v>540</v>
      </c>
      <c r="W50" s="4" t="s">
        <v>8500</v>
      </c>
      <c r="X50" s="4" t="s">
        <v>674</v>
      </c>
      <c r="Y50" s="4"/>
      <c r="Z50" s="4"/>
      <c r="AA50" s="4"/>
      <c r="AB50" s="4" t="s">
        <v>777</v>
      </c>
      <c r="AD50" s="4"/>
      <c r="AE50" s="4" t="s">
        <v>804</v>
      </c>
      <c r="AF50" s="4" t="s">
        <v>741</v>
      </c>
      <c r="AH50" s="4"/>
      <c r="AI50" s="4"/>
      <c r="AK50" s="4"/>
      <c r="AM50" s="4"/>
      <c r="AN50" s="4"/>
      <c r="AO50" s="4"/>
      <c r="AP50" s="4" t="s">
        <v>204</v>
      </c>
      <c r="AQ50" s="4" t="s">
        <v>937</v>
      </c>
      <c r="AR50" s="4" t="s">
        <v>938</v>
      </c>
      <c r="AS50" s="4" t="s">
        <v>13454</v>
      </c>
      <c r="AT50" s="4" t="s">
        <v>13455</v>
      </c>
      <c r="AU50" s="4" t="s">
        <v>456</v>
      </c>
      <c r="AV50" s="4" t="s">
        <v>8498</v>
      </c>
      <c r="AW50" s="4" t="s">
        <v>724</v>
      </c>
      <c r="AX50" s="4"/>
      <c r="AY50" s="4"/>
      <c r="AZ50" s="4"/>
      <c r="BA50" s="4"/>
      <c r="BB50" s="4"/>
      <c r="BC50" s="4">
        <v>40</v>
      </c>
      <c r="BD50" t="str">
        <f>IF(AND(ADHOC!$G$15="",ADHOC!$S$4=""),"",IF(ADHOC!$G$15&lt;&gt;"",IF(ADHOC!$G$15=LEFT(Domein!$AS50,LEN(ADHOC!$G$15)),MAX(Domein!BD$1:'Domein'!BD49)+1,""),IF(ADHOC!$S$4=LEFT(Domein!$AS50,LEN(ADHOC!$S$4)),MAX(Domein!BD$1:'Domein'!BD49)+1,"")))</f>
        <v/>
      </c>
      <c r="BE50" t="str">
        <f t="shared" si="0"/>
        <v/>
      </c>
    </row>
    <row r="51" spans="4:57" x14ac:dyDescent="0.2">
      <c r="D51" t="s">
        <v>185</v>
      </c>
      <c r="E51" s="4" t="s">
        <v>252</v>
      </c>
      <c r="F51" t="s">
        <v>254</v>
      </c>
      <c r="G51" t="s">
        <v>253</v>
      </c>
      <c r="H51" t="s">
        <v>251</v>
      </c>
      <c r="I51" t="s">
        <v>253</v>
      </c>
      <c r="K51" t="s">
        <v>253</v>
      </c>
      <c r="L51">
        <v>12</v>
      </c>
      <c r="M51">
        <v>2</v>
      </c>
      <c r="N51" t="s">
        <v>100</v>
      </c>
      <c r="S51" s="4" t="s">
        <v>505</v>
      </c>
      <c r="T51" s="4" t="s">
        <v>8457</v>
      </c>
      <c r="W51" s="4" t="s">
        <v>8501</v>
      </c>
      <c r="X51" s="4" t="s">
        <v>674</v>
      </c>
      <c r="Y51" s="4"/>
      <c r="Z51" s="4"/>
      <c r="AA51" s="4"/>
      <c r="AB51" s="4" t="s">
        <v>778</v>
      </c>
      <c r="AD51" s="4"/>
      <c r="AE51" s="4" t="s">
        <v>805</v>
      </c>
      <c r="AF51" s="4" t="s">
        <v>742</v>
      </c>
      <c r="AH51" s="4"/>
      <c r="AI51" s="4"/>
      <c r="AK51" s="4"/>
      <c r="AM51" s="4"/>
      <c r="AN51" s="4"/>
      <c r="AO51" s="4"/>
      <c r="AP51" s="4"/>
      <c r="AQ51" s="4"/>
      <c r="AR51" s="4"/>
      <c r="AS51" s="4" t="s">
        <v>13456</v>
      </c>
      <c r="AT51" s="4" t="s">
        <v>13457</v>
      </c>
      <c r="AU51" s="4" t="s">
        <v>456</v>
      </c>
      <c r="AV51" s="4" t="s">
        <v>8498</v>
      </c>
      <c r="AW51" s="4" t="s">
        <v>724</v>
      </c>
      <c r="AX51" s="4"/>
      <c r="AY51" s="4"/>
      <c r="AZ51" s="4"/>
      <c r="BA51" s="4"/>
      <c r="BB51" s="4"/>
      <c r="BC51" s="4">
        <v>40</v>
      </c>
      <c r="BD51" t="str">
        <f>IF(AND(ADHOC!$G$15="",ADHOC!$S$4=""),"",IF(ADHOC!$G$15&lt;&gt;"",IF(ADHOC!$G$15=LEFT(Domein!$AS51,LEN(ADHOC!$G$15)),MAX(Domein!BD$1:'Domein'!BD50)+1,""),IF(ADHOC!$S$4=LEFT(Domein!$AS51,LEN(ADHOC!$S$4)),MAX(Domein!BD$1:'Domein'!BD50)+1,"")))</f>
        <v/>
      </c>
      <c r="BE51" t="str">
        <f t="shared" si="0"/>
        <v/>
      </c>
    </row>
    <row r="52" spans="4:57" x14ac:dyDescent="0.2">
      <c r="D52" t="s">
        <v>296</v>
      </c>
      <c r="E52" s="4" t="s">
        <v>232</v>
      </c>
      <c r="F52" t="s">
        <v>234</v>
      </c>
      <c r="G52" t="s">
        <v>233</v>
      </c>
      <c r="H52" t="s">
        <v>231</v>
      </c>
      <c r="I52" t="s">
        <v>233</v>
      </c>
      <c r="K52" t="s">
        <v>233</v>
      </c>
      <c r="L52">
        <v>13</v>
      </c>
      <c r="M52">
        <v>2</v>
      </c>
      <c r="N52" t="s">
        <v>100</v>
      </c>
      <c r="S52" s="4" t="s">
        <v>506</v>
      </c>
      <c r="T52" s="4" t="s">
        <v>541</v>
      </c>
      <c r="W52" s="4" t="s">
        <v>8502</v>
      </c>
      <c r="X52" s="4" t="s">
        <v>674</v>
      </c>
      <c r="Y52" s="4"/>
      <c r="Z52" s="4"/>
      <c r="AA52" s="4"/>
      <c r="AB52" s="4" t="s">
        <v>22017</v>
      </c>
      <c r="AE52" s="4" t="s">
        <v>806</v>
      </c>
      <c r="AF52" s="4" t="s">
        <v>743</v>
      </c>
      <c r="AH52" s="4"/>
      <c r="AI52" s="4"/>
      <c r="AK52" s="4"/>
      <c r="AM52" s="4"/>
      <c r="AN52" s="4"/>
      <c r="AO52" s="4"/>
      <c r="AP52" s="4"/>
      <c r="AQ52" s="4"/>
      <c r="AR52" s="4"/>
      <c r="AS52" s="4" t="s">
        <v>13458</v>
      </c>
      <c r="AT52" s="4" t="s">
        <v>13459</v>
      </c>
      <c r="AU52" s="4" t="s">
        <v>456</v>
      </c>
      <c r="AV52" s="4" t="s">
        <v>8498</v>
      </c>
      <c r="AW52" s="4" t="s">
        <v>724</v>
      </c>
      <c r="AX52" s="4"/>
      <c r="AY52" s="4"/>
      <c r="AZ52" s="4"/>
      <c r="BA52" s="4"/>
      <c r="BB52" s="4"/>
      <c r="BC52" s="4">
        <v>40</v>
      </c>
      <c r="BD52" t="str">
        <f>IF(AND(ADHOC!$G$15="",ADHOC!$S$4=""),"",IF(ADHOC!$G$15&lt;&gt;"",IF(ADHOC!$G$15=LEFT(Domein!$AS52,LEN(ADHOC!$G$15)),MAX(Domein!BD$1:'Domein'!BD51)+1,""),IF(ADHOC!$S$4=LEFT(Domein!$AS52,LEN(ADHOC!$S$4)),MAX(Domein!BD$1:'Domein'!BD51)+1,"")))</f>
        <v/>
      </c>
      <c r="BE52" t="str">
        <f t="shared" si="0"/>
        <v/>
      </c>
    </row>
    <row r="53" spans="4:57" x14ac:dyDescent="0.2">
      <c r="D53" t="s">
        <v>329</v>
      </c>
      <c r="E53" s="4" t="s">
        <v>240</v>
      </c>
      <c r="F53" s="4" t="s">
        <v>242</v>
      </c>
      <c r="G53" t="s">
        <v>241</v>
      </c>
      <c r="H53" t="s">
        <v>239</v>
      </c>
      <c r="I53" t="s">
        <v>241</v>
      </c>
      <c r="K53" t="s">
        <v>241</v>
      </c>
      <c r="L53">
        <v>14</v>
      </c>
      <c r="M53">
        <v>2</v>
      </c>
      <c r="N53" t="s">
        <v>100</v>
      </c>
      <c r="S53" s="4" t="s">
        <v>507</v>
      </c>
      <c r="T53" s="4" t="s">
        <v>8458</v>
      </c>
      <c r="W53" s="4" t="s">
        <v>703</v>
      </c>
      <c r="X53" s="4" t="s">
        <v>674</v>
      </c>
      <c r="Y53" s="4"/>
      <c r="Z53" s="4"/>
      <c r="AA53" s="4"/>
      <c r="AB53" s="4" t="s">
        <v>7013</v>
      </c>
      <c r="AE53" s="4" t="s">
        <v>7670</v>
      </c>
      <c r="AF53" s="4" t="s">
        <v>744</v>
      </c>
      <c r="AH53" s="4"/>
      <c r="AI53" s="4"/>
      <c r="AK53" s="4"/>
      <c r="AM53" s="4"/>
      <c r="AN53" s="4"/>
      <c r="AO53" s="4"/>
      <c r="AP53" s="4"/>
      <c r="AQ53" s="4"/>
      <c r="AR53" s="4"/>
      <c r="AS53" s="4" t="s">
        <v>38989</v>
      </c>
      <c r="AT53" s="4" t="s">
        <v>38990</v>
      </c>
      <c r="AU53" s="4" t="s">
        <v>456</v>
      </c>
      <c r="AV53" s="4" t="s">
        <v>671</v>
      </c>
      <c r="AW53" s="4" t="s">
        <v>701</v>
      </c>
      <c r="AX53" s="4"/>
      <c r="AY53" s="4"/>
      <c r="AZ53" s="4"/>
      <c r="BA53" s="4"/>
      <c r="BB53" s="4"/>
      <c r="BC53" s="4">
        <v>40</v>
      </c>
      <c r="BD53" t="str">
        <f>IF(AND(ADHOC!$G$15="",ADHOC!$S$4=""),"",IF(ADHOC!$G$15&lt;&gt;"",IF(ADHOC!$G$15=LEFT(Domein!$AS53,LEN(ADHOC!$G$15)),MAX(Domein!BD$1:'Domein'!BD52)+1,""),IF(ADHOC!$S$4=LEFT(Domein!$AS53,LEN(ADHOC!$S$4)),MAX(Domein!BD$1:'Domein'!BD52)+1,"")))</f>
        <v/>
      </c>
      <c r="BE53" t="str">
        <f t="shared" si="0"/>
        <v/>
      </c>
    </row>
    <row r="54" spans="4:57" x14ac:dyDescent="0.2">
      <c r="D54" t="s">
        <v>330</v>
      </c>
      <c r="E54" s="4" t="s">
        <v>248</v>
      </c>
      <c r="F54" t="s">
        <v>250</v>
      </c>
      <c r="G54" t="s">
        <v>249</v>
      </c>
      <c r="H54" t="s">
        <v>247</v>
      </c>
      <c r="I54" t="s">
        <v>249</v>
      </c>
      <c r="K54" t="s">
        <v>249</v>
      </c>
      <c r="L54">
        <v>15</v>
      </c>
      <c r="M54">
        <v>2</v>
      </c>
      <c r="N54" t="s">
        <v>100</v>
      </c>
      <c r="S54" s="4" t="s">
        <v>508</v>
      </c>
      <c r="T54" s="4" t="s">
        <v>11108</v>
      </c>
      <c r="W54" s="4" t="s">
        <v>706</v>
      </c>
      <c r="X54" s="4" t="s">
        <v>674</v>
      </c>
      <c r="Y54" s="4"/>
      <c r="Z54" s="4"/>
      <c r="AA54" s="4"/>
      <c r="AB54" s="4" t="s">
        <v>8530</v>
      </c>
      <c r="AE54" s="4" t="s">
        <v>807</v>
      </c>
      <c r="AF54" s="4" t="s">
        <v>745</v>
      </c>
      <c r="AI54" s="4"/>
      <c r="AK54" s="4"/>
      <c r="AM54" s="4"/>
      <c r="AN54" s="4"/>
      <c r="AO54" s="4"/>
      <c r="AP54" s="4"/>
      <c r="AQ54" s="4"/>
      <c r="AR54" s="4"/>
      <c r="AS54" s="4" t="s">
        <v>7529</v>
      </c>
      <c r="AT54" s="4" t="s">
        <v>7530</v>
      </c>
      <c r="AU54" s="4" t="s">
        <v>459</v>
      </c>
      <c r="AV54" s="4" t="s">
        <v>671</v>
      </c>
      <c r="AW54" s="4" t="s">
        <v>701</v>
      </c>
      <c r="AX54" s="4"/>
      <c r="AY54" s="4"/>
      <c r="AZ54" s="4"/>
      <c r="BA54" s="4"/>
      <c r="BB54" s="4"/>
      <c r="BC54" s="4">
        <v>40</v>
      </c>
      <c r="BD54" t="str">
        <f>IF(AND(ADHOC!$G$15="",ADHOC!$S$4=""),"",IF(ADHOC!$G$15&lt;&gt;"",IF(ADHOC!$G$15=LEFT(Domein!$AS54,LEN(ADHOC!$G$15)),MAX(Domein!BD$1:'Domein'!BD53)+1,""),IF(ADHOC!$S$4=LEFT(Domein!$AS54,LEN(ADHOC!$S$4)),MAX(Domein!BD$1:'Domein'!BD53)+1,"")))</f>
        <v/>
      </c>
      <c r="BE54" t="str">
        <f t="shared" si="0"/>
        <v/>
      </c>
    </row>
    <row r="55" spans="4:57" x14ac:dyDescent="0.2">
      <c r="D55" s="71" t="s">
        <v>370</v>
      </c>
      <c r="F55" s="71" t="s">
        <v>371</v>
      </c>
      <c r="G55" s="71" t="s">
        <v>372</v>
      </c>
      <c r="H55" s="71" t="s">
        <v>373</v>
      </c>
      <c r="I55" s="71" t="s">
        <v>372</v>
      </c>
      <c r="K55" t="s">
        <v>372</v>
      </c>
      <c r="L55">
        <v>16</v>
      </c>
      <c r="M55">
        <v>2</v>
      </c>
      <c r="N55" t="s">
        <v>100</v>
      </c>
      <c r="S55" s="4" t="s">
        <v>509</v>
      </c>
      <c r="T55" s="4" t="s">
        <v>8459</v>
      </c>
      <c r="W55" s="4" t="s">
        <v>704</v>
      </c>
      <c r="X55" s="4" t="s">
        <v>674</v>
      </c>
      <c r="Y55" s="4"/>
      <c r="Z55" s="4"/>
      <c r="AA55" s="4"/>
      <c r="AB55" s="4" t="s">
        <v>12059</v>
      </c>
      <c r="AE55" s="4" t="s">
        <v>808</v>
      </c>
      <c r="AF55" s="4" t="s">
        <v>746</v>
      </c>
      <c r="AI55" s="4"/>
      <c r="AK55" s="4"/>
      <c r="AN55" s="4"/>
      <c r="AO55" s="4"/>
      <c r="AP55" s="4"/>
      <c r="AQ55" s="4"/>
      <c r="AR55" s="4"/>
      <c r="AS55" s="4" t="s">
        <v>32798</v>
      </c>
      <c r="AT55" s="4" t="s">
        <v>32799</v>
      </c>
      <c r="AU55" s="4" t="s">
        <v>456</v>
      </c>
      <c r="AV55" s="4" t="s">
        <v>671</v>
      </c>
      <c r="AW55" s="4" t="s">
        <v>724</v>
      </c>
      <c r="AX55" s="4"/>
      <c r="AY55" s="4"/>
      <c r="AZ55" s="4"/>
      <c r="BA55" s="4"/>
      <c r="BB55" s="4"/>
      <c r="BC55" s="4">
        <v>40</v>
      </c>
      <c r="BD55" t="str">
        <f>IF(AND(ADHOC!$G$15="",ADHOC!$S$4=""),"",IF(ADHOC!$G$15&lt;&gt;"",IF(ADHOC!$G$15=LEFT(Domein!$AS55,LEN(ADHOC!$G$15)),MAX(Domein!BD$1:'Domein'!BD54)+1,""),IF(ADHOC!$S$4=LEFT(Domein!$AS55,LEN(ADHOC!$S$4)),MAX(Domein!BD$1:'Domein'!BD54)+1,"")))</f>
        <v/>
      </c>
      <c r="BE55" t="str">
        <f t="shared" si="0"/>
        <v/>
      </c>
    </row>
    <row r="56" spans="4:57" x14ac:dyDescent="0.2">
      <c r="D56" t="s">
        <v>331</v>
      </c>
      <c r="E56" s="4" t="s">
        <v>261</v>
      </c>
      <c r="F56" t="s">
        <v>127</v>
      </c>
      <c r="G56" t="s">
        <v>126</v>
      </c>
      <c r="H56" t="s">
        <v>260</v>
      </c>
      <c r="I56" t="s">
        <v>126</v>
      </c>
      <c r="K56" t="s">
        <v>126</v>
      </c>
      <c r="L56">
        <v>17</v>
      </c>
      <c r="M56">
        <v>2</v>
      </c>
      <c r="N56" t="s">
        <v>100</v>
      </c>
      <c r="S56" s="4" t="s">
        <v>510</v>
      </c>
      <c r="T56" s="4" t="s">
        <v>11928</v>
      </c>
      <c r="W56" s="4" t="s">
        <v>705</v>
      </c>
      <c r="X56" s="4" t="s">
        <v>674</v>
      </c>
      <c r="Y56" s="4"/>
      <c r="Z56" s="4"/>
      <c r="AA56" s="4"/>
      <c r="AB56" s="4" t="s">
        <v>779</v>
      </c>
      <c r="AE56" s="4" t="s">
        <v>810</v>
      </c>
      <c r="AF56" s="4" t="s">
        <v>747</v>
      </c>
      <c r="AI56" s="4"/>
      <c r="AK56" s="4"/>
      <c r="AN56" s="4"/>
      <c r="AO56" s="4"/>
      <c r="AP56" s="4"/>
      <c r="AQ56" s="4"/>
      <c r="AR56" s="4"/>
      <c r="AS56" s="4" t="s">
        <v>13724</v>
      </c>
      <c r="AT56" s="4" t="s">
        <v>13725</v>
      </c>
      <c r="AU56" s="4" t="s">
        <v>456</v>
      </c>
      <c r="AV56" s="4" t="s">
        <v>671</v>
      </c>
      <c r="AW56" s="4" t="s">
        <v>1167</v>
      </c>
      <c r="AX56" s="4"/>
      <c r="AY56" s="4">
        <v>197306</v>
      </c>
      <c r="AZ56" s="4">
        <v>502028</v>
      </c>
      <c r="BA56" s="4" t="s">
        <v>22040</v>
      </c>
      <c r="BB56" s="4" t="s">
        <v>22041</v>
      </c>
      <c r="BC56" s="4">
        <v>40</v>
      </c>
      <c r="BD56" t="str">
        <f>IF(AND(ADHOC!$G$15="",ADHOC!$S$4=""),"",IF(ADHOC!$G$15&lt;&gt;"",IF(ADHOC!$G$15=LEFT(Domein!$AS56,LEN(ADHOC!$G$15)),MAX(Domein!BD$1:'Domein'!BD55)+1,""),IF(ADHOC!$S$4=LEFT(Domein!$AS56,LEN(ADHOC!$S$4)),MAX(Domein!BD$1:'Domein'!BD55)+1,"")))</f>
        <v/>
      </c>
      <c r="BE56" t="str">
        <f t="shared" si="0"/>
        <v/>
      </c>
    </row>
    <row r="57" spans="4:57" x14ac:dyDescent="0.2">
      <c r="D57" t="s">
        <v>140</v>
      </c>
      <c r="E57" s="4" t="s">
        <v>317</v>
      </c>
      <c r="F57" s="4" t="s">
        <v>319</v>
      </c>
      <c r="G57" t="s">
        <v>318</v>
      </c>
      <c r="H57" t="s">
        <v>316</v>
      </c>
      <c r="I57" t="s">
        <v>318</v>
      </c>
      <c r="K57" t="s">
        <v>318</v>
      </c>
      <c r="L57">
        <v>18</v>
      </c>
      <c r="M57">
        <v>2</v>
      </c>
      <c r="N57" t="s">
        <v>100</v>
      </c>
      <c r="S57" s="4" t="s">
        <v>511</v>
      </c>
      <c r="T57" s="4" t="s">
        <v>36903</v>
      </c>
      <c r="W57" s="4" t="s">
        <v>707</v>
      </c>
      <c r="X57" s="4" t="s">
        <v>674</v>
      </c>
      <c r="Y57" s="4"/>
      <c r="Z57" s="4"/>
      <c r="AA57" s="4"/>
      <c r="AB57" s="4" t="s">
        <v>780</v>
      </c>
      <c r="AE57" s="4" t="s">
        <v>811</v>
      </c>
      <c r="AF57" s="4" t="s">
        <v>748</v>
      </c>
      <c r="AI57" s="4"/>
      <c r="AK57" s="4"/>
      <c r="AN57" s="4"/>
      <c r="AO57" s="4"/>
      <c r="AP57" s="4"/>
      <c r="AQ57" s="4"/>
      <c r="AR57" s="4"/>
      <c r="AS57" s="4" t="s">
        <v>13726</v>
      </c>
      <c r="AT57" s="4" t="s">
        <v>13727</v>
      </c>
      <c r="AU57" s="4" t="s">
        <v>456</v>
      </c>
      <c r="AV57" s="4" t="s">
        <v>671</v>
      </c>
      <c r="AW57" s="4" t="s">
        <v>1167</v>
      </c>
      <c r="AX57" s="4"/>
      <c r="AY57" s="4">
        <v>197306</v>
      </c>
      <c r="AZ57" s="4">
        <v>502028</v>
      </c>
      <c r="BA57" s="4" t="s">
        <v>22040</v>
      </c>
      <c r="BB57" s="4" t="s">
        <v>22041</v>
      </c>
      <c r="BC57" s="4">
        <v>40</v>
      </c>
      <c r="BD57" t="str">
        <f>IF(AND(ADHOC!$G$15="",ADHOC!$S$4=""),"",IF(ADHOC!$G$15&lt;&gt;"",IF(ADHOC!$G$15=LEFT(Domein!$AS57,LEN(ADHOC!$G$15)),MAX(Domein!BD$1:'Domein'!BD56)+1,""),IF(ADHOC!$S$4=LEFT(Domein!$AS57,LEN(ADHOC!$S$4)),MAX(Domein!BD$1:'Domein'!BD56)+1,"")))</f>
        <v/>
      </c>
      <c r="BE57" t="str">
        <f t="shared" si="0"/>
        <v/>
      </c>
    </row>
    <row r="58" spans="4:57" x14ac:dyDescent="0.2">
      <c r="D58" t="s">
        <v>178</v>
      </c>
      <c r="E58" s="4" t="s">
        <v>321</v>
      </c>
      <c r="F58" t="s">
        <v>323</v>
      </c>
      <c r="G58" t="s">
        <v>322</v>
      </c>
      <c r="H58" t="s">
        <v>320</v>
      </c>
      <c r="I58" t="s">
        <v>322</v>
      </c>
      <c r="K58" t="s">
        <v>322</v>
      </c>
      <c r="L58">
        <v>19</v>
      </c>
      <c r="M58">
        <v>2</v>
      </c>
      <c r="N58" s="71" t="s">
        <v>100</v>
      </c>
      <c r="S58" s="4" t="s">
        <v>512</v>
      </c>
      <c r="T58" s="4" t="s">
        <v>11929</v>
      </c>
      <c r="W58" s="4" t="s">
        <v>708</v>
      </c>
      <c r="X58" s="4" t="s">
        <v>674</v>
      </c>
      <c r="Y58" s="4"/>
      <c r="Z58" s="4"/>
      <c r="AA58" s="4"/>
      <c r="AB58" s="4" t="s">
        <v>12559</v>
      </c>
      <c r="AE58" s="4" t="s">
        <v>812</v>
      </c>
      <c r="AF58" s="4" t="s">
        <v>749</v>
      </c>
      <c r="AI58" s="4"/>
      <c r="AK58" s="4"/>
      <c r="AN58" s="4"/>
      <c r="AO58" s="4"/>
      <c r="AP58" s="4"/>
      <c r="AQ58" s="4"/>
      <c r="AR58" s="4"/>
      <c r="AS58" s="4" t="s">
        <v>34929</v>
      </c>
      <c r="AT58" s="4" t="s">
        <v>1218</v>
      </c>
      <c r="AU58" s="4" t="s">
        <v>456</v>
      </c>
      <c r="AV58" s="4" t="s">
        <v>676</v>
      </c>
      <c r="AW58" s="4" t="s">
        <v>724</v>
      </c>
      <c r="AX58" s="4"/>
      <c r="AY58" s="4"/>
      <c r="AZ58" s="4"/>
      <c r="BA58" s="4"/>
      <c r="BB58" s="4"/>
      <c r="BC58" s="4">
        <v>40</v>
      </c>
      <c r="BD58" t="str">
        <f>IF(AND(ADHOC!$G$15="",ADHOC!$S$4=""),"",IF(ADHOC!$G$15&lt;&gt;"",IF(ADHOC!$G$15=LEFT(Domein!$AS58,LEN(ADHOC!$G$15)),MAX(Domein!BD$1:'Domein'!BD57)+1,""),IF(ADHOC!$S$4=LEFT(Domein!$AS58,LEN(ADHOC!$S$4)),MAX(Domein!BD$1:'Domein'!BD57)+1,"")))</f>
        <v/>
      </c>
      <c r="BE58" t="str">
        <f t="shared" si="0"/>
        <v/>
      </c>
    </row>
    <row r="59" spans="4:57" x14ac:dyDescent="0.2">
      <c r="D59" t="s">
        <v>297</v>
      </c>
      <c r="E59" s="4" t="s">
        <v>286</v>
      </c>
      <c r="F59" s="71" t="s">
        <v>288</v>
      </c>
      <c r="G59" s="71" t="s">
        <v>287</v>
      </c>
      <c r="H59" s="71" t="s">
        <v>285</v>
      </c>
      <c r="I59" s="71" t="s">
        <v>287</v>
      </c>
      <c r="K59" t="s">
        <v>287</v>
      </c>
      <c r="L59">
        <v>20</v>
      </c>
      <c r="M59">
        <v>2</v>
      </c>
      <c r="N59" s="71" t="s">
        <v>100</v>
      </c>
      <c r="S59" s="4" t="s">
        <v>513</v>
      </c>
      <c r="T59" s="4" t="s">
        <v>11930</v>
      </c>
      <c r="W59" s="4" t="s">
        <v>31932</v>
      </c>
      <c r="X59" s="4" t="s">
        <v>674</v>
      </c>
      <c r="Y59" s="4"/>
      <c r="Z59" s="4"/>
      <c r="AA59" s="4"/>
      <c r="AB59" s="4" t="s">
        <v>15308</v>
      </c>
      <c r="AE59" s="4" t="s">
        <v>813</v>
      </c>
      <c r="AF59" s="4" t="s">
        <v>750</v>
      </c>
      <c r="AI59" s="4"/>
      <c r="AK59" s="4"/>
      <c r="AO59" s="4"/>
      <c r="AP59" s="4"/>
      <c r="AQ59" s="4"/>
      <c r="AR59" s="4"/>
      <c r="AS59" s="4" t="s">
        <v>34930</v>
      </c>
      <c r="AT59" s="4" t="s">
        <v>34931</v>
      </c>
      <c r="AU59" s="4" t="s">
        <v>456</v>
      </c>
      <c r="AV59" s="4" t="s">
        <v>676</v>
      </c>
      <c r="AW59" s="4" t="s">
        <v>724</v>
      </c>
      <c r="AX59" s="4"/>
      <c r="AY59" s="4"/>
      <c r="AZ59" s="4"/>
      <c r="BA59" s="4"/>
      <c r="BB59" s="4"/>
      <c r="BC59" s="4">
        <v>40</v>
      </c>
      <c r="BD59" t="str">
        <f>IF(AND(ADHOC!$G$15="",ADHOC!$S$4=""),"",IF(ADHOC!$G$15&lt;&gt;"",IF(ADHOC!$G$15=LEFT(Domein!$AS59,LEN(ADHOC!$G$15)),MAX(Domein!BD$1:'Domein'!BD58)+1,""),IF(ADHOC!$S$4=LEFT(Domein!$AS59,LEN(ADHOC!$S$4)),MAX(Domein!BD$1:'Domein'!BD58)+1,"")))</f>
        <v/>
      </c>
      <c r="BE59" t="str">
        <f t="shared" si="0"/>
        <v/>
      </c>
    </row>
    <row r="60" spans="4:57" x14ac:dyDescent="0.2">
      <c r="D60" t="s">
        <v>141</v>
      </c>
      <c r="E60" s="4" t="s">
        <v>290</v>
      </c>
      <c r="F60" t="s">
        <v>292</v>
      </c>
      <c r="G60" t="s">
        <v>291</v>
      </c>
      <c r="H60" t="s">
        <v>289</v>
      </c>
      <c r="I60" t="s">
        <v>291</v>
      </c>
      <c r="K60" t="s">
        <v>291</v>
      </c>
      <c r="L60">
        <v>21</v>
      </c>
      <c r="M60">
        <v>2</v>
      </c>
      <c r="N60" s="71" t="s">
        <v>100</v>
      </c>
      <c r="S60" s="4" t="s">
        <v>515</v>
      </c>
      <c r="T60" s="4" t="s">
        <v>35946</v>
      </c>
      <c r="W60" s="4" t="s">
        <v>709</v>
      </c>
      <c r="X60" s="4" t="s">
        <v>674</v>
      </c>
      <c r="Y60" s="4"/>
      <c r="Z60" s="4"/>
      <c r="AA60" s="4"/>
      <c r="AB60" s="4" t="s">
        <v>16461</v>
      </c>
      <c r="AE60" s="4" t="s">
        <v>31720</v>
      </c>
      <c r="AF60" s="4" t="s">
        <v>751</v>
      </c>
      <c r="AI60" s="4"/>
      <c r="AK60" s="4"/>
      <c r="AO60" s="4"/>
      <c r="AP60" s="4"/>
      <c r="AQ60" s="4"/>
      <c r="AR60" s="4"/>
      <c r="AS60" s="4" t="s">
        <v>34932</v>
      </c>
      <c r="AT60" s="4" t="s">
        <v>1224</v>
      </c>
      <c r="AU60" s="4" t="s">
        <v>456</v>
      </c>
      <c r="AV60" s="4" t="s">
        <v>676</v>
      </c>
      <c r="AW60" s="4" t="s">
        <v>724</v>
      </c>
      <c r="AX60" s="4"/>
      <c r="AY60" s="4"/>
      <c r="AZ60" s="4"/>
      <c r="BA60" s="4"/>
      <c r="BB60" s="4"/>
      <c r="BC60" s="4">
        <v>40</v>
      </c>
      <c r="BD60" t="str">
        <f>IF(AND(ADHOC!$G$15="",ADHOC!$S$4=""),"",IF(ADHOC!$G$15&lt;&gt;"",IF(ADHOC!$G$15=LEFT(Domein!$AS60,LEN(ADHOC!$G$15)),MAX(Domein!BD$1:'Domein'!BD59)+1,""),IF(ADHOC!$S$4=LEFT(Domein!$AS60,LEN(ADHOC!$S$4)),MAX(Domein!BD$1:'Domein'!BD59)+1,"")))</f>
        <v/>
      </c>
      <c r="BE60" t="str">
        <f t="shared" si="0"/>
        <v/>
      </c>
    </row>
    <row r="61" spans="4:57" x14ac:dyDescent="0.2">
      <c r="D61" t="s">
        <v>179</v>
      </c>
      <c r="E61" s="4" t="s">
        <v>257</v>
      </c>
      <c r="F61" t="s">
        <v>259</v>
      </c>
      <c r="G61" t="s">
        <v>258</v>
      </c>
      <c r="H61" t="s">
        <v>256</v>
      </c>
      <c r="I61" t="s">
        <v>258</v>
      </c>
      <c r="K61" t="s">
        <v>258</v>
      </c>
      <c r="L61">
        <v>22</v>
      </c>
      <c r="M61">
        <v>2</v>
      </c>
      <c r="N61" t="s">
        <v>100</v>
      </c>
      <c r="S61" s="4" t="s">
        <v>514</v>
      </c>
      <c r="T61" s="4" t="s">
        <v>36904</v>
      </c>
      <c r="W61" s="4" t="s">
        <v>710</v>
      </c>
      <c r="X61" s="4" t="s">
        <v>674</v>
      </c>
      <c r="Y61" s="4"/>
      <c r="Z61" s="4"/>
      <c r="AA61" s="4"/>
      <c r="AB61" s="4" t="s">
        <v>781</v>
      </c>
      <c r="AE61" s="4" t="s">
        <v>814</v>
      </c>
      <c r="AF61" s="4" t="s">
        <v>752</v>
      </c>
      <c r="AI61" s="4"/>
      <c r="AK61" s="4"/>
      <c r="AO61" s="4"/>
      <c r="AP61" s="4"/>
      <c r="AQ61" s="4"/>
      <c r="AR61" s="4"/>
      <c r="AS61" s="4" t="s">
        <v>34933</v>
      </c>
      <c r="AT61" s="4" t="s">
        <v>34934</v>
      </c>
      <c r="AU61" s="4" t="s">
        <v>456</v>
      </c>
      <c r="AV61" s="4" t="s">
        <v>676</v>
      </c>
      <c r="AW61" s="4" t="s">
        <v>724</v>
      </c>
      <c r="AX61" s="4"/>
      <c r="AY61" s="4"/>
      <c r="AZ61" s="4"/>
      <c r="BA61" s="4"/>
      <c r="BB61" s="4"/>
      <c r="BC61" s="4">
        <v>40</v>
      </c>
      <c r="BD61" t="str">
        <f>IF(AND(ADHOC!$G$15="",ADHOC!$S$4=""),"",IF(ADHOC!$G$15&lt;&gt;"",IF(ADHOC!$G$15=LEFT(Domein!$AS61,LEN(ADHOC!$G$15)),MAX(Domein!BD$1:'Domein'!BD60)+1,""),IF(ADHOC!$S$4=LEFT(Domein!$AS61,LEN(ADHOC!$S$4)),MAX(Domein!BD$1:'Domein'!BD60)+1,"")))</f>
        <v/>
      </c>
      <c r="BE61" t="str">
        <f t="shared" si="0"/>
        <v/>
      </c>
    </row>
    <row r="62" spans="4:57" x14ac:dyDescent="0.2">
      <c r="D62" t="s">
        <v>298</v>
      </c>
      <c r="E62" s="4" t="s">
        <v>271</v>
      </c>
      <c r="F62" t="s">
        <v>7</v>
      </c>
      <c r="G62" t="s">
        <v>6</v>
      </c>
      <c r="H62" t="s">
        <v>155</v>
      </c>
      <c r="I62" t="s">
        <v>6</v>
      </c>
      <c r="K62" t="s">
        <v>6</v>
      </c>
      <c r="L62">
        <v>23</v>
      </c>
      <c r="M62">
        <v>2</v>
      </c>
      <c r="N62" t="s">
        <v>100</v>
      </c>
      <c r="S62" s="4" t="s">
        <v>523</v>
      </c>
      <c r="T62" s="4" t="s">
        <v>8460</v>
      </c>
      <c r="W62" s="4" t="s">
        <v>711</v>
      </c>
      <c r="X62" s="4" t="s">
        <v>672</v>
      </c>
      <c r="Y62" s="4"/>
      <c r="Z62" s="4"/>
      <c r="AA62" s="4"/>
      <c r="AB62" s="4" t="s">
        <v>36846</v>
      </c>
      <c r="AE62" s="4" t="s">
        <v>815</v>
      </c>
      <c r="AF62" s="4" t="s">
        <v>753</v>
      </c>
      <c r="AI62" s="4"/>
      <c r="AK62" s="4"/>
      <c r="AO62" s="4"/>
      <c r="AP62" s="4"/>
      <c r="AQ62" s="4"/>
      <c r="AR62" s="4"/>
      <c r="AS62" s="4" t="s">
        <v>34935</v>
      </c>
      <c r="AT62" s="4" t="s">
        <v>34936</v>
      </c>
      <c r="AU62" s="4" t="s">
        <v>456</v>
      </c>
      <c r="AV62" s="4" t="s">
        <v>676</v>
      </c>
      <c r="AW62" s="4" t="s">
        <v>724</v>
      </c>
      <c r="AX62" s="4"/>
      <c r="AY62" s="4"/>
      <c r="AZ62" s="4"/>
      <c r="BA62" s="4"/>
      <c r="BB62" s="4"/>
      <c r="BC62" s="4">
        <v>40</v>
      </c>
      <c r="BD62" t="str">
        <f>IF(AND(ADHOC!$G$15="",ADHOC!$S$4=""),"",IF(ADHOC!$G$15&lt;&gt;"",IF(ADHOC!$G$15=LEFT(Domein!$AS62,LEN(ADHOC!$G$15)),MAX(Domein!BD$1:'Domein'!BD61)+1,""),IF(ADHOC!$S$4=LEFT(Domein!$AS62,LEN(ADHOC!$S$4)),MAX(Domein!BD$1:'Domein'!BD61)+1,"")))</f>
        <v/>
      </c>
      <c r="BE62" t="str">
        <f t="shared" si="0"/>
        <v/>
      </c>
    </row>
    <row r="63" spans="4:57" x14ac:dyDescent="0.2">
      <c r="D63" t="s">
        <v>144</v>
      </c>
      <c r="E63"/>
      <c r="G63" t="s">
        <v>85</v>
      </c>
      <c r="H63" t="s">
        <v>84</v>
      </c>
      <c r="I63" t="s">
        <v>85</v>
      </c>
      <c r="K63" t="s">
        <v>85</v>
      </c>
      <c r="L63">
        <v>24</v>
      </c>
      <c r="M63">
        <v>2</v>
      </c>
      <c r="N63" t="s">
        <v>100</v>
      </c>
      <c r="S63" s="4" t="s">
        <v>516</v>
      </c>
      <c r="T63" s="4" t="s">
        <v>7325</v>
      </c>
      <c r="W63" s="4" t="s">
        <v>712</v>
      </c>
      <c r="X63" s="4" t="s">
        <v>672</v>
      </c>
      <c r="Y63" s="4"/>
      <c r="Z63" s="4"/>
      <c r="AA63" s="4"/>
      <c r="AB63" s="4" t="s">
        <v>782</v>
      </c>
      <c r="AE63" s="4" t="s">
        <v>816</v>
      </c>
      <c r="AF63" s="4" t="s">
        <v>754</v>
      </c>
      <c r="AI63" s="4"/>
      <c r="AK63" s="4"/>
      <c r="AP63" s="4"/>
      <c r="AQ63" s="4"/>
      <c r="AR63" s="4"/>
      <c r="AS63" s="4" t="s">
        <v>32420</v>
      </c>
      <c r="AT63" s="4" t="s">
        <v>32421</v>
      </c>
      <c r="AU63" s="4" t="s">
        <v>456</v>
      </c>
      <c r="AV63" s="4" t="s">
        <v>676</v>
      </c>
      <c r="AW63" s="4" t="s">
        <v>724</v>
      </c>
      <c r="AX63" s="4"/>
      <c r="AY63" s="4"/>
      <c r="AZ63" s="4"/>
      <c r="BA63" s="4"/>
      <c r="BB63" s="4"/>
      <c r="BC63" s="4">
        <v>40</v>
      </c>
      <c r="BD63" t="str">
        <f>IF(AND(ADHOC!$G$15="",ADHOC!$S$4=""),"",IF(ADHOC!$G$15&lt;&gt;"",IF(ADHOC!$G$15=LEFT(Domein!$AS63,LEN(ADHOC!$G$15)),MAX(Domein!BD$1:'Domein'!BD62)+1,""),IF(ADHOC!$S$4=LEFT(Domein!$AS63,LEN(ADHOC!$S$4)),MAX(Domein!BD$1:'Domein'!BD62)+1,"")))</f>
        <v/>
      </c>
      <c r="BE63" t="str">
        <f t="shared" si="0"/>
        <v/>
      </c>
    </row>
    <row r="64" spans="4:57" x14ac:dyDescent="0.2">
      <c r="D64" t="s">
        <v>145</v>
      </c>
      <c r="E64" s="4" t="s">
        <v>91</v>
      </c>
      <c r="F64" t="s">
        <v>93</v>
      </c>
      <c r="G64" t="s">
        <v>92</v>
      </c>
      <c r="H64" t="s">
        <v>90</v>
      </c>
      <c r="I64" t="s">
        <v>92</v>
      </c>
      <c r="K64" t="s">
        <v>92</v>
      </c>
      <c r="L64">
        <v>25</v>
      </c>
      <c r="M64">
        <v>2</v>
      </c>
      <c r="N64" s="71" t="s">
        <v>100</v>
      </c>
      <c r="S64" s="4" t="s">
        <v>517</v>
      </c>
      <c r="T64" s="4" t="s">
        <v>7326</v>
      </c>
      <c r="W64" s="4" t="s">
        <v>7513</v>
      </c>
      <c r="X64" s="4" t="s">
        <v>672</v>
      </c>
      <c r="Y64" s="4"/>
      <c r="Z64" s="4"/>
      <c r="AA64" s="4"/>
      <c r="AB64" s="4" t="s">
        <v>20896</v>
      </c>
      <c r="AE64" s="4" t="s">
        <v>8549</v>
      </c>
      <c r="AF64" s="4" t="s">
        <v>755</v>
      </c>
      <c r="AI64" s="4"/>
      <c r="AK64" s="4"/>
      <c r="AP64" s="4"/>
      <c r="AQ64" s="4"/>
      <c r="AR64" s="4"/>
      <c r="AS64" s="4" t="s">
        <v>14406</v>
      </c>
      <c r="AT64" s="4" t="s">
        <v>11501</v>
      </c>
      <c r="AU64" s="4" t="s">
        <v>456</v>
      </c>
      <c r="AV64" s="4" t="s">
        <v>676</v>
      </c>
      <c r="AW64" s="4" t="s">
        <v>724</v>
      </c>
      <c r="AX64" s="4"/>
      <c r="AY64" s="4"/>
      <c r="AZ64" s="4"/>
      <c r="BA64" s="4"/>
      <c r="BB64" s="4"/>
      <c r="BC64" s="4">
        <v>40</v>
      </c>
      <c r="BD64" t="str">
        <f>IF(AND(ADHOC!$G$15="",ADHOC!$S$4=""),"",IF(ADHOC!$G$15&lt;&gt;"",IF(ADHOC!$G$15=LEFT(Domein!$AS64,LEN(ADHOC!$G$15)),MAX(Domein!BD$1:'Domein'!BD63)+1,""),IF(ADHOC!$S$4=LEFT(Domein!$AS64,LEN(ADHOC!$S$4)),MAX(Domein!BD$1:'Domein'!BD63)+1,"")))</f>
        <v/>
      </c>
      <c r="BE64" t="str">
        <f t="shared" si="0"/>
        <v/>
      </c>
    </row>
    <row r="65" spans="4:57" x14ac:dyDescent="0.2">
      <c r="D65" t="s">
        <v>146</v>
      </c>
      <c r="E65" s="4" t="s">
        <v>308</v>
      </c>
      <c r="F65" t="s">
        <v>310</v>
      </c>
      <c r="G65" t="s">
        <v>309</v>
      </c>
      <c r="H65" t="s">
        <v>96</v>
      </c>
      <c r="I65" t="s">
        <v>309</v>
      </c>
      <c r="K65" t="s">
        <v>309</v>
      </c>
      <c r="L65">
        <v>26</v>
      </c>
      <c r="M65">
        <v>2</v>
      </c>
      <c r="N65" s="71" t="s">
        <v>100</v>
      </c>
      <c r="S65" s="4" t="s">
        <v>518</v>
      </c>
      <c r="T65" s="4" t="s">
        <v>544</v>
      </c>
      <c r="W65" s="4" t="s">
        <v>713</v>
      </c>
      <c r="X65" s="4" t="s">
        <v>674</v>
      </c>
      <c r="Y65" s="4"/>
      <c r="Z65" s="4"/>
      <c r="AA65" s="4"/>
      <c r="AB65" s="4" t="s">
        <v>36464</v>
      </c>
      <c r="AE65" s="4" t="s">
        <v>817</v>
      </c>
      <c r="AF65" s="4" t="s">
        <v>756</v>
      </c>
      <c r="AI65" s="4"/>
      <c r="AK65" s="4"/>
      <c r="AS65" s="4" t="s">
        <v>14407</v>
      </c>
      <c r="AT65" s="4" t="s">
        <v>11503</v>
      </c>
      <c r="AU65" s="4" t="s">
        <v>456</v>
      </c>
      <c r="AV65" s="4" t="s">
        <v>676</v>
      </c>
      <c r="AW65" s="4" t="s">
        <v>724</v>
      </c>
      <c r="AX65" s="4"/>
      <c r="AY65" s="4"/>
      <c r="AZ65" s="4"/>
      <c r="BA65" s="4"/>
      <c r="BB65" s="4"/>
      <c r="BC65" s="4">
        <v>40</v>
      </c>
      <c r="BD65" t="str">
        <f>IF(AND(ADHOC!$G$15="",ADHOC!$S$4=""),"",IF(ADHOC!$G$15&lt;&gt;"",IF(ADHOC!$G$15=LEFT(Domein!$AS65,LEN(ADHOC!$G$15)),MAX(Domein!BD$1:'Domein'!BD64)+1,""),IF(ADHOC!$S$4=LEFT(Domein!$AS65,LEN(ADHOC!$S$4)),MAX(Domein!BD$1:'Domein'!BD64)+1,"")))</f>
        <v/>
      </c>
      <c r="BE65" t="str">
        <f t="shared" si="0"/>
        <v/>
      </c>
    </row>
    <row r="66" spans="4:57" x14ac:dyDescent="0.2">
      <c r="D66" t="s">
        <v>180</v>
      </c>
      <c r="E66" s="4" t="s">
        <v>53</v>
      </c>
      <c r="F66" t="s">
        <v>83</v>
      </c>
      <c r="G66" t="s">
        <v>54</v>
      </c>
      <c r="H66" t="s">
        <v>52</v>
      </c>
      <c r="I66" t="s">
        <v>54</v>
      </c>
      <c r="K66" t="s">
        <v>54</v>
      </c>
      <c r="L66">
        <v>27</v>
      </c>
      <c r="M66">
        <v>2</v>
      </c>
      <c r="N66" t="s">
        <v>100</v>
      </c>
      <c r="S66" s="4" t="s">
        <v>519</v>
      </c>
      <c r="T66" s="4" t="s">
        <v>545</v>
      </c>
      <c r="W66" s="4" t="s">
        <v>8503</v>
      </c>
      <c r="X66" s="4" t="s">
        <v>674</v>
      </c>
      <c r="Y66" s="4"/>
      <c r="Z66" s="4"/>
      <c r="AA66" s="4"/>
      <c r="AB66" s="4" t="s">
        <v>36405</v>
      </c>
      <c r="AE66" s="4" t="s">
        <v>818</v>
      </c>
      <c r="AF66" s="4" t="s">
        <v>757</v>
      </c>
      <c r="AI66" s="4"/>
      <c r="AK66" s="4"/>
      <c r="AS66" s="4" t="s">
        <v>32858</v>
      </c>
      <c r="AT66" s="4" t="s">
        <v>21105</v>
      </c>
      <c r="AU66" s="4" t="s">
        <v>456</v>
      </c>
      <c r="AV66" s="4" t="s">
        <v>676</v>
      </c>
      <c r="AW66" s="4" t="s">
        <v>724</v>
      </c>
      <c r="AX66" s="4"/>
      <c r="AY66" s="4"/>
      <c r="AZ66" s="4"/>
      <c r="BA66" s="4"/>
      <c r="BB66" s="4"/>
      <c r="BC66" s="4">
        <v>40</v>
      </c>
      <c r="BD66" t="str">
        <f>IF(AND(ADHOC!$G$15="",ADHOC!$S$4=""),"",IF(ADHOC!$G$15&lt;&gt;"",IF(ADHOC!$G$15=LEFT(Domein!$AS66,LEN(ADHOC!$G$15)),MAX(Domein!BD$1:'Domein'!BD65)+1,""),IF(ADHOC!$S$4=LEFT(Domein!$AS66,LEN(ADHOC!$S$4)),MAX(Domein!BD$1:'Domein'!BD65)+1,"")))</f>
        <v/>
      </c>
      <c r="BE66" t="str">
        <f t="shared" si="0"/>
        <v/>
      </c>
    </row>
    <row r="67" spans="4:57" x14ac:dyDescent="0.2">
      <c r="D67" t="s">
        <v>147</v>
      </c>
      <c r="E67"/>
      <c r="G67" t="s">
        <v>95</v>
      </c>
      <c r="H67" t="s">
        <v>94</v>
      </c>
      <c r="I67" t="s">
        <v>95</v>
      </c>
      <c r="K67" t="s">
        <v>95</v>
      </c>
      <c r="L67">
        <v>28</v>
      </c>
      <c r="M67">
        <v>2</v>
      </c>
      <c r="N67" s="71" t="s">
        <v>100</v>
      </c>
      <c r="S67" s="4" t="s">
        <v>520</v>
      </c>
      <c r="T67" s="4" t="s">
        <v>8359</v>
      </c>
      <c r="W67" s="4" t="s">
        <v>714</v>
      </c>
      <c r="X67" s="4" t="s">
        <v>674</v>
      </c>
      <c r="Y67" s="4"/>
      <c r="Z67" s="4"/>
      <c r="AA67" s="4"/>
      <c r="AB67" s="4" t="s">
        <v>14700</v>
      </c>
      <c r="AE67" s="4" t="s">
        <v>819</v>
      </c>
      <c r="AF67" s="4" t="s">
        <v>758</v>
      </c>
      <c r="AI67" s="4"/>
      <c r="AK67" s="4"/>
      <c r="AS67" s="4" t="s">
        <v>32277</v>
      </c>
      <c r="AT67" s="4" t="s">
        <v>32278</v>
      </c>
      <c r="AU67" s="4" t="s">
        <v>456</v>
      </c>
      <c r="AV67" s="4" t="s">
        <v>676</v>
      </c>
      <c r="AW67" s="4" t="s">
        <v>724</v>
      </c>
      <c r="AX67" s="4"/>
      <c r="AY67" s="4"/>
      <c r="AZ67" s="4"/>
      <c r="BA67" s="4"/>
      <c r="BB67" s="4"/>
      <c r="BC67" s="4">
        <v>40</v>
      </c>
      <c r="BD67" t="str">
        <f>IF(AND(ADHOC!$G$15="",ADHOC!$S$4=""),"",IF(ADHOC!$G$15&lt;&gt;"",IF(ADHOC!$G$15=LEFT(Domein!$AS67,LEN(ADHOC!$G$15)),MAX(Domein!BD$1:'Domein'!BD66)+1,""),IF(ADHOC!$S$4=LEFT(Domein!$AS67,LEN(ADHOC!$S$4)),MAX(Domein!BD$1:'Domein'!BD66)+1,"")))</f>
        <v/>
      </c>
      <c r="BE67" t="str">
        <f t="shared" ref="BE67:BE130" si="1">IFERROR(INDEX($AS$2:$AS$11500,MATCH(ROW()-ROW($BE$1),$BD$2:$BD$11500,0)),"")</f>
        <v/>
      </c>
    </row>
    <row r="68" spans="4:57" x14ac:dyDescent="0.2">
      <c r="D68" t="s">
        <v>181</v>
      </c>
      <c r="E68" s="4" t="s">
        <v>312</v>
      </c>
      <c r="F68" t="s">
        <v>314</v>
      </c>
      <c r="G68" t="s">
        <v>313</v>
      </c>
      <c r="H68" t="s">
        <v>311</v>
      </c>
      <c r="I68" t="s">
        <v>313</v>
      </c>
      <c r="K68" t="s">
        <v>313</v>
      </c>
      <c r="L68">
        <v>29</v>
      </c>
      <c r="M68">
        <v>2</v>
      </c>
      <c r="N68" s="71" t="s">
        <v>100</v>
      </c>
      <c r="S68" s="4" t="s">
        <v>521</v>
      </c>
      <c r="T68" s="4" t="s">
        <v>8360</v>
      </c>
      <c r="W68" s="4" t="s">
        <v>11565</v>
      </c>
      <c r="X68" s="4" t="s">
        <v>674</v>
      </c>
      <c r="Y68" s="4"/>
      <c r="Z68" s="4"/>
      <c r="AA68" s="4"/>
      <c r="AB68" s="4" t="s">
        <v>7667</v>
      </c>
      <c r="AE68" s="4" t="s">
        <v>8550</v>
      </c>
      <c r="AF68" s="4" t="s">
        <v>759</v>
      </c>
      <c r="AI68" s="4"/>
      <c r="AK68" s="4"/>
      <c r="AS68" s="4" t="s">
        <v>32279</v>
      </c>
      <c r="AT68" s="4" t="s">
        <v>32280</v>
      </c>
      <c r="AU68" s="4" t="s">
        <v>456</v>
      </c>
      <c r="AV68" s="4" t="s">
        <v>676</v>
      </c>
      <c r="AW68" s="4" t="s">
        <v>724</v>
      </c>
      <c r="AX68" s="4"/>
      <c r="AY68" s="4"/>
      <c r="AZ68" s="4"/>
      <c r="BA68" s="4"/>
      <c r="BB68" s="4"/>
      <c r="BC68" s="4">
        <v>40</v>
      </c>
      <c r="BD68" t="str">
        <f>IF(AND(ADHOC!$G$15="",ADHOC!$S$4=""),"",IF(ADHOC!$G$15&lt;&gt;"",IF(ADHOC!$G$15=LEFT(Domein!$AS68,LEN(ADHOC!$G$15)),MAX(Domein!BD$1:'Domein'!BD67)+1,""),IF(ADHOC!$S$4=LEFT(Domein!$AS68,LEN(ADHOC!$S$4)),MAX(Domein!BD$1:'Domein'!BD67)+1,"")))</f>
        <v/>
      </c>
      <c r="BE68" t="str">
        <f t="shared" si="1"/>
        <v/>
      </c>
    </row>
    <row r="69" spans="4:57" x14ac:dyDescent="0.2">
      <c r="D69" s="71" t="s">
        <v>378</v>
      </c>
      <c r="E69" s="86" t="s">
        <v>377</v>
      </c>
      <c r="F69" s="71" t="s">
        <v>376</v>
      </c>
      <c r="G69" s="71" t="s">
        <v>374</v>
      </c>
      <c r="H69" s="71" t="s">
        <v>375</v>
      </c>
      <c r="I69" s="71" t="s">
        <v>374</v>
      </c>
      <c r="K69" s="71" t="s">
        <v>374</v>
      </c>
      <c r="L69">
        <v>30</v>
      </c>
      <c r="M69">
        <v>2</v>
      </c>
      <c r="N69" t="s">
        <v>100</v>
      </c>
      <c r="S69" s="4" t="s">
        <v>522</v>
      </c>
      <c r="T69" s="4" t="s">
        <v>8461</v>
      </c>
      <c r="W69" s="4" t="s">
        <v>715</v>
      </c>
      <c r="X69" s="4" t="s">
        <v>674</v>
      </c>
      <c r="Y69" s="4"/>
      <c r="Z69" s="4"/>
      <c r="AA69" s="4"/>
      <c r="AB69" s="4" t="s">
        <v>8532</v>
      </c>
      <c r="AE69" s="4" t="s">
        <v>820</v>
      </c>
      <c r="AF69" t="s">
        <v>760</v>
      </c>
      <c r="AI69" s="4"/>
      <c r="AK69" s="4"/>
      <c r="AS69" s="4" t="s">
        <v>32281</v>
      </c>
      <c r="AT69" s="4" t="s">
        <v>32282</v>
      </c>
      <c r="AU69" s="4" t="s">
        <v>456</v>
      </c>
      <c r="AV69" s="4" t="s">
        <v>676</v>
      </c>
      <c r="AW69" s="4" t="s">
        <v>724</v>
      </c>
      <c r="AX69" s="4"/>
      <c r="AY69" s="4"/>
      <c r="AZ69" s="4"/>
      <c r="BA69" s="4"/>
      <c r="BB69" s="4"/>
      <c r="BC69" s="4">
        <v>40</v>
      </c>
      <c r="BD69" t="str">
        <f>IF(AND(ADHOC!$G$15="",ADHOC!$S$4=""),"",IF(ADHOC!$G$15&lt;&gt;"",IF(ADHOC!$G$15=LEFT(Domein!$AS69,LEN(ADHOC!$G$15)),MAX(Domein!BD$1:'Domein'!BD68)+1,""),IF(ADHOC!$S$4=LEFT(Domein!$AS69,LEN(ADHOC!$S$4)),MAX(Domein!BD$1:'Domein'!BD68)+1,"")))</f>
        <v/>
      </c>
      <c r="BE69" t="str">
        <f t="shared" si="1"/>
        <v/>
      </c>
    </row>
    <row r="70" spans="4:57" x14ac:dyDescent="0.2">
      <c r="D70" t="s">
        <v>182</v>
      </c>
      <c r="E70" s="4" t="s">
        <v>71</v>
      </c>
      <c r="F70" t="s">
        <v>300</v>
      </c>
      <c r="G70" t="s">
        <v>72</v>
      </c>
      <c r="H70" t="s">
        <v>70</v>
      </c>
      <c r="I70" t="s">
        <v>72</v>
      </c>
      <c r="K70" t="s">
        <v>72</v>
      </c>
      <c r="L70">
        <v>31</v>
      </c>
      <c r="M70">
        <v>2</v>
      </c>
      <c r="N70" s="71" t="s">
        <v>100</v>
      </c>
      <c r="S70" s="4" t="s">
        <v>524</v>
      </c>
      <c r="T70" s="4" t="s">
        <v>546</v>
      </c>
      <c r="W70" s="4" t="s">
        <v>11566</v>
      </c>
      <c r="X70" s="4" t="s">
        <v>674</v>
      </c>
      <c r="Y70" s="4"/>
      <c r="Z70" s="4"/>
      <c r="AA70" s="4"/>
      <c r="AB70" s="4" t="s">
        <v>15801</v>
      </c>
      <c r="AE70" s="4" t="s">
        <v>36745</v>
      </c>
      <c r="AF70" t="s">
        <v>762</v>
      </c>
      <c r="AI70" s="4"/>
      <c r="AS70" s="4" t="s">
        <v>32283</v>
      </c>
      <c r="AT70" s="4" t="s">
        <v>32284</v>
      </c>
      <c r="AU70" s="4" t="s">
        <v>456</v>
      </c>
      <c r="AV70" s="4" t="s">
        <v>676</v>
      </c>
      <c r="AW70" s="4" t="s">
        <v>724</v>
      </c>
      <c r="AX70" s="4"/>
      <c r="AY70" s="4"/>
      <c r="AZ70" s="4"/>
      <c r="BA70" s="4"/>
      <c r="BB70" s="4"/>
      <c r="BC70" s="4">
        <v>40</v>
      </c>
      <c r="BD70" t="str">
        <f>IF(AND(ADHOC!$G$15="",ADHOC!$S$4=""),"",IF(ADHOC!$G$15&lt;&gt;"",IF(ADHOC!$G$15=LEFT(Domein!$AS70,LEN(ADHOC!$G$15)),MAX(Domein!BD$1:'Domein'!BD69)+1,""),IF(ADHOC!$S$4=LEFT(Domein!$AS70,LEN(ADHOC!$S$4)),MAX(Domein!BD$1:'Domein'!BD69)+1,"")))</f>
        <v/>
      </c>
      <c r="BE70" t="str">
        <f t="shared" si="1"/>
        <v/>
      </c>
    </row>
    <row r="71" spans="4:57" x14ac:dyDescent="0.2">
      <c r="D71" t="s">
        <v>183</v>
      </c>
      <c r="E71" s="4" t="s">
        <v>102</v>
      </c>
      <c r="F71" t="s">
        <v>104</v>
      </c>
      <c r="G71" t="s">
        <v>103</v>
      </c>
      <c r="H71" t="s">
        <v>101</v>
      </c>
      <c r="I71" t="s">
        <v>103</v>
      </c>
      <c r="K71" t="s">
        <v>103</v>
      </c>
      <c r="L71">
        <v>32</v>
      </c>
      <c r="M71">
        <v>2</v>
      </c>
      <c r="N71" s="71" t="s">
        <v>100</v>
      </c>
      <c r="S71" s="4" t="s">
        <v>525</v>
      </c>
      <c r="T71" s="4" t="s">
        <v>547</v>
      </c>
      <c r="W71" s="4" t="s">
        <v>17320</v>
      </c>
      <c r="X71" s="4" t="s">
        <v>674</v>
      </c>
      <c r="Y71" s="4"/>
      <c r="Z71" s="4"/>
      <c r="AA71" s="4"/>
      <c r="AB71" s="4" t="s">
        <v>11740</v>
      </c>
      <c r="AE71" s="4" t="s">
        <v>821</v>
      </c>
      <c r="AF71" t="s">
        <v>763</v>
      </c>
      <c r="AI71" s="4"/>
      <c r="AS71" s="4" t="s">
        <v>32285</v>
      </c>
      <c r="AT71" s="4" t="s">
        <v>32286</v>
      </c>
      <c r="AU71" s="4" t="s">
        <v>456</v>
      </c>
      <c r="AV71" s="4" t="s">
        <v>676</v>
      </c>
      <c r="AW71" s="4" t="s">
        <v>724</v>
      </c>
      <c r="AX71" s="4"/>
      <c r="AY71" s="4"/>
      <c r="AZ71" s="4"/>
      <c r="BA71" s="4"/>
      <c r="BB71" s="4"/>
      <c r="BC71" s="4">
        <v>40</v>
      </c>
      <c r="BD71" t="str">
        <f>IF(AND(ADHOC!$G$15="",ADHOC!$S$4=""),"",IF(ADHOC!$G$15&lt;&gt;"",IF(ADHOC!$G$15=LEFT(Domein!$AS71,LEN(ADHOC!$G$15)),MAX(Domein!BD$1:'Domein'!BD70)+1,""),IF(ADHOC!$S$4=LEFT(Domein!$AS71,LEN(ADHOC!$S$4)),MAX(Domein!BD$1:'Domein'!BD70)+1,"")))</f>
        <v/>
      </c>
      <c r="BE71" t="str">
        <f t="shared" si="1"/>
        <v/>
      </c>
    </row>
    <row r="72" spans="4:57" x14ac:dyDescent="0.2">
      <c r="D72" t="s">
        <v>148</v>
      </c>
      <c r="E72"/>
      <c r="G72" t="s">
        <v>106</v>
      </c>
      <c r="H72" t="s">
        <v>105</v>
      </c>
      <c r="I72" t="s">
        <v>106</v>
      </c>
      <c r="K72" t="s">
        <v>106</v>
      </c>
      <c r="L72">
        <v>33</v>
      </c>
      <c r="M72">
        <v>2</v>
      </c>
      <c r="N72" s="71" t="s">
        <v>100</v>
      </c>
      <c r="S72" s="4"/>
      <c r="T72" s="4" t="s">
        <v>7327</v>
      </c>
      <c r="W72" s="4" t="s">
        <v>716</v>
      </c>
      <c r="X72" s="4" t="s">
        <v>674</v>
      </c>
      <c r="Y72" s="4"/>
      <c r="Z72" s="4"/>
      <c r="AA72" s="4"/>
      <c r="AB72" s="4" t="s">
        <v>13862</v>
      </c>
      <c r="AE72" s="4" t="s">
        <v>822</v>
      </c>
      <c r="AF72" t="s">
        <v>32926</v>
      </c>
      <c r="AI72" s="4"/>
      <c r="AS72" s="4" t="s">
        <v>32287</v>
      </c>
      <c r="AT72" s="4" t="s">
        <v>32288</v>
      </c>
      <c r="AU72" s="4" t="s">
        <v>456</v>
      </c>
      <c r="AV72" s="4" t="s">
        <v>676</v>
      </c>
      <c r="AW72" s="4" t="s">
        <v>724</v>
      </c>
      <c r="AX72" s="4"/>
      <c r="AY72" s="4"/>
      <c r="AZ72" s="4"/>
      <c r="BA72" s="4"/>
      <c r="BB72" s="4"/>
      <c r="BC72" s="4">
        <v>40</v>
      </c>
      <c r="BD72" t="str">
        <f>IF(AND(ADHOC!$G$15="",ADHOC!$S$4=""),"",IF(ADHOC!$G$15&lt;&gt;"",IF(ADHOC!$G$15=LEFT(Domein!$AS72,LEN(ADHOC!$G$15)),MAX(Domein!BD$1:'Domein'!BD71)+1,""),IF(ADHOC!$S$4=LEFT(Domein!$AS72,LEN(ADHOC!$S$4)),MAX(Domein!BD$1:'Domein'!BD71)+1,"")))</f>
        <v/>
      </c>
      <c r="BE72" t="str">
        <f t="shared" si="1"/>
        <v/>
      </c>
    </row>
    <row r="73" spans="4:57" x14ac:dyDescent="0.2">
      <c r="D73" t="s">
        <v>142</v>
      </c>
      <c r="E73" s="4" t="s">
        <v>87</v>
      </c>
      <c r="F73" t="s">
        <v>89</v>
      </c>
      <c r="G73" t="s">
        <v>88</v>
      </c>
      <c r="H73" t="s">
        <v>86</v>
      </c>
      <c r="I73" t="s">
        <v>88</v>
      </c>
      <c r="K73" t="s">
        <v>88</v>
      </c>
      <c r="L73">
        <v>34</v>
      </c>
      <c r="M73">
        <v>2</v>
      </c>
      <c r="N73" s="71" t="s">
        <v>100</v>
      </c>
      <c r="S73" s="4"/>
      <c r="T73" s="4" t="s">
        <v>548</v>
      </c>
      <c r="W73" s="4" t="s">
        <v>717</v>
      </c>
      <c r="X73" s="4" t="s">
        <v>674</v>
      </c>
      <c r="Y73" s="4"/>
      <c r="Z73" s="4"/>
      <c r="AA73" s="4"/>
      <c r="AB73" s="4" t="s">
        <v>17089</v>
      </c>
      <c r="AE73" s="4" t="s">
        <v>6932</v>
      </c>
      <c r="AI73" s="4"/>
      <c r="AS73" s="4" t="s">
        <v>32289</v>
      </c>
      <c r="AT73" s="4" t="s">
        <v>32290</v>
      </c>
      <c r="AU73" s="4" t="s">
        <v>456</v>
      </c>
      <c r="AV73" s="4" t="s">
        <v>676</v>
      </c>
      <c r="AW73" s="4" t="s">
        <v>724</v>
      </c>
      <c r="AX73" s="4"/>
      <c r="AY73" s="4"/>
      <c r="AZ73" s="4"/>
      <c r="BA73" s="4"/>
      <c r="BB73" s="4"/>
      <c r="BC73" s="4">
        <v>40</v>
      </c>
      <c r="BD73" t="str">
        <f>IF(AND(ADHOC!$G$15="",ADHOC!$S$4=""),"",IF(ADHOC!$G$15&lt;&gt;"",IF(ADHOC!$G$15=LEFT(Domein!$AS73,LEN(ADHOC!$G$15)),MAX(Domein!BD$1:'Domein'!BD72)+1,""),IF(ADHOC!$S$4=LEFT(Domein!$AS73,LEN(ADHOC!$S$4)),MAX(Domein!BD$1:'Domein'!BD72)+1,"")))</f>
        <v/>
      </c>
      <c r="BE73" t="str">
        <f t="shared" si="1"/>
        <v/>
      </c>
    </row>
    <row r="74" spans="4:57" x14ac:dyDescent="0.2">
      <c r="D74" s="71" t="s">
        <v>6896</v>
      </c>
      <c r="L74">
        <v>35</v>
      </c>
      <c r="M74">
        <v>2</v>
      </c>
      <c r="S74" s="4"/>
      <c r="T74" s="4" t="s">
        <v>549</v>
      </c>
      <c r="W74" s="4" t="s">
        <v>718</v>
      </c>
      <c r="X74" s="4" t="s">
        <v>674</v>
      </c>
      <c r="Y74" s="4"/>
      <c r="Z74" s="4"/>
      <c r="AA74" s="4"/>
      <c r="AB74" s="4" t="s">
        <v>16462</v>
      </c>
      <c r="AE74" s="4" t="s">
        <v>823</v>
      </c>
      <c r="AI74" s="4"/>
      <c r="AS74" s="4" t="s">
        <v>32291</v>
      </c>
      <c r="AT74" s="4" t="s">
        <v>32292</v>
      </c>
      <c r="AU74" s="4" t="s">
        <v>456</v>
      </c>
      <c r="AV74" s="4" t="s">
        <v>676</v>
      </c>
      <c r="AW74" s="4" t="s">
        <v>724</v>
      </c>
      <c r="AX74" s="4"/>
      <c r="AY74" s="4"/>
      <c r="AZ74" s="4"/>
      <c r="BA74" s="4"/>
      <c r="BB74" s="4"/>
      <c r="BC74" s="4">
        <v>40</v>
      </c>
      <c r="BD74" t="str">
        <f>IF(AND(ADHOC!$G$15="",ADHOC!$S$4=""),"",IF(ADHOC!$G$15&lt;&gt;"",IF(ADHOC!$G$15=LEFT(Domein!$AS74,LEN(ADHOC!$G$15)),MAX(Domein!BD$1:'Domein'!BD73)+1,""),IF(ADHOC!$S$4=LEFT(Domein!$AS74,LEN(ADHOC!$S$4)),MAX(Domein!BD$1:'Domein'!BD73)+1,"")))</f>
        <v/>
      </c>
      <c r="BE74" t="str">
        <f t="shared" si="1"/>
        <v/>
      </c>
    </row>
    <row r="75" spans="4:57" x14ac:dyDescent="0.2">
      <c r="D75" s="71" t="s">
        <v>6896</v>
      </c>
      <c r="G75" s="4"/>
      <c r="H75" s="4"/>
      <c r="I75" s="4"/>
      <c r="J75" s="4"/>
      <c r="K75" s="4"/>
      <c r="L75">
        <v>36</v>
      </c>
      <c r="M75">
        <v>2</v>
      </c>
      <c r="S75" s="4"/>
      <c r="T75" s="4" t="s">
        <v>550</v>
      </c>
      <c r="W75" s="4" t="s">
        <v>21487</v>
      </c>
      <c r="X75" s="4" t="s">
        <v>674</v>
      </c>
      <c r="Y75" s="4"/>
      <c r="Z75" s="4"/>
      <c r="AA75" s="4"/>
      <c r="AB75" s="4" t="s">
        <v>31475</v>
      </c>
      <c r="AE75" s="4" t="s">
        <v>824</v>
      </c>
      <c r="AI75" s="4"/>
      <c r="AS75" s="4" t="s">
        <v>32293</v>
      </c>
      <c r="AT75" s="4" t="s">
        <v>32294</v>
      </c>
      <c r="AU75" s="4" t="s">
        <v>456</v>
      </c>
      <c r="AV75" s="4" t="s">
        <v>676</v>
      </c>
      <c r="AW75" s="4" t="s">
        <v>724</v>
      </c>
      <c r="AX75" s="4"/>
      <c r="AY75" s="4"/>
      <c r="AZ75" s="4"/>
      <c r="BA75" s="4"/>
      <c r="BB75" s="4"/>
      <c r="BC75" s="4">
        <v>40</v>
      </c>
      <c r="BD75" t="str">
        <f>IF(AND(ADHOC!$G$15="",ADHOC!$S$4=""),"",IF(ADHOC!$G$15&lt;&gt;"",IF(ADHOC!$G$15=LEFT(Domein!$AS75,LEN(ADHOC!$G$15)),MAX(Domein!BD$1:'Domein'!BD74)+1,""),IF(ADHOC!$S$4=LEFT(Domein!$AS75,LEN(ADHOC!$S$4)),MAX(Domein!BD$1:'Domein'!BD74)+1,"")))</f>
        <v/>
      </c>
      <c r="BE75" t="str">
        <f t="shared" si="1"/>
        <v/>
      </c>
    </row>
    <row r="76" spans="4:57" x14ac:dyDescent="0.2">
      <c r="D76" t="s">
        <v>149</v>
      </c>
      <c r="E76"/>
      <c r="G76" t="s">
        <v>345</v>
      </c>
      <c r="H76" t="s">
        <v>345</v>
      </c>
      <c r="I76" t="s">
        <v>345</v>
      </c>
      <c r="K76" t="s">
        <v>345</v>
      </c>
      <c r="L76">
        <v>37</v>
      </c>
      <c r="M76">
        <v>2</v>
      </c>
      <c r="N76" s="71" t="s">
        <v>100</v>
      </c>
      <c r="S76" s="4"/>
      <c r="T76" s="4" t="s">
        <v>21910</v>
      </c>
      <c r="W76" s="4" t="s">
        <v>7660</v>
      </c>
      <c r="X76" s="4" t="s">
        <v>674</v>
      </c>
      <c r="Y76" s="4"/>
      <c r="Z76" s="4"/>
      <c r="AA76" s="4"/>
      <c r="AB76" s="4" t="s">
        <v>17305</v>
      </c>
      <c r="AE76" s="4" t="s">
        <v>35947</v>
      </c>
      <c r="AI76" s="4"/>
      <c r="AS76" s="4" t="s">
        <v>32295</v>
      </c>
      <c r="AT76" s="4" t="s">
        <v>32296</v>
      </c>
      <c r="AU76" s="4" t="s">
        <v>456</v>
      </c>
      <c r="AV76" s="4" t="s">
        <v>676</v>
      </c>
      <c r="AW76" s="4" t="s">
        <v>724</v>
      </c>
      <c r="AX76" s="4"/>
      <c r="AY76" s="4"/>
      <c r="AZ76" s="4"/>
      <c r="BA76" s="4"/>
      <c r="BB76" s="4"/>
      <c r="BC76" s="4">
        <v>40</v>
      </c>
      <c r="BD76" t="str">
        <f>IF(AND(ADHOC!$G$15="",ADHOC!$S$4=""),"",IF(ADHOC!$G$15&lt;&gt;"",IF(ADHOC!$G$15=LEFT(Domein!$AS76,LEN(ADHOC!$G$15)),MAX(Domein!BD$1:'Domein'!BD75)+1,""),IF(ADHOC!$S$4=LEFT(Domein!$AS76,LEN(ADHOC!$S$4)),MAX(Domein!BD$1:'Domein'!BD75)+1,"")))</f>
        <v/>
      </c>
      <c r="BE76" t="str">
        <f t="shared" si="1"/>
        <v/>
      </c>
    </row>
    <row r="77" spans="4:57" x14ac:dyDescent="0.2">
      <c r="D77" t="s">
        <v>150</v>
      </c>
      <c r="E77"/>
      <c r="G77" t="s">
        <v>346</v>
      </c>
      <c r="H77" t="s">
        <v>346</v>
      </c>
      <c r="I77" t="s">
        <v>346</v>
      </c>
      <c r="K77" t="s">
        <v>346</v>
      </c>
      <c r="L77">
        <v>38</v>
      </c>
      <c r="M77">
        <v>2</v>
      </c>
      <c r="N77" s="71" t="s">
        <v>100</v>
      </c>
      <c r="S77" s="4"/>
      <c r="T77" s="4" t="s">
        <v>7328</v>
      </c>
      <c r="W77" s="4" t="s">
        <v>7661</v>
      </c>
      <c r="X77" s="4" t="s">
        <v>674</v>
      </c>
      <c r="Y77" s="4"/>
      <c r="Z77" s="4"/>
      <c r="AA77" s="4"/>
      <c r="AB77" s="4" t="s">
        <v>21220</v>
      </c>
      <c r="AI77" s="4"/>
      <c r="AS77" s="4" t="s">
        <v>32297</v>
      </c>
      <c r="AT77" s="4" t="s">
        <v>32298</v>
      </c>
      <c r="AU77" s="4" t="s">
        <v>456</v>
      </c>
      <c r="AV77" s="4" t="s">
        <v>676</v>
      </c>
      <c r="AW77" s="4" t="s">
        <v>724</v>
      </c>
      <c r="AX77" s="4"/>
      <c r="AY77" s="4"/>
      <c r="AZ77" s="4"/>
      <c r="BA77" s="4"/>
      <c r="BB77" s="4"/>
      <c r="BC77" s="4">
        <v>40</v>
      </c>
      <c r="BD77" t="str">
        <f>IF(AND(ADHOC!$G$15="",ADHOC!$S$4=""),"",IF(ADHOC!$G$15&lt;&gt;"",IF(ADHOC!$G$15=LEFT(Domein!$AS77,LEN(ADHOC!$G$15)),MAX(Domein!BD$1:'Domein'!BD76)+1,""),IF(ADHOC!$S$4=LEFT(Domein!$AS77,LEN(ADHOC!$S$4)),MAX(Domein!BD$1:'Domein'!BD76)+1,"")))</f>
        <v/>
      </c>
      <c r="BE77" t="str">
        <f t="shared" si="1"/>
        <v/>
      </c>
    </row>
    <row r="78" spans="4:57" x14ac:dyDescent="0.2">
      <c r="D78" t="s">
        <v>200</v>
      </c>
      <c r="E78"/>
      <c r="G78" s="4" t="s">
        <v>162</v>
      </c>
      <c r="H78" s="4" t="s">
        <v>162</v>
      </c>
      <c r="I78" s="4" t="s">
        <v>162</v>
      </c>
      <c r="J78" s="4"/>
      <c r="K78" s="4" t="s">
        <v>162</v>
      </c>
      <c r="L78">
        <v>1</v>
      </c>
      <c r="M78">
        <v>3</v>
      </c>
      <c r="N78" s="71" t="s">
        <v>100</v>
      </c>
      <c r="S78" s="4"/>
      <c r="T78" s="4" t="s">
        <v>36905</v>
      </c>
      <c r="W78" s="4" t="s">
        <v>7662</v>
      </c>
      <c r="X78" s="4" t="s">
        <v>674</v>
      </c>
      <c r="Y78" s="4"/>
      <c r="Z78" s="4"/>
      <c r="AA78" s="4"/>
      <c r="AB78" s="4" t="s">
        <v>12350</v>
      </c>
      <c r="AI78" s="4"/>
      <c r="AS78" s="4" t="s">
        <v>32422</v>
      </c>
      <c r="AT78" s="4" t="s">
        <v>32423</v>
      </c>
      <c r="AU78" s="4" t="s">
        <v>456</v>
      </c>
      <c r="AV78" s="4" t="s">
        <v>676</v>
      </c>
      <c r="AW78" s="4" t="s">
        <v>724</v>
      </c>
      <c r="AX78" s="4"/>
      <c r="AY78" s="4"/>
      <c r="AZ78" s="4"/>
      <c r="BA78" s="4"/>
      <c r="BB78" s="4"/>
      <c r="BC78" s="4">
        <v>40</v>
      </c>
      <c r="BD78" t="str">
        <f>IF(AND(ADHOC!$G$15="",ADHOC!$S$4=""),"",IF(ADHOC!$G$15&lt;&gt;"",IF(ADHOC!$G$15=LEFT(Domein!$AS78,LEN(ADHOC!$G$15)),MAX(Domein!BD$1:'Domein'!BD77)+1,""),IF(ADHOC!$S$4=LEFT(Domein!$AS78,LEN(ADHOC!$S$4)),MAX(Domein!BD$1:'Domein'!BD77)+1,"")))</f>
        <v/>
      </c>
      <c r="BE78" t="str">
        <f t="shared" si="1"/>
        <v/>
      </c>
    </row>
    <row r="79" spans="4:57" x14ac:dyDescent="0.2">
      <c r="D79" t="s">
        <v>411</v>
      </c>
      <c r="E79" s="4" t="s">
        <v>129</v>
      </c>
      <c r="F79" s="4" t="s">
        <v>129</v>
      </c>
      <c r="G79" t="s">
        <v>171</v>
      </c>
      <c r="H79" t="s">
        <v>171</v>
      </c>
      <c r="I79" t="s">
        <v>171</v>
      </c>
      <c r="K79" t="s">
        <v>171</v>
      </c>
      <c r="L79">
        <v>2</v>
      </c>
      <c r="M79">
        <v>3</v>
      </c>
      <c r="N79" s="71" t="s">
        <v>100</v>
      </c>
      <c r="S79" s="4"/>
      <c r="T79" s="4" t="s">
        <v>7329</v>
      </c>
      <c r="W79" s="4" t="s">
        <v>7663</v>
      </c>
      <c r="X79" s="4" t="s">
        <v>674</v>
      </c>
      <c r="Y79" s="4"/>
      <c r="Z79" s="4"/>
      <c r="AA79" s="4"/>
      <c r="AB79" s="4" t="s">
        <v>15722</v>
      </c>
      <c r="AI79" s="4"/>
      <c r="AS79" s="4" t="s">
        <v>33259</v>
      </c>
      <c r="AT79" s="4" t="s">
        <v>33260</v>
      </c>
      <c r="AU79" s="4" t="s">
        <v>456</v>
      </c>
      <c r="AV79" s="4" t="s">
        <v>676</v>
      </c>
      <c r="AW79" s="4" t="s">
        <v>724</v>
      </c>
      <c r="AX79" s="4"/>
      <c r="AY79" s="4"/>
      <c r="AZ79" s="4"/>
      <c r="BA79" s="4"/>
      <c r="BB79" s="4"/>
      <c r="BC79" s="4">
        <v>40</v>
      </c>
      <c r="BD79" t="str">
        <f>IF(AND(ADHOC!$G$15="",ADHOC!$S$4=""),"",IF(ADHOC!$G$15&lt;&gt;"",IF(ADHOC!$G$15=LEFT(Domein!$AS79,LEN(ADHOC!$G$15)),MAX(Domein!BD$1:'Domein'!BD78)+1,""),IF(ADHOC!$S$4=LEFT(Domein!$AS79,LEN(ADHOC!$S$4)),MAX(Domein!BD$1:'Domein'!BD78)+1,"")))</f>
        <v/>
      </c>
      <c r="BE79" t="str">
        <f t="shared" si="1"/>
        <v/>
      </c>
    </row>
    <row r="80" spans="4:57" x14ac:dyDescent="0.2">
      <c r="D80" s="71" t="s">
        <v>143</v>
      </c>
      <c r="E80" s="86"/>
      <c r="F80" s="86"/>
      <c r="G80" s="86" t="s">
        <v>213</v>
      </c>
      <c r="H80" s="86" t="s">
        <v>213</v>
      </c>
      <c r="I80" s="86" t="s">
        <v>213</v>
      </c>
      <c r="J80" s="86"/>
      <c r="K80" s="86" t="s">
        <v>213</v>
      </c>
      <c r="L80">
        <v>3</v>
      </c>
      <c r="M80">
        <v>3</v>
      </c>
      <c r="N80" s="71" t="s">
        <v>100</v>
      </c>
      <c r="S80" s="4"/>
      <c r="T80" s="4" t="s">
        <v>38456</v>
      </c>
      <c r="W80" s="4" t="s">
        <v>36774</v>
      </c>
      <c r="X80" s="4" t="s">
        <v>674</v>
      </c>
      <c r="Y80" s="4"/>
      <c r="Z80" s="4"/>
      <c r="AA80" s="4"/>
      <c r="AB80" s="4" t="s">
        <v>8533</v>
      </c>
      <c r="AI80" s="4"/>
      <c r="AS80" s="4" t="s">
        <v>33261</v>
      </c>
      <c r="AT80" s="4" t="s">
        <v>32652</v>
      </c>
      <c r="AU80" s="4" t="s">
        <v>456</v>
      </c>
      <c r="AV80" s="4" t="s">
        <v>676</v>
      </c>
      <c r="AW80" s="4" t="s">
        <v>724</v>
      </c>
      <c r="AX80" s="4"/>
      <c r="AY80" s="4"/>
      <c r="AZ80" s="4"/>
      <c r="BA80" s="4"/>
      <c r="BB80" s="4"/>
      <c r="BC80" s="4">
        <v>40</v>
      </c>
      <c r="BD80" t="str">
        <f>IF(AND(ADHOC!$G$15="",ADHOC!$S$4=""),"",IF(ADHOC!$G$15&lt;&gt;"",IF(ADHOC!$G$15=LEFT(Domein!$AS80,LEN(ADHOC!$G$15)),MAX(Domein!BD$1:'Domein'!BD79)+1,""),IF(ADHOC!$S$4=LEFT(Domein!$AS80,LEN(ADHOC!$S$4)),MAX(Domein!BD$1:'Domein'!BD79)+1,"")))</f>
        <v/>
      </c>
      <c r="BE80" t="str">
        <f t="shared" si="1"/>
        <v/>
      </c>
    </row>
    <row r="81" spans="4:57" x14ac:dyDescent="0.2">
      <c r="D81" t="s">
        <v>39130</v>
      </c>
      <c r="E81" s="86"/>
      <c r="F81" s="86"/>
      <c r="G81" s="86" t="s">
        <v>39131</v>
      </c>
      <c r="H81" s="86" t="s">
        <v>39131</v>
      </c>
      <c r="I81" s="86" t="s">
        <v>39131</v>
      </c>
      <c r="J81" s="86"/>
      <c r="K81" s="86" t="s">
        <v>39131</v>
      </c>
      <c r="L81">
        <v>4</v>
      </c>
      <c r="M81">
        <v>3</v>
      </c>
      <c r="N81" s="71" t="s">
        <v>100</v>
      </c>
      <c r="S81" s="4"/>
      <c r="T81" s="4" t="s">
        <v>7330</v>
      </c>
      <c r="W81" s="4" t="s">
        <v>33691</v>
      </c>
      <c r="X81" s="4" t="s">
        <v>674</v>
      </c>
      <c r="Y81" s="4"/>
      <c r="Z81" s="4"/>
      <c r="AA81" s="4"/>
      <c r="AB81" s="4" t="s">
        <v>8534</v>
      </c>
      <c r="AI81" s="4"/>
      <c r="AS81" s="4" t="s">
        <v>32424</v>
      </c>
      <c r="AT81" s="4" t="s">
        <v>32425</v>
      </c>
      <c r="AU81" s="4" t="s">
        <v>456</v>
      </c>
      <c r="AV81" s="4" t="s">
        <v>676</v>
      </c>
      <c r="AW81" s="4" t="s">
        <v>724</v>
      </c>
      <c r="AX81" s="4"/>
      <c r="AY81" s="4"/>
      <c r="AZ81" s="4"/>
      <c r="BA81" s="4"/>
      <c r="BB81" s="4"/>
      <c r="BC81" s="4">
        <v>40</v>
      </c>
      <c r="BD81" t="str">
        <f>IF(AND(ADHOC!$G$15="",ADHOC!$S$4=""),"",IF(ADHOC!$G$15&lt;&gt;"",IF(ADHOC!$G$15=LEFT(Domein!$AS81,LEN(ADHOC!$G$15)),MAX(Domein!BD$1:'Domein'!BD80)+1,""),IF(ADHOC!$S$4=LEFT(Domein!$AS81,LEN(ADHOC!$S$4)),MAX(Domein!BD$1:'Domein'!BD80)+1,"")))</f>
        <v/>
      </c>
      <c r="BE81" t="str">
        <f t="shared" si="1"/>
        <v/>
      </c>
    </row>
    <row r="82" spans="4:57" x14ac:dyDescent="0.2">
      <c r="D82" t="s">
        <v>6917</v>
      </c>
      <c r="E82"/>
      <c r="G82" t="s">
        <v>212</v>
      </c>
      <c r="H82" t="s">
        <v>212</v>
      </c>
      <c r="I82" t="s">
        <v>212</v>
      </c>
      <c r="K82" t="s">
        <v>212</v>
      </c>
      <c r="L82">
        <v>5</v>
      </c>
      <c r="M82">
        <v>3</v>
      </c>
      <c r="N82" s="71" t="s">
        <v>100</v>
      </c>
      <c r="S82" s="4"/>
      <c r="T82" s="4" t="s">
        <v>7331</v>
      </c>
      <c r="W82" s="4" t="s">
        <v>719</v>
      </c>
      <c r="X82" s="4" t="s">
        <v>674</v>
      </c>
      <c r="Y82" s="4"/>
      <c r="Z82" s="4"/>
      <c r="AA82" s="4"/>
      <c r="AB82" s="4" t="s">
        <v>14740</v>
      </c>
      <c r="AI82" s="4"/>
      <c r="AS82" s="4" t="s">
        <v>32715</v>
      </c>
      <c r="AT82" s="4" t="s">
        <v>32716</v>
      </c>
      <c r="AU82" s="4" t="s">
        <v>456</v>
      </c>
      <c r="AV82" s="4" t="s">
        <v>676</v>
      </c>
      <c r="AW82" s="4" t="s">
        <v>724</v>
      </c>
      <c r="AX82" s="4"/>
      <c r="AY82" s="4"/>
      <c r="AZ82" s="4"/>
      <c r="BA82" s="4"/>
      <c r="BB82" s="4"/>
      <c r="BC82" s="4">
        <v>40</v>
      </c>
      <c r="BD82" t="str">
        <f>IF(AND(ADHOC!$G$15="",ADHOC!$S$4=""),"",IF(ADHOC!$G$15&lt;&gt;"",IF(ADHOC!$G$15=LEFT(Domein!$AS82,LEN(ADHOC!$G$15)),MAX(Domein!BD$1:'Domein'!BD81)+1,""),IF(ADHOC!$S$4=LEFT(Domein!$AS82,LEN(ADHOC!$S$4)),MAX(Domein!BD$1:'Domein'!BD81)+1,"")))</f>
        <v/>
      </c>
      <c r="BE82" t="str">
        <f t="shared" si="1"/>
        <v/>
      </c>
    </row>
    <row r="83" spans="4:57" x14ac:dyDescent="0.2">
      <c r="D83" s="71" t="s">
        <v>6918</v>
      </c>
      <c r="E83" s="4" t="s">
        <v>68</v>
      </c>
      <c r="F83" s="4" t="s">
        <v>68</v>
      </c>
      <c r="G83" t="s">
        <v>69</v>
      </c>
      <c r="H83" t="s">
        <v>69</v>
      </c>
      <c r="I83" t="s">
        <v>69</v>
      </c>
      <c r="K83" t="s">
        <v>69</v>
      </c>
      <c r="L83">
        <v>6</v>
      </c>
      <c r="M83">
        <v>3</v>
      </c>
      <c r="N83" s="71" t="s">
        <v>100</v>
      </c>
      <c r="S83" s="4"/>
      <c r="T83" s="4" t="s">
        <v>7332</v>
      </c>
      <c r="W83" s="4" t="s">
        <v>15307</v>
      </c>
      <c r="X83" s="4" t="s">
        <v>674</v>
      </c>
      <c r="Y83" s="4"/>
      <c r="Z83" s="4"/>
      <c r="AA83" s="4"/>
      <c r="AB83" s="4" t="s">
        <v>783</v>
      </c>
      <c r="AI83" s="4"/>
      <c r="AS83" s="4" t="s">
        <v>34937</v>
      </c>
      <c r="AT83" s="4" t="s">
        <v>34938</v>
      </c>
      <c r="AU83" s="4" t="s">
        <v>456</v>
      </c>
      <c r="AV83" s="4" t="s">
        <v>676</v>
      </c>
      <c r="AW83" s="4" t="s">
        <v>724</v>
      </c>
      <c r="AX83" s="4"/>
      <c r="AY83" s="4"/>
      <c r="AZ83" s="4"/>
      <c r="BA83" s="4"/>
      <c r="BB83" s="4"/>
      <c r="BC83" s="4">
        <v>40</v>
      </c>
      <c r="BD83" t="str">
        <f>IF(AND(ADHOC!$G$15="",ADHOC!$S$4=""),"",IF(ADHOC!$G$15&lt;&gt;"",IF(ADHOC!$G$15=LEFT(Domein!$AS83,LEN(ADHOC!$G$15)),MAX(Domein!BD$1:'Domein'!BD82)+1,""),IF(ADHOC!$S$4=LEFT(Domein!$AS83,LEN(ADHOC!$S$4)),MAX(Domein!BD$1:'Domein'!BD82)+1,"")))</f>
        <v/>
      </c>
      <c r="BE83" t="str">
        <f t="shared" si="1"/>
        <v/>
      </c>
    </row>
    <row r="84" spans="4:57" x14ac:dyDescent="0.2">
      <c r="D84" s="71" t="s">
        <v>6896</v>
      </c>
      <c r="L84">
        <v>7</v>
      </c>
      <c r="M84">
        <v>3</v>
      </c>
      <c r="N84" s="71" t="s">
        <v>100</v>
      </c>
      <c r="S84" s="4"/>
      <c r="T84" s="4" t="s">
        <v>7647</v>
      </c>
      <c r="W84" s="4" t="s">
        <v>8504</v>
      </c>
      <c r="X84" s="4" t="s">
        <v>674</v>
      </c>
      <c r="Y84" s="4"/>
      <c r="Z84" s="4"/>
      <c r="AA84" s="4"/>
      <c r="AB84" s="4" t="s">
        <v>784</v>
      </c>
      <c r="AI84" s="4"/>
      <c r="AS84" s="4" t="s">
        <v>33262</v>
      </c>
      <c r="AT84" s="4" t="s">
        <v>1457</v>
      </c>
      <c r="AU84" s="4" t="s">
        <v>456</v>
      </c>
      <c r="AV84" s="4" t="s">
        <v>676</v>
      </c>
      <c r="AW84" s="4" t="s">
        <v>724</v>
      </c>
      <c r="AX84" s="4"/>
      <c r="AY84" s="4"/>
      <c r="AZ84" s="4"/>
      <c r="BA84" s="4"/>
      <c r="BB84" s="4"/>
      <c r="BC84" s="4">
        <v>40</v>
      </c>
      <c r="BD84" t="str">
        <f>IF(AND(ADHOC!$G$15="",ADHOC!$S$4=""),"",IF(ADHOC!$G$15&lt;&gt;"",IF(ADHOC!$G$15=LEFT(Domein!$AS84,LEN(ADHOC!$G$15)),MAX(Domein!BD$1:'Domein'!BD83)+1,""),IF(ADHOC!$S$4=LEFT(Domein!$AS84,LEN(ADHOC!$S$4)),MAX(Domein!BD$1:'Domein'!BD83)+1,"")))</f>
        <v/>
      </c>
      <c r="BE84" t="str">
        <f t="shared" si="1"/>
        <v/>
      </c>
    </row>
    <row r="85" spans="4:57" x14ac:dyDescent="0.2">
      <c r="D85" s="71" t="s">
        <v>6919</v>
      </c>
      <c r="E85" s="4" t="s">
        <v>133</v>
      </c>
      <c r="F85" t="s">
        <v>133</v>
      </c>
      <c r="G85" t="s">
        <v>132</v>
      </c>
      <c r="H85" t="s">
        <v>132</v>
      </c>
      <c r="I85" t="s">
        <v>132</v>
      </c>
      <c r="K85" t="s">
        <v>132</v>
      </c>
      <c r="L85">
        <v>8</v>
      </c>
      <c r="M85">
        <v>3</v>
      </c>
      <c r="N85" s="71" t="s">
        <v>100</v>
      </c>
      <c r="S85" s="4"/>
      <c r="T85" s="4" t="s">
        <v>551</v>
      </c>
      <c r="W85" s="4" t="s">
        <v>17407</v>
      </c>
      <c r="X85" s="4" t="s">
        <v>674</v>
      </c>
      <c r="Y85" s="4"/>
      <c r="Z85" s="4"/>
      <c r="AA85" s="4"/>
      <c r="AB85" s="4" t="s">
        <v>8535</v>
      </c>
      <c r="AI85" s="4"/>
      <c r="AS85" s="4" t="s">
        <v>7528</v>
      </c>
      <c r="AT85" s="4" t="s">
        <v>8433</v>
      </c>
      <c r="AU85" s="4" t="s">
        <v>456</v>
      </c>
      <c r="AV85" s="4" t="s">
        <v>676</v>
      </c>
      <c r="AW85" s="4" t="s">
        <v>724</v>
      </c>
      <c r="AX85" s="4"/>
      <c r="AY85" s="4"/>
      <c r="AZ85" s="4"/>
      <c r="BA85" s="4"/>
      <c r="BB85" s="4"/>
      <c r="BC85" s="4">
        <v>40</v>
      </c>
      <c r="BD85" t="str">
        <f>IF(AND(ADHOC!$G$15="",ADHOC!$S$4=""),"",IF(ADHOC!$G$15&lt;&gt;"",IF(ADHOC!$G$15=LEFT(Domein!$AS85,LEN(ADHOC!$G$15)),MAX(Domein!BD$1:'Domein'!BD84)+1,""),IF(ADHOC!$S$4=LEFT(Domein!$AS85,LEN(ADHOC!$S$4)),MAX(Domein!BD$1:'Domein'!BD84)+1,"")))</f>
        <v/>
      </c>
      <c r="BE85" t="str">
        <f t="shared" si="1"/>
        <v/>
      </c>
    </row>
    <row r="86" spans="4:57" x14ac:dyDescent="0.2">
      <c r="D86" t="s">
        <v>6920</v>
      </c>
      <c r="E86"/>
      <c r="G86" t="s">
        <v>274</v>
      </c>
      <c r="H86" t="s">
        <v>274</v>
      </c>
      <c r="I86" t="s">
        <v>274</v>
      </c>
      <c r="K86" t="s">
        <v>274</v>
      </c>
      <c r="L86">
        <v>9</v>
      </c>
      <c r="M86">
        <v>3</v>
      </c>
      <c r="N86" s="71" t="s">
        <v>100</v>
      </c>
      <c r="S86" s="4"/>
      <c r="T86" s="4" t="s">
        <v>7333</v>
      </c>
      <c r="W86" s="4" t="s">
        <v>13664</v>
      </c>
      <c r="X86" s="4" t="s">
        <v>674</v>
      </c>
      <c r="Y86" s="4"/>
      <c r="Z86" s="4"/>
      <c r="AA86" s="4"/>
      <c r="AB86" s="4" t="s">
        <v>8536</v>
      </c>
      <c r="AI86" s="4"/>
      <c r="AS86" s="4" t="s">
        <v>32426</v>
      </c>
      <c r="AT86" s="4" t="s">
        <v>32427</v>
      </c>
      <c r="AU86" s="4" t="s">
        <v>456</v>
      </c>
      <c r="AV86" s="4" t="s">
        <v>676</v>
      </c>
      <c r="AW86" s="4" t="s">
        <v>724</v>
      </c>
      <c r="AX86" s="4"/>
      <c r="AY86" s="4"/>
      <c r="AZ86" s="4"/>
      <c r="BA86" s="4"/>
      <c r="BB86" s="4"/>
      <c r="BC86" s="4">
        <v>40</v>
      </c>
      <c r="BD86" t="str">
        <f>IF(AND(ADHOC!$G$15="",ADHOC!$S$4=""),"",IF(ADHOC!$G$15&lt;&gt;"",IF(ADHOC!$G$15=LEFT(Domein!$AS86,LEN(ADHOC!$G$15)),MAX(Domein!BD$1:'Domein'!BD85)+1,""),IF(ADHOC!$S$4=LEFT(Domein!$AS86,LEN(ADHOC!$S$4)),MAX(Domein!BD$1:'Domein'!BD85)+1,"")))</f>
        <v/>
      </c>
      <c r="BE86" t="str">
        <f t="shared" si="1"/>
        <v/>
      </c>
    </row>
    <row r="87" spans="4:57" x14ac:dyDescent="0.2">
      <c r="D87" t="s">
        <v>39133</v>
      </c>
      <c r="E87" s="4" t="s">
        <v>35</v>
      </c>
      <c r="F87" s="4" t="s">
        <v>35</v>
      </c>
      <c r="G87" t="s">
        <v>34</v>
      </c>
      <c r="H87" t="s">
        <v>34</v>
      </c>
      <c r="I87" t="s">
        <v>34</v>
      </c>
      <c r="K87" t="s">
        <v>34</v>
      </c>
      <c r="L87">
        <v>10</v>
      </c>
      <c r="M87">
        <v>3</v>
      </c>
      <c r="N87" s="71" t="s">
        <v>100</v>
      </c>
      <c r="S87" s="4"/>
      <c r="T87" s="4" t="s">
        <v>7334</v>
      </c>
      <c r="W87" s="4" t="s">
        <v>720</v>
      </c>
      <c r="X87" s="4" t="s">
        <v>674</v>
      </c>
      <c r="Y87" s="4"/>
      <c r="Z87" s="4"/>
      <c r="AA87" s="4"/>
      <c r="AB87" s="4" t="s">
        <v>8537</v>
      </c>
      <c r="AI87" s="4"/>
      <c r="AS87" s="4" t="s">
        <v>32428</v>
      </c>
      <c r="AT87" s="4" t="s">
        <v>32427</v>
      </c>
      <c r="AU87" s="4" t="s">
        <v>456</v>
      </c>
      <c r="AV87" s="4" t="s">
        <v>676</v>
      </c>
      <c r="AW87" s="4" t="s">
        <v>724</v>
      </c>
      <c r="AX87" s="4"/>
      <c r="AY87" s="4"/>
      <c r="AZ87" s="4"/>
      <c r="BA87" s="4"/>
      <c r="BB87" s="4"/>
      <c r="BC87" s="4">
        <v>40</v>
      </c>
      <c r="BD87" t="str">
        <f>IF(AND(ADHOC!$G$15="",ADHOC!$S$4=""),"",IF(ADHOC!$G$15&lt;&gt;"",IF(ADHOC!$G$15=LEFT(Domein!$AS87,LEN(ADHOC!$G$15)),MAX(Domein!BD$1:'Domein'!BD86)+1,""),IF(ADHOC!$S$4=LEFT(Domein!$AS87,LEN(ADHOC!$S$4)),MAX(Domein!BD$1:'Domein'!BD86)+1,"")))</f>
        <v/>
      </c>
      <c r="BE87" t="str">
        <f t="shared" si="1"/>
        <v/>
      </c>
    </row>
    <row r="88" spans="4:57" x14ac:dyDescent="0.2">
      <c r="D88" s="71" t="s">
        <v>39134</v>
      </c>
      <c r="E88"/>
      <c r="G88" t="s">
        <v>39135</v>
      </c>
      <c r="H88" t="s">
        <v>39135</v>
      </c>
      <c r="I88" t="s">
        <v>39135</v>
      </c>
      <c r="J88" s="4"/>
      <c r="K88" t="s">
        <v>39135</v>
      </c>
      <c r="L88">
        <v>11</v>
      </c>
      <c r="M88">
        <v>3</v>
      </c>
      <c r="N88" s="71" t="s">
        <v>100</v>
      </c>
      <c r="S88" s="4"/>
      <c r="T88" s="4" t="s">
        <v>7335</v>
      </c>
      <c r="W88" s="4" t="s">
        <v>7664</v>
      </c>
      <c r="X88" s="4" t="s">
        <v>674</v>
      </c>
      <c r="Y88" s="4"/>
      <c r="Z88" s="4"/>
      <c r="AA88" s="4"/>
      <c r="AB88" s="4" t="s">
        <v>8538</v>
      </c>
      <c r="AI88" s="4"/>
      <c r="AS88" s="4" t="s">
        <v>32429</v>
      </c>
      <c r="AT88" s="4" t="s">
        <v>32430</v>
      </c>
      <c r="AU88" s="4" t="s">
        <v>456</v>
      </c>
      <c r="AV88" s="4" t="s">
        <v>676</v>
      </c>
      <c r="AW88" s="4" t="s">
        <v>724</v>
      </c>
      <c r="AX88" s="4"/>
      <c r="AY88" s="4"/>
      <c r="AZ88" s="4"/>
      <c r="BA88" s="4"/>
      <c r="BB88" s="4"/>
      <c r="BC88" s="4">
        <v>40</v>
      </c>
      <c r="BD88" t="str">
        <f>IF(AND(ADHOC!$G$15="",ADHOC!$S$4=""),"",IF(ADHOC!$G$15&lt;&gt;"",IF(ADHOC!$G$15=LEFT(Domein!$AS88,LEN(ADHOC!$G$15)),MAX(Domein!BD$1:'Domein'!BD87)+1,""),IF(ADHOC!$S$4=LEFT(Domein!$AS88,LEN(ADHOC!$S$4)),MAX(Domein!BD$1:'Domein'!BD87)+1,"")))</f>
        <v/>
      </c>
      <c r="BE88" t="str">
        <f t="shared" si="1"/>
        <v/>
      </c>
    </row>
    <row r="89" spans="4:57" x14ac:dyDescent="0.2">
      <c r="D89" s="71" t="s">
        <v>39132</v>
      </c>
      <c r="G89" s="4"/>
      <c r="H89" s="4"/>
      <c r="I89" s="4"/>
      <c r="K89" s="4"/>
      <c r="L89">
        <v>12</v>
      </c>
      <c r="M89">
        <v>3</v>
      </c>
      <c r="N89" s="71" t="s">
        <v>100</v>
      </c>
      <c r="S89" s="4"/>
      <c r="T89" s="4" t="s">
        <v>7336</v>
      </c>
      <c r="W89" s="4" t="s">
        <v>32264</v>
      </c>
      <c r="X89" s="4" t="s">
        <v>674</v>
      </c>
      <c r="Y89" s="4"/>
      <c r="Z89" s="4"/>
      <c r="AA89" s="4"/>
      <c r="AB89" s="4" t="s">
        <v>7014</v>
      </c>
      <c r="AI89" s="4"/>
      <c r="AS89" s="4" t="s">
        <v>32431</v>
      </c>
      <c r="AT89" s="4" t="s">
        <v>32432</v>
      </c>
      <c r="AU89" s="4" t="s">
        <v>456</v>
      </c>
      <c r="AV89" s="4" t="s">
        <v>676</v>
      </c>
      <c r="AW89" s="4" t="s">
        <v>724</v>
      </c>
      <c r="AX89" s="4"/>
      <c r="AY89" s="4"/>
      <c r="AZ89" s="4"/>
      <c r="BA89" s="4"/>
      <c r="BB89" s="4"/>
      <c r="BC89" s="4">
        <v>40</v>
      </c>
      <c r="BD89" t="str">
        <f>IF(AND(ADHOC!$G$15="",ADHOC!$S$4=""),"",IF(ADHOC!$G$15&lt;&gt;"",IF(ADHOC!$G$15=LEFT(Domein!$AS89,LEN(ADHOC!$G$15)),MAX(Domein!BD$1:'Domein'!BD88)+1,""),IF(ADHOC!$S$4=LEFT(Domein!$AS89,LEN(ADHOC!$S$4)),MAX(Domein!BD$1:'Domein'!BD88)+1,"")))</f>
        <v/>
      </c>
      <c r="BE89" t="str">
        <f t="shared" si="1"/>
        <v/>
      </c>
    </row>
    <row r="90" spans="4:57" x14ac:dyDescent="0.2">
      <c r="D90" s="71" t="s">
        <v>39136</v>
      </c>
      <c r="E90"/>
      <c r="G90" s="4" t="s">
        <v>440</v>
      </c>
      <c r="H90" s="4" t="s">
        <v>440</v>
      </c>
      <c r="I90" s="4" t="s">
        <v>440</v>
      </c>
      <c r="K90" s="4" t="s">
        <v>440</v>
      </c>
      <c r="L90">
        <v>13</v>
      </c>
      <c r="M90">
        <v>3</v>
      </c>
      <c r="N90" s="71" t="s">
        <v>100</v>
      </c>
      <c r="S90" s="4"/>
      <c r="T90" s="4" t="s">
        <v>7337</v>
      </c>
      <c r="W90" s="4" t="s">
        <v>721</v>
      </c>
      <c r="X90" s="4" t="s">
        <v>674</v>
      </c>
      <c r="Y90" s="4"/>
      <c r="Z90" s="4"/>
      <c r="AA90" s="4"/>
      <c r="AB90" s="4" t="s">
        <v>11787</v>
      </c>
      <c r="AI90" s="4"/>
      <c r="AS90" s="4" t="s">
        <v>32433</v>
      </c>
      <c r="AT90" s="4" t="s">
        <v>32434</v>
      </c>
      <c r="AU90" s="4" t="s">
        <v>456</v>
      </c>
      <c r="AV90" s="4" t="s">
        <v>676</v>
      </c>
      <c r="AW90" s="4" t="s">
        <v>724</v>
      </c>
      <c r="AX90" s="4"/>
      <c r="AY90" s="4"/>
      <c r="AZ90" s="4"/>
      <c r="BA90" s="4"/>
      <c r="BB90" s="4"/>
      <c r="BC90" s="4">
        <v>40</v>
      </c>
      <c r="BD90" t="str">
        <f>IF(AND(ADHOC!$G$15="",ADHOC!$S$4=""),"",IF(ADHOC!$G$15&lt;&gt;"",IF(ADHOC!$G$15=LEFT(Domein!$AS90,LEN(ADHOC!$G$15)),MAX(Domein!BD$1:'Domein'!BD89)+1,""),IF(ADHOC!$S$4=LEFT(Domein!$AS90,LEN(ADHOC!$S$4)),MAX(Domein!BD$1:'Domein'!BD89)+1,"")))</f>
        <v/>
      </c>
      <c r="BE90" t="str">
        <f t="shared" si="1"/>
        <v/>
      </c>
    </row>
    <row r="91" spans="4:57" x14ac:dyDescent="0.2">
      <c r="D91" s="71" t="s">
        <v>39137</v>
      </c>
      <c r="E91"/>
      <c r="G91" s="71" t="s">
        <v>39138</v>
      </c>
      <c r="H91" s="71" t="s">
        <v>39138</v>
      </c>
      <c r="I91" s="71" t="s">
        <v>39138</v>
      </c>
      <c r="K91" s="71" t="s">
        <v>39138</v>
      </c>
      <c r="L91">
        <v>14</v>
      </c>
      <c r="M91">
        <v>3</v>
      </c>
      <c r="N91" s="71" t="s">
        <v>100</v>
      </c>
      <c r="T91" s="4" t="s">
        <v>7338</v>
      </c>
      <c r="W91" s="4" t="s">
        <v>722</v>
      </c>
      <c r="X91" s="4" t="s">
        <v>674</v>
      </c>
      <c r="Y91" s="4"/>
      <c r="Z91" s="4"/>
      <c r="AA91" s="4"/>
      <c r="AB91" s="4" t="s">
        <v>13087</v>
      </c>
      <c r="AI91" s="4"/>
      <c r="AS91" s="4" t="s">
        <v>32435</v>
      </c>
      <c r="AT91" s="4" t="s">
        <v>21149</v>
      </c>
      <c r="AU91" s="4" t="s">
        <v>456</v>
      </c>
      <c r="AV91" s="4" t="s">
        <v>676</v>
      </c>
      <c r="AW91" s="4" t="s">
        <v>724</v>
      </c>
      <c r="AX91" s="4"/>
      <c r="AY91" s="4"/>
      <c r="AZ91" s="4"/>
      <c r="BA91" s="4"/>
      <c r="BB91" s="4"/>
      <c r="BC91" s="4">
        <v>40</v>
      </c>
      <c r="BD91" t="str">
        <f>IF(AND(ADHOC!$G$15="",ADHOC!$S$4=""),"",IF(ADHOC!$G$15&lt;&gt;"",IF(ADHOC!$G$15=LEFT(Domein!$AS91,LEN(ADHOC!$G$15)),MAX(Domein!BD$1:'Domein'!BD90)+1,""),IF(ADHOC!$S$4=LEFT(Domein!$AS91,LEN(ADHOC!$S$4)),MAX(Domein!BD$1:'Domein'!BD90)+1,"")))</f>
        <v/>
      </c>
      <c r="BE91" t="str">
        <f t="shared" si="1"/>
        <v/>
      </c>
    </row>
    <row r="92" spans="4:57" x14ac:dyDescent="0.2">
      <c r="D92" s="71" t="s">
        <v>39139</v>
      </c>
      <c r="E92"/>
      <c r="G92" s="71" t="s">
        <v>39141</v>
      </c>
      <c r="H92" s="71" t="s">
        <v>39141</v>
      </c>
      <c r="I92" s="71" t="s">
        <v>39141</v>
      </c>
      <c r="K92" s="71" t="s">
        <v>39141</v>
      </c>
      <c r="L92">
        <v>15</v>
      </c>
      <c r="M92">
        <v>3</v>
      </c>
      <c r="N92" s="71" t="s">
        <v>100</v>
      </c>
      <c r="T92" s="4" t="s">
        <v>8462</v>
      </c>
      <c r="W92" s="4" t="s">
        <v>723</v>
      </c>
      <c r="X92" s="4" t="s">
        <v>674</v>
      </c>
      <c r="Y92" s="4"/>
      <c r="Z92" s="4"/>
      <c r="AA92" s="4"/>
      <c r="AB92" s="4" t="s">
        <v>15264</v>
      </c>
      <c r="AI92" s="4"/>
      <c r="AS92" s="4" t="s">
        <v>1458</v>
      </c>
      <c r="AT92" s="4" t="s">
        <v>1459</v>
      </c>
      <c r="AU92" s="4" t="s">
        <v>456</v>
      </c>
      <c r="AV92" s="4" t="s">
        <v>676</v>
      </c>
      <c r="AW92" s="4" t="s">
        <v>724</v>
      </c>
      <c r="AX92" s="4"/>
      <c r="AY92" s="4"/>
      <c r="AZ92" s="4"/>
      <c r="BA92" s="4"/>
      <c r="BB92" s="4"/>
      <c r="BC92" s="4">
        <v>40</v>
      </c>
      <c r="BD92" t="str">
        <f>IF(AND(ADHOC!$G$15="",ADHOC!$S$4=""),"",IF(ADHOC!$G$15&lt;&gt;"",IF(ADHOC!$G$15=LEFT(Domein!$AS92,LEN(ADHOC!$G$15)),MAX(Domein!BD$1:'Domein'!BD91)+1,""),IF(ADHOC!$S$4=LEFT(Domein!$AS92,LEN(ADHOC!$S$4)),MAX(Domein!BD$1:'Domein'!BD91)+1,"")))</f>
        <v/>
      </c>
      <c r="BE92" t="str">
        <f t="shared" si="1"/>
        <v/>
      </c>
    </row>
    <row r="93" spans="4:57" x14ac:dyDescent="0.2">
      <c r="D93" s="71" t="s">
        <v>39142</v>
      </c>
      <c r="E93"/>
      <c r="G93" s="4"/>
      <c r="H93" s="4"/>
      <c r="I93" s="4"/>
      <c r="K93" s="4"/>
      <c r="L93">
        <v>16</v>
      </c>
      <c r="M93">
        <v>3</v>
      </c>
      <c r="T93" s="4" t="s">
        <v>7339</v>
      </c>
      <c r="W93" s="4" t="s">
        <v>725</v>
      </c>
      <c r="X93" s="4" t="s">
        <v>674</v>
      </c>
      <c r="Y93" s="4"/>
      <c r="Z93" s="4"/>
      <c r="AA93" s="4"/>
      <c r="AB93" s="4" t="s">
        <v>15430</v>
      </c>
      <c r="AI93" s="4"/>
      <c r="AS93" s="4" t="s">
        <v>34939</v>
      </c>
      <c r="AT93" s="4" t="s">
        <v>34940</v>
      </c>
      <c r="AU93" s="4" t="s">
        <v>456</v>
      </c>
      <c r="AV93" s="4" t="s">
        <v>676</v>
      </c>
      <c r="AW93" s="4" t="s">
        <v>724</v>
      </c>
      <c r="AX93" s="4"/>
      <c r="AY93" s="4"/>
      <c r="AZ93" s="4"/>
      <c r="BA93" s="4"/>
      <c r="BB93" s="4"/>
      <c r="BC93" s="4">
        <v>40</v>
      </c>
      <c r="BD93" t="str">
        <f>IF(AND(ADHOC!$G$15="",ADHOC!$S$4=""),"",IF(ADHOC!$G$15&lt;&gt;"",IF(ADHOC!$G$15=LEFT(Domein!$AS93,LEN(ADHOC!$G$15)),MAX(Domein!BD$1:'Domein'!BD92)+1,""),IF(ADHOC!$S$4=LEFT(Domein!$AS93,LEN(ADHOC!$S$4)),MAX(Domein!BD$1:'Domein'!BD92)+1,"")))</f>
        <v/>
      </c>
      <c r="BE93" t="str">
        <f t="shared" si="1"/>
        <v/>
      </c>
    </row>
    <row r="94" spans="4:57" x14ac:dyDescent="0.2">
      <c r="D94" s="71" t="s">
        <v>6921</v>
      </c>
      <c r="E94"/>
      <c r="G94" s="71" t="s">
        <v>379</v>
      </c>
      <c r="H94" s="71" t="s">
        <v>379</v>
      </c>
      <c r="I94" s="71" t="s">
        <v>379</v>
      </c>
      <c r="K94" s="71" t="s">
        <v>379</v>
      </c>
      <c r="L94">
        <v>17</v>
      </c>
      <c r="M94">
        <v>3</v>
      </c>
      <c r="T94" s="4" t="s">
        <v>552</v>
      </c>
      <c r="W94" s="4" t="s">
        <v>36909</v>
      </c>
      <c r="X94" s="4" t="s">
        <v>674</v>
      </c>
      <c r="Y94" s="4"/>
      <c r="Z94" s="4"/>
      <c r="AA94" s="4"/>
      <c r="AB94" s="4" t="s">
        <v>15835</v>
      </c>
      <c r="AI94" s="4"/>
      <c r="AS94" s="4" t="s">
        <v>34941</v>
      </c>
      <c r="AT94" s="4" t="s">
        <v>17355</v>
      </c>
      <c r="AU94" s="4" t="s">
        <v>456</v>
      </c>
      <c r="AV94" s="4" t="s">
        <v>676</v>
      </c>
      <c r="AW94" s="4" t="s">
        <v>724</v>
      </c>
      <c r="AX94" s="4"/>
      <c r="AY94" s="4"/>
      <c r="AZ94" s="4"/>
      <c r="BA94" s="4"/>
      <c r="BB94" s="4"/>
      <c r="BC94" s="4">
        <v>40</v>
      </c>
      <c r="BD94" t="str">
        <f>IF(AND(ADHOC!$G$15="",ADHOC!$S$4=""),"",IF(ADHOC!$G$15&lt;&gt;"",IF(ADHOC!$G$15=LEFT(Domein!$AS94,LEN(ADHOC!$G$15)),MAX(Domein!BD$1:'Domein'!BD93)+1,""),IF(ADHOC!$S$4=LEFT(Domein!$AS94,LEN(ADHOC!$S$4)),MAX(Domein!BD$1:'Domein'!BD93)+1,"")))</f>
        <v/>
      </c>
      <c r="BE94" t="str">
        <f t="shared" si="1"/>
        <v/>
      </c>
    </row>
    <row r="95" spans="4:57" x14ac:dyDescent="0.2">
      <c r="D95" s="71" t="s">
        <v>39143</v>
      </c>
      <c r="E95"/>
      <c r="G95" s="71" t="s">
        <v>380</v>
      </c>
      <c r="H95" s="71" t="s">
        <v>380</v>
      </c>
      <c r="I95" s="71" t="s">
        <v>380</v>
      </c>
      <c r="K95" s="71" t="s">
        <v>380</v>
      </c>
      <c r="L95">
        <v>18</v>
      </c>
      <c r="M95">
        <v>3</v>
      </c>
      <c r="T95" s="4" t="s">
        <v>7340</v>
      </c>
      <c r="W95" s="4" t="s">
        <v>726</v>
      </c>
      <c r="X95" s="4" t="s">
        <v>674</v>
      </c>
      <c r="Y95" s="4"/>
      <c r="Z95" s="4"/>
      <c r="AA95" s="4"/>
      <c r="AB95" s="4" t="s">
        <v>785</v>
      </c>
      <c r="AI95" s="4"/>
      <c r="AS95" s="4" t="s">
        <v>34942</v>
      </c>
      <c r="AT95" s="4" t="s">
        <v>34943</v>
      </c>
      <c r="AU95" s="4" t="s">
        <v>456</v>
      </c>
      <c r="AV95" s="4" t="s">
        <v>676</v>
      </c>
      <c r="AW95" s="4" t="s">
        <v>724</v>
      </c>
      <c r="AX95" s="4"/>
      <c r="AY95" s="4"/>
      <c r="AZ95" s="4"/>
      <c r="BA95" s="4"/>
      <c r="BB95" s="4"/>
      <c r="BC95" s="4">
        <v>40</v>
      </c>
      <c r="BD95" t="str">
        <f>IF(AND(ADHOC!$G$15="",ADHOC!$S$4=""),"",IF(ADHOC!$G$15&lt;&gt;"",IF(ADHOC!$G$15=LEFT(Domein!$AS95,LEN(ADHOC!$G$15)),MAX(Domein!BD$1:'Domein'!BD94)+1,""),IF(ADHOC!$S$4=LEFT(Domein!$AS95,LEN(ADHOC!$S$4)),MAX(Domein!BD$1:'Domein'!BD94)+1,"")))</f>
        <v/>
      </c>
      <c r="BE95" t="str">
        <f t="shared" si="1"/>
        <v/>
      </c>
    </row>
    <row r="96" spans="4:57" x14ac:dyDescent="0.2">
      <c r="D96" s="71" t="s">
        <v>39144</v>
      </c>
      <c r="E96"/>
      <c r="G96" s="71" t="s">
        <v>39153</v>
      </c>
      <c r="H96" s="71" t="s">
        <v>39153</v>
      </c>
      <c r="I96" s="71" t="s">
        <v>39153</v>
      </c>
      <c r="K96" s="71" t="s">
        <v>39153</v>
      </c>
      <c r="L96">
        <v>19</v>
      </c>
      <c r="M96">
        <v>3</v>
      </c>
      <c r="T96" s="4" t="s">
        <v>7341</v>
      </c>
      <c r="W96" s="4" t="s">
        <v>31933</v>
      </c>
      <c r="X96" s="4" t="s">
        <v>674</v>
      </c>
      <c r="Y96" s="4"/>
      <c r="Z96" s="4"/>
      <c r="AA96" s="4"/>
      <c r="AB96" s="4" t="s">
        <v>8119</v>
      </c>
      <c r="AI96" s="4"/>
      <c r="AS96" s="4" t="s">
        <v>34944</v>
      </c>
      <c r="AT96" s="4" t="s">
        <v>17357</v>
      </c>
      <c r="AU96" s="4" t="s">
        <v>456</v>
      </c>
      <c r="AV96" s="4" t="s">
        <v>676</v>
      </c>
      <c r="AW96" s="4" t="s">
        <v>724</v>
      </c>
      <c r="AX96" s="4"/>
      <c r="AY96" s="4"/>
      <c r="AZ96" s="4"/>
      <c r="BA96" s="4"/>
      <c r="BB96" s="4"/>
      <c r="BC96" s="4">
        <v>40</v>
      </c>
      <c r="BD96" t="str">
        <f>IF(AND(ADHOC!$G$15="",ADHOC!$S$4=""),"",IF(ADHOC!$G$15&lt;&gt;"",IF(ADHOC!$G$15=LEFT(Domein!$AS96,LEN(ADHOC!$G$15)),MAX(Domein!BD$1:'Domein'!BD95)+1,""),IF(ADHOC!$S$4=LEFT(Domein!$AS96,LEN(ADHOC!$S$4)),MAX(Domein!BD$1:'Domein'!BD95)+1,"")))</f>
        <v/>
      </c>
      <c r="BE96" t="str">
        <f t="shared" si="1"/>
        <v/>
      </c>
    </row>
    <row r="97" spans="4:57" x14ac:dyDescent="0.2">
      <c r="D97" s="71" t="s">
        <v>39145</v>
      </c>
      <c r="E97"/>
      <c r="L97">
        <v>20</v>
      </c>
      <c r="M97">
        <v>3</v>
      </c>
      <c r="T97" s="4" t="s">
        <v>553</v>
      </c>
      <c r="W97" s="4" t="s">
        <v>727</v>
      </c>
      <c r="X97" s="4" t="s">
        <v>674</v>
      </c>
      <c r="Y97" s="4"/>
      <c r="Z97" s="4"/>
      <c r="AA97" s="4"/>
      <c r="AB97" s="4" t="s">
        <v>8539</v>
      </c>
      <c r="AI97" s="4"/>
      <c r="AS97" s="4" t="s">
        <v>34945</v>
      </c>
      <c r="AT97" s="4" t="s">
        <v>20972</v>
      </c>
      <c r="AU97" s="4" t="s">
        <v>456</v>
      </c>
      <c r="AV97" s="4" t="s">
        <v>676</v>
      </c>
      <c r="AW97" s="4" t="s">
        <v>724</v>
      </c>
      <c r="AX97" s="4"/>
      <c r="AY97" s="4"/>
      <c r="AZ97" s="4"/>
      <c r="BA97" s="4"/>
      <c r="BB97" s="4"/>
      <c r="BC97" s="4">
        <v>40</v>
      </c>
      <c r="BD97" t="str">
        <f>IF(AND(ADHOC!$G$15="",ADHOC!$S$4=""),"",IF(ADHOC!$G$15&lt;&gt;"",IF(ADHOC!$G$15=LEFT(Domein!$AS97,LEN(ADHOC!$G$15)),MAX(Domein!BD$1:'Domein'!BD96)+1,""),IF(ADHOC!$S$4=LEFT(Domein!$AS97,LEN(ADHOC!$S$4)),MAX(Domein!BD$1:'Domein'!BD96)+1,"")))</f>
        <v/>
      </c>
      <c r="BE97" t="str">
        <f t="shared" si="1"/>
        <v/>
      </c>
    </row>
    <row r="98" spans="4:57" x14ac:dyDescent="0.2">
      <c r="D98" s="71" t="s">
        <v>39146</v>
      </c>
      <c r="E98"/>
      <c r="G98" s="71" t="s">
        <v>39154</v>
      </c>
      <c r="H98" s="71" t="s">
        <v>39154</v>
      </c>
      <c r="I98" s="71" t="s">
        <v>39154</v>
      </c>
      <c r="K98" s="71" t="s">
        <v>39154</v>
      </c>
      <c r="L98">
        <v>21</v>
      </c>
      <c r="M98">
        <v>3</v>
      </c>
      <c r="T98" s="4" t="s">
        <v>554</v>
      </c>
      <c r="W98" s="4" t="s">
        <v>728</v>
      </c>
      <c r="X98" s="4" t="s">
        <v>674</v>
      </c>
      <c r="Y98" s="4"/>
      <c r="Z98" s="4"/>
      <c r="AA98" s="4"/>
      <c r="AB98" s="4" t="s">
        <v>786</v>
      </c>
      <c r="AI98" s="4"/>
      <c r="AS98" s="4" t="s">
        <v>34946</v>
      </c>
      <c r="AT98" s="4" t="s">
        <v>34947</v>
      </c>
      <c r="AU98" s="4" t="s">
        <v>456</v>
      </c>
      <c r="AV98" s="4" t="s">
        <v>676</v>
      </c>
      <c r="AW98" s="4" t="s">
        <v>724</v>
      </c>
      <c r="AX98" s="4"/>
      <c r="AY98" s="4"/>
      <c r="AZ98" s="4"/>
      <c r="BA98" s="4"/>
      <c r="BB98" s="4"/>
      <c r="BC98" s="4">
        <v>40</v>
      </c>
      <c r="BD98" t="str">
        <f>IF(AND(ADHOC!$G$15="",ADHOC!$S$4=""),"",IF(ADHOC!$G$15&lt;&gt;"",IF(ADHOC!$G$15=LEFT(Domein!$AS98,LEN(ADHOC!$G$15)),MAX(Domein!BD$1:'Domein'!BD97)+1,""),IF(ADHOC!$S$4=LEFT(Domein!$AS98,LEN(ADHOC!$S$4)),MAX(Domein!BD$1:'Domein'!BD97)+1,"")))</f>
        <v/>
      </c>
      <c r="BE98" t="str">
        <f t="shared" si="1"/>
        <v/>
      </c>
    </row>
    <row r="99" spans="4:57" x14ac:dyDescent="0.2">
      <c r="D99" s="71" t="s">
        <v>39147</v>
      </c>
      <c r="E99"/>
      <c r="G99" s="71" t="s">
        <v>39155</v>
      </c>
      <c r="H99" s="71" t="s">
        <v>39155</v>
      </c>
      <c r="I99" s="71" t="s">
        <v>39155</v>
      </c>
      <c r="K99" s="71" t="s">
        <v>39155</v>
      </c>
      <c r="L99">
        <v>22</v>
      </c>
      <c r="M99">
        <v>3</v>
      </c>
      <c r="T99" s="4" t="s">
        <v>7342</v>
      </c>
      <c r="W99" s="4" t="s">
        <v>729</v>
      </c>
      <c r="X99" s="4" t="s">
        <v>672</v>
      </c>
      <c r="Y99" s="4"/>
      <c r="Z99" s="4"/>
      <c r="AA99" s="4"/>
      <c r="AB99" s="4" t="s">
        <v>8540</v>
      </c>
      <c r="AI99" s="4"/>
      <c r="AS99" s="4" t="s">
        <v>32859</v>
      </c>
      <c r="AT99" s="4" t="s">
        <v>1254</v>
      </c>
      <c r="AU99" s="4" t="s">
        <v>456</v>
      </c>
      <c r="AV99" s="4" t="s">
        <v>676</v>
      </c>
      <c r="AW99" s="4" t="s">
        <v>724</v>
      </c>
      <c r="AX99" s="4"/>
      <c r="AY99" s="4"/>
      <c r="AZ99" s="4"/>
      <c r="BA99" s="4"/>
      <c r="BB99" s="4"/>
      <c r="BC99" s="4">
        <v>40</v>
      </c>
      <c r="BD99" t="str">
        <f>IF(AND(ADHOC!$G$15="",ADHOC!$S$4=""),"",IF(ADHOC!$G$15&lt;&gt;"",IF(ADHOC!$G$15=LEFT(Domein!$AS99,LEN(ADHOC!$G$15)),MAX(Domein!BD$1:'Domein'!BD98)+1,""),IF(ADHOC!$S$4=LEFT(Domein!$AS99,LEN(ADHOC!$S$4)),MAX(Domein!BD$1:'Domein'!BD98)+1,"")))</f>
        <v/>
      </c>
      <c r="BE99" t="str">
        <f t="shared" si="1"/>
        <v/>
      </c>
    </row>
    <row r="100" spans="4:57" x14ac:dyDescent="0.2">
      <c r="D100" s="71" t="s">
        <v>39148</v>
      </c>
      <c r="E100" s="71" t="s">
        <v>39157</v>
      </c>
      <c r="F100" s="71" t="s">
        <v>39157</v>
      </c>
      <c r="G100" s="71" t="s">
        <v>39156</v>
      </c>
      <c r="H100" s="71" t="s">
        <v>39156</v>
      </c>
      <c r="I100" s="71" t="s">
        <v>39156</v>
      </c>
      <c r="K100" s="71" t="s">
        <v>39156</v>
      </c>
      <c r="L100">
        <v>23</v>
      </c>
      <c r="M100">
        <v>3</v>
      </c>
      <c r="T100" s="4" t="s">
        <v>7343</v>
      </c>
      <c r="W100" s="4" t="s">
        <v>730</v>
      </c>
      <c r="X100" s="4" t="s">
        <v>672</v>
      </c>
      <c r="Y100" s="4"/>
      <c r="Z100" s="4"/>
      <c r="AA100" s="4"/>
      <c r="AB100" s="4" t="s">
        <v>787</v>
      </c>
      <c r="AI100" s="4"/>
      <c r="AS100" s="4" t="s">
        <v>34948</v>
      </c>
      <c r="AT100" s="4" t="s">
        <v>34949</v>
      </c>
      <c r="AU100" s="4" t="s">
        <v>456</v>
      </c>
      <c r="AV100" s="4" t="s">
        <v>676</v>
      </c>
      <c r="AW100" s="4" t="s">
        <v>724</v>
      </c>
      <c r="AX100" s="4"/>
      <c r="AY100" s="4"/>
      <c r="AZ100" s="4"/>
      <c r="BA100" s="4"/>
      <c r="BB100" s="4"/>
      <c r="BC100" s="4">
        <v>40</v>
      </c>
      <c r="BD100" t="str">
        <f>IF(AND(ADHOC!$G$15="",ADHOC!$S$4=""),"",IF(ADHOC!$G$15&lt;&gt;"",IF(ADHOC!$G$15=LEFT(Domein!$AS100,LEN(ADHOC!$G$15)),MAX(Domein!BD$1:'Domein'!BD99)+1,""),IF(ADHOC!$S$4=LEFT(Domein!$AS100,LEN(ADHOC!$S$4)),MAX(Domein!BD$1:'Domein'!BD99)+1,"")))</f>
        <v/>
      </c>
      <c r="BE100" t="str">
        <f t="shared" si="1"/>
        <v/>
      </c>
    </row>
    <row r="101" spans="4:57" x14ac:dyDescent="0.2">
      <c r="D101" s="71" t="s">
        <v>39149</v>
      </c>
      <c r="E101"/>
      <c r="F101" s="4"/>
      <c r="G101" s="86" t="s">
        <v>39158</v>
      </c>
      <c r="H101" s="86" t="s">
        <v>39158</v>
      </c>
      <c r="I101" s="86" t="s">
        <v>39158</v>
      </c>
      <c r="J101" s="4"/>
      <c r="K101" s="86" t="s">
        <v>39158</v>
      </c>
      <c r="L101">
        <v>24</v>
      </c>
      <c r="M101">
        <v>3</v>
      </c>
      <c r="N101" s="71"/>
      <c r="T101" s="4" t="s">
        <v>7344</v>
      </c>
      <c r="W101" s="4" t="s">
        <v>7011</v>
      </c>
      <c r="X101" s="4" t="s">
        <v>672</v>
      </c>
      <c r="Y101" s="4"/>
      <c r="Z101" s="4"/>
      <c r="AA101" s="4"/>
      <c r="AB101" s="4" t="s">
        <v>788</v>
      </c>
      <c r="AI101" s="4"/>
      <c r="AS101" s="4" t="s">
        <v>8554</v>
      </c>
      <c r="AT101" s="4" t="s">
        <v>1266</v>
      </c>
      <c r="AU101" s="4" t="s">
        <v>456</v>
      </c>
      <c r="AV101" s="4" t="s">
        <v>676</v>
      </c>
      <c r="AW101" s="4" t="s">
        <v>724</v>
      </c>
      <c r="AX101" s="4"/>
      <c r="AY101" s="4"/>
      <c r="AZ101" s="4"/>
      <c r="BA101" s="4"/>
      <c r="BB101" s="4"/>
      <c r="BC101" s="4">
        <v>40</v>
      </c>
      <c r="BD101" t="str">
        <f>IF(AND(ADHOC!$G$15="",ADHOC!$S$4=""),"",IF(ADHOC!$G$15&lt;&gt;"",IF(ADHOC!$G$15=LEFT(Domein!$AS101,LEN(ADHOC!$G$15)),MAX(Domein!BD$1:'Domein'!BD100)+1,""),IF(ADHOC!$S$4=LEFT(Domein!$AS101,LEN(ADHOC!$S$4)),MAX(Domein!BD$1:'Domein'!BD100)+1,"")))</f>
        <v/>
      </c>
      <c r="BE101" t="str">
        <f t="shared" si="1"/>
        <v/>
      </c>
    </row>
    <row r="102" spans="4:57" x14ac:dyDescent="0.2">
      <c r="D102" s="71" t="s">
        <v>39152</v>
      </c>
      <c r="E102"/>
      <c r="F102" s="4"/>
      <c r="G102" s="4"/>
      <c r="H102" s="4"/>
      <c r="I102" s="4"/>
      <c r="J102" s="4"/>
      <c r="K102" s="4"/>
      <c r="L102">
        <v>25</v>
      </c>
      <c r="M102">
        <v>3</v>
      </c>
      <c r="N102" s="71"/>
      <c r="T102" s="4" t="s">
        <v>21243</v>
      </c>
      <c r="W102" s="4" t="s">
        <v>16539</v>
      </c>
      <c r="X102" s="4" t="s">
        <v>672</v>
      </c>
      <c r="Y102" s="4"/>
      <c r="Z102" s="4"/>
      <c r="AA102" s="4"/>
      <c r="AB102" s="4" t="s">
        <v>13911</v>
      </c>
      <c r="AI102" s="4"/>
      <c r="AS102" s="4" t="s">
        <v>8555</v>
      </c>
      <c r="AT102" s="4" t="s">
        <v>8556</v>
      </c>
      <c r="AU102" s="4" t="s">
        <v>456</v>
      </c>
      <c r="AV102" s="4" t="s">
        <v>676</v>
      </c>
      <c r="AW102" s="4" t="s">
        <v>724</v>
      </c>
      <c r="AX102" s="4"/>
      <c r="AY102" s="4"/>
      <c r="AZ102" s="4"/>
      <c r="BA102" s="4"/>
      <c r="BB102" s="4"/>
      <c r="BC102" s="4">
        <v>40</v>
      </c>
      <c r="BD102" t="str">
        <f>IF(AND(ADHOC!$G$15="",ADHOC!$S$4=""),"",IF(ADHOC!$G$15&lt;&gt;"",IF(ADHOC!$G$15=LEFT(Domein!$AS102,LEN(ADHOC!$G$15)),MAX(Domein!BD$1:'Domein'!BD101)+1,""),IF(ADHOC!$S$4=LEFT(Domein!$AS102,LEN(ADHOC!$S$4)),MAX(Domein!BD$1:'Domein'!BD101)+1,"")))</f>
        <v/>
      </c>
      <c r="BE102" t="str">
        <f t="shared" si="1"/>
        <v/>
      </c>
    </row>
    <row r="103" spans="4:57" x14ac:dyDescent="0.2">
      <c r="D103" s="71" t="s">
        <v>39151</v>
      </c>
      <c r="E103"/>
      <c r="G103" s="71" t="s">
        <v>39159</v>
      </c>
      <c r="H103" s="71" t="s">
        <v>39159</v>
      </c>
      <c r="I103" s="71" t="s">
        <v>39159</v>
      </c>
      <c r="K103" s="71" t="s">
        <v>39159</v>
      </c>
      <c r="L103">
        <v>26</v>
      </c>
      <c r="M103">
        <v>3</v>
      </c>
      <c r="T103" s="4" t="s">
        <v>21244</v>
      </c>
      <c r="W103" s="4" t="s">
        <v>731</v>
      </c>
      <c r="X103" s="4" t="s">
        <v>674</v>
      </c>
      <c r="Y103" s="4"/>
      <c r="Z103" s="4"/>
      <c r="AA103" s="4"/>
      <c r="AB103" s="4" t="s">
        <v>789</v>
      </c>
      <c r="AI103" s="4"/>
      <c r="AS103" s="4" t="s">
        <v>34950</v>
      </c>
      <c r="AT103" s="4" t="s">
        <v>34951</v>
      </c>
      <c r="AU103" s="4" t="s">
        <v>456</v>
      </c>
      <c r="AV103" s="4" t="s">
        <v>676</v>
      </c>
      <c r="AW103" s="4" t="s">
        <v>724</v>
      </c>
      <c r="AX103" s="4"/>
      <c r="AY103" s="4"/>
      <c r="AZ103" s="4"/>
      <c r="BA103" s="4"/>
      <c r="BB103" s="4"/>
      <c r="BC103" s="4">
        <v>40</v>
      </c>
      <c r="BD103" t="str">
        <f>IF(AND(ADHOC!$G$15="",ADHOC!$S$4=""),"",IF(ADHOC!$G$15&lt;&gt;"",IF(ADHOC!$G$15=LEFT(Domein!$AS103,LEN(ADHOC!$G$15)),MAX(Domein!BD$1:'Domein'!BD102)+1,""),IF(ADHOC!$S$4=LEFT(Domein!$AS103,LEN(ADHOC!$S$4)),MAX(Domein!BD$1:'Domein'!BD102)+1,"")))</f>
        <v/>
      </c>
      <c r="BE103" t="str">
        <f t="shared" si="1"/>
        <v/>
      </c>
    </row>
    <row r="104" spans="4:57" x14ac:dyDescent="0.2">
      <c r="D104" s="71" t="s">
        <v>6896</v>
      </c>
      <c r="E104"/>
      <c r="L104">
        <v>27</v>
      </c>
      <c r="M104">
        <v>3</v>
      </c>
      <c r="T104" s="4" t="s">
        <v>7345</v>
      </c>
      <c r="W104" s="4" t="s">
        <v>34713</v>
      </c>
      <c r="X104" s="4" t="s">
        <v>674</v>
      </c>
      <c r="Y104" s="4"/>
      <c r="Z104" s="4"/>
      <c r="AA104" s="4"/>
      <c r="AB104" s="4" t="s">
        <v>7015</v>
      </c>
      <c r="AI104" s="4"/>
      <c r="AS104" s="4" t="s">
        <v>33263</v>
      </c>
      <c r="AT104" s="4" t="s">
        <v>20973</v>
      </c>
      <c r="AU104" s="4" t="s">
        <v>456</v>
      </c>
      <c r="AV104" s="4" t="s">
        <v>676</v>
      </c>
      <c r="AW104" s="4" t="s">
        <v>724</v>
      </c>
      <c r="AX104" s="4"/>
      <c r="AY104" s="4"/>
      <c r="AZ104" s="4"/>
      <c r="BA104" s="4"/>
      <c r="BB104" s="4"/>
      <c r="BC104" s="4">
        <v>40</v>
      </c>
      <c r="BD104" t="str">
        <f>IF(AND(ADHOC!$G$15="",ADHOC!$S$4=""),"",IF(ADHOC!$G$15&lt;&gt;"",IF(ADHOC!$G$15=LEFT(Domein!$AS104,LEN(ADHOC!$G$15)),MAX(Domein!BD$1:'Domein'!BD103)+1,""),IF(ADHOC!$S$4=LEFT(Domein!$AS104,LEN(ADHOC!$S$4)),MAX(Domein!BD$1:'Domein'!BD103)+1,"")))</f>
        <v/>
      </c>
      <c r="BE104" t="str">
        <f t="shared" si="1"/>
        <v/>
      </c>
    </row>
    <row r="105" spans="4:57" x14ac:dyDescent="0.2">
      <c r="D105" s="71" t="s">
        <v>6896</v>
      </c>
      <c r="L105">
        <v>28</v>
      </c>
      <c r="M105">
        <v>3</v>
      </c>
      <c r="T105" s="4" t="s">
        <v>7346</v>
      </c>
      <c r="W105" s="4" t="s">
        <v>732</v>
      </c>
      <c r="X105" s="4" t="s">
        <v>674</v>
      </c>
      <c r="Y105" s="4"/>
      <c r="Z105" s="4"/>
      <c r="AA105" s="4"/>
      <c r="AB105" s="4" t="s">
        <v>8541</v>
      </c>
      <c r="AI105" s="4"/>
      <c r="AS105" s="4" t="s">
        <v>34952</v>
      </c>
      <c r="AT105" s="4" t="s">
        <v>21155</v>
      </c>
      <c r="AU105" s="4" t="s">
        <v>456</v>
      </c>
      <c r="AV105" s="4" t="s">
        <v>676</v>
      </c>
      <c r="AW105" s="4" t="s">
        <v>724</v>
      </c>
      <c r="AX105" s="4"/>
      <c r="AY105" s="4"/>
      <c r="AZ105" s="4"/>
      <c r="BA105" s="4"/>
      <c r="BB105" s="4"/>
      <c r="BC105" s="4">
        <v>40</v>
      </c>
      <c r="BD105" t="str">
        <f>IF(AND(ADHOC!$G$15="",ADHOC!$S$4=""),"",IF(ADHOC!$G$15&lt;&gt;"",IF(ADHOC!$G$15=LEFT(Domein!$AS105,LEN(ADHOC!$G$15)),MAX(Domein!BD$1:'Domein'!BD104)+1,""),IF(ADHOC!$S$4=LEFT(Domein!$AS105,LEN(ADHOC!$S$4)),MAX(Domein!BD$1:'Domein'!BD104)+1,"")))</f>
        <v/>
      </c>
      <c r="BE105" t="str">
        <f t="shared" si="1"/>
        <v/>
      </c>
    </row>
    <row r="106" spans="4:57" x14ac:dyDescent="0.2">
      <c r="D106" s="71" t="s">
        <v>6896</v>
      </c>
      <c r="E106"/>
      <c r="L106">
        <v>29</v>
      </c>
      <c r="M106">
        <v>3</v>
      </c>
      <c r="T106" s="4" t="s">
        <v>7347</v>
      </c>
      <c r="W106" s="4" t="s">
        <v>34971</v>
      </c>
      <c r="X106" s="4" t="s">
        <v>674</v>
      </c>
      <c r="Y106" s="4"/>
      <c r="Z106" s="4"/>
      <c r="AA106" s="4"/>
      <c r="AB106" s="4" t="s">
        <v>38403</v>
      </c>
      <c r="AI106" s="4"/>
      <c r="AS106" s="4" t="s">
        <v>34953</v>
      </c>
      <c r="AT106" s="4" t="s">
        <v>8557</v>
      </c>
      <c r="AU106" s="4" t="s">
        <v>456</v>
      </c>
      <c r="AV106" s="4" t="s">
        <v>676</v>
      </c>
      <c r="AW106" s="4" t="s">
        <v>724</v>
      </c>
      <c r="AX106" s="4"/>
      <c r="AY106" s="4"/>
      <c r="AZ106" s="4"/>
      <c r="BA106" s="4"/>
      <c r="BB106" s="4"/>
      <c r="BC106" s="4">
        <v>40</v>
      </c>
      <c r="BD106" t="str">
        <f>IF(AND(ADHOC!$G$15="",ADHOC!$S$4=""),"",IF(ADHOC!$G$15&lt;&gt;"",IF(ADHOC!$G$15=LEFT(Domein!$AS106,LEN(ADHOC!$G$15)),MAX(Domein!BD$1:'Domein'!BD105)+1,""),IF(ADHOC!$S$4=LEFT(Domein!$AS106,LEN(ADHOC!$S$4)),MAX(Domein!BD$1:'Domein'!BD105)+1,"")))</f>
        <v/>
      </c>
      <c r="BE106" t="str">
        <f t="shared" si="1"/>
        <v/>
      </c>
    </row>
    <row r="107" spans="4:57" x14ac:dyDescent="0.2">
      <c r="D107" s="71" t="s">
        <v>6896</v>
      </c>
      <c r="E107"/>
      <c r="L107">
        <v>30</v>
      </c>
      <c r="M107">
        <v>3</v>
      </c>
      <c r="T107" s="4" t="s">
        <v>7348</v>
      </c>
      <c r="W107" s="4" t="s">
        <v>11054</v>
      </c>
      <c r="X107" s="4" t="s">
        <v>674</v>
      </c>
      <c r="Y107" s="4"/>
      <c r="Z107" s="4"/>
      <c r="AA107" s="4"/>
      <c r="AB107" s="4" t="s">
        <v>15309</v>
      </c>
      <c r="AI107" s="4"/>
      <c r="AS107" s="4" t="s">
        <v>13767</v>
      </c>
      <c r="AT107" s="4" t="s">
        <v>1278</v>
      </c>
      <c r="AU107" s="4" t="s">
        <v>456</v>
      </c>
      <c r="AV107" s="4" t="s">
        <v>676</v>
      </c>
      <c r="AW107" s="4" t="s">
        <v>724</v>
      </c>
      <c r="AX107" s="4"/>
      <c r="AY107" s="4"/>
      <c r="AZ107" s="4"/>
      <c r="BA107" s="4"/>
      <c r="BB107" s="4"/>
      <c r="BC107" s="4">
        <v>40</v>
      </c>
      <c r="BD107" t="str">
        <f>IF(AND(ADHOC!$G$15="",ADHOC!$S$4=""),"",IF(ADHOC!$G$15&lt;&gt;"",IF(ADHOC!$G$15=LEFT(Domein!$AS107,LEN(ADHOC!$G$15)),MAX(Domein!BD$1:'Domein'!BD106)+1,""),IF(ADHOC!$S$4=LEFT(Domein!$AS107,LEN(ADHOC!$S$4)),MAX(Domein!BD$1:'Domein'!BD106)+1,"")))</f>
        <v/>
      </c>
      <c r="BE107" t="str">
        <f t="shared" si="1"/>
        <v/>
      </c>
    </row>
    <row r="108" spans="4:57" x14ac:dyDescent="0.2">
      <c r="D108" s="71" t="s">
        <v>6896</v>
      </c>
      <c r="E108"/>
      <c r="L108">
        <v>31</v>
      </c>
      <c r="M108">
        <v>3</v>
      </c>
      <c r="T108" s="4" t="s">
        <v>555</v>
      </c>
      <c r="W108" s="4" t="s">
        <v>12758</v>
      </c>
      <c r="X108" s="4" t="s">
        <v>674</v>
      </c>
      <c r="Y108" s="4"/>
      <c r="Z108" s="4"/>
      <c r="AA108" s="4"/>
      <c r="AB108" s="4" t="s">
        <v>8542</v>
      </c>
      <c r="AI108" s="4"/>
      <c r="AS108" s="4" t="s">
        <v>14408</v>
      </c>
      <c r="AT108" s="4" t="s">
        <v>11505</v>
      </c>
      <c r="AU108" s="4" t="s">
        <v>456</v>
      </c>
      <c r="AV108" s="4" t="s">
        <v>676</v>
      </c>
      <c r="AW108" s="4" t="s">
        <v>724</v>
      </c>
      <c r="AX108" s="4"/>
      <c r="AY108" s="4"/>
      <c r="AZ108" s="4"/>
      <c r="BA108" s="4"/>
      <c r="BB108" s="4"/>
      <c r="BC108" s="4">
        <v>40</v>
      </c>
      <c r="BD108" t="str">
        <f>IF(AND(ADHOC!$G$15="",ADHOC!$S$4=""),"",IF(ADHOC!$G$15&lt;&gt;"",IF(ADHOC!$G$15=LEFT(Domein!$AS108,LEN(ADHOC!$G$15)),MAX(Domein!BD$1:'Domein'!BD107)+1,""),IF(ADHOC!$S$4=LEFT(Domein!$AS108,LEN(ADHOC!$S$4)),MAX(Domein!BD$1:'Domein'!BD107)+1,"")))</f>
        <v/>
      </c>
      <c r="BE108" t="str">
        <f t="shared" si="1"/>
        <v/>
      </c>
    </row>
    <row r="109" spans="4:57" x14ac:dyDescent="0.2">
      <c r="D109" s="71" t="s">
        <v>6896</v>
      </c>
      <c r="L109">
        <v>32</v>
      </c>
      <c r="M109">
        <v>3</v>
      </c>
      <c r="T109" s="4" t="s">
        <v>7349</v>
      </c>
      <c r="W109" s="4" t="s">
        <v>35994</v>
      </c>
      <c r="X109" s="4" t="s">
        <v>674</v>
      </c>
      <c r="Y109" s="4"/>
      <c r="Z109" s="4"/>
      <c r="AA109" s="4"/>
      <c r="AB109" s="4" t="s">
        <v>790</v>
      </c>
      <c r="AI109" s="4"/>
      <c r="AS109" s="4" t="s">
        <v>14409</v>
      </c>
      <c r="AT109" s="4" t="s">
        <v>11136</v>
      </c>
      <c r="AU109" s="4" t="s">
        <v>456</v>
      </c>
      <c r="AV109" s="4" t="s">
        <v>676</v>
      </c>
      <c r="AW109" s="4" t="s">
        <v>724</v>
      </c>
      <c r="AX109" s="4"/>
      <c r="AY109" s="4"/>
      <c r="AZ109" s="4"/>
      <c r="BA109" s="4"/>
      <c r="BB109" s="4"/>
      <c r="BC109" s="4">
        <v>40</v>
      </c>
      <c r="BD109" t="str">
        <f>IF(AND(ADHOC!$G$15="",ADHOC!$S$4=""),"",IF(ADHOC!$G$15&lt;&gt;"",IF(ADHOC!$G$15=LEFT(Domein!$AS109,LEN(ADHOC!$G$15)),MAX(Domein!BD$1:'Domein'!BD108)+1,""),IF(ADHOC!$S$4=LEFT(Domein!$AS109,LEN(ADHOC!$S$4)),MAX(Domein!BD$1:'Domein'!BD108)+1,"")))</f>
        <v/>
      </c>
      <c r="BE109" t="str">
        <f t="shared" si="1"/>
        <v/>
      </c>
    </row>
    <row r="110" spans="4:57" x14ac:dyDescent="0.2">
      <c r="D110" s="71" t="s">
        <v>6896</v>
      </c>
      <c r="L110">
        <v>33</v>
      </c>
      <c r="M110">
        <v>3</v>
      </c>
      <c r="T110" s="4" t="s">
        <v>7350</v>
      </c>
      <c r="W110" s="4" t="s">
        <v>17321</v>
      </c>
      <c r="X110" s="4" t="s">
        <v>674</v>
      </c>
      <c r="Y110" s="4"/>
      <c r="Z110" s="4"/>
      <c r="AA110" s="4"/>
      <c r="AB110" s="4" t="s">
        <v>8543</v>
      </c>
      <c r="AI110" s="4"/>
      <c r="AS110" s="4" t="s">
        <v>1460</v>
      </c>
      <c r="AT110" s="4" t="s">
        <v>1295</v>
      </c>
      <c r="AU110" s="4" t="s">
        <v>456</v>
      </c>
      <c r="AV110" s="4" t="s">
        <v>676</v>
      </c>
      <c r="AW110" s="4" t="s">
        <v>724</v>
      </c>
      <c r="AX110" s="4"/>
      <c r="AY110" s="4"/>
      <c r="AZ110" s="4"/>
      <c r="BA110" s="4"/>
      <c r="BB110" s="4"/>
      <c r="BC110" s="4">
        <v>40</v>
      </c>
      <c r="BD110" t="str">
        <f>IF(AND(ADHOC!$G$15="",ADHOC!$S$4=""),"",IF(ADHOC!$G$15&lt;&gt;"",IF(ADHOC!$G$15=LEFT(Domein!$AS110,LEN(ADHOC!$G$15)),MAX(Domein!BD$1:'Domein'!BD109)+1,""),IF(ADHOC!$S$4=LEFT(Domein!$AS110,LEN(ADHOC!$S$4)),MAX(Domein!BD$1:'Domein'!BD109)+1,"")))</f>
        <v/>
      </c>
      <c r="BE110" t="str">
        <f t="shared" si="1"/>
        <v/>
      </c>
    </row>
    <row r="111" spans="4:57" x14ac:dyDescent="0.2">
      <c r="D111" s="71" t="s">
        <v>6896</v>
      </c>
      <c r="E111"/>
      <c r="F111" s="71"/>
      <c r="J111" s="71"/>
      <c r="L111">
        <v>34</v>
      </c>
      <c r="M111">
        <v>3</v>
      </c>
      <c r="T111" s="4" t="s">
        <v>7351</v>
      </c>
      <c r="W111" s="4" t="s">
        <v>733</v>
      </c>
      <c r="X111" s="4" t="s">
        <v>674</v>
      </c>
      <c r="Y111" s="4"/>
      <c r="Z111" s="4"/>
      <c r="AA111" s="4"/>
      <c r="AB111" s="4" t="s">
        <v>8544</v>
      </c>
      <c r="AI111" s="4"/>
      <c r="AS111" s="4" t="s">
        <v>12351</v>
      </c>
      <c r="AT111" s="4" t="s">
        <v>11507</v>
      </c>
      <c r="AU111" s="4" t="s">
        <v>456</v>
      </c>
      <c r="AV111" s="4" t="s">
        <v>676</v>
      </c>
      <c r="AW111" s="4" t="s">
        <v>724</v>
      </c>
      <c r="AX111" s="4"/>
      <c r="AY111" s="4"/>
      <c r="AZ111" s="4"/>
      <c r="BA111" s="4"/>
      <c r="BB111" s="4"/>
      <c r="BC111" s="4">
        <v>40</v>
      </c>
      <c r="BD111" t="str">
        <f>IF(AND(ADHOC!$G$15="",ADHOC!$S$4=""),"",IF(ADHOC!$G$15&lt;&gt;"",IF(ADHOC!$G$15=LEFT(Domein!$AS111,LEN(ADHOC!$G$15)),MAX(Domein!BD$1:'Domein'!BD110)+1,""),IF(ADHOC!$S$4=LEFT(Domein!$AS111,LEN(ADHOC!$S$4)),MAX(Domein!BD$1:'Domein'!BD110)+1,"")))</f>
        <v/>
      </c>
      <c r="BE111" t="str">
        <f t="shared" si="1"/>
        <v/>
      </c>
    </row>
    <row r="112" spans="4:57" x14ac:dyDescent="0.2">
      <c r="D112" s="71" t="s">
        <v>6896</v>
      </c>
      <c r="E112"/>
      <c r="L112">
        <v>35</v>
      </c>
      <c r="M112">
        <v>3</v>
      </c>
      <c r="T112" s="4" t="s">
        <v>7352</v>
      </c>
      <c r="W112" s="4" t="s">
        <v>31911</v>
      </c>
      <c r="X112" s="4" t="s">
        <v>674</v>
      </c>
      <c r="Y112" s="4"/>
      <c r="Z112" s="4"/>
      <c r="AA112" s="4"/>
      <c r="AB112" s="4" t="s">
        <v>35220</v>
      </c>
      <c r="AI112" s="4"/>
      <c r="AS112" s="4" t="s">
        <v>12352</v>
      </c>
      <c r="AT112" s="4" t="s">
        <v>11138</v>
      </c>
      <c r="AU112" s="4" t="s">
        <v>456</v>
      </c>
      <c r="AV112" s="4" t="s">
        <v>676</v>
      </c>
      <c r="AW112" s="4" t="s">
        <v>724</v>
      </c>
      <c r="AX112" s="4"/>
      <c r="AY112" s="4"/>
      <c r="AZ112" s="4"/>
      <c r="BA112" s="4"/>
      <c r="BB112" s="4"/>
      <c r="BC112" s="4">
        <v>40</v>
      </c>
      <c r="BD112" t="str">
        <f>IF(AND(ADHOC!$G$15="",ADHOC!$S$4=""),"",IF(ADHOC!$G$15&lt;&gt;"",IF(ADHOC!$G$15=LEFT(Domein!$AS112,LEN(ADHOC!$G$15)),MAX(Domein!BD$1:'Domein'!BD111)+1,""),IF(ADHOC!$S$4=LEFT(Domein!$AS112,LEN(ADHOC!$S$4)),MAX(Domein!BD$1:'Domein'!BD111)+1,"")))</f>
        <v/>
      </c>
      <c r="BE112" t="str">
        <f t="shared" si="1"/>
        <v/>
      </c>
    </row>
    <row r="113" spans="4:57" x14ac:dyDescent="0.2">
      <c r="D113" s="71" t="s">
        <v>6896</v>
      </c>
      <c r="E113"/>
      <c r="L113">
        <v>36</v>
      </c>
      <c r="M113">
        <v>3</v>
      </c>
      <c r="T113" s="4" t="s">
        <v>7353</v>
      </c>
      <c r="W113" s="4" t="s">
        <v>734</v>
      </c>
      <c r="X113" s="4" t="s">
        <v>674</v>
      </c>
      <c r="Y113" s="4"/>
      <c r="Z113" s="4"/>
      <c r="AA113" s="4"/>
      <c r="AB113" s="4" t="s">
        <v>38305</v>
      </c>
      <c r="AI113" s="4"/>
      <c r="AS113" s="4" t="s">
        <v>12353</v>
      </c>
      <c r="AT113" s="4" t="s">
        <v>1299</v>
      </c>
      <c r="AU113" s="4" t="s">
        <v>456</v>
      </c>
      <c r="AV113" s="4" t="s">
        <v>676</v>
      </c>
      <c r="AW113" s="4" t="s">
        <v>724</v>
      </c>
      <c r="AX113" s="4"/>
      <c r="AY113" s="4"/>
      <c r="AZ113" s="4"/>
      <c r="BA113" s="4"/>
      <c r="BB113" s="4"/>
      <c r="BC113" s="4">
        <v>40</v>
      </c>
      <c r="BD113" t="str">
        <f>IF(AND(ADHOC!$G$15="",ADHOC!$S$4=""),"",IF(ADHOC!$G$15&lt;&gt;"",IF(ADHOC!$G$15=LEFT(Domein!$AS113,LEN(ADHOC!$G$15)),MAX(Domein!BD$1:'Domein'!BD112)+1,""),IF(ADHOC!$S$4=LEFT(Domein!$AS113,LEN(ADHOC!$S$4)),MAX(Domein!BD$1:'Domein'!BD112)+1,"")))</f>
        <v/>
      </c>
      <c r="BE113" t="str">
        <f t="shared" si="1"/>
        <v/>
      </c>
    </row>
    <row r="114" spans="4:57" x14ac:dyDescent="0.2">
      <c r="D114" s="71" t="s">
        <v>6896</v>
      </c>
      <c r="E114"/>
      <c r="L114">
        <v>37</v>
      </c>
      <c r="M114">
        <v>3</v>
      </c>
      <c r="T114" s="4" t="s">
        <v>7354</v>
      </c>
      <c r="W114" s="4" t="s">
        <v>735</v>
      </c>
      <c r="X114" s="4" t="s">
        <v>674</v>
      </c>
      <c r="Y114" s="4"/>
      <c r="Z114" s="4"/>
      <c r="AA114" s="4"/>
      <c r="AB114" s="4" t="s">
        <v>8545</v>
      </c>
      <c r="AI114" s="4"/>
      <c r="AS114" s="4" t="s">
        <v>14410</v>
      </c>
      <c r="AT114" s="4" t="s">
        <v>14411</v>
      </c>
      <c r="AU114" s="4" t="s">
        <v>456</v>
      </c>
      <c r="AV114" s="4" t="s">
        <v>676</v>
      </c>
      <c r="AW114" s="4" t="s">
        <v>724</v>
      </c>
      <c r="AX114" s="4"/>
      <c r="AY114" s="4"/>
      <c r="AZ114" s="4"/>
      <c r="BA114" s="4"/>
      <c r="BB114" s="4"/>
      <c r="BC114" s="4">
        <v>40</v>
      </c>
      <c r="BD114" t="str">
        <f>IF(AND(ADHOC!$G$15="",ADHOC!$S$4=""),"",IF(ADHOC!$G$15&lt;&gt;"",IF(ADHOC!$G$15=LEFT(Domein!$AS114,LEN(ADHOC!$G$15)),MAX(Domein!BD$1:'Domein'!BD113)+1,""),IF(ADHOC!$S$4=LEFT(Domein!$AS114,LEN(ADHOC!$S$4)),MAX(Domein!BD$1:'Domein'!BD113)+1,"")))</f>
        <v/>
      </c>
      <c r="BE114" t="str">
        <f t="shared" si="1"/>
        <v/>
      </c>
    </row>
    <row r="115" spans="4:57" x14ac:dyDescent="0.2">
      <c r="D115" s="71" t="s">
        <v>6896</v>
      </c>
      <c r="E115"/>
      <c r="L115">
        <v>38</v>
      </c>
      <c r="M115">
        <v>3</v>
      </c>
      <c r="T115" s="4" t="s">
        <v>7355</v>
      </c>
      <c r="W115" s="4" t="s">
        <v>8345</v>
      </c>
      <c r="X115" s="4" t="s">
        <v>674</v>
      </c>
      <c r="Y115" s="4"/>
      <c r="Z115" s="4"/>
      <c r="AA115" s="4"/>
      <c r="AB115" s="4" t="s">
        <v>11916</v>
      </c>
      <c r="AI115" s="4"/>
      <c r="AS115" s="4" t="s">
        <v>12354</v>
      </c>
      <c r="AT115" s="4" t="s">
        <v>11140</v>
      </c>
      <c r="AU115" s="4" t="s">
        <v>456</v>
      </c>
      <c r="AV115" s="4" t="s">
        <v>676</v>
      </c>
      <c r="AW115" s="4" t="s">
        <v>724</v>
      </c>
      <c r="AX115" s="4"/>
      <c r="AY115" s="4"/>
      <c r="AZ115" s="4"/>
      <c r="BA115" s="4"/>
      <c r="BB115" s="4"/>
      <c r="BC115" s="4">
        <v>40</v>
      </c>
      <c r="BD115" t="str">
        <f>IF(AND(ADHOC!$G$15="",ADHOC!$S$4=""),"",IF(ADHOC!$G$15&lt;&gt;"",IF(ADHOC!$G$15=LEFT(Domein!$AS115,LEN(ADHOC!$G$15)),MAX(Domein!BD$1:'Domein'!BD114)+1,""),IF(ADHOC!$S$4=LEFT(Domein!$AS115,LEN(ADHOC!$S$4)),MAX(Domein!BD$1:'Domein'!BD114)+1,"")))</f>
        <v/>
      </c>
      <c r="BE115" t="str">
        <f t="shared" si="1"/>
        <v/>
      </c>
    </row>
    <row r="116" spans="4:57" x14ac:dyDescent="0.2">
      <c r="E116"/>
      <c r="T116" s="4" t="s">
        <v>7356</v>
      </c>
      <c r="W116" s="4" t="s">
        <v>736</v>
      </c>
      <c r="X116" s="4" t="s">
        <v>674</v>
      </c>
      <c r="Y116" s="4"/>
      <c r="Z116" s="4"/>
      <c r="AA116" s="4"/>
      <c r="AB116" s="4" t="s">
        <v>13345</v>
      </c>
      <c r="AI116" s="4"/>
      <c r="AS116" s="4" t="s">
        <v>12355</v>
      </c>
      <c r="AT116" s="4" t="s">
        <v>1302</v>
      </c>
      <c r="AU116" s="4" t="s">
        <v>456</v>
      </c>
      <c r="AV116" s="4" t="s">
        <v>676</v>
      </c>
      <c r="AW116" s="4" t="s">
        <v>724</v>
      </c>
      <c r="AX116" s="4"/>
      <c r="AY116" s="4"/>
      <c r="AZ116" s="4"/>
      <c r="BA116" s="4"/>
      <c r="BB116" s="4"/>
      <c r="BC116" s="4">
        <v>40</v>
      </c>
      <c r="BD116" t="str">
        <f>IF(AND(ADHOC!$G$15="",ADHOC!$S$4=""),"",IF(ADHOC!$G$15&lt;&gt;"",IF(ADHOC!$G$15=LEFT(Domein!$AS116,LEN(ADHOC!$G$15)),MAX(Domein!BD$1:'Domein'!BD115)+1,""),IF(ADHOC!$S$4=LEFT(Domein!$AS116,LEN(ADHOC!$S$4)),MAX(Domein!BD$1:'Domein'!BD115)+1,"")))</f>
        <v/>
      </c>
      <c r="BE116" t="str">
        <f t="shared" si="1"/>
        <v/>
      </c>
    </row>
    <row r="117" spans="4:57" x14ac:dyDescent="0.2">
      <c r="E117"/>
      <c r="T117" s="4" t="s">
        <v>8379</v>
      </c>
      <c r="W117" s="4" t="s">
        <v>8103</v>
      </c>
      <c r="X117" s="4" t="s">
        <v>674</v>
      </c>
      <c r="Y117" s="4"/>
      <c r="Z117" s="4"/>
      <c r="AA117" s="4"/>
      <c r="AB117" s="4" t="s">
        <v>791</v>
      </c>
      <c r="AI117" s="4"/>
      <c r="AS117" s="4" t="s">
        <v>14412</v>
      </c>
      <c r="AT117" s="4" t="s">
        <v>1310</v>
      </c>
      <c r="AU117" s="4" t="s">
        <v>456</v>
      </c>
      <c r="AV117" s="4" t="s">
        <v>676</v>
      </c>
      <c r="AW117" s="4" t="s">
        <v>724</v>
      </c>
      <c r="AX117" s="4"/>
      <c r="AY117" s="4"/>
      <c r="AZ117" s="4"/>
      <c r="BA117" s="4"/>
      <c r="BB117" s="4"/>
      <c r="BC117" s="4">
        <v>40</v>
      </c>
      <c r="BD117" t="str">
        <f>IF(AND(ADHOC!$G$15="",ADHOC!$S$4=""),"",IF(ADHOC!$G$15&lt;&gt;"",IF(ADHOC!$G$15=LEFT(Domein!$AS117,LEN(ADHOC!$G$15)),MAX(Domein!BD$1:'Domein'!BD116)+1,""),IF(ADHOC!$S$4=LEFT(Domein!$AS117,LEN(ADHOC!$S$4)),MAX(Domein!BD$1:'Domein'!BD116)+1,"")))</f>
        <v/>
      </c>
      <c r="BE117" t="str">
        <f t="shared" si="1"/>
        <v/>
      </c>
    </row>
    <row r="118" spans="4:57" x14ac:dyDescent="0.2">
      <c r="E118"/>
      <c r="T118" s="4" t="s">
        <v>7648</v>
      </c>
      <c r="W118" s="4" t="s">
        <v>8505</v>
      </c>
      <c r="X118" s="4" t="s">
        <v>674</v>
      </c>
      <c r="Y118" s="4"/>
      <c r="Z118" s="4"/>
      <c r="AA118" s="4"/>
      <c r="AB118" s="4" t="s">
        <v>32265</v>
      </c>
      <c r="AI118" s="4"/>
      <c r="AS118" s="4" t="s">
        <v>13768</v>
      </c>
      <c r="AT118" s="4" t="s">
        <v>11809</v>
      </c>
      <c r="AU118" s="4" t="s">
        <v>456</v>
      </c>
      <c r="AV118" s="4" t="s">
        <v>676</v>
      </c>
      <c r="AW118" s="4" t="s">
        <v>724</v>
      </c>
      <c r="AX118" s="4"/>
      <c r="AY118" s="4"/>
      <c r="AZ118" s="4"/>
      <c r="BA118" s="4"/>
      <c r="BB118" s="4"/>
      <c r="BC118" s="4">
        <v>40</v>
      </c>
      <c r="BD118" t="str">
        <f>IF(AND(ADHOC!$G$15="",ADHOC!$S$4=""),"",IF(ADHOC!$G$15&lt;&gt;"",IF(ADHOC!$G$15=LEFT(Domein!$AS118,LEN(ADHOC!$G$15)),MAX(Domein!BD$1:'Domein'!BD117)+1,""),IF(ADHOC!$S$4=LEFT(Domein!$AS118,LEN(ADHOC!$S$4)),MAX(Domein!BD$1:'Domein'!BD117)+1,"")))</f>
        <v/>
      </c>
      <c r="BE118" t="str">
        <f t="shared" si="1"/>
        <v/>
      </c>
    </row>
    <row r="119" spans="4:57" x14ac:dyDescent="0.2">
      <c r="E119"/>
      <c r="T119" s="4" t="s">
        <v>556</v>
      </c>
      <c r="W119" s="4" t="s">
        <v>36910</v>
      </c>
      <c r="X119" s="4" t="s">
        <v>674</v>
      </c>
      <c r="Y119" s="4"/>
      <c r="Z119" s="4"/>
      <c r="AA119" s="4"/>
      <c r="AB119" s="4" t="s">
        <v>792</v>
      </c>
      <c r="AI119" s="4"/>
      <c r="AS119" s="4" t="s">
        <v>14413</v>
      </c>
      <c r="AT119" s="4" t="s">
        <v>11811</v>
      </c>
      <c r="AU119" s="4" t="s">
        <v>456</v>
      </c>
      <c r="AV119" s="4" t="s">
        <v>676</v>
      </c>
      <c r="AW119" s="4" t="s">
        <v>724</v>
      </c>
      <c r="AX119" s="4"/>
      <c r="AY119" s="4"/>
      <c r="AZ119" s="4"/>
      <c r="BA119" s="4"/>
      <c r="BB119" s="4"/>
      <c r="BC119" s="4">
        <v>40</v>
      </c>
      <c r="BD119" t="str">
        <f>IF(AND(ADHOC!$G$15="",ADHOC!$S$4=""),"",IF(ADHOC!$G$15&lt;&gt;"",IF(ADHOC!$G$15=LEFT(Domein!$AS119,LEN(ADHOC!$G$15)),MAX(Domein!BD$1:'Domein'!BD118)+1,""),IF(ADHOC!$S$4=LEFT(Domein!$AS119,LEN(ADHOC!$S$4)),MAX(Domein!BD$1:'Domein'!BD118)+1,"")))</f>
        <v/>
      </c>
      <c r="BE119" t="str">
        <f t="shared" si="1"/>
        <v/>
      </c>
    </row>
    <row r="120" spans="4:57" x14ac:dyDescent="0.2">
      <c r="E120"/>
      <c r="T120" s="4" t="s">
        <v>7357</v>
      </c>
      <c r="W120" s="4" t="s">
        <v>8506</v>
      </c>
      <c r="X120" s="4" t="s">
        <v>674</v>
      </c>
      <c r="Y120" s="4"/>
      <c r="Z120" s="4"/>
      <c r="AA120" s="4"/>
      <c r="AB120" s="4" t="s">
        <v>15443</v>
      </c>
      <c r="AI120" s="4"/>
      <c r="AS120" s="4" t="s">
        <v>14414</v>
      </c>
      <c r="AT120" s="4" t="s">
        <v>14415</v>
      </c>
      <c r="AU120" s="4" t="s">
        <v>456</v>
      </c>
      <c r="AV120" s="4" t="s">
        <v>676</v>
      </c>
      <c r="AW120" s="4" t="s">
        <v>724</v>
      </c>
      <c r="AX120" s="4"/>
      <c r="AY120" s="4"/>
      <c r="AZ120" s="4"/>
      <c r="BA120" s="4"/>
      <c r="BB120" s="4"/>
      <c r="BC120" s="4">
        <v>40</v>
      </c>
      <c r="BD120" t="str">
        <f>IF(AND(ADHOC!$G$15="",ADHOC!$S$4=""),"",IF(ADHOC!$G$15&lt;&gt;"",IF(ADHOC!$G$15=LEFT(Domein!$AS120,LEN(ADHOC!$G$15)),MAX(Domein!BD$1:'Domein'!BD119)+1,""),IF(ADHOC!$S$4=LEFT(Domein!$AS120,LEN(ADHOC!$S$4)),MAX(Domein!BD$1:'Domein'!BD119)+1,"")))</f>
        <v/>
      </c>
      <c r="BE120" t="str">
        <f t="shared" si="1"/>
        <v/>
      </c>
    </row>
    <row r="121" spans="4:57" x14ac:dyDescent="0.2">
      <c r="E121"/>
      <c r="T121" s="4" t="s">
        <v>557</v>
      </c>
      <c r="W121" s="4" t="s">
        <v>8507</v>
      </c>
      <c r="X121" s="4" t="s">
        <v>674</v>
      </c>
      <c r="Y121" s="4"/>
      <c r="Z121" s="4"/>
      <c r="AA121" s="4"/>
      <c r="AB121" s="4"/>
      <c r="AI121" s="4"/>
      <c r="AS121" s="4" t="s">
        <v>15211</v>
      </c>
      <c r="AT121" s="4" t="s">
        <v>1318</v>
      </c>
      <c r="AU121" s="4" t="s">
        <v>456</v>
      </c>
      <c r="AV121" s="4" t="s">
        <v>676</v>
      </c>
      <c r="AW121" s="4" t="s">
        <v>724</v>
      </c>
      <c r="AX121" s="4"/>
      <c r="AY121" s="4"/>
      <c r="AZ121" s="4"/>
      <c r="BA121" s="4"/>
      <c r="BB121" s="4"/>
      <c r="BC121" s="4">
        <v>40</v>
      </c>
      <c r="BD121" t="str">
        <f>IF(AND(ADHOC!$G$15="",ADHOC!$S$4=""),"",IF(ADHOC!$G$15&lt;&gt;"",IF(ADHOC!$G$15=LEFT(Domein!$AS121,LEN(ADHOC!$G$15)),MAX(Domein!BD$1:'Domein'!BD120)+1,""),IF(ADHOC!$S$4=LEFT(Domein!$AS121,LEN(ADHOC!$S$4)),MAX(Domein!BD$1:'Domein'!BD120)+1,"")))</f>
        <v/>
      </c>
      <c r="BE121" t="str">
        <f t="shared" si="1"/>
        <v/>
      </c>
    </row>
    <row r="122" spans="4:57" x14ac:dyDescent="0.2">
      <c r="E122"/>
      <c r="T122" s="4" t="s">
        <v>7358</v>
      </c>
      <c r="W122" s="4" t="s">
        <v>8508</v>
      </c>
      <c r="X122" s="4" t="s">
        <v>674</v>
      </c>
      <c r="Y122" s="4"/>
      <c r="Z122" s="4"/>
      <c r="AA122" s="4"/>
      <c r="AB122" s="4"/>
      <c r="AI122" s="4"/>
      <c r="AS122" s="4" t="s">
        <v>15212</v>
      </c>
      <c r="AT122" s="4" t="s">
        <v>11698</v>
      </c>
      <c r="AU122" s="4" t="s">
        <v>456</v>
      </c>
      <c r="AV122" s="4" t="s">
        <v>676</v>
      </c>
      <c r="AW122" s="4" t="s">
        <v>724</v>
      </c>
      <c r="AX122" s="4"/>
      <c r="AY122" s="4"/>
      <c r="AZ122" s="4"/>
      <c r="BA122" s="4"/>
      <c r="BB122" s="4"/>
      <c r="BC122" s="4">
        <v>40</v>
      </c>
      <c r="BD122" t="str">
        <f>IF(AND(ADHOC!$G$15="",ADHOC!$S$4=""),"",IF(ADHOC!$G$15&lt;&gt;"",IF(ADHOC!$G$15=LEFT(Domein!$AS122,LEN(ADHOC!$G$15)),MAX(Domein!BD$1:'Domein'!BD121)+1,""),IF(ADHOC!$S$4=LEFT(Domein!$AS122,LEN(ADHOC!$S$4)),MAX(Domein!BD$1:'Domein'!BD121)+1,"")))</f>
        <v/>
      </c>
      <c r="BE122" t="str">
        <f t="shared" si="1"/>
        <v/>
      </c>
    </row>
    <row r="123" spans="4:57" x14ac:dyDescent="0.2">
      <c r="E123"/>
      <c r="T123" s="4" t="s">
        <v>558</v>
      </c>
      <c r="W123" s="4" t="s">
        <v>15799</v>
      </c>
      <c r="X123" s="4" t="s">
        <v>674</v>
      </c>
      <c r="Y123" s="4"/>
      <c r="Z123" s="4"/>
      <c r="AA123" s="4"/>
      <c r="AB123" s="4"/>
      <c r="AI123" s="4"/>
      <c r="AS123" s="4" t="s">
        <v>15213</v>
      </c>
      <c r="AT123" s="4" t="s">
        <v>11698</v>
      </c>
      <c r="AU123" s="4" t="s">
        <v>456</v>
      </c>
      <c r="AV123" s="4" t="s">
        <v>676</v>
      </c>
      <c r="AW123" s="4" t="s">
        <v>724</v>
      </c>
      <c r="AX123" s="4"/>
      <c r="AY123" s="4"/>
      <c r="AZ123" s="4"/>
      <c r="BA123" s="4"/>
      <c r="BB123" s="4"/>
      <c r="BC123" s="4">
        <v>40</v>
      </c>
      <c r="BD123" t="str">
        <f>IF(AND(ADHOC!$G$15="",ADHOC!$S$4=""),"",IF(ADHOC!$G$15&lt;&gt;"",IF(ADHOC!$G$15=LEFT(Domein!$AS123,LEN(ADHOC!$G$15)),MAX(Domein!BD$1:'Domein'!BD122)+1,""),IF(ADHOC!$S$4=LEFT(Domein!$AS123,LEN(ADHOC!$S$4)),MAX(Domein!BD$1:'Domein'!BD122)+1,"")))</f>
        <v/>
      </c>
      <c r="BE123" t="str">
        <f t="shared" si="1"/>
        <v/>
      </c>
    </row>
    <row r="124" spans="4:57" x14ac:dyDescent="0.2">
      <c r="E124"/>
      <c r="T124" s="4" t="s">
        <v>7359</v>
      </c>
      <c r="W124" s="4" t="s">
        <v>20895</v>
      </c>
      <c r="X124" s="4" t="s">
        <v>674</v>
      </c>
      <c r="Y124" s="4"/>
      <c r="Z124" s="4"/>
      <c r="AA124" s="4"/>
      <c r="AB124" s="4"/>
      <c r="AI124" s="4"/>
      <c r="AS124" s="4" t="s">
        <v>14416</v>
      </c>
      <c r="AT124" s="4" t="s">
        <v>11700</v>
      </c>
      <c r="AU124" s="4" t="s">
        <v>456</v>
      </c>
      <c r="AV124" s="4" t="s">
        <v>676</v>
      </c>
      <c r="AW124" s="4" t="s">
        <v>724</v>
      </c>
      <c r="AX124" s="4"/>
      <c r="AY124" s="4"/>
      <c r="AZ124" s="4"/>
      <c r="BA124" s="4"/>
      <c r="BB124" s="4"/>
      <c r="BC124" s="4">
        <v>40</v>
      </c>
      <c r="BD124" t="str">
        <f>IF(AND(ADHOC!$G$15="",ADHOC!$S$4=""),"",IF(ADHOC!$G$15&lt;&gt;"",IF(ADHOC!$G$15=LEFT(Domein!$AS124,LEN(ADHOC!$G$15)),MAX(Domein!BD$1:'Domein'!BD123)+1,""),IF(ADHOC!$S$4=LEFT(Domein!$AS124,LEN(ADHOC!$S$4)),MAX(Domein!BD$1:'Domein'!BD123)+1,"")))</f>
        <v/>
      </c>
      <c r="BE124" t="str">
        <f t="shared" si="1"/>
        <v/>
      </c>
    </row>
    <row r="125" spans="4:57" x14ac:dyDescent="0.2">
      <c r="E125"/>
      <c r="T125" s="4" t="s">
        <v>7303</v>
      </c>
      <c r="W125" s="4" t="s">
        <v>761</v>
      </c>
      <c r="X125" s="4" t="s">
        <v>674</v>
      </c>
      <c r="Y125" s="4"/>
      <c r="Z125" s="4"/>
      <c r="AA125" s="4"/>
      <c r="AB125" s="4"/>
      <c r="AI125" s="4"/>
      <c r="AS125" s="4" t="s">
        <v>12356</v>
      </c>
      <c r="AT125" s="4" t="s">
        <v>11509</v>
      </c>
      <c r="AU125" s="4" t="s">
        <v>456</v>
      </c>
      <c r="AV125" s="4" t="s">
        <v>676</v>
      </c>
      <c r="AW125" s="4" t="s">
        <v>724</v>
      </c>
      <c r="AX125" s="4"/>
      <c r="AY125" s="4"/>
      <c r="AZ125" s="4"/>
      <c r="BA125" s="4"/>
      <c r="BB125" s="4"/>
      <c r="BC125" s="4">
        <v>40</v>
      </c>
      <c r="BD125" t="str">
        <f>IF(AND(ADHOC!$G$15="",ADHOC!$S$4=""),"",IF(ADHOC!$G$15&lt;&gt;"",IF(ADHOC!$G$15=LEFT(Domein!$AS125,LEN(ADHOC!$G$15)),MAX(Domein!BD$1:'Domein'!BD124)+1,""),IF(ADHOC!$S$4=LEFT(Domein!$AS125,LEN(ADHOC!$S$4)),MAX(Domein!BD$1:'Domein'!BD124)+1,"")))</f>
        <v/>
      </c>
      <c r="BE125" t="str">
        <f t="shared" si="1"/>
        <v/>
      </c>
    </row>
    <row r="126" spans="4:57" x14ac:dyDescent="0.2">
      <c r="E126"/>
      <c r="T126" s="4" t="s">
        <v>559</v>
      </c>
      <c r="W126" s="4" t="s">
        <v>8509</v>
      </c>
      <c r="X126" s="4" t="s">
        <v>674</v>
      </c>
      <c r="Y126" s="4"/>
      <c r="Z126" s="4"/>
      <c r="AA126" s="4"/>
      <c r="AB126" s="4"/>
      <c r="AI126" s="4"/>
      <c r="AS126" s="4" t="s">
        <v>1461</v>
      </c>
      <c r="AT126" s="4" t="s">
        <v>1323</v>
      </c>
      <c r="AU126" s="4" t="s">
        <v>456</v>
      </c>
      <c r="AV126" s="4" t="s">
        <v>676</v>
      </c>
      <c r="AW126" s="4" t="s">
        <v>724</v>
      </c>
      <c r="AX126" s="4"/>
      <c r="AY126" s="4"/>
      <c r="AZ126" s="4"/>
      <c r="BA126" s="4"/>
      <c r="BB126" s="4"/>
      <c r="BC126" s="4">
        <v>40</v>
      </c>
      <c r="BD126" t="str">
        <f>IF(AND(ADHOC!$G$15="",ADHOC!$S$4=""),"",IF(ADHOC!$G$15&lt;&gt;"",IF(ADHOC!$G$15=LEFT(Domein!$AS126,LEN(ADHOC!$G$15)),MAX(Domein!BD$1:'Domein'!BD125)+1,""),IF(ADHOC!$S$4=LEFT(Domein!$AS126,LEN(ADHOC!$S$4)),MAX(Domein!BD$1:'Domein'!BD125)+1,"")))</f>
        <v/>
      </c>
      <c r="BE126" t="str">
        <f t="shared" si="1"/>
        <v/>
      </c>
    </row>
    <row r="127" spans="4:57" x14ac:dyDescent="0.2">
      <c r="E127"/>
      <c r="T127" s="4" t="s">
        <v>560</v>
      </c>
      <c r="W127" s="4" t="s">
        <v>8510</v>
      </c>
      <c r="X127" s="4" t="s">
        <v>674</v>
      </c>
      <c r="Y127" s="4"/>
      <c r="Z127" s="4"/>
      <c r="AA127" s="4"/>
      <c r="AB127" s="4"/>
      <c r="AI127" s="4"/>
      <c r="AS127" s="4" t="s">
        <v>15214</v>
      </c>
      <c r="AT127" s="4" t="s">
        <v>11511</v>
      </c>
      <c r="AU127" s="4" t="s">
        <v>456</v>
      </c>
      <c r="AV127" s="4" t="s">
        <v>676</v>
      </c>
      <c r="AW127" s="4" t="s">
        <v>724</v>
      </c>
      <c r="AX127" s="4"/>
      <c r="AY127" s="4"/>
      <c r="AZ127" s="4"/>
      <c r="BA127" s="4"/>
      <c r="BB127" s="4"/>
      <c r="BC127" s="4">
        <v>40</v>
      </c>
      <c r="BD127" t="str">
        <f>IF(AND(ADHOC!$G$15="",ADHOC!$S$4=""),"",IF(ADHOC!$G$15&lt;&gt;"",IF(ADHOC!$G$15=LEFT(Domein!$AS127,LEN(ADHOC!$G$15)),MAX(Domein!BD$1:'Domein'!BD126)+1,""),IF(ADHOC!$S$4=LEFT(Domein!$AS127,LEN(ADHOC!$S$4)),MAX(Domein!BD$1:'Domein'!BD126)+1,"")))</f>
        <v/>
      </c>
      <c r="BE127" t="str">
        <f t="shared" si="1"/>
        <v/>
      </c>
    </row>
    <row r="128" spans="4:57" x14ac:dyDescent="0.2">
      <c r="E128"/>
      <c r="T128" s="4" t="s">
        <v>561</v>
      </c>
      <c r="W128" s="4" t="s">
        <v>8511</v>
      </c>
      <c r="X128" s="4" t="s">
        <v>674</v>
      </c>
      <c r="Y128" s="4"/>
      <c r="Z128" s="4"/>
      <c r="AA128" s="4"/>
      <c r="AB128" s="4"/>
      <c r="AI128" s="4"/>
      <c r="AS128" s="4" t="s">
        <v>16082</v>
      </c>
      <c r="AT128" s="4" t="s">
        <v>11795</v>
      </c>
      <c r="AU128" s="4" t="s">
        <v>456</v>
      </c>
      <c r="AV128" s="4" t="s">
        <v>676</v>
      </c>
      <c r="AW128" s="4" t="s">
        <v>724</v>
      </c>
      <c r="AX128" s="4"/>
      <c r="AY128" s="4"/>
      <c r="AZ128" s="4"/>
      <c r="BA128" s="4"/>
      <c r="BB128" s="4"/>
      <c r="BC128" s="4">
        <v>40</v>
      </c>
      <c r="BD128" t="str">
        <f>IF(AND(ADHOC!$G$15="",ADHOC!$S$4=""),"",IF(ADHOC!$G$15&lt;&gt;"",IF(ADHOC!$G$15=LEFT(Domein!$AS128,LEN(ADHOC!$G$15)),MAX(Domein!BD$1:'Domein'!BD127)+1,""),IF(ADHOC!$S$4=LEFT(Domein!$AS128,LEN(ADHOC!$S$4)),MAX(Domein!BD$1:'Domein'!BD127)+1,"")))</f>
        <v/>
      </c>
      <c r="BE128" t="str">
        <f t="shared" si="1"/>
        <v/>
      </c>
    </row>
    <row r="129" spans="20:57" x14ac:dyDescent="0.2">
      <c r="T129" s="4" t="s">
        <v>562</v>
      </c>
      <c r="W129" s="4" t="s">
        <v>21766</v>
      </c>
      <c r="X129" s="4" t="s">
        <v>674</v>
      </c>
      <c r="Y129" s="4"/>
      <c r="Z129" s="4"/>
      <c r="AA129" s="4"/>
      <c r="AB129" s="4"/>
      <c r="AI129" s="4"/>
      <c r="AS129" s="4" t="s">
        <v>16083</v>
      </c>
      <c r="AT129" s="4" t="s">
        <v>16084</v>
      </c>
      <c r="AU129" s="4" t="s">
        <v>456</v>
      </c>
      <c r="AV129" s="4" t="s">
        <v>676</v>
      </c>
      <c r="AW129" s="4" t="s">
        <v>724</v>
      </c>
      <c r="AX129" s="4"/>
      <c r="AY129" s="4"/>
      <c r="AZ129" s="4"/>
      <c r="BA129" s="4"/>
      <c r="BB129" s="4"/>
      <c r="BC129" s="4">
        <v>40</v>
      </c>
      <c r="BD129" t="str">
        <f>IF(AND(ADHOC!$G$15="",ADHOC!$S$4=""),"",IF(ADHOC!$G$15&lt;&gt;"",IF(ADHOC!$G$15=LEFT(Domein!$AS129,LEN(ADHOC!$G$15)),MAX(Domein!BD$1:'Domein'!BD128)+1,""),IF(ADHOC!$S$4=LEFT(Domein!$AS129,LEN(ADHOC!$S$4)),MAX(Domein!BD$1:'Domein'!BD128)+1,"")))</f>
        <v/>
      </c>
      <c r="BE129" t="str">
        <f t="shared" si="1"/>
        <v/>
      </c>
    </row>
    <row r="130" spans="20:57" x14ac:dyDescent="0.2">
      <c r="T130" s="4" t="s">
        <v>563</v>
      </c>
      <c r="W130" s="4" t="s">
        <v>8512</v>
      </c>
      <c r="X130" s="4" t="s">
        <v>674</v>
      </c>
      <c r="Y130" s="4"/>
      <c r="Z130" s="4"/>
      <c r="AA130" s="4"/>
      <c r="AB130" s="4"/>
      <c r="AI130" s="4"/>
      <c r="AS130" s="4" t="s">
        <v>15215</v>
      </c>
      <c r="AT130" s="4" t="s">
        <v>11799</v>
      </c>
      <c r="AU130" s="4" t="s">
        <v>456</v>
      </c>
      <c r="AV130" s="4" t="s">
        <v>676</v>
      </c>
      <c r="AW130" s="4" t="s">
        <v>724</v>
      </c>
      <c r="AX130" s="4"/>
      <c r="AY130" s="4"/>
      <c r="AZ130" s="4"/>
      <c r="BA130" s="4"/>
      <c r="BB130" s="4"/>
      <c r="BC130" s="4">
        <v>40</v>
      </c>
      <c r="BD130" t="str">
        <f>IF(AND(ADHOC!$G$15="",ADHOC!$S$4=""),"",IF(ADHOC!$G$15&lt;&gt;"",IF(ADHOC!$G$15=LEFT(Domein!$AS130,LEN(ADHOC!$G$15)),MAX(Domein!BD$1:'Domein'!BD129)+1,""),IF(ADHOC!$S$4=LEFT(Domein!$AS130,LEN(ADHOC!$S$4)),MAX(Domein!BD$1:'Domein'!BD129)+1,"")))</f>
        <v/>
      </c>
      <c r="BE130" t="str">
        <f t="shared" si="1"/>
        <v/>
      </c>
    </row>
    <row r="131" spans="20:57" x14ac:dyDescent="0.2">
      <c r="T131" s="4" t="s">
        <v>564</v>
      </c>
      <c r="W131" s="4" t="s">
        <v>16570</v>
      </c>
      <c r="X131" s="4" t="s">
        <v>674</v>
      </c>
      <c r="Y131" s="4"/>
      <c r="Z131" s="4"/>
      <c r="AA131" s="4"/>
      <c r="AB131" s="4"/>
      <c r="AI131" s="4"/>
      <c r="AS131" s="4" t="s">
        <v>15216</v>
      </c>
      <c r="AT131" s="4" t="s">
        <v>11801</v>
      </c>
      <c r="AU131" s="4" t="s">
        <v>456</v>
      </c>
      <c r="AV131" s="4" t="s">
        <v>676</v>
      </c>
      <c r="AW131" s="4" t="s">
        <v>724</v>
      </c>
      <c r="AX131" s="4"/>
      <c r="AY131" s="4"/>
      <c r="AZ131" s="4"/>
      <c r="BA131" s="4"/>
      <c r="BB131" s="4"/>
      <c r="BC131" s="4">
        <v>40</v>
      </c>
      <c r="BD131" t="str">
        <f>IF(AND(ADHOC!$G$15="",ADHOC!$S$4=""),"",IF(ADHOC!$G$15&lt;&gt;"",IF(ADHOC!$G$15=LEFT(Domein!$AS131,LEN(ADHOC!$G$15)),MAX(Domein!BD$1:'Domein'!BD130)+1,""),IF(ADHOC!$S$4=LEFT(Domein!$AS131,LEN(ADHOC!$S$4)),MAX(Domein!BD$1:'Domein'!BD130)+1,"")))</f>
        <v/>
      </c>
      <c r="BE131" t="str">
        <f t="shared" ref="BE131:BE194" si="2">IFERROR(INDEX($AS$2:$AS$11500,MATCH(ROW()-ROW($BE$1),$BD$2:$BD$11500,0)),"")</f>
        <v/>
      </c>
    </row>
    <row r="132" spans="20:57" x14ac:dyDescent="0.2">
      <c r="T132" s="4" t="s">
        <v>565</v>
      </c>
      <c r="W132" s="4" t="s">
        <v>13236</v>
      </c>
      <c r="X132" s="4" t="s">
        <v>674</v>
      </c>
      <c r="Y132" s="4"/>
      <c r="Z132" s="4"/>
      <c r="AA132" s="4"/>
      <c r="AB132" s="4"/>
      <c r="AI132" s="4"/>
      <c r="AS132" s="4" t="s">
        <v>13769</v>
      </c>
      <c r="AT132" s="4" t="s">
        <v>12079</v>
      </c>
      <c r="AU132" s="4" t="s">
        <v>456</v>
      </c>
      <c r="AV132" s="4" t="s">
        <v>676</v>
      </c>
      <c r="AW132" s="4" t="s">
        <v>724</v>
      </c>
      <c r="AX132" s="4"/>
      <c r="AY132" s="4"/>
      <c r="AZ132" s="4"/>
      <c r="BA132" s="4"/>
      <c r="BB132" s="4"/>
      <c r="BC132" s="4">
        <v>40</v>
      </c>
      <c r="BD132" t="str">
        <f>IF(AND(ADHOC!$G$15="",ADHOC!$S$4=""),"",IF(ADHOC!$G$15&lt;&gt;"",IF(ADHOC!$G$15=LEFT(Domein!$AS132,LEN(ADHOC!$G$15)),MAX(Domein!BD$1:'Domein'!BD131)+1,""),IF(ADHOC!$S$4=LEFT(Domein!$AS132,LEN(ADHOC!$S$4)),MAX(Domein!BD$1:'Domein'!BD131)+1,"")))</f>
        <v/>
      </c>
      <c r="BE132" t="str">
        <f t="shared" si="2"/>
        <v/>
      </c>
    </row>
    <row r="133" spans="20:57" x14ac:dyDescent="0.2">
      <c r="T133" s="4" t="s">
        <v>566</v>
      </c>
      <c r="W133" s="4" t="s">
        <v>11756</v>
      </c>
      <c r="X133" s="4" t="s">
        <v>674</v>
      </c>
      <c r="Y133" s="4"/>
      <c r="Z133" s="4"/>
      <c r="AA133" s="4"/>
      <c r="AB133" s="4"/>
      <c r="AI133" s="4"/>
      <c r="AS133" s="4" t="s">
        <v>14417</v>
      </c>
      <c r="AT133" s="4" t="s">
        <v>14418</v>
      </c>
      <c r="AU133" s="4" t="s">
        <v>456</v>
      </c>
      <c r="AV133" s="4" t="s">
        <v>676</v>
      </c>
      <c r="AW133" s="4" t="s">
        <v>724</v>
      </c>
      <c r="AX133" s="4"/>
      <c r="AY133" s="4"/>
      <c r="AZ133" s="4"/>
      <c r="BA133" s="4"/>
      <c r="BB133" s="4"/>
      <c r="BC133" s="4">
        <v>40</v>
      </c>
      <c r="BD133" t="str">
        <f>IF(AND(ADHOC!$G$15="",ADHOC!$S$4=""),"",IF(ADHOC!$G$15&lt;&gt;"",IF(ADHOC!$G$15=LEFT(Domein!$AS133,LEN(ADHOC!$G$15)),MAX(Domein!BD$1:'Domein'!BD132)+1,""),IF(ADHOC!$S$4=LEFT(Domein!$AS133,LEN(ADHOC!$S$4)),MAX(Domein!BD$1:'Domein'!BD132)+1,"")))</f>
        <v/>
      </c>
      <c r="BE133" t="str">
        <f t="shared" si="2"/>
        <v/>
      </c>
    </row>
    <row r="134" spans="20:57" x14ac:dyDescent="0.2">
      <c r="T134" s="4" t="s">
        <v>567</v>
      </c>
      <c r="W134" s="4" t="s">
        <v>8513</v>
      </c>
      <c r="X134" s="4" t="s">
        <v>674</v>
      </c>
      <c r="Y134" s="4"/>
      <c r="Z134" s="4"/>
      <c r="AA134" s="4"/>
      <c r="AB134" s="4"/>
      <c r="AI134" s="4"/>
      <c r="AS134" s="4" t="s">
        <v>13770</v>
      </c>
      <c r="AT134" s="4" t="s">
        <v>12081</v>
      </c>
      <c r="AU134" s="4" t="s">
        <v>456</v>
      </c>
      <c r="AV134" s="4" t="s">
        <v>676</v>
      </c>
      <c r="AW134" s="4" t="s">
        <v>724</v>
      </c>
      <c r="AX134" s="4"/>
      <c r="AY134" s="4"/>
      <c r="AZ134" s="4"/>
      <c r="BA134" s="4"/>
      <c r="BB134" s="4"/>
      <c r="BC134" s="4">
        <v>40</v>
      </c>
      <c r="BD134" t="str">
        <f>IF(AND(ADHOC!$G$15="",ADHOC!$S$4=""),"",IF(ADHOC!$G$15&lt;&gt;"",IF(ADHOC!$G$15=LEFT(Domein!$AS134,LEN(ADHOC!$G$15)),MAX(Domein!BD$1:'Domein'!BD133)+1,""),IF(ADHOC!$S$4=LEFT(Domein!$AS134,LEN(ADHOC!$S$4)),MAX(Domein!BD$1:'Domein'!BD133)+1,"")))</f>
        <v/>
      </c>
      <c r="BE134" t="str">
        <f t="shared" si="2"/>
        <v/>
      </c>
    </row>
    <row r="135" spans="20:57" x14ac:dyDescent="0.2">
      <c r="T135" s="4" t="s">
        <v>7360</v>
      </c>
      <c r="W135" s="4" t="s">
        <v>8514</v>
      </c>
      <c r="X135" s="4" t="s">
        <v>674</v>
      </c>
      <c r="Y135" s="4"/>
      <c r="Z135" s="4"/>
      <c r="AA135" s="4"/>
      <c r="AB135" s="4"/>
      <c r="AI135" s="4"/>
      <c r="AS135" s="4" t="s">
        <v>14419</v>
      </c>
      <c r="AT135" s="4" t="s">
        <v>14420</v>
      </c>
      <c r="AU135" s="4" t="s">
        <v>456</v>
      </c>
      <c r="AV135" s="4" t="s">
        <v>676</v>
      </c>
      <c r="AW135" s="4" t="s">
        <v>724</v>
      </c>
      <c r="AX135" s="4"/>
      <c r="AY135" s="4"/>
      <c r="AZ135" s="4"/>
      <c r="BA135" s="4"/>
      <c r="BB135" s="4"/>
      <c r="BC135" s="4">
        <v>40</v>
      </c>
      <c r="BD135" t="str">
        <f>IF(AND(ADHOC!$G$15="",ADHOC!$S$4=""),"",IF(ADHOC!$G$15&lt;&gt;"",IF(ADHOC!$G$15=LEFT(Domein!$AS135,LEN(ADHOC!$G$15)),MAX(Domein!BD$1:'Domein'!BD134)+1,""),IF(ADHOC!$S$4=LEFT(Domein!$AS135,LEN(ADHOC!$S$4)),MAX(Domein!BD$1:'Domein'!BD134)+1,"")))</f>
        <v/>
      </c>
      <c r="BE135" t="str">
        <f t="shared" si="2"/>
        <v/>
      </c>
    </row>
    <row r="136" spans="20:57" x14ac:dyDescent="0.2">
      <c r="T136" s="4" t="s">
        <v>6948</v>
      </c>
      <c r="W136" s="4" t="s">
        <v>36850</v>
      </c>
      <c r="X136" s="4" t="s">
        <v>674</v>
      </c>
      <c r="Y136" s="4"/>
      <c r="Z136" s="4"/>
      <c r="AA136" s="4"/>
      <c r="AB136" s="4"/>
      <c r="AI136" s="4"/>
      <c r="AS136" s="4" t="s">
        <v>13771</v>
      </c>
      <c r="AT136" s="4" t="s">
        <v>11144</v>
      </c>
      <c r="AU136" s="4" t="s">
        <v>456</v>
      </c>
      <c r="AV136" s="4" t="s">
        <v>676</v>
      </c>
      <c r="AW136" s="4" t="s">
        <v>724</v>
      </c>
      <c r="AX136" s="4"/>
      <c r="AY136" s="4"/>
      <c r="AZ136" s="4"/>
      <c r="BA136" s="4"/>
      <c r="BB136" s="4"/>
      <c r="BC136" s="4">
        <v>40</v>
      </c>
      <c r="BD136" t="str">
        <f>IF(AND(ADHOC!$G$15="",ADHOC!$S$4=""),"",IF(ADHOC!$G$15&lt;&gt;"",IF(ADHOC!$G$15=LEFT(Domein!$AS136,LEN(ADHOC!$G$15)),MAX(Domein!BD$1:'Domein'!BD135)+1,""),IF(ADHOC!$S$4=LEFT(Domein!$AS136,LEN(ADHOC!$S$4)),MAX(Domein!BD$1:'Domein'!BD135)+1,"")))</f>
        <v/>
      </c>
      <c r="BE136" t="str">
        <f t="shared" si="2"/>
        <v/>
      </c>
    </row>
    <row r="137" spans="20:57" x14ac:dyDescent="0.2">
      <c r="T137" s="4" t="s">
        <v>6999</v>
      </c>
      <c r="W137" s="4" t="s">
        <v>8515</v>
      </c>
      <c r="X137" s="4" t="s">
        <v>674</v>
      </c>
      <c r="Y137" s="4"/>
      <c r="Z137" s="4"/>
      <c r="AA137" s="4"/>
      <c r="AB137" s="4"/>
      <c r="AI137" s="4"/>
      <c r="AS137" s="4" t="s">
        <v>13772</v>
      </c>
      <c r="AT137" s="4" t="s">
        <v>1350</v>
      </c>
      <c r="AU137" s="4" t="s">
        <v>456</v>
      </c>
      <c r="AV137" s="4" t="s">
        <v>676</v>
      </c>
      <c r="AW137" s="4" t="s">
        <v>724</v>
      </c>
      <c r="AX137" s="4"/>
      <c r="AY137" s="4"/>
      <c r="AZ137" s="4"/>
      <c r="BA137" s="4"/>
      <c r="BB137" s="4"/>
      <c r="BC137" s="4">
        <v>40</v>
      </c>
      <c r="BD137" t="str">
        <f>IF(AND(ADHOC!$G$15="",ADHOC!$S$4=""),"",IF(ADHOC!$G$15&lt;&gt;"",IF(ADHOC!$G$15=LEFT(Domein!$AS137,LEN(ADHOC!$G$15)),MAX(Domein!BD$1:'Domein'!BD136)+1,""),IF(ADHOC!$S$4=LEFT(Domein!$AS137,LEN(ADHOC!$S$4)),MAX(Domein!BD$1:'Domein'!BD136)+1,"")))</f>
        <v/>
      </c>
      <c r="BE137" t="str">
        <f t="shared" si="2"/>
        <v/>
      </c>
    </row>
    <row r="138" spans="20:57" x14ac:dyDescent="0.2">
      <c r="T138" s="4" t="s">
        <v>21245</v>
      </c>
      <c r="W138" s="4" t="s">
        <v>7665</v>
      </c>
      <c r="X138" s="4" t="s">
        <v>674</v>
      </c>
      <c r="Y138" s="4"/>
      <c r="Z138" s="4"/>
      <c r="AA138" s="4"/>
      <c r="AB138" s="4"/>
      <c r="AI138" s="4"/>
      <c r="AS138" s="4" t="s">
        <v>13773</v>
      </c>
      <c r="AT138" s="4" t="s">
        <v>11146</v>
      </c>
      <c r="AU138" s="4" t="s">
        <v>456</v>
      </c>
      <c r="AV138" s="4" t="s">
        <v>676</v>
      </c>
      <c r="AW138" s="4" t="s">
        <v>724</v>
      </c>
      <c r="AX138" s="4"/>
      <c r="AY138" s="4"/>
      <c r="AZ138" s="4"/>
      <c r="BA138" s="4"/>
      <c r="BB138" s="4"/>
      <c r="BC138" s="4">
        <v>40</v>
      </c>
      <c r="BD138" t="str">
        <f>IF(AND(ADHOC!$G$15="",ADHOC!$S$4=""),"",IF(ADHOC!$G$15&lt;&gt;"",IF(ADHOC!$G$15=LEFT(Domein!$AS138,LEN(ADHOC!$G$15)),MAX(Domein!BD$1:'Domein'!BD137)+1,""),IF(ADHOC!$S$4=LEFT(Domein!$AS138,LEN(ADHOC!$S$4)),MAX(Domein!BD$1:'Domein'!BD137)+1,"")))</f>
        <v/>
      </c>
      <c r="BE138" t="str">
        <f t="shared" si="2"/>
        <v/>
      </c>
    </row>
    <row r="139" spans="20:57" x14ac:dyDescent="0.2">
      <c r="T139" s="4" t="s">
        <v>8463</v>
      </c>
      <c r="W139" s="4" t="s">
        <v>737</v>
      </c>
      <c r="X139" s="4" t="s">
        <v>674</v>
      </c>
      <c r="Y139" s="4"/>
      <c r="Z139" s="4"/>
      <c r="AA139" s="4"/>
      <c r="AB139" s="4"/>
      <c r="AI139" s="4"/>
      <c r="AS139" s="4" t="s">
        <v>14421</v>
      </c>
      <c r="AT139" s="4" t="s">
        <v>14422</v>
      </c>
      <c r="AU139" s="4" t="s">
        <v>456</v>
      </c>
      <c r="AV139" s="4" t="s">
        <v>676</v>
      </c>
      <c r="AW139" s="4" t="s">
        <v>724</v>
      </c>
      <c r="AX139" s="4"/>
      <c r="AY139" s="4"/>
      <c r="AZ139" s="4"/>
      <c r="BA139" s="4"/>
      <c r="BB139" s="4"/>
      <c r="BC139" s="4">
        <v>40</v>
      </c>
      <c r="BD139" t="str">
        <f>IF(AND(ADHOC!$G$15="",ADHOC!$S$4=""),"",IF(ADHOC!$G$15&lt;&gt;"",IF(ADHOC!$G$15=LEFT(Domein!$AS139,LEN(ADHOC!$G$15)),MAX(Domein!BD$1:'Domein'!BD138)+1,""),IF(ADHOC!$S$4=LEFT(Domein!$AS139,LEN(ADHOC!$S$4)),MAX(Domein!BD$1:'Domein'!BD138)+1,"")))</f>
        <v/>
      </c>
      <c r="BE139" t="str">
        <f t="shared" si="2"/>
        <v/>
      </c>
    </row>
    <row r="140" spans="20:57" x14ac:dyDescent="0.2">
      <c r="T140" s="4" t="s">
        <v>34754</v>
      </c>
      <c r="W140" s="4" t="s">
        <v>738</v>
      </c>
      <c r="X140" s="4" t="s">
        <v>674</v>
      </c>
      <c r="Y140" s="4"/>
      <c r="Z140" s="4"/>
      <c r="AA140" s="4"/>
      <c r="AB140" s="4"/>
      <c r="AI140" s="4"/>
      <c r="AS140" s="4" t="s">
        <v>14423</v>
      </c>
      <c r="AT140" s="4" t="s">
        <v>11704</v>
      </c>
      <c r="AU140" s="4" t="s">
        <v>456</v>
      </c>
      <c r="AV140" s="4" t="s">
        <v>676</v>
      </c>
      <c r="AW140" s="4" t="s">
        <v>724</v>
      </c>
      <c r="AX140" s="4"/>
      <c r="AY140" s="4"/>
      <c r="AZ140" s="4"/>
      <c r="BA140" s="4"/>
      <c r="BB140" s="4"/>
      <c r="BC140" s="4">
        <v>40</v>
      </c>
      <c r="BD140" t="str">
        <f>IF(AND(ADHOC!$G$15="",ADHOC!$S$4=""),"",IF(ADHOC!$G$15&lt;&gt;"",IF(ADHOC!$G$15=LEFT(Domein!$AS140,LEN(ADHOC!$G$15)),MAX(Domein!BD$1:'Domein'!BD139)+1,""),IF(ADHOC!$S$4=LEFT(Domein!$AS140,LEN(ADHOC!$S$4)),MAX(Domein!BD$1:'Domein'!BD139)+1,"")))</f>
        <v/>
      </c>
      <c r="BE140" t="str">
        <f t="shared" si="2"/>
        <v/>
      </c>
    </row>
    <row r="141" spans="20:57" x14ac:dyDescent="0.2">
      <c r="T141" s="4" t="s">
        <v>21246</v>
      </c>
      <c r="W141" s="4" t="s">
        <v>739</v>
      </c>
      <c r="X141" s="4" t="s">
        <v>674</v>
      </c>
      <c r="Y141" s="4"/>
      <c r="Z141" s="4"/>
      <c r="AA141" s="4"/>
      <c r="AB141" s="4"/>
      <c r="AI141" s="4"/>
      <c r="AS141" s="4" t="s">
        <v>14424</v>
      </c>
      <c r="AT141" s="4" t="s">
        <v>14425</v>
      </c>
      <c r="AU141" s="4" t="s">
        <v>456</v>
      </c>
      <c r="AV141" s="4" t="s">
        <v>676</v>
      </c>
      <c r="AW141" s="4" t="s">
        <v>724</v>
      </c>
      <c r="AX141" s="4"/>
      <c r="AY141" s="4"/>
      <c r="AZ141" s="4"/>
      <c r="BA141" s="4"/>
      <c r="BB141" s="4"/>
      <c r="BC141" s="4">
        <v>40</v>
      </c>
      <c r="BD141" t="str">
        <f>IF(AND(ADHOC!$G$15="",ADHOC!$S$4=""),"",IF(ADHOC!$G$15&lt;&gt;"",IF(ADHOC!$G$15=LEFT(Domein!$AS141,LEN(ADHOC!$G$15)),MAX(Domein!BD$1:'Domein'!BD140)+1,""),IF(ADHOC!$S$4=LEFT(Domein!$AS141,LEN(ADHOC!$S$4)),MAX(Domein!BD$1:'Domein'!BD140)+1,"")))</f>
        <v/>
      </c>
      <c r="BE141" t="str">
        <f t="shared" si="2"/>
        <v/>
      </c>
    </row>
    <row r="142" spans="20:57" x14ac:dyDescent="0.2">
      <c r="T142" s="4" t="s">
        <v>8464</v>
      </c>
      <c r="W142" s="4" t="s">
        <v>740</v>
      </c>
      <c r="X142" s="4" t="s">
        <v>674</v>
      </c>
      <c r="Y142" s="4"/>
      <c r="Z142" s="4"/>
      <c r="AA142" s="4"/>
      <c r="AB142" s="4"/>
      <c r="AI142" s="4"/>
      <c r="AS142" s="4" t="s">
        <v>1462</v>
      </c>
      <c r="AT142" s="4" t="s">
        <v>1463</v>
      </c>
      <c r="AU142" s="4" t="s">
        <v>456</v>
      </c>
      <c r="AV142" s="4" t="s">
        <v>676</v>
      </c>
      <c r="AW142" s="4" t="s">
        <v>724</v>
      </c>
      <c r="AX142" s="4"/>
      <c r="AY142" s="4"/>
      <c r="AZ142" s="4"/>
      <c r="BA142" s="4"/>
      <c r="BB142" s="4"/>
      <c r="BC142" s="4">
        <v>40</v>
      </c>
      <c r="BD142" t="str">
        <f>IF(AND(ADHOC!$G$15="",ADHOC!$S$4=""),"",IF(ADHOC!$G$15&lt;&gt;"",IF(ADHOC!$G$15=LEFT(Domein!$AS142,LEN(ADHOC!$G$15)),MAX(Domein!BD$1:'Domein'!BD141)+1,""),IF(ADHOC!$S$4=LEFT(Domein!$AS142,LEN(ADHOC!$S$4)),MAX(Domein!BD$1:'Domein'!BD141)+1,"")))</f>
        <v/>
      </c>
      <c r="BE142" t="str">
        <f t="shared" si="2"/>
        <v/>
      </c>
    </row>
    <row r="143" spans="20:57" x14ac:dyDescent="0.2">
      <c r="T143" s="4" t="s">
        <v>8465</v>
      </c>
      <c r="W143" s="4" t="s">
        <v>741</v>
      </c>
      <c r="X143" s="4" t="s">
        <v>674</v>
      </c>
      <c r="Y143" s="4"/>
      <c r="Z143" s="4"/>
      <c r="AA143" s="4"/>
      <c r="AB143" s="4"/>
      <c r="AI143" s="4"/>
      <c r="AS143" s="4" t="s">
        <v>13774</v>
      </c>
      <c r="AT143" s="4" t="s">
        <v>12083</v>
      </c>
      <c r="AU143" s="4" t="s">
        <v>456</v>
      </c>
      <c r="AV143" s="4" t="s">
        <v>676</v>
      </c>
      <c r="AW143" s="4" t="s">
        <v>724</v>
      </c>
      <c r="AX143" s="4"/>
      <c r="AY143" s="4"/>
      <c r="AZ143" s="4"/>
      <c r="BA143" s="4"/>
      <c r="BB143" s="4"/>
      <c r="BC143" s="4">
        <v>40</v>
      </c>
      <c r="BD143" t="str">
        <f>IF(AND(ADHOC!$G$15="",ADHOC!$S$4=""),"",IF(ADHOC!$G$15&lt;&gt;"",IF(ADHOC!$G$15=LEFT(Domein!$AS143,LEN(ADHOC!$G$15)),MAX(Domein!BD$1:'Domein'!BD142)+1,""),IF(ADHOC!$S$4=LEFT(Domein!$AS143,LEN(ADHOC!$S$4)),MAX(Domein!BD$1:'Domein'!BD142)+1,"")))</f>
        <v/>
      </c>
      <c r="BE143" t="str">
        <f t="shared" si="2"/>
        <v/>
      </c>
    </row>
    <row r="144" spans="20:57" x14ac:dyDescent="0.2">
      <c r="T144" s="4" t="s">
        <v>21247</v>
      </c>
      <c r="W144" s="4" t="s">
        <v>742</v>
      </c>
      <c r="X144" s="4" t="s">
        <v>674</v>
      </c>
      <c r="Y144" s="4"/>
      <c r="Z144" s="4"/>
      <c r="AA144" s="4"/>
      <c r="AB144" s="4"/>
      <c r="AI144" s="4"/>
      <c r="AS144" s="4" t="s">
        <v>1464</v>
      </c>
      <c r="AT144" s="4" t="s">
        <v>1465</v>
      </c>
      <c r="AU144" s="4" t="s">
        <v>456</v>
      </c>
      <c r="AV144" s="4" t="s">
        <v>676</v>
      </c>
      <c r="AW144" s="4" t="s">
        <v>724</v>
      </c>
      <c r="AX144" s="4"/>
      <c r="AY144" s="4"/>
      <c r="AZ144" s="4"/>
      <c r="BA144" s="4"/>
      <c r="BB144" s="4"/>
      <c r="BC144" s="4">
        <v>40</v>
      </c>
      <c r="BD144" t="str">
        <f>IF(AND(ADHOC!$G$15="",ADHOC!$S$4=""),"",IF(ADHOC!$G$15&lt;&gt;"",IF(ADHOC!$G$15=LEFT(Domein!$AS144,LEN(ADHOC!$G$15)),MAX(Domein!BD$1:'Domein'!BD143)+1,""),IF(ADHOC!$S$4=LEFT(Domein!$AS144,LEN(ADHOC!$S$4)),MAX(Domein!BD$1:'Domein'!BD143)+1,"")))</f>
        <v/>
      </c>
      <c r="BE144" t="str">
        <f t="shared" si="2"/>
        <v/>
      </c>
    </row>
    <row r="145" spans="20:57" x14ac:dyDescent="0.2">
      <c r="T145" s="4" t="s">
        <v>8466</v>
      </c>
      <c r="W145" s="4" t="s">
        <v>743</v>
      </c>
      <c r="X145" s="4" t="s">
        <v>674</v>
      </c>
      <c r="Y145" s="4"/>
      <c r="Z145" s="4"/>
      <c r="AA145" s="4"/>
      <c r="AB145" s="4"/>
      <c r="AI145" s="4"/>
      <c r="AS145" s="4" t="s">
        <v>1466</v>
      </c>
      <c r="AT145" s="4" t="s">
        <v>1467</v>
      </c>
      <c r="AU145" s="4" t="s">
        <v>456</v>
      </c>
      <c r="AV145" s="4" t="s">
        <v>676</v>
      </c>
      <c r="AW145" s="4" t="s">
        <v>724</v>
      </c>
      <c r="AX145" s="4"/>
      <c r="AY145" s="4"/>
      <c r="AZ145" s="4"/>
      <c r="BA145" s="4"/>
      <c r="BB145" s="4"/>
      <c r="BC145" s="4">
        <v>40</v>
      </c>
      <c r="BD145" t="str">
        <f>IF(AND(ADHOC!$G$15="",ADHOC!$S$4=""),"",IF(ADHOC!$G$15&lt;&gt;"",IF(ADHOC!$G$15=LEFT(Domein!$AS145,LEN(ADHOC!$G$15)),MAX(Domein!BD$1:'Domein'!BD144)+1,""),IF(ADHOC!$S$4=LEFT(Domein!$AS145,LEN(ADHOC!$S$4)),MAX(Domein!BD$1:'Domein'!BD144)+1,"")))</f>
        <v/>
      </c>
      <c r="BE145" t="str">
        <f t="shared" si="2"/>
        <v/>
      </c>
    </row>
    <row r="146" spans="20:57" x14ac:dyDescent="0.2">
      <c r="T146" s="4" t="s">
        <v>11052</v>
      </c>
      <c r="W146" s="4" t="s">
        <v>744</v>
      </c>
      <c r="X146" s="4" t="s">
        <v>674</v>
      </c>
      <c r="Y146" s="4"/>
      <c r="Z146" s="4"/>
      <c r="AA146" s="4"/>
      <c r="AB146" s="4"/>
      <c r="AI146" s="4"/>
      <c r="AS146" s="4" t="s">
        <v>1468</v>
      </c>
      <c r="AT146" s="4" t="s">
        <v>1375</v>
      </c>
      <c r="AU146" s="4" t="s">
        <v>456</v>
      </c>
      <c r="AV146" s="4" t="s">
        <v>676</v>
      </c>
      <c r="AW146" s="4" t="s">
        <v>724</v>
      </c>
      <c r="AX146" s="4"/>
      <c r="AY146" s="4"/>
      <c r="AZ146" s="4"/>
      <c r="BA146" s="4"/>
      <c r="BB146" s="4"/>
      <c r="BC146" s="4">
        <v>40</v>
      </c>
      <c r="BD146" t="str">
        <f>IF(AND(ADHOC!$G$15="",ADHOC!$S$4=""),"",IF(ADHOC!$G$15&lt;&gt;"",IF(ADHOC!$G$15=LEFT(Domein!$AS146,LEN(ADHOC!$G$15)),MAX(Domein!BD$1:'Domein'!BD145)+1,""),IF(ADHOC!$S$4=LEFT(Domein!$AS146,LEN(ADHOC!$S$4)),MAX(Domein!BD$1:'Domein'!BD145)+1,"")))</f>
        <v/>
      </c>
      <c r="BE146" t="str">
        <f t="shared" si="2"/>
        <v/>
      </c>
    </row>
    <row r="147" spans="20:57" x14ac:dyDescent="0.2">
      <c r="T147" s="4" t="s">
        <v>11053</v>
      </c>
      <c r="W147" s="4" t="s">
        <v>745</v>
      </c>
      <c r="X147" s="4" t="s">
        <v>674</v>
      </c>
      <c r="Y147" s="4"/>
      <c r="Z147" s="4"/>
      <c r="AA147" s="4"/>
      <c r="AB147" s="4"/>
      <c r="AI147" s="4"/>
      <c r="AS147" s="4" t="s">
        <v>1469</v>
      </c>
      <c r="AT147" s="4" t="s">
        <v>1470</v>
      </c>
      <c r="AU147" s="4" t="s">
        <v>456</v>
      </c>
      <c r="AV147" s="4" t="s">
        <v>676</v>
      </c>
      <c r="AW147" s="4" t="s">
        <v>724</v>
      </c>
      <c r="AX147" s="4"/>
      <c r="AY147" s="4"/>
      <c r="AZ147" s="4"/>
      <c r="BA147" s="4"/>
      <c r="BB147" s="4"/>
      <c r="BC147" s="4">
        <v>40</v>
      </c>
      <c r="BD147" t="str">
        <f>IF(AND(ADHOC!$G$15="",ADHOC!$S$4=""),"",IF(ADHOC!$G$15&lt;&gt;"",IF(ADHOC!$G$15=LEFT(Domein!$AS147,LEN(ADHOC!$G$15)),MAX(Domein!BD$1:'Domein'!BD146)+1,""),IF(ADHOC!$S$4=LEFT(Domein!$AS147,LEN(ADHOC!$S$4)),MAX(Domein!BD$1:'Domein'!BD146)+1,"")))</f>
        <v/>
      </c>
      <c r="BE147" t="str">
        <f t="shared" si="2"/>
        <v/>
      </c>
    </row>
    <row r="148" spans="20:57" x14ac:dyDescent="0.2">
      <c r="T148" s="4" t="s">
        <v>8467</v>
      </c>
      <c r="W148" s="4" t="s">
        <v>746</v>
      </c>
      <c r="X148" s="4" t="s">
        <v>674</v>
      </c>
      <c r="Y148" s="4"/>
      <c r="Z148" s="4"/>
      <c r="AA148" s="4"/>
      <c r="AB148" s="4"/>
      <c r="AI148" s="4"/>
      <c r="AS148" s="4" t="s">
        <v>14426</v>
      </c>
      <c r="AT148" s="4" t="s">
        <v>14427</v>
      </c>
      <c r="AU148" s="4" t="s">
        <v>456</v>
      </c>
      <c r="AV148" s="4" t="s">
        <v>676</v>
      </c>
      <c r="AW148" s="4" t="s">
        <v>724</v>
      </c>
      <c r="AX148" s="4"/>
      <c r="AY148" s="4"/>
      <c r="AZ148" s="4"/>
      <c r="BA148" s="4"/>
      <c r="BB148" s="4"/>
      <c r="BC148" s="4">
        <v>40</v>
      </c>
      <c r="BD148" t="str">
        <f>IF(AND(ADHOC!$G$15="",ADHOC!$S$4=""),"",IF(ADHOC!$G$15&lt;&gt;"",IF(ADHOC!$G$15=LEFT(Domein!$AS148,LEN(ADHOC!$G$15)),MAX(Domein!BD$1:'Domein'!BD147)+1,""),IF(ADHOC!$S$4=LEFT(Domein!$AS148,LEN(ADHOC!$S$4)),MAX(Domein!BD$1:'Domein'!BD147)+1,"")))</f>
        <v/>
      </c>
      <c r="BE148" t="str">
        <f t="shared" si="2"/>
        <v/>
      </c>
    </row>
    <row r="149" spans="20:57" x14ac:dyDescent="0.2">
      <c r="T149" s="4" t="s">
        <v>8468</v>
      </c>
      <c r="W149" s="4" t="s">
        <v>747</v>
      </c>
      <c r="X149" s="4" t="s">
        <v>674</v>
      </c>
      <c r="Y149" s="4"/>
      <c r="Z149" s="4"/>
      <c r="AA149" s="4"/>
      <c r="AB149" s="4"/>
      <c r="AI149" s="4"/>
      <c r="AS149" s="4" t="s">
        <v>1471</v>
      </c>
      <c r="AT149" s="4" t="s">
        <v>1472</v>
      </c>
      <c r="AU149" s="4" t="s">
        <v>456</v>
      </c>
      <c r="AV149" s="4" t="s">
        <v>676</v>
      </c>
      <c r="AW149" s="4" t="s">
        <v>724</v>
      </c>
      <c r="AX149" s="4"/>
      <c r="AY149" s="4"/>
      <c r="AZ149" s="4"/>
      <c r="BA149" s="4"/>
      <c r="BB149" s="4"/>
      <c r="BC149" s="4">
        <v>40</v>
      </c>
      <c r="BD149" t="str">
        <f>IF(AND(ADHOC!$G$15="",ADHOC!$S$4=""),"",IF(ADHOC!$G$15&lt;&gt;"",IF(ADHOC!$G$15=LEFT(Domein!$AS149,LEN(ADHOC!$G$15)),MAX(Domein!BD$1:'Domein'!BD148)+1,""),IF(ADHOC!$S$4=LEFT(Domein!$AS149,LEN(ADHOC!$S$4)),MAX(Domein!BD$1:'Domein'!BD148)+1,"")))</f>
        <v/>
      </c>
      <c r="BE149" t="str">
        <f t="shared" si="2"/>
        <v/>
      </c>
    </row>
    <row r="150" spans="20:57" x14ac:dyDescent="0.2">
      <c r="T150" s="4" t="s">
        <v>21248</v>
      </c>
      <c r="W150" s="4" t="s">
        <v>748</v>
      </c>
      <c r="X150" s="4" t="s">
        <v>674</v>
      </c>
      <c r="Y150" s="4"/>
      <c r="Z150" s="4"/>
      <c r="AA150" s="4"/>
      <c r="AB150" s="4"/>
      <c r="AI150" s="4"/>
      <c r="AS150" s="4" t="s">
        <v>14428</v>
      </c>
      <c r="AT150" s="4" t="s">
        <v>14429</v>
      </c>
      <c r="AU150" s="4" t="s">
        <v>456</v>
      </c>
      <c r="AV150" s="4" t="s">
        <v>676</v>
      </c>
      <c r="AW150" s="4" t="s">
        <v>724</v>
      </c>
      <c r="AX150" s="4"/>
      <c r="AY150" s="4"/>
      <c r="AZ150" s="4"/>
      <c r="BA150" s="4"/>
      <c r="BB150" s="4"/>
      <c r="BC150" s="4">
        <v>40</v>
      </c>
      <c r="BD150" t="str">
        <f>IF(AND(ADHOC!$G$15="",ADHOC!$S$4=""),"",IF(ADHOC!$G$15&lt;&gt;"",IF(ADHOC!$G$15=LEFT(Domein!$AS150,LEN(ADHOC!$G$15)),MAX(Domein!BD$1:'Domein'!BD149)+1,""),IF(ADHOC!$S$4=LEFT(Domein!$AS150,LEN(ADHOC!$S$4)),MAX(Domein!BD$1:'Domein'!BD149)+1,"")))</f>
        <v/>
      </c>
      <c r="BE150" t="str">
        <f t="shared" si="2"/>
        <v/>
      </c>
    </row>
    <row r="151" spans="20:57" x14ac:dyDescent="0.2">
      <c r="T151" s="4" t="s">
        <v>21249</v>
      </c>
      <c r="W151" s="4" t="s">
        <v>749</v>
      </c>
      <c r="X151" s="4" t="s">
        <v>674</v>
      </c>
      <c r="Y151" s="4"/>
      <c r="Z151" s="4"/>
      <c r="AA151" s="4"/>
      <c r="AB151" s="4"/>
      <c r="AI151" s="4"/>
      <c r="AS151" s="4" t="s">
        <v>8558</v>
      </c>
      <c r="AT151" s="4" t="s">
        <v>1376</v>
      </c>
      <c r="AU151" s="4" t="s">
        <v>456</v>
      </c>
      <c r="AV151" s="4" t="s">
        <v>676</v>
      </c>
      <c r="AW151" s="4" t="s">
        <v>724</v>
      </c>
      <c r="AX151" s="4"/>
      <c r="AY151" s="4"/>
      <c r="AZ151" s="4"/>
      <c r="BA151" s="4"/>
      <c r="BB151" s="4"/>
      <c r="BC151" s="4">
        <v>40</v>
      </c>
      <c r="BD151" t="str">
        <f>IF(AND(ADHOC!$G$15="",ADHOC!$S$4=""),"",IF(ADHOC!$G$15&lt;&gt;"",IF(ADHOC!$G$15=LEFT(Domein!$AS151,LEN(ADHOC!$G$15)),MAX(Domein!BD$1:'Domein'!BD150)+1,""),IF(ADHOC!$S$4=LEFT(Domein!$AS151,LEN(ADHOC!$S$4)),MAX(Domein!BD$1:'Domein'!BD150)+1,"")))</f>
        <v/>
      </c>
      <c r="BE151" t="str">
        <f t="shared" si="2"/>
        <v/>
      </c>
    </row>
    <row r="152" spans="20:57" x14ac:dyDescent="0.2">
      <c r="T152" s="4" t="s">
        <v>8469</v>
      </c>
      <c r="W152" s="4" t="s">
        <v>750</v>
      </c>
      <c r="X152" s="4" t="s">
        <v>674</v>
      </c>
      <c r="Y152" s="4"/>
      <c r="Z152" s="4"/>
      <c r="AA152" s="4"/>
      <c r="AB152" s="4"/>
      <c r="AI152" s="4"/>
      <c r="AS152" s="4" t="s">
        <v>8559</v>
      </c>
      <c r="AT152" s="4" t="s">
        <v>1377</v>
      </c>
      <c r="AU152" s="4" t="s">
        <v>456</v>
      </c>
      <c r="AV152" s="4" t="s">
        <v>676</v>
      </c>
      <c r="AW152" s="4" t="s">
        <v>724</v>
      </c>
      <c r="AX152" s="4"/>
      <c r="AY152" s="4"/>
      <c r="AZ152" s="4"/>
      <c r="BA152" s="4"/>
      <c r="BB152" s="4"/>
      <c r="BC152" s="4">
        <v>40</v>
      </c>
      <c r="BD152" t="str">
        <f>IF(AND(ADHOC!$G$15="",ADHOC!$S$4=""),"",IF(ADHOC!$G$15&lt;&gt;"",IF(ADHOC!$G$15=LEFT(Domein!$AS152,LEN(ADHOC!$G$15)),MAX(Domein!BD$1:'Domein'!BD151)+1,""),IF(ADHOC!$S$4=LEFT(Domein!$AS152,LEN(ADHOC!$S$4)),MAX(Domein!BD$1:'Domein'!BD151)+1,"")))</f>
        <v/>
      </c>
      <c r="BE152" t="str">
        <f t="shared" si="2"/>
        <v/>
      </c>
    </row>
    <row r="153" spans="20:57" x14ac:dyDescent="0.2">
      <c r="T153" s="4" t="s">
        <v>21250</v>
      </c>
      <c r="W153" s="4" t="s">
        <v>751</v>
      </c>
      <c r="X153" s="4" t="s">
        <v>674</v>
      </c>
      <c r="Y153" s="4"/>
      <c r="Z153" s="4"/>
      <c r="AA153" s="4"/>
      <c r="AB153" s="4"/>
      <c r="AI153" s="4"/>
      <c r="AS153" s="4" t="s">
        <v>14430</v>
      </c>
      <c r="AT153" s="4" t="s">
        <v>11813</v>
      </c>
      <c r="AU153" s="4" t="s">
        <v>456</v>
      </c>
      <c r="AV153" s="4" t="s">
        <v>676</v>
      </c>
      <c r="AW153" s="4" t="s">
        <v>724</v>
      </c>
      <c r="AX153" s="4"/>
      <c r="AY153" s="4"/>
      <c r="AZ153" s="4"/>
      <c r="BA153" s="4"/>
      <c r="BB153" s="4"/>
      <c r="BC153" s="4">
        <v>40</v>
      </c>
      <c r="BD153" t="str">
        <f>IF(AND(ADHOC!$G$15="",ADHOC!$S$4=""),"",IF(ADHOC!$G$15&lt;&gt;"",IF(ADHOC!$G$15=LEFT(Domein!$AS153,LEN(ADHOC!$G$15)),MAX(Domein!BD$1:'Domein'!BD152)+1,""),IF(ADHOC!$S$4=LEFT(Domein!$AS153,LEN(ADHOC!$S$4)),MAX(Domein!BD$1:'Domein'!BD152)+1,"")))</f>
        <v/>
      </c>
      <c r="BE153" t="str">
        <f t="shared" si="2"/>
        <v/>
      </c>
    </row>
    <row r="154" spans="20:57" x14ac:dyDescent="0.2">
      <c r="T154" s="4" t="s">
        <v>8470</v>
      </c>
      <c r="W154" s="4" t="s">
        <v>752</v>
      </c>
      <c r="X154" s="4" t="s">
        <v>674</v>
      </c>
      <c r="Y154" s="4"/>
      <c r="Z154" s="4"/>
      <c r="AA154" s="4"/>
      <c r="AI154" s="4"/>
      <c r="AS154" s="4" t="s">
        <v>14431</v>
      </c>
      <c r="AT154" s="4" t="s">
        <v>14432</v>
      </c>
      <c r="AU154" s="4" t="s">
        <v>456</v>
      </c>
      <c r="AV154" s="4" t="s">
        <v>676</v>
      </c>
      <c r="AW154" s="4" t="s">
        <v>724</v>
      </c>
      <c r="AX154" s="4"/>
      <c r="AY154" s="4"/>
      <c r="AZ154" s="4"/>
      <c r="BA154" s="4"/>
      <c r="BB154" s="4"/>
      <c r="BC154" s="4">
        <v>40</v>
      </c>
      <c r="BD154" t="str">
        <f>IF(AND(ADHOC!$G$15="",ADHOC!$S$4=""),"",IF(ADHOC!$G$15&lt;&gt;"",IF(ADHOC!$G$15=LEFT(Domein!$AS154,LEN(ADHOC!$G$15)),MAX(Domein!BD$1:'Domein'!BD153)+1,""),IF(ADHOC!$S$4=LEFT(Domein!$AS154,LEN(ADHOC!$S$4)),MAX(Domein!BD$1:'Domein'!BD153)+1,"")))</f>
        <v/>
      </c>
      <c r="BE154" t="str">
        <f t="shared" si="2"/>
        <v/>
      </c>
    </row>
    <row r="155" spans="20:57" x14ac:dyDescent="0.2">
      <c r="T155" s="4" t="s">
        <v>8471</v>
      </c>
      <c r="W155" s="4" t="s">
        <v>753</v>
      </c>
      <c r="X155" s="4" t="s">
        <v>674</v>
      </c>
      <c r="Y155" s="4"/>
      <c r="Z155" s="4"/>
      <c r="AA155" s="4"/>
      <c r="AI155" s="4"/>
      <c r="AS155" s="4" t="s">
        <v>15217</v>
      </c>
      <c r="AT155" s="4" t="s">
        <v>11815</v>
      </c>
      <c r="AU155" s="4" t="s">
        <v>456</v>
      </c>
      <c r="AV155" s="4" t="s">
        <v>676</v>
      </c>
      <c r="AW155" s="4" t="s">
        <v>724</v>
      </c>
      <c r="AX155" s="4"/>
      <c r="AY155" s="4"/>
      <c r="AZ155" s="4"/>
      <c r="BA155" s="4"/>
      <c r="BB155" s="4"/>
      <c r="BC155" s="4">
        <v>40</v>
      </c>
      <c r="BD155" t="str">
        <f>IF(AND(ADHOC!$G$15="",ADHOC!$S$4=""),"",IF(ADHOC!$G$15&lt;&gt;"",IF(ADHOC!$G$15=LEFT(Domein!$AS155,LEN(ADHOC!$G$15)),MAX(Domein!BD$1:'Domein'!BD154)+1,""),IF(ADHOC!$S$4=LEFT(Domein!$AS155,LEN(ADHOC!$S$4)),MAX(Domein!BD$1:'Domein'!BD154)+1,"")))</f>
        <v/>
      </c>
      <c r="BE155" t="str">
        <f t="shared" si="2"/>
        <v/>
      </c>
    </row>
    <row r="156" spans="20:57" x14ac:dyDescent="0.2">
      <c r="T156" s="4" t="s">
        <v>8472</v>
      </c>
      <c r="W156" s="4" t="s">
        <v>754</v>
      </c>
      <c r="X156" s="4" t="s">
        <v>674</v>
      </c>
      <c r="Y156" s="4"/>
      <c r="Z156" s="4"/>
      <c r="AA156" s="4"/>
      <c r="AI156" s="4"/>
      <c r="AS156" s="4" t="s">
        <v>1473</v>
      </c>
      <c r="AT156" s="4" t="s">
        <v>1474</v>
      </c>
      <c r="AU156" s="4" t="s">
        <v>456</v>
      </c>
      <c r="AV156" s="4" t="s">
        <v>676</v>
      </c>
      <c r="AW156" s="4" t="s">
        <v>724</v>
      </c>
      <c r="AX156" s="4"/>
      <c r="AY156" s="4"/>
      <c r="AZ156" s="4"/>
      <c r="BA156" s="4"/>
      <c r="BB156" s="4"/>
      <c r="BC156" s="4">
        <v>40</v>
      </c>
      <c r="BD156" t="str">
        <f>IF(AND(ADHOC!$G$15="",ADHOC!$S$4=""),"",IF(ADHOC!$G$15&lt;&gt;"",IF(ADHOC!$G$15=LEFT(Domein!$AS156,LEN(ADHOC!$G$15)),MAX(Domein!BD$1:'Domein'!BD155)+1,""),IF(ADHOC!$S$4=LEFT(Domein!$AS156,LEN(ADHOC!$S$4)),MAX(Domein!BD$1:'Domein'!BD155)+1,"")))</f>
        <v/>
      </c>
      <c r="BE156" t="str">
        <f t="shared" si="2"/>
        <v/>
      </c>
    </row>
    <row r="157" spans="20:57" x14ac:dyDescent="0.2">
      <c r="T157" s="4" t="s">
        <v>8473</v>
      </c>
      <c r="W157" s="4" t="s">
        <v>755</v>
      </c>
      <c r="X157" s="4" t="s">
        <v>674</v>
      </c>
      <c r="Y157" s="4"/>
      <c r="Z157" s="4"/>
      <c r="AA157" s="4"/>
      <c r="AI157" s="4"/>
      <c r="AS157" s="4" t="s">
        <v>13775</v>
      </c>
      <c r="AT157" s="4" t="s">
        <v>13776</v>
      </c>
      <c r="AU157" s="4" t="s">
        <v>456</v>
      </c>
      <c r="AV157" s="4" t="s">
        <v>676</v>
      </c>
      <c r="AW157" s="4" t="s">
        <v>724</v>
      </c>
      <c r="AX157" s="4"/>
      <c r="AY157" s="4"/>
      <c r="AZ157" s="4"/>
      <c r="BA157" s="4"/>
      <c r="BB157" s="4"/>
      <c r="BC157" s="4">
        <v>40</v>
      </c>
      <c r="BD157" t="str">
        <f>IF(AND(ADHOC!$G$15="",ADHOC!$S$4=""),"",IF(ADHOC!$G$15&lt;&gt;"",IF(ADHOC!$G$15=LEFT(Domein!$AS157,LEN(ADHOC!$G$15)),MAX(Domein!BD$1:'Domein'!BD156)+1,""),IF(ADHOC!$S$4=LEFT(Domein!$AS157,LEN(ADHOC!$S$4)),MAX(Domein!BD$1:'Domein'!BD156)+1,"")))</f>
        <v/>
      </c>
      <c r="BE157" t="str">
        <f t="shared" si="2"/>
        <v/>
      </c>
    </row>
    <row r="158" spans="20:57" x14ac:dyDescent="0.2">
      <c r="T158" s="4" t="s">
        <v>8474</v>
      </c>
      <c r="W158" s="4" t="s">
        <v>756</v>
      </c>
      <c r="X158" s="4" t="s">
        <v>674</v>
      </c>
      <c r="Y158" s="4"/>
      <c r="Z158" s="4"/>
      <c r="AA158" s="4"/>
      <c r="AI158" s="4"/>
      <c r="AS158" s="4" t="s">
        <v>15218</v>
      </c>
      <c r="AT158" s="4" t="s">
        <v>11803</v>
      </c>
      <c r="AU158" s="4" t="s">
        <v>456</v>
      </c>
      <c r="AV158" s="4" t="s">
        <v>676</v>
      </c>
      <c r="AW158" s="4" t="s">
        <v>724</v>
      </c>
      <c r="AX158" s="4"/>
      <c r="AY158" s="4"/>
      <c r="AZ158" s="4"/>
      <c r="BA158" s="4"/>
      <c r="BB158" s="4"/>
      <c r="BC158" s="4">
        <v>40</v>
      </c>
      <c r="BD158" t="str">
        <f>IF(AND(ADHOC!$G$15="",ADHOC!$S$4=""),"",IF(ADHOC!$G$15&lt;&gt;"",IF(ADHOC!$G$15=LEFT(Domein!$AS158,LEN(ADHOC!$G$15)),MAX(Domein!BD$1:'Domein'!BD157)+1,""),IF(ADHOC!$S$4=LEFT(Domein!$AS158,LEN(ADHOC!$S$4)),MAX(Domein!BD$1:'Domein'!BD157)+1,"")))</f>
        <v/>
      </c>
      <c r="BE158" t="str">
        <f t="shared" si="2"/>
        <v/>
      </c>
    </row>
    <row r="159" spans="20:57" x14ac:dyDescent="0.2">
      <c r="T159" s="4" t="s">
        <v>8475</v>
      </c>
      <c r="W159" s="4" t="s">
        <v>757</v>
      </c>
      <c r="X159" s="4" t="s">
        <v>674</v>
      </c>
      <c r="Y159" s="4"/>
      <c r="Z159" s="4"/>
      <c r="AA159" s="4"/>
      <c r="AI159" s="4"/>
      <c r="AS159" s="4" t="s">
        <v>13777</v>
      </c>
      <c r="AT159" s="4" t="s">
        <v>1396</v>
      </c>
      <c r="AU159" s="4" t="s">
        <v>456</v>
      </c>
      <c r="AV159" s="4" t="s">
        <v>676</v>
      </c>
      <c r="AW159" s="4" t="s">
        <v>724</v>
      </c>
      <c r="AX159" s="4"/>
      <c r="AY159" s="4"/>
      <c r="AZ159" s="4"/>
      <c r="BA159" s="4"/>
      <c r="BB159" s="4"/>
      <c r="BC159" s="4">
        <v>40</v>
      </c>
      <c r="BD159" t="str">
        <f>IF(AND(ADHOC!$G$15="",ADHOC!$S$4=""),"",IF(ADHOC!$G$15&lt;&gt;"",IF(ADHOC!$G$15=LEFT(Domein!$AS159,LEN(ADHOC!$G$15)),MAX(Domein!BD$1:'Domein'!BD158)+1,""),IF(ADHOC!$S$4=LEFT(Domein!$AS159,LEN(ADHOC!$S$4)),MAX(Domein!BD$1:'Domein'!BD158)+1,"")))</f>
        <v/>
      </c>
      <c r="BE159" t="str">
        <f t="shared" si="2"/>
        <v/>
      </c>
    </row>
    <row r="160" spans="20:57" x14ac:dyDescent="0.2">
      <c r="T160" s="4" t="s">
        <v>38106</v>
      </c>
      <c r="W160" s="4" t="s">
        <v>758</v>
      </c>
      <c r="X160" s="4" t="s">
        <v>674</v>
      </c>
      <c r="Y160" s="4"/>
      <c r="Z160" s="4"/>
      <c r="AA160" s="4"/>
      <c r="AI160" s="4"/>
      <c r="AS160" s="4" t="s">
        <v>16085</v>
      </c>
      <c r="AT160" s="4" t="s">
        <v>16086</v>
      </c>
      <c r="AU160" s="4" t="s">
        <v>456</v>
      </c>
      <c r="AV160" s="4" t="s">
        <v>676</v>
      </c>
      <c r="AW160" s="4" t="s">
        <v>724</v>
      </c>
      <c r="AX160" s="4"/>
      <c r="AY160" s="4"/>
      <c r="AZ160" s="4"/>
      <c r="BA160" s="4"/>
      <c r="BB160" s="4"/>
      <c r="BC160" s="4">
        <v>40</v>
      </c>
      <c r="BD160" t="str">
        <f>IF(AND(ADHOC!$G$15="",ADHOC!$S$4=""),"",IF(ADHOC!$G$15&lt;&gt;"",IF(ADHOC!$G$15=LEFT(Domein!$AS160,LEN(ADHOC!$G$15)),MAX(Domein!BD$1:'Domein'!BD159)+1,""),IF(ADHOC!$S$4=LEFT(Domein!$AS160,LEN(ADHOC!$S$4)),MAX(Domein!BD$1:'Domein'!BD159)+1,"")))</f>
        <v/>
      </c>
      <c r="BE160" t="str">
        <f t="shared" si="2"/>
        <v/>
      </c>
    </row>
    <row r="161" spans="20:57" x14ac:dyDescent="0.2">
      <c r="T161" s="4" t="s">
        <v>8476</v>
      </c>
      <c r="W161" s="4" t="s">
        <v>759</v>
      </c>
      <c r="X161" s="4" t="s">
        <v>674</v>
      </c>
      <c r="Y161" s="4"/>
      <c r="Z161" s="4"/>
      <c r="AA161" s="4"/>
      <c r="AI161" s="4"/>
      <c r="AS161" s="4" t="s">
        <v>15219</v>
      </c>
      <c r="AT161" s="4" t="s">
        <v>15220</v>
      </c>
      <c r="AU161" s="4" t="s">
        <v>456</v>
      </c>
      <c r="AV161" s="4" t="s">
        <v>676</v>
      </c>
      <c r="AW161" s="4" t="s">
        <v>724</v>
      </c>
      <c r="AX161" s="4"/>
      <c r="AY161" s="4"/>
      <c r="AZ161" s="4"/>
      <c r="BA161" s="4"/>
      <c r="BB161" s="4"/>
      <c r="BC161" s="4">
        <v>40</v>
      </c>
      <c r="BD161" t="str">
        <f>IF(AND(ADHOC!$G$15="",ADHOC!$S$4=""),"",IF(ADHOC!$G$15&lt;&gt;"",IF(ADHOC!$G$15=LEFT(Domein!$AS161,LEN(ADHOC!$G$15)),MAX(Domein!BD$1:'Domein'!BD160)+1,""),IF(ADHOC!$S$4=LEFT(Domein!$AS161,LEN(ADHOC!$S$4)),MAX(Domein!BD$1:'Domein'!BD160)+1,"")))</f>
        <v/>
      </c>
      <c r="BE161" t="str">
        <f t="shared" si="2"/>
        <v/>
      </c>
    </row>
    <row r="162" spans="20:57" x14ac:dyDescent="0.2">
      <c r="T162" s="4" t="s">
        <v>21251</v>
      </c>
      <c r="W162" s="4" t="s">
        <v>760</v>
      </c>
      <c r="X162" s="4" t="s">
        <v>674</v>
      </c>
      <c r="Y162" s="4"/>
      <c r="Z162" s="4"/>
      <c r="AA162" s="4"/>
      <c r="AI162" s="4"/>
      <c r="AS162" s="4" t="s">
        <v>16087</v>
      </c>
      <c r="AT162" s="4" t="s">
        <v>16088</v>
      </c>
      <c r="AU162" s="4" t="s">
        <v>456</v>
      </c>
      <c r="AV162" s="4" t="s">
        <v>676</v>
      </c>
      <c r="AW162" s="4" t="s">
        <v>724</v>
      </c>
      <c r="AX162" s="4"/>
      <c r="AY162" s="4"/>
      <c r="AZ162" s="4"/>
      <c r="BA162" s="4"/>
      <c r="BB162" s="4"/>
      <c r="BC162" s="4">
        <v>40</v>
      </c>
      <c r="BD162" t="str">
        <f>IF(AND(ADHOC!$G$15="",ADHOC!$S$4=""),"",IF(ADHOC!$G$15&lt;&gt;"",IF(ADHOC!$G$15=LEFT(Domein!$AS162,LEN(ADHOC!$G$15)),MAX(Domein!BD$1:'Domein'!BD161)+1,""),IF(ADHOC!$S$4=LEFT(Domein!$AS162,LEN(ADHOC!$S$4)),MAX(Domein!BD$1:'Domein'!BD161)+1,"")))</f>
        <v/>
      </c>
      <c r="BE162" t="str">
        <f t="shared" si="2"/>
        <v/>
      </c>
    </row>
    <row r="163" spans="20:57" x14ac:dyDescent="0.2">
      <c r="T163" s="4" t="s">
        <v>21252</v>
      </c>
      <c r="W163" s="4" t="s">
        <v>762</v>
      </c>
      <c r="X163" s="4" t="s">
        <v>674</v>
      </c>
      <c r="Y163" s="4"/>
      <c r="Z163" s="4"/>
      <c r="AA163" s="4"/>
      <c r="AI163" s="4"/>
      <c r="AS163" s="4" t="s">
        <v>16089</v>
      </c>
      <c r="AT163" s="4" t="s">
        <v>16090</v>
      </c>
      <c r="AU163" s="4" t="s">
        <v>456</v>
      </c>
      <c r="AV163" s="4" t="s">
        <v>676</v>
      </c>
      <c r="AW163" s="4" t="s">
        <v>724</v>
      </c>
      <c r="AX163" s="4"/>
      <c r="AY163" s="4"/>
      <c r="AZ163" s="4"/>
      <c r="BA163" s="4"/>
      <c r="BB163" s="4"/>
      <c r="BC163" s="4">
        <v>40</v>
      </c>
      <c r="BD163" t="str">
        <f>IF(AND(ADHOC!$G$15="",ADHOC!$S$4=""),"",IF(ADHOC!$G$15&lt;&gt;"",IF(ADHOC!$G$15=LEFT(Domein!$AS163,LEN(ADHOC!$G$15)),MAX(Domein!BD$1:'Domein'!BD162)+1,""),IF(ADHOC!$S$4=LEFT(Domein!$AS163,LEN(ADHOC!$S$4)),MAX(Domein!BD$1:'Domein'!BD162)+1,"")))</f>
        <v/>
      </c>
      <c r="BE163" t="str">
        <f t="shared" si="2"/>
        <v/>
      </c>
    </row>
    <row r="164" spans="20:57" x14ac:dyDescent="0.2">
      <c r="T164" s="4" t="s">
        <v>8477</v>
      </c>
      <c r="W164" s="4" t="s">
        <v>763</v>
      </c>
      <c r="X164" s="4" t="s">
        <v>674</v>
      </c>
      <c r="Y164" s="4"/>
      <c r="Z164" s="4"/>
      <c r="AA164" s="4"/>
      <c r="AI164" s="4"/>
      <c r="AS164" s="4" t="s">
        <v>14433</v>
      </c>
      <c r="AT164" s="4" t="s">
        <v>14434</v>
      </c>
      <c r="AU164" s="4" t="s">
        <v>456</v>
      </c>
      <c r="AV164" s="4" t="s">
        <v>676</v>
      </c>
      <c r="AW164" s="4" t="s">
        <v>724</v>
      </c>
      <c r="AX164" s="4"/>
      <c r="AY164" s="4"/>
      <c r="AZ164" s="4"/>
      <c r="BA164" s="4"/>
      <c r="BB164" s="4"/>
      <c r="BC164" s="4">
        <v>40</v>
      </c>
      <c r="BD164" t="str">
        <f>IF(AND(ADHOC!$G$15="",ADHOC!$S$4=""),"",IF(ADHOC!$G$15&lt;&gt;"",IF(ADHOC!$G$15=LEFT(Domein!$AS164,LEN(ADHOC!$G$15)),MAX(Domein!BD$1:'Domein'!BD163)+1,""),IF(ADHOC!$S$4=LEFT(Domein!$AS164,LEN(ADHOC!$S$4)),MAX(Domein!BD$1:'Domein'!BD163)+1,"")))</f>
        <v/>
      </c>
      <c r="BE164" t="str">
        <f t="shared" si="2"/>
        <v/>
      </c>
    </row>
    <row r="165" spans="20:57" x14ac:dyDescent="0.2">
      <c r="T165" s="4" t="s">
        <v>568</v>
      </c>
      <c r="W165" s="4" t="s">
        <v>32926</v>
      </c>
      <c r="X165" s="4" t="s">
        <v>674</v>
      </c>
      <c r="Y165" s="4"/>
      <c r="Z165" s="4"/>
      <c r="AA165" s="4"/>
      <c r="AI165" s="4"/>
      <c r="AS165" s="4" t="s">
        <v>1475</v>
      </c>
      <c r="AT165" s="4" t="s">
        <v>1476</v>
      </c>
      <c r="AU165" s="4" t="s">
        <v>456</v>
      </c>
      <c r="AV165" s="4" t="s">
        <v>676</v>
      </c>
      <c r="AW165" s="4" t="s">
        <v>724</v>
      </c>
      <c r="AX165" s="4"/>
      <c r="AY165" s="4"/>
      <c r="AZ165" s="4"/>
      <c r="BA165" s="4"/>
      <c r="BB165" s="4"/>
      <c r="BC165" s="4">
        <v>40</v>
      </c>
      <c r="BD165" t="str">
        <f>IF(AND(ADHOC!$G$15="",ADHOC!$S$4=""),"",IF(ADHOC!$G$15&lt;&gt;"",IF(ADHOC!$G$15=LEFT(Domein!$AS165,LEN(ADHOC!$G$15)),MAX(Domein!BD$1:'Domein'!BD164)+1,""),IF(ADHOC!$S$4=LEFT(Domein!$AS165,LEN(ADHOC!$S$4)),MAX(Domein!BD$1:'Domein'!BD164)+1,"")))</f>
        <v/>
      </c>
      <c r="BE165" t="str">
        <f t="shared" si="2"/>
        <v/>
      </c>
    </row>
    <row r="166" spans="20:57" x14ac:dyDescent="0.2">
      <c r="T166" s="4" t="s">
        <v>8380</v>
      </c>
      <c r="W166" s="4" t="s">
        <v>764</v>
      </c>
      <c r="X166" s="4" t="s">
        <v>674</v>
      </c>
      <c r="Y166" s="4"/>
      <c r="Z166" s="4"/>
      <c r="AA166" s="4"/>
      <c r="AI166" s="4"/>
      <c r="AS166" s="4" t="s">
        <v>16091</v>
      </c>
      <c r="AT166" s="4" t="s">
        <v>11158</v>
      </c>
      <c r="AU166" s="4" t="s">
        <v>456</v>
      </c>
      <c r="AV166" s="4" t="s">
        <v>676</v>
      </c>
      <c r="AW166" s="4" t="s">
        <v>724</v>
      </c>
      <c r="AX166" s="4"/>
      <c r="AY166" s="4"/>
      <c r="AZ166" s="4"/>
      <c r="BA166" s="4"/>
      <c r="BB166" s="4"/>
      <c r="BC166" s="4">
        <v>40</v>
      </c>
      <c r="BD166" t="str">
        <f>IF(AND(ADHOC!$G$15="",ADHOC!$S$4=""),"",IF(ADHOC!$G$15&lt;&gt;"",IF(ADHOC!$G$15=LEFT(Domein!$AS166,LEN(ADHOC!$G$15)),MAX(Domein!BD$1:'Domein'!BD165)+1,""),IF(ADHOC!$S$4=LEFT(Domein!$AS166,LEN(ADHOC!$S$4)),MAX(Domein!BD$1:'Domein'!BD165)+1,"")))</f>
        <v/>
      </c>
      <c r="BE166" t="str">
        <f t="shared" si="2"/>
        <v/>
      </c>
    </row>
    <row r="167" spans="20:57" x14ac:dyDescent="0.2">
      <c r="T167" s="4" t="s">
        <v>8381</v>
      </c>
      <c r="W167" s="4" t="s">
        <v>22038</v>
      </c>
      <c r="X167" s="4" t="s">
        <v>674</v>
      </c>
      <c r="Y167" s="4"/>
      <c r="Z167" s="4"/>
      <c r="AA167" s="4"/>
      <c r="AI167" s="4"/>
      <c r="AS167" s="4" t="s">
        <v>16092</v>
      </c>
      <c r="AT167" s="4" t="s">
        <v>11513</v>
      </c>
      <c r="AU167" s="4" t="s">
        <v>456</v>
      </c>
      <c r="AV167" s="4" t="s">
        <v>676</v>
      </c>
      <c r="AW167" s="4" t="s">
        <v>724</v>
      </c>
      <c r="AX167" s="4"/>
      <c r="AY167" s="4"/>
      <c r="AZ167" s="4"/>
      <c r="BA167" s="4"/>
      <c r="BB167" s="4"/>
      <c r="BC167" s="4">
        <v>40</v>
      </c>
      <c r="BD167" t="str">
        <f>IF(AND(ADHOC!$G$15="",ADHOC!$S$4=""),"",IF(ADHOC!$G$15&lt;&gt;"",IF(ADHOC!$G$15=LEFT(Domein!$AS167,LEN(ADHOC!$G$15)),MAX(Domein!BD$1:'Domein'!BD166)+1,""),IF(ADHOC!$S$4=LEFT(Domein!$AS167,LEN(ADHOC!$S$4)),MAX(Domein!BD$1:'Domein'!BD166)+1,"")))</f>
        <v/>
      </c>
      <c r="BE167" t="str">
        <f t="shared" si="2"/>
        <v/>
      </c>
    </row>
    <row r="168" spans="20:57" x14ac:dyDescent="0.2">
      <c r="T168" s="4" t="s">
        <v>7361</v>
      </c>
      <c r="W168" s="4" t="s">
        <v>8516</v>
      </c>
      <c r="X168" s="4" t="s">
        <v>674</v>
      </c>
      <c r="Y168" s="4"/>
      <c r="Z168" s="4"/>
      <c r="AA168" s="4"/>
      <c r="AI168" s="4"/>
      <c r="AS168" s="4" t="s">
        <v>15221</v>
      </c>
      <c r="AT168" s="4" t="s">
        <v>15222</v>
      </c>
      <c r="AU168" s="4" t="s">
        <v>456</v>
      </c>
      <c r="AV168" s="4" t="s">
        <v>676</v>
      </c>
      <c r="AW168" s="4" t="s">
        <v>724</v>
      </c>
      <c r="AX168" s="4"/>
      <c r="AY168" s="4"/>
      <c r="AZ168" s="4"/>
      <c r="BA168" s="4"/>
      <c r="BB168" s="4"/>
      <c r="BC168" s="4">
        <v>40</v>
      </c>
      <c r="BD168" t="str">
        <f>IF(AND(ADHOC!$G$15="",ADHOC!$S$4=""),"",IF(ADHOC!$G$15&lt;&gt;"",IF(ADHOC!$G$15=LEFT(Domein!$AS168,LEN(ADHOC!$G$15)),MAX(Domein!BD$1:'Domein'!BD167)+1,""),IF(ADHOC!$S$4=LEFT(Domein!$AS168,LEN(ADHOC!$S$4)),MAX(Domein!BD$1:'Domein'!BD167)+1,"")))</f>
        <v/>
      </c>
      <c r="BE168" t="str">
        <f t="shared" si="2"/>
        <v/>
      </c>
    </row>
    <row r="169" spans="20:57" x14ac:dyDescent="0.2">
      <c r="T169" s="4" t="s">
        <v>7362</v>
      </c>
      <c r="W169" s="4" t="s">
        <v>14701</v>
      </c>
      <c r="X169" s="4" t="s">
        <v>674</v>
      </c>
      <c r="Y169" s="4"/>
      <c r="Z169" s="4"/>
      <c r="AA169" s="4"/>
      <c r="AI169" s="4"/>
      <c r="AS169" s="4" t="s">
        <v>14435</v>
      </c>
      <c r="AT169" s="4" t="s">
        <v>1417</v>
      </c>
      <c r="AU169" s="4" t="s">
        <v>456</v>
      </c>
      <c r="AV169" s="4" t="s">
        <v>676</v>
      </c>
      <c r="AW169" s="4" t="s">
        <v>724</v>
      </c>
      <c r="AX169" s="4"/>
      <c r="AY169" s="4"/>
      <c r="AZ169" s="4"/>
      <c r="BA169" s="4"/>
      <c r="BB169" s="4"/>
      <c r="BC169" s="4">
        <v>40</v>
      </c>
      <c r="BD169" t="str">
        <f>IF(AND(ADHOC!$G$15="",ADHOC!$S$4=""),"",IF(ADHOC!$G$15&lt;&gt;"",IF(ADHOC!$G$15=LEFT(Domein!$AS169,LEN(ADHOC!$G$15)),MAX(Domein!BD$1:'Domein'!BD168)+1,""),IF(ADHOC!$S$4=LEFT(Domein!$AS169,LEN(ADHOC!$S$4)),MAX(Domein!BD$1:'Domein'!BD168)+1,"")))</f>
        <v/>
      </c>
      <c r="BE169" t="str">
        <f t="shared" si="2"/>
        <v/>
      </c>
    </row>
    <row r="170" spans="20:57" x14ac:dyDescent="0.2">
      <c r="T170" s="4" t="s">
        <v>569</v>
      </c>
      <c r="W170" s="4" t="s">
        <v>7012</v>
      </c>
      <c r="X170" s="4" t="s">
        <v>674</v>
      </c>
      <c r="Y170" s="4"/>
      <c r="Z170" s="4"/>
      <c r="AA170" s="4"/>
      <c r="AI170" s="4"/>
      <c r="AS170" s="4" t="s">
        <v>14436</v>
      </c>
      <c r="AT170" s="4" t="s">
        <v>14437</v>
      </c>
      <c r="AU170" s="4" t="s">
        <v>456</v>
      </c>
      <c r="AV170" s="4" t="s">
        <v>676</v>
      </c>
      <c r="AW170" s="4" t="s">
        <v>724</v>
      </c>
      <c r="AX170" s="4"/>
      <c r="AY170" s="4"/>
      <c r="AZ170" s="4"/>
      <c r="BA170" s="4"/>
      <c r="BB170" s="4"/>
      <c r="BC170" s="4">
        <v>40</v>
      </c>
      <c r="BD170" t="str">
        <f>IF(AND(ADHOC!$G$15="",ADHOC!$S$4=""),"",IF(ADHOC!$G$15&lt;&gt;"",IF(ADHOC!$G$15=LEFT(Domein!$AS170,LEN(ADHOC!$G$15)),MAX(Domein!BD$1:'Domein'!BD169)+1,""),IF(ADHOC!$S$4=LEFT(Domein!$AS170,LEN(ADHOC!$S$4)),MAX(Domein!BD$1:'Domein'!BD169)+1,"")))</f>
        <v/>
      </c>
      <c r="BE170" t="str">
        <f t="shared" si="2"/>
        <v/>
      </c>
    </row>
    <row r="171" spans="20:57" x14ac:dyDescent="0.2">
      <c r="T171" s="4" t="s">
        <v>570</v>
      </c>
      <c r="W171" s="4" t="s">
        <v>8517</v>
      </c>
      <c r="X171" s="4" t="s">
        <v>674</v>
      </c>
      <c r="Y171" s="4"/>
      <c r="Z171" s="4"/>
      <c r="AA171" s="4"/>
      <c r="AI171" s="4"/>
      <c r="AS171" s="4" t="s">
        <v>14438</v>
      </c>
      <c r="AT171" s="4" t="s">
        <v>11515</v>
      </c>
      <c r="AU171" s="4" t="s">
        <v>456</v>
      </c>
      <c r="AV171" s="4" t="s">
        <v>676</v>
      </c>
      <c r="AW171" s="4" t="s">
        <v>724</v>
      </c>
      <c r="AX171" s="4"/>
      <c r="AY171" s="4"/>
      <c r="AZ171" s="4"/>
      <c r="BA171" s="4"/>
      <c r="BB171" s="4"/>
      <c r="BC171" s="4">
        <v>40</v>
      </c>
      <c r="BD171" t="str">
        <f>IF(AND(ADHOC!$G$15="",ADHOC!$S$4=""),"",IF(ADHOC!$G$15&lt;&gt;"",IF(ADHOC!$G$15=LEFT(Domein!$AS171,LEN(ADHOC!$G$15)),MAX(Domein!BD$1:'Domein'!BD170)+1,""),IF(ADHOC!$S$4=LEFT(Domein!$AS171,LEN(ADHOC!$S$4)),MAX(Domein!BD$1:'Domein'!BD170)+1,"")))</f>
        <v/>
      </c>
      <c r="BE171" t="str">
        <f t="shared" si="2"/>
        <v/>
      </c>
    </row>
    <row r="172" spans="20:57" x14ac:dyDescent="0.2">
      <c r="T172" s="4" t="s">
        <v>7363</v>
      </c>
      <c r="W172" s="4" t="s">
        <v>8518</v>
      </c>
      <c r="X172" s="4" t="s">
        <v>674</v>
      </c>
      <c r="Y172" s="4"/>
      <c r="Z172" s="4"/>
      <c r="AA172" s="4"/>
      <c r="AI172" s="4"/>
      <c r="AS172" s="4" t="s">
        <v>33264</v>
      </c>
      <c r="AT172" s="4" t="s">
        <v>33265</v>
      </c>
      <c r="AU172" s="4" t="s">
        <v>456</v>
      </c>
      <c r="AV172" s="4" t="s">
        <v>676</v>
      </c>
      <c r="AW172" s="4" t="s">
        <v>724</v>
      </c>
      <c r="AX172" s="4"/>
      <c r="AY172" s="4"/>
      <c r="AZ172" s="4"/>
      <c r="BA172" s="4"/>
      <c r="BB172" s="4"/>
      <c r="BC172" s="4">
        <v>40</v>
      </c>
      <c r="BD172" t="str">
        <f>IF(AND(ADHOC!$G$15="",ADHOC!$S$4=""),"",IF(ADHOC!$G$15&lt;&gt;"",IF(ADHOC!$G$15=LEFT(Domein!$AS172,LEN(ADHOC!$G$15)),MAX(Domein!BD$1:'Domein'!BD171)+1,""),IF(ADHOC!$S$4=LEFT(Domein!$AS172,LEN(ADHOC!$S$4)),MAX(Domein!BD$1:'Domein'!BD171)+1,"")))</f>
        <v/>
      </c>
      <c r="BE172" t="str">
        <f t="shared" si="2"/>
        <v/>
      </c>
    </row>
    <row r="173" spans="20:57" x14ac:dyDescent="0.2">
      <c r="T173" s="4" t="s">
        <v>571</v>
      </c>
      <c r="W173" s="4" t="s">
        <v>8519</v>
      </c>
      <c r="X173" s="4" t="s">
        <v>674</v>
      </c>
      <c r="Y173" s="4"/>
      <c r="Z173" s="4"/>
      <c r="AA173" s="4"/>
      <c r="AI173" s="4"/>
      <c r="AS173" s="4" t="s">
        <v>32436</v>
      </c>
      <c r="AT173" s="4" t="s">
        <v>20996</v>
      </c>
      <c r="AU173" s="4" t="s">
        <v>456</v>
      </c>
      <c r="AV173" s="4" t="s">
        <v>676</v>
      </c>
      <c r="AW173" s="4" t="s">
        <v>724</v>
      </c>
      <c r="AX173" s="4"/>
      <c r="AY173" s="4"/>
      <c r="AZ173" s="4"/>
      <c r="BA173" s="4"/>
      <c r="BB173" s="4"/>
      <c r="BC173" s="4">
        <v>40</v>
      </c>
      <c r="BD173" t="str">
        <f>IF(AND(ADHOC!$G$15="",ADHOC!$S$4=""),"",IF(ADHOC!$G$15&lt;&gt;"",IF(ADHOC!$G$15=LEFT(Domein!$AS173,LEN(ADHOC!$G$15)),MAX(Domein!BD$1:'Domein'!BD172)+1,""),IF(ADHOC!$S$4=LEFT(Domein!$AS173,LEN(ADHOC!$S$4)),MAX(Domein!BD$1:'Domein'!BD172)+1,"")))</f>
        <v/>
      </c>
      <c r="BE173" t="str">
        <f t="shared" si="2"/>
        <v/>
      </c>
    </row>
    <row r="174" spans="20:57" x14ac:dyDescent="0.2">
      <c r="T174" s="4" t="s">
        <v>572</v>
      </c>
      <c r="W174" s="4" t="s">
        <v>8520</v>
      </c>
      <c r="X174" s="4" t="s">
        <v>674</v>
      </c>
      <c r="Y174" s="4"/>
      <c r="Z174" s="4"/>
      <c r="AA174" s="4"/>
      <c r="AI174" s="4"/>
      <c r="AS174" s="4" t="s">
        <v>14439</v>
      </c>
      <c r="AT174" s="4" t="s">
        <v>14440</v>
      </c>
      <c r="AU174" s="4" t="s">
        <v>456</v>
      </c>
      <c r="AV174" s="4" t="s">
        <v>676</v>
      </c>
      <c r="AW174" s="4" t="s">
        <v>724</v>
      </c>
      <c r="AX174" s="4"/>
      <c r="AY174" s="4"/>
      <c r="AZ174" s="4"/>
      <c r="BA174" s="4"/>
      <c r="BB174" s="4"/>
      <c r="BC174" s="4">
        <v>40</v>
      </c>
      <c r="BD174" t="str">
        <f>IF(AND(ADHOC!$G$15="",ADHOC!$S$4=""),"",IF(ADHOC!$G$15&lt;&gt;"",IF(ADHOC!$G$15=LEFT(Domein!$AS174,LEN(ADHOC!$G$15)),MAX(Domein!BD$1:'Domein'!BD173)+1,""),IF(ADHOC!$S$4=LEFT(Domein!$AS174,LEN(ADHOC!$S$4)),MAX(Domein!BD$1:'Domein'!BD173)+1,"")))</f>
        <v/>
      </c>
      <c r="BE174" t="str">
        <f t="shared" si="2"/>
        <v/>
      </c>
    </row>
    <row r="175" spans="20:57" x14ac:dyDescent="0.2">
      <c r="T175" s="4" t="s">
        <v>8478</v>
      </c>
      <c r="W175" s="4" t="s">
        <v>8521</v>
      </c>
      <c r="X175" s="4" t="s">
        <v>674</v>
      </c>
      <c r="Y175" s="4"/>
      <c r="Z175" s="4"/>
      <c r="AA175" s="4"/>
      <c r="AI175" s="4"/>
      <c r="AS175" s="4" t="s">
        <v>32717</v>
      </c>
      <c r="AT175" s="4" t="s">
        <v>21167</v>
      </c>
      <c r="AU175" s="4" t="s">
        <v>456</v>
      </c>
      <c r="AV175" s="4" t="s">
        <v>676</v>
      </c>
      <c r="AW175" s="4" t="s">
        <v>724</v>
      </c>
      <c r="AX175" s="4"/>
      <c r="AY175" s="4"/>
      <c r="AZ175" s="4"/>
      <c r="BA175" s="4"/>
      <c r="BB175" s="4"/>
      <c r="BC175" s="4">
        <v>40</v>
      </c>
      <c r="BD175" t="str">
        <f>IF(AND(ADHOC!$G$15="",ADHOC!$S$4=""),"",IF(ADHOC!$G$15&lt;&gt;"",IF(ADHOC!$G$15=LEFT(Domein!$AS175,LEN(ADHOC!$G$15)),MAX(Domein!BD$1:'Domein'!BD174)+1,""),IF(ADHOC!$S$4=LEFT(Domein!$AS175,LEN(ADHOC!$S$4)),MAX(Domein!BD$1:'Domein'!BD174)+1,"")))</f>
        <v/>
      </c>
      <c r="BE175" t="str">
        <f t="shared" si="2"/>
        <v/>
      </c>
    </row>
    <row r="176" spans="20:57" x14ac:dyDescent="0.2">
      <c r="T176" s="4" t="s">
        <v>7365</v>
      </c>
      <c r="W176" s="4" t="s">
        <v>8522</v>
      </c>
      <c r="X176" s="4" t="s">
        <v>674</v>
      </c>
      <c r="Y176" s="4"/>
      <c r="Z176" s="4"/>
      <c r="AA176" s="4"/>
      <c r="AI176" s="4"/>
      <c r="AS176" s="4" t="s">
        <v>34954</v>
      </c>
      <c r="AT176" s="4" t="s">
        <v>34955</v>
      </c>
      <c r="AU176" s="4" t="s">
        <v>456</v>
      </c>
      <c r="AV176" s="4" t="s">
        <v>676</v>
      </c>
      <c r="AW176" s="4" t="s">
        <v>724</v>
      </c>
      <c r="AX176" s="4"/>
      <c r="AY176" s="4"/>
      <c r="AZ176" s="4"/>
      <c r="BA176" s="4"/>
      <c r="BB176" s="4"/>
      <c r="BC176" s="4">
        <v>40</v>
      </c>
      <c r="BD176" t="str">
        <f>IF(AND(ADHOC!$G$15="",ADHOC!$S$4=""),"",IF(ADHOC!$G$15&lt;&gt;"",IF(ADHOC!$G$15=LEFT(Domein!$AS176,LEN(ADHOC!$G$15)),MAX(Domein!BD$1:'Domein'!BD175)+1,""),IF(ADHOC!$S$4=LEFT(Domein!$AS176,LEN(ADHOC!$S$4)),MAX(Domein!BD$1:'Domein'!BD175)+1,"")))</f>
        <v/>
      </c>
      <c r="BE176" t="str">
        <f t="shared" si="2"/>
        <v/>
      </c>
    </row>
    <row r="177" spans="20:57" x14ac:dyDescent="0.2">
      <c r="T177" s="4" t="s">
        <v>7364</v>
      </c>
      <c r="W177" s="4" t="s">
        <v>16571</v>
      </c>
      <c r="X177" s="4" t="s">
        <v>674</v>
      </c>
      <c r="Y177" s="4"/>
      <c r="Z177" s="4"/>
      <c r="AA177" s="4"/>
      <c r="AI177" s="4"/>
      <c r="AS177" s="4" t="s">
        <v>32437</v>
      </c>
      <c r="AT177" s="4" t="s">
        <v>32438</v>
      </c>
      <c r="AU177" s="4" t="s">
        <v>456</v>
      </c>
      <c r="AV177" s="4" t="s">
        <v>676</v>
      </c>
      <c r="AW177" s="4" t="s">
        <v>724</v>
      </c>
      <c r="AX177" s="4"/>
      <c r="AY177" s="4"/>
      <c r="AZ177" s="4"/>
      <c r="BA177" s="4"/>
      <c r="BB177" s="4"/>
      <c r="BC177" s="4">
        <v>40</v>
      </c>
      <c r="BD177" t="str">
        <f>IF(AND(ADHOC!$G$15="",ADHOC!$S$4=""),"",IF(ADHOC!$G$15&lt;&gt;"",IF(ADHOC!$G$15=LEFT(Domein!$AS177,LEN(ADHOC!$G$15)),MAX(Domein!BD$1:'Domein'!BD176)+1,""),IF(ADHOC!$S$4=LEFT(Domein!$AS177,LEN(ADHOC!$S$4)),MAX(Domein!BD$1:'Domein'!BD176)+1,"")))</f>
        <v/>
      </c>
      <c r="BE177" t="str">
        <f t="shared" si="2"/>
        <v/>
      </c>
    </row>
    <row r="178" spans="20:57" x14ac:dyDescent="0.2">
      <c r="T178" s="4" t="s">
        <v>8382</v>
      </c>
      <c r="W178" s="4" t="s">
        <v>765</v>
      </c>
      <c r="X178" s="4" t="s">
        <v>674</v>
      </c>
      <c r="Y178" s="4"/>
      <c r="Z178" s="4"/>
      <c r="AA178" s="4"/>
      <c r="AI178" s="4"/>
      <c r="AS178" s="4" t="s">
        <v>1477</v>
      </c>
      <c r="AT178" s="4" t="s">
        <v>1478</v>
      </c>
      <c r="AU178" s="4" t="s">
        <v>456</v>
      </c>
      <c r="AV178" s="4" t="s">
        <v>676</v>
      </c>
      <c r="AW178" s="4" t="s">
        <v>724</v>
      </c>
      <c r="AX178" s="4"/>
      <c r="AY178" s="4"/>
      <c r="AZ178" s="4"/>
      <c r="BA178" s="4"/>
      <c r="BB178" s="4"/>
      <c r="BC178" s="4">
        <v>40</v>
      </c>
      <c r="BD178" t="str">
        <f>IF(AND(ADHOC!$G$15="",ADHOC!$S$4=""),"",IF(ADHOC!$G$15&lt;&gt;"",IF(ADHOC!$G$15=LEFT(Domein!$AS178,LEN(ADHOC!$G$15)),MAX(Domein!BD$1:'Domein'!BD177)+1,""),IF(ADHOC!$S$4=LEFT(Domein!$AS178,LEN(ADHOC!$S$4)),MAX(Domein!BD$1:'Domein'!BD177)+1,"")))</f>
        <v/>
      </c>
      <c r="BE178" t="str">
        <f t="shared" si="2"/>
        <v/>
      </c>
    </row>
    <row r="179" spans="20:57" x14ac:dyDescent="0.2">
      <c r="T179" s="4" t="s">
        <v>8383</v>
      </c>
      <c r="W179" s="4" t="s">
        <v>37568</v>
      </c>
      <c r="X179" s="4" t="s">
        <v>674</v>
      </c>
      <c r="Y179" s="4"/>
      <c r="Z179" s="4"/>
      <c r="AA179" s="4"/>
      <c r="AI179" s="4"/>
      <c r="AS179" s="4" t="s">
        <v>34956</v>
      </c>
      <c r="AT179" s="4" t="s">
        <v>34957</v>
      </c>
      <c r="AU179" s="4" t="s">
        <v>456</v>
      </c>
      <c r="AV179" s="4" t="s">
        <v>676</v>
      </c>
      <c r="AW179" s="4" t="s">
        <v>724</v>
      </c>
      <c r="AX179" s="4"/>
      <c r="AY179" s="4"/>
      <c r="AZ179" s="4"/>
      <c r="BA179" s="4"/>
      <c r="BB179" s="4"/>
      <c r="BC179" s="4">
        <v>40</v>
      </c>
      <c r="BD179" t="str">
        <f>IF(AND(ADHOC!$G$15="",ADHOC!$S$4=""),"",IF(ADHOC!$G$15&lt;&gt;"",IF(ADHOC!$G$15=LEFT(Domein!$AS179,LEN(ADHOC!$G$15)),MAX(Domein!BD$1:'Domein'!BD178)+1,""),IF(ADHOC!$S$4=LEFT(Domein!$AS179,LEN(ADHOC!$S$4)),MAX(Domein!BD$1:'Domein'!BD178)+1,"")))</f>
        <v/>
      </c>
      <c r="BE179" t="str">
        <f t="shared" si="2"/>
        <v/>
      </c>
    </row>
    <row r="180" spans="20:57" x14ac:dyDescent="0.2">
      <c r="T180" s="4" t="s">
        <v>36906</v>
      </c>
      <c r="W180" s="4" t="s">
        <v>35703</v>
      </c>
      <c r="X180" s="4" t="s">
        <v>674</v>
      </c>
      <c r="Y180" s="4"/>
      <c r="Z180" s="4"/>
      <c r="AA180" s="4"/>
      <c r="AI180" s="4"/>
      <c r="AS180" s="4" t="s">
        <v>14441</v>
      </c>
      <c r="AT180" s="4" t="s">
        <v>11517</v>
      </c>
      <c r="AU180" s="4" t="s">
        <v>456</v>
      </c>
      <c r="AV180" s="4" t="s">
        <v>676</v>
      </c>
      <c r="AW180" s="4" t="s">
        <v>724</v>
      </c>
      <c r="AX180" s="4"/>
      <c r="AY180" s="4"/>
      <c r="AZ180" s="4"/>
      <c r="BA180" s="4"/>
      <c r="BB180" s="4"/>
      <c r="BC180" s="4">
        <v>40</v>
      </c>
      <c r="BD180" t="str">
        <f>IF(AND(ADHOC!$G$15="",ADHOC!$S$4=""),"",IF(ADHOC!$G$15&lt;&gt;"",IF(ADHOC!$G$15=LEFT(Domein!$AS180,LEN(ADHOC!$G$15)),MAX(Domein!BD$1:'Domein'!BD179)+1,""),IF(ADHOC!$S$4=LEFT(Domein!$AS180,LEN(ADHOC!$S$4)),MAX(Domein!BD$1:'Domein'!BD179)+1,"")))</f>
        <v/>
      </c>
      <c r="BE180" t="str">
        <f t="shared" si="2"/>
        <v/>
      </c>
    </row>
    <row r="181" spans="20:57" x14ac:dyDescent="0.2">
      <c r="T181" s="4" t="s">
        <v>36907</v>
      </c>
      <c r="W181" s="4" t="s">
        <v>8523</v>
      </c>
      <c r="X181" s="4" t="s">
        <v>674</v>
      </c>
      <c r="Y181" s="4"/>
      <c r="Z181" s="4"/>
      <c r="AA181" s="4"/>
      <c r="AI181" s="4"/>
      <c r="AS181" s="4" t="s">
        <v>14442</v>
      </c>
      <c r="AT181" s="4" t="s">
        <v>14443</v>
      </c>
      <c r="AU181" s="4" t="s">
        <v>456</v>
      </c>
      <c r="AV181" s="4" t="s">
        <v>676</v>
      </c>
      <c r="AW181" s="4" t="s">
        <v>724</v>
      </c>
      <c r="AX181" s="4"/>
      <c r="AY181" s="4"/>
      <c r="AZ181" s="4"/>
      <c r="BA181" s="4"/>
      <c r="BB181" s="4"/>
      <c r="BC181" s="4">
        <v>40</v>
      </c>
      <c r="BD181" t="str">
        <f>IF(AND(ADHOC!$G$15="",ADHOC!$S$4=""),"",IF(ADHOC!$G$15&lt;&gt;"",IF(ADHOC!$G$15=LEFT(Domein!$AS181,LEN(ADHOC!$G$15)),MAX(Domein!BD$1:'Domein'!BD180)+1,""),IF(ADHOC!$S$4=LEFT(Domein!$AS181,LEN(ADHOC!$S$4)),MAX(Domein!BD$1:'Domein'!BD180)+1,"")))</f>
        <v/>
      </c>
      <c r="BE181" t="str">
        <f t="shared" si="2"/>
        <v/>
      </c>
    </row>
    <row r="182" spans="20:57" x14ac:dyDescent="0.2">
      <c r="T182" s="4" t="s">
        <v>573</v>
      </c>
      <c r="W182" s="4" t="s">
        <v>16263</v>
      </c>
      <c r="X182" s="4" t="s">
        <v>674</v>
      </c>
      <c r="Y182" s="4"/>
      <c r="Z182" s="4"/>
      <c r="AA182" s="4"/>
      <c r="AI182" s="4"/>
      <c r="AS182" s="4" t="s">
        <v>34958</v>
      </c>
      <c r="AT182" s="4" t="s">
        <v>34959</v>
      </c>
      <c r="AU182" s="4" t="s">
        <v>456</v>
      </c>
      <c r="AV182" s="4" t="s">
        <v>676</v>
      </c>
      <c r="AW182" s="4" t="s">
        <v>724</v>
      </c>
      <c r="AX182" s="4"/>
      <c r="AY182" s="4"/>
      <c r="AZ182" s="4"/>
      <c r="BA182" s="4"/>
      <c r="BB182" s="4"/>
      <c r="BC182" s="4">
        <v>40</v>
      </c>
      <c r="BD182" t="str">
        <f>IF(AND(ADHOC!$G$15="",ADHOC!$S$4=""),"",IF(ADHOC!$G$15&lt;&gt;"",IF(ADHOC!$G$15=LEFT(Domein!$AS182,LEN(ADHOC!$G$15)),MAX(Domein!BD$1:'Domein'!BD181)+1,""),IF(ADHOC!$S$4=LEFT(Domein!$AS182,LEN(ADHOC!$S$4)),MAX(Domein!BD$1:'Domein'!BD181)+1,"")))</f>
        <v/>
      </c>
      <c r="BE182" t="str">
        <f t="shared" si="2"/>
        <v/>
      </c>
    </row>
    <row r="183" spans="20:57" x14ac:dyDescent="0.2">
      <c r="T183" s="4" t="s">
        <v>7366</v>
      </c>
      <c r="W183" s="4" t="s">
        <v>12019</v>
      </c>
      <c r="X183" s="4" t="s">
        <v>674</v>
      </c>
      <c r="Y183" s="4"/>
      <c r="Z183" s="4"/>
      <c r="AA183" s="4"/>
      <c r="AI183" s="4"/>
      <c r="AS183" s="4" t="s">
        <v>33266</v>
      </c>
      <c r="AT183" s="4" t="s">
        <v>8557</v>
      </c>
      <c r="AU183" s="4" t="s">
        <v>456</v>
      </c>
      <c r="AV183" s="4" t="s">
        <v>676</v>
      </c>
      <c r="AW183" s="4" t="s">
        <v>724</v>
      </c>
      <c r="AX183" s="4"/>
      <c r="AY183" s="4"/>
      <c r="AZ183" s="4"/>
      <c r="BA183" s="4"/>
      <c r="BB183" s="4"/>
      <c r="BC183" s="4">
        <v>40</v>
      </c>
      <c r="BD183" t="str">
        <f>IF(AND(ADHOC!$G$15="",ADHOC!$S$4=""),"",IF(ADHOC!$G$15&lt;&gt;"",IF(ADHOC!$G$15=LEFT(Domein!$AS183,LEN(ADHOC!$G$15)),MAX(Domein!BD$1:'Domein'!BD182)+1,""),IF(ADHOC!$S$4=LEFT(Domein!$AS183,LEN(ADHOC!$S$4)),MAX(Domein!BD$1:'Domein'!BD182)+1,"")))</f>
        <v/>
      </c>
      <c r="BE183" t="str">
        <f t="shared" si="2"/>
        <v/>
      </c>
    </row>
    <row r="184" spans="20:57" x14ac:dyDescent="0.2">
      <c r="T184" s="4" t="s">
        <v>7367</v>
      </c>
      <c r="W184" s="4" t="s">
        <v>766</v>
      </c>
      <c r="X184" s="4" t="s">
        <v>674</v>
      </c>
      <c r="Y184" s="4"/>
      <c r="Z184" s="4"/>
      <c r="AA184" s="4"/>
      <c r="AI184" s="4"/>
      <c r="AS184" s="4" t="s">
        <v>34960</v>
      </c>
      <c r="AT184" s="4" t="s">
        <v>34961</v>
      </c>
      <c r="AU184" s="4" t="s">
        <v>456</v>
      </c>
      <c r="AV184" s="4" t="s">
        <v>676</v>
      </c>
      <c r="AW184" s="4" t="s">
        <v>724</v>
      </c>
      <c r="AX184" s="4"/>
      <c r="AY184" s="4"/>
      <c r="AZ184" s="4"/>
      <c r="BA184" s="4"/>
      <c r="BB184" s="4"/>
      <c r="BC184" s="4">
        <v>40</v>
      </c>
      <c r="BD184" t="str">
        <f>IF(AND(ADHOC!$G$15="",ADHOC!$S$4=""),"",IF(ADHOC!$G$15&lt;&gt;"",IF(ADHOC!$G$15=LEFT(Domein!$AS184,LEN(ADHOC!$G$15)),MAX(Domein!BD$1:'Domein'!BD183)+1,""),IF(ADHOC!$S$4=LEFT(Domein!$AS184,LEN(ADHOC!$S$4)),MAX(Domein!BD$1:'Domein'!BD183)+1,"")))</f>
        <v/>
      </c>
      <c r="BE184" t="str">
        <f t="shared" si="2"/>
        <v/>
      </c>
    </row>
    <row r="185" spans="20:57" x14ac:dyDescent="0.2">
      <c r="T185" s="4" t="s">
        <v>7000</v>
      </c>
      <c r="W185" s="4" t="s">
        <v>767</v>
      </c>
      <c r="X185" s="4" t="s">
        <v>674</v>
      </c>
      <c r="Y185" s="4"/>
      <c r="Z185" s="4"/>
      <c r="AA185" s="4"/>
      <c r="AI185" s="4"/>
      <c r="AS185" s="4" t="s">
        <v>15223</v>
      </c>
      <c r="AT185" s="4" t="s">
        <v>11163</v>
      </c>
      <c r="AU185" s="4" t="s">
        <v>456</v>
      </c>
      <c r="AV185" s="4" t="s">
        <v>676</v>
      </c>
      <c r="AW185" s="4" t="s">
        <v>724</v>
      </c>
      <c r="AX185" s="4"/>
      <c r="AY185" s="4"/>
      <c r="AZ185" s="4"/>
      <c r="BA185" s="4"/>
      <c r="BB185" s="4"/>
      <c r="BC185" s="4">
        <v>40</v>
      </c>
      <c r="BD185" t="str">
        <f>IF(AND(ADHOC!$G$15="",ADHOC!$S$4=""),"",IF(ADHOC!$G$15&lt;&gt;"",IF(ADHOC!$G$15=LEFT(Domein!$AS185,LEN(ADHOC!$G$15)),MAX(Domein!BD$1:'Domein'!BD184)+1,""),IF(ADHOC!$S$4=LEFT(Domein!$AS185,LEN(ADHOC!$S$4)),MAX(Domein!BD$1:'Domein'!BD184)+1,"")))</f>
        <v/>
      </c>
      <c r="BE185" t="str">
        <f t="shared" si="2"/>
        <v/>
      </c>
    </row>
    <row r="186" spans="20:57" x14ac:dyDescent="0.2">
      <c r="T186" s="4" t="s">
        <v>575</v>
      </c>
      <c r="W186" s="4" t="s">
        <v>768</v>
      </c>
      <c r="X186" s="4" t="s">
        <v>674</v>
      </c>
      <c r="Y186" s="4"/>
      <c r="Z186" s="4"/>
      <c r="AA186" s="4"/>
      <c r="AI186" s="4"/>
      <c r="AS186" s="4" t="s">
        <v>15224</v>
      </c>
      <c r="AT186" s="4" t="s">
        <v>8561</v>
      </c>
      <c r="AU186" s="4" t="s">
        <v>456</v>
      </c>
      <c r="AV186" s="4" t="s">
        <v>676</v>
      </c>
      <c r="AW186" s="4" t="s">
        <v>724</v>
      </c>
      <c r="AX186" s="4"/>
      <c r="AY186" s="4"/>
      <c r="AZ186" s="4"/>
      <c r="BA186" s="4"/>
      <c r="BB186" s="4"/>
      <c r="BC186" s="4">
        <v>40</v>
      </c>
      <c r="BD186" t="str">
        <f>IF(AND(ADHOC!$G$15="",ADHOC!$S$4=""),"",IF(ADHOC!$G$15&lt;&gt;"",IF(ADHOC!$G$15=LEFT(Domein!$AS186,LEN(ADHOC!$G$15)),MAX(Domein!BD$1:'Domein'!BD185)+1,""),IF(ADHOC!$S$4=LEFT(Domein!$AS186,LEN(ADHOC!$S$4)),MAX(Domein!BD$1:'Domein'!BD185)+1,"")))</f>
        <v/>
      </c>
      <c r="BE186" t="str">
        <f t="shared" si="2"/>
        <v/>
      </c>
    </row>
    <row r="187" spans="20:57" x14ac:dyDescent="0.2">
      <c r="T187" s="4" t="s">
        <v>7368</v>
      </c>
      <c r="W187" s="4" t="s">
        <v>33920</v>
      </c>
      <c r="X187" s="4" t="s">
        <v>674</v>
      </c>
      <c r="Y187" s="4"/>
      <c r="Z187" s="4"/>
      <c r="AA187" s="4"/>
      <c r="AI187" s="4"/>
      <c r="AS187" s="4" t="s">
        <v>34962</v>
      </c>
      <c r="AT187" s="4" t="s">
        <v>34963</v>
      </c>
      <c r="AU187" s="4" t="s">
        <v>456</v>
      </c>
      <c r="AV187" s="4" t="s">
        <v>676</v>
      </c>
      <c r="AW187" s="4" t="s">
        <v>724</v>
      </c>
      <c r="AX187" s="4"/>
      <c r="AY187" s="4"/>
      <c r="AZ187" s="4"/>
      <c r="BA187" s="4"/>
      <c r="BB187" s="4"/>
      <c r="BC187" s="4">
        <v>40</v>
      </c>
      <c r="BD187" t="str">
        <f>IF(AND(ADHOC!$G$15="",ADHOC!$S$4=""),"",IF(ADHOC!$G$15&lt;&gt;"",IF(ADHOC!$G$15=LEFT(Domein!$AS187,LEN(ADHOC!$G$15)),MAX(Domein!BD$1:'Domein'!BD186)+1,""),IF(ADHOC!$S$4=LEFT(Domein!$AS187,LEN(ADHOC!$S$4)),MAX(Domein!BD$1:'Domein'!BD186)+1,"")))</f>
        <v/>
      </c>
      <c r="BE187" t="str">
        <f t="shared" si="2"/>
        <v/>
      </c>
    </row>
    <row r="188" spans="20:57" x14ac:dyDescent="0.2">
      <c r="T188" s="4" t="s">
        <v>7369</v>
      </c>
      <c r="W188" s="4" t="s">
        <v>769</v>
      </c>
      <c r="X188" s="4" t="s">
        <v>674</v>
      </c>
      <c r="Y188" s="4"/>
      <c r="Z188" s="4"/>
      <c r="AA188" s="4"/>
      <c r="AI188" s="4"/>
      <c r="AS188" s="4" t="s">
        <v>34964</v>
      </c>
      <c r="AT188" s="4" t="s">
        <v>17373</v>
      </c>
      <c r="AU188" s="4" t="s">
        <v>456</v>
      </c>
      <c r="AV188" s="4" t="s">
        <v>676</v>
      </c>
      <c r="AW188" s="4" t="s">
        <v>724</v>
      </c>
      <c r="AX188" s="4"/>
      <c r="AY188" s="4"/>
      <c r="AZ188" s="4"/>
      <c r="BA188" s="4"/>
      <c r="BB188" s="4"/>
      <c r="BC188" s="4">
        <v>40</v>
      </c>
      <c r="BD188" t="str">
        <f>IF(AND(ADHOC!$G$15="",ADHOC!$S$4=""),"",IF(ADHOC!$G$15&lt;&gt;"",IF(ADHOC!$G$15=LEFT(Domein!$AS188,LEN(ADHOC!$G$15)),MAX(Domein!BD$1:'Domein'!BD187)+1,""),IF(ADHOC!$S$4=LEFT(Domein!$AS188,LEN(ADHOC!$S$4)),MAX(Domein!BD$1:'Domein'!BD187)+1,"")))</f>
        <v/>
      </c>
      <c r="BE188" t="str">
        <f t="shared" si="2"/>
        <v/>
      </c>
    </row>
    <row r="189" spans="20:57" x14ac:dyDescent="0.2">
      <c r="T189" s="4" t="s">
        <v>574</v>
      </c>
      <c r="W189" s="4" t="s">
        <v>16274</v>
      </c>
      <c r="X189" s="4" t="s">
        <v>674</v>
      </c>
      <c r="Y189" s="4"/>
      <c r="Z189" s="4"/>
      <c r="AA189" s="4"/>
      <c r="AI189" s="4"/>
      <c r="AS189" s="4" t="s">
        <v>32860</v>
      </c>
      <c r="AT189" s="4" t="s">
        <v>17375</v>
      </c>
      <c r="AU189" s="4" t="s">
        <v>456</v>
      </c>
      <c r="AV189" s="4" t="s">
        <v>676</v>
      </c>
      <c r="AW189" s="4" t="s">
        <v>724</v>
      </c>
      <c r="AX189" s="4"/>
      <c r="AY189" s="4"/>
      <c r="AZ189" s="4"/>
      <c r="BA189" s="4"/>
      <c r="BB189" s="4"/>
      <c r="BC189" s="4">
        <v>40</v>
      </c>
      <c r="BD189" t="str">
        <f>IF(AND(ADHOC!$G$15="",ADHOC!$S$4=""),"",IF(ADHOC!$G$15&lt;&gt;"",IF(ADHOC!$G$15=LEFT(Domein!$AS189,LEN(ADHOC!$G$15)),MAX(Domein!BD$1:'Domein'!BD188)+1,""),IF(ADHOC!$S$4=LEFT(Domein!$AS189,LEN(ADHOC!$S$4)),MAX(Domein!BD$1:'Domein'!BD188)+1,"")))</f>
        <v/>
      </c>
      <c r="BE189" t="str">
        <f t="shared" si="2"/>
        <v/>
      </c>
    </row>
    <row r="190" spans="20:57" x14ac:dyDescent="0.2">
      <c r="T190" s="4" t="s">
        <v>576</v>
      </c>
      <c r="W190" s="4" t="s">
        <v>770</v>
      </c>
      <c r="X190" s="4" t="s">
        <v>674</v>
      </c>
      <c r="Y190" s="4"/>
      <c r="Z190" s="4"/>
      <c r="AA190" s="4"/>
      <c r="AI190" s="4"/>
      <c r="AS190" s="4" t="s">
        <v>15225</v>
      </c>
      <c r="AT190" s="4" t="s">
        <v>1479</v>
      </c>
      <c r="AU190" s="4" t="s">
        <v>456</v>
      </c>
      <c r="AV190" s="4" t="s">
        <v>676</v>
      </c>
      <c r="AW190" s="4" t="s">
        <v>724</v>
      </c>
      <c r="AX190" s="4"/>
      <c r="AY190" s="4"/>
      <c r="AZ190" s="4"/>
      <c r="BA190" s="4"/>
      <c r="BB190" s="4"/>
      <c r="BC190" s="4">
        <v>40</v>
      </c>
      <c r="BD190" t="str">
        <f>IF(AND(ADHOC!$G$15="",ADHOC!$S$4=""),"",IF(ADHOC!$G$15&lt;&gt;"",IF(ADHOC!$G$15=LEFT(Domein!$AS190,LEN(ADHOC!$G$15)),MAX(Domein!BD$1:'Domein'!BD189)+1,""),IF(ADHOC!$S$4=LEFT(Domein!$AS190,LEN(ADHOC!$S$4)),MAX(Domein!BD$1:'Domein'!BD189)+1,"")))</f>
        <v/>
      </c>
      <c r="BE190" t="str">
        <f t="shared" si="2"/>
        <v/>
      </c>
    </row>
    <row r="191" spans="20:57" x14ac:dyDescent="0.2">
      <c r="T191" s="4" t="s">
        <v>8365</v>
      </c>
      <c r="W191" s="4" t="s">
        <v>771</v>
      </c>
      <c r="X191" s="4" t="s">
        <v>674</v>
      </c>
      <c r="Y191" s="4"/>
      <c r="Z191" s="4"/>
      <c r="AA191" s="4"/>
      <c r="AI191" s="4"/>
      <c r="AS191" s="4" t="s">
        <v>14444</v>
      </c>
      <c r="AT191" s="4" t="s">
        <v>14445</v>
      </c>
      <c r="AU191" s="4" t="s">
        <v>456</v>
      </c>
      <c r="AV191" s="4" t="s">
        <v>676</v>
      </c>
      <c r="AW191" s="4" t="s">
        <v>724</v>
      </c>
      <c r="AX191" s="4"/>
      <c r="AY191" s="4"/>
      <c r="AZ191" s="4"/>
      <c r="BA191" s="4"/>
      <c r="BB191" s="4"/>
      <c r="BC191" s="4">
        <v>40</v>
      </c>
      <c r="BD191" t="str">
        <f>IF(AND(ADHOC!$G$15="",ADHOC!$S$4=""),"",IF(ADHOC!$G$15&lt;&gt;"",IF(ADHOC!$G$15=LEFT(Domein!$AS191,LEN(ADHOC!$G$15)),MAX(Domein!BD$1:'Domein'!BD190)+1,""),IF(ADHOC!$S$4=LEFT(Domein!$AS191,LEN(ADHOC!$S$4)),MAX(Domein!BD$1:'Domein'!BD190)+1,"")))</f>
        <v/>
      </c>
      <c r="BE191" t="str">
        <f t="shared" si="2"/>
        <v/>
      </c>
    </row>
    <row r="192" spans="20:57" x14ac:dyDescent="0.2">
      <c r="T192" s="4" t="s">
        <v>8366</v>
      </c>
      <c r="W192" s="4" t="s">
        <v>8524</v>
      </c>
      <c r="X192" s="4" t="s">
        <v>674</v>
      </c>
      <c r="Y192" s="4"/>
      <c r="Z192" s="4"/>
      <c r="AA192" s="4"/>
      <c r="AI192" s="4"/>
      <c r="AS192" s="4" t="s">
        <v>12357</v>
      </c>
      <c r="AT192" s="4" t="s">
        <v>11140</v>
      </c>
      <c r="AU192" s="4" t="s">
        <v>456</v>
      </c>
      <c r="AV192" s="4" t="s">
        <v>676</v>
      </c>
      <c r="AW192" s="4" t="s">
        <v>724</v>
      </c>
      <c r="AX192" s="4"/>
      <c r="AY192" s="4"/>
      <c r="AZ192" s="4"/>
      <c r="BA192" s="4"/>
      <c r="BB192" s="4"/>
      <c r="BC192" s="4">
        <v>40</v>
      </c>
      <c r="BD192" t="str">
        <f>IF(AND(ADHOC!$G$15="",ADHOC!$S$4=""),"",IF(ADHOC!$G$15&lt;&gt;"",IF(ADHOC!$G$15=LEFT(Domein!$AS192,LEN(ADHOC!$G$15)),MAX(Domein!BD$1:'Domein'!BD191)+1,""),IF(ADHOC!$S$4=LEFT(Domein!$AS192,LEN(ADHOC!$S$4)),MAX(Domein!BD$1:'Domein'!BD191)+1,"")))</f>
        <v/>
      </c>
      <c r="BE192" t="str">
        <f t="shared" si="2"/>
        <v/>
      </c>
    </row>
    <row r="193" spans="20:57" x14ac:dyDescent="0.2">
      <c r="T193" s="4" t="s">
        <v>577</v>
      </c>
      <c r="W193" s="4" t="s">
        <v>772</v>
      </c>
      <c r="X193" s="4" t="s">
        <v>674</v>
      </c>
      <c r="Y193" s="4"/>
      <c r="Z193" s="4"/>
      <c r="AA193" s="4"/>
      <c r="AI193" s="4"/>
      <c r="AS193" s="4" t="s">
        <v>16410</v>
      </c>
      <c r="AT193" s="4" t="s">
        <v>16411</v>
      </c>
      <c r="AU193" s="4" t="s">
        <v>456</v>
      </c>
      <c r="AV193" s="4" t="s">
        <v>16409</v>
      </c>
      <c r="AW193" s="4" t="s">
        <v>701</v>
      </c>
      <c r="AX193" s="4"/>
      <c r="AY193" s="4"/>
      <c r="AZ193" s="4"/>
      <c r="BA193" s="4"/>
      <c r="BB193" s="4"/>
      <c r="BC193" s="4">
        <v>40</v>
      </c>
      <c r="BD193" t="str">
        <f>IF(AND(ADHOC!$G$15="",ADHOC!$S$4=""),"",IF(ADHOC!$G$15&lt;&gt;"",IF(ADHOC!$G$15=LEFT(Domein!$AS193,LEN(ADHOC!$G$15)),MAX(Domein!BD$1:'Domein'!BD192)+1,""),IF(ADHOC!$S$4=LEFT(Domein!$AS193,LEN(ADHOC!$S$4)),MAX(Domein!BD$1:'Domein'!BD192)+1,"")))</f>
        <v/>
      </c>
      <c r="BE193" t="str">
        <f t="shared" si="2"/>
        <v/>
      </c>
    </row>
    <row r="194" spans="20:57" x14ac:dyDescent="0.2">
      <c r="T194" s="4" t="s">
        <v>7370</v>
      </c>
      <c r="W194" s="4" t="s">
        <v>773</v>
      </c>
      <c r="X194" s="4" t="s">
        <v>674</v>
      </c>
      <c r="Y194" s="4"/>
      <c r="Z194" s="4"/>
      <c r="AA194" s="4"/>
      <c r="AI194" s="4"/>
      <c r="AS194" s="4" t="s">
        <v>32669</v>
      </c>
      <c r="AT194" s="4" t="s">
        <v>32670</v>
      </c>
      <c r="AU194" s="4" t="s">
        <v>456</v>
      </c>
      <c r="AV194" s="4" t="s">
        <v>678</v>
      </c>
      <c r="AW194" s="4" t="s">
        <v>1167</v>
      </c>
      <c r="AX194" s="4"/>
      <c r="AY194" s="4"/>
      <c r="AZ194" s="4"/>
      <c r="BA194" s="4"/>
      <c r="BB194" s="4"/>
      <c r="BC194" s="4">
        <v>40</v>
      </c>
      <c r="BD194" t="str">
        <f>IF(AND(ADHOC!$G$15="",ADHOC!$S$4=""),"",IF(ADHOC!$G$15&lt;&gt;"",IF(ADHOC!$G$15=LEFT(Domein!$AS194,LEN(ADHOC!$G$15)),MAX(Domein!BD$1:'Domein'!BD193)+1,""),IF(ADHOC!$S$4=LEFT(Domein!$AS194,LEN(ADHOC!$S$4)),MAX(Domein!BD$1:'Domein'!BD193)+1,"")))</f>
        <v/>
      </c>
      <c r="BE194" t="str">
        <f t="shared" si="2"/>
        <v/>
      </c>
    </row>
    <row r="195" spans="20:57" x14ac:dyDescent="0.2">
      <c r="T195" s="4" t="s">
        <v>8479</v>
      </c>
      <c r="W195" s="4" t="s">
        <v>16275</v>
      </c>
      <c r="X195" s="4" t="s">
        <v>674</v>
      </c>
      <c r="Y195" s="4"/>
      <c r="Z195" s="4"/>
      <c r="AA195" s="4"/>
      <c r="AI195" s="4"/>
      <c r="AS195" s="4" t="s">
        <v>13728</v>
      </c>
      <c r="AT195" s="4" t="s">
        <v>13729</v>
      </c>
      <c r="AU195" s="4" t="s">
        <v>456</v>
      </c>
      <c r="AV195" s="4" t="s">
        <v>671</v>
      </c>
      <c r="AW195" s="4" t="s">
        <v>701</v>
      </c>
      <c r="AX195" s="4"/>
      <c r="AY195" s="4">
        <v>197306</v>
      </c>
      <c r="AZ195" s="4">
        <v>502028</v>
      </c>
      <c r="BA195" s="4" t="s">
        <v>22040</v>
      </c>
      <c r="BB195" s="4" t="s">
        <v>22041</v>
      </c>
      <c r="BC195" s="4">
        <v>40</v>
      </c>
      <c r="BD195" t="str">
        <f>IF(AND(ADHOC!$G$15="",ADHOC!$S$4=""),"",IF(ADHOC!$G$15&lt;&gt;"",IF(ADHOC!$G$15=LEFT(Domein!$AS195,LEN(ADHOC!$G$15)),MAX(Domein!BD$1:'Domein'!BD194)+1,""),IF(ADHOC!$S$4=LEFT(Domein!$AS195,LEN(ADHOC!$S$4)),MAX(Domein!BD$1:'Domein'!BD194)+1,"")))</f>
        <v/>
      </c>
      <c r="BE195" t="str">
        <f t="shared" ref="BE195:BE258" si="3">IFERROR(INDEX($AS$2:$AS$11500,MATCH(ROW()-ROW($BE$1),$BD$2:$BD$11500,0)),"")</f>
        <v/>
      </c>
    </row>
    <row r="196" spans="20:57" x14ac:dyDescent="0.2">
      <c r="T196" s="4" t="s">
        <v>578</v>
      </c>
      <c r="W196" s="4" t="s">
        <v>35500</v>
      </c>
      <c r="X196" s="4" t="s">
        <v>674</v>
      </c>
      <c r="Y196" s="4"/>
      <c r="Z196" s="4"/>
      <c r="AA196" s="4"/>
      <c r="AI196" s="4"/>
      <c r="AS196" s="4" t="s">
        <v>13730</v>
      </c>
      <c r="AT196" s="4" t="s">
        <v>13731</v>
      </c>
      <c r="AU196" s="4" t="s">
        <v>456</v>
      </c>
      <c r="AV196" s="4" t="s">
        <v>671</v>
      </c>
      <c r="AW196" s="4" t="s">
        <v>701</v>
      </c>
      <c r="AX196" s="4"/>
      <c r="AY196" s="4">
        <v>197306</v>
      </c>
      <c r="AZ196" s="4">
        <v>502028</v>
      </c>
      <c r="BA196" s="4" t="s">
        <v>22040</v>
      </c>
      <c r="BB196" s="4" t="s">
        <v>22041</v>
      </c>
      <c r="BC196" s="4">
        <v>40</v>
      </c>
      <c r="BD196" t="str">
        <f>IF(AND(ADHOC!$G$15="",ADHOC!$S$4=""),"",IF(ADHOC!$G$15&lt;&gt;"",IF(ADHOC!$G$15=LEFT(Domein!$AS196,LEN(ADHOC!$G$15)),MAX(Domein!BD$1:'Domein'!BD195)+1,""),IF(ADHOC!$S$4=LEFT(Domein!$AS196,LEN(ADHOC!$S$4)),MAX(Domein!BD$1:'Domein'!BD195)+1,"")))</f>
        <v/>
      </c>
      <c r="BE196" t="str">
        <f t="shared" si="3"/>
        <v/>
      </c>
    </row>
    <row r="197" spans="20:57" x14ac:dyDescent="0.2">
      <c r="T197" s="4" t="s">
        <v>8480</v>
      </c>
      <c r="W197" s="4" t="s">
        <v>774</v>
      </c>
      <c r="X197" s="4" t="s">
        <v>674</v>
      </c>
      <c r="Y197" s="4"/>
      <c r="Z197" s="4"/>
      <c r="AA197" s="4"/>
      <c r="AI197" s="4"/>
      <c r="AS197" s="4" t="s">
        <v>8560</v>
      </c>
      <c r="AT197" s="4" t="s">
        <v>6928</v>
      </c>
      <c r="AU197" s="4" t="s">
        <v>463</v>
      </c>
      <c r="AV197" s="4" t="s">
        <v>671</v>
      </c>
      <c r="AW197" s="4" t="s">
        <v>701</v>
      </c>
      <c r="AX197" s="4"/>
      <c r="AY197" s="4"/>
      <c r="AZ197" s="4"/>
      <c r="BA197" s="4"/>
      <c r="BB197" s="4"/>
      <c r="BC197" s="4">
        <v>40</v>
      </c>
      <c r="BD197" t="str">
        <f>IF(AND(ADHOC!$G$15="",ADHOC!$S$4=""),"",IF(ADHOC!$G$15&lt;&gt;"",IF(ADHOC!$G$15=LEFT(Domein!$AS197,LEN(ADHOC!$G$15)),MAX(Domein!BD$1:'Domein'!BD196)+1,""),IF(ADHOC!$S$4=LEFT(Domein!$AS197,LEN(ADHOC!$S$4)),MAX(Domein!BD$1:'Domein'!BD196)+1,"")))</f>
        <v/>
      </c>
      <c r="BE197" t="str">
        <f t="shared" si="3"/>
        <v/>
      </c>
    </row>
    <row r="198" spans="20:57" x14ac:dyDescent="0.2">
      <c r="T198" s="4" t="s">
        <v>7371</v>
      </c>
      <c r="W198" s="4" t="s">
        <v>15800</v>
      </c>
      <c r="X198" s="4" t="s">
        <v>674</v>
      </c>
      <c r="Y198" s="4"/>
      <c r="Z198" s="4"/>
      <c r="AA198" s="4"/>
      <c r="AI198" s="4"/>
      <c r="AS198" s="4" t="s">
        <v>21015</v>
      </c>
      <c r="AT198" s="4" t="s">
        <v>21016</v>
      </c>
      <c r="AU198" s="4" t="s">
        <v>456</v>
      </c>
      <c r="AV198" s="4" t="s">
        <v>673</v>
      </c>
      <c r="AW198" s="4" t="s">
        <v>701</v>
      </c>
      <c r="AX198" s="4"/>
      <c r="AY198" s="4"/>
      <c r="AZ198" s="4"/>
      <c r="BA198" s="4"/>
      <c r="BB198" s="4"/>
      <c r="BC198" s="4">
        <v>40</v>
      </c>
      <c r="BD198" t="str">
        <f>IF(AND(ADHOC!$G$15="",ADHOC!$S$4=""),"",IF(ADHOC!$G$15&lt;&gt;"",IF(ADHOC!$G$15=LEFT(Domein!$AS198,LEN(ADHOC!$G$15)),MAX(Domein!BD$1:'Domein'!BD197)+1,""),IF(ADHOC!$S$4=LEFT(Domein!$AS198,LEN(ADHOC!$S$4)),MAX(Domein!BD$1:'Domein'!BD197)+1,"")))</f>
        <v/>
      </c>
      <c r="BE198" t="str">
        <f t="shared" si="3"/>
        <v/>
      </c>
    </row>
    <row r="199" spans="20:57" x14ac:dyDescent="0.2">
      <c r="T199" s="4" t="s">
        <v>21386</v>
      </c>
      <c r="W199" s="4" t="s">
        <v>8525</v>
      </c>
      <c r="X199" s="4" t="s">
        <v>674</v>
      </c>
      <c r="Y199" s="4"/>
      <c r="Z199" s="4"/>
      <c r="AA199" s="4"/>
      <c r="AI199" s="4"/>
      <c r="AS199" s="4" t="s">
        <v>8449</v>
      </c>
      <c r="AT199" s="4" t="s">
        <v>8450</v>
      </c>
      <c r="AU199" s="4" t="s">
        <v>456</v>
      </c>
      <c r="AV199" s="4" t="s">
        <v>680</v>
      </c>
      <c r="AW199" s="4" t="s">
        <v>724</v>
      </c>
      <c r="AX199" s="4"/>
      <c r="AY199" s="4"/>
      <c r="AZ199" s="4"/>
      <c r="BA199" s="4"/>
      <c r="BB199" s="4"/>
      <c r="BC199" s="4">
        <v>40</v>
      </c>
      <c r="BD199" t="str">
        <f>IF(AND(ADHOC!$G$15="",ADHOC!$S$4=""),"",IF(ADHOC!$G$15&lt;&gt;"",IF(ADHOC!$G$15=LEFT(Domein!$AS199,LEN(ADHOC!$G$15)),MAX(Domein!BD$1:'Domein'!BD198)+1,""),IF(ADHOC!$S$4=LEFT(Domein!$AS199,LEN(ADHOC!$S$4)),MAX(Domein!BD$1:'Domein'!BD198)+1,"")))</f>
        <v/>
      </c>
      <c r="BE199" t="str">
        <f t="shared" si="3"/>
        <v/>
      </c>
    </row>
    <row r="200" spans="20:57" x14ac:dyDescent="0.2">
      <c r="T200" s="4" t="s">
        <v>579</v>
      </c>
      <c r="W200" s="4" t="s">
        <v>8526</v>
      </c>
      <c r="X200" s="4" t="s">
        <v>674</v>
      </c>
      <c r="Y200" s="4"/>
      <c r="Z200" s="4"/>
      <c r="AA200" s="4"/>
      <c r="AI200" s="4"/>
      <c r="AS200" s="4" t="s">
        <v>8451</v>
      </c>
      <c r="AT200" s="4" t="s">
        <v>8452</v>
      </c>
      <c r="AU200" s="4" t="s">
        <v>456</v>
      </c>
      <c r="AV200" s="4" t="s">
        <v>680</v>
      </c>
      <c r="AW200" s="4" t="s">
        <v>724</v>
      </c>
      <c r="AX200" s="4"/>
      <c r="AY200" s="4"/>
      <c r="AZ200" s="4"/>
      <c r="BA200" s="4"/>
      <c r="BB200" s="4"/>
      <c r="BC200" s="4">
        <v>40</v>
      </c>
      <c r="BD200" t="str">
        <f>IF(AND(ADHOC!$G$15="",ADHOC!$S$4=""),"",IF(ADHOC!$G$15&lt;&gt;"",IF(ADHOC!$G$15=LEFT(Domein!$AS200,LEN(ADHOC!$G$15)),MAX(Domein!BD$1:'Domein'!BD199)+1,""),IF(ADHOC!$S$4=LEFT(Domein!$AS200,LEN(ADHOC!$S$4)),MAX(Domein!BD$1:'Domein'!BD199)+1,"")))</f>
        <v/>
      </c>
      <c r="BE200" t="str">
        <f t="shared" si="3"/>
        <v/>
      </c>
    </row>
    <row r="201" spans="20:57" x14ac:dyDescent="0.2">
      <c r="T201" s="4" t="s">
        <v>7372</v>
      </c>
      <c r="W201" s="4" t="s">
        <v>8527</v>
      </c>
      <c r="X201" s="4" t="s">
        <v>674</v>
      </c>
      <c r="Y201" s="4"/>
      <c r="Z201" s="4"/>
      <c r="AA201" s="4"/>
      <c r="AI201" s="4"/>
      <c r="AS201" s="4" t="s">
        <v>8453</v>
      </c>
      <c r="AT201" s="4" t="s">
        <v>8454</v>
      </c>
      <c r="AU201" s="4" t="s">
        <v>456</v>
      </c>
      <c r="AV201" s="4" t="s">
        <v>680</v>
      </c>
      <c r="AW201" s="4" t="s">
        <v>724</v>
      </c>
      <c r="AX201" s="4"/>
      <c r="AY201" s="4"/>
      <c r="AZ201" s="4"/>
      <c r="BA201" s="4"/>
      <c r="BB201" s="4"/>
      <c r="BC201" s="4">
        <v>40</v>
      </c>
      <c r="BD201" t="str">
        <f>IF(AND(ADHOC!$G$15="",ADHOC!$S$4=""),"",IF(ADHOC!$G$15&lt;&gt;"",IF(ADHOC!$G$15=LEFT(Domein!$AS201,LEN(ADHOC!$G$15)),MAX(Domein!BD$1:'Domein'!BD200)+1,""),IF(ADHOC!$S$4=LEFT(Domein!$AS201,LEN(ADHOC!$S$4)),MAX(Domein!BD$1:'Domein'!BD200)+1,"")))</f>
        <v/>
      </c>
      <c r="BE201" t="str">
        <f t="shared" si="3"/>
        <v/>
      </c>
    </row>
    <row r="202" spans="20:57" x14ac:dyDescent="0.2">
      <c r="T202" s="4" t="s">
        <v>580</v>
      </c>
      <c r="W202" s="4" t="s">
        <v>33258</v>
      </c>
      <c r="X202" s="4" t="s">
        <v>674</v>
      </c>
      <c r="Y202" s="4"/>
      <c r="Z202" s="4"/>
      <c r="AA202" s="4"/>
      <c r="AI202" s="4"/>
      <c r="AS202" s="4" t="s">
        <v>21017</v>
      </c>
      <c r="AT202" s="4" t="s">
        <v>21018</v>
      </c>
      <c r="AU202" s="4" t="s">
        <v>456</v>
      </c>
      <c r="AV202" s="4" t="s">
        <v>673</v>
      </c>
      <c r="AW202" s="4" t="s">
        <v>701</v>
      </c>
      <c r="AX202" s="4"/>
      <c r="AY202" s="4"/>
      <c r="AZ202" s="4"/>
      <c r="BA202" s="4"/>
      <c r="BB202" s="4"/>
      <c r="BC202" s="4">
        <v>40</v>
      </c>
      <c r="BD202" t="str">
        <f>IF(AND(ADHOC!$G$15="",ADHOC!$S$4=""),"",IF(ADHOC!$G$15&lt;&gt;"",IF(ADHOC!$G$15=LEFT(Domein!$AS202,LEN(ADHOC!$G$15)),MAX(Domein!BD$1:'Domein'!BD201)+1,""),IF(ADHOC!$S$4=LEFT(Domein!$AS202,LEN(ADHOC!$S$4)),MAX(Domein!BD$1:'Domein'!BD201)+1,"")))</f>
        <v/>
      </c>
      <c r="BE202" t="str">
        <f t="shared" si="3"/>
        <v/>
      </c>
    </row>
    <row r="203" spans="20:57" x14ac:dyDescent="0.2">
      <c r="T203" s="4" t="s">
        <v>8481</v>
      </c>
      <c r="W203" s="4" t="s">
        <v>14365</v>
      </c>
      <c r="X203" s="4" t="s">
        <v>674</v>
      </c>
      <c r="Y203" s="4"/>
      <c r="Z203" s="4"/>
      <c r="AA203" s="4"/>
      <c r="AI203" s="4"/>
      <c r="AS203" s="4" t="s">
        <v>17324</v>
      </c>
      <c r="AT203" s="4" t="s">
        <v>17325</v>
      </c>
      <c r="AU203" s="4" t="s">
        <v>456</v>
      </c>
      <c r="AV203" s="4" t="s">
        <v>16265</v>
      </c>
      <c r="AW203" s="4" t="s">
        <v>701</v>
      </c>
      <c r="AX203" s="4"/>
      <c r="AY203" s="4"/>
      <c r="AZ203" s="4"/>
      <c r="BA203" s="4"/>
      <c r="BB203" s="4"/>
      <c r="BC203" s="4">
        <v>40</v>
      </c>
      <c r="BD203" t="str">
        <f>IF(AND(ADHOC!$G$15="",ADHOC!$S$4=""),"",IF(ADHOC!$G$15&lt;&gt;"",IF(ADHOC!$G$15=LEFT(Domein!$AS203,LEN(ADHOC!$G$15)),MAX(Domein!BD$1:'Domein'!BD202)+1,""),IF(ADHOC!$S$4=LEFT(Domein!$AS203,LEN(ADHOC!$S$4)),MAX(Domein!BD$1:'Domein'!BD202)+1,"")))</f>
        <v/>
      </c>
      <c r="BE203" t="str">
        <f t="shared" si="3"/>
        <v/>
      </c>
    </row>
    <row r="204" spans="20:57" x14ac:dyDescent="0.2">
      <c r="T204" s="4" t="s">
        <v>8482</v>
      </c>
      <c r="W204" s="4" t="s">
        <v>14366</v>
      </c>
      <c r="X204" s="4" t="s">
        <v>674</v>
      </c>
      <c r="Y204" s="4"/>
      <c r="Z204" s="4"/>
      <c r="AA204" s="4"/>
      <c r="AI204" s="4"/>
      <c r="AS204" s="4" t="s">
        <v>16276</v>
      </c>
      <c r="AT204" s="4" t="s">
        <v>16277</v>
      </c>
      <c r="AU204" s="4" t="s">
        <v>456</v>
      </c>
      <c r="AV204" s="4" t="s">
        <v>673</v>
      </c>
      <c r="AW204" s="4" t="s">
        <v>701</v>
      </c>
      <c r="AX204" s="4"/>
      <c r="AY204" s="4"/>
      <c r="AZ204" s="4"/>
      <c r="BA204" s="4"/>
      <c r="BB204" s="4"/>
      <c r="BC204" s="4">
        <v>40</v>
      </c>
      <c r="BD204" t="str">
        <f>IF(AND(ADHOC!$G$15="",ADHOC!$S$4=""),"",IF(ADHOC!$G$15&lt;&gt;"",IF(ADHOC!$G$15=LEFT(Domein!$AS204,LEN(ADHOC!$G$15)),MAX(Domein!BD$1:'Domein'!BD203)+1,""),IF(ADHOC!$S$4=LEFT(Domein!$AS204,LEN(ADHOC!$S$4)),MAX(Domein!BD$1:'Domein'!BD203)+1,"")))</f>
        <v/>
      </c>
      <c r="BE204" t="str">
        <f t="shared" si="3"/>
        <v/>
      </c>
    </row>
    <row r="205" spans="20:57" x14ac:dyDescent="0.2">
      <c r="T205" s="4" t="s">
        <v>581</v>
      </c>
      <c r="W205" s="4" t="s">
        <v>10834</v>
      </c>
      <c r="X205" s="4" t="s">
        <v>674</v>
      </c>
      <c r="Y205" s="4"/>
      <c r="Z205" s="4"/>
      <c r="AA205" s="4"/>
      <c r="AI205" s="4"/>
      <c r="AS205" s="4" t="s">
        <v>31707</v>
      </c>
      <c r="AT205" s="4" t="s">
        <v>31708</v>
      </c>
      <c r="AU205" s="4" t="s">
        <v>456</v>
      </c>
      <c r="AV205" s="4" t="s">
        <v>671</v>
      </c>
      <c r="AW205" s="4" t="s">
        <v>701</v>
      </c>
      <c r="AX205" s="4"/>
      <c r="AY205" s="4"/>
      <c r="AZ205" s="4"/>
      <c r="BA205" s="4"/>
      <c r="BB205" s="4"/>
      <c r="BC205" s="4">
        <v>40</v>
      </c>
      <c r="BD205" t="str">
        <f>IF(AND(ADHOC!$G$15="",ADHOC!$S$4=""),"",IF(ADHOC!$G$15&lt;&gt;"",IF(ADHOC!$G$15=LEFT(Domein!$AS205,LEN(ADHOC!$G$15)),MAX(Domein!BD$1:'Domein'!BD204)+1,""),IF(ADHOC!$S$4=LEFT(Domein!$AS205,LEN(ADHOC!$S$4)),MAX(Domein!BD$1:'Domein'!BD204)+1,"")))</f>
        <v/>
      </c>
      <c r="BE205" t="str">
        <f t="shared" si="3"/>
        <v/>
      </c>
    </row>
    <row r="206" spans="20:57" x14ac:dyDescent="0.2">
      <c r="T206" s="4" t="s">
        <v>7001</v>
      </c>
      <c r="W206" s="4" t="s">
        <v>22039</v>
      </c>
      <c r="X206" s="4" t="s">
        <v>674</v>
      </c>
      <c r="Y206" s="4"/>
      <c r="Z206" s="4"/>
      <c r="AA206" s="4"/>
      <c r="AI206" s="4"/>
      <c r="AS206" s="4" t="s">
        <v>16469</v>
      </c>
      <c r="AT206" s="4" t="s">
        <v>16470</v>
      </c>
      <c r="AU206" s="4" t="s">
        <v>456</v>
      </c>
      <c r="AV206" s="4" t="s">
        <v>678</v>
      </c>
      <c r="AW206" s="4" t="s">
        <v>701</v>
      </c>
      <c r="AX206" s="4"/>
      <c r="AY206" s="4"/>
      <c r="AZ206" s="4"/>
      <c r="BA206" s="4"/>
      <c r="BB206" s="4"/>
      <c r="BC206" s="4">
        <v>40</v>
      </c>
      <c r="BD206" t="str">
        <f>IF(AND(ADHOC!$G$15="",ADHOC!$S$4=""),"",IF(ADHOC!$G$15&lt;&gt;"",IF(ADHOC!$G$15=LEFT(Domein!$AS206,LEN(ADHOC!$G$15)),MAX(Domein!BD$1:'Domein'!BD205)+1,""),IF(ADHOC!$S$4=LEFT(Domein!$AS206,LEN(ADHOC!$S$4)),MAX(Domein!BD$1:'Domein'!BD205)+1,"")))</f>
        <v/>
      </c>
      <c r="BE206" t="str">
        <f t="shared" si="3"/>
        <v/>
      </c>
    </row>
    <row r="207" spans="20:57" x14ac:dyDescent="0.2">
      <c r="T207" s="4" t="s">
        <v>582</v>
      </c>
      <c r="W207" s="4" t="s">
        <v>8117</v>
      </c>
      <c r="X207" s="4" t="s">
        <v>674</v>
      </c>
      <c r="Y207" s="4"/>
      <c r="Z207" s="4"/>
      <c r="AA207" s="4"/>
      <c r="AI207" s="4"/>
      <c r="AS207" s="4" t="s">
        <v>16471</v>
      </c>
      <c r="AT207" s="4" t="s">
        <v>16472</v>
      </c>
      <c r="AU207" s="4" t="s">
        <v>456</v>
      </c>
      <c r="AV207" s="4" t="s">
        <v>678</v>
      </c>
      <c r="AW207" s="4" t="s">
        <v>701</v>
      </c>
      <c r="AX207" s="4"/>
      <c r="AY207" s="4"/>
      <c r="AZ207" s="4"/>
      <c r="BA207" s="4"/>
      <c r="BB207" s="4"/>
      <c r="BC207" s="4">
        <v>40</v>
      </c>
      <c r="BD207" t="str">
        <f>IF(AND(ADHOC!$G$15="",ADHOC!$S$4=""),"",IF(ADHOC!$G$15&lt;&gt;"",IF(ADHOC!$G$15=LEFT(Domein!$AS207,LEN(ADHOC!$G$15)),MAX(Domein!BD$1:'Domein'!BD206)+1,""),IF(ADHOC!$S$4=LEFT(Domein!$AS207,LEN(ADHOC!$S$4)),MAX(Domein!BD$1:'Domein'!BD206)+1,"")))</f>
        <v/>
      </c>
      <c r="BE207" t="str">
        <f t="shared" si="3"/>
        <v/>
      </c>
    </row>
    <row r="208" spans="20:57" x14ac:dyDescent="0.2">
      <c r="T208" s="4" t="s">
        <v>7373</v>
      </c>
      <c r="W208" s="4" t="s">
        <v>13756</v>
      </c>
      <c r="X208" s="4" t="s">
        <v>674</v>
      </c>
      <c r="Y208" s="4"/>
      <c r="Z208" s="4"/>
      <c r="AA208" s="4"/>
      <c r="AI208" s="4"/>
      <c r="AS208" s="4" t="s">
        <v>21019</v>
      </c>
      <c r="AT208" s="4" t="s">
        <v>21020</v>
      </c>
      <c r="AU208" s="4" t="s">
        <v>456</v>
      </c>
      <c r="AV208" s="4" t="s">
        <v>673</v>
      </c>
      <c r="AW208" s="4" t="s">
        <v>701</v>
      </c>
      <c r="AX208" s="4"/>
      <c r="AY208" s="4"/>
      <c r="AZ208" s="4"/>
      <c r="BA208" s="4"/>
      <c r="BB208" s="4"/>
      <c r="BC208" s="4">
        <v>40</v>
      </c>
      <c r="BD208" t="str">
        <f>IF(AND(ADHOC!$G$15="",ADHOC!$S$4=""),"",IF(ADHOC!$G$15&lt;&gt;"",IF(ADHOC!$G$15=LEFT(Domein!$AS208,LEN(ADHOC!$G$15)),MAX(Domein!BD$1:'Domein'!BD207)+1,""),IF(ADHOC!$S$4=LEFT(Domein!$AS208,LEN(ADHOC!$S$4)),MAX(Domein!BD$1:'Domein'!BD207)+1,"")))</f>
        <v/>
      </c>
      <c r="BE208" t="str">
        <f t="shared" si="3"/>
        <v/>
      </c>
    </row>
    <row r="209" spans="20:57" x14ac:dyDescent="0.2">
      <c r="T209" s="4" t="s">
        <v>7374</v>
      </c>
      <c r="W209" s="4" t="s">
        <v>8528</v>
      </c>
      <c r="X209" s="4" t="s">
        <v>674</v>
      </c>
      <c r="Y209" s="4"/>
      <c r="Z209" s="4"/>
      <c r="AA209" s="4"/>
      <c r="AI209" s="4"/>
      <c r="AS209" s="4" t="s">
        <v>15622</v>
      </c>
      <c r="AT209" s="4" t="s">
        <v>15623</v>
      </c>
      <c r="AU209" s="4" t="s">
        <v>456</v>
      </c>
      <c r="AV209" s="4" t="s">
        <v>671</v>
      </c>
      <c r="AW209" s="4" t="s">
        <v>1167</v>
      </c>
      <c r="AX209" s="4"/>
      <c r="AY209" s="4"/>
      <c r="AZ209" s="4"/>
      <c r="BA209" s="4"/>
      <c r="BB209" s="4"/>
      <c r="BC209" s="4">
        <v>40</v>
      </c>
      <c r="BD209" t="str">
        <f>IF(AND(ADHOC!$G$15="",ADHOC!$S$4=""),"",IF(ADHOC!$G$15&lt;&gt;"",IF(ADHOC!$G$15=LEFT(Domein!$AS209,LEN(ADHOC!$G$15)),MAX(Domein!BD$1:'Domein'!BD208)+1,""),IF(ADHOC!$S$4=LEFT(Domein!$AS209,LEN(ADHOC!$S$4)),MAX(Domein!BD$1:'Domein'!BD208)+1,"")))</f>
        <v/>
      </c>
      <c r="BE209" t="str">
        <f t="shared" si="3"/>
        <v/>
      </c>
    </row>
    <row r="210" spans="20:57" x14ac:dyDescent="0.2">
      <c r="T210" s="4" t="s">
        <v>7375</v>
      </c>
      <c r="W210" s="4" t="s">
        <v>775</v>
      </c>
      <c r="X210" s="4" t="s">
        <v>674</v>
      </c>
      <c r="Y210" s="4"/>
      <c r="Z210" s="4"/>
      <c r="AA210" s="4"/>
      <c r="AI210" s="4"/>
      <c r="AS210" s="4" t="s">
        <v>13778</v>
      </c>
      <c r="AT210" s="4" t="s">
        <v>13779</v>
      </c>
      <c r="AU210" s="4" t="s">
        <v>456</v>
      </c>
      <c r="AV210" s="4" t="s">
        <v>671</v>
      </c>
      <c r="AW210" s="4" t="s">
        <v>701</v>
      </c>
      <c r="AX210" s="4"/>
      <c r="AY210" s="4"/>
      <c r="AZ210" s="4"/>
      <c r="BA210" s="4"/>
      <c r="BB210" s="4"/>
      <c r="BC210" s="4">
        <v>40</v>
      </c>
      <c r="BD210" t="str">
        <f>IF(AND(ADHOC!$G$15="",ADHOC!$S$4=""),"",IF(ADHOC!$G$15&lt;&gt;"",IF(ADHOC!$G$15=LEFT(Domein!$AS210,LEN(ADHOC!$G$15)),MAX(Domein!BD$1:'Domein'!BD209)+1,""),IF(ADHOC!$S$4=LEFT(Domein!$AS210,LEN(ADHOC!$S$4)),MAX(Domein!BD$1:'Domein'!BD209)+1,"")))</f>
        <v/>
      </c>
      <c r="BE210" t="str">
        <f t="shared" si="3"/>
        <v/>
      </c>
    </row>
    <row r="211" spans="20:57" x14ac:dyDescent="0.2">
      <c r="T211" s="4" t="s">
        <v>7376</v>
      </c>
      <c r="W211" s="4" t="s">
        <v>7666</v>
      </c>
      <c r="X211" s="4" t="s">
        <v>674</v>
      </c>
      <c r="Y211" s="4"/>
      <c r="Z211" s="4"/>
      <c r="AA211" s="4"/>
      <c r="AI211" s="4"/>
      <c r="AS211" s="4" t="s">
        <v>16338</v>
      </c>
      <c r="AT211" s="4" t="s">
        <v>13719</v>
      </c>
      <c r="AU211" s="4" t="s">
        <v>456</v>
      </c>
      <c r="AV211" s="4" t="s">
        <v>16265</v>
      </c>
      <c r="AW211" s="4" t="s">
        <v>1167</v>
      </c>
      <c r="AX211" s="4"/>
      <c r="AY211" s="4"/>
      <c r="AZ211" s="4"/>
      <c r="BA211" s="4"/>
      <c r="BB211" s="4"/>
      <c r="BC211" s="4">
        <v>40</v>
      </c>
      <c r="BD211" t="str">
        <f>IF(AND(ADHOC!$G$15="",ADHOC!$S$4=""),"",IF(ADHOC!$G$15&lt;&gt;"",IF(ADHOC!$G$15=LEFT(Domein!$AS211,LEN(ADHOC!$G$15)),MAX(Domein!BD$1:'Domein'!BD210)+1,""),IF(ADHOC!$S$4=LEFT(Domein!$AS211,LEN(ADHOC!$S$4)),MAX(Domein!BD$1:'Domein'!BD210)+1,"")))</f>
        <v/>
      </c>
      <c r="BE211" t="str">
        <f t="shared" si="3"/>
        <v/>
      </c>
    </row>
    <row r="212" spans="20:57" x14ac:dyDescent="0.2">
      <c r="T212" s="4" t="s">
        <v>8384</v>
      </c>
      <c r="W212" s="4" t="s">
        <v>776</v>
      </c>
      <c r="X212" s="4" t="s">
        <v>674</v>
      </c>
      <c r="Y212" s="4"/>
      <c r="Z212" s="4"/>
      <c r="AA212" s="4"/>
      <c r="AI212" s="4"/>
      <c r="AS212" s="4" t="s">
        <v>13780</v>
      </c>
      <c r="AT212" s="4" t="s">
        <v>13781</v>
      </c>
      <c r="AU212" s="4" t="s">
        <v>456</v>
      </c>
      <c r="AV212" s="4" t="s">
        <v>671</v>
      </c>
      <c r="AW212" s="4" t="s">
        <v>701</v>
      </c>
      <c r="AX212" s="4"/>
      <c r="AY212" s="4"/>
      <c r="AZ212" s="4"/>
      <c r="BA212" s="4"/>
      <c r="BB212" s="4"/>
      <c r="BC212" s="4">
        <v>40</v>
      </c>
      <c r="BD212" t="str">
        <f>IF(AND(ADHOC!$G$15="",ADHOC!$S$4=""),"",IF(ADHOC!$G$15&lt;&gt;"",IF(ADHOC!$G$15=LEFT(Domein!$AS212,LEN(ADHOC!$G$15)),MAX(Domein!BD$1:'Domein'!BD211)+1,""),IF(ADHOC!$S$4=LEFT(Domein!$AS212,LEN(ADHOC!$S$4)),MAX(Domein!BD$1:'Domein'!BD211)+1,"")))</f>
        <v/>
      </c>
      <c r="BE212" t="str">
        <f t="shared" si="3"/>
        <v/>
      </c>
    </row>
    <row r="213" spans="20:57" x14ac:dyDescent="0.2">
      <c r="T213" s="4" t="s">
        <v>8483</v>
      </c>
      <c r="W213" s="4" t="s">
        <v>8529</v>
      </c>
      <c r="X213" s="4" t="s">
        <v>674</v>
      </c>
      <c r="Y213" s="4"/>
      <c r="Z213" s="4"/>
      <c r="AA213" s="4"/>
      <c r="AI213" s="4"/>
      <c r="AS213" s="4" t="s">
        <v>14742</v>
      </c>
      <c r="AT213" s="4" t="s">
        <v>14743</v>
      </c>
      <c r="AU213" s="4" t="s">
        <v>456</v>
      </c>
      <c r="AV213" s="4" t="s">
        <v>671</v>
      </c>
      <c r="AW213" s="4" t="s">
        <v>701</v>
      </c>
      <c r="AX213" s="4"/>
      <c r="AY213" s="4"/>
      <c r="AZ213" s="4"/>
      <c r="BA213" s="4"/>
      <c r="BB213" s="4"/>
      <c r="BC213" s="4">
        <v>40</v>
      </c>
      <c r="BD213" t="str">
        <f>IF(AND(ADHOC!$G$15="",ADHOC!$S$4=""),"",IF(ADHOC!$G$15&lt;&gt;"",IF(ADHOC!$G$15=LEFT(Domein!$AS213,LEN(ADHOC!$G$15)),MAX(Domein!BD$1:'Domein'!BD212)+1,""),IF(ADHOC!$S$4=LEFT(Domein!$AS213,LEN(ADHOC!$S$4)),MAX(Domein!BD$1:'Domein'!BD212)+1,"")))</f>
        <v/>
      </c>
      <c r="BE213" t="str">
        <f t="shared" si="3"/>
        <v/>
      </c>
    </row>
    <row r="214" spans="20:57" x14ac:dyDescent="0.2">
      <c r="T214" s="4" t="s">
        <v>7377</v>
      </c>
      <c r="W214" s="4" t="s">
        <v>777</v>
      </c>
      <c r="X214" s="4" t="s">
        <v>674</v>
      </c>
      <c r="Y214" s="4"/>
      <c r="Z214" s="4"/>
      <c r="AA214" s="4"/>
      <c r="AI214" s="4"/>
      <c r="AS214" s="4" t="s">
        <v>13732</v>
      </c>
      <c r="AT214" s="4" t="s">
        <v>13782</v>
      </c>
      <c r="AU214" s="4" t="s">
        <v>456</v>
      </c>
      <c r="AV214" s="4" t="s">
        <v>671</v>
      </c>
      <c r="AW214" s="4" t="s">
        <v>724</v>
      </c>
      <c r="AX214" s="4"/>
      <c r="AY214" s="4">
        <v>197306</v>
      </c>
      <c r="AZ214" s="4">
        <v>502028</v>
      </c>
      <c r="BA214" s="4" t="s">
        <v>22040</v>
      </c>
      <c r="BB214" s="4" t="s">
        <v>22041</v>
      </c>
      <c r="BC214" s="4">
        <v>40</v>
      </c>
      <c r="BD214" t="str">
        <f>IF(AND(ADHOC!$G$15="",ADHOC!$S$4=""),"",IF(ADHOC!$G$15&lt;&gt;"",IF(ADHOC!$G$15=LEFT(Domein!$AS214,LEN(ADHOC!$G$15)),MAX(Domein!BD$1:'Domein'!BD213)+1,""),IF(ADHOC!$S$4=LEFT(Domein!$AS214,LEN(ADHOC!$S$4)),MAX(Domein!BD$1:'Domein'!BD213)+1,"")))</f>
        <v/>
      </c>
      <c r="BE214" t="str">
        <f t="shared" si="3"/>
        <v/>
      </c>
    </row>
    <row r="215" spans="20:57" x14ac:dyDescent="0.2">
      <c r="T215" s="4" t="s">
        <v>7378</v>
      </c>
      <c r="W215" s="4" t="s">
        <v>778</v>
      </c>
      <c r="X215" s="4" t="s">
        <v>674</v>
      </c>
      <c r="Y215" s="4"/>
      <c r="Z215" s="4"/>
      <c r="AA215" s="4"/>
      <c r="AI215" s="4"/>
      <c r="AS215" s="4" t="s">
        <v>13733</v>
      </c>
      <c r="AT215" s="4" t="s">
        <v>13783</v>
      </c>
      <c r="AU215" s="4" t="s">
        <v>456</v>
      </c>
      <c r="AV215" s="4" t="s">
        <v>671</v>
      </c>
      <c r="AW215" s="4" t="s">
        <v>724</v>
      </c>
      <c r="AX215" s="4"/>
      <c r="AY215" s="4">
        <v>197306</v>
      </c>
      <c r="AZ215" s="4">
        <v>502028</v>
      </c>
      <c r="BA215" s="4" t="s">
        <v>22040</v>
      </c>
      <c r="BB215" s="4" t="s">
        <v>22041</v>
      </c>
      <c r="BC215" s="4">
        <v>40</v>
      </c>
      <c r="BD215" t="str">
        <f>IF(AND(ADHOC!$G$15="",ADHOC!$S$4=""),"",IF(ADHOC!$G$15&lt;&gt;"",IF(ADHOC!$G$15=LEFT(Domein!$AS215,LEN(ADHOC!$G$15)),MAX(Domein!BD$1:'Domein'!BD214)+1,""),IF(ADHOC!$S$4=LEFT(Domein!$AS215,LEN(ADHOC!$S$4)),MAX(Domein!BD$1:'Domein'!BD214)+1,"")))</f>
        <v/>
      </c>
      <c r="BE215" t="str">
        <f t="shared" si="3"/>
        <v/>
      </c>
    </row>
    <row r="216" spans="20:57" x14ac:dyDescent="0.2">
      <c r="T216" s="4" t="s">
        <v>7379</v>
      </c>
      <c r="W216" s="4" t="s">
        <v>22017</v>
      </c>
      <c r="X216" s="4" t="s">
        <v>674</v>
      </c>
      <c r="Y216" s="4"/>
      <c r="Z216" s="4"/>
      <c r="AA216" s="4"/>
      <c r="AI216" s="4"/>
      <c r="AS216" s="4" t="s">
        <v>13784</v>
      </c>
      <c r="AT216" s="4" t="s">
        <v>13785</v>
      </c>
      <c r="AU216" s="4" t="s">
        <v>456</v>
      </c>
      <c r="AV216" s="4" t="s">
        <v>671</v>
      </c>
      <c r="AW216" s="4" t="s">
        <v>724</v>
      </c>
      <c r="AX216" s="4"/>
      <c r="AY216" s="4"/>
      <c r="AZ216" s="4"/>
      <c r="BA216" s="4"/>
      <c r="BB216" s="4"/>
      <c r="BC216" s="4">
        <v>40</v>
      </c>
      <c r="BD216" t="str">
        <f>IF(AND(ADHOC!$G$15="",ADHOC!$S$4=""),"",IF(ADHOC!$G$15&lt;&gt;"",IF(ADHOC!$G$15=LEFT(Domein!$AS216,LEN(ADHOC!$G$15)),MAX(Domein!BD$1:'Domein'!BD215)+1,""),IF(ADHOC!$S$4=LEFT(Domein!$AS216,LEN(ADHOC!$S$4)),MAX(Domein!BD$1:'Domein'!BD215)+1,"")))</f>
        <v/>
      </c>
      <c r="BE216" t="str">
        <f t="shared" si="3"/>
        <v/>
      </c>
    </row>
    <row r="217" spans="20:57" x14ac:dyDescent="0.2">
      <c r="T217" s="4" t="s">
        <v>583</v>
      </c>
      <c r="W217" s="4" t="s">
        <v>7013</v>
      </c>
      <c r="X217" s="4" t="s">
        <v>674</v>
      </c>
      <c r="Y217" s="4"/>
      <c r="Z217" s="4"/>
      <c r="AA217" s="4"/>
      <c r="AI217" s="4"/>
      <c r="AS217" s="4" t="s">
        <v>33192</v>
      </c>
      <c r="AT217" s="4" t="s">
        <v>33193</v>
      </c>
      <c r="AU217" s="4" t="s">
        <v>456</v>
      </c>
      <c r="AV217" s="4" t="s">
        <v>679</v>
      </c>
      <c r="AW217" s="4" t="s">
        <v>724</v>
      </c>
      <c r="AX217" s="4"/>
      <c r="AY217" s="4"/>
      <c r="AZ217" s="4"/>
      <c r="BA217" s="4"/>
      <c r="BB217" s="4"/>
      <c r="BC217" s="4">
        <v>40</v>
      </c>
      <c r="BD217" t="str">
        <f>IF(AND(ADHOC!$G$15="",ADHOC!$S$4=""),"",IF(ADHOC!$G$15&lt;&gt;"",IF(ADHOC!$G$15=LEFT(Domein!$AS217,LEN(ADHOC!$G$15)),MAX(Domein!BD$1:'Domein'!BD216)+1,""),IF(ADHOC!$S$4=LEFT(Domein!$AS217,LEN(ADHOC!$S$4)),MAX(Domein!BD$1:'Domein'!BD216)+1,"")))</f>
        <v/>
      </c>
      <c r="BE217" t="str">
        <f t="shared" si="3"/>
        <v/>
      </c>
    </row>
    <row r="218" spans="20:57" x14ac:dyDescent="0.2">
      <c r="T218" s="4" t="s">
        <v>8385</v>
      </c>
      <c r="W218" s="4" t="s">
        <v>8530</v>
      </c>
      <c r="X218" s="4" t="s">
        <v>674</v>
      </c>
      <c r="Y218" s="4"/>
      <c r="Z218" s="4"/>
      <c r="AA218" s="4"/>
      <c r="AI218" s="4"/>
      <c r="AS218" s="4" t="s">
        <v>33194</v>
      </c>
      <c r="AT218" s="4" t="s">
        <v>33195</v>
      </c>
      <c r="AU218" s="4" t="s">
        <v>456</v>
      </c>
      <c r="AV218" s="4" t="s">
        <v>679</v>
      </c>
      <c r="AW218" s="4" t="s">
        <v>724</v>
      </c>
      <c r="AX218" s="4"/>
      <c r="AY218" s="4"/>
      <c r="AZ218" s="4"/>
      <c r="BA218" s="4"/>
      <c r="BB218" s="4"/>
      <c r="BC218" s="4">
        <v>40</v>
      </c>
      <c r="BD218" t="str">
        <f>IF(AND(ADHOC!$G$15="",ADHOC!$S$4=""),"",IF(ADHOC!$G$15&lt;&gt;"",IF(ADHOC!$G$15=LEFT(Domein!$AS218,LEN(ADHOC!$G$15)),MAX(Domein!BD$1:'Domein'!BD217)+1,""),IF(ADHOC!$S$4=LEFT(Domein!$AS218,LEN(ADHOC!$S$4)),MAX(Domein!BD$1:'Domein'!BD217)+1,"")))</f>
        <v/>
      </c>
      <c r="BE218" t="str">
        <f t="shared" si="3"/>
        <v/>
      </c>
    </row>
    <row r="219" spans="20:57" x14ac:dyDescent="0.2">
      <c r="T219" s="4" t="s">
        <v>7002</v>
      </c>
      <c r="W219" s="4" t="s">
        <v>12059</v>
      </c>
      <c r="X219" s="4" t="s">
        <v>674</v>
      </c>
      <c r="Y219" s="4"/>
      <c r="Z219" s="4"/>
      <c r="AA219" s="4"/>
      <c r="AI219" s="4"/>
      <c r="AS219" s="4" t="s">
        <v>15701</v>
      </c>
      <c r="AT219" s="4" t="s">
        <v>8649</v>
      </c>
      <c r="AU219" s="4" t="s">
        <v>456</v>
      </c>
      <c r="AV219" s="4" t="s">
        <v>7512</v>
      </c>
      <c r="AW219" s="4" t="s">
        <v>724</v>
      </c>
      <c r="AX219" s="4"/>
      <c r="AY219" s="4"/>
      <c r="AZ219" s="4"/>
      <c r="BA219" s="4"/>
      <c r="BB219" s="4"/>
      <c r="BC219" s="4">
        <v>40</v>
      </c>
      <c r="BD219" t="str">
        <f>IF(AND(ADHOC!$G$15="",ADHOC!$S$4=""),"",IF(ADHOC!$G$15&lt;&gt;"",IF(ADHOC!$G$15=LEFT(Domein!$AS219,LEN(ADHOC!$G$15)),MAX(Domein!BD$1:'Domein'!BD218)+1,""),IF(ADHOC!$S$4=LEFT(Domein!$AS219,LEN(ADHOC!$S$4)),MAX(Domein!BD$1:'Domein'!BD218)+1,"")))</f>
        <v/>
      </c>
      <c r="BE219" t="str">
        <f t="shared" si="3"/>
        <v/>
      </c>
    </row>
    <row r="220" spans="20:57" x14ac:dyDescent="0.2">
      <c r="T220" s="4" t="s">
        <v>7380</v>
      </c>
      <c r="W220" s="4" t="s">
        <v>779</v>
      </c>
      <c r="X220" s="4" t="s">
        <v>674</v>
      </c>
      <c r="Y220" s="4"/>
      <c r="Z220" s="4"/>
      <c r="AA220" s="4"/>
      <c r="AI220" s="4"/>
      <c r="AS220" s="4" t="s">
        <v>33196</v>
      </c>
      <c r="AT220" s="4" t="s">
        <v>33197</v>
      </c>
      <c r="AU220" s="4" t="s">
        <v>456</v>
      </c>
      <c r="AV220" s="4" t="s">
        <v>679</v>
      </c>
      <c r="AW220" s="4" t="s">
        <v>724</v>
      </c>
      <c r="AX220" s="4"/>
      <c r="AY220" s="4"/>
      <c r="AZ220" s="4"/>
      <c r="BA220" s="4"/>
      <c r="BB220" s="4"/>
      <c r="BC220" s="4">
        <v>40</v>
      </c>
      <c r="BD220" t="str">
        <f>IF(AND(ADHOC!$G$15="",ADHOC!$S$4=""),"",IF(ADHOC!$G$15&lt;&gt;"",IF(ADHOC!$G$15=LEFT(Domein!$AS220,LEN(ADHOC!$G$15)),MAX(Domein!BD$1:'Domein'!BD219)+1,""),IF(ADHOC!$S$4=LEFT(Domein!$AS220,LEN(ADHOC!$S$4)),MAX(Domein!BD$1:'Domein'!BD219)+1,"")))</f>
        <v/>
      </c>
      <c r="BE220" t="str">
        <f t="shared" si="3"/>
        <v/>
      </c>
    </row>
    <row r="221" spans="20:57" x14ac:dyDescent="0.2">
      <c r="T221" s="4" t="s">
        <v>584</v>
      </c>
      <c r="W221" s="4" t="s">
        <v>780</v>
      </c>
      <c r="X221" s="4" t="s">
        <v>674</v>
      </c>
      <c r="Y221" s="4"/>
      <c r="Z221" s="4"/>
      <c r="AA221" s="4"/>
      <c r="AI221" s="4"/>
      <c r="AS221" s="4" t="s">
        <v>33198</v>
      </c>
      <c r="AT221" s="4" t="s">
        <v>33199</v>
      </c>
      <c r="AU221" s="4" t="s">
        <v>456</v>
      </c>
      <c r="AV221" s="4" t="s">
        <v>679</v>
      </c>
      <c r="AW221" s="4" t="s">
        <v>724</v>
      </c>
      <c r="AX221" s="4"/>
      <c r="AY221" s="4"/>
      <c r="AZ221" s="4"/>
      <c r="BA221" s="4"/>
      <c r="BB221" s="4"/>
      <c r="BC221" s="4">
        <v>40</v>
      </c>
      <c r="BD221" t="str">
        <f>IF(AND(ADHOC!$G$15="",ADHOC!$S$4=""),"",IF(ADHOC!$G$15&lt;&gt;"",IF(ADHOC!$G$15=LEFT(Domein!$AS221,LEN(ADHOC!$G$15)),MAX(Domein!BD$1:'Domein'!BD220)+1,""),IF(ADHOC!$S$4=LEFT(Domein!$AS221,LEN(ADHOC!$S$4)),MAX(Domein!BD$1:'Domein'!BD220)+1,"")))</f>
        <v/>
      </c>
      <c r="BE221" t="str">
        <f t="shared" si="3"/>
        <v/>
      </c>
    </row>
    <row r="222" spans="20:57" x14ac:dyDescent="0.2">
      <c r="T222" s="4" t="s">
        <v>585</v>
      </c>
      <c r="W222" s="4" t="s">
        <v>12559</v>
      </c>
      <c r="X222" s="4" t="s">
        <v>674</v>
      </c>
      <c r="Y222" s="4"/>
      <c r="Z222" s="4"/>
      <c r="AA222" s="4"/>
      <c r="AI222" s="4"/>
      <c r="AS222" s="4" t="s">
        <v>16412</v>
      </c>
      <c r="AT222" s="4" t="s">
        <v>16413</v>
      </c>
      <c r="AU222" s="4" t="s">
        <v>456</v>
      </c>
      <c r="AV222" s="4" t="s">
        <v>16409</v>
      </c>
      <c r="AW222" s="4" t="s">
        <v>701</v>
      </c>
      <c r="AX222" s="4"/>
      <c r="AY222" s="4"/>
      <c r="AZ222" s="4"/>
      <c r="BA222" s="4"/>
      <c r="BB222" s="4"/>
      <c r="BC222" s="4">
        <v>40</v>
      </c>
      <c r="BD222" t="str">
        <f>IF(AND(ADHOC!$G$15="",ADHOC!$S$4=""),"",IF(ADHOC!$G$15&lt;&gt;"",IF(ADHOC!$G$15=LEFT(Domein!$AS222,LEN(ADHOC!$G$15)),MAX(Domein!BD$1:'Domein'!BD221)+1,""),IF(ADHOC!$S$4=LEFT(Domein!$AS222,LEN(ADHOC!$S$4)),MAX(Domein!BD$1:'Domein'!BD221)+1,"")))</f>
        <v/>
      </c>
      <c r="BE222" t="str">
        <f t="shared" si="3"/>
        <v/>
      </c>
    </row>
    <row r="223" spans="20:57" x14ac:dyDescent="0.2">
      <c r="T223" s="4" t="s">
        <v>586</v>
      </c>
      <c r="W223" s="4" t="s">
        <v>15308</v>
      </c>
      <c r="X223" s="4" t="s">
        <v>674</v>
      </c>
      <c r="Y223" s="4"/>
      <c r="Z223" s="4"/>
      <c r="AA223" s="4"/>
      <c r="AI223" s="4"/>
      <c r="AS223" s="4" t="s">
        <v>14648</v>
      </c>
      <c r="AT223" s="4" t="s">
        <v>14649</v>
      </c>
      <c r="AU223" s="4" t="s">
        <v>456</v>
      </c>
      <c r="AV223" s="4" t="s">
        <v>673</v>
      </c>
      <c r="AW223" s="4" t="s">
        <v>701</v>
      </c>
      <c r="AX223" s="4"/>
      <c r="AY223" s="4"/>
      <c r="AZ223" s="4"/>
      <c r="BA223" s="4"/>
      <c r="BB223" s="4"/>
      <c r="BC223" s="4">
        <v>40</v>
      </c>
      <c r="BD223" t="str">
        <f>IF(AND(ADHOC!$G$15="",ADHOC!$S$4=""),"",IF(ADHOC!$G$15&lt;&gt;"",IF(ADHOC!$G$15=LEFT(Domein!$AS223,LEN(ADHOC!$G$15)),MAX(Domein!BD$1:'Domein'!BD222)+1,""),IF(ADHOC!$S$4=LEFT(Domein!$AS223,LEN(ADHOC!$S$4)),MAX(Domein!BD$1:'Domein'!BD222)+1,"")))</f>
        <v/>
      </c>
      <c r="BE223" t="str">
        <f t="shared" si="3"/>
        <v/>
      </c>
    </row>
    <row r="224" spans="20:57" x14ac:dyDescent="0.2">
      <c r="T224" s="4" t="s">
        <v>587</v>
      </c>
      <c r="W224" s="4" t="s">
        <v>16461</v>
      </c>
      <c r="X224" s="4" t="s">
        <v>674</v>
      </c>
      <c r="Y224" s="4"/>
      <c r="Z224" s="4"/>
      <c r="AA224" s="4"/>
      <c r="AI224" s="4"/>
      <c r="AS224" s="4" t="s">
        <v>11055</v>
      </c>
      <c r="AT224" s="4" t="s">
        <v>16339</v>
      </c>
      <c r="AU224" s="4" t="s">
        <v>459</v>
      </c>
      <c r="AV224" s="4" t="s">
        <v>671</v>
      </c>
      <c r="AW224" s="4" t="s">
        <v>701</v>
      </c>
      <c r="AX224" s="4"/>
      <c r="AY224" s="4"/>
      <c r="AZ224" s="4"/>
      <c r="BA224" s="4"/>
      <c r="BB224" s="4"/>
      <c r="BC224" s="4">
        <v>40</v>
      </c>
      <c r="BD224" t="str">
        <f>IF(AND(ADHOC!$G$15="",ADHOC!$S$4=""),"",IF(ADHOC!$G$15&lt;&gt;"",IF(ADHOC!$G$15=LEFT(Domein!$AS224,LEN(ADHOC!$G$15)),MAX(Domein!BD$1:'Domein'!BD223)+1,""),IF(ADHOC!$S$4=LEFT(Domein!$AS224,LEN(ADHOC!$S$4)),MAX(Domein!BD$1:'Domein'!BD223)+1,"")))</f>
        <v/>
      </c>
      <c r="BE224" t="str">
        <f t="shared" si="3"/>
        <v/>
      </c>
    </row>
    <row r="225" spans="20:57" x14ac:dyDescent="0.2">
      <c r="T225" s="4" t="s">
        <v>7381</v>
      </c>
      <c r="W225" s="4" t="s">
        <v>781</v>
      </c>
      <c r="X225" s="4" t="s">
        <v>674</v>
      </c>
      <c r="Y225" s="4"/>
      <c r="Z225" s="4"/>
      <c r="AA225" s="4"/>
      <c r="AI225" s="4"/>
      <c r="AS225" s="4" t="s">
        <v>11321</v>
      </c>
      <c r="AT225" s="4" t="s">
        <v>11322</v>
      </c>
      <c r="AU225" s="4" t="s">
        <v>456</v>
      </c>
      <c r="AV225" s="4" t="s">
        <v>679</v>
      </c>
      <c r="AW225" s="4" t="s">
        <v>724</v>
      </c>
      <c r="AX225" s="4"/>
      <c r="AY225" s="4"/>
      <c r="AZ225" s="4"/>
      <c r="BA225" s="4"/>
      <c r="BB225" s="4"/>
      <c r="BC225" s="4">
        <v>40</v>
      </c>
      <c r="BD225" t="str">
        <f>IF(AND(ADHOC!$G$15="",ADHOC!$S$4=""),"",IF(ADHOC!$G$15&lt;&gt;"",IF(ADHOC!$G$15=LEFT(Domein!$AS225,LEN(ADHOC!$G$15)),MAX(Domein!BD$1:'Domein'!BD224)+1,""),IF(ADHOC!$S$4=LEFT(Domein!$AS225,LEN(ADHOC!$S$4)),MAX(Domein!BD$1:'Domein'!BD224)+1,"")))</f>
        <v/>
      </c>
      <c r="BE225" t="str">
        <f t="shared" si="3"/>
        <v/>
      </c>
    </row>
    <row r="226" spans="20:57" x14ac:dyDescent="0.2">
      <c r="T226" s="4" t="s">
        <v>7382</v>
      </c>
      <c r="W226" s="4" t="s">
        <v>36846</v>
      </c>
      <c r="X226" s="4" t="s">
        <v>674</v>
      </c>
      <c r="Y226" s="4"/>
      <c r="Z226" s="4"/>
      <c r="AA226" s="4"/>
      <c r="AI226" s="4"/>
      <c r="AS226" s="4" t="s">
        <v>11323</v>
      </c>
      <c r="AT226" s="4" t="s">
        <v>11324</v>
      </c>
      <c r="AU226" s="4" t="s">
        <v>456</v>
      </c>
      <c r="AV226" s="4" t="s">
        <v>679</v>
      </c>
      <c r="AW226" s="4" t="s">
        <v>724</v>
      </c>
      <c r="AX226" s="4"/>
      <c r="AY226" s="4"/>
      <c r="AZ226" s="4"/>
      <c r="BA226" s="4"/>
      <c r="BB226" s="4"/>
      <c r="BC226" s="4">
        <v>40</v>
      </c>
      <c r="BD226" t="str">
        <f>IF(AND(ADHOC!$G$15="",ADHOC!$S$4=""),"",IF(ADHOC!$G$15&lt;&gt;"",IF(ADHOC!$G$15=LEFT(Domein!$AS226,LEN(ADHOC!$G$15)),MAX(Domein!BD$1:'Domein'!BD225)+1,""),IF(ADHOC!$S$4=LEFT(Domein!$AS226,LEN(ADHOC!$S$4)),MAX(Domein!BD$1:'Domein'!BD225)+1,"")))</f>
        <v/>
      </c>
      <c r="BE226" t="str">
        <f t="shared" si="3"/>
        <v/>
      </c>
    </row>
    <row r="227" spans="20:57" x14ac:dyDescent="0.2">
      <c r="T227" s="4" t="s">
        <v>7383</v>
      </c>
      <c r="W227" s="4" t="s">
        <v>782</v>
      </c>
      <c r="X227" s="4" t="s">
        <v>674</v>
      </c>
      <c r="Y227" s="4"/>
      <c r="Z227" s="4"/>
      <c r="AA227" s="4"/>
      <c r="AI227" s="4"/>
      <c r="AS227" s="4" t="s">
        <v>38178</v>
      </c>
      <c r="AT227" s="4" t="s">
        <v>38179</v>
      </c>
      <c r="AU227" s="4" t="s">
        <v>456</v>
      </c>
      <c r="AV227" s="4" t="s">
        <v>671</v>
      </c>
      <c r="AW227" s="4" t="s">
        <v>701</v>
      </c>
      <c r="AX227" s="4"/>
      <c r="AY227" s="4"/>
      <c r="AZ227" s="4"/>
      <c r="BA227" s="4"/>
      <c r="BB227" s="4"/>
      <c r="BC227" s="4">
        <v>40</v>
      </c>
      <c r="BD227" t="str">
        <f>IF(AND(ADHOC!$G$15="",ADHOC!$S$4=""),"",IF(ADHOC!$G$15&lt;&gt;"",IF(ADHOC!$G$15=LEFT(Domein!$AS227,LEN(ADHOC!$G$15)),MAX(Domein!BD$1:'Domein'!BD226)+1,""),IF(ADHOC!$S$4=LEFT(Domein!$AS227,LEN(ADHOC!$S$4)),MAX(Domein!BD$1:'Domein'!BD226)+1,"")))</f>
        <v/>
      </c>
      <c r="BE227" t="str">
        <f t="shared" si="3"/>
        <v/>
      </c>
    </row>
    <row r="228" spans="20:57" x14ac:dyDescent="0.2">
      <c r="T228" s="4" t="s">
        <v>7384</v>
      </c>
      <c r="W228" s="4" t="s">
        <v>20896</v>
      </c>
      <c r="X228" s="4" t="s">
        <v>674</v>
      </c>
      <c r="Y228" s="4"/>
      <c r="Z228" s="4"/>
      <c r="AA228" s="4"/>
      <c r="AI228" s="4"/>
      <c r="AS228" s="4" t="s">
        <v>33952</v>
      </c>
      <c r="AT228" s="4" t="s">
        <v>33953</v>
      </c>
      <c r="AU228" s="4" t="s">
        <v>463</v>
      </c>
      <c r="AV228" s="4" t="s">
        <v>678</v>
      </c>
      <c r="AW228" s="4" t="s">
        <v>701</v>
      </c>
      <c r="AX228" s="4"/>
      <c r="AY228" s="4"/>
      <c r="AZ228" s="4"/>
      <c r="BA228" s="4"/>
      <c r="BB228" s="4"/>
      <c r="BC228" s="4">
        <v>40</v>
      </c>
      <c r="BD228" t="str">
        <f>IF(AND(ADHOC!$G$15="",ADHOC!$S$4=""),"",IF(ADHOC!$G$15&lt;&gt;"",IF(ADHOC!$G$15=LEFT(Domein!$AS228,LEN(ADHOC!$G$15)),MAX(Domein!BD$1:'Domein'!BD227)+1,""),IF(ADHOC!$S$4=LEFT(Domein!$AS228,LEN(ADHOC!$S$4)),MAX(Domein!BD$1:'Domein'!BD227)+1,"")))</f>
        <v/>
      </c>
      <c r="BE228" t="str">
        <f t="shared" si="3"/>
        <v/>
      </c>
    </row>
    <row r="229" spans="20:57" x14ac:dyDescent="0.2">
      <c r="T229" s="4" t="s">
        <v>7385</v>
      </c>
      <c r="W229" s="4" t="s">
        <v>36464</v>
      </c>
      <c r="X229" s="4" t="s">
        <v>674</v>
      </c>
      <c r="Y229" s="4"/>
      <c r="Z229" s="4"/>
      <c r="AA229" s="4"/>
      <c r="AI229" s="4"/>
      <c r="AS229" s="4" t="s">
        <v>1482</v>
      </c>
      <c r="AT229" s="4" t="s">
        <v>1483</v>
      </c>
      <c r="AU229" s="4" t="s">
        <v>463</v>
      </c>
      <c r="AV229" s="4" t="s">
        <v>678</v>
      </c>
      <c r="AW229" s="4" t="s">
        <v>701</v>
      </c>
      <c r="AX229" s="4"/>
      <c r="AY229" s="4"/>
      <c r="AZ229" s="4"/>
      <c r="BA229" s="4"/>
      <c r="BB229" s="4"/>
      <c r="BC229" s="4">
        <v>40</v>
      </c>
      <c r="BD229" t="str">
        <f>IF(AND(ADHOC!$G$15="",ADHOC!$S$4=""),"",IF(ADHOC!$G$15&lt;&gt;"",IF(ADHOC!$G$15=LEFT(Domein!$AS229,LEN(ADHOC!$G$15)),MAX(Domein!BD$1:'Domein'!BD228)+1,""),IF(ADHOC!$S$4=LEFT(Domein!$AS229,LEN(ADHOC!$S$4)),MAX(Domein!BD$1:'Domein'!BD228)+1,"")))</f>
        <v/>
      </c>
      <c r="BE229" t="str">
        <f t="shared" si="3"/>
        <v/>
      </c>
    </row>
    <row r="230" spans="20:57" x14ac:dyDescent="0.2">
      <c r="T230" s="4" t="s">
        <v>7386</v>
      </c>
      <c r="W230" s="4" t="s">
        <v>36405</v>
      </c>
      <c r="X230" s="4" t="s">
        <v>674</v>
      </c>
      <c r="Y230" s="4"/>
      <c r="Z230" s="4"/>
      <c r="AA230" s="4"/>
      <c r="AI230" s="4"/>
      <c r="AS230" s="4" t="s">
        <v>1484</v>
      </c>
      <c r="AT230" s="4" t="s">
        <v>1485</v>
      </c>
      <c r="AU230" s="4" t="s">
        <v>456</v>
      </c>
      <c r="AV230" s="4" t="s">
        <v>678</v>
      </c>
      <c r="AW230" s="4" t="s">
        <v>701</v>
      </c>
      <c r="AX230" s="4"/>
      <c r="AY230" s="4"/>
      <c r="AZ230" s="4"/>
      <c r="BA230" s="4"/>
      <c r="BB230" s="4"/>
      <c r="BC230" s="4">
        <v>40</v>
      </c>
      <c r="BD230" t="str">
        <f>IF(AND(ADHOC!$G$15="",ADHOC!$S$4=""),"",IF(ADHOC!$G$15&lt;&gt;"",IF(ADHOC!$G$15=LEFT(Domein!$AS230,LEN(ADHOC!$G$15)),MAX(Domein!BD$1:'Domein'!BD229)+1,""),IF(ADHOC!$S$4=LEFT(Domein!$AS230,LEN(ADHOC!$S$4)),MAX(Domein!BD$1:'Domein'!BD229)+1,"")))</f>
        <v/>
      </c>
      <c r="BE230" t="str">
        <f t="shared" si="3"/>
        <v/>
      </c>
    </row>
    <row r="231" spans="20:57" x14ac:dyDescent="0.2">
      <c r="T231" s="4" t="s">
        <v>36536</v>
      </c>
      <c r="W231" s="4" t="s">
        <v>14700</v>
      </c>
      <c r="X231" s="4" t="s">
        <v>674</v>
      </c>
      <c r="Y231" s="4"/>
      <c r="Z231" s="4"/>
      <c r="AA231" s="4"/>
      <c r="AI231" s="4"/>
      <c r="AS231" s="4" t="s">
        <v>31934</v>
      </c>
      <c r="AT231" s="4" t="s">
        <v>31935</v>
      </c>
      <c r="AU231" s="4" t="s">
        <v>463</v>
      </c>
      <c r="AV231" s="4" t="s">
        <v>678</v>
      </c>
      <c r="AW231" s="4" t="s">
        <v>701</v>
      </c>
      <c r="AX231" s="4"/>
      <c r="AY231" s="4"/>
      <c r="AZ231" s="4"/>
      <c r="BA231" s="4"/>
      <c r="BB231" s="4"/>
      <c r="BC231" s="4">
        <v>40</v>
      </c>
      <c r="BD231" t="str">
        <f>IF(AND(ADHOC!$G$15="",ADHOC!$S$4=""),"",IF(ADHOC!$G$15&lt;&gt;"",IF(ADHOC!$G$15=LEFT(Domein!$AS231,LEN(ADHOC!$G$15)),MAX(Domein!BD$1:'Domein'!BD230)+1,""),IF(ADHOC!$S$4=LEFT(Domein!$AS231,LEN(ADHOC!$S$4)),MAX(Domein!BD$1:'Domein'!BD230)+1,"")))</f>
        <v/>
      </c>
      <c r="BE231" t="str">
        <f t="shared" si="3"/>
        <v/>
      </c>
    </row>
    <row r="232" spans="20:57" x14ac:dyDescent="0.2">
      <c r="T232" s="4" t="s">
        <v>8484</v>
      </c>
      <c r="W232" s="4" t="s">
        <v>7667</v>
      </c>
      <c r="X232" s="4" t="s">
        <v>674</v>
      </c>
      <c r="Y232" s="4"/>
      <c r="Z232" s="4"/>
      <c r="AA232" s="4"/>
      <c r="AI232" s="4"/>
      <c r="AS232" s="4" t="s">
        <v>1486</v>
      </c>
      <c r="AT232" s="4" t="s">
        <v>1487</v>
      </c>
      <c r="AU232" s="4" t="s">
        <v>463</v>
      </c>
      <c r="AV232" s="4" t="s">
        <v>678</v>
      </c>
      <c r="AW232" s="4" t="s">
        <v>701</v>
      </c>
      <c r="AX232" s="4"/>
      <c r="AY232" s="4"/>
      <c r="AZ232" s="4"/>
      <c r="BA232" s="4"/>
      <c r="BB232" s="4"/>
      <c r="BC232" s="4">
        <v>40</v>
      </c>
      <c r="BD232" t="str">
        <f>IF(AND(ADHOC!$G$15="",ADHOC!$S$4=""),"",IF(ADHOC!$G$15&lt;&gt;"",IF(ADHOC!$G$15=LEFT(Domein!$AS232,LEN(ADHOC!$G$15)),MAX(Domein!BD$1:'Domein'!BD231)+1,""),IF(ADHOC!$S$4=LEFT(Domein!$AS232,LEN(ADHOC!$S$4)),MAX(Domein!BD$1:'Domein'!BD231)+1,"")))</f>
        <v/>
      </c>
      <c r="BE232" t="str">
        <f t="shared" si="3"/>
        <v/>
      </c>
    </row>
    <row r="233" spans="20:57" x14ac:dyDescent="0.2">
      <c r="T233" s="4" t="s">
        <v>7387</v>
      </c>
      <c r="W233" s="4" t="s">
        <v>8532</v>
      </c>
      <c r="X233" s="4" t="s">
        <v>674</v>
      </c>
      <c r="Y233" s="4"/>
      <c r="Z233" s="4"/>
      <c r="AA233" s="4"/>
      <c r="AI233" s="4"/>
      <c r="AS233" s="4" t="s">
        <v>31553</v>
      </c>
      <c r="AT233" s="4" t="s">
        <v>31554</v>
      </c>
      <c r="AU233" s="4" t="s">
        <v>463</v>
      </c>
      <c r="AV233" s="4" t="s">
        <v>678</v>
      </c>
      <c r="AW233" s="4" t="s">
        <v>701</v>
      </c>
      <c r="AX233" s="4"/>
      <c r="AY233" s="4"/>
      <c r="AZ233" s="4"/>
      <c r="BA233" s="4"/>
      <c r="BB233" s="4"/>
      <c r="BC233" s="4">
        <v>40</v>
      </c>
      <c r="BD233" t="str">
        <f>IF(AND(ADHOC!$G$15="",ADHOC!$S$4=""),"",IF(ADHOC!$G$15&lt;&gt;"",IF(ADHOC!$G$15=LEFT(Domein!$AS233,LEN(ADHOC!$G$15)),MAX(Domein!BD$1:'Domein'!BD232)+1,""),IF(ADHOC!$S$4=LEFT(Domein!$AS233,LEN(ADHOC!$S$4)),MAX(Domein!BD$1:'Domein'!BD232)+1,"")))</f>
        <v/>
      </c>
      <c r="BE233" t="str">
        <f t="shared" si="3"/>
        <v/>
      </c>
    </row>
    <row r="234" spans="20:57" x14ac:dyDescent="0.2">
      <c r="T234" s="4" t="s">
        <v>7388</v>
      </c>
      <c r="W234" s="4" t="s">
        <v>15801</v>
      </c>
      <c r="X234" s="4" t="s">
        <v>674</v>
      </c>
      <c r="Y234" s="4"/>
      <c r="Z234" s="4"/>
      <c r="AA234" s="4"/>
      <c r="AI234" s="4"/>
      <c r="AS234" s="4" t="s">
        <v>1488</v>
      </c>
      <c r="AT234" s="4" t="s">
        <v>1489</v>
      </c>
      <c r="AU234" s="4" t="s">
        <v>463</v>
      </c>
      <c r="AV234" s="4" t="s">
        <v>678</v>
      </c>
      <c r="AW234" s="4" t="s">
        <v>701</v>
      </c>
      <c r="AX234" s="4"/>
      <c r="AY234" s="4"/>
      <c r="AZ234" s="4"/>
      <c r="BA234" s="4"/>
      <c r="BB234" s="4"/>
      <c r="BC234" s="4">
        <v>40</v>
      </c>
      <c r="BD234" t="str">
        <f>IF(AND(ADHOC!$G$15="",ADHOC!$S$4=""),"",IF(ADHOC!$G$15&lt;&gt;"",IF(ADHOC!$G$15=LEFT(Domein!$AS234,LEN(ADHOC!$G$15)),MAX(Domein!BD$1:'Domein'!BD233)+1,""),IF(ADHOC!$S$4=LEFT(Domein!$AS234,LEN(ADHOC!$S$4)),MAX(Domein!BD$1:'Domein'!BD233)+1,"")))</f>
        <v/>
      </c>
      <c r="BE234" t="str">
        <f t="shared" si="3"/>
        <v/>
      </c>
    </row>
    <row r="235" spans="20:57" x14ac:dyDescent="0.2">
      <c r="T235" s="4" t="s">
        <v>8386</v>
      </c>
      <c r="W235" s="4" t="s">
        <v>11740</v>
      </c>
      <c r="X235" s="4" t="s">
        <v>674</v>
      </c>
      <c r="Y235" s="4"/>
      <c r="Z235" s="4"/>
      <c r="AA235" s="4"/>
      <c r="AI235" s="4"/>
      <c r="AS235" s="4" t="s">
        <v>1490</v>
      </c>
      <c r="AT235" s="4" t="s">
        <v>1491</v>
      </c>
      <c r="AU235" s="4" t="s">
        <v>463</v>
      </c>
      <c r="AV235" s="4" t="s">
        <v>678</v>
      </c>
      <c r="AW235" s="4" t="s">
        <v>701</v>
      </c>
      <c r="AX235" s="4"/>
      <c r="AY235" s="4"/>
      <c r="AZ235" s="4"/>
      <c r="BA235" s="4"/>
      <c r="BB235" s="4"/>
      <c r="BC235" s="4">
        <v>40</v>
      </c>
      <c r="BD235" t="str">
        <f>IF(AND(ADHOC!$G$15="",ADHOC!$S$4=""),"",IF(ADHOC!$G$15&lt;&gt;"",IF(ADHOC!$G$15=LEFT(Domein!$AS235,LEN(ADHOC!$G$15)),MAX(Domein!BD$1:'Domein'!BD234)+1,""),IF(ADHOC!$S$4=LEFT(Domein!$AS235,LEN(ADHOC!$S$4)),MAX(Domein!BD$1:'Domein'!BD234)+1,"")))</f>
        <v/>
      </c>
      <c r="BE235" t="str">
        <f t="shared" si="3"/>
        <v/>
      </c>
    </row>
    <row r="236" spans="20:57" x14ac:dyDescent="0.2">
      <c r="T236" s="4" t="s">
        <v>588</v>
      </c>
      <c r="W236" s="4" t="s">
        <v>13862</v>
      </c>
      <c r="X236" s="4" t="s">
        <v>674</v>
      </c>
      <c r="Y236" s="4"/>
      <c r="Z236" s="4"/>
      <c r="AA236" s="4"/>
      <c r="AI236" s="4"/>
      <c r="AS236" s="4" t="s">
        <v>1492</v>
      </c>
      <c r="AT236" s="4" t="s">
        <v>7042</v>
      </c>
      <c r="AU236" s="4" t="s">
        <v>463</v>
      </c>
      <c r="AV236" s="4" t="s">
        <v>678</v>
      </c>
      <c r="AW236" s="4" t="s">
        <v>701</v>
      </c>
      <c r="AX236" s="4"/>
      <c r="AY236" s="4"/>
      <c r="AZ236" s="4"/>
      <c r="BA236" s="4"/>
      <c r="BB236" s="4"/>
      <c r="BC236" s="4">
        <v>40</v>
      </c>
      <c r="BD236" t="str">
        <f>IF(AND(ADHOC!$G$15="",ADHOC!$S$4=""),"",IF(ADHOC!$G$15&lt;&gt;"",IF(ADHOC!$G$15=LEFT(Domein!$AS236,LEN(ADHOC!$G$15)),MAX(Domein!BD$1:'Domein'!BD235)+1,""),IF(ADHOC!$S$4=LEFT(Domein!$AS236,LEN(ADHOC!$S$4)),MAX(Domein!BD$1:'Domein'!BD235)+1,"")))</f>
        <v/>
      </c>
      <c r="BE236" t="str">
        <f t="shared" si="3"/>
        <v/>
      </c>
    </row>
    <row r="237" spans="20:57" x14ac:dyDescent="0.2">
      <c r="T237" s="4" t="s">
        <v>7389</v>
      </c>
      <c r="W237" s="4" t="s">
        <v>17089</v>
      </c>
      <c r="X237" s="4" t="s">
        <v>674</v>
      </c>
      <c r="Y237" s="4"/>
      <c r="Z237" s="4"/>
      <c r="AA237" s="4"/>
      <c r="AI237" s="4"/>
      <c r="AS237" s="4" t="s">
        <v>33448</v>
      </c>
      <c r="AT237" s="4" t="s">
        <v>33449</v>
      </c>
      <c r="AU237" s="4" t="s">
        <v>463</v>
      </c>
      <c r="AV237" s="4" t="s">
        <v>678</v>
      </c>
      <c r="AW237" s="4" t="s">
        <v>701</v>
      </c>
      <c r="AX237" s="4"/>
      <c r="AY237" s="4"/>
      <c r="AZ237" s="4"/>
      <c r="BA237" s="4"/>
      <c r="BB237" s="4"/>
      <c r="BC237" s="4">
        <v>40</v>
      </c>
      <c r="BD237" t="str">
        <f>IF(AND(ADHOC!$G$15="",ADHOC!$S$4=""),"",IF(ADHOC!$G$15&lt;&gt;"",IF(ADHOC!$G$15=LEFT(Domein!$AS237,LEN(ADHOC!$G$15)),MAX(Domein!BD$1:'Domein'!BD236)+1,""),IF(ADHOC!$S$4=LEFT(Domein!$AS237,LEN(ADHOC!$S$4)),MAX(Domein!BD$1:'Domein'!BD236)+1,"")))</f>
        <v/>
      </c>
      <c r="BE237" t="str">
        <f t="shared" si="3"/>
        <v/>
      </c>
    </row>
    <row r="238" spans="20:57" x14ac:dyDescent="0.2">
      <c r="T238" s="4" t="s">
        <v>7390</v>
      </c>
      <c r="W238" s="4" t="s">
        <v>16462</v>
      </c>
      <c r="X238" s="4" t="s">
        <v>674</v>
      </c>
      <c r="Y238" s="4"/>
      <c r="Z238" s="4"/>
      <c r="AA238" s="4"/>
      <c r="AI238" s="4"/>
      <c r="AS238" s="4" t="s">
        <v>1493</v>
      </c>
      <c r="AT238" s="4" t="s">
        <v>1494</v>
      </c>
      <c r="AU238" s="4" t="s">
        <v>463</v>
      </c>
      <c r="AV238" s="4" t="s">
        <v>678</v>
      </c>
      <c r="AW238" s="4" t="s">
        <v>701</v>
      </c>
      <c r="AX238" s="4"/>
      <c r="AY238" s="4"/>
      <c r="AZ238" s="4"/>
      <c r="BA238" s="4"/>
      <c r="BB238" s="4"/>
      <c r="BC238" s="4">
        <v>40</v>
      </c>
      <c r="BD238" t="str">
        <f>IF(AND(ADHOC!$G$15="",ADHOC!$S$4=""),"",IF(ADHOC!$G$15&lt;&gt;"",IF(ADHOC!$G$15=LEFT(Domein!$AS238,LEN(ADHOC!$G$15)),MAX(Domein!BD$1:'Domein'!BD237)+1,""),IF(ADHOC!$S$4=LEFT(Domein!$AS238,LEN(ADHOC!$S$4)),MAX(Domein!BD$1:'Domein'!BD237)+1,"")))</f>
        <v/>
      </c>
      <c r="BE238" t="str">
        <f t="shared" si="3"/>
        <v/>
      </c>
    </row>
    <row r="239" spans="20:57" x14ac:dyDescent="0.2">
      <c r="T239" s="4" t="s">
        <v>7391</v>
      </c>
      <c r="W239" s="4" t="s">
        <v>31475</v>
      </c>
      <c r="X239" s="4" t="s">
        <v>674</v>
      </c>
      <c r="Y239" s="4"/>
      <c r="Z239" s="4"/>
      <c r="AA239" s="4"/>
      <c r="AI239" s="4"/>
      <c r="AS239" s="4" t="s">
        <v>1495</v>
      </c>
      <c r="AT239" s="4" t="s">
        <v>38703</v>
      </c>
      <c r="AU239" s="4" t="s">
        <v>463</v>
      </c>
      <c r="AV239" s="4" t="s">
        <v>671</v>
      </c>
      <c r="AW239" s="4" t="s">
        <v>701</v>
      </c>
      <c r="AX239" s="4"/>
      <c r="AY239" s="4"/>
      <c r="AZ239" s="4"/>
      <c r="BA239" s="4"/>
      <c r="BB239" s="4"/>
      <c r="BC239" s="4">
        <v>40</v>
      </c>
      <c r="BD239" t="str">
        <f>IF(AND(ADHOC!$G$15="",ADHOC!$S$4=""),"",IF(ADHOC!$G$15&lt;&gt;"",IF(ADHOC!$G$15=LEFT(Domein!$AS239,LEN(ADHOC!$G$15)),MAX(Domein!BD$1:'Domein'!BD238)+1,""),IF(ADHOC!$S$4=LEFT(Domein!$AS239,LEN(ADHOC!$S$4)),MAX(Domein!BD$1:'Domein'!BD238)+1,"")))</f>
        <v/>
      </c>
      <c r="BE239" t="str">
        <f t="shared" si="3"/>
        <v/>
      </c>
    </row>
    <row r="240" spans="20:57" x14ac:dyDescent="0.2">
      <c r="T240" s="4" t="s">
        <v>7392</v>
      </c>
      <c r="W240" s="4" t="s">
        <v>17305</v>
      </c>
      <c r="X240" s="4" t="s">
        <v>674</v>
      </c>
      <c r="Y240" s="4"/>
      <c r="Z240" s="4"/>
      <c r="AA240" s="4"/>
      <c r="AI240" s="4"/>
      <c r="AS240" s="4" t="s">
        <v>1496</v>
      </c>
      <c r="AT240" s="4" t="s">
        <v>1497</v>
      </c>
      <c r="AU240" s="4" t="s">
        <v>463</v>
      </c>
      <c r="AV240" s="4" t="s">
        <v>678</v>
      </c>
      <c r="AW240" s="4" t="s">
        <v>701</v>
      </c>
      <c r="AX240" s="4"/>
      <c r="AY240" s="4"/>
      <c r="AZ240" s="4"/>
      <c r="BA240" s="4"/>
      <c r="BB240" s="4"/>
      <c r="BC240" s="4">
        <v>40</v>
      </c>
      <c r="BD240" t="str">
        <f>IF(AND(ADHOC!$G$15="",ADHOC!$S$4=""),"",IF(ADHOC!$G$15&lt;&gt;"",IF(ADHOC!$G$15=LEFT(Domein!$AS240,LEN(ADHOC!$G$15)),MAX(Domein!BD$1:'Domein'!BD239)+1,""),IF(ADHOC!$S$4=LEFT(Domein!$AS240,LEN(ADHOC!$S$4)),MAX(Domein!BD$1:'Domein'!BD239)+1,"")))</f>
        <v/>
      </c>
      <c r="BE240" t="str">
        <f t="shared" si="3"/>
        <v/>
      </c>
    </row>
    <row r="241" spans="20:57" x14ac:dyDescent="0.2">
      <c r="T241" s="4" t="s">
        <v>7393</v>
      </c>
      <c r="W241" s="4" t="s">
        <v>21220</v>
      </c>
      <c r="X241" s="4" t="s">
        <v>674</v>
      </c>
      <c r="Y241" s="4"/>
      <c r="Z241" s="4"/>
      <c r="AA241" s="4"/>
      <c r="AI241" s="4"/>
      <c r="AS241" s="4" t="s">
        <v>1498</v>
      </c>
      <c r="AT241" s="4" t="s">
        <v>1499</v>
      </c>
      <c r="AU241" s="4" t="s">
        <v>463</v>
      </c>
      <c r="AV241" s="4" t="s">
        <v>678</v>
      </c>
      <c r="AW241" s="4" t="s">
        <v>701</v>
      </c>
      <c r="AX241" s="4"/>
      <c r="AY241" s="4"/>
      <c r="AZ241" s="4"/>
      <c r="BA241" s="4"/>
      <c r="BB241" s="4"/>
      <c r="BC241" s="4">
        <v>40</v>
      </c>
      <c r="BD241" t="str">
        <f>IF(AND(ADHOC!$G$15="",ADHOC!$S$4=""),"",IF(ADHOC!$G$15&lt;&gt;"",IF(ADHOC!$G$15=LEFT(Domein!$AS241,LEN(ADHOC!$G$15)),MAX(Domein!BD$1:'Domein'!BD240)+1,""),IF(ADHOC!$S$4=LEFT(Domein!$AS241,LEN(ADHOC!$S$4)),MAX(Domein!BD$1:'Domein'!BD240)+1,"")))</f>
        <v/>
      </c>
      <c r="BE241" t="str">
        <f t="shared" si="3"/>
        <v/>
      </c>
    </row>
    <row r="242" spans="20:57" x14ac:dyDescent="0.2">
      <c r="T242" s="4" t="s">
        <v>7394</v>
      </c>
      <c r="W242" s="4" t="s">
        <v>12350</v>
      </c>
      <c r="X242" s="4" t="s">
        <v>674</v>
      </c>
      <c r="Y242" s="4"/>
      <c r="Z242" s="4"/>
      <c r="AA242" s="4"/>
      <c r="AI242" s="4"/>
      <c r="AS242" s="4" t="s">
        <v>1500</v>
      </c>
      <c r="AT242" s="4" t="s">
        <v>1501</v>
      </c>
      <c r="AU242" s="4" t="s">
        <v>463</v>
      </c>
      <c r="AV242" s="4" t="s">
        <v>678</v>
      </c>
      <c r="AW242" s="4" t="s">
        <v>701</v>
      </c>
      <c r="AX242" s="4"/>
      <c r="AY242" s="4"/>
      <c r="AZ242" s="4"/>
      <c r="BA242" s="4"/>
      <c r="BB242" s="4"/>
      <c r="BC242" s="4">
        <v>40</v>
      </c>
      <c r="BD242" t="str">
        <f>IF(AND(ADHOC!$G$15="",ADHOC!$S$4=""),"",IF(ADHOC!$G$15&lt;&gt;"",IF(ADHOC!$G$15=LEFT(Domein!$AS242,LEN(ADHOC!$G$15)),MAX(Domein!BD$1:'Domein'!BD241)+1,""),IF(ADHOC!$S$4=LEFT(Domein!$AS242,LEN(ADHOC!$S$4)),MAX(Domein!BD$1:'Domein'!BD241)+1,"")))</f>
        <v/>
      </c>
      <c r="BE242" t="str">
        <f t="shared" si="3"/>
        <v/>
      </c>
    </row>
    <row r="243" spans="20:57" x14ac:dyDescent="0.2">
      <c r="T243" s="4" t="s">
        <v>7395</v>
      </c>
      <c r="W243" s="4" t="s">
        <v>15722</v>
      </c>
      <c r="X243" s="4" t="s">
        <v>674</v>
      </c>
      <c r="Y243" s="4"/>
      <c r="Z243" s="4"/>
      <c r="AA243" s="4"/>
      <c r="AI243" s="4"/>
      <c r="AS243" s="4" t="s">
        <v>31709</v>
      </c>
      <c r="AT243" s="4" t="s">
        <v>31710</v>
      </c>
      <c r="AU243" s="4" t="s">
        <v>463</v>
      </c>
      <c r="AV243" s="4" t="s">
        <v>678</v>
      </c>
      <c r="AW243" s="4" t="s">
        <v>701</v>
      </c>
      <c r="AX243" s="4"/>
      <c r="AY243" s="4"/>
      <c r="AZ243" s="4"/>
      <c r="BA243" s="4"/>
      <c r="BB243" s="4"/>
      <c r="BC243" s="4">
        <v>40</v>
      </c>
      <c r="BD243" t="str">
        <f>IF(AND(ADHOC!$G$15="",ADHOC!$S$4=""),"",IF(ADHOC!$G$15&lt;&gt;"",IF(ADHOC!$G$15=LEFT(Domein!$AS243,LEN(ADHOC!$G$15)),MAX(Domein!BD$1:'Domein'!BD242)+1,""),IF(ADHOC!$S$4=LEFT(Domein!$AS243,LEN(ADHOC!$S$4)),MAX(Domein!BD$1:'Domein'!BD242)+1,"")))</f>
        <v/>
      </c>
      <c r="BE243" t="str">
        <f t="shared" si="3"/>
        <v/>
      </c>
    </row>
    <row r="244" spans="20:57" x14ac:dyDescent="0.2">
      <c r="T244" s="4" t="s">
        <v>7396</v>
      </c>
      <c r="W244" s="4" t="s">
        <v>8533</v>
      </c>
      <c r="X244" s="4" t="s">
        <v>674</v>
      </c>
      <c r="Y244" s="4"/>
      <c r="Z244" s="4"/>
      <c r="AA244" s="4"/>
      <c r="AI244" s="4"/>
      <c r="AS244" s="4" t="s">
        <v>33357</v>
      </c>
      <c r="AT244" s="4" t="s">
        <v>33358</v>
      </c>
      <c r="AU244" s="4" t="s">
        <v>463</v>
      </c>
      <c r="AV244" s="4" t="s">
        <v>678</v>
      </c>
      <c r="AW244" s="4" t="s">
        <v>701</v>
      </c>
      <c r="AX244" s="4"/>
      <c r="AY244" s="4"/>
      <c r="AZ244" s="4"/>
      <c r="BA244" s="4"/>
      <c r="BB244" s="4"/>
      <c r="BC244" s="4">
        <v>40</v>
      </c>
      <c r="BD244" t="str">
        <f>IF(AND(ADHOC!$G$15="",ADHOC!$S$4=""),"",IF(ADHOC!$G$15&lt;&gt;"",IF(ADHOC!$G$15=LEFT(Domein!$AS244,LEN(ADHOC!$G$15)),MAX(Domein!BD$1:'Domein'!BD243)+1,""),IF(ADHOC!$S$4=LEFT(Domein!$AS244,LEN(ADHOC!$S$4)),MAX(Domein!BD$1:'Domein'!BD243)+1,"")))</f>
        <v/>
      </c>
      <c r="BE244" t="str">
        <f t="shared" si="3"/>
        <v/>
      </c>
    </row>
    <row r="245" spans="20:57" x14ac:dyDescent="0.2">
      <c r="T245" s="4" t="s">
        <v>589</v>
      </c>
      <c r="W245" s="4" t="s">
        <v>8534</v>
      </c>
      <c r="X245" s="4" t="s">
        <v>674</v>
      </c>
      <c r="Y245" s="4"/>
      <c r="Z245" s="4"/>
      <c r="AA245" s="4"/>
      <c r="AI245" s="4"/>
      <c r="AS245" s="4" t="s">
        <v>1502</v>
      </c>
      <c r="AT245" s="4" t="s">
        <v>39002</v>
      </c>
      <c r="AU245" s="4" t="s">
        <v>463</v>
      </c>
      <c r="AV245" s="4" t="s">
        <v>678</v>
      </c>
      <c r="AW245" s="4" t="s">
        <v>701</v>
      </c>
      <c r="AX245" s="4"/>
      <c r="AY245" s="4"/>
      <c r="AZ245" s="4"/>
      <c r="BA245" s="4"/>
      <c r="BB245" s="4"/>
      <c r="BC245" s="4">
        <v>40</v>
      </c>
      <c r="BD245" t="str">
        <f>IF(AND(ADHOC!$G$15="",ADHOC!$S$4=""),"",IF(ADHOC!$G$15&lt;&gt;"",IF(ADHOC!$G$15=LEFT(Domein!$AS245,LEN(ADHOC!$G$15)),MAX(Domein!BD$1:'Domein'!BD244)+1,""),IF(ADHOC!$S$4=LEFT(Domein!$AS245,LEN(ADHOC!$S$4)),MAX(Domein!BD$1:'Domein'!BD244)+1,"")))</f>
        <v/>
      </c>
      <c r="BE245" t="str">
        <f t="shared" si="3"/>
        <v/>
      </c>
    </row>
    <row r="246" spans="20:57" x14ac:dyDescent="0.2">
      <c r="T246" s="4" t="s">
        <v>7397</v>
      </c>
      <c r="W246" s="4" t="s">
        <v>14740</v>
      </c>
      <c r="X246" s="4" t="s">
        <v>674</v>
      </c>
      <c r="Y246" s="4"/>
      <c r="Z246" s="4"/>
      <c r="AA246" s="4"/>
      <c r="AI246" s="4"/>
      <c r="AS246" s="4" t="s">
        <v>32266</v>
      </c>
      <c r="AT246" s="4" t="s">
        <v>32267</v>
      </c>
      <c r="AU246" s="4" t="s">
        <v>463</v>
      </c>
      <c r="AV246" s="4" t="s">
        <v>678</v>
      </c>
      <c r="AW246" s="4" t="s">
        <v>701</v>
      </c>
      <c r="AX246" s="4"/>
      <c r="AY246" s="4"/>
      <c r="AZ246" s="4"/>
      <c r="BA246" s="4"/>
      <c r="BB246" s="4"/>
      <c r="BC246" s="4">
        <v>40</v>
      </c>
      <c r="BD246" t="str">
        <f>IF(AND(ADHOC!$G$15="",ADHOC!$S$4=""),"",IF(ADHOC!$G$15&lt;&gt;"",IF(ADHOC!$G$15=LEFT(Domein!$AS246,LEN(ADHOC!$G$15)),MAX(Domein!BD$1:'Domein'!BD245)+1,""),IF(ADHOC!$S$4=LEFT(Domein!$AS246,LEN(ADHOC!$S$4)),MAX(Domein!BD$1:'Domein'!BD245)+1,"")))</f>
        <v/>
      </c>
      <c r="BE246" t="str">
        <f t="shared" si="3"/>
        <v/>
      </c>
    </row>
    <row r="247" spans="20:57" x14ac:dyDescent="0.2">
      <c r="T247" s="4" t="s">
        <v>36908</v>
      </c>
      <c r="W247" s="4" t="s">
        <v>783</v>
      </c>
      <c r="X247" s="4" t="s">
        <v>674</v>
      </c>
      <c r="Y247" s="4"/>
      <c r="Z247" s="4"/>
      <c r="AA247" s="4"/>
      <c r="AI247" s="4"/>
      <c r="AS247" s="4" t="s">
        <v>32632</v>
      </c>
      <c r="AT247" s="4" t="s">
        <v>32633</v>
      </c>
      <c r="AU247" s="4" t="s">
        <v>463</v>
      </c>
      <c r="AV247" s="4" t="s">
        <v>678</v>
      </c>
      <c r="AW247" s="4" t="s">
        <v>701</v>
      </c>
      <c r="AX247" s="4"/>
      <c r="AY247" s="4"/>
      <c r="AZ247" s="4"/>
      <c r="BA247" s="4"/>
      <c r="BB247" s="4"/>
      <c r="BC247" s="4">
        <v>40</v>
      </c>
      <c r="BD247" t="str">
        <f>IF(AND(ADHOC!$G$15="",ADHOC!$S$4=""),"",IF(ADHOC!$G$15&lt;&gt;"",IF(ADHOC!$G$15=LEFT(Domein!$AS247,LEN(ADHOC!$G$15)),MAX(Domein!BD$1:'Domein'!BD246)+1,""),IF(ADHOC!$S$4=LEFT(Domein!$AS247,LEN(ADHOC!$S$4)),MAX(Domein!BD$1:'Domein'!BD246)+1,"")))</f>
        <v/>
      </c>
      <c r="BE247" t="str">
        <f t="shared" si="3"/>
        <v/>
      </c>
    </row>
    <row r="248" spans="20:57" x14ac:dyDescent="0.2">
      <c r="T248" s="4" t="s">
        <v>590</v>
      </c>
      <c r="W248" s="4" t="s">
        <v>784</v>
      </c>
      <c r="X248" s="4" t="s">
        <v>674</v>
      </c>
      <c r="Y248" s="4"/>
      <c r="Z248" s="4"/>
      <c r="AA248" s="4"/>
      <c r="AI248" s="4"/>
      <c r="AS248" s="4" t="s">
        <v>1503</v>
      </c>
      <c r="AT248" s="4" t="s">
        <v>36911</v>
      </c>
      <c r="AU248" s="4" t="s">
        <v>463</v>
      </c>
      <c r="AV248" s="4" t="s">
        <v>678</v>
      </c>
      <c r="AW248" s="4" t="s">
        <v>701</v>
      </c>
      <c r="AX248" s="4"/>
      <c r="AY248" s="4"/>
      <c r="AZ248" s="4"/>
      <c r="BA248" s="4"/>
      <c r="BB248" s="4"/>
      <c r="BC248" s="4">
        <v>40</v>
      </c>
      <c r="BD248" t="str">
        <f>IF(AND(ADHOC!$G$15="",ADHOC!$S$4=""),"",IF(ADHOC!$G$15&lt;&gt;"",IF(ADHOC!$G$15=LEFT(Domein!$AS248,LEN(ADHOC!$G$15)),MAX(Domein!BD$1:'Domein'!BD247)+1,""),IF(ADHOC!$S$4=LEFT(Domein!$AS248,LEN(ADHOC!$S$4)),MAX(Domein!BD$1:'Domein'!BD247)+1,"")))</f>
        <v/>
      </c>
      <c r="BE248" t="str">
        <f t="shared" si="3"/>
        <v/>
      </c>
    </row>
    <row r="249" spans="20:57" x14ac:dyDescent="0.2">
      <c r="T249" s="4" t="s">
        <v>591</v>
      </c>
      <c r="W249" s="4" t="s">
        <v>8535</v>
      </c>
      <c r="X249" s="4" t="s">
        <v>674</v>
      </c>
      <c r="Y249" s="4"/>
      <c r="Z249" s="4"/>
      <c r="AA249" s="4"/>
      <c r="AI249" s="4"/>
      <c r="AS249" s="4" t="s">
        <v>1504</v>
      </c>
      <c r="AT249" s="4" t="s">
        <v>1505</v>
      </c>
      <c r="AU249" s="4" t="s">
        <v>463</v>
      </c>
      <c r="AV249" s="4" t="s">
        <v>678</v>
      </c>
      <c r="AW249" s="4" t="s">
        <v>701</v>
      </c>
      <c r="AX249" s="4"/>
      <c r="AY249" s="4"/>
      <c r="AZ249" s="4"/>
      <c r="BA249" s="4"/>
      <c r="BB249" s="4"/>
      <c r="BC249" s="4">
        <v>40</v>
      </c>
      <c r="BD249" t="str">
        <f>IF(AND(ADHOC!$G$15="",ADHOC!$S$4=""),"",IF(ADHOC!$G$15&lt;&gt;"",IF(ADHOC!$G$15=LEFT(Domein!$AS249,LEN(ADHOC!$G$15)),MAX(Domein!BD$1:'Domein'!BD248)+1,""),IF(ADHOC!$S$4=LEFT(Domein!$AS249,LEN(ADHOC!$S$4)),MAX(Domein!BD$1:'Domein'!BD248)+1,"")))</f>
        <v/>
      </c>
      <c r="BE249" t="str">
        <f t="shared" si="3"/>
        <v/>
      </c>
    </row>
    <row r="250" spans="20:57" x14ac:dyDescent="0.2">
      <c r="T250" s="4" t="s">
        <v>6977</v>
      </c>
      <c r="W250" s="4" t="s">
        <v>8536</v>
      </c>
      <c r="X250" s="4" t="s">
        <v>674</v>
      </c>
      <c r="Y250" s="4"/>
      <c r="Z250" s="4"/>
      <c r="AA250" s="4"/>
      <c r="AI250" s="4"/>
      <c r="AS250" s="4" t="s">
        <v>1506</v>
      </c>
      <c r="AT250" s="4" t="s">
        <v>1507</v>
      </c>
      <c r="AU250" s="4" t="s">
        <v>463</v>
      </c>
      <c r="AV250" s="4" t="s">
        <v>678</v>
      </c>
      <c r="AW250" s="4" t="s">
        <v>701</v>
      </c>
      <c r="AX250" s="4"/>
      <c r="AY250" s="4"/>
      <c r="AZ250" s="4"/>
      <c r="BA250" s="4"/>
      <c r="BB250" s="4"/>
      <c r="BC250" s="4">
        <v>40</v>
      </c>
      <c r="BD250" t="str">
        <f>IF(AND(ADHOC!$G$15="",ADHOC!$S$4=""),"",IF(ADHOC!$G$15&lt;&gt;"",IF(ADHOC!$G$15=LEFT(Domein!$AS250,LEN(ADHOC!$G$15)),MAX(Domein!BD$1:'Domein'!BD249)+1,""),IF(ADHOC!$S$4=LEFT(Domein!$AS250,LEN(ADHOC!$S$4)),MAX(Domein!BD$1:'Domein'!BD249)+1,"")))</f>
        <v/>
      </c>
      <c r="BE250" t="str">
        <f t="shared" si="3"/>
        <v/>
      </c>
    </row>
    <row r="251" spans="20:57" x14ac:dyDescent="0.2">
      <c r="T251" s="4" t="s">
        <v>592</v>
      </c>
      <c r="W251" s="4" t="s">
        <v>8537</v>
      </c>
      <c r="X251" s="4" t="s">
        <v>674</v>
      </c>
      <c r="Y251" s="4"/>
      <c r="Z251" s="4"/>
      <c r="AA251" s="4"/>
      <c r="AI251" s="4"/>
      <c r="AS251" s="4" t="s">
        <v>32268</v>
      </c>
      <c r="AT251" s="4" t="s">
        <v>32269</v>
      </c>
      <c r="AU251" s="4" t="s">
        <v>456</v>
      </c>
      <c r="AV251" s="4" t="s">
        <v>678</v>
      </c>
      <c r="AW251" s="4" t="s">
        <v>701</v>
      </c>
      <c r="AX251" s="4"/>
      <c r="AY251" s="4"/>
      <c r="AZ251" s="4"/>
      <c r="BA251" s="4"/>
      <c r="BB251" s="4"/>
      <c r="BC251" s="4">
        <v>40</v>
      </c>
      <c r="BD251" t="str">
        <f>IF(AND(ADHOC!$G$15="",ADHOC!$S$4=""),"",IF(ADHOC!$G$15&lt;&gt;"",IF(ADHOC!$G$15=LEFT(Domein!$AS251,LEN(ADHOC!$G$15)),MAX(Domein!BD$1:'Domein'!BD250)+1,""),IF(ADHOC!$S$4=LEFT(Domein!$AS251,LEN(ADHOC!$S$4)),MAX(Domein!BD$1:'Domein'!BD250)+1,"")))</f>
        <v/>
      </c>
      <c r="BE251" t="str">
        <f t="shared" si="3"/>
        <v/>
      </c>
    </row>
    <row r="252" spans="20:57" x14ac:dyDescent="0.2">
      <c r="T252" s="4" t="s">
        <v>593</v>
      </c>
      <c r="W252" s="4" t="s">
        <v>8538</v>
      </c>
      <c r="X252" s="4" t="s">
        <v>674</v>
      </c>
      <c r="Y252" s="4"/>
      <c r="Z252" s="4"/>
      <c r="AA252" s="4"/>
      <c r="AI252" s="4"/>
      <c r="AS252" s="4" t="s">
        <v>1508</v>
      </c>
      <c r="AT252" s="4" t="s">
        <v>1509</v>
      </c>
      <c r="AU252" s="4" t="s">
        <v>463</v>
      </c>
      <c r="AV252" s="4" t="s">
        <v>678</v>
      </c>
      <c r="AW252" s="4" t="s">
        <v>701</v>
      </c>
      <c r="AX252" s="4"/>
      <c r="AY252" s="4"/>
      <c r="AZ252" s="4"/>
      <c r="BA252" s="4"/>
      <c r="BB252" s="4"/>
      <c r="BC252" s="4">
        <v>40</v>
      </c>
      <c r="BD252" t="str">
        <f>IF(AND(ADHOC!$G$15="",ADHOC!$S$4=""),"",IF(ADHOC!$G$15&lt;&gt;"",IF(ADHOC!$G$15=LEFT(Domein!$AS252,LEN(ADHOC!$G$15)),MAX(Domein!BD$1:'Domein'!BD251)+1,""),IF(ADHOC!$S$4=LEFT(Domein!$AS252,LEN(ADHOC!$S$4)),MAX(Domein!BD$1:'Domein'!BD251)+1,"")))</f>
        <v/>
      </c>
      <c r="BE252" t="str">
        <f t="shared" si="3"/>
        <v/>
      </c>
    </row>
    <row r="253" spans="20:57" x14ac:dyDescent="0.2">
      <c r="T253" s="4" t="s">
        <v>594</v>
      </c>
      <c r="W253" s="4" t="s">
        <v>7014</v>
      </c>
      <c r="X253" s="4" t="s">
        <v>674</v>
      </c>
      <c r="Y253" s="4"/>
      <c r="Z253" s="4"/>
      <c r="AA253" s="4"/>
      <c r="AI253" s="4"/>
      <c r="AS253" s="4" t="s">
        <v>1510</v>
      </c>
      <c r="AT253" s="4" t="s">
        <v>1511</v>
      </c>
      <c r="AU253" s="4" t="s">
        <v>463</v>
      </c>
      <c r="AV253" s="4" t="s">
        <v>678</v>
      </c>
      <c r="AW253" s="4" t="s">
        <v>701</v>
      </c>
      <c r="AX253" s="4"/>
      <c r="AY253" s="4"/>
      <c r="AZ253" s="4"/>
      <c r="BA253" s="4"/>
      <c r="BB253" s="4"/>
      <c r="BC253" s="4">
        <v>40</v>
      </c>
      <c r="BD253" t="str">
        <f>IF(AND(ADHOC!$G$15="",ADHOC!$S$4=""),"",IF(ADHOC!$G$15&lt;&gt;"",IF(ADHOC!$G$15=LEFT(Domein!$AS253,LEN(ADHOC!$G$15)),MAX(Domein!BD$1:'Domein'!BD252)+1,""),IF(ADHOC!$S$4=LEFT(Domein!$AS253,LEN(ADHOC!$S$4)),MAX(Domein!BD$1:'Domein'!BD252)+1,"")))</f>
        <v/>
      </c>
      <c r="BE253" t="str">
        <f t="shared" si="3"/>
        <v/>
      </c>
    </row>
    <row r="254" spans="20:57" x14ac:dyDescent="0.2">
      <c r="T254" s="4" t="s">
        <v>8485</v>
      </c>
      <c r="W254" s="4" t="s">
        <v>11787</v>
      </c>
      <c r="X254" s="4" t="s">
        <v>674</v>
      </c>
      <c r="Y254" s="4"/>
      <c r="Z254" s="4"/>
      <c r="AA254" s="4"/>
      <c r="AI254" s="4"/>
      <c r="AS254" s="4" t="s">
        <v>1512</v>
      </c>
      <c r="AT254" s="4" t="s">
        <v>1513</v>
      </c>
      <c r="AU254" s="4" t="s">
        <v>463</v>
      </c>
      <c r="AV254" s="4" t="s">
        <v>678</v>
      </c>
      <c r="AW254" s="4" t="s">
        <v>701</v>
      </c>
      <c r="AX254" s="4"/>
      <c r="AY254" s="4"/>
      <c r="AZ254" s="4"/>
      <c r="BA254" s="4"/>
      <c r="BB254" s="4"/>
      <c r="BC254" s="4">
        <v>40</v>
      </c>
      <c r="BD254" t="str">
        <f>IF(AND(ADHOC!$G$15="",ADHOC!$S$4=""),"",IF(ADHOC!$G$15&lt;&gt;"",IF(ADHOC!$G$15=LEFT(Domein!$AS254,LEN(ADHOC!$G$15)),MAX(Domein!BD$1:'Domein'!BD253)+1,""),IF(ADHOC!$S$4=LEFT(Domein!$AS254,LEN(ADHOC!$S$4)),MAX(Domein!BD$1:'Domein'!BD253)+1,"")))</f>
        <v/>
      </c>
      <c r="BE254" t="str">
        <f t="shared" si="3"/>
        <v/>
      </c>
    </row>
    <row r="255" spans="20:57" x14ac:dyDescent="0.2">
      <c r="T255" s="4" t="s">
        <v>34847</v>
      </c>
      <c r="W255" s="4" t="s">
        <v>13087</v>
      </c>
      <c r="X255" s="4" t="s">
        <v>674</v>
      </c>
      <c r="Y255" s="4"/>
      <c r="Z255" s="4"/>
      <c r="AA255" s="4"/>
      <c r="AI255" s="4"/>
      <c r="AS255" s="4" t="s">
        <v>1514</v>
      </c>
      <c r="AT255" s="4" t="s">
        <v>1515</v>
      </c>
      <c r="AU255" s="4" t="s">
        <v>463</v>
      </c>
      <c r="AV255" s="4" t="s">
        <v>678</v>
      </c>
      <c r="AW255" s="4" t="s">
        <v>701</v>
      </c>
      <c r="AX255" s="4"/>
      <c r="AY255" s="4"/>
      <c r="AZ255" s="4"/>
      <c r="BA255" s="4"/>
      <c r="BB255" s="4"/>
      <c r="BC255" s="4">
        <v>40</v>
      </c>
      <c r="BD255" t="str">
        <f>IF(AND(ADHOC!$G$15="",ADHOC!$S$4=""),"",IF(ADHOC!$G$15&lt;&gt;"",IF(ADHOC!$G$15=LEFT(Domein!$AS255,LEN(ADHOC!$G$15)),MAX(Domein!BD$1:'Domein'!BD254)+1,""),IF(ADHOC!$S$4=LEFT(Domein!$AS255,LEN(ADHOC!$S$4)),MAX(Domein!BD$1:'Domein'!BD254)+1,"")))</f>
        <v/>
      </c>
      <c r="BE255" t="str">
        <f t="shared" si="3"/>
        <v/>
      </c>
    </row>
    <row r="256" spans="20:57" x14ac:dyDescent="0.2">
      <c r="T256" s="4" t="s">
        <v>11057</v>
      </c>
      <c r="W256" s="4" t="s">
        <v>15264</v>
      </c>
      <c r="X256" s="4" t="s">
        <v>674</v>
      </c>
      <c r="Y256" s="4"/>
      <c r="Z256" s="4"/>
      <c r="AA256" s="4"/>
      <c r="AI256" s="4"/>
      <c r="AS256" s="4" t="s">
        <v>1516</v>
      </c>
      <c r="AT256" s="4" t="s">
        <v>1517</v>
      </c>
      <c r="AU256" s="4" t="s">
        <v>463</v>
      </c>
      <c r="AV256" s="4" t="s">
        <v>678</v>
      </c>
      <c r="AW256" s="4" t="s">
        <v>701</v>
      </c>
      <c r="AX256" s="4"/>
      <c r="AY256" s="4"/>
      <c r="AZ256" s="4"/>
      <c r="BA256" s="4"/>
      <c r="BB256" s="4"/>
      <c r="BC256" s="4">
        <v>40</v>
      </c>
      <c r="BD256" t="str">
        <f>IF(AND(ADHOC!$G$15="",ADHOC!$S$4=""),"",IF(ADHOC!$G$15&lt;&gt;"",IF(ADHOC!$G$15=LEFT(Domein!$AS256,LEN(ADHOC!$G$15)),MAX(Domein!BD$1:'Domein'!BD255)+1,""),IF(ADHOC!$S$4=LEFT(Domein!$AS256,LEN(ADHOC!$S$4)),MAX(Domein!BD$1:'Domein'!BD255)+1,"")))</f>
        <v/>
      </c>
      <c r="BE256" t="str">
        <f t="shared" si="3"/>
        <v/>
      </c>
    </row>
    <row r="257" spans="20:57" x14ac:dyDescent="0.2">
      <c r="T257" s="4" t="s">
        <v>8486</v>
      </c>
      <c r="W257" s="4" t="s">
        <v>15430</v>
      </c>
      <c r="X257" s="4" t="s">
        <v>674</v>
      </c>
      <c r="Y257" s="4"/>
      <c r="Z257" s="4"/>
      <c r="AA257" s="4"/>
      <c r="AI257" s="4"/>
      <c r="AS257" s="4" t="s">
        <v>1518</v>
      </c>
      <c r="AT257" s="4" t="s">
        <v>1519</v>
      </c>
      <c r="AU257" s="4" t="s">
        <v>456</v>
      </c>
      <c r="AV257" s="4" t="s">
        <v>678</v>
      </c>
      <c r="AW257" s="4" t="s">
        <v>701</v>
      </c>
      <c r="AX257" s="4"/>
      <c r="AY257" s="4"/>
      <c r="AZ257" s="4"/>
      <c r="BA257" s="4"/>
      <c r="BB257" s="4"/>
      <c r="BC257" s="4">
        <v>40</v>
      </c>
      <c r="BD257" t="str">
        <f>IF(AND(ADHOC!$G$15="",ADHOC!$S$4=""),"",IF(ADHOC!$G$15&lt;&gt;"",IF(ADHOC!$G$15=LEFT(Domein!$AS257,LEN(ADHOC!$G$15)),MAX(Domein!BD$1:'Domein'!BD256)+1,""),IF(ADHOC!$S$4=LEFT(Domein!$AS257,LEN(ADHOC!$S$4)),MAX(Domein!BD$1:'Domein'!BD256)+1,"")))</f>
        <v/>
      </c>
      <c r="BE257" t="str">
        <f t="shared" si="3"/>
        <v/>
      </c>
    </row>
    <row r="258" spans="20:57" x14ac:dyDescent="0.2">
      <c r="T258" s="4" t="s">
        <v>8487</v>
      </c>
      <c r="W258" s="4" t="s">
        <v>15835</v>
      </c>
      <c r="X258" s="4" t="s">
        <v>674</v>
      </c>
      <c r="Y258" s="4"/>
      <c r="Z258" s="4"/>
      <c r="AA258" s="4"/>
      <c r="AI258" s="4"/>
      <c r="AS258" s="4" t="s">
        <v>36775</v>
      </c>
      <c r="AT258" s="4" t="s">
        <v>36776</v>
      </c>
      <c r="AU258" s="4" t="s">
        <v>463</v>
      </c>
      <c r="AV258" s="4" t="s">
        <v>678</v>
      </c>
      <c r="AW258" s="4" t="s">
        <v>701</v>
      </c>
      <c r="AX258" s="4"/>
      <c r="AY258" s="4"/>
      <c r="AZ258" s="4"/>
      <c r="BA258" s="4"/>
      <c r="BB258" s="4"/>
      <c r="BC258" s="4">
        <v>40</v>
      </c>
      <c r="BD258" t="str">
        <f>IF(AND(ADHOC!$G$15="",ADHOC!$S$4=""),"",IF(ADHOC!$G$15&lt;&gt;"",IF(ADHOC!$G$15=LEFT(Domein!$AS258,LEN(ADHOC!$G$15)),MAX(Domein!BD$1:'Domein'!BD257)+1,""),IF(ADHOC!$S$4=LEFT(Domein!$AS258,LEN(ADHOC!$S$4)),MAX(Domein!BD$1:'Domein'!BD257)+1,"")))</f>
        <v/>
      </c>
      <c r="BE258" t="str">
        <f t="shared" si="3"/>
        <v/>
      </c>
    </row>
    <row r="259" spans="20:57" x14ac:dyDescent="0.2">
      <c r="T259" s="4" t="s">
        <v>34188</v>
      </c>
      <c r="W259" s="4" t="s">
        <v>785</v>
      </c>
      <c r="X259" s="4" t="s">
        <v>674</v>
      </c>
      <c r="Y259" s="4"/>
      <c r="Z259" s="4"/>
      <c r="AA259" s="4"/>
      <c r="AI259" s="4"/>
      <c r="AS259" s="4" t="s">
        <v>1520</v>
      </c>
      <c r="AT259" s="4" t="s">
        <v>1521</v>
      </c>
      <c r="AU259" s="4" t="s">
        <v>456</v>
      </c>
      <c r="AV259" s="4" t="s">
        <v>678</v>
      </c>
      <c r="AW259" s="4" t="s">
        <v>701</v>
      </c>
      <c r="AX259" s="4"/>
      <c r="AY259" s="4"/>
      <c r="AZ259" s="4"/>
      <c r="BA259" s="4"/>
      <c r="BB259" s="4"/>
      <c r="BC259" s="4">
        <v>40</v>
      </c>
      <c r="BD259" t="str">
        <f>IF(AND(ADHOC!$G$15="",ADHOC!$S$4=""),"",IF(ADHOC!$G$15&lt;&gt;"",IF(ADHOC!$G$15=LEFT(Domein!$AS259,LEN(ADHOC!$G$15)),MAX(Domein!BD$1:'Domein'!BD258)+1,""),IF(ADHOC!$S$4=LEFT(Domein!$AS259,LEN(ADHOC!$S$4)),MAX(Domein!BD$1:'Domein'!BD258)+1,"")))</f>
        <v/>
      </c>
      <c r="BE259" t="str">
        <f t="shared" ref="BE259:BE322" si="4">IFERROR(INDEX($AS$2:$AS$11500,MATCH(ROW()-ROW($BE$1),$BD$2:$BD$11500,0)),"")</f>
        <v/>
      </c>
    </row>
    <row r="260" spans="20:57" x14ac:dyDescent="0.2">
      <c r="T260" s="4" t="s">
        <v>7003</v>
      </c>
      <c r="W260" s="4" t="s">
        <v>8119</v>
      </c>
      <c r="X260" s="4" t="s">
        <v>674</v>
      </c>
      <c r="Y260" s="4"/>
      <c r="Z260" s="4"/>
      <c r="AA260" s="4"/>
      <c r="AI260" s="4"/>
      <c r="AS260" s="4" t="s">
        <v>32378</v>
      </c>
      <c r="AT260" s="4" t="s">
        <v>32379</v>
      </c>
      <c r="AU260" s="4" t="s">
        <v>456</v>
      </c>
      <c r="AV260" s="4" t="s">
        <v>678</v>
      </c>
      <c r="AW260" s="4" t="s">
        <v>701</v>
      </c>
      <c r="AX260" s="4"/>
      <c r="AY260" s="4"/>
      <c r="AZ260" s="4"/>
      <c r="BA260" s="4"/>
      <c r="BB260" s="4"/>
      <c r="BC260" s="4">
        <v>40</v>
      </c>
      <c r="BD260" t="str">
        <f>IF(AND(ADHOC!$G$15="",ADHOC!$S$4=""),"",IF(ADHOC!$G$15&lt;&gt;"",IF(ADHOC!$G$15=LEFT(Domein!$AS260,LEN(ADHOC!$G$15)),MAX(Domein!BD$1:'Domein'!BD259)+1,""),IF(ADHOC!$S$4=LEFT(Domein!$AS260,LEN(ADHOC!$S$4)),MAX(Domein!BD$1:'Domein'!BD259)+1,"")))</f>
        <v/>
      </c>
      <c r="BE260" t="str">
        <f t="shared" si="4"/>
        <v/>
      </c>
    </row>
    <row r="261" spans="20:57" x14ac:dyDescent="0.2">
      <c r="T261" s="4" t="s">
        <v>595</v>
      </c>
      <c r="W261" s="4" t="s">
        <v>8539</v>
      </c>
      <c r="X261" s="4" t="s">
        <v>674</v>
      </c>
      <c r="Y261" s="4"/>
      <c r="Z261" s="4"/>
      <c r="AA261" s="4"/>
      <c r="AI261" s="4"/>
      <c r="AS261" s="4" t="s">
        <v>11836</v>
      </c>
      <c r="AT261" s="4" t="s">
        <v>11837</v>
      </c>
      <c r="AU261" s="4" t="s">
        <v>463</v>
      </c>
      <c r="AV261" s="4" t="s">
        <v>678</v>
      </c>
      <c r="AW261" s="4" t="s">
        <v>701</v>
      </c>
      <c r="AX261" s="4"/>
      <c r="AY261" s="4"/>
      <c r="AZ261" s="4"/>
      <c r="BA261" s="4"/>
      <c r="BB261" s="4"/>
      <c r="BC261" s="4">
        <v>40</v>
      </c>
      <c r="BD261" t="str">
        <f>IF(AND(ADHOC!$G$15="",ADHOC!$S$4=""),"",IF(ADHOC!$G$15&lt;&gt;"",IF(ADHOC!$G$15=LEFT(Domein!$AS261,LEN(ADHOC!$G$15)),MAX(Domein!BD$1:'Domein'!BD260)+1,""),IF(ADHOC!$S$4=LEFT(Domein!$AS261,LEN(ADHOC!$S$4)),MAX(Domein!BD$1:'Domein'!BD260)+1,"")))</f>
        <v/>
      </c>
      <c r="BE261" t="str">
        <f t="shared" si="4"/>
        <v/>
      </c>
    </row>
    <row r="262" spans="20:57" x14ac:dyDescent="0.2">
      <c r="T262" s="4" t="s">
        <v>8387</v>
      </c>
      <c r="W262" s="4" t="s">
        <v>786</v>
      </c>
      <c r="X262" s="4" t="s">
        <v>674</v>
      </c>
      <c r="Y262" s="4"/>
      <c r="Z262" s="4"/>
      <c r="AA262" s="4"/>
      <c r="AI262" s="4"/>
      <c r="AS262" s="4" t="s">
        <v>32409</v>
      </c>
      <c r="AT262" s="4" t="s">
        <v>32410</v>
      </c>
      <c r="AU262" s="4" t="s">
        <v>463</v>
      </c>
      <c r="AV262" s="4" t="s">
        <v>678</v>
      </c>
      <c r="AW262" s="4" t="s">
        <v>701</v>
      </c>
      <c r="AX262" s="4"/>
      <c r="AY262" s="4"/>
      <c r="AZ262" s="4"/>
      <c r="BA262" s="4"/>
      <c r="BB262" s="4"/>
      <c r="BC262" s="4">
        <v>40</v>
      </c>
      <c r="BD262" t="str">
        <f>IF(AND(ADHOC!$G$15="",ADHOC!$S$4=""),"",IF(ADHOC!$G$15&lt;&gt;"",IF(ADHOC!$G$15=LEFT(Domein!$AS262,LEN(ADHOC!$G$15)),MAX(Domein!BD$1:'Domein'!BD261)+1,""),IF(ADHOC!$S$4=LEFT(Domein!$AS262,LEN(ADHOC!$S$4)),MAX(Domein!BD$1:'Domein'!BD261)+1,"")))</f>
        <v/>
      </c>
      <c r="BE262" t="str">
        <f t="shared" si="4"/>
        <v/>
      </c>
    </row>
    <row r="263" spans="20:57" x14ac:dyDescent="0.2">
      <c r="T263" s="4" t="s">
        <v>596</v>
      </c>
      <c r="W263" s="4" t="s">
        <v>8540</v>
      </c>
      <c r="X263" s="4" t="s">
        <v>674</v>
      </c>
      <c r="Y263" s="4"/>
      <c r="Z263" s="4"/>
      <c r="AA263" s="4"/>
      <c r="AI263" s="4"/>
      <c r="AS263" s="4" t="s">
        <v>1522</v>
      </c>
      <c r="AT263" s="4" t="s">
        <v>1523</v>
      </c>
      <c r="AU263" s="4" t="s">
        <v>463</v>
      </c>
      <c r="AV263" s="4" t="s">
        <v>678</v>
      </c>
      <c r="AW263" s="4" t="s">
        <v>701</v>
      </c>
      <c r="AX263" s="4"/>
      <c r="AY263" s="4"/>
      <c r="AZ263" s="4"/>
      <c r="BA263" s="4"/>
      <c r="BB263" s="4"/>
      <c r="BC263" s="4">
        <v>40</v>
      </c>
      <c r="BD263" t="str">
        <f>IF(AND(ADHOC!$G$15="",ADHOC!$S$4=""),"",IF(ADHOC!$G$15&lt;&gt;"",IF(ADHOC!$G$15=LEFT(Domein!$AS263,LEN(ADHOC!$G$15)),MAX(Domein!BD$1:'Domein'!BD262)+1,""),IF(ADHOC!$S$4=LEFT(Domein!$AS263,LEN(ADHOC!$S$4)),MAX(Domein!BD$1:'Domein'!BD262)+1,"")))</f>
        <v/>
      </c>
      <c r="BE263" t="str">
        <f t="shared" si="4"/>
        <v/>
      </c>
    </row>
    <row r="264" spans="20:57" x14ac:dyDescent="0.2">
      <c r="T264" s="4" t="s">
        <v>7004</v>
      </c>
      <c r="W264" s="4" t="s">
        <v>787</v>
      </c>
      <c r="X264" s="4" t="s">
        <v>674</v>
      </c>
      <c r="Y264" s="4"/>
      <c r="Z264" s="4"/>
      <c r="AA264" s="4"/>
      <c r="AI264" s="4"/>
      <c r="AS264" s="4" t="s">
        <v>1524</v>
      </c>
      <c r="AT264" s="4" t="s">
        <v>1525</v>
      </c>
      <c r="AU264" s="4" t="s">
        <v>463</v>
      </c>
      <c r="AV264" s="4" t="s">
        <v>678</v>
      </c>
      <c r="AW264" s="4" t="s">
        <v>701</v>
      </c>
      <c r="AX264" s="4"/>
      <c r="AY264" s="4"/>
      <c r="AZ264" s="4"/>
      <c r="BA264" s="4"/>
      <c r="BB264" s="4"/>
      <c r="BC264" s="4">
        <v>40</v>
      </c>
      <c r="BD264" t="str">
        <f>IF(AND(ADHOC!$G$15="",ADHOC!$S$4=""),"",IF(ADHOC!$G$15&lt;&gt;"",IF(ADHOC!$G$15=LEFT(Domein!$AS264,LEN(ADHOC!$G$15)),MAX(Domein!BD$1:'Domein'!BD263)+1,""),IF(ADHOC!$S$4=LEFT(Domein!$AS264,LEN(ADHOC!$S$4)),MAX(Domein!BD$1:'Domein'!BD263)+1,"")))</f>
        <v/>
      </c>
      <c r="BE264" t="str">
        <f t="shared" si="4"/>
        <v/>
      </c>
    </row>
    <row r="265" spans="20:57" x14ac:dyDescent="0.2">
      <c r="T265" s="4" t="s">
        <v>597</v>
      </c>
      <c r="W265" s="4" t="s">
        <v>788</v>
      </c>
      <c r="X265" s="4" t="s">
        <v>674</v>
      </c>
      <c r="Y265" s="4"/>
      <c r="Z265" s="4"/>
      <c r="AA265" s="4"/>
      <c r="AI265" s="4"/>
      <c r="AS265" s="4" t="s">
        <v>21363</v>
      </c>
      <c r="AT265" s="4" t="s">
        <v>21364</v>
      </c>
      <c r="AU265" s="4" t="s">
        <v>456</v>
      </c>
      <c r="AV265" s="4" t="s">
        <v>678</v>
      </c>
      <c r="AW265" s="4" t="s">
        <v>701</v>
      </c>
      <c r="AX265" s="4"/>
      <c r="AY265" s="4"/>
      <c r="AZ265" s="4"/>
      <c r="BA265" s="4"/>
      <c r="BB265" s="4"/>
      <c r="BC265" s="4">
        <v>40</v>
      </c>
      <c r="BD265" t="str">
        <f>IF(AND(ADHOC!$G$15="",ADHOC!$S$4=""),"",IF(ADHOC!$G$15&lt;&gt;"",IF(ADHOC!$G$15=LEFT(Domein!$AS265,LEN(ADHOC!$G$15)),MAX(Domein!BD$1:'Domein'!BD264)+1,""),IF(ADHOC!$S$4=LEFT(Domein!$AS265,LEN(ADHOC!$S$4)),MAX(Domein!BD$1:'Domein'!BD264)+1,"")))</f>
        <v/>
      </c>
      <c r="BE265" t="str">
        <f t="shared" si="4"/>
        <v/>
      </c>
    </row>
    <row r="266" spans="20:57" x14ac:dyDescent="0.2">
      <c r="T266" s="4" t="s">
        <v>7005</v>
      </c>
      <c r="W266" s="4" t="s">
        <v>13911</v>
      </c>
      <c r="X266" s="4" t="s">
        <v>674</v>
      </c>
      <c r="Y266" s="4"/>
      <c r="Z266" s="4"/>
      <c r="AA266" s="4"/>
      <c r="AI266" s="4"/>
      <c r="AS266" s="4" t="s">
        <v>32718</v>
      </c>
      <c r="AT266" s="4" t="s">
        <v>32719</v>
      </c>
      <c r="AU266" s="4" t="s">
        <v>463</v>
      </c>
      <c r="AV266" s="4" t="s">
        <v>678</v>
      </c>
      <c r="AW266" s="4" t="s">
        <v>701</v>
      </c>
      <c r="AX266" s="4"/>
      <c r="AY266" s="4"/>
      <c r="AZ266" s="4"/>
      <c r="BA266" s="4"/>
      <c r="BB266" s="4"/>
      <c r="BC266" s="4">
        <v>40</v>
      </c>
      <c r="BD266" t="str">
        <f>IF(AND(ADHOC!$G$15="",ADHOC!$S$4=""),"",IF(ADHOC!$G$15&lt;&gt;"",IF(ADHOC!$G$15=LEFT(Domein!$AS266,LEN(ADHOC!$G$15)),MAX(Domein!BD$1:'Domein'!BD265)+1,""),IF(ADHOC!$S$4=LEFT(Domein!$AS266,LEN(ADHOC!$S$4)),MAX(Domein!BD$1:'Domein'!BD265)+1,"")))</f>
        <v/>
      </c>
      <c r="BE266" t="str">
        <f t="shared" si="4"/>
        <v/>
      </c>
    </row>
    <row r="267" spans="20:57" x14ac:dyDescent="0.2">
      <c r="T267" s="4" t="s">
        <v>598</v>
      </c>
      <c r="W267" s="4" t="s">
        <v>789</v>
      </c>
      <c r="X267" s="4" t="s">
        <v>674</v>
      </c>
      <c r="Y267" s="4"/>
      <c r="Z267" s="4"/>
      <c r="AA267" s="4"/>
      <c r="AI267" s="4"/>
      <c r="AS267" s="4" t="s">
        <v>1526</v>
      </c>
      <c r="AT267" s="4" t="s">
        <v>1527</v>
      </c>
      <c r="AU267" s="4" t="s">
        <v>463</v>
      </c>
      <c r="AV267" s="4" t="s">
        <v>678</v>
      </c>
      <c r="AW267" s="4" t="s">
        <v>701</v>
      </c>
      <c r="AX267" s="4"/>
      <c r="AY267" s="4"/>
      <c r="AZ267" s="4"/>
      <c r="BA267" s="4"/>
      <c r="BB267" s="4"/>
      <c r="BC267" s="4">
        <v>40</v>
      </c>
      <c r="BD267" t="str">
        <f>IF(AND(ADHOC!$G$15="",ADHOC!$S$4=""),"",IF(ADHOC!$G$15&lt;&gt;"",IF(ADHOC!$G$15=LEFT(Domein!$AS267,LEN(ADHOC!$G$15)),MAX(Domein!BD$1:'Domein'!BD266)+1,""),IF(ADHOC!$S$4=LEFT(Domein!$AS267,LEN(ADHOC!$S$4)),MAX(Domein!BD$1:'Domein'!BD266)+1,"")))</f>
        <v/>
      </c>
      <c r="BE267" t="str">
        <f t="shared" si="4"/>
        <v/>
      </c>
    </row>
    <row r="268" spans="20:57" x14ac:dyDescent="0.2">
      <c r="T268" s="4" t="s">
        <v>8488</v>
      </c>
      <c r="W268" s="4" t="s">
        <v>7015</v>
      </c>
      <c r="X268" s="4" t="s">
        <v>674</v>
      </c>
      <c r="Y268" s="4"/>
      <c r="Z268" s="4"/>
      <c r="AA268" s="4"/>
      <c r="AI268" s="4"/>
      <c r="AS268" s="4" t="s">
        <v>32634</v>
      </c>
      <c r="AT268" s="4" t="s">
        <v>32635</v>
      </c>
      <c r="AU268" s="4" t="s">
        <v>463</v>
      </c>
      <c r="AV268" s="4" t="s">
        <v>678</v>
      </c>
      <c r="AW268" s="4" t="s">
        <v>701</v>
      </c>
      <c r="AX268" s="4"/>
      <c r="AY268" s="4"/>
      <c r="AZ268" s="4"/>
      <c r="BA268" s="4"/>
      <c r="BB268" s="4"/>
      <c r="BC268" s="4">
        <v>40</v>
      </c>
      <c r="BD268" t="str">
        <f>IF(AND(ADHOC!$G$15="",ADHOC!$S$4=""),"",IF(ADHOC!$G$15&lt;&gt;"",IF(ADHOC!$G$15=LEFT(Domein!$AS268,LEN(ADHOC!$G$15)),MAX(Domein!BD$1:'Domein'!BD267)+1,""),IF(ADHOC!$S$4=LEFT(Domein!$AS268,LEN(ADHOC!$S$4)),MAX(Domein!BD$1:'Domein'!BD267)+1,"")))</f>
        <v/>
      </c>
      <c r="BE268" t="str">
        <f t="shared" si="4"/>
        <v/>
      </c>
    </row>
    <row r="269" spans="20:57" x14ac:dyDescent="0.2">
      <c r="T269" s="4" t="s">
        <v>599</v>
      </c>
      <c r="W269" s="4" t="s">
        <v>8541</v>
      </c>
      <c r="X269" s="4" t="s">
        <v>674</v>
      </c>
      <c r="Y269" s="4"/>
      <c r="Z269" s="4"/>
      <c r="AA269" s="4"/>
      <c r="AI269" s="4"/>
      <c r="AS269" s="4" t="s">
        <v>1528</v>
      </c>
      <c r="AT269" s="4" t="s">
        <v>1529</v>
      </c>
      <c r="AU269" s="4" t="s">
        <v>463</v>
      </c>
      <c r="AV269" s="4" t="s">
        <v>678</v>
      </c>
      <c r="AW269" s="4" t="s">
        <v>701</v>
      </c>
      <c r="AX269" s="4"/>
      <c r="AY269" s="4"/>
      <c r="AZ269" s="4"/>
      <c r="BA269" s="4"/>
      <c r="BB269" s="4"/>
      <c r="BC269" s="4">
        <v>40</v>
      </c>
      <c r="BD269" t="str">
        <f>IF(AND(ADHOC!$G$15="",ADHOC!$S$4=""),"",IF(ADHOC!$G$15&lt;&gt;"",IF(ADHOC!$G$15=LEFT(Domein!$AS269,LEN(ADHOC!$G$15)),MAX(Domein!BD$1:'Domein'!BD268)+1,""),IF(ADHOC!$S$4=LEFT(Domein!$AS269,LEN(ADHOC!$S$4)),MAX(Domein!BD$1:'Domein'!BD268)+1,"")))</f>
        <v/>
      </c>
      <c r="BE269" t="str">
        <f t="shared" si="4"/>
        <v/>
      </c>
    </row>
    <row r="270" spans="20:57" x14ac:dyDescent="0.2">
      <c r="T270" s="4" t="s">
        <v>600</v>
      </c>
      <c r="W270" s="4" t="s">
        <v>38403</v>
      </c>
      <c r="X270" s="4" t="s">
        <v>674</v>
      </c>
      <c r="Y270" s="4"/>
      <c r="Z270" s="4"/>
      <c r="AA270" s="4"/>
      <c r="AI270" s="4"/>
      <c r="AS270" s="4" t="s">
        <v>1530</v>
      </c>
      <c r="AT270" s="4" t="s">
        <v>1531</v>
      </c>
      <c r="AU270" s="4" t="s">
        <v>463</v>
      </c>
      <c r="AV270" s="4" t="s">
        <v>678</v>
      </c>
      <c r="AW270" s="4" t="s">
        <v>701</v>
      </c>
      <c r="AX270" s="4"/>
      <c r="AY270" s="4"/>
      <c r="AZ270" s="4"/>
      <c r="BA270" s="4"/>
      <c r="BB270" s="4"/>
      <c r="BC270" s="4">
        <v>40</v>
      </c>
      <c r="BD270" t="str">
        <f>IF(AND(ADHOC!$G$15="",ADHOC!$S$4=""),"",IF(ADHOC!$G$15&lt;&gt;"",IF(ADHOC!$G$15=LEFT(Domein!$AS270,LEN(ADHOC!$G$15)),MAX(Domein!BD$1:'Domein'!BD269)+1,""),IF(ADHOC!$S$4=LEFT(Domein!$AS270,LEN(ADHOC!$S$4)),MAX(Domein!BD$1:'Domein'!BD269)+1,"")))</f>
        <v/>
      </c>
      <c r="BE270" t="str">
        <f t="shared" si="4"/>
        <v/>
      </c>
    </row>
    <row r="271" spans="20:57" x14ac:dyDescent="0.2">
      <c r="T271" s="4" t="s">
        <v>601</v>
      </c>
      <c r="W271" s="4" t="s">
        <v>15309</v>
      </c>
      <c r="X271" s="4" t="s">
        <v>674</v>
      </c>
      <c r="Y271" s="4"/>
      <c r="Z271" s="4"/>
      <c r="AA271" s="4"/>
      <c r="AS271" s="4" t="s">
        <v>33450</v>
      </c>
      <c r="AT271" s="4" t="s">
        <v>33451</v>
      </c>
      <c r="AU271" s="4" t="s">
        <v>463</v>
      </c>
      <c r="AV271" s="4" t="s">
        <v>678</v>
      </c>
      <c r="AW271" s="4" t="s">
        <v>701</v>
      </c>
      <c r="AX271" s="4"/>
      <c r="AY271" s="4"/>
      <c r="AZ271" s="4"/>
      <c r="BA271" s="4"/>
      <c r="BB271" s="4"/>
      <c r="BC271" s="4">
        <v>40</v>
      </c>
      <c r="BD271" t="str">
        <f>IF(AND(ADHOC!$G$15="",ADHOC!$S$4=""),"",IF(ADHOC!$G$15&lt;&gt;"",IF(ADHOC!$G$15=LEFT(Domein!$AS271,LEN(ADHOC!$G$15)),MAX(Domein!BD$1:'Domein'!BD270)+1,""),IF(ADHOC!$S$4=LEFT(Domein!$AS271,LEN(ADHOC!$S$4)),MAX(Domein!BD$1:'Domein'!BD270)+1,"")))</f>
        <v/>
      </c>
      <c r="BE271" t="str">
        <f t="shared" si="4"/>
        <v/>
      </c>
    </row>
    <row r="272" spans="20:57" x14ac:dyDescent="0.2">
      <c r="T272" s="4" t="s">
        <v>7398</v>
      </c>
      <c r="W272" s="4" t="s">
        <v>8542</v>
      </c>
      <c r="X272" s="4" t="s">
        <v>674</v>
      </c>
      <c r="Y272" s="4"/>
      <c r="Z272" s="4"/>
      <c r="AA272" s="4"/>
      <c r="AS272" s="4" t="s">
        <v>1532</v>
      </c>
      <c r="AT272" s="4" t="s">
        <v>1533</v>
      </c>
      <c r="AU272" s="4" t="s">
        <v>463</v>
      </c>
      <c r="AV272" s="4" t="s">
        <v>678</v>
      </c>
      <c r="AW272" s="4" t="s">
        <v>701</v>
      </c>
      <c r="AX272" s="4"/>
      <c r="AY272" s="4"/>
      <c r="AZ272" s="4"/>
      <c r="BA272" s="4"/>
      <c r="BB272" s="4"/>
      <c r="BC272" s="4">
        <v>40</v>
      </c>
      <c r="BD272" t="str">
        <f>IF(AND(ADHOC!$G$15="",ADHOC!$S$4=""),"",IF(ADHOC!$G$15&lt;&gt;"",IF(ADHOC!$G$15=LEFT(Domein!$AS272,LEN(ADHOC!$G$15)),MAX(Domein!BD$1:'Domein'!BD271)+1,""),IF(ADHOC!$S$4=LEFT(Domein!$AS272,LEN(ADHOC!$S$4)),MAX(Domein!BD$1:'Domein'!BD271)+1,"")))</f>
        <v/>
      </c>
      <c r="BE272" t="str">
        <f t="shared" si="4"/>
        <v/>
      </c>
    </row>
    <row r="273" spans="20:57" x14ac:dyDescent="0.2">
      <c r="T273" s="4" t="s">
        <v>7399</v>
      </c>
      <c r="W273" s="4" t="s">
        <v>790</v>
      </c>
      <c r="X273" s="4" t="s">
        <v>674</v>
      </c>
      <c r="Y273" s="4"/>
      <c r="Z273" s="4"/>
      <c r="AA273" s="4"/>
      <c r="AS273" s="4" t="s">
        <v>1534</v>
      </c>
      <c r="AT273" s="4" t="s">
        <v>6929</v>
      </c>
      <c r="AU273" s="4" t="s">
        <v>463</v>
      </c>
      <c r="AV273" s="4" t="s">
        <v>678</v>
      </c>
      <c r="AW273" s="4" t="s">
        <v>701</v>
      </c>
      <c r="AX273" s="4"/>
      <c r="AY273" s="4"/>
      <c r="AZ273" s="4"/>
      <c r="BA273" s="4"/>
      <c r="BB273" s="4"/>
      <c r="BC273" s="4">
        <v>40</v>
      </c>
      <c r="BD273" t="str">
        <f>IF(AND(ADHOC!$G$15="",ADHOC!$S$4=""),"",IF(ADHOC!$G$15&lt;&gt;"",IF(ADHOC!$G$15=LEFT(Domein!$AS273,LEN(ADHOC!$G$15)),MAX(Domein!BD$1:'Domein'!BD272)+1,""),IF(ADHOC!$S$4=LEFT(Domein!$AS273,LEN(ADHOC!$S$4)),MAX(Domein!BD$1:'Domein'!BD272)+1,"")))</f>
        <v/>
      </c>
      <c r="BE273" t="str">
        <f t="shared" si="4"/>
        <v/>
      </c>
    </row>
    <row r="274" spans="20:57" x14ac:dyDescent="0.2">
      <c r="T274" s="4" t="s">
        <v>7400</v>
      </c>
      <c r="W274" s="4" t="s">
        <v>8543</v>
      </c>
      <c r="X274" s="4" t="s">
        <v>674</v>
      </c>
      <c r="Y274" s="4"/>
      <c r="Z274" s="4"/>
      <c r="AA274" s="4"/>
      <c r="AS274" s="4" t="s">
        <v>36225</v>
      </c>
      <c r="AT274" s="4" t="s">
        <v>36226</v>
      </c>
      <c r="AU274" s="4" t="s">
        <v>463</v>
      </c>
      <c r="AV274" s="4" t="s">
        <v>678</v>
      </c>
      <c r="AW274" s="4" t="s">
        <v>701</v>
      </c>
      <c r="AX274" s="4"/>
      <c r="AY274" s="4"/>
      <c r="AZ274" s="4"/>
      <c r="BA274" s="4"/>
      <c r="BB274" s="4"/>
      <c r="BC274" s="4">
        <v>40</v>
      </c>
      <c r="BD274" t="str">
        <f>IF(AND(ADHOC!$G$15="",ADHOC!$S$4=""),"",IF(ADHOC!$G$15&lt;&gt;"",IF(ADHOC!$G$15=LEFT(Domein!$AS274,LEN(ADHOC!$G$15)),MAX(Domein!BD$1:'Domein'!BD273)+1,""),IF(ADHOC!$S$4=LEFT(Domein!$AS274,LEN(ADHOC!$S$4)),MAX(Domein!BD$1:'Domein'!BD273)+1,"")))</f>
        <v/>
      </c>
      <c r="BE274" t="str">
        <f t="shared" si="4"/>
        <v/>
      </c>
    </row>
    <row r="275" spans="20:57" x14ac:dyDescent="0.2">
      <c r="T275" s="4" t="s">
        <v>7401</v>
      </c>
      <c r="W275" s="4" t="s">
        <v>8544</v>
      </c>
      <c r="X275" s="4" t="s">
        <v>674</v>
      </c>
      <c r="Y275" s="4"/>
      <c r="Z275" s="4"/>
      <c r="AA275" s="4"/>
      <c r="AS275" s="4" t="s">
        <v>36227</v>
      </c>
      <c r="AT275" s="4" t="s">
        <v>36228</v>
      </c>
      <c r="AU275" s="4" t="s">
        <v>463</v>
      </c>
      <c r="AV275" s="4" t="s">
        <v>678</v>
      </c>
      <c r="AW275" s="4" t="s">
        <v>701</v>
      </c>
      <c r="AX275" s="4"/>
      <c r="AY275" s="4"/>
      <c r="AZ275" s="4"/>
      <c r="BA275" s="4"/>
      <c r="BB275" s="4"/>
      <c r="BC275" s="4">
        <v>40</v>
      </c>
      <c r="BD275" t="str">
        <f>IF(AND(ADHOC!$G$15="",ADHOC!$S$4=""),"",IF(ADHOC!$G$15&lt;&gt;"",IF(ADHOC!$G$15=LEFT(Domein!$AS275,LEN(ADHOC!$G$15)),MAX(Domein!BD$1:'Domein'!BD274)+1,""),IF(ADHOC!$S$4=LEFT(Domein!$AS275,LEN(ADHOC!$S$4)),MAX(Domein!BD$1:'Domein'!BD274)+1,"")))</f>
        <v/>
      </c>
      <c r="BE275" t="str">
        <f t="shared" si="4"/>
        <v/>
      </c>
    </row>
    <row r="276" spans="20:57" x14ac:dyDescent="0.2">
      <c r="T276" s="4" t="s">
        <v>7402</v>
      </c>
      <c r="W276" s="4" t="s">
        <v>35220</v>
      </c>
      <c r="X276" s="4" t="s">
        <v>674</v>
      </c>
      <c r="Y276" s="4"/>
      <c r="Z276" s="4"/>
      <c r="AA276" s="4"/>
      <c r="AS276" s="4" t="s">
        <v>32636</v>
      </c>
      <c r="AT276" s="4" t="s">
        <v>32637</v>
      </c>
      <c r="AU276" s="4" t="s">
        <v>463</v>
      </c>
      <c r="AV276" s="4" t="s">
        <v>678</v>
      </c>
      <c r="AW276" s="4" t="s">
        <v>701</v>
      </c>
      <c r="AX276" s="4"/>
      <c r="AY276" s="4"/>
      <c r="AZ276" s="4"/>
      <c r="BA276" s="4"/>
      <c r="BB276" s="4"/>
      <c r="BC276" s="4">
        <v>40</v>
      </c>
      <c r="BD276" t="str">
        <f>IF(AND(ADHOC!$G$15="",ADHOC!$S$4=""),"",IF(ADHOC!$G$15&lt;&gt;"",IF(ADHOC!$G$15=LEFT(Domein!$AS276,LEN(ADHOC!$G$15)),MAX(Domein!BD$1:'Domein'!BD275)+1,""),IF(ADHOC!$S$4=LEFT(Domein!$AS276,LEN(ADHOC!$S$4)),MAX(Domein!BD$1:'Domein'!BD275)+1,"")))</f>
        <v/>
      </c>
      <c r="BE276" t="str">
        <f t="shared" si="4"/>
        <v/>
      </c>
    </row>
    <row r="277" spans="20:57" x14ac:dyDescent="0.2">
      <c r="T277" s="4" t="s">
        <v>7403</v>
      </c>
      <c r="W277" s="4" t="s">
        <v>38305</v>
      </c>
      <c r="X277" s="4" t="s">
        <v>674</v>
      </c>
      <c r="Y277" s="4"/>
      <c r="Z277" s="4"/>
      <c r="AA277" s="4"/>
      <c r="AS277" s="4" t="s">
        <v>22018</v>
      </c>
      <c r="AT277" s="4" t="s">
        <v>22019</v>
      </c>
      <c r="AU277" s="4" t="s">
        <v>463</v>
      </c>
      <c r="AV277" s="4" t="s">
        <v>678</v>
      </c>
      <c r="AW277" s="4" t="s">
        <v>701</v>
      </c>
      <c r="AX277" s="4"/>
      <c r="AY277" s="4"/>
      <c r="AZ277" s="4"/>
      <c r="BA277" s="4"/>
      <c r="BB277" s="4"/>
      <c r="BC277" s="4">
        <v>40</v>
      </c>
      <c r="BD277" t="str">
        <f>IF(AND(ADHOC!$G$15="",ADHOC!$S$4=""),"",IF(ADHOC!$G$15&lt;&gt;"",IF(ADHOC!$G$15=LEFT(Domein!$AS277,LEN(ADHOC!$G$15)),MAX(Domein!BD$1:'Domein'!BD276)+1,""),IF(ADHOC!$S$4=LEFT(Domein!$AS277,LEN(ADHOC!$S$4)),MAX(Domein!BD$1:'Domein'!BD276)+1,"")))</f>
        <v/>
      </c>
      <c r="BE277" t="str">
        <f t="shared" si="4"/>
        <v/>
      </c>
    </row>
    <row r="278" spans="20:57" x14ac:dyDescent="0.2">
      <c r="T278" s="4" t="s">
        <v>7404</v>
      </c>
      <c r="W278" s="4" t="s">
        <v>8545</v>
      </c>
      <c r="X278" s="4" t="s">
        <v>674</v>
      </c>
      <c r="Y278" s="4"/>
      <c r="Z278" s="4"/>
      <c r="AA278" s="4"/>
      <c r="AS278" s="4" t="s">
        <v>33359</v>
      </c>
      <c r="AT278" s="4" t="s">
        <v>33360</v>
      </c>
      <c r="AU278" s="4" t="s">
        <v>463</v>
      </c>
      <c r="AV278" s="4" t="s">
        <v>678</v>
      </c>
      <c r="AW278" s="4" t="s">
        <v>701</v>
      </c>
      <c r="AX278" s="4"/>
      <c r="AY278" s="4"/>
      <c r="AZ278" s="4"/>
      <c r="BA278" s="4"/>
      <c r="BB278" s="4"/>
      <c r="BC278" s="4">
        <v>40</v>
      </c>
      <c r="BD278" t="str">
        <f>IF(AND(ADHOC!$G$15="",ADHOC!$S$4=""),"",IF(ADHOC!$G$15&lt;&gt;"",IF(ADHOC!$G$15=LEFT(Domein!$AS278,LEN(ADHOC!$G$15)),MAX(Domein!BD$1:'Domein'!BD277)+1,""),IF(ADHOC!$S$4=LEFT(Domein!$AS278,LEN(ADHOC!$S$4)),MAX(Domein!BD$1:'Domein'!BD277)+1,"")))</f>
        <v/>
      </c>
      <c r="BE278" t="str">
        <f t="shared" si="4"/>
        <v/>
      </c>
    </row>
    <row r="279" spans="20:57" x14ac:dyDescent="0.2">
      <c r="T279" s="4" t="s">
        <v>7405</v>
      </c>
      <c r="W279" s="4" t="s">
        <v>11916</v>
      </c>
      <c r="X279" s="4" t="s">
        <v>674</v>
      </c>
      <c r="Y279" s="4"/>
      <c r="Z279" s="4"/>
      <c r="AA279" s="4"/>
      <c r="AS279" s="4" t="s">
        <v>32807</v>
      </c>
      <c r="AT279" s="4" t="s">
        <v>32808</v>
      </c>
      <c r="AU279" s="4" t="s">
        <v>463</v>
      </c>
      <c r="AV279" s="4" t="s">
        <v>678</v>
      </c>
      <c r="AW279" s="4" t="s">
        <v>701</v>
      </c>
      <c r="AX279" s="4"/>
      <c r="AY279" s="4"/>
      <c r="AZ279" s="4"/>
      <c r="BA279" s="4"/>
      <c r="BB279" s="4"/>
      <c r="BC279" s="4">
        <v>40</v>
      </c>
      <c r="BD279" t="str">
        <f>IF(AND(ADHOC!$G$15="",ADHOC!$S$4=""),"",IF(ADHOC!$G$15&lt;&gt;"",IF(ADHOC!$G$15=LEFT(Domein!$AS279,LEN(ADHOC!$G$15)),MAX(Domein!BD$1:'Domein'!BD278)+1,""),IF(ADHOC!$S$4=LEFT(Domein!$AS279,LEN(ADHOC!$S$4)),MAX(Domein!BD$1:'Domein'!BD278)+1,"")))</f>
        <v/>
      </c>
      <c r="BE279" t="str">
        <f t="shared" si="4"/>
        <v/>
      </c>
    </row>
    <row r="280" spans="20:57" x14ac:dyDescent="0.2">
      <c r="T280" s="4" t="s">
        <v>7406</v>
      </c>
      <c r="W280" s="4" t="s">
        <v>13345</v>
      </c>
      <c r="X280" s="4" t="s">
        <v>674</v>
      </c>
      <c r="Y280" s="4"/>
      <c r="Z280" s="4"/>
      <c r="AA280" s="4"/>
      <c r="AS280" s="4" t="s">
        <v>36042</v>
      </c>
      <c r="AT280" s="4" t="s">
        <v>36043</v>
      </c>
      <c r="AU280" s="4" t="s">
        <v>463</v>
      </c>
      <c r="AV280" s="4" t="s">
        <v>678</v>
      </c>
      <c r="AW280" s="4" t="s">
        <v>701</v>
      </c>
      <c r="AX280" s="4"/>
      <c r="AY280" s="4"/>
      <c r="AZ280" s="4"/>
      <c r="BA280" s="4"/>
      <c r="BB280" s="4"/>
      <c r="BC280" s="4">
        <v>40</v>
      </c>
      <c r="BD280" t="str">
        <f>IF(AND(ADHOC!$G$15="",ADHOC!$S$4=""),"",IF(ADHOC!$G$15&lt;&gt;"",IF(ADHOC!$G$15=LEFT(Domein!$AS280,LEN(ADHOC!$G$15)),MAX(Domein!BD$1:'Domein'!BD279)+1,""),IF(ADHOC!$S$4=LEFT(Domein!$AS280,LEN(ADHOC!$S$4)),MAX(Domein!BD$1:'Domein'!BD279)+1,"")))</f>
        <v/>
      </c>
      <c r="BE280" t="str">
        <f t="shared" si="4"/>
        <v/>
      </c>
    </row>
    <row r="281" spans="20:57" x14ac:dyDescent="0.2">
      <c r="T281" s="4" t="s">
        <v>7407</v>
      </c>
      <c r="W281" s="4" t="s">
        <v>791</v>
      </c>
      <c r="X281" s="4" t="s">
        <v>674</v>
      </c>
      <c r="Y281" s="4"/>
      <c r="Z281" s="4"/>
      <c r="AA281" s="4"/>
      <c r="AS281" s="4" t="s">
        <v>1535</v>
      </c>
      <c r="AT281" s="4" t="s">
        <v>1536</v>
      </c>
      <c r="AU281" s="4" t="s">
        <v>463</v>
      </c>
      <c r="AV281" s="4" t="s">
        <v>678</v>
      </c>
      <c r="AW281" s="4" t="s">
        <v>701</v>
      </c>
      <c r="AX281" s="4"/>
      <c r="AY281" s="4"/>
      <c r="AZ281" s="4"/>
      <c r="BA281" s="4"/>
      <c r="BB281" s="4"/>
      <c r="BC281" s="4">
        <v>40</v>
      </c>
      <c r="BD281" t="str">
        <f>IF(AND(ADHOC!$G$15="",ADHOC!$S$4=""),"",IF(ADHOC!$G$15&lt;&gt;"",IF(ADHOC!$G$15=LEFT(Domein!$AS281,LEN(ADHOC!$G$15)),MAX(Domein!BD$1:'Domein'!BD280)+1,""),IF(ADHOC!$S$4=LEFT(Domein!$AS281,LEN(ADHOC!$S$4)),MAX(Domein!BD$1:'Domein'!BD280)+1,"")))</f>
        <v/>
      </c>
      <c r="BE281" t="str">
        <f t="shared" si="4"/>
        <v/>
      </c>
    </row>
    <row r="282" spans="20:57" x14ac:dyDescent="0.2">
      <c r="T282" s="4" t="s">
        <v>7408</v>
      </c>
      <c r="W282" s="4" t="s">
        <v>32265</v>
      </c>
      <c r="X282" s="4" t="s">
        <v>674</v>
      </c>
      <c r="Y282" s="4"/>
      <c r="Z282" s="4"/>
      <c r="AA282" s="4"/>
      <c r="AS282" s="4" t="s">
        <v>8562</v>
      </c>
      <c r="AT282" s="4" t="s">
        <v>8563</v>
      </c>
      <c r="AU282" s="4" t="s">
        <v>456</v>
      </c>
      <c r="AV282" s="4" t="s">
        <v>678</v>
      </c>
      <c r="AW282" s="4" t="s">
        <v>701</v>
      </c>
      <c r="AX282" s="4"/>
      <c r="AY282" s="4"/>
      <c r="AZ282" s="4"/>
      <c r="BA282" s="4"/>
      <c r="BB282" s="4"/>
      <c r="BC282" s="4">
        <v>40</v>
      </c>
      <c r="BD282" t="str">
        <f>IF(AND(ADHOC!$G$15="",ADHOC!$S$4=""),"",IF(ADHOC!$G$15&lt;&gt;"",IF(ADHOC!$G$15=LEFT(Domein!$AS282,LEN(ADHOC!$G$15)),MAX(Domein!BD$1:'Domein'!BD281)+1,""),IF(ADHOC!$S$4=LEFT(Domein!$AS282,LEN(ADHOC!$S$4)),MAX(Domein!BD$1:'Domein'!BD281)+1,"")))</f>
        <v/>
      </c>
      <c r="BE282" t="str">
        <f t="shared" si="4"/>
        <v/>
      </c>
    </row>
    <row r="283" spans="20:57" x14ac:dyDescent="0.2">
      <c r="T283" s="4" t="s">
        <v>7409</v>
      </c>
      <c r="W283" s="4" t="s">
        <v>792</v>
      </c>
      <c r="X283" s="4" t="s">
        <v>674</v>
      </c>
      <c r="Y283" s="4"/>
      <c r="Z283" s="4"/>
      <c r="AA283" s="4"/>
      <c r="AS283" s="4" t="s">
        <v>1537</v>
      </c>
      <c r="AT283" s="4" t="s">
        <v>1538</v>
      </c>
      <c r="AU283" s="4" t="s">
        <v>463</v>
      </c>
      <c r="AV283" s="4" t="s">
        <v>678</v>
      </c>
      <c r="AW283" s="4" t="s">
        <v>701</v>
      </c>
      <c r="AX283" s="4"/>
      <c r="AY283" s="4"/>
      <c r="AZ283" s="4"/>
      <c r="BA283" s="4"/>
      <c r="BB283" s="4"/>
      <c r="BC283" s="4">
        <v>40</v>
      </c>
      <c r="BD283" t="str">
        <f>IF(AND(ADHOC!$G$15="",ADHOC!$S$4=""),"",IF(ADHOC!$G$15&lt;&gt;"",IF(ADHOC!$G$15=LEFT(Domein!$AS283,LEN(ADHOC!$G$15)),MAX(Domein!BD$1:'Domein'!BD282)+1,""),IF(ADHOC!$S$4=LEFT(Domein!$AS283,LEN(ADHOC!$S$4)),MAX(Domein!BD$1:'Domein'!BD282)+1,"")))</f>
        <v/>
      </c>
      <c r="BE283" t="str">
        <f t="shared" si="4"/>
        <v/>
      </c>
    </row>
    <row r="284" spans="20:57" x14ac:dyDescent="0.2">
      <c r="T284" s="4" t="s">
        <v>17227</v>
      </c>
      <c r="W284" s="4" t="s">
        <v>15443</v>
      </c>
      <c r="X284" s="4" t="s">
        <v>674</v>
      </c>
      <c r="Y284" s="4"/>
      <c r="Z284" s="4"/>
      <c r="AA284" s="4"/>
      <c r="AS284" s="4" t="s">
        <v>33182</v>
      </c>
      <c r="AT284" s="4" t="s">
        <v>33183</v>
      </c>
      <c r="AU284" s="4" t="s">
        <v>463</v>
      </c>
      <c r="AV284" s="4" t="s">
        <v>678</v>
      </c>
      <c r="AW284" s="4" t="s">
        <v>701</v>
      </c>
      <c r="AX284" s="4"/>
      <c r="AY284" s="4"/>
      <c r="AZ284" s="4"/>
      <c r="BA284" s="4"/>
      <c r="BB284" s="4"/>
      <c r="BC284" s="4">
        <v>40</v>
      </c>
      <c r="BD284" t="str">
        <f>IF(AND(ADHOC!$G$15="",ADHOC!$S$4=""),"",IF(ADHOC!$G$15&lt;&gt;"",IF(ADHOC!$G$15=LEFT(Domein!$AS284,LEN(ADHOC!$G$15)),MAX(Domein!BD$1:'Domein'!BD283)+1,""),IF(ADHOC!$S$4=LEFT(Domein!$AS284,LEN(ADHOC!$S$4)),MAX(Domein!BD$1:'Domein'!BD283)+1,"")))</f>
        <v/>
      </c>
      <c r="BE284" t="str">
        <f t="shared" si="4"/>
        <v/>
      </c>
    </row>
    <row r="285" spans="20:57" x14ac:dyDescent="0.2">
      <c r="T285" s="4" t="s">
        <v>21924</v>
      </c>
      <c r="W285" s="4" t="s">
        <v>793</v>
      </c>
      <c r="X285" s="4" t="s">
        <v>674</v>
      </c>
      <c r="Y285" s="4"/>
      <c r="Z285" s="4"/>
      <c r="AA285" s="4"/>
      <c r="AS285" s="4" t="s">
        <v>1539</v>
      </c>
      <c r="AT285" s="4" t="s">
        <v>1540</v>
      </c>
      <c r="AU285" s="4" t="s">
        <v>463</v>
      </c>
      <c r="AV285" s="4" t="s">
        <v>678</v>
      </c>
      <c r="AW285" s="4" t="s">
        <v>701</v>
      </c>
      <c r="AX285" s="4"/>
      <c r="AY285" s="4"/>
      <c r="AZ285" s="4"/>
      <c r="BA285" s="4"/>
      <c r="BB285" s="4"/>
      <c r="BC285" s="4">
        <v>40</v>
      </c>
      <c r="BD285" t="str">
        <f>IF(AND(ADHOC!$G$15="",ADHOC!$S$4=""),"",IF(ADHOC!$G$15&lt;&gt;"",IF(ADHOC!$G$15=LEFT(Domein!$AS285,LEN(ADHOC!$G$15)),MAX(Domein!BD$1:'Domein'!BD284)+1,""),IF(ADHOC!$S$4=LEFT(Domein!$AS285,LEN(ADHOC!$S$4)),MAX(Domein!BD$1:'Domein'!BD284)+1,"")))</f>
        <v/>
      </c>
      <c r="BE285" t="str">
        <f t="shared" si="4"/>
        <v/>
      </c>
    </row>
    <row r="286" spans="20:57" x14ac:dyDescent="0.2">
      <c r="T286" s="4" t="s">
        <v>21925</v>
      </c>
      <c r="W286" s="4" t="s">
        <v>8437</v>
      </c>
      <c r="X286" s="4" t="s">
        <v>674</v>
      </c>
      <c r="Y286" s="4"/>
      <c r="Z286" s="4"/>
      <c r="AA286" s="4"/>
      <c r="AS286" s="4" t="s">
        <v>1541</v>
      </c>
      <c r="AT286" s="4" t="s">
        <v>1542</v>
      </c>
      <c r="AU286" s="4" t="s">
        <v>456</v>
      </c>
      <c r="AV286" s="4" t="s">
        <v>678</v>
      </c>
      <c r="AW286" s="4" t="s">
        <v>701</v>
      </c>
      <c r="AX286" s="4"/>
      <c r="AY286" s="4"/>
      <c r="AZ286" s="4"/>
      <c r="BA286" s="4"/>
      <c r="BB286" s="4"/>
      <c r="BC286" s="4">
        <v>40</v>
      </c>
      <c r="BD286" t="str">
        <f>IF(AND(ADHOC!$G$15="",ADHOC!$S$4=""),"",IF(ADHOC!$G$15&lt;&gt;"",IF(ADHOC!$G$15=LEFT(Domein!$AS286,LEN(ADHOC!$G$15)),MAX(Domein!BD$1:'Domein'!BD285)+1,""),IF(ADHOC!$S$4=LEFT(Domein!$AS286,LEN(ADHOC!$S$4)),MAX(Domein!BD$1:'Domein'!BD285)+1,"")))</f>
        <v/>
      </c>
      <c r="BE286" t="str">
        <f t="shared" si="4"/>
        <v/>
      </c>
    </row>
    <row r="287" spans="20:57" x14ac:dyDescent="0.2">
      <c r="T287" s="4" t="s">
        <v>7410</v>
      </c>
      <c r="W287" s="4" t="s">
        <v>794</v>
      </c>
      <c r="X287" s="4" t="s">
        <v>674</v>
      </c>
      <c r="Y287" s="4"/>
      <c r="Z287" s="4"/>
      <c r="AA287" s="4"/>
      <c r="AS287" s="4" t="s">
        <v>1543</v>
      </c>
      <c r="AT287" s="4" t="s">
        <v>1544</v>
      </c>
      <c r="AU287" s="4" t="s">
        <v>456</v>
      </c>
      <c r="AV287" s="4" t="s">
        <v>678</v>
      </c>
      <c r="AW287" s="4" t="s">
        <v>701</v>
      </c>
      <c r="AX287" s="4"/>
      <c r="AY287" s="4"/>
      <c r="AZ287" s="4"/>
      <c r="BA287" s="4"/>
      <c r="BB287" s="4"/>
      <c r="BC287" s="4">
        <v>40</v>
      </c>
      <c r="BD287" t="str">
        <f>IF(AND(ADHOC!$G$15="",ADHOC!$S$4=""),"",IF(ADHOC!$G$15&lt;&gt;"",IF(ADHOC!$G$15=LEFT(Domein!$AS287,LEN(ADHOC!$G$15)),MAX(Domein!BD$1:'Domein'!BD286)+1,""),IF(ADHOC!$S$4=LEFT(Domein!$AS287,LEN(ADHOC!$S$4)),MAX(Domein!BD$1:'Domein'!BD286)+1,"")))</f>
        <v/>
      </c>
      <c r="BE287" t="str">
        <f t="shared" si="4"/>
        <v/>
      </c>
    </row>
    <row r="288" spans="20:57" x14ac:dyDescent="0.2">
      <c r="T288" s="4" t="s">
        <v>7411</v>
      </c>
      <c r="W288" s="4" t="s">
        <v>34042</v>
      </c>
      <c r="X288" s="4" t="s">
        <v>674</v>
      </c>
      <c r="Y288" s="4"/>
      <c r="Z288" s="4"/>
      <c r="AA288" s="4"/>
      <c r="AS288" s="4" t="s">
        <v>1545</v>
      </c>
      <c r="AT288" s="4" t="s">
        <v>1546</v>
      </c>
      <c r="AU288" s="4" t="s">
        <v>456</v>
      </c>
      <c r="AV288" s="4" t="s">
        <v>678</v>
      </c>
      <c r="AW288" s="4" t="s">
        <v>701</v>
      </c>
      <c r="AX288" s="4"/>
      <c r="AY288" s="4"/>
      <c r="AZ288" s="4"/>
      <c r="BA288" s="4"/>
      <c r="BB288" s="4"/>
      <c r="BC288" s="4">
        <v>40</v>
      </c>
      <c r="BD288" t="str">
        <f>IF(AND(ADHOC!$G$15="",ADHOC!$S$4=""),"",IF(ADHOC!$G$15&lt;&gt;"",IF(ADHOC!$G$15=LEFT(Domein!$AS288,LEN(ADHOC!$G$15)),MAX(Domein!BD$1:'Domein'!BD287)+1,""),IF(ADHOC!$S$4=LEFT(Domein!$AS288,LEN(ADHOC!$S$4)),MAX(Domein!BD$1:'Domein'!BD287)+1,"")))</f>
        <v/>
      </c>
      <c r="BE288" t="str">
        <f t="shared" si="4"/>
        <v/>
      </c>
    </row>
    <row r="289" spans="20:57" x14ac:dyDescent="0.2">
      <c r="T289" s="4" t="s">
        <v>602</v>
      </c>
      <c r="W289" s="4" t="s">
        <v>21516</v>
      </c>
      <c r="X289" s="4" t="s">
        <v>674</v>
      </c>
      <c r="Y289" s="4"/>
      <c r="Z289" s="4"/>
      <c r="AA289" s="4"/>
      <c r="AS289" s="4" t="s">
        <v>1547</v>
      </c>
      <c r="AT289" s="4" t="s">
        <v>1548</v>
      </c>
      <c r="AU289" s="4" t="s">
        <v>456</v>
      </c>
      <c r="AV289" s="4" t="s">
        <v>678</v>
      </c>
      <c r="AW289" s="4" t="s">
        <v>701</v>
      </c>
      <c r="AX289" s="4"/>
      <c r="AY289" s="4"/>
      <c r="AZ289" s="4"/>
      <c r="BA289" s="4"/>
      <c r="BB289" s="4"/>
      <c r="BC289" s="4">
        <v>40</v>
      </c>
      <c r="BD289" t="str">
        <f>IF(AND(ADHOC!$G$15="",ADHOC!$S$4=""),"",IF(ADHOC!$G$15&lt;&gt;"",IF(ADHOC!$G$15=LEFT(Domein!$AS289,LEN(ADHOC!$G$15)),MAX(Domein!BD$1:'Domein'!BD288)+1,""),IF(ADHOC!$S$4=LEFT(Domein!$AS289,LEN(ADHOC!$S$4)),MAX(Domein!BD$1:'Domein'!BD288)+1,"")))</f>
        <v/>
      </c>
      <c r="BE289" t="str">
        <f t="shared" si="4"/>
        <v/>
      </c>
    </row>
    <row r="290" spans="20:57" x14ac:dyDescent="0.2">
      <c r="T290" s="4" t="s">
        <v>603</v>
      </c>
      <c r="W290" s="4" t="s">
        <v>11954</v>
      </c>
      <c r="X290" s="4" t="s">
        <v>674</v>
      </c>
      <c r="Y290" s="4"/>
      <c r="Z290" s="4"/>
      <c r="AA290" s="4"/>
      <c r="AS290" s="4" t="s">
        <v>1549</v>
      </c>
      <c r="AT290" s="4" t="s">
        <v>1550</v>
      </c>
      <c r="AU290" s="4" t="s">
        <v>456</v>
      </c>
      <c r="AV290" s="4" t="s">
        <v>678</v>
      </c>
      <c r="AW290" s="4" t="s">
        <v>701</v>
      </c>
      <c r="AX290" s="4"/>
      <c r="AY290" s="4"/>
      <c r="AZ290" s="4"/>
      <c r="BA290" s="4"/>
      <c r="BB290" s="4"/>
      <c r="BC290" s="4">
        <v>40</v>
      </c>
      <c r="BD290" t="str">
        <f>IF(AND(ADHOC!$G$15="",ADHOC!$S$4=""),"",IF(ADHOC!$G$15&lt;&gt;"",IF(ADHOC!$G$15=LEFT(Domein!$AS290,LEN(ADHOC!$G$15)),MAX(Domein!BD$1:'Domein'!BD289)+1,""),IF(ADHOC!$S$4=LEFT(Domein!$AS290,LEN(ADHOC!$S$4)),MAX(Domein!BD$1:'Domein'!BD289)+1,"")))</f>
        <v/>
      </c>
      <c r="BE290" t="str">
        <f t="shared" si="4"/>
        <v/>
      </c>
    </row>
    <row r="291" spans="20:57" x14ac:dyDescent="0.2">
      <c r="T291" s="4" t="s">
        <v>604</v>
      </c>
      <c r="W291" s="4" t="s">
        <v>795</v>
      </c>
      <c r="X291" s="4" t="s">
        <v>674</v>
      </c>
      <c r="Y291" s="4"/>
      <c r="Z291" s="4"/>
      <c r="AA291" s="4"/>
      <c r="AS291" s="4" t="s">
        <v>1551</v>
      </c>
      <c r="AT291" s="4" t="s">
        <v>1552</v>
      </c>
      <c r="AU291" s="4" t="s">
        <v>463</v>
      </c>
      <c r="AV291" s="4" t="s">
        <v>678</v>
      </c>
      <c r="AW291" s="4" t="s">
        <v>701</v>
      </c>
      <c r="AX291" s="4"/>
      <c r="AY291" s="4"/>
      <c r="AZ291" s="4"/>
      <c r="BA291" s="4"/>
      <c r="BB291" s="4"/>
      <c r="BC291" s="4">
        <v>40</v>
      </c>
      <c r="BD291" t="str">
        <f>IF(AND(ADHOC!$G$15="",ADHOC!$S$4=""),"",IF(ADHOC!$G$15&lt;&gt;"",IF(ADHOC!$G$15=LEFT(Domein!$AS291,LEN(ADHOC!$G$15)),MAX(Domein!BD$1:'Domein'!BD290)+1,""),IF(ADHOC!$S$4=LEFT(Domein!$AS291,LEN(ADHOC!$S$4)),MAX(Domein!BD$1:'Domein'!BD290)+1,"")))</f>
        <v/>
      </c>
      <c r="BE291" t="str">
        <f t="shared" si="4"/>
        <v/>
      </c>
    </row>
    <row r="292" spans="20:57" x14ac:dyDescent="0.2">
      <c r="T292" s="4" t="s">
        <v>7412</v>
      </c>
      <c r="W292" s="4" t="s">
        <v>8340</v>
      </c>
      <c r="X292" s="4" t="s">
        <v>674</v>
      </c>
      <c r="Y292" s="4"/>
      <c r="Z292" s="4"/>
      <c r="AA292" s="4"/>
      <c r="AS292" s="4" t="s">
        <v>1553</v>
      </c>
      <c r="AT292" s="4" t="s">
        <v>1554</v>
      </c>
      <c r="AU292" s="4" t="s">
        <v>463</v>
      </c>
      <c r="AV292" s="4" t="s">
        <v>678</v>
      </c>
      <c r="AW292" s="4" t="s">
        <v>701</v>
      </c>
      <c r="AX292" s="4"/>
      <c r="AY292" s="4"/>
      <c r="AZ292" s="4"/>
      <c r="BA292" s="4"/>
      <c r="BB292" s="4"/>
      <c r="BC292" s="4">
        <v>40</v>
      </c>
      <c r="BD292" t="str">
        <f>IF(AND(ADHOC!$G$15="",ADHOC!$S$4=""),"",IF(ADHOC!$G$15&lt;&gt;"",IF(ADHOC!$G$15=LEFT(Domein!$AS292,LEN(ADHOC!$G$15)),MAX(Domein!BD$1:'Domein'!BD291)+1,""),IF(ADHOC!$S$4=LEFT(Domein!$AS292,LEN(ADHOC!$S$4)),MAX(Domein!BD$1:'Domein'!BD291)+1,"")))</f>
        <v/>
      </c>
      <c r="BE292" t="str">
        <f t="shared" si="4"/>
        <v/>
      </c>
    </row>
    <row r="293" spans="20:57" x14ac:dyDescent="0.2">
      <c r="T293" s="4" t="s">
        <v>7413</v>
      </c>
      <c r="W293" s="4" t="s">
        <v>7668</v>
      </c>
      <c r="X293" s="4" t="s">
        <v>674</v>
      </c>
      <c r="Y293" s="4"/>
      <c r="Z293" s="4"/>
      <c r="AA293" s="4"/>
      <c r="AS293" s="4" t="s">
        <v>1555</v>
      </c>
      <c r="AT293" s="4" t="s">
        <v>1556</v>
      </c>
      <c r="AU293" s="4" t="s">
        <v>463</v>
      </c>
      <c r="AV293" s="4" t="s">
        <v>678</v>
      </c>
      <c r="AW293" s="4" t="s">
        <v>701</v>
      </c>
      <c r="AX293" s="4"/>
      <c r="AY293" s="4"/>
      <c r="AZ293" s="4"/>
      <c r="BA293" s="4"/>
      <c r="BB293" s="4"/>
      <c r="BC293" s="4">
        <v>40</v>
      </c>
      <c r="BD293" t="str">
        <f>IF(AND(ADHOC!$G$15="",ADHOC!$S$4=""),"",IF(ADHOC!$G$15&lt;&gt;"",IF(ADHOC!$G$15=LEFT(Domein!$AS293,LEN(ADHOC!$G$15)),MAX(Domein!BD$1:'Domein'!BD292)+1,""),IF(ADHOC!$S$4=LEFT(Domein!$AS293,LEN(ADHOC!$S$4)),MAX(Domein!BD$1:'Domein'!BD292)+1,"")))</f>
        <v/>
      </c>
      <c r="BE293" t="str">
        <f t="shared" si="4"/>
        <v/>
      </c>
    </row>
    <row r="294" spans="20:57" x14ac:dyDescent="0.2">
      <c r="T294" s="4" t="s">
        <v>7414</v>
      </c>
      <c r="W294" s="4" t="s">
        <v>796</v>
      </c>
      <c r="X294" s="4" t="s">
        <v>672</v>
      </c>
      <c r="Y294" s="4"/>
      <c r="Z294" s="4"/>
      <c r="AA294" s="4"/>
      <c r="AS294" s="4" t="s">
        <v>34557</v>
      </c>
      <c r="AT294" s="4" t="s">
        <v>34558</v>
      </c>
      <c r="AU294" s="4" t="s">
        <v>463</v>
      </c>
      <c r="AV294" s="4" t="s">
        <v>678</v>
      </c>
      <c r="AW294" s="4" t="s">
        <v>701</v>
      </c>
      <c r="AX294" s="4"/>
      <c r="AY294" s="4"/>
      <c r="AZ294" s="4"/>
      <c r="BA294" s="4"/>
      <c r="BB294" s="4"/>
      <c r="BC294" s="4">
        <v>40</v>
      </c>
      <c r="BD294" t="str">
        <f>IF(AND(ADHOC!$G$15="",ADHOC!$S$4=""),"",IF(ADHOC!$G$15&lt;&gt;"",IF(ADHOC!$G$15=LEFT(Domein!$AS294,LEN(ADHOC!$G$15)),MAX(Domein!BD$1:'Domein'!BD293)+1,""),IF(ADHOC!$S$4=LEFT(Domein!$AS294,LEN(ADHOC!$S$4)),MAX(Domein!BD$1:'Domein'!BD293)+1,"")))</f>
        <v/>
      </c>
      <c r="BE294" t="str">
        <f t="shared" si="4"/>
        <v/>
      </c>
    </row>
    <row r="295" spans="20:57" x14ac:dyDescent="0.2">
      <c r="T295" s="4" t="s">
        <v>7415</v>
      </c>
      <c r="W295" s="4" t="s">
        <v>797</v>
      </c>
      <c r="X295" s="4" t="s">
        <v>674</v>
      </c>
      <c r="Y295" s="4"/>
      <c r="Z295" s="4"/>
      <c r="AA295" s="4"/>
      <c r="AS295" s="4" t="s">
        <v>1557</v>
      </c>
      <c r="AT295" s="4" t="s">
        <v>17326</v>
      </c>
      <c r="AU295" s="4" t="s">
        <v>456</v>
      </c>
      <c r="AV295" s="4" t="s">
        <v>678</v>
      </c>
      <c r="AW295" s="4" t="s">
        <v>701</v>
      </c>
      <c r="AX295" s="4"/>
      <c r="AY295" s="4"/>
      <c r="AZ295" s="4"/>
      <c r="BA295" s="4"/>
      <c r="BB295" s="4"/>
      <c r="BC295" s="4">
        <v>40</v>
      </c>
      <c r="BD295" t="str">
        <f>IF(AND(ADHOC!$G$15="",ADHOC!$S$4=""),"",IF(ADHOC!$G$15&lt;&gt;"",IF(ADHOC!$G$15=LEFT(Domein!$AS295,LEN(ADHOC!$G$15)),MAX(Domein!BD$1:'Domein'!BD294)+1,""),IF(ADHOC!$S$4=LEFT(Domein!$AS295,LEN(ADHOC!$S$4)),MAX(Domein!BD$1:'Domein'!BD294)+1,"")))</f>
        <v/>
      </c>
      <c r="BE295" t="str">
        <f t="shared" si="4"/>
        <v/>
      </c>
    </row>
    <row r="296" spans="20:57" x14ac:dyDescent="0.2">
      <c r="T296" s="4" t="s">
        <v>7416</v>
      </c>
      <c r="W296" s="4" t="s">
        <v>38389</v>
      </c>
      <c r="X296" s="4" t="s">
        <v>672</v>
      </c>
      <c r="Y296" s="4"/>
      <c r="Z296" s="4"/>
      <c r="AA296" s="4"/>
      <c r="AS296" s="4" t="s">
        <v>1558</v>
      </c>
      <c r="AT296" s="4" t="s">
        <v>1559</v>
      </c>
      <c r="AU296" s="4" t="s">
        <v>456</v>
      </c>
      <c r="AV296" s="4" t="s">
        <v>678</v>
      </c>
      <c r="AW296" s="4" t="s">
        <v>701</v>
      </c>
      <c r="AX296" s="4"/>
      <c r="AY296" s="4"/>
      <c r="AZ296" s="4"/>
      <c r="BA296" s="4"/>
      <c r="BB296" s="4"/>
      <c r="BC296" s="4">
        <v>40</v>
      </c>
      <c r="BD296" t="str">
        <f>IF(AND(ADHOC!$G$15="",ADHOC!$S$4=""),"",IF(ADHOC!$G$15&lt;&gt;"",IF(ADHOC!$G$15=LEFT(Domein!$AS296,LEN(ADHOC!$G$15)),MAX(Domein!BD$1:'Domein'!BD295)+1,""),IF(ADHOC!$S$4=LEFT(Domein!$AS296,LEN(ADHOC!$S$4)),MAX(Domein!BD$1:'Domein'!BD295)+1,"")))</f>
        <v/>
      </c>
      <c r="BE296" t="str">
        <f t="shared" si="4"/>
        <v/>
      </c>
    </row>
    <row r="297" spans="20:57" x14ac:dyDescent="0.2">
      <c r="T297" s="4" t="s">
        <v>606</v>
      </c>
      <c r="W297" s="4" t="s">
        <v>798</v>
      </c>
      <c r="X297" s="4" t="s">
        <v>674</v>
      </c>
      <c r="Y297" s="4"/>
      <c r="Z297" s="4"/>
      <c r="AA297" s="4"/>
      <c r="AS297" s="4" t="s">
        <v>34726</v>
      </c>
      <c r="AT297" s="4" t="s">
        <v>34558</v>
      </c>
      <c r="AU297" s="4" t="s">
        <v>463</v>
      </c>
      <c r="AV297" s="4" t="s">
        <v>678</v>
      </c>
      <c r="AW297" s="4" t="s">
        <v>701</v>
      </c>
      <c r="AX297" s="4"/>
      <c r="AY297" s="4"/>
      <c r="AZ297" s="4"/>
      <c r="BA297" s="4"/>
      <c r="BB297" s="4"/>
      <c r="BC297" s="4">
        <v>40</v>
      </c>
      <c r="BD297" t="str">
        <f>IF(AND(ADHOC!$G$15="",ADHOC!$S$4=""),"",IF(ADHOC!$G$15&lt;&gt;"",IF(ADHOC!$G$15=LEFT(Domein!$AS297,LEN(ADHOC!$G$15)),MAX(Domein!BD$1:'Domein'!BD296)+1,""),IF(ADHOC!$S$4=LEFT(Domein!$AS297,LEN(ADHOC!$S$4)),MAX(Domein!BD$1:'Domein'!BD296)+1,"")))</f>
        <v/>
      </c>
      <c r="BE297" t="str">
        <f t="shared" si="4"/>
        <v/>
      </c>
    </row>
    <row r="298" spans="20:57" x14ac:dyDescent="0.2">
      <c r="T298" s="4" t="s">
        <v>7417</v>
      </c>
      <c r="W298" s="4" t="s">
        <v>8436</v>
      </c>
      <c r="X298" s="4" t="s">
        <v>674</v>
      </c>
      <c r="Y298" s="4"/>
      <c r="Z298" s="4"/>
      <c r="AA298" s="4"/>
      <c r="AS298" s="4" t="s">
        <v>13678</v>
      </c>
      <c r="AT298" s="4" t="s">
        <v>13679</v>
      </c>
      <c r="AU298" s="4" t="s">
        <v>456</v>
      </c>
      <c r="AV298" s="4" t="s">
        <v>678</v>
      </c>
      <c r="AW298" s="4" t="s">
        <v>701</v>
      </c>
      <c r="AX298" s="4"/>
      <c r="AY298" s="4"/>
      <c r="AZ298" s="4"/>
      <c r="BA298" s="4"/>
      <c r="BB298" s="4"/>
      <c r="BC298" s="4">
        <v>40</v>
      </c>
      <c r="BD298" t="str">
        <f>IF(AND(ADHOC!$G$15="",ADHOC!$S$4=""),"",IF(ADHOC!$G$15&lt;&gt;"",IF(ADHOC!$G$15=LEFT(Domein!$AS298,LEN(ADHOC!$G$15)),MAX(Domein!BD$1:'Domein'!BD297)+1,""),IF(ADHOC!$S$4=LEFT(Domein!$AS298,LEN(ADHOC!$S$4)),MAX(Domein!BD$1:'Domein'!BD297)+1,"")))</f>
        <v/>
      </c>
      <c r="BE298" t="str">
        <f t="shared" si="4"/>
        <v/>
      </c>
    </row>
    <row r="299" spans="20:57" x14ac:dyDescent="0.2">
      <c r="T299" s="4" t="s">
        <v>7418</v>
      </c>
      <c r="W299" s="4" t="s">
        <v>7669</v>
      </c>
      <c r="X299" s="4" t="s">
        <v>674</v>
      </c>
      <c r="Y299" s="4"/>
      <c r="Z299" s="4"/>
      <c r="AA299" s="4"/>
      <c r="AS299" s="4" t="s">
        <v>1560</v>
      </c>
      <c r="AT299" s="4" t="s">
        <v>1561</v>
      </c>
      <c r="AU299" s="4" t="s">
        <v>463</v>
      </c>
      <c r="AV299" s="4" t="s">
        <v>678</v>
      </c>
      <c r="AW299" s="4" t="s">
        <v>701</v>
      </c>
      <c r="AX299" s="4"/>
      <c r="AY299" s="4"/>
      <c r="AZ299" s="4"/>
      <c r="BA299" s="4"/>
      <c r="BB299" s="4"/>
      <c r="BC299" s="4">
        <v>40</v>
      </c>
      <c r="BD299" t="str">
        <f>IF(AND(ADHOC!$G$15="",ADHOC!$S$4=""),"",IF(ADHOC!$G$15&lt;&gt;"",IF(ADHOC!$G$15=LEFT(Domein!$AS299,LEN(ADHOC!$G$15)),MAX(Domein!BD$1:'Domein'!BD298)+1,""),IF(ADHOC!$S$4=LEFT(Domein!$AS299,LEN(ADHOC!$S$4)),MAX(Domein!BD$1:'Domein'!BD298)+1,"")))</f>
        <v/>
      </c>
      <c r="BE299" t="str">
        <f t="shared" si="4"/>
        <v/>
      </c>
    </row>
    <row r="300" spans="20:57" x14ac:dyDescent="0.2">
      <c r="T300" s="4" t="s">
        <v>7419</v>
      </c>
      <c r="W300" s="4" t="s">
        <v>8546</v>
      </c>
      <c r="X300" s="4" t="s">
        <v>674</v>
      </c>
      <c r="Y300" s="4"/>
      <c r="Z300" s="4"/>
      <c r="AA300" s="4"/>
      <c r="AS300" s="4" t="s">
        <v>1562</v>
      </c>
      <c r="AT300" s="4" t="s">
        <v>1563</v>
      </c>
      <c r="AU300" s="4" t="s">
        <v>456</v>
      </c>
      <c r="AV300" s="4" t="s">
        <v>678</v>
      </c>
      <c r="AW300" s="4" t="s">
        <v>701</v>
      </c>
      <c r="AX300" s="4"/>
      <c r="AY300" s="4"/>
      <c r="AZ300" s="4"/>
      <c r="BA300" s="4"/>
      <c r="BB300" s="4"/>
      <c r="BC300" s="4">
        <v>40</v>
      </c>
      <c r="BD300" t="str">
        <f>IF(AND(ADHOC!$G$15="",ADHOC!$S$4=""),"",IF(ADHOC!$G$15&lt;&gt;"",IF(ADHOC!$G$15=LEFT(Domein!$AS300,LEN(ADHOC!$G$15)),MAX(Domein!BD$1:'Domein'!BD299)+1,""),IF(ADHOC!$S$4=LEFT(Domein!$AS300,LEN(ADHOC!$S$4)),MAX(Domein!BD$1:'Domein'!BD299)+1,"")))</f>
        <v/>
      </c>
      <c r="BE300" t="str">
        <f t="shared" si="4"/>
        <v/>
      </c>
    </row>
    <row r="301" spans="20:57" x14ac:dyDescent="0.2">
      <c r="T301" s="4" t="s">
        <v>7420</v>
      </c>
      <c r="W301" s="4" t="s">
        <v>38687</v>
      </c>
      <c r="X301" s="4" t="s">
        <v>674</v>
      </c>
      <c r="Y301" s="4"/>
      <c r="Z301" s="4"/>
      <c r="AA301" s="4"/>
      <c r="AS301" s="4" t="s">
        <v>32720</v>
      </c>
      <c r="AT301" s="4" t="s">
        <v>32721</v>
      </c>
      <c r="AU301" s="4" t="s">
        <v>463</v>
      </c>
      <c r="AV301" s="4" t="s">
        <v>678</v>
      </c>
      <c r="AW301" s="4" t="s">
        <v>701</v>
      </c>
      <c r="AX301" s="4"/>
      <c r="AY301" s="4"/>
      <c r="AZ301" s="4"/>
      <c r="BA301" s="4"/>
      <c r="BB301" s="4"/>
      <c r="BC301" s="4">
        <v>40</v>
      </c>
      <c r="BD301" t="str">
        <f>IF(AND(ADHOC!$G$15="",ADHOC!$S$4=""),"",IF(ADHOC!$G$15&lt;&gt;"",IF(ADHOC!$G$15=LEFT(Domein!$AS301,LEN(ADHOC!$G$15)),MAX(Domein!BD$1:'Domein'!BD300)+1,""),IF(ADHOC!$S$4=LEFT(Domein!$AS301,LEN(ADHOC!$S$4)),MAX(Domein!BD$1:'Domein'!BD300)+1,"")))</f>
        <v/>
      </c>
      <c r="BE301" t="str">
        <f t="shared" si="4"/>
        <v/>
      </c>
    </row>
    <row r="302" spans="20:57" x14ac:dyDescent="0.2">
      <c r="T302" s="4" t="s">
        <v>7421</v>
      </c>
      <c r="W302" s="4" t="s">
        <v>38688</v>
      </c>
      <c r="X302" s="4" t="s">
        <v>674</v>
      </c>
      <c r="Y302" s="4"/>
      <c r="Z302" s="4"/>
      <c r="AA302" s="4"/>
      <c r="AS302" s="4" t="s">
        <v>8564</v>
      </c>
      <c r="AT302" s="4" t="s">
        <v>8565</v>
      </c>
      <c r="AU302" s="4" t="s">
        <v>463</v>
      </c>
      <c r="AV302" s="4" t="s">
        <v>678</v>
      </c>
      <c r="AW302" s="4" t="s">
        <v>701</v>
      </c>
      <c r="AX302" s="4"/>
      <c r="AY302" s="4"/>
      <c r="AZ302" s="4"/>
      <c r="BA302" s="4"/>
      <c r="BB302" s="4"/>
      <c r="BC302" s="4">
        <v>40</v>
      </c>
      <c r="BD302" t="str">
        <f>IF(AND(ADHOC!$G$15="",ADHOC!$S$4=""),"",IF(ADHOC!$G$15&lt;&gt;"",IF(ADHOC!$G$15=LEFT(Domein!$AS302,LEN(ADHOC!$G$15)),MAX(Domein!BD$1:'Domein'!BD301)+1,""),IF(ADHOC!$S$4=LEFT(Domein!$AS302,LEN(ADHOC!$S$4)),MAX(Domein!BD$1:'Domein'!BD301)+1,"")))</f>
        <v/>
      </c>
      <c r="BE302" t="str">
        <f t="shared" si="4"/>
        <v/>
      </c>
    </row>
    <row r="303" spans="20:57" x14ac:dyDescent="0.2">
      <c r="T303" s="4" t="s">
        <v>7422</v>
      </c>
      <c r="W303" s="4" t="s">
        <v>38689</v>
      </c>
      <c r="X303" s="4" t="s">
        <v>674</v>
      </c>
      <c r="Y303" s="4"/>
      <c r="Z303" s="4"/>
      <c r="AA303" s="4"/>
      <c r="AS303" s="4" t="s">
        <v>1564</v>
      </c>
      <c r="AT303" s="4" t="s">
        <v>32809</v>
      </c>
      <c r="AU303" s="4" t="s">
        <v>463</v>
      </c>
      <c r="AV303" s="4" t="s">
        <v>678</v>
      </c>
      <c r="AW303" s="4" t="s">
        <v>701</v>
      </c>
      <c r="AX303" s="4"/>
      <c r="AY303" s="4"/>
      <c r="AZ303" s="4"/>
      <c r="BA303" s="4"/>
      <c r="BB303" s="4"/>
      <c r="BC303" s="4">
        <v>40</v>
      </c>
      <c r="BD303" t="str">
        <f>IF(AND(ADHOC!$G$15="",ADHOC!$S$4=""),"",IF(ADHOC!$G$15&lt;&gt;"",IF(ADHOC!$G$15=LEFT(Domein!$AS303,LEN(ADHOC!$G$15)),MAX(Domein!BD$1:'Domein'!BD302)+1,""),IF(ADHOC!$S$4=LEFT(Domein!$AS303,LEN(ADHOC!$S$4)),MAX(Domein!BD$1:'Domein'!BD302)+1,"")))</f>
        <v/>
      </c>
      <c r="BE303" t="str">
        <f t="shared" si="4"/>
        <v/>
      </c>
    </row>
    <row r="304" spans="20:57" x14ac:dyDescent="0.2">
      <c r="T304" s="4" t="s">
        <v>7423</v>
      </c>
      <c r="W304" s="4" t="s">
        <v>14183</v>
      </c>
      <c r="X304" s="4" t="s">
        <v>674</v>
      </c>
      <c r="Y304" s="4"/>
      <c r="Z304" s="4"/>
      <c r="AA304" s="4"/>
      <c r="AS304" s="4" t="s">
        <v>8566</v>
      </c>
      <c r="AT304" s="4" t="s">
        <v>8567</v>
      </c>
      <c r="AU304" s="4" t="s">
        <v>463</v>
      </c>
      <c r="AV304" s="4" t="s">
        <v>678</v>
      </c>
      <c r="AW304" s="4" t="s">
        <v>701</v>
      </c>
      <c r="AX304" s="4"/>
      <c r="AY304" s="4"/>
      <c r="AZ304" s="4"/>
      <c r="BA304" s="4"/>
      <c r="BB304" s="4"/>
      <c r="BC304" s="4">
        <v>40</v>
      </c>
      <c r="BD304" t="str">
        <f>IF(AND(ADHOC!$G$15="",ADHOC!$S$4=""),"",IF(ADHOC!$G$15&lt;&gt;"",IF(ADHOC!$G$15=LEFT(Domein!$AS304,LEN(ADHOC!$G$15)),MAX(Domein!BD$1:'Domein'!BD303)+1,""),IF(ADHOC!$S$4=LEFT(Domein!$AS304,LEN(ADHOC!$S$4)),MAX(Domein!BD$1:'Domein'!BD303)+1,"")))</f>
        <v/>
      </c>
      <c r="BE304" t="str">
        <f t="shared" si="4"/>
        <v/>
      </c>
    </row>
    <row r="305" spans="20:57" x14ac:dyDescent="0.2">
      <c r="T305" s="4" t="s">
        <v>7424</v>
      </c>
      <c r="W305" s="4" t="s">
        <v>38690</v>
      </c>
      <c r="X305" s="4" t="s">
        <v>674</v>
      </c>
      <c r="Y305" s="4"/>
      <c r="Z305" s="4"/>
      <c r="AA305" s="4"/>
      <c r="AS305" s="4" t="s">
        <v>1565</v>
      </c>
      <c r="AT305" s="4" t="s">
        <v>1566</v>
      </c>
      <c r="AU305" s="4" t="s">
        <v>456</v>
      </c>
      <c r="AV305" s="4" t="s">
        <v>678</v>
      </c>
      <c r="AW305" s="4" t="s">
        <v>701</v>
      </c>
      <c r="AX305" s="4"/>
      <c r="AY305" s="4"/>
      <c r="AZ305" s="4"/>
      <c r="BA305" s="4"/>
      <c r="BB305" s="4"/>
      <c r="BC305" s="4">
        <v>40</v>
      </c>
      <c r="BD305" t="str">
        <f>IF(AND(ADHOC!$G$15="",ADHOC!$S$4=""),"",IF(ADHOC!$G$15&lt;&gt;"",IF(ADHOC!$G$15=LEFT(Domein!$AS305,LEN(ADHOC!$G$15)),MAX(Domein!BD$1:'Domein'!BD304)+1,""),IF(ADHOC!$S$4=LEFT(Domein!$AS305,LEN(ADHOC!$S$4)),MAX(Domein!BD$1:'Domein'!BD304)+1,"")))</f>
        <v/>
      </c>
      <c r="BE305" t="str">
        <f t="shared" si="4"/>
        <v/>
      </c>
    </row>
    <row r="306" spans="20:57" x14ac:dyDescent="0.2">
      <c r="T306" s="4" t="s">
        <v>7425</v>
      </c>
      <c r="W306" s="4" t="s">
        <v>8547</v>
      </c>
      <c r="X306" s="4" t="s">
        <v>674</v>
      </c>
      <c r="Y306" s="4"/>
      <c r="Z306" s="4"/>
      <c r="AA306" s="4"/>
      <c r="AS306" s="4" t="s">
        <v>1567</v>
      </c>
      <c r="AT306" s="4" t="s">
        <v>1568</v>
      </c>
      <c r="AU306" s="4" t="s">
        <v>456</v>
      </c>
      <c r="AV306" s="4" t="s">
        <v>678</v>
      </c>
      <c r="AW306" s="4" t="s">
        <v>701</v>
      </c>
      <c r="AX306" s="4"/>
      <c r="AY306" s="4"/>
      <c r="AZ306" s="4"/>
      <c r="BA306" s="4"/>
      <c r="BB306" s="4"/>
      <c r="BC306" s="4">
        <v>40</v>
      </c>
      <c r="BD306" t="str">
        <f>IF(AND(ADHOC!$G$15="",ADHOC!$S$4=""),"",IF(ADHOC!$G$15&lt;&gt;"",IF(ADHOC!$G$15=LEFT(Domein!$AS306,LEN(ADHOC!$G$15)),MAX(Domein!BD$1:'Domein'!BD305)+1,""),IF(ADHOC!$S$4=LEFT(Domein!$AS306,LEN(ADHOC!$S$4)),MAX(Domein!BD$1:'Domein'!BD305)+1,"")))</f>
        <v/>
      </c>
      <c r="BE306" t="str">
        <f t="shared" si="4"/>
        <v/>
      </c>
    </row>
    <row r="307" spans="20:57" x14ac:dyDescent="0.2">
      <c r="T307" s="4" t="s">
        <v>8388</v>
      </c>
      <c r="W307" s="4" t="s">
        <v>38691</v>
      </c>
      <c r="X307" s="4" t="s">
        <v>674</v>
      </c>
      <c r="Y307" s="4"/>
      <c r="Z307" s="4"/>
      <c r="AA307" s="4"/>
      <c r="AS307" s="4" t="s">
        <v>33072</v>
      </c>
      <c r="AT307" s="4" t="s">
        <v>33073</v>
      </c>
      <c r="AU307" s="4" t="s">
        <v>463</v>
      </c>
      <c r="AV307" s="4" t="s">
        <v>678</v>
      </c>
      <c r="AW307" s="4" t="s">
        <v>701</v>
      </c>
      <c r="AX307" s="4"/>
      <c r="AY307" s="4"/>
      <c r="AZ307" s="4"/>
      <c r="BA307" s="4"/>
      <c r="BB307" s="4"/>
      <c r="BC307" s="4">
        <v>40</v>
      </c>
      <c r="BD307" t="str">
        <f>IF(AND(ADHOC!$G$15="",ADHOC!$S$4=""),"",IF(ADHOC!$G$15&lt;&gt;"",IF(ADHOC!$G$15=LEFT(Domein!$AS307,LEN(ADHOC!$G$15)),MAX(Domein!BD$1:'Domein'!BD306)+1,""),IF(ADHOC!$S$4=LEFT(Domein!$AS307,LEN(ADHOC!$S$4)),MAX(Domein!BD$1:'Domein'!BD306)+1,"")))</f>
        <v/>
      </c>
      <c r="BE307" t="str">
        <f t="shared" si="4"/>
        <v/>
      </c>
    </row>
    <row r="308" spans="20:57" x14ac:dyDescent="0.2">
      <c r="T308" s="4" t="s">
        <v>7428</v>
      </c>
      <c r="W308" s="4" t="s">
        <v>36505</v>
      </c>
      <c r="X308" s="4" t="s">
        <v>674</v>
      </c>
      <c r="Y308" s="4"/>
      <c r="Z308" s="4"/>
      <c r="AA308" s="4"/>
      <c r="AS308" s="4" t="s">
        <v>34559</v>
      </c>
      <c r="AT308" s="4" t="s">
        <v>34560</v>
      </c>
      <c r="AU308" s="4" t="s">
        <v>463</v>
      </c>
      <c r="AV308" s="4" t="s">
        <v>678</v>
      </c>
      <c r="AW308" s="4" t="s">
        <v>701</v>
      </c>
      <c r="AX308" s="4"/>
      <c r="AY308" s="4"/>
      <c r="AZ308" s="4"/>
      <c r="BA308" s="4"/>
      <c r="BB308" s="4"/>
      <c r="BC308" s="4">
        <v>40</v>
      </c>
      <c r="BD308" t="str">
        <f>IF(AND(ADHOC!$G$15="",ADHOC!$S$4=""),"",IF(ADHOC!$G$15&lt;&gt;"",IF(ADHOC!$G$15=LEFT(Domein!$AS308,LEN(ADHOC!$G$15)),MAX(Domein!BD$1:'Domein'!BD307)+1,""),IF(ADHOC!$S$4=LEFT(Domein!$AS308,LEN(ADHOC!$S$4)),MAX(Domein!BD$1:'Domein'!BD307)+1,"")))</f>
        <v/>
      </c>
      <c r="BE308" t="str">
        <f t="shared" si="4"/>
        <v/>
      </c>
    </row>
    <row r="309" spans="20:57" x14ac:dyDescent="0.2">
      <c r="T309" s="4" t="s">
        <v>7426</v>
      </c>
      <c r="W309" s="4" t="s">
        <v>38098</v>
      </c>
      <c r="X309" s="4" t="s">
        <v>674</v>
      </c>
      <c r="Y309" s="4"/>
      <c r="Z309" s="4"/>
      <c r="AA309" s="4"/>
      <c r="AS309" s="4" t="s">
        <v>32800</v>
      </c>
      <c r="AT309" s="4" t="s">
        <v>32801</v>
      </c>
      <c r="AU309" s="4" t="s">
        <v>463</v>
      </c>
      <c r="AV309" s="4" t="s">
        <v>678</v>
      </c>
      <c r="AW309" s="4" t="s">
        <v>701</v>
      </c>
      <c r="AX309" s="4"/>
      <c r="AY309" s="4"/>
      <c r="AZ309" s="4"/>
      <c r="BA309" s="4"/>
      <c r="BB309" s="4"/>
      <c r="BC309" s="4">
        <v>40</v>
      </c>
      <c r="BD309" t="str">
        <f>IF(AND(ADHOC!$G$15="",ADHOC!$S$4=""),"",IF(ADHOC!$G$15&lt;&gt;"",IF(ADHOC!$G$15=LEFT(Domein!$AS309,LEN(ADHOC!$G$15)),MAX(Domein!BD$1:'Domein'!BD308)+1,""),IF(ADHOC!$S$4=LEFT(Domein!$AS309,LEN(ADHOC!$S$4)),MAX(Domein!BD$1:'Domein'!BD308)+1,"")))</f>
        <v/>
      </c>
      <c r="BE309" t="str">
        <f t="shared" si="4"/>
        <v/>
      </c>
    </row>
    <row r="310" spans="20:57" x14ac:dyDescent="0.2">
      <c r="T310" s="4" t="s">
        <v>7427</v>
      </c>
      <c r="W310" s="4" t="s">
        <v>38099</v>
      </c>
      <c r="X310" s="4" t="s">
        <v>674</v>
      </c>
      <c r="Y310" s="4"/>
      <c r="Z310" s="4"/>
      <c r="AA310" s="4"/>
      <c r="AS310" s="4" t="s">
        <v>33184</v>
      </c>
      <c r="AT310" s="4" t="s">
        <v>33185</v>
      </c>
      <c r="AU310" s="4" t="s">
        <v>463</v>
      </c>
      <c r="AV310" s="4" t="s">
        <v>678</v>
      </c>
      <c r="AW310" s="4" t="s">
        <v>701</v>
      </c>
      <c r="AX310" s="4"/>
      <c r="AY310" s="4"/>
      <c r="AZ310" s="4"/>
      <c r="BA310" s="4"/>
      <c r="BB310" s="4"/>
      <c r="BC310" s="4">
        <v>40</v>
      </c>
      <c r="BD310" t="str">
        <f>IF(AND(ADHOC!$G$15="",ADHOC!$S$4=""),"",IF(ADHOC!$G$15&lt;&gt;"",IF(ADHOC!$G$15=LEFT(Domein!$AS310,LEN(ADHOC!$G$15)),MAX(Domein!BD$1:'Domein'!BD309)+1,""),IF(ADHOC!$S$4=LEFT(Domein!$AS310,LEN(ADHOC!$S$4)),MAX(Domein!BD$1:'Domein'!BD309)+1,"")))</f>
        <v/>
      </c>
      <c r="BE310" t="str">
        <f t="shared" si="4"/>
        <v/>
      </c>
    </row>
    <row r="311" spans="20:57" x14ac:dyDescent="0.2">
      <c r="T311" s="4" t="s">
        <v>8389</v>
      </c>
      <c r="W311" s="4" t="s">
        <v>13692</v>
      </c>
      <c r="X311" s="4" t="s">
        <v>674</v>
      </c>
      <c r="Y311" s="4"/>
      <c r="Z311" s="4"/>
      <c r="AA311" s="4"/>
      <c r="AS311" s="4" t="s">
        <v>7531</v>
      </c>
      <c r="AT311" s="4" t="s">
        <v>7532</v>
      </c>
      <c r="AU311" s="4" t="s">
        <v>463</v>
      </c>
      <c r="AV311" s="4" t="s">
        <v>678</v>
      </c>
      <c r="AW311" s="4" t="s">
        <v>701</v>
      </c>
      <c r="AX311" s="4"/>
      <c r="AY311" s="4"/>
      <c r="AZ311" s="4"/>
      <c r="BA311" s="4"/>
      <c r="BB311" s="4"/>
      <c r="BC311" s="4">
        <v>40</v>
      </c>
      <c r="BD311" t="str">
        <f>IF(AND(ADHOC!$G$15="",ADHOC!$S$4=""),"",IF(ADHOC!$G$15&lt;&gt;"",IF(ADHOC!$G$15=LEFT(Domein!$AS311,LEN(ADHOC!$G$15)),MAX(Domein!BD$1:'Domein'!BD310)+1,""),IF(ADHOC!$S$4=LEFT(Domein!$AS311,LEN(ADHOC!$S$4)),MAX(Domein!BD$1:'Domein'!BD310)+1,"")))</f>
        <v/>
      </c>
      <c r="BE311" t="str">
        <f t="shared" si="4"/>
        <v/>
      </c>
    </row>
    <row r="312" spans="20:57" x14ac:dyDescent="0.2">
      <c r="T312" s="4" t="s">
        <v>605</v>
      </c>
      <c r="W312" s="4" t="s">
        <v>38105</v>
      </c>
      <c r="X312" s="4" t="s">
        <v>674</v>
      </c>
      <c r="Y312" s="4"/>
      <c r="Z312" s="4"/>
      <c r="AA312" s="4"/>
      <c r="AS312" s="4" t="s">
        <v>21365</v>
      </c>
      <c r="AT312" s="4" t="s">
        <v>21366</v>
      </c>
      <c r="AU312" s="4" t="s">
        <v>463</v>
      </c>
      <c r="AV312" s="4" t="s">
        <v>678</v>
      </c>
      <c r="AW312" s="4" t="s">
        <v>701</v>
      </c>
      <c r="AX312" s="4"/>
      <c r="AY312" s="4"/>
      <c r="AZ312" s="4"/>
      <c r="BA312" s="4"/>
      <c r="BB312" s="4"/>
      <c r="BC312" s="4">
        <v>40</v>
      </c>
      <c r="BD312" t="str">
        <f>IF(AND(ADHOC!$G$15="",ADHOC!$S$4=""),"",IF(ADHOC!$G$15&lt;&gt;"",IF(ADHOC!$G$15=LEFT(Domein!$AS312,LEN(ADHOC!$G$15)),MAX(Domein!BD$1:'Domein'!BD311)+1,""),IF(ADHOC!$S$4=LEFT(Domein!$AS312,LEN(ADHOC!$S$4)),MAX(Domein!BD$1:'Domein'!BD311)+1,"")))</f>
        <v/>
      </c>
      <c r="BE312" t="str">
        <f t="shared" si="4"/>
        <v/>
      </c>
    </row>
    <row r="313" spans="20:57" x14ac:dyDescent="0.2">
      <c r="T313" s="4" t="s">
        <v>8390</v>
      </c>
      <c r="W313" s="4" t="s">
        <v>21010</v>
      </c>
      <c r="X313" s="4" t="s">
        <v>674</v>
      </c>
      <c r="Y313" s="4"/>
      <c r="Z313" s="4"/>
      <c r="AA313" s="4"/>
      <c r="AS313" s="4" t="s">
        <v>1569</v>
      </c>
      <c r="AT313" s="4" t="s">
        <v>1570</v>
      </c>
      <c r="AU313" s="4" t="s">
        <v>456</v>
      </c>
      <c r="AV313" s="4" t="s">
        <v>678</v>
      </c>
      <c r="AW313" s="4" t="s">
        <v>701</v>
      </c>
      <c r="AX313" s="4"/>
      <c r="AY313" s="4"/>
      <c r="AZ313" s="4"/>
      <c r="BA313" s="4"/>
      <c r="BB313" s="4"/>
      <c r="BC313" s="4">
        <v>40</v>
      </c>
      <c r="BD313" t="str">
        <f>IF(AND(ADHOC!$G$15="",ADHOC!$S$4=""),"",IF(ADHOC!$G$15&lt;&gt;"",IF(ADHOC!$G$15=LEFT(Domein!$AS313,LEN(ADHOC!$G$15)),MAX(Domein!BD$1:'Domein'!BD312)+1,""),IF(ADHOC!$S$4=LEFT(Domein!$AS313,LEN(ADHOC!$S$4)),MAX(Domein!BD$1:'Domein'!BD312)+1,"")))</f>
        <v/>
      </c>
      <c r="BE313" t="str">
        <f t="shared" si="4"/>
        <v/>
      </c>
    </row>
    <row r="314" spans="20:57" x14ac:dyDescent="0.2">
      <c r="T314" s="4" t="s">
        <v>607</v>
      </c>
      <c r="W314" s="4" t="s">
        <v>36150</v>
      </c>
      <c r="X314" s="4" t="s">
        <v>674</v>
      </c>
      <c r="Y314" s="4"/>
      <c r="Z314" s="4"/>
      <c r="AA314" s="4"/>
      <c r="AS314" s="4" t="s">
        <v>8568</v>
      </c>
      <c r="AT314" s="4" t="s">
        <v>17327</v>
      </c>
      <c r="AU314" s="4" t="s">
        <v>456</v>
      </c>
      <c r="AV314" s="4" t="s">
        <v>678</v>
      </c>
      <c r="AW314" s="4" t="s">
        <v>701</v>
      </c>
      <c r="AX314" s="4"/>
      <c r="AY314" s="4"/>
      <c r="AZ314" s="4"/>
      <c r="BA314" s="4"/>
      <c r="BB314" s="4"/>
      <c r="BC314" s="4">
        <v>40</v>
      </c>
      <c r="BD314" t="str">
        <f>IF(AND(ADHOC!$G$15="",ADHOC!$S$4=""),"",IF(ADHOC!$G$15&lt;&gt;"",IF(ADHOC!$G$15=LEFT(Domein!$AS314,LEN(ADHOC!$G$15)),MAX(Domein!BD$1:'Domein'!BD313)+1,""),IF(ADHOC!$S$4=LEFT(Domein!$AS314,LEN(ADHOC!$S$4)),MAX(Domein!BD$1:'Domein'!BD313)+1,"")))</f>
        <v/>
      </c>
      <c r="BE314" t="str">
        <f t="shared" si="4"/>
        <v/>
      </c>
    </row>
    <row r="315" spans="20:57" x14ac:dyDescent="0.2">
      <c r="T315" s="4" t="s">
        <v>8489</v>
      </c>
      <c r="W315" s="4" t="s">
        <v>8346</v>
      </c>
      <c r="X315" s="4" t="s">
        <v>674</v>
      </c>
      <c r="Y315" s="4"/>
      <c r="Z315" s="4"/>
      <c r="AA315" s="4"/>
      <c r="AS315" s="4" t="s">
        <v>1571</v>
      </c>
      <c r="AT315" s="4" t="s">
        <v>1572</v>
      </c>
      <c r="AU315" s="4" t="s">
        <v>463</v>
      </c>
      <c r="AV315" s="4" t="s">
        <v>678</v>
      </c>
      <c r="AW315" s="4" t="s">
        <v>701</v>
      </c>
      <c r="AX315" s="4"/>
      <c r="AY315" s="4"/>
      <c r="AZ315" s="4"/>
      <c r="BA315" s="4"/>
      <c r="BB315" s="4"/>
      <c r="BC315" s="4">
        <v>40</v>
      </c>
      <c r="BD315" t="str">
        <f>IF(AND(ADHOC!$G$15="",ADHOC!$S$4=""),"",IF(ADHOC!$G$15&lt;&gt;"",IF(ADHOC!$G$15=LEFT(Domein!$AS315,LEN(ADHOC!$G$15)),MAX(Domein!BD$1:'Domein'!BD314)+1,""),IF(ADHOC!$S$4=LEFT(Domein!$AS315,LEN(ADHOC!$S$4)),MAX(Domein!BD$1:'Domein'!BD314)+1,"")))</f>
        <v/>
      </c>
      <c r="BE315" t="str">
        <f t="shared" si="4"/>
        <v/>
      </c>
    </row>
    <row r="316" spans="20:57" x14ac:dyDescent="0.2">
      <c r="T316" s="4" t="s">
        <v>7430</v>
      </c>
      <c r="W316" s="4" t="s">
        <v>33542</v>
      </c>
      <c r="X316" s="4" t="s">
        <v>674</v>
      </c>
      <c r="Y316" s="4"/>
      <c r="Z316" s="4"/>
      <c r="AA316" s="4"/>
      <c r="AS316" s="4" t="s">
        <v>32848</v>
      </c>
      <c r="AT316" s="4" t="s">
        <v>32849</v>
      </c>
      <c r="AU316" s="4" t="s">
        <v>463</v>
      </c>
      <c r="AV316" s="4" t="s">
        <v>678</v>
      </c>
      <c r="AW316" s="4" t="s">
        <v>701</v>
      </c>
      <c r="AX316" s="4"/>
      <c r="AY316" s="4"/>
      <c r="AZ316" s="4"/>
      <c r="BA316" s="4"/>
      <c r="BB316" s="4"/>
      <c r="BC316" s="4">
        <v>40</v>
      </c>
      <c r="BD316" t="str">
        <f>IF(AND(ADHOC!$G$15="",ADHOC!$S$4=""),"",IF(ADHOC!$G$15&lt;&gt;"",IF(ADHOC!$G$15=LEFT(Domein!$AS316,LEN(ADHOC!$G$15)),MAX(Domein!BD$1:'Domein'!BD315)+1,""),IF(ADHOC!$S$4=LEFT(Domein!$AS316,LEN(ADHOC!$S$4)),MAX(Domein!BD$1:'Domein'!BD315)+1,"")))</f>
        <v/>
      </c>
      <c r="BE316" t="str">
        <f t="shared" si="4"/>
        <v/>
      </c>
    </row>
    <row r="317" spans="20:57" x14ac:dyDescent="0.2">
      <c r="T317" s="4" t="s">
        <v>7431</v>
      </c>
      <c r="W317" s="4" t="s">
        <v>33543</v>
      </c>
      <c r="X317" s="4" t="s">
        <v>674</v>
      </c>
      <c r="Y317" s="4"/>
      <c r="Z317" s="4"/>
      <c r="AA317" s="4"/>
      <c r="AS317" s="4" t="s">
        <v>1573</v>
      </c>
      <c r="AT317" s="4" t="s">
        <v>1574</v>
      </c>
      <c r="AU317" s="4" t="s">
        <v>463</v>
      </c>
      <c r="AV317" s="4" t="s">
        <v>678</v>
      </c>
      <c r="AW317" s="4" t="s">
        <v>701</v>
      </c>
      <c r="AX317" s="4"/>
      <c r="AY317" s="4"/>
      <c r="AZ317" s="4"/>
      <c r="BA317" s="4"/>
      <c r="BB317" s="4"/>
      <c r="BC317" s="4">
        <v>40</v>
      </c>
      <c r="BD317" t="str">
        <f>IF(AND(ADHOC!$G$15="",ADHOC!$S$4=""),"",IF(ADHOC!$G$15&lt;&gt;"",IF(ADHOC!$G$15=LEFT(Domein!$AS317,LEN(ADHOC!$G$15)),MAX(Domein!BD$1:'Domein'!BD316)+1,""),IF(ADHOC!$S$4=LEFT(Domein!$AS317,LEN(ADHOC!$S$4)),MAX(Domein!BD$1:'Domein'!BD316)+1,"")))</f>
        <v/>
      </c>
      <c r="BE317" t="str">
        <f t="shared" si="4"/>
        <v/>
      </c>
    </row>
    <row r="318" spans="20:57" x14ac:dyDescent="0.2">
      <c r="T318" s="4" t="s">
        <v>7432</v>
      </c>
      <c r="W318" s="4" t="s">
        <v>11959</v>
      </c>
      <c r="X318" s="4" t="s">
        <v>674</v>
      </c>
      <c r="Y318" s="4"/>
      <c r="Z318" s="4"/>
      <c r="AA318" s="4"/>
      <c r="AS318" s="4" t="s">
        <v>1575</v>
      </c>
      <c r="AT318" s="4" t="s">
        <v>1576</v>
      </c>
      <c r="AU318" s="4" t="s">
        <v>456</v>
      </c>
      <c r="AV318" s="4" t="s">
        <v>678</v>
      </c>
      <c r="AW318" s="4" t="s">
        <v>701</v>
      </c>
      <c r="AX318" s="4"/>
      <c r="AY318" s="4"/>
      <c r="AZ318" s="4"/>
      <c r="BA318" s="4"/>
      <c r="BB318" s="4"/>
      <c r="BC318" s="4">
        <v>40</v>
      </c>
      <c r="BD318" t="str">
        <f>IF(AND(ADHOC!$G$15="",ADHOC!$S$4=""),"",IF(ADHOC!$G$15&lt;&gt;"",IF(ADHOC!$G$15=LEFT(Domein!$AS318,LEN(ADHOC!$G$15)),MAX(Domein!BD$1:'Domein'!BD317)+1,""),IF(ADHOC!$S$4=LEFT(Domein!$AS318,LEN(ADHOC!$S$4)),MAX(Domein!BD$1:'Domein'!BD317)+1,"")))</f>
        <v/>
      </c>
      <c r="BE318" t="str">
        <f t="shared" si="4"/>
        <v/>
      </c>
    </row>
    <row r="319" spans="20:57" x14ac:dyDescent="0.2">
      <c r="T319" s="4" t="s">
        <v>7433</v>
      </c>
      <c r="W319" s="4" t="s">
        <v>13834</v>
      </c>
      <c r="X319" s="4" t="s">
        <v>674</v>
      </c>
      <c r="Y319" s="4"/>
      <c r="Z319" s="4"/>
      <c r="AA319" s="4"/>
      <c r="AS319" s="4" t="s">
        <v>1577</v>
      </c>
      <c r="AT319" s="4" t="s">
        <v>1578</v>
      </c>
      <c r="AU319" s="4" t="s">
        <v>463</v>
      </c>
      <c r="AV319" s="4" t="s">
        <v>678</v>
      </c>
      <c r="AW319" s="4" t="s">
        <v>701</v>
      </c>
      <c r="AX319" s="4"/>
      <c r="AY319" s="4"/>
      <c r="AZ319" s="4"/>
      <c r="BA319" s="4"/>
      <c r="BB319" s="4"/>
      <c r="BC319" s="4">
        <v>40</v>
      </c>
      <c r="BD319" t="str">
        <f>IF(AND(ADHOC!$G$15="",ADHOC!$S$4=""),"",IF(ADHOC!$G$15&lt;&gt;"",IF(ADHOC!$G$15=LEFT(Domein!$AS319,LEN(ADHOC!$G$15)),MAX(Domein!BD$1:'Domein'!BD318)+1,""),IF(ADHOC!$S$4=LEFT(Domein!$AS319,LEN(ADHOC!$S$4)),MAX(Domein!BD$1:'Domein'!BD318)+1,"")))</f>
        <v/>
      </c>
      <c r="BE319" t="str">
        <f t="shared" si="4"/>
        <v/>
      </c>
    </row>
    <row r="320" spans="20:57" x14ac:dyDescent="0.2">
      <c r="T320" s="4" t="s">
        <v>7434</v>
      </c>
      <c r="W320" s="4" t="s">
        <v>35929</v>
      </c>
      <c r="X320" s="4" t="s">
        <v>674</v>
      </c>
      <c r="Y320" s="4"/>
      <c r="Z320" s="4"/>
      <c r="AA320" s="4"/>
      <c r="AS320" s="4" t="s">
        <v>1579</v>
      </c>
      <c r="AT320" s="4" t="s">
        <v>6924</v>
      </c>
      <c r="AU320" s="4" t="s">
        <v>456</v>
      </c>
      <c r="AV320" s="4" t="s">
        <v>678</v>
      </c>
      <c r="AW320" s="4" t="s">
        <v>701</v>
      </c>
      <c r="AX320" s="4"/>
      <c r="AY320" s="4"/>
      <c r="AZ320" s="4"/>
      <c r="BA320" s="4"/>
      <c r="BB320" s="4"/>
      <c r="BC320" s="4">
        <v>40</v>
      </c>
      <c r="BD320" t="str">
        <f>IF(AND(ADHOC!$G$15="",ADHOC!$S$4=""),"",IF(ADHOC!$G$15&lt;&gt;"",IF(ADHOC!$G$15=LEFT(Domein!$AS320,LEN(ADHOC!$G$15)),MAX(Domein!BD$1:'Domein'!BD319)+1,""),IF(ADHOC!$S$4=LEFT(Domein!$AS320,LEN(ADHOC!$S$4)),MAX(Domein!BD$1:'Domein'!BD319)+1,"")))</f>
        <v/>
      </c>
      <c r="BE320" t="str">
        <f t="shared" si="4"/>
        <v/>
      </c>
    </row>
    <row r="321" spans="20:57" x14ac:dyDescent="0.2">
      <c r="T321" s="4" t="s">
        <v>7649</v>
      </c>
      <c r="W321" s="4" t="s">
        <v>14514</v>
      </c>
      <c r="X321" s="4" t="s">
        <v>674</v>
      </c>
      <c r="Y321" s="4"/>
      <c r="Z321" s="4"/>
      <c r="AA321" s="4"/>
      <c r="AS321" s="4" t="s">
        <v>7043</v>
      </c>
      <c r="AT321" s="4" t="s">
        <v>7044</v>
      </c>
      <c r="AU321" s="4" t="s">
        <v>463</v>
      </c>
      <c r="AV321" s="4" t="s">
        <v>678</v>
      </c>
      <c r="AW321" s="4" t="s">
        <v>701</v>
      </c>
      <c r="AX321" s="4"/>
      <c r="AY321" s="4"/>
      <c r="AZ321" s="4"/>
      <c r="BA321" s="4"/>
      <c r="BB321" s="4"/>
      <c r="BC321" s="4">
        <v>40</v>
      </c>
      <c r="BD321" t="str">
        <f>IF(AND(ADHOC!$G$15="",ADHOC!$S$4=""),"",IF(ADHOC!$G$15&lt;&gt;"",IF(ADHOC!$G$15=LEFT(Domein!$AS321,LEN(ADHOC!$G$15)),MAX(Domein!BD$1:'Domein'!BD320)+1,""),IF(ADHOC!$S$4=LEFT(Domein!$AS321,LEN(ADHOC!$S$4)),MAX(Domein!BD$1:'Domein'!BD320)+1,"")))</f>
        <v/>
      </c>
      <c r="BE321" t="str">
        <f t="shared" si="4"/>
        <v/>
      </c>
    </row>
    <row r="322" spans="20:57" x14ac:dyDescent="0.2">
      <c r="T322" s="4" t="s">
        <v>7650</v>
      </c>
      <c r="W322" s="4" t="s">
        <v>21011</v>
      </c>
      <c r="X322" s="4" t="s">
        <v>674</v>
      </c>
      <c r="Y322" s="4"/>
      <c r="Z322" s="4"/>
      <c r="AA322" s="4"/>
      <c r="AS322" s="4" t="s">
        <v>15836</v>
      </c>
      <c r="AT322" s="4" t="s">
        <v>15837</v>
      </c>
      <c r="AU322" s="4" t="s">
        <v>463</v>
      </c>
      <c r="AV322" s="4" t="s">
        <v>678</v>
      </c>
      <c r="AW322" s="4" t="s">
        <v>701</v>
      </c>
      <c r="AX322" s="4"/>
      <c r="AY322" s="4"/>
      <c r="AZ322" s="4"/>
      <c r="BA322" s="4"/>
      <c r="BB322" s="4"/>
      <c r="BC322" s="4">
        <v>40</v>
      </c>
      <c r="BD322" t="str">
        <f>IF(AND(ADHOC!$G$15="",ADHOC!$S$4=""),"",IF(ADHOC!$G$15&lt;&gt;"",IF(ADHOC!$G$15=LEFT(Domein!$AS322,LEN(ADHOC!$G$15)),MAX(Domein!BD$1:'Domein'!BD321)+1,""),IF(ADHOC!$S$4=LEFT(Domein!$AS322,LEN(ADHOC!$S$4)),MAX(Domein!BD$1:'Domein'!BD321)+1,"")))</f>
        <v/>
      </c>
      <c r="BE322" t="str">
        <f t="shared" si="4"/>
        <v/>
      </c>
    </row>
    <row r="323" spans="20:57" x14ac:dyDescent="0.2">
      <c r="T323" s="4" t="s">
        <v>7435</v>
      </c>
      <c r="W323" s="4" t="s">
        <v>11757</v>
      </c>
      <c r="X323" s="4" t="s">
        <v>674</v>
      </c>
      <c r="Y323" s="4"/>
      <c r="Z323" s="4"/>
      <c r="AA323" s="4"/>
      <c r="AS323" s="4" t="s">
        <v>32247</v>
      </c>
      <c r="AT323" s="4" t="s">
        <v>32248</v>
      </c>
      <c r="AU323" s="4" t="s">
        <v>463</v>
      </c>
      <c r="AV323" s="4" t="s">
        <v>678</v>
      </c>
      <c r="AW323" s="4" t="s">
        <v>701</v>
      </c>
      <c r="AX323" s="4"/>
      <c r="AY323" s="4"/>
      <c r="AZ323" s="4"/>
      <c r="BA323" s="4"/>
      <c r="BB323" s="4"/>
      <c r="BC323" s="4">
        <v>40</v>
      </c>
      <c r="BD323" t="str">
        <f>IF(AND(ADHOC!$G$15="",ADHOC!$S$4=""),"",IF(ADHOC!$G$15&lt;&gt;"",IF(ADHOC!$G$15=LEFT(Domein!$AS323,LEN(ADHOC!$G$15)),MAX(Domein!BD$1:'Domein'!BD322)+1,""),IF(ADHOC!$S$4=LEFT(Domein!$AS323,LEN(ADHOC!$S$4)),MAX(Domein!BD$1:'Domein'!BD322)+1,"")))</f>
        <v/>
      </c>
      <c r="BE323" t="str">
        <f t="shared" ref="BE323:BE386" si="5">IFERROR(INDEX($AS$2:$AS$11500,MATCH(ROW()-ROW($BE$1),$BD$2:$BD$11500,0)),"")</f>
        <v/>
      </c>
    </row>
    <row r="324" spans="20:57" x14ac:dyDescent="0.2">
      <c r="T324" s="4" t="s">
        <v>7436</v>
      </c>
      <c r="W324" s="4" t="s">
        <v>799</v>
      </c>
      <c r="X324" s="4" t="s">
        <v>674</v>
      </c>
      <c r="Y324" s="4"/>
      <c r="Z324" s="4"/>
      <c r="AA324" s="4"/>
      <c r="AS324" s="4" t="s">
        <v>34812</v>
      </c>
      <c r="AT324" s="4" t="s">
        <v>34813</v>
      </c>
      <c r="AU324" s="4" t="s">
        <v>463</v>
      </c>
      <c r="AV324" s="4" t="s">
        <v>678</v>
      </c>
      <c r="AW324" s="4" t="s">
        <v>701</v>
      </c>
      <c r="AX324" s="4"/>
      <c r="AY324" s="4"/>
      <c r="AZ324" s="4"/>
      <c r="BA324" s="4"/>
      <c r="BB324" s="4"/>
      <c r="BC324" s="4">
        <v>40</v>
      </c>
      <c r="BD324" t="str">
        <f>IF(AND(ADHOC!$G$15="",ADHOC!$S$4=""),"",IF(ADHOC!$G$15&lt;&gt;"",IF(ADHOC!$G$15=LEFT(Domein!$AS324,LEN(ADHOC!$G$15)),MAX(Domein!BD$1:'Domein'!BD323)+1,""),IF(ADHOC!$S$4=LEFT(Domein!$AS324,LEN(ADHOC!$S$4)),MAX(Domein!BD$1:'Domein'!BD323)+1,"")))</f>
        <v/>
      </c>
      <c r="BE324" t="str">
        <f t="shared" si="5"/>
        <v/>
      </c>
    </row>
    <row r="325" spans="20:57" x14ac:dyDescent="0.2">
      <c r="T325" s="4" t="s">
        <v>608</v>
      </c>
      <c r="W325" s="4" t="s">
        <v>8395</v>
      </c>
      <c r="X325" s="4" t="s">
        <v>674</v>
      </c>
      <c r="Y325" s="4"/>
      <c r="Z325" s="4"/>
      <c r="AA325" s="4"/>
      <c r="AS325" s="4" t="s">
        <v>32219</v>
      </c>
      <c r="AT325" s="4" t="s">
        <v>32220</v>
      </c>
      <c r="AU325" s="4" t="s">
        <v>463</v>
      </c>
      <c r="AV325" s="4" t="s">
        <v>678</v>
      </c>
      <c r="AW325" s="4" t="s">
        <v>701</v>
      </c>
      <c r="AX325" s="4"/>
      <c r="AY325" s="4"/>
      <c r="AZ325" s="4"/>
      <c r="BA325" s="4"/>
      <c r="BB325" s="4"/>
      <c r="BC325" s="4">
        <v>40</v>
      </c>
      <c r="BD325" t="str">
        <f>IF(AND(ADHOC!$G$15="",ADHOC!$S$4=""),"",IF(ADHOC!$G$15&lt;&gt;"",IF(ADHOC!$G$15=LEFT(Domein!$AS325,LEN(ADHOC!$G$15)),MAX(Domein!BD$1:'Domein'!BD324)+1,""),IF(ADHOC!$S$4=LEFT(Domein!$AS325,LEN(ADHOC!$S$4)),MAX(Domein!BD$1:'Domein'!BD324)+1,"")))</f>
        <v/>
      </c>
      <c r="BE325" t="str">
        <f t="shared" si="5"/>
        <v/>
      </c>
    </row>
    <row r="326" spans="20:57" x14ac:dyDescent="0.2">
      <c r="T326" s="4" t="s">
        <v>7437</v>
      </c>
      <c r="W326" s="4" t="s">
        <v>8548</v>
      </c>
      <c r="X326" s="4" t="s">
        <v>674</v>
      </c>
      <c r="Y326" s="4"/>
      <c r="Z326" s="4"/>
      <c r="AA326" s="4"/>
      <c r="AS326" s="4" t="s">
        <v>33361</v>
      </c>
      <c r="AT326" s="4" t="s">
        <v>33362</v>
      </c>
      <c r="AU326" s="4" t="s">
        <v>456</v>
      </c>
      <c r="AV326" s="4" t="s">
        <v>678</v>
      </c>
      <c r="AW326" s="4" t="s">
        <v>701</v>
      </c>
      <c r="AX326" s="4"/>
      <c r="AY326" s="4"/>
      <c r="AZ326" s="4"/>
      <c r="BA326" s="4"/>
      <c r="BB326" s="4"/>
      <c r="BC326" s="4">
        <v>40</v>
      </c>
      <c r="BD326" t="str">
        <f>IF(AND(ADHOC!$G$15="",ADHOC!$S$4=""),"",IF(ADHOC!$G$15&lt;&gt;"",IF(ADHOC!$G$15=LEFT(Domein!$AS326,LEN(ADHOC!$G$15)),MAX(Domein!BD$1:'Domein'!BD325)+1,""),IF(ADHOC!$S$4=LEFT(Domein!$AS326,LEN(ADHOC!$S$4)),MAX(Domein!BD$1:'Domein'!BD325)+1,"")))</f>
        <v/>
      </c>
      <c r="BE326" t="str">
        <f t="shared" si="5"/>
        <v/>
      </c>
    </row>
    <row r="327" spans="20:57" x14ac:dyDescent="0.2">
      <c r="T327" s="4" t="s">
        <v>7438</v>
      </c>
      <c r="W327" s="4" t="s">
        <v>38692</v>
      </c>
      <c r="X327" s="4" t="s">
        <v>674</v>
      </c>
      <c r="Y327" s="4"/>
      <c r="Z327" s="4"/>
      <c r="AA327" s="4"/>
      <c r="AS327" s="4" t="s">
        <v>8104</v>
      </c>
      <c r="AT327" s="4" t="s">
        <v>8105</v>
      </c>
      <c r="AU327" s="4" t="s">
        <v>463</v>
      </c>
      <c r="AV327" s="4" t="s">
        <v>678</v>
      </c>
      <c r="AW327" s="4" t="s">
        <v>701</v>
      </c>
      <c r="AX327" s="4"/>
      <c r="AY327" s="4"/>
      <c r="AZ327" s="4"/>
      <c r="BA327" s="4"/>
      <c r="BB327" s="4"/>
      <c r="BC327" s="4">
        <v>40</v>
      </c>
      <c r="BD327" t="str">
        <f>IF(AND(ADHOC!$G$15="",ADHOC!$S$4=""),"",IF(ADHOC!$G$15&lt;&gt;"",IF(ADHOC!$G$15=LEFT(Domein!$AS327,LEN(ADHOC!$G$15)),MAX(Domein!BD$1:'Domein'!BD326)+1,""),IF(ADHOC!$S$4=LEFT(Domein!$AS327,LEN(ADHOC!$S$4)),MAX(Domein!BD$1:'Domein'!BD326)+1,"")))</f>
        <v/>
      </c>
      <c r="BE327" t="str">
        <f t="shared" si="5"/>
        <v/>
      </c>
    </row>
    <row r="328" spans="20:57" x14ac:dyDescent="0.2">
      <c r="T328" s="4" t="s">
        <v>7439</v>
      </c>
      <c r="W328" s="4" t="s">
        <v>11776</v>
      </c>
      <c r="X328" s="4" t="s">
        <v>674</v>
      </c>
      <c r="Y328" s="4"/>
      <c r="Z328" s="4"/>
      <c r="AA328" s="4"/>
      <c r="AS328" s="4" t="s">
        <v>8280</v>
      </c>
      <c r="AT328" s="4" t="s">
        <v>8281</v>
      </c>
      <c r="AU328" s="4" t="s">
        <v>463</v>
      </c>
      <c r="AV328" s="4" t="s">
        <v>678</v>
      </c>
      <c r="AW328" s="4" t="s">
        <v>701</v>
      </c>
      <c r="AX328" s="4"/>
      <c r="AY328" s="4"/>
      <c r="AZ328" s="4"/>
      <c r="BA328" s="4"/>
      <c r="BB328" s="4"/>
      <c r="BC328" s="4">
        <v>40</v>
      </c>
      <c r="BD328" t="str">
        <f>IF(AND(ADHOC!$G$15="",ADHOC!$S$4=""),"",IF(ADHOC!$G$15&lt;&gt;"",IF(ADHOC!$G$15=LEFT(Domein!$AS328,LEN(ADHOC!$G$15)),MAX(Domein!BD$1:'Domein'!BD327)+1,""),IF(ADHOC!$S$4=LEFT(Domein!$AS328,LEN(ADHOC!$S$4)),MAX(Domein!BD$1:'Domein'!BD327)+1,"")))</f>
        <v/>
      </c>
      <c r="BE328" t="str">
        <f t="shared" si="5"/>
        <v/>
      </c>
    </row>
    <row r="329" spans="20:57" x14ac:dyDescent="0.2">
      <c r="T329" s="4" t="s">
        <v>609</v>
      </c>
      <c r="W329" s="4" t="s">
        <v>800</v>
      </c>
      <c r="X329" s="4" t="s">
        <v>674</v>
      </c>
      <c r="Y329" s="4"/>
      <c r="Z329" s="4"/>
      <c r="AA329" s="4"/>
      <c r="AS329" s="4" t="s">
        <v>8116</v>
      </c>
      <c r="AT329" s="4" t="s">
        <v>7671</v>
      </c>
      <c r="AU329" s="4" t="s">
        <v>463</v>
      </c>
      <c r="AV329" s="4" t="s">
        <v>678</v>
      </c>
      <c r="AW329" s="4" t="s">
        <v>701</v>
      </c>
      <c r="AX329" s="4"/>
      <c r="AY329" s="4"/>
      <c r="AZ329" s="4"/>
      <c r="BA329" s="4"/>
      <c r="BB329" s="4"/>
      <c r="BC329" s="4">
        <v>40</v>
      </c>
      <c r="BD329" t="str">
        <f>IF(AND(ADHOC!$G$15="",ADHOC!$S$4=""),"",IF(ADHOC!$G$15&lt;&gt;"",IF(ADHOC!$G$15=LEFT(Domein!$AS329,LEN(ADHOC!$G$15)),MAX(Domein!BD$1:'Domein'!BD328)+1,""),IF(ADHOC!$S$4=LEFT(Domein!$AS329,LEN(ADHOC!$S$4)),MAX(Domein!BD$1:'Domein'!BD328)+1,"")))</f>
        <v/>
      </c>
      <c r="BE329" t="str">
        <f t="shared" si="5"/>
        <v/>
      </c>
    </row>
    <row r="330" spans="20:57" x14ac:dyDescent="0.2">
      <c r="T330" s="4" t="s">
        <v>7429</v>
      </c>
      <c r="W330" s="4" t="s">
        <v>801</v>
      </c>
      <c r="X330" s="4" t="s">
        <v>674</v>
      </c>
      <c r="Y330" s="4"/>
      <c r="Z330" s="4"/>
      <c r="AA330" s="4"/>
      <c r="AS330" s="4" t="s">
        <v>7045</v>
      </c>
      <c r="AT330" s="4" t="s">
        <v>7672</v>
      </c>
      <c r="AU330" s="4" t="s">
        <v>463</v>
      </c>
      <c r="AV330" s="4" t="s">
        <v>678</v>
      </c>
      <c r="AW330" s="4" t="s">
        <v>701</v>
      </c>
      <c r="AX330" s="4"/>
      <c r="AY330" s="4"/>
      <c r="AZ330" s="4"/>
      <c r="BA330" s="4"/>
      <c r="BB330" s="4"/>
      <c r="BC330" s="4">
        <v>40</v>
      </c>
      <c r="BD330" t="str">
        <f>IF(AND(ADHOC!$G$15="",ADHOC!$S$4=""),"",IF(ADHOC!$G$15&lt;&gt;"",IF(ADHOC!$G$15=LEFT(Domein!$AS330,LEN(ADHOC!$G$15)),MAX(Domein!BD$1:'Domein'!BD329)+1,""),IF(ADHOC!$S$4=LEFT(Domein!$AS330,LEN(ADHOC!$S$4)),MAX(Domein!BD$1:'Domein'!BD329)+1,"")))</f>
        <v/>
      </c>
      <c r="BE330" t="str">
        <f t="shared" si="5"/>
        <v/>
      </c>
    </row>
    <row r="331" spans="20:57" x14ac:dyDescent="0.2">
      <c r="T331" s="4" t="s">
        <v>8391</v>
      </c>
      <c r="W331" s="4" t="s">
        <v>802</v>
      </c>
      <c r="X331" s="4" t="s">
        <v>674</v>
      </c>
      <c r="Y331" s="4"/>
      <c r="Z331" s="4"/>
      <c r="AA331" s="4"/>
      <c r="AS331" s="4" t="s">
        <v>17277</v>
      </c>
      <c r="AT331" s="4" t="s">
        <v>17328</v>
      </c>
      <c r="AU331" s="4" t="s">
        <v>463</v>
      </c>
      <c r="AV331" s="4" t="s">
        <v>678</v>
      </c>
      <c r="AW331" s="4" t="s">
        <v>701</v>
      </c>
      <c r="AX331" s="4"/>
      <c r="AY331" s="4"/>
      <c r="AZ331" s="4"/>
      <c r="BA331" s="4"/>
      <c r="BB331" s="4"/>
      <c r="BC331" s="4">
        <v>40</v>
      </c>
      <c r="BD331" t="str">
        <f>IF(AND(ADHOC!$G$15="",ADHOC!$S$4=""),"",IF(ADHOC!$G$15&lt;&gt;"",IF(ADHOC!$G$15=LEFT(Domein!$AS331,LEN(ADHOC!$G$15)),MAX(Domein!BD$1:'Domein'!BD330)+1,""),IF(ADHOC!$S$4=LEFT(Domein!$AS331,LEN(ADHOC!$S$4)),MAX(Domein!BD$1:'Domein'!BD330)+1,"")))</f>
        <v/>
      </c>
      <c r="BE331" t="str">
        <f t="shared" si="5"/>
        <v/>
      </c>
    </row>
    <row r="332" spans="20:57" x14ac:dyDescent="0.2">
      <c r="T332" s="4" t="s">
        <v>7440</v>
      </c>
      <c r="W332" s="4" t="s">
        <v>803</v>
      </c>
      <c r="X332" s="4" t="s">
        <v>674</v>
      </c>
      <c r="Y332" s="4"/>
      <c r="Z332" s="4"/>
      <c r="AA332" s="4"/>
      <c r="AS332" s="4" t="s">
        <v>1580</v>
      </c>
      <c r="AT332" s="4" t="s">
        <v>1581</v>
      </c>
      <c r="AU332" s="4" t="s">
        <v>463</v>
      </c>
      <c r="AV332" s="4" t="s">
        <v>678</v>
      </c>
      <c r="AW332" s="4" t="s">
        <v>701</v>
      </c>
      <c r="AX332" s="4"/>
      <c r="AY332" s="4"/>
      <c r="AZ332" s="4"/>
      <c r="BA332" s="4"/>
      <c r="BB332" s="4"/>
      <c r="BC332" s="4">
        <v>40</v>
      </c>
      <c r="BD332" t="str">
        <f>IF(AND(ADHOC!$G$15="",ADHOC!$S$4=""),"",IF(ADHOC!$G$15&lt;&gt;"",IF(ADHOC!$G$15=LEFT(Domein!$AS332,LEN(ADHOC!$G$15)),MAX(Domein!BD$1:'Domein'!BD331)+1,""),IF(ADHOC!$S$4=LEFT(Domein!$AS332,LEN(ADHOC!$S$4)),MAX(Domein!BD$1:'Domein'!BD331)+1,"")))</f>
        <v/>
      </c>
      <c r="BE332" t="str">
        <f t="shared" si="5"/>
        <v/>
      </c>
    </row>
    <row r="333" spans="20:57" x14ac:dyDescent="0.2">
      <c r="T333" s="4" t="s">
        <v>7441</v>
      </c>
      <c r="W333" s="4" t="s">
        <v>804</v>
      </c>
      <c r="X333" s="4" t="s">
        <v>674</v>
      </c>
      <c r="Y333" s="4"/>
      <c r="Z333" s="4"/>
      <c r="AA333" s="4"/>
      <c r="AS333" s="4" t="s">
        <v>16020</v>
      </c>
      <c r="AT333" s="4" t="s">
        <v>16021</v>
      </c>
      <c r="AU333" s="4" t="s">
        <v>463</v>
      </c>
      <c r="AV333" s="4" t="s">
        <v>678</v>
      </c>
      <c r="AW333" s="4" t="s">
        <v>701</v>
      </c>
      <c r="AX333" s="4"/>
      <c r="AY333" s="4"/>
      <c r="AZ333" s="4"/>
      <c r="BA333" s="4"/>
      <c r="BB333" s="4"/>
      <c r="BC333" s="4">
        <v>40</v>
      </c>
      <c r="BD333" t="str">
        <f>IF(AND(ADHOC!$G$15="",ADHOC!$S$4=""),"",IF(ADHOC!$G$15&lt;&gt;"",IF(ADHOC!$G$15=LEFT(Domein!$AS333,LEN(ADHOC!$G$15)),MAX(Domein!BD$1:'Domein'!BD332)+1,""),IF(ADHOC!$S$4=LEFT(Domein!$AS333,LEN(ADHOC!$S$4)),MAX(Domein!BD$1:'Domein'!BD332)+1,"")))</f>
        <v/>
      </c>
      <c r="BE333" t="str">
        <f t="shared" si="5"/>
        <v/>
      </c>
    </row>
    <row r="334" spans="20:57" x14ac:dyDescent="0.2">
      <c r="T334" s="4" t="s">
        <v>610</v>
      </c>
      <c r="W334" s="4" t="s">
        <v>805</v>
      </c>
      <c r="X334" s="4" t="s">
        <v>674</v>
      </c>
      <c r="Y334" s="4"/>
      <c r="Z334" s="4"/>
      <c r="AA334" s="4"/>
      <c r="AS334" s="4" t="s">
        <v>21367</v>
      </c>
      <c r="AT334" s="4" t="s">
        <v>21368</v>
      </c>
      <c r="AU334" s="4" t="s">
        <v>463</v>
      </c>
      <c r="AV334" s="4" t="s">
        <v>678</v>
      </c>
      <c r="AW334" s="4" t="s">
        <v>701</v>
      </c>
      <c r="AX334" s="4"/>
      <c r="AY334" s="4"/>
      <c r="AZ334" s="4"/>
      <c r="BA334" s="4"/>
      <c r="BB334" s="4"/>
      <c r="BC334" s="4">
        <v>40</v>
      </c>
      <c r="BD334" t="str">
        <f>IF(AND(ADHOC!$G$15="",ADHOC!$S$4=""),"",IF(ADHOC!$G$15&lt;&gt;"",IF(ADHOC!$G$15=LEFT(Domein!$AS334,LEN(ADHOC!$G$15)),MAX(Domein!BD$1:'Domein'!BD333)+1,""),IF(ADHOC!$S$4=LEFT(Domein!$AS334,LEN(ADHOC!$S$4)),MAX(Domein!BD$1:'Domein'!BD333)+1,"")))</f>
        <v/>
      </c>
      <c r="BE334" t="str">
        <f t="shared" si="5"/>
        <v/>
      </c>
    </row>
    <row r="335" spans="20:57" x14ac:dyDescent="0.2">
      <c r="T335" s="4" t="s">
        <v>7442</v>
      </c>
      <c r="W335" s="4" t="s">
        <v>806</v>
      </c>
      <c r="X335" s="4" t="s">
        <v>674</v>
      </c>
      <c r="Y335" s="4"/>
      <c r="Z335" s="4"/>
      <c r="AA335" s="4"/>
      <c r="AS335" s="4" t="s">
        <v>1582</v>
      </c>
      <c r="AT335" s="4" t="s">
        <v>1583</v>
      </c>
      <c r="AU335" s="4" t="s">
        <v>463</v>
      </c>
      <c r="AV335" s="4" t="s">
        <v>678</v>
      </c>
      <c r="AW335" s="4" t="s">
        <v>701</v>
      </c>
      <c r="AX335" s="4"/>
      <c r="AY335" s="4"/>
      <c r="AZ335" s="4"/>
      <c r="BA335" s="4"/>
      <c r="BB335" s="4"/>
      <c r="BC335" s="4">
        <v>40</v>
      </c>
      <c r="BD335" t="str">
        <f>IF(AND(ADHOC!$G$15="",ADHOC!$S$4=""),"",IF(ADHOC!$G$15&lt;&gt;"",IF(ADHOC!$G$15=LEFT(Domein!$AS335,LEN(ADHOC!$G$15)),MAX(Domein!BD$1:'Domein'!BD334)+1,""),IF(ADHOC!$S$4=LEFT(Domein!$AS335,LEN(ADHOC!$S$4)),MAX(Domein!BD$1:'Domein'!BD334)+1,"")))</f>
        <v/>
      </c>
      <c r="BE335" t="str">
        <f t="shared" si="5"/>
        <v/>
      </c>
    </row>
    <row r="336" spans="20:57" x14ac:dyDescent="0.2">
      <c r="T336" s="4" t="s">
        <v>7443</v>
      </c>
      <c r="W336" s="4" t="s">
        <v>7670</v>
      </c>
      <c r="X336" s="4" t="s">
        <v>674</v>
      </c>
      <c r="Y336" s="4"/>
      <c r="Z336" s="4"/>
      <c r="AA336" s="4"/>
      <c r="AS336" s="4" t="s">
        <v>32999</v>
      </c>
      <c r="AT336" s="4" t="s">
        <v>33000</v>
      </c>
      <c r="AU336" s="4" t="s">
        <v>463</v>
      </c>
      <c r="AV336" s="4" t="s">
        <v>678</v>
      </c>
      <c r="AW336" s="4" t="s">
        <v>701</v>
      </c>
      <c r="AX336" s="4"/>
      <c r="AY336" s="4"/>
      <c r="AZ336" s="4"/>
      <c r="BA336" s="4"/>
      <c r="BB336" s="4"/>
      <c r="BC336" s="4">
        <v>40</v>
      </c>
      <c r="BD336" t="str">
        <f>IF(AND(ADHOC!$G$15="",ADHOC!$S$4=""),"",IF(ADHOC!$G$15&lt;&gt;"",IF(ADHOC!$G$15=LEFT(Domein!$AS336,LEN(ADHOC!$G$15)),MAX(Domein!BD$1:'Domein'!BD335)+1,""),IF(ADHOC!$S$4=LEFT(Domein!$AS336,LEN(ADHOC!$S$4)),MAX(Domein!BD$1:'Domein'!BD335)+1,"")))</f>
        <v/>
      </c>
      <c r="BE336" t="str">
        <f t="shared" si="5"/>
        <v/>
      </c>
    </row>
    <row r="337" spans="20:57" x14ac:dyDescent="0.2">
      <c r="T337" s="4" t="s">
        <v>613</v>
      </c>
      <c r="W337" s="4" t="s">
        <v>807</v>
      </c>
      <c r="X337" s="4" t="s">
        <v>674</v>
      </c>
      <c r="Y337" s="4"/>
      <c r="Z337" s="4"/>
      <c r="AA337" s="4"/>
      <c r="AS337" s="4" t="s">
        <v>35942</v>
      </c>
      <c r="AT337" s="4" t="s">
        <v>35943</v>
      </c>
      <c r="AU337" s="4" t="s">
        <v>463</v>
      </c>
      <c r="AV337" s="4" t="s">
        <v>678</v>
      </c>
      <c r="AW337" s="4" t="s">
        <v>701</v>
      </c>
      <c r="AX337" s="4"/>
      <c r="AY337" s="4"/>
      <c r="AZ337" s="4"/>
      <c r="BA337" s="4"/>
      <c r="BB337" s="4"/>
      <c r="BC337" s="4">
        <v>40</v>
      </c>
      <c r="BD337" t="str">
        <f>IF(AND(ADHOC!$G$15="",ADHOC!$S$4=""),"",IF(ADHOC!$G$15&lt;&gt;"",IF(ADHOC!$G$15=LEFT(Domein!$AS337,LEN(ADHOC!$G$15)),MAX(Domein!BD$1:'Domein'!BD336)+1,""),IF(ADHOC!$S$4=LEFT(Domein!$AS337,LEN(ADHOC!$S$4)),MAX(Domein!BD$1:'Domein'!BD336)+1,"")))</f>
        <v/>
      </c>
      <c r="BE337" t="str">
        <f t="shared" si="5"/>
        <v/>
      </c>
    </row>
    <row r="338" spans="20:57" x14ac:dyDescent="0.2">
      <c r="T338" s="4" t="s">
        <v>7444</v>
      </c>
      <c r="W338" s="4" t="s">
        <v>808</v>
      </c>
      <c r="X338" s="4" t="s">
        <v>809</v>
      </c>
      <c r="Y338" s="4"/>
      <c r="Z338" s="4"/>
      <c r="AA338" s="4"/>
      <c r="AS338" s="4" t="s">
        <v>8363</v>
      </c>
      <c r="AT338" s="4" t="s">
        <v>8364</v>
      </c>
      <c r="AU338" s="4" t="s">
        <v>456</v>
      </c>
      <c r="AV338" s="4" t="s">
        <v>678</v>
      </c>
      <c r="AW338" s="4" t="s">
        <v>701</v>
      </c>
      <c r="AX338" s="4"/>
      <c r="AY338" s="4"/>
      <c r="AZ338" s="4"/>
      <c r="BA338" s="4"/>
      <c r="BB338" s="4"/>
      <c r="BC338" s="4">
        <v>40</v>
      </c>
      <c r="BD338" t="str">
        <f>IF(AND(ADHOC!$G$15="",ADHOC!$S$4=""),"",IF(ADHOC!$G$15&lt;&gt;"",IF(ADHOC!$G$15=LEFT(Domein!$AS338,LEN(ADHOC!$G$15)),MAX(Domein!BD$1:'Domein'!BD337)+1,""),IF(ADHOC!$S$4=LEFT(Domein!$AS338,LEN(ADHOC!$S$4)),MAX(Domein!BD$1:'Domein'!BD337)+1,"")))</f>
        <v/>
      </c>
      <c r="BE338" t="str">
        <f t="shared" si="5"/>
        <v/>
      </c>
    </row>
    <row r="339" spans="20:57" x14ac:dyDescent="0.2">
      <c r="T339" s="4" t="s">
        <v>614</v>
      </c>
      <c r="W339" s="4" t="s">
        <v>810</v>
      </c>
      <c r="X339" s="4" t="s">
        <v>674</v>
      </c>
      <c r="Y339" s="4"/>
      <c r="Z339" s="4"/>
      <c r="AA339" s="4"/>
      <c r="AS339" s="4" t="s">
        <v>8569</v>
      </c>
      <c r="AT339" s="4" t="s">
        <v>10939</v>
      </c>
      <c r="AU339" s="4" t="s">
        <v>463</v>
      </c>
      <c r="AV339" s="4" t="s">
        <v>678</v>
      </c>
      <c r="AW339" s="4" t="s">
        <v>701</v>
      </c>
      <c r="AX339" s="4"/>
      <c r="AY339" s="4"/>
      <c r="AZ339" s="4"/>
      <c r="BA339" s="4"/>
      <c r="BB339" s="4"/>
      <c r="BC339" s="4">
        <v>40</v>
      </c>
      <c r="BD339" t="str">
        <f>IF(AND(ADHOC!$G$15="",ADHOC!$S$4=""),"",IF(ADHOC!$G$15&lt;&gt;"",IF(ADHOC!$G$15=LEFT(Domein!$AS339,LEN(ADHOC!$G$15)),MAX(Domein!BD$1:'Domein'!BD338)+1,""),IF(ADHOC!$S$4=LEFT(Domein!$AS339,LEN(ADHOC!$S$4)),MAX(Domein!BD$1:'Domein'!BD338)+1,"")))</f>
        <v/>
      </c>
      <c r="BE339" t="str">
        <f t="shared" si="5"/>
        <v/>
      </c>
    </row>
    <row r="340" spans="20:57" x14ac:dyDescent="0.2">
      <c r="T340" s="4" t="s">
        <v>7445</v>
      </c>
      <c r="W340" s="4" t="s">
        <v>811</v>
      </c>
      <c r="X340" s="4" t="s">
        <v>674</v>
      </c>
      <c r="Y340" s="4"/>
      <c r="Z340" s="4"/>
      <c r="AA340" s="4"/>
      <c r="AS340" s="4" t="s">
        <v>10940</v>
      </c>
      <c r="AT340" s="4" t="s">
        <v>10941</v>
      </c>
      <c r="AU340" s="4" t="s">
        <v>463</v>
      </c>
      <c r="AV340" s="4" t="s">
        <v>678</v>
      </c>
      <c r="AW340" s="4" t="s">
        <v>701</v>
      </c>
      <c r="AX340" s="4"/>
      <c r="AY340" s="4"/>
      <c r="AZ340" s="4"/>
      <c r="BA340" s="4"/>
      <c r="BB340" s="4"/>
      <c r="BC340" s="4">
        <v>40</v>
      </c>
      <c r="BD340" t="str">
        <f>IF(AND(ADHOC!$G$15="",ADHOC!$S$4=""),"",IF(ADHOC!$G$15&lt;&gt;"",IF(ADHOC!$G$15=LEFT(Domein!$AS340,LEN(ADHOC!$G$15)),MAX(Domein!BD$1:'Domein'!BD339)+1,""),IF(ADHOC!$S$4=LEFT(Domein!$AS340,LEN(ADHOC!$S$4)),MAX(Domein!BD$1:'Domein'!BD339)+1,"")))</f>
        <v/>
      </c>
      <c r="BE340" t="str">
        <f t="shared" si="5"/>
        <v/>
      </c>
    </row>
    <row r="341" spans="20:57" x14ac:dyDescent="0.2">
      <c r="T341" s="4" t="s">
        <v>611</v>
      </c>
      <c r="W341" s="4" t="s">
        <v>812</v>
      </c>
      <c r="X341" s="4" t="s">
        <v>674</v>
      </c>
      <c r="Y341" s="4"/>
      <c r="Z341" s="4"/>
      <c r="AA341" s="4"/>
      <c r="AS341" s="4" t="s">
        <v>33363</v>
      </c>
      <c r="AT341" s="4" t="s">
        <v>33364</v>
      </c>
      <c r="AU341" s="4" t="s">
        <v>456</v>
      </c>
      <c r="AV341" s="4" t="s">
        <v>678</v>
      </c>
      <c r="AW341" s="4" t="s">
        <v>701</v>
      </c>
      <c r="AX341" s="4"/>
      <c r="AY341" s="4"/>
      <c r="AZ341" s="4"/>
      <c r="BA341" s="4"/>
      <c r="BB341" s="4"/>
      <c r="BC341" s="4">
        <v>40</v>
      </c>
      <c r="BD341" t="str">
        <f>IF(AND(ADHOC!$G$15="",ADHOC!$S$4=""),"",IF(ADHOC!$G$15&lt;&gt;"",IF(ADHOC!$G$15=LEFT(Domein!$AS341,LEN(ADHOC!$G$15)),MAX(Domein!BD$1:'Domein'!BD340)+1,""),IF(ADHOC!$S$4=LEFT(Domein!$AS341,LEN(ADHOC!$S$4)),MAX(Domein!BD$1:'Domein'!BD340)+1,"")))</f>
        <v/>
      </c>
      <c r="BE341" t="str">
        <f t="shared" si="5"/>
        <v/>
      </c>
    </row>
    <row r="342" spans="20:57" x14ac:dyDescent="0.2">
      <c r="T342" s="4" t="s">
        <v>8490</v>
      </c>
      <c r="W342" s="4" t="s">
        <v>813</v>
      </c>
      <c r="X342" s="4" t="s">
        <v>674</v>
      </c>
      <c r="Y342" s="4"/>
      <c r="Z342" s="4"/>
      <c r="AA342" s="4"/>
      <c r="AS342" s="4" t="s">
        <v>33001</v>
      </c>
      <c r="AT342" s="4" t="s">
        <v>33002</v>
      </c>
      <c r="AU342" s="4" t="s">
        <v>463</v>
      </c>
      <c r="AV342" s="4" t="s">
        <v>678</v>
      </c>
      <c r="AW342" s="4" t="s">
        <v>701</v>
      </c>
      <c r="AX342" s="4"/>
      <c r="AY342" s="4"/>
      <c r="AZ342" s="4"/>
      <c r="BA342" s="4"/>
      <c r="BB342" s="4"/>
      <c r="BC342" s="4">
        <v>40</v>
      </c>
      <c r="BD342" t="str">
        <f>IF(AND(ADHOC!$G$15="",ADHOC!$S$4=""),"",IF(ADHOC!$G$15&lt;&gt;"",IF(ADHOC!$G$15=LEFT(Domein!$AS342,LEN(ADHOC!$G$15)),MAX(Domein!BD$1:'Domein'!BD341)+1,""),IF(ADHOC!$S$4=LEFT(Domein!$AS342,LEN(ADHOC!$S$4)),MAX(Domein!BD$1:'Domein'!BD341)+1,"")))</f>
        <v/>
      </c>
      <c r="BE342" t="str">
        <f t="shared" si="5"/>
        <v/>
      </c>
    </row>
    <row r="343" spans="20:57" x14ac:dyDescent="0.2">
      <c r="T343" s="4" t="s">
        <v>612</v>
      </c>
      <c r="W343" s="4" t="s">
        <v>31720</v>
      </c>
      <c r="X343" s="4" t="s">
        <v>674</v>
      </c>
      <c r="Y343" s="4"/>
      <c r="Z343" s="4"/>
      <c r="AA343" s="4"/>
      <c r="AS343" s="4" t="s">
        <v>1584</v>
      </c>
      <c r="AT343" s="4" t="s">
        <v>1585</v>
      </c>
      <c r="AU343" s="4" t="s">
        <v>463</v>
      </c>
      <c r="AV343" s="4" t="s">
        <v>678</v>
      </c>
      <c r="AW343" s="4" t="s">
        <v>701</v>
      </c>
      <c r="AX343" s="4"/>
      <c r="AY343" s="4"/>
      <c r="AZ343" s="4"/>
      <c r="BA343" s="4"/>
      <c r="BB343" s="4"/>
      <c r="BC343" s="4">
        <v>40</v>
      </c>
      <c r="BD343" t="str">
        <f>IF(AND(ADHOC!$G$15="",ADHOC!$S$4=""),"",IF(ADHOC!$G$15&lt;&gt;"",IF(ADHOC!$G$15=LEFT(Domein!$AS343,LEN(ADHOC!$G$15)),MAX(Domein!BD$1:'Domein'!BD342)+1,""),IF(ADHOC!$S$4=LEFT(Domein!$AS343,LEN(ADHOC!$S$4)),MAX(Domein!BD$1:'Domein'!BD342)+1,"")))</f>
        <v/>
      </c>
      <c r="BE343" t="str">
        <f t="shared" si="5"/>
        <v/>
      </c>
    </row>
    <row r="344" spans="20:57" x14ac:dyDescent="0.2">
      <c r="T344" s="4" t="s">
        <v>7446</v>
      </c>
      <c r="W344" s="4" t="s">
        <v>814</v>
      </c>
      <c r="X344" s="4" t="s">
        <v>674</v>
      </c>
      <c r="Y344" s="4"/>
      <c r="Z344" s="4"/>
      <c r="AA344" s="4"/>
      <c r="AS344" s="4" t="s">
        <v>1586</v>
      </c>
      <c r="AT344" s="4" t="s">
        <v>1587</v>
      </c>
      <c r="AU344" s="4" t="s">
        <v>463</v>
      </c>
      <c r="AV344" s="4" t="s">
        <v>678</v>
      </c>
      <c r="AW344" s="4" t="s">
        <v>701</v>
      </c>
      <c r="AX344" s="4"/>
      <c r="AY344" s="4"/>
      <c r="AZ344" s="4"/>
      <c r="BA344" s="4"/>
      <c r="BB344" s="4"/>
      <c r="BC344" s="4">
        <v>40</v>
      </c>
      <c r="BD344" t="str">
        <f>IF(AND(ADHOC!$G$15="",ADHOC!$S$4=""),"",IF(ADHOC!$G$15&lt;&gt;"",IF(ADHOC!$G$15=LEFT(Domein!$AS344,LEN(ADHOC!$G$15)),MAX(Domein!BD$1:'Domein'!BD343)+1,""),IF(ADHOC!$S$4=LEFT(Domein!$AS344,LEN(ADHOC!$S$4)),MAX(Domein!BD$1:'Domein'!BD343)+1,"")))</f>
        <v/>
      </c>
      <c r="BE344" t="str">
        <f t="shared" si="5"/>
        <v/>
      </c>
    </row>
    <row r="345" spans="20:57" x14ac:dyDescent="0.2">
      <c r="T345" s="4" t="s">
        <v>7447</v>
      </c>
      <c r="W345" s="4" t="s">
        <v>815</v>
      </c>
      <c r="X345" s="4" t="s">
        <v>674</v>
      </c>
      <c r="Y345" s="4"/>
      <c r="Z345" s="4"/>
      <c r="AA345" s="4"/>
      <c r="AS345" s="4" t="s">
        <v>1588</v>
      </c>
      <c r="AT345" s="4" t="s">
        <v>1589</v>
      </c>
      <c r="AU345" s="4" t="s">
        <v>463</v>
      </c>
      <c r="AV345" s="4" t="s">
        <v>678</v>
      </c>
      <c r="AW345" s="4" t="s">
        <v>701</v>
      </c>
      <c r="AX345" s="4"/>
      <c r="AY345" s="4"/>
      <c r="AZ345" s="4"/>
      <c r="BA345" s="4"/>
      <c r="BB345" s="4"/>
      <c r="BC345" s="4">
        <v>40</v>
      </c>
      <c r="BD345" t="str">
        <f>IF(AND(ADHOC!$G$15="",ADHOC!$S$4=""),"",IF(ADHOC!$G$15&lt;&gt;"",IF(ADHOC!$G$15=LEFT(Domein!$AS345,LEN(ADHOC!$G$15)),MAX(Domein!BD$1:'Domein'!BD344)+1,""),IF(ADHOC!$S$4=LEFT(Domein!$AS345,LEN(ADHOC!$S$4)),MAX(Domein!BD$1:'Domein'!BD344)+1,"")))</f>
        <v/>
      </c>
      <c r="BE345" t="str">
        <f t="shared" si="5"/>
        <v/>
      </c>
    </row>
    <row r="346" spans="20:57" x14ac:dyDescent="0.2">
      <c r="T346" s="4" t="s">
        <v>7006</v>
      </c>
      <c r="W346" s="4" t="s">
        <v>816</v>
      </c>
      <c r="X346" s="4" t="s">
        <v>674</v>
      </c>
      <c r="Y346" s="4"/>
      <c r="Z346" s="4"/>
      <c r="AA346" s="4"/>
      <c r="AS346" s="4" t="s">
        <v>1590</v>
      </c>
      <c r="AT346" s="4" t="s">
        <v>1591</v>
      </c>
      <c r="AU346" s="4" t="s">
        <v>463</v>
      </c>
      <c r="AV346" s="4" t="s">
        <v>678</v>
      </c>
      <c r="AW346" s="4" t="s">
        <v>701</v>
      </c>
      <c r="AX346" s="4"/>
      <c r="AY346" s="4"/>
      <c r="AZ346" s="4"/>
      <c r="BA346" s="4"/>
      <c r="BB346" s="4"/>
      <c r="BC346" s="4">
        <v>40</v>
      </c>
      <c r="BD346" t="str">
        <f>IF(AND(ADHOC!$G$15="",ADHOC!$S$4=""),"",IF(ADHOC!$G$15&lt;&gt;"",IF(ADHOC!$G$15=LEFT(Domein!$AS346,LEN(ADHOC!$G$15)),MAX(Domein!BD$1:'Domein'!BD345)+1,""),IF(ADHOC!$S$4=LEFT(Domein!$AS346,LEN(ADHOC!$S$4)),MAX(Domein!BD$1:'Domein'!BD345)+1,"")))</f>
        <v/>
      </c>
      <c r="BE346" t="str">
        <f t="shared" si="5"/>
        <v/>
      </c>
    </row>
    <row r="347" spans="20:57" x14ac:dyDescent="0.2">
      <c r="T347" s="4" t="s">
        <v>7448</v>
      </c>
      <c r="W347" s="4" t="s">
        <v>8549</v>
      </c>
      <c r="X347" s="4" t="s">
        <v>674</v>
      </c>
      <c r="Y347" s="4"/>
      <c r="Z347" s="4"/>
      <c r="AA347" s="4"/>
      <c r="AS347" s="4" t="s">
        <v>1592</v>
      </c>
      <c r="AT347" s="4" t="s">
        <v>8570</v>
      </c>
      <c r="AU347" s="4" t="s">
        <v>463</v>
      </c>
      <c r="AV347" s="4" t="s">
        <v>678</v>
      </c>
      <c r="AW347" s="4" t="s">
        <v>701</v>
      </c>
      <c r="AX347" s="4"/>
      <c r="AY347" s="4"/>
      <c r="AZ347" s="4"/>
      <c r="BA347" s="4"/>
      <c r="BB347" s="4"/>
      <c r="BC347" s="4">
        <v>40</v>
      </c>
      <c r="BD347" t="str">
        <f>IF(AND(ADHOC!$G$15="",ADHOC!$S$4=""),"",IF(ADHOC!$G$15&lt;&gt;"",IF(ADHOC!$G$15=LEFT(Domein!$AS347,LEN(ADHOC!$G$15)),MAX(Domein!BD$1:'Domein'!BD346)+1,""),IF(ADHOC!$S$4=LEFT(Domein!$AS347,LEN(ADHOC!$S$4)),MAX(Domein!BD$1:'Domein'!BD346)+1,"")))</f>
        <v/>
      </c>
      <c r="BE347" t="str">
        <f t="shared" si="5"/>
        <v/>
      </c>
    </row>
    <row r="348" spans="20:57" x14ac:dyDescent="0.2">
      <c r="T348" s="4" t="s">
        <v>7449</v>
      </c>
      <c r="W348" s="4" t="s">
        <v>817</v>
      </c>
      <c r="X348" s="4" t="s">
        <v>674</v>
      </c>
      <c r="Y348" s="4"/>
      <c r="Z348" s="4"/>
      <c r="AA348" s="4"/>
      <c r="AS348" s="4" t="s">
        <v>7673</v>
      </c>
      <c r="AT348" s="4" t="s">
        <v>7674</v>
      </c>
      <c r="AU348" s="4" t="s">
        <v>463</v>
      </c>
      <c r="AV348" s="4" t="s">
        <v>678</v>
      </c>
      <c r="AW348" s="4" t="s">
        <v>701</v>
      </c>
      <c r="AX348" s="4"/>
      <c r="AY348" s="4"/>
      <c r="AZ348" s="4"/>
      <c r="BA348" s="4"/>
      <c r="BB348" s="4"/>
      <c r="BC348" s="4">
        <v>40</v>
      </c>
      <c r="BD348" t="str">
        <f>IF(AND(ADHOC!$G$15="",ADHOC!$S$4=""),"",IF(ADHOC!$G$15&lt;&gt;"",IF(ADHOC!$G$15=LEFT(Domein!$AS348,LEN(ADHOC!$G$15)),MAX(Domein!BD$1:'Domein'!BD347)+1,""),IF(ADHOC!$S$4=LEFT(Domein!$AS348,LEN(ADHOC!$S$4)),MAX(Domein!BD$1:'Domein'!BD347)+1,"")))</f>
        <v/>
      </c>
      <c r="BE348" t="str">
        <f t="shared" si="5"/>
        <v/>
      </c>
    </row>
    <row r="349" spans="20:57" x14ac:dyDescent="0.2">
      <c r="T349" s="4" t="s">
        <v>7450</v>
      </c>
      <c r="W349" s="4" t="s">
        <v>818</v>
      </c>
      <c r="X349" s="4" t="s">
        <v>674</v>
      </c>
      <c r="Y349" s="4"/>
      <c r="Z349" s="4"/>
      <c r="AA349" s="4"/>
      <c r="AS349" s="4" t="s">
        <v>1593</v>
      </c>
      <c r="AT349" s="4" t="s">
        <v>1594</v>
      </c>
      <c r="AU349" s="4" t="s">
        <v>463</v>
      </c>
      <c r="AV349" s="4" t="s">
        <v>678</v>
      </c>
      <c r="AW349" s="4" t="s">
        <v>701</v>
      </c>
      <c r="AX349" s="4"/>
      <c r="AY349" s="4"/>
      <c r="AZ349" s="4"/>
      <c r="BA349" s="4"/>
      <c r="BB349" s="4"/>
      <c r="BC349" s="4">
        <v>40</v>
      </c>
      <c r="BD349" t="str">
        <f>IF(AND(ADHOC!$G$15="",ADHOC!$S$4=""),"",IF(ADHOC!$G$15&lt;&gt;"",IF(ADHOC!$G$15=LEFT(Domein!$AS349,LEN(ADHOC!$G$15)),MAX(Domein!BD$1:'Domein'!BD348)+1,""),IF(ADHOC!$S$4=LEFT(Domein!$AS349,LEN(ADHOC!$S$4)),MAX(Domein!BD$1:'Domein'!BD348)+1,"")))</f>
        <v/>
      </c>
      <c r="BE349" t="str">
        <f t="shared" si="5"/>
        <v/>
      </c>
    </row>
    <row r="350" spans="20:57" x14ac:dyDescent="0.2">
      <c r="T350" s="4" t="s">
        <v>7451</v>
      </c>
      <c r="W350" s="4" t="s">
        <v>819</v>
      </c>
      <c r="X350" s="4" t="s">
        <v>674</v>
      </c>
      <c r="Y350" s="4"/>
      <c r="Z350" s="4"/>
      <c r="AA350" s="4"/>
      <c r="AS350" s="4" t="s">
        <v>1595</v>
      </c>
      <c r="AT350" s="4" t="s">
        <v>7046</v>
      </c>
      <c r="AU350" s="4" t="s">
        <v>463</v>
      </c>
      <c r="AV350" s="4" t="s">
        <v>678</v>
      </c>
      <c r="AW350" s="4" t="s">
        <v>701</v>
      </c>
      <c r="AX350" s="4"/>
      <c r="AY350" s="4"/>
      <c r="AZ350" s="4"/>
      <c r="BA350" s="4"/>
      <c r="BB350" s="4"/>
      <c r="BC350" s="4">
        <v>40</v>
      </c>
      <c r="BD350" t="str">
        <f>IF(AND(ADHOC!$G$15="",ADHOC!$S$4=""),"",IF(ADHOC!$G$15&lt;&gt;"",IF(ADHOC!$G$15=LEFT(Domein!$AS350,LEN(ADHOC!$G$15)),MAX(Domein!BD$1:'Domein'!BD349)+1,""),IF(ADHOC!$S$4=LEFT(Domein!$AS350,LEN(ADHOC!$S$4)),MAX(Domein!BD$1:'Domein'!BD349)+1,"")))</f>
        <v/>
      </c>
      <c r="BE350" t="str">
        <f t="shared" si="5"/>
        <v/>
      </c>
    </row>
    <row r="351" spans="20:57" x14ac:dyDescent="0.2">
      <c r="T351" s="4" t="s">
        <v>615</v>
      </c>
      <c r="W351" s="4" t="s">
        <v>8550</v>
      </c>
      <c r="X351" s="4" t="s">
        <v>674</v>
      </c>
      <c r="Y351" s="4"/>
      <c r="Z351" s="4"/>
      <c r="AA351" s="4"/>
      <c r="AS351" s="4" t="s">
        <v>1596</v>
      </c>
      <c r="AT351" s="4" t="s">
        <v>1597</v>
      </c>
      <c r="AU351" s="4" t="s">
        <v>463</v>
      </c>
      <c r="AV351" s="4" t="s">
        <v>678</v>
      </c>
      <c r="AW351" s="4" t="s">
        <v>701</v>
      </c>
      <c r="AX351" s="4"/>
      <c r="AY351" s="4"/>
      <c r="AZ351" s="4"/>
      <c r="BA351" s="4"/>
      <c r="BB351" s="4"/>
      <c r="BC351" s="4">
        <v>40</v>
      </c>
      <c r="BD351" t="str">
        <f>IF(AND(ADHOC!$G$15="",ADHOC!$S$4=""),"",IF(ADHOC!$G$15&lt;&gt;"",IF(ADHOC!$G$15=LEFT(Domein!$AS351,LEN(ADHOC!$G$15)),MAX(Domein!BD$1:'Domein'!BD350)+1,""),IF(ADHOC!$S$4=LEFT(Domein!$AS351,LEN(ADHOC!$S$4)),MAX(Domein!BD$1:'Domein'!BD350)+1,"")))</f>
        <v/>
      </c>
      <c r="BE351" t="str">
        <f t="shared" si="5"/>
        <v/>
      </c>
    </row>
    <row r="352" spans="20:57" x14ac:dyDescent="0.2">
      <c r="T352" s="4" t="s">
        <v>7651</v>
      </c>
      <c r="W352" s="4" t="s">
        <v>820</v>
      </c>
      <c r="X352" s="4" t="s">
        <v>674</v>
      </c>
      <c r="Y352" s="4"/>
      <c r="Z352" s="4"/>
      <c r="AA352" s="4"/>
      <c r="AS352" s="4" t="s">
        <v>1598</v>
      </c>
      <c r="AT352" s="4" t="s">
        <v>38462</v>
      </c>
      <c r="AU352" s="4" t="s">
        <v>463</v>
      </c>
      <c r="AV352" s="4" t="s">
        <v>678</v>
      </c>
      <c r="AW352" s="4" t="s">
        <v>701</v>
      </c>
      <c r="AX352" s="4"/>
      <c r="AY352" s="4"/>
      <c r="AZ352" s="4"/>
      <c r="BA352" s="4"/>
      <c r="BB352" s="4"/>
      <c r="BC352" s="4">
        <v>40</v>
      </c>
      <c r="BD352" t="str">
        <f>IF(AND(ADHOC!$G$15="",ADHOC!$S$4=""),"",IF(ADHOC!$G$15&lt;&gt;"",IF(ADHOC!$G$15=LEFT(Domein!$AS352,LEN(ADHOC!$G$15)),MAX(Domein!BD$1:'Domein'!BD351)+1,""),IF(ADHOC!$S$4=LEFT(Domein!$AS352,LEN(ADHOC!$S$4)),MAX(Domein!BD$1:'Domein'!BD351)+1,"")))</f>
        <v/>
      </c>
      <c r="BE352" t="str">
        <f t="shared" si="5"/>
        <v/>
      </c>
    </row>
    <row r="353" spans="20:57" x14ac:dyDescent="0.2">
      <c r="T353" s="4" t="s">
        <v>616</v>
      </c>
      <c r="W353" s="4" t="s">
        <v>36745</v>
      </c>
      <c r="X353" s="4" t="s">
        <v>674</v>
      </c>
      <c r="Y353" s="4"/>
      <c r="Z353" s="4"/>
      <c r="AA353" s="4"/>
      <c r="AS353" s="4" t="s">
        <v>1599</v>
      </c>
      <c r="AT353" s="4" t="s">
        <v>1600</v>
      </c>
      <c r="AU353" s="4" t="s">
        <v>463</v>
      </c>
      <c r="AV353" s="4" t="s">
        <v>678</v>
      </c>
      <c r="AW353" s="4" t="s">
        <v>701</v>
      </c>
      <c r="AX353" s="4"/>
      <c r="AY353" s="4"/>
      <c r="AZ353" s="4"/>
      <c r="BA353" s="4"/>
      <c r="BB353" s="4"/>
      <c r="BC353" s="4">
        <v>40</v>
      </c>
      <c r="BD353" t="str">
        <f>IF(AND(ADHOC!$G$15="",ADHOC!$S$4=""),"",IF(ADHOC!$G$15&lt;&gt;"",IF(ADHOC!$G$15=LEFT(Domein!$AS353,LEN(ADHOC!$G$15)),MAX(Domein!BD$1:'Domein'!BD352)+1,""),IF(ADHOC!$S$4=LEFT(Domein!$AS353,LEN(ADHOC!$S$4)),MAX(Domein!BD$1:'Domein'!BD352)+1,"")))</f>
        <v/>
      </c>
      <c r="BE353" t="str">
        <f t="shared" si="5"/>
        <v/>
      </c>
    </row>
    <row r="354" spans="20:57" x14ac:dyDescent="0.2">
      <c r="T354" s="4" t="s">
        <v>7652</v>
      </c>
      <c r="W354" s="4" t="s">
        <v>821</v>
      </c>
      <c r="X354" s="4" t="s">
        <v>674</v>
      </c>
      <c r="Y354" s="4"/>
      <c r="Z354" s="4"/>
      <c r="AA354" s="4"/>
      <c r="AS354" s="4" t="s">
        <v>1601</v>
      </c>
      <c r="AT354" s="4" t="s">
        <v>1602</v>
      </c>
      <c r="AU354" s="4" t="s">
        <v>463</v>
      </c>
      <c r="AV354" s="4" t="s">
        <v>678</v>
      </c>
      <c r="AW354" s="4" t="s">
        <v>701</v>
      </c>
      <c r="AX354" s="4"/>
      <c r="AY354" s="4"/>
      <c r="AZ354" s="4"/>
      <c r="BA354" s="4"/>
      <c r="BB354" s="4"/>
      <c r="BC354" s="4">
        <v>40</v>
      </c>
      <c r="BD354" t="str">
        <f>IF(AND(ADHOC!$G$15="",ADHOC!$S$4=""),"",IF(ADHOC!$G$15&lt;&gt;"",IF(ADHOC!$G$15=LEFT(Domein!$AS354,LEN(ADHOC!$G$15)),MAX(Domein!BD$1:'Domein'!BD353)+1,""),IF(ADHOC!$S$4=LEFT(Domein!$AS354,LEN(ADHOC!$S$4)),MAX(Domein!BD$1:'Domein'!BD353)+1,"")))</f>
        <v/>
      </c>
      <c r="BE354" t="str">
        <f t="shared" si="5"/>
        <v/>
      </c>
    </row>
    <row r="355" spans="20:57" x14ac:dyDescent="0.2">
      <c r="T355" s="4" t="s">
        <v>617</v>
      </c>
      <c r="W355" s="4" t="s">
        <v>822</v>
      </c>
      <c r="X355" s="4" t="s">
        <v>674</v>
      </c>
      <c r="Y355" s="4"/>
      <c r="Z355" s="4"/>
      <c r="AA355" s="4"/>
      <c r="AS355" s="4" t="s">
        <v>8571</v>
      </c>
      <c r="AT355" s="4" t="s">
        <v>8572</v>
      </c>
      <c r="AU355" s="4" t="s">
        <v>463</v>
      </c>
      <c r="AV355" s="4" t="s">
        <v>678</v>
      </c>
      <c r="AW355" s="4" t="s">
        <v>701</v>
      </c>
      <c r="AX355" s="4"/>
      <c r="AY355" s="4"/>
      <c r="AZ355" s="4"/>
      <c r="BA355" s="4"/>
      <c r="BB355" s="4"/>
      <c r="BC355" s="4">
        <v>40</v>
      </c>
      <c r="BD355" t="str">
        <f>IF(AND(ADHOC!$G$15="",ADHOC!$S$4=""),"",IF(ADHOC!$G$15&lt;&gt;"",IF(ADHOC!$G$15=LEFT(Domein!$AS355,LEN(ADHOC!$G$15)),MAX(Domein!BD$1:'Domein'!BD354)+1,""),IF(ADHOC!$S$4=LEFT(Domein!$AS355,LEN(ADHOC!$S$4)),MAX(Domein!BD$1:'Domein'!BD354)+1,"")))</f>
        <v/>
      </c>
      <c r="BE355" t="str">
        <f t="shared" si="5"/>
        <v/>
      </c>
    </row>
    <row r="356" spans="20:57" x14ac:dyDescent="0.2">
      <c r="T356" s="4" t="s">
        <v>7653</v>
      </c>
      <c r="W356" s="4" t="s">
        <v>6932</v>
      </c>
      <c r="X356" s="4" t="s">
        <v>674</v>
      </c>
      <c r="Y356" s="4"/>
      <c r="Z356" s="4"/>
      <c r="AA356" s="4"/>
      <c r="AS356" s="4" t="s">
        <v>1603</v>
      </c>
      <c r="AT356" s="4" t="s">
        <v>1604</v>
      </c>
      <c r="AU356" s="4" t="s">
        <v>463</v>
      </c>
      <c r="AV356" s="4" t="s">
        <v>678</v>
      </c>
      <c r="AW356" s="4" t="s">
        <v>701</v>
      </c>
      <c r="AX356" s="4"/>
      <c r="AY356" s="4"/>
      <c r="AZ356" s="4"/>
      <c r="BA356" s="4"/>
      <c r="BB356" s="4"/>
      <c r="BC356" s="4">
        <v>40</v>
      </c>
      <c r="BD356" t="str">
        <f>IF(AND(ADHOC!$G$15="",ADHOC!$S$4=""),"",IF(ADHOC!$G$15&lt;&gt;"",IF(ADHOC!$G$15=LEFT(Domein!$AS356,LEN(ADHOC!$G$15)),MAX(Domein!BD$1:'Domein'!BD355)+1,""),IF(ADHOC!$S$4=LEFT(Domein!$AS356,LEN(ADHOC!$S$4)),MAX(Domein!BD$1:'Domein'!BD355)+1,"")))</f>
        <v/>
      </c>
      <c r="BE356" t="str">
        <f t="shared" si="5"/>
        <v/>
      </c>
    </row>
    <row r="357" spans="20:57" x14ac:dyDescent="0.2">
      <c r="T357" s="4" t="s">
        <v>7654</v>
      </c>
      <c r="W357" s="4" t="s">
        <v>823</v>
      </c>
      <c r="X357" s="4" t="s">
        <v>674</v>
      </c>
      <c r="Y357" s="4"/>
      <c r="Z357" s="4"/>
      <c r="AA357" s="4"/>
      <c r="AS357" s="4" t="s">
        <v>1605</v>
      </c>
      <c r="AT357" s="4" t="s">
        <v>1606</v>
      </c>
      <c r="AU357" s="4" t="s">
        <v>463</v>
      </c>
      <c r="AV357" s="4" t="s">
        <v>678</v>
      </c>
      <c r="AW357" s="4" t="s">
        <v>701</v>
      </c>
      <c r="AX357" s="4"/>
      <c r="AY357" s="4"/>
      <c r="AZ357" s="4"/>
      <c r="BA357" s="4"/>
      <c r="BB357" s="4"/>
      <c r="BC357" s="4">
        <v>40</v>
      </c>
      <c r="BD357" t="str">
        <f>IF(AND(ADHOC!$G$15="",ADHOC!$S$4=""),"",IF(ADHOC!$G$15&lt;&gt;"",IF(ADHOC!$G$15=LEFT(Domein!$AS357,LEN(ADHOC!$G$15)),MAX(Domein!BD$1:'Domein'!BD356)+1,""),IF(ADHOC!$S$4=LEFT(Domein!$AS357,LEN(ADHOC!$S$4)),MAX(Domein!BD$1:'Domein'!BD356)+1,"")))</f>
        <v/>
      </c>
      <c r="BE357" t="str">
        <f t="shared" si="5"/>
        <v/>
      </c>
    </row>
    <row r="358" spans="20:57" x14ac:dyDescent="0.2">
      <c r="T358" s="4" t="s">
        <v>618</v>
      </c>
      <c r="W358" s="4" t="s">
        <v>824</v>
      </c>
      <c r="X358" s="4" t="s">
        <v>674</v>
      </c>
      <c r="Y358" s="4"/>
      <c r="Z358" s="4"/>
      <c r="AA358" s="4"/>
      <c r="AS358" s="4" t="s">
        <v>1607</v>
      </c>
      <c r="AT358" s="4" t="s">
        <v>1608</v>
      </c>
      <c r="AU358" s="4" t="s">
        <v>463</v>
      </c>
      <c r="AV358" s="4" t="s">
        <v>678</v>
      </c>
      <c r="AW358" s="4" t="s">
        <v>701</v>
      </c>
      <c r="AX358" s="4"/>
      <c r="AY358" s="4"/>
      <c r="AZ358" s="4"/>
      <c r="BA358" s="4"/>
      <c r="BB358" s="4"/>
      <c r="BC358" s="4">
        <v>40</v>
      </c>
      <c r="BD358" t="str">
        <f>IF(AND(ADHOC!$G$15="",ADHOC!$S$4=""),"",IF(ADHOC!$G$15&lt;&gt;"",IF(ADHOC!$G$15=LEFT(Domein!$AS358,LEN(ADHOC!$G$15)),MAX(Domein!BD$1:'Domein'!BD357)+1,""),IF(ADHOC!$S$4=LEFT(Domein!$AS358,LEN(ADHOC!$S$4)),MAX(Domein!BD$1:'Domein'!BD357)+1,"")))</f>
        <v/>
      </c>
      <c r="BE358" t="str">
        <f t="shared" si="5"/>
        <v/>
      </c>
    </row>
    <row r="359" spans="20:57" x14ac:dyDescent="0.2">
      <c r="T359" s="4" t="s">
        <v>619</v>
      </c>
      <c r="W359" s="4" t="s">
        <v>35947</v>
      </c>
      <c r="X359" s="4" t="s">
        <v>674</v>
      </c>
      <c r="Y359" s="4"/>
      <c r="Z359" s="4"/>
      <c r="AA359" s="4"/>
      <c r="AS359" s="4" t="s">
        <v>1609</v>
      </c>
      <c r="AT359" s="4" t="s">
        <v>1610</v>
      </c>
      <c r="AU359" s="4" t="s">
        <v>463</v>
      </c>
      <c r="AV359" s="4" t="s">
        <v>678</v>
      </c>
      <c r="AW359" s="4" t="s">
        <v>701</v>
      </c>
      <c r="AX359" s="4"/>
      <c r="AY359" s="4"/>
      <c r="AZ359" s="4"/>
      <c r="BA359" s="4"/>
      <c r="BB359" s="4"/>
      <c r="BC359" s="4">
        <v>40</v>
      </c>
      <c r="BD359" t="str">
        <f>IF(AND(ADHOC!$G$15="",ADHOC!$S$4=""),"",IF(ADHOC!$G$15&lt;&gt;"",IF(ADHOC!$G$15=LEFT(Domein!$AS359,LEN(ADHOC!$G$15)),MAX(Domein!BD$1:'Domein'!BD358)+1,""),IF(ADHOC!$S$4=LEFT(Domein!$AS359,LEN(ADHOC!$S$4)),MAX(Domein!BD$1:'Domein'!BD358)+1,"")))</f>
        <v/>
      </c>
      <c r="BE359" t="str">
        <f t="shared" si="5"/>
        <v/>
      </c>
    </row>
    <row r="360" spans="20:57" x14ac:dyDescent="0.2">
      <c r="T360" s="4" t="s">
        <v>7655</v>
      </c>
      <c r="W360" s="4" t="s">
        <v>825</v>
      </c>
      <c r="X360" s="4" t="s">
        <v>672</v>
      </c>
      <c r="Y360" s="4"/>
      <c r="Z360" s="4"/>
      <c r="AA360" s="4"/>
      <c r="AS360" s="4" t="s">
        <v>1611</v>
      </c>
      <c r="AT360" s="4" t="s">
        <v>1612</v>
      </c>
      <c r="AU360" s="4" t="s">
        <v>463</v>
      </c>
      <c r="AV360" s="4" t="s">
        <v>678</v>
      </c>
      <c r="AW360" s="4" t="s">
        <v>701</v>
      </c>
      <c r="AX360" s="4"/>
      <c r="AY360" s="4"/>
      <c r="AZ360" s="4"/>
      <c r="BA360" s="4"/>
      <c r="BB360" s="4"/>
      <c r="BC360" s="4">
        <v>40</v>
      </c>
      <c r="BD360" t="str">
        <f>IF(AND(ADHOC!$G$15="",ADHOC!$S$4=""),"",IF(ADHOC!$G$15&lt;&gt;"",IF(ADHOC!$G$15=LEFT(Domein!$AS360,LEN(ADHOC!$G$15)),MAX(Domein!BD$1:'Domein'!BD359)+1,""),IF(ADHOC!$S$4=LEFT(Domein!$AS360,LEN(ADHOC!$S$4)),MAX(Domein!BD$1:'Domein'!BD359)+1,"")))</f>
        <v/>
      </c>
      <c r="BE360" t="str">
        <f t="shared" si="5"/>
        <v/>
      </c>
    </row>
    <row r="361" spans="20:57" x14ac:dyDescent="0.2">
      <c r="T361" s="4" t="s">
        <v>11742</v>
      </c>
      <c r="W361" s="4" t="s">
        <v>826</v>
      </c>
      <c r="X361" s="4" t="s">
        <v>674</v>
      </c>
      <c r="Y361" s="4"/>
      <c r="Z361" s="4"/>
      <c r="AA361" s="4"/>
      <c r="AS361" s="4" t="s">
        <v>1613</v>
      </c>
      <c r="AT361" s="4" t="s">
        <v>1614</v>
      </c>
      <c r="AU361" s="4" t="s">
        <v>463</v>
      </c>
      <c r="AV361" s="4" t="s">
        <v>678</v>
      </c>
      <c r="AW361" s="4" t="s">
        <v>701</v>
      </c>
      <c r="AX361" s="4"/>
      <c r="AY361" s="4"/>
      <c r="AZ361" s="4"/>
      <c r="BA361" s="4"/>
      <c r="BB361" s="4"/>
      <c r="BC361" s="4">
        <v>40</v>
      </c>
      <c r="BD361" t="str">
        <f>IF(AND(ADHOC!$G$15="",ADHOC!$S$4=""),"",IF(ADHOC!$G$15&lt;&gt;"",IF(ADHOC!$G$15=LEFT(Domein!$AS361,LEN(ADHOC!$G$15)),MAX(Domein!BD$1:'Domein'!BD360)+1,""),IF(ADHOC!$S$4=LEFT(Domein!$AS361,LEN(ADHOC!$S$4)),MAX(Domein!BD$1:'Domein'!BD360)+1,"")))</f>
        <v/>
      </c>
      <c r="BE361" t="str">
        <f t="shared" si="5"/>
        <v/>
      </c>
    </row>
    <row r="362" spans="20:57" x14ac:dyDescent="0.2">
      <c r="T362" s="4" t="s">
        <v>620</v>
      </c>
      <c r="W362" s="4" t="s">
        <v>827</v>
      </c>
      <c r="X362" s="4" t="s">
        <v>674</v>
      </c>
      <c r="Y362" s="4"/>
      <c r="Z362" s="4"/>
      <c r="AA362" s="4"/>
      <c r="AS362" s="4" t="s">
        <v>1615</v>
      </c>
      <c r="AT362" s="4" t="s">
        <v>1616</v>
      </c>
      <c r="AU362" s="4" t="s">
        <v>463</v>
      </c>
      <c r="AV362" s="4" t="s">
        <v>678</v>
      </c>
      <c r="AW362" s="4" t="s">
        <v>701</v>
      </c>
      <c r="AX362" s="4"/>
      <c r="AY362" s="4"/>
      <c r="AZ362" s="4"/>
      <c r="BA362" s="4"/>
      <c r="BB362" s="4"/>
      <c r="BC362" s="4">
        <v>40</v>
      </c>
      <c r="BD362" t="str">
        <f>IF(AND(ADHOC!$G$15="",ADHOC!$S$4=""),"",IF(ADHOC!$G$15&lt;&gt;"",IF(ADHOC!$G$15=LEFT(Domein!$AS362,LEN(ADHOC!$G$15)),MAX(Domein!BD$1:'Domein'!BD361)+1,""),IF(ADHOC!$S$4=LEFT(Domein!$AS362,LEN(ADHOC!$S$4)),MAX(Domein!BD$1:'Domein'!BD361)+1,"")))</f>
        <v/>
      </c>
      <c r="BE362" t="str">
        <f t="shared" si="5"/>
        <v/>
      </c>
    </row>
    <row r="363" spans="20:57" x14ac:dyDescent="0.2">
      <c r="T363" s="4" t="s">
        <v>621</v>
      </c>
      <c r="W363" s="4" t="s">
        <v>828</v>
      </c>
      <c r="X363" s="4" t="s">
        <v>674</v>
      </c>
      <c r="Y363" s="4"/>
      <c r="Z363" s="4"/>
      <c r="AA363" s="4"/>
      <c r="AS363" s="4" t="s">
        <v>1617</v>
      </c>
      <c r="AT363" s="4" t="s">
        <v>1618</v>
      </c>
      <c r="AU363" s="4" t="s">
        <v>463</v>
      </c>
      <c r="AV363" s="4" t="s">
        <v>678</v>
      </c>
      <c r="AW363" s="4" t="s">
        <v>701</v>
      </c>
      <c r="AX363" s="4"/>
      <c r="AY363" s="4"/>
      <c r="AZ363" s="4"/>
      <c r="BA363" s="4"/>
      <c r="BB363" s="4"/>
      <c r="BC363" s="4">
        <v>40</v>
      </c>
      <c r="BD363" t="str">
        <f>IF(AND(ADHOC!$G$15="",ADHOC!$S$4=""),"",IF(ADHOC!$G$15&lt;&gt;"",IF(ADHOC!$G$15=LEFT(Domein!$AS363,LEN(ADHOC!$G$15)),MAX(Domein!BD$1:'Domein'!BD362)+1,""),IF(ADHOC!$S$4=LEFT(Domein!$AS363,LEN(ADHOC!$S$4)),MAX(Domein!BD$1:'Domein'!BD362)+1,"")))</f>
        <v/>
      </c>
      <c r="BE363" t="str">
        <f t="shared" si="5"/>
        <v/>
      </c>
    </row>
    <row r="364" spans="20:57" x14ac:dyDescent="0.2">
      <c r="T364" s="4" t="s">
        <v>622</v>
      </c>
      <c r="W364" s="4" t="s">
        <v>829</v>
      </c>
      <c r="X364" s="4" t="s">
        <v>672</v>
      </c>
      <c r="Y364" s="4"/>
      <c r="Z364" s="4"/>
      <c r="AA364" s="4"/>
      <c r="AS364" s="4" t="s">
        <v>8405</v>
      </c>
      <c r="AT364" s="4" t="s">
        <v>8573</v>
      </c>
      <c r="AU364" s="4" t="s">
        <v>459</v>
      </c>
      <c r="AV364" s="4" t="s">
        <v>678</v>
      </c>
      <c r="AW364" s="4" t="s">
        <v>701</v>
      </c>
      <c r="AX364" s="4"/>
      <c r="AY364" s="4"/>
      <c r="AZ364" s="4"/>
      <c r="BA364" s="4"/>
      <c r="BB364" s="4"/>
      <c r="BC364" s="4">
        <v>40</v>
      </c>
      <c r="BD364" t="str">
        <f>IF(AND(ADHOC!$G$15="",ADHOC!$S$4=""),"",IF(ADHOC!$G$15&lt;&gt;"",IF(ADHOC!$G$15=LEFT(Domein!$AS364,LEN(ADHOC!$G$15)),MAX(Domein!BD$1:'Domein'!BD363)+1,""),IF(ADHOC!$S$4=LEFT(Domein!$AS364,LEN(ADHOC!$S$4)),MAX(Domein!BD$1:'Domein'!BD363)+1,"")))</f>
        <v/>
      </c>
      <c r="BE364" t="str">
        <f t="shared" si="5"/>
        <v/>
      </c>
    </row>
    <row r="365" spans="20:57" x14ac:dyDescent="0.2">
      <c r="T365" s="4" t="s">
        <v>21926</v>
      </c>
      <c r="W365" s="4" t="s">
        <v>830</v>
      </c>
      <c r="X365" s="4" t="s">
        <v>672</v>
      </c>
      <c r="Y365" s="4"/>
      <c r="Z365" s="4"/>
      <c r="AA365" s="4"/>
      <c r="AS365" s="4" t="s">
        <v>1619</v>
      </c>
      <c r="AT365" s="4" t="s">
        <v>1620</v>
      </c>
      <c r="AU365" s="4" t="s">
        <v>463</v>
      </c>
      <c r="AV365" s="4" t="s">
        <v>678</v>
      </c>
      <c r="AW365" s="4" t="s">
        <v>701</v>
      </c>
      <c r="AX365" s="4"/>
      <c r="AY365" s="4"/>
      <c r="AZ365" s="4"/>
      <c r="BA365" s="4"/>
      <c r="BB365" s="4"/>
      <c r="BC365" s="4">
        <v>40</v>
      </c>
      <c r="BD365" t="str">
        <f>IF(AND(ADHOC!$G$15="",ADHOC!$S$4=""),"",IF(ADHOC!$G$15&lt;&gt;"",IF(ADHOC!$G$15=LEFT(Domein!$AS365,LEN(ADHOC!$G$15)),MAX(Domein!BD$1:'Domein'!BD364)+1,""),IF(ADHOC!$S$4=LEFT(Domein!$AS365,LEN(ADHOC!$S$4)),MAX(Domein!BD$1:'Domein'!BD364)+1,"")))</f>
        <v/>
      </c>
      <c r="BE365" t="str">
        <f t="shared" si="5"/>
        <v/>
      </c>
    </row>
    <row r="366" spans="20:57" x14ac:dyDescent="0.2">
      <c r="T366" s="4" t="s">
        <v>8408</v>
      </c>
      <c r="W366" s="4" t="s">
        <v>831</v>
      </c>
      <c r="X366" s="4" t="s">
        <v>672</v>
      </c>
      <c r="Y366" s="4"/>
      <c r="Z366" s="4"/>
      <c r="AA366" s="4"/>
      <c r="AS366" s="4" t="s">
        <v>1621</v>
      </c>
      <c r="AT366" s="4" t="s">
        <v>1622</v>
      </c>
      <c r="AU366" s="4" t="s">
        <v>463</v>
      </c>
      <c r="AV366" s="4" t="s">
        <v>678</v>
      </c>
      <c r="AW366" s="4" t="s">
        <v>701</v>
      </c>
      <c r="AX366" s="4"/>
      <c r="AY366" s="4"/>
      <c r="AZ366" s="4"/>
      <c r="BA366" s="4"/>
      <c r="BB366" s="4"/>
      <c r="BC366" s="4">
        <v>40</v>
      </c>
      <c r="BD366" t="str">
        <f>IF(AND(ADHOC!$G$15="",ADHOC!$S$4=""),"",IF(ADHOC!$G$15&lt;&gt;"",IF(ADHOC!$G$15=LEFT(Domein!$AS366,LEN(ADHOC!$G$15)),MAX(Domein!BD$1:'Domein'!BD365)+1,""),IF(ADHOC!$S$4=LEFT(Domein!$AS366,LEN(ADHOC!$S$4)),MAX(Domein!BD$1:'Domein'!BD365)+1,"")))</f>
        <v/>
      </c>
      <c r="BE366" t="str">
        <f t="shared" si="5"/>
        <v/>
      </c>
    </row>
    <row r="367" spans="20:57" x14ac:dyDescent="0.2">
      <c r="T367" s="4" t="s">
        <v>623</v>
      </c>
      <c r="W367" s="4" t="s">
        <v>11320</v>
      </c>
      <c r="X367" s="4" t="s">
        <v>674</v>
      </c>
      <c r="Y367" s="4"/>
      <c r="Z367" s="4"/>
      <c r="AA367" s="4"/>
      <c r="AS367" s="4" t="s">
        <v>1623</v>
      </c>
      <c r="AT367" s="4" t="s">
        <v>1624</v>
      </c>
      <c r="AU367" s="4" t="s">
        <v>463</v>
      </c>
      <c r="AV367" s="4" t="s">
        <v>678</v>
      </c>
      <c r="AW367" s="4" t="s">
        <v>701</v>
      </c>
      <c r="AX367" s="4"/>
      <c r="AY367" s="4"/>
      <c r="AZ367" s="4"/>
      <c r="BA367" s="4"/>
      <c r="BB367" s="4"/>
      <c r="BC367" s="4">
        <v>40</v>
      </c>
      <c r="BD367" t="str">
        <f>IF(AND(ADHOC!$G$15="",ADHOC!$S$4=""),"",IF(ADHOC!$G$15&lt;&gt;"",IF(ADHOC!$G$15=LEFT(Domein!$AS367,LEN(ADHOC!$G$15)),MAX(Domein!BD$1:'Domein'!BD366)+1,""),IF(ADHOC!$S$4=LEFT(Domein!$AS367,LEN(ADHOC!$S$4)),MAX(Domein!BD$1:'Domein'!BD366)+1,"")))</f>
        <v/>
      </c>
      <c r="BE367" t="str">
        <f t="shared" si="5"/>
        <v/>
      </c>
    </row>
    <row r="368" spans="20:57" x14ac:dyDescent="0.2">
      <c r="T368" s="4" t="s">
        <v>7452</v>
      </c>
      <c r="W368" s="4" t="s">
        <v>31485</v>
      </c>
      <c r="X368" s="4" t="s">
        <v>674</v>
      </c>
      <c r="Y368" s="4"/>
      <c r="Z368" s="4"/>
      <c r="AA368" s="4"/>
      <c r="AS368" s="4" t="s">
        <v>1625</v>
      </c>
      <c r="AT368" s="4" t="s">
        <v>1626</v>
      </c>
      <c r="AU368" s="4" t="s">
        <v>463</v>
      </c>
      <c r="AV368" s="4" t="s">
        <v>678</v>
      </c>
      <c r="AW368" s="4" t="s">
        <v>701</v>
      </c>
      <c r="AX368" s="4"/>
      <c r="AY368" s="4"/>
      <c r="AZ368" s="4"/>
      <c r="BA368" s="4"/>
      <c r="BB368" s="4"/>
      <c r="BC368" s="4">
        <v>40</v>
      </c>
      <c r="BD368" t="str">
        <f>IF(AND(ADHOC!$G$15="",ADHOC!$S$4=""),"",IF(ADHOC!$G$15&lt;&gt;"",IF(ADHOC!$G$15=LEFT(Domein!$AS368,LEN(ADHOC!$G$15)),MAX(Domein!BD$1:'Domein'!BD367)+1,""),IF(ADHOC!$S$4=LEFT(Domein!$AS368,LEN(ADHOC!$S$4)),MAX(Domein!BD$1:'Domein'!BD367)+1,"")))</f>
        <v/>
      </c>
      <c r="BE368" t="str">
        <f t="shared" si="5"/>
        <v/>
      </c>
    </row>
    <row r="369" spans="20:57" x14ac:dyDescent="0.2">
      <c r="T369" s="4" t="s">
        <v>7453</v>
      </c>
      <c r="W369" s="4" t="s">
        <v>8122</v>
      </c>
      <c r="X369" s="4" t="s">
        <v>674</v>
      </c>
      <c r="Y369" s="4"/>
      <c r="Z369" s="4"/>
      <c r="AA369" s="4"/>
      <c r="AS369" s="4" t="s">
        <v>1627</v>
      </c>
      <c r="AT369" s="4" t="s">
        <v>1628</v>
      </c>
      <c r="AU369" s="4" t="s">
        <v>463</v>
      </c>
      <c r="AV369" s="4" t="s">
        <v>678</v>
      </c>
      <c r="AW369" s="4" t="s">
        <v>701</v>
      </c>
      <c r="AX369" s="4"/>
      <c r="AY369" s="4"/>
      <c r="AZ369" s="4"/>
      <c r="BA369" s="4"/>
      <c r="BB369" s="4"/>
      <c r="BC369" s="4">
        <v>40</v>
      </c>
      <c r="BD369" t="str">
        <f>IF(AND(ADHOC!$G$15="",ADHOC!$S$4=""),"",IF(ADHOC!$G$15&lt;&gt;"",IF(ADHOC!$G$15=LEFT(Domein!$AS369,LEN(ADHOC!$G$15)),MAX(Domein!BD$1:'Domein'!BD368)+1,""),IF(ADHOC!$S$4=LEFT(Domein!$AS369,LEN(ADHOC!$S$4)),MAX(Domein!BD$1:'Domein'!BD368)+1,"")))</f>
        <v/>
      </c>
      <c r="BE369" t="str">
        <f t="shared" si="5"/>
        <v/>
      </c>
    </row>
    <row r="370" spans="20:57" x14ac:dyDescent="0.2">
      <c r="T370" s="4" t="s">
        <v>7454</v>
      </c>
      <c r="W370" s="4" t="s">
        <v>833</v>
      </c>
      <c r="X370" s="4" t="s">
        <v>674</v>
      </c>
      <c r="Y370" s="4"/>
      <c r="Z370" s="4"/>
      <c r="AA370" s="4"/>
      <c r="AS370" s="4" t="s">
        <v>1630</v>
      </c>
      <c r="AT370" s="4" t="s">
        <v>1631</v>
      </c>
      <c r="AU370" s="4" t="s">
        <v>463</v>
      </c>
      <c r="AV370" s="4" t="s">
        <v>678</v>
      </c>
      <c r="AW370" s="4" t="s">
        <v>701</v>
      </c>
      <c r="AX370" s="4"/>
      <c r="AY370" s="4"/>
      <c r="AZ370" s="4"/>
      <c r="BA370" s="4"/>
      <c r="BB370" s="4"/>
      <c r="BC370" s="4">
        <v>40</v>
      </c>
      <c r="BD370" t="str">
        <f>IF(AND(ADHOC!$G$15="",ADHOC!$S$4=""),"",IF(ADHOC!$G$15&lt;&gt;"",IF(ADHOC!$G$15=LEFT(Domein!$AS370,LEN(ADHOC!$G$15)),MAX(Domein!BD$1:'Domein'!BD369)+1,""),IF(ADHOC!$S$4=LEFT(Domein!$AS370,LEN(ADHOC!$S$4)),MAX(Domein!BD$1:'Domein'!BD369)+1,"")))</f>
        <v/>
      </c>
      <c r="BE370" t="str">
        <f t="shared" si="5"/>
        <v/>
      </c>
    </row>
    <row r="371" spans="20:57" x14ac:dyDescent="0.2">
      <c r="T371" s="4" t="s">
        <v>7455</v>
      </c>
      <c r="W371" s="4" t="s">
        <v>834</v>
      </c>
      <c r="X371" s="4" t="s">
        <v>674</v>
      </c>
      <c r="Y371" s="4"/>
      <c r="Z371" s="4"/>
      <c r="AA371" s="4"/>
      <c r="AS371" s="4" t="s">
        <v>1632</v>
      </c>
      <c r="AT371" s="4" t="s">
        <v>1633</v>
      </c>
      <c r="AU371" s="4" t="s">
        <v>463</v>
      </c>
      <c r="AV371" s="4" t="s">
        <v>678</v>
      </c>
      <c r="AW371" s="4" t="s">
        <v>701</v>
      </c>
      <c r="AX371" s="4"/>
      <c r="AY371" s="4"/>
      <c r="AZ371" s="4"/>
      <c r="BA371" s="4"/>
      <c r="BB371" s="4"/>
      <c r="BC371" s="4">
        <v>40</v>
      </c>
      <c r="BD371" t="str">
        <f>IF(AND(ADHOC!$G$15="",ADHOC!$S$4=""),"",IF(ADHOC!$G$15&lt;&gt;"",IF(ADHOC!$G$15=LEFT(Domein!$AS371,LEN(ADHOC!$G$15)),MAX(Domein!BD$1:'Domein'!BD370)+1,""),IF(ADHOC!$S$4=LEFT(Domein!$AS371,LEN(ADHOC!$S$4)),MAX(Domein!BD$1:'Domein'!BD370)+1,"")))</f>
        <v/>
      </c>
      <c r="BE371" t="str">
        <f t="shared" si="5"/>
        <v/>
      </c>
    </row>
    <row r="372" spans="20:57" x14ac:dyDescent="0.2">
      <c r="T372" s="4" t="s">
        <v>7456</v>
      </c>
      <c r="W372" s="4" t="s">
        <v>835</v>
      </c>
      <c r="X372" s="4" t="s">
        <v>674</v>
      </c>
      <c r="Y372" s="4"/>
      <c r="Z372" s="4"/>
      <c r="AA372" s="4"/>
      <c r="AS372" s="4" t="s">
        <v>1634</v>
      </c>
      <c r="AT372" s="4" t="s">
        <v>1635</v>
      </c>
      <c r="AU372" s="4" t="s">
        <v>463</v>
      </c>
      <c r="AV372" s="4" t="s">
        <v>678</v>
      </c>
      <c r="AW372" s="4" t="s">
        <v>701</v>
      </c>
      <c r="AX372" s="4"/>
      <c r="AY372" s="4"/>
      <c r="AZ372" s="4"/>
      <c r="BA372" s="4"/>
      <c r="BB372" s="4"/>
      <c r="BC372" s="4">
        <v>40</v>
      </c>
      <c r="BD372" t="str">
        <f>IF(AND(ADHOC!$G$15="",ADHOC!$S$4=""),"",IF(ADHOC!$G$15&lt;&gt;"",IF(ADHOC!$G$15=LEFT(Domein!$AS372,LEN(ADHOC!$G$15)),MAX(Domein!BD$1:'Domein'!BD371)+1,""),IF(ADHOC!$S$4=LEFT(Domein!$AS372,LEN(ADHOC!$S$4)),MAX(Domein!BD$1:'Domein'!BD371)+1,"")))</f>
        <v/>
      </c>
      <c r="BE372" t="str">
        <f t="shared" si="5"/>
        <v/>
      </c>
    </row>
    <row r="373" spans="20:57" x14ac:dyDescent="0.2">
      <c r="T373" s="4" t="s">
        <v>7457</v>
      </c>
      <c r="W373" s="4" t="s">
        <v>832</v>
      </c>
      <c r="X373" s="4" t="s">
        <v>674</v>
      </c>
      <c r="Y373" s="4"/>
      <c r="Z373" s="4"/>
      <c r="AA373" s="4"/>
      <c r="AS373" s="4" t="s">
        <v>36912</v>
      </c>
      <c r="AT373" s="4" t="s">
        <v>36913</v>
      </c>
      <c r="AU373" s="4" t="s">
        <v>456</v>
      </c>
      <c r="AV373" s="4" t="s">
        <v>678</v>
      </c>
      <c r="AW373" s="4" t="s">
        <v>701</v>
      </c>
      <c r="AX373" s="4"/>
      <c r="AY373" s="4"/>
      <c r="AZ373" s="4"/>
      <c r="BA373" s="4"/>
      <c r="BB373" s="4"/>
      <c r="BC373" s="4">
        <v>40</v>
      </c>
      <c r="BD373" t="str">
        <f>IF(AND(ADHOC!$G$15="",ADHOC!$S$4=""),"",IF(ADHOC!$G$15&lt;&gt;"",IF(ADHOC!$G$15=LEFT(Domein!$AS373,LEN(ADHOC!$G$15)),MAX(Domein!BD$1:'Domein'!BD372)+1,""),IF(ADHOC!$S$4=LEFT(Domein!$AS373,LEN(ADHOC!$S$4)),MAX(Domein!BD$1:'Domein'!BD372)+1,"")))</f>
        <v/>
      </c>
      <c r="BE373" t="str">
        <f t="shared" si="5"/>
        <v/>
      </c>
    </row>
    <row r="374" spans="20:57" x14ac:dyDescent="0.2">
      <c r="T374" s="4" t="s">
        <v>7458</v>
      </c>
      <c r="W374" s="4" t="s">
        <v>836</v>
      </c>
      <c r="X374" s="4" t="s">
        <v>674</v>
      </c>
      <c r="Y374" s="4"/>
      <c r="Z374" s="4"/>
      <c r="AA374" s="4"/>
      <c r="AS374" s="4" t="s">
        <v>1636</v>
      </c>
      <c r="AT374" s="4" t="s">
        <v>1637</v>
      </c>
      <c r="AU374" s="4" t="s">
        <v>456</v>
      </c>
      <c r="AV374" s="4" t="s">
        <v>678</v>
      </c>
      <c r="AW374" s="4" t="s">
        <v>701</v>
      </c>
      <c r="AX374" s="4"/>
      <c r="AY374" s="4"/>
      <c r="AZ374" s="4"/>
      <c r="BA374" s="4"/>
      <c r="BB374" s="4"/>
      <c r="BC374" s="4">
        <v>40</v>
      </c>
      <c r="BD374" t="str">
        <f>IF(AND(ADHOC!$G$15="",ADHOC!$S$4=""),"",IF(ADHOC!$G$15&lt;&gt;"",IF(ADHOC!$G$15=LEFT(Domein!$AS374,LEN(ADHOC!$G$15)),MAX(Domein!BD$1:'Domein'!BD373)+1,""),IF(ADHOC!$S$4=LEFT(Domein!$AS374,LEN(ADHOC!$S$4)),MAX(Domein!BD$1:'Domein'!BD373)+1,"")))</f>
        <v/>
      </c>
      <c r="BE374" t="str">
        <f t="shared" si="5"/>
        <v/>
      </c>
    </row>
    <row r="375" spans="20:57" x14ac:dyDescent="0.2">
      <c r="T375" s="4" t="s">
        <v>13403</v>
      </c>
      <c r="W375" s="4" t="s">
        <v>8551</v>
      </c>
      <c r="X375" s="4" t="s">
        <v>674</v>
      </c>
      <c r="Y375" s="4"/>
      <c r="Z375" s="4"/>
      <c r="AA375" s="4"/>
      <c r="AS375" s="4" t="s">
        <v>1638</v>
      </c>
      <c r="AT375" s="4" t="s">
        <v>1639</v>
      </c>
      <c r="AU375" s="4" t="s">
        <v>463</v>
      </c>
      <c r="AV375" s="4" t="s">
        <v>678</v>
      </c>
      <c r="AW375" s="4" t="s">
        <v>701</v>
      </c>
      <c r="AX375" s="4"/>
      <c r="AY375" s="4"/>
      <c r="AZ375" s="4"/>
      <c r="BA375" s="4"/>
      <c r="BB375" s="4"/>
      <c r="BC375" s="4">
        <v>40</v>
      </c>
      <c r="BD375" t="str">
        <f>IF(AND(ADHOC!$G$15="",ADHOC!$S$4=""),"",IF(ADHOC!$G$15&lt;&gt;"",IF(ADHOC!$G$15=LEFT(Domein!$AS375,LEN(ADHOC!$G$15)),MAX(Domein!BD$1:'Domein'!BD374)+1,""),IF(ADHOC!$S$4=LEFT(Domein!$AS375,LEN(ADHOC!$S$4)),MAX(Domein!BD$1:'Domein'!BD374)+1,"")))</f>
        <v/>
      </c>
      <c r="BE375" t="str">
        <f t="shared" si="5"/>
        <v/>
      </c>
    </row>
    <row r="376" spans="20:57" x14ac:dyDescent="0.2">
      <c r="T376" s="4" t="s">
        <v>13404</v>
      </c>
      <c r="W376" s="4" t="s">
        <v>837</v>
      </c>
      <c r="X376" s="4" t="s">
        <v>674</v>
      </c>
      <c r="Y376" s="4"/>
      <c r="Z376" s="4"/>
      <c r="AA376" s="4"/>
      <c r="AS376" s="4" t="s">
        <v>8574</v>
      </c>
      <c r="AT376" s="4" t="s">
        <v>8575</v>
      </c>
      <c r="AU376" s="4" t="s">
        <v>463</v>
      </c>
      <c r="AV376" s="4" t="s">
        <v>678</v>
      </c>
      <c r="AW376" s="4" t="s">
        <v>701</v>
      </c>
      <c r="AX376" s="4"/>
      <c r="AY376" s="4"/>
      <c r="AZ376" s="4"/>
      <c r="BA376" s="4"/>
      <c r="BB376" s="4"/>
      <c r="BC376" s="4">
        <v>40</v>
      </c>
      <c r="BD376" t="str">
        <f>IF(AND(ADHOC!$G$15="",ADHOC!$S$4=""),"",IF(ADHOC!$G$15&lt;&gt;"",IF(ADHOC!$G$15=LEFT(Domein!$AS376,LEN(ADHOC!$G$15)),MAX(Domein!BD$1:'Domein'!BD375)+1,""),IF(ADHOC!$S$4=LEFT(Domein!$AS376,LEN(ADHOC!$S$4)),MAX(Domein!BD$1:'Domein'!BD375)+1,"")))</f>
        <v/>
      </c>
      <c r="BE376" t="str">
        <f t="shared" si="5"/>
        <v/>
      </c>
    </row>
    <row r="377" spans="20:57" x14ac:dyDescent="0.2">
      <c r="T377" s="4" t="s">
        <v>8491</v>
      </c>
      <c r="W377" s="4" t="s">
        <v>838</v>
      </c>
      <c r="X377" s="4" t="s">
        <v>674</v>
      </c>
      <c r="Y377" s="4"/>
      <c r="Z377" s="4"/>
      <c r="AA377" s="4"/>
      <c r="AS377" s="4" t="s">
        <v>1640</v>
      </c>
      <c r="AT377" s="4" t="s">
        <v>1641</v>
      </c>
      <c r="AU377" s="4" t="s">
        <v>456</v>
      </c>
      <c r="AV377" s="4" t="s">
        <v>678</v>
      </c>
      <c r="AW377" s="4" t="s">
        <v>701</v>
      </c>
      <c r="AX377" s="4"/>
      <c r="AY377" s="4"/>
      <c r="AZ377" s="4"/>
      <c r="BA377" s="4"/>
      <c r="BB377" s="4"/>
      <c r="BC377" s="4">
        <v>40</v>
      </c>
      <c r="BD377" t="str">
        <f>IF(AND(ADHOC!$G$15="",ADHOC!$S$4=""),"",IF(ADHOC!$G$15&lt;&gt;"",IF(ADHOC!$G$15=LEFT(Domein!$AS377,LEN(ADHOC!$G$15)),MAX(Domein!BD$1:'Domein'!BD376)+1,""),IF(ADHOC!$S$4=LEFT(Domein!$AS377,LEN(ADHOC!$S$4)),MAX(Domein!BD$1:'Domein'!BD376)+1,"")))</f>
        <v/>
      </c>
      <c r="BE377" t="str">
        <f t="shared" si="5"/>
        <v/>
      </c>
    </row>
    <row r="378" spans="20:57" x14ac:dyDescent="0.2">
      <c r="T378" s="4" t="s">
        <v>7459</v>
      </c>
      <c r="W378" s="4" t="s">
        <v>839</v>
      </c>
      <c r="X378" s="4" t="s">
        <v>674</v>
      </c>
      <c r="Y378" s="4"/>
      <c r="Z378" s="4"/>
      <c r="AA378" s="4"/>
      <c r="AS378" s="4" t="s">
        <v>1642</v>
      </c>
      <c r="AT378" s="4" t="s">
        <v>1643</v>
      </c>
      <c r="AU378" s="4" t="s">
        <v>463</v>
      </c>
      <c r="AV378" s="4" t="s">
        <v>678</v>
      </c>
      <c r="AW378" s="4" t="s">
        <v>701</v>
      </c>
      <c r="AX378" s="4"/>
      <c r="AY378" s="4"/>
      <c r="AZ378" s="4"/>
      <c r="BA378" s="4"/>
      <c r="BB378" s="4"/>
      <c r="BC378" s="4">
        <v>40</v>
      </c>
      <c r="BD378" t="str">
        <f>IF(AND(ADHOC!$G$15="",ADHOC!$S$4=""),"",IF(ADHOC!$G$15&lt;&gt;"",IF(ADHOC!$G$15=LEFT(Domein!$AS378,LEN(ADHOC!$G$15)),MAX(Domein!BD$1:'Domein'!BD377)+1,""),IF(ADHOC!$S$4=LEFT(Domein!$AS378,LEN(ADHOC!$S$4)),MAX(Domein!BD$1:'Domein'!BD377)+1,"")))</f>
        <v/>
      </c>
      <c r="BE378" t="str">
        <f t="shared" si="5"/>
        <v/>
      </c>
    </row>
    <row r="379" spans="20:57" x14ac:dyDescent="0.2">
      <c r="T379" s="4" t="s">
        <v>7460</v>
      </c>
      <c r="W379" s="4" t="s">
        <v>840</v>
      </c>
      <c r="X379" s="4" t="s">
        <v>674</v>
      </c>
      <c r="Y379" s="4"/>
      <c r="Z379" s="4"/>
      <c r="AA379" s="4"/>
      <c r="AS379" s="4" t="s">
        <v>1644</v>
      </c>
      <c r="AT379" s="4" t="s">
        <v>1645</v>
      </c>
      <c r="AU379" s="4" t="s">
        <v>463</v>
      </c>
      <c r="AV379" s="4" t="s">
        <v>678</v>
      </c>
      <c r="AW379" s="4" t="s">
        <v>701</v>
      </c>
      <c r="AX379" s="4"/>
      <c r="AY379" s="4"/>
      <c r="AZ379" s="4"/>
      <c r="BA379" s="4"/>
      <c r="BB379" s="4"/>
      <c r="BC379" s="4">
        <v>40</v>
      </c>
      <c r="BD379" t="str">
        <f>IF(AND(ADHOC!$G$15="",ADHOC!$S$4=""),"",IF(ADHOC!$G$15&lt;&gt;"",IF(ADHOC!$G$15=LEFT(Domein!$AS379,LEN(ADHOC!$G$15)),MAX(Domein!BD$1:'Domein'!BD378)+1,""),IF(ADHOC!$S$4=LEFT(Domein!$AS379,LEN(ADHOC!$S$4)),MAX(Domein!BD$1:'Domein'!BD378)+1,"")))</f>
        <v/>
      </c>
      <c r="BE379" t="str">
        <f t="shared" si="5"/>
        <v/>
      </c>
    </row>
    <row r="380" spans="20:57" x14ac:dyDescent="0.2">
      <c r="T380" s="4" t="s">
        <v>7007</v>
      </c>
      <c r="W380" s="4" t="s">
        <v>15771</v>
      </c>
      <c r="X380" s="4" t="s">
        <v>674</v>
      </c>
      <c r="Y380" s="4"/>
      <c r="Z380" s="4"/>
      <c r="AA380" s="4"/>
      <c r="AS380" s="4" t="s">
        <v>1646</v>
      </c>
      <c r="AT380" s="4" t="s">
        <v>1647</v>
      </c>
      <c r="AU380" s="4" t="s">
        <v>463</v>
      </c>
      <c r="AV380" s="4" t="s">
        <v>678</v>
      </c>
      <c r="AW380" s="4" t="s">
        <v>701</v>
      </c>
      <c r="AX380" s="4"/>
      <c r="AY380" s="4"/>
      <c r="AZ380" s="4"/>
      <c r="BA380" s="4"/>
      <c r="BB380" s="4"/>
      <c r="BC380" s="4">
        <v>40</v>
      </c>
      <c r="BD380" t="str">
        <f>IF(AND(ADHOC!$G$15="",ADHOC!$S$4=""),"",IF(ADHOC!$G$15&lt;&gt;"",IF(ADHOC!$G$15=LEFT(Domein!$AS380,LEN(ADHOC!$G$15)),MAX(Domein!BD$1:'Domein'!BD379)+1,""),IF(ADHOC!$S$4=LEFT(Domein!$AS380,LEN(ADHOC!$S$4)),MAX(Domein!BD$1:'Domein'!BD379)+1,"")))</f>
        <v/>
      </c>
      <c r="BE380" t="str">
        <f t="shared" si="5"/>
        <v/>
      </c>
    </row>
    <row r="381" spans="20:57" x14ac:dyDescent="0.2">
      <c r="T381" s="4" t="s">
        <v>624</v>
      </c>
      <c r="W381" s="4" t="s">
        <v>36224</v>
      </c>
      <c r="X381" s="4" t="s">
        <v>674</v>
      </c>
      <c r="Y381" s="4"/>
      <c r="Z381" s="4"/>
      <c r="AA381" s="4"/>
      <c r="AS381" s="4" t="s">
        <v>1648</v>
      </c>
      <c r="AT381" s="4" t="s">
        <v>1649</v>
      </c>
      <c r="AU381" s="4" t="s">
        <v>463</v>
      </c>
      <c r="AV381" s="4" t="s">
        <v>678</v>
      </c>
      <c r="AW381" s="4" t="s">
        <v>701</v>
      </c>
      <c r="AX381" s="4"/>
      <c r="AY381" s="4"/>
      <c r="AZ381" s="4"/>
      <c r="BA381" s="4"/>
      <c r="BB381" s="4"/>
      <c r="BC381" s="4">
        <v>40</v>
      </c>
      <c r="BD381" t="str">
        <f>IF(AND(ADHOC!$G$15="",ADHOC!$S$4=""),"",IF(ADHOC!$G$15&lt;&gt;"",IF(ADHOC!$G$15=LEFT(Domein!$AS381,LEN(ADHOC!$G$15)),MAX(Domein!BD$1:'Domein'!BD380)+1,""),IF(ADHOC!$S$4=LEFT(Domein!$AS381,LEN(ADHOC!$S$4)),MAX(Domein!BD$1:'Domein'!BD380)+1,"")))</f>
        <v/>
      </c>
      <c r="BE381" t="str">
        <f t="shared" si="5"/>
        <v/>
      </c>
    </row>
    <row r="382" spans="20:57" x14ac:dyDescent="0.2">
      <c r="T382" s="4" t="s">
        <v>625</v>
      </c>
      <c r="W382" s="4" t="s">
        <v>21767</v>
      </c>
      <c r="X382" s="4" t="s">
        <v>674</v>
      </c>
      <c r="Y382" s="4"/>
      <c r="Z382" s="4"/>
      <c r="AA382" s="4"/>
      <c r="AS382" s="4" t="s">
        <v>36010</v>
      </c>
      <c r="AT382" s="4" t="s">
        <v>36011</v>
      </c>
      <c r="AU382" s="4" t="s">
        <v>463</v>
      </c>
      <c r="AV382" s="4" t="s">
        <v>678</v>
      </c>
      <c r="AW382" s="4" t="s">
        <v>701</v>
      </c>
      <c r="AX382" s="4"/>
      <c r="AY382" s="4"/>
      <c r="AZ382" s="4"/>
      <c r="BA382" s="4"/>
      <c r="BB382" s="4"/>
      <c r="BC382" s="4">
        <v>40</v>
      </c>
      <c r="BD382" t="str">
        <f>IF(AND(ADHOC!$G$15="",ADHOC!$S$4=""),"",IF(ADHOC!$G$15&lt;&gt;"",IF(ADHOC!$G$15=LEFT(Domein!$AS382,LEN(ADHOC!$G$15)),MAX(Domein!BD$1:'Domein'!BD381)+1,""),IF(ADHOC!$S$4=LEFT(Domein!$AS382,LEN(ADHOC!$S$4)),MAX(Domein!BD$1:'Domein'!BD381)+1,"")))</f>
        <v/>
      </c>
      <c r="BE382" t="str">
        <f t="shared" si="5"/>
        <v/>
      </c>
    </row>
    <row r="383" spans="20:57" x14ac:dyDescent="0.2">
      <c r="T383" s="4" t="s">
        <v>7461</v>
      </c>
      <c r="W383" s="4" t="s">
        <v>8552</v>
      </c>
      <c r="X383" s="4" t="s">
        <v>674</v>
      </c>
      <c r="Y383" s="4"/>
      <c r="Z383" s="4"/>
      <c r="AA383" s="4"/>
      <c r="AS383" s="4" t="s">
        <v>33452</v>
      </c>
      <c r="AT383" s="4" t="s">
        <v>33453</v>
      </c>
      <c r="AU383" s="4" t="s">
        <v>463</v>
      </c>
      <c r="AV383" s="4" t="s">
        <v>678</v>
      </c>
      <c r="AW383" s="4" t="s">
        <v>701</v>
      </c>
      <c r="AX383" s="4"/>
      <c r="AY383" s="4"/>
      <c r="AZ383" s="4"/>
      <c r="BA383" s="4"/>
      <c r="BB383" s="4"/>
      <c r="BC383" s="4">
        <v>40</v>
      </c>
      <c r="BD383" t="str">
        <f>IF(AND(ADHOC!$G$15="",ADHOC!$S$4=""),"",IF(ADHOC!$G$15&lt;&gt;"",IF(ADHOC!$G$15=LEFT(Domein!$AS383,LEN(ADHOC!$G$15)),MAX(Domein!BD$1:'Domein'!BD382)+1,""),IF(ADHOC!$S$4=LEFT(Domein!$AS383,LEN(ADHOC!$S$4)),MAX(Domein!BD$1:'Domein'!BD382)+1,"")))</f>
        <v/>
      </c>
      <c r="BE383" t="str">
        <f t="shared" si="5"/>
        <v/>
      </c>
    </row>
    <row r="384" spans="20:57" x14ac:dyDescent="0.2">
      <c r="T384" s="4" t="s">
        <v>7462</v>
      </c>
      <c r="W384" s="4" t="s">
        <v>841</v>
      </c>
      <c r="X384" s="4" t="s">
        <v>674</v>
      </c>
      <c r="Y384" s="4"/>
      <c r="Z384" s="4"/>
      <c r="AA384" s="4"/>
      <c r="AS384" s="4" t="s">
        <v>1650</v>
      </c>
      <c r="AT384" s="4" t="s">
        <v>1651</v>
      </c>
      <c r="AU384" s="4" t="s">
        <v>463</v>
      </c>
      <c r="AV384" s="4" t="s">
        <v>678</v>
      </c>
      <c r="AW384" s="4" t="s">
        <v>701</v>
      </c>
      <c r="AX384" s="4"/>
      <c r="AY384" s="4"/>
      <c r="AZ384" s="4"/>
      <c r="BA384" s="4"/>
      <c r="BB384" s="4"/>
      <c r="BC384" s="4">
        <v>40</v>
      </c>
      <c r="BD384" t="str">
        <f>IF(AND(ADHOC!$G$15="",ADHOC!$S$4=""),"",IF(ADHOC!$G$15&lt;&gt;"",IF(ADHOC!$G$15=LEFT(Domein!$AS384,LEN(ADHOC!$G$15)),MAX(Domein!BD$1:'Domein'!BD383)+1,""),IF(ADHOC!$S$4=LEFT(Domein!$AS384,LEN(ADHOC!$S$4)),MAX(Domein!BD$1:'Domein'!BD383)+1,"")))</f>
        <v/>
      </c>
      <c r="BE384" t="str">
        <f t="shared" si="5"/>
        <v/>
      </c>
    </row>
    <row r="385" spans="20:57" x14ac:dyDescent="0.2">
      <c r="T385" s="4" t="s">
        <v>7463</v>
      </c>
      <c r="W385" s="4" t="s">
        <v>33162</v>
      </c>
      <c r="X385" s="4" t="s">
        <v>674</v>
      </c>
      <c r="Y385" s="4"/>
      <c r="Z385" s="4"/>
      <c r="AA385" s="4"/>
      <c r="AS385" s="4" t="s">
        <v>1652</v>
      </c>
      <c r="AT385" s="4" t="s">
        <v>1653</v>
      </c>
      <c r="AU385" s="4" t="s">
        <v>463</v>
      </c>
      <c r="AV385" s="4" t="s">
        <v>678</v>
      </c>
      <c r="AW385" s="4" t="s">
        <v>701</v>
      </c>
      <c r="AX385" s="4"/>
      <c r="AY385" s="4"/>
      <c r="AZ385" s="4"/>
      <c r="BA385" s="4"/>
      <c r="BB385" s="4"/>
      <c r="BC385" s="4">
        <v>40</v>
      </c>
      <c r="BD385" t="str">
        <f>IF(AND(ADHOC!$G$15="",ADHOC!$S$4=""),"",IF(ADHOC!$G$15&lt;&gt;"",IF(ADHOC!$G$15=LEFT(Domein!$AS385,LEN(ADHOC!$G$15)),MAX(Domein!BD$1:'Domein'!BD384)+1,""),IF(ADHOC!$S$4=LEFT(Domein!$AS385,LEN(ADHOC!$S$4)),MAX(Domein!BD$1:'Domein'!BD384)+1,"")))</f>
        <v/>
      </c>
      <c r="BE385" t="str">
        <f t="shared" si="5"/>
        <v/>
      </c>
    </row>
    <row r="386" spans="20:57" x14ac:dyDescent="0.2">
      <c r="T386" s="4" t="s">
        <v>7464</v>
      </c>
      <c r="W386" s="4"/>
      <c r="X386" s="4"/>
      <c r="Y386" s="4"/>
      <c r="Z386" s="4"/>
      <c r="AA386" s="4"/>
      <c r="AS386" s="4" t="s">
        <v>1654</v>
      </c>
      <c r="AT386" s="4" t="s">
        <v>1655</v>
      </c>
      <c r="AU386" s="4" t="s">
        <v>463</v>
      </c>
      <c r="AV386" s="4" t="s">
        <v>678</v>
      </c>
      <c r="AW386" s="4" t="s">
        <v>701</v>
      </c>
      <c r="AX386" s="4"/>
      <c r="AY386" s="4"/>
      <c r="AZ386" s="4"/>
      <c r="BA386" s="4"/>
      <c r="BB386" s="4"/>
      <c r="BC386" s="4">
        <v>40</v>
      </c>
      <c r="BD386" t="str">
        <f>IF(AND(ADHOC!$G$15="",ADHOC!$S$4=""),"",IF(ADHOC!$G$15&lt;&gt;"",IF(ADHOC!$G$15=LEFT(Domein!$AS386,LEN(ADHOC!$G$15)),MAX(Domein!BD$1:'Domein'!BD385)+1,""),IF(ADHOC!$S$4=LEFT(Domein!$AS386,LEN(ADHOC!$S$4)),MAX(Domein!BD$1:'Domein'!BD385)+1,"")))</f>
        <v/>
      </c>
      <c r="BE386" t="str">
        <f t="shared" si="5"/>
        <v/>
      </c>
    </row>
    <row r="387" spans="20:57" x14ac:dyDescent="0.2">
      <c r="T387" s="4" t="s">
        <v>7465</v>
      </c>
      <c r="W387" s="4"/>
      <c r="X387" s="4"/>
      <c r="Y387" s="4"/>
      <c r="Z387" s="4"/>
      <c r="AA387" s="4"/>
      <c r="AS387" s="4" t="s">
        <v>1656</v>
      </c>
      <c r="AT387" s="4" t="s">
        <v>1657</v>
      </c>
      <c r="AU387" s="4" t="s">
        <v>463</v>
      </c>
      <c r="AV387" s="4" t="s">
        <v>678</v>
      </c>
      <c r="AW387" s="4" t="s">
        <v>701</v>
      </c>
      <c r="AX387" s="4"/>
      <c r="AY387" s="4"/>
      <c r="AZ387" s="4"/>
      <c r="BA387" s="4"/>
      <c r="BB387" s="4"/>
      <c r="BC387" s="4">
        <v>40</v>
      </c>
      <c r="BD387" t="str">
        <f>IF(AND(ADHOC!$G$15="",ADHOC!$S$4=""),"",IF(ADHOC!$G$15&lt;&gt;"",IF(ADHOC!$G$15=LEFT(Domein!$AS387,LEN(ADHOC!$G$15)),MAX(Domein!BD$1:'Domein'!BD386)+1,""),IF(ADHOC!$S$4=LEFT(Domein!$AS387,LEN(ADHOC!$S$4)),MAX(Domein!BD$1:'Domein'!BD386)+1,"")))</f>
        <v/>
      </c>
      <c r="BE387" t="str">
        <f t="shared" ref="BE387:BE450" si="6">IFERROR(INDEX($AS$2:$AS$11500,MATCH(ROW()-ROW($BE$1),$BD$2:$BD$11500,0)),"")</f>
        <v/>
      </c>
    </row>
    <row r="388" spans="20:57" x14ac:dyDescent="0.2">
      <c r="T388" s="4" t="s">
        <v>7466</v>
      </c>
      <c r="W388" s="4"/>
      <c r="X388" s="4"/>
      <c r="Y388" s="4"/>
      <c r="Z388" s="4"/>
      <c r="AA388" s="4"/>
      <c r="AS388" s="4" t="s">
        <v>13405</v>
      </c>
      <c r="AT388" s="4" t="s">
        <v>13406</v>
      </c>
      <c r="AU388" s="4" t="s">
        <v>456</v>
      </c>
      <c r="AV388" s="4" t="s">
        <v>678</v>
      </c>
      <c r="AW388" s="4" t="s">
        <v>701</v>
      </c>
      <c r="AX388" s="4"/>
      <c r="AY388" s="4"/>
      <c r="AZ388" s="4"/>
      <c r="BA388" s="4"/>
      <c r="BB388" s="4"/>
      <c r="BC388" s="4">
        <v>40</v>
      </c>
      <c r="BD388" t="str">
        <f>IF(AND(ADHOC!$G$15="",ADHOC!$S$4=""),"",IF(ADHOC!$G$15&lt;&gt;"",IF(ADHOC!$G$15=LEFT(Domein!$AS388,LEN(ADHOC!$G$15)),MAX(Domein!BD$1:'Domein'!BD387)+1,""),IF(ADHOC!$S$4=LEFT(Domein!$AS388,LEN(ADHOC!$S$4)),MAX(Domein!BD$1:'Domein'!BD387)+1,"")))</f>
        <v/>
      </c>
      <c r="BE388" t="str">
        <f t="shared" si="6"/>
        <v/>
      </c>
    </row>
    <row r="389" spans="20:57" x14ac:dyDescent="0.2">
      <c r="T389" s="4" t="s">
        <v>7467</v>
      </c>
      <c r="W389" s="4"/>
      <c r="X389" s="4"/>
      <c r="Y389" s="4"/>
      <c r="Z389" s="4"/>
      <c r="AA389" s="4"/>
      <c r="AS389" s="4" t="s">
        <v>8576</v>
      </c>
      <c r="AT389" s="4" t="s">
        <v>8577</v>
      </c>
      <c r="AU389" s="4" t="s">
        <v>463</v>
      </c>
      <c r="AV389" s="4" t="s">
        <v>678</v>
      </c>
      <c r="AW389" s="4" t="s">
        <v>701</v>
      </c>
      <c r="AX389" s="4"/>
      <c r="AY389" s="4"/>
      <c r="AZ389" s="4"/>
      <c r="BA389" s="4"/>
      <c r="BB389" s="4"/>
      <c r="BC389" s="4">
        <v>40</v>
      </c>
      <c r="BD389" t="str">
        <f>IF(AND(ADHOC!$G$15="",ADHOC!$S$4=""),"",IF(ADHOC!$G$15&lt;&gt;"",IF(ADHOC!$G$15=LEFT(Domein!$AS389,LEN(ADHOC!$G$15)),MAX(Domein!BD$1:'Domein'!BD388)+1,""),IF(ADHOC!$S$4=LEFT(Domein!$AS389,LEN(ADHOC!$S$4)),MAX(Domein!BD$1:'Domein'!BD388)+1,"")))</f>
        <v/>
      </c>
      <c r="BE389" t="str">
        <f t="shared" si="6"/>
        <v/>
      </c>
    </row>
    <row r="390" spans="20:57" x14ac:dyDescent="0.2">
      <c r="T390" s="4" t="s">
        <v>38457</v>
      </c>
      <c r="W390" s="4"/>
      <c r="X390" s="4"/>
      <c r="Y390" s="4"/>
      <c r="Z390" s="4"/>
      <c r="AA390" s="4"/>
      <c r="AS390" s="4" t="s">
        <v>1658</v>
      </c>
      <c r="AT390" s="4" t="s">
        <v>6933</v>
      </c>
      <c r="AU390" s="4" t="s">
        <v>463</v>
      </c>
      <c r="AV390" s="4" t="s">
        <v>678</v>
      </c>
      <c r="AW390" s="4" t="s">
        <v>701</v>
      </c>
      <c r="AX390" s="4"/>
      <c r="AY390" s="4"/>
      <c r="AZ390" s="4"/>
      <c r="BA390" s="4"/>
      <c r="BB390" s="4"/>
      <c r="BC390" s="4">
        <v>40</v>
      </c>
      <c r="BD390" t="str">
        <f>IF(AND(ADHOC!$G$15="",ADHOC!$S$4=""),"",IF(ADHOC!$G$15&lt;&gt;"",IF(ADHOC!$G$15=LEFT(Domein!$AS390,LEN(ADHOC!$G$15)),MAX(Domein!BD$1:'Domein'!BD389)+1,""),IF(ADHOC!$S$4=LEFT(Domein!$AS390,LEN(ADHOC!$S$4)),MAX(Domein!BD$1:'Domein'!BD389)+1,"")))</f>
        <v/>
      </c>
      <c r="BE390" t="str">
        <f t="shared" si="6"/>
        <v/>
      </c>
    </row>
    <row r="391" spans="20:57" x14ac:dyDescent="0.2">
      <c r="T391" s="4" t="s">
        <v>7468</v>
      </c>
      <c r="W391" s="4"/>
      <c r="X391" s="4"/>
      <c r="Y391" s="4"/>
      <c r="Z391" s="4"/>
      <c r="AA391" s="4"/>
      <c r="AS391" s="4" t="s">
        <v>21488</v>
      </c>
      <c r="AT391" s="4" t="s">
        <v>21489</v>
      </c>
      <c r="AU391" s="4" t="s">
        <v>463</v>
      </c>
      <c r="AV391" s="4" t="s">
        <v>678</v>
      </c>
      <c r="AW391" s="4" t="s">
        <v>701</v>
      </c>
      <c r="AX391" s="4"/>
      <c r="AY391" s="4"/>
      <c r="AZ391" s="4"/>
      <c r="BA391" s="4"/>
      <c r="BB391" s="4"/>
      <c r="BC391" s="4">
        <v>40</v>
      </c>
      <c r="BD391" t="str">
        <f>IF(AND(ADHOC!$G$15="",ADHOC!$S$4=""),"",IF(ADHOC!$G$15&lt;&gt;"",IF(ADHOC!$G$15=LEFT(Domein!$AS391,LEN(ADHOC!$G$15)),MAX(Domein!BD$1:'Domein'!BD390)+1,""),IF(ADHOC!$S$4=LEFT(Domein!$AS391,LEN(ADHOC!$S$4)),MAX(Domein!BD$1:'Domein'!BD390)+1,"")))</f>
        <v/>
      </c>
      <c r="BE391" t="str">
        <f t="shared" si="6"/>
        <v/>
      </c>
    </row>
    <row r="392" spans="20:57" x14ac:dyDescent="0.2">
      <c r="T392" s="4" t="s">
        <v>38458</v>
      </c>
      <c r="W392" s="4"/>
      <c r="X392" s="4"/>
      <c r="Y392" s="4"/>
      <c r="Z392" s="4"/>
      <c r="AA392" s="4"/>
      <c r="AS392" s="4" t="s">
        <v>34561</v>
      </c>
      <c r="AT392" s="4" t="s">
        <v>34562</v>
      </c>
      <c r="AU392" s="4" t="s">
        <v>463</v>
      </c>
      <c r="AV392" s="4" t="s">
        <v>678</v>
      </c>
      <c r="AW392" s="4" t="s">
        <v>701</v>
      </c>
      <c r="AX392" s="4"/>
      <c r="AY392" s="4"/>
      <c r="AZ392" s="4"/>
      <c r="BA392" s="4"/>
      <c r="BB392" s="4"/>
      <c r="BC392" s="4">
        <v>40</v>
      </c>
      <c r="BD392" t="str">
        <f>IF(AND(ADHOC!$G$15="",ADHOC!$S$4=""),"",IF(ADHOC!$G$15&lt;&gt;"",IF(ADHOC!$G$15=LEFT(Domein!$AS392,LEN(ADHOC!$G$15)),MAX(Domein!BD$1:'Domein'!BD391)+1,""),IF(ADHOC!$S$4=LEFT(Domein!$AS392,LEN(ADHOC!$S$4)),MAX(Domein!BD$1:'Domein'!BD391)+1,"")))</f>
        <v/>
      </c>
      <c r="BE392" t="str">
        <f t="shared" si="6"/>
        <v/>
      </c>
    </row>
    <row r="393" spans="20:57" x14ac:dyDescent="0.2">
      <c r="T393" s="4" t="s">
        <v>626</v>
      </c>
      <c r="W393" s="4"/>
      <c r="X393" s="4"/>
      <c r="Y393" s="4"/>
      <c r="Z393" s="4"/>
      <c r="AA393" s="4"/>
      <c r="AS393" s="4" t="s">
        <v>1659</v>
      </c>
      <c r="AT393" s="4" t="s">
        <v>1660</v>
      </c>
      <c r="AU393" s="4" t="s">
        <v>463</v>
      </c>
      <c r="AV393" s="4" t="s">
        <v>678</v>
      </c>
      <c r="AW393" s="4" t="s">
        <v>701</v>
      </c>
      <c r="AX393" s="4"/>
      <c r="AY393" s="4"/>
      <c r="AZ393" s="4"/>
      <c r="BA393" s="4"/>
      <c r="BB393" s="4"/>
      <c r="BC393" s="4">
        <v>40</v>
      </c>
      <c r="BD393" t="str">
        <f>IF(AND(ADHOC!$G$15="",ADHOC!$S$4=""),"",IF(ADHOC!$G$15&lt;&gt;"",IF(ADHOC!$G$15=LEFT(Domein!$AS393,LEN(ADHOC!$G$15)),MAX(Domein!BD$1:'Domein'!BD392)+1,""),IF(ADHOC!$S$4=LEFT(Domein!$AS393,LEN(ADHOC!$S$4)),MAX(Domein!BD$1:'Domein'!BD392)+1,"")))</f>
        <v/>
      </c>
      <c r="BE393" t="str">
        <f t="shared" si="6"/>
        <v/>
      </c>
    </row>
    <row r="394" spans="20:57" x14ac:dyDescent="0.2">
      <c r="T394" s="4" t="s">
        <v>627</v>
      </c>
      <c r="W394" s="4"/>
      <c r="X394" s="4"/>
      <c r="Y394" s="4"/>
      <c r="Z394" s="4"/>
      <c r="AA394" s="4"/>
      <c r="AS394" s="4" t="s">
        <v>7533</v>
      </c>
      <c r="AT394" s="4" t="s">
        <v>7534</v>
      </c>
      <c r="AU394" s="4" t="s">
        <v>463</v>
      </c>
      <c r="AV394" s="4" t="s">
        <v>678</v>
      </c>
      <c r="AW394" s="4" t="s">
        <v>701</v>
      </c>
      <c r="AX394" s="4"/>
      <c r="AY394" s="4"/>
      <c r="AZ394" s="4"/>
      <c r="BA394" s="4"/>
      <c r="BB394" s="4"/>
      <c r="BC394" s="4">
        <v>40</v>
      </c>
      <c r="BD394" t="str">
        <f>IF(AND(ADHOC!$G$15="",ADHOC!$S$4=""),"",IF(ADHOC!$G$15&lt;&gt;"",IF(ADHOC!$G$15=LEFT(Domein!$AS394,LEN(ADHOC!$G$15)),MAX(Domein!BD$1:'Domein'!BD393)+1,""),IF(ADHOC!$S$4=LEFT(Domein!$AS394,LEN(ADHOC!$S$4)),MAX(Domein!BD$1:'Domein'!BD393)+1,"")))</f>
        <v/>
      </c>
      <c r="BE394" t="str">
        <f t="shared" si="6"/>
        <v/>
      </c>
    </row>
    <row r="395" spans="20:57" x14ac:dyDescent="0.2">
      <c r="T395" s="4" t="s">
        <v>7469</v>
      </c>
      <c r="W395" s="4"/>
      <c r="X395" s="4"/>
      <c r="Y395" s="4"/>
      <c r="Z395" s="4"/>
      <c r="AA395" s="4"/>
      <c r="AS395" s="4" t="s">
        <v>7535</v>
      </c>
      <c r="AT395" s="4" t="s">
        <v>7536</v>
      </c>
      <c r="AU395" s="4" t="s">
        <v>456</v>
      </c>
      <c r="AV395" s="4" t="s">
        <v>678</v>
      </c>
      <c r="AW395" s="4" t="s">
        <v>701</v>
      </c>
      <c r="AX395" s="4"/>
      <c r="AY395" s="4"/>
      <c r="AZ395" s="4"/>
      <c r="BA395" s="4"/>
      <c r="BB395" s="4"/>
      <c r="BC395" s="4">
        <v>40</v>
      </c>
      <c r="BD395" t="str">
        <f>IF(AND(ADHOC!$G$15="",ADHOC!$S$4=""),"",IF(ADHOC!$G$15&lt;&gt;"",IF(ADHOC!$G$15=LEFT(Domein!$AS395,LEN(ADHOC!$G$15)),MAX(Domein!BD$1:'Domein'!BD394)+1,""),IF(ADHOC!$S$4=LEFT(Domein!$AS395,LEN(ADHOC!$S$4)),MAX(Domein!BD$1:'Domein'!BD394)+1,"")))</f>
        <v/>
      </c>
      <c r="BE395" t="str">
        <f t="shared" si="6"/>
        <v/>
      </c>
    </row>
    <row r="396" spans="20:57" x14ac:dyDescent="0.2">
      <c r="T396" s="4" t="s">
        <v>7470</v>
      </c>
      <c r="W396" s="4"/>
      <c r="X396" s="4"/>
      <c r="Y396" s="4"/>
      <c r="Z396" s="4"/>
      <c r="AA396" s="4"/>
      <c r="AS396" s="4" t="s">
        <v>15707</v>
      </c>
      <c r="AT396" s="4" t="s">
        <v>15708</v>
      </c>
      <c r="AU396" s="4" t="s">
        <v>456</v>
      </c>
      <c r="AV396" s="4" t="s">
        <v>678</v>
      </c>
      <c r="AW396" s="4" t="s">
        <v>701</v>
      </c>
      <c r="AX396" s="4"/>
      <c r="AY396" s="4"/>
      <c r="AZ396" s="4"/>
      <c r="BA396" s="4"/>
      <c r="BB396" s="4"/>
      <c r="BC396" s="4">
        <v>40</v>
      </c>
      <c r="BD396" t="str">
        <f>IF(AND(ADHOC!$G$15="",ADHOC!$S$4=""),"",IF(ADHOC!$G$15&lt;&gt;"",IF(ADHOC!$G$15=LEFT(Domein!$AS396,LEN(ADHOC!$G$15)),MAX(Domein!BD$1:'Domein'!BD395)+1,""),IF(ADHOC!$S$4=LEFT(Domein!$AS396,LEN(ADHOC!$S$4)),MAX(Domein!BD$1:'Domein'!BD395)+1,"")))</f>
        <v/>
      </c>
      <c r="BE396" t="str">
        <f t="shared" si="6"/>
        <v/>
      </c>
    </row>
    <row r="397" spans="20:57" x14ac:dyDescent="0.2">
      <c r="T397" s="4" t="s">
        <v>7471</v>
      </c>
      <c r="W397" s="4"/>
      <c r="X397" s="4"/>
      <c r="Y397" s="4"/>
      <c r="Z397" s="4"/>
      <c r="AA397" s="4"/>
      <c r="AS397" s="4" t="s">
        <v>16793</v>
      </c>
      <c r="AT397" s="4" t="s">
        <v>16794</v>
      </c>
      <c r="AU397" s="4" t="s">
        <v>456</v>
      </c>
      <c r="AV397" s="4" t="s">
        <v>678</v>
      </c>
      <c r="AW397" s="4" t="s">
        <v>701</v>
      </c>
      <c r="AX397" s="4"/>
      <c r="AY397" s="4"/>
      <c r="AZ397" s="4"/>
      <c r="BA397" s="4"/>
      <c r="BB397" s="4"/>
      <c r="BC397" s="4">
        <v>40</v>
      </c>
      <c r="BD397" t="str">
        <f>IF(AND(ADHOC!$G$15="",ADHOC!$S$4=""),"",IF(ADHOC!$G$15&lt;&gt;"",IF(ADHOC!$G$15=LEFT(Domein!$AS397,LEN(ADHOC!$G$15)),MAX(Domein!BD$1:'Domein'!BD396)+1,""),IF(ADHOC!$S$4=LEFT(Domein!$AS397,LEN(ADHOC!$S$4)),MAX(Domein!BD$1:'Domein'!BD396)+1,"")))</f>
        <v/>
      </c>
      <c r="BE397" t="str">
        <f t="shared" si="6"/>
        <v/>
      </c>
    </row>
    <row r="398" spans="20:57" x14ac:dyDescent="0.2">
      <c r="T398" s="4" t="s">
        <v>7472</v>
      </c>
      <c r="W398" s="4"/>
      <c r="X398" s="4"/>
      <c r="Y398" s="4"/>
      <c r="Z398" s="4"/>
      <c r="AA398" s="4"/>
      <c r="AS398" s="4" t="s">
        <v>8578</v>
      </c>
      <c r="AT398" s="4" t="s">
        <v>8579</v>
      </c>
      <c r="AU398" s="4" t="s">
        <v>463</v>
      </c>
      <c r="AV398" s="4" t="s">
        <v>678</v>
      </c>
      <c r="AW398" s="4" t="s">
        <v>701</v>
      </c>
      <c r="AX398" s="4"/>
      <c r="AY398" s="4"/>
      <c r="AZ398" s="4"/>
      <c r="BA398" s="4"/>
      <c r="BB398" s="4"/>
      <c r="BC398" s="4">
        <v>40</v>
      </c>
      <c r="BD398" t="str">
        <f>IF(AND(ADHOC!$G$15="",ADHOC!$S$4=""),"",IF(ADHOC!$G$15&lt;&gt;"",IF(ADHOC!$G$15=LEFT(Domein!$AS398,LEN(ADHOC!$G$15)),MAX(Domein!BD$1:'Domein'!BD397)+1,""),IF(ADHOC!$S$4=LEFT(Domein!$AS398,LEN(ADHOC!$S$4)),MAX(Domein!BD$1:'Domein'!BD397)+1,"")))</f>
        <v/>
      </c>
      <c r="BE398" t="str">
        <f t="shared" si="6"/>
        <v/>
      </c>
    </row>
    <row r="399" spans="20:57" x14ac:dyDescent="0.2">
      <c r="T399" s="4" t="s">
        <v>7473</v>
      </c>
      <c r="W399" s="4"/>
      <c r="X399" s="4"/>
      <c r="Y399" s="4"/>
      <c r="Z399" s="4"/>
      <c r="AA399" s="4"/>
      <c r="AS399" s="4" t="s">
        <v>33065</v>
      </c>
      <c r="AT399" s="4" t="s">
        <v>33066</v>
      </c>
      <c r="AU399" s="4" t="s">
        <v>463</v>
      </c>
      <c r="AV399" s="4" t="s">
        <v>678</v>
      </c>
      <c r="AW399" s="4" t="s">
        <v>701</v>
      </c>
      <c r="AX399" s="4"/>
      <c r="AY399" s="4"/>
      <c r="AZ399" s="4"/>
      <c r="BA399" s="4"/>
      <c r="BB399" s="4"/>
      <c r="BC399" s="4">
        <v>40</v>
      </c>
      <c r="BD399" t="str">
        <f>IF(AND(ADHOC!$G$15="",ADHOC!$S$4=""),"",IF(ADHOC!$G$15&lt;&gt;"",IF(ADHOC!$G$15=LEFT(Domein!$AS399,LEN(ADHOC!$G$15)),MAX(Domein!BD$1:'Domein'!BD398)+1,""),IF(ADHOC!$S$4=LEFT(Domein!$AS399,LEN(ADHOC!$S$4)),MAX(Domein!BD$1:'Domein'!BD398)+1,"")))</f>
        <v/>
      </c>
      <c r="BE399" t="str">
        <f t="shared" si="6"/>
        <v/>
      </c>
    </row>
    <row r="400" spans="20:57" x14ac:dyDescent="0.2">
      <c r="T400" s="4" t="s">
        <v>7474</v>
      </c>
      <c r="W400" s="4"/>
      <c r="X400" s="4"/>
      <c r="Y400" s="4"/>
      <c r="Z400" s="4"/>
      <c r="AA400" s="4"/>
      <c r="AS400" s="4" t="s">
        <v>21195</v>
      </c>
      <c r="AT400" s="4" t="s">
        <v>21196</v>
      </c>
      <c r="AU400" s="4" t="s">
        <v>463</v>
      </c>
      <c r="AV400" s="4" t="s">
        <v>678</v>
      </c>
      <c r="AW400" s="4" t="s">
        <v>701</v>
      </c>
      <c r="AX400" s="4"/>
      <c r="AY400" s="4"/>
      <c r="AZ400" s="4"/>
      <c r="BA400" s="4"/>
      <c r="BB400" s="4"/>
      <c r="BC400" s="4">
        <v>40</v>
      </c>
      <c r="BD400" t="str">
        <f>IF(AND(ADHOC!$G$15="",ADHOC!$S$4=""),"",IF(ADHOC!$G$15&lt;&gt;"",IF(ADHOC!$G$15=LEFT(Domein!$AS400,LEN(ADHOC!$G$15)),MAX(Domein!BD$1:'Domein'!BD399)+1,""),IF(ADHOC!$S$4=LEFT(Domein!$AS400,LEN(ADHOC!$S$4)),MAX(Domein!BD$1:'Domein'!BD399)+1,"")))</f>
        <v/>
      </c>
      <c r="BE400" t="str">
        <f t="shared" si="6"/>
        <v/>
      </c>
    </row>
    <row r="401" spans="20:57" x14ac:dyDescent="0.2">
      <c r="T401" s="4" t="s">
        <v>7475</v>
      </c>
      <c r="W401" s="4"/>
      <c r="X401" s="4"/>
      <c r="Y401" s="4"/>
      <c r="Z401" s="4"/>
      <c r="AA401" s="4"/>
      <c r="AS401" s="4" t="s">
        <v>33267</v>
      </c>
      <c r="AT401" s="4" t="s">
        <v>33268</v>
      </c>
      <c r="AU401" s="4" t="s">
        <v>456</v>
      </c>
      <c r="AV401" s="4" t="s">
        <v>678</v>
      </c>
      <c r="AW401" s="4" t="s">
        <v>701</v>
      </c>
      <c r="AX401" s="4"/>
      <c r="AY401" s="4"/>
      <c r="AZ401" s="4"/>
      <c r="BA401" s="4"/>
      <c r="BB401" s="4"/>
      <c r="BC401" s="4">
        <v>40</v>
      </c>
      <c r="BD401" t="str">
        <f>IF(AND(ADHOC!$G$15="",ADHOC!$S$4=""),"",IF(ADHOC!$G$15&lt;&gt;"",IF(ADHOC!$G$15=LEFT(Domein!$AS401,LEN(ADHOC!$G$15)),MAX(Domein!BD$1:'Domein'!BD400)+1,""),IF(ADHOC!$S$4=LEFT(Domein!$AS401,LEN(ADHOC!$S$4)),MAX(Domein!BD$1:'Domein'!BD400)+1,"")))</f>
        <v/>
      </c>
      <c r="BE401" t="str">
        <f t="shared" si="6"/>
        <v/>
      </c>
    </row>
    <row r="402" spans="20:57" x14ac:dyDescent="0.2">
      <c r="T402" s="4" t="s">
        <v>7476</v>
      </c>
      <c r="W402" s="4"/>
      <c r="X402" s="4"/>
      <c r="Y402" s="4"/>
      <c r="Z402" s="4"/>
      <c r="AA402" s="4"/>
      <c r="AS402" s="4" t="s">
        <v>32683</v>
      </c>
      <c r="AT402" s="4" t="s">
        <v>32684</v>
      </c>
      <c r="AU402" s="4" t="s">
        <v>463</v>
      </c>
      <c r="AV402" s="4" t="s">
        <v>678</v>
      </c>
      <c r="AW402" s="4" t="s">
        <v>701</v>
      </c>
      <c r="AX402" s="4"/>
      <c r="AY402" s="4"/>
      <c r="AZ402" s="4"/>
      <c r="BA402" s="4"/>
      <c r="BB402" s="4"/>
      <c r="BC402" s="4">
        <v>40</v>
      </c>
      <c r="BD402" t="str">
        <f>IF(AND(ADHOC!$G$15="",ADHOC!$S$4=""),"",IF(ADHOC!$G$15&lt;&gt;"",IF(ADHOC!$G$15=LEFT(Domein!$AS402,LEN(ADHOC!$G$15)),MAX(Domein!BD$1:'Domein'!BD401)+1,""),IF(ADHOC!$S$4=LEFT(Domein!$AS402,LEN(ADHOC!$S$4)),MAX(Domein!BD$1:'Domein'!BD401)+1,"")))</f>
        <v/>
      </c>
      <c r="BE402" t="str">
        <f t="shared" si="6"/>
        <v/>
      </c>
    </row>
    <row r="403" spans="20:57" x14ac:dyDescent="0.2">
      <c r="T403" s="4" t="s">
        <v>628</v>
      </c>
      <c r="W403" s="4"/>
      <c r="X403" s="4"/>
      <c r="Y403" s="4"/>
      <c r="Z403" s="4"/>
      <c r="AA403" s="4"/>
      <c r="AS403" s="4" t="s">
        <v>8580</v>
      </c>
      <c r="AT403" s="4" t="s">
        <v>8581</v>
      </c>
      <c r="AU403" s="4" t="s">
        <v>463</v>
      </c>
      <c r="AV403" s="4" t="s">
        <v>678</v>
      </c>
      <c r="AW403" s="4" t="s">
        <v>701</v>
      </c>
      <c r="AX403" s="4"/>
      <c r="AY403" s="4"/>
      <c r="AZ403" s="4"/>
      <c r="BA403" s="4"/>
      <c r="BB403" s="4"/>
      <c r="BC403" s="4">
        <v>40</v>
      </c>
      <c r="BD403" t="str">
        <f>IF(AND(ADHOC!$G$15="",ADHOC!$S$4=""),"",IF(ADHOC!$G$15&lt;&gt;"",IF(ADHOC!$G$15=LEFT(Domein!$AS403,LEN(ADHOC!$G$15)),MAX(Domein!BD$1:'Domein'!BD402)+1,""),IF(ADHOC!$S$4=LEFT(Domein!$AS403,LEN(ADHOC!$S$4)),MAX(Domein!BD$1:'Domein'!BD402)+1,"")))</f>
        <v/>
      </c>
      <c r="BE403" t="str">
        <f t="shared" si="6"/>
        <v/>
      </c>
    </row>
    <row r="404" spans="20:57" x14ac:dyDescent="0.2">
      <c r="T404" s="4" t="s">
        <v>7477</v>
      </c>
      <c r="Y404" s="4"/>
      <c r="Z404" s="4"/>
      <c r="AA404" s="4"/>
      <c r="AS404" s="4" t="s">
        <v>8582</v>
      </c>
      <c r="AT404" s="4" t="s">
        <v>11025</v>
      </c>
      <c r="AU404" s="4" t="s">
        <v>456</v>
      </c>
      <c r="AV404" s="4" t="s">
        <v>678</v>
      </c>
      <c r="AW404" s="4" t="s">
        <v>701</v>
      </c>
      <c r="AX404" s="4"/>
      <c r="AY404" s="4"/>
      <c r="AZ404" s="4"/>
      <c r="BA404" s="4"/>
      <c r="BB404" s="4"/>
      <c r="BC404" s="4">
        <v>40</v>
      </c>
      <c r="BD404" t="str">
        <f>IF(AND(ADHOC!$G$15="",ADHOC!$S$4=""),"",IF(ADHOC!$G$15&lt;&gt;"",IF(ADHOC!$G$15=LEFT(Domein!$AS404,LEN(ADHOC!$G$15)),MAX(Domein!BD$1:'Domein'!BD403)+1,""),IF(ADHOC!$S$4=LEFT(Domein!$AS404,LEN(ADHOC!$S$4)),MAX(Domein!BD$1:'Domein'!BD403)+1,"")))</f>
        <v/>
      </c>
      <c r="BE404" t="str">
        <f t="shared" si="6"/>
        <v/>
      </c>
    </row>
    <row r="405" spans="20:57" x14ac:dyDescent="0.2">
      <c r="T405" s="4" t="s">
        <v>7478</v>
      </c>
      <c r="Y405" s="4"/>
      <c r="Z405" s="4"/>
      <c r="AA405" s="4"/>
      <c r="AS405" s="4" t="s">
        <v>7047</v>
      </c>
      <c r="AT405" s="4" t="s">
        <v>1629</v>
      </c>
      <c r="AU405" s="4" t="s">
        <v>463</v>
      </c>
      <c r="AV405" s="4" t="s">
        <v>678</v>
      </c>
      <c r="AW405" s="4" t="s">
        <v>701</v>
      </c>
      <c r="AX405" s="4"/>
      <c r="AY405" s="4"/>
      <c r="AZ405" s="4"/>
      <c r="BA405" s="4"/>
      <c r="BB405" s="4"/>
      <c r="BC405" s="4">
        <v>40</v>
      </c>
      <c r="BD405" t="str">
        <f>IF(AND(ADHOC!$G$15="",ADHOC!$S$4=""),"",IF(ADHOC!$G$15&lt;&gt;"",IF(ADHOC!$G$15=LEFT(Domein!$AS405,LEN(ADHOC!$G$15)),MAX(Domein!BD$1:'Domein'!BD404)+1,""),IF(ADHOC!$S$4=LEFT(Domein!$AS405,LEN(ADHOC!$S$4)),MAX(Domein!BD$1:'Domein'!BD404)+1,"")))</f>
        <v/>
      </c>
      <c r="BE405" t="str">
        <f t="shared" si="6"/>
        <v/>
      </c>
    </row>
    <row r="406" spans="20:57" x14ac:dyDescent="0.2">
      <c r="T406" s="4" t="s">
        <v>7479</v>
      </c>
      <c r="Y406" s="4"/>
      <c r="Z406" s="4"/>
      <c r="AA406" s="4"/>
      <c r="AS406" s="4" t="s">
        <v>7048</v>
      </c>
      <c r="AT406" s="4" t="s">
        <v>7049</v>
      </c>
      <c r="AU406" s="4" t="s">
        <v>463</v>
      </c>
      <c r="AV406" s="4" t="s">
        <v>678</v>
      </c>
      <c r="AW406" s="4" t="s">
        <v>701</v>
      </c>
      <c r="AX406" s="4"/>
      <c r="AY406" s="4"/>
      <c r="AZ406" s="4"/>
      <c r="BA406" s="4"/>
      <c r="BB406" s="4"/>
      <c r="BC406" s="4">
        <v>40</v>
      </c>
      <c r="BD406" t="str">
        <f>IF(AND(ADHOC!$G$15="",ADHOC!$S$4=""),"",IF(ADHOC!$G$15&lt;&gt;"",IF(ADHOC!$G$15=LEFT(Domein!$AS406,LEN(ADHOC!$G$15)),MAX(Domein!BD$1:'Domein'!BD405)+1,""),IF(ADHOC!$S$4=LEFT(Domein!$AS406,LEN(ADHOC!$S$4)),MAX(Domein!BD$1:'Domein'!BD405)+1,"")))</f>
        <v/>
      </c>
      <c r="BE406" t="str">
        <f t="shared" si="6"/>
        <v/>
      </c>
    </row>
    <row r="407" spans="20:57" x14ac:dyDescent="0.2">
      <c r="T407" s="4" t="s">
        <v>38459</v>
      </c>
      <c r="Y407" s="4"/>
      <c r="Z407" s="4"/>
      <c r="AA407" s="4"/>
      <c r="AS407" s="4" t="s">
        <v>35709</v>
      </c>
      <c r="AT407" s="4" t="s">
        <v>35710</v>
      </c>
      <c r="AU407" s="4" t="s">
        <v>463</v>
      </c>
      <c r="AV407" s="4" t="s">
        <v>678</v>
      </c>
      <c r="AW407" s="4" t="s">
        <v>701</v>
      </c>
      <c r="AX407" s="4"/>
      <c r="AY407" s="4"/>
      <c r="AZ407" s="4"/>
      <c r="BA407" s="4"/>
      <c r="BB407" s="4"/>
      <c r="BC407" s="4">
        <v>40</v>
      </c>
      <c r="BD407" t="str">
        <f>IF(AND(ADHOC!$G$15="",ADHOC!$S$4=""),"",IF(ADHOC!$G$15&lt;&gt;"",IF(ADHOC!$G$15=LEFT(Domein!$AS407,LEN(ADHOC!$G$15)),MAX(Domein!BD$1:'Domein'!BD406)+1,""),IF(ADHOC!$S$4=LEFT(Domein!$AS407,LEN(ADHOC!$S$4)),MAX(Domein!BD$1:'Domein'!BD406)+1,"")))</f>
        <v/>
      </c>
      <c r="BE407" t="str">
        <f t="shared" si="6"/>
        <v/>
      </c>
    </row>
    <row r="408" spans="20:57" x14ac:dyDescent="0.2">
      <c r="T408" s="4" t="s">
        <v>629</v>
      </c>
      <c r="Y408" s="4"/>
      <c r="Z408" s="4"/>
      <c r="AA408" s="4"/>
      <c r="AS408" s="4" t="s">
        <v>38174</v>
      </c>
      <c r="AT408" s="4" t="s">
        <v>38175</v>
      </c>
      <c r="AU408" s="4" t="s">
        <v>456</v>
      </c>
      <c r="AV408" s="4" t="s">
        <v>671</v>
      </c>
      <c r="AW408" s="4" t="s">
        <v>701</v>
      </c>
      <c r="AX408" s="4"/>
      <c r="AY408" s="4"/>
      <c r="AZ408" s="4"/>
      <c r="BA408" s="4"/>
      <c r="BB408" s="4"/>
      <c r="BC408" s="4">
        <v>40</v>
      </c>
      <c r="BD408" t="str">
        <f>IF(AND(ADHOC!$G$15="",ADHOC!$S$4=""),"",IF(ADHOC!$G$15&lt;&gt;"",IF(ADHOC!$G$15=LEFT(Domein!$AS408,LEN(ADHOC!$G$15)),MAX(Domein!BD$1:'Domein'!BD407)+1,""),IF(ADHOC!$S$4=LEFT(Domein!$AS408,LEN(ADHOC!$S$4)),MAX(Domein!BD$1:'Domein'!BD407)+1,"")))</f>
        <v/>
      </c>
      <c r="BE408" t="str">
        <f t="shared" si="6"/>
        <v/>
      </c>
    </row>
    <row r="409" spans="20:57" x14ac:dyDescent="0.2">
      <c r="T409" s="4" t="s">
        <v>7480</v>
      </c>
      <c r="Y409" s="4"/>
      <c r="Z409" s="4"/>
      <c r="AA409" s="4"/>
      <c r="AS409" s="4" t="s">
        <v>16414</v>
      </c>
      <c r="AT409" s="4" t="s">
        <v>16415</v>
      </c>
      <c r="AU409" s="4" t="s">
        <v>456</v>
      </c>
      <c r="AV409" s="4" t="s">
        <v>16409</v>
      </c>
      <c r="AW409" s="4" t="s">
        <v>701</v>
      </c>
      <c r="AX409" s="4"/>
      <c r="AY409" s="4"/>
      <c r="AZ409" s="4"/>
      <c r="BA409" s="4"/>
      <c r="BB409" s="4"/>
      <c r="BC409" s="4">
        <v>40</v>
      </c>
      <c r="BD409" t="str">
        <f>IF(AND(ADHOC!$G$15="",ADHOC!$S$4=""),"",IF(ADHOC!$G$15&lt;&gt;"",IF(ADHOC!$G$15=LEFT(Domein!$AS409,LEN(ADHOC!$G$15)),MAX(Domein!BD$1:'Domein'!BD408)+1,""),IF(ADHOC!$S$4=LEFT(Domein!$AS409,LEN(ADHOC!$S$4)),MAX(Domein!BD$1:'Domein'!BD408)+1,"")))</f>
        <v/>
      </c>
      <c r="BE409" t="str">
        <f t="shared" si="6"/>
        <v/>
      </c>
    </row>
    <row r="410" spans="20:57" x14ac:dyDescent="0.2">
      <c r="T410" s="4" t="s">
        <v>7481</v>
      </c>
      <c r="Y410" s="4"/>
      <c r="Z410" s="4"/>
      <c r="AA410" s="4"/>
      <c r="AS410" s="4" t="s">
        <v>13693</v>
      </c>
      <c r="AT410" s="4" t="s">
        <v>13694</v>
      </c>
      <c r="AU410" s="4" t="s">
        <v>456</v>
      </c>
      <c r="AV410" s="4" t="s">
        <v>671</v>
      </c>
      <c r="AW410" s="4" t="s">
        <v>1167</v>
      </c>
      <c r="AX410" s="4"/>
      <c r="AY410" s="4"/>
      <c r="AZ410" s="4"/>
      <c r="BA410" s="4"/>
      <c r="BB410" s="4"/>
      <c r="BC410" s="4">
        <v>40</v>
      </c>
      <c r="BD410" t="str">
        <f>IF(AND(ADHOC!$G$15="",ADHOC!$S$4=""),"",IF(ADHOC!$G$15&lt;&gt;"",IF(ADHOC!$G$15=LEFT(Domein!$AS410,LEN(ADHOC!$G$15)),MAX(Domein!BD$1:'Domein'!BD409)+1,""),IF(ADHOC!$S$4=LEFT(Domein!$AS410,LEN(ADHOC!$S$4)),MAX(Domein!BD$1:'Domein'!BD409)+1,"")))</f>
        <v/>
      </c>
      <c r="BE410" t="str">
        <f t="shared" si="6"/>
        <v/>
      </c>
    </row>
    <row r="411" spans="20:57" x14ac:dyDescent="0.2">
      <c r="T411" s="4" t="s">
        <v>7482</v>
      </c>
      <c r="Y411" s="4"/>
      <c r="Z411" s="4"/>
      <c r="AA411" s="4"/>
      <c r="AS411" s="4" t="s">
        <v>8583</v>
      </c>
      <c r="AT411" s="4" t="s">
        <v>8584</v>
      </c>
      <c r="AU411" s="4" t="s">
        <v>460</v>
      </c>
      <c r="AV411" s="4" t="s">
        <v>701</v>
      </c>
      <c r="AW411" s="4" t="s">
        <v>1259</v>
      </c>
      <c r="AX411" s="4"/>
      <c r="AY411" s="4"/>
      <c r="AZ411" s="4"/>
      <c r="BA411" s="4"/>
      <c r="BB411" s="4"/>
      <c r="BC411" s="4">
        <v>40</v>
      </c>
      <c r="BD411" t="str">
        <f>IF(AND(ADHOC!$G$15="",ADHOC!$S$4=""),"",IF(ADHOC!$G$15&lt;&gt;"",IF(ADHOC!$G$15=LEFT(Domein!$AS411,LEN(ADHOC!$G$15)),MAX(Domein!BD$1:'Domein'!BD410)+1,""),IF(ADHOC!$S$4=LEFT(Domein!$AS411,LEN(ADHOC!$S$4)),MAX(Domein!BD$1:'Domein'!BD410)+1,"")))</f>
        <v/>
      </c>
      <c r="BE411" t="str">
        <f t="shared" si="6"/>
        <v/>
      </c>
    </row>
    <row r="412" spans="20:57" x14ac:dyDescent="0.2">
      <c r="T412" s="4" t="s">
        <v>7483</v>
      </c>
      <c r="Y412" s="4"/>
      <c r="Z412" s="4"/>
      <c r="AA412" s="4"/>
      <c r="AS412" s="4" t="s">
        <v>8585</v>
      </c>
      <c r="AT412" s="4" t="s">
        <v>8586</v>
      </c>
      <c r="AU412" s="4" t="s">
        <v>460</v>
      </c>
      <c r="AV412" s="4" t="s">
        <v>701</v>
      </c>
      <c r="AW412" s="4" t="s">
        <v>1259</v>
      </c>
      <c r="AX412" s="4"/>
      <c r="AY412" s="4"/>
      <c r="AZ412" s="4"/>
      <c r="BA412" s="4"/>
      <c r="BB412" s="4"/>
      <c r="BC412" s="4">
        <v>40</v>
      </c>
      <c r="BD412" t="str">
        <f>IF(AND(ADHOC!$G$15="",ADHOC!$S$4=""),"",IF(ADHOC!$G$15&lt;&gt;"",IF(ADHOC!$G$15=LEFT(Domein!$AS412,LEN(ADHOC!$G$15)),MAX(Domein!BD$1:'Domein'!BD411)+1,""),IF(ADHOC!$S$4=LEFT(Domein!$AS412,LEN(ADHOC!$S$4)),MAX(Domein!BD$1:'Domein'!BD411)+1,"")))</f>
        <v/>
      </c>
      <c r="BE412" t="str">
        <f t="shared" si="6"/>
        <v/>
      </c>
    </row>
    <row r="413" spans="20:57" x14ac:dyDescent="0.2">
      <c r="T413" s="4" t="s">
        <v>7484</v>
      </c>
      <c r="Y413" s="4"/>
      <c r="Z413" s="4"/>
      <c r="AA413" s="4"/>
      <c r="AS413" s="4" t="s">
        <v>8587</v>
      </c>
      <c r="AT413" s="4" t="s">
        <v>8588</v>
      </c>
      <c r="AU413" s="4" t="s">
        <v>460</v>
      </c>
      <c r="AV413" s="4" t="s">
        <v>701</v>
      </c>
      <c r="AW413" s="4" t="s">
        <v>1259</v>
      </c>
      <c r="AX413" s="4"/>
      <c r="AY413" s="4"/>
      <c r="AZ413" s="4"/>
      <c r="BA413" s="4"/>
      <c r="BB413" s="4"/>
      <c r="BC413" s="4">
        <v>40</v>
      </c>
      <c r="BD413" t="str">
        <f>IF(AND(ADHOC!$G$15="",ADHOC!$S$4=""),"",IF(ADHOC!$G$15&lt;&gt;"",IF(ADHOC!$G$15=LEFT(Domein!$AS413,LEN(ADHOC!$G$15)),MAX(Domein!BD$1:'Domein'!BD412)+1,""),IF(ADHOC!$S$4=LEFT(Domein!$AS413,LEN(ADHOC!$S$4)),MAX(Domein!BD$1:'Domein'!BD412)+1,"")))</f>
        <v/>
      </c>
      <c r="BE413" t="str">
        <f t="shared" si="6"/>
        <v/>
      </c>
    </row>
    <row r="414" spans="20:57" x14ac:dyDescent="0.2">
      <c r="T414" s="4" t="s">
        <v>7485</v>
      </c>
      <c r="Y414" s="4"/>
      <c r="Z414" s="4"/>
      <c r="AA414" s="4"/>
      <c r="AS414" s="4" t="s">
        <v>8589</v>
      </c>
      <c r="AT414" s="4" t="s">
        <v>8590</v>
      </c>
      <c r="AU414" s="4" t="s">
        <v>460</v>
      </c>
      <c r="AV414" s="4" t="s">
        <v>701</v>
      </c>
      <c r="AW414" s="4" t="s">
        <v>1259</v>
      </c>
      <c r="AX414" s="4"/>
      <c r="AY414" s="4"/>
      <c r="AZ414" s="4"/>
      <c r="BA414" s="4"/>
      <c r="BB414" s="4"/>
      <c r="BC414" s="4">
        <v>40</v>
      </c>
      <c r="BD414" t="str">
        <f>IF(AND(ADHOC!$G$15="",ADHOC!$S$4=""),"",IF(ADHOC!$G$15&lt;&gt;"",IF(ADHOC!$G$15=LEFT(Domein!$AS414,LEN(ADHOC!$G$15)),MAX(Domein!BD$1:'Domein'!BD413)+1,""),IF(ADHOC!$S$4=LEFT(Domein!$AS414,LEN(ADHOC!$S$4)),MAX(Domein!BD$1:'Domein'!BD413)+1,"")))</f>
        <v/>
      </c>
      <c r="BE414" t="str">
        <f t="shared" si="6"/>
        <v/>
      </c>
    </row>
    <row r="415" spans="20:57" x14ac:dyDescent="0.2">
      <c r="T415" s="4" t="s">
        <v>8492</v>
      </c>
      <c r="Y415" s="4"/>
      <c r="Z415" s="4"/>
      <c r="AA415" s="4"/>
      <c r="AS415" s="4" t="s">
        <v>8591</v>
      </c>
      <c r="AT415" s="4" t="s">
        <v>8592</v>
      </c>
      <c r="AU415" s="4" t="s">
        <v>460</v>
      </c>
      <c r="AV415" s="4" t="s">
        <v>701</v>
      </c>
      <c r="AW415" s="4" t="s">
        <v>1259</v>
      </c>
      <c r="AX415" s="4"/>
      <c r="AY415" s="4"/>
      <c r="AZ415" s="4"/>
      <c r="BA415" s="4"/>
      <c r="BB415" s="4"/>
      <c r="BC415" s="4">
        <v>40</v>
      </c>
      <c r="BD415" t="str">
        <f>IF(AND(ADHOC!$G$15="",ADHOC!$S$4=""),"",IF(ADHOC!$G$15&lt;&gt;"",IF(ADHOC!$G$15=LEFT(Domein!$AS415,LEN(ADHOC!$G$15)),MAX(Domein!BD$1:'Domein'!BD414)+1,""),IF(ADHOC!$S$4=LEFT(Domein!$AS415,LEN(ADHOC!$S$4)),MAX(Domein!BD$1:'Domein'!BD414)+1,"")))</f>
        <v/>
      </c>
      <c r="BE415" t="str">
        <f t="shared" si="6"/>
        <v/>
      </c>
    </row>
    <row r="416" spans="20:57" x14ac:dyDescent="0.2">
      <c r="T416" s="4" t="s">
        <v>630</v>
      </c>
      <c r="Y416" s="4"/>
      <c r="Z416" s="4"/>
      <c r="AA416" s="4"/>
      <c r="AS416" s="4" t="s">
        <v>33003</v>
      </c>
      <c r="AT416" s="4" t="s">
        <v>33004</v>
      </c>
      <c r="AU416" s="4" t="s">
        <v>460</v>
      </c>
      <c r="AV416" s="4" t="s">
        <v>701</v>
      </c>
      <c r="AW416" s="4" t="s">
        <v>1259</v>
      </c>
      <c r="AX416" s="4"/>
      <c r="AY416" s="4"/>
      <c r="AZ416" s="4"/>
      <c r="BA416" s="4"/>
      <c r="BB416" s="4"/>
      <c r="BC416" s="4">
        <v>40</v>
      </c>
      <c r="BD416" t="str">
        <f>IF(AND(ADHOC!$G$15="",ADHOC!$S$4=""),"",IF(ADHOC!$G$15&lt;&gt;"",IF(ADHOC!$G$15=LEFT(Domein!$AS416,LEN(ADHOC!$G$15)),MAX(Domein!BD$1:'Domein'!BD415)+1,""),IF(ADHOC!$S$4=LEFT(Domein!$AS416,LEN(ADHOC!$S$4)),MAX(Domein!BD$1:'Domein'!BD415)+1,"")))</f>
        <v/>
      </c>
      <c r="BE416" t="str">
        <f t="shared" si="6"/>
        <v/>
      </c>
    </row>
    <row r="417" spans="20:57" x14ac:dyDescent="0.2">
      <c r="T417" s="4" t="s">
        <v>631</v>
      </c>
      <c r="Y417" s="4"/>
      <c r="Z417" s="4"/>
      <c r="AA417" s="4"/>
      <c r="AS417" s="4" t="s">
        <v>33005</v>
      </c>
      <c r="AT417" s="4" t="s">
        <v>33006</v>
      </c>
      <c r="AU417" s="4" t="s">
        <v>460</v>
      </c>
      <c r="AV417" s="4" t="s">
        <v>701</v>
      </c>
      <c r="AW417" s="4" t="s">
        <v>1259</v>
      </c>
      <c r="AX417" s="4"/>
      <c r="AY417" s="4"/>
      <c r="AZ417" s="4"/>
      <c r="BA417" s="4"/>
      <c r="BB417" s="4"/>
      <c r="BC417" s="4">
        <v>40</v>
      </c>
      <c r="BD417" t="str">
        <f>IF(AND(ADHOC!$G$15="",ADHOC!$S$4=""),"",IF(ADHOC!$G$15&lt;&gt;"",IF(ADHOC!$G$15=LEFT(Domein!$AS417,LEN(ADHOC!$G$15)),MAX(Domein!BD$1:'Domein'!BD416)+1,""),IF(ADHOC!$S$4=LEFT(Domein!$AS417,LEN(ADHOC!$S$4)),MAX(Domein!BD$1:'Domein'!BD416)+1,"")))</f>
        <v/>
      </c>
      <c r="BE417" t="str">
        <f t="shared" si="6"/>
        <v/>
      </c>
    </row>
    <row r="418" spans="20:57" x14ac:dyDescent="0.2">
      <c r="T418" s="4" t="s">
        <v>632</v>
      </c>
      <c r="Y418" s="4"/>
      <c r="Z418" s="4"/>
      <c r="AA418" s="4"/>
      <c r="AS418" s="4" t="s">
        <v>33648</v>
      </c>
      <c r="AT418" s="4" t="s">
        <v>15714</v>
      </c>
      <c r="AU418" s="4" t="s">
        <v>456</v>
      </c>
      <c r="AV418" s="4" t="s">
        <v>698</v>
      </c>
      <c r="AW418" s="4" t="s">
        <v>939</v>
      </c>
      <c r="AX418" s="4"/>
      <c r="AY418" s="4"/>
      <c r="AZ418" s="4"/>
      <c r="BA418" s="4"/>
      <c r="BB418" s="4"/>
      <c r="BC418" s="4">
        <v>40</v>
      </c>
      <c r="BD418" t="str">
        <f>IF(AND(ADHOC!$G$15="",ADHOC!$S$4=""),"",IF(ADHOC!$G$15&lt;&gt;"",IF(ADHOC!$G$15=LEFT(Domein!$AS418,LEN(ADHOC!$G$15)),MAX(Domein!BD$1:'Domein'!BD417)+1,""),IF(ADHOC!$S$4=LEFT(Domein!$AS418,LEN(ADHOC!$S$4)),MAX(Domein!BD$1:'Domein'!BD417)+1,"")))</f>
        <v/>
      </c>
      <c r="BE418" t="str">
        <f t="shared" si="6"/>
        <v/>
      </c>
    </row>
    <row r="419" spans="20:57" x14ac:dyDescent="0.2">
      <c r="T419" s="4" t="s">
        <v>633</v>
      </c>
      <c r="Y419" s="4"/>
      <c r="Z419" s="4"/>
      <c r="AA419" s="4"/>
      <c r="AS419" s="4" t="s">
        <v>13665</v>
      </c>
      <c r="AT419" s="4" t="s">
        <v>13666</v>
      </c>
      <c r="AU419" s="4" t="s">
        <v>458</v>
      </c>
      <c r="AV419" s="4" t="s">
        <v>698</v>
      </c>
      <c r="AW419" s="4" t="s">
        <v>939</v>
      </c>
      <c r="AX419" s="4"/>
      <c r="AY419" s="4"/>
      <c r="AZ419" s="4"/>
      <c r="BA419" s="4"/>
      <c r="BB419" s="4"/>
      <c r="BC419" s="4">
        <v>40</v>
      </c>
      <c r="BD419" t="str">
        <f>IF(AND(ADHOC!$G$15="",ADHOC!$S$4=""),"",IF(ADHOC!$G$15&lt;&gt;"",IF(ADHOC!$G$15=LEFT(Domein!$AS419,LEN(ADHOC!$G$15)),MAX(Domein!BD$1:'Domein'!BD418)+1,""),IF(ADHOC!$S$4=LEFT(Domein!$AS419,LEN(ADHOC!$S$4)),MAX(Domein!BD$1:'Domein'!BD418)+1,"")))</f>
        <v/>
      </c>
      <c r="BE419" t="str">
        <f t="shared" si="6"/>
        <v/>
      </c>
    </row>
    <row r="420" spans="20:57" x14ac:dyDescent="0.2">
      <c r="T420" s="4" t="s">
        <v>7656</v>
      </c>
      <c r="Y420" s="4"/>
      <c r="Z420" s="4"/>
      <c r="AA420" s="4"/>
      <c r="AS420" s="4" t="s">
        <v>36012</v>
      </c>
      <c r="AT420" s="4" t="s">
        <v>36013</v>
      </c>
      <c r="AU420" s="4" t="s">
        <v>456</v>
      </c>
      <c r="AV420" s="4" t="s">
        <v>698</v>
      </c>
      <c r="AW420" s="4" t="s">
        <v>939</v>
      </c>
      <c r="AX420" s="4"/>
      <c r="AY420" s="4"/>
      <c r="AZ420" s="4"/>
      <c r="BA420" s="4"/>
      <c r="BB420" s="4"/>
      <c r="BC420" s="4">
        <v>40</v>
      </c>
      <c r="BD420" t="str">
        <f>IF(AND(ADHOC!$G$15="",ADHOC!$S$4=""),"",IF(ADHOC!$G$15&lt;&gt;"",IF(ADHOC!$G$15=LEFT(Domein!$AS420,LEN(ADHOC!$G$15)),MAX(Domein!BD$1:'Domein'!BD419)+1,""),IF(ADHOC!$S$4=LEFT(Domein!$AS420,LEN(ADHOC!$S$4)),MAX(Domein!BD$1:'Domein'!BD419)+1,"")))</f>
        <v/>
      </c>
      <c r="BE420" t="str">
        <f t="shared" si="6"/>
        <v/>
      </c>
    </row>
    <row r="421" spans="20:57" x14ac:dyDescent="0.2">
      <c r="T421" s="4" t="s">
        <v>7486</v>
      </c>
      <c r="Y421" s="4"/>
      <c r="Z421" s="4"/>
      <c r="AA421" s="4"/>
      <c r="AS421" s="4" t="s">
        <v>12555</v>
      </c>
      <c r="AT421" s="4" t="s">
        <v>12556</v>
      </c>
      <c r="AU421" s="4" t="s">
        <v>456</v>
      </c>
      <c r="AV421" s="4" t="s">
        <v>698</v>
      </c>
      <c r="AW421" s="4" t="s">
        <v>939</v>
      </c>
      <c r="AX421" s="4"/>
      <c r="AY421" s="4"/>
      <c r="AZ421" s="4"/>
      <c r="BA421" s="4"/>
      <c r="BB421" s="4"/>
      <c r="BC421" s="4">
        <v>40</v>
      </c>
      <c r="BD421" t="str">
        <f>IF(AND(ADHOC!$G$15="",ADHOC!$S$4=""),"",IF(ADHOC!$G$15&lt;&gt;"",IF(ADHOC!$G$15=LEFT(Domein!$AS421,LEN(ADHOC!$G$15)),MAX(Domein!BD$1:'Domein'!BD420)+1,""),IF(ADHOC!$S$4=LEFT(Domein!$AS421,LEN(ADHOC!$S$4)),MAX(Domein!BD$1:'Domein'!BD420)+1,"")))</f>
        <v/>
      </c>
      <c r="BE421" t="str">
        <f t="shared" si="6"/>
        <v/>
      </c>
    </row>
    <row r="422" spans="20:57" x14ac:dyDescent="0.2">
      <c r="T422" s="4" t="s">
        <v>8392</v>
      </c>
      <c r="Y422" s="4"/>
      <c r="Z422" s="4"/>
      <c r="AA422" s="4"/>
      <c r="AS422" s="4" t="s">
        <v>12194</v>
      </c>
      <c r="AT422" s="4" t="s">
        <v>12195</v>
      </c>
      <c r="AU422" s="4" t="s">
        <v>456</v>
      </c>
      <c r="AV422" s="4" t="s">
        <v>671</v>
      </c>
      <c r="AW422" s="4" t="s">
        <v>701</v>
      </c>
      <c r="AX422" s="4"/>
      <c r="AY422" s="4"/>
      <c r="AZ422" s="4"/>
      <c r="BA422" s="4"/>
      <c r="BB422" s="4"/>
      <c r="BC422" s="4">
        <v>40</v>
      </c>
      <c r="BD422" t="str">
        <f>IF(AND(ADHOC!$G$15="",ADHOC!$S$4=""),"",IF(ADHOC!$G$15&lt;&gt;"",IF(ADHOC!$G$15=LEFT(Domein!$AS422,LEN(ADHOC!$G$15)),MAX(Domein!BD$1:'Domein'!BD421)+1,""),IF(ADHOC!$S$4=LEFT(Domein!$AS422,LEN(ADHOC!$S$4)),MAX(Domein!BD$1:'Domein'!BD421)+1,"")))</f>
        <v/>
      </c>
      <c r="BE422" t="str">
        <f t="shared" si="6"/>
        <v/>
      </c>
    </row>
    <row r="423" spans="20:57" x14ac:dyDescent="0.2">
      <c r="T423" s="4" t="s">
        <v>8393</v>
      </c>
      <c r="Y423" s="4"/>
      <c r="Z423" s="4"/>
      <c r="AA423" s="4"/>
      <c r="AS423" s="4" t="s">
        <v>12358</v>
      </c>
      <c r="AT423" s="4" t="s">
        <v>12359</v>
      </c>
      <c r="AU423" s="4" t="s">
        <v>456</v>
      </c>
      <c r="AV423" s="4" t="s">
        <v>671</v>
      </c>
      <c r="AW423" s="4" t="s">
        <v>1167</v>
      </c>
      <c r="AX423" s="4"/>
      <c r="AY423" s="4"/>
      <c r="AZ423" s="4"/>
      <c r="BA423" s="4"/>
      <c r="BB423" s="4"/>
      <c r="BC423" s="4">
        <v>40</v>
      </c>
      <c r="BD423" t="str">
        <f>IF(AND(ADHOC!$G$15="",ADHOC!$S$4=""),"",IF(ADHOC!$G$15&lt;&gt;"",IF(ADHOC!$G$15=LEFT(Domein!$AS423,LEN(ADHOC!$G$15)),MAX(Domein!BD$1:'Domein'!BD422)+1,""),IF(ADHOC!$S$4=LEFT(Domein!$AS423,LEN(ADHOC!$S$4)),MAX(Domein!BD$1:'Domein'!BD422)+1,"")))</f>
        <v/>
      </c>
      <c r="BE423" t="str">
        <f t="shared" si="6"/>
        <v/>
      </c>
    </row>
    <row r="424" spans="20:57" x14ac:dyDescent="0.2">
      <c r="T424" s="4" t="s">
        <v>7487</v>
      </c>
      <c r="Y424" s="4"/>
      <c r="Z424" s="4"/>
      <c r="AA424" s="4"/>
      <c r="AS424" s="4" t="s">
        <v>15713</v>
      </c>
      <c r="AT424" s="4" t="s">
        <v>15714</v>
      </c>
      <c r="AU424" s="4" t="s">
        <v>456</v>
      </c>
      <c r="AV424" s="4" t="s">
        <v>698</v>
      </c>
      <c r="AW424" s="4" t="s">
        <v>701</v>
      </c>
      <c r="AX424" s="4"/>
      <c r="AY424" s="4"/>
      <c r="AZ424" s="4"/>
      <c r="BA424" s="4"/>
      <c r="BB424" s="4"/>
      <c r="BC424" s="4">
        <v>40</v>
      </c>
      <c r="BD424" t="str">
        <f>IF(AND(ADHOC!$G$15="",ADHOC!$S$4=""),"",IF(ADHOC!$G$15&lt;&gt;"",IF(ADHOC!$G$15=LEFT(Domein!$AS424,LEN(ADHOC!$G$15)),MAX(Domein!BD$1:'Domein'!BD423)+1,""),IF(ADHOC!$S$4=LEFT(Domein!$AS424,LEN(ADHOC!$S$4)),MAX(Domein!BD$1:'Domein'!BD423)+1,"")))</f>
        <v/>
      </c>
      <c r="BE424" t="str">
        <f t="shared" si="6"/>
        <v/>
      </c>
    </row>
    <row r="425" spans="20:57" x14ac:dyDescent="0.2">
      <c r="T425" s="4" t="s">
        <v>7488</v>
      </c>
      <c r="Y425" s="4"/>
      <c r="Z425" s="4"/>
      <c r="AA425" s="4"/>
      <c r="AS425" s="4" t="s">
        <v>1200</v>
      </c>
      <c r="AT425" s="4" t="s">
        <v>1201</v>
      </c>
      <c r="AU425" s="4" t="s">
        <v>458</v>
      </c>
      <c r="AV425" s="4" t="s">
        <v>698</v>
      </c>
      <c r="AW425" s="4" t="s">
        <v>939</v>
      </c>
      <c r="AX425" s="4"/>
      <c r="AY425" s="4"/>
      <c r="AZ425" s="4"/>
      <c r="BA425" s="4"/>
      <c r="BB425" s="4"/>
      <c r="BC425" s="4">
        <v>40</v>
      </c>
      <c r="BD425" t="str">
        <f>IF(AND(ADHOC!$G$15="",ADHOC!$S$4=""),"",IF(ADHOC!$G$15&lt;&gt;"",IF(ADHOC!$G$15=LEFT(Domein!$AS425,LEN(ADHOC!$G$15)),MAX(Domein!BD$1:'Domein'!BD424)+1,""),IF(ADHOC!$S$4=LEFT(Domein!$AS425,LEN(ADHOC!$S$4)),MAX(Domein!BD$1:'Domein'!BD424)+1,"")))</f>
        <v/>
      </c>
      <c r="BE425" t="str">
        <f t="shared" si="6"/>
        <v/>
      </c>
    </row>
    <row r="426" spans="20:57" x14ac:dyDescent="0.2">
      <c r="T426" s="4" t="s">
        <v>634</v>
      </c>
      <c r="Y426" s="4"/>
      <c r="Z426" s="4"/>
      <c r="AA426" s="4"/>
      <c r="AS426" s="4" t="s">
        <v>7032</v>
      </c>
      <c r="AT426" s="4" t="s">
        <v>8593</v>
      </c>
      <c r="AU426" s="4" t="s">
        <v>458</v>
      </c>
      <c r="AV426" s="4" t="s">
        <v>698</v>
      </c>
      <c r="AW426" s="4" t="s">
        <v>939</v>
      </c>
      <c r="AX426" s="4"/>
      <c r="AY426" s="4"/>
      <c r="AZ426" s="4"/>
      <c r="BA426" s="4"/>
      <c r="BB426" s="4"/>
      <c r="BC426" s="4">
        <v>40</v>
      </c>
      <c r="BD426" t="str">
        <f>IF(AND(ADHOC!$G$15="",ADHOC!$S$4=""),"",IF(ADHOC!$G$15&lt;&gt;"",IF(ADHOC!$G$15=LEFT(Domein!$AS426,LEN(ADHOC!$G$15)),MAX(Domein!BD$1:'Domein'!BD425)+1,""),IF(ADHOC!$S$4=LEFT(Domein!$AS426,LEN(ADHOC!$S$4)),MAX(Domein!BD$1:'Domein'!BD425)+1,"")))</f>
        <v/>
      </c>
      <c r="BE426" t="str">
        <f t="shared" si="6"/>
        <v/>
      </c>
    </row>
    <row r="427" spans="20:57" x14ac:dyDescent="0.2">
      <c r="T427" s="4" t="s">
        <v>635</v>
      </c>
      <c r="Y427" s="4"/>
      <c r="Z427" s="4"/>
      <c r="AA427" s="4"/>
      <c r="AS427" s="4" t="s">
        <v>7033</v>
      </c>
      <c r="AT427" s="4" t="s">
        <v>1202</v>
      </c>
      <c r="AU427" s="4" t="s">
        <v>458</v>
      </c>
      <c r="AV427" s="4" t="s">
        <v>698</v>
      </c>
      <c r="AW427" s="4" t="s">
        <v>939</v>
      </c>
      <c r="AX427" s="4"/>
      <c r="AY427" s="4"/>
      <c r="AZ427" s="4"/>
      <c r="BA427" s="4"/>
      <c r="BB427" s="4"/>
      <c r="BC427" s="4">
        <v>40</v>
      </c>
      <c r="BD427" t="str">
        <f>IF(AND(ADHOC!$G$15="",ADHOC!$S$4=""),"",IF(ADHOC!$G$15&lt;&gt;"",IF(ADHOC!$G$15=LEFT(Domein!$AS427,LEN(ADHOC!$G$15)),MAX(Domein!BD$1:'Domein'!BD426)+1,""),IF(ADHOC!$S$4=LEFT(Domein!$AS427,LEN(ADHOC!$S$4)),MAX(Domein!BD$1:'Domein'!BD426)+1,"")))</f>
        <v/>
      </c>
      <c r="BE427" t="str">
        <f t="shared" si="6"/>
        <v/>
      </c>
    </row>
    <row r="428" spans="20:57" x14ac:dyDescent="0.2">
      <c r="T428" s="4" t="s">
        <v>636</v>
      </c>
      <c r="Y428" s="4"/>
      <c r="Z428" s="4"/>
      <c r="AA428" s="4"/>
      <c r="AS428" s="4" t="s">
        <v>1203</v>
      </c>
      <c r="AT428" s="4" t="s">
        <v>1204</v>
      </c>
      <c r="AU428" s="4" t="s">
        <v>463</v>
      </c>
      <c r="AV428" s="4" t="s">
        <v>698</v>
      </c>
      <c r="AW428" s="4" t="s">
        <v>939</v>
      </c>
      <c r="AX428" s="4"/>
      <c r="AY428" s="4"/>
      <c r="AZ428" s="4"/>
      <c r="BA428" s="4"/>
      <c r="BB428" s="4"/>
      <c r="BC428" s="4">
        <v>40</v>
      </c>
      <c r="BD428" t="str">
        <f>IF(AND(ADHOC!$G$15="",ADHOC!$S$4=""),"",IF(ADHOC!$G$15&lt;&gt;"",IF(ADHOC!$G$15=LEFT(Domein!$AS428,LEN(ADHOC!$G$15)),MAX(Domein!BD$1:'Domein'!BD427)+1,""),IF(ADHOC!$S$4=LEFT(Domein!$AS428,LEN(ADHOC!$S$4)),MAX(Domein!BD$1:'Domein'!BD427)+1,"")))</f>
        <v/>
      </c>
      <c r="BE428" t="str">
        <f t="shared" si="6"/>
        <v/>
      </c>
    </row>
    <row r="429" spans="20:57" x14ac:dyDescent="0.2">
      <c r="T429" s="4" t="s">
        <v>637</v>
      </c>
      <c r="Y429" s="4"/>
      <c r="Z429" s="4"/>
      <c r="AA429" s="4"/>
      <c r="AS429" s="4" t="s">
        <v>1205</v>
      </c>
      <c r="AT429" s="4" t="s">
        <v>7675</v>
      </c>
      <c r="AU429" s="4" t="s">
        <v>458</v>
      </c>
      <c r="AV429" s="4" t="s">
        <v>698</v>
      </c>
      <c r="AW429" s="4" t="s">
        <v>939</v>
      </c>
      <c r="AX429" s="4"/>
      <c r="AY429" s="4"/>
      <c r="AZ429" s="4"/>
      <c r="BA429" s="4"/>
      <c r="BB429" s="4"/>
      <c r="BC429" s="4">
        <v>40</v>
      </c>
      <c r="BD429" t="str">
        <f>IF(AND(ADHOC!$G$15="",ADHOC!$S$4=""),"",IF(ADHOC!$G$15&lt;&gt;"",IF(ADHOC!$G$15=LEFT(Domein!$AS429,LEN(ADHOC!$G$15)),MAX(Domein!BD$1:'Domein'!BD428)+1,""),IF(ADHOC!$S$4=LEFT(Domein!$AS429,LEN(ADHOC!$S$4)),MAX(Domein!BD$1:'Domein'!BD428)+1,"")))</f>
        <v/>
      </c>
      <c r="BE429" t="str">
        <f t="shared" si="6"/>
        <v/>
      </c>
    </row>
    <row r="430" spans="20:57" x14ac:dyDescent="0.2">
      <c r="T430" s="4" t="s">
        <v>7489</v>
      </c>
      <c r="Y430" s="4"/>
      <c r="Z430" s="4"/>
      <c r="AA430" s="4"/>
      <c r="AS430" s="4" t="s">
        <v>1206</v>
      </c>
      <c r="AT430" s="4" t="s">
        <v>1207</v>
      </c>
      <c r="AU430" s="4" t="s">
        <v>458</v>
      </c>
      <c r="AV430" s="4" t="s">
        <v>698</v>
      </c>
      <c r="AW430" s="4" t="s">
        <v>939</v>
      </c>
      <c r="AX430" s="4"/>
      <c r="AY430" s="4"/>
      <c r="AZ430" s="4"/>
      <c r="BA430" s="4"/>
      <c r="BB430" s="4"/>
      <c r="BC430" s="4">
        <v>40</v>
      </c>
      <c r="BD430" t="str">
        <f>IF(AND(ADHOC!$G$15="",ADHOC!$S$4=""),"",IF(ADHOC!$G$15&lt;&gt;"",IF(ADHOC!$G$15=LEFT(Domein!$AS430,LEN(ADHOC!$G$15)),MAX(Domein!BD$1:'Domein'!BD429)+1,""),IF(ADHOC!$S$4=LEFT(Domein!$AS430,LEN(ADHOC!$S$4)),MAX(Domein!BD$1:'Domein'!BD429)+1,"")))</f>
        <v/>
      </c>
      <c r="BE430" t="str">
        <f t="shared" si="6"/>
        <v/>
      </c>
    </row>
    <row r="431" spans="20:57" x14ac:dyDescent="0.2">
      <c r="T431" s="4" t="s">
        <v>31531</v>
      </c>
      <c r="Y431" s="4"/>
      <c r="Z431" s="4"/>
      <c r="AA431" s="4"/>
      <c r="AS431" s="4" t="s">
        <v>1208</v>
      </c>
      <c r="AT431" s="4" t="s">
        <v>1209</v>
      </c>
      <c r="AU431" s="4" t="s">
        <v>458</v>
      </c>
      <c r="AV431" s="4" t="s">
        <v>698</v>
      </c>
      <c r="AW431" s="4" t="s">
        <v>939</v>
      </c>
      <c r="AX431" s="4"/>
      <c r="AY431" s="4"/>
      <c r="AZ431" s="4"/>
      <c r="BA431" s="4"/>
      <c r="BB431" s="4"/>
      <c r="BC431" s="4">
        <v>40</v>
      </c>
      <c r="BD431" t="str">
        <f>IF(AND(ADHOC!$G$15="",ADHOC!$S$4=""),"",IF(ADHOC!$G$15&lt;&gt;"",IF(ADHOC!$G$15=LEFT(Domein!$AS431,LEN(ADHOC!$G$15)),MAX(Domein!BD$1:'Domein'!BD430)+1,""),IF(ADHOC!$S$4=LEFT(Domein!$AS431,LEN(ADHOC!$S$4)),MAX(Domein!BD$1:'Domein'!BD430)+1,"")))</f>
        <v/>
      </c>
      <c r="BE431" t="str">
        <f t="shared" si="6"/>
        <v/>
      </c>
    </row>
    <row r="432" spans="20:57" x14ac:dyDescent="0.2">
      <c r="T432" s="4" t="s">
        <v>638</v>
      </c>
      <c r="Y432" s="4"/>
      <c r="Z432" s="4"/>
      <c r="AA432" s="4"/>
      <c r="AS432" s="4" t="s">
        <v>1210</v>
      </c>
      <c r="AT432" s="4" t="s">
        <v>1211</v>
      </c>
      <c r="AU432" s="4" t="s">
        <v>458</v>
      </c>
      <c r="AV432" s="4" t="s">
        <v>698</v>
      </c>
      <c r="AW432" s="4" t="s">
        <v>939</v>
      </c>
      <c r="AX432" s="4"/>
      <c r="AY432" s="4"/>
      <c r="AZ432" s="4"/>
      <c r="BA432" s="4"/>
      <c r="BB432" s="4"/>
      <c r="BC432" s="4">
        <v>40</v>
      </c>
      <c r="BD432" t="str">
        <f>IF(AND(ADHOC!$G$15="",ADHOC!$S$4=""),"",IF(ADHOC!$G$15&lt;&gt;"",IF(ADHOC!$G$15=LEFT(Domein!$AS432,LEN(ADHOC!$G$15)),MAX(Domein!BD$1:'Domein'!BD431)+1,""),IF(ADHOC!$S$4=LEFT(Domein!$AS432,LEN(ADHOC!$S$4)),MAX(Domein!BD$1:'Domein'!BD431)+1,"")))</f>
        <v/>
      </c>
      <c r="BE432" t="str">
        <f t="shared" si="6"/>
        <v/>
      </c>
    </row>
    <row r="433" spans="20:57" x14ac:dyDescent="0.2">
      <c r="T433" s="4" t="s">
        <v>8493</v>
      </c>
      <c r="Y433" s="4"/>
      <c r="Z433" s="4"/>
      <c r="AA433" s="4"/>
      <c r="AS433" s="4" t="s">
        <v>8594</v>
      </c>
      <c r="AT433" s="4" t="s">
        <v>8595</v>
      </c>
      <c r="AU433" s="4" t="s">
        <v>458</v>
      </c>
      <c r="AV433" s="4" t="s">
        <v>698</v>
      </c>
      <c r="AW433" s="4" t="s">
        <v>939</v>
      </c>
      <c r="AX433" s="4"/>
      <c r="AY433" s="4"/>
      <c r="AZ433" s="4"/>
      <c r="BA433" s="4"/>
      <c r="BB433" s="4"/>
      <c r="BC433" s="4">
        <v>40</v>
      </c>
      <c r="BD433" t="str">
        <f>IF(AND(ADHOC!$G$15="",ADHOC!$S$4=""),"",IF(ADHOC!$G$15&lt;&gt;"",IF(ADHOC!$G$15=LEFT(Domein!$AS433,LEN(ADHOC!$G$15)),MAX(Domein!BD$1:'Domein'!BD432)+1,""),IF(ADHOC!$S$4=LEFT(Domein!$AS433,LEN(ADHOC!$S$4)),MAX(Domein!BD$1:'Domein'!BD432)+1,"")))</f>
        <v/>
      </c>
      <c r="BE433" t="str">
        <f t="shared" si="6"/>
        <v/>
      </c>
    </row>
    <row r="434" spans="20:57" x14ac:dyDescent="0.2">
      <c r="T434" s="4" t="s">
        <v>639</v>
      </c>
      <c r="Y434" s="4"/>
      <c r="Z434" s="4"/>
      <c r="AA434" s="4"/>
      <c r="AS434" s="4" t="s">
        <v>1212</v>
      </c>
      <c r="AT434" s="4" t="s">
        <v>1213</v>
      </c>
      <c r="AU434" s="4" t="s">
        <v>458</v>
      </c>
      <c r="AV434" s="4" t="s">
        <v>698</v>
      </c>
      <c r="AW434" s="4" t="s">
        <v>939</v>
      </c>
      <c r="AX434" s="4"/>
      <c r="AY434" s="4"/>
      <c r="AZ434" s="4"/>
      <c r="BA434" s="4"/>
      <c r="BB434" s="4"/>
      <c r="BC434" s="4">
        <v>40</v>
      </c>
      <c r="BD434" t="str">
        <f>IF(AND(ADHOC!$G$15="",ADHOC!$S$4=""),"",IF(ADHOC!$G$15&lt;&gt;"",IF(ADHOC!$G$15=LEFT(Domein!$AS434,LEN(ADHOC!$G$15)),MAX(Domein!BD$1:'Domein'!BD433)+1,""),IF(ADHOC!$S$4=LEFT(Domein!$AS434,LEN(ADHOC!$S$4)),MAX(Domein!BD$1:'Domein'!BD433)+1,"")))</f>
        <v/>
      </c>
      <c r="BE434" t="str">
        <f t="shared" si="6"/>
        <v/>
      </c>
    </row>
    <row r="435" spans="20:57" x14ac:dyDescent="0.2">
      <c r="T435" s="4" t="s">
        <v>7657</v>
      </c>
      <c r="Y435" s="4"/>
      <c r="Z435" s="4"/>
      <c r="AA435" s="4"/>
      <c r="AS435" s="4" t="s">
        <v>7034</v>
      </c>
      <c r="AT435" s="4" t="s">
        <v>7035</v>
      </c>
      <c r="AU435" s="4" t="s">
        <v>463</v>
      </c>
      <c r="AV435" s="4" t="s">
        <v>698</v>
      </c>
      <c r="AW435" s="4" t="s">
        <v>939</v>
      </c>
      <c r="AX435" s="4"/>
      <c r="AY435" s="4"/>
      <c r="AZ435" s="4"/>
      <c r="BA435" s="4"/>
      <c r="BB435" s="4"/>
      <c r="BC435" s="4">
        <v>40</v>
      </c>
      <c r="BD435" t="str">
        <f>IF(AND(ADHOC!$G$15="",ADHOC!$S$4=""),"",IF(ADHOC!$G$15&lt;&gt;"",IF(ADHOC!$G$15=LEFT(Domein!$AS435,LEN(ADHOC!$G$15)),MAX(Domein!BD$1:'Domein'!BD434)+1,""),IF(ADHOC!$S$4=LEFT(Domein!$AS435,LEN(ADHOC!$S$4)),MAX(Domein!BD$1:'Domein'!BD434)+1,"")))</f>
        <v/>
      </c>
      <c r="BE435" t="str">
        <f t="shared" si="6"/>
        <v/>
      </c>
    </row>
    <row r="436" spans="20:57" x14ac:dyDescent="0.2">
      <c r="T436" s="4" t="s">
        <v>640</v>
      </c>
      <c r="Y436" s="4"/>
      <c r="Z436" s="4"/>
      <c r="AA436" s="4"/>
      <c r="AS436" s="4" t="s">
        <v>8596</v>
      </c>
      <c r="AT436" s="4" t="s">
        <v>8597</v>
      </c>
      <c r="AU436" s="4" t="s">
        <v>458</v>
      </c>
      <c r="AV436" s="4" t="s">
        <v>698</v>
      </c>
      <c r="AW436" s="4" t="s">
        <v>939</v>
      </c>
      <c r="AX436" s="4"/>
      <c r="AY436" s="4"/>
      <c r="AZ436" s="4"/>
      <c r="BA436" s="4"/>
      <c r="BB436" s="4"/>
      <c r="BC436" s="4">
        <v>40</v>
      </c>
      <c r="BD436" t="str">
        <f>IF(AND(ADHOC!$G$15="",ADHOC!$S$4=""),"",IF(ADHOC!$G$15&lt;&gt;"",IF(ADHOC!$G$15=LEFT(Domein!$AS436,LEN(ADHOC!$G$15)),MAX(Domein!BD$1:'Domein'!BD435)+1,""),IF(ADHOC!$S$4=LEFT(Domein!$AS436,LEN(ADHOC!$S$4)),MAX(Domein!BD$1:'Domein'!BD435)+1,"")))</f>
        <v/>
      </c>
      <c r="BE436" t="str">
        <f t="shared" si="6"/>
        <v/>
      </c>
    </row>
    <row r="437" spans="20:57" x14ac:dyDescent="0.2">
      <c r="T437" s="4" t="s">
        <v>7490</v>
      </c>
      <c r="Y437" s="4"/>
      <c r="Z437" s="4"/>
      <c r="AA437" s="4"/>
      <c r="AS437" s="4" t="s">
        <v>8598</v>
      </c>
      <c r="AT437" s="4" t="s">
        <v>8599</v>
      </c>
      <c r="AU437" s="4" t="s">
        <v>458</v>
      </c>
      <c r="AV437" s="4" t="s">
        <v>698</v>
      </c>
      <c r="AW437" s="4" t="s">
        <v>939</v>
      </c>
      <c r="AX437" s="4"/>
      <c r="AY437" s="4"/>
      <c r="AZ437" s="4"/>
      <c r="BA437" s="4"/>
      <c r="BB437" s="4"/>
      <c r="BC437" s="4">
        <v>40</v>
      </c>
      <c r="BD437" t="str">
        <f>IF(AND(ADHOC!$G$15="",ADHOC!$S$4=""),"",IF(ADHOC!$G$15&lt;&gt;"",IF(ADHOC!$G$15=LEFT(Domein!$AS437,LEN(ADHOC!$G$15)),MAX(Domein!BD$1:'Domein'!BD436)+1,""),IF(ADHOC!$S$4=LEFT(Domein!$AS437,LEN(ADHOC!$S$4)),MAX(Domein!BD$1:'Domein'!BD436)+1,"")))</f>
        <v/>
      </c>
      <c r="BE437" t="str">
        <f t="shared" si="6"/>
        <v/>
      </c>
    </row>
    <row r="438" spans="20:57" x14ac:dyDescent="0.2">
      <c r="T438" s="4" t="s">
        <v>7658</v>
      </c>
      <c r="Y438" s="4"/>
      <c r="Z438" s="4"/>
      <c r="AA438" s="4"/>
      <c r="AS438" s="4" t="s">
        <v>13680</v>
      </c>
      <c r="AT438" s="4" t="s">
        <v>17258</v>
      </c>
      <c r="AU438" s="4" t="s">
        <v>458</v>
      </c>
      <c r="AV438" s="4" t="s">
        <v>698</v>
      </c>
      <c r="AW438" s="4" t="s">
        <v>939</v>
      </c>
      <c r="AX438" s="4"/>
      <c r="AY438" s="4"/>
      <c r="AZ438" s="4"/>
      <c r="BA438" s="4"/>
      <c r="BB438" s="4"/>
      <c r="BC438" s="4">
        <v>40</v>
      </c>
      <c r="BD438" t="str">
        <f>IF(AND(ADHOC!$G$15="",ADHOC!$S$4=""),"",IF(ADHOC!$G$15&lt;&gt;"",IF(ADHOC!$G$15=LEFT(Domein!$AS438,LEN(ADHOC!$G$15)),MAX(Domein!BD$1:'Domein'!BD437)+1,""),IF(ADHOC!$S$4=LEFT(Domein!$AS438,LEN(ADHOC!$S$4)),MAX(Domein!BD$1:'Domein'!BD437)+1,"")))</f>
        <v/>
      </c>
      <c r="BE438" t="str">
        <f t="shared" si="6"/>
        <v/>
      </c>
    </row>
    <row r="439" spans="20:57" x14ac:dyDescent="0.2">
      <c r="T439" s="4" t="s">
        <v>8494</v>
      </c>
      <c r="Y439" s="4"/>
      <c r="Z439" s="4"/>
      <c r="AA439" s="4"/>
      <c r="AS439" s="4" t="s">
        <v>36795</v>
      </c>
      <c r="AT439" s="4" t="s">
        <v>36796</v>
      </c>
      <c r="AU439" s="4" t="s">
        <v>456</v>
      </c>
      <c r="AV439" s="4" t="s">
        <v>698</v>
      </c>
      <c r="AW439" s="4" t="s">
        <v>939</v>
      </c>
      <c r="AX439" s="4"/>
      <c r="AY439" s="4"/>
      <c r="AZ439" s="4"/>
      <c r="BA439" s="4"/>
      <c r="BB439" s="4"/>
      <c r="BC439" s="4">
        <v>40</v>
      </c>
      <c r="BD439" t="str">
        <f>IF(AND(ADHOC!$G$15="",ADHOC!$S$4=""),"",IF(ADHOC!$G$15&lt;&gt;"",IF(ADHOC!$G$15=LEFT(Domein!$AS439,LEN(ADHOC!$G$15)),MAX(Domein!BD$1:'Domein'!BD438)+1,""),IF(ADHOC!$S$4=LEFT(Domein!$AS439,LEN(ADHOC!$S$4)),MAX(Domein!BD$1:'Domein'!BD438)+1,"")))</f>
        <v/>
      </c>
      <c r="BE439" t="str">
        <f t="shared" si="6"/>
        <v/>
      </c>
    </row>
    <row r="440" spans="20:57" x14ac:dyDescent="0.2">
      <c r="T440" s="4" t="s">
        <v>38460</v>
      </c>
      <c r="Y440" s="4"/>
      <c r="Z440" s="4"/>
      <c r="AA440" s="4"/>
      <c r="AS440" s="4" t="s">
        <v>8600</v>
      </c>
      <c r="AT440" s="4" t="s">
        <v>8601</v>
      </c>
      <c r="AU440" s="4" t="s">
        <v>456</v>
      </c>
      <c r="AV440" s="4" t="s">
        <v>671</v>
      </c>
      <c r="AW440" s="4" t="s">
        <v>701</v>
      </c>
      <c r="AX440" s="4"/>
      <c r="AY440" s="4"/>
      <c r="AZ440" s="4"/>
      <c r="BA440" s="4"/>
      <c r="BB440" s="4"/>
      <c r="BC440" s="4">
        <v>40</v>
      </c>
      <c r="BD440" t="str">
        <f>IF(AND(ADHOC!$G$15="",ADHOC!$S$4=""),"",IF(ADHOC!$G$15&lt;&gt;"",IF(ADHOC!$G$15=LEFT(Domein!$AS440,LEN(ADHOC!$G$15)),MAX(Domein!BD$1:'Domein'!BD439)+1,""),IF(ADHOC!$S$4=LEFT(Domein!$AS440,LEN(ADHOC!$S$4)),MAX(Domein!BD$1:'Domein'!BD439)+1,"")))</f>
        <v/>
      </c>
      <c r="BE440" t="str">
        <f t="shared" si="6"/>
        <v/>
      </c>
    </row>
    <row r="441" spans="20:57" x14ac:dyDescent="0.2">
      <c r="T441" s="4" t="s">
        <v>7659</v>
      </c>
      <c r="Y441" s="4"/>
      <c r="Z441" s="4"/>
      <c r="AA441" s="4"/>
      <c r="AS441" s="4" t="s">
        <v>8602</v>
      </c>
      <c r="AT441" s="4" t="s">
        <v>8603</v>
      </c>
      <c r="AU441" s="4" t="s">
        <v>456</v>
      </c>
      <c r="AV441" s="4" t="s">
        <v>682</v>
      </c>
      <c r="AW441" s="4" t="s">
        <v>701</v>
      </c>
      <c r="AX441" s="4"/>
      <c r="AY441" s="4"/>
      <c r="AZ441" s="4"/>
      <c r="BA441" s="4"/>
      <c r="BB441" s="4"/>
      <c r="BC441" s="4">
        <v>40</v>
      </c>
      <c r="BD441" t="str">
        <f>IF(AND(ADHOC!$G$15="",ADHOC!$S$4=""),"",IF(ADHOC!$G$15&lt;&gt;"",IF(ADHOC!$G$15=LEFT(Domein!$AS441,LEN(ADHOC!$G$15)),MAX(Domein!BD$1:'Domein'!BD440)+1,""),IF(ADHOC!$S$4=LEFT(Domein!$AS441,LEN(ADHOC!$S$4)),MAX(Domein!BD$1:'Domein'!BD440)+1,"")))</f>
        <v/>
      </c>
      <c r="BE441" t="str">
        <f t="shared" si="6"/>
        <v/>
      </c>
    </row>
    <row r="442" spans="20:57" x14ac:dyDescent="0.2">
      <c r="T442" s="4" t="s">
        <v>641</v>
      </c>
      <c r="Y442" s="4"/>
      <c r="Z442" s="4"/>
      <c r="AA442" s="4"/>
      <c r="AS442" s="4" t="s">
        <v>8604</v>
      </c>
      <c r="AT442" s="4" t="s">
        <v>8605</v>
      </c>
      <c r="AU442" s="4" t="s">
        <v>456</v>
      </c>
      <c r="AV442" s="4" t="s">
        <v>671</v>
      </c>
      <c r="AW442" s="4" t="s">
        <v>701</v>
      </c>
      <c r="AX442" s="4"/>
      <c r="AY442" s="4"/>
      <c r="AZ442" s="4"/>
      <c r="BA442" s="4"/>
      <c r="BB442" s="4"/>
      <c r="BC442" s="4">
        <v>40</v>
      </c>
      <c r="BD442" t="str">
        <f>IF(AND(ADHOC!$G$15="",ADHOC!$S$4=""),"",IF(ADHOC!$G$15&lt;&gt;"",IF(ADHOC!$G$15=LEFT(Domein!$AS442,LEN(ADHOC!$G$15)),MAX(Domein!BD$1:'Domein'!BD441)+1,""),IF(ADHOC!$S$4=LEFT(Domein!$AS442,LEN(ADHOC!$S$4)),MAX(Domein!BD$1:'Domein'!BD441)+1,"")))</f>
        <v/>
      </c>
      <c r="BE442" t="str">
        <f t="shared" si="6"/>
        <v/>
      </c>
    </row>
    <row r="443" spans="20:57" x14ac:dyDescent="0.2">
      <c r="T443" s="4" t="s">
        <v>21435</v>
      </c>
      <c r="Y443" s="4"/>
      <c r="Z443" s="4"/>
      <c r="AA443" s="4"/>
      <c r="AS443" s="4" t="s">
        <v>8606</v>
      </c>
      <c r="AT443" s="4" t="s">
        <v>8607</v>
      </c>
      <c r="AU443" s="4" t="s">
        <v>456</v>
      </c>
      <c r="AV443" s="4" t="s">
        <v>682</v>
      </c>
      <c r="AW443" s="4" t="s">
        <v>701</v>
      </c>
      <c r="AX443" s="4"/>
      <c r="AY443" s="4"/>
      <c r="AZ443" s="4"/>
      <c r="BA443" s="4"/>
      <c r="BB443" s="4"/>
      <c r="BC443" s="4">
        <v>40</v>
      </c>
      <c r="BD443" t="str">
        <f>IF(AND(ADHOC!$G$15="",ADHOC!$S$4=""),"",IF(ADHOC!$G$15&lt;&gt;"",IF(ADHOC!$G$15=LEFT(Domein!$AS443,LEN(ADHOC!$G$15)),MAX(Domein!BD$1:'Domein'!BD442)+1,""),IF(ADHOC!$S$4=LEFT(Domein!$AS443,LEN(ADHOC!$S$4)),MAX(Domein!BD$1:'Domein'!BD442)+1,"")))</f>
        <v/>
      </c>
      <c r="BE443" t="str">
        <f t="shared" si="6"/>
        <v/>
      </c>
    </row>
    <row r="444" spans="20:57" x14ac:dyDescent="0.2">
      <c r="T444" s="4" t="s">
        <v>642</v>
      </c>
      <c r="Y444" s="4"/>
      <c r="Z444" s="4"/>
      <c r="AA444" s="4"/>
      <c r="AS444" s="4" t="s">
        <v>8608</v>
      </c>
      <c r="AT444" s="4" t="s">
        <v>8609</v>
      </c>
      <c r="AU444" s="4" t="s">
        <v>456</v>
      </c>
      <c r="AV444" s="4" t="s">
        <v>682</v>
      </c>
      <c r="AW444" s="4" t="s">
        <v>701</v>
      </c>
      <c r="AX444" s="4"/>
      <c r="AY444" s="4"/>
      <c r="AZ444" s="4"/>
      <c r="BA444" s="4"/>
      <c r="BB444" s="4"/>
      <c r="BC444" s="4">
        <v>40</v>
      </c>
      <c r="BD444" t="str">
        <f>IF(AND(ADHOC!$G$15="",ADHOC!$S$4=""),"",IF(ADHOC!$G$15&lt;&gt;"",IF(ADHOC!$G$15=LEFT(Domein!$AS444,LEN(ADHOC!$G$15)),MAX(Domein!BD$1:'Domein'!BD443)+1,""),IF(ADHOC!$S$4=LEFT(Domein!$AS444,LEN(ADHOC!$S$4)),MAX(Domein!BD$1:'Domein'!BD443)+1,"")))</f>
        <v/>
      </c>
      <c r="BE444" t="str">
        <f t="shared" si="6"/>
        <v/>
      </c>
    </row>
    <row r="445" spans="20:57" x14ac:dyDescent="0.2">
      <c r="T445" s="4" t="s">
        <v>643</v>
      </c>
      <c r="Y445" s="4"/>
      <c r="Z445" s="4"/>
      <c r="AA445" s="4"/>
      <c r="AS445" s="4" t="s">
        <v>33633</v>
      </c>
      <c r="AT445" s="4" t="s">
        <v>33634</v>
      </c>
      <c r="AU445" s="4" t="s">
        <v>456</v>
      </c>
      <c r="AV445" s="4" t="s">
        <v>682</v>
      </c>
      <c r="AW445" s="4" t="s">
        <v>939</v>
      </c>
      <c r="AX445" s="4"/>
      <c r="AY445" s="4"/>
      <c r="AZ445" s="4"/>
      <c r="BA445" s="4"/>
      <c r="BB445" s="4"/>
      <c r="BC445" s="4">
        <v>40</v>
      </c>
      <c r="BD445" t="str">
        <f>IF(AND(ADHOC!$G$15="",ADHOC!$S$4=""),"",IF(ADHOC!$G$15&lt;&gt;"",IF(ADHOC!$G$15=LEFT(Domein!$AS445,LEN(ADHOC!$G$15)),MAX(Domein!BD$1:'Domein'!BD444)+1,""),IF(ADHOC!$S$4=LEFT(Domein!$AS445,LEN(ADHOC!$S$4)),MAX(Domein!BD$1:'Domein'!BD444)+1,"")))</f>
        <v/>
      </c>
      <c r="BE445" t="str">
        <f t="shared" si="6"/>
        <v/>
      </c>
    </row>
    <row r="446" spans="20:57" x14ac:dyDescent="0.2">
      <c r="T446" s="4" t="s">
        <v>644</v>
      </c>
      <c r="Y446" s="4"/>
      <c r="Z446" s="4"/>
      <c r="AA446" s="4"/>
      <c r="AS446" s="4" t="s">
        <v>33635</v>
      </c>
      <c r="AT446" s="4" t="s">
        <v>33636</v>
      </c>
      <c r="AU446" s="4" t="s">
        <v>456</v>
      </c>
      <c r="AV446" s="4" t="s">
        <v>682</v>
      </c>
      <c r="AW446" s="4" t="s">
        <v>939</v>
      </c>
      <c r="AX446" s="4"/>
      <c r="AY446" s="4"/>
      <c r="AZ446" s="4"/>
      <c r="BA446" s="4"/>
      <c r="BB446" s="4"/>
      <c r="BC446" s="4">
        <v>40</v>
      </c>
      <c r="BD446" t="str">
        <f>IF(AND(ADHOC!$G$15="",ADHOC!$S$4=""),"",IF(ADHOC!$G$15&lt;&gt;"",IF(ADHOC!$G$15=LEFT(Domein!$AS446,LEN(ADHOC!$G$15)),MAX(Domein!BD$1:'Domein'!BD445)+1,""),IF(ADHOC!$S$4=LEFT(Domein!$AS446,LEN(ADHOC!$S$4)),MAX(Domein!BD$1:'Domein'!BD445)+1,"")))</f>
        <v/>
      </c>
      <c r="BE446" t="str">
        <f t="shared" si="6"/>
        <v/>
      </c>
    </row>
    <row r="447" spans="20:57" x14ac:dyDescent="0.2">
      <c r="T447" s="4" t="s">
        <v>645</v>
      </c>
      <c r="Y447" s="4"/>
      <c r="Z447" s="4"/>
      <c r="AA447" s="4"/>
      <c r="AS447" s="4" t="s">
        <v>33637</v>
      </c>
      <c r="AT447" s="4" t="s">
        <v>33638</v>
      </c>
      <c r="AU447" s="4" t="s">
        <v>456</v>
      </c>
      <c r="AV447" s="4" t="s">
        <v>682</v>
      </c>
      <c r="AW447" s="4" t="s">
        <v>939</v>
      </c>
      <c r="AX447" s="4"/>
      <c r="AY447" s="4"/>
      <c r="AZ447" s="4"/>
      <c r="BA447" s="4"/>
      <c r="BB447" s="4"/>
      <c r="BC447" s="4">
        <v>40</v>
      </c>
      <c r="BD447" t="str">
        <f>IF(AND(ADHOC!$G$15="",ADHOC!$S$4=""),"",IF(ADHOC!$G$15&lt;&gt;"",IF(ADHOC!$G$15=LEFT(Domein!$AS447,LEN(ADHOC!$G$15)),MAX(Domein!BD$1:'Domein'!BD446)+1,""),IF(ADHOC!$S$4=LEFT(Domein!$AS447,LEN(ADHOC!$S$4)),MAX(Domein!BD$1:'Domein'!BD446)+1,"")))</f>
        <v/>
      </c>
      <c r="BE447" t="str">
        <f t="shared" si="6"/>
        <v/>
      </c>
    </row>
    <row r="448" spans="20:57" x14ac:dyDescent="0.2">
      <c r="T448" s="4" t="s">
        <v>10832</v>
      </c>
      <c r="Y448" s="4"/>
      <c r="Z448" s="4"/>
      <c r="AA448" s="4"/>
      <c r="AS448" s="4" t="s">
        <v>17259</v>
      </c>
      <c r="AT448" s="4" t="s">
        <v>17260</v>
      </c>
      <c r="AU448" s="4" t="s">
        <v>456</v>
      </c>
      <c r="AV448" s="4" t="s">
        <v>682</v>
      </c>
      <c r="AW448" s="4" t="s">
        <v>939</v>
      </c>
      <c r="AX448" s="4"/>
      <c r="AY448" s="4"/>
      <c r="AZ448" s="4"/>
      <c r="BA448" s="4"/>
      <c r="BB448" s="4"/>
      <c r="BC448" s="4">
        <v>40</v>
      </c>
      <c r="BD448" t="str">
        <f>IF(AND(ADHOC!$G$15="",ADHOC!$S$4=""),"",IF(ADHOC!$G$15&lt;&gt;"",IF(ADHOC!$G$15=LEFT(Domein!$AS448,LEN(ADHOC!$G$15)),MAX(Domein!BD$1:'Domein'!BD447)+1,""),IF(ADHOC!$S$4=LEFT(Domein!$AS448,LEN(ADHOC!$S$4)),MAX(Domein!BD$1:'Domein'!BD447)+1,"")))</f>
        <v/>
      </c>
      <c r="BE448" t="str">
        <f t="shared" si="6"/>
        <v/>
      </c>
    </row>
    <row r="449" spans="20:57" x14ac:dyDescent="0.2">
      <c r="T449" s="4" t="s">
        <v>646</v>
      </c>
      <c r="Y449" s="4"/>
      <c r="Z449" s="4"/>
      <c r="AA449" s="4"/>
      <c r="AS449" s="4" t="s">
        <v>941</v>
      </c>
      <c r="AT449" s="4" t="s">
        <v>34109</v>
      </c>
      <c r="AU449" s="4" t="s">
        <v>456</v>
      </c>
      <c r="AV449" s="4" t="s">
        <v>682</v>
      </c>
      <c r="AW449" s="4" t="s">
        <v>939</v>
      </c>
      <c r="AX449" s="4"/>
      <c r="AY449" s="4"/>
      <c r="AZ449" s="4"/>
      <c r="BA449" s="4"/>
      <c r="BB449" s="4"/>
      <c r="BC449" s="4">
        <v>40</v>
      </c>
      <c r="BD449" t="str">
        <f>IF(AND(ADHOC!$G$15="",ADHOC!$S$4=""),"",IF(ADHOC!$G$15&lt;&gt;"",IF(ADHOC!$G$15=LEFT(Domein!$AS449,LEN(ADHOC!$G$15)),MAX(Domein!BD$1:'Domein'!BD448)+1,""),IF(ADHOC!$S$4=LEFT(Domein!$AS449,LEN(ADHOC!$S$4)),MAX(Domein!BD$1:'Domein'!BD448)+1,"")))</f>
        <v/>
      </c>
      <c r="BE449" t="str">
        <f t="shared" si="6"/>
        <v/>
      </c>
    </row>
    <row r="450" spans="20:57" x14ac:dyDescent="0.2">
      <c r="T450" s="4" t="s">
        <v>38461</v>
      </c>
      <c r="Y450" s="4"/>
      <c r="Z450" s="4"/>
      <c r="AA450" s="4"/>
      <c r="AS450" s="4" t="s">
        <v>942</v>
      </c>
      <c r="AT450" s="4" t="s">
        <v>943</v>
      </c>
      <c r="AU450" s="4" t="s">
        <v>456</v>
      </c>
      <c r="AV450" s="4" t="s">
        <v>682</v>
      </c>
      <c r="AW450" s="4" t="s">
        <v>701</v>
      </c>
      <c r="AX450" s="4"/>
      <c r="AY450" s="4"/>
      <c r="AZ450" s="4"/>
      <c r="BA450" s="4"/>
      <c r="BB450" s="4"/>
      <c r="BC450" s="4">
        <v>40</v>
      </c>
      <c r="BD450" t="str">
        <f>IF(AND(ADHOC!$G$15="",ADHOC!$S$4=""),"",IF(ADHOC!$G$15&lt;&gt;"",IF(ADHOC!$G$15=LEFT(Domein!$AS450,LEN(ADHOC!$G$15)),MAX(Domein!BD$1:'Domein'!BD449)+1,""),IF(ADHOC!$S$4=LEFT(Domein!$AS450,LEN(ADHOC!$S$4)),MAX(Domein!BD$1:'Domein'!BD449)+1,"")))</f>
        <v/>
      </c>
      <c r="BE450" t="str">
        <f t="shared" si="6"/>
        <v/>
      </c>
    </row>
    <row r="451" spans="20:57" x14ac:dyDescent="0.2">
      <c r="T451" s="4" t="s">
        <v>7491</v>
      </c>
      <c r="Y451" s="4"/>
      <c r="Z451" s="4"/>
      <c r="AA451" s="4"/>
      <c r="AS451" s="4" t="s">
        <v>944</v>
      </c>
      <c r="AT451" s="4" t="s">
        <v>7519</v>
      </c>
      <c r="AU451" s="4" t="s">
        <v>456</v>
      </c>
      <c r="AV451" s="4" t="s">
        <v>682</v>
      </c>
      <c r="AW451" s="4" t="s">
        <v>939</v>
      </c>
      <c r="AX451" s="4"/>
      <c r="AY451" s="4"/>
      <c r="AZ451" s="4"/>
      <c r="BA451" s="4"/>
      <c r="BB451" s="4"/>
      <c r="BC451" s="4">
        <v>40</v>
      </c>
      <c r="BD451" t="str">
        <f>IF(AND(ADHOC!$G$15="",ADHOC!$S$4=""),"",IF(ADHOC!$G$15&lt;&gt;"",IF(ADHOC!$G$15=LEFT(Domein!$AS451,LEN(ADHOC!$G$15)),MAX(Domein!BD$1:'Domein'!BD450)+1,""),IF(ADHOC!$S$4=LEFT(Domein!$AS451,LEN(ADHOC!$S$4)),MAX(Domein!BD$1:'Domein'!BD450)+1,"")))</f>
        <v/>
      </c>
      <c r="BE451" t="str">
        <f t="shared" ref="BE451:BE514" si="7">IFERROR(INDEX($AS$2:$AS$11500,MATCH(ROW()-ROW($BE$1),$BD$2:$BD$11500,0)),"")</f>
        <v/>
      </c>
    </row>
    <row r="452" spans="20:57" x14ac:dyDescent="0.2">
      <c r="T452" s="4" t="s">
        <v>7492</v>
      </c>
      <c r="Y452" s="4"/>
      <c r="Z452" s="4"/>
      <c r="AA452" s="4"/>
      <c r="AS452" s="4" t="s">
        <v>945</v>
      </c>
      <c r="AT452" s="4" t="s">
        <v>7520</v>
      </c>
      <c r="AU452" s="4" t="s">
        <v>456</v>
      </c>
      <c r="AV452" s="4" t="s">
        <v>682</v>
      </c>
      <c r="AW452" s="4" t="s">
        <v>939</v>
      </c>
      <c r="AX452" s="4"/>
      <c r="AY452" s="4"/>
      <c r="AZ452" s="4"/>
      <c r="BA452" s="4"/>
      <c r="BB452" s="4"/>
      <c r="BC452" s="4">
        <v>40</v>
      </c>
      <c r="BD452" t="str">
        <f>IF(AND(ADHOC!$G$15="",ADHOC!$S$4=""),"",IF(ADHOC!$G$15&lt;&gt;"",IF(ADHOC!$G$15=LEFT(Domein!$AS452,LEN(ADHOC!$G$15)),MAX(Domein!BD$1:'Domein'!BD451)+1,""),IF(ADHOC!$S$4=LEFT(Domein!$AS452,LEN(ADHOC!$S$4)),MAX(Domein!BD$1:'Domein'!BD451)+1,"")))</f>
        <v/>
      </c>
      <c r="BE452" t="str">
        <f t="shared" si="7"/>
        <v/>
      </c>
    </row>
    <row r="453" spans="20:57" x14ac:dyDescent="0.2">
      <c r="T453" s="4" t="s">
        <v>647</v>
      </c>
      <c r="Y453" s="4"/>
      <c r="Z453" s="4"/>
      <c r="AA453" s="4"/>
      <c r="AS453" s="4" t="s">
        <v>7521</v>
      </c>
      <c r="AT453" s="4" t="s">
        <v>7522</v>
      </c>
      <c r="AU453" s="4" t="s">
        <v>456</v>
      </c>
      <c r="AV453" s="4" t="s">
        <v>682</v>
      </c>
      <c r="AW453" s="4" t="s">
        <v>939</v>
      </c>
      <c r="AX453" s="4"/>
      <c r="AY453" s="4"/>
      <c r="AZ453" s="4"/>
      <c r="BA453" s="4"/>
      <c r="BB453" s="4"/>
      <c r="BC453" s="4">
        <v>40</v>
      </c>
      <c r="BD453" t="str">
        <f>IF(AND(ADHOC!$G$15="",ADHOC!$S$4=""),"",IF(ADHOC!$G$15&lt;&gt;"",IF(ADHOC!$G$15=LEFT(Domein!$AS453,LEN(ADHOC!$G$15)),MAX(Domein!BD$1:'Domein'!BD452)+1,""),IF(ADHOC!$S$4=LEFT(Domein!$AS453,LEN(ADHOC!$S$4)),MAX(Domein!BD$1:'Domein'!BD452)+1,"")))</f>
        <v/>
      </c>
      <c r="BE453" t="str">
        <f t="shared" si="7"/>
        <v/>
      </c>
    </row>
    <row r="454" spans="20:57" x14ac:dyDescent="0.2">
      <c r="T454" s="4" t="s">
        <v>648</v>
      </c>
      <c r="Y454" s="4"/>
      <c r="Z454" s="4"/>
      <c r="AA454" s="4"/>
      <c r="AS454" s="4" t="s">
        <v>7676</v>
      </c>
      <c r="AT454" s="4" t="s">
        <v>7677</v>
      </c>
      <c r="AU454" s="4" t="s">
        <v>456</v>
      </c>
      <c r="AV454" s="4" t="s">
        <v>682</v>
      </c>
      <c r="AW454" s="4" t="s">
        <v>939</v>
      </c>
      <c r="AX454" s="4"/>
      <c r="AY454" s="4"/>
      <c r="AZ454" s="4"/>
      <c r="BA454" s="4"/>
      <c r="BB454" s="4"/>
      <c r="BC454" s="4">
        <v>40</v>
      </c>
      <c r="BD454" t="str">
        <f>IF(AND(ADHOC!$G$15="",ADHOC!$S$4=""),"",IF(ADHOC!$G$15&lt;&gt;"",IF(ADHOC!$G$15=LEFT(Domein!$AS454,LEN(ADHOC!$G$15)),MAX(Domein!BD$1:'Domein'!BD453)+1,""),IF(ADHOC!$S$4=LEFT(Domein!$AS454,LEN(ADHOC!$S$4)),MAX(Domein!BD$1:'Domein'!BD453)+1,"")))</f>
        <v/>
      </c>
      <c r="BE454" t="str">
        <f t="shared" si="7"/>
        <v/>
      </c>
    </row>
    <row r="455" spans="20:57" x14ac:dyDescent="0.2">
      <c r="T455" s="4" t="s">
        <v>649</v>
      </c>
      <c r="Y455" s="4"/>
      <c r="Z455" s="4"/>
      <c r="AA455" s="4"/>
      <c r="AS455" s="4" t="s">
        <v>946</v>
      </c>
      <c r="AT455" s="4" t="s">
        <v>947</v>
      </c>
      <c r="AU455" s="4" t="s">
        <v>456</v>
      </c>
      <c r="AV455" s="4" t="s">
        <v>682</v>
      </c>
      <c r="AW455" s="4" t="s">
        <v>939</v>
      </c>
      <c r="AX455" s="4"/>
      <c r="AY455" s="4"/>
      <c r="AZ455" s="4"/>
      <c r="BA455" s="4"/>
      <c r="BB455" s="4"/>
      <c r="BC455" s="4">
        <v>40</v>
      </c>
      <c r="BD455" t="str">
        <f>IF(AND(ADHOC!$G$15="",ADHOC!$S$4=""),"",IF(ADHOC!$G$15&lt;&gt;"",IF(ADHOC!$G$15=LEFT(Domein!$AS455,LEN(ADHOC!$G$15)),MAX(Domein!BD$1:'Domein'!BD454)+1,""),IF(ADHOC!$S$4=LEFT(Domein!$AS455,LEN(ADHOC!$S$4)),MAX(Domein!BD$1:'Domein'!BD454)+1,"")))</f>
        <v/>
      </c>
      <c r="BE455" t="str">
        <f t="shared" si="7"/>
        <v/>
      </c>
    </row>
    <row r="456" spans="20:57" x14ac:dyDescent="0.2">
      <c r="T456" s="4" t="s">
        <v>650</v>
      </c>
      <c r="Y456" s="4"/>
      <c r="Z456" s="4"/>
      <c r="AA456" s="4"/>
      <c r="AS456" s="4" t="s">
        <v>948</v>
      </c>
      <c r="AT456" s="4" t="s">
        <v>949</v>
      </c>
      <c r="AU456" s="4" t="s">
        <v>456</v>
      </c>
      <c r="AV456" s="4" t="s">
        <v>682</v>
      </c>
      <c r="AW456" s="4" t="s">
        <v>939</v>
      </c>
      <c r="AX456" s="4"/>
      <c r="AY456" s="4"/>
      <c r="AZ456" s="4"/>
      <c r="BA456" s="4"/>
      <c r="BB456" s="4"/>
      <c r="BC456" s="4">
        <v>40</v>
      </c>
      <c r="BD456" t="str">
        <f>IF(AND(ADHOC!$G$15="",ADHOC!$S$4=""),"",IF(ADHOC!$G$15&lt;&gt;"",IF(ADHOC!$G$15=LEFT(Domein!$AS456,LEN(ADHOC!$G$15)),MAX(Domein!BD$1:'Domein'!BD455)+1,""),IF(ADHOC!$S$4=LEFT(Domein!$AS456,LEN(ADHOC!$S$4)),MAX(Domein!BD$1:'Domein'!BD455)+1,"")))</f>
        <v/>
      </c>
      <c r="BE456" t="str">
        <f t="shared" si="7"/>
        <v/>
      </c>
    </row>
    <row r="457" spans="20:57" x14ac:dyDescent="0.2">
      <c r="T457" s="4" t="s">
        <v>651</v>
      </c>
      <c r="Y457" s="4"/>
      <c r="Z457" s="4"/>
      <c r="AA457" s="4"/>
      <c r="AS457" s="4" t="s">
        <v>32270</v>
      </c>
      <c r="AT457" s="4" t="s">
        <v>32271</v>
      </c>
      <c r="AU457" s="4" t="s">
        <v>456</v>
      </c>
      <c r="AV457" s="4" t="s">
        <v>682</v>
      </c>
      <c r="AW457" s="4" t="s">
        <v>701</v>
      </c>
      <c r="AX457" s="4"/>
      <c r="AY457" s="4"/>
      <c r="AZ457" s="4"/>
      <c r="BA457" s="4"/>
      <c r="BB457" s="4"/>
      <c r="BC457" s="4">
        <v>40</v>
      </c>
      <c r="BD457" t="str">
        <f>IF(AND(ADHOC!$G$15="",ADHOC!$S$4=""),"",IF(ADHOC!$G$15&lt;&gt;"",IF(ADHOC!$G$15=LEFT(Domein!$AS457,LEN(ADHOC!$G$15)),MAX(Domein!BD$1:'Domein'!BD456)+1,""),IF(ADHOC!$S$4=LEFT(Domein!$AS457,LEN(ADHOC!$S$4)),MAX(Domein!BD$1:'Domein'!BD456)+1,"")))</f>
        <v/>
      </c>
      <c r="BE457" t="str">
        <f t="shared" si="7"/>
        <v/>
      </c>
    </row>
    <row r="458" spans="20:57" x14ac:dyDescent="0.2">
      <c r="T458" s="4" t="s">
        <v>652</v>
      </c>
      <c r="Y458" s="4"/>
      <c r="Z458" s="4"/>
      <c r="AA458" s="4"/>
      <c r="AS458" s="4" t="s">
        <v>950</v>
      </c>
      <c r="AT458" s="4" t="s">
        <v>951</v>
      </c>
      <c r="AU458" s="4" t="s">
        <v>456</v>
      </c>
      <c r="AV458" s="4" t="s">
        <v>682</v>
      </c>
      <c r="AW458" s="4" t="s">
        <v>939</v>
      </c>
      <c r="AX458" s="4"/>
      <c r="AY458" s="4"/>
      <c r="AZ458" s="4"/>
      <c r="BA458" s="4"/>
      <c r="BB458" s="4"/>
      <c r="BC458" s="4">
        <v>40</v>
      </c>
      <c r="BD458" t="str">
        <f>IF(AND(ADHOC!$G$15="",ADHOC!$S$4=""),"",IF(ADHOC!$G$15&lt;&gt;"",IF(ADHOC!$G$15=LEFT(Domein!$AS458,LEN(ADHOC!$G$15)),MAX(Domein!BD$1:'Domein'!BD457)+1,""),IF(ADHOC!$S$4=LEFT(Domein!$AS458,LEN(ADHOC!$S$4)),MAX(Domein!BD$1:'Domein'!BD457)+1,"")))</f>
        <v/>
      </c>
      <c r="BE458" t="str">
        <f t="shared" si="7"/>
        <v/>
      </c>
    </row>
    <row r="459" spans="20:57" x14ac:dyDescent="0.2">
      <c r="T459" s="4" t="s">
        <v>653</v>
      </c>
      <c r="Y459" s="4"/>
      <c r="Z459" s="4"/>
      <c r="AA459" s="4"/>
      <c r="AS459" s="4" t="s">
        <v>952</v>
      </c>
      <c r="AT459" s="4" t="s">
        <v>953</v>
      </c>
      <c r="AU459" s="4" t="s">
        <v>456</v>
      </c>
      <c r="AV459" s="4" t="s">
        <v>682</v>
      </c>
      <c r="AW459" s="4" t="s">
        <v>939</v>
      </c>
      <c r="AX459" s="4"/>
      <c r="AY459" s="4"/>
      <c r="AZ459" s="4"/>
      <c r="BA459" s="4"/>
      <c r="BB459" s="4"/>
      <c r="BC459" s="4">
        <v>40</v>
      </c>
      <c r="BD459" t="str">
        <f>IF(AND(ADHOC!$G$15="",ADHOC!$S$4=""),"",IF(ADHOC!$G$15&lt;&gt;"",IF(ADHOC!$G$15=LEFT(Domein!$AS459,LEN(ADHOC!$G$15)),MAX(Domein!BD$1:'Domein'!BD458)+1,""),IF(ADHOC!$S$4=LEFT(Domein!$AS459,LEN(ADHOC!$S$4)),MAX(Domein!BD$1:'Domein'!BD458)+1,"")))</f>
        <v/>
      </c>
      <c r="BE459" t="str">
        <f t="shared" si="7"/>
        <v/>
      </c>
    </row>
    <row r="460" spans="20:57" x14ac:dyDescent="0.2">
      <c r="T460" s="4" t="s">
        <v>654</v>
      </c>
      <c r="Y460" s="4"/>
      <c r="Z460" s="4"/>
      <c r="AA460" s="4"/>
      <c r="AS460" s="4" t="s">
        <v>954</v>
      </c>
      <c r="AT460" s="4" t="s">
        <v>955</v>
      </c>
      <c r="AU460" s="4" t="s">
        <v>456</v>
      </c>
      <c r="AV460" s="4" t="s">
        <v>682</v>
      </c>
      <c r="AW460" s="4" t="s">
        <v>939</v>
      </c>
      <c r="AX460" s="4"/>
      <c r="AY460" s="4"/>
      <c r="AZ460" s="4"/>
      <c r="BA460" s="4"/>
      <c r="BB460" s="4"/>
      <c r="BC460" s="4">
        <v>40</v>
      </c>
      <c r="BD460" t="str">
        <f>IF(AND(ADHOC!$G$15="",ADHOC!$S$4=""),"",IF(ADHOC!$G$15&lt;&gt;"",IF(ADHOC!$G$15=LEFT(Domein!$AS460,LEN(ADHOC!$G$15)),MAX(Domein!BD$1:'Domein'!BD459)+1,""),IF(ADHOC!$S$4=LEFT(Domein!$AS460,LEN(ADHOC!$S$4)),MAX(Domein!BD$1:'Domein'!BD459)+1,"")))</f>
        <v/>
      </c>
      <c r="BE460" t="str">
        <f t="shared" si="7"/>
        <v/>
      </c>
    </row>
    <row r="461" spans="20:57" x14ac:dyDescent="0.2">
      <c r="T461" s="4" t="s">
        <v>655</v>
      </c>
      <c r="Y461" s="4"/>
      <c r="Z461" s="4"/>
      <c r="AA461" s="4"/>
      <c r="AS461" s="4" t="s">
        <v>956</v>
      </c>
      <c r="AT461" s="4" t="s">
        <v>957</v>
      </c>
      <c r="AU461" s="4" t="s">
        <v>456</v>
      </c>
      <c r="AV461" s="4" t="s">
        <v>682</v>
      </c>
      <c r="AW461" s="4" t="s">
        <v>939</v>
      </c>
      <c r="AX461" s="4"/>
      <c r="AY461" s="4"/>
      <c r="AZ461" s="4"/>
      <c r="BA461" s="4"/>
      <c r="BB461" s="4"/>
      <c r="BC461" s="4">
        <v>40</v>
      </c>
      <c r="BD461" t="str">
        <f>IF(AND(ADHOC!$G$15="",ADHOC!$S$4=""),"",IF(ADHOC!$G$15&lt;&gt;"",IF(ADHOC!$G$15=LEFT(Domein!$AS461,LEN(ADHOC!$G$15)),MAX(Domein!BD$1:'Domein'!BD460)+1,""),IF(ADHOC!$S$4=LEFT(Domein!$AS461,LEN(ADHOC!$S$4)),MAX(Domein!BD$1:'Domein'!BD460)+1,"")))</f>
        <v/>
      </c>
      <c r="BE461" t="str">
        <f t="shared" si="7"/>
        <v/>
      </c>
    </row>
    <row r="462" spans="20:57" x14ac:dyDescent="0.2">
      <c r="T462" s="4" t="s">
        <v>7493</v>
      </c>
      <c r="Y462" s="4"/>
      <c r="Z462" s="4"/>
      <c r="AA462" s="4"/>
      <c r="AS462" s="4" t="s">
        <v>958</v>
      </c>
      <c r="AT462" s="4" t="s">
        <v>959</v>
      </c>
      <c r="AU462" s="4" t="s">
        <v>456</v>
      </c>
      <c r="AV462" s="4" t="s">
        <v>682</v>
      </c>
      <c r="AW462" s="4" t="s">
        <v>939</v>
      </c>
      <c r="AX462" s="4"/>
      <c r="AY462" s="4"/>
      <c r="AZ462" s="4"/>
      <c r="BA462" s="4"/>
      <c r="BB462" s="4"/>
      <c r="BC462" s="4">
        <v>40</v>
      </c>
      <c r="BD462" t="str">
        <f>IF(AND(ADHOC!$G$15="",ADHOC!$S$4=""),"",IF(ADHOC!$G$15&lt;&gt;"",IF(ADHOC!$G$15=LEFT(Domein!$AS462,LEN(ADHOC!$G$15)),MAX(Domein!BD$1:'Domein'!BD461)+1,""),IF(ADHOC!$S$4=LEFT(Domein!$AS462,LEN(ADHOC!$S$4)),MAX(Domein!BD$1:'Domein'!BD461)+1,"")))</f>
        <v/>
      </c>
      <c r="BE462" t="str">
        <f t="shared" si="7"/>
        <v/>
      </c>
    </row>
    <row r="463" spans="20:57" x14ac:dyDescent="0.2">
      <c r="T463" s="4" t="s">
        <v>656</v>
      </c>
      <c r="Y463" s="4"/>
      <c r="Z463" s="4"/>
      <c r="AA463" s="4"/>
      <c r="AS463" s="4" t="s">
        <v>960</v>
      </c>
      <c r="AT463" s="4" t="s">
        <v>961</v>
      </c>
      <c r="AU463" s="4" t="s">
        <v>456</v>
      </c>
      <c r="AV463" s="4" t="s">
        <v>682</v>
      </c>
      <c r="AW463" s="4" t="s">
        <v>939</v>
      </c>
      <c r="AX463" s="4"/>
      <c r="AY463" s="4"/>
      <c r="AZ463" s="4"/>
      <c r="BA463" s="4"/>
      <c r="BB463" s="4"/>
      <c r="BC463" s="4">
        <v>40</v>
      </c>
      <c r="BD463" t="str">
        <f>IF(AND(ADHOC!$G$15="",ADHOC!$S$4=""),"",IF(ADHOC!$G$15&lt;&gt;"",IF(ADHOC!$G$15=LEFT(Domein!$AS463,LEN(ADHOC!$G$15)),MAX(Domein!BD$1:'Domein'!BD462)+1,""),IF(ADHOC!$S$4=LEFT(Domein!$AS463,LEN(ADHOC!$S$4)),MAX(Domein!BD$1:'Domein'!BD462)+1,"")))</f>
        <v/>
      </c>
      <c r="BE463" t="str">
        <f t="shared" si="7"/>
        <v/>
      </c>
    </row>
    <row r="464" spans="20:57" x14ac:dyDescent="0.2">
      <c r="T464" s="4" t="s">
        <v>8394</v>
      </c>
      <c r="Y464" s="4"/>
      <c r="Z464" s="4"/>
      <c r="AA464" s="4"/>
      <c r="AS464" s="4" t="s">
        <v>962</v>
      </c>
      <c r="AT464" s="4" t="s">
        <v>6978</v>
      </c>
      <c r="AU464" s="4" t="s">
        <v>463</v>
      </c>
      <c r="AV464" s="4" t="s">
        <v>682</v>
      </c>
      <c r="AW464" s="4" t="s">
        <v>701</v>
      </c>
      <c r="AX464" s="4"/>
      <c r="AY464" s="4"/>
      <c r="AZ464" s="4"/>
      <c r="BA464" s="4"/>
      <c r="BB464" s="4"/>
      <c r="BC464" s="4">
        <v>40</v>
      </c>
      <c r="BD464" t="str">
        <f>IF(AND(ADHOC!$G$15="",ADHOC!$S$4=""),"",IF(ADHOC!$G$15&lt;&gt;"",IF(ADHOC!$G$15=LEFT(Domein!$AS464,LEN(ADHOC!$G$15)),MAX(Domein!BD$1:'Domein'!BD463)+1,""),IF(ADHOC!$S$4=LEFT(Domein!$AS464,LEN(ADHOC!$S$4)),MAX(Domein!BD$1:'Domein'!BD463)+1,"")))</f>
        <v/>
      </c>
      <c r="BE464" t="str">
        <f t="shared" si="7"/>
        <v/>
      </c>
    </row>
    <row r="465" spans="20:57" x14ac:dyDescent="0.2">
      <c r="T465" s="4" t="s">
        <v>657</v>
      </c>
      <c r="Y465" s="4"/>
      <c r="Z465" s="4"/>
      <c r="AA465" s="4"/>
      <c r="AS465" s="4" t="s">
        <v>963</v>
      </c>
      <c r="AT465" s="4" t="s">
        <v>964</v>
      </c>
      <c r="AU465" s="4" t="s">
        <v>463</v>
      </c>
      <c r="AV465" s="4" t="s">
        <v>682</v>
      </c>
      <c r="AW465" s="4" t="s">
        <v>701</v>
      </c>
      <c r="AX465" s="4"/>
      <c r="AY465" s="4"/>
      <c r="AZ465" s="4"/>
      <c r="BA465" s="4"/>
      <c r="BB465" s="4"/>
      <c r="BC465" s="4">
        <v>40</v>
      </c>
      <c r="BD465" t="str">
        <f>IF(AND(ADHOC!$G$15="",ADHOC!$S$4=""),"",IF(ADHOC!$G$15&lt;&gt;"",IF(ADHOC!$G$15=LEFT(Domein!$AS465,LEN(ADHOC!$G$15)),MAX(Domein!BD$1:'Domein'!BD464)+1,""),IF(ADHOC!$S$4=LEFT(Domein!$AS465,LEN(ADHOC!$S$4)),MAX(Domein!BD$1:'Domein'!BD464)+1,"")))</f>
        <v/>
      </c>
      <c r="BE465" t="str">
        <f t="shared" si="7"/>
        <v/>
      </c>
    </row>
    <row r="466" spans="20:57" x14ac:dyDescent="0.2">
      <c r="T466" s="4" t="s">
        <v>6949</v>
      </c>
      <c r="Y466" s="4"/>
      <c r="Z466" s="4"/>
      <c r="AA466" s="4"/>
      <c r="AS466" s="4" t="s">
        <v>965</v>
      </c>
      <c r="AT466" s="4" t="s">
        <v>966</v>
      </c>
      <c r="AU466" s="4" t="s">
        <v>463</v>
      </c>
      <c r="AV466" s="4" t="s">
        <v>682</v>
      </c>
      <c r="AW466" s="4" t="s">
        <v>701</v>
      </c>
      <c r="AX466" s="4"/>
      <c r="AY466" s="4"/>
      <c r="AZ466" s="4"/>
      <c r="BA466" s="4"/>
      <c r="BB466" s="4"/>
      <c r="BC466" s="4">
        <v>40</v>
      </c>
      <c r="BD466" t="str">
        <f>IF(AND(ADHOC!$G$15="",ADHOC!$S$4=""),"",IF(ADHOC!$G$15&lt;&gt;"",IF(ADHOC!$G$15=LEFT(Domein!$AS466,LEN(ADHOC!$G$15)),MAX(Domein!BD$1:'Domein'!BD465)+1,""),IF(ADHOC!$S$4=LEFT(Domein!$AS466,LEN(ADHOC!$S$4)),MAX(Domein!BD$1:'Domein'!BD465)+1,"")))</f>
        <v/>
      </c>
      <c r="BE466" t="str">
        <f t="shared" si="7"/>
        <v/>
      </c>
    </row>
    <row r="467" spans="20:57" x14ac:dyDescent="0.2">
      <c r="T467" s="4" t="s">
        <v>658</v>
      </c>
      <c r="Y467" s="4"/>
      <c r="Z467" s="4"/>
      <c r="AA467" s="4"/>
      <c r="AS467" s="4" t="s">
        <v>967</v>
      </c>
      <c r="AT467" s="4" t="s">
        <v>968</v>
      </c>
      <c r="AU467" s="4" t="s">
        <v>456</v>
      </c>
      <c r="AV467" s="4" t="s">
        <v>682</v>
      </c>
      <c r="AW467" s="4" t="s">
        <v>701</v>
      </c>
      <c r="AX467" s="4"/>
      <c r="AY467" s="4"/>
      <c r="AZ467" s="4"/>
      <c r="BA467" s="4"/>
      <c r="BB467" s="4"/>
      <c r="BC467" s="4">
        <v>40</v>
      </c>
      <c r="BD467" t="str">
        <f>IF(AND(ADHOC!$G$15="",ADHOC!$S$4=""),"",IF(ADHOC!$G$15&lt;&gt;"",IF(ADHOC!$G$15=LEFT(Domein!$AS467,LEN(ADHOC!$G$15)),MAX(Domein!BD$1:'Domein'!BD466)+1,""),IF(ADHOC!$S$4=LEFT(Domein!$AS467,LEN(ADHOC!$S$4)),MAX(Domein!BD$1:'Domein'!BD466)+1,"")))</f>
        <v/>
      </c>
      <c r="BE467" t="str">
        <f t="shared" si="7"/>
        <v/>
      </c>
    </row>
    <row r="468" spans="20:57" x14ac:dyDescent="0.2">
      <c r="T468" s="4" t="s">
        <v>659</v>
      </c>
      <c r="Y468" s="4"/>
      <c r="Z468" s="4"/>
      <c r="AA468" s="4"/>
      <c r="AS468" s="4" t="s">
        <v>969</v>
      </c>
      <c r="AT468" s="4" t="s">
        <v>970</v>
      </c>
      <c r="AU468" s="4" t="s">
        <v>456</v>
      </c>
      <c r="AV468" s="4" t="s">
        <v>682</v>
      </c>
      <c r="AW468" s="4" t="s">
        <v>701</v>
      </c>
      <c r="AX468" s="4"/>
      <c r="AY468" s="4"/>
      <c r="AZ468" s="4"/>
      <c r="BA468" s="4"/>
      <c r="BB468" s="4"/>
      <c r="BC468" s="4">
        <v>40</v>
      </c>
      <c r="BD468" t="str">
        <f>IF(AND(ADHOC!$G$15="",ADHOC!$S$4=""),"",IF(ADHOC!$G$15&lt;&gt;"",IF(ADHOC!$G$15=LEFT(Domein!$AS468,LEN(ADHOC!$G$15)),MAX(Domein!BD$1:'Domein'!BD467)+1,""),IF(ADHOC!$S$4=LEFT(Domein!$AS468,LEN(ADHOC!$S$4)),MAX(Domein!BD$1:'Domein'!BD467)+1,"")))</f>
        <v/>
      </c>
      <c r="BE468" t="str">
        <f t="shared" si="7"/>
        <v/>
      </c>
    </row>
    <row r="469" spans="20:57" x14ac:dyDescent="0.2">
      <c r="T469" s="4" t="s">
        <v>6950</v>
      </c>
      <c r="Y469" s="4"/>
      <c r="Z469" s="4"/>
      <c r="AA469" s="4"/>
      <c r="AS469" s="4" t="s">
        <v>971</v>
      </c>
      <c r="AT469" s="4" t="s">
        <v>972</v>
      </c>
      <c r="AU469" s="4" t="s">
        <v>463</v>
      </c>
      <c r="AV469" s="4" t="s">
        <v>682</v>
      </c>
      <c r="AW469" s="4" t="s">
        <v>701</v>
      </c>
      <c r="AX469" s="4"/>
      <c r="AY469" s="4"/>
      <c r="AZ469" s="4"/>
      <c r="BA469" s="4"/>
      <c r="BB469" s="4"/>
      <c r="BC469" s="4">
        <v>40</v>
      </c>
      <c r="BD469" t="str">
        <f>IF(AND(ADHOC!$G$15="",ADHOC!$S$4=""),"",IF(ADHOC!$G$15&lt;&gt;"",IF(ADHOC!$G$15=LEFT(Domein!$AS469,LEN(ADHOC!$G$15)),MAX(Domein!BD$1:'Domein'!BD468)+1,""),IF(ADHOC!$S$4=LEFT(Domein!$AS469,LEN(ADHOC!$S$4)),MAX(Domein!BD$1:'Domein'!BD468)+1,"")))</f>
        <v/>
      </c>
      <c r="BE469" t="str">
        <f t="shared" si="7"/>
        <v/>
      </c>
    </row>
    <row r="470" spans="20:57" x14ac:dyDescent="0.2">
      <c r="T470" s="4" t="s">
        <v>7494</v>
      </c>
      <c r="Y470" s="4"/>
      <c r="Z470" s="4"/>
      <c r="AA470" s="4"/>
      <c r="AS470" s="4" t="s">
        <v>973</v>
      </c>
      <c r="AT470" s="4" t="s">
        <v>974</v>
      </c>
      <c r="AU470" s="4" t="s">
        <v>456</v>
      </c>
      <c r="AV470" s="4" t="s">
        <v>682</v>
      </c>
      <c r="AW470" s="4" t="s">
        <v>701</v>
      </c>
      <c r="AX470" s="4"/>
      <c r="AY470" s="4"/>
      <c r="AZ470" s="4"/>
      <c r="BA470" s="4"/>
      <c r="BB470" s="4"/>
      <c r="BC470" s="4">
        <v>40</v>
      </c>
      <c r="BD470" t="str">
        <f>IF(AND(ADHOC!$G$15="",ADHOC!$S$4=""),"",IF(ADHOC!$G$15&lt;&gt;"",IF(ADHOC!$G$15=LEFT(Domein!$AS470,LEN(ADHOC!$G$15)),MAX(Domein!BD$1:'Domein'!BD469)+1,""),IF(ADHOC!$S$4=LEFT(Domein!$AS470,LEN(ADHOC!$S$4)),MAX(Domein!BD$1:'Domein'!BD469)+1,"")))</f>
        <v/>
      </c>
      <c r="BE470" t="str">
        <f t="shared" si="7"/>
        <v/>
      </c>
    </row>
    <row r="471" spans="20:57" x14ac:dyDescent="0.2">
      <c r="T471" s="4" t="s">
        <v>660</v>
      </c>
      <c r="Y471" s="4"/>
      <c r="Z471" s="4"/>
      <c r="AA471" s="4"/>
      <c r="AS471" s="4" t="s">
        <v>975</v>
      </c>
      <c r="AT471" s="4" t="s">
        <v>8403</v>
      </c>
      <c r="AU471" s="4" t="s">
        <v>456</v>
      </c>
      <c r="AV471" s="4" t="s">
        <v>682</v>
      </c>
      <c r="AW471" s="4" t="s">
        <v>701</v>
      </c>
      <c r="AX471" s="4"/>
      <c r="AY471" s="4"/>
      <c r="AZ471" s="4"/>
      <c r="BA471" s="4"/>
      <c r="BB471" s="4"/>
      <c r="BC471" s="4">
        <v>40</v>
      </c>
      <c r="BD471" t="str">
        <f>IF(AND(ADHOC!$G$15="",ADHOC!$S$4=""),"",IF(ADHOC!$G$15&lt;&gt;"",IF(ADHOC!$G$15=LEFT(Domein!$AS471,LEN(ADHOC!$G$15)),MAX(Domein!BD$1:'Domein'!BD470)+1,""),IF(ADHOC!$S$4=LEFT(Domein!$AS471,LEN(ADHOC!$S$4)),MAX(Domein!BD$1:'Domein'!BD470)+1,"")))</f>
        <v/>
      </c>
      <c r="BE471" t="str">
        <f t="shared" si="7"/>
        <v/>
      </c>
    </row>
    <row r="472" spans="20:57" x14ac:dyDescent="0.2">
      <c r="T472" s="4" t="s">
        <v>8495</v>
      </c>
      <c r="Y472" s="4"/>
      <c r="Z472" s="4"/>
      <c r="AA472" s="4"/>
      <c r="AS472" s="4" t="s">
        <v>976</v>
      </c>
      <c r="AT472" s="4" t="s">
        <v>940</v>
      </c>
      <c r="AU472" s="4" t="s">
        <v>456</v>
      </c>
      <c r="AV472" s="4" t="s">
        <v>682</v>
      </c>
      <c r="AW472" s="4" t="s">
        <v>701</v>
      </c>
      <c r="AX472" s="4"/>
      <c r="AY472" s="4"/>
      <c r="AZ472" s="4"/>
      <c r="BA472" s="4"/>
      <c r="BB472" s="4"/>
      <c r="BC472" s="4">
        <v>40</v>
      </c>
      <c r="BD472" t="str">
        <f>IF(AND(ADHOC!$G$15="",ADHOC!$S$4=""),"",IF(ADHOC!$G$15&lt;&gt;"",IF(ADHOC!$G$15=LEFT(Domein!$AS472,LEN(ADHOC!$G$15)),MAX(Domein!BD$1:'Domein'!BD471)+1,""),IF(ADHOC!$S$4=LEFT(Domein!$AS472,LEN(ADHOC!$S$4)),MAX(Domein!BD$1:'Domein'!BD471)+1,"")))</f>
        <v/>
      </c>
      <c r="BE472" t="str">
        <f t="shared" si="7"/>
        <v/>
      </c>
    </row>
    <row r="473" spans="20:57" x14ac:dyDescent="0.2">
      <c r="T473" s="4" t="s">
        <v>13689</v>
      </c>
      <c r="Y473" s="4"/>
      <c r="Z473" s="4"/>
      <c r="AA473" s="4"/>
      <c r="AS473" s="4" t="s">
        <v>977</v>
      </c>
      <c r="AT473" s="4" t="s">
        <v>8610</v>
      </c>
      <c r="AU473" s="4" t="s">
        <v>463</v>
      </c>
      <c r="AV473" s="4" t="s">
        <v>682</v>
      </c>
      <c r="AW473" s="4" t="s">
        <v>701</v>
      </c>
      <c r="AX473" s="4"/>
      <c r="AY473" s="4">
        <v>194986</v>
      </c>
      <c r="AZ473" s="4">
        <v>472531</v>
      </c>
      <c r="BA473" s="4" t="s">
        <v>22042</v>
      </c>
      <c r="BB473" s="4" t="s">
        <v>22043</v>
      </c>
      <c r="BC473" s="4">
        <v>40</v>
      </c>
      <c r="BD473" t="str">
        <f>IF(AND(ADHOC!$G$15="",ADHOC!$S$4=""),"",IF(ADHOC!$G$15&lt;&gt;"",IF(ADHOC!$G$15=LEFT(Domein!$AS473,LEN(ADHOC!$G$15)),MAX(Domein!BD$1:'Domein'!BD472)+1,""),IF(ADHOC!$S$4=LEFT(Domein!$AS473,LEN(ADHOC!$S$4)),MAX(Domein!BD$1:'Domein'!BD472)+1,"")))</f>
        <v/>
      </c>
      <c r="BE473" t="str">
        <f t="shared" si="7"/>
        <v/>
      </c>
    </row>
    <row r="474" spans="20:57" x14ac:dyDescent="0.2">
      <c r="T474" s="4" t="s">
        <v>13690</v>
      </c>
      <c r="Y474" s="4"/>
      <c r="Z474" s="4"/>
      <c r="AA474" s="4"/>
      <c r="AS474" s="4" t="s">
        <v>978</v>
      </c>
      <c r="AT474" s="4" t="s">
        <v>979</v>
      </c>
      <c r="AU474" s="4" t="s">
        <v>456</v>
      </c>
      <c r="AV474" s="4" t="s">
        <v>683</v>
      </c>
      <c r="AW474" s="4" t="s">
        <v>939</v>
      </c>
      <c r="AX474" s="4"/>
      <c r="AY474" s="4"/>
      <c r="AZ474" s="4"/>
      <c r="BA474" s="4"/>
      <c r="BB474" s="4"/>
      <c r="BC474" s="4">
        <v>40</v>
      </c>
      <c r="BD474" t="str">
        <f>IF(AND(ADHOC!$G$15="",ADHOC!$S$4=""),"",IF(ADHOC!$G$15&lt;&gt;"",IF(ADHOC!$G$15=LEFT(Domein!$AS474,LEN(ADHOC!$G$15)),MAX(Domein!BD$1:'Domein'!BD473)+1,""),IF(ADHOC!$S$4=LEFT(Domein!$AS474,LEN(ADHOC!$S$4)),MAX(Domein!BD$1:'Domein'!BD473)+1,"")))</f>
        <v/>
      </c>
      <c r="BE474" t="str">
        <f t="shared" si="7"/>
        <v/>
      </c>
    </row>
    <row r="475" spans="20:57" x14ac:dyDescent="0.2">
      <c r="T475" s="4" t="s">
        <v>17108</v>
      </c>
      <c r="Y475" s="4"/>
      <c r="Z475" s="4"/>
      <c r="AA475" s="4"/>
      <c r="AS475" s="4" t="s">
        <v>980</v>
      </c>
      <c r="AT475" s="4" t="s">
        <v>981</v>
      </c>
      <c r="AU475" s="4" t="s">
        <v>463</v>
      </c>
      <c r="AV475" s="4" t="s">
        <v>683</v>
      </c>
      <c r="AW475" s="4" t="s">
        <v>701</v>
      </c>
      <c r="AX475" s="4"/>
      <c r="AY475" s="4"/>
      <c r="AZ475" s="4"/>
      <c r="BA475" s="4"/>
      <c r="BB475" s="4"/>
      <c r="BC475" s="4">
        <v>40</v>
      </c>
      <c r="BD475" t="str">
        <f>IF(AND(ADHOC!$G$15="",ADHOC!$S$4=""),"",IF(ADHOC!$G$15&lt;&gt;"",IF(ADHOC!$G$15=LEFT(Domein!$AS475,LEN(ADHOC!$G$15)),MAX(Domein!BD$1:'Domein'!BD474)+1,""),IF(ADHOC!$S$4=LEFT(Domein!$AS475,LEN(ADHOC!$S$4)),MAX(Domein!BD$1:'Domein'!BD474)+1,"")))</f>
        <v/>
      </c>
      <c r="BE475" t="str">
        <f t="shared" si="7"/>
        <v/>
      </c>
    </row>
    <row r="476" spans="20:57" x14ac:dyDescent="0.2">
      <c r="T476" s="4" t="s">
        <v>7008</v>
      </c>
      <c r="Y476" s="4"/>
      <c r="Z476" s="4"/>
      <c r="AA476" s="4"/>
      <c r="AS476" s="4" t="s">
        <v>982</v>
      </c>
      <c r="AT476" s="4" t="s">
        <v>983</v>
      </c>
      <c r="AU476" s="4" t="s">
        <v>456</v>
      </c>
      <c r="AV476" s="4" t="s">
        <v>683</v>
      </c>
      <c r="AW476" s="4" t="s">
        <v>701</v>
      </c>
      <c r="AX476" s="4"/>
      <c r="AY476" s="4"/>
      <c r="AZ476" s="4"/>
      <c r="BA476" s="4"/>
      <c r="BB476" s="4"/>
      <c r="BC476" s="4">
        <v>40</v>
      </c>
      <c r="BD476" t="str">
        <f>IF(AND(ADHOC!$G$15="",ADHOC!$S$4=""),"",IF(ADHOC!$G$15&lt;&gt;"",IF(ADHOC!$G$15=LEFT(Domein!$AS476,LEN(ADHOC!$G$15)),MAX(Domein!BD$1:'Domein'!BD475)+1,""),IF(ADHOC!$S$4=LEFT(Domein!$AS476,LEN(ADHOC!$S$4)),MAX(Domein!BD$1:'Domein'!BD475)+1,"")))</f>
        <v/>
      </c>
      <c r="BE476" t="str">
        <f t="shared" si="7"/>
        <v/>
      </c>
    </row>
    <row r="477" spans="20:57" x14ac:dyDescent="0.2">
      <c r="T477" s="4" t="s">
        <v>11960</v>
      </c>
      <c r="Y477" s="4"/>
      <c r="Z477" s="4"/>
      <c r="AA477" s="4"/>
      <c r="AS477" s="4" t="s">
        <v>984</v>
      </c>
      <c r="AT477" s="4" t="s">
        <v>8611</v>
      </c>
      <c r="AU477" s="4" t="s">
        <v>463</v>
      </c>
      <c r="AV477" s="4" t="s">
        <v>683</v>
      </c>
      <c r="AW477" s="4" t="s">
        <v>701</v>
      </c>
      <c r="AX477" s="4"/>
      <c r="AY477" s="4">
        <v>209698</v>
      </c>
      <c r="AZ477" s="4">
        <v>456396</v>
      </c>
      <c r="BA477" s="4" t="s">
        <v>22044</v>
      </c>
      <c r="BB477" s="4" t="s">
        <v>22045</v>
      </c>
      <c r="BC477" s="4">
        <v>40</v>
      </c>
      <c r="BD477" t="str">
        <f>IF(AND(ADHOC!$G$15="",ADHOC!$S$4=""),"",IF(ADHOC!$G$15&lt;&gt;"",IF(ADHOC!$G$15=LEFT(Domein!$AS477,LEN(ADHOC!$G$15)),MAX(Domein!BD$1:'Domein'!BD476)+1,""),IF(ADHOC!$S$4=LEFT(Domein!$AS477,LEN(ADHOC!$S$4)),MAX(Domein!BD$1:'Domein'!BD476)+1,"")))</f>
        <v/>
      </c>
      <c r="BE477" t="str">
        <f t="shared" si="7"/>
        <v/>
      </c>
    </row>
    <row r="478" spans="20:57" x14ac:dyDescent="0.2">
      <c r="T478" s="4" t="s">
        <v>8496</v>
      </c>
      <c r="Y478" s="4"/>
      <c r="Z478" s="4"/>
      <c r="AA478" s="4"/>
      <c r="AS478" s="4" t="s">
        <v>985</v>
      </c>
      <c r="AT478" s="4" t="s">
        <v>986</v>
      </c>
      <c r="AU478" s="4" t="s">
        <v>456</v>
      </c>
      <c r="AV478" s="4" t="s">
        <v>684</v>
      </c>
      <c r="AW478" s="4" t="s">
        <v>939</v>
      </c>
      <c r="AX478" s="4"/>
      <c r="AY478" s="4"/>
      <c r="AZ478" s="4"/>
      <c r="BA478" s="4"/>
      <c r="BB478" s="4"/>
      <c r="BC478" s="4">
        <v>40</v>
      </c>
      <c r="BD478" t="str">
        <f>IF(AND(ADHOC!$G$15="",ADHOC!$S$4=""),"",IF(ADHOC!$G$15&lt;&gt;"",IF(ADHOC!$G$15=LEFT(Domein!$AS478,LEN(ADHOC!$G$15)),MAX(Domein!BD$1:'Domein'!BD477)+1,""),IF(ADHOC!$S$4=LEFT(Domein!$AS478,LEN(ADHOC!$S$4)),MAX(Domein!BD$1:'Domein'!BD477)+1,"")))</f>
        <v/>
      </c>
      <c r="BE478" t="str">
        <f t="shared" si="7"/>
        <v/>
      </c>
    </row>
    <row r="479" spans="20:57" x14ac:dyDescent="0.2">
      <c r="T479" s="4" t="s">
        <v>13691</v>
      </c>
      <c r="Y479" s="4"/>
      <c r="Z479" s="4"/>
      <c r="AA479" s="4"/>
      <c r="AS479" s="4" t="s">
        <v>987</v>
      </c>
      <c r="AT479" s="4" t="s">
        <v>988</v>
      </c>
      <c r="AU479" s="4" t="s">
        <v>456</v>
      </c>
      <c r="AV479" s="4" t="s">
        <v>684</v>
      </c>
      <c r="AW479" s="4" t="s">
        <v>939</v>
      </c>
      <c r="AX479" s="4"/>
      <c r="AY479" s="4"/>
      <c r="AZ479" s="4"/>
      <c r="BA479" s="4"/>
      <c r="BB479" s="4"/>
      <c r="BC479" s="4">
        <v>40</v>
      </c>
      <c r="BD479" t="str">
        <f>IF(AND(ADHOC!$G$15="",ADHOC!$S$4=""),"",IF(ADHOC!$G$15&lt;&gt;"",IF(ADHOC!$G$15=LEFT(Domein!$AS479,LEN(ADHOC!$G$15)),MAX(Domein!BD$1:'Domein'!BD478)+1,""),IF(ADHOC!$S$4=LEFT(Domein!$AS479,LEN(ADHOC!$S$4)),MAX(Domein!BD$1:'Domein'!BD478)+1,"")))</f>
        <v/>
      </c>
      <c r="BE479" t="str">
        <f t="shared" si="7"/>
        <v/>
      </c>
    </row>
    <row r="480" spans="20:57" x14ac:dyDescent="0.2">
      <c r="T480" s="4" t="s">
        <v>8497</v>
      </c>
      <c r="Y480" s="4"/>
      <c r="Z480" s="4"/>
      <c r="AA480" s="4"/>
      <c r="AS480" s="4" t="s">
        <v>989</v>
      </c>
      <c r="AT480" s="4" t="s">
        <v>990</v>
      </c>
      <c r="AU480" s="4" t="s">
        <v>456</v>
      </c>
      <c r="AV480" s="4" t="s">
        <v>684</v>
      </c>
      <c r="AW480" s="4" t="s">
        <v>939</v>
      </c>
      <c r="AX480" s="4"/>
      <c r="AY480" s="4"/>
      <c r="AZ480" s="4"/>
      <c r="BA480" s="4"/>
      <c r="BB480" s="4"/>
      <c r="BC480" s="4">
        <v>40</v>
      </c>
      <c r="BD480" t="str">
        <f>IF(AND(ADHOC!$G$15="",ADHOC!$S$4=""),"",IF(ADHOC!$G$15&lt;&gt;"",IF(ADHOC!$G$15=LEFT(Domein!$AS480,LEN(ADHOC!$G$15)),MAX(Domein!BD$1:'Domein'!BD479)+1,""),IF(ADHOC!$S$4=LEFT(Domein!$AS480,LEN(ADHOC!$S$4)),MAX(Domein!BD$1:'Domein'!BD479)+1,"")))</f>
        <v/>
      </c>
      <c r="BE480" t="str">
        <f t="shared" si="7"/>
        <v/>
      </c>
    </row>
    <row r="481" spans="20:57" x14ac:dyDescent="0.2">
      <c r="T481" s="4" t="s">
        <v>7009</v>
      </c>
      <c r="Y481" s="4"/>
      <c r="Z481" s="4"/>
      <c r="AA481" s="4"/>
      <c r="AS481" s="4" t="s">
        <v>991</v>
      </c>
      <c r="AT481" s="4" t="s">
        <v>992</v>
      </c>
      <c r="AU481" s="4" t="s">
        <v>456</v>
      </c>
      <c r="AV481" s="4" t="s">
        <v>684</v>
      </c>
      <c r="AW481" s="4" t="s">
        <v>939</v>
      </c>
      <c r="AX481" s="4"/>
      <c r="AY481" s="4"/>
      <c r="AZ481" s="4"/>
      <c r="BA481" s="4"/>
      <c r="BB481" s="4"/>
      <c r="BC481" s="4">
        <v>40</v>
      </c>
      <c r="BD481" t="str">
        <f>IF(AND(ADHOC!$G$15="",ADHOC!$S$4=""),"",IF(ADHOC!$G$15&lt;&gt;"",IF(ADHOC!$G$15=LEFT(Domein!$AS481,LEN(ADHOC!$G$15)),MAX(Domein!BD$1:'Domein'!BD480)+1,""),IF(ADHOC!$S$4=LEFT(Domein!$AS481,LEN(ADHOC!$S$4)),MAX(Domein!BD$1:'Domein'!BD480)+1,"")))</f>
        <v/>
      </c>
      <c r="BE481" t="str">
        <f t="shared" si="7"/>
        <v/>
      </c>
    </row>
    <row r="482" spans="20:57" x14ac:dyDescent="0.2">
      <c r="T482" s="4" t="s">
        <v>7495</v>
      </c>
      <c r="Y482" s="4"/>
      <c r="Z482" s="4"/>
      <c r="AA482" s="4"/>
      <c r="AS482" s="4" t="s">
        <v>15926</v>
      </c>
      <c r="AT482" s="4" t="s">
        <v>15927</v>
      </c>
      <c r="AU482" s="4" t="s">
        <v>456</v>
      </c>
      <c r="AV482" s="4" t="s">
        <v>684</v>
      </c>
      <c r="AW482" s="4" t="s">
        <v>939</v>
      </c>
      <c r="AX482" s="4"/>
      <c r="AY482" s="4"/>
      <c r="AZ482" s="4"/>
      <c r="BA482" s="4"/>
      <c r="BB482" s="4"/>
      <c r="BC482" s="4">
        <v>40</v>
      </c>
      <c r="BD482" t="str">
        <f>IF(AND(ADHOC!$G$15="",ADHOC!$S$4=""),"",IF(ADHOC!$G$15&lt;&gt;"",IF(ADHOC!$G$15=LEFT(Domein!$AS482,LEN(ADHOC!$G$15)),MAX(Domein!BD$1:'Domein'!BD481)+1,""),IF(ADHOC!$S$4=LEFT(Domein!$AS482,LEN(ADHOC!$S$4)),MAX(Domein!BD$1:'Domein'!BD481)+1,"")))</f>
        <v/>
      </c>
      <c r="BE482" t="str">
        <f t="shared" si="7"/>
        <v/>
      </c>
    </row>
    <row r="483" spans="20:57" x14ac:dyDescent="0.2">
      <c r="T483" s="4" t="s">
        <v>7496</v>
      </c>
      <c r="Y483" s="4"/>
      <c r="Z483" s="4"/>
      <c r="AA483" s="4"/>
      <c r="AS483" s="4" t="s">
        <v>993</v>
      </c>
      <c r="AT483" s="4" t="s">
        <v>994</v>
      </c>
      <c r="AU483" s="4" t="s">
        <v>463</v>
      </c>
      <c r="AV483" s="4" t="s">
        <v>684</v>
      </c>
      <c r="AW483" s="4" t="s">
        <v>701</v>
      </c>
      <c r="AX483" s="4"/>
      <c r="AY483" s="4"/>
      <c r="AZ483" s="4"/>
      <c r="BA483" s="4"/>
      <c r="BB483" s="4"/>
      <c r="BC483" s="4">
        <v>40</v>
      </c>
      <c r="BD483" t="str">
        <f>IF(AND(ADHOC!$G$15="",ADHOC!$S$4=""),"",IF(ADHOC!$G$15&lt;&gt;"",IF(ADHOC!$G$15=LEFT(Domein!$AS483,LEN(ADHOC!$G$15)),MAX(Domein!BD$1:'Domein'!BD482)+1,""),IF(ADHOC!$S$4=LEFT(Domein!$AS483,LEN(ADHOC!$S$4)),MAX(Domein!BD$1:'Domein'!BD482)+1,"")))</f>
        <v/>
      </c>
      <c r="BE483" t="str">
        <f t="shared" si="7"/>
        <v/>
      </c>
    </row>
    <row r="484" spans="20:57" x14ac:dyDescent="0.2">
      <c r="T484" s="4" t="s">
        <v>661</v>
      </c>
      <c r="Y484" s="4"/>
      <c r="Z484" s="4"/>
      <c r="AA484" s="4"/>
      <c r="AS484" s="4" t="s">
        <v>995</v>
      </c>
      <c r="AT484" s="4" t="s">
        <v>996</v>
      </c>
      <c r="AU484" s="4" t="s">
        <v>463</v>
      </c>
      <c r="AV484" s="4" t="s">
        <v>684</v>
      </c>
      <c r="AW484" s="4" t="s">
        <v>701</v>
      </c>
      <c r="AX484" s="4"/>
      <c r="AY484" s="4"/>
      <c r="AZ484" s="4"/>
      <c r="BA484" s="4"/>
      <c r="BB484" s="4"/>
      <c r="BC484" s="4">
        <v>40</v>
      </c>
      <c r="BD484" t="str">
        <f>IF(AND(ADHOC!$G$15="",ADHOC!$S$4=""),"",IF(ADHOC!$G$15&lt;&gt;"",IF(ADHOC!$G$15=LEFT(Domein!$AS484,LEN(ADHOC!$G$15)),MAX(Domein!BD$1:'Domein'!BD483)+1,""),IF(ADHOC!$S$4=LEFT(Domein!$AS484,LEN(ADHOC!$S$4)),MAX(Domein!BD$1:'Domein'!BD483)+1,"")))</f>
        <v/>
      </c>
      <c r="BE484" t="str">
        <f t="shared" si="7"/>
        <v/>
      </c>
    </row>
    <row r="485" spans="20:57" x14ac:dyDescent="0.2">
      <c r="T485" s="4" t="s">
        <v>7497</v>
      </c>
      <c r="Y485" s="4"/>
      <c r="Z485" s="4"/>
      <c r="AA485" s="4"/>
      <c r="AS485" s="4" t="s">
        <v>997</v>
      </c>
      <c r="AT485" s="4" t="s">
        <v>998</v>
      </c>
      <c r="AU485" s="4" t="s">
        <v>456</v>
      </c>
      <c r="AV485" s="4" t="s">
        <v>684</v>
      </c>
      <c r="AW485" s="4" t="s">
        <v>701</v>
      </c>
      <c r="AX485" s="4"/>
      <c r="AY485" s="4"/>
      <c r="AZ485" s="4"/>
      <c r="BA485" s="4"/>
      <c r="BB485" s="4"/>
      <c r="BC485" s="4">
        <v>40</v>
      </c>
      <c r="BD485" t="str">
        <f>IF(AND(ADHOC!$G$15="",ADHOC!$S$4=""),"",IF(ADHOC!$G$15&lt;&gt;"",IF(ADHOC!$G$15=LEFT(Domein!$AS485,LEN(ADHOC!$G$15)),MAX(Domein!BD$1:'Domein'!BD484)+1,""),IF(ADHOC!$S$4=LEFT(Domein!$AS485,LEN(ADHOC!$S$4)),MAX(Domein!BD$1:'Domein'!BD484)+1,"")))</f>
        <v/>
      </c>
      <c r="BE485" t="str">
        <f t="shared" si="7"/>
        <v/>
      </c>
    </row>
    <row r="486" spans="20:57" x14ac:dyDescent="0.2">
      <c r="T486" s="4" t="s">
        <v>7498</v>
      </c>
      <c r="Y486" s="4"/>
      <c r="Z486" s="4"/>
      <c r="AA486" s="4"/>
      <c r="AS486" s="4" t="s">
        <v>999</v>
      </c>
      <c r="AT486" s="4" t="s">
        <v>8612</v>
      </c>
      <c r="AU486" s="4" t="s">
        <v>463</v>
      </c>
      <c r="AV486" s="4" t="s">
        <v>684</v>
      </c>
      <c r="AW486" s="4" t="s">
        <v>701</v>
      </c>
      <c r="AX486" s="4"/>
      <c r="AY486" s="4">
        <v>185438</v>
      </c>
      <c r="AZ486" s="4">
        <v>496758</v>
      </c>
      <c r="BA486" s="4" t="s">
        <v>22046</v>
      </c>
      <c r="BB486" s="4" t="s">
        <v>22047</v>
      </c>
      <c r="BC486" s="4">
        <v>40</v>
      </c>
      <c r="BD486" t="str">
        <f>IF(AND(ADHOC!$G$15="",ADHOC!$S$4=""),"",IF(ADHOC!$G$15&lt;&gt;"",IF(ADHOC!$G$15=LEFT(Domein!$AS486,LEN(ADHOC!$G$15)),MAX(Domein!BD$1:'Domein'!BD485)+1,""),IF(ADHOC!$S$4=LEFT(Domein!$AS486,LEN(ADHOC!$S$4)),MAX(Domein!BD$1:'Domein'!BD485)+1,"")))</f>
        <v/>
      </c>
      <c r="BE486" t="str">
        <f t="shared" si="7"/>
        <v/>
      </c>
    </row>
    <row r="487" spans="20:57" x14ac:dyDescent="0.2">
      <c r="T487" s="4" t="s">
        <v>7499</v>
      </c>
      <c r="Y487" s="4"/>
      <c r="Z487" s="4"/>
      <c r="AA487" s="4"/>
      <c r="AS487" s="4" t="s">
        <v>7016</v>
      </c>
      <c r="AT487" s="4" t="s">
        <v>7017</v>
      </c>
      <c r="AU487" s="4" t="s">
        <v>456</v>
      </c>
      <c r="AV487" s="4" t="s">
        <v>684</v>
      </c>
      <c r="AW487" s="4" t="s">
        <v>939</v>
      </c>
      <c r="AX487" s="4"/>
      <c r="AY487" s="4"/>
      <c r="AZ487" s="4"/>
      <c r="BA487" s="4"/>
      <c r="BB487" s="4"/>
      <c r="BC487" s="4">
        <v>40</v>
      </c>
      <c r="BD487" t="str">
        <f>IF(AND(ADHOC!$G$15="",ADHOC!$S$4=""),"",IF(ADHOC!$G$15&lt;&gt;"",IF(ADHOC!$G$15=LEFT(Domein!$AS487,LEN(ADHOC!$G$15)),MAX(Domein!BD$1:'Domein'!BD486)+1,""),IF(ADHOC!$S$4=LEFT(Domein!$AS487,LEN(ADHOC!$S$4)),MAX(Domein!BD$1:'Domein'!BD486)+1,"")))</f>
        <v/>
      </c>
      <c r="BE487" t="str">
        <f t="shared" si="7"/>
        <v/>
      </c>
    </row>
    <row r="488" spans="20:57" x14ac:dyDescent="0.2">
      <c r="T488" s="4" t="s">
        <v>21787</v>
      </c>
      <c r="Y488" s="4"/>
      <c r="Z488" s="4"/>
      <c r="AA488" s="4"/>
      <c r="AS488" s="4" t="s">
        <v>8354</v>
      </c>
      <c r="AT488" s="4" t="s">
        <v>8355</v>
      </c>
      <c r="AU488" s="4" t="s">
        <v>456</v>
      </c>
      <c r="AV488" s="4" t="s">
        <v>7010</v>
      </c>
      <c r="AW488" s="4" t="s">
        <v>939</v>
      </c>
      <c r="AX488" s="4"/>
      <c r="AY488" s="4"/>
      <c r="AZ488" s="4"/>
      <c r="BA488" s="4"/>
      <c r="BB488" s="4"/>
      <c r="BC488" s="4">
        <v>40</v>
      </c>
      <c r="BD488" t="str">
        <f>IF(AND(ADHOC!$G$15="",ADHOC!$S$4=""),"",IF(ADHOC!$G$15&lt;&gt;"",IF(ADHOC!$G$15=LEFT(Domein!$AS488,LEN(ADHOC!$G$15)),MAX(Domein!BD$1:'Domein'!BD487)+1,""),IF(ADHOC!$S$4=LEFT(Domein!$AS488,LEN(ADHOC!$S$4)),MAX(Domein!BD$1:'Domein'!BD487)+1,"")))</f>
        <v/>
      </c>
      <c r="BE488" t="str">
        <f t="shared" si="7"/>
        <v/>
      </c>
    </row>
    <row r="489" spans="20:57" x14ac:dyDescent="0.2">
      <c r="T489" s="4" t="s">
        <v>662</v>
      </c>
      <c r="Y489" s="4"/>
      <c r="Z489" s="4"/>
      <c r="AA489" s="4"/>
      <c r="AS489" s="4" t="s">
        <v>1000</v>
      </c>
      <c r="AT489" s="4" t="s">
        <v>1001</v>
      </c>
      <c r="AU489" s="4" t="s">
        <v>456</v>
      </c>
      <c r="AV489" s="4" t="s">
        <v>685</v>
      </c>
      <c r="AW489" s="4" t="s">
        <v>939</v>
      </c>
      <c r="AX489" s="4"/>
      <c r="AY489" s="4"/>
      <c r="AZ489" s="4"/>
      <c r="BA489" s="4"/>
      <c r="BB489" s="4"/>
      <c r="BC489" s="4">
        <v>40</v>
      </c>
      <c r="BD489" t="str">
        <f>IF(AND(ADHOC!$G$15="",ADHOC!$S$4=""),"",IF(ADHOC!$G$15&lt;&gt;"",IF(ADHOC!$G$15=LEFT(Domein!$AS489,LEN(ADHOC!$G$15)),MAX(Domein!BD$1:'Domein'!BD488)+1,""),IF(ADHOC!$S$4=LEFT(Domein!$AS489,LEN(ADHOC!$S$4)),MAX(Domein!BD$1:'Domein'!BD488)+1,"")))</f>
        <v/>
      </c>
      <c r="BE489" t="str">
        <f t="shared" si="7"/>
        <v/>
      </c>
    </row>
    <row r="490" spans="20:57" x14ac:dyDescent="0.2">
      <c r="T490" s="4" t="s">
        <v>663</v>
      </c>
      <c r="Y490" s="4"/>
      <c r="Z490" s="4"/>
      <c r="AA490" s="4"/>
      <c r="AS490" s="4" t="s">
        <v>1002</v>
      </c>
      <c r="AT490" s="4" t="s">
        <v>1003</v>
      </c>
      <c r="AU490" s="4" t="s">
        <v>463</v>
      </c>
      <c r="AV490" s="4" t="s">
        <v>685</v>
      </c>
      <c r="AW490" s="4" t="s">
        <v>701</v>
      </c>
      <c r="AX490" s="4"/>
      <c r="AY490" s="4"/>
      <c r="AZ490" s="4"/>
      <c r="BA490" s="4"/>
      <c r="BB490" s="4"/>
      <c r="BC490" s="4">
        <v>40</v>
      </c>
      <c r="BD490" t="str">
        <f>IF(AND(ADHOC!$G$15="",ADHOC!$S$4=""),"",IF(ADHOC!$G$15&lt;&gt;"",IF(ADHOC!$G$15=LEFT(Domein!$AS490,LEN(ADHOC!$G$15)),MAX(Domein!BD$1:'Domein'!BD489)+1,""),IF(ADHOC!$S$4=LEFT(Domein!$AS490,LEN(ADHOC!$S$4)),MAX(Domein!BD$1:'Domein'!BD489)+1,"")))</f>
        <v/>
      </c>
      <c r="BE490" t="str">
        <f t="shared" si="7"/>
        <v/>
      </c>
    </row>
    <row r="491" spans="20:57" x14ac:dyDescent="0.2">
      <c r="T491" s="4" t="s">
        <v>664</v>
      </c>
      <c r="Y491" s="4"/>
      <c r="Z491" s="4"/>
      <c r="AA491" s="4"/>
      <c r="AS491" s="4" t="s">
        <v>1004</v>
      </c>
      <c r="AT491" s="4" t="s">
        <v>1005</v>
      </c>
      <c r="AU491" s="4" t="s">
        <v>456</v>
      </c>
      <c r="AV491" s="4" t="s">
        <v>685</v>
      </c>
      <c r="AW491" s="4" t="s">
        <v>701</v>
      </c>
      <c r="AX491" s="4"/>
      <c r="AY491" s="4"/>
      <c r="AZ491" s="4"/>
      <c r="BA491" s="4"/>
      <c r="BB491" s="4"/>
      <c r="BC491" s="4">
        <v>40</v>
      </c>
      <c r="BD491" t="str">
        <f>IF(AND(ADHOC!$G$15="",ADHOC!$S$4=""),"",IF(ADHOC!$G$15&lt;&gt;"",IF(ADHOC!$G$15=LEFT(Domein!$AS491,LEN(ADHOC!$G$15)),MAX(Domein!BD$1:'Domein'!BD490)+1,""),IF(ADHOC!$S$4=LEFT(Domein!$AS491,LEN(ADHOC!$S$4)),MAX(Domein!BD$1:'Domein'!BD490)+1,"")))</f>
        <v/>
      </c>
      <c r="BE491" t="str">
        <f t="shared" si="7"/>
        <v/>
      </c>
    </row>
    <row r="492" spans="20:57" x14ac:dyDescent="0.2">
      <c r="T492" s="4" t="s">
        <v>665</v>
      </c>
      <c r="Y492" s="4"/>
      <c r="Z492" s="4"/>
      <c r="AA492" s="4"/>
      <c r="AS492" s="4" t="s">
        <v>1006</v>
      </c>
      <c r="AT492" s="4" t="s">
        <v>1007</v>
      </c>
      <c r="AU492" s="4" t="s">
        <v>456</v>
      </c>
      <c r="AV492" s="4" t="s">
        <v>685</v>
      </c>
      <c r="AW492" s="4" t="s">
        <v>701</v>
      </c>
      <c r="AX492" s="4"/>
      <c r="AY492" s="4"/>
      <c r="AZ492" s="4"/>
      <c r="BA492" s="4"/>
      <c r="BB492" s="4"/>
      <c r="BC492" s="4">
        <v>40</v>
      </c>
      <c r="BD492" t="str">
        <f>IF(AND(ADHOC!$G$15="",ADHOC!$S$4=""),"",IF(ADHOC!$G$15&lt;&gt;"",IF(ADHOC!$G$15=LEFT(Domein!$AS492,LEN(ADHOC!$G$15)),MAX(Domein!BD$1:'Domein'!BD491)+1,""),IF(ADHOC!$S$4=LEFT(Domein!$AS492,LEN(ADHOC!$S$4)),MAX(Domein!BD$1:'Domein'!BD491)+1,"")))</f>
        <v/>
      </c>
      <c r="BE492" t="str">
        <f t="shared" si="7"/>
        <v/>
      </c>
    </row>
    <row r="493" spans="20:57" x14ac:dyDescent="0.2">
      <c r="T493" s="4" t="s">
        <v>21387</v>
      </c>
      <c r="Y493" s="4"/>
      <c r="Z493" s="4"/>
      <c r="AA493" s="4"/>
      <c r="AS493" s="4" t="s">
        <v>1008</v>
      </c>
      <c r="AT493" s="4" t="s">
        <v>1009</v>
      </c>
      <c r="AU493" s="4" t="s">
        <v>456</v>
      </c>
      <c r="AV493" s="4" t="s">
        <v>685</v>
      </c>
      <c r="AW493" s="4" t="s">
        <v>701</v>
      </c>
      <c r="AX493" s="4"/>
      <c r="AY493" s="4"/>
      <c r="AZ493" s="4"/>
      <c r="BA493" s="4"/>
      <c r="BB493" s="4"/>
      <c r="BC493" s="4">
        <v>40</v>
      </c>
      <c r="BD493" t="str">
        <f>IF(AND(ADHOC!$G$15="",ADHOC!$S$4=""),"",IF(ADHOC!$G$15&lt;&gt;"",IF(ADHOC!$G$15=LEFT(Domein!$AS493,LEN(ADHOC!$G$15)),MAX(Domein!BD$1:'Domein'!BD492)+1,""),IF(ADHOC!$S$4=LEFT(Domein!$AS493,LEN(ADHOC!$S$4)),MAX(Domein!BD$1:'Domein'!BD492)+1,"")))</f>
        <v/>
      </c>
      <c r="BE493" t="str">
        <f t="shared" si="7"/>
        <v/>
      </c>
    </row>
    <row r="494" spans="20:57" x14ac:dyDescent="0.2">
      <c r="T494" s="4" t="s">
        <v>666</v>
      </c>
      <c r="Y494" s="4"/>
      <c r="Z494" s="4"/>
      <c r="AA494" s="4"/>
      <c r="AS494" s="4" t="s">
        <v>1010</v>
      </c>
      <c r="AT494" s="4" t="s">
        <v>8613</v>
      </c>
      <c r="AU494" s="4" t="s">
        <v>463</v>
      </c>
      <c r="AV494" s="4" t="s">
        <v>685</v>
      </c>
      <c r="AW494" s="4" t="s">
        <v>701</v>
      </c>
      <c r="AX494" s="4"/>
      <c r="AY494" s="4">
        <v>196755</v>
      </c>
      <c r="AZ494" s="4">
        <v>484087</v>
      </c>
      <c r="BA494" s="4" t="s">
        <v>22048</v>
      </c>
      <c r="BB494" s="4" t="s">
        <v>22049</v>
      </c>
      <c r="BC494" s="4">
        <v>40</v>
      </c>
      <c r="BD494" t="str">
        <f>IF(AND(ADHOC!$G$15="",ADHOC!$S$4=""),"",IF(ADHOC!$G$15&lt;&gt;"",IF(ADHOC!$G$15=LEFT(Domein!$AS494,LEN(ADHOC!$G$15)),MAX(Domein!BD$1:'Domein'!BD493)+1,""),IF(ADHOC!$S$4=LEFT(Domein!$AS494,LEN(ADHOC!$S$4)),MAX(Domein!BD$1:'Domein'!BD493)+1,"")))</f>
        <v/>
      </c>
      <c r="BE494" t="str">
        <f t="shared" si="7"/>
        <v/>
      </c>
    </row>
    <row r="495" spans="20:57" x14ac:dyDescent="0.2">
      <c r="T495" s="4" t="s">
        <v>667</v>
      </c>
      <c r="Y495" s="4"/>
      <c r="Z495" s="4"/>
      <c r="AA495" s="4"/>
      <c r="AS495" s="4" t="s">
        <v>1011</v>
      </c>
      <c r="AT495" s="4" t="s">
        <v>1012</v>
      </c>
      <c r="AU495" s="4" t="s">
        <v>456</v>
      </c>
      <c r="AV495" s="4" t="s">
        <v>686</v>
      </c>
      <c r="AW495" s="4" t="s">
        <v>939</v>
      </c>
      <c r="AX495" s="4"/>
      <c r="AY495" s="4"/>
      <c r="AZ495" s="4"/>
      <c r="BA495" s="4"/>
      <c r="BB495" s="4"/>
      <c r="BC495" s="4">
        <v>40</v>
      </c>
      <c r="BD495" t="str">
        <f>IF(AND(ADHOC!$G$15="",ADHOC!$S$4=""),"",IF(ADHOC!$G$15&lt;&gt;"",IF(ADHOC!$G$15=LEFT(Domein!$AS495,LEN(ADHOC!$G$15)),MAX(Domein!BD$1:'Domein'!BD494)+1,""),IF(ADHOC!$S$4=LEFT(Domein!$AS495,LEN(ADHOC!$S$4)),MAX(Domein!BD$1:'Domein'!BD494)+1,"")))</f>
        <v/>
      </c>
      <c r="BE495" t="str">
        <f t="shared" si="7"/>
        <v/>
      </c>
    </row>
    <row r="496" spans="20:57" x14ac:dyDescent="0.2">
      <c r="T496" s="4" t="s">
        <v>7500</v>
      </c>
      <c r="Y496" s="4"/>
      <c r="Z496" s="4"/>
      <c r="AA496" s="4"/>
      <c r="AS496" s="4" t="s">
        <v>1013</v>
      </c>
      <c r="AT496" s="4" t="s">
        <v>14744</v>
      </c>
      <c r="AU496" s="4" t="s">
        <v>463</v>
      </c>
      <c r="AV496" s="4" t="s">
        <v>8446</v>
      </c>
      <c r="AW496" s="4" t="s">
        <v>701</v>
      </c>
      <c r="AX496" s="4"/>
      <c r="AY496" s="4">
        <v>200324</v>
      </c>
      <c r="AZ496" s="4">
        <v>489456</v>
      </c>
      <c r="BA496" s="4" t="s">
        <v>22050</v>
      </c>
      <c r="BB496" s="4" t="s">
        <v>22051</v>
      </c>
      <c r="BC496" s="4">
        <v>40</v>
      </c>
      <c r="BD496" t="str">
        <f>IF(AND(ADHOC!$G$15="",ADHOC!$S$4=""),"",IF(ADHOC!$G$15&lt;&gt;"",IF(ADHOC!$G$15=LEFT(Domein!$AS496,LEN(ADHOC!$G$15)),MAX(Domein!BD$1:'Domein'!BD495)+1,""),IF(ADHOC!$S$4=LEFT(Domein!$AS496,LEN(ADHOC!$S$4)),MAX(Domein!BD$1:'Domein'!BD495)+1,"")))</f>
        <v/>
      </c>
      <c r="BE496" t="str">
        <f t="shared" si="7"/>
        <v/>
      </c>
    </row>
    <row r="497" spans="20:57" x14ac:dyDescent="0.2">
      <c r="T497" s="4" t="s">
        <v>668</v>
      </c>
      <c r="Y497" s="4"/>
      <c r="Z497" s="4"/>
      <c r="AA497" s="4"/>
      <c r="AS497" s="4" t="s">
        <v>1014</v>
      </c>
      <c r="AT497" s="4" t="s">
        <v>1015</v>
      </c>
      <c r="AU497" s="4" t="s">
        <v>463</v>
      </c>
      <c r="AV497" s="4" t="s">
        <v>686</v>
      </c>
      <c r="AW497" s="4" t="s">
        <v>701</v>
      </c>
      <c r="AX497" s="4"/>
      <c r="AY497" s="4"/>
      <c r="AZ497" s="4"/>
      <c r="BA497" s="4"/>
      <c r="BB497" s="4"/>
      <c r="BC497" s="4">
        <v>40</v>
      </c>
      <c r="BD497" t="str">
        <f>IF(AND(ADHOC!$G$15="",ADHOC!$S$4=""),"",IF(ADHOC!$G$15&lt;&gt;"",IF(ADHOC!$G$15=LEFT(Domein!$AS497,LEN(ADHOC!$G$15)),MAX(Domein!BD$1:'Domein'!BD496)+1,""),IF(ADHOC!$S$4=LEFT(Domein!$AS497,LEN(ADHOC!$S$4)),MAX(Domein!BD$1:'Domein'!BD496)+1,"")))</f>
        <v/>
      </c>
      <c r="BE497" t="str">
        <f t="shared" si="7"/>
        <v/>
      </c>
    </row>
    <row r="498" spans="20:57" x14ac:dyDescent="0.2">
      <c r="T498" s="4" t="s">
        <v>7501</v>
      </c>
      <c r="Y498" s="4"/>
      <c r="Z498" s="4"/>
      <c r="AA498" s="4"/>
      <c r="AS498" s="4" t="s">
        <v>1016</v>
      </c>
      <c r="AT498" s="4" t="s">
        <v>1017</v>
      </c>
      <c r="AU498" s="4" t="s">
        <v>456</v>
      </c>
      <c r="AV498" s="4" t="s">
        <v>686</v>
      </c>
      <c r="AW498" s="4" t="s">
        <v>701</v>
      </c>
      <c r="AX498" s="4"/>
      <c r="AY498" s="4"/>
      <c r="AZ498" s="4"/>
      <c r="BA498" s="4"/>
      <c r="BB498" s="4"/>
      <c r="BC498" s="4">
        <v>40</v>
      </c>
      <c r="BD498" t="str">
        <f>IF(AND(ADHOC!$G$15="",ADHOC!$S$4=""),"",IF(ADHOC!$G$15&lt;&gt;"",IF(ADHOC!$G$15=LEFT(Domein!$AS498,LEN(ADHOC!$G$15)),MAX(Domein!BD$1:'Domein'!BD497)+1,""),IF(ADHOC!$S$4=LEFT(Domein!$AS498,LEN(ADHOC!$S$4)),MAX(Domein!BD$1:'Domein'!BD497)+1,"")))</f>
        <v/>
      </c>
      <c r="BE498" t="str">
        <f t="shared" si="7"/>
        <v/>
      </c>
    </row>
    <row r="499" spans="20:57" x14ac:dyDescent="0.2">
      <c r="T499" s="4" t="s">
        <v>7502</v>
      </c>
      <c r="Y499" s="4"/>
      <c r="Z499" s="4"/>
      <c r="AA499" s="4"/>
      <c r="AS499" s="4" t="s">
        <v>1018</v>
      </c>
      <c r="AT499" s="4" t="s">
        <v>1019</v>
      </c>
      <c r="AU499" s="4" t="s">
        <v>456</v>
      </c>
      <c r="AV499" s="4" t="s">
        <v>687</v>
      </c>
      <c r="AW499" s="4" t="s">
        <v>939</v>
      </c>
      <c r="AX499" s="4"/>
      <c r="AY499" s="4"/>
      <c r="AZ499" s="4"/>
      <c r="BA499" s="4"/>
      <c r="BB499" s="4"/>
      <c r="BC499" s="4">
        <v>40</v>
      </c>
      <c r="BD499" t="str">
        <f>IF(AND(ADHOC!$G$15="",ADHOC!$S$4=""),"",IF(ADHOC!$G$15&lt;&gt;"",IF(ADHOC!$G$15=LEFT(Domein!$AS499,LEN(ADHOC!$G$15)),MAX(Domein!BD$1:'Domein'!BD498)+1,""),IF(ADHOC!$S$4=LEFT(Domein!$AS499,LEN(ADHOC!$S$4)),MAX(Domein!BD$1:'Domein'!BD498)+1,"")))</f>
        <v/>
      </c>
      <c r="BE499" t="str">
        <f t="shared" si="7"/>
        <v/>
      </c>
    </row>
    <row r="500" spans="20:57" x14ac:dyDescent="0.2">
      <c r="T500" s="4" t="s">
        <v>7503</v>
      </c>
      <c r="Y500" s="4"/>
      <c r="Z500" s="4"/>
      <c r="AA500" s="4"/>
      <c r="AS500" s="4" t="s">
        <v>1020</v>
      </c>
      <c r="AT500" s="4" t="s">
        <v>7018</v>
      </c>
      <c r="AU500" s="4" t="s">
        <v>456</v>
      </c>
      <c r="AV500" s="4" t="s">
        <v>687</v>
      </c>
      <c r="AW500" s="4" t="s">
        <v>939</v>
      </c>
      <c r="AX500" s="4"/>
      <c r="AY500" s="4"/>
      <c r="AZ500" s="4"/>
      <c r="BA500" s="4"/>
      <c r="BB500" s="4"/>
      <c r="BC500" s="4">
        <v>40</v>
      </c>
      <c r="BD500" t="str">
        <f>IF(AND(ADHOC!$G$15="",ADHOC!$S$4=""),"",IF(ADHOC!$G$15&lt;&gt;"",IF(ADHOC!$G$15=LEFT(Domein!$AS500,LEN(ADHOC!$G$15)),MAX(Domein!BD$1:'Domein'!BD499)+1,""),IF(ADHOC!$S$4=LEFT(Domein!$AS500,LEN(ADHOC!$S$4)),MAX(Domein!BD$1:'Domein'!BD499)+1,"")))</f>
        <v/>
      </c>
      <c r="BE500" t="str">
        <f t="shared" si="7"/>
        <v/>
      </c>
    </row>
    <row r="501" spans="20:57" x14ac:dyDescent="0.2">
      <c r="T501" s="4" t="s">
        <v>7504</v>
      </c>
      <c r="Y501" s="4"/>
      <c r="Z501" s="4"/>
      <c r="AA501" s="4"/>
      <c r="AS501" s="4" t="s">
        <v>1021</v>
      </c>
      <c r="AT501" s="4" t="s">
        <v>1022</v>
      </c>
      <c r="AU501" s="4" t="s">
        <v>456</v>
      </c>
      <c r="AV501" s="4" t="s">
        <v>687</v>
      </c>
      <c r="AW501" s="4" t="s">
        <v>939</v>
      </c>
      <c r="AX501" s="4"/>
      <c r="AY501" s="4"/>
      <c r="AZ501" s="4"/>
      <c r="BA501" s="4"/>
      <c r="BB501" s="4"/>
      <c r="BC501" s="4">
        <v>40</v>
      </c>
      <c r="BD501" t="str">
        <f>IF(AND(ADHOC!$G$15="",ADHOC!$S$4=""),"",IF(ADHOC!$G$15&lt;&gt;"",IF(ADHOC!$G$15=LEFT(Domein!$AS501,LEN(ADHOC!$G$15)),MAX(Domein!BD$1:'Domein'!BD500)+1,""),IF(ADHOC!$S$4=LEFT(Domein!$AS501,LEN(ADHOC!$S$4)),MAX(Domein!BD$1:'Domein'!BD500)+1,"")))</f>
        <v/>
      </c>
      <c r="BE501" t="str">
        <f t="shared" si="7"/>
        <v/>
      </c>
    </row>
    <row r="502" spans="20:57" x14ac:dyDescent="0.2">
      <c r="T502" s="4" t="s">
        <v>669</v>
      </c>
      <c r="Y502" s="4"/>
      <c r="Z502" s="4"/>
      <c r="AA502" s="4"/>
      <c r="AS502" s="4" t="s">
        <v>1023</v>
      </c>
      <c r="AT502" s="4" t="s">
        <v>1024</v>
      </c>
      <c r="AU502" s="4" t="s">
        <v>456</v>
      </c>
      <c r="AV502" s="4" t="s">
        <v>687</v>
      </c>
      <c r="AW502" s="4" t="s">
        <v>939</v>
      </c>
      <c r="AX502" s="4"/>
      <c r="AY502" s="4"/>
      <c r="AZ502" s="4"/>
      <c r="BA502" s="4"/>
      <c r="BB502" s="4"/>
      <c r="BC502" s="4">
        <v>40</v>
      </c>
      <c r="BD502" t="str">
        <f>IF(AND(ADHOC!$G$15="",ADHOC!$S$4=""),"",IF(ADHOC!$G$15&lt;&gt;"",IF(ADHOC!$G$15=LEFT(Domein!$AS502,LEN(ADHOC!$G$15)),MAX(Domein!BD$1:'Domein'!BD501)+1,""),IF(ADHOC!$S$4=LEFT(Domein!$AS502,LEN(ADHOC!$S$4)),MAX(Domein!BD$1:'Domein'!BD501)+1,"")))</f>
        <v/>
      </c>
      <c r="BE502" t="str">
        <f t="shared" si="7"/>
        <v/>
      </c>
    </row>
    <row r="503" spans="20:57" x14ac:dyDescent="0.2">
      <c r="T503" s="4" t="s">
        <v>7505</v>
      </c>
      <c r="Y503" s="4"/>
      <c r="Z503" s="4"/>
      <c r="AA503" s="4"/>
      <c r="AS503" s="4" t="s">
        <v>1025</v>
      </c>
      <c r="AT503" s="4" t="s">
        <v>1026</v>
      </c>
      <c r="AU503" s="4" t="s">
        <v>456</v>
      </c>
      <c r="AV503" s="4" t="s">
        <v>687</v>
      </c>
      <c r="AW503" s="4" t="s">
        <v>939</v>
      </c>
      <c r="AX503" s="4"/>
      <c r="AY503" s="4"/>
      <c r="AZ503" s="4"/>
      <c r="BA503" s="4"/>
      <c r="BB503" s="4"/>
      <c r="BC503" s="4">
        <v>40</v>
      </c>
      <c r="BD503" t="str">
        <f>IF(AND(ADHOC!$G$15="",ADHOC!$S$4=""),"",IF(ADHOC!$G$15&lt;&gt;"",IF(ADHOC!$G$15=LEFT(Domein!$AS503,LEN(ADHOC!$G$15)),MAX(Domein!BD$1:'Domein'!BD502)+1,""),IF(ADHOC!$S$4=LEFT(Domein!$AS503,LEN(ADHOC!$S$4)),MAX(Domein!BD$1:'Domein'!BD502)+1,"")))</f>
        <v/>
      </c>
      <c r="BE503" t="str">
        <f t="shared" si="7"/>
        <v/>
      </c>
    </row>
    <row r="504" spans="20:57" x14ac:dyDescent="0.2">
      <c r="T504" s="4" t="s">
        <v>7506</v>
      </c>
      <c r="Y504" s="4"/>
      <c r="Z504" s="4"/>
      <c r="AA504" s="4"/>
      <c r="AS504" s="4" t="s">
        <v>1027</v>
      </c>
      <c r="AT504" s="4" t="s">
        <v>1028</v>
      </c>
      <c r="AU504" s="4" t="s">
        <v>456</v>
      </c>
      <c r="AV504" s="4" t="s">
        <v>687</v>
      </c>
      <c r="AW504" s="4" t="s">
        <v>939</v>
      </c>
      <c r="AX504" s="4"/>
      <c r="AY504" s="4"/>
      <c r="AZ504" s="4"/>
      <c r="BA504" s="4"/>
      <c r="BB504" s="4"/>
      <c r="BC504" s="4">
        <v>40</v>
      </c>
      <c r="BD504" t="str">
        <f>IF(AND(ADHOC!$G$15="",ADHOC!$S$4=""),"",IF(ADHOC!$G$15&lt;&gt;"",IF(ADHOC!$G$15=LEFT(Domein!$AS504,LEN(ADHOC!$G$15)),MAX(Domein!BD$1:'Domein'!BD503)+1,""),IF(ADHOC!$S$4=LEFT(Domein!$AS504,LEN(ADHOC!$S$4)),MAX(Domein!BD$1:'Domein'!BD503)+1,"")))</f>
        <v/>
      </c>
      <c r="BE504" t="str">
        <f t="shared" si="7"/>
        <v/>
      </c>
    </row>
    <row r="505" spans="20:57" x14ac:dyDescent="0.2">
      <c r="T505" s="4" t="s">
        <v>7507</v>
      </c>
      <c r="Y505" s="4"/>
      <c r="Z505" s="4"/>
      <c r="AA505" s="4"/>
      <c r="AS505" s="4" t="s">
        <v>15709</v>
      </c>
      <c r="AT505" s="4" t="s">
        <v>15710</v>
      </c>
      <c r="AU505" s="4" t="s">
        <v>456</v>
      </c>
      <c r="AV505" s="4" t="s">
        <v>687</v>
      </c>
      <c r="AW505" s="4" t="s">
        <v>939</v>
      </c>
      <c r="AX505" s="4"/>
      <c r="AY505" s="4"/>
      <c r="AZ505" s="4"/>
      <c r="BA505" s="4"/>
      <c r="BB505" s="4"/>
      <c r="BC505" s="4">
        <v>40</v>
      </c>
      <c r="BD505" t="str">
        <f>IF(AND(ADHOC!$G$15="",ADHOC!$S$4=""),"",IF(ADHOC!$G$15&lt;&gt;"",IF(ADHOC!$G$15=LEFT(Domein!$AS505,LEN(ADHOC!$G$15)),MAX(Domein!BD$1:'Domein'!BD504)+1,""),IF(ADHOC!$S$4=LEFT(Domein!$AS505,LEN(ADHOC!$S$4)),MAX(Domein!BD$1:'Domein'!BD504)+1,"")))</f>
        <v/>
      </c>
      <c r="BE505" t="str">
        <f t="shared" si="7"/>
        <v/>
      </c>
    </row>
    <row r="506" spans="20:57" x14ac:dyDescent="0.2">
      <c r="T506" s="4" t="s">
        <v>7508</v>
      </c>
      <c r="Y506" s="4"/>
      <c r="Z506" s="4"/>
      <c r="AA506" s="4"/>
      <c r="AS506" s="4" t="s">
        <v>1029</v>
      </c>
      <c r="AT506" s="4" t="s">
        <v>1030</v>
      </c>
      <c r="AU506" s="4" t="s">
        <v>463</v>
      </c>
      <c r="AV506" s="4" t="s">
        <v>687</v>
      </c>
      <c r="AW506" s="4" t="s">
        <v>701</v>
      </c>
      <c r="AX506" s="4"/>
      <c r="AY506" s="4"/>
      <c r="AZ506" s="4"/>
      <c r="BA506" s="4"/>
      <c r="BB506" s="4"/>
      <c r="BC506" s="4">
        <v>40</v>
      </c>
      <c r="BD506" t="str">
        <f>IF(AND(ADHOC!$G$15="",ADHOC!$S$4=""),"",IF(ADHOC!$G$15&lt;&gt;"",IF(ADHOC!$G$15=LEFT(Domein!$AS506,LEN(ADHOC!$G$15)),MAX(Domein!BD$1:'Domein'!BD505)+1,""),IF(ADHOC!$S$4=LEFT(Domein!$AS506,LEN(ADHOC!$S$4)),MAX(Domein!BD$1:'Domein'!BD505)+1,"")))</f>
        <v/>
      </c>
      <c r="BE506" t="str">
        <f t="shared" si="7"/>
        <v/>
      </c>
    </row>
    <row r="507" spans="20:57" x14ac:dyDescent="0.2">
      <c r="T507" s="4" t="s">
        <v>10938</v>
      </c>
      <c r="Y507" s="4"/>
      <c r="Z507" s="4"/>
      <c r="AA507" s="4"/>
      <c r="AS507" s="4" t="s">
        <v>1031</v>
      </c>
      <c r="AT507" s="4" t="s">
        <v>1032</v>
      </c>
      <c r="AU507" s="4" t="s">
        <v>463</v>
      </c>
      <c r="AV507" s="4" t="s">
        <v>687</v>
      </c>
      <c r="AW507" s="4" t="s">
        <v>701</v>
      </c>
      <c r="AX507" s="4"/>
      <c r="AY507" s="4"/>
      <c r="AZ507" s="4"/>
      <c r="BA507" s="4"/>
      <c r="BB507" s="4"/>
      <c r="BC507" s="4">
        <v>40</v>
      </c>
      <c r="BD507" t="str">
        <f>IF(AND(ADHOC!$G$15="",ADHOC!$S$4=""),"",IF(ADHOC!$G$15&lt;&gt;"",IF(ADHOC!$G$15=LEFT(Domein!$AS507,LEN(ADHOC!$G$15)),MAX(Domein!BD$1:'Domein'!BD506)+1,""),IF(ADHOC!$S$4=LEFT(Domein!$AS507,LEN(ADHOC!$S$4)),MAX(Domein!BD$1:'Domein'!BD506)+1,"")))</f>
        <v/>
      </c>
      <c r="BE507" t="str">
        <f t="shared" si="7"/>
        <v/>
      </c>
    </row>
    <row r="508" spans="20:57" x14ac:dyDescent="0.2">
      <c r="T508" s="4" t="s">
        <v>7509</v>
      </c>
      <c r="Y508" s="4"/>
      <c r="Z508" s="4"/>
      <c r="AA508" s="4"/>
      <c r="AS508" s="4" t="s">
        <v>1033</v>
      </c>
      <c r="AT508" s="4" t="s">
        <v>1034</v>
      </c>
      <c r="AU508" s="4" t="s">
        <v>463</v>
      </c>
      <c r="AV508" s="4" t="s">
        <v>687</v>
      </c>
      <c r="AW508" s="4" t="s">
        <v>701</v>
      </c>
      <c r="AX508" s="4"/>
      <c r="AY508" s="4"/>
      <c r="AZ508" s="4"/>
      <c r="BA508" s="4"/>
      <c r="BB508" s="4"/>
      <c r="BC508" s="4">
        <v>40</v>
      </c>
      <c r="BD508" t="str">
        <f>IF(AND(ADHOC!$G$15="",ADHOC!$S$4=""),"",IF(ADHOC!$G$15&lt;&gt;"",IF(ADHOC!$G$15=LEFT(Domein!$AS508,LEN(ADHOC!$G$15)),MAX(Domein!BD$1:'Domein'!BD507)+1,""),IF(ADHOC!$S$4=LEFT(Domein!$AS508,LEN(ADHOC!$S$4)),MAX(Domein!BD$1:'Domein'!BD507)+1,"")))</f>
        <v/>
      </c>
      <c r="BE508" t="str">
        <f t="shared" si="7"/>
        <v/>
      </c>
    </row>
    <row r="509" spans="20:57" x14ac:dyDescent="0.2">
      <c r="T509" s="4" t="s">
        <v>7510</v>
      </c>
      <c r="Y509" s="4"/>
      <c r="Z509" s="4"/>
      <c r="AA509" s="4"/>
      <c r="AS509" s="4" t="s">
        <v>1035</v>
      </c>
      <c r="AT509" s="4" t="s">
        <v>1036</v>
      </c>
      <c r="AU509" s="4" t="s">
        <v>456</v>
      </c>
      <c r="AV509" s="4" t="s">
        <v>687</v>
      </c>
      <c r="AW509" s="4" t="s">
        <v>701</v>
      </c>
      <c r="AX509" s="4"/>
      <c r="AY509" s="4"/>
      <c r="AZ509" s="4"/>
      <c r="BA509" s="4"/>
      <c r="BB509" s="4"/>
      <c r="BC509" s="4">
        <v>40</v>
      </c>
      <c r="BD509" t="str">
        <f>IF(AND(ADHOC!$G$15="",ADHOC!$S$4=""),"",IF(ADHOC!$G$15&lt;&gt;"",IF(ADHOC!$G$15=LEFT(Domein!$AS509,LEN(ADHOC!$G$15)),MAX(Domein!BD$1:'Domein'!BD508)+1,""),IF(ADHOC!$S$4=LEFT(Domein!$AS509,LEN(ADHOC!$S$4)),MAX(Domein!BD$1:'Domein'!BD508)+1,"")))</f>
        <v/>
      </c>
      <c r="BE509" t="str">
        <f t="shared" si="7"/>
        <v/>
      </c>
    </row>
    <row r="510" spans="20:57" x14ac:dyDescent="0.2">
      <c r="T510" s="4" t="s">
        <v>670</v>
      </c>
      <c r="Y510" s="4"/>
      <c r="Z510" s="4"/>
      <c r="AA510" s="4"/>
      <c r="AS510" s="4" t="s">
        <v>1037</v>
      </c>
      <c r="AT510" s="4" t="s">
        <v>1038</v>
      </c>
      <c r="AU510" s="4" t="s">
        <v>456</v>
      </c>
      <c r="AV510" s="4" t="s">
        <v>687</v>
      </c>
      <c r="AW510" s="4" t="s">
        <v>701</v>
      </c>
      <c r="AX510" s="4"/>
      <c r="AY510" s="4"/>
      <c r="AZ510" s="4"/>
      <c r="BA510" s="4"/>
      <c r="BB510" s="4"/>
      <c r="BC510" s="4">
        <v>40</v>
      </c>
      <c r="BD510" t="str">
        <f>IF(AND(ADHOC!$G$15="",ADHOC!$S$4=""),"",IF(ADHOC!$G$15&lt;&gt;"",IF(ADHOC!$G$15=LEFT(Domein!$AS510,LEN(ADHOC!$G$15)),MAX(Domein!BD$1:'Domein'!BD509)+1,""),IF(ADHOC!$S$4=LEFT(Domein!$AS510,LEN(ADHOC!$S$4)),MAX(Domein!BD$1:'Domein'!BD509)+1,"")))</f>
        <v/>
      </c>
      <c r="BE510" t="str">
        <f t="shared" si="7"/>
        <v/>
      </c>
    </row>
    <row r="511" spans="20:57" x14ac:dyDescent="0.2">
      <c r="T511" s="4"/>
      <c r="Y511" s="4"/>
      <c r="Z511" s="4"/>
      <c r="AA511" s="4"/>
      <c r="AS511" s="4" t="s">
        <v>1039</v>
      </c>
      <c r="AT511" s="4" t="s">
        <v>1040</v>
      </c>
      <c r="AU511" s="4" t="s">
        <v>463</v>
      </c>
      <c r="AV511" s="4" t="s">
        <v>687</v>
      </c>
      <c r="AW511" s="4" t="s">
        <v>701</v>
      </c>
      <c r="AX511" s="4"/>
      <c r="AY511" s="4"/>
      <c r="AZ511" s="4"/>
      <c r="BA511" s="4"/>
      <c r="BB511" s="4"/>
      <c r="BC511" s="4">
        <v>40</v>
      </c>
      <c r="BD511" t="str">
        <f>IF(AND(ADHOC!$G$15="",ADHOC!$S$4=""),"",IF(ADHOC!$G$15&lt;&gt;"",IF(ADHOC!$G$15=LEFT(Domein!$AS511,LEN(ADHOC!$G$15)),MAX(Domein!BD$1:'Domein'!BD510)+1,""),IF(ADHOC!$S$4=LEFT(Domein!$AS511,LEN(ADHOC!$S$4)),MAX(Domein!BD$1:'Domein'!BD510)+1,"")))</f>
        <v/>
      </c>
      <c r="BE511" t="str">
        <f t="shared" si="7"/>
        <v/>
      </c>
    </row>
    <row r="512" spans="20:57" x14ac:dyDescent="0.2">
      <c r="T512" s="4"/>
      <c r="Y512" s="4"/>
      <c r="Z512" s="4"/>
      <c r="AA512" s="4"/>
      <c r="AS512" s="4" t="s">
        <v>1041</v>
      </c>
      <c r="AT512" s="4" t="s">
        <v>8615</v>
      </c>
      <c r="AU512" s="4" t="s">
        <v>463</v>
      </c>
      <c r="AV512" s="4" t="s">
        <v>687</v>
      </c>
      <c r="AW512" s="4" t="s">
        <v>701</v>
      </c>
      <c r="AX512" s="4"/>
      <c r="AY512" s="4">
        <v>171649</v>
      </c>
      <c r="AZ512" s="4">
        <v>485525</v>
      </c>
      <c r="BA512" s="4" t="s">
        <v>22052</v>
      </c>
      <c r="BB512" s="4" t="s">
        <v>22053</v>
      </c>
      <c r="BC512" s="4">
        <v>40</v>
      </c>
      <c r="BD512" t="str">
        <f>IF(AND(ADHOC!$G$15="",ADHOC!$S$4=""),"",IF(ADHOC!$G$15&lt;&gt;"",IF(ADHOC!$G$15=LEFT(Domein!$AS512,LEN(ADHOC!$G$15)),MAX(Domein!BD$1:'Domein'!BD511)+1,""),IF(ADHOC!$S$4=LEFT(Domein!$AS512,LEN(ADHOC!$S$4)),MAX(Domein!BD$1:'Domein'!BD511)+1,"")))</f>
        <v/>
      </c>
      <c r="BE512" t="str">
        <f t="shared" si="7"/>
        <v/>
      </c>
    </row>
    <row r="513" spans="20:57" x14ac:dyDescent="0.2">
      <c r="T513" s="4"/>
      <c r="Y513" s="4"/>
      <c r="Z513" s="4"/>
      <c r="AA513" s="4"/>
      <c r="AS513" s="4" t="s">
        <v>1042</v>
      </c>
      <c r="AT513" s="4" t="s">
        <v>1043</v>
      </c>
      <c r="AU513" s="4" t="s">
        <v>456</v>
      </c>
      <c r="AV513" s="4" t="s">
        <v>688</v>
      </c>
      <c r="AW513" s="4" t="s">
        <v>939</v>
      </c>
      <c r="AX513" s="4"/>
      <c r="AY513" s="4"/>
      <c r="AZ513" s="4"/>
      <c r="BA513" s="4"/>
      <c r="BB513" s="4"/>
      <c r="BC513" s="4">
        <v>40</v>
      </c>
      <c r="BD513" t="str">
        <f>IF(AND(ADHOC!$G$15="",ADHOC!$S$4=""),"",IF(ADHOC!$G$15&lt;&gt;"",IF(ADHOC!$G$15=LEFT(Domein!$AS513,LEN(ADHOC!$G$15)),MAX(Domein!BD$1:'Domein'!BD512)+1,""),IF(ADHOC!$S$4=LEFT(Domein!$AS513,LEN(ADHOC!$S$4)),MAX(Domein!BD$1:'Domein'!BD512)+1,"")))</f>
        <v/>
      </c>
      <c r="BE513" t="str">
        <f t="shared" si="7"/>
        <v/>
      </c>
    </row>
    <row r="514" spans="20:57" x14ac:dyDescent="0.2">
      <c r="T514" s="4"/>
      <c r="Y514" s="4"/>
      <c r="Z514" s="4"/>
      <c r="AA514" s="4"/>
      <c r="AS514" s="4" t="s">
        <v>1044</v>
      </c>
      <c r="AT514" s="4" t="s">
        <v>1045</v>
      </c>
      <c r="AU514" s="4" t="s">
        <v>463</v>
      </c>
      <c r="AV514" s="4" t="s">
        <v>688</v>
      </c>
      <c r="AW514" s="4" t="s">
        <v>701</v>
      </c>
      <c r="AX514" s="4"/>
      <c r="AY514" s="4"/>
      <c r="AZ514" s="4"/>
      <c r="BA514" s="4"/>
      <c r="BB514" s="4"/>
      <c r="BC514" s="4">
        <v>40</v>
      </c>
      <c r="BD514" t="str">
        <f>IF(AND(ADHOC!$G$15="",ADHOC!$S$4=""),"",IF(ADHOC!$G$15&lt;&gt;"",IF(ADHOC!$G$15=LEFT(Domein!$AS514,LEN(ADHOC!$G$15)),MAX(Domein!BD$1:'Domein'!BD513)+1,""),IF(ADHOC!$S$4=LEFT(Domein!$AS514,LEN(ADHOC!$S$4)),MAX(Domein!BD$1:'Domein'!BD513)+1,"")))</f>
        <v/>
      </c>
      <c r="BE514" t="str">
        <f t="shared" si="7"/>
        <v/>
      </c>
    </row>
    <row r="515" spans="20:57" x14ac:dyDescent="0.2">
      <c r="T515" s="4"/>
      <c r="Y515" s="4"/>
      <c r="Z515" s="4"/>
      <c r="AA515" s="4"/>
      <c r="AS515" s="4" t="s">
        <v>1046</v>
      </c>
      <c r="AT515" s="4" t="s">
        <v>1047</v>
      </c>
      <c r="AU515" s="4" t="s">
        <v>456</v>
      </c>
      <c r="AV515" s="4" t="s">
        <v>688</v>
      </c>
      <c r="AW515" s="4" t="s">
        <v>701</v>
      </c>
      <c r="AX515" s="4"/>
      <c r="AY515" s="4"/>
      <c r="AZ515" s="4"/>
      <c r="BA515" s="4"/>
      <c r="BB515" s="4"/>
      <c r="BC515" s="4">
        <v>40</v>
      </c>
      <c r="BD515" t="str">
        <f>IF(AND(ADHOC!$G$15="",ADHOC!$S$4=""),"",IF(ADHOC!$G$15&lt;&gt;"",IF(ADHOC!$G$15=LEFT(Domein!$AS515,LEN(ADHOC!$G$15)),MAX(Domein!BD$1:'Domein'!BD514)+1,""),IF(ADHOC!$S$4=LEFT(Domein!$AS515,LEN(ADHOC!$S$4)),MAX(Domein!BD$1:'Domein'!BD514)+1,"")))</f>
        <v/>
      </c>
      <c r="BE515" t="str">
        <f t="shared" ref="BE515:BE578" si="8">IFERROR(INDEX($AS$2:$AS$11500,MATCH(ROW()-ROW($BE$1),$BD$2:$BD$11500,0)),"")</f>
        <v/>
      </c>
    </row>
    <row r="516" spans="20:57" x14ac:dyDescent="0.2">
      <c r="T516" s="4"/>
      <c r="Y516" s="4"/>
      <c r="Z516" s="4"/>
      <c r="AA516" s="4"/>
      <c r="AS516" s="4" t="s">
        <v>1048</v>
      </c>
      <c r="AT516" s="4" t="s">
        <v>8616</v>
      </c>
      <c r="AU516" s="4" t="s">
        <v>463</v>
      </c>
      <c r="AV516" s="4" t="s">
        <v>688</v>
      </c>
      <c r="AW516" s="4" t="s">
        <v>701</v>
      </c>
      <c r="AX516" s="4"/>
      <c r="AY516" s="4">
        <v>199380</v>
      </c>
      <c r="AZ516" s="4">
        <v>499895</v>
      </c>
      <c r="BA516" s="4" t="s">
        <v>22054</v>
      </c>
      <c r="BB516" s="4" t="s">
        <v>22055</v>
      </c>
      <c r="BC516" s="4">
        <v>40</v>
      </c>
      <c r="BD516" t="str">
        <f>IF(AND(ADHOC!$G$15="",ADHOC!$S$4=""),"",IF(ADHOC!$G$15&lt;&gt;"",IF(ADHOC!$G$15=LEFT(Domein!$AS516,LEN(ADHOC!$G$15)),MAX(Domein!BD$1:'Domein'!BD515)+1,""),IF(ADHOC!$S$4=LEFT(Domein!$AS516,LEN(ADHOC!$S$4)),MAX(Domein!BD$1:'Domein'!BD515)+1,"")))</f>
        <v/>
      </c>
      <c r="BE516" t="str">
        <f t="shared" si="8"/>
        <v/>
      </c>
    </row>
    <row r="517" spans="20:57" x14ac:dyDescent="0.2">
      <c r="T517" s="4"/>
      <c r="Y517" s="4"/>
      <c r="Z517" s="4"/>
      <c r="AA517" s="4"/>
      <c r="AS517" s="4" t="s">
        <v>1049</v>
      </c>
      <c r="AT517" s="4" t="s">
        <v>1050</v>
      </c>
      <c r="AU517" s="4" t="s">
        <v>456</v>
      </c>
      <c r="AV517" s="4" t="s">
        <v>689</v>
      </c>
      <c r="AW517" s="4" t="s">
        <v>939</v>
      </c>
      <c r="AX517" s="4"/>
      <c r="AY517" s="4"/>
      <c r="AZ517" s="4"/>
      <c r="BA517" s="4"/>
      <c r="BB517" s="4"/>
      <c r="BC517" s="4">
        <v>40</v>
      </c>
      <c r="BD517" t="str">
        <f>IF(AND(ADHOC!$G$15="",ADHOC!$S$4=""),"",IF(ADHOC!$G$15&lt;&gt;"",IF(ADHOC!$G$15=LEFT(Domein!$AS517,LEN(ADHOC!$G$15)),MAX(Domein!BD$1:'Domein'!BD516)+1,""),IF(ADHOC!$S$4=LEFT(Domein!$AS517,LEN(ADHOC!$S$4)),MAX(Domein!BD$1:'Domein'!BD516)+1,"")))</f>
        <v/>
      </c>
      <c r="BE517" t="str">
        <f t="shared" si="8"/>
        <v/>
      </c>
    </row>
    <row r="518" spans="20:57" x14ac:dyDescent="0.2">
      <c r="T518" s="4"/>
      <c r="Y518" s="4"/>
      <c r="Z518" s="4"/>
      <c r="AA518" s="4"/>
      <c r="AS518" s="4" t="s">
        <v>1051</v>
      </c>
      <c r="AT518" s="4" t="s">
        <v>1052</v>
      </c>
      <c r="AU518" s="4" t="s">
        <v>463</v>
      </c>
      <c r="AV518" s="4" t="s">
        <v>689</v>
      </c>
      <c r="AW518" s="4" t="s">
        <v>701</v>
      </c>
      <c r="AX518" s="4"/>
      <c r="AY518" s="4"/>
      <c r="AZ518" s="4"/>
      <c r="BA518" s="4"/>
      <c r="BB518" s="4"/>
      <c r="BC518" s="4">
        <v>40</v>
      </c>
      <c r="BD518" t="str">
        <f>IF(AND(ADHOC!$G$15="",ADHOC!$S$4=""),"",IF(ADHOC!$G$15&lt;&gt;"",IF(ADHOC!$G$15=LEFT(Domein!$AS518,LEN(ADHOC!$G$15)),MAX(Domein!BD$1:'Domein'!BD517)+1,""),IF(ADHOC!$S$4=LEFT(Domein!$AS518,LEN(ADHOC!$S$4)),MAX(Domein!BD$1:'Domein'!BD517)+1,"")))</f>
        <v/>
      </c>
      <c r="BE518" t="str">
        <f t="shared" si="8"/>
        <v/>
      </c>
    </row>
    <row r="519" spans="20:57" x14ac:dyDescent="0.2">
      <c r="T519" s="4"/>
      <c r="Y519" s="4"/>
      <c r="Z519" s="4"/>
      <c r="AA519" s="4"/>
      <c r="AS519" s="4" t="s">
        <v>15697</v>
      </c>
      <c r="AT519" s="4" t="s">
        <v>15698</v>
      </c>
      <c r="AU519" s="4" t="s">
        <v>463</v>
      </c>
      <c r="AV519" s="4" t="s">
        <v>689</v>
      </c>
      <c r="AW519" s="4" t="s">
        <v>701</v>
      </c>
      <c r="AX519" s="4"/>
      <c r="AY519" s="4"/>
      <c r="AZ519" s="4"/>
      <c r="BA519" s="4"/>
      <c r="BB519" s="4"/>
      <c r="BC519" s="4">
        <v>40</v>
      </c>
      <c r="BD519" t="str">
        <f>IF(AND(ADHOC!$G$15="",ADHOC!$S$4=""),"",IF(ADHOC!$G$15&lt;&gt;"",IF(ADHOC!$G$15=LEFT(Domein!$AS519,LEN(ADHOC!$G$15)),MAX(Domein!BD$1:'Domein'!BD518)+1,""),IF(ADHOC!$S$4=LEFT(Domein!$AS519,LEN(ADHOC!$S$4)),MAX(Domein!BD$1:'Domein'!BD518)+1,"")))</f>
        <v/>
      </c>
      <c r="BE519" t="str">
        <f t="shared" si="8"/>
        <v/>
      </c>
    </row>
    <row r="520" spans="20:57" x14ac:dyDescent="0.2">
      <c r="T520" s="4"/>
      <c r="Y520" s="4"/>
      <c r="Z520" s="4"/>
      <c r="AA520" s="4"/>
      <c r="AS520" s="4" t="s">
        <v>1053</v>
      </c>
      <c r="AT520" s="4" t="s">
        <v>1054</v>
      </c>
      <c r="AU520" s="4" t="s">
        <v>456</v>
      </c>
      <c r="AV520" s="4" t="s">
        <v>689</v>
      </c>
      <c r="AW520" s="4" t="s">
        <v>701</v>
      </c>
      <c r="AX520" s="4"/>
      <c r="AY520" s="4"/>
      <c r="AZ520" s="4"/>
      <c r="BA520" s="4"/>
      <c r="BB520" s="4"/>
      <c r="BC520" s="4">
        <v>40</v>
      </c>
      <c r="BD520" t="str">
        <f>IF(AND(ADHOC!$G$15="",ADHOC!$S$4=""),"",IF(ADHOC!$G$15&lt;&gt;"",IF(ADHOC!$G$15=LEFT(Domein!$AS520,LEN(ADHOC!$G$15)),MAX(Domein!BD$1:'Domein'!BD519)+1,""),IF(ADHOC!$S$4=LEFT(Domein!$AS520,LEN(ADHOC!$S$4)),MAX(Domein!BD$1:'Domein'!BD519)+1,"")))</f>
        <v/>
      </c>
      <c r="BE520" t="str">
        <f t="shared" si="8"/>
        <v/>
      </c>
    </row>
    <row r="521" spans="20:57" x14ac:dyDescent="0.2">
      <c r="T521" s="4"/>
      <c r="Y521" s="4"/>
      <c r="Z521" s="4"/>
      <c r="AA521" s="4"/>
      <c r="AS521" s="4" t="s">
        <v>16056</v>
      </c>
      <c r="AT521" s="4" t="s">
        <v>16057</v>
      </c>
      <c r="AU521" s="4" t="s">
        <v>456</v>
      </c>
      <c r="AV521" s="4" t="s">
        <v>689</v>
      </c>
      <c r="AW521" s="4" t="s">
        <v>939</v>
      </c>
      <c r="AX521" s="4"/>
      <c r="AY521" s="4"/>
      <c r="AZ521" s="4"/>
      <c r="BA521" s="4"/>
      <c r="BB521" s="4"/>
      <c r="BC521" s="4">
        <v>40</v>
      </c>
      <c r="BD521" t="str">
        <f>IF(AND(ADHOC!$G$15="",ADHOC!$S$4=""),"",IF(ADHOC!$G$15&lt;&gt;"",IF(ADHOC!$G$15=LEFT(Domein!$AS521,LEN(ADHOC!$G$15)),MAX(Domein!BD$1:'Domein'!BD520)+1,""),IF(ADHOC!$S$4=LEFT(Domein!$AS521,LEN(ADHOC!$S$4)),MAX(Domein!BD$1:'Domein'!BD520)+1,"")))</f>
        <v/>
      </c>
      <c r="BE521" t="str">
        <f t="shared" si="8"/>
        <v/>
      </c>
    </row>
    <row r="522" spans="20:57" x14ac:dyDescent="0.2">
      <c r="T522" s="4"/>
      <c r="Y522" s="4"/>
      <c r="Z522" s="4"/>
      <c r="AA522" s="4"/>
      <c r="AS522" s="4" t="s">
        <v>16058</v>
      </c>
      <c r="AT522" s="4" t="s">
        <v>16059</v>
      </c>
      <c r="AU522" s="4" t="s">
        <v>456</v>
      </c>
      <c r="AV522" s="4" t="s">
        <v>689</v>
      </c>
      <c r="AW522" s="4" t="s">
        <v>939</v>
      </c>
      <c r="AX522" s="4"/>
      <c r="AY522" s="4"/>
      <c r="AZ522" s="4"/>
      <c r="BA522" s="4"/>
      <c r="BB522" s="4"/>
      <c r="BC522" s="4">
        <v>40</v>
      </c>
      <c r="BD522" t="str">
        <f>IF(AND(ADHOC!$G$15="",ADHOC!$S$4=""),"",IF(ADHOC!$G$15&lt;&gt;"",IF(ADHOC!$G$15=LEFT(Domein!$AS522,LEN(ADHOC!$G$15)),MAX(Domein!BD$1:'Domein'!BD521)+1,""),IF(ADHOC!$S$4=LEFT(Domein!$AS522,LEN(ADHOC!$S$4)),MAX(Domein!BD$1:'Domein'!BD521)+1,"")))</f>
        <v/>
      </c>
      <c r="BE522" t="str">
        <f t="shared" si="8"/>
        <v/>
      </c>
    </row>
    <row r="523" spans="20:57" x14ac:dyDescent="0.2">
      <c r="T523" s="4"/>
      <c r="Y523" s="4"/>
      <c r="Z523" s="4"/>
      <c r="AA523" s="4"/>
      <c r="AS523" s="4" t="s">
        <v>16060</v>
      </c>
      <c r="AT523" s="4" t="s">
        <v>16061</v>
      </c>
      <c r="AU523" s="4" t="s">
        <v>456</v>
      </c>
      <c r="AV523" s="4" t="s">
        <v>689</v>
      </c>
      <c r="AW523" s="4" t="s">
        <v>939</v>
      </c>
      <c r="AX523" s="4"/>
      <c r="AY523" s="4"/>
      <c r="AZ523" s="4"/>
      <c r="BA523" s="4"/>
      <c r="BB523" s="4"/>
      <c r="BC523" s="4">
        <v>40</v>
      </c>
      <c r="BD523" t="str">
        <f>IF(AND(ADHOC!$G$15="",ADHOC!$S$4=""),"",IF(ADHOC!$G$15&lt;&gt;"",IF(ADHOC!$G$15=LEFT(Domein!$AS523,LEN(ADHOC!$G$15)),MAX(Domein!BD$1:'Domein'!BD522)+1,""),IF(ADHOC!$S$4=LEFT(Domein!$AS523,LEN(ADHOC!$S$4)),MAX(Domein!BD$1:'Domein'!BD522)+1,"")))</f>
        <v/>
      </c>
      <c r="BE523" t="str">
        <f t="shared" si="8"/>
        <v/>
      </c>
    </row>
    <row r="524" spans="20:57" x14ac:dyDescent="0.2">
      <c r="T524" s="4"/>
      <c r="Y524" s="4"/>
      <c r="Z524" s="4"/>
      <c r="AA524" s="4"/>
      <c r="AS524" s="4" t="s">
        <v>17261</v>
      </c>
      <c r="AT524" s="4" t="s">
        <v>17262</v>
      </c>
      <c r="AU524" s="4" t="s">
        <v>456</v>
      </c>
      <c r="AV524" s="4" t="s">
        <v>689</v>
      </c>
      <c r="AW524" s="4" t="s">
        <v>939</v>
      </c>
      <c r="AX524" s="4"/>
      <c r="AY524" s="4"/>
      <c r="AZ524" s="4"/>
      <c r="BA524" s="4"/>
      <c r="BB524" s="4"/>
      <c r="BC524" s="4">
        <v>40</v>
      </c>
      <c r="BD524" t="str">
        <f>IF(AND(ADHOC!$G$15="",ADHOC!$S$4=""),"",IF(ADHOC!$G$15&lt;&gt;"",IF(ADHOC!$G$15=LEFT(Domein!$AS524,LEN(ADHOC!$G$15)),MAX(Domein!BD$1:'Domein'!BD523)+1,""),IF(ADHOC!$S$4=LEFT(Domein!$AS524,LEN(ADHOC!$S$4)),MAX(Domein!BD$1:'Domein'!BD523)+1,"")))</f>
        <v/>
      </c>
      <c r="BE524" t="str">
        <f t="shared" si="8"/>
        <v/>
      </c>
    </row>
    <row r="525" spans="20:57" x14ac:dyDescent="0.2">
      <c r="T525" s="4"/>
      <c r="Y525" s="4"/>
      <c r="Z525" s="4"/>
      <c r="AA525" s="4"/>
      <c r="AS525" s="4" t="s">
        <v>17263</v>
      </c>
      <c r="AT525" s="4" t="s">
        <v>17264</v>
      </c>
      <c r="AU525" s="4" t="s">
        <v>456</v>
      </c>
      <c r="AV525" s="4" t="s">
        <v>689</v>
      </c>
      <c r="AW525" s="4" t="s">
        <v>939</v>
      </c>
      <c r="AX525" s="4"/>
      <c r="AY525" s="4"/>
      <c r="AZ525" s="4"/>
      <c r="BA525" s="4"/>
      <c r="BB525" s="4"/>
      <c r="BC525" s="4">
        <v>40</v>
      </c>
      <c r="BD525" t="str">
        <f>IF(AND(ADHOC!$G$15="",ADHOC!$S$4=""),"",IF(ADHOC!$G$15&lt;&gt;"",IF(ADHOC!$G$15=LEFT(Domein!$AS525,LEN(ADHOC!$G$15)),MAX(Domein!BD$1:'Domein'!BD524)+1,""),IF(ADHOC!$S$4=LEFT(Domein!$AS525,LEN(ADHOC!$S$4)),MAX(Domein!BD$1:'Domein'!BD524)+1,"")))</f>
        <v/>
      </c>
      <c r="BE525" t="str">
        <f t="shared" si="8"/>
        <v/>
      </c>
    </row>
    <row r="526" spans="20:57" x14ac:dyDescent="0.2">
      <c r="T526" s="4"/>
      <c r="Y526" s="4"/>
      <c r="Z526" s="4"/>
      <c r="AA526" s="4"/>
      <c r="AS526" s="4" t="s">
        <v>17265</v>
      </c>
      <c r="AT526" s="4" t="s">
        <v>17266</v>
      </c>
      <c r="AU526" s="4" t="s">
        <v>456</v>
      </c>
      <c r="AV526" s="4" t="s">
        <v>689</v>
      </c>
      <c r="AW526" s="4" t="s">
        <v>939</v>
      </c>
      <c r="AX526" s="4"/>
      <c r="AY526" s="4"/>
      <c r="AZ526" s="4"/>
      <c r="BA526" s="4"/>
      <c r="BB526" s="4"/>
      <c r="BC526" s="4">
        <v>40</v>
      </c>
      <c r="BD526" t="str">
        <f>IF(AND(ADHOC!$G$15="",ADHOC!$S$4=""),"",IF(ADHOC!$G$15&lt;&gt;"",IF(ADHOC!$G$15=LEFT(Domein!$AS526,LEN(ADHOC!$G$15)),MAX(Domein!BD$1:'Domein'!BD525)+1,""),IF(ADHOC!$S$4=LEFT(Domein!$AS526,LEN(ADHOC!$S$4)),MAX(Domein!BD$1:'Domein'!BD525)+1,"")))</f>
        <v/>
      </c>
      <c r="BE526" t="str">
        <f t="shared" si="8"/>
        <v/>
      </c>
    </row>
    <row r="527" spans="20:57" x14ac:dyDescent="0.2">
      <c r="T527" s="4"/>
      <c r="Y527" s="4"/>
      <c r="Z527" s="4"/>
      <c r="AA527" s="4"/>
      <c r="AS527" s="4" t="s">
        <v>1055</v>
      </c>
      <c r="AT527" s="4" t="s">
        <v>8367</v>
      </c>
      <c r="AU527" s="4" t="s">
        <v>459</v>
      </c>
      <c r="AV527" s="4" t="s">
        <v>689</v>
      </c>
      <c r="AW527" s="4" t="s">
        <v>701</v>
      </c>
      <c r="AX527" s="4"/>
      <c r="AY527" s="4">
        <v>205108</v>
      </c>
      <c r="AZ527" s="4">
        <v>475035</v>
      </c>
      <c r="BA527" s="4" t="s">
        <v>22056</v>
      </c>
      <c r="BB527" s="4" t="s">
        <v>22057</v>
      </c>
      <c r="BC527" s="4">
        <v>40</v>
      </c>
      <c r="BD527" t="str">
        <f>IF(AND(ADHOC!$G$15="",ADHOC!$S$4=""),"",IF(ADHOC!$G$15&lt;&gt;"",IF(ADHOC!$G$15=LEFT(Domein!$AS527,LEN(ADHOC!$G$15)),MAX(Domein!BD$1:'Domein'!BD526)+1,""),IF(ADHOC!$S$4=LEFT(Domein!$AS527,LEN(ADHOC!$S$4)),MAX(Domein!BD$1:'Domein'!BD526)+1,"")))</f>
        <v/>
      </c>
      <c r="BE527" t="str">
        <f t="shared" si="8"/>
        <v/>
      </c>
    </row>
    <row r="528" spans="20:57" x14ac:dyDescent="0.2">
      <c r="T528" s="4"/>
      <c r="Y528" s="4"/>
      <c r="Z528" s="4"/>
      <c r="AA528" s="4"/>
      <c r="AS528" s="4" t="s">
        <v>15699</v>
      </c>
      <c r="AT528" s="4" t="s">
        <v>15700</v>
      </c>
      <c r="AU528" s="4" t="s">
        <v>463</v>
      </c>
      <c r="AV528" s="4" t="s">
        <v>689</v>
      </c>
      <c r="AW528" s="4" t="s">
        <v>701</v>
      </c>
      <c r="AX528" s="4"/>
      <c r="AY528" s="4"/>
      <c r="AZ528" s="4"/>
      <c r="BA528" s="4"/>
      <c r="BB528" s="4"/>
      <c r="BC528" s="4">
        <v>40</v>
      </c>
      <c r="BD528" t="str">
        <f>IF(AND(ADHOC!$G$15="",ADHOC!$S$4=""),"",IF(ADHOC!$G$15&lt;&gt;"",IF(ADHOC!$G$15=LEFT(Domein!$AS528,LEN(ADHOC!$G$15)),MAX(Domein!BD$1:'Domein'!BD527)+1,""),IF(ADHOC!$S$4=LEFT(Domein!$AS528,LEN(ADHOC!$S$4)),MAX(Domein!BD$1:'Domein'!BD527)+1,"")))</f>
        <v/>
      </c>
      <c r="BE528" t="str">
        <f t="shared" si="8"/>
        <v/>
      </c>
    </row>
    <row r="529" spans="20:57" x14ac:dyDescent="0.2">
      <c r="T529" s="4"/>
      <c r="Y529" s="4"/>
      <c r="Z529" s="4"/>
      <c r="AA529" s="4"/>
      <c r="AS529" s="4" t="s">
        <v>15740</v>
      </c>
      <c r="AT529" s="4" t="s">
        <v>15741</v>
      </c>
      <c r="AU529" s="4" t="s">
        <v>456</v>
      </c>
      <c r="AV529" s="4" t="s">
        <v>690</v>
      </c>
      <c r="AW529" s="4" t="s">
        <v>939</v>
      </c>
      <c r="AX529" s="4"/>
      <c r="AY529" s="4"/>
      <c r="AZ529" s="4"/>
      <c r="BA529" s="4"/>
      <c r="BB529" s="4"/>
      <c r="BC529" s="4">
        <v>40</v>
      </c>
      <c r="BD529" t="str">
        <f>IF(AND(ADHOC!$G$15="",ADHOC!$S$4=""),"",IF(ADHOC!$G$15&lt;&gt;"",IF(ADHOC!$G$15=LEFT(Domein!$AS529,LEN(ADHOC!$G$15)),MAX(Domein!BD$1:'Domein'!BD528)+1,""),IF(ADHOC!$S$4=LEFT(Domein!$AS529,LEN(ADHOC!$S$4)),MAX(Domein!BD$1:'Domein'!BD528)+1,"")))</f>
        <v/>
      </c>
      <c r="BE529" t="str">
        <f t="shared" si="8"/>
        <v/>
      </c>
    </row>
    <row r="530" spans="20:57" x14ac:dyDescent="0.2">
      <c r="T530" s="4"/>
      <c r="Y530" s="4"/>
      <c r="Z530" s="4"/>
      <c r="AA530" s="4"/>
      <c r="AS530" s="4" t="s">
        <v>16278</v>
      </c>
      <c r="AT530" s="4" t="s">
        <v>16279</v>
      </c>
      <c r="AU530" s="4" t="s">
        <v>456</v>
      </c>
      <c r="AV530" s="4" t="s">
        <v>690</v>
      </c>
      <c r="AW530" s="4" t="s">
        <v>939</v>
      </c>
      <c r="AX530" s="4"/>
      <c r="AY530" s="4"/>
      <c r="AZ530" s="4"/>
      <c r="BA530" s="4"/>
      <c r="BB530" s="4"/>
      <c r="BC530" s="4">
        <v>40</v>
      </c>
      <c r="BD530" t="str">
        <f>IF(AND(ADHOC!$G$15="",ADHOC!$S$4=""),"",IF(ADHOC!$G$15&lt;&gt;"",IF(ADHOC!$G$15=LEFT(Domein!$AS530,LEN(ADHOC!$G$15)),MAX(Domein!BD$1:'Domein'!BD529)+1,""),IF(ADHOC!$S$4=LEFT(Domein!$AS530,LEN(ADHOC!$S$4)),MAX(Domein!BD$1:'Domein'!BD529)+1,"")))</f>
        <v/>
      </c>
      <c r="BE530" t="str">
        <f t="shared" si="8"/>
        <v/>
      </c>
    </row>
    <row r="531" spans="20:57" x14ac:dyDescent="0.2">
      <c r="T531" s="4"/>
      <c r="Y531" s="4"/>
      <c r="Z531" s="4"/>
      <c r="AA531" s="4"/>
      <c r="AS531" s="4" t="s">
        <v>1056</v>
      </c>
      <c r="AT531" s="4" t="s">
        <v>1057</v>
      </c>
      <c r="AU531" s="4" t="s">
        <v>456</v>
      </c>
      <c r="AV531" s="4" t="s">
        <v>690</v>
      </c>
      <c r="AW531" s="4" t="s">
        <v>939</v>
      </c>
      <c r="AX531" s="4"/>
      <c r="AY531" s="4"/>
      <c r="AZ531" s="4"/>
      <c r="BA531" s="4"/>
      <c r="BB531" s="4"/>
      <c r="BC531" s="4">
        <v>40</v>
      </c>
      <c r="BD531" t="str">
        <f>IF(AND(ADHOC!$G$15="",ADHOC!$S$4=""),"",IF(ADHOC!$G$15&lt;&gt;"",IF(ADHOC!$G$15=LEFT(Domein!$AS531,LEN(ADHOC!$G$15)),MAX(Domein!BD$1:'Domein'!BD530)+1,""),IF(ADHOC!$S$4=LEFT(Domein!$AS531,LEN(ADHOC!$S$4)),MAX(Domein!BD$1:'Domein'!BD530)+1,"")))</f>
        <v/>
      </c>
      <c r="BE531" t="str">
        <f t="shared" si="8"/>
        <v/>
      </c>
    </row>
    <row r="532" spans="20:57" x14ac:dyDescent="0.2">
      <c r="T532" s="4"/>
      <c r="Y532" s="4"/>
      <c r="Z532" s="4"/>
      <c r="AA532" s="4"/>
      <c r="AS532" s="4" t="s">
        <v>32722</v>
      </c>
      <c r="AT532" s="4" t="s">
        <v>32723</v>
      </c>
      <c r="AU532" s="4" t="s">
        <v>456</v>
      </c>
      <c r="AV532" s="4" t="s">
        <v>690</v>
      </c>
      <c r="AW532" s="4" t="s">
        <v>939</v>
      </c>
      <c r="AX532" s="4"/>
      <c r="AY532" s="4"/>
      <c r="AZ532" s="4"/>
      <c r="BA532" s="4"/>
      <c r="BB532" s="4"/>
      <c r="BC532" s="4">
        <v>40</v>
      </c>
      <c r="BD532" t="str">
        <f>IF(AND(ADHOC!$G$15="",ADHOC!$S$4=""),"",IF(ADHOC!$G$15&lt;&gt;"",IF(ADHOC!$G$15=LEFT(Domein!$AS532,LEN(ADHOC!$G$15)),MAX(Domein!BD$1:'Domein'!BD531)+1,""),IF(ADHOC!$S$4=LEFT(Domein!$AS532,LEN(ADHOC!$S$4)),MAX(Domein!BD$1:'Domein'!BD531)+1,"")))</f>
        <v/>
      </c>
      <c r="BE532" t="str">
        <f t="shared" si="8"/>
        <v/>
      </c>
    </row>
    <row r="533" spans="20:57" x14ac:dyDescent="0.2">
      <c r="T533" s="4"/>
      <c r="Y533" s="4"/>
      <c r="Z533" s="4"/>
      <c r="AA533" s="4"/>
      <c r="AS533" s="4" t="s">
        <v>32724</v>
      </c>
      <c r="AT533" s="4" t="s">
        <v>32725</v>
      </c>
      <c r="AU533" s="4" t="s">
        <v>456</v>
      </c>
      <c r="AV533" s="4" t="s">
        <v>690</v>
      </c>
      <c r="AW533" s="4" t="s">
        <v>939</v>
      </c>
      <c r="AX533" s="4"/>
      <c r="AY533" s="4"/>
      <c r="AZ533" s="4"/>
      <c r="BA533" s="4"/>
      <c r="BB533" s="4"/>
      <c r="BC533" s="4">
        <v>40</v>
      </c>
      <c r="BD533" t="str">
        <f>IF(AND(ADHOC!$G$15="",ADHOC!$S$4=""),"",IF(ADHOC!$G$15&lt;&gt;"",IF(ADHOC!$G$15=LEFT(Domein!$AS533,LEN(ADHOC!$G$15)),MAX(Domein!BD$1:'Domein'!BD532)+1,""),IF(ADHOC!$S$4=LEFT(Domein!$AS533,LEN(ADHOC!$S$4)),MAX(Domein!BD$1:'Domein'!BD532)+1,"")))</f>
        <v/>
      </c>
      <c r="BE533" t="str">
        <f t="shared" si="8"/>
        <v/>
      </c>
    </row>
    <row r="534" spans="20:57" x14ac:dyDescent="0.2">
      <c r="T534" s="4"/>
      <c r="Y534" s="4"/>
      <c r="Z534" s="4"/>
      <c r="AA534" s="4"/>
      <c r="AS534" s="4" t="s">
        <v>32726</v>
      </c>
      <c r="AT534" s="4" t="s">
        <v>32727</v>
      </c>
      <c r="AU534" s="4" t="s">
        <v>456</v>
      </c>
      <c r="AV534" s="4" t="s">
        <v>690</v>
      </c>
      <c r="AW534" s="4" t="s">
        <v>701</v>
      </c>
      <c r="AX534" s="4"/>
      <c r="AY534" s="4"/>
      <c r="AZ534" s="4"/>
      <c r="BA534" s="4"/>
      <c r="BB534" s="4"/>
      <c r="BC534" s="4">
        <v>40</v>
      </c>
      <c r="BD534" t="str">
        <f>IF(AND(ADHOC!$G$15="",ADHOC!$S$4=""),"",IF(ADHOC!$G$15&lt;&gt;"",IF(ADHOC!$G$15=LEFT(Domein!$AS534,LEN(ADHOC!$G$15)),MAX(Domein!BD$1:'Domein'!BD533)+1,""),IF(ADHOC!$S$4=LEFT(Domein!$AS534,LEN(ADHOC!$S$4)),MAX(Domein!BD$1:'Domein'!BD533)+1,"")))</f>
        <v/>
      </c>
      <c r="BE534" t="str">
        <f t="shared" si="8"/>
        <v/>
      </c>
    </row>
    <row r="535" spans="20:57" x14ac:dyDescent="0.2">
      <c r="T535" s="4"/>
      <c r="Y535" s="4"/>
      <c r="Z535" s="4"/>
      <c r="AA535" s="4"/>
      <c r="AS535" s="4" t="s">
        <v>13460</v>
      </c>
      <c r="AT535" s="4" t="s">
        <v>13681</v>
      </c>
      <c r="AU535" s="4" t="s">
        <v>456</v>
      </c>
      <c r="AV535" s="4" t="s">
        <v>690</v>
      </c>
      <c r="AW535" s="4" t="s">
        <v>701</v>
      </c>
      <c r="AX535" s="4"/>
      <c r="AY535" s="4"/>
      <c r="AZ535" s="4"/>
      <c r="BA535" s="4"/>
      <c r="BB535" s="4"/>
      <c r="BC535" s="4">
        <v>40</v>
      </c>
      <c r="BD535" t="str">
        <f>IF(AND(ADHOC!$G$15="",ADHOC!$S$4=""),"",IF(ADHOC!$G$15&lt;&gt;"",IF(ADHOC!$G$15=LEFT(Domein!$AS535,LEN(ADHOC!$G$15)),MAX(Domein!BD$1:'Domein'!BD534)+1,""),IF(ADHOC!$S$4=LEFT(Domein!$AS535,LEN(ADHOC!$S$4)),MAX(Domein!BD$1:'Domein'!BD534)+1,"")))</f>
        <v/>
      </c>
      <c r="BE535" t="str">
        <f t="shared" si="8"/>
        <v/>
      </c>
    </row>
    <row r="536" spans="20:57" x14ac:dyDescent="0.2">
      <c r="T536" s="4"/>
      <c r="Y536" s="4"/>
      <c r="Z536" s="4"/>
      <c r="AA536" s="4"/>
      <c r="AS536" s="4" t="s">
        <v>15647</v>
      </c>
      <c r="AT536" s="4" t="s">
        <v>13681</v>
      </c>
      <c r="AU536" s="4" t="s">
        <v>456</v>
      </c>
      <c r="AV536" s="4" t="s">
        <v>690</v>
      </c>
      <c r="AW536" s="4" t="s">
        <v>701</v>
      </c>
      <c r="AX536" s="4"/>
      <c r="AY536" s="4"/>
      <c r="AZ536" s="4"/>
      <c r="BA536" s="4"/>
      <c r="BB536" s="4"/>
      <c r="BC536" s="4">
        <v>40</v>
      </c>
      <c r="BD536" t="str">
        <f>IF(AND(ADHOC!$G$15="",ADHOC!$S$4=""),"",IF(ADHOC!$G$15&lt;&gt;"",IF(ADHOC!$G$15=LEFT(Domein!$AS536,LEN(ADHOC!$G$15)),MAX(Domein!BD$1:'Domein'!BD535)+1,""),IF(ADHOC!$S$4=LEFT(Domein!$AS536,LEN(ADHOC!$S$4)),MAX(Domein!BD$1:'Domein'!BD535)+1,"")))</f>
        <v/>
      </c>
      <c r="BE536" t="str">
        <f t="shared" si="8"/>
        <v/>
      </c>
    </row>
    <row r="537" spans="20:57" x14ac:dyDescent="0.2">
      <c r="T537" s="4"/>
      <c r="Y537" s="4"/>
      <c r="Z537" s="4"/>
      <c r="AA537" s="4"/>
      <c r="AS537" s="4" t="s">
        <v>1058</v>
      </c>
      <c r="AT537" s="4" t="s">
        <v>1059</v>
      </c>
      <c r="AU537" s="4" t="s">
        <v>456</v>
      </c>
      <c r="AV537" s="4" t="s">
        <v>690</v>
      </c>
      <c r="AW537" s="4" t="s">
        <v>939</v>
      </c>
      <c r="AX537" s="4"/>
      <c r="AY537" s="4"/>
      <c r="AZ537" s="4"/>
      <c r="BA537" s="4"/>
      <c r="BB537" s="4"/>
      <c r="BC537" s="4">
        <v>40</v>
      </c>
      <c r="BD537" t="str">
        <f>IF(AND(ADHOC!$G$15="",ADHOC!$S$4=""),"",IF(ADHOC!$G$15&lt;&gt;"",IF(ADHOC!$G$15=LEFT(Domein!$AS537,LEN(ADHOC!$G$15)),MAX(Domein!BD$1:'Domein'!BD536)+1,""),IF(ADHOC!$S$4=LEFT(Domein!$AS537,LEN(ADHOC!$S$4)),MAX(Domein!BD$1:'Domein'!BD536)+1,"")))</f>
        <v/>
      </c>
      <c r="BE537" t="str">
        <f t="shared" si="8"/>
        <v/>
      </c>
    </row>
    <row r="538" spans="20:57" x14ac:dyDescent="0.2">
      <c r="T538" s="4"/>
      <c r="Y538" s="4"/>
      <c r="Z538" s="4"/>
      <c r="AA538" s="4"/>
      <c r="AS538" s="4" t="s">
        <v>1060</v>
      </c>
      <c r="AT538" s="4" t="s">
        <v>1061</v>
      </c>
      <c r="AU538" s="4" t="s">
        <v>456</v>
      </c>
      <c r="AV538" s="4" t="s">
        <v>690</v>
      </c>
      <c r="AW538" s="4" t="s">
        <v>939</v>
      </c>
      <c r="AX538" s="4"/>
      <c r="AY538" s="4"/>
      <c r="AZ538" s="4"/>
      <c r="BA538" s="4"/>
      <c r="BB538" s="4"/>
      <c r="BC538" s="4">
        <v>40</v>
      </c>
      <c r="BD538" t="str">
        <f>IF(AND(ADHOC!$G$15="",ADHOC!$S$4=""),"",IF(ADHOC!$G$15&lt;&gt;"",IF(ADHOC!$G$15=LEFT(Domein!$AS538,LEN(ADHOC!$G$15)),MAX(Domein!BD$1:'Domein'!BD537)+1,""),IF(ADHOC!$S$4=LEFT(Domein!$AS538,LEN(ADHOC!$S$4)),MAX(Domein!BD$1:'Domein'!BD537)+1,"")))</f>
        <v/>
      </c>
      <c r="BE538" t="str">
        <f t="shared" si="8"/>
        <v/>
      </c>
    </row>
    <row r="539" spans="20:57" x14ac:dyDescent="0.2">
      <c r="T539" s="4"/>
      <c r="Y539" s="4"/>
      <c r="Z539" s="4"/>
      <c r="AA539" s="4"/>
      <c r="AS539" s="4" t="s">
        <v>1062</v>
      </c>
      <c r="AT539" s="4" t="s">
        <v>1063</v>
      </c>
      <c r="AU539" s="4" t="s">
        <v>456</v>
      </c>
      <c r="AV539" s="4" t="s">
        <v>690</v>
      </c>
      <c r="AW539" s="4" t="s">
        <v>939</v>
      </c>
      <c r="AX539" s="4"/>
      <c r="AY539" s="4"/>
      <c r="AZ539" s="4"/>
      <c r="BA539" s="4"/>
      <c r="BB539" s="4"/>
      <c r="BC539" s="4">
        <v>40</v>
      </c>
      <c r="BD539" t="str">
        <f>IF(AND(ADHOC!$G$15="",ADHOC!$S$4=""),"",IF(ADHOC!$G$15&lt;&gt;"",IF(ADHOC!$G$15=LEFT(Domein!$AS539,LEN(ADHOC!$G$15)),MAX(Domein!BD$1:'Domein'!BD538)+1,""),IF(ADHOC!$S$4=LEFT(Domein!$AS539,LEN(ADHOC!$S$4)),MAX(Domein!BD$1:'Domein'!BD538)+1,"")))</f>
        <v/>
      </c>
      <c r="BE539" t="str">
        <f t="shared" si="8"/>
        <v/>
      </c>
    </row>
    <row r="540" spans="20:57" x14ac:dyDescent="0.2">
      <c r="T540" s="4"/>
      <c r="Y540" s="4"/>
      <c r="Z540" s="4"/>
      <c r="AA540" s="4"/>
      <c r="AS540" s="4" t="s">
        <v>7019</v>
      </c>
      <c r="AT540" s="4" t="s">
        <v>16323</v>
      </c>
      <c r="AU540" s="4" t="s">
        <v>456</v>
      </c>
      <c r="AV540" s="4" t="s">
        <v>690</v>
      </c>
      <c r="AW540" s="4" t="s">
        <v>939</v>
      </c>
      <c r="AX540" s="4"/>
      <c r="AY540" s="4"/>
      <c r="AZ540" s="4"/>
      <c r="BA540" s="4"/>
      <c r="BB540" s="4"/>
      <c r="BC540" s="4">
        <v>40</v>
      </c>
      <c r="BD540" t="str">
        <f>IF(AND(ADHOC!$G$15="",ADHOC!$S$4=""),"",IF(ADHOC!$G$15&lt;&gt;"",IF(ADHOC!$G$15=LEFT(Domein!$AS540,LEN(ADHOC!$G$15)),MAX(Domein!BD$1:'Domein'!BD539)+1,""),IF(ADHOC!$S$4=LEFT(Domein!$AS540,LEN(ADHOC!$S$4)),MAX(Domein!BD$1:'Domein'!BD539)+1,"")))</f>
        <v/>
      </c>
      <c r="BE540" t="str">
        <f t="shared" si="8"/>
        <v/>
      </c>
    </row>
    <row r="541" spans="20:57" x14ac:dyDescent="0.2">
      <c r="T541" s="4"/>
      <c r="Y541" s="4"/>
      <c r="Z541" s="4"/>
      <c r="AA541" s="4"/>
      <c r="AS541" s="4" t="s">
        <v>16242</v>
      </c>
      <c r="AT541" s="4" t="s">
        <v>16243</v>
      </c>
      <c r="AU541" s="4" t="s">
        <v>456</v>
      </c>
      <c r="AV541" s="4" t="s">
        <v>690</v>
      </c>
      <c r="AW541" s="4" t="s">
        <v>939</v>
      </c>
      <c r="AX541" s="4"/>
      <c r="AY541" s="4"/>
      <c r="AZ541" s="4"/>
      <c r="BA541" s="4"/>
      <c r="BB541" s="4"/>
      <c r="BC541" s="4">
        <v>40</v>
      </c>
      <c r="BD541" t="str">
        <f>IF(AND(ADHOC!$G$15="",ADHOC!$S$4=""),"",IF(ADHOC!$G$15&lt;&gt;"",IF(ADHOC!$G$15=LEFT(Domein!$AS541,LEN(ADHOC!$G$15)),MAX(Domein!BD$1:'Domein'!BD540)+1,""),IF(ADHOC!$S$4=LEFT(Domein!$AS541,LEN(ADHOC!$S$4)),MAX(Domein!BD$1:'Domein'!BD540)+1,"")))</f>
        <v/>
      </c>
      <c r="BE541" t="str">
        <f t="shared" si="8"/>
        <v/>
      </c>
    </row>
    <row r="542" spans="20:57" x14ac:dyDescent="0.2">
      <c r="T542" s="4"/>
      <c r="Y542" s="4"/>
      <c r="Z542" s="4"/>
      <c r="AA542" s="4"/>
      <c r="AS542" s="4" t="s">
        <v>16244</v>
      </c>
      <c r="AT542" s="4" t="s">
        <v>16245</v>
      </c>
      <c r="AU542" s="4" t="s">
        <v>456</v>
      </c>
      <c r="AV542" s="4" t="s">
        <v>690</v>
      </c>
      <c r="AW542" s="4" t="s">
        <v>701</v>
      </c>
      <c r="AX542" s="4"/>
      <c r="AY542" s="4"/>
      <c r="AZ542" s="4"/>
      <c r="BA542" s="4"/>
      <c r="BB542" s="4"/>
      <c r="BC542" s="4">
        <v>40</v>
      </c>
      <c r="BD542" t="str">
        <f>IF(AND(ADHOC!$G$15="",ADHOC!$S$4=""),"",IF(ADHOC!$G$15&lt;&gt;"",IF(ADHOC!$G$15=LEFT(Domein!$AS542,LEN(ADHOC!$G$15)),MAX(Domein!BD$1:'Domein'!BD541)+1,""),IF(ADHOC!$S$4=LEFT(Domein!$AS542,LEN(ADHOC!$S$4)),MAX(Domein!BD$1:'Domein'!BD541)+1,"")))</f>
        <v/>
      </c>
      <c r="BE542" t="str">
        <f t="shared" si="8"/>
        <v/>
      </c>
    </row>
    <row r="543" spans="20:57" x14ac:dyDescent="0.2">
      <c r="T543" s="4"/>
      <c r="Y543" s="4"/>
      <c r="Z543" s="4"/>
      <c r="AA543" s="4"/>
      <c r="AS543" s="4" t="s">
        <v>16246</v>
      </c>
      <c r="AT543" s="4" t="s">
        <v>16247</v>
      </c>
      <c r="AU543" s="4" t="s">
        <v>456</v>
      </c>
      <c r="AV543" s="4" t="s">
        <v>690</v>
      </c>
      <c r="AW543" s="4" t="s">
        <v>939</v>
      </c>
      <c r="AX543" s="4"/>
      <c r="AY543" s="4"/>
      <c r="AZ543" s="4"/>
      <c r="BA543" s="4"/>
      <c r="BB543" s="4"/>
      <c r="BC543" s="4">
        <v>40</v>
      </c>
      <c r="BD543" t="str">
        <f>IF(AND(ADHOC!$G$15="",ADHOC!$S$4=""),"",IF(ADHOC!$G$15&lt;&gt;"",IF(ADHOC!$G$15=LEFT(Domein!$AS543,LEN(ADHOC!$G$15)),MAX(Domein!BD$1:'Domein'!BD542)+1,""),IF(ADHOC!$S$4=LEFT(Domein!$AS543,LEN(ADHOC!$S$4)),MAX(Domein!BD$1:'Domein'!BD542)+1,"")))</f>
        <v/>
      </c>
      <c r="BE543" t="str">
        <f t="shared" si="8"/>
        <v/>
      </c>
    </row>
    <row r="544" spans="20:57" x14ac:dyDescent="0.2">
      <c r="T544" s="4"/>
      <c r="Y544" s="4"/>
      <c r="Z544" s="4"/>
      <c r="AA544" s="4"/>
      <c r="AS544" s="4" t="s">
        <v>16248</v>
      </c>
      <c r="AT544" s="4" t="s">
        <v>16249</v>
      </c>
      <c r="AU544" s="4" t="s">
        <v>456</v>
      </c>
      <c r="AV544" s="4" t="s">
        <v>690</v>
      </c>
      <c r="AW544" s="4" t="s">
        <v>939</v>
      </c>
      <c r="AX544" s="4"/>
      <c r="AY544" s="4"/>
      <c r="AZ544" s="4"/>
      <c r="BA544" s="4"/>
      <c r="BB544" s="4"/>
      <c r="BC544" s="4">
        <v>40</v>
      </c>
      <c r="BD544" t="str">
        <f>IF(AND(ADHOC!$G$15="",ADHOC!$S$4=""),"",IF(ADHOC!$G$15&lt;&gt;"",IF(ADHOC!$G$15=LEFT(Domein!$AS544,LEN(ADHOC!$G$15)),MAX(Domein!BD$1:'Domein'!BD543)+1,""),IF(ADHOC!$S$4=LEFT(Domein!$AS544,LEN(ADHOC!$S$4)),MAX(Domein!BD$1:'Domein'!BD543)+1,"")))</f>
        <v/>
      </c>
      <c r="BE544" t="str">
        <f t="shared" si="8"/>
        <v/>
      </c>
    </row>
    <row r="545" spans="20:57" x14ac:dyDescent="0.2">
      <c r="T545" s="4"/>
      <c r="Y545" s="4"/>
      <c r="Z545" s="4"/>
      <c r="AA545" s="4"/>
      <c r="AS545" s="4" t="s">
        <v>16250</v>
      </c>
      <c r="AT545" s="4" t="s">
        <v>16251</v>
      </c>
      <c r="AU545" s="4" t="s">
        <v>456</v>
      </c>
      <c r="AV545" s="4" t="s">
        <v>690</v>
      </c>
      <c r="AW545" s="4" t="s">
        <v>701</v>
      </c>
      <c r="AX545" s="4"/>
      <c r="AY545" s="4"/>
      <c r="AZ545" s="4"/>
      <c r="BA545" s="4"/>
      <c r="BB545" s="4"/>
      <c r="BC545" s="4">
        <v>40</v>
      </c>
      <c r="BD545" t="str">
        <f>IF(AND(ADHOC!$G$15="",ADHOC!$S$4=""),"",IF(ADHOC!$G$15&lt;&gt;"",IF(ADHOC!$G$15=LEFT(Domein!$AS545,LEN(ADHOC!$G$15)),MAX(Domein!BD$1:'Domein'!BD544)+1,""),IF(ADHOC!$S$4=LEFT(Domein!$AS545,LEN(ADHOC!$S$4)),MAX(Domein!BD$1:'Domein'!BD544)+1,"")))</f>
        <v/>
      </c>
      <c r="BE545" t="str">
        <f t="shared" si="8"/>
        <v/>
      </c>
    </row>
    <row r="546" spans="20:57" x14ac:dyDescent="0.2">
      <c r="T546" s="4"/>
      <c r="Y546" s="4"/>
      <c r="Z546" s="4"/>
      <c r="AA546" s="4"/>
      <c r="AS546" s="4" t="s">
        <v>17267</v>
      </c>
      <c r="AT546" s="4" t="s">
        <v>17268</v>
      </c>
      <c r="AU546" s="4" t="s">
        <v>456</v>
      </c>
      <c r="AV546" s="4" t="s">
        <v>690</v>
      </c>
      <c r="AW546" s="4" t="s">
        <v>939</v>
      </c>
      <c r="AX546" s="4"/>
      <c r="AY546" s="4"/>
      <c r="AZ546" s="4"/>
      <c r="BA546" s="4"/>
      <c r="BB546" s="4"/>
      <c r="BC546" s="4">
        <v>40</v>
      </c>
      <c r="BD546" t="str">
        <f>IF(AND(ADHOC!$G$15="",ADHOC!$S$4=""),"",IF(ADHOC!$G$15&lt;&gt;"",IF(ADHOC!$G$15=LEFT(Domein!$AS546,LEN(ADHOC!$G$15)),MAX(Domein!BD$1:'Domein'!BD545)+1,""),IF(ADHOC!$S$4=LEFT(Domein!$AS546,LEN(ADHOC!$S$4)),MAX(Domein!BD$1:'Domein'!BD545)+1,"")))</f>
        <v/>
      </c>
      <c r="BE546" t="str">
        <f t="shared" si="8"/>
        <v/>
      </c>
    </row>
    <row r="547" spans="20:57" x14ac:dyDescent="0.2">
      <c r="T547" s="4"/>
      <c r="Y547" s="4"/>
      <c r="Z547" s="4"/>
      <c r="AA547" s="4"/>
      <c r="AS547" s="4" t="s">
        <v>1064</v>
      </c>
      <c r="AT547" s="4" t="s">
        <v>1065</v>
      </c>
      <c r="AU547" s="4" t="s">
        <v>456</v>
      </c>
      <c r="AV547" s="4" t="s">
        <v>690</v>
      </c>
      <c r="AW547" s="4" t="s">
        <v>939</v>
      </c>
      <c r="AX547" s="4"/>
      <c r="AY547" s="4"/>
      <c r="AZ547" s="4"/>
      <c r="BA547" s="4"/>
      <c r="BB547" s="4"/>
      <c r="BC547" s="4">
        <v>40</v>
      </c>
      <c r="BD547" t="str">
        <f>IF(AND(ADHOC!$G$15="",ADHOC!$S$4=""),"",IF(ADHOC!$G$15&lt;&gt;"",IF(ADHOC!$G$15=LEFT(Domein!$AS547,LEN(ADHOC!$G$15)),MAX(Domein!BD$1:'Domein'!BD546)+1,""),IF(ADHOC!$S$4=LEFT(Domein!$AS547,LEN(ADHOC!$S$4)),MAX(Domein!BD$1:'Domein'!BD546)+1,"")))</f>
        <v/>
      </c>
      <c r="BE547" t="str">
        <f t="shared" si="8"/>
        <v/>
      </c>
    </row>
    <row r="548" spans="20:57" x14ac:dyDescent="0.2">
      <c r="T548" s="4"/>
      <c r="Y548" s="4"/>
      <c r="Z548" s="4"/>
      <c r="AA548" s="4"/>
      <c r="AS548" s="4" t="s">
        <v>1066</v>
      </c>
      <c r="AT548" s="4" t="s">
        <v>1067</v>
      </c>
      <c r="AU548" s="4" t="s">
        <v>456</v>
      </c>
      <c r="AV548" s="4" t="s">
        <v>690</v>
      </c>
      <c r="AW548" s="4" t="s">
        <v>939</v>
      </c>
      <c r="AX548" s="4"/>
      <c r="AY548" s="4"/>
      <c r="AZ548" s="4"/>
      <c r="BA548" s="4"/>
      <c r="BB548" s="4"/>
      <c r="BC548" s="4">
        <v>40</v>
      </c>
      <c r="BD548" t="str">
        <f>IF(AND(ADHOC!$G$15="",ADHOC!$S$4=""),"",IF(ADHOC!$G$15&lt;&gt;"",IF(ADHOC!$G$15=LEFT(Domein!$AS548,LEN(ADHOC!$G$15)),MAX(Domein!BD$1:'Domein'!BD547)+1,""),IF(ADHOC!$S$4=LEFT(Domein!$AS548,LEN(ADHOC!$S$4)),MAX(Domein!BD$1:'Domein'!BD547)+1,"")))</f>
        <v/>
      </c>
      <c r="BE548" t="str">
        <f t="shared" si="8"/>
        <v/>
      </c>
    </row>
    <row r="549" spans="20:57" x14ac:dyDescent="0.2">
      <c r="T549" s="4"/>
      <c r="Y549" s="4"/>
      <c r="Z549" s="4"/>
      <c r="AA549" s="4"/>
      <c r="AS549" s="4" t="s">
        <v>1068</v>
      </c>
      <c r="AT549" s="4" t="s">
        <v>1069</v>
      </c>
      <c r="AU549" s="4" t="s">
        <v>456</v>
      </c>
      <c r="AV549" s="4" t="s">
        <v>690</v>
      </c>
      <c r="AW549" s="4" t="s">
        <v>939</v>
      </c>
      <c r="AX549" s="4"/>
      <c r="AY549" s="4"/>
      <c r="AZ549" s="4"/>
      <c r="BA549" s="4"/>
      <c r="BB549" s="4"/>
      <c r="BC549" s="4">
        <v>40</v>
      </c>
      <c r="BD549" t="str">
        <f>IF(AND(ADHOC!$G$15="",ADHOC!$S$4=""),"",IF(ADHOC!$G$15&lt;&gt;"",IF(ADHOC!$G$15=LEFT(Domein!$AS549,LEN(ADHOC!$G$15)),MAX(Domein!BD$1:'Domein'!BD548)+1,""),IF(ADHOC!$S$4=LEFT(Domein!$AS549,LEN(ADHOC!$S$4)),MAX(Domein!BD$1:'Domein'!BD548)+1,"")))</f>
        <v/>
      </c>
      <c r="BE549" t="str">
        <f t="shared" si="8"/>
        <v/>
      </c>
    </row>
    <row r="550" spans="20:57" x14ac:dyDescent="0.2">
      <c r="T550" s="4"/>
      <c r="Y550" s="4"/>
      <c r="Z550" s="4"/>
      <c r="AA550" s="4"/>
      <c r="AS550" s="4" t="s">
        <v>15742</v>
      </c>
      <c r="AT550" s="4" t="s">
        <v>15743</v>
      </c>
      <c r="AU550" s="4" t="s">
        <v>456</v>
      </c>
      <c r="AV550" s="4" t="s">
        <v>690</v>
      </c>
      <c r="AW550" s="4" t="s">
        <v>939</v>
      </c>
      <c r="AX550" s="4"/>
      <c r="AY550" s="4"/>
      <c r="AZ550" s="4"/>
      <c r="BA550" s="4"/>
      <c r="BB550" s="4"/>
      <c r="BC550" s="4">
        <v>40</v>
      </c>
      <c r="BD550" t="str">
        <f>IF(AND(ADHOC!$G$15="",ADHOC!$S$4=""),"",IF(ADHOC!$G$15&lt;&gt;"",IF(ADHOC!$G$15=LEFT(Domein!$AS550,LEN(ADHOC!$G$15)),MAX(Domein!BD$1:'Domein'!BD549)+1,""),IF(ADHOC!$S$4=LEFT(Domein!$AS550,LEN(ADHOC!$S$4)),MAX(Domein!BD$1:'Domein'!BD549)+1,"")))</f>
        <v/>
      </c>
      <c r="BE550" t="str">
        <f t="shared" si="8"/>
        <v/>
      </c>
    </row>
    <row r="551" spans="20:57" x14ac:dyDescent="0.2">
      <c r="T551" s="4"/>
      <c r="Y551" s="4"/>
      <c r="Z551" s="4"/>
      <c r="AA551" s="4"/>
      <c r="AS551" s="4" t="s">
        <v>1070</v>
      </c>
      <c r="AT551" s="4" t="s">
        <v>1071</v>
      </c>
      <c r="AU551" s="4" t="s">
        <v>456</v>
      </c>
      <c r="AV551" s="4" t="s">
        <v>690</v>
      </c>
      <c r="AW551" s="4" t="s">
        <v>939</v>
      </c>
      <c r="AX551" s="4"/>
      <c r="AY551" s="4"/>
      <c r="AZ551" s="4"/>
      <c r="BA551" s="4"/>
      <c r="BB551" s="4"/>
      <c r="BC551" s="4">
        <v>40</v>
      </c>
      <c r="BD551" t="str">
        <f>IF(AND(ADHOC!$G$15="",ADHOC!$S$4=""),"",IF(ADHOC!$G$15&lt;&gt;"",IF(ADHOC!$G$15=LEFT(Domein!$AS551,LEN(ADHOC!$G$15)),MAX(Domein!BD$1:'Domein'!BD550)+1,""),IF(ADHOC!$S$4=LEFT(Domein!$AS551,LEN(ADHOC!$S$4)),MAX(Domein!BD$1:'Domein'!BD550)+1,"")))</f>
        <v/>
      </c>
      <c r="BE551" t="str">
        <f t="shared" si="8"/>
        <v/>
      </c>
    </row>
    <row r="552" spans="20:57" x14ac:dyDescent="0.2">
      <c r="T552" s="4"/>
      <c r="Y552" s="4"/>
      <c r="Z552" s="4"/>
      <c r="AA552" s="4"/>
      <c r="AS552" s="4" t="s">
        <v>1072</v>
      </c>
      <c r="AT552" s="4" t="s">
        <v>1073</v>
      </c>
      <c r="AU552" s="4" t="s">
        <v>456</v>
      </c>
      <c r="AV552" s="4" t="s">
        <v>690</v>
      </c>
      <c r="AW552" s="4" t="s">
        <v>939</v>
      </c>
      <c r="AX552" s="4"/>
      <c r="AY552" s="4"/>
      <c r="AZ552" s="4"/>
      <c r="BA552" s="4"/>
      <c r="BB552" s="4"/>
      <c r="BC552" s="4">
        <v>40</v>
      </c>
      <c r="BD552" t="str">
        <f>IF(AND(ADHOC!$G$15="",ADHOC!$S$4=""),"",IF(ADHOC!$G$15&lt;&gt;"",IF(ADHOC!$G$15=LEFT(Domein!$AS552,LEN(ADHOC!$G$15)),MAX(Domein!BD$1:'Domein'!BD551)+1,""),IF(ADHOC!$S$4=LEFT(Domein!$AS552,LEN(ADHOC!$S$4)),MAX(Domein!BD$1:'Domein'!BD551)+1,"")))</f>
        <v/>
      </c>
      <c r="BE552" t="str">
        <f t="shared" si="8"/>
        <v/>
      </c>
    </row>
    <row r="553" spans="20:57" x14ac:dyDescent="0.2">
      <c r="T553" s="4"/>
      <c r="Y553" s="4"/>
      <c r="Z553" s="4"/>
      <c r="AA553" s="4"/>
      <c r="AS553" s="4" t="s">
        <v>1074</v>
      </c>
      <c r="AT553" s="4" t="s">
        <v>1075</v>
      </c>
      <c r="AU553" s="4" t="s">
        <v>456</v>
      </c>
      <c r="AV553" s="4" t="s">
        <v>690</v>
      </c>
      <c r="AW553" s="4" t="s">
        <v>939</v>
      </c>
      <c r="AX553" s="4"/>
      <c r="AY553" s="4"/>
      <c r="AZ553" s="4"/>
      <c r="BA553" s="4"/>
      <c r="BB553" s="4"/>
      <c r="BC553" s="4">
        <v>40</v>
      </c>
      <c r="BD553" t="str">
        <f>IF(AND(ADHOC!$G$15="",ADHOC!$S$4=""),"",IF(ADHOC!$G$15&lt;&gt;"",IF(ADHOC!$G$15=LEFT(Domein!$AS553,LEN(ADHOC!$G$15)),MAX(Domein!BD$1:'Domein'!BD552)+1,""),IF(ADHOC!$S$4=LEFT(Domein!$AS553,LEN(ADHOC!$S$4)),MAX(Domein!BD$1:'Domein'!BD552)+1,"")))</f>
        <v/>
      </c>
      <c r="BE553" t="str">
        <f t="shared" si="8"/>
        <v/>
      </c>
    </row>
    <row r="554" spans="20:57" x14ac:dyDescent="0.2">
      <c r="T554" s="4"/>
      <c r="Y554" s="4"/>
      <c r="Z554" s="4"/>
      <c r="AA554" s="4"/>
      <c r="AS554" s="4" t="s">
        <v>1076</v>
      </c>
      <c r="AT554" s="4" t="s">
        <v>8617</v>
      </c>
      <c r="AU554" s="4" t="s">
        <v>463</v>
      </c>
      <c r="AV554" s="4" t="s">
        <v>690</v>
      </c>
      <c r="AW554" s="4" t="s">
        <v>701</v>
      </c>
      <c r="AX554" s="4"/>
      <c r="AY554" s="4">
        <v>152318</v>
      </c>
      <c r="AZ554" s="4">
        <v>464997</v>
      </c>
      <c r="BA554" s="4" t="s">
        <v>22058</v>
      </c>
      <c r="BB554" s="4" t="s">
        <v>22059</v>
      </c>
      <c r="BC554" s="4">
        <v>40</v>
      </c>
      <c r="BD554" t="str">
        <f>IF(AND(ADHOC!$G$15="",ADHOC!$S$4=""),"",IF(ADHOC!$G$15&lt;&gt;"",IF(ADHOC!$G$15=LEFT(Domein!$AS554,LEN(ADHOC!$G$15)),MAX(Domein!BD$1:'Domein'!BD553)+1,""),IF(ADHOC!$S$4=LEFT(Domein!$AS554,LEN(ADHOC!$S$4)),MAX(Domein!BD$1:'Domein'!BD553)+1,"")))</f>
        <v/>
      </c>
      <c r="BE554" t="str">
        <f t="shared" si="8"/>
        <v/>
      </c>
    </row>
    <row r="555" spans="20:57" x14ac:dyDescent="0.2">
      <c r="T555" s="4"/>
      <c r="Y555" s="4"/>
      <c r="Z555" s="4"/>
      <c r="AA555" s="4"/>
      <c r="AS555" s="4" t="s">
        <v>1077</v>
      </c>
      <c r="AT555" s="4" t="s">
        <v>1078</v>
      </c>
      <c r="AU555" s="4" t="s">
        <v>463</v>
      </c>
      <c r="AV555" s="4" t="s">
        <v>690</v>
      </c>
      <c r="AW555" s="4" t="s">
        <v>701</v>
      </c>
      <c r="AX555" s="4"/>
      <c r="AY555" s="4"/>
      <c r="AZ555" s="4"/>
      <c r="BA555" s="4"/>
      <c r="BB555" s="4"/>
      <c r="BC555" s="4">
        <v>40</v>
      </c>
      <c r="BD555" t="str">
        <f>IF(AND(ADHOC!$G$15="",ADHOC!$S$4=""),"",IF(ADHOC!$G$15&lt;&gt;"",IF(ADHOC!$G$15=LEFT(Domein!$AS555,LEN(ADHOC!$G$15)),MAX(Domein!BD$1:'Domein'!BD554)+1,""),IF(ADHOC!$S$4=LEFT(Domein!$AS555,LEN(ADHOC!$S$4)),MAX(Domein!BD$1:'Domein'!BD554)+1,"")))</f>
        <v/>
      </c>
      <c r="BE555" t="str">
        <f t="shared" si="8"/>
        <v/>
      </c>
    </row>
    <row r="556" spans="20:57" x14ac:dyDescent="0.2">
      <c r="T556" s="4"/>
      <c r="Y556" s="4"/>
      <c r="Z556" s="4"/>
      <c r="AA556" s="4"/>
      <c r="AS556" s="4" t="s">
        <v>1079</v>
      </c>
      <c r="AT556" s="4" t="s">
        <v>1080</v>
      </c>
      <c r="AU556" s="4" t="s">
        <v>463</v>
      </c>
      <c r="AV556" s="4" t="s">
        <v>690</v>
      </c>
      <c r="AW556" s="4" t="s">
        <v>701</v>
      </c>
      <c r="AX556" s="4"/>
      <c r="AY556" s="4"/>
      <c r="AZ556" s="4"/>
      <c r="BA556" s="4"/>
      <c r="BB556" s="4"/>
      <c r="BC556" s="4">
        <v>40</v>
      </c>
      <c r="BD556" t="str">
        <f>IF(AND(ADHOC!$G$15="",ADHOC!$S$4=""),"",IF(ADHOC!$G$15&lt;&gt;"",IF(ADHOC!$G$15=LEFT(Domein!$AS556,LEN(ADHOC!$G$15)),MAX(Domein!BD$1:'Domein'!BD555)+1,""),IF(ADHOC!$S$4=LEFT(Domein!$AS556,LEN(ADHOC!$S$4)),MAX(Domein!BD$1:'Domein'!BD555)+1,"")))</f>
        <v/>
      </c>
      <c r="BE556" t="str">
        <f t="shared" si="8"/>
        <v/>
      </c>
    </row>
    <row r="557" spans="20:57" x14ac:dyDescent="0.2">
      <c r="T557" s="4"/>
      <c r="Y557" s="4"/>
      <c r="Z557" s="4"/>
      <c r="AA557" s="4"/>
      <c r="AS557" s="4" t="s">
        <v>1081</v>
      </c>
      <c r="AT557" s="4" t="s">
        <v>1082</v>
      </c>
      <c r="AU557" s="4" t="s">
        <v>456</v>
      </c>
      <c r="AV557" s="4" t="s">
        <v>690</v>
      </c>
      <c r="AW557" s="4" t="s">
        <v>939</v>
      </c>
      <c r="AX557" s="4"/>
      <c r="AY557" s="4"/>
      <c r="AZ557" s="4"/>
      <c r="BA557" s="4"/>
      <c r="BB557" s="4"/>
      <c r="BC557" s="4">
        <v>40</v>
      </c>
      <c r="BD557" t="str">
        <f>IF(AND(ADHOC!$G$15="",ADHOC!$S$4=""),"",IF(ADHOC!$G$15&lt;&gt;"",IF(ADHOC!$G$15=LEFT(Domein!$AS557,LEN(ADHOC!$G$15)),MAX(Domein!BD$1:'Domein'!BD556)+1,""),IF(ADHOC!$S$4=LEFT(Domein!$AS557,LEN(ADHOC!$S$4)),MAX(Domein!BD$1:'Domein'!BD556)+1,"")))</f>
        <v/>
      </c>
      <c r="BE557" t="str">
        <f t="shared" si="8"/>
        <v/>
      </c>
    </row>
    <row r="558" spans="20:57" x14ac:dyDescent="0.2">
      <c r="T558" s="4"/>
      <c r="Y558" s="4"/>
      <c r="Z558" s="4"/>
      <c r="AA558" s="4"/>
      <c r="AS558" s="4" t="s">
        <v>1083</v>
      </c>
      <c r="AT558" s="4" t="s">
        <v>1084</v>
      </c>
      <c r="AU558" s="4" t="s">
        <v>456</v>
      </c>
      <c r="AV558" s="4" t="s">
        <v>690</v>
      </c>
      <c r="AW558" s="4" t="s">
        <v>939</v>
      </c>
      <c r="AX558" s="4"/>
      <c r="AY558" s="4"/>
      <c r="AZ558" s="4"/>
      <c r="BA558" s="4"/>
      <c r="BB558" s="4"/>
      <c r="BC558" s="4">
        <v>40</v>
      </c>
      <c r="BD558" t="str">
        <f>IF(AND(ADHOC!$G$15="",ADHOC!$S$4=""),"",IF(ADHOC!$G$15&lt;&gt;"",IF(ADHOC!$G$15=LEFT(Domein!$AS558,LEN(ADHOC!$G$15)),MAX(Domein!BD$1:'Domein'!BD557)+1,""),IF(ADHOC!$S$4=LEFT(Domein!$AS558,LEN(ADHOC!$S$4)),MAX(Domein!BD$1:'Domein'!BD557)+1,"")))</f>
        <v/>
      </c>
      <c r="BE558" t="str">
        <f t="shared" si="8"/>
        <v/>
      </c>
    </row>
    <row r="559" spans="20:57" x14ac:dyDescent="0.2">
      <c r="T559" s="4"/>
      <c r="Y559" s="4"/>
      <c r="Z559" s="4"/>
      <c r="AA559" s="4"/>
      <c r="AS559" s="4" t="s">
        <v>1085</v>
      </c>
      <c r="AT559" s="4" t="s">
        <v>1086</v>
      </c>
      <c r="AU559" s="4" t="s">
        <v>463</v>
      </c>
      <c r="AV559" s="4" t="s">
        <v>699</v>
      </c>
      <c r="AW559" s="4" t="s">
        <v>701</v>
      </c>
      <c r="AX559" s="4"/>
      <c r="AY559" s="4"/>
      <c r="AZ559" s="4"/>
      <c r="BA559" s="4"/>
      <c r="BB559" s="4"/>
      <c r="BC559" s="4">
        <v>40</v>
      </c>
      <c r="BD559" t="str">
        <f>IF(AND(ADHOC!$G$15="",ADHOC!$S$4=""),"",IF(ADHOC!$G$15&lt;&gt;"",IF(ADHOC!$G$15=LEFT(Domein!$AS559,LEN(ADHOC!$G$15)),MAX(Domein!BD$1:'Domein'!BD558)+1,""),IF(ADHOC!$S$4=LEFT(Domein!$AS559,LEN(ADHOC!$S$4)),MAX(Domein!BD$1:'Domein'!BD558)+1,"")))</f>
        <v/>
      </c>
      <c r="BE559" t="str">
        <f t="shared" si="8"/>
        <v/>
      </c>
    </row>
    <row r="560" spans="20:57" x14ac:dyDescent="0.2">
      <c r="T560" s="4"/>
      <c r="Y560" s="4"/>
      <c r="Z560" s="4"/>
      <c r="AA560" s="4"/>
      <c r="AS560" s="4" t="s">
        <v>1087</v>
      </c>
      <c r="AT560" s="4" t="s">
        <v>1088</v>
      </c>
      <c r="AU560" s="4" t="s">
        <v>456</v>
      </c>
      <c r="AV560" s="4" t="s">
        <v>690</v>
      </c>
      <c r="AW560" s="4" t="s">
        <v>701</v>
      </c>
      <c r="AX560" s="4"/>
      <c r="AY560" s="4"/>
      <c r="AZ560" s="4"/>
      <c r="BA560" s="4"/>
      <c r="BB560" s="4"/>
      <c r="BC560" s="4">
        <v>40</v>
      </c>
      <c r="BD560" t="str">
        <f>IF(AND(ADHOC!$G$15="",ADHOC!$S$4=""),"",IF(ADHOC!$G$15&lt;&gt;"",IF(ADHOC!$G$15=LEFT(Domein!$AS560,LEN(ADHOC!$G$15)),MAX(Domein!BD$1:'Domein'!BD559)+1,""),IF(ADHOC!$S$4=LEFT(Domein!$AS560,LEN(ADHOC!$S$4)),MAX(Domein!BD$1:'Domein'!BD559)+1,"")))</f>
        <v/>
      </c>
      <c r="BE560" t="str">
        <f t="shared" si="8"/>
        <v/>
      </c>
    </row>
    <row r="561" spans="20:57" x14ac:dyDescent="0.2">
      <c r="T561" s="4"/>
      <c r="Y561" s="4"/>
      <c r="Z561" s="4"/>
      <c r="AA561" s="4"/>
      <c r="AS561" s="4" t="s">
        <v>1089</v>
      </c>
      <c r="AT561" s="4" t="s">
        <v>1090</v>
      </c>
      <c r="AU561" s="4" t="s">
        <v>456</v>
      </c>
      <c r="AV561" s="4" t="s">
        <v>690</v>
      </c>
      <c r="AW561" s="4" t="s">
        <v>701</v>
      </c>
      <c r="AX561" s="4"/>
      <c r="AY561" s="4"/>
      <c r="AZ561" s="4"/>
      <c r="BA561" s="4"/>
      <c r="BB561" s="4"/>
      <c r="BC561" s="4">
        <v>40</v>
      </c>
      <c r="BD561" t="str">
        <f>IF(AND(ADHOC!$G$15="",ADHOC!$S$4=""),"",IF(ADHOC!$G$15&lt;&gt;"",IF(ADHOC!$G$15=LEFT(Domein!$AS561,LEN(ADHOC!$G$15)),MAX(Domein!BD$1:'Domein'!BD560)+1,""),IF(ADHOC!$S$4=LEFT(Domein!$AS561,LEN(ADHOC!$S$4)),MAX(Domein!BD$1:'Domein'!BD560)+1,"")))</f>
        <v/>
      </c>
      <c r="BE561" t="str">
        <f t="shared" si="8"/>
        <v/>
      </c>
    </row>
    <row r="562" spans="20:57" x14ac:dyDescent="0.2">
      <c r="T562" s="4"/>
      <c r="Y562" s="4"/>
      <c r="Z562" s="4"/>
      <c r="AA562" s="4"/>
      <c r="AS562" s="4" t="s">
        <v>1091</v>
      </c>
      <c r="AT562" s="4" t="s">
        <v>21763</v>
      </c>
      <c r="AU562" s="4" t="s">
        <v>456</v>
      </c>
      <c r="AV562" s="4" t="s">
        <v>690</v>
      </c>
      <c r="AW562" s="4" t="s">
        <v>701</v>
      </c>
      <c r="AX562" s="4"/>
      <c r="AY562" s="4"/>
      <c r="AZ562" s="4"/>
      <c r="BA562" s="4"/>
      <c r="BB562" s="4"/>
      <c r="BC562" s="4">
        <v>40</v>
      </c>
      <c r="BD562" t="str">
        <f>IF(AND(ADHOC!$G$15="",ADHOC!$S$4=""),"",IF(ADHOC!$G$15&lt;&gt;"",IF(ADHOC!$G$15=LEFT(Domein!$AS562,LEN(ADHOC!$G$15)),MAX(Domein!BD$1:'Domein'!BD561)+1,""),IF(ADHOC!$S$4=LEFT(Domein!$AS562,LEN(ADHOC!$S$4)),MAX(Domein!BD$1:'Domein'!BD561)+1,"")))</f>
        <v/>
      </c>
      <c r="BE562" t="str">
        <f t="shared" si="8"/>
        <v/>
      </c>
    </row>
    <row r="563" spans="20:57" x14ac:dyDescent="0.2">
      <c r="T563" s="4"/>
      <c r="Y563" s="4"/>
      <c r="Z563" s="4"/>
      <c r="AA563" s="4"/>
      <c r="AS563" s="4" t="s">
        <v>1092</v>
      </c>
      <c r="AT563" s="4" t="s">
        <v>1438</v>
      </c>
      <c r="AU563" s="4" t="s">
        <v>456</v>
      </c>
      <c r="AV563" s="4" t="s">
        <v>690</v>
      </c>
      <c r="AW563" s="4" t="s">
        <v>701</v>
      </c>
      <c r="AX563" s="4"/>
      <c r="AY563" s="4"/>
      <c r="AZ563" s="4"/>
      <c r="BA563" s="4"/>
      <c r="BB563" s="4"/>
      <c r="BC563" s="4">
        <v>40</v>
      </c>
      <c r="BD563" t="str">
        <f>IF(AND(ADHOC!$G$15="",ADHOC!$S$4=""),"",IF(ADHOC!$G$15&lt;&gt;"",IF(ADHOC!$G$15=LEFT(Domein!$AS563,LEN(ADHOC!$G$15)),MAX(Domein!BD$1:'Domein'!BD562)+1,""),IF(ADHOC!$S$4=LEFT(Domein!$AS563,LEN(ADHOC!$S$4)),MAX(Domein!BD$1:'Domein'!BD562)+1,"")))</f>
        <v/>
      </c>
      <c r="BE563" t="str">
        <f t="shared" si="8"/>
        <v/>
      </c>
    </row>
    <row r="564" spans="20:57" x14ac:dyDescent="0.2">
      <c r="T564" s="4"/>
      <c r="Y564" s="4"/>
      <c r="Z564" s="4"/>
      <c r="AA564" s="4"/>
      <c r="AS564" s="4" t="s">
        <v>1093</v>
      </c>
      <c r="AT564" s="4" t="s">
        <v>1094</v>
      </c>
      <c r="AU564" s="4" t="s">
        <v>456</v>
      </c>
      <c r="AV564" s="4" t="s">
        <v>690</v>
      </c>
      <c r="AW564" s="4" t="s">
        <v>701</v>
      </c>
      <c r="AX564" s="4"/>
      <c r="AY564" s="4"/>
      <c r="AZ564" s="4"/>
      <c r="BA564" s="4"/>
      <c r="BB564" s="4"/>
      <c r="BC564" s="4">
        <v>40</v>
      </c>
      <c r="BD564" t="str">
        <f>IF(AND(ADHOC!$G$15="",ADHOC!$S$4=""),"",IF(ADHOC!$G$15&lt;&gt;"",IF(ADHOC!$G$15=LEFT(Domein!$AS564,LEN(ADHOC!$G$15)),MAX(Domein!BD$1:'Domein'!BD563)+1,""),IF(ADHOC!$S$4=LEFT(Domein!$AS564,LEN(ADHOC!$S$4)),MAX(Domein!BD$1:'Domein'!BD563)+1,"")))</f>
        <v/>
      </c>
      <c r="BE564" t="str">
        <f t="shared" si="8"/>
        <v/>
      </c>
    </row>
    <row r="565" spans="20:57" x14ac:dyDescent="0.2">
      <c r="T565" s="4"/>
      <c r="Y565" s="4"/>
      <c r="Z565" s="4"/>
      <c r="AA565" s="4"/>
      <c r="AS565" s="4" t="s">
        <v>17090</v>
      </c>
      <c r="AT565" s="4" t="s">
        <v>17091</v>
      </c>
      <c r="AU565" s="4" t="s">
        <v>456</v>
      </c>
      <c r="AV565" s="4" t="s">
        <v>689</v>
      </c>
      <c r="AW565" s="4" t="s">
        <v>939</v>
      </c>
      <c r="AX565" s="4"/>
      <c r="AY565" s="4"/>
      <c r="AZ565" s="4"/>
      <c r="BA565" s="4"/>
      <c r="BB565" s="4"/>
      <c r="BC565" s="4">
        <v>40</v>
      </c>
      <c r="BD565" t="str">
        <f>IF(AND(ADHOC!$G$15="",ADHOC!$S$4=""),"",IF(ADHOC!$G$15&lt;&gt;"",IF(ADHOC!$G$15=LEFT(Domein!$AS565,LEN(ADHOC!$G$15)),MAX(Domein!BD$1:'Domein'!BD564)+1,""),IF(ADHOC!$S$4=LEFT(Domein!$AS565,LEN(ADHOC!$S$4)),MAX(Domein!BD$1:'Domein'!BD564)+1,"")))</f>
        <v/>
      </c>
      <c r="BE565" t="str">
        <f t="shared" si="8"/>
        <v/>
      </c>
    </row>
    <row r="566" spans="20:57" x14ac:dyDescent="0.2">
      <c r="T566" s="4"/>
      <c r="Y566" s="4"/>
      <c r="Z566" s="4"/>
      <c r="AA566" s="4"/>
      <c r="AS566" s="4" t="s">
        <v>17092</v>
      </c>
      <c r="AT566" s="4" t="s">
        <v>17093</v>
      </c>
      <c r="AU566" s="4" t="s">
        <v>456</v>
      </c>
      <c r="AV566" s="4" t="s">
        <v>689</v>
      </c>
      <c r="AW566" s="4" t="s">
        <v>939</v>
      </c>
      <c r="AX566" s="4"/>
      <c r="AY566" s="4"/>
      <c r="AZ566" s="4"/>
      <c r="BA566" s="4"/>
      <c r="BB566" s="4"/>
      <c r="BC566" s="4">
        <v>40</v>
      </c>
      <c r="BD566" t="str">
        <f>IF(AND(ADHOC!$G$15="",ADHOC!$S$4=""),"",IF(ADHOC!$G$15&lt;&gt;"",IF(ADHOC!$G$15=LEFT(Domein!$AS566,LEN(ADHOC!$G$15)),MAX(Domein!BD$1:'Domein'!BD565)+1,""),IF(ADHOC!$S$4=LEFT(Domein!$AS566,LEN(ADHOC!$S$4)),MAX(Domein!BD$1:'Domein'!BD565)+1,"")))</f>
        <v/>
      </c>
      <c r="BE566" t="str">
        <f t="shared" si="8"/>
        <v/>
      </c>
    </row>
    <row r="567" spans="20:57" x14ac:dyDescent="0.2">
      <c r="T567" s="4"/>
      <c r="Y567" s="4"/>
      <c r="Z567" s="4"/>
      <c r="AA567" s="4"/>
      <c r="AS567" s="4" t="s">
        <v>1095</v>
      </c>
      <c r="AT567" s="4" t="s">
        <v>1096</v>
      </c>
      <c r="AU567" s="4" t="s">
        <v>463</v>
      </c>
      <c r="AV567" s="4" t="s">
        <v>690</v>
      </c>
      <c r="AW567" s="4" t="s">
        <v>701</v>
      </c>
      <c r="AX567" s="4"/>
      <c r="AY567" s="4"/>
      <c r="AZ567" s="4"/>
      <c r="BA567" s="4"/>
      <c r="BB567" s="4"/>
      <c r="BC567" s="4">
        <v>40</v>
      </c>
      <c r="BD567" t="str">
        <f>IF(AND(ADHOC!$G$15="",ADHOC!$S$4=""),"",IF(ADHOC!$G$15&lt;&gt;"",IF(ADHOC!$G$15=LEFT(Domein!$AS567,LEN(ADHOC!$G$15)),MAX(Domein!BD$1:'Domein'!BD566)+1,""),IF(ADHOC!$S$4=LEFT(Domein!$AS567,LEN(ADHOC!$S$4)),MAX(Domein!BD$1:'Domein'!BD566)+1,"")))</f>
        <v/>
      </c>
      <c r="BE567" t="str">
        <f t="shared" si="8"/>
        <v/>
      </c>
    </row>
    <row r="568" spans="20:57" x14ac:dyDescent="0.2">
      <c r="T568" s="4"/>
      <c r="Y568" s="4"/>
      <c r="Z568" s="4"/>
      <c r="AA568" s="4"/>
      <c r="AS568" s="4" t="s">
        <v>1097</v>
      </c>
      <c r="AT568" s="4" t="s">
        <v>1098</v>
      </c>
      <c r="AU568" s="4" t="s">
        <v>463</v>
      </c>
      <c r="AV568" s="4" t="s">
        <v>690</v>
      </c>
      <c r="AW568" s="4" t="s">
        <v>701</v>
      </c>
      <c r="AX568" s="4"/>
      <c r="AY568" s="4"/>
      <c r="AZ568" s="4"/>
      <c r="BA568" s="4"/>
      <c r="BB568" s="4"/>
      <c r="BC568" s="4">
        <v>40</v>
      </c>
      <c r="BD568" t="str">
        <f>IF(AND(ADHOC!$G$15="",ADHOC!$S$4=""),"",IF(ADHOC!$G$15&lt;&gt;"",IF(ADHOC!$G$15=LEFT(Domein!$AS568,LEN(ADHOC!$G$15)),MAX(Domein!BD$1:'Domein'!BD567)+1,""),IF(ADHOC!$S$4=LEFT(Domein!$AS568,LEN(ADHOC!$S$4)),MAX(Domein!BD$1:'Domein'!BD567)+1,"")))</f>
        <v/>
      </c>
      <c r="BE568" t="str">
        <f t="shared" si="8"/>
        <v/>
      </c>
    </row>
    <row r="569" spans="20:57" x14ac:dyDescent="0.2">
      <c r="T569" s="4"/>
      <c r="Y569" s="4"/>
      <c r="Z569" s="4"/>
      <c r="AA569" s="4"/>
      <c r="AS569" s="4" t="s">
        <v>13461</v>
      </c>
      <c r="AT569" s="4" t="s">
        <v>13462</v>
      </c>
      <c r="AU569" s="4" t="s">
        <v>456</v>
      </c>
      <c r="AV569" s="4" t="s">
        <v>690</v>
      </c>
      <c r="AW569" s="4" t="s">
        <v>701</v>
      </c>
      <c r="AX569" s="4"/>
      <c r="AY569" s="4"/>
      <c r="AZ569" s="4"/>
      <c r="BA569" s="4"/>
      <c r="BB569" s="4"/>
      <c r="BC569" s="4">
        <v>40</v>
      </c>
      <c r="BD569" t="str">
        <f>IF(AND(ADHOC!$G$15="",ADHOC!$S$4=""),"",IF(ADHOC!$G$15&lt;&gt;"",IF(ADHOC!$G$15=LEFT(Domein!$AS569,LEN(ADHOC!$G$15)),MAX(Domein!BD$1:'Domein'!BD568)+1,""),IF(ADHOC!$S$4=LEFT(Domein!$AS569,LEN(ADHOC!$S$4)),MAX(Domein!BD$1:'Domein'!BD568)+1,"")))</f>
        <v/>
      </c>
      <c r="BE569" t="str">
        <f t="shared" si="8"/>
        <v/>
      </c>
    </row>
    <row r="570" spans="20:57" x14ac:dyDescent="0.2">
      <c r="T570" s="4"/>
      <c r="Y570" s="4"/>
      <c r="Z570" s="4"/>
      <c r="AA570" s="4"/>
      <c r="AS570" s="4" t="s">
        <v>1099</v>
      </c>
      <c r="AT570" s="4" t="s">
        <v>8618</v>
      </c>
      <c r="AU570" s="4" t="s">
        <v>463</v>
      </c>
      <c r="AV570" s="4" t="s">
        <v>691</v>
      </c>
      <c r="AW570" s="4" t="s">
        <v>701</v>
      </c>
      <c r="AX570" s="4"/>
      <c r="AY570" s="4">
        <v>173631</v>
      </c>
      <c r="AZ570" s="4">
        <v>445462</v>
      </c>
      <c r="BA570" s="4" t="s">
        <v>22060</v>
      </c>
      <c r="BB570" s="4" t="s">
        <v>22061</v>
      </c>
      <c r="BC570" s="4">
        <v>40</v>
      </c>
      <c r="BD570" t="str">
        <f>IF(AND(ADHOC!$G$15="",ADHOC!$S$4=""),"",IF(ADHOC!$G$15&lt;&gt;"",IF(ADHOC!$G$15=LEFT(Domein!$AS570,LEN(ADHOC!$G$15)),MAX(Domein!BD$1:'Domein'!BD569)+1,""),IF(ADHOC!$S$4=LEFT(Domein!$AS570,LEN(ADHOC!$S$4)),MAX(Domein!BD$1:'Domein'!BD569)+1,"")))</f>
        <v/>
      </c>
      <c r="BE570" t="str">
        <f t="shared" si="8"/>
        <v/>
      </c>
    </row>
    <row r="571" spans="20:57" x14ac:dyDescent="0.2">
      <c r="T571" s="4"/>
      <c r="Y571" s="4"/>
      <c r="Z571" s="4"/>
      <c r="AA571" s="4"/>
      <c r="AS571" s="4" t="s">
        <v>1100</v>
      </c>
      <c r="AT571" s="4" t="s">
        <v>1101</v>
      </c>
      <c r="AU571" s="4" t="s">
        <v>462</v>
      </c>
      <c r="AV571" s="4" t="s">
        <v>691</v>
      </c>
      <c r="AW571" s="4" t="s">
        <v>701</v>
      </c>
      <c r="AX571" s="4"/>
      <c r="AY571" s="4"/>
      <c r="AZ571" s="4"/>
      <c r="BA571" s="4"/>
      <c r="BB571" s="4"/>
      <c r="BC571" s="4">
        <v>40</v>
      </c>
      <c r="BD571" t="str">
        <f>IF(AND(ADHOC!$G$15="",ADHOC!$S$4=""),"",IF(ADHOC!$G$15&lt;&gt;"",IF(ADHOC!$G$15=LEFT(Domein!$AS571,LEN(ADHOC!$G$15)),MAX(Domein!BD$1:'Domein'!BD570)+1,""),IF(ADHOC!$S$4=LEFT(Domein!$AS571,LEN(ADHOC!$S$4)),MAX(Domein!BD$1:'Domein'!BD570)+1,"")))</f>
        <v/>
      </c>
      <c r="BE571" t="str">
        <f t="shared" si="8"/>
        <v/>
      </c>
    </row>
    <row r="572" spans="20:57" x14ac:dyDescent="0.2">
      <c r="T572" s="4"/>
      <c r="Y572" s="4"/>
      <c r="Z572" s="4"/>
      <c r="AA572" s="4"/>
      <c r="AS572" s="4" t="s">
        <v>1102</v>
      </c>
      <c r="AT572" s="4" t="s">
        <v>1103</v>
      </c>
      <c r="AU572" s="4" t="s">
        <v>456</v>
      </c>
      <c r="AV572" s="4" t="s">
        <v>691</v>
      </c>
      <c r="AW572" s="4" t="s">
        <v>939</v>
      </c>
      <c r="AX572" s="4"/>
      <c r="AY572" s="4"/>
      <c r="AZ572" s="4"/>
      <c r="BA572" s="4"/>
      <c r="BB572" s="4"/>
      <c r="BC572" s="4">
        <v>40</v>
      </c>
      <c r="BD572" t="str">
        <f>IF(AND(ADHOC!$G$15="",ADHOC!$S$4=""),"",IF(ADHOC!$G$15&lt;&gt;"",IF(ADHOC!$G$15=LEFT(Domein!$AS572,LEN(ADHOC!$G$15)),MAX(Domein!BD$1:'Domein'!BD571)+1,""),IF(ADHOC!$S$4=LEFT(Domein!$AS572,LEN(ADHOC!$S$4)),MAX(Domein!BD$1:'Domein'!BD571)+1,"")))</f>
        <v/>
      </c>
      <c r="BE572" t="str">
        <f t="shared" si="8"/>
        <v/>
      </c>
    </row>
    <row r="573" spans="20:57" x14ac:dyDescent="0.2">
      <c r="T573" s="4"/>
      <c r="Y573" s="4"/>
      <c r="Z573" s="4"/>
      <c r="AA573" s="4"/>
      <c r="AS573" s="4" t="s">
        <v>1104</v>
      </c>
      <c r="AT573" s="4" t="s">
        <v>1105</v>
      </c>
      <c r="AU573" s="4" t="s">
        <v>456</v>
      </c>
      <c r="AV573" s="4" t="s">
        <v>691</v>
      </c>
      <c r="AW573" s="4" t="s">
        <v>701</v>
      </c>
      <c r="AX573" s="4"/>
      <c r="AY573" s="4"/>
      <c r="AZ573" s="4"/>
      <c r="BA573" s="4"/>
      <c r="BB573" s="4"/>
      <c r="BC573" s="4">
        <v>40</v>
      </c>
      <c r="BD573" t="str">
        <f>IF(AND(ADHOC!$G$15="",ADHOC!$S$4=""),"",IF(ADHOC!$G$15&lt;&gt;"",IF(ADHOC!$G$15=LEFT(Domein!$AS573,LEN(ADHOC!$G$15)),MAX(Domein!BD$1:'Domein'!BD572)+1,""),IF(ADHOC!$S$4=LEFT(Domein!$AS573,LEN(ADHOC!$S$4)),MAX(Domein!BD$1:'Domein'!BD572)+1,"")))</f>
        <v/>
      </c>
      <c r="BE573" t="str">
        <f t="shared" si="8"/>
        <v/>
      </c>
    </row>
    <row r="574" spans="20:57" x14ac:dyDescent="0.2">
      <c r="T574" s="4"/>
      <c r="Y574" s="4"/>
      <c r="Z574" s="4"/>
      <c r="AA574" s="4"/>
      <c r="AS574" s="4" t="s">
        <v>1106</v>
      </c>
      <c r="AT574" s="4" t="s">
        <v>1107</v>
      </c>
      <c r="AU574" s="4" t="s">
        <v>463</v>
      </c>
      <c r="AV574" s="4" t="s">
        <v>699</v>
      </c>
      <c r="AW574" s="4" t="s">
        <v>701</v>
      </c>
      <c r="AX574" s="4"/>
      <c r="AY574" s="4"/>
      <c r="AZ574" s="4"/>
      <c r="BA574" s="4"/>
      <c r="BB574" s="4"/>
      <c r="BC574" s="4">
        <v>40</v>
      </c>
      <c r="BD574" t="str">
        <f>IF(AND(ADHOC!$G$15="",ADHOC!$S$4=""),"",IF(ADHOC!$G$15&lt;&gt;"",IF(ADHOC!$G$15=LEFT(Domein!$AS574,LEN(ADHOC!$G$15)),MAX(Domein!BD$1:'Domein'!BD573)+1,""),IF(ADHOC!$S$4=LEFT(Domein!$AS574,LEN(ADHOC!$S$4)),MAX(Domein!BD$1:'Domein'!BD573)+1,"")))</f>
        <v/>
      </c>
      <c r="BE574" t="str">
        <f t="shared" si="8"/>
        <v/>
      </c>
    </row>
    <row r="575" spans="20:57" x14ac:dyDescent="0.2">
      <c r="T575" s="4"/>
      <c r="Y575" s="4"/>
      <c r="Z575" s="4"/>
      <c r="AA575" s="4"/>
      <c r="AS575" s="4" t="s">
        <v>1108</v>
      </c>
      <c r="AT575" s="4" t="s">
        <v>1109</v>
      </c>
      <c r="AU575" s="4" t="s">
        <v>456</v>
      </c>
      <c r="AV575" s="4" t="s">
        <v>692</v>
      </c>
      <c r="AW575" s="4" t="s">
        <v>701</v>
      </c>
      <c r="AX575" s="4"/>
      <c r="AY575" s="4"/>
      <c r="AZ575" s="4"/>
      <c r="BA575" s="4"/>
      <c r="BB575" s="4"/>
      <c r="BC575" s="4">
        <v>40</v>
      </c>
      <c r="BD575" t="str">
        <f>IF(AND(ADHOC!$G$15="",ADHOC!$S$4=""),"",IF(ADHOC!$G$15&lt;&gt;"",IF(ADHOC!$G$15=LEFT(Domein!$AS575,LEN(ADHOC!$G$15)),MAX(Domein!BD$1:'Domein'!BD574)+1,""),IF(ADHOC!$S$4=LEFT(Domein!$AS575,LEN(ADHOC!$S$4)),MAX(Domein!BD$1:'Domein'!BD574)+1,"")))</f>
        <v/>
      </c>
      <c r="BE575" t="str">
        <f t="shared" si="8"/>
        <v/>
      </c>
    </row>
    <row r="576" spans="20:57" x14ac:dyDescent="0.2">
      <c r="T576" s="4"/>
      <c r="Y576" s="4"/>
      <c r="Z576" s="4"/>
      <c r="AA576" s="4"/>
      <c r="AS576" s="4" t="s">
        <v>1110</v>
      </c>
      <c r="AT576" s="4" t="s">
        <v>1111</v>
      </c>
      <c r="AU576" s="4" t="s">
        <v>456</v>
      </c>
      <c r="AV576" s="4" t="s">
        <v>692</v>
      </c>
      <c r="AW576" s="4" t="s">
        <v>939</v>
      </c>
      <c r="AX576" s="4"/>
      <c r="AY576" s="4"/>
      <c r="AZ576" s="4"/>
      <c r="BA576" s="4"/>
      <c r="BB576" s="4"/>
      <c r="BC576" s="4">
        <v>40</v>
      </c>
      <c r="BD576" t="str">
        <f>IF(AND(ADHOC!$G$15="",ADHOC!$S$4=""),"",IF(ADHOC!$G$15&lt;&gt;"",IF(ADHOC!$G$15=LEFT(Domein!$AS576,LEN(ADHOC!$G$15)),MAX(Domein!BD$1:'Domein'!BD575)+1,""),IF(ADHOC!$S$4=LEFT(Domein!$AS576,LEN(ADHOC!$S$4)),MAX(Domein!BD$1:'Domein'!BD575)+1,"")))</f>
        <v/>
      </c>
      <c r="BE576" t="str">
        <f t="shared" si="8"/>
        <v/>
      </c>
    </row>
    <row r="577" spans="20:57" x14ac:dyDescent="0.2">
      <c r="T577" s="4"/>
      <c r="Y577" s="4"/>
      <c r="Z577" s="4"/>
      <c r="AA577" s="4"/>
      <c r="AS577" s="4" t="s">
        <v>8619</v>
      </c>
      <c r="AT577" s="4" t="s">
        <v>8620</v>
      </c>
      <c r="AU577" s="4" t="s">
        <v>456</v>
      </c>
      <c r="AV577" s="4" t="s">
        <v>692</v>
      </c>
      <c r="AW577" s="4" t="s">
        <v>939</v>
      </c>
      <c r="AX577" s="4"/>
      <c r="AY577" s="4"/>
      <c r="AZ577" s="4"/>
      <c r="BA577" s="4"/>
      <c r="BB577" s="4"/>
      <c r="BC577" s="4">
        <v>40</v>
      </c>
      <c r="BD577" t="str">
        <f>IF(AND(ADHOC!$G$15="",ADHOC!$S$4=""),"",IF(ADHOC!$G$15&lt;&gt;"",IF(ADHOC!$G$15=LEFT(Domein!$AS577,LEN(ADHOC!$G$15)),MAX(Domein!BD$1:'Domein'!BD576)+1,""),IF(ADHOC!$S$4=LEFT(Domein!$AS577,LEN(ADHOC!$S$4)),MAX(Domein!BD$1:'Domein'!BD576)+1,"")))</f>
        <v/>
      </c>
      <c r="BE577" t="str">
        <f t="shared" si="8"/>
        <v/>
      </c>
    </row>
    <row r="578" spans="20:57" x14ac:dyDescent="0.2">
      <c r="T578" s="4"/>
      <c r="Y578" s="4"/>
      <c r="Z578" s="4"/>
      <c r="AA578" s="4"/>
      <c r="AS578" s="4" t="s">
        <v>36269</v>
      </c>
      <c r="AT578" s="4" t="s">
        <v>36270</v>
      </c>
      <c r="AU578" s="4" t="s">
        <v>456</v>
      </c>
      <c r="AV578" s="4" t="s">
        <v>692</v>
      </c>
      <c r="AW578" s="4" t="s">
        <v>701</v>
      </c>
      <c r="AX578" s="4"/>
      <c r="AY578" s="4"/>
      <c r="AZ578" s="4"/>
      <c r="BA578" s="4"/>
      <c r="BB578" s="4"/>
      <c r="BC578" s="4">
        <v>40</v>
      </c>
      <c r="BD578" t="str">
        <f>IF(AND(ADHOC!$G$15="",ADHOC!$S$4=""),"",IF(ADHOC!$G$15&lt;&gt;"",IF(ADHOC!$G$15=LEFT(Domein!$AS578,LEN(ADHOC!$G$15)),MAX(Domein!BD$1:'Domein'!BD577)+1,""),IF(ADHOC!$S$4=LEFT(Domein!$AS578,LEN(ADHOC!$S$4)),MAX(Domein!BD$1:'Domein'!BD577)+1,"")))</f>
        <v/>
      </c>
      <c r="BE578" t="str">
        <f t="shared" si="8"/>
        <v/>
      </c>
    </row>
    <row r="579" spans="20:57" x14ac:dyDescent="0.2">
      <c r="T579" s="4"/>
      <c r="Y579" s="4"/>
      <c r="Z579" s="4"/>
      <c r="AA579" s="4"/>
      <c r="AS579" s="4" t="s">
        <v>36271</v>
      </c>
      <c r="AT579" s="4" t="s">
        <v>36272</v>
      </c>
      <c r="AU579" s="4" t="s">
        <v>456</v>
      </c>
      <c r="AV579" s="4" t="s">
        <v>692</v>
      </c>
      <c r="AW579" s="4" t="s">
        <v>701</v>
      </c>
      <c r="AX579" s="4"/>
      <c r="AY579" s="4"/>
      <c r="AZ579" s="4"/>
      <c r="BA579" s="4"/>
      <c r="BB579" s="4"/>
      <c r="BC579" s="4">
        <v>40</v>
      </c>
      <c r="BD579" t="str">
        <f>IF(AND(ADHOC!$G$15="",ADHOC!$S$4=""),"",IF(ADHOC!$G$15&lt;&gt;"",IF(ADHOC!$G$15=LEFT(Domein!$AS579,LEN(ADHOC!$G$15)),MAX(Domein!BD$1:'Domein'!BD578)+1,""),IF(ADHOC!$S$4=LEFT(Domein!$AS579,LEN(ADHOC!$S$4)),MAX(Domein!BD$1:'Domein'!BD578)+1,"")))</f>
        <v/>
      </c>
      <c r="BE579" t="str">
        <f t="shared" ref="BE579:BE642" si="9">IFERROR(INDEX($AS$2:$AS$11500,MATCH(ROW()-ROW($BE$1),$BD$2:$BD$11500,0)),"")</f>
        <v/>
      </c>
    </row>
    <row r="580" spans="20:57" x14ac:dyDescent="0.2">
      <c r="T580" s="4"/>
      <c r="Y580" s="4"/>
      <c r="Z580" s="4"/>
      <c r="AA580" s="4"/>
      <c r="AS580" s="4" t="s">
        <v>36273</v>
      </c>
      <c r="AT580" s="4" t="s">
        <v>36274</v>
      </c>
      <c r="AU580" s="4" t="s">
        <v>456</v>
      </c>
      <c r="AV580" s="4" t="s">
        <v>692</v>
      </c>
      <c r="AW580" s="4" t="s">
        <v>701</v>
      </c>
      <c r="AX580" s="4"/>
      <c r="AY580" s="4"/>
      <c r="AZ580" s="4"/>
      <c r="BA580" s="4"/>
      <c r="BB580" s="4"/>
      <c r="BC580" s="4">
        <v>40</v>
      </c>
      <c r="BD580" t="str">
        <f>IF(AND(ADHOC!$G$15="",ADHOC!$S$4=""),"",IF(ADHOC!$G$15&lt;&gt;"",IF(ADHOC!$G$15=LEFT(Domein!$AS580,LEN(ADHOC!$G$15)),MAX(Domein!BD$1:'Domein'!BD579)+1,""),IF(ADHOC!$S$4=LEFT(Domein!$AS580,LEN(ADHOC!$S$4)),MAX(Domein!BD$1:'Domein'!BD579)+1,"")))</f>
        <v/>
      </c>
      <c r="BE580" t="str">
        <f t="shared" si="9"/>
        <v/>
      </c>
    </row>
    <row r="581" spans="20:57" x14ac:dyDescent="0.2">
      <c r="T581" s="4"/>
      <c r="Y581" s="4"/>
      <c r="Z581" s="4"/>
      <c r="AA581" s="4"/>
      <c r="AS581" s="4" t="s">
        <v>36275</v>
      </c>
      <c r="AT581" s="4" t="s">
        <v>36276</v>
      </c>
      <c r="AU581" s="4" t="s">
        <v>456</v>
      </c>
      <c r="AV581" s="4" t="s">
        <v>692</v>
      </c>
      <c r="AW581" s="4" t="s">
        <v>701</v>
      </c>
      <c r="AX581" s="4"/>
      <c r="AY581" s="4"/>
      <c r="AZ581" s="4"/>
      <c r="BA581" s="4"/>
      <c r="BB581" s="4"/>
      <c r="BC581" s="4">
        <v>40</v>
      </c>
      <c r="BD581" t="str">
        <f>IF(AND(ADHOC!$G$15="",ADHOC!$S$4=""),"",IF(ADHOC!$G$15&lt;&gt;"",IF(ADHOC!$G$15=LEFT(Domein!$AS581,LEN(ADHOC!$G$15)),MAX(Domein!BD$1:'Domein'!BD580)+1,""),IF(ADHOC!$S$4=LEFT(Domein!$AS581,LEN(ADHOC!$S$4)),MAX(Domein!BD$1:'Domein'!BD580)+1,"")))</f>
        <v/>
      </c>
      <c r="BE581" t="str">
        <f t="shared" si="9"/>
        <v/>
      </c>
    </row>
    <row r="582" spans="20:57" x14ac:dyDescent="0.2">
      <c r="T582" s="4"/>
      <c r="Y582" s="4"/>
      <c r="Z582" s="4"/>
      <c r="AA582" s="4"/>
      <c r="AS582" s="4" t="s">
        <v>36277</v>
      </c>
      <c r="AT582" s="4" t="s">
        <v>36278</v>
      </c>
      <c r="AU582" s="4" t="s">
        <v>456</v>
      </c>
      <c r="AV582" s="4" t="s">
        <v>692</v>
      </c>
      <c r="AW582" s="4" t="s">
        <v>701</v>
      </c>
      <c r="AX582" s="4"/>
      <c r="AY582" s="4"/>
      <c r="AZ582" s="4"/>
      <c r="BA582" s="4"/>
      <c r="BB582" s="4"/>
      <c r="BC582" s="4">
        <v>40</v>
      </c>
      <c r="BD582" t="str">
        <f>IF(AND(ADHOC!$G$15="",ADHOC!$S$4=""),"",IF(ADHOC!$G$15&lt;&gt;"",IF(ADHOC!$G$15=LEFT(Domein!$AS582,LEN(ADHOC!$G$15)),MAX(Domein!BD$1:'Domein'!BD581)+1,""),IF(ADHOC!$S$4=LEFT(Domein!$AS582,LEN(ADHOC!$S$4)),MAX(Domein!BD$1:'Domein'!BD581)+1,"")))</f>
        <v/>
      </c>
      <c r="BE582" t="str">
        <f t="shared" si="9"/>
        <v/>
      </c>
    </row>
    <row r="583" spans="20:57" x14ac:dyDescent="0.2">
      <c r="T583" s="4"/>
      <c r="Y583" s="4"/>
      <c r="Z583" s="4"/>
      <c r="AA583" s="4"/>
      <c r="AS583" s="4" t="s">
        <v>36279</v>
      </c>
      <c r="AT583" s="4" t="s">
        <v>36280</v>
      </c>
      <c r="AU583" s="4" t="s">
        <v>456</v>
      </c>
      <c r="AV583" s="4" t="s">
        <v>692</v>
      </c>
      <c r="AW583" s="4" t="s">
        <v>701</v>
      </c>
      <c r="AX583" s="4"/>
      <c r="AY583" s="4"/>
      <c r="AZ583" s="4"/>
      <c r="BA583" s="4"/>
      <c r="BB583" s="4"/>
      <c r="BC583" s="4">
        <v>40</v>
      </c>
      <c r="BD583" t="str">
        <f>IF(AND(ADHOC!$G$15="",ADHOC!$S$4=""),"",IF(ADHOC!$G$15&lt;&gt;"",IF(ADHOC!$G$15=LEFT(Domein!$AS583,LEN(ADHOC!$G$15)),MAX(Domein!BD$1:'Domein'!BD582)+1,""),IF(ADHOC!$S$4=LEFT(Domein!$AS583,LEN(ADHOC!$S$4)),MAX(Domein!BD$1:'Domein'!BD582)+1,"")))</f>
        <v/>
      </c>
      <c r="BE583" t="str">
        <f t="shared" si="9"/>
        <v/>
      </c>
    </row>
    <row r="584" spans="20:57" x14ac:dyDescent="0.2">
      <c r="T584" s="4"/>
      <c r="Y584" s="4"/>
      <c r="Z584" s="4"/>
      <c r="AA584" s="4"/>
      <c r="AS584" s="4" t="s">
        <v>36281</v>
      </c>
      <c r="AT584" s="4" t="s">
        <v>36282</v>
      </c>
      <c r="AU584" s="4" t="s">
        <v>456</v>
      </c>
      <c r="AV584" s="4" t="s">
        <v>692</v>
      </c>
      <c r="AW584" s="4" t="s">
        <v>701</v>
      </c>
      <c r="AX584" s="4"/>
      <c r="AY584" s="4"/>
      <c r="AZ584" s="4"/>
      <c r="BA584" s="4"/>
      <c r="BB584" s="4"/>
      <c r="BC584" s="4">
        <v>40</v>
      </c>
      <c r="BD584" t="str">
        <f>IF(AND(ADHOC!$G$15="",ADHOC!$S$4=""),"",IF(ADHOC!$G$15&lt;&gt;"",IF(ADHOC!$G$15=LEFT(Domein!$AS584,LEN(ADHOC!$G$15)),MAX(Domein!BD$1:'Domein'!BD583)+1,""),IF(ADHOC!$S$4=LEFT(Domein!$AS584,LEN(ADHOC!$S$4)),MAX(Domein!BD$1:'Domein'!BD583)+1,"")))</f>
        <v/>
      </c>
      <c r="BE584" t="str">
        <f t="shared" si="9"/>
        <v/>
      </c>
    </row>
    <row r="585" spans="20:57" x14ac:dyDescent="0.2">
      <c r="T585" s="4"/>
      <c r="Y585" s="4"/>
      <c r="Z585" s="4"/>
      <c r="AA585" s="4"/>
      <c r="AS585" s="4" t="s">
        <v>36283</v>
      </c>
      <c r="AT585" s="4" t="s">
        <v>36284</v>
      </c>
      <c r="AU585" s="4" t="s">
        <v>456</v>
      </c>
      <c r="AV585" s="4" t="s">
        <v>692</v>
      </c>
      <c r="AW585" s="4" t="s">
        <v>701</v>
      </c>
      <c r="AX585" s="4"/>
      <c r="AY585" s="4"/>
      <c r="AZ585" s="4"/>
      <c r="BA585" s="4"/>
      <c r="BB585" s="4"/>
      <c r="BC585" s="4">
        <v>40</v>
      </c>
      <c r="BD585" t="str">
        <f>IF(AND(ADHOC!$G$15="",ADHOC!$S$4=""),"",IF(ADHOC!$G$15&lt;&gt;"",IF(ADHOC!$G$15=LEFT(Domein!$AS585,LEN(ADHOC!$G$15)),MAX(Domein!BD$1:'Domein'!BD584)+1,""),IF(ADHOC!$S$4=LEFT(Domein!$AS585,LEN(ADHOC!$S$4)),MAX(Domein!BD$1:'Domein'!BD584)+1,"")))</f>
        <v/>
      </c>
      <c r="BE585" t="str">
        <f t="shared" si="9"/>
        <v/>
      </c>
    </row>
    <row r="586" spans="20:57" x14ac:dyDescent="0.2">
      <c r="T586" s="4"/>
      <c r="Y586" s="4"/>
      <c r="Z586" s="4"/>
      <c r="AA586" s="4"/>
      <c r="AS586" s="4" t="s">
        <v>36285</v>
      </c>
      <c r="AT586" s="4" t="s">
        <v>36286</v>
      </c>
      <c r="AU586" s="4" t="s">
        <v>456</v>
      </c>
      <c r="AV586" s="4" t="s">
        <v>692</v>
      </c>
      <c r="AW586" s="4" t="s">
        <v>701</v>
      </c>
      <c r="AX586" s="4"/>
      <c r="AY586" s="4"/>
      <c r="AZ586" s="4"/>
      <c r="BA586" s="4"/>
      <c r="BB586" s="4"/>
      <c r="BC586" s="4">
        <v>40</v>
      </c>
      <c r="BD586" t="str">
        <f>IF(AND(ADHOC!$G$15="",ADHOC!$S$4=""),"",IF(ADHOC!$G$15&lt;&gt;"",IF(ADHOC!$G$15=LEFT(Domein!$AS586,LEN(ADHOC!$G$15)),MAX(Domein!BD$1:'Domein'!BD585)+1,""),IF(ADHOC!$S$4=LEFT(Domein!$AS586,LEN(ADHOC!$S$4)),MAX(Domein!BD$1:'Domein'!BD585)+1,"")))</f>
        <v/>
      </c>
      <c r="BE586" t="str">
        <f t="shared" si="9"/>
        <v/>
      </c>
    </row>
    <row r="587" spans="20:57" x14ac:dyDescent="0.2">
      <c r="T587" s="4"/>
      <c r="Y587" s="4"/>
      <c r="Z587" s="4"/>
      <c r="AA587" s="4"/>
      <c r="AS587" s="4" t="s">
        <v>36287</v>
      </c>
      <c r="AT587" s="4" t="s">
        <v>36288</v>
      </c>
      <c r="AU587" s="4" t="s">
        <v>456</v>
      </c>
      <c r="AV587" s="4" t="s">
        <v>692</v>
      </c>
      <c r="AW587" s="4" t="s">
        <v>701</v>
      </c>
      <c r="AX587" s="4"/>
      <c r="AY587" s="4"/>
      <c r="AZ587" s="4"/>
      <c r="BA587" s="4"/>
      <c r="BB587" s="4"/>
      <c r="BC587" s="4">
        <v>40</v>
      </c>
      <c r="BD587" t="str">
        <f>IF(AND(ADHOC!$G$15="",ADHOC!$S$4=""),"",IF(ADHOC!$G$15&lt;&gt;"",IF(ADHOC!$G$15=LEFT(Domein!$AS587,LEN(ADHOC!$G$15)),MAX(Domein!BD$1:'Domein'!BD586)+1,""),IF(ADHOC!$S$4=LEFT(Domein!$AS587,LEN(ADHOC!$S$4)),MAX(Domein!BD$1:'Domein'!BD586)+1,"")))</f>
        <v/>
      </c>
      <c r="BE587" t="str">
        <f t="shared" si="9"/>
        <v/>
      </c>
    </row>
    <row r="588" spans="20:57" x14ac:dyDescent="0.2">
      <c r="T588" s="4"/>
      <c r="Y588" s="4"/>
      <c r="Z588" s="4"/>
      <c r="AA588" s="4"/>
      <c r="AS588" s="4" t="s">
        <v>36289</v>
      </c>
      <c r="AT588" s="4" t="s">
        <v>36290</v>
      </c>
      <c r="AU588" s="4" t="s">
        <v>456</v>
      </c>
      <c r="AV588" s="4" t="s">
        <v>692</v>
      </c>
      <c r="AW588" s="4" t="s">
        <v>701</v>
      </c>
      <c r="AX588" s="4"/>
      <c r="AY588" s="4"/>
      <c r="AZ588" s="4"/>
      <c r="BA588" s="4"/>
      <c r="BB588" s="4"/>
      <c r="BC588" s="4">
        <v>40</v>
      </c>
      <c r="BD588" t="str">
        <f>IF(AND(ADHOC!$G$15="",ADHOC!$S$4=""),"",IF(ADHOC!$G$15&lt;&gt;"",IF(ADHOC!$G$15=LEFT(Domein!$AS588,LEN(ADHOC!$G$15)),MAX(Domein!BD$1:'Domein'!BD587)+1,""),IF(ADHOC!$S$4=LEFT(Domein!$AS588,LEN(ADHOC!$S$4)),MAX(Domein!BD$1:'Domein'!BD587)+1,"")))</f>
        <v/>
      </c>
      <c r="BE588" t="str">
        <f t="shared" si="9"/>
        <v/>
      </c>
    </row>
    <row r="589" spans="20:57" x14ac:dyDescent="0.2">
      <c r="T589" s="4"/>
      <c r="Y589" s="4"/>
      <c r="Z589" s="4"/>
      <c r="AA589" s="4"/>
      <c r="AS589" s="4" t="s">
        <v>36291</v>
      </c>
      <c r="AT589" s="4" t="s">
        <v>36292</v>
      </c>
      <c r="AU589" s="4" t="s">
        <v>456</v>
      </c>
      <c r="AV589" s="4" t="s">
        <v>692</v>
      </c>
      <c r="AW589" s="4" t="s">
        <v>701</v>
      </c>
      <c r="AX589" s="4"/>
      <c r="AY589" s="4"/>
      <c r="AZ589" s="4"/>
      <c r="BA589" s="4"/>
      <c r="BB589" s="4"/>
      <c r="BC589" s="4">
        <v>40</v>
      </c>
      <c r="BD589" t="str">
        <f>IF(AND(ADHOC!$G$15="",ADHOC!$S$4=""),"",IF(ADHOC!$G$15&lt;&gt;"",IF(ADHOC!$G$15=LEFT(Domein!$AS589,LEN(ADHOC!$G$15)),MAX(Domein!BD$1:'Domein'!BD588)+1,""),IF(ADHOC!$S$4=LEFT(Domein!$AS589,LEN(ADHOC!$S$4)),MAX(Domein!BD$1:'Domein'!BD588)+1,"")))</f>
        <v/>
      </c>
      <c r="BE589" t="str">
        <f t="shared" si="9"/>
        <v/>
      </c>
    </row>
    <row r="590" spans="20:57" x14ac:dyDescent="0.2">
      <c r="T590" s="4"/>
      <c r="Y590" s="4"/>
      <c r="Z590" s="4"/>
      <c r="AA590" s="4"/>
      <c r="AS590" s="4" t="s">
        <v>7020</v>
      </c>
      <c r="AT590" s="4" t="s">
        <v>7021</v>
      </c>
      <c r="AU590" s="4" t="s">
        <v>456</v>
      </c>
      <c r="AV590" s="4" t="s">
        <v>692</v>
      </c>
      <c r="AW590" s="4" t="s">
        <v>939</v>
      </c>
      <c r="AX590" s="4"/>
      <c r="AY590" s="4"/>
      <c r="AZ590" s="4"/>
      <c r="BA590" s="4"/>
      <c r="BB590" s="4"/>
      <c r="BC590" s="4">
        <v>40</v>
      </c>
      <c r="BD590" t="str">
        <f>IF(AND(ADHOC!$G$15="",ADHOC!$S$4=""),"",IF(ADHOC!$G$15&lt;&gt;"",IF(ADHOC!$G$15=LEFT(Domein!$AS590,LEN(ADHOC!$G$15)),MAX(Domein!BD$1:'Domein'!BD589)+1,""),IF(ADHOC!$S$4=LEFT(Domein!$AS590,LEN(ADHOC!$S$4)),MAX(Domein!BD$1:'Domein'!BD589)+1,"")))</f>
        <v/>
      </c>
      <c r="BE590" t="str">
        <f t="shared" si="9"/>
        <v/>
      </c>
    </row>
    <row r="591" spans="20:57" x14ac:dyDescent="0.2">
      <c r="T591" s="4"/>
      <c r="Y591" s="4"/>
      <c r="Z591" s="4"/>
      <c r="AA591" s="4"/>
      <c r="AS591" s="4" t="s">
        <v>7022</v>
      </c>
      <c r="AT591" s="4" t="s">
        <v>7023</v>
      </c>
      <c r="AU591" s="4" t="s">
        <v>456</v>
      </c>
      <c r="AV591" s="4" t="s">
        <v>692</v>
      </c>
      <c r="AW591" s="4" t="s">
        <v>939</v>
      </c>
      <c r="AX591" s="4"/>
      <c r="AY591" s="4"/>
      <c r="AZ591" s="4"/>
      <c r="BA591" s="4"/>
      <c r="BB591" s="4"/>
      <c r="BC591" s="4">
        <v>40</v>
      </c>
      <c r="BD591" t="str">
        <f>IF(AND(ADHOC!$G$15="",ADHOC!$S$4=""),"",IF(ADHOC!$G$15&lt;&gt;"",IF(ADHOC!$G$15=LEFT(Domein!$AS591,LEN(ADHOC!$G$15)),MAX(Domein!BD$1:'Domein'!BD590)+1,""),IF(ADHOC!$S$4=LEFT(Domein!$AS591,LEN(ADHOC!$S$4)),MAX(Domein!BD$1:'Domein'!BD590)+1,"")))</f>
        <v/>
      </c>
      <c r="BE591" t="str">
        <f t="shared" si="9"/>
        <v/>
      </c>
    </row>
    <row r="592" spans="20:57" x14ac:dyDescent="0.2">
      <c r="T592" s="4"/>
      <c r="Y592" s="4"/>
      <c r="Z592" s="4"/>
      <c r="AA592" s="4"/>
      <c r="AS592" s="4" t="s">
        <v>1112</v>
      </c>
      <c r="AT592" s="4" t="s">
        <v>1113</v>
      </c>
      <c r="AU592" s="4" t="s">
        <v>456</v>
      </c>
      <c r="AV592" s="4" t="s">
        <v>692</v>
      </c>
      <c r="AW592" s="4" t="s">
        <v>939</v>
      </c>
      <c r="AX592" s="4"/>
      <c r="AY592" s="4"/>
      <c r="AZ592" s="4"/>
      <c r="BA592" s="4"/>
      <c r="BB592" s="4"/>
      <c r="BC592" s="4">
        <v>40</v>
      </c>
      <c r="BD592" t="str">
        <f>IF(AND(ADHOC!$G$15="",ADHOC!$S$4=""),"",IF(ADHOC!$G$15&lt;&gt;"",IF(ADHOC!$G$15=LEFT(Domein!$AS592,LEN(ADHOC!$G$15)),MAX(Domein!BD$1:'Domein'!BD591)+1,""),IF(ADHOC!$S$4=LEFT(Domein!$AS592,LEN(ADHOC!$S$4)),MAX(Domein!BD$1:'Domein'!BD591)+1,"")))</f>
        <v/>
      </c>
      <c r="BE592" t="str">
        <f t="shared" si="9"/>
        <v/>
      </c>
    </row>
    <row r="593" spans="20:57" x14ac:dyDescent="0.2">
      <c r="T593" s="4"/>
      <c r="Y593" s="4"/>
      <c r="Z593" s="4"/>
      <c r="AA593" s="4"/>
      <c r="AS593" s="4" t="s">
        <v>1114</v>
      </c>
      <c r="AT593" s="4" t="s">
        <v>1115</v>
      </c>
      <c r="AU593" s="4" t="s">
        <v>456</v>
      </c>
      <c r="AV593" s="4" t="s">
        <v>692</v>
      </c>
      <c r="AW593" s="4" t="s">
        <v>939</v>
      </c>
      <c r="AX593" s="4"/>
      <c r="AY593" s="4"/>
      <c r="AZ593" s="4"/>
      <c r="BA593" s="4"/>
      <c r="BB593" s="4"/>
      <c r="BC593" s="4">
        <v>40</v>
      </c>
      <c r="BD593" t="str">
        <f>IF(AND(ADHOC!$G$15="",ADHOC!$S$4=""),"",IF(ADHOC!$G$15&lt;&gt;"",IF(ADHOC!$G$15=LEFT(Domein!$AS593,LEN(ADHOC!$G$15)),MAX(Domein!BD$1:'Domein'!BD592)+1,""),IF(ADHOC!$S$4=LEFT(Domein!$AS593,LEN(ADHOC!$S$4)),MAX(Domein!BD$1:'Domein'!BD592)+1,"")))</f>
        <v/>
      </c>
      <c r="BE593" t="str">
        <f t="shared" si="9"/>
        <v/>
      </c>
    </row>
    <row r="594" spans="20:57" x14ac:dyDescent="0.2">
      <c r="T594" s="4"/>
      <c r="Y594" s="4"/>
      <c r="Z594" s="4"/>
      <c r="AA594" s="4"/>
      <c r="AS594" s="4" t="s">
        <v>1116</v>
      </c>
      <c r="AT594" s="4" t="s">
        <v>8621</v>
      </c>
      <c r="AU594" s="4" t="s">
        <v>463</v>
      </c>
      <c r="AV594" s="4" t="s">
        <v>692</v>
      </c>
      <c r="AW594" s="4" t="s">
        <v>701</v>
      </c>
      <c r="AX594" s="4"/>
      <c r="AY594" s="4">
        <v>171184</v>
      </c>
      <c r="AZ594" s="4">
        <v>450081</v>
      </c>
      <c r="BA594" s="4" t="s">
        <v>22062</v>
      </c>
      <c r="BB594" s="4" t="s">
        <v>22063</v>
      </c>
      <c r="BC594" s="4">
        <v>40</v>
      </c>
      <c r="BD594" t="str">
        <f>IF(AND(ADHOC!$G$15="",ADHOC!$S$4=""),"",IF(ADHOC!$G$15&lt;&gt;"",IF(ADHOC!$G$15=LEFT(Domein!$AS594,LEN(ADHOC!$G$15)),MAX(Domein!BD$1:'Domein'!BD593)+1,""),IF(ADHOC!$S$4=LEFT(Domein!$AS594,LEN(ADHOC!$S$4)),MAX(Domein!BD$1:'Domein'!BD593)+1,"")))</f>
        <v/>
      </c>
      <c r="BE594" t="str">
        <f t="shared" si="9"/>
        <v/>
      </c>
    </row>
    <row r="595" spans="20:57" x14ac:dyDescent="0.2">
      <c r="T595" s="4"/>
      <c r="Y595" s="4"/>
      <c r="Z595" s="4"/>
      <c r="AA595" s="4"/>
      <c r="AS595" s="4" t="s">
        <v>1117</v>
      </c>
      <c r="AT595" s="4" t="s">
        <v>1118</v>
      </c>
      <c r="AU595" s="4" t="s">
        <v>456</v>
      </c>
      <c r="AV595" s="4" t="s">
        <v>692</v>
      </c>
      <c r="AW595" s="4" t="s">
        <v>939</v>
      </c>
      <c r="AX595" s="4"/>
      <c r="AY595" s="4"/>
      <c r="AZ595" s="4"/>
      <c r="BA595" s="4"/>
      <c r="BB595" s="4"/>
      <c r="BC595" s="4">
        <v>40</v>
      </c>
      <c r="BD595" t="str">
        <f>IF(AND(ADHOC!$G$15="",ADHOC!$S$4=""),"",IF(ADHOC!$G$15&lt;&gt;"",IF(ADHOC!$G$15=LEFT(Domein!$AS595,LEN(ADHOC!$G$15)),MAX(Domein!BD$1:'Domein'!BD594)+1,""),IF(ADHOC!$S$4=LEFT(Domein!$AS595,LEN(ADHOC!$S$4)),MAX(Domein!BD$1:'Domein'!BD594)+1,"")))</f>
        <v/>
      </c>
      <c r="BE595" t="str">
        <f t="shared" si="9"/>
        <v/>
      </c>
    </row>
    <row r="596" spans="20:57" x14ac:dyDescent="0.2">
      <c r="T596" s="4"/>
      <c r="Y596" s="4"/>
      <c r="Z596" s="4"/>
      <c r="AA596" s="4"/>
      <c r="AS596" s="4" t="s">
        <v>1119</v>
      </c>
      <c r="AT596" s="4" t="s">
        <v>1120</v>
      </c>
      <c r="AU596" s="4" t="s">
        <v>456</v>
      </c>
      <c r="AV596" s="4" t="s">
        <v>692</v>
      </c>
      <c r="AW596" s="4" t="s">
        <v>701</v>
      </c>
      <c r="AX596" s="4"/>
      <c r="AY596" s="4"/>
      <c r="AZ596" s="4"/>
      <c r="BA596" s="4"/>
      <c r="BB596" s="4"/>
      <c r="BC596" s="4">
        <v>40</v>
      </c>
      <c r="BD596" t="str">
        <f>IF(AND(ADHOC!$G$15="",ADHOC!$S$4=""),"",IF(ADHOC!$G$15&lt;&gt;"",IF(ADHOC!$G$15=LEFT(Domein!$AS596,LEN(ADHOC!$G$15)),MAX(Domein!BD$1:'Domein'!BD595)+1,""),IF(ADHOC!$S$4=LEFT(Domein!$AS596,LEN(ADHOC!$S$4)),MAX(Domein!BD$1:'Domein'!BD595)+1,"")))</f>
        <v/>
      </c>
      <c r="BE596" t="str">
        <f t="shared" si="9"/>
        <v/>
      </c>
    </row>
    <row r="597" spans="20:57" x14ac:dyDescent="0.2">
      <c r="T597" s="4"/>
      <c r="Y597" s="4"/>
      <c r="Z597" s="4"/>
      <c r="AA597" s="4"/>
      <c r="AS597" s="4" t="s">
        <v>1121</v>
      </c>
      <c r="AT597" s="4" t="s">
        <v>1122</v>
      </c>
      <c r="AU597" s="4" t="s">
        <v>463</v>
      </c>
      <c r="AV597" s="4" t="s">
        <v>692</v>
      </c>
      <c r="AW597" s="4" t="s">
        <v>701</v>
      </c>
      <c r="AX597" s="4"/>
      <c r="AY597" s="4"/>
      <c r="AZ597" s="4"/>
      <c r="BA597" s="4"/>
      <c r="BB597" s="4"/>
      <c r="BC597" s="4">
        <v>40</v>
      </c>
      <c r="BD597" t="str">
        <f>IF(AND(ADHOC!$G$15="",ADHOC!$S$4=""),"",IF(ADHOC!$G$15&lt;&gt;"",IF(ADHOC!$G$15=LEFT(Domein!$AS597,LEN(ADHOC!$G$15)),MAX(Domein!BD$1:'Domein'!BD596)+1,""),IF(ADHOC!$S$4=LEFT(Domein!$AS597,LEN(ADHOC!$S$4)),MAX(Domein!BD$1:'Domein'!BD596)+1,"")))</f>
        <v/>
      </c>
      <c r="BE597" t="str">
        <f t="shared" si="9"/>
        <v/>
      </c>
    </row>
    <row r="598" spans="20:57" x14ac:dyDescent="0.2">
      <c r="T598" s="4"/>
      <c r="Y598" s="4"/>
      <c r="Z598" s="4"/>
      <c r="AA598" s="4"/>
      <c r="AS598" s="4" t="s">
        <v>1123</v>
      </c>
      <c r="AT598" s="4" t="s">
        <v>1124</v>
      </c>
      <c r="AU598" s="4" t="s">
        <v>456</v>
      </c>
      <c r="AV598" s="4" t="s">
        <v>692</v>
      </c>
      <c r="AW598" s="4" t="s">
        <v>701</v>
      </c>
      <c r="AX598" s="4"/>
      <c r="AY598" s="4"/>
      <c r="AZ598" s="4"/>
      <c r="BA598" s="4"/>
      <c r="BB598" s="4"/>
      <c r="BC598" s="4">
        <v>40</v>
      </c>
      <c r="BD598" t="str">
        <f>IF(AND(ADHOC!$G$15="",ADHOC!$S$4=""),"",IF(ADHOC!$G$15&lt;&gt;"",IF(ADHOC!$G$15=LEFT(Domein!$AS598,LEN(ADHOC!$G$15)),MAX(Domein!BD$1:'Domein'!BD597)+1,""),IF(ADHOC!$S$4=LEFT(Domein!$AS598,LEN(ADHOC!$S$4)),MAX(Domein!BD$1:'Domein'!BD597)+1,"")))</f>
        <v/>
      </c>
      <c r="BE598" t="str">
        <f t="shared" si="9"/>
        <v/>
      </c>
    </row>
    <row r="599" spans="20:57" x14ac:dyDescent="0.2">
      <c r="T599" s="4"/>
      <c r="Y599" s="4"/>
      <c r="Z599" s="4"/>
      <c r="AA599" s="4"/>
      <c r="AS599" s="4" t="s">
        <v>1125</v>
      </c>
      <c r="AT599" s="4" t="s">
        <v>1126</v>
      </c>
      <c r="AU599" s="4" t="s">
        <v>456</v>
      </c>
      <c r="AV599" s="4" t="s">
        <v>692</v>
      </c>
      <c r="AW599" s="4" t="s">
        <v>701</v>
      </c>
      <c r="AX599" s="4"/>
      <c r="AY599" s="4"/>
      <c r="AZ599" s="4"/>
      <c r="BA599" s="4"/>
      <c r="BB599" s="4"/>
      <c r="BC599" s="4">
        <v>40</v>
      </c>
      <c r="BD599" t="str">
        <f>IF(AND(ADHOC!$G$15="",ADHOC!$S$4=""),"",IF(ADHOC!$G$15&lt;&gt;"",IF(ADHOC!$G$15=LEFT(Domein!$AS599,LEN(ADHOC!$G$15)),MAX(Domein!BD$1:'Domein'!BD598)+1,""),IF(ADHOC!$S$4=LEFT(Domein!$AS599,LEN(ADHOC!$S$4)),MAX(Domein!BD$1:'Domein'!BD598)+1,"")))</f>
        <v/>
      </c>
      <c r="BE599" t="str">
        <f t="shared" si="9"/>
        <v/>
      </c>
    </row>
    <row r="600" spans="20:57" x14ac:dyDescent="0.2">
      <c r="T600" s="4"/>
      <c r="Y600" s="4"/>
      <c r="Z600" s="4"/>
      <c r="AA600" s="4"/>
      <c r="AS600" s="4" t="s">
        <v>1127</v>
      </c>
      <c r="AT600" s="4" t="s">
        <v>1128</v>
      </c>
      <c r="AU600" s="4" t="s">
        <v>463</v>
      </c>
      <c r="AV600" s="4" t="s">
        <v>692</v>
      </c>
      <c r="AW600" s="4" t="s">
        <v>701</v>
      </c>
      <c r="AX600" s="4"/>
      <c r="AY600" s="4"/>
      <c r="AZ600" s="4"/>
      <c r="BA600" s="4"/>
      <c r="BB600" s="4"/>
      <c r="BC600" s="4">
        <v>40</v>
      </c>
      <c r="BD600" t="str">
        <f>IF(AND(ADHOC!$G$15="",ADHOC!$S$4=""),"",IF(ADHOC!$G$15&lt;&gt;"",IF(ADHOC!$G$15=LEFT(Domein!$AS600,LEN(ADHOC!$G$15)),MAX(Domein!BD$1:'Domein'!BD599)+1,""),IF(ADHOC!$S$4=LEFT(Domein!$AS600,LEN(ADHOC!$S$4)),MAX(Domein!BD$1:'Domein'!BD599)+1,"")))</f>
        <v/>
      </c>
      <c r="BE600" t="str">
        <f t="shared" si="9"/>
        <v/>
      </c>
    </row>
    <row r="601" spans="20:57" x14ac:dyDescent="0.2">
      <c r="T601" s="4"/>
      <c r="Y601" s="4"/>
      <c r="Z601" s="4"/>
      <c r="AA601" s="4"/>
      <c r="AS601" s="4" t="s">
        <v>38463</v>
      </c>
      <c r="AT601" s="4" t="s">
        <v>38464</v>
      </c>
      <c r="AU601" s="4" t="s">
        <v>463</v>
      </c>
      <c r="AV601" s="4" t="s">
        <v>693</v>
      </c>
      <c r="AW601" s="4" t="s">
        <v>701</v>
      </c>
      <c r="AX601" s="4"/>
      <c r="AY601" s="4"/>
      <c r="AZ601" s="4"/>
      <c r="BA601" s="4"/>
      <c r="BB601" s="4"/>
      <c r="BC601" s="4">
        <v>40</v>
      </c>
      <c r="BD601" t="str">
        <f>IF(AND(ADHOC!$G$15="",ADHOC!$S$4=""),"",IF(ADHOC!$G$15&lt;&gt;"",IF(ADHOC!$G$15=LEFT(Domein!$AS601,LEN(ADHOC!$G$15)),MAX(Domein!BD$1:'Domein'!BD600)+1,""),IF(ADHOC!$S$4=LEFT(Domein!$AS601,LEN(ADHOC!$S$4)),MAX(Domein!BD$1:'Domein'!BD600)+1,"")))</f>
        <v/>
      </c>
      <c r="BE601" t="str">
        <f t="shared" si="9"/>
        <v/>
      </c>
    </row>
    <row r="602" spans="20:57" x14ac:dyDescent="0.2">
      <c r="T602" s="4"/>
      <c r="Y602" s="4"/>
      <c r="Z602" s="4"/>
      <c r="AA602" s="4"/>
      <c r="AS602" s="4" t="s">
        <v>1129</v>
      </c>
      <c r="AT602" s="4" t="s">
        <v>1130</v>
      </c>
      <c r="AU602" s="4" t="s">
        <v>456</v>
      </c>
      <c r="AV602" s="4" t="s">
        <v>693</v>
      </c>
      <c r="AW602" s="4" t="s">
        <v>939</v>
      </c>
      <c r="AX602" s="4"/>
      <c r="AY602" s="4"/>
      <c r="AZ602" s="4"/>
      <c r="BA602" s="4"/>
      <c r="BB602" s="4"/>
      <c r="BC602" s="4">
        <v>40</v>
      </c>
      <c r="BD602" t="str">
        <f>IF(AND(ADHOC!$G$15="",ADHOC!$S$4=""),"",IF(ADHOC!$G$15&lt;&gt;"",IF(ADHOC!$G$15=LEFT(Domein!$AS602,LEN(ADHOC!$G$15)),MAX(Domein!BD$1:'Domein'!BD601)+1,""),IF(ADHOC!$S$4=LEFT(Domein!$AS602,LEN(ADHOC!$S$4)),MAX(Domein!BD$1:'Domein'!BD601)+1,"")))</f>
        <v/>
      </c>
      <c r="BE602" t="str">
        <f t="shared" si="9"/>
        <v/>
      </c>
    </row>
    <row r="603" spans="20:57" x14ac:dyDescent="0.2">
      <c r="T603" s="4"/>
      <c r="Y603" s="4"/>
      <c r="Z603" s="4"/>
      <c r="AA603" s="4"/>
      <c r="AS603" s="4" t="s">
        <v>7024</v>
      </c>
      <c r="AT603" s="4" t="s">
        <v>7025</v>
      </c>
      <c r="AU603" s="4" t="s">
        <v>456</v>
      </c>
      <c r="AV603" s="4" t="s">
        <v>693</v>
      </c>
      <c r="AW603" s="4" t="s">
        <v>939</v>
      </c>
      <c r="AX603" s="4"/>
      <c r="AY603" s="4"/>
      <c r="AZ603" s="4"/>
      <c r="BA603" s="4"/>
      <c r="BB603" s="4"/>
      <c r="BC603" s="4">
        <v>40</v>
      </c>
      <c r="BD603" t="str">
        <f>IF(AND(ADHOC!$G$15="",ADHOC!$S$4=""),"",IF(ADHOC!$G$15&lt;&gt;"",IF(ADHOC!$G$15=LEFT(Domein!$AS603,LEN(ADHOC!$G$15)),MAX(Domein!BD$1:'Domein'!BD602)+1,""),IF(ADHOC!$S$4=LEFT(Domein!$AS603,LEN(ADHOC!$S$4)),MAX(Domein!BD$1:'Domein'!BD602)+1,"")))</f>
        <v/>
      </c>
      <c r="BE603" t="str">
        <f t="shared" si="9"/>
        <v/>
      </c>
    </row>
    <row r="604" spans="20:57" x14ac:dyDescent="0.2">
      <c r="T604" s="4"/>
      <c r="Y604" s="4"/>
      <c r="Z604" s="4"/>
      <c r="AA604" s="4"/>
      <c r="AS604" s="4" t="s">
        <v>1131</v>
      </c>
      <c r="AT604" s="4" t="s">
        <v>8622</v>
      </c>
      <c r="AU604" s="4" t="s">
        <v>463</v>
      </c>
      <c r="AV604" s="4" t="s">
        <v>693</v>
      </c>
      <c r="AW604" s="4" t="s">
        <v>701</v>
      </c>
      <c r="AX604" s="4"/>
      <c r="AY604" s="4">
        <v>160952</v>
      </c>
      <c r="AZ604" s="4">
        <v>471460</v>
      </c>
      <c r="BA604" s="4" t="s">
        <v>22064</v>
      </c>
      <c r="BB604" s="4" t="s">
        <v>22065</v>
      </c>
      <c r="BC604" s="4">
        <v>40</v>
      </c>
      <c r="BD604" t="str">
        <f>IF(AND(ADHOC!$G$15="",ADHOC!$S$4=""),"",IF(ADHOC!$G$15&lt;&gt;"",IF(ADHOC!$G$15=LEFT(Domein!$AS604,LEN(ADHOC!$G$15)),MAX(Domein!BD$1:'Domein'!BD603)+1,""),IF(ADHOC!$S$4=LEFT(Domein!$AS604,LEN(ADHOC!$S$4)),MAX(Domein!BD$1:'Domein'!BD603)+1,"")))</f>
        <v/>
      </c>
      <c r="BE604" t="str">
        <f t="shared" si="9"/>
        <v/>
      </c>
    </row>
    <row r="605" spans="20:57" x14ac:dyDescent="0.2">
      <c r="T605" s="4"/>
      <c r="Y605" s="4"/>
      <c r="Z605" s="4"/>
      <c r="AA605" s="4"/>
      <c r="AS605" s="4" t="s">
        <v>1132</v>
      </c>
      <c r="AT605" s="4" t="s">
        <v>1133</v>
      </c>
      <c r="AU605" s="4" t="s">
        <v>463</v>
      </c>
      <c r="AV605" s="4" t="s">
        <v>693</v>
      </c>
      <c r="AW605" s="4" t="s">
        <v>701</v>
      </c>
      <c r="AX605" s="4"/>
      <c r="AY605" s="4"/>
      <c r="AZ605" s="4"/>
      <c r="BA605" s="4"/>
      <c r="BB605" s="4"/>
      <c r="BC605" s="4">
        <v>40</v>
      </c>
      <c r="BD605" t="str">
        <f>IF(AND(ADHOC!$G$15="",ADHOC!$S$4=""),"",IF(ADHOC!$G$15&lt;&gt;"",IF(ADHOC!$G$15=LEFT(Domein!$AS605,LEN(ADHOC!$G$15)),MAX(Domein!BD$1:'Domein'!BD604)+1,""),IF(ADHOC!$S$4=LEFT(Domein!$AS605,LEN(ADHOC!$S$4)),MAX(Domein!BD$1:'Domein'!BD604)+1,"")))</f>
        <v/>
      </c>
      <c r="BE605" t="str">
        <f t="shared" si="9"/>
        <v/>
      </c>
    </row>
    <row r="606" spans="20:57" x14ac:dyDescent="0.2">
      <c r="T606" s="4"/>
      <c r="Y606" s="4"/>
      <c r="Z606" s="4"/>
      <c r="AA606" s="4"/>
      <c r="AS606" s="4" t="s">
        <v>1134</v>
      </c>
      <c r="AT606" s="4" t="s">
        <v>1135</v>
      </c>
      <c r="AU606" s="4" t="s">
        <v>456</v>
      </c>
      <c r="AV606" s="4" t="s">
        <v>693</v>
      </c>
      <c r="AW606" s="4" t="s">
        <v>701</v>
      </c>
      <c r="AX606" s="4"/>
      <c r="AY606" s="4"/>
      <c r="AZ606" s="4"/>
      <c r="BA606" s="4"/>
      <c r="BB606" s="4"/>
      <c r="BC606" s="4">
        <v>40</v>
      </c>
      <c r="BD606" t="str">
        <f>IF(AND(ADHOC!$G$15="",ADHOC!$S$4=""),"",IF(ADHOC!$G$15&lt;&gt;"",IF(ADHOC!$G$15=LEFT(Domein!$AS606,LEN(ADHOC!$G$15)),MAX(Domein!BD$1:'Domein'!BD605)+1,""),IF(ADHOC!$S$4=LEFT(Domein!$AS606,LEN(ADHOC!$S$4)),MAX(Domein!BD$1:'Domein'!BD605)+1,"")))</f>
        <v/>
      </c>
      <c r="BE606" t="str">
        <f t="shared" si="9"/>
        <v/>
      </c>
    </row>
    <row r="607" spans="20:57" x14ac:dyDescent="0.2">
      <c r="T607" s="4"/>
      <c r="Y607" s="4"/>
      <c r="Z607" s="4"/>
      <c r="AA607" s="4"/>
      <c r="AS607" s="4" t="s">
        <v>1136</v>
      </c>
      <c r="AT607" s="4" t="s">
        <v>1137</v>
      </c>
      <c r="AU607" s="4" t="s">
        <v>463</v>
      </c>
      <c r="AV607" s="4" t="s">
        <v>693</v>
      </c>
      <c r="AW607" s="4" t="s">
        <v>701</v>
      </c>
      <c r="AX607" s="4"/>
      <c r="AY607" s="4"/>
      <c r="AZ607" s="4"/>
      <c r="BA607" s="4"/>
      <c r="BB607" s="4"/>
      <c r="BC607" s="4">
        <v>40</v>
      </c>
      <c r="BD607" t="str">
        <f>IF(AND(ADHOC!$G$15="",ADHOC!$S$4=""),"",IF(ADHOC!$G$15&lt;&gt;"",IF(ADHOC!$G$15=LEFT(Domein!$AS607,LEN(ADHOC!$G$15)),MAX(Domein!BD$1:'Domein'!BD606)+1,""),IF(ADHOC!$S$4=LEFT(Domein!$AS607,LEN(ADHOC!$S$4)),MAX(Domein!BD$1:'Domein'!BD606)+1,"")))</f>
        <v/>
      </c>
      <c r="BE607" t="str">
        <f t="shared" si="9"/>
        <v/>
      </c>
    </row>
    <row r="608" spans="20:57" x14ac:dyDescent="0.2">
      <c r="T608" s="4"/>
      <c r="Y608" s="4"/>
      <c r="Z608" s="4"/>
      <c r="AA608" s="4"/>
      <c r="AS608" s="4" t="s">
        <v>1138</v>
      </c>
      <c r="AT608" s="4" t="s">
        <v>1139</v>
      </c>
      <c r="AU608" s="4" t="s">
        <v>463</v>
      </c>
      <c r="AV608" s="4" t="s">
        <v>693</v>
      </c>
      <c r="AW608" s="4" t="s">
        <v>701</v>
      </c>
      <c r="AX608" s="4"/>
      <c r="AY608" s="4"/>
      <c r="AZ608" s="4"/>
      <c r="BA608" s="4"/>
      <c r="BB608" s="4"/>
      <c r="BC608" s="4">
        <v>40</v>
      </c>
      <c r="BD608" t="str">
        <f>IF(AND(ADHOC!$G$15="",ADHOC!$S$4=""),"",IF(ADHOC!$G$15&lt;&gt;"",IF(ADHOC!$G$15=LEFT(Domein!$AS608,LEN(ADHOC!$G$15)),MAX(Domein!BD$1:'Domein'!BD607)+1,""),IF(ADHOC!$S$4=LEFT(Domein!$AS608,LEN(ADHOC!$S$4)),MAX(Domein!BD$1:'Domein'!BD607)+1,"")))</f>
        <v/>
      </c>
      <c r="BE608" t="str">
        <f t="shared" si="9"/>
        <v/>
      </c>
    </row>
    <row r="609" spans="20:57" x14ac:dyDescent="0.2">
      <c r="T609" s="4"/>
      <c r="Y609" s="4"/>
      <c r="Z609" s="4"/>
      <c r="AA609" s="4"/>
      <c r="AS609" s="4" t="s">
        <v>8623</v>
      </c>
      <c r="AT609" s="4" t="s">
        <v>8624</v>
      </c>
      <c r="AU609" s="4" t="s">
        <v>456</v>
      </c>
      <c r="AV609" s="4" t="s">
        <v>694</v>
      </c>
      <c r="AW609" s="4" t="s">
        <v>701</v>
      </c>
      <c r="AX609" s="4"/>
      <c r="AY609" s="4">
        <v>178050</v>
      </c>
      <c r="AZ609" s="4">
        <v>442094</v>
      </c>
      <c r="BA609" s="4" t="s">
        <v>22066</v>
      </c>
      <c r="BB609" s="4" t="s">
        <v>22067</v>
      </c>
      <c r="BC609" s="4">
        <v>40</v>
      </c>
      <c r="BD609" t="str">
        <f>IF(AND(ADHOC!$G$15="",ADHOC!$S$4=""),"",IF(ADHOC!$G$15&lt;&gt;"",IF(ADHOC!$G$15=LEFT(Domein!$AS609,LEN(ADHOC!$G$15)),MAX(Domein!BD$1:'Domein'!BD608)+1,""),IF(ADHOC!$S$4=LEFT(Domein!$AS609,LEN(ADHOC!$S$4)),MAX(Domein!BD$1:'Domein'!BD608)+1,"")))</f>
        <v/>
      </c>
      <c r="BE609" t="str">
        <f t="shared" si="9"/>
        <v/>
      </c>
    </row>
    <row r="610" spans="20:57" x14ac:dyDescent="0.2">
      <c r="T610" s="4"/>
      <c r="Y610" s="4"/>
      <c r="Z610" s="4"/>
      <c r="AA610" s="4"/>
      <c r="AS610" s="4" t="s">
        <v>8625</v>
      </c>
      <c r="AT610" s="4" t="s">
        <v>8626</v>
      </c>
      <c r="AU610" s="4" t="s">
        <v>463</v>
      </c>
      <c r="AV610" s="4" t="s">
        <v>694</v>
      </c>
      <c r="AW610" s="4" t="s">
        <v>701</v>
      </c>
      <c r="AX610" s="4"/>
      <c r="AY610" s="4">
        <v>178051</v>
      </c>
      <c r="AZ610" s="4">
        <v>442095</v>
      </c>
      <c r="BA610" s="4" t="s">
        <v>22068</v>
      </c>
      <c r="BB610" s="4" t="s">
        <v>22069</v>
      </c>
      <c r="BC610" s="4">
        <v>40</v>
      </c>
      <c r="BD610" t="str">
        <f>IF(AND(ADHOC!$G$15="",ADHOC!$S$4=""),"",IF(ADHOC!$G$15&lt;&gt;"",IF(ADHOC!$G$15=LEFT(Domein!$AS610,LEN(ADHOC!$G$15)),MAX(Domein!BD$1:'Domein'!BD609)+1,""),IF(ADHOC!$S$4=LEFT(Domein!$AS610,LEN(ADHOC!$S$4)),MAX(Domein!BD$1:'Domein'!BD609)+1,"")))</f>
        <v/>
      </c>
      <c r="BE610" t="str">
        <f t="shared" si="9"/>
        <v/>
      </c>
    </row>
    <row r="611" spans="20:57" x14ac:dyDescent="0.2">
      <c r="T611" s="4"/>
      <c r="Y611" s="4"/>
      <c r="Z611" s="4"/>
      <c r="AA611" s="4"/>
      <c r="AS611" s="4" t="s">
        <v>7026</v>
      </c>
      <c r="AT611" s="4" t="s">
        <v>7027</v>
      </c>
      <c r="AU611" s="4" t="s">
        <v>456</v>
      </c>
      <c r="AV611" s="4" t="s">
        <v>694</v>
      </c>
      <c r="AW611" s="4" t="s">
        <v>939</v>
      </c>
      <c r="AX611" s="4"/>
      <c r="AY611" s="4"/>
      <c r="AZ611" s="4"/>
      <c r="BA611" s="4"/>
      <c r="BB611" s="4"/>
      <c r="BC611" s="4">
        <v>40</v>
      </c>
      <c r="BD611" t="str">
        <f>IF(AND(ADHOC!$G$15="",ADHOC!$S$4=""),"",IF(ADHOC!$G$15&lt;&gt;"",IF(ADHOC!$G$15=LEFT(Domein!$AS611,LEN(ADHOC!$G$15)),MAX(Domein!BD$1:'Domein'!BD610)+1,""),IF(ADHOC!$S$4=LEFT(Domein!$AS611,LEN(ADHOC!$S$4)),MAX(Domein!BD$1:'Domein'!BD610)+1,"")))</f>
        <v/>
      </c>
      <c r="BE611" t="str">
        <f t="shared" si="9"/>
        <v/>
      </c>
    </row>
    <row r="612" spans="20:57" x14ac:dyDescent="0.2">
      <c r="T612" s="4"/>
      <c r="Y612" s="4"/>
      <c r="Z612" s="4"/>
      <c r="AA612" s="4"/>
      <c r="AS612" s="4" t="s">
        <v>1140</v>
      </c>
      <c r="AT612" s="4" t="s">
        <v>1141</v>
      </c>
      <c r="AU612" s="4" t="s">
        <v>456</v>
      </c>
      <c r="AV612" s="4" t="s">
        <v>694</v>
      </c>
      <c r="AW612" s="4" t="s">
        <v>939</v>
      </c>
      <c r="AX612" s="4"/>
      <c r="AY612" s="4"/>
      <c r="AZ612" s="4"/>
      <c r="BA612" s="4"/>
      <c r="BB612" s="4"/>
      <c r="BC612" s="4">
        <v>40</v>
      </c>
      <c r="BD612" t="str">
        <f>IF(AND(ADHOC!$G$15="",ADHOC!$S$4=""),"",IF(ADHOC!$G$15&lt;&gt;"",IF(ADHOC!$G$15=LEFT(Domein!$AS612,LEN(ADHOC!$G$15)),MAX(Domein!BD$1:'Domein'!BD611)+1,""),IF(ADHOC!$S$4=LEFT(Domein!$AS612,LEN(ADHOC!$S$4)),MAX(Domein!BD$1:'Domein'!BD611)+1,"")))</f>
        <v/>
      </c>
      <c r="BE612" t="str">
        <f t="shared" si="9"/>
        <v/>
      </c>
    </row>
    <row r="613" spans="20:57" x14ac:dyDescent="0.2">
      <c r="T613" s="4"/>
      <c r="AS613" s="4" t="s">
        <v>1142</v>
      </c>
      <c r="AT613" s="4" t="s">
        <v>1143</v>
      </c>
      <c r="AU613" s="4" t="s">
        <v>456</v>
      </c>
      <c r="AV613" s="4" t="s">
        <v>694</v>
      </c>
      <c r="AW613" s="4" t="s">
        <v>939</v>
      </c>
      <c r="AX613" s="4"/>
      <c r="AY613" s="4"/>
      <c r="AZ613" s="4"/>
      <c r="BA613" s="4"/>
      <c r="BB613" s="4"/>
      <c r="BC613" s="4">
        <v>40</v>
      </c>
      <c r="BD613" t="str">
        <f>IF(AND(ADHOC!$G$15="",ADHOC!$S$4=""),"",IF(ADHOC!$G$15&lt;&gt;"",IF(ADHOC!$G$15=LEFT(Domein!$AS613,LEN(ADHOC!$G$15)),MAX(Domein!BD$1:'Domein'!BD612)+1,""),IF(ADHOC!$S$4=LEFT(Domein!$AS613,LEN(ADHOC!$S$4)),MAX(Domein!BD$1:'Domein'!BD612)+1,"")))</f>
        <v/>
      </c>
      <c r="BE613" t="str">
        <f t="shared" si="9"/>
        <v/>
      </c>
    </row>
    <row r="614" spans="20:57" x14ac:dyDescent="0.2">
      <c r="T614" s="4"/>
      <c r="AS614" s="4" t="s">
        <v>1144</v>
      </c>
      <c r="AT614" s="4" t="s">
        <v>1145</v>
      </c>
      <c r="AU614" s="4" t="s">
        <v>456</v>
      </c>
      <c r="AV614" s="4" t="s">
        <v>694</v>
      </c>
      <c r="AW614" s="4" t="s">
        <v>939</v>
      </c>
      <c r="AX614" s="4"/>
      <c r="AY614" s="4"/>
      <c r="AZ614" s="4"/>
      <c r="BA614" s="4"/>
      <c r="BB614" s="4"/>
      <c r="BC614" s="4">
        <v>40</v>
      </c>
      <c r="BD614" t="str">
        <f>IF(AND(ADHOC!$G$15="",ADHOC!$S$4=""),"",IF(ADHOC!$G$15&lt;&gt;"",IF(ADHOC!$G$15=LEFT(Domein!$AS614,LEN(ADHOC!$G$15)),MAX(Domein!BD$1:'Domein'!BD613)+1,""),IF(ADHOC!$S$4=LEFT(Domein!$AS614,LEN(ADHOC!$S$4)),MAX(Domein!BD$1:'Domein'!BD613)+1,"")))</f>
        <v/>
      </c>
      <c r="BE614" t="str">
        <f t="shared" si="9"/>
        <v/>
      </c>
    </row>
    <row r="615" spans="20:57" x14ac:dyDescent="0.2">
      <c r="T615" s="4"/>
      <c r="AS615" s="4" t="s">
        <v>36333</v>
      </c>
      <c r="AT615" s="4" t="s">
        <v>36334</v>
      </c>
      <c r="AU615" s="4" t="s">
        <v>463</v>
      </c>
      <c r="AV615" s="4" t="s">
        <v>694</v>
      </c>
      <c r="AW615" s="4" t="s">
        <v>701</v>
      </c>
      <c r="AX615" s="4"/>
      <c r="AY615" s="4"/>
      <c r="AZ615" s="4"/>
      <c r="BA615" s="4"/>
      <c r="BB615" s="4"/>
      <c r="BC615" s="4">
        <v>40</v>
      </c>
      <c r="BD615" t="str">
        <f>IF(AND(ADHOC!$G$15="",ADHOC!$S$4=""),"",IF(ADHOC!$G$15&lt;&gt;"",IF(ADHOC!$G$15=LEFT(Domein!$AS615,LEN(ADHOC!$G$15)),MAX(Domein!BD$1:'Domein'!BD614)+1,""),IF(ADHOC!$S$4=LEFT(Domein!$AS615,LEN(ADHOC!$S$4)),MAX(Domein!BD$1:'Domein'!BD614)+1,"")))</f>
        <v/>
      </c>
      <c r="BE615" t="str">
        <f t="shared" si="9"/>
        <v/>
      </c>
    </row>
    <row r="616" spans="20:57" x14ac:dyDescent="0.2">
      <c r="T616" s="4"/>
      <c r="AS616" s="4" t="s">
        <v>32221</v>
      </c>
      <c r="AT616" s="4" t="s">
        <v>32222</v>
      </c>
      <c r="AU616" s="4" t="s">
        <v>463</v>
      </c>
      <c r="AV616" s="4" t="s">
        <v>694</v>
      </c>
      <c r="AW616" s="4" t="s">
        <v>701</v>
      </c>
      <c r="AX616" s="4"/>
      <c r="AY616" s="4"/>
      <c r="AZ616" s="4"/>
      <c r="BA616" s="4"/>
      <c r="BB616" s="4"/>
      <c r="BC616" s="4">
        <v>40</v>
      </c>
      <c r="BD616" t="str">
        <f>IF(AND(ADHOC!$G$15="",ADHOC!$S$4=""),"",IF(ADHOC!$G$15&lt;&gt;"",IF(ADHOC!$G$15=LEFT(Domein!$AS616,LEN(ADHOC!$G$15)),MAX(Domein!BD$1:'Domein'!BD615)+1,""),IF(ADHOC!$S$4=LEFT(Domein!$AS616,LEN(ADHOC!$S$4)),MAX(Domein!BD$1:'Domein'!BD615)+1,"")))</f>
        <v/>
      </c>
      <c r="BE616" t="str">
        <f t="shared" si="9"/>
        <v/>
      </c>
    </row>
    <row r="617" spans="20:57" x14ac:dyDescent="0.2">
      <c r="T617" s="4"/>
      <c r="AS617" s="4" t="s">
        <v>36335</v>
      </c>
      <c r="AT617" s="4" t="s">
        <v>36334</v>
      </c>
      <c r="AU617" s="4" t="s">
        <v>463</v>
      </c>
      <c r="AV617" s="4" t="s">
        <v>694</v>
      </c>
      <c r="AW617" s="4" t="s">
        <v>701</v>
      </c>
      <c r="AX617" s="4"/>
      <c r="AY617" s="4"/>
      <c r="AZ617" s="4"/>
      <c r="BA617" s="4"/>
      <c r="BB617" s="4"/>
      <c r="BC617" s="4">
        <v>40</v>
      </c>
      <c r="BD617" t="str">
        <f>IF(AND(ADHOC!$G$15="",ADHOC!$S$4=""),"",IF(ADHOC!$G$15&lt;&gt;"",IF(ADHOC!$G$15=LEFT(Domein!$AS617,LEN(ADHOC!$G$15)),MAX(Domein!BD$1:'Domein'!BD616)+1,""),IF(ADHOC!$S$4=LEFT(Domein!$AS617,LEN(ADHOC!$S$4)),MAX(Domein!BD$1:'Domein'!BD616)+1,"")))</f>
        <v/>
      </c>
      <c r="BE617" t="str">
        <f t="shared" si="9"/>
        <v/>
      </c>
    </row>
    <row r="618" spans="20:57" x14ac:dyDescent="0.2">
      <c r="T618" s="4"/>
      <c r="AS618" s="4" t="s">
        <v>1146</v>
      </c>
      <c r="AT618" s="4" t="s">
        <v>8627</v>
      </c>
      <c r="AU618" s="4" t="s">
        <v>463</v>
      </c>
      <c r="AV618" s="4" t="s">
        <v>8446</v>
      </c>
      <c r="AW618" s="4" t="s">
        <v>701</v>
      </c>
      <c r="AX618" s="4"/>
      <c r="AY618" s="4">
        <v>178052</v>
      </c>
      <c r="AZ618" s="4">
        <v>442096</v>
      </c>
      <c r="BA618" s="4" t="s">
        <v>22070</v>
      </c>
      <c r="BB618" s="4" t="s">
        <v>22071</v>
      </c>
      <c r="BC618" s="4">
        <v>40</v>
      </c>
      <c r="BD618" t="str">
        <f>IF(AND(ADHOC!$G$15="",ADHOC!$S$4=""),"",IF(ADHOC!$G$15&lt;&gt;"",IF(ADHOC!$G$15=LEFT(Domein!$AS618,LEN(ADHOC!$G$15)),MAX(Domein!BD$1:'Domein'!BD617)+1,""),IF(ADHOC!$S$4=LEFT(Domein!$AS618,LEN(ADHOC!$S$4)),MAX(Domein!BD$1:'Domein'!BD617)+1,"")))</f>
        <v/>
      </c>
      <c r="BE618" t="str">
        <f t="shared" si="9"/>
        <v/>
      </c>
    </row>
    <row r="619" spans="20:57" x14ac:dyDescent="0.2">
      <c r="T619" s="4"/>
      <c r="AS619" s="4" t="s">
        <v>1147</v>
      </c>
      <c r="AT619" s="4" t="s">
        <v>1148</v>
      </c>
      <c r="AU619" s="4" t="s">
        <v>463</v>
      </c>
      <c r="AV619" s="4" t="s">
        <v>694</v>
      </c>
      <c r="AW619" s="4" t="s">
        <v>701</v>
      </c>
      <c r="AX619" s="4"/>
      <c r="AY619" s="4"/>
      <c r="AZ619" s="4"/>
      <c r="BA619" s="4"/>
      <c r="BB619" s="4"/>
      <c r="BC619" s="4">
        <v>40</v>
      </c>
      <c r="BD619" t="str">
        <f>IF(AND(ADHOC!$G$15="",ADHOC!$S$4=""),"",IF(ADHOC!$G$15&lt;&gt;"",IF(ADHOC!$G$15=LEFT(Domein!$AS619,LEN(ADHOC!$G$15)),MAX(Domein!BD$1:'Domein'!BD618)+1,""),IF(ADHOC!$S$4=LEFT(Domein!$AS619,LEN(ADHOC!$S$4)),MAX(Domein!BD$1:'Domein'!BD618)+1,"")))</f>
        <v/>
      </c>
      <c r="BE619" t="str">
        <f t="shared" si="9"/>
        <v/>
      </c>
    </row>
    <row r="620" spans="20:57" x14ac:dyDescent="0.2">
      <c r="T620" s="4"/>
      <c r="AS620" s="4" t="s">
        <v>1149</v>
      </c>
      <c r="AT620" s="4" t="s">
        <v>1150</v>
      </c>
      <c r="AU620" s="4" t="s">
        <v>456</v>
      </c>
      <c r="AV620" s="4" t="s">
        <v>694</v>
      </c>
      <c r="AW620" s="4" t="s">
        <v>701</v>
      </c>
      <c r="AX620" s="4"/>
      <c r="AY620" s="4"/>
      <c r="AZ620" s="4"/>
      <c r="BA620" s="4"/>
      <c r="BB620" s="4"/>
      <c r="BC620" s="4">
        <v>40</v>
      </c>
      <c r="BD620" t="str">
        <f>IF(AND(ADHOC!$G$15="",ADHOC!$S$4=""),"",IF(ADHOC!$G$15&lt;&gt;"",IF(ADHOC!$G$15=LEFT(Domein!$AS620,LEN(ADHOC!$G$15)),MAX(Domein!BD$1:'Domein'!BD619)+1,""),IF(ADHOC!$S$4=LEFT(Domein!$AS620,LEN(ADHOC!$S$4)),MAX(Domein!BD$1:'Domein'!BD619)+1,"")))</f>
        <v/>
      </c>
      <c r="BE620" t="str">
        <f t="shared" si="9"/>
        <v/>
      </c>
    </row>
    <row r="621" spans="20:57" x14ac:dyDescent="0.2">
      <c r="T621" s="4"/>
      <c r="AS621" s="4" t="s">
        <v>1151</v>
      </c>
      <c r="AT621" s="4" t="s">
        <v>1152</v>
      </c>
      <c r="AU621" s="4" t="s">
        <v>456</v>
      </c>
      <c r="AV621" s="4" t="s">
        <v>694</v>
      </c>
      <c r="AW621" s="4" t="s">
        <v>701</v>
      </c>
      <c r="AX621" s="4"/>
      <c r="AY621" s="4"/>
      <c r="AZ621" s="4"/>
      <c r="BA621" s="4"/>
      <c r="BB621" s="4"/>
      <c r="BC621" s="4">
        <v>40</v>
      </c>
      <c r="BD621" t="str">
        <f>IF(AND(ADHOC!$G$15="",ADHOC!$S$4=""),"",IF(ADHOC!$G$15&lt;&gt;"",IF(ADHOC!$G$15=LEFT(Domein!$AS621,LEN(ADHOC!$G$15)),MAX(Domein!BD$1:'Domein'!BD620)+1,""),IF(ADHOC!$S$4=LEFT(Domein!$AS621,LEN(ADHOC!$S$4)),MAX(Domein!BD$1:'Domein'!BD620)+1,"")))</f>
        <v/>
      </c>
      <c r="BE621" t="str">
        <f t="shared" si="9"/>
        <v/>
      </c>
    </row>
    <row r="622" spans="20:57" x14ac:dyDescent="0.2">
      <c r="T622" s="4"/>
      <c r="AS622" s="4" t="s">
        <v>1153</v>
      </c>
      <c r="AT622" s="4" t="s">
        <v>1154</v>
      </c>
      <c r="AU622" s="4" t="s">
        <v>456</v>
      </c>
      <c r="AV622" s="4" t="s">
        <v>694</v>
      </c>
      <c r="AW622" s="4" t="s">
        <v>701</v>
      </c>
      <c r="AX622" s="4"/>
      <c r="AY622" s="4"/>
      <c r="AZ622" s="4"/>
      <c r="BA622" s="4"/>
      <c r="BB622" s="4"/>
      <c r="BC622" s="4">
        <v>40</v>
      </c>
      <c r="BD622" t="str">
        <f>IF(AND(ADHOC!$G$15="",ADHOC!$S$4=""),"",IF(ADHOC!$G$15&lt;&gt;"",IF(ADHOC!$G$15=LEFT(Domein!$AS622,LEN(ADHOC!$G$15)),MAX(Domein!BD$1:'Domein'!BD621)+1,""),IF(ADHOC!$S$4=LEFT(Domein!$AS622,LEN(ADHOC!$S$4)),MAX(Domein!BD$1:'Domein'!BD621)+1,"")))</f>
        <v/>
      </c>
      <c r="BE622" t="str">
        <f t="shared" si="9"/>
        <v/>
      </c>
    </row>
    <row r="623" spans="20:57" x14ac:dyDescent="0.2">
      <c r="T623" s="4"/>
      <c r="AS623" s="4" t="s">
        <v>1155</v>
      </c>
      <c r="AT623" s="4" t="s">
        <v>1156</v>
      </c>
      <c r="AU623" s="4" t="s">
        <v>463</v>
      </c>
      <c r="AV623" s="4" t="s">
        <v>694</v>
      </c>
      <c r="AW623" s="4" t="s">
        <v>701</v>
      </c>
      <c r="AX623" s="4"/>
      <c r="AY623" s="4"/>
      <c r="AZ623" s="4"/>
      <c r="BA623" s="4"/>
      <c r="BB623" s="4"/>
      <c r="BC623" s="4">
        <v>40</v>
      </c>
      <c r="BD623" t="str">
        <f>IF(AND(ADHOC!$G$15="",ADHOC!$S$4=""),"",IF(ADHOC!$G$15&lt;&gt;"",IF(ADHOC!$G$15=LEFT(Domein!$AS623,LEN(ADHOC!$G$15)),MAX(Domein!BD$1:'Domein'!BD622)+1,""),IF(ADHOC!$S$4=LEFT(Domein!$AS623,LEN(ADHOC!$S$4)),MAX(Domein!BD$1:'Domein'!BD622)+1,"")))</f>
        <v/>
      </c>
      <c r="BE623" t="str">
        <f t="shared" si="9"/>
        <v/>
      </c>
    </row>
    <row r="624" spans="20:57" x14ac:dyDescent="0.2">
      <c r="T624" s="4"/>
      <c r="AS624" s="4" t="s">
        <v>35806</v>
      </c>
      <c r="AT624" s="4" t="s">
        <v>35807</v>
      </c>
      <c r="AU624" s="4" t="s">
        <v>463</v>
      </c>
      <c r="AV624" s="4" t="s">
        <v>694</v>
      </c>
      <c r="AW624" s="4" t="s">
        <v>701</v>
      </c>
      <c r="AX624" s="4"/>
      <c r="AY624" s="4"/>
      <c r="AZ624" s="4"/>
      <c r="BA624" s="4"/>
      <c r="BB624" s="4"/>
      <c r="BC624" s="4">
        <v>40</v>
      </c>
      <c r="BD624" t="str">
        <f>IF(AND(ADHOC!$G$15="",ADHOC!$S$4=""),"",IF(ADHOC!$G$15&lt;&gt;"",IF(ADHOC!$G$15=LEFT(Domein!$AS624,LEN(ADHOC!$G$15)),MAX(Domein!BD$1:'Domein'!BD623)+1,""),IF(ADHOC!$S$4=LEFT(Domein!$AS624,LEN(ADHOC!$S$4)),MAX(Domein!BD$1:'Domein'!BD623)+1,"")))</f>
        <v/>
      </c>
      <c r="BE624" t="str">
        <f t="shared" si="9"/>
        <v/>
      </c>
    </row>
    <row r="625" spans="20:57" x14ac:dyDescent="0.2">
      <c r="T625" s="4"/>
      <c r="AS625" s="4" t="s">
        <v>1157</v>
      </c>
      <c r="AT625" s="4" t="s">
        <v>1158</v>
      </c>
      <c r="AU625" s="4" t="s">
        <v>456</v>
      </c>
      <c r="AV625" s="4" t="s">
        <v>695</v>
      </c>
      <c r="AW625" s="4" t="s">
        <v>939</v>
      </c>
      <c r="AX625" s="4"/>
      <c r="AY625" s="4"/>
      <c r="AZ625" s="4"/>
      <c r="BA625" s="4"/>
      <c r="BB625" s="4"/>
      <c r="BC625" s="4">
        <v>40</v>
      </c>
      <c r="BD625" t="str">
        <f>IF(AND(ADHOC!$G$15="",ADHOC!$S$4=""),"",IF(ADHOC!$G$15&lt;&gt;"",IF(ADHOC!$G$15=LEFT(Domein!$AS625,LEN(ADHOC!$G$15)),MAX(Domein!BD$1:'Domein'!BD624)+1,""),IF(ADHOC!$S$4=LEFT(Domein!$AS625,LEN(ADHOC!$S$4)),MAX(Domein!BD$1:'Domein'!BD624)+1,"")))</f>
        <v/>
      </c>
      <c r="BE625" t="str">
        <f t="shared" si="9"/>
        <v/>
      </c>
    </row>
    <row r="626" spans="20:57" x14ac:dyDescent="0.2">
      <c r="T626" s="4"/>
      <c r="AS626" s="4" t="s">
        <v>1159</v>
      </c>
      <c r="AT626" s="4" t="s">
        <v>7678</v>
      </c>
      <c r="AU626" s="4" t="s">
        <v>456</v>
      </c>
      <c r="AV626" s="4" t="s">
        <v>695</v>
      </c>
      <c r="AW626" s="4" t="s">
        <v>939</v>
      </c>
      <c r="AX626" s="4"/>
      <c r="AY626" s="4"/>
      <c r="AZ626" s="4"/>
      <c r="BA626" s="4"/>
      <c r="BB626" s="4"/>
      <c r="BC626" s="4">
        <v>40</v>
      </c>
      <c r="BD626" t="str">
        <f>IF(AND(ADHOC!$G$15="",ADHOC!$S$4=""),"",IF(ADHOC!$G$15&lt;&gt;"",IF(ADHOC!$G$15=LEFT(Domein!$AS626,LEN(ADHOC!$G$15)),MAX(Domein!BD$1:'Domein'!BD625)+1,""),IF(ADHOC!$S$4=LEFT(Domein!$AS626,LEN(ADHOC!$S$4)),MAX(Domein!BD$1:'Domein'!BD625)+1,"")))</f>
        <v/>
      </c>
      <c r="BE626" t="str">
        <f t="shared" si="9"/>
        <v/>
      </c>
    </row>
    <row r="627" spans="20:57" x14ac:dyDescent="0.2">
      <c r="T627" s="4"/>
      <c r="AS627" s="4" t="s">
        <v>21197</v>
      </c>
      <c r="AT627" s="4" t="s">
        <v>21198</v>
      </c>
      <c r="AU627" s="4" t="s">
        <v>456</v>
      </c>
      <c r="AV627" s="4" t="s">
        <v>695</v>
      </c>
      <c r="AW627" s="4" t="s">
        <v>939</v>
      </c>
      <c r="AX627" s="4"/>
      <c r="AY627" s="4"/>
      <c r="AZ627" s="4"/>
      <c r="BA627" s="4"/>
      <c r="BB627" s="4"/>
      <c r="BC627" s="4">
        <v>40</v>
      </c>
      <c r="BD627" t="str">
        <f>IF(AND(ADHOC!$G$15="",ADHOC!$S$4=""),"",IF(ADHOC!$G$15&lt;&gt;"",IF(ADHOC!$G$15=LEFT(Domein!$AS627,LEN(ADHOC!$G$15)),MAX(Domein!BD$1:'Domein'!BD626)+1,""),IF(ADHOC!$S$4=LEFT(Domein!$AS627,LEN(ADHOC!$S$4)),MAX(Domein!BD$1:'Domein'!BD626)+1,"")))</f>
        <v/>
      </c>
      <c r="BE627" t="str">
        <f t="shared" si="9"/>
        <v/>
      </c>
    </row>
    <row r="628" spans="20:57" x14ac:dyDescent="0.2">
      <c r="T628" s="4"/>
      <c r="AS628" s="4" t="s">
        <v>1160</v>
      </c>
      <c r="AT628" s="4" t="s">
        <v>8628</v>
      </c>
      <c r="AU628" s="4" t="s">
        <v>463</v>
      </c>
      <c r="AV628" s="4" t="s">
        <v>695</v>
      </c>
      <c r="AW628" s="4" t="s">
        <v>701</v>
      </c>
      <c r="AX628" s="4"/>
      <c r="AY628" s="4">
        <v>148885</v>
      </c>
      <c r="AZ628" s="4">
        <v>467298</v>
      </c>
      <c r="BA628" s="4" t="s">
        <v>22072</v>
      </c>
      <c r="BB628" s="4" t="s">
        <v>22073</v>
      </c>
      <c r="BC628" s="4">
        <v>40</v>
      </c>
      <c r="BD628" t="str">
        <f>IF(AND(ADHOC!$G$15="",ADHOC!$S$4=""),"",IF(ADHOC!$G$15&lt;&gt;"",IF(ADHOC!$G$15=LEFT(Domein!$AS628,LEN(ADHOC!$G$15)),MAX(Domein!BD$1:'Domein'!BD627)+1,""),IF(ADHOC!$S$4=LEFT(Domein!$AS628,LEN(ADHOC!$S$4)),MAX(Domein!BD$1:'Domein'!BD627)+1,"")))</f>
        <v/>
      </c>
      <c r="BE628" t="str">
        <f t="shared" si="9"/>
        <v/>
      </c>
    </row>
    <row r="629" spans="20:57" x14ac:dyDescent="0.2">
      <c r="T629" s="4"/>
      <c r="AS629" s="4" t="s">
        <v>1161</v>
      </c>
      <c r="AT629" s="4" t="s">
        <v>1162</v>
      </c>
      <c r="AU629" s="4" t="s">
        <v>463</v>
      </c>
      <c r="AV629" s="4" t="s">
        <v>695</v>
      </c>
      <c r="AW629" s="4" t="s">
        <v>701</v>
      </c>
      <c r="AX629" s="4"/>
      <c r="AY629" s="4"/>
      <c r="AZ629" s="4"/>
      <c r="BA629" s="4"/>
      <c r="BB629" s="4"/>
      <c r="BC629" s="4">
        <v>40</v>
      </c>
      <c r="BD629" t="str">
        <f>IF(AND(ADHOC!$G$15="",ADHOC!$S$4=""),"",IF(ADHOC!$G$15&lt;&gt;"",IF(ADHOC!$G$15=LEFT(Domein!$AS629,LEN(ADHOC!$G$15)),MAX(Domein!BD$1:'Domein'!BD628)+1,""),IF(ADHOC!$S$4=LEFT(Domein!$AS629,LEN(ADHOC!$S$4)),MAX(Domein!BD$1:'Domein'!BD628)+1,"")))</f>
        <v/>
      </c>
      <c r="BE629" t="str">
        <f t="shared" si="9"/>
        <v/>
      </c>
    </row>
    <row r="630" spans="20:57" x14ac:dyDescent="0.2">
      <c r="T630" s="4"/>
      <c r="AS630" s="4" t="s">
        <v>1163</v>
      </c>
      <c r="AT630" s="4" t="s">
        <v>1164</v>
      </c>
      <c r="AU630" s="4" t="s">
        <v>456</v>
      </c>
      <c r="AV630" s="4" t="s">
        <v>695</v>
      </c>
      <c r="AW630" s="4" t="s">
        <v>701</v>
      </c>
      <c r="AX630" s="4"/>
      <c r="AY630" s="4"/>
      <c r="AZ630" s="4"/>
      <c r="BA630" s="4"/>
      <c r="BB630" s="4"/>
      <c r="BC630" s="4">
        <v>40</v>
      </c>
      <c r="BD630" t="str">
        <f>IF(AND(ADHOC!$G$15="",ADHOC!$S$4=""),"",IF(ADHOC!$G$15&lt;&gt;"",IF(ADHOC!$G$15=LEFT(Domein!$AS630,LEN(ADHOC!$G$15)),MAX(Domein!BD$1:'Domein'!BD629)+1,""),IF(ADHOC!$S$4=LEFT(Domein!$AS630,LEN(ADHOC!$S$4)),MAX(Domein!BD$1:'Domein'!BD629)+1,"")))</f>
        <v/>
      </c>
      <c r="BE630" t="str">
        <f t="shared" si="9"/>
        <v/>
      </c>
    </row>
    <row r="631" spans="20:57" x14ac:dyDescent="0.2">
      <c r="T631" s="4"/>
      <c r="AS631" s="4" t="s">
        <v>1165</v>
      </c>
      <c r="AT631" s="4" t="s">
        <v>1166</v>
      </c>
      <c r="AU631" s="4" t="s">
        <v>456</v>
      </c>
      <c r="AV631" s="4" t="s">
        <v>695</v>
      </c>
      <c r="AW631" s="4" t="s">
        <v>701</v>
      </c>
      <c r="AX631" s="4"/>
      <c r="AY631" s="4"/>
      <c r="AZ631" s="4"/>
      <c r="BA631" s="4"/>
      <c r="BB631" s="4"/>
      <c r="BC631" s="4">
        <v>40</v>
      </c>
      <c r="BD631" t="str">
        <f>IF(AND(ADHOC!$G$15="",ADHOC!$S$4=""),"",IF(ADHOC!$G$15&lt;&gt;"",IF(ADHOC!$G$15=LEFT(Domein!$AS631,LEN(ADHOC!$G$15)),MAX(Domein!BD$1:'Domein'!BD630)+1,""),IF(ADHOC!$S$4=LEFT(Domein!$AS631,LEN(ADHOC!$S$4)),MAX(Domein!BD$1:'Domein'!BD630)+1,"")))</f>
        <v/>
      </c>
      <c r="BE631" t="str">
        <f t="shared" si="9"/>
        <v/>
      </c>
    </row>
    <row r="632" spans="20:57" x14ac:dyDescent="0.2">
      <c r="T632" s="4"/>
      <c r="AS632" s="4" t="s">
        <v>1168</v>
      </c>
      <c r="AT632" s="4" t="s">
        <v>1169</v>
      </c>
      <c r="AU632" s="4" t="s">
        <v>463</v>
      </c>
      <c r="AV632" s="4" t="s">
        <v>695</v>
      </c>
      <c r="AW632" s="4" t="s">
        <v>701</v>
      </c>
      <c r="AX632" s="4"/>
      <c r="AY632" s="4"/>
      <c r="AZ632" s="4"/>
      <c r="BA632" s="4"/>
      <c r="BB632" s="4"/>
      <c r="BC632" s="4">
        <v>40</v>
      </c>
      <c r="BD632" t="str">
        <f>IF(AND(ADHOC!$G$15="",ADHOC!$S$4=""),"",IF(ADHOC!$G$15&lt;&gt;"",IF(ADHOC!$G$15=LEFT(Domein!$AS632,LEN(ADHOC!$G$15)),MAX(Domein!BD$1:'Domein'!BD631)+1,""),IF(ADHOC!$S$4=LEFT(Domein!$AS632,LEN(ADHOC!$S$4)),MAX(Domein!BD$1:'Domein'!BD631)+1,"")))</f>
        <v/>
      </c>
      <c r="BE632" t="str">
        <f t="shared" si="9"/>
        <v/>
      </c>
    </row>
    <row r="633" spans="20:57" x14ac:dyDescent="0.2">
      <c r="T633" s="4"/>
      <c r="AS633" s="4" t="s">
        <v>1170</v>
      </c>
      <c r="AT633" s="4" t="s">
        <v>1171</v>
      </c>
      <c r="AU633" s="4" t="s">
        <v>463</v>
      </c>
      <c r="AV633" s="4" t="s">
        <v>695</v>
      </c>
      <c r="AW633" s="4" t="s">
        <v>701</v>
      </c>
      <c r="AX633" s="4"/>
      <c r="AY633" s="4"/>
      <c r="AZ633" s="4"/>
      <c r="BA633" s="4"/>
      <c r="BB633" s="4"/>
      <c r="BC633" s="4">
        <v>40</v>
      </c>
      <c r="BD633" t="str">
        <f>IF(AND(ADHOC!$G$15="",ADHOC!$S$4=""),"",IF(ADHOC!$G$15&lt;&gt;"",IF(ADHOC!$G$15=LEFT(Domein!$AS633,LEN(ADHOC!$G$15)),MAX(Domein!BD$1:'Domein'!BD632)+1,""),IF(ADHOC!$S$4=LEFT(Domein!$AS633,LEN(ADHOC!$S$4)),MAX(Domein!BD$1:'Domein'!BD632)+1,"")))</f>
        <v/>
      </c>
      <c r="BE633" t="str">
        <f t="shared" si="9"/>
        <v/>
      </c>
    </row>
    <row r="634" spans="20:57" x14ac:dyDescent="0.2">
      <c r="T634" s="4"/>
      <c r="AS634" s="4" t="s">
        <v>7028</v>
      </c>
      <c r="AT634" s="4" t="s">
        <v>7029</v>
      </c>
      <c r="AU634" s="4" t="s">
        <v>456</v>
      </c>
      <c r="AV634" s="4" t="s">
        <v>696</v>
      </c>
      <c r="AW634" s="4" t="s">
        <v>939</v>
      </c>
      <c r="AX634" s="4"/>
      <c r="AY634" s="4"/>
      <c r="AZ634" s="4"/>
      <c r="BA634" s="4"/>
      <c r="BB634" s="4"/>
      <c r="BC634" s="4">
        <v>40</v>
      </c>
      <c r="BD634" t="str">
        <f>IF(AND(ADHOC!$G$15="",ADHOC!$S$4=""),"",IF(ADHOC!$G$15&lt;&gt;"",IF(ADHOC!$G$15=LEFT(Domein!$AS634,LEN(ADHOC!$G$15)),MAX(Domein!BD$1:'Domein'!BD633)+1,""),IF(ADHOC!$S$4=LEFT(Domein!$AS634,LEN(ADHOC!$S$4)),MAX(Domein!BD$1:'Domein'!BD633)+1,"")))</f>
        <v/>
      </c>
      <c r="BE634" t="str">
        <f t="shared" si="9"/>
        <v/>
      </c>
    </row>
    <row r="635" spans="20:57" x14ac:dyDescent="0.2">
      <c r="T635" s="4"/>
      <c r="AS635" s="4" t="s">
        <v>7030</v>
      </c>
      <c r="AT635" s="4" t="s">
        <v>7031</v>
      </c>
      <c r="AU635" s="4" t="s">
        <v>456</v>
      </c>
      <c r="AV635" s="4" t="s">
        <v>696</v>
      </c>
      <c r="AW635" s="4" t="s">
        <v>939</v>
      </c>
      <c r="AX635" s="4"/>
      <c r="AY635" s="4"/>
      <c r="AZ635" s="4"/>
      <c r="BA635" s="4"/>
      <c r="BB635" s="4"/>
      <c r="BC635" s="4">
        <v>40</v>
      </c>
      <c r="BD635" t="str">
        <f>IF(AND(ADHOC!$G$15="",ADHOC!$S$4=""),"",IF(ADHOC!$G$15&lt;&gt;"",IF(ADHOC!$G$15=LEFT(Domein!$AS635,LEN(ADHOC!$G$15)),MAX(Domein!BD$1:'Domein'!BD634)+1,""),IF(ADHOC!$S$4=LEFT(Domein!$AS635,LEN(ADHOC!$S$4)),MAX(Domein!BD$1:'Domein'!BD634)+1,"")))</f>
        <v/>
      </c>
      <c r="BE635" t="str">
        <f t="shared" si="9"/>
        <v/>
      </c>
    </row>
    <row r="636" spans="20:57" x14ac:dyDescent="0.2">
      <c r="T636" s="4"/>
      <c r="AS636" s="4" t="s">
        <v>1172</v>
      </c>
      <c r="AT636" s="4" t="s">
        <v>1173</v>
      </c>
      <c r="AU636" s="4" t="s">
        <v>456</v>
      </c>
      <c r="AV636" s="4" t="s">
        <v>696</v>
      </c>
      <c r="AW636" s="4" t="s">
        <v>939</v>
      </c>
      <c r="AX636" s="4"/>
      <c r="AY636" s="4"/>
      <c r="AZ636" s="4"/>
      <c r="BA636" s="4"/>
      <c r="BB636" s="4"/>
      <c r="BC636" s="4">
        <v>40</v>
      </c>
      <c r="BD636" t="str">
        <f>IF(AND(ADHOC!$G$15="",ADHOC!$S$4=""),"",IF(ADHOC!$G$15&lt;&gt;"",IF(ADHOC!$G$15=LEFT(Domein!$AS636,LEN(ADHOC!$G$15)),MAX(Domein!BD$1:'Domein'!BD635)+1,""),IF(ADHOC!$S$4=LEFT(Domein!$AS636,LEN(ADHOC!$S$4)),MAX(Domein!BD$1:'Domein'!BD635)+1,"")))</f>
        <v/>
      </c>
      <c r="BE636" t="str">
        <f t="shared" si="9"/>
        <v/>
      </c>
    </row>
    <row r="637" spans="20:57" x14ac:dyDescent="0.2">
      <c r="T637" s="4"/>
      <c r="AS637" s="4" t="s">
        <v>1174</v>
      </c>
      <c r="AT637" s="4" t="s">
        <v>1175</v>
      </c>
      <c r="AU637" s="4" t="s">
        <v>456</v>
      </c>
      <c r="AV637" s="4" t="s">
        <v>696</v>
      </c>
      <c r="AW637" s="4" t="s">
        <v>939</v>
      </c>
      <c r="AX637" s="4"/>
      <c r="AY637" s="4"/>
      <c r="AZ637" s="4"/>
      <c r="BA637" s="4"/>
      <c r="BB637" s="4"/>
      <c r="BC637" s="4">
        <v>40</v>
      </c>
      <c r="BD637" t="str">
        <f>IF(AND(ADHOC!$G$15="",ADHOC!$S$4=""),"",IF(ADHOC!$G$15&lt;&gt;"",IF(ADHOC!$G$15=LEFT(Domein!$AS637,LEN(ADHOC!$G$15)),MAX(Domein!BD$1:'Domein'!BD636)+1,""),IF(ADHOC!$S$4=LEFT(Domein!$AS637,LEN(ADHOC!$S$4)),MAX(Domein!BD$1:'Domein'!BD636)+1,"")))</f>
        <v/>
      </c>
      <c r="BE637" t="str">
        <f t="shared" si="9"/>
        <v/>
      </c>
    </row>
    <row r="638" spans="20:57" x14ac:dyDescent="0.2">
      <c r="T638" s="4"/>
      <c r="AS638" s="4" t="s">
        <v>1176</v>
      </c>
      <c r="AT638" s="4" t="s">
        <v>1177</v>
      </c>
      <c r="AU638" s="4" t="s">
        <v>456</v>
      </c>
      <c r="AV638" s="4" t="s">
        <v>696</v>
      </c>
      <c r="AW638" s="4" t="s">
        <v>939</v>
      </c>
      <c r="AX638" s="4"/>
      <c r="AY638" s="4"/>
      <c r="AZ638" s="4"/>
      <c r="BA638" s="4"/>
      <c r="BB638" s="4"/>
      <c r="BC638" s="4">
        <v>40</v>
      </c>
      <c r="BD638" t="str">
        <f>IF(AND(ADHOC!$G$15="",ADHOC!$S$4=""),"",IF(ADHOC!$G$15&lt;&gt;"",IF(ADHOC!$G$15=LEFT(Domein!$AS638,LEN(ADHOC!$G$15)),MAX(Domein!BD$1:'Domein'!BD637)+1,""),IF(ADHOC!$S$4=LEFT(Domein!$AS638,LEN(ADHOC!$S$4)),MAX(Domein!BD$1:'Domein'!BD637)+1,"")))</f>
        <v/>
      </c>
      <c r="BE638" t="str">
        <f t="shared" si="9"/>
        <v/>
      </c>
    </row>
    <row r="639" spans="20:57" x14ac:dyDescent="0.2">
      <c r="T639" s="4"/>
      <c r="AS639" s="4" t="s">
        <v>1178</v>
      </c>
      <c r="AT639" s="4" t="s">
        <v>8629</v>
      </c>
      <c r="AU639" s="4" t="s">
        <v>463</v>
      </c>
      <c r="AV639" s="4" t="s">
        <v>696</v>
      </c>
      <c r="AW639" s="4" t="s">
        <v>701</v>
      </c>
      <c r="AX639" s="4"/>
      <c r="AY639" s="4">
        <v>164340</v>
      </c>
      <c r="AZ639" s="4">
        <v>449893</v>
      </c>
      <c r="BA639" s="4" t="s">
        <v>22074</v>
      </c>
      <c r="BB639" s="4" t="s">
        <v>22075</v>
      </c>
      <c r="BC639" s="4">
        <v>40</v>
      </c>
      <c r="BD639" t="str">
        <f>IF(AND(ADHOC!$G$15="",ADHOC!$S$4=""),"",IF(ADHOC!$G$15&lt;&gt;"",IF(ADHOC!$G$15=LEFT(Domein!$AS639,LEN(ADHOC!$G$15)),MAX(Domein!BD$1:'Domein'!BD638)+1,""),IF(ADHOC!$S$4=LEFT(Domein!$AS639,LEN(ADHOC!$S$4)),MAX(Domein!BD$1:'Domein'!BD638)+1,"")))</f>
        <v/>
      </c>
      <c r="BE639" t="str">
        <f t="shared" si="9"/>
        <v/>
      </c>
    </row>
    <row r="640" spans="20:57" x14ac:dyDescent="0.2">
      <c r="T640" s="4"/>
      <c r="AS640" s="4" t="s">
        <v>1179</v>
      </c>
      <c r="AT640" s="4" t="s">
        <v>1180</v>
      </c>
      <c r="AU640" s="4" t="s">
        <v>463</v>
      </c>
      <c r="AV640" s="4" t="s">
        <v>696</v>
      </c>
      <c r="AW640" s="4" t="s">
        <v>701</v>
      </c>
      <c r="AX640" s="4"/>
      <c r="AY640" s="4"/>
      <c r="AZ640" s="4"/>
      <c r="BA640" s="4"/>
      <c r="BB640" s="4"/>
      <c r="BC640" s="4">
        <v>40</v>
      </c>
      <c r="BD640" t="str">
        <f>IF(AND(ADHOC!$G$15="",ADHOC!$S$4=""),"",IF(ADHOC!$G$15&lt;&gt;"",IF(ADHOC!$G$15=LEFT(Domein!$AS640,LEN(ADHOC!$G$15)),MAX(Domein!BD$1:'Domein'!BD639)+1,""),IF(ADHOC!$S$4=LEFT(Domein!$AS640,LEN(ADHOC!$S$4)),MAX(Domein!BD$1:'Domein'!BD639)+1,"")))</f>
        <v/>
      </c>
      <c r="BE640" t="str">
        <f t="shared" si="9"/>
        <v/>
      </c>
    </row>
    <row r="641" spans="20:57" x14ac:dyDescent="0.2">
      <c r="T641" s="4"/>
      <c r="AS641" s="4" t="s">
        <v>1181</v>
      </c>
      <c r="AT641" s="4" t="s">
        <v>1182</v>
      </c>
      <c r="AU641" s="4" t="s">
        <v>456</v>
      </c>
      <c r="AV641" s="4" t="s">
        <v>696</v>
      </c>
      <c r="AW641" s="4" t="s">
        <v>701</v>
      </c>
      <c r="AX641" s="4"/>
      <c r="AY641" s="4"/>
      <c r="AZ641" s="4"/>
      <c r="BA641" s="4"/>
      <c r="BB641" s="4"/>
      <c r="BC641" s="4">
        <v>40</v>
      </c>
      <c r="BD641" t="str">
        <f>IF(AND(ADHOC!$G$15="",ADHOC!$S$4=""),"",IF(ADHOC!$G$15&lt;&gt;"",IF(ADHOC!$G$15=LEFT(Domein!$AS641,LEN(ADHOC!$G$15)),MAX(Domein!BD$1:'Domein'!BD640)+1,""),IF(ADHOC!$S$4=LEFT(Domein!$AS641,LEN(ADHOC!$S$4)),MAX(Domein!BD$1:'Domein'!BD640)+1,"")))</f>
        <v/>
      </c>
      <c r="BE641" t="str">
        <f t="shared" si="9"/>
        <v/>
      </c>
    </row>
    <row r="642" spans="20:57" x14ac:dyDescent="0.2">
      <c r="T642" s="4"/>
      <c r="AS642" s="4" t="s">
        <v>32728</v>
      </c>
      <c r="AT642" s="4" t="s">
        <v>32729</v>
      </c>
      <c r="AU642" s="4" t="s">
        <v>456</v>
      </c>
      <c r="AV642" s="4" t="s">
        <v>696</v>
      </c>
      <c r="AW642" s="4" t="s">
        <v>701</v>
      </c>
      <c r="AX642" s="4"/>
      <c r="AY642" s="4"/>
      <c r="AZ642" s="4"/>
      <c r="BA642" s="4"/>
      <c r="BB642" s="4"/>
      <c r="BC642" s="4">
        <v>40</v>
      </c>
      <c r="BD642" t="str">
        <f>IF(AND(ADHOC!$G$15="",ADHOC!$S$4=""),"",IF(ADHOC!$G$15&lt;&gt;"",IF(ADHOC!$G$15=LEFT(Domein!$AS642,LEN(ADHOC!$G$15)),MAX(Domein!BD$1:'Domein'!BD641)+1,""),IF(ADHOC!$S$4=LEFT(Domein!$AS642,LEN(ADHOC!$S$4)),MAX(Domein!BD$1:'Domein'!BD641)+1,"")))</f>
        <v/>
      </c>
      <c r="BE642" t="str">
        <f t="shared" si="9"/>
        <v/>
      </c>
    </row>
    <row r="643" spans="20:57" x14ac:dyDescent="0.2">
      <c r="T643" s="4"/>
      <c r="AS643" s="4" t="s">
        <v>1183</v>
      </c>
      <c r="AT643" s="4" t="s">
        <v>1184</v>
      </c>
      <c r="AU643" s="4" t="s">
        <v>463</v>
      </c>
      <c r="AV643" s="4" t="s">
        <v>696</v>
      </c>
      <c r="AW643" s="4" t="s">
        <v>701</v>
      </c>
      <c r="AX643" s="4"/>
      <c r="AY643" s="4"/>
      <c r="AZ643" s="4"/>
      <c r="BA643" s="4"/>
      <c r="BB643" s="4"/>
      <c r="BC643" s="4">
        <v>40</v>
      </c>
      <c r="BD643" t="str">
        <f>IF(AND(ADHOC!$G$15="",ADHOC!$S$4=""),"",IF(ADHOC!$G$15&lt;&gt;"",IF(ADHOC!$G$15=LEFT(Domein!$AS643,LEN(ADHOC!$G$15)),MAX(Domein!BD$1:'Domein'!BD642)+1,""),IF(ADHOC!$S$4=LEFT(Domein!$AS643,LEN(ADHOC!$S$4)),MAX(Domein!BD$1:'Domein'!BD642)+1,"")))</f>
        <v/>
      </c>
      <c r="BE643" t="str">
        <f t="shared" ref="BE643:BE706" si="10">IFERROR(INDEX($AS$2:$AS$11500,MATCH(ROW()-ROW($BE$1),$BD$2:$BD$11500,0)),"")</f>
        <v/>
      </c>
    </row>
    <row r="644" spans="20:57" x14ac:dyDescent="0.2">
      <c r="T644" s="4"/>
      <c r="AS644" s="4" t="s">
        <v>1185</v>
      </c>
      <c r="AT644" s="4" t="s">
        <v>1186</v>
      </c>
      <c r="AU644" s="4" t="s">
        <v>463</v>
      </c>
      <c r="AV644" s="4" t="s">
        <v>696</v>
      </c>
      <c r="AW644" s="4" t="s">
        <v>701</v>
      </c>
      <c r="AX644" s="4"/>
      <c r="AY644" s="4"/>
      <c r="AZ644" s="4"/>
      <c r="BA644" s="4"/>
      <c r="BB644" s="4"/>
      <c r="BC644" s="4">
        <v>40</v>
      </c>
      <c r="BD644" t="str">
        <f>IF(AND(ADHOC!$G$15="",ADHOC!$S$4=""),"",IF(ADHOC!$G$15&lt;&gt;"",IF(ADHOC!$G$15=LEFT(Domein!$AS644,LEN(ADHOC!$G$15)),MAX(Domein!BD$1:'Domein'!BD643)+1,""),IF(ADHOC!$S$4=LEFT(Domein!$AS644,LEN(ADHOC!$S$4)),MAX(Domein!BD$1:'Domein'!BD643)+1,"")))</f>
        <v/>
      </c>
      <c r="BE644" t="str">
        <f t="shared" si="10"/>
        <v/>
      </c>
    </row>
    <row r="645" spans="20:57" x14ac:dyDescent="0.2">
      <c r="T645" s="4"/>
      <c r="AS645" s="4" t="s">
        <v>1187</v>
      </c>
      <c r="AT645" s="4" t="s">
        <v>1188</v>
      </c>
      <c r="AU645" s="4" t="s">
        <v>456</v>
      </c>
      <c r="AV645" s="4" t="s">
        <v>697</v>
      </c>
      <c r="AW645" s="4" t="s">
        <v>939</v>
      </c>
      <c r="AX645" s="4"/>
      <c r="AY645" s="4"/>
      <c r="AZ645" s="4"/>
      <c r="BA645" s="4"/>
      <c r="BB645" s="4"/>
      <c r="BC645" s="4">
        <v>40</v>
      </c>
      <c r="BD645" t="str">
        <f>IF(AND(ADHOC!$G$15="",ADHOC!$S$4=""),"",IF(ADHOC!$G$15&lt;&gt;"",IF(ADHOC!$G$15=LEFT(Domein!$AS645,LEN(ADHOC!$G$15)),MAX(Domein!BD$1:'Domein'!BD644)+1,""),IF(ADHOC!$S$4=LEFT(Domein!$AS645,LEN(ADHOC!$S$4)),MAX(Domein!BD$1:'Domein'!BD644)+1,"")))</f>
        <v/>
      </c>
      <c r="BE645" t="str">
        <f t="shared" si="10"/>
        <v/>
      </c>
    </row>
    <row r="646" spans="20:57" x14ac:dyDescent="0.2">
      <c r="T646" s="4"/>
      <c r="AS646" s="4" t="s">
        <v>1189</v>
      </c>
      <c r="AT646" s="4" t="s">
        <v>8630</v>
      </c>
      <c r="AU646" s="4" t="s">
        <v>463</v>
      </c>
      <c r="AV646" s="4" t="s">
        <v>697</v>
      </c>
      <c r="AW646" s="4" t="s">
        <v>701</v>
      </c>
      <c r="AX646" s="4"/>
      <c r="AY646" s="4">
        <v>159175</v>
      </c>
      <c r="AZ646" s="4">
        <v>455549</v>
      </c>
      <c r="BA646" s="4" t="s">
        <v>22076</v>
      </c>
      <c r="BB646" s="4" t="s">
        <v>22077</v>
      </c>
      <c r="BC646" s="4">
        <v>40</v>
      </c>
      <c r="BD646" t="str">
        <f>IF(AND(ADHOC!$G$15="",ADHOC!$S$4=""),"",IF(ADHOC!$G$15&lt;&gt;"",IF(ADHOC!$G$15=LEFT(Domein!$AS646,LEN(ADHOC!$G$15)),MAX(Domein!BD$1:'Domein'!BD645)+1,""),IF(ADHOC!$S$4=LEFT(Domein!$AS646,LEN(ADHOC!$S$4)),MAX(Domein!BD$1:'Domein'!BD645)+1,"")))</f>
        <v/>
      </c>
      <c r="BE646" t="str">
        <f t="shared" si="10"/>
        <v/>
      </c>
    </row>
    <row r="647" spans="20:57" x14ac:dyDescent="0.2">
      <c r="T647" s="4"/>
      <c r="AS647" s="4" t="s">
        <v>1190</v>
      </c>
      <c r="AT647" s="4" t="s">
        <v>1191</v>
      </c>
      <c r="AU647" s="4" t="s">
        <v>463</v>
      </c>
      <c r="AV647" s="4" t="s">
        <v>697</v>
      </c>
      <c r="AW647" s="4" t="s">
        <v>701</v>
      </c>
      <c r="AX647" s="4"/>
      <c r="AY647" s="4"/>
      <c r="AZ647" s="4"/>
      <c r="BA647" s="4"/>
      <c r="BB647" s="4"/>
      <c r="BC647" s="4">
        <v>40</v>
      </c>
      <c r="BD647" t="str">
        <f>IF(AND(ADHOC!$G$15="",ADHOC!$S$4=""),"",IF(ADHOC!$G$15&lt;&gt;"",IF(ADHOC!$G$15=LEFT(Domein!$AS647,LEN(ADHOC!$G$15)),MAX(Domein!BD$1:'Domein'!BD646)+1,""),IF(ADHOC!$S$4=LEFT(Domein!$AS647,LEN(ADHOC!$S$4)),MAX(Domein!BD$1:'Domein'!BD646)+1,"")))</f>
        <v/>
      </c>
      <c r="BE647" t="str">
        <f t="shared" si="10"/>
        <v/>
      </c>
    </row>
    <row r="648" spans="20:57" x14ac:dyDescent="0.2">
      <c r="T648" s="4"/>
      <c r="AS648" s="4" t="s">
        <v>1192</v>
      </c>
      <c r="AT648" s="4" t="s">
        <v>1193</v>
      </c>
      <c r="AU648" s="4" t="s">
        <v>456</v>
      </c>
      <c r="AV648" s="4" t="s">
        <v>697</v>
      </c>
      <c r="AW648" s="4" t="s">
        <v>701</v>
      </c>
      <c r="AX648" s="4"/>
      <c r="AY648" s="4"/>
      <c r="AZ648" s="4"/>
      <c r="BA648" s="4"/>
      <c r="BB648" s="4"/>
      <c r="BC648" s="4">
        <v>40</v>
      </c>
      <c r="BD648" t="str">
        <f>IF(AND(ADHOC!$G$15="",ADHOC!$S$4=""),"",IF(ADHOC!$G$15&lt;&gt;"",IF(ADHOC!$G$15=LEFT(Domein!$AS648,LEN(ADHOC!$G$15)),MAX(Domein!BD$1:'Domein'!BD647)+1,""),IF(ADHOC!$S$4=LEFT(Domein!$AS648,LEN(ADHOC!$S$4)),MAX(Domein!BD$1:'Domein'!BD647)+1,"")))</f>
        <v/>
      </c>
      <c r="BE648" t="str">
        <f t="shared" si="10"/>
        <v/>
      </c>
    </row>
    <row r="649" spans="20:57" x14ac:dyDescent="0.2">
      <c r="T649" s="4"/>
      <c r="AS649" s="4" t="s">
        <v>1194</v>
      </c>
      <c r="AT649" s="4" t="s">
        <v>1195</v>
      </c>
      <c r="AU649" s="4" t="s">
        <v>463</v>
      </c>
      <c r="AV649" s="4" t="s">
        <v>699</v>
      </c>
      <c r="AW649" s="4" t="s">
        <v>701</v>
      </c>
      <c r="AX649" s="4"/>
      <c r="AY649" s="4"/>
      <c r="AZ649" s="4"/>
      <c r="BA649" s="4"/>
      <c r="BB649" s="4"/>
      <c r="BC649" s="4">
        <v>40</v>
      </c>
      <c r="BD649" t="str">
        <f>IF(AND(ADHOC!$G$15="",ADHOC!$S$4=""),"",IF(ADHOC!$G$15&lt;&gt;"",IF(ADHOC!$G$15=LEFT(Domein!$AS649,LEN(ADHOC!$G$15)),MAX(Domein!BD$1:'Domein'!BD648)+1,""),IF(ADHOC!$S$4=LEFT(Domein!$AS649,LEN(ADHOC!$S$4)),MAX(Domein!BD$1:'Domein'!BD648)+1,"")))</f>
        <v/>
      </c>
      <c r="BE649" t="str">
        <f t="shared" si="10"/>
        <v/>
      </c>
    </row>
    <row r="650" spans="20:57" x14ac:dyDescent="0.2">
      <c r="T650" s="4"/>
      <c r="AS650" s="4" t="s">
        <v>7679</v>
      </c>
      <c r="AT650" s="4" t="s">
        <v>7680</v>
      </c>
      <c r="AU650" s="4" t="s">
        <v>458</v>
      </c>
      <c r="AV650" s="4" t="s">
        <v>698</v>
      </c>
      <c r="AW650" s="4" t="s">
        <v>939</v>
      </c>
      <c r="AX650" s="4"/>
      <c r="AY650" s="4"/>
      <c r="AZ650" s="4"/>
      <c r="BA650" s="4"/>
      <c r="BB650" s="4"/>
      <c r="BC650" s="4">
        <v>40</v>
      </c>
      <c r="BD650" t="str">
        <f>IF(AND(ADHOC!$G$15="",ADHOC!$S$4=""),"",IF(ADHOC!$G$15&lt;&gt;"",IF(ADHOC!$G$15=LEFT(Domein!$AS650,LEN(ADHOC!$G$15)),MAX(Domein!BD$1:'Domein'!BD649)+1,""),IF(ADHOC!$S$4=LEFT(Domein!$AS650,LEN(ADHOC!$S$4)),MAX(Domein!BD$1:'Domein'!BD649)+1,"")))</f>
        <v/>
      </c>
      <c r="BE650" t="str">
        <f t="shared" si="10"/>
        <v/>
      </c>
    </row>
    <row r="651" spans="20:57" x14ac:dyDescent="0.2">
      <c r="T651" s="4"/>
      <c r="AS651" s="4" t="s">
        <v>1196</v>
      </c>
      <c r="AT651" s="4" t="s">
        <v>1197</v>
      </c>
      <c r="AU651" s="4" t="s">
        <v>458</v>
      </c>
      <c r="AV651" s="4" t="s">
        <v>698</v>
      </c>
      <c r="AW651" s="4" t="s">
        <v>939</v>
      </c>
      <c r="AX651" s="4"/>
      <c r="AY651" s="4"/>
      <c r="AZ651" s="4"/>
      <c r="BA651" s="4"/>
      <c r="BB651" s="4"/>
      <c r="BC651" s="4">
        <v>40</v>
      </c>
      <c r="BD651" t="str">
        <f>IF(AND(ADHOC!$G$15="",ADHOC!$S$4=""),"",IF(ADHOC!$G$15&lt;&gt;"",IF(ADHOC!$G$15=LEFT(Domein!$AS651,LEN(ADHOC!$G$15)),MAX(Domein!BD$1:'Domein'!BD650)+1,""),IF(ADHOC!$S$4=LEFT(Domein!$AS651,LEN(ADHOC!$S$4)),MAX(Domein!BD$1:'Domein'!BD650)+1,"")))</f>
        <v/>
      </c>
      <c r="BE651" t="str">
        <f t="shared" si="10"/>
        <v/>
      </c>
    </row>
    <row r="652" spans="20:57" x14ac:dyDescent="0.2">
      <c r="T652" s="4"/>
      <c r="AS652" s="4" t="s">
        <v>12105</v>
      </c>
      <c r="AT652" s="4" t="s">
        <v>12106</v>
      </c>
      <c r="AU652" s="4" t="s">
        <v>456</v>
      </c>
      <c r="AV652" s="4" t="s">
        <v>671</v>
      </c>
      <c r="AW652" s="4" t="s">
        <v>701</v>
      </c>
      <c r="AX652" s="4"/>
      <c r="AY652" s="4"/>
      <c r="AZ652" s="4"/>
      <c r="BA652" s="4"/>
      <c r="BB652" s="4"/>
      <c r="BC652" s="4">
        <v>40</v>
      </c>
      <c r="BD652" t="str">
        <f>IF(AND(ADHOC!$G$15="",ADHOC!$S$4=""),"",IF(ADHOC!$G$15&lt;&gt;"",IF(ADHOC!$G$15=LEFT(Domein!$AS652,LEN(ADHOC!$G$15)),MAX(Domein!BD$1:'Domein'!BD651)+1,""),IF(ADHOC!$S$4=LEFT(Domein!$AS652,LEN(ADHOC!$S$4)),MAX(Domein!BD$1:'Domein'!BD651)+1,"")))</f>
        <v/>
      </c>
      <c r="BE652" t="str">
        <f t="shared" si="10"/>
        <v/>
      </c>
    </row>
    <row r="653" spans="20:57" x14ac:dyDescent="0.2">
      <c r="T653" s="4"/>
      <c r="AS653" s="4" t="s">
        <v>1198</v>
      </c>
      <c r="AT653" s="4" t="s">
        <v>1199</v>
      </c>
      <c r="AU653" s="4" t="s">
        <v>458</v>
      </c>
      <c r="AV653" s="4" t="s">
        <v>698</v>
      </c>
      <c r="AW653" s="4" t="s">
        <v>939</v>
      </c>
      <c r="AX653" s="4"/>
      <c r="AY653" s="4"/>
      <c r="AZ653" s="4"/>
      <c r="BA653" s="4"/>
      <c r="BB653" s="4"/>
      <c r="BC653" s="4">
        <v>40</v>
      </c>
      <c r="BD653" t="str">
        <f>IF(AND(ADHOC!$G$15="",ADHOC!$S$4=""),"",IF(ADHOC!$G$15&lt;&gt;"",IF(ADHOC!$G$15=LEFT(Domein!$AS653,LEN(ADHOC!$G$15)),MAX(Domein!BD$1:'Domein'!BD652)+1,""),IF(ADHOC!$S$4=LEFT(Domein!$AS653,LEN(ADHOC!$S$4)),MAX(Domein!BD$1:'Domein'!BD652)+1,"")))</f>
        <v/>
      </c>
      <c r="BE653" t="str">
        <f t="shared" si="10"/>
        <v/>
      </c>
    </row>
    <row r="654" spans="20:57" x14ac:dyDescent="0.2">
      <c r="T654" s="4"/>
      <c r="AS654" s="4" t="s">
        <v>1214</v>
      </c>
      <c r="AT654" s="4" t="s">
        <v>11109</v>
      </c>
      <c r="AU654" s="4" t="s">
        <v>456</v>
      </c>
      <c r="AV654" s="4" t="s">
        <v>679</v>
      </c>
      <c r="AW654" s="4" t="s">
        <v>724</v>
      </c>
      <c r="AX654" s="4"/>
      <c r="AY654" s="4">
        <v>205046</v>
      </c>
      <c r="AZ654" s="4">
        <v>451554</v>
      </c>
      <c r="BA654" s="4" t="s">
        <v>22078</v>
      </c>
      <c r="BB654" s="4" t="s">
        <v>22079</v>
      </c>
      <c r="BC654" s="4">
        <v>40</v>
      </c>
      <c r="BD654" t="str">
        <f>IF(AND(ADHOC!$G$15="",ADHOC!$S$4=""),"",IF(ADHOC!$G$15&lt;&gt;"",IF(ADHOC!$G$15=LEFT(Domein!$AS654,LEN(ADHOC!$G$15)),MAX(Domein!BD$1:'Domein'!BD653)+1,""),IF(ADHOC!$S$4=LEFT(Domein!$AS654,LEN(ADHOC!$S$4)),MAX(Domein!BD$1:'Domein'!BD653)+1,"")))</f>
        <v/>
      </c>
      <c r="BE654" t="str">
        <f t="shared" si="10"/>
        <v/>
      </c>
    </row>
    <row r="655" spans="20:57" x14ac:dyDescent="0.2">
      <c r="T655" s="4"/>
      <c r="AS655" s="4" t="s">
        <v>1215</v>
      </c>
      <c r="AT655" s="4" t="s">
        <v>11110</v>
      </c>
      <c r="AU655" s="4" t="s">
        <v>456</v>
      </c>
      <c r="AV655" s="4" t="s">
        <v>679</v>
      </c>
      <c r="AW655" s="4" t="s">
        <v>724</v>
      </c>
      <c r="AX655" s="4"/>
      <c r="AY655" s="4">
        <v>202981</v>
      </c>
      <c r="AZ655" s="4">
        <v>454435</v>
      </c>
      <c r="BA655" s="4" t="s">
        <v>22080</v>
      </c>
      <c r="BB655" s="4" t="s">
        <v>22081</v>
      </c>
      <c r="BC655" s="4">
        <v>40</v>
      </c>
      <c r="BD655" t="str">
        <f>IF(AND(ADHOC!$G$15="",ADHOC!$S$4=""),"",IF(ADHOC!$G$15&lt;&gt;"",IF(ADHOC!$G$15=LEFT(Domein!$AS655,LEN(ADHOC!$G$15)),MAX(Domein!BD$1:'Domein'!BD654)+1,""),IF(ADHOC!$S$4=LEFT(Domein!$AS655,LEN(ADHOC!$S$4)),MAX(Domein!BD$1:'Domein'!BD654)+1,"")))</f>
        <v/>
      </c>
      <c r="BE655" t="str">
        <f t="shared" si="10"/>
        <v/>
      </c>
    </row>
    <row r="656" spans="20:57" x14ac:dyDescent="0.2">
      <c r="T656" s="4"/>
      <c r="AS656" s="4" t="s">
        <v>1216</v>
      </c>
      <c r="AT656" s="4" t="s">
        <v>11111</v>
      </c>
      <c r="AU656" s="4" t="s">
        <v>456</v>
      </c>
      <c r="AV656" s="4" t="s">
        <v>679</v>
      </c>
      <c r="AW656" s="4" t="s">
        <v>724</v>
      </c>
      <c r="AX656" s="4"/>
      <c r="AY656" s="4">
        <v>199896</v>
      </c>
      <c r="AZ656" s="4">
        <v>460852</v>
      </c>
      <c r="BA656" s="4" t="s">
        <v>22082</v>
      </c>
      <c r="BB656" s="4" t="s">
        <v>22083</v>
      </c>
      <c r="BC656" s="4">
        <v>40</v>
      </c>
      <c r="BD656" t="str">
        <f>IF(AND(ADHOC!$G$15="",ADHOC!$S$4=""),"",IF(ADHOC!$G$15&lt;&gt;"",IF(ADHOC!$G$15=LEFT(Domein!$AS656,LEN(ADHOC!$G$15)),MAX(Domein!BD$1:'Domein'!BD655)+1,""),IF(ADHOC!$S$4=LEFT(Domein!$AS656,LEN(ADHOC!$S$4)),MAX(Domein!BD$1:'Domein'!BD655)+1,"")))</f>
        <v/>
      </c>
      <c r="BE656" t="str">
        <f t="shared" si="10"/>
        <v/>
      </c>
    </row>
    <row r="657" spans="20:57" x14ac:dyDescent="0.2">
      <c r="T657" s="4"/>
      <c r="AS657" s="4" t="s">
        <v>1217</v>
      </c>
      <c r="AT657" s="4" t="s">
        <v>1218</v>
      </c>
      <c r="AU657" s="4" t="s">
        <v>456</v>
      </c>
      <c r="AV657" s="4" t="s">
        <v>679</v>
      </c>
      <c r="AW657" s="4" t="s">
        <v>724</v>
      </c>
      <c r="AX657" s="4"/>
      <c r="AY657" s="4">
        <v>196626</v>
      </c>
      <c r="AZ657" s="4">
        <v>478448</v>
      </c>
      <c r="BA657" s="4" t="s">
        <v>22084</v>
      </c>
      <c r="BB657" s="4" t="s">
        <v>22085</v>
      </c>
      <c r="BC657" s="4">
        <v>40</v>
      </c>
      <c r="BD657" t="str">
        <f>IF(AND(ADHOC!$G$15="",ADHOC!$S$4=""),"",IF(ADHOC!$G$15&lt;&gt;"",IF(ADHOC!$G$15=LEFT(Domein!$AS657,LEN(ADHOC!$G$15)),MAX(Domein!BD$1:'Domein'!BD656)+1,""),IF(ADHOC!$S$4=LEFT(Domein!$AS657,LEN(ADHOC!$S$4)),MAX(Domein!BD$1:'Domein'!BD656)+1,"")))</f>
        <v/>
      </c>
      <c r="BE657" t="str">
        <f t="shared" si="10"/>
        <v/>
      </c>
    </row>
    <row r="658" spans="20:57" x14ac:dyDescent="0.2">
      <c r="T658" s="4"/>
      <c r="AS658" s="4" t="s">
        <v>1219</v>
      </c>
      <c r="AT658" s="4" t="s">
        <v>1220</v>
      </c>
      <c r="AU658" s="4" t="s">
        <v>456</v>
      </c>
      <c r="AV658" s="4" t="s">
        <v>679</v>
      </c>
      <c r="AW658" s="4" t="s">
        <v>724</v>
      </c>
      <c r="AX658" s="4"/>
      <c r="AY658" s="4">
        <v>199896</v>
      </c>
      <c r="AZ658" s="4">
        <v>487949</v>
      </c>
      <c r="BA658" s="4" t="s">
        <v>22086</v>
      </c>
      <c r="BB658" s="4" t="s">
        <v>22087</v>
      </c>
      <c r="BC658" s="4">
        <v>40</v>
      </c>
      <c r="BD658" t="str">
        <f>IF(AND(ADHOC!$G$15="",ADHOC!$S$4=""),"",IF(ADHOC!$G$15&lt;&gt;"",IF(ADHOC!$G$15=LEFT(Domein!$AS658,LEN(ADHOC!$G$15)),MAX(Domein!BD$1:'Domein'!BD657)+1,""),IF(ADHOC!$S$4=LEFT(Domein!$AS658,LEN(ADHOC!$S$4)),MAX(Domein!BD$1:'Domein'!BD657)+1,"")))</f>
        <v/>
      </c>
      <c r="BE658" t="str">
        <f t="shared" si="10"/>
        <v/>
      </c>
    </row>
    <row r="659" spans="20:57" x14ac:dyDescent="0.2">
      <c r="T659" s="4"/>
      <c r="AS659" s="4" t="s">
        <v>1221</v>
      </c>
      <c r="AT659" s="4" t="s">
        <v>1222</v>
      </c>
      <c r="AU659" s="4" t="s">
        <v>456</v>
      </c>
      <c r="AV659" s="4" t="s">
        <v>679</v>
      </c>
      <c r="AW659" s="4" t="s">
        <v>724</v>
      </c>
      <c r="AX659" s="4"/>
      <c r="AY659" s="4">
        <v>200212</v>
      </c>
      <c r="AZ659" s="4">
        <v>489126</v>
      </c>
      <c r="BA659" s="4" t="s">
        <v>22088</v>
      </c>
      <c r="BB659" s="4" t="s">
        <v>22089</v>
      </c>
      <c r="BC659" s="4">
        <v>40</v>
      </c>
      <c r="BD659" t="str">
        <f>IF(AND(ADHOC!$G$15="",ADHOC!$S$4=""),"",IF(ADHOC!$G$15&lt;&gt;"",IF(ADHOC!$G$15=LEFT(Domein!$AS659,LEN(ADHOC!$G$15)),MAX(Domein!BD$1:'Domein'!BD658)+1,""),IF(ADHOC!$S$4=LEFT(Domein!$AS659,LEN(ADHOC!$S$4)),MAX(Domein!BD$1:'Domein'!BD658)+1,"")))</f>
        <v/>
      </c>
      <c r="BE659" t="str">
        <f t="shared" si="10"/>
        <v/>
      </c>
    </row>
    <row r="660" spans="20:57" x14ac:dyDescent="0.2">
      <c r="T660" s="4"/>
      <c r="AS660" s="4" t="s">
        <v>1223</v>
      </c>
      <c r="AT660" s="4" t="s">
        <v>1224</v>
      </c>
      <c r="AU660" s="4" t="s">
        <v>456</v>
      </c>
      <c r="AV660" s="4" t="s">
        <v>679</v>
      </c>
      <c r="AW660" s="4" t="s">
        <v>724</v>
      </c>
      <c r="AX660" s="4"/>
      <c r="AY660" s="4">
        <v>201659</v>
      </c>
      <c r="AZ660" s="4">
        <v>495241</v>
      </c>
      <c r="BA660" s="4" t="s">
        <v>22090</v>
      </c>
      <c r="BB660" s="4" t="s">
        <v>22091</v>
      </c>
      <c r="BC660" s="4">
        <v>40</v>
      </c>
      <c r="BD660" t="str">
        <f>IF(AND(ADHOC!$G$15="",ADHOC!$S$4=""),"",IF(ADHOC!$G$15&lt;&gt;"",IF(ADHOC!$G$15=LEFT(Domein!$AS660,LEN(ADHOC!$G$15)),MAX(Domein!BD$1:'Domein'!BD659)+1,""),IF(ADHOC!$S$4=LEFT(Domein!$AS660,LEN(ADHOC!$S$4)),MAX(Domein!BD$1:'Domein'!BD659)+1,"")))</f>
        <v/>
      </c>
      <c r="BE660" t="str">
        <f t="shared" si="10"/>
        <v/>
      </c>
    </row>
    <row r="661" spans="20:57" x14ac:dyDescent="0.2">
      <c r="T661" s="4"/>
      <c r="AS661" s="4" t="s">
        <v>21100</v>
      </c>
      <c r="AT661" s="4" t="s">
        <v>21101</v>
      </c>
      <c r="AU661" s="4" t="s">
        <v>456</v>
      </c>
      <c r="AV661" s="4" t="s">
        <v>679</v>
      </c>
      <c r="AW661" s="4" t="s">
        <v>724</v>
      </c>
      <c r="AX661" s="4"/>
      <c r="AY661" s="4">
        <v>194845</v>
      </c>
      <c r="AZ661" s="4">
        <v>470029</v>
      </c>
      <c r="BA661" s="4" t="s">
        <v>22092</v>
      </c>
      <c r="BB661" s="4" t="s">
        <v>22093</v>
      </c>
      <c r="BC661" s="4">
        <v>40</v>
      </c>
      <c r="BD661" t="str">
        <f>IF(AND(ADHOC!$G$15="",ADHOC!$S$4=""),"",IF(ADHOC!$G$15&lt;&gt;"",IF(ADHOC!$G$15=LEFT(Domein!$AS661,LEN(ADHOC!$G$15)),MAX(Domein!BD$1:'Domein'!BD660)+1,""),IF(ADHOC!$S$4=LEFT(Domein!$AS661,LEN(ADHOC!$S$4)),MAX(Domein!BD$1:'Domein'!BD660)+1,"")))</f>
        <v/>
      </c>
      <c r="BE661" t="str">
        <f t="shared" si="10"/>
        <v/>
      </c>
    </row>
    <row r="662" spans="20:57" x14ac:dyDescent="0.2">
      <c r="T662" s="4"/>
      <c r="AS662" s="4" t="s">
        <v>1225</v>
      </c>
      <c r="AT662" s="4" t="s">
        <v>1226</v>
      </c>
      <c r="AU662" s="4" t="s">
        <v>456</v>
      </c>
      <c r="AV662" s="4" t="s">
        <v>679</v>
      </c>
      <c r="AW662" s="4" t="s">
        <v>724</v>
      </c>
      <c r="AX662" s="4"/>
      <c r="AY662" s="4">
        <v>195177</v>
      </c>
      <c r="AZ662" s="4">
        <v>472461</v>
      </c>
      <c r="BA662" s="4" t="s">
        <v>22094</v>
      </c>
      <c r="BB662" s="4" t="s">
        <v>22095</v>
      </c>
      <c r="BC662" s="4">
        <v>40</v>
      </c>
      <c r="BD662" t="str">
        <f>IF(AND(ADHOC!$G$15="",ADHOC!$S$4=""),"",IF(ADHOC!$G$15&lt;&gt;"",IF(ADHOC!$G$15=LEFT(Domein!$AS662,LEN(ADHOC!$G$15)),MAX(Domein!BD$1:'Domein'!BD661)+1,""),IF(ADHOC!$S$4=LEFT(Domein!$AS662,LEN(ADHOC!$S$4)),MAX(Domein!BD$1:'Domein'!BD661)+1,"")))</f>
        <v/>
      </c>
      <c r="BE662" t="str">
        <f t="shared" si="10"/>
        <v/>
      </c>
    </row>
    <row r="663" spans="20:57" x14ac:dyDescent="0.2">
      <c r="T663" s="4"/>
      <c r="AS663" s="4" t="s">
        <v>1227</v>
      </c>
      <c r="AT663" s="4" t="s">
        <v>11112</v>
      </c>
      <c r="AU663" s="4" t="s">
        <v>456</v>
      </c>
      <c r="AV663" s="4" t="s">
        <v>679</v>
      </c>
      <c r="AW663" s="4" t="s">
        <v>724</v>
      </c>
      <c r="AX663" s="4"/>
      <c r="AY663" s="4">
        <v>202444</v>
      </c>
      <c r="AZ663" s="4">
        <v>458345</v>
      </c>
      <c r="BA663" s="4" t="s">
        <v>22096</v>
      </c>
      <c r="BB663" s="4" t="s">
        <v>22097</v>
      </c>
      <c r="BC663" s="4">
        <v>40</v>
      </c>
      <c r="BD663" t="str">
        <f>IF(AND(ADHOC!$G$15="",ADHOC!$S$4=""),"",IF(ADHOC!$G$15&lt;&gt;"",IF(ADHOC!$G$15=LEFT(Domein!$AS663,LEN(ADHOC!$G$15)),MAX(Domein!BD$1:'Domein'!BD662)+1,""),IF(ADHOC!$S$4=LEFT(Domein!$AS663,LEN(ADHOC!$S$4)),MAX(Domein!BD$1:'Domein'!BD662)+1,"")))</f>
        <v/>
      </c>
      <c r="BE663" t="str">
        <f t="shared" si="10"/>
        <v/>
      </c>
    </row>
    <row r="664" spans="20:57" x14ac:dyDescent="0.2">
      <c r="T664" s="4"/>
      <c r="AS664" s="4" t="s">
        <v>1228</v>
      </c>
      <c r="AT664" s="4" t="s">
        <v>11113</v>
      </c>
      <c r="AU664" s="4" t="s">
        <v>456</v>
      </c>
      <c r="AV664" s="4" t="s">
        <v>679</v>
      </c>
      <c r="AW664" s="4" t="s">
        <v>724</v>
      </c>
      <c r="AX664" s="4"/>
      <c r="AY664" s="4">
        <v>199178</v>
      </c>
      <c r="AZ664" s="4">
        <v>462886</v>
      </c>
      <c r="BA664" s="4" t="s">
        <v>22098</v>
      </c>
      <c r="BB664" s="4" t="s">
        <v>22099</v>
      </c>
      <c r="BC664" s="4">
        <v>40</v>
      </c>
      <c r="BD664" t="str">
        <f>IF(AND(ADHOC!$G$15="",ADHOC!$S$4=""),"",IF(ADHOC!$G$15&lt;&gt;"",IF(ADHOC!$G$15=LEFT(Domein!$AS664,LEN(ADHOC!$G$15)),MAX(Domein!BD$1:'Domein'!BD663)+1,""),IF(ADHOC!$S$4=LEFT(Domein!$AS664,LEN(ADHOC!$S$4)),MAX(Domein!BD$1:'Domein'!BD663)+1,"")))</f>
        <v/>
      </c>
      <c r="BE664" t="str">
        <f t="shared" si="10"/>
        <v/>
      </c>
    </row>
    <row r="665" spans="20:57" x14ac:dyDescent="0.2">
      <c r="T665" s="4"/>
      <c r="AS665" s="4" t="s">
        <v>7681</v>
      </c>
      <c r="AT665" s="4" t="s">
        <v>8631</v>
      </c>
      <c r="AU665" s="4" t="s">
        <v>456</v>
      </c>
      <c r="AV665" s="4" t="s">
        <v>7511</v>
      </c>
      <c r="AW665" s="4" t="s">
        <v>724</v>
      </c>
      <c r="AX665" s="4"/>
      <c r="AY665" s="4">
        <v>196718</v>
      </c>
      <c r="AZ665" s="4">
        <v>480566</v>
      </c>
      <c r="BA665" s="4" t="s">
        <v>22100</v>
      </c>
      <c r="BB665" s="4" t="s">
        <v>22101</v>
      </c>
      <c r="BC665" s="4">
        <v>40</v>
      </c>
      <c r="BD665" t="str">
        <f>IF(AND(ADHOC!$G$15="",ADHOC!$S$4=""),"",IF(ADHOC!$G$15&lt;&gt;"",IF(ADHOC!$G$15=LEFT(Domein!$AS665,LEN(ADHOC!$G$15)),MAX(Domein!BD$1:'Domein'!BD664)+1,""),IF(ADHOC!$S$4=LEFT(Domein!$AS665,LEN(ADHOC!$S$4)),MAX(Domein!BD$1:'Domein'!BD664)+1,"")))</f>
        <v/>
      </c>
      <c r="BE665" t="str">
        <f t="shared" si="10"/>
        <v/>
      </c>
    </row>
    <row r="666" spans="20:57" x14ac:dyDescent="0.2">
      <c r="T666" s="4"/>
      <c r="AS666" s="4" t="s">
        <v>1229</v>
      </c>
      <c r="AT666" s="4" t="s">
        <v>1230</v>
      </c>
      <c r="AU666" s="4" t="s">
        <v>456</v>
      </c>
      <c r="AV666" s="4" t="s">
        <v>679</v>
      </c>
      <c r="AW666" s="4" t="s">
        <v>724</v>
      </c>
      <c r="AX666" s="4"/>
      <c r="AY666" s="4">
        <v>197723</v>
      </c>
      <c r="AZ666" s="4">
        <v>482802</v>
      </c>
      <c r="BA666" s="4" t="s">
        <v>22102</v>
      </c>
      <c r="BB666" s="4" t="s">
        <v>22103</v>
      </c>
      <c r="BC666" s="4">
        <v>40</v>
      </c>
      <c r="BD666" t="str">
        <f>IF(AND(ADHOC!$G$15="",ADHOC!$S$4=""),"",IF(ADHOC!$G$15&lt;&gt;"",IF(ADHOC!$G$15=LEFT(Domein!$AS666,LEN(ADHOC!$G$15)),MAX(Domein!BD$1:'Domein'!BD665)+1,""),IF(ADHOC!$S$4=LEFT(Domein!$AS666,LEN(ADHOC!$S$4)),MAX(Domein!BD$1:'Domein'!BD665)+1,"")))</f>
        <v/>
      </c>
      <c r="BE666" t="str">
        <f t="shared" si="10"/>
        <v/>
      </c>
    </row>
    <row r="667" spans="20:57" x14ac:dyDescent="0.2">
      <c r="T667" s="4"/>
      <c r="AS667" s="4" t="s">
        <v>20970</v>
      </c>
      <c r="AT667" s="4" t="s">
        <v>20971</v>
      </c>
      <c r="AU667" s="4" t="s">
        <v>456</v>
      </c>
      <c r="AV667" s="4" t="s">
        <v>679</v>
      </c>
      <c r="AW667" s="4" t="s">
        <v>724</v>
      </c>
      <c r="AX667" s="4"/>
      <c r="AY667" s="4">
        <v>197378</v>
      </c>
      <c r="AZ667" s="4">
        <v>482539</v>
      </c>
      <c r="BA667" s="4" t="s">
        <v>22104</v>
      </c>
      <c r="BB667" s="4" t="s">
        <v>22105</v>
      </c>
      <c r="BC667" s="4">
        <v>40</v>
      </c>
      <c r="BD667" t="str">
        <f>IF(AND(ADHOC!$G$15="",ADHOC!$S$4=""),"",IF(ADHOC!$G$15&lt;&gt;"",IF(ADHOC!$G$15=LEFT(Domein!$AS667,LEN(ADHOC!$G$15)),MAX(Domein!BD$1:'Domein'!BD666)+1,""),IF(ADHOC!$S$4=LEFT(Domein!$AS667,LEN(ADHOC!$S$4)),MAX(Domein!BD$1:'Domein'!BD666)+1,"")))</f>
        <v/>
      </c>
      <c r="BE667" t="str">
        <f t="shared" si="10"/>
        <v/>
      </c>
    </row>
    <row r="668" spans="20:57" x14ac:dyDescent="0.2">
      <c r="T668" s="4"/>
      <c r="AS668" s="4" t="s">
        <v>21102</v>
      </c>
      <c r="AT668" s="4" t="s">
        <v>21103</v>
      </c>
      <c r="AU668" s="4" t="s">
        <v>456</v>
      </c>
      <c r="AV668" s="4" t="s">
        <v>679</v>
      </c>
      <c r="AW668" s="4" t="s">
        <v>724</v>
      </c>
      <c r="AX668" s="4"/>
      <c r="AY668" s="4">
        <v>194696</v>
      </c>
      <c r="AZ668" s="4">
        <v>484036</v>
      </c>
      <c r="BA668" s="4" t="s">
        <v>22106</v>
      </c>
      <c r="BB668" s="4" t="s">
        <v>22107</v>
      </c>
      <c r="BC668" s="4">
        <v>40</v>
      </c>
      <c r="BD668" t="str">
        <f>IF(AND(ADHOC!$G$15="",ADHOC!$S$4=""),"",IF(ADHOC!$G$15&lt;&gt;"",IF(ADHOC!$G$15=LEFT(Domein!$AS668,LEN(ADHOC!$G$15)),MAX(Domein!BD$1:'Domein'!BD667)+1,""),IF(ADHOC!$S$4=LEFT(Domein!$AS668,LEN(ADHOC!$S$4)),MAX(Domein!BD$1:'Domein'!BD667)+1,"")))</f>
        <v/>
      </c>
      <c r="BE668" t="str">
        <f t="shared" si="10"/>
        <v/>
      </c>
    </row>
    <row r="669" spans="20:57" x14ac:dyDescent="0.2">
      <c r="T669" s="4"/>
      <c r="AS669" s="4" t="s">
        <v>11788</v>
      </c>
      <c r="AT669" s="4" t="s">
        <v>11789</v>
      </c>
      <c r="AU669" s="4" t="s">
        <v>456</v>
      </c>
      <c r="AV669" s="4" t="s">
        <v>679</v>
      </c>
      <c r="AW669" s="4" t="s">
        <v>724</v>
      </c>
      <c r="AX669" s="4"/>
      <c r="AY669" s="4">
        <v>199968</v>
      </c>
      <c r="AZ669" s="4">
        <v>489956</v>
      </c>
      <c r="BA669" s="4" t="s">
        <v>22108</v>
      </c>
      <c r="BB669" s="4" t="s">
        <v>22109</v>
      </c>
      <c r="BC669" s="4">
        <v>40</v>
      </c>
      <c r="BD669" t="str">
        <f>IF(AND(ADHOC!$G$15="",ADHOC!$S$4=""),"",IF(ADHOC!$G$15&lt;&gt;"",IF(ADHOC!$G$15=LEFT(Domein!$AS669,LEN(ADHOC!$G$15)),MAX(Domein!BD$1:'Domein'!BD668)+1,""),IF(ADHOC!$S$4=LEFT(Domein!$AS669,LEN(ADHOC!$S$4)),MAX(Domein!BD$1:'Domein'!BD668)+1,"")))</f>
        <v/>
      </c>
      <c r="BE669" t="str">
        <f t="shared" si="10"/>
        <v/>
      </c>
    </row>
    <row r="670" spans="20:57" x14ac:dyDescent="0.2">
      <c r="T670" s="4"/>
      <c r="AS670" s="4" t="s">
        <v>16080</v>
      </c>
      <c r="AT670" s="4" t="s">
        <v>16876</v>
      </c>
      <c r="AU670" s="4" t="s">
        <v>460</v>
      </c>
      <c r="AV670" s="4" t="s">
        <v>671</v>
      </c>
      <c r="AW670" s="4" t="s">
        <v>724</v>
      </c>
      <c r="AX670" s="4"/>
      <c r="AY670" s="4">
        <v>198460</v>
      </c>
      <c r="AZ670" s="4">
        <v>500910</v>
      </c>
      <c r="BA670" s="4" t="s">
        <v>22110</v>
      </c>
      <c r="BB670" s="4" t="s">
        <v>22111</v>
      </c>
      <c r="BC670" s="4">
        <v>40</v>
      </c>
      <c r="BD670" t="str">
        <f>IF(AND(ADHOC!$G$15="",ADHOC!$S$4=""),"",IF(ADHOC!$G$15&lt;&gt;"",IF(ADHOC!$G$15=LEFT(Domein!$AS670,LEN(ADHOC!$G$15)),MAX(Domein!BD$1:'Domein'!BD669)+1,""),IF(ADHOC!$S$4=LEFT(Domein!$AS670,LEN(ADHOC!$S$4)),MAX(Domein!BD$1:'Domein'!BD669)+1,"")))</f>
        <v/>
      </c>
      <c r="BE670" t="str">
        <f t="shared" si="10"/>
        <v/>
      </c>
    </row>
    <row r="671" spans="20:57" x14ac:dyDescent="0.2">
      <c r="T671" s="4"/>
      <c r="AS671" s="4" t="s">
        <v>36875</v>
      </c>
      <c r="AT671" s="4" t="s">
        <v>36876</v>
      </c>
      <c r="AU671" s="4" t="s">
        <v>456</v>
      </c>
      <c r="AV671" s="4" t="s">
        <v>680</v>
      </c>
      <c r="AW671" s="4" t="s">
        <v>724</v>
      </c>
      <c r="AX671" s="4"/>
      <c r="AY671" s="4">
        <v>196831</v>
      </c>
      <c r="AZ671" s="4">
        <v>499295</v>
      </c>
      <c r="BA671" s="4" t="s">
        <v>36877</v>
      </c>
      <c r="BB671" s="4" t="s">
        <v>36878</v>
      </c>
      <c r="BC671" s="4">
        <v>40</v>
      </c>
      <c r="BD671" t="str">
        <f>IF(AND(ADHOC!$G$15="",ADHOC!$S$4=""),"",IF(ADHOC!$G$15&lt;&gt;"",IF(ADHOC!$G$15=LEFT(Domein!$AS671,LEN(ADHOC!$G$15)),MAX(Domein!BD$1:'Domein'!BD670)+1,""),IF(ADHOC!$S$4=LEFT(Domein!$AS671,LEN(ADHOC!$S$4)),MAX(Domein!BD$1:'Domein'!BD670)+1,"")))</f>
        <v/>
      </c>
      <c r="BE671" t="str">
        <f t="shared" si="10"/>
        <v/>
      </c>
    </row>
    <row r="672" spans="20:57" x14ac:dyDescent="0.2">
      <c r="T672" s="4"/>
      <c r="AS672" s="4" t="s">
        <v>8632</v>
      </c>
      <c r="AT672" s="4" t="s">
        <v>8633</v>
      </c>
      <c r="AU672" s="4" t="s">
        <v>456</v>
      </c>
      <c r="AV672" s="4" t="s">
        <v>679</v>
      </c>
      <c r="AW672" s="4" t="s">
        <v>724</v>
      </c>
      <c r="AX672" s="4"/>
      <c r="AY672" s="4">
        <v>200377</v>
      </c>
      <c r="AZ672" s="4">
        <v>498953</v>
      </c>
      <c r="BA672" s="4" t="s">
        <v>22112</v>
      </c>
      <c r="BB672" s="4" t="s">
        <v>22113</v>
      </c>
      <c r="BC672" s="4">
        <v>40</v>
      </c>
      <c r="BD672" t="str">
        <f>IF(AND(ADHOC!$G$15="",ADHOC!$S$4=""),"",IF(ADHOC!$G$15&lt;&gt;"",IF(ADHOC!$G$15=LEFT(Domein!$AS672,LEN(ADHOC!$G$15)),MAX(Domein!BD$1:'Domein'!BD671)+1,""),IF(ADHOC!$S$4=LEFT(Domein!$AS672,LEN(ADHOC!$S$4)),MAX(Domein!BD$1:'Domein'!BD671)+1,"")))</f>
        <v/>
      </c>
      <c r="BE672" t="str">
        <f t="shared" si="10"/>
        <v/>
      </c>
    </row>
    <row r="673" spans="20:57" x14ac:dyDescent="0.2">
      <c r="T673" s="4"/>
      <c r="AS673" s="4" t="s">
        <v>11114</v>
      </c>
      <c r="AT673" s="4" t="s">
        <v>11115</v>
      </c>
      <c r="AU673" s="4" t="s">
        <v>456</v>
      </c>
      <c r="AV673" s="4" t="s">
        <v>679</v>
      </c>
      <c r="AW673" s="4" t="s">
        <v>724</v>
      </c>
      <c r="AX673" s="4"/>
      <c r="AY673" s="4">
        <v>201135</v>
      </c>
      <c r="AZ673" s="4">
        <v>498775</v>
      </c>
      <c r="BA673" s="4" t="s">
        <v>22114</v>
      </c>
      <c r="BB673" s="4" t="s">
        <v>22115</v>
      </c>
      <c r="BC673" s="4">
        <v>40</v>
      </c>
      <c r="BD673" t="str">
        <f>IF(AND(ADHOC!$G$15="",ADHOC!$S$4=""),"",IF(ADHOC!$G$15&lt;&gt;"",IF(ADHOC!$G$15=LEFT(Domein!$AS673,LEN(ADHOC!$G$15)),MAX(Domein!BD$1:'Domein'!BD672)+1,""),IF(ADHOC!$S$4=LEFT(Domein!$AS673,LEN(ADHOC!$S$4)),MAX(Domein!BD$1:'Domein'!BD672)+1,"")))</f>
        <v/>
      </c>
      <c r="BE673" t="str">
        <f t="shared" si="10"/>
        <v/>
      </c>
    </row>
    <row r="674" spans="20:57" x14ac:dyDescent="0.2">
      <c r="T674" s="4"/>
      <c r="AS674" s="4" t="s">
        <v>11498</v>
      </c>
      <c r="AT674" s="4" t="s">
        <v>11499</v>
      </c>
      <c r="AU674" s="4" t="s">
        <v>456</v>
      </c>
      <c r="AV674" s="4" t="s">
        <v>679</v>
      </c>
      <c r="AW674" s="4" t="s">
        <v>724</v>
      </c>
      <c r="AX674" s="4"/>
      <c r="AY674" s="4">
        <v>201261</v>
      </c>
      <c r="AZ674" s="4">
        <v>498890</v>
      </c>
      <c r="BA674" s="4" t="s">
        <v>22116</v>
      </c>
      <c r="BB674" s="4" t="s">
        <v>22117</v>
      </c>
      <c r="BC674" s="4">
        <v>40</v>
      </c>
      <c r="BD674" t="str">
        <f>IF(AND(ADHOC!$G$15="",ADHOC!$S$4=""),"",IF(ADHOC!$G$15&lt;&gt;"",IF(ADHOC!$G$15=LEFT(Domein!$AS674,LEN(ADHOC!$G$15)),MAX(Domein!BD$1:'Domein'!BD673)+1,""),IF(ADHOC!$S$4=LEFT(Domein!$AS674,LEN(ADHOC!$S$4)),MAX(Domein!BD$1:'Domein'!BD673)+1,"")))</f>
        <v/>
      </c>
      <c r="BE674" t="str">
        <f t="shared" si="10"/>
        <v/>
      </c>
    </row>
    <row r="675" spans="20:57" x14ac:dyDescent="0.2">
      <c r="T675" s="4"/>
      <c r="AS675" s="4" t="s">
        <v>11116</v>
      </c>
      <c r="AT675" s="4" t="s">
        <v>11117</v>
      </c>
      <c r="AU675" s="4" t="s">
        <v>456</v>
      </c>
      <c r="AV675" s="4" t="s">
        <v>679</v>
      </c>
      <c r="AW675" s="4" t="s">
        <v>724</v>
      </c>
      <c r="AX675" s="4"/>
      <c r="AY675" s="4">
        <v>200788</v>
      </c>
      <c r="AZ675" s="4">
        <v>499496</v>
      </c>
      <c r="BA675" s="4" t="s">
        <v>22118</v>
      </c>
      <c r="BB675" s="4" t="s">
        <v>22119</v>
      </c>
      <c r="BC675" s="4">
        <v>40</v>
      </c>
      <c r="BD675" t="str">
        <f>IF(AND(ADHOC!$G$15="",ADHOC!$S$4=""),"",IF(ADHOC!$G$15&lt;&gt;"",IF(ADHOC!$G$15=LEFT(Domein!$AS675,LEN(ADHOC!$G$15)),MAX(Domein!BD$1:'Domein'!BD674)+1,""),IF(ADHOC!$S$4=LEFT(Domein!$AS675,LEN(ADHOC!$S$4)),MAX(Domein!BD$1:'Domein'!BD674)+1,"")))</f>
        <v/>
      </c>
      <c r="BE675" t="str">
        <f t="shared" si="10"/>
        <v/>
      </c>
    </row>
    <row r="676" spans="20:57" x14ac:dyDescent="0.2">
      <c r="T676" s="4"/>
      <c r="AS676" s="4" t="s">
        <v>11118</v>
      </c>
      <c r="AT676" s="4" t="s">
        <v>11119</v>
      </c>
      <c r="AU676" s="4" t="s">
        <v>456</v>
      </c>
      <c r="AV676" s="4" t="s">
        <v>679</v>
      </c>
      <c r="AW676" s="4" t="s">
        <v>724</v>
      </c>
      <c r="AX676" s="4"/>
      <c r="AY676" s="4">
        <v>201682</v>
      </c>
      <c r="AZ676" s="4">
        <v>498197</v>
      </c>
      <c r="BA676" s="4" t="s">
        <v>22120</v>
      </c>
      <c r="BB676" s="4" t="s">
        <v>22121</v>
      </c>
      <c r="BC676" s="4">
        <v>40</v>
      </c>
      <c r="BD676" t="str">
        <f>IF(AND(ADHOC!$G$15="",ADHOC!$S$4=""),"",IF(ADHOC!$G$15&lt;&gt;"",IF(ADHOC!$G$15=LEFT(Domein!$AS676,LEN(ADHOC!$G$15)),MAX(Domein!BD$1:'Domein'!BD675)+1,""),IF(ADHOC!$S$4=LEFT(Domein!$AS676,LEN(ADHOC!$S$4)),MAX(Domein!BD$1:'Domein'!BD675)+1,"")))</f>
        <v/>
      </c>
      <c r="BE676" t="str">
        <f t="shared" si="10"/>
        <v/>
      </c>
    </row>
    <row r="677" spans="20:57" x14ac:dyDescent="0.2">
      <c r="T677" s="4"/>
      <c r="AS677" s="4" t="s">
        <v>11120</v>
      </c>
      <c r="AT677" s="4" t="s">
        <v>11121</v>
      </c>
      <c r="AU677" s="4" t="s">
        <v>456</v>
      </c>
      <c r="AV677" s="4" t="s">
        <v>679</v>
      </c>
      <c r="AW677" s="4" t="s">
        <v>724</v>
      </c>
      <c r="AX677" s="4"/>
      <c r="AY677" s="4">
        <v>196466</v>
      </c>
      <c r="AZ677" s="4">
        <v>498293</v>
      </c>
      <c r="BA677" s="4" t="s">
        <v>22122</v>
      </c>
      <c r="BB677" s="4" t="s">
        <v>22123</v>
      </c>
      <c r="BC677" s="4">
        <v>40</v>
      </c>
      <c r="BD677" t="str">
        <f>IF(AND(ADHOC!$G$15="",ADHOC!$S$4=""),"",IF(ADHOC!$G$15&lt;&gt;"",IF(ADHOC!$G$15=LEFT(Domein!$AS677,LEN(ADHOC!$G$15)),MAX(Domein!BD$1:'Domein'!BD676)+1,""),IF(ADHOC!$S$4=LEFT(Domein!$AS677,LEN(ADHOC!$S$4)),MAX(Domein!BD$1:'Domein'!BD676)+1,"")))</f>
        <v/>
      </c>
      <c r="BE677" t="str">
        <f t="shared" si="10"/>
        <v/>
      </c>
    </row>
    <row r="678" spans="20:57" x14ac:dyDescent="0.2">
      <c r="T678" s="4"/>
      <c r="AS678" s="4" t="s">
        <v>11500</v>
      </c>
      <c r="AT678" s="4" t="s">
        <v>11501</v>
      </c>
      <c r="AU678" s="4" t="s">
        <v>456</v>
      </c>
      <c r="AV678" s="4" t="s">
        <v>680</v>
      </c>
      <c r="AW678" s="4" t="s">
        <v>724</v>
      </c>
      <c r="AX678" s="4"/>
      <c r="AY678" s="4">
        <v>195705</v>
      </c>
      <c r="AZ678" s="4">
        <v>500525</v>
      </c>
      <c r="BA678" s="4" t="s">
        <v>22124</v>
      </c>
      <c r="BB678" s="4" t="s">
        <v>22125</v>
      </c>
      <c r="BC678" s="4">
        <v>40</v>
      </c>
      <c r="BD678" t="str">
        <f>IF(AND(ADHOC!$G$15="",ADHOC!$S$4=""),"",IF(ADHOC!$G$15&lt;&gt;"",IF(ADHOC!$G$15=LEFT(Domein!$AS678,LEN(ADHOC!$G$15)),MAX(Domein!BD$1:'Domein'!BD677)+1,""),IF(ADHOC!$S$4=LEFT(Domein!$AS678,LEN(ADHOC!$S$4)),MAX(Domein!BD$1:'Domein'!BD677)+1,"")))</f>
        <v/>
      </c>
      <c r="BE678" t="str">
        <f t="shared" si="10"/>
        <v/>
      </c>
    </row>
    <row r="679" spans="20:57" x14ac:dyDescent="0.2">
      <c r="T679" s="4"/>
      <c r="AS679" s="4" t="s">
        <v>11502</v>
      </c>
      <c r="AT679" s="4" t="s">
        <v>11503</v>
      </c>
      <c r="AU679" s="4" t="s">
        <v>456</v>
      </c>
      <c r="AV679" s="4" t="s">
        <v>679</v>
      </c>
      <c r="AW679" s="4" t="s">
        <v>724</v>
      </c>
      <c r="AX679" s="4"/>
      <c r="AY679" s="4">
        <v>198229</v>
      </c>
      <c r="AZ679" s="4">
        <v>501073</v>
      </c>
      <c r="BA679" s="4" t="s">
        <v>22126</v>
      </c>
      <c r="BB679" s="4" t="s">
        <v>22127</v>
      </c>
      <c r="BC679" s="4">
        <v>40</v>
      </c>
      <c r="BD679" t="str">
        <f>IF(AND(ADHOC!$G$15="",ADHOC!$S$4=""),"",IF(ADHOC!$G$15&lt;&gt;"",IF(ADHOC!$G$15=LEFT(Domein!$AS679,LEN(ADHOC!$G$15)),MAX(Domein!BD$1:'Domein'!BD678)+1,""),IF(ADHOC!$S$4=LEFT(Domein!$AS679,LEN(ADHOC!$S$4)),MAX(Domein!BD$1:'Domein'!BD678)+1,"")))</f>
        <v/>
      </c>
      <c r="BE679" t="str">
        <f t="shared" si="10"/>
        <v/>
      </c>
    </row>
    <row r="680" spans="20:57" x14ac:dyDescent="0.2">
      <c r="T680" s="4"/>
      <c r="AS680" s="4" t="s">
        <v>21104</v>
      </c>
      <c r="AT680" s="4" t="s">
        <v>21105</v>
      </c>
      <c r="AU680" s="4" t="s">
        <v>456</v>
      </c>
      <c r="AV680" s="4" t="s">
        <v>679</v>
      </c>
      <c r="AW680" s="4" t="s">
        <v>724</v>
      </c>
      <c r="AX680" s="4"/>
      <c r="AY680" s="4">
        <v>197579</v>
      </c>
      <c r="AZ680" s="4">
        <v>501779</v>
      </c>
      <c r="BA680" s="4" t="s">
        <v>22128</v>
      </c>
      <c r="BB680" s="4" t="s">
        <v>22129</v>
      </c>
      <c r="BC680" s="4">
        <v>40</v>
      </c>
      <c r="BD680" t="str">
        <f>IF(AND(ADHOC!$G$15="",ADHOC!$S$4=""),"",IF(ADHOC!$G$15&lt;&gt;"",IF(ADHOC!$G$15=LEFT(Domein!$AS680,LEN(ADHOC!$G$15)),MAX(Domein!BD$1:'Domein'!BD679)+1,""),IF(ADHOC!$S$4=LEFT(Domein!$AS680,LEN(ADHOC!$S$4)),MAX(Domein!BD$1:'Domein'!BD679)+1,"")))</f>
        <v/>
      </c>
      <c r="BE680" t="str">
        <f t="shared" si="10"/>
        <v/>
      </c>
    </row>
    <row r="681" spans="20:57" x14ac:dyDescent="0.2">
      <c r="T681" s="4"/>
      <c r="AS681" s="4" t="s">
        <v>1231</v>
      </c>
      <c r="AT681" s="4" t="s">
        <v>1232</v>
      </c>
      <c r="AU681" s="4" t="s">
        <v>456</v>
      </c>
      <c r="AV681" s="4" t="s">
        <v>679</v>
      </c>
      <c r="AW681" s="4" t="s">
        <v>724</v>
      </c>
      <c r="AX681" s="4"/>
      <c r="AY681" s="4">
        <v>198119</v>
      </c>
      <c r="AZ681" s="4">
        <v>502131</v>
      </c>
      <c r="BA681" s="4" t="s">
        <v>22130</v>
      </c>
      <c r="BB681" s="4" t="s">
        <v>22131</v>
      </c>
      <c r="BC681" s="4">
        <v>40</v>
      </c>
      <c r="BD681" t="str">
        <f>IF(AND(ADHOC!$G$15="",ADHOC!$S$4=""),"",IF(ADHOC!$G$15&lt;&gt;"",IF(ADHOC!$G$15=LEFT(Domein!$AS681,LEN(ADHOC!$G$15)),MAX(Domein!BD$1:'Domein'!BD680)+1,""),IF(ADHOC!$S$4=LEFT(Domein!$AS681,LEN(ADHOC!$S$4)),MAX(Domein!BD$1:'Domein'!BD680)+1,"")))</f>
        <v/>
      </c>
      <c r="BE681" t="str">
        <f t="shared" si="10"/>
        <v/>
      </c>
    </row>
    <row r="682" spans="20:57" x14ac:dyDescent="0.2">
      <c r="T682" s="4"/>
      <c r="AS682" s="4" t="s">
        <v>16081</v>
      </c>
      <c r="AT682" s="4" t="s">
        <v>16877</v>
      </c>
      <c r="AU682" s="4" t="s">
        <v>460</v>
      </c>
      <c r="AV682" s="4" t="s">
        <v>671</v>
      </c>
      <c r="AW682" s="4" t="s">
        <v>724</v>
      </c>
      <c r="AX682" s="4"/>
      <c r="AY682" s="4">
        <v>198549</v>
      </c>
      <c r="AZ682" s="4">
        <v>501027</v>
      </c>
      <c r="BA682" s="4" t="s">
        <v>22132</v>
      </c>
      <c r="BB682" s="4" t="s">
        <v>22133</v>
      </c>
      <c r="BC682" s="4">
        <v>40</v>
      </c>
      <c r="BD682" t="str">
        <f>IF(AND(ADHOC!$G$15="",ADHOC!$S$4=""),"",IF(ADHOC!$G$15&lt;&gt;"",IF(ADHOC!$G$15=LEFT(Domein!$AS682,LEN(ADHOC!$G$15)),MAX(Domein!BD$1:'Domein'!BD681)+1,""),IF(ADHOC!$S$4=LEFT(Domein!$AS682,LEN(ADHOC!$S$4)),MAX(Domein!BD$1:'Domein'!BD681)+1,"")))</f>
        <v/>
      </c>
      <c r="BE682" t="str">
        <f t="shared" si="10"/>
        <v/>
      </c>
    </row>
    <row r="683" spans="20:57" x14ac:dyDescent="0.2">
      <c r="T683" s="4"/>
      <c r="AS683" s="4" t="s">
        <v>36914</v>
      </c>
      <c r="AT683" s="4" t="s">
        <v>36915</v>
      </c>
      <c r="AU683" s="4" t="s">
        <v>456</v>
      </c>
      <c r="AV683" s="4" t="s">
        <v>679</v>
      </c>
      <c r="AW683" s="4" t="s">
        <v>724</v>
      </c>
      <c r="AX683" s="4"/>
      <c r="AY683" s="4">
        <v>199707</v>
      </c>
      <c r="AZ683" s="4">
        <v>461910</v>
      </c>
      <c r="BA683" s="4" t="s">
        <v>36916</v>
      </c>
      <c r="BB683" s="4" t="s">
        <v>36917</v>
      </c>
      <c r="BC683" s="4">
        <v>40</v>
      </c>
      <c r="BD683" t="str">
        <f>IF(AND(ADHOC!$G$15="",ADHOC!$S$4=""),"",IF(ADHOC!$G$15&lt;&gt;"",IF(ADHOC!$G$15=LEFT(Domein!$AS683,LEN(ADHOC!$G$15)),MAX(Domein!BD$1:'Domein'!BD682)+1,""),IF(ADHOC!$S$4=LEFT(Domein!$AS683,LEN(ADHOC!$S$4)),MAX(Domein!BD$1:'Domein'!BD682)+1,"")))</f>
        <v/>
      </c>
      <c r="BE683" t="str">
        <f t="shared" si="10"/>
        <v/>
      </c>
    </row>
    <row r="684" spans="20:57" x14ac:dyDescent="0.2">
      <c r="T684" s="4"/>
      <c r="AS684" s="4" t="s">
        <v>33163</v>
      </c>
      <c r="AT684" s="4" t="s">
        <v>33164</v>
      </c>
      <c r="AU684" s="4" t="s">
        <v>456</v>
      </c>
      <c r="AV684" s="4" t="s">
        <v>679</v>
      </c>
      <c r="AW684" s="4" t="s">
        <v>724</v>
      </c>
      <c r="AX684" s="4"/>
      <c r="AY684" s="4">
        <v>198319</v>
      </c>
      <c r="AZ684" s="4">
        <v>461139</v>
      </c>
      <c r="BA684" s="4" t="s">
        <v>33165</v>
      </c>
      <c r="BB684" s="4" t="s">
        <v>33166</v>
      </c>
      <c r="BC684" s="4">
        <v>40</v>
      </c>
      <c r="BD684" t="str">
        <f>IF(AND(ADHOC!$G$15="",ADHOC!$S$4=""),"",IF(ADHOC!$G$15&lt;&gt;"",IF(ADHOC!$G$15=LEFT(Domein!$AS684,LEN(ADHOC!$G$15)),MAX(Domein!BD$1:'Domein'!BD683)+1,""),IF(ADHOC!$S$4=LEFT(Domein!$AS684,LEN(ADHOC!$S$4)),MAX(Domein!BD$1:'Domein'!BD683)+1,"")))</f>
        <v/>
      </c>
      <c r="BE684" t="str">
        <f t="shared" si="10"/>
        <v/>
      </c>
    </row>
    <row r="685" spans="20:57" x14ac:dyDescent="0.2">
      <c r="T685" s="4"/>
      <c r="AS685" s="4" t="s">
        <v>33167</v>
      </c>
      <c r="AT685" s="4" t="s">
        <v>33168</v>
      </c>
      <c r="AU685" s="4" t="s">
        <v>456</v>
      </c>
      <c r="AV685" s="4" t="s">
        <v>679</v>
      </c>
      <c r="AW685" s="4" t="s">
        <v>724</v>
      </c>
      <c r="AX685" s="4"/>
      <c r="AY685" s="4">
        <v>198394</v>
      </c>
      <c r="AZ685" s="4">
        <v>461234</v>
      </c>
      <c r="BA685" s="4" t="s">
        <v>33169</v>
      </c>
      <c r="BB685" s="4" t="s">
        <v>33170</v>
      </c>
      <c r="BC685" s="4">
        <v>40</v>
      </c>
      <c r="BD685" t="str">
        <f>IF(AND(ADHOC!$G$15="",ADHOC!$S$4=""),"",IF(ADHOC!$G$15&lt;&gt;"",IF(ADHOC!$G$15=LEFT(Domein!$AS685,LEN(ADHOC!$G$15)),MAX(Domein!BD$1:'Domein'!BD684)+1,""),IF(ADHOC!$S$4=LEFT(Domein!$AS685,LEN(ADHOC!$S$4)),MAX(Domein!BD$1:'Domein'!BD684)+1,"")))</f>
        <v/>
      </c>
      <c r="BE685" t="str">
        <f t="shared" si="10"/>
        <v/>
      </c>
    </row>
    <row r="686" spans="20:57" x14ac:dyDescent="0.2">
      <c r="T686" s="4"/>
      <c r="AS686" s="4" t="s">
        <v>36918</v>
      </c>
      <c r="AT686" s="4" t="s">
        <v>36919</v>
      </c>
      <c r="AU686" s="4" t="s">
        <v>456</v>
      </c>
      <c r="AV686" s="4" t="s">
        <v>679</v>
      </c>
      <c r="AW686" s="4" t="s">
        <v>724</v>
      </c>
      <c r="AX686" s="4"/>
      <c r="AY686" s="4">
        <v>198274</v>
      </c>
      <c r="AZ686" s="4">
        <v>461120</v>
      </c>
      <c r="BA686" s="4" t="s">
        <v>36920</v>
      </c>
      <c r="BB686" s="4" t="s">
        <v>36921</v>
      </c>
      <c r="BC686" s="4">
        <v>40</v>
      </c>
      <c r="BD686" t="str">
        <f>IF(AND(ADHOC!$G$15="",ADHOC!$S$4=""),"",IF(ADHOC!$G$15&lt;&gt;"",IF(ADHOC!$G$15=LEFT(Domein!$AS686,LEN(ADHOC!$G$15)),MAX(Domein!BD$1:'Domein'!BD685)+1,""),IF(ADHOC!$S$4=LEFT(Domein!$AS686,LEN(ADHOC!$S$4)),MAX(Domein!BD$1:'Domein'!BD685)+1,"")))</f>
        <v/>
      </c>
      <c r="BE686" t="str">
        <f t="shared" si="10"/>
        <v/>
      </c>
    </row>
    <row r="687" spans="20:57" x14ac:dyDescent="0.2">
      <c r="T687" s="4"/>
      <c r="AS687" s="4" t="s">
        <v>21106</v>
      </c>
      <c r="AT687" s="4" t="s">
        <v>21107</v>
      </c>
      <c r="AU687" s="4" t="s">
        <v>456</v>
      </c>
      <c r="AV687" s="4" t="s">
        <v>679</v>
      </c>
      <c r="AW687" s="4" t="s">
        <v>724</v>
      </c>
      <c r="AX687" s="4"/>
      <c r="AY687" s="4">
        <v>197461</v>
      </c>
      <c r="AZ687" s="4">
        <v>469699</v>
      </c>
      <c r="BA687" s="4" t="s">
        <v>22134</v>
      </c>
      <c r="BB687" s="4" t="s">
        <v>22135</v>
      </c>
      <c r="BC687" s="4">
        <v>40</v>
      </c>
      <c r="BD687" t="str">
        <f>IF(AND(ADHOC!$G$15="",ADHOC!$S$4=""),"",IF(ADHOC!$G$15&lt;&gt;"",IF(ADHOC!$G$15=LEFT(Domein!$AS687,LEN(ADHOC!$G$15)),MAX(Domein!BD$1:'Domein'!BD686)+1,""),IF(ADHOC!$S$4=LEFT(Domein!$AS687,LEN(ADHOC!$S$4)),MAX(Domein!BD$1:'Domein'!BD686)+1,"")))</f>
        <v/>
      </c>
      <c r="BE687" t="str">
        <f t="shared" si="10"/>
        <v/>
      </c>
    </row>
    <row r="688" spans="20:57" x14ac:dyDescent="0.2">
      <c r="T688" s="4"/>
      <c r="AS688" s="4" t="s">
        <v>21108</v>
      </c>
      <c r="AT688" s="4" t="s">
        <v>21109</v>
      </c>
      <c r="AU688" s="4" t="s">
        <v>456</v>
      </c>
      <c r="AV688" s="4" t="s">
        <v>679</v>
      </c>
      <c r="AW688" s="4" t="s">
        <v>724</v>
      </c>
      <c r="AX688" s="4"/>
      <c r="AY688" s="4">
        <v>196775</v>
      </c>
      <c r="AZ688" s="4">
        <v>471080</v>
      </c>
      <c r="BA688" s="4" t="s">
        <v>22136</v>
      </c>
      <c r="BB688" s="4" t="s">
        <v>22137</v>
      </c>
      <c r="BC688" s="4">
        <v>40</v>
      </c>
      <c r="BD688" t="str">
        <f>IF(AND(ADHOC!$G$15="",ADHOC!$S$4=""),"",IF(ADHOC!$G$15&lt;&gt;"",IF(ADHOC!$G$15=LEFT(Domein!$AS688,LEN(ADHOC!$G$15)),MAX(Domein!BD$1:'Domein'!BD687)+1,""),IF(ADHOC!$S$4=LEFT(Domein!$AS688,LEN(ADHOC!$S$4)),MAX(Domein!BD$1:'Domein'!BD687)+1,"")))</f>
        <v/>
      </c>
      <c r="BE688" t="str">
        <f t="shared" si="10"/>
        <v/>
      </c>
    </row>
    <row r="689" spans="20:57" x14ac:dyDescent="0.2">
      <c r="T689" s="4"/>
      <c r="AS689" s="4" t="s">
        <v>21110</v>
      </c>
      <c r="AT689" s="4" t="s">
        <v>21111</v>
      </c>
      <c r="AU689" s="4" t="s">
        <v>456</v>
      </c>
      <c r="AV689" s="4" t="s">
        <v>679</v>
      </c>
      <c r="AW689" s="4" t="s">
        <v>724</v>
      </c>
      <c r="AX689" s="4"/>
      <c r="AY689" s="4">
        <v>195713</v>
      </c>
      <c r="AZ689" s="4">
        <v>466606</v>
      </c>
      <c r="BA689" s="4" t="s">
        <v>22138</v>
      </c>
      <c r="BB689" s="4" t="s">
        <v>22139</v>
      </c>
      <c r="BC689" s="4">
        <v>40</v>
      </c>
      <c r="BD689" t="str">
        <f>IF(AND(ADHOC!$G$15="",ADHOC!$S$4=""),"",IF(ADHOC!$G$15&lt;&gt;"",IF(ADHOC!$G$15=LEFT(Domein!$AS689,LEN(ADHOC!$G$15)),MAX(Domein!BD$1:'Domein'!BD688)+1,""),IF(ADHOC!$S$4=LEFT(Domein!$AS689,LEN(ADHOC!$S$4)),MAX(Domein!BD$1:'Domein'!BD688)+1,"")))</f>
        <v/>
      </c>
      <c r="BE689" t="str">
        <f t="shared" si="10"/>
        <v/>
      </c>
    </row>
    <row r="690" spans="20:57" x14ac:dyDescent="0.2">
      <c r="T690" s="4"/>
      <c r="AS690" s="4" t="s">
        <v>21112</v>
      </c>
      <c r="AT690" s="4" t="s">
        <v>21113</v>
      </c>
      <c r="AU690" s="4" t="s">
        <v>456</v>
      </c>
      <c r="AV690" s="4" t="s">
        <v>679</v>
      </c>
      <c r="AW690" s="4" t="s">
        <v>724</v>
      </c>
      <c r="AX690" s="4"/>
      <c r="AY690" s="4">
        <v>195002</v>
      </c>
      <c r="AZ690" s="4">
        <v>467812</v>
      </c>
      <c r="BA690" s="4" t="s">
        <v>22140</v>
      </c>
      <c r="BB690" s="4" t="s">
        <v>22141</v>
      </c>
      <c r="BC690" s="4">
        <v>40</v>
      </c>
      <c r="BD690" t="str">
        <f>IF(AND(ADHOC!$G$15="",ADHOC!$S$4=""),"",IF(ADHOC!$G$15&lt;&gt;"",IF(ADHOC!$G$15=LEFT(Domein!$AS690,LEN(ADHOC!$G$15)),MAX(Domein!BD$1:'Domein'!BD689)+1,""),IF(ADHOC!$S$4=LEFT(Domein!$AS690,LEN(ADHOC!$S$4)),MAX(Domein!BD$1:'Domein'!BD689)+1,"")))</f>
        <v/>
      </c>
      <c r="BE690" t="str">
        <f t="shared" si="10"/>
        <v/>
      </c>
    </row>
    <row r="691" spans="20:57" x14ac:dyDescent="0.2">
      <c r="T691" s="4"/>
      <c r="AS691" s="4" t="s">
        <v>21114</v>
      </c>
      <c r="AT691" s="4" t="s">
        <v>21115</v>
      </c>
      <c r="AU691" s="4" t="s">
        <v>456</v>
      </c>
      <c r="AV691" s="4" t="s">
        <v>679</v>
      </c>
      <c r="AW691" s="4" t="s">
        <v>724</v>
      </c>
      <c r="AX691" s="4"/>
      <c r="AY691" s="4">
        <v>198750</v>
      </c>
      <c r="AZ691" s="4">
        <v>468313</v>
      </c>
      <c r="BA691" s="4" t="s">
        <v>22142</v>
      </c>
      <c r="BB691" s="4" t="s">
        <v>22143</v>
      </c>
      <c r="BC691" s="4">
        <v>40</v>
      </c>
      <c r="BD691" t="str">
        <f>IF(AND(ADHOC!$G$15="",ADHOC!$S$4=""),"",IF(ADHOC!$G$15&lt;&gt;"",IF(ADHOC!$G$15=LEFT(Domein!$AS691,LEN(ADHOC!$G$15)),MAX(Domein!BD$1:'Domein'!BD690)+1,""),IF(ADHOC!$S$4=LEFT(Domein!$AS691,LEN(ADHOC!$S$4)),MAX(Domein!BD$1:'Domein'!BD690)+1,"")))</f>
        <v/>
      </c>
      <c r="BE691" t="str">
        <f t="shared" si="10"/>
        <v/>
      </c>
    </row>
    <row r="692" spans="20:57" x14ac:dyDescent="0.2">
      <c r="T692" s="4"/>
      <c r="AS692" s="4" t="s">
        <v>21116</v>
      </c>
      <c r="AT692" s="4" t="s">
        <v>21117</v>
      </c>
      <c r="AU692" s="4" t="s">
        <v>456</v>
      </c>
      <c r="AV692" s="4" t="s">
        <v>679</v>
      </c>
      <c r="AW692" s="4" t="s">
        <v>724</v>
      </c>
      <c r="AX692" s="4"/>
      <c r="AY692" s="4">
        <v>193598</v>
      </c>
      <c r="AZ692" s="4">
        <v>467499</v>
      </c>
      <c r="BA692" s="4" t="s">
        <v>22144</v>
      </c>
      <c r="BB692" s="4" t="s">
        <v>22145</v>
      </c>
      <c r="BC692" s="4">
        <v>40</v>
      </c>
      <c r="BD692" t="str">
        <f>IF(AND(ADHOC!$G$15="",ADHOC!$S$4=""),"",IF(ADHOC!$G$15&lt;&gt;"",IF(ADHOC!$G$15=LEFT(Domein!$AS692,LEN(ADHOC!$G$15)),MAX(Domein!BD$1:'Domein'!BD691)+1,""),IF(ADHOC!$S$4=LEFT(Domein!$AS692,LEN(ADHOC!$S$4)),MAX(Domein!BD$1:'Domein'!BD691)+1,"")))</f>
        <v/>
      </c>
      <c r="BE692" t="str">
        <f t="shared" si="10"/>
        <v/>
      </c>
    </row>
    <row r="693" spans="20:57" x14ac:dyDescent="0.2">
      <c r="T693" s="4"/>
      <c r="AS693" s="4" t="s">
        <v>21118</v>
      </c>
      <c r="AT693" s="4" t="s">
        <v>21119</v>
      </c>
      <c r="AU693" s="4" t="s">
        <v>456</v>
      </c>
      <c r="AV693" s="4" t="s">
        <v>679</v>
      </c>
      <c r="AW693" s="4" t="s">
        <v>724</v>
      </c>
      <c r="AX693" s="4"/>
      <c r="AY693" s="4">
        <v>194459</v>
      </c>
      <c r="AZ693" s="4">
        <v>469543</v>
      </c>
      <c r="BA693" s="4" t="s">
        <v>22146</v>
      </c>
      <c r="BB693" s="4" t="s">
        <v>22147</v>
      </c>
      <c r="BC693" s="4">
        <v>40</v>
      </c>
      <c r="BD693" t="str">
        <f>IF(AND(ADHOC!$G$15="",ADHOC!$S$4=""),"",IF(ADHOC!$G$15&lt;&gt;"",IF(ADHOC!$G$15=LEFT(Domein!$AS693,LEN(ADHOC!$G$15)),MAX(Domein!BD$1:'Domein'!BD692)+1,""),IF(ADHOC!$S$4=LEFT(Domein!$AS693,LEN(ADHOC!$S$4)),MAX(Domein!BD$1:'Domein'!BD692)+1,"")))</f>
        <v/>
      </c>
      <c r="BE693" t="str">
        <f t="shared" si="10"/>
        <v/>
      </c>
    </row>
    <row r="694" spans="20:57" x14ac:dyDescent="0.2">
      <c r="T694" s="4"/>
      <c r="AS694" s="4" t="s">
        <v>21120</v>
      </c>
      <c r="AT694" s="4" t="s">
        <v>21121</v>
      </c>
      <c r="AU694" s="4" t="s">
        <v>456</v>
      </c>
      <c r="AV694" s="4" t="s">
        <v>679</v>
      </c>
      <c r="AW694" s="4" t="s">
        <v>724</v>
      </c>
      <c r="AX694" s="4"/>
      <c r="AY694" s="4">
        <v>196027</v>
      </c>
      <c r="AZ694" s="4">
        <v>469946</v>
      </c>
      <c r="BA694" s="4" t="s">
        <v>22148</v>
      </c>
      <c r="BB694" s="4" t="s">
        <v>22149</v>
      </c>
      <c r="BC694" s="4">
        <v>40</v>
      </c>
      <c r="BD694" t="str">
        <f>IF(AND(ADHOC!$G$15="",ADHOC!$S$4=""),"",IF(ADHOC!$G$15&lt;&gt;"",IF(ADHOC!$G$15=LEFT(Domein!$AS694,LEN(ADHOC!$G$15)),MAX(Domein!BD$1:'Domein'!BD693)+1,""),IF(ADHOC!$S$4=LEFT(Domein!$AS694,LEN(ADHOC!$S$4)),MAX(Domein!BD$1:'Domein'!BD693)+1,"")))</f>
        <v/>
      </c>
      <c r="BE694" t="str">
        <f t="shared" si="10"/>
        <v/>
      </c>
    </row>
    <row r="695" spans="20:57" x14ac:dyDescent="0.2">
      <c r="T695" s="4"/>
      <c r="AS695" s="4" t="s">
        <v>21122</v>
      </c>
      <c r="AT695" s="4" t="s">
        <v>21123</v>
      </c>
      <c r="AU695" s="4" t="s">
        <v>456</v>
      </c>
      <c r="AV695" s="4" t="s">
        <v>679</v>
      </c>
      <c r="AW695" s="4" t="s">
        <v>724</v>
      </c>
      <c r="AX695" s="4"/>
      <c r="AY695" s="4">
        <v>195988</v>
      </c>
      <c r="AZ695" s="4">
        <v>471845</v>
      </c>
      <c r="BA695" s="4" t="s">
        <v>22150</v>
      </c>
      <c r="BB695" s="4" t="s">
        <v>22151</v>
      </c>
      <c r="BC695" s="4">
        <v>40</v>
      </c>
      <c r="BD695" t="str">
        <f>IF(AND(ADHOC!$G$15="",ADHOC!$S$4=""),"",IF(ADHOC!$G$15&lt;&gt;"",IF(ADHOC!$G$15=LEFT(Domein!$AS695,LEN(ADHOC!$G$15)),MAX(Domein!BD$1:'Domein'!BD694)+1,""),IF(ADHOC!$S$4=LEFT(Domein!$AS695,LEN(ADHOC!$S$4)),MAX(Domein!BD$1:'Domein'!BD694)+1,"")))</f>
        <v/>
      </c>
      <c r="BE695" t="str">
        <f t="shared" si="10"/>
        <v/>
      </c>
    </row>
    <row r="696" spans="20:57" x14ac:dyDescent="0.2">
      <c r="T696" s="4"/>
      <c r="AS696" s="4" t="s">
        <v>21124</v>
      </c>
      <c r="AT696" s="4" t="s">
        <v>21125</v>
      </c>
      <c r="AU696" s="4" t="s">
        <v>456</v>
      </c>
      <c r="AV696" s="4" t="s">
        <v>679</v>
      </c>
      <c r="AW696" s="4" t="s">
        <v>724</v>
      </c>
      <c r="AX696" s="4"/>
      <c r="AY696" s="4">
        <v>195293</v>
      </c>
      <c r="AZ696" s="4">
        <v>468562</v>
      </c>
      <c r="BA696" s="4" t="s">
        <v>22152</v>
      </c>
      <c r="BB696" s="4" t="s">
        <v>22153</v>
      </c>
      <c r="BC696" s="4">
        <v>40</v>
      </c>
      <c r="BD696" t="str">
        <f>IF(AND(ADHOC!$G$15="",ADHOC!$S$4=""),"",IF(ADHOC!$G$15&lt;&gt;"",IF(ADHOC!$G$15=LEFT(Domein!$AS696,LEN(ADHOC!$G$15)),MAX(Domein!BD$1:'Domein'!BD695)+1,""),IF(ADHOC!$S$4=LEFT(Domein!$AS696,LEN(ADHOC!$S$4)),MAX(Domein!BD$1:'Domein'!BD695)+1,"")))</f>
        <v/>
      </c>
      <c r="BE696" t="str">
        <f t="shared" si="10"/>
        <v/>
      </c>
    </row>
    <row r="697" spans="20:57" x14ac:dyDescent="0.2">
      <c r="T697" s="4"/>
      <c r="AS697" s="4" t="s">
        <v>21126</v>
      </c>
      <c r="AT697" s="4" t="s">
        <v>21127</v>
      </c>
      <c r="AU697" s="4" t="s">
        <v>456</v>
      </c>
      <c r="AV697" s="4" t="s">
        <v>679</v>
      </c>
      <c r="AW697" s="4" t="s">
        <v>724</v>
      </c>
      <c r="AX697" s="4"/>
      <c r="AY697" s="4">
        <v>197674</v>
      </c>
      <c r="AZ697" s="4">
        <v>467481</v>
      </c>
      <c r="BA697" s="4" t="s">
        <v>22154</v>
      </c>
      <c r="BB697" s="4" t="s">
        <v>22155</v>
      </c>
      <c r="BC697" s="4">
        <v>40</v>
      </c>
      <c r="BD697" t="str">
        <f>IF(AND(ADHOC!$G$15="",ADHOC!$S$4=""),"",IF(ADHOC!$G$15&lt;&gt;"",IF(ADHOC!$G$15=LEFT(Domein!$AS697,LEN(ADHOC!$G$15)),MAX(Domein!BD$1:'Domein'!BD696)+1,""),IF(ADHOC!$S$4=LEFT(Domein!$AS697,LEN(ADHOC!$S$4)),MAX(Domein!BD$1:'Domein'!BD696)+1,"")))</f>
        <v/>
      </c>
      <c r="BE697" t="str">
        <f t="shared" si="10"/>
        <v/>
      </c>
    </row>
    <row r="698" spans="20:57" x14ac:dyDescent="0.2">
      <c r="T698" s="4"/>
      <c r="AS698" s="4" t="s">
        <v>1233</v>
      </c>
      <c r="AT698" s="4" t="s">
        <v>1234</v>
      </c>
      <c r="AU698" s="4" t="s">
        <v>456</v>
      </c>
      <c r="AV698" s="4" t="s">
        <v>679</v>
      </c>
      <c r="AW698" s="4" t="s">
        <v>724</v>
      </c>
      <c r="AX698" s="4"/>
      <c r="AY698" s="4">
        <v>195176</v>
      </c>
      <c r="AZ698" s="4">
        <v>472722</v>
      </c>
      <c r="BA698" s="4" t="s">
        <v>22156</v>
      </c>
      <c r="BB698" s="4" t="s">
        <v>22157</v>
      </c>
      <c r="BC698" s="4">
        <v>40</v>
      </c>
      <c r="BD698" t="str">
        <f>IF(AND(ADHOC!$G$15="",ADHOC!$S$4=""),"",IF(ADHOC!$G$15&lt;&gt;"",IF(ADHOC!$G$15=LEFT(Domein!$AS698,LEN(ADHOC!$G$15)),MAX(Domein!BD$1:'Domein'!BD697)+1,""),IF(ADHOC!$S$4=LEFT(Domein!$AS698,LEN(ADHOC!$S$4)),MAX(Domein!BD$1:'Domein'!BD697)+1,"")))</f>
        <v/>
      </c>
      <c r="BE698" t="str">
        <f t="shared" si="10"/>
        <v/>
      </c>
    </row>
    <row r="699" spans="20:57" x14ac:dyDescent="0.2">
      <c r="T699" s="4"/>
      <c r="AS699" s="4" t="s">
        <v>21128</v>
      </c>
      <c r="AT699" s="4" t="s">
        <v>21129</v>
      </c>
      <c r="AU699" s="4" t="s">
        <v>456</v>
      </c>
      <c r="AV699" s="4" t="s">
        <v>679</v>
      </c>
      <c r="AW699" s="4" t="s">
        <v>724</v>
      </c>
      <c r="AX699" s="4"/>
      <c r="AY699" s="4">
        <v>194966</v>
      </c>
      <c r="AZ699" s="4">
        <v>483230</v>
      </c>
      <c r="BA699" s="4" t="s">
        <v>22158</v>
      </c>
      <c r="BB699" s="4" t="s">
        <v>22159</v>
      </c>
      <c r="BC699" s="4">
        <v>40</v>
      </c>
      <c r="BD699" t="str">
        <f>IF(AND(ADHOC!$G$15="",ADHOC!$S$4=""),"",IF(ADHOC!$G$15&lt;&gt;"",IF(ADHOC!$G$15=LEFT(Domein!$AS699,LEN(ADHOC!$G$15)),MAX(Domein!BD$1:'Domein'!BD698)+1,""),IF(ADHOC!$S$4=LEFT(Domein!$AS699,LEN(ADHOC!$S$4)),MAX(Domein!BD$1:'Domein'!BD698)+1,"")))</f>
        <v/>
      </c>
      <c r="BE699" t="str">
        <f t="shared" si="10"/>
        <v/>
      </c>
    </row>
    <row r="700" spans="20:57" x14ac:dyDescent="0.2">
      <c r="T700" s="4"/>
      <c r="AS700" s="4" t="s">
        <v>21130</v>
      </c>
      <c r="AT700" s="4" t="s">
        <v>21131</v>
      </c>
      <c r="AU700" s="4" t="s">
        <v>456</v>
      </c>
      <c r="AV700" s="4" t="s">
        <v>679</v>
      </c>
      <c r="AW700" s="4" t="s">
        <v>724</v>
      </c>
      <c r="AX700" s="4"/>
      <c r="AY700" s="4">
        <v>191820</v>
      </c>
      <c r="AZ700" s="4">
        <v>482850</v>
      </c>
      <c r="BA700" s="4" t="s">
        <v>22160</v>
      </c>
      <c r="BB700" s="4" t="s">
        <v>22161</v>
      </c>
      <c r="BC700" s="4">
        <v>40</v>
      </c>
      <c r="BD700" t="str">
        <f>IF(AND(ADHOC!$G$15="",ADHOC!$S$4=""),"",IF(ADHOC!$G$15&lt;&gt;"",IF(ADHOC!$G$15=LEFT(Domein!$AS700,LEN(ADHOC!$G$15)),MAX(Domein!BD$1:'Domein'!BD699)+1,""),IF(ADHOC!$S$4=LEFT(Domein!$AS700,LEN(ADHOC!$S$4)),MAX(Domein!BD$1:'Domein'!BD699)+1,"")))</f>
        <v/>
      </c>
      <c r="BE700" t="str">
        <f t="shared" si="10"/>
        <v/>
      </c>
    </row>
    <row r="701" spans="20:57" x14ac:dyDescent="0.2">
      <c r="T701" s="4"/>
      <c r="AS701" s="4" t="s">
        <v>32651</v>
      </c>
      <c r="AT701" s="4" t="s">
        <v>32652</v>
      </c>
      <c r="AU701" s="4" t="s">
        <v>456</v>
      </c>
      <c r="AV701" s="4" t="s">
        <v>679</v>
      </c>
      <c r="AW701" s="4" t="s">
        <v>724</v>
      </c>
      <c r="AX701" s="4"/>
      <c r="AY701" s="4">
        <v>183050</v>
      </c>
      <c r="AZ701" s="4">
        <v>471980</v>
      </c>
      <c r="BA701" s="4" t="s">
        <v>32653</v>
      </c>
      <c r="BB701" s="4" t="s">
        <v>32654</v>
      </c>
      <c r="BC701" s="4">
        <v>40</v>
      </c>
      <c r="BD701" t="str">
        <f>IF(AND(ADHOC!$G$15="",ADHOC!$S$4=""),"",IF(ADHOC!$G$15&lt;&gt;"",IF(ADHOC!$G$15=LEFT(Domein!$AS701,LEN(ADHOC!$G$15)),MAX(Domein!BD$1:'Domein'!BD700)+1,""),IF(ADHOC!$S$4=LEFT(Domein!$AS701,LEN(ADHOC!$S$4)),MAX(Domein!BD$1:'Domein'!BD700)+1,"")))</f>
        <v/>
      </c>
      <c r="BE701" t="str">
        <f t="shared" si="10"/>
        <v/>
      </c>
    </row>
    <row r="702" spans="20:57" x14ac:dyDescent="0.2">
      <c r="T702" s="4"/>
      <c r="AS702" s="4" t="s">
        <v>7682</v>
      </c>
      <c r="AT702" s="4" t="s">
        <v>7683</v>
      </c>
      <c r="AU702" s="4" t="s">
        <v>456</v>
      </c>
      <c r="AV702" s="4" t="s">
        <v>7511</v>
      </c>
      <c r="AW702" s="4" t="s">
        <v>724</v>
      </c>
      <c r="AX702" s="4"/>
      <c r="AY702" s="4">
        <v>197521</v>
      </c>
      <c r="AZ702" s="4">
        <v>490263</v>
      </c>
      <c r="BA702" s="4" t="s">
        <v>22162</v>
      </c>
      <c r="BB702" s="4" t="s">
        <v>22163</v>
      </c>
      <c r="BC702" s="4">
        <v>40</v>
      </c>
      <c r="BD702" t="str">
        <f>IF(AND(ADHOC!$G$15="",ADHOC!$S$4=""),"",IF(ADHOC!$G$15&lt;&gt;"",IF(ADHOC!$G$15=LEFT(Domein!$AS702,LEN(ADHOC!$G$15)),MAX(Domein!BD$1:'Domein'!BD701)+1,""),IF(ADHOC!$S$4=LEFT(Domein!$AS702,LEN(ADHOC!$S$4)),MAX(Domein!BD$1:'Domein'!BD701)+1,"")))</f>
        <v/>
      </c>
      <c r="BE702" t="str">
        <f t="shared" si="10"/>
        <v/>
      </c>
    </row>
    <row r="703" spans="20:57" x14ac:dyDescent="0.2">
      <c r="T703" s="4"/>
      <c r="AS703" s="4" t="s">
        <v>7684</v>
      </c>
      <c r="AT703" s="4" t="s">
        <v>7685</v>
      </c>
      <c r="AU703" s="4" t="s">
        <v>456</v>
      </c>
      <c r="AV703" s="4" t="s">
        <v>7511</v>
      </c>
      <c r="AW703" s="4" t="s">
        <v>724</v>
      </c>
      <c r="AX703" s="4"/>
      <c r="AY703" s="4">
        <v>197478</v>
      </c>
      <c r="AZ703" s="4">
        <v>490769</v>
      </c>
      <c r="BA703" s="4" t="s">
        <v>22164</v>
      </c>
      <c r="BB703" s="4" t="s">
        <v>22165</v>
      </c>
      <c r="BC703" s="4">
        <v>40</v>
      </c>
      <c r="BD703" t="str">
        <f>IF(AND(ADHOC!$G$15="",ADHOC!$S$4=""),"",IF(ADHOC!$G$15&lt;&gt;"",IF(ADHOC!$G$15=LEFT(Domein!$AS703,LEN(ADHOC!$G$15)),MAX(Domein!BD$1:'Domein'!BD702)+1,""),IF(ADHOC!$S$4=LEFT(Domein!$AS703,LEN(ADHOC!$S$4)),MAX(Domein!BD$1:'Domein'!BD702)+1,"")))</f>
        <v/>
      </c>
      <c r="BE703" t="str">
        <f t="shared" si="10"/>
        <v/>
      </c>
    </row>
    <row r="704" spans="20:57" x14ac:dyDescent="0.2">
      <c r="T704" s="4"/>
      <c r="AS704" s="4" t="s">
        <v>36922</v>
      </c>
      <c r="AT704" s="4" t="s">
        <v>36923</v>
      </c>
      <c r="AU704" s="4" t="s">
        <v>456</v>
      </c>
      <c r="AV704" s="4" t="s">
        <v>679</v>
      </c>
      <c r="AW704" s="4" t="s">
        <v>724</v>
      </c>
      <c r="AX704" s="4"/>
      <c r="AY704" s="4">
        <v>197349</v>
      </c>
      <c r="AZ704" s="4">
        <v>489751</v>
      </c>
      <c r="BA704" s="4" t="s">
        <v>36924</v>
      </c>
      <c r="BB704" s="4" t="s">
        <v>36925</v>
      </c>
      <c r="BC704" s="4">
        <v>40</v>
      </c>
      <c r="BD704" t="str">
        <f>IF(AND(ADHOC!$G$15="",ADHOC!$S$4=""),"",IF(ADHOC!$G$15&lt;&gt;"",IF(ADHOC!$G$15=LEFT(Domein!$AS704,LEN(ADHOC!$G$15)),MAX(Domein!BD$1:'Domein'!BD703)+1,""),IF(ADHOC!$S$4=LEFT(Domein!$AS704,LEN(ADHOC!$S$4)),MAX(Domein!BD$1:'Domein'!BD703)+1,"")))</f>
        <v/>
      </c>
      <c r="BE704" t="str">
        <f t="shared" si="10"/>
        <v/>
      </c>
    </row>
    <row r="705" spans="20:57" x14ac:dyDescent="0.2">
      <c r="T705" s="4"/>
      <c r="AS705" s="4" t="s">
        <v>11122</v>
      </c>
      <c r="AT705" s="4" t="s">
        <v>11123</v>
      </c>
      <c r="AU705" s="4" t="s">
        <v>456</v>
      </c>
      <c r="AV705" s="4" t="s">
        <v>679</v>
      </c>
      <c r="AW705" s="4" t="s">
        <v>724</v>
      </c>
      <c r="AX705" s="4"/>
      <c r="AY705" s="4">
        <v>199271</v>
      </c>
      <c r="AZ705" s="4">
        <v>488441</v>
      </c>
      <c r="BA705" s="4" t="s">
        <v>22166</v>
      </c>
      <c r="BB705" s="4" t="s">
        <v>22167</v>
      </c>
      <c r="BC705" s="4">
        <v>40</v>
      </c>
      <c r="BD705" t="str">
        <f>IF(AND(ADHOC!$G$15="",ADHOC!$S$4=""),"",IF(ADHOC!$G$15&lt;&gt;"",IF(ADHOC!$G$15=LEFT(Domein!$AS705,LEN(ADHOC!$G$15)),MAX(Domein!BD$1:'Domein'!BD704)+1,""),IF(ADHOC!$S$4=LEFT(Domein!$AS705,LEN(ADHOC!$S$4)),MAX(Domein!BD$1:'Domein'!BD704)+1,"")))</f>
        <v/>
      </c>
      <c r="BE705" t="str">
        <f t="shared" si="10"/>
        <v/>
      </c>
    </row>
    <row r="706" spans="20:57" x14ac:dyDescent="0.2">
      <c r="T706" s="4"/>
      <c r="AS706" s="4" t="s">
        <v>21132</v>
      </c>
      <c r="AT706" s="4" t="s">
        <v>21133</v>
      </c>
      <c r="AU706" s="4" t="s">
        <v>456</v>
      </c>
      <c r="AV706" s="4" t="s">
        <v>679</v>
      </c>
      <c r="AW706" s="4" t="s">
        <v>724</v>
      </c>
      <c r="AX706" s="4"/>
      <c r="AY706" s="4">
        <v>191715</v>
      </c>
      <c r="AZ706" s="4">
        <v>483905</v>
      </c>
      <c r="BA706" s="4" t="s">
        <v>22168</v>
      </c>
      <c r="BB706" s="4" t="s">
        <v>22169</v>
      </c>
      <c r="BC706" s="4">
        <v>40</v>
      </c>
      <c r="BD706" t="str">
        <f>IF(AND(ADHOC!$G$15="",ADHOC!$S$4=""),"",IF(ADHOC!$G$15&lt;&gt;"",IF(ADHOC!$G$15=LEFT(Domein!$AS706,LEN(ADHOC!$G$15)),MAX(Domein!BD$1:'Domein'!BD705)+1,""),IF(ADHOC!$S$4=LEFT(Domein!$AS706,LEN(ADHOC!$S$4)),MAX(Domein!BD$1:'Domein'!BD705)+1,"")))</f>
        <v/>
      </c>
      <c r="BE706" t="str">
        <f t="shared" si="10"/>
        <v/>
      </c>
    </row>
    <row r="707" spans="20:57" x14ac:dyDescent="0.2">
      <c r="T707" s="4"/>
      <c r="AS707" s="4" t="s">
        <v>8634</v>
      </c>
      <c r="AT707" s="4" t="s">
        <v>8614</v>
      </c>
      <c r="AU707" s="4" t="s">
        <v>463</v>
      </c>
      <c r="AV707" s="4" t="s">
        <v>687</v>
      </c>
      <c r="AW707" s="4" t="s">
        <v>701</v>
      </c>
      <c r="AX707" s="4"/>
      <c r="AY707" s="4"/>
      <c r="AZ707" s="4"/>
      <c r="BA707" s="4"/>
      <c r="BB707" s="4"/>
      <c r="BC707" s="4">
        <v>40</v>
      </c>
      <c r="BD707" t="str">
        <f>IF(AND(ADHOC!$G$15="",ADHOC!$S$4=""),"",IF(ADHOC!$G$15&lt;&gt;"",IF(ADHOC!$G$15=LEFT(Domein!$AS707,LEN(ADHOC!$G$15)),MAX(Domein!BD$1:'Domein'!BD706)+1,""),IF(ADHOC!$S$4=LEFT(Domein!$AS707,LEN(ADHOC!$S$4)),MAX(Domein!BD$1:'Domein'!BD706)+1,"")))</f>
        <v/>
      </c>
      <c r="BE707" t="str">
        <f t="shared" ref="BE707:BE770" si="11">IFERROR(INDEX($AS$2:$AS$11500,MATCH(ROW()-ROW($BE$1),$BD$2:$BD$11500,0)),"")</f>
        <v/>
      </c>
    </row>
    <row r="708" spans="20:57" x14ac:dyDescent="0.2">
      <c r="T708" s="4"/>
      <c r="AS708" s="4" t="s">
        <v>1235</v>
      </c>
      <c r="AT708" s="4" t="s">
        <v>1236</v>
      </c>
      <c r="AU708" s="4" t="s">
        <v>456</v>
      </c>
      <c r="AV708" s="4" t="s">
        <v>679</v>
      </c>
      <c r="AW708" s="4" t="s">
        <v>724</v>
      </c>
      <c r="AX708" s="4"/>
      <c r="AY708" s="4">
        <v>196509</v>
      </c>
      <c r="AZ708" s="4">
        <v>478507</v>
      </c>
      <c r="BA708" s="4" t="s">
        <v>22170</v>
      </c>
      <c r="BB708" s="4" t="s">
        <v>22171</v>
      </c>
      <c r="BC708" s="4">
        <v>40</v>
      </c>
      <c r="BD708" t="str">
        <f>IF(AND(ADHOC!$G$15="",ADHOC!$S$4=""),"",IF(ADHOC!$G$15&lt;&gt;"",IF(ADHOC!$G$15=LEFT(Domein!$AS708,LEN(ADHOC!$G$15)),MAX(Domein!BD$1:'Domein'!BD707)+1,""),IF(ADHOC!$S$4=LEFT(Domein!$AS708,LEN(ADHOC!$S$4)),MAX(Domein!BD$1:'Domein'!BD707)+1,"")))</f>
        <v/>
      </c>
      <c r="BE708" t="str">
        <f t="shared" si="11"/>
        <v/>
      </c>
    </row>
    <row r="709" spans="20:57" x14ac:dyDescent="0.2">
      <c r="T709" s="4"/>
      <c r="AS709" s="4" t="s">
        <v>1237</v>
      </c>
      <c r="AT709" s="4" t="s">
        <v>11124</v>
      </c>
      <c r="AU709" s="4" t="s">
        <v>456</v>
      </c>
      <c r="AV709" s="4" t="s">
        <v>679</v>
      </c>
      <c r="AW709" s="4" t="s">
        <v>724</v>
      </c>
      <c r="AX709" s="4"/>
      <c r="AY709" s="4">
        <v>199591</v>
      </c>
      <c r="AZ709" s="4">
        <v>487553</v>
      </c>
      <c r="BA709" s="4" t="s">
        <v>22172</v>
      </c>
      <c r="BB709" s="4" t="s">
        <v>22173</v>
      </c>
      <c r="BC709" s="4">
        <v>40</v>
      </c>
      <c r="BD709" t="str">
        <f>IF(AND(ADHOC!$G$15="",ADHOC!$S$4=""),"",IF(ADHOC!$G$15&lt;&gt;"",IF(ADHOC!$G$15=LEFT(Domein!$AS709,LEN(ADHOC!$G$15)),MAX(Domein!BD$1:'Domein'!BD708)+1,""),IF(ADHOC!$S$4=LEFT(Domein!$AS709,LEN(ADHOC!$S$4)),MAX(Domein!BD$1:'Domein'!BD708)+1,"")))</f>
        <v/>
      </c>
      <c r="BE709" t="str">
        <f t="shared" si="11"/>
        <v/>
      </c>
    </row>
    <row r="710" spans="20:57" x14ac:dyDescent="0.2">
      <c r="T710" s="4"/>
      <c r="AS710" s="4" t="s">
        <v>21134</v>
      </c>
      <c r="AT710" s="4" t="s">
        <v>21135</v>
      </c>
      <c r="AU710" s="4" t="s">
        <v>456</v>
      </c>
      <c r="AV710" s="4" t="s">
        <v>679</v>
      </c>
      <c r="AW710" s="4" t="s">
        <v>724</v>
      </c>
      <c r="AX710" s="4"/>
      <c r="AY710" s="4">
        <v>195582</v>
      </c>
      <c r="AZ710" s="4">
        <v>474292</v>
      </c>
      <c r="BA710" s="4" t="s">
        <v>22174</v>
      </c>
      <c r="BB710" s="4" t="s">
        <v>22175</v>
      </c>
      <c r="BC710" s="4">
        <v>40</v>
      </c>
      <c r="BD710" t="str">
        <f>IF(AND(ADHOC!$G$15="",ADHOC!$S$4=""),"",IF(ADHOC!$G$15&lt;&gt;"",IF(ADHOC!$G$15=LEFT(Domein!$AS710,LEN(ADHOC!$G$15)),MAX(Domein!BD$1:'Domein'!BD709)+1,""),IF(ADHOC!$S$4=LEFT(Domein!$AS710,LEN(ADHOC!$S$4)),MAX(Domein!BD$1:'Domein'!BD709)+1,"")))</f>
        <v/>
      </c>
      <c r="BE710" t="str">
        <f t="shared" si="11"/>
        <v/>
      </c>
    </row>
    <row r="711" spans="20:57" x14ac:dyDescent="0.2">
      <c r="T711" s="4"/>
      <c r="AS711" s="4" t="s">
        <v>21136</v>
      </c>
      <c r="AT711" s="4" t="s">
        <v>21137</v>
      </c>
      <c r="AU711" s="4" t="s">
        <v>456</v>
      </c>
      <c r="AV711" s="4" t="s">
        <v>679</v>
      </c>
      <c r="AW711" s="4" t="s">
        <v>724</v>
      </c>
      <c r="AX711" s="4"/>
      <c r="AY711" s="4">
        <v>195084</v>
      </c>
      <c r="AZ711" s="4">
        <v>472205</v>
      </c>
      <c r="BA711" s="4" t="s">
        <v>22176</v>
      </c>
      <c r="BB711" s="4" t="s">
        <v>22177</v>
      </c>
      <c r="BC711" s="4">
        <v>40</v>
      </c>
      <c r="BD711" t="str">
        <f>IF(AND(ADHOC!$G$15="",ADHOC!$S$4=""),"",IF(ADHOC!$G$15&lt;&gt;"",IF(ADHOC!$G$15=LEFT(Domein!$AS711,LEN(ADHOC!$G$15)),MAX(Domein!BD$1:'Domein'!BD710)+1,""),IF(ADHOC!$S$4=LEFT(Domein!$AS711,LEN(ADHOC!$S$4)),MAX(Domein!BD$1:'Domein'!BD710)+1,"")))</f>
        <v/>
      </c>
      <c r="BE711" t="str">
        <f t="shared" si="11"/>
        <v/>
      </c>
    </row>
    <row r="712" spans="20:57" x14ac:dyDescent="0.2">
      <c r="T712" s="4"/>
      <c r="AS712" s="4" t="s">
        <v>8635</v>
      </c>
      <c r="AT712" s="4" t="s">
        <v>8636</v>
      </c>
      <c r="AU712" s="4" t="s">
        <v>456</v>
      </c>
      <c r="AV712" s="4" t="s">
        <v>679</v>
      </c>
      <c r="AW712" s="4" t="s">
        <v>724</v>
      </c>
      <c r="AX712" s="4"/>
      <c r="AY712" s="4">
        <v>197790</v>
      </c>
      <c r="AZ712" s="4">
        <v>482835</v>
      </c>
      <c r="BA712" s="4" t="s">
        <v>22178</v>
      </c>
      <c r="BB712" s="4" t="s">
        <v>22179</v>
      </c>
      <c r="BC712" s="4">
        <v>40</v>
      </c>
      <c r="BD712" t="str">
        <f>IF(AND(ADHOC!$G$15="",ADHOC!$S$4=""),"",IF(ADHOC!$G$15&lt;&gt;"",IF(ADHOC!$G$15=LEFT(Domein!$AS712,LEN(ADHOC!$G$15)),MAX(Domein!BD$1:'Domein'!BD711)+1,""),IF(ADHOC!$S$4=LEFT(Domein!$AS712,LEN(ADHOC!$S$4)),MAX(Domein!BD$1:'Domein'!BD711)+1,"")))</f>
        <v/>
      </c>
      <c r="BE712" t="str">
        <f t="shared" si="11"/>
        <v/>
      </c>
    </row>
    <row r="713" spans="20:57" x14ac:dyDescent="0.2">
      <c r="T713" s="4"/>
      <c r="AS713" s="4" t="s">
        <v>21138</v>
      </c>
      <c r="AT713" s="4" t="s">
        <v>21139</v>
      </c>
      <c r="AU713" s="4" t="s">
        <v>456</v>
      </c>
      <c r="AV713" s="4" t="s">
        <v>679</v>
      </c>
      <c r="AW713" s="4" t="s">
        <v>724</v>
      </c>
      <c r="AX713" s="4"/>
      <c r="AY713" s="4">
        <v>194638</v>
      </c>
      <c r="AZ713" s="4">
        <v>470868</v>
      </c>
      <c r="BA713" s="4" t="s">
        <v>22180</v>
      </c>
      <c r="BB713" s="4" t="s">
        <v>22181</v>
      </c>
      <c r="BC713" s="4">
        <v>40</v>
      </c>
      <c r="BD713" t="str">
        <f>IF(AND(ADHOC!$G$15="",ADHOC!$S$4=""),"",IF(ADHOC!$G$15&lt;&gt;"",IF(ADHOC!$G$15=LEFT(Domein!$AS713,LEN(ADHOC!$G$15)),MAX(Domein!BD$1:'Domein'!BD712)+1,""),IF(ADHOC!$S$4=LEFT(Domein!$AS713,LEN(ADHOC!$S$4)),MAX(Domein!BD$1:'Domein'!BD712)+1,"")))</f>
        <v/>
      </c>
      <c r="BE713" t="str">
        <f t="shared" si="11"/>
        <v/>
      </c>
    </row>
    <row r="714" spans="20:57" x14ac:dyDescent="0.2">
      <c r="T714" s="4"/>
      <c r="AS714" s="4" t="s">
        <v>1238</v>
      </c>
      <c r="AT714" s="4" t="s">
        <v>1239</v>
      </c>
      <c r="AU714" s="4" t="s">
        <v>456</v>
      </c>
      <c r="AV714" s="4" t="s">
        <v>679</v>
      </c>
      <c r="AW714" s="4" t="s">
        <v>724</v>
      </c>
      <c r="AX714" s="4"/>
      <c r="AY714" s="4">
        <v>196113</v>
      </c>
      <c r="AZ714" s="4">
        <v>477507</v>
      </c>
      <c r="BA714" s="4" t="s">
        <v>22182</v>
      </c>
      <c r="BB714" s="4" t="s">
        <v>22183</v>
      </c>
      <c r="BC714" s="4">
        <v>40</v>
      </c>
      <c r="BD714" t="str">
        <f>IF(AND(ADHOC!$G$15="",ADHOC!$S$4=""),"",IF(ADHOC!$G$15&lt;&gt;"",IF(ADHOC!$G$15=LEFT(Domein!$AS714,LEN(ADHOC!$G$15)),MAX(Domein!BD$1:'Domein'!BD713)+1,""),IF(ADHOC!$S$4=LEFT(Domein!$AS714,LEN(ADHOC!$S$4)),MAX(Domein!BD$1:'Domein'!BD713)+1,"")))</f>
        <v/>
      </c>
      <c r="BE714" t="str">
        <f t="shared" si="11"/>
        <v/>
      </c>
    </row>
    <row r="715" spans="20:57" x14ac:dyDescent="0.2">
      <c r="T715" s="4"/>
      <c r="AS715" s="4" t="s">
        <v>11691</v>
      </c>
      <c r="AT715" s="4" t="s">
        <v>11692</v>
      </c>
      <c r="AU715" s="4" t="s">
        <v>456</v>
      </c>
      <c r="AV715" s="4" t="s">
        <v>679</v>
      </c>
      <c r="AW715" s="4" t="s">
        <v>724</v>
      </c>
      <c r="AX715" s="4"/>
      <c r="AY715" s="4">
        <v>194980</v>
      </c>
      <c r="AZ715" s="4">
        <v>477538</v>
      </c>
      <c r="BA715" s="4" t="s">
        <v>22184</v>
      </c>
      <c r="BB715" s="4" t="s">
        <v>22185</v>
      </c>
      <c r="BC715" s="4">
        <v>40</v>
      </c>
      <c r="BD715" t="str">
        <f>IF(AND(ADHOC!$G$15="",ADHOC!$S$4=""),"",IF(ADHOC!$G$15&lt;&gt;"",IF(ADHOC!$G$15=LEFT(Domein!$AS715,LEN(ADHOC!$G$15)),MAX(Domein!BD$1:'Domein'!BD714)+1,""),IF(ADHOC!$S$4=LEFT(Domein!$AS715,LEN(ADHOC!$S$4)),MAX(Domein!BD$1:'Domein'!BD714)+1,"")))</f>
        <v/>
      </c>
      <c r="BE715" t="str">
        <f t="shared" si="11"/>
        <v/>
      </c>
    </row>
    <row r="716" spans="20:57" x14ac:dyDescent="0.2">
      <c r="T716" s="4"/>
      <c r="AS716" s="4" t="s">
        <v>1240</v>
      </c>
      <c r="AT716" s="4" t="s">
        <v>1457</v>
      </c>
      <c r="AU716" s="4" t="s">
        <v>456</v>
      </c>
      <c r="AV716" s="4" t="s">
        <v>679</v>
      </c>
      <c r="AW716" s="4" t="s">
        <v>724</v>
      </c>
      <c r="AX716" s="4"/>
      <c r="AY716" s="4">
        <v>198168</v>
      </c>
      <c r="AZ716" s="4">
        <v>484356</v>
      </c>
      <c r="BA716" s="4" t="s">
        <v>22186</v>
      </c>
      <c r="BB716" s="4" t="s">
        <v>22187</v>
      </c>
      <c r="BC716" s="4">
        <v>40</v>
      </c>
      <c r="BD716" t="str">
        <f>IF(AND(ADHOC!$G$15="",ADHOC!$S$4=""),"",IF(ADHOC!$G$15&lt;&gt;"",IF(ADHOC!$G$15=LEFT(Domein!$AS716,LEN(ADHOC!$G$15)),MAX(Domein!BD$1:'Domein'!BD715)+1,""),IF(ADHOC!$S$4=LEFT(Domein!$AS716,LEN(ADHOC!$S$4)),MAX(Domein!BD$1:'Domein'!BD715)+1,"")))</f>
        <v/>
      </c>
      <c r="BE716" t="str">
        <f t="shared" si="11"/>
        <v/>
      </c>
    </row>
    <row r="717" spans="20:57" x14ac:dyDescent="0.2">
      <c r="T717" s="4"/>
      <c r="AS717" s="4" t="s">
        <v>11790</v>
      </c>
      <c r="AT717" s="4" t="s">
        <v>11791</v>
      </c>
      <c r="AU717" s="4" t="s">
        <v>456</v>
      </c>
      <c r="AV717" s="4" t="s">
        <v>679</v>
      </c>
      <c r="AW717" s="4" t="s">
        <v>724</v>
      </c>
      <c r="AX717" s="4"/>
      <c r="AY717" s="4">
        <v>195580</v>
      </c>
      <c r="AZ717" s="4">
        <v>484558</v>
      </c>
      <c r="BA717" s="4" t="s">
        <v>22188</v>
      </c>
      <c r="BB717" s="4" t="s">
        <v>22189</v>
      </c>
      <c r="BC717" s="4">
        <v>40</v>
      </c>
      <c r="BD717" t="str">
        <f>IF(AND(ADHOC!$G$15="",ADHOC!$S$4=""),"",IF(ADHOC!$G$15&lt;&gt;"",IF(ADHOC!$G$15=LEFT(Domein!$AS717,LEN(ADHOC!$G$15)),MAX(Domein!BD$1:'Domein'!BD716)+1,""),IF(ADHOC!$S$4=LEFT(Domein!$AS717,LEN(ADHOC!$S$4)),MAX(Domein!BD$1:'Domein'!BD716)+1,"")))</f>
        <v/>
      </c>
      <c r="BE717" t="str">
        <f t="shared" si="11"/>
        <v/>
      </c>
    </row>
    <row r="718" spans="20:57" x14ac:dyDescent="0.2">
      <c r="T718" s="4"/>
      <c r="AS718" s="4" t="s">
        <v>11792</v>
      </c>
      <c r="AT718" s="4" t="s">
        <v>11793</v>
      </c>
      <c r="AU718" s="4" t="s">
        <v>456</v>
      </c>
      <c r="AV718" s="4" t="s">
        <v>679</v>
      </c>
      <c r="AW718" s="4" t="s">
        <v>724</v>
      </c>
      <c r="AX718" s="4"/>
      <c r="AY718" s="4">
        <v>196257</v>
      </c>
      <c r="AZ718" s="4">
        <v>484111</v>
      </c>
      <c r="BA718" s="4" t="s">
        <v>22190</v>
      </c>
      <c r="BB718" s="4" t="s">
        <v>22191</v>
      </c>
      <c r="BC718" s="4">
        <v>40</v>
      </c>
      <c r="BD718" t="str">
        <f>IF(AND(ADHOC!$G$15="",ADHOC!$S$4=""),"",IF(ADHOC!$G$15&lt;&gt;"",IF(ADHOC!$G$15=LEFT(Domein!$AS718,LEN(ADHOC!$G$15)),MAX(Domein!BD$1:'Domein'!BD717)+1,""),IF(ADHOC!$S$4=LEFT(Domein!$AS718,LEN(ADHOC!$S$4)),MAX(Domein!BD$1:'Domein'!BD717)+1,"")))</f>
        <v/>
      </c>
      <c r="BE718" t="str">
        <f t="shared" si="11"/>
        <v/>
      </c>
    </row>
    <row r="719" spans="20:57" x14ac:dyDescent="0.2">
      <c r="T719" s="4"/>
      <c r="AS719" s="4" t="s">
        <v>12074</v>
      </c>
      <c r="AT719" s="4" t="s">
        <v>12075</v>
      </c>
      <c r="AU719" s="4" t="s">
        <v>456</v>
      </c>
      <c r="AV719" s="4" t="s">
        <v>679</v>
      </c>
      <c r="AW719" s="4" t="s">
        <v>724</v>
      </c>
      <c r="AX719" s="4"/>
      <c r="AY719" s="4">
        <v>189910</v>
      </c>
      <c r="AZ719" s="4">
        <v>483720</v>
      </c>
      <c r="BA719" s="4" t="s">
        <v>22192</v>
      </c>
      <c r="BB719" s="4" t="s">
        <v>22193</v>
      </c>
      <c r="BC719" s="4">
        <v>40</v>
      </c>
      <c r="BD719" t="str">
        <f>IF(AND(ADHOC!$G$15="",ADHOC!$S$4=""),"",IF(ADHOC!$G$15&lt;&gt;"",IF(ADHOC!$G$15=LEFT(Domein!$AS719,LEN(ADHOC!$G$15)),MAX(Domein!BD$1:'Domein'!BD718)+1,""),IF(ADHOC!$S$4=LEFT(Domein!$AS719,LEN(ADHOC!$S$4)),MAX(Domein!BD$1:'Domein'!BD718)+1,"")))</f>
        <v/>
      </c>
      <c r="BE719" t="str">
        <f t="shared" si="11"/>
        <v/>
      </c>
    </row>
    <row r="720" spans="20:57" x14ac:dyDescent="0.2">
      <c r="T720" s="4"/>
      <c r="AS720" s="4" t="s">
        <v>21140</v>
      </c>
      <c r="AT720" s="4" t="s">
        <v>21141</v>
      </c>
      <c r="AU720" s="4" t="s">
        <v>456</v>
      </c>
      <c r="AV720" s="4" t="s">
        <v>679</v>
      </c>
      <c r="AW720" s="4" t="s">
        <v>724</v>
      </c>
      <c r="AX720" s="4"/>
      <c r="AY720" s="4">
        <v>196895</v>
      </c>
      <c r="AZ720" s="4">
        <v>487192</v>
      </c>
      <c r="BA720" s="4" t="s">
        <v>22194</v>
      </c>
      <c r="BB720" s="4" t="s">
        <v>22195</v>
      </c>
      <c r="BC720" s="4">
        <v>40</v>
      </c>
      <c r="BD720" t="str">
        <f>IF(AND(ADHOC!$G$15="",ADHOC!$S$4=""),"",IF(ADHOC!$G$15&lt;&gt;"",IF(ADHOC!$G$15=LEFT(Domein!$AS720,LEN(ADHOC!$G$15)),MAX(Domein!BD$1:'Domein'!BD719)+1,""),IF(ADHOC!$S$4=LEFT(Domein!$AS720,LEN(ADHOC!$S$4)),MAX(Domein!BD$1:'Domein'!BD719)+1,"")))</f>
        <v/>
      </c>
      <c r="BE720" t="str">
        <f t="shared" si="11"/>
        <v/>
      </c>
    </row>
    <row r="721" spans="20:57" x14ac:dyDescent="0.2">
      <c r="T721" s="4"/>
      <c r="AS721" s="4" t="s">
        <v>21142</v>
      </c>
      <c r="AT721" s="4" t="s">
        <v>21143</v>
      </c>
      <c r="AU721" s="4" t="s">
        <v>456</v>
      </c>
      <c r="AV721" s="4" t="s">
        <v>679</v>
      </c>
      <c r="AW721" s="4" t="s">
        <v>724</v>
      </c>
      <c r="AX721" s="4"/>
      <c r="AY721" s="4">
        <v>197960</v>
      </c>
      <c r="AZ721" s="4">
        <v>487025</v>
      </c>
      <c r="BA721" s="4" t="s">
        <v>22196</v>
      </c>
      <c r="BB721" s="4" t="s">
        <v>22197</v>
      </c>
      <c r="BC721" s="4">
        <v>40</v>
      </c>
      <c r="BD721" t="str">
        <f>IF(AND(ADHOC!$G$15="",ADHOC!$S$4=""),"",IF(ADHOC!$G$15&lt;&gt;"",IF(ADHOC!$G$15=LEFT(Domein!$AS721,LEN(ADHOC!$G$15)),MAX(Domein!BD$1:'Domein'!BD720)+1,""),IF(ADHOC!$S$4=LEFT(Domein!$AS721,LEN(ADHOC!$S$4)),MAX(Domein!BD$1:'Domein'!BD720)+1,"")))</f>
        <v/>
      </c>
      <c r="BE721" t="str">
        <f t="shared" si="11"/>
        <v/>
      </c>
    </row>
    <row r="722" spans="20:57" x14ac:dyDescent="0.2">
      <c r="T722" s="4"/>
      <c r="AS722" s="4" t="s">
        <v>21144</v>
      </c>
      <c r="AT722" s="4" t="s">
        <v>21145</v>
      </c>
      <c r="AU722" s="4" t="s">
        <v>456</v>
      </c>
      <c r="AV722" s="4" t="s">
        <v>679</v>
      </c>
      <c r="AW722" s="4" t="s">
        <v>724</v>
      </c>
      <c r="AX722" s="4"/>
      <c r="AY722" s="4">
        <v>192170</v>
      </c>
      <c r="AZ722" s="4">
        <v>476979</v>
      </c>
      <c r="BA722" s="4" t="s">
        <v>22198</v>
      </c>
      <c r="BB722" s="4" t="s">
        <v>22199</v>
      </c>
      <c r="BC722" s="4">
        <v>40</v>
      </c>
      <c r="BD722" t="str">
        <f>IF(AND(ADHOC!$G$15="",ADHOC!$S$4=""),"",IF(ADHOC!$G$15&lt;&gt;"",IF(ADHOC!$G$15=LEFT(Domein!$AS722,LEN(ADHOC!$G$15)),MAX(Domein!BD$1:'Domein'!BD721)+1,""),IF(ADHOC!$S$4=LEFT(Domein!$AS722,LEN(ADHOC!$S$4)),MAX(Domein!BD$1:'Domein'!BD721)+1,"")))</f>
        <v/>
      </c>
      <c r="BE722" t="str">
        <f t="shared" si="11"/>
        <v/>
      </c>
    </row>
    <row r="723" spans="20:57" x14ac:dyDescent="0.2">
      <c r="T723" s="4"/>
      <c r="AS723" s="4" t="s">
        <v>21146</v>
      </c>
      <c r="AT723" s="4" t="s">
        <v>21147</v>
      </c>
      <c r="AU723" s="4" t="s">
        <v>456</v>
      </c>
      <c r="AV723" s="4" t="s">
        <v>679</v>
      </c>
      <c r="AW723" s="4" t="s">
        <v>724</v>
      </c>
      <c r="AX723" s="4"/>
      <c r="AY723" s="4">
        <v>190771</v>
      </c>
      <c r="AZ723" s="4">
        <v>477631</v>
      </c>
      <c r="BA723" s="4" t="s">
        <v>22200</v>
      </c>
      <c r="BB723" s="4" t="s">
        <v>22201</v>
      </c>
      <c r="BC723" s="4">
        <v>40</v>
      </c>
      <c r="BD723" t="str">
        <f>IF(AND(ADHOC!$G$15="",ADHOC!$S$4=""),"",IF(ADHOC!$G$15&lt;&gt;"",IF(ADHOC!$G$15=LEFT(Domein!$AS723,LEN(ADHOC!$G$15)),MAX(Domein!BD$1:'Domein'!BD722)+1,""),IF(ADHOC!$S$4=LEFT(Domein!$AS723,LEN(ADHOC!$S$4)),MAX(Domein!BD$1:'Domein'!BD722)+1,"")))</f>
        <v/>
      </c>
      <c r="BE723" t="str">
        <f t="shared" si="11"/>
        <v/>
      </c>
    </row>
    <row r="724" spans="20:57" x14ac:dyDescent="0.2">
      <c r="T724" s="4"/>
      <c r="AS724" s="4" t="s">
        <v>1241</v>
      </c>
      <c r="AT724" s="4" t="s">
        <v>1242</v>
      </c>
      <c r="AU724" s="4" t="s">
        <v>456</v>
      </c>
      <c r="AV724" s="4" t="s">
        <v>679</v>
      </c>
      <c r="AW724" s="4" t="s">
        <v>724</v>
      </c>
      <c r="AX724" s="4"/>
      <c r="AY724" s="4">
        <v>193818</v>
      </c>
      <c r="AZ724" s="4">
        <v>477869</v>
      </c>
      <c r="BA724" s="4" t="s">
        <v>22202</v>
      </c>
      <c r="BB724" s="4" t="s">
        <v>22203</v>
      </c>
      <c r="BC724" s="4">
        <v>40</v>
      </c>
      <c r="BD724" t="str">
        <f>IF(AND(ADHOC!$G$15="",ADHOC!$S$4=""),"",IF(ADHOC!$G$15&lt;&gt;"",IF(ADHOC!$G$15=LEFT(Domein!$AS724,LEN(ADHOC!$G$15)),MAX(Domein!BD$1:'Domein'!BD723)+1,""),IF(ADHOC!$S$4=LEFT(Domein!$AS724,LEN(ADHOC!$S$4)),MAX(Domein!BD$1:'Domein'!BD723)+1,"")))</f>
        <v/>
      </c>
      <c r="BE724" t="str">
        <f t="shared" si="11"/>
        <v/>
      </c>
    </row>
    <row r="725" spans="20:57" x14ac:dyDescent="0.2">
      <c r="T725" s="4"/>
      <c r="AS725" s="4" t="s">
        <v>21148</v>
      </c>
      <c r="AT725" s="4" t="s">
        <v>21149</v>
      </c>
      <c r="AU725" s="4" t="s">
        <v>456</v>
      </c>
      <c r="AV725" s="4" t="s">
        <v>679</v>
      </c>
      <c r="AW725" s="4" t="s">
        <v>724</v>
      </c>
      <c r="AX725" s="4"/>
      <c r="AY725" s="4">
        <v>197134</v>
      </c>
      <c r="AZ725" s="4">
        <v>487774</v>
      </c>
      <c r="BA725" s="4" t="s">
        <v>22204</v>
      </c>
      <c r="BB725" s="4" t="s">
        <v>22205</v>
      </c>
      <c r="BC725" s="4">
        <v>40</v>
      </c>
      <c r="BD725" t="str">
        <f>IF(AND(ADHOC!$G$15="",ADHOC!$S$4=""),"",IF(ADHOC!$G$15&lt;&gt;"",IF(ADHOC!$G$15=LEFT(Domein!$AS725,LEN(ADHOC!$G$15)),MAX(Domein!BD$1:'Domein'!BD724)+1,""),IF(ADHOC!$S$4=LEFT(Domein!$AS725,LEN(ADHOC!$S$4)),MAX(Domein!BD$1:'Domein'!BD724)+1,"")))</f>
        <v/>
      </c>
      <c r="BE725" t="str">
        <f t="shared" si="11"/>
        <v/>
      </c>
    </row>
    <row r="726" spans="20:57" x14ac:dyDescent="0.2">
      <c r="T726" s="4"/>
      <c r="AS726" s="4" t="s">
        <v>7686</v>
      </c>
      <c r="AT726" s="4" t="s">
        <v>7687</v>
      </c>
      <c r="AU726" s="4" t="s">
        <v>456</v>
      </c>
      <c r="AV726" s="4" t="s">
        <v>679</v>
      </c>
      <c r="AW726" s="4" t="s">
        <v>724</v>
      </c>
      <c r="AX726" s="4"/>
      <c r="AY726" s="4">
        <v>196895</v>
      </c>
      <c r="AZ726" s="4">
        <v>487192</v>
      </c>
      <c r="BA726" s="4" t="s">
        <v>22194</v>
      </c>
      <c r="BB726" s="4" t="s">
        <v>22195</v>
      </c>
      <c r="BC726" s="4">
        <v>40</v>
      </c>
      <c r="BD726" t="str">
        <f>IF(AND(ADHOC!$G$15="",ADHOC!$S$4=""),"",IF(ADHOC!$G$15&lt;&gt;"",IF(ADHOC!$G$15=LEFT(Domein!$AS726,LEN(ADHOC!$G$15)),MAX(Domein!BD$1:'Domein'!BD725)+1,""),IF(ADHOC!$S$4=LEFT(Domein!$AS726,LEN(ADHOC!$S$4)),MAX(Domein!BD$1:'Domein'!BD725)+1,"")))</f>
        <v/>
      </c>
      <c r="BE726" t="str">
        <f t="shared" si="11"/>
        <v/>
      </c>
    </row>
    <row r="727" spans="20:57" x14ac:dyDescent="0.2">
      <c r="T727" s="4"/>
      <c r="AS727" s="4" t="s">
        <v>33050</v>
      </c>
      <c r="AT727" s="4" t="s">
        <v>33051</v>
      </c>
      <c r="AU727" s="4" t="s">
        <v>456</v>
      </c>
      <c r="AV727" s="4" t="s">
        <v>679</v>
      </c>
      <c r="AW727" s="4" t="s">
        <v>724</v>
      </c>
      <c r="AX727" s="4"/>
      <c r="AY727" s="4">
        <v>205713</v>
      </c>
      <c r="AZ727" s="4">
        <v>461830</v>
      </c>
      <c r="BA727" s="4" t="s">
        <v>33052</v>
      </c>
      <c r="BB727" s="4" t="s">
        <v>33053</v>
      </c>
      <c r="BC727" s="4">
        <v>40</v>
      </c>
      <c r="BD727" t="str">
        <f>IF(AND(ADHOC!$G$15="",ADHOC!$S$4=""),"",IF(ADHOC!$G$15&lt;&gt;"",IF(ADHOC!$G$15=LEFT(Domein!$AS727,LEN(ADHOC!$G$15)),MAX(Domein!BD$1:'Domein'!BD726)+1,""),IF(ADHOC!$S$4=LEFT(Domein!$AS727,LEN(ADHOC!$S$4)),MAX(Domein!BD$1:'Domein'!BD726)+1,"")))</f>
        <v/>
      </c>
      <c r="BE727" t="str">
        <f t="shared" si="11"/>
        <v/>
      </c>
    </row>
    <row r="728" spans="20:57" x14ac:dyDescent="0.2">
      <c r="T728" s="4"/>
      <c r="AS728" s="4" t="s">
        <v>33054</v>
      </c>
      <c r="AT728" s="4" t="s">
        <v>33055</v>
      </c>
      <c r="AU728" s="4" t="s">
        <v>456</v>
      </c>
      <c r="AV728" s="4" t="s">
        <v>679</v>
      </c>
      <c r="AW728" s="4" t="s">
        <v>724</v>
      </c>
      <c r="AX728" s="4"/>
      <c r="AY728" s="4">
        <v>206802</v>
      </c>
      <c r="AZ728" s="4">
        <v>462133</v>
      </c>
      <c r="BA728" s="4" t="s">
        <v>33056</v>
      </c>
      <c r="BB728" s="4" t="s">
        <v>33057</v>
      </c>
      <c r="BC728" s="4">
        <v>40</v>
      </c>
      <c r="BD728" t="str">
        <f>IF(AND(ADHOC!$G$15="",ADHOC!$S$4=""),"",IF(ADHOC!$G$15&lt;&gt;"",IF(ADHOC!$G$15=LEFT(Domein!$AS728,LEN(ADHOC!$G$15)),MAX(Domein!BD$1:'Domein'!BD727)+1,""),IF(ADHOC!$S$4=LEFT(Domein!$AS728,LEN(ADHOC!$S$4)),MAX(Domein!BD$1:'Domein'!BD727)+1,"")))</f>
        <v/>
      </c>
      <c r="BE728" t="str">
        <f t="shared" si="11"/>
        <v/>
      </c>
    </row>
    <row r="729" spans="20:57" x14ac:dyDescent="0.2">
      <c r="T729" s="4"/>
      <c r="AS729" s="4" t="s">
        <v>1243</v>
      </c>
      <c r="AT729" s="4" t="s">
        <v>1244</v>
      </c>
      <c r="AU729" s="4" t="s">
        <v>456</v>
      </c>
      <c r="AV729" s="4" t="s">
        <v>679</v>
      </c>
      <c r="AW729" s="4" t="s">
        <v>724</v>
      </c>
      <c r="AX729" s="4"/>
      <c r="AY729" s="4">
        <v>207121</v>
      </c>
      <c r="AZ729" s="4">
        <v>457687</v>
      </c>
      <c r="BA729" s="4" t="s">
        <v>22206</v>
      </c>
      <c r="BB729" s="4" t="s">
        <v>22207</v>
      </c>
      <c r="BC729" s="4">
        <v>40</v>
      </c>
      <c r="BD729" t="str">
        <f>IF(AND(ADHOC!$G$15="",ADHOC!$S$4=""),"",IF(ADHOC!$G$15&lt;&gt;"",IF(ADHOC!$G$15=LEFT(Domein!$AS729,LEN(ADHOC!$G$15)),MAX(Domein!BD$1:'Domein'!BD728)+1,""),IF(ADHOC!$S$4=LEFT(Domein!$AS729,LEN(ADHOC!$S$4)),MAX(Domein!BD$1:'Domein'!BD728)+1,"")))</f>
        <v/>
      </c>
      <c r="BE729" t="str">
        <f t="shared" si="11"/>
        <v/>
      </c>
    </row>
    <row r="730" spans="20:57" x14ac:dyDescent="0.2">
      <c r="T730" s="4"/>
      <c r="AS730" s="4" t="s">
        <v>11125</v>
      </c>
      <c r="AT730" s="4" t="s">
        <v>11126</v>
      </c>
      <c r="AU730" s="4" t="s">
        <v>456</v>
      </c>
      <c r="AV730" s="4" t="s">
        <v>679</v>
      </c>
      <c r="AW730" s="4" t="s">
        <v>724</v>
      </c>
      <c r="AX730" s="4"/>
      <c r="AY730" s="4">
        <v>201710</v>
      </c>
      <c r="AZ730" s="4">
        <v>494406</v>
      </c>
      <c r="BA730" s="4" t="s">
        <v>22208</v>
      </c>
      <c r="BB730" s="4" t="s">
        <v>22209</v>
      </c>
      <c r="BC730" s="4">
        <v>40</v>
      </c>
      <c r="BD730" t="str">
        <f>IF(AND(ADHOC!$G$15="",ADHOC!$S$4=""),"",IF(ADHOC!$G$15&lt;&gt;"",IF(ADHOC!$G$15=LEFT(Domein!$AS730,LEN(ADHOC!$G$15)),MAX(Domein!BD$1:'Domein'!BD729)+1,""),IF(ADHOC!$S$4=LEFT(Domein!$AS730,LEN(ADHOC!$S$4)),MAX(Domein!BD$1:'Domein'!BD729)+1,"")))</f>
        <v/>
      </c>
      <c r="BE730" t="str">
        <f t="shared" si="11"/>
        <v/>
      </c>
    </row>
    <row r="731" spans="20:57" x14ac:dyDescent="0.2">
      <c r="T731" s="4"/>
      <c r="AS731" s="4" t="s">
        <v>21150</v>
      </c>
      <c r="AT731" s="4" t="s">
        <v>21151</v>
      </c>
      <c r="AU731" s="4" t="s">
        <v>456</v>
      </c>
      <c r="AV731" s="4" t="s">
        <v>679</v>
      </c>
      <c r="AW731" s="4" t="s">
        <v>724</v>
      </c>
      <c r="AX731" s="4"/>
      <c r="AY731" s="4">
        <v>207003</v>
      </c>
      <c r="AZ731" s="4">
        <v>455305</v>
      </c>
      <c r="BA731" s="4" t="s">
        <v>22210</v>
      </c>
      <c r="BB731" s="4" t="s">
        <v>22211</v>
      </c>
      <c r="BC731" s="4">
        <v>40</v>
      </c>
      <c r="BD731" t="str">
        <f>IF(AND(ADHOC!$G$15="",ADHOC!$S$4=""),"",IF(ADHOC!$G$15&lt;&gt;"",IF(ADHOC!$G$15=LEFT(Domein!$AS731,LEN(ADHOC!$G$15)),MAX(Domein!BD$1:'Domein'!BD730)+1,""),IF(ADHOC!$S$4=LEFT(Domein!$AS731,LEN(ADHOC!$S$4)),MAX(Domein!BD$1:'Domein'!BD730)+1,"")))</f>
        <v/>
      </c>
      <c r="BE731" t="str">
        <f t="shared" si="11"/>
        <v/>
      </c>
    </row>
    <row r="732" spans="20:57" x14ac:dyDescent="0.2">
      <c r="T732" s="4"/>
      <c r="AS732" s="4" t="s">
        <v>17354</v>
      </c>
      <c r="AT732" s="4" t="s">
        <v>17355</v>
      </c>
      <c r="AU732" s="4" t="s">
        <v>456</v>
      </c>
      <c r="AV732" s="4" t="s">
        <v>679</v>
      </c>
      <c r="AW732" s="4" t="s">
        <v>724</v>
      </c>
      <c r="AX732" s="4"/>
      <c r="AY732" s="4">
        <v>203139</v>
      </c>
      <c r="AZ732" s="4">
        <v>461617</v>
      </c>
      <c r="BA732" s="4" t="s">
        <v>22212</v>
      </c>
      <c r="BB732" s="4" t="s">
        <v>22213</v>
      </c>
      <c r="BC732" s="4">
        <v>40</v>
      </c>
      <c r="BD732" t="str">
        <f>IF(AND(ADHOC!$G$15="",ADHOC!$S$4=""),"",IF(ADHOC!$G$15&lt;&gt;"",IF(ADHOC!$G$15=LEFT(Domein!$AS732,LEN(ADHOC!$G$15)),MAX(Domein!BD$1:'Domein'!BD731)+1,""),IF(ADHOC!$S$4=LEFT(Domein!$AS732,LEN(ADHOC!$S$4)),MAX(Domein!BD$1:'Domein'!BD731)+1,"")))</f>
        <v/>
      </c>
      <c r="BE732" t="str">
        <f t="shared" si="11"/>
        <v/>
      </c>
    </row>
    <row r="733" spans="20:57" x14ac:dyDescent="0.2">
      <c r="T733" s="4"/>
      <c r="AS733" s="4" t="s">
        <v>1245</v>
      </c>
      <c r="AT733" s="4" t="s">
        <v>1246</v>
      </c>
      <c r="AU733" s="4" t="s">
        <v>456</v>
      </c>
      <c r="AV733" s="4" t="s">
        <v>679</v>
      </c>
      <c r="AW733" s="4" t="s">
        <v>724</v>
      </c>
      <c r="AX733" s="4"/>
      <c r="AY733" s="4">
        <v>206664</v>
      </c>
      <c r="AZ733" s="4">
        <v>463233</v>
      </c>
      <c r="BA733" s="4" t="s">
        <v>22214</v>
      </c>
      <c r="BB733" s="4" t="s">
        <v>22215</v>
      </c>
      <c r="BC733" s="4">
        <v>40</v>
      </c>
      <c r="BD733" t="str">
        <f>IF(AND(ADHOC!$G$15="",ADHOC!$S$4=""),"",IF(ADHOC!$G$15&lt;&gt;"",IF(ADHOC!$G$15=LEFT(Domein!$AS733,LEN(ADHOC!$G$15)),MAX(Domein!BD$1:'Domein'!BD732)+1,""),IF(ADHOC!$S$4=LEFT(Domein!$AS733,LEN(ADHOC!$S$4)),MAX(Domein!BD$1:'Domein'!BD732)+1,"")))</f>
        <v/>
      </c>
      <c r="BE733" t="str">
        <f t="shared" si="11"/>
        <v/>
      </c>
    </row>
    <row r="734" spans="20:57" x14ac:dyDescent="0.2">
      <c r="T734" s="4"/>
      <c r="AS734" s="4" t="s">
        <v>8637</v>
      </c>
      <c r="AT734" s="4" t="s">
        <v>8638</v>
      </c>
      <c r="AU734" s="4" t="s">
        <v>456</v>
      </c>
      <c r="AV734" s="4" t="s">
        <v>679</v>
      </c>
      <c r="AW734" s="4" t="s">
        <v>724</v>
      </c>
      <c r="AX734" s="4"/>
      <c r="AY734" s="4">
        <v>202839</v>
      </c>
      <c r="AZ734" s="4">
        <v>463201</v>
      </c>
      <c r="BA734" s="4" t="s">
        <v>22216</v>
      </c>
      <c r="BB734" s="4" t="s">
        <v>22217</v>
      </c>
      <c r="BC734" s="4">
        <v>40</v>
      </c>
      <c r="BD734" t="str">
        <f>IF(AND(ADHOC!$G$15="",ADHOC!$S$4=""),"",IF(ADHOC!$G$15&lt;&gt;"",IF(ADHOC!$G$15=LEFT(Domein!$AS734,LEN(ADHOC!$G$15)),MAX(Domein!BD$1:'Domein'!BD733)+1,""),IF(ADHOC!$S$4=LEFT(Domein!$AS734,LEN(ADHOC!$S$4)),MAX(Domein!BD$1:'Domein'!BD733)+1,"")))</f>
        <v/>
      </c>
      <c r="BE734" t="str">
        <f t="shared" si="11"/>
        <v/>
      </c>
    </row>
    <row r="735" spans="20:57" x14ac:dyDescent="0.2">
      <c r="T735" s="4"/>
      <c r="AS735" s="4" t="s">
        <v>1247</v>
      </c>
      <c r="AT735" s="4" t="s">
        <v>1248</v>
      </c>
      <c r="AU735" s="4" t="s">
        <v>456</v>
      </c>
      <c r="AV735" s="4" t="s">
        <v>679</v>
      </c>
      <c r="AW735" s="4" t="s">
        <v>724</v>
      </c>
      <c r="AX735" s="4"/>
      <c r="AY735" s="4">
        <v>206453</v>
      </c>
      <c r="AZ735" s="4">
        <v>465863</v>
      </c>
      <c r="BA735" s="4" t="s">
        <v>22218</v>
      </c>
      <c r="BB735" s="4" t="s">
        <v>22219</v>
      </c>
      <c r="BC735" s="4">
        <v>40</v>
      </c>
      <c r="BD735" t="str">
        <f>IF(AND(ADHOC!$G$15="",ADHOC!$S$4=""),"",IF(ADHOC!$G$15&lt;&gt;"",IF(ADHOC!$G$15=LEFT(Domein!$AS735,LEN(ADHOC!$G$15)),MAX(Domein!BD$1:'Domein'!BD734)+1,""),IF(ADHOC!$S$4=LEFT(Domein!$AS735,LEN(ADHOC!$S$4)),MAX(Domein!BD$1:'Domein'!BD734)+1,"")))</f>
        <v/>
      </c>
      <c r="BE735" t="str">
        <f t="shared" si="11"/>
        <v/>
      </c>
    </row>
    <row r="736" spans="20:57" x14ac:dyDescent="0.2">
      <c r="T736" s="4"/>
      <c r="AS736" s="4" t="s">
        <v>17356</v>
      </c>
      <c r="AT736" s="4" t="s">
        <v>17357</v>
      </c>
      <c r="AU736" s="4" t="s">
        <v>456</v>
      </c>
      <c r="AV736" s="4" t="s">
        <v>679</v>
      </c>
      <c r="AW736" s="4" t="s">
        <v>724</v>
      </c>
      <c r="AX736" s="4"/>
      <c r="AY736" s="4">
        <v>204409</v>
      </c>
      <c r="AZ736" s="4">
        <v>465099</v>
      </c>
      <c r="BA736" s="4" t="s">
        <v>22220</v>
      </c>
      <c r="BB736" s="4" t="s">
        <v>22221</v>
      </c>
      <c r="BC736" s="4">
        <v>40</v>
      </c>
      <c r="BD736" t="str">
        <f>IF(AND(ADHOC!$G$15="",ADHOC!$S$4=""),"",IF(ADHOC!$G$15&lt;&gt;"",IF(ADHOC!$G$15=LEFT(Domein!$AS736,LEN(ADHOC!$G$15)),MAX(Domein!BD$1:'Domein'!BD735)+1,""),IF(ADHOC!$S$4=LEFT(Domein!$AS736,LEN(ADHOC!$S$4)),MAX(Domein!BD$1:'Domein'!BD735)+1,"")))</f>
        <v/>
      </c>
      <c r="BE736" t="str">
        <f t="shared" si="11"/>
        <v/>
      </c>
    </row>
    <row r="737" spans="20:57" x14ac:dyDescent="0.2">
      <c r="T737" s="4"/>
      <c r="AS737" s="4" t="s">
        <v>1249</v>
      </c>
      <c r="AT737" s="4" t="s">
        <v>1250</v>
      </c>
      <c r="AU737" s="4" t="s">
        <v>456</v>
      </c>
      <c r="AV737" s="4" t="s">
        <v>679</v>
      </c>
      <c r="AW737" s="4" t="s">
        <v>724</v>
      </c>
      <c r="AX737" s="4"/>
      <c r="AY737" s="4">
        <v>208188</v>
      </c>
      <c r="AZ737" s="4">
        <v>465668</v>
      </c>
      <c r="BA737" s="4" t="s">
        <v>22222</v>
      </c>
      <c r="BB737" s="4" t="s">
        <v>22223</v>
      </c>
      <c r="BC737" s="4">
        <v>40</v>
      </c>
      <c r="BD737" t="str">
        <f>IF(AND(ADHOC!$G$15="",ADHOC!$S$4=""),"",IF(ADHOC!$G$15&lt;&gt;"",IF(ADHOC!$G$15=LEFT(Domein!$AS737,LEN(ADHOC!$G$15)),MAX(Domein!BD$1:'Domein'!BD736)+1,""),IF(ADHOC!$S$4=LEFT(Domein!$AS737,LEN(ADHOC!$S$4)),MAX(Domein!BD$1:'Domein'!BD736)+1,"")))</f>
        <v/>
      </c>
      <c r="BE737" t="str">
        <f t="shared" si="11"/>
        <v/>
      </c>
    </row>
    <row r="738" spans="20:57" x14ac:dyDescent="0.2">
      <c r="T738" s="4"/>
      <c r="AS738" s="4" t="s">
        <v>17358</v>
      </c>
      <c r="AT738" s="4" t="s">
        <v>20972</v>
      </c>
      <c r="AU738" s="4" t="s">
        <v>456</v>
      </c>
      <c r="AV738" s="4" t="s">
        <v>679</v>
      </c>
      <c r="AW738" s="4" t="s">
        <v>724</v>
      </c>
      <c r="AX738" s="4"/>
      <c r="AY738" s="4">
        <v>206786</v>
      </c>
      <c r="AZ738" s="4">
        <v>471549</v>
      </c>
      <c r="BA738" s="4" t="s">
        <v>22224</v>
      </c>
      <c r="BB738" s="4" t="s">
        <v>22225</v>
      </c>
      <c r="BC738" s="4">
        <v>40</v>
      </c>
      <c r="BD738" t="str">
        <f>IF(AND(ADHOC!$G$15="",ADHOC!$S$4=""),"",IF(ADHOC!$G$15&lt;&gt;"",IF(ADHOC!$G$15=LEFT(Domein!$AS738,LEN(ADHOC!$G$15)),MAX(Domein!BD$1:'Domein'!BD737)+1,""),IF(ADHOC!$S$4=LEFT(Domein!$AS738,LEN(ADHOC!$S$4)),MAX(Domein!BD$1:'Domein'!BD737)+1,"")))</f>
        <v/>
      </c>
      <c r="BE738" t="str">
        <f t="shared" si="11"/>
        <v/>
      </c>
    </row>
    <row r="739" spans="20:57" x14ac:dyDescent="0.2">
      <c r="T739" s="4"/>
      <c r="AS739" s="4" t="s">
        <v>36926</v>
      </c>
      <c r="AT739" s="4" t="s">
        <v>36927</v>
      </c>
      <c r="AU739" s="4" t="s">
        <v>456</v>
      </c>
      <c r="AV739" s="4" t="s">
        <v>679</v>
      </c>
      <c r="AW739" s="4" t="s">
        <v>724</v>
      </c>
      <c r="AX739" s="4"/>
      <c r="AY739" s="4">
        <v>206484</v>
      </c>
      <c r="AZ739" s="4">
        <v>462806</v>
      </c>
      <c r="BA739" s="4" t="s">
        <v>36928</v>
      </c>
      <c r="BB739" s="4" t="s">
        <v>36929</v>
      </c>
      <c r="BC739" s="4">
        <v>40</v>
      </c>
      <c r="BD739" t="str">
        <f>IF(AND(ADHOC!$G$15="",ADHOC!$S$4=""),"",IF(ADHOC!$G$15&lt;&gt;"",IF(ADHOC!$G$15=LEFT(Domein!$AS739,LEN(ADHOC!$G$15)),MAX(Domein!BD$1:'Domein'!BD738)+1,""),IF(ADHOC!$S$4=LEFT(Domein!$AS739,LEN(ADHOC!$S$4)),MAX(Domein!BD$1:'Domein'!BD738)+1,"")))</f>
        <v/>
      </c>
      <c r="BE739" t="str">
        <f t="shared" si="11"/>
        <v/>
      </c>
    </row>
    <row r="740" spans="20:57" x14ac:dyDescent="0.2">
      <c r="T740" s="4"/>
      <c r="AS740" s="4" t="s">
        <v>36930</v>
      </c>
      <c r="AT740" s="4" t="s">
        <v>36931</v>
      </c>
      <c r="AU740" s="4" t="s">
        <v>456</v>
      </c>
      <c r="AV740" s="4" t="s">
        <v>679</v>
      </c>
      <c r="AW740" s="4" t="s">
        <v>724</v>
      </c>
      <c r="AX740" s="4"/>
      <c r="AY740" s="4">
        <v>208089</v>
      </c>
      <c r="AZ740" s="4">
        <v>462224</v>
      </c>
      <c r="BA740" s="4" t="s">
        <v>36932</v>
      </c>
      <c r="BB740" s="4" t="s">
        <v>36933</v>
      </c>
      <c r="BC740" s="4">
        <v>40</v>
      </c>
      <c r="BD740" t="str">
        <f>IF(AND(ADHOC!$G$15="",ADHOC!$S$4=""),"",IF(ADHOC!$G$15&lt;&gt;"",IF(ADHOC!$G$15=LEFT(Domein!$AS740,LEN(ADHOC!$G$15)),MAX(Domein!BD$1:'Domein'!BD739)+1,""),IF(ADHOC!$S$4=LEFT(Domein!$AS740,LEN(ADHOC!$S$4)),MAX(Domein!BD$1:'Domein'!BD739)+1,"")))</f>
        <v/>
      </c>
      <c r="BE740" t="str">
        <f t="shared" si="11"/>
        <v/>
      </c>
    </row>
    <row r="741" spans="20:57" x14ac:dyDescent="0.2">
      <c r="T741" s="4"/>
      <c r="AS741" s="4" t="s">
        <v>36934</v>
      </c>
      <c r="AT741" s="4" t="s">
        <v>36935</v>
      </c>
      <c r="AU741" s="4" t="s">
        <v>456</v>
      </c>
      <c r="AV741" s="4" t="s">
        <v>679</v>
      </c>
      <c r="AW741" s="4" t="s">
        <v>724</v>
      </c>
      <c r="AX741" s="4"/>
      <c r="AY741" s="4">
        <v>207342</v>
      </c>
      <c r="AZ741" s="4">
        <v>462003</v>
      </c>
      <c r="BA741" s="4" t="s">
        <v>36936</v>
      </c>
      <c r="BB741" s="4" t="s">
        <v>36937</v>
      </c>
      <c r="BC741" s="4">
        <v>40</v>
      </c>
      <c r="BD741" t="str">
        <f>IF(AND(ADHOC!$G$15="",ADHOC!$S$4=""),"",IF(ADHOC!$G$15&lt;&gt;"",IF(ADHOC!$G$15=LEFT(Domein!$AS741,LEN(ADHOC!$G$15)),MAX(Domein!BD$1:'Domein'!BD740)+1,""),IF(ADHOC!$S$4=LEFT(Domein!$AS741,LEN(ADHOC!$S$4)),MAX(Domein!BD$1:'Domein'!BD740)+1,"")))</f>
        <v/>
      </c>
      <c r="BE741" t="str">
        <f t="shared" si="11"/>
        <v/>
      </c>
    </row>
    <row r="742" spans="20:57" x14ac:dyDescent="0.2">
      <c r="T742" s="4"/>
      <c r="AS742" s="4" t="s">
        <v>17359</v>
      </c>
      <c r="AT742" s="4" t="s">
        <v>17360</v>
      </c>
      <c r="AU742" s="4" t="s">
        <v>456</v>
      </c>
      <c r="AV742" s="4" t="s">
        <v>679</v>
      </c>
      <c r="AW742" s="4" t="s">
        <v>724</v>
      </c>
      <c r="AX742" s="4"/>
      <c r="AY742" s="4">
        <v>208344</v>
      </c>
      <c r="AZ742" s="4">
        <v>463245</v>
      </c>
      <c r="BA742" s="4" t="s">
        <v>22226</v>
      </c>
      <c r="BB742" s="4" t="s">
        <v>22227</v>
      </c>
      <c r="BC742" s="4">
        <v>40</v>
      </c>
      <c r="BD742" t="str">
        <f>IF(AND(ADHOC!$G$15="",ADHOC!$S$4=""),"",IF(ADHOC!$G$15&lt;&gt;"",IF(ADHOC!$G$15=LEFT(Domein!$AS742,LEN(ADHOC!$G$15)),MAX(Domein!BD$1:'Domein'!BD741)+1,""),IF(ADHOC!$S$4=LEFT(Domein!$AS742,LEN(ADHOC!$S$4)),MAX(Domein!BD$1:'Domein'!BD741)+1,"")))</f>
        <v/>
      </c>
      <c r="BE742" t="str">
        <f t="shared" si="11"/>
        <v/>
      </c>
    </row>
    <row r="743" spans="20:57" x14ac:dyDescent="0.2">
      <c r="T743" s="4"/>
      <c r="AS743" s="4" t="s">
        <v>1251</v>
      </c>
      <c r="AT743" s="4" t="s">
        <v>11127</v>
      </c>
      <c r="AU743" s="4" t="s">
        <v>456</v>
      </c>
      <c r="AV743" s="4" t="s">
        <v>679</v>
      </c>
      <c r="AW743" s="4" t="s">
        <v>724</v>
      </c>
      <c r="AX743" s="4"/>
      <c r="AY743" s="4">
        <v>207728</v>
      </c>
      <c r="AZ743" s="4">
        <v>462149</v>
      </c>
      <c r="BA743" s="4" t="s">
        <v>22228</v>
      </c>
      <c r="BB743" s="4" t="s">
        <v>22229</v>
      </c>
      <c r="BC743" s="4">
        <v>40</v>
      </c>
      <c r="BD743" t="str">
        <f>IF(AND(ADHOC!$G$15="",ADHOC!$S$4=""),"",IF(ADHOC!$G$15&lt;&gt;"",IF(ADHOC!$G$15=LEFT(Domein!$AS743,LEN(ADHOC!$G$15)),MAX(Domein!BD$1:'Domein'!BD742)+1,""),IF(ADHOC!$S$4=LEFT(Domein!$AS743,LEN(ADHOC!$S$4)),MAX(Domein!BD$1:'Domein'!BD742)+1,"")))</f>
        <v/>
      </c>
      <c r="BE743" t="str">
        <f t="shared" si="11"/>
        <v/>
      </c>
    </row>
    <row r="744" spans="20:57" x14ac:dyDescent="0.2">
      <c r="T744" s="4"/>
      <c r="AS744" s="4" t="s">
        <v>1252</v>
      </c>
      <c r="AT744" s="4" t="s">
        <v>8639</v>
      </c>
      <c r="AU744" s="4" t="s">
        <v>456</v>
      </c>
      <c r="AV744" s="4" t="s">
        <v>679</v>
      </c>
      <c r="AW744" s="4" t="s">
        <v>724</v>
      </c>
      <c r="AX744" s="4"/>
      <c r="AY744" s="4">
        <v>207345</v>
      </c>
      <c r="AZ744" s="4">
        <v>459541</v>
      </c>
      <c r="BA744" s="4" t="s">
        <v>22230</v>
      </c>
      <c r="BB744" s="4" t="s">
        <v>22231</v>
      </c>
      <c r="BC744" s="4">
        <v>40</v>
      </c>
      <c r="BD744" t="str">
        <f>IF(AND(ADHOC!$G$15="",ADHOC!$S$4=""),"",IF(ADHOC!$G$15&lt;&gt;"",IF(ADHOC!$G$15=LEFT(Domein!$AS744,LEN(ADHOC!$G$15)),MAX(Domein!BD$1:'Domein'!BD743)+1,""),IF(ADHOC!$S$4=LEFT(Domein!$AS744,LEN(ADHOC!$S$4)),MAX(Domein!BD$1:'Domein'!BD743)+1,"")))</f>
        <v/>
      </c>
      <c r="BE744" t="str">
        <f t="shared" si="11"/>
        <v/>
      </c>
    </row>
    <row r="745" spans="20:57" x14ac:dyDescent="0.2">
      <c r="T745" s="4"/>
      <c r="AS745" s="4" t="s">
        <v>1253</v>
      </c>
      <c r="AT745" s="4" t="s">
        <v>8640</v>
      </c>
      <c r="AU745" s="4" t="s">
        <v>456</v>
      </c>
      <c r="AV745" s="4" t="s">
        <v>7511</v>
      </c>
      <c r="AW745" s="4" t="s">
        <v>724</v>
      </c>
      <c r="AX745" s="4"/>
      <c r="AY745" s="4">
        <v>208663</v>
      </c>
      <c r="AZ745" s="4">
        <v>456928</v>
      </c>
      <c r="BA745" s="4" t="s">
        <v>22232</v>
      </c>
      <c r="BB745" s="4" t="s">
        <v>22233</v>
      </c>
      <c r="BC745" s="4">
        <v>40</v>
      </c>
      <c r="BD745" t="str">
        <f>IF(AND(ADHOC!$G$15="",ADHOC!$S$4=""),"",IF(ADHOC!$G$15&lt;&gt;"",IF(ADHOC!$G$15=LEFT(Domein!$AS745,LEN(ADHOC!$G$15)),MAX(Domein!BD$1:'Domein'!BD744)+1,""),IF(ADHOC!$S$4=LEFT(Domein!$AS745,LEN(ADHOC!$S$4)),MAX(Domein!BD$1:'Domein'!BD744)+1,"")))</f>
        <v/>
      </c>
      <c r="BE745" t="str">
        <f t="shared" si="11"/>
        <v/>
      </c>
    </row>
    <row r="746" spans="20:57" x14ac:dyDescent="0.2">
      <c r="T746" s="4"/>
      <c r="AS746" s="4" t="s">
        <v>7688</v>
      </c>
      <c r="AT746" s="4" t="s">
        <v>1254</v>
      </c>
      <c r="AU746" s="4" t="s">
        <v>456</v>
      </c>
      <c r="AV746" s="4" t="s">
        <v>7511</v>
      </c>
      <c r="AW746" s="4" t="s">
        <v>724</v>
      </c>
      <c r="AX746" s="4"/>
      <c r="AY746" s="4">
        <v>203405</v>
      </c>
      <c r="AZ746" s="4">
        <v>467938</v>
      </c>
      <c r="BA746" s="4" t="s">
        <v>22234</v>
      </c>
      <c r="BB746" s="4" t="s">
        <v>22235</v>
      </c>
      <c r="BC746" s="4">
        <v>40</v>
      </c>
      <c r="BD746" t="str">
        <f>IF(AND(ADHOC!$G$15="",ADHOC!$S$4=""),"",IF(ADHOC!$G$15&lt;&gt;"",IF(ADHOC!$G$15=LEFT(Domein!$AS746,LEN(ADHOC!$G$15)),MAX(Domein!BD$1:'Domein'!BD745)+1,""),IF(ADHOC!$S$4=LEFT(Domein!$AS746,LEN(ADHOC!$S$4)),MAX(Domein!BD$1:'Domein'!BD745)+1,"")))</f>
        <v/>
      </c>
      <c r="BE746" t="str">
        <f t="shared" si="11"/>
        <v/>
      </c>
    </row>
    <row r="747" spans="20:57" x14ac:dyDescent="0.2">
      <c r="T747" s="4"/>
      <c r="AS747" s="4" t="s">
        <v>1255</v>
      </c>
      <c r="AT747" s="4" t="s">
        <v>8641</v>
      </c>
      <c r="AU747" s="4" t="s">
        <v>456</v>
      </c>
      <c r="AV747" s="4" t="s">
        <v>7511</v>
      </c>
      <c r="AW747" s="4" t="s">
        <v>724</v>
      </c>
      <c r="AX747" s="4"/>
      <c r="AY747" s="4">
        <v>203923</v>
      </c>
      <c r="AZ747" s="4">
        <v>468604</v>
      </c>
      <c r="BA747" s="4" t="s">
        <v>22236</v>
      </c>
      <c r="BB747" s="4" t="s">
        <v>22237</v>
      </c>
      <c r="BC747" s="4">
        <v>40</v>
      </c>
      <c r="BD747" t="str">
        <f>IF(AND(ADHOC!$G$15="",ADHOC!$S$4=""),"",IF(ADHOC!$G$15&lt;&gt;"",IF(ADHOC!$G$15=LEFT(Domein!$AS747,LEN(ADHOC!$G$15)),MAX(Domein!BD$1:'Domein'!BD746)+1,""),IF(ADHOC!$S$4=LEFT(Domein!$AS747,LEN(ADHOC!$S$4)),MAX(Domein!BD$1:'Domein'!BD746)+1,"")))</f>
        <v/>
      </c>
      <c r="BE747" t="str">
        <f t="shared" si="11"/>
        <v/>
      </c>
    </row>
    <row r="748" spans="20:57" x14ac:dyDescent="0.2">
      <c r="T748" s="4"/>
      <c r="AS748" s="4" t="s">
        <v>7689</v>
      </c>
      <c r="AT748" s="4" t="s">
        <v>8553</v>
      </c>
      <c r="AU748" s="4" t="s">
        <v>456</v>
      </c>
      <c r="AV748" s="4" t="s">
        <v>7511</v>
      </c>
      <c r="AW748" s="4" t="s">
        <v>724</v>
      </c>
      <c r="AX748" s="4"/>
      <c r="AY748" s="4">
        <v>204928</v>
      </c>
      <c r="AZ748" s="4">
        <v>468693</v>
      </c>
      <c r="BA748" s="4" t="s">
        <v>22238</v>
      </c>
      <c r="BB748" s="4" t="s">
        <v>22239</v>
      </c>
      <c r="BC748" s="4">
        <v>40</v>
      </c>
      <c r="BD748" t="str">
        <f>IF(AND(ADHOC!$G$15="",ADHOC!$S$4=""),"",IF(ADHOC!$G$15&lt;&gt;"",IF(ADHOC!$G$15=LEFT(Domein!$AS748,LEN(ADHOC!$G$15)),MAX(Domein!BD$1:'Domein'!BD747)+1,""),IF(ADHOC!$S$4=LEFT(Domein!$AS748,LEN(ADHOC!$S$4)),MAX(Domein!BD$1:'Domein'!BD747)+1,"")))</f>
        <v/>
      </c>
      <c r="BE748" t="str">
        <f t="shared" si="11"/>
        <v/>
      </c>
    </row>
    <row r="749" spans="20:57" x14ac:dyDescent="0.2">
      <c r="T749" s="4"/>
      <c r="AS749" s="4" t="s">
        <v>7690</v>
      </c>
      <c r="AT749" s="4" t="s">
        <v>7691</v>
      </c>
      <c r="AU749" s="4" t="s">
        <v>456</v>
      </c>
      <c r="AV749" s="4" t="s">
        <v>7511</v>
      </c>
      <c r="AW749" s="4" t="s">
        <v>724</v>
      </c>
      <c r="AX749" s="4"/>
      <c r="AY749" s="4">
        <v>203289</v>
      </c>
      <c r="AZ749" s="4">
        <v>467796</v>
      </c>
      <c r="BA749" s="4" t="s">
        <v>22240</v>
      </c>
      <c r="BB749" s="4" t="s">
        <v>22241</v>
      </c>
      <c r="BC749" s="4">
        <v>40</v>
      </c>
      <c r="BD749" t="str">
        <f>IF(AND(ADHOC!$G$15="",ADHOC!$S$4=""),"",IF(ADHOC!$G$15&lt;&gt;"",IF(ADHOC!$G$15=LEFT(Domein!$AS749,LEN(ADHOC!$G$15)),MAX(Domein!BD$1:'Domein'!BD748)+1,""),IF(ADHOC!$S$4=LEFT(Domein!$AS749,LEN(ADHOC!$S$4)),MAX(Domein!BD$1:'Domein'!BD748)+1,"")))</f>
        <v/>
      </c>
      <c r="BE749" t="str">
        <f t="shared" si="11"/>
        <v/>
      </c>
    </row>
    <row r="750" spans="20:57" x14ac:dyDescent="0.2">
      <c r="T750" s="4"/>
      <c r="AS750" s="4" t="s">
        <v>31846</v>
      </c>
      <c r="AT750" s="4" t="s">
        <v>31847</v>
      </c>
      <c r="AU750" s="4" t="s">
        <v>456</v>
      </c>
      <c r="AV750" s="4" t="s">
        <v>7511</v>
      </c>
      <c r="AW750" s="4" t="s">
        <v>724</v>
      </c>
      <c r="AX750" s="4"/>
      <c r="AY750" s="4">
        <v>203267</v>
      </c>
      <c r="AZ750" s="4">
        <v>468400</v>
      </c>
      <c r="BA750" s="4" t="s">
        <v>31848</v>
      </c>
      <c r="BB750" s="4" t="s">
        <v>31849</v>
      </c>
      <c r="BC750" s="4">
        <v>40</v>
      </c>
      <c r="BD750" t="str">
        <f>IF(AND(ADHOC!$G$15="",ADHOC!$S$4=""),"",IF(ADHOC!$G$15&lt;&gt;"",IF(ADHOC!$G$15=LEFT(Domein!$AS750,LEN(ADHOC!$G$15)),MAX(Domein!BD$1:'Domein'!BD749)+1,""),IF(ADHOC!$S$4=LEFT(Domein!$AS750,LEN(ADHOC!$S$4)),MAX(Domein!BD$1:'Domein'!BD749)+1,"")))</f>
        <v/>
      </c>
      <c r="BE750" t="str">
        <f t="shared" si="11"/>
        <v/>
      </c>
    </row>
    <row r="751" spans="20:57" x14ac:dyDescent="0.2">
      <c r="T751" s="4"/>
      <c r="AS751" s="4" t="s">
        <v>1256</v>
      </c>
      <c r="AT751" s="4" t="s">
        <v>1257</v>
      </c>
      <c r="AU751" s="4" t="s">
        <v>456</v>
      </c>
      <c r="AV751" s="4" t="s">
        <v>679</v>
      </c>
      <c r="AW751" s="4" t="s">
        <v>724</v>
      </c>
      <c r="AX751" s="4"/>
      <c r="AY751" s="4">
        <v>205250</v>
      </c>
      <c r="AZ751" s="4">
        <v>468248</v>
      </c>
      <c r="BA751" s="4" t="s">
        <v>22242</v>
      </c>
      <c r="BB751" s="4" t="s">
        <v>22243</v>
      </c>
      <c r="BC751" s="4">
        <v>40</v>
      </c>
      <c r="BD751" t="str">
        <f>IF(AND(ADHOC!$G$15="",ADHOC!$S$4=""),"",IF(ADHOC!$G$15&lt;&gt;"",IF(ADHOC!$G$15=LEFT(Domein!$AS751,LEN(ADHOC!$G$15)),MAX(Domein!BD$1:'Domein'!BD750)+1,""),IF(ADHOC!$S$4=LEFT(Domein!$AS751,LEN(ADHOC!$S$4)),MAX(Domein!BD$1:'Domein'!BD750)+1,"")))</f>
        <v/>
      </c>
      <c r="BE751" t="str">
        <f t="shared" si="11"/>
        <v/>
      </c>
    </row>
    <row r="752" spans="20:57" x14ac:dyDescent="0.2">
      <c r="T752" s="4"/>
      <c r="AS752" s="4" t="s">
        <v>1258</v>
      </c>
      <c r="AT752" s="4" t="s">
        <v>11128</v>
      </c>
      <c r="AU752" s="4" t="s">
        <v>456</v>
      </c>
      <c r="AV752" s="4" t="s">
        <v>7511</v>
      </c>
      <c r="AW752" s="4" t="s">
        <v>724</v>
      </c>
      <c r="AX752" s="4"/>
      <c r="AY752" s="4">
        <v>203578</v>
      </c>
      <c r="AZ752" s="4">
        <v>468534</v>
      </c>
      <c r="BA752" s="4" t="s">
        <v>22244</v>
      </c>
      <c r="BB752" s="4" t="s">
        <v>22245</v>
      </c>
      <c r="BC752" s="4">
        <v>40</v>
      </c>
      <c r="BD752" t="str">
        <f>IF(AND(ADHOC!$G$15="",ADHOC!$S$4=""),"",IF(ADHOC!$G$15&lt;&gt;"",IF(ADHOC!$G$15=LEFT(Domein!$AS752,LEN(ADHOC!$G$15)),MAX(Domein!BD$1:'Domein'!BD751)+1,""),IF(ADHOC!$S$4=LEFT(Domein!$AS752,LEN(ADHOC!$S$4)),MAX(Domein!BD$1:'Domein'!BD751)+1,"")))</f>
        <v/>
      </c>
      <c r="BE752" t="str">
        <f t="shared" si="11"/>
        <v/>
      </c>
    </row>
    <row r="753" spans="20:57" x14ac:dyDescent="0.2">
      <c r="T753" s="4"/>
      <c r="AS753" s="4" t="s">
        <v>7692</v>
      </c>
      <c r="AT753" s="4" t="s">
        <v>36938</v>
      </c>
      <c r="AU753" s="4" t="s">
        <v>456</v>
      </c>
      <c r="AV753" s="4" t="s">
        <v>679</v>
      </c>
      <c r="AW753" s="4" t="s">
        <v>724</v>
      </c>
      <c r="AX753" s="4"/>
      <c r="AY753" s="4">
        <v>204522</v>
      </c>
      <c r="AZ753" s="4">
        <v>468518</v>
      </c>
      <c r="BA753" s="4" t="s">
        <v>22246</v>
      </c>
      <c r="BB753" s="4" t="s">
        <v>22247</v>
      </c>
      <c r="BC753" s="4">
        <v>40</v>
      </c>
      <c r="BD753" t="str">
        <f>IF(AND(ADHOC!$G$15="",ADHOC!$S$4=""),"",IF(ADHOC!$G$15&lt;&gt;"",IF(ADHOC!$G$15=LEFT(Domein!$AS753,LEN(ADHOC!$G$15)),MAX(Domein!BD$1:'Domein'!BD752)+1,""),IF(ADHOC!$S$4=LEFT(Domein!$AS753,LEN(ADHOC!$S$4)),MAX(Domein!BD$1:'Domein'!BD752)+1,"")))</f>
        <v/>
      </c>
      <c r="BE753" t="str">
        <f t="shared" si="11"/>
        <v/>
      </c>
    </row>
    <row r="754" spans="20:57" x14ac:dyDescent="0.2">
      <c r="T754" s="4"/>
      <c r="AS754" s="4" t="s">
        <v>31850</v>
      </c>
      <c r="AT754" s="4" t="s">
        <v>31851</v>
      </c>
      <c r="AU754" s="4" t="s">
        <v>456</v>
      </c>
      <c r="AV754" s="4" t="s">
        <v>7511</v>
      </c>
      <c r="AW754" s="4" t="s">
        <v>724</v>
      </c>
      <c r="AX754" s="4"/>
      <c r="AY754" s="4">
        <v>205146</v>
      </c>
      <c r="AZ754" s="4">
        <v>468682</v>
      </c>
      <c r="BA754" s="4" t="s">
        <v>25785</v>
      </c>
      <c r="BB754" s="4" t="s">
        <v>31852</v>
      </c>
      <c r="BC754" s="4">
        <v>40</v>
      </c>
      <c r="BD754" t="str">
        <f>IF(AND(ADHOC!$G$15="",ADHOC!$S$4=""),"",IF(ADHOC!$G$15&lt;&gt;"",IF(ADHOC!$G$15=LEFT(Domein!$AS754,LEN(ADHOC!$G$15)),MAX(Domein!BD$1:'Domein'!BD753)+1,""),IF(ADHOC!$S$4=LEFT(Domein!$AS754,LEN(ADHOC!$S$4)),MAX(Domein!BD$1:'Domein'!BD753)+1,"")))</f>
        <v/>
      </c>
      <c r="BE754" t="str">
        <f t="shared" si="11"/>
        <v/>
      </c>
    </row>
    <row r="755" spans="20:57" x14ac:dyDescent="0.2">
      <c r="T755" s="4"/>
      <c r="AS755" s="4" t="s">
        <v>31853</v>
      </c>
      <c r="AT755" s="4" t="s">
        <v>35177</v>
      </c>
      <c r="AU755" s="4" t="s">
        <v>456</v>
      </c>
      <c r="AV755" s="4" t="s">
        <v>7511</v>
      </c>
      <c r="AW755" s="4" t="s">
        <v>724</v>
      </c>
      <c r="AX755" s="4"/>
      <c r="AY755" s="4">
        <v>203745</v>
      </c>
      <c r="AZ755" s="4">
        <v>467879</v>
      </c>
      <c r="BA755" s="4" t="s">
        <v>31854</v>
      </c>
      <c r="BB755" s="4" t="s">
        <v>31855</v>
      </c>
      <c r="BC755" s="4">
        <v>40</v>
      </c>
      <c r="BD755" t="str">
        <f>IF(AND(ADHOC!$G$15="",ADHOC!$S$4=""),"",IF(ADHOC!$G$15&lt;&gt;"",IF(ADHOC!$G$15=LEFT(Domein!$AS755,LEN(ADHOC!$G$15)),MAX(Domein!BD$1:'Domein'!BD754)+1,""),IF(ADHOC!$S$4=LEFT(Domein!$AS755,LEN(ADHOC!$S$4)),MAX(Domein!BD$1:'Domein'!BD754)+1,"")))</f>
        <v/>
      </c>
      <c r="BE755" t="str">
        <f t="shared" si="11"/>
        <v/>
      </c>
    </row>
    <row r="756" spans="20:57" x14ac:dyDescent="0.2">
      <c r="T756" s="4"/>
      <c r="AS756" s="4" t="s">
        <v>31856</v>
      </c>
      <c r="AT756" s="4" t="s">
        <v>31857</v>
      </c>
      <c r="AU756" s="4" t="s">
        <v>456</v>
      </c>
      <c r="AV756" s="4" t="s">
        <v>7511</v>
      </c>
      <c r="AW756" s="4" t="s">
        <v>724</v>
      </c>
      <c r="AX756" s="4"/>
      <c r="AY756" s="4">
        <v>204402</v>
      </c>
      <c r="AZ756" s="4">
        <v>468632</v>
      </c>
      <c r="BA756" s="4" t="s">
        <v>26258</v>
      </c>
      <c r="BB756" s="4" t="s">
        <v>31858</v>
      </c>
      <c r="BC756" s="4">
        <v>40</v>
      </c>
      <c r="BD756" t="str">
        <f>IF(AND(ADHOC!$G$15="",ADHOC!$S$4=""),"",IF(ADHOC!$G$15&lt;&gt;"",IF(ADHOC!$G$15=LEFT(Domein!$AS756,LEN(ADHOC!$G$15)),MAX(Domein!BD$1:'Domein'!BD755)+1,""),IF(ADHOC!$S$4=LEFT(Domein!$AS756,LEN(ADHOC!$S$4)),MAX(Domein!BD$1:'Domein'!BD755)+1,"")))</f>
        <v/>
      </c>
      <c r="BE756" t="str">
        <f t="shared" si="11"/>
        <v/>
      </c>
    </row>
    <row r="757" spans="20:57" x14ac:dyDescent="0.2">
      <c r="T757" s="4"/>
      <c r="AS757" s="4" t="s">
        <v>13245</v>
      </c>
      <c r="AT757" s="4" t="s">
        <v>8367</v>
      </c>
      <c r="AU757" s="4" t="s">
        <v>456</v>
      </c>
      <c r="AV757" s="4" t="s">
        <v>13244</v>
      </c>
      <c r="AW757" s="4" t="s">
        <v>701</v>
      </c>
      <c r="AX757" s="4"/>
      <c r="AY757" s="4">
        <v>205110</v>
      </c>
      <c r="AZ757" s="4">
        <v>475035</v>
      </c>
      <c r="BA757" s="4" t="s">
        <v>22056</v>
      </c>
      <c r="BB757" s="4" t="s">
        <v>22248</v>
      </c>
      <c r="BC757" s="4">
        <v>40</v>
      </c>
      <c r="BD757" t="str">
        <f>IF(AND(ADHOC!$G$15="",ADHOC!$S$4=""),"",IF(ADHOC!$G$15&lt;&gt;"",IF(ADHOC!$G$15=LEFT(Domein!$AS757,LEN(ADHOC!$G$15)),MAX(Domein!BD$1:'Domein'!BD756)+1,""),IF(ADHOC!$S$4=LEFT(Domein!$AS757,LEN(ADHOC!$S$4)),MAX(Domein!BD$1:'Domein'!BD756)+1,"")))</f>
        <v/>
      </c>
      <c r="BE757" t="str">
        <f t="shared" si="11"/>
        <v/>
      </c>
    </row>
    <row r="758" spans="20:57" x14ac:dyDescent="0.2">
      <c r="T758" s="4"/>
      <c r="AS758" s="4" t="s">
        <v>13246</v>
      </c>
      <c r="AT758" s="4" t="s">
        <v>13247</v>
      </c>
      <c r="AU758" s="4" t="s">
        <v>456</v>
      </c>
      <c r="AV758" s="4" t="s">
        <v>13244</v>
      </c>
      <c r="AW758" s="4" t="s">
        <v>701</v>
      </c>
      <c r="AX758" s="4"/>
      <c r="AY758" s="4">
        <v>205090</v>
      </c>
      <c r="AZ758" s="4">
        <v>475085</v>
      </c>
      <c r="BA758" s="4" t="s">
        <v>22249</v>
      </c>
      <c r="BB758" s="4" t="s">
        <v>22250</v>
      </c>
      <c r="BC758" s="4">
        <v>40</v>
      </c>
      <c r="BD758" t="str">
        <f>IF(AND(ADHOC!$G$15="",ADHOC!$S$4=""),"",IF(ADHOC!$G$15&lt;&gt;"",IF(ADHOC!$G$15=LEFT(Domein!$AS758,LEN(ADHOC!$G$15)),MAX(Domein!BD$1:'Domein'!BD757)+1,""),IF(ADHOC!$S$4=LEFT(Domein!$AS758,LEN(ADHOC!$S$4)),MAX(Domein!BD$1:'Domein'!BD757)+1,"")))</f>
        <v/>
      </c>
      <c r="BE758" t="str">
        <f t="shared" si="11"/>
        <v/>
      </c>
    </row>
    <row r="759" spans="20:57" x14ac:dyDescent="0.2">
      <c r="T759" s="4"/>
      <c r="AS759" s="4" t="s">
        <v>17361</v>
      </c>
      <c r="AT759" s="4" t="s">
        <v>1260</v>
      </c>
      <c r="AU759" s="4" t="s">
        <v>456</v>
      </c>
      <c r="AV759" s="4" t="s">
        <v>679</v>
      </c>
      <c r="AW759" s="4" t="s">
        <v>724</v>
      </c>
      <c r="AX759" s="4"/>
      <c r="AY759" s="4">
        <v>205492</v>
      </c>
      <c r="AZ759" s="4">
        <v>471533</v>
      </c>
      <c r="BA759" s="4" t="s">
        <v>22251</v>
      </c>
      <c r="BB759" s="4" t="s">
        <v>22252</v>
      </c>
      <c r="BC759" s="4">
        <v>40</v>
      </c>
      <c r="BD759" t="str">
        <f>IF(AND(ADHOC!$G$15="",ADHOC!$S$4=""),"",IF(ADHOC!$G$15&lt;&gt;"",IF(ADHOC!$G$15=LEFT(Domein!$AS759,LEN(ADHOC!$G$15)),MAX(Domein!BD$1:'Domein'!BD758)+1,""),IF(ADHOC!$S$4=LEFT(Domein!$AS759,LEN(ADHOC!$S$4)),MAX(Domein!BD$1:'Domein'!BD758)+1,"")))</f>
        <v/>
      </c>
      <c r="BE759" t="str">
        <f t="shared" si="11"/>
        <v/>
      </c>
    </row>
    <row r="760" spans="20:57" x14ac:dyDescent="0.2">
      <c r="T760" s="4"/>
      <c r="AS760" s="4" t="s">
        <v>17362</v>
      </c>
      <c r="AT760" s="4" t="s">
        <v>17363</v>
      </c>
      <c r="AU760" s="4" t="s">
        <v>456</v>
      </c>
      <c r="AV760" s="4" t="s">
        <v>679</v>
      </c>
      <c r="AW760" s="4" t="s">
        <v>724</v>
      </c>
      <c r="AX760" s="4"/>
      <c r="AY760" s="4">
        <v>204369</v>
      </c>
      <c r="AZ760" s="4">
        <v>473626</v>
      </c>
      <c r="BA760" s="4" t="s">
        <v>22253</v>
      </c>
      <c r="BB760" s="4" t="s">
        <v>22254</v>
      </c>
      <c r="BC760" s="4">
        <v>40</v>
      </c>
      <c r="BD760" t="str">
        <f>IF(AND(ADHOC!$G$15="",ADHOC!$S$4=""),"",IF(ADHOC!$G$15&lt;&gt;"",IF(ADHOC!$G$15=LEFT(Domein!$AS760,LEN(ADHOC!$G$15)),MAX(Domein!BD$1:'Domein'!BD759)+1,""),IF(ADHOC!$S$4=LEFT(Domein!$AS760,LEN(ADHOC!$S$4)),MAX(Domein!BD$1:'Domein'!BD759)+1,"")))</f>
        <v/>
      </c>
      <c r="BE760" t="str">
        <f t="shared" si="11"/>
        <v/>
      </c>
    </row>
    <row r="761" spans="20:57" x14ac:dyDescent="0.2">
      <c r="T761" s="4"/>
      <c r="AS761" s="4" t="s">
        <v>17364</v>
      </c>
      <c r="AT761" s="4" t="s">
        <v>17365</v>
      </c>
      <c r="AU761" s="4" t="s">
        <v>456</v>
      </c>
      <c r="AV761" s="4" t="s">
        <v>679</v>
      </c>
      <c r="AW761" s="4" t="s">
        <v>724</v>
      </c>
      <c r="AX761" s="4"/>
      <c r="AY761" s="4">
        <v>205418</v>
      </c>
      <c r="AZ761" s="4">
        <v>468957</v>
      </c>
      <c r="BA761" s="4" t="s">
        <v>22255</v>
      </c>
      <c r="BB761" s="4" t="s">
        <v>22256</v>
      </c>
      <c r="BC761" s="4">
        <v>40</v>
      </c>
      <c r="BD761" t="str">
        <f>IF(AND(ADHOC!$G$15="",ADHOC!$S$4=""),"",IF(ADHOC!$G$15&lt;&gt;"",IF(ADHOC!$G$15=LEFT(Domein!$AS761,LEN(ADHOC!$G$15)),MAX(Domein!BD$1:'Domein'!BD760)+1,""),IF(ADHOC!$S$4=LEFT(Domein!$AS761,LEN(ADHOC!$S$4)),MAX(Domein!BD$1:'Domein'!BD760)+1,"")))</f>
        <v/>
      </c>
      <c r="BE761" t="str">
        <f t="shared" si="11"/>
        <v/>
      </c>
    </row>
    <row r="762" spans="20:57" x14ac:dyDescent="0.2">
      <c r="T762" s="4"/>
      <c r="AS762" s="4" t="s">
        <v>1261</v>
      </c>
      <c r="AT762" s="4" t="s">
        <v>1262</v>
      </c>
      <c r="AU762" s="4" t="s">
        <v>456</v>
      </c>
      <c r="AV762" s="4" t="s">
        <v>679</v>
      </c>
      <c r="AW762" s="4" t="s">
        <v>724</v>
      </c>
      <c r="AX762" s="4"/>
      <c r="AY762" s="4">
        <v>202897</v>
      </c>
      <c r="AZ762" s="4">
        <v>474310</v>
      </c>
      <c r="BA762" s="4" t="s">
        <v>22257</v>
      </c>
      <c r="BB762" s="4" t="s">
        <v>22258</v>
      </c>
      <c r="BC762" s="4">
        <v>40</v>
      </c>
      <c r="BD762" t="str">
        <f>IF(AND(ADHOC!$G$15="",ADHOC!$S$4=""),"",IF(ADHOC!$G$15&lt;&gt;"",IF(ADHOC!$G$15=LEFT(Domein!$AS762,LEN(ADHOC!$G$15)),MAX(Domein!BD$1:'Domein'!BD761)+1,""),IF(ADHOC!$S$4=LEFT(Domein!$AS762,LEN(ADHOC!$S$4)),MAX(Domein!BD$1:'Domein'!BD761)+1,"")))</f>
        <v/>
      </c>
      <c r="BE762" t="str">
        <f t="shared" si="11"/>
        <v/>
      </c>
    </row>
    <row r="763" spans="20:57" x14ac:dyDescent="0.2">
      <c r="T763" s="4"/>
      <c r="AS763" s="4" t="s">
        <v>15838</v>
      </c>
      <c r="AT763" s="4" t="s">
        <v>15839</v>
      </c>
      <c r="AU763" s="4" t="s">
        <v>456</v>
      </c>
      <c r="AV763" s="4" t="s">
        <v>679</v>
      </c>
      <c r="AW763" s="4" t="s">
        <v>724</v>
      </c>
      <c r="AX763" s="4"/>
      <c r="AY763" s="4"/>
      <c r="AZ763" s="4"/>
      <c r="BA763" s="4"/>
      <c r="BB763" s="4"/>
      <c r="BC763" s="4">
        <v>40</v>
      </c>
      <c r="BD763" t="str">
        <f>IF(AND(ADHOC!$G$15="",ADHOC!$S$4=""),"",IF(ADHOC!$G$15&lt;&gt;"",IF(ADHOC!$G$15=LEFT(Domein!$AS763,LEN(ADHOC!$G$15)),MAX(Domein!BD$1:'Domein'!BD762)+1,""),IF(ADHOC!$S$4=LEFT(Domein!$AS763,LEN(ADHOC!$S$4)),MAX(Domein!BD$1:'Domein'!BD762)+1,"")))</f>
        <v/>
      </c>
      <c r="BE763" t="str">
        <f t="shared" si="11"/>
        <v/>
      </c>
    </row>
    <row r="764" spans="20:57" x14ac:dyDescent="0.2">
      <c r="T764" s="4"/>
      <c r="AS764" s="4" t="s">
        <v>11693</v>
      </c>
      <c r="AT764" s="4" t="s">
        <v>11694</v>
      </c>
      <c r="AU764" s="4" t="s">
        <v>456</v>
      </c>
      <c r="AV764" s="4" t="s">
        <v>679</v>
      </c>
      <c r="AW764" s="4" t="s">
        <v>724</v>
      </c>
      <c r="AX764" s="4"/>
      <c r="AY764" s="4">
        <v>204129</v>
      </c>
      <c r="AZ764" s="4">
        <v>471172</v>
      </c>
      <c r="BA764" s="4" t="s">
        <v>22259</v>
      </c>
      <c r="BB764" s="4" t="s">
        <v>22260</v>
      </c>
      <c r="BC764" s="4">
        <v>40</v>
      </c>
      <c r="BD764" t="str">
        <f>IF(AND(ADHOC!$G$15="",ADHOC!$S$4=""),"",IF(ADHOC!$G$15&lt;&gt;"",IF(ADHOC!$G$15=LEFT(Domein!$AS764,LEN(ADHOC!$G$15)),MAX(Domein!BD$1:'Domein'!BD763)+1,""),IF(ADHOC!$S$4=LEFT(Domein!$AS764,LEN(ADHOC!$S$4)),MAX(Domein!BD$1:'Domein'!BD763)+1,"")))</f>
        <v/>
      </c>
      <c r="BE764" t="str">
        <f t="shared" si="11"/>
        <v/>
      </c>
    </row>
    <row r="765" spans="20:57" x14ac:dyDescent="0.2">
      <c r="T765" s="4"/>
      <c r="AS765" s="4" t="s">
        <v>1263</v>
      </c>
      <c r="AT765" s="4" t="s">
        <v>1264</v>
      </c>
      <c r="AU765" s="4" t="s">
        <v>456</v>
      </c>
      <c r="AV765" s="4" t="s">
        <v>679</v>
      </c>
      <c r="AW765" s="4" t="s">
        <v>724</v>
      </c>
      <c r="AX765" s="4"/>
      <c r="AY765" s="4">
        <v>203471</v>
      </c>
      <c r="AZ765" s="4">
        <v>472600</v>
      </c>
      <c r="BA765" s="4" t="s">
        <v>22261</v>
      </c>
      <c r="BB765" s="4" t="s">
        <v>22262</v>
      </c>
      <c r="BC765" s="4">
        <v>40</v>
      </c>
      <c r="BD765" t="str">
        <f>IF(AND(ADHOC!$G$15="",ADHOC!$S$4=""),"",IF(ADHOC!$G$15&lt;&gt;"",IF(ADHOC!$G$15=LEFT(Domein!$AS765,LEN(ADHOC!$G$15)),MAX(Domein!BD$1:'Domein'!BD764)+1,""),IF(ADHOC!$S$4=LEFT(Domein!$AS765,LEN(ADHOC!$S$4)),MAX(Domein!BD$1:'Domein'!BD764)+1,"")))</f>
        <v/>
      </c>
      <c r="BE765" t="str">
        <f t="shared" si="11"/>
        <v/>
      </c>
    </row>
    <row r="766" spans="20:57" x14ac:dyDescent="0.2">
      <c r="T766" s="4"/>
      <c r="AS766" s="4" t="s">
        <v>16727</v>
      </c>
      <c r="AT766" s="4" t="s">
        <v>16728</v>
      </c>
      <c r="AU766" s="4" t="s">
        <v>456</v>
      </c>
      <c r="AV766" s="4" t="s">
        <v>679</v>
      </c>
      <c r="AW766" s="4" t="s">
        <v>724</v>
      </c>
      <c r="AX766" s="4"/>
      <c r="AY766" s="4">
        <v>202624</v>
      </c>
      <c r="AZ766" s="4">
        <v>469263</v>
      </c>
      <c r="BA766" s="4" t="s">
        <v>22263</v>
      </c>
      <c r="BB766" s="4" t="s">
        <v>22264</v>
      </c>
      <c r="BC766" s="4">
        <v>40</v>
      </c>
      <c r="BD766" t="str">
        <f>IF(AND(ADHOC!$G$15="",ADHOC!$S$4=""),"",IF(ADHOC!$G$15&lt;&gt;"",IF(ADHOC!$G$15=LEFT(Domein!$AS766,LEN(ADHOC!$G$15)),MAX(Domein!BD$1:'Domein'!BD765)+1,""),IF(ADHOC!$S$4=LEFT(Domein!$AS766,LEN(ADHOC!$S$4)),MAX(Domein!BD$1:'Domein'!BD765)+1,"")))</f>
        <v/>
      </c>
      <c r="BE766" t="str">
        <f t="shared" si="11"/>
        <v/>
      </c>
    </row>
    <row r="767" spans="20:57" x14ac:dyDescent="0.2">
      <c r="T767" s="4"/>
      <c r="AS767" s="4" t="s">
        <v>1265</v>
      </c>
      <c r="AT767" s="4" t="s">
        <v>1266</v>
      </c>
      <c r="AU767" s="4" t="s">
        <v>456</v>
      </c>
      <c r="AV767" s="4" t="s">
        <v>679</v>
      </c>
      <c r="AW767" s="4" t="s">
        <v>724</v>
      </c>
      <c r="AX767" s="4"/>
      <c r="AY767" s="4">
        <v>204032</v>
      </c>
      <c r="AZ767" s="4">
        <v>476221</v>
      </c>
      <c r="BA767" s="4" t="s">
        <v>22265</v>
      </c>
      <c r="BB767" s="4" t="s">
        <v>22266</v>
      </c>
      <c r="BC767" s="4">
        <v>40</v>
      </c>
      <c r="BD767" t="str">
        <f>IF(AND(ADHOC!$G$15="",ADHOC!$S$4=""),"",IF(ADHOC!$G$15&lt;&gt;"",IF(ADHOC!$G$15=LEFT(Domein!$AS767,LEN(ADHOC!$G$15)),MAX(Domein!BD$1:'Domein'!BD766)+1,""),IF(ADHOC!$S$4=LEFT(Domein!$AS767,LEN(ADHOC!$S$4)),MAX(Domein!BD$1:'Domein'!BD766)+1,"")))</f>
        <v/>
      </c>
      <c r="BE767" t="str">
        <f t="shared" si="11"/>
        <v/>
      </c>
    </row>
    <row r="768" spans="20:57" x14ac:dyDescent="0.2">
      <c r="T768" s="4"/>
      <c r="AS768" s="4" t="s">
        <v>8642</v>
      </c>
      <c r="AT768" s="4" t="s">
        <v>8556</v>
      </c>
      <c r="AU768" s="4" t="s">
        <v>456</v>
      </c>
      <c r="AV768" s="4" t="s">
        <v>679</v>
      </c>
      <c r="AW768" s="4" t="s">
        <v>724</v>
      </c>
      <c r="AX768" s="4"/>
      <c r="AY768" s="4">
        <v>201027</v>
      </c>
      <c r="AZ768" s="4">
        <v>474385</v>
      </c>
      <c r="BA768" s="4" t="s">
        <v>22267</v>
      </c>
      <c r="BB768" s="4" t="s">
        <v>22268</v>
      </c>
      <c r="BC768" s="4">
        <v>40</v>
      </c>
      <c r="BD768" t="str">
        <f>IF(AND(ADHOC!$G$15="",ADHOC!$S$4=""),"",IF(ADHOC!$G$15&lt;&gt;"",IF(ADHOC!$G$15=LEFT(Domein!$AS768,LEN(ADHOC!$G$15)),MAX(Domein!BD$1:'Domein'!BD767)+1,""),IF(ADHOC!$S$4=LEFT(Domein!$AS768,LEN(ADHOC!$S$4)),MAX(Domein!BD$1:'Domein'!BD767)+1,"")))</f>
        <v/>
      </c>
      <c r="BE768" t="str">
        <f t="shared" si="11"/>
        <v/>
      </c>
    </row>
    <row r="769" spans="20:57" x14ac:dyDescent="0.2">
      <c r="T769" s="4"/>
      <c r="AS769" s="4" t="s">
        <v>13248</v>
      </c>
      <c r="AT769" s="4" t="s">
        <v>13249</v>
      </c>
      <c r="AU769" s="4" t="s">
        <v>456</v>
      </c>
      <c r="AV769" s="4" t="s">
        <v>13244</v>
      </c>
      <c r="AW769" s="4" t="s">
        <v>724</v>
      </c>
      <c r="AX769" s="4"/>
      <c r="AY769" s="4">
        <v>204181</v>
      </c>
      <c r="AZ769" s="4">
        <v>475092</v>
      </c>
      <c r="BA769" s="4" t="s">
        <v>22269</v>
      </c>
      <c r="BB769" s="4" t="s">
        <v>22270</v>
      </c>
      <c r="BC769" s="4">
        <v>40</v>
      </c>
      <c r="BD769" t="str">
        <f>IF(AND(ADHOC!$G$15="",ADHOC!$S$4=""),"",IF(ADHOC!$G$15&lt;&gt;"",IF(ADHOC!$G$15=LEFT(Domein!$AS769,LEN(ADHOC!$G$15)),MAX(Domein!BD$1:'Domein'!BD768)+1,""),IF(ADHOC!$S$4=LEFT(Domein!$AS769,LEN(ADHOC!$S$4)),MAX(Domein!BD$1:'Domein'!BD768)+1,"")))</f>
        <v/>
      </c>
      <c r="BE769" t="str">
        <f t="shared" si="11"/>
        <v/>
      </c>
    </row>
    <row r="770" spans="20:57" x14ac:dyDescent="0.2">
      <c r="T770" s="4"/>
      <c r="AS770" s="4" t="s">
        <v>1267</v>
      </c>
      <c r="AT770" s="4" t="s">
        <v>11129</v>
      </c>
      <c r="AU770" s="4" t="s">
        <v>456</v>
      </c>
      <c r="AV770" s="4" t="s">
        <v>10869</v>
      </c>
      <c r="AW770" s="4" t="s">
        <v>724</v>
      </c>
      <c r="AX770" s="4"/>
      <c r="AY770" s="4">
        <v>197331</v>
      </c>
      <c r="AZ770" s="4">
        <v>470430</v>
      </c>
      <c r="BA770" s="4" t="s">
        <v>22271</v>
      </c>
      <c r="BB770" s="4" t="s">
        <v>22272</v>
      </c>
      <c r="BC770" s="4">
        <v>40</v>
      </c>
      <c r="BD770" t="str">
        <f>IF(AND(ADHOC!$G$15="",ADHOC!$S$4=""),"",IF(ADHOC!$G$15&lt;&gt;"",IF(ADHOC!$G$15=LEFT(Domein!$AS770,LEN(ADHOC!$G$15)),MAX(Domein!BD$1:'Domein'!BD769)+1,""),IF(ADHOC!$S$4=LEFT(Domein!$AS770,LEN(ADHOC!$S$4)),MAX(Domein!BD$1:'Domein'!BD769)+1,"")))</f>
        <v/>
      </c>
      <c r="BE770" t="str">
        <f t="shared" si="11"/>
        <v/>
      </c>
    </row>
    <row r="771" spans="20:57" x14ac:dyDescent="0.2">
      <c r="T771" s="4"/>
      <c r="AS771" s="4" t="s">
        <v>1268</v>
      </c>
      <c r="AT771" s="4" t="s">
        <v>11130</v>
      </c>
      <c r="AU771" s="4" t="s">
        <v>456</v>
      </c>
      <c r="AV771" s="4" t="s">
        <v>10869</v>
      </c>
      <c r="AW771" s="4" t="s">
        <v>724</v>
      </c>
      <c r="AX771" s="4"/>
      <c r="AY771" s="4">
        <v>197541</v>
      </c>
      <c r="AZ771" s="4">
        <v>470516</v>
      </c>
      <c r="BA771" s="4" t="s">
        <v>22273</v>
      </c>
      <c r="BB771" s="4" t="s">
        <v>22274</v>
      </c>
      <c r="BC771" s="4">
        <v>40</v>
      </c>
      <c r="BD771" t="str">
        <f>IF(AND(ADHOC!$G$15="",ADHOC!$S$4=""),"",IF(ADHOC!$G$15&lt;&gt;"",IF(ADHOC!$G$15=LEFT(Domein!$AS771,LEN(ADHOC!$G$15)),MAX(Domein!BD$1:'Domein'!BD770)+1,""),IF(ADHOC!$S$4=LEFT(Domein!$AS771,LEN(ADHOC!$S$4)),MAX(Domein!BD$1:'Domein'!BD770)+1,"")))</f>
        <v/>
      </c>
      <c r="BE771" t="str">
        <f t="shared" ref="BE771:BE834" si="12">IFERROR(INDEX($AS$2:$AS$11500,MATCH(ROW()-ROW($BE$1),$BD$2:$BD$11500,0)),"")</f>
        <v/>
      </c>
    </row>
    <row r="772" spans="20:57" x14ac:dyDescent="0.2">
      <c r="T772" s="4"/>
      <c r="AS772" s="4" t="s">
        <v>11695</v>
      </c>
      <c r="AT772" s="4" t="s">
        <v>11696</v>
      </c>
      <c r="AU772" s="4" t="s">
        <v>456</v>
      </c>
      <c r="AV772" s="4" t="s">
        <v>679</v>
      </c>
      <c r="AW772" s="4" t="s">
        <v>724</v>
      </c>
      <c r="AX772" s="4"/>
      <c r="AY772" s="4">
        <v>202500</v>
      </c>
      <c r="AZ772" s="4">
        <v>471929</v>
      </c>
      <c r="BA772" s="4" t="s">
        <v>22275</v>
      </c>
      <c r="BB772" s="4" t="s">
        <v>22276</v>
      </c>
      <c r="BC772" s="4">
        <v>40</v>
      </c>
      <c r="BD772" t="str">
        <f>IF(AND(ADHOC!$G$15="",ADHOC!$S$4=""),"",IF(ADHOC!$G$15&lt;&gt;"",IF(ADHOC!$G$15=LEFT(Domein!$AS772,LEN(ADHOC!$G$15)),MAX(Domein!BD$1:'Domein'!BD771)+1,""),IF(ADHOC!$S$4=LEFT(Domein!$AS772,LEN(ADHOC!$S$4)),MAX(Domein!BD$1:'Domein'!BD771)+1,"")))</f>
        <v/>
      </c>
      <c r="BE772" t="str">
        <f t="shared" si="12"/>
        <v/>
      </c>
    </row>
    <row r="773" spans="20:57" x14ac:dyDescent="0.2">
      <c r="T773" s="4"/>
      <c r="AS773" s="4" t="s">
        <v>16729</v>
      </c>
      <c r="AT773" s="4" t="s">
        <v>16730</v>
      </c>
      <c r="AU773" s="4" t="s">
        <v>456</v>
      </c>
      <c r="AV773" s="4" t="s">
        <v>679</v>
      </c>
      <c r="AW773" s="4" t="s">
        <v>724</v>
      </c>
      <c r="AX773" s="4"/>
      <c r="AY773" s="4">
        <v>203221</v>
      </c>
      <c r="AZ773" s="4">
        <v>473483</v>
      </c>
      <c r="BA773" s="4" t="s">
        <v>22277</v>
      </c>
      <c r="BB773" s="4" t="s">
        <v>22278</v>
      </c>
      <c r="BC773" s="4">
        <v>40</v>
      </c>
      <c r="BD773" t="str">
        <f>IF(AND(ADHOC!$G$15="",ADHOC!$S$4=""),"",IF(ADHOC!$G$15&lt;&gt;"",IF(ADHOC!$G$15=LEFT(Domein!$AS773,LEN(ADHOC!$G$15)),MAX(Domein!BD$1:'Domein'!BD772)+1,""),IF(ADHOC!$S$4=LEFT(Domein!$AS773,LEN(ADHOC!$S$4)),MAX(Domein!BD$1:'Domein'!BD772)+1,"")))</f>
        <v/>
      </c>
      <c r="BE773" t="str">
        <f t="shared" si="12"/>
        <v/>
      </c>
    </row>
    <row r="774" spans="20:57" x14ac:dyDescent="0.2">
      <c r="T774" s="4"/>
      <c r="AS774" s="4" t="s">
        <v>21152</v>
      </c>
      <c r="AT774" s="4" t="s">
        <v>21153</v>
      </c>
      <c r="AU774" s="4" t="s">
        <v>456</v>
      </c>
      <c r="AV774" s="4" t="s">
        <v>679</v>
      </c>
      <c r="AW774" s="4" t="s">
        <v>724</v>
      </c>
      <c r="AX774" s="4"/>
      <c r="AY774" s="4">
        <v>202434</v>
      </c>
      <c r="AZ774" s="4">
        <v>477691</v>
      </c>
      <c r="BA774" s="4" t="s">
        <v>22279</v>
      </c>
      <c r="BB774" s="4" t="s">
        <v>22280</v>
      </c>
      <c r="BC774" s="4">
        <v>40</v>
      </c>
      <c r="BD774" t="str">
        <f>IF(AND(ADHOC!$G$15="",ADHOC!$S$4=""),"",IF(ADHOC!$G$15&lt;&gt;"",IF(ADHOC!$G$15=LEFT(Domein!$AS774,LEN(ADHOC!$G$15)),MAX(Domein!BD$1:'Domein'!BD773)+1,""),IF(ADHOC!$S$4=LEFT(Domein!$AS774,LEN(ADHOC!$S$4)),MAX(Domein!BD$1:'Domein'!BD773)+1,"")))</f>
        <v/>
      </c>
      <c r="BE774" t="str">
        <f t="shared" si="12"/>
        <v/>
      </c>
    </row>
    <row r="775" spans="20:57" x14ac:dyDescent="0.2">
      <c r="T775" s="4"/>
      <c r="AS775" s="4" t="s">
        <v>1269</v>
      </c>
      <c r="AT775" s="4" t="s">
        <v>11131</v>
      </c>
      <c r="AU775" s="4" t="s">
        <v>456</v>
      </c>
      <c r="AV775" s="4" t="s">
        <v>679</v>
      </c>
      <c r="AW775" s="4" t="s">
        <v>724</v>
      </c>
      <c r="AX775" s="4"/>
      <c r="AY775" s="4">
        <v>201543</v>
      </c>
      <c r="AZ775" s="4">
        <v>485658</v>
      </c>
      <c r="BA775" s="4" t="s">
        <v>22281</v>
      </c>
      <c r="BB775" s="4" t="s">
        <v>22282</v>
      </c>
      <c r="BC775" s="4">
        <v>40</v>
      </c>
      <c r="BD775" t="str">
        <f>IF(AND(ADHOC!$G$15="",ADHOC!$S$4=""),"",IF(ADHOC!$G$15&lt;&gt;"",IF(ADHOC!$G$15=LEFT(Domein!$AS775,LEN(ADHOC!$G$15)),MAX(Domein!BD$1:'Domein'!BD774)+1,""),IF(ADHOC!$S$4=LEFT(Domein!$AS775,LEN(ADHOC!$S$4)),MAX(Domein!BD$1:'Domein'!BD774)+1,"")))</f>
        <v/>
      </c>
      <c r="BE775" t="str">
        <f t="shared" si="12"/>
        <v/>
      </c>
    </row>
    <row r="776" spans="20:57" x14ac:dyDescent="0.2">
      <c r="T776" s="4"/>
      <c r="AS776" s="4" t="s">
        <v>17366</v>
      </c>
      <c r="AT776" s="4" t="s">
        <v>20973</v>
      </c>
      <c r="AU776" s="4" t="s">
        <v>456</v>
      </c>
      <c r="AV776" s="4" t="s">
        <v>679</v>
      </c>
      <c r="AW776" s="4" t="s">
        <v>724</v>
      </c>
      <c r="AX776" s="4"/>
      <c r="AY776" s="4">
        <v>201043</v>
      </c>
      <c r="AZ776" s="4">
        <v>487492</v>
      </c>
      <c r="BA776" s="4" t="s">
        <v>22283</v>
      </c>
      <c r="BB776" s="4" t="s">
        <v>22284</v>
      </c>
      <c r="BC776" s="4">
        <v>40</v>
      </c>
      <c r="BD776" t="str">
        <f>IF(AND(ADHOC!$G$15="",ADHOC!$S$4=""),"",IF(ADHOC!$G$15&lt;&gt;"",IF(ADHOC!$G$15=LEFT(Domein!$AS776,LEN(ADHOC!$G$15)),MAX(Domein!BD$1:'Domein'!BD775)+1,""),IF(ADHOC!$S$4=LEFT(Domein!$AS776,LEN(ADHOC!$S$4)),MAX(Domein!BD$1:'Domein'!BD775)+1,"")))</f>
        <v/>
      </c>
      <c r="BE776" t="str">
        <f t="shared" si="12"/>
        <v/>
      </c>
    </row>
    <row r="777" spans="20:57" x14ac:dyDescent="0.2">
      <c r="T777" s="4"/>
      <c r="AS777" s="4" t="s">
        <v>21154</v>
      </c>
      <c r="AT777" s="4" t="s">
        <v>21155</v>
      </c>
      <c r="AU777" s="4" t="s">
        <v>456</v>
      </c>
      <c r="AV777" s="4" t="s">
        <v>679</v>
      </c>
      <c r="AW777" s="4" t="s">
        <v>724</v>
      </c>
      <c r="AX777" s="4"/>
      <c r="AY777" s="4">
        <v>199580</v>
      </c>
      <c r="AZ777" s="4">
        <v>474656</v>
      </c>
      <c r="BA777" s="4" t="s">
        <v>22285</v>
      </c>
      <c r="BB777" s="4" t="s">
        <v>22286</v>
      </c>
      <c r="BC777" s="4">
        <v>40</v>
      </c>
      <c r="BD777" t="str">
        <f>IF(AND(ADHOC!$G$15="",ADHOC!$S$4=""),"",IF(ADHOC!$G$15&lt;&gt;"",IF(ADHOC!$G$15=LEFT(Domein!$AS777,LEN(ADHOC!$G$15)),MAX(Domein!BD$1:'Domein'!BD776)+1,""),IF(ADHOC!$S$4=LEFT(Domein!$AS777,LEN(ADHOC!$S$4)),MAX(Domein!BD$1:'Domein'!BD776)+1,"")))</f>
        <v/>
      </c>
      <c r="BE777" t="str">
        <f t="shared" si="12"/>
        <v/>
      </c>
    </row>
    <row r="778" spans="20:57" x14ac:dyDescent="0.2">
      <c r="T778" s="4"/>
      <c r="AS778" s="4" t="s">
        <v>1270</v>
      </c>
      <c r="AT778" s="4" t="s">
        <v>11132</v>
      </c>
      <c r="AU778" s="4" t="s">
        <v>456</v>
      </c>
      <c r="AV778" s="4" t="s">
        <v>679</v>
      </c>
      <c r="AW778" s="4" t="s">
        <v>724</v>
      </c>
      <c r="AX778" s="4"/>
      <c r="AY778" s="4">
        <v>202709</v>
      </c>
      <c r="AZ778" s="4">
        <v>492655</v>
      </c>
      <c r="BA778" s="4" t="s">
        <v>22287</v>
      </c>
      <c r="BB778" s="4" t="s">
        <v>22288</v>
      </c>
      <c r="BC778" s="4">
        <v>40</v>
      </c>
      <c r="BD778" t="str">
        <f>IF(AND(ADHOC!$G$15="",ADHOC!$S$4=""),"",IF(ADHOC!$G$15&lt;&gt;"",IF(ADHOC!$G$15=LEFT(Domein!$AS778,LEN(ADHOC!$G$15)),MAX(Domein!BD$1:'Domein'!BD777)+1,""),IF(ADHOC!$S$4=LEFT(Domein!$AS778,LEN(ADHOC!$S$4)),MAX(Domein!BD$1:'Domein'!BD777)+1,"")))</f>
        <v/>
      </c>
      <c r="BE778" t="str">
        <f t="shared" si="12"/>
        <v/>
      </c>
    </row>
    <row r="779" spans="20:57" x14ac:dyDescent="0.2">
      <c r="T779" s="4"/>
      <c r="AS779" s="4" t="s">
        <v>1271</v>
      </c>
      <c r="AT779" s="4" t="s">
        <v>1272</v>
      </c>
      <c r="AU779" s="4" t="s">
        <v>456</v>
      </c>
      <c r="AV779" s="4" t="s">
        <v>679</v>
      </c>
      <c r="AW779" s="4" t="s">
        <v>724</v>
      </c>
      <c r="AX779" s="4"/>
      <c r="AY779" s="4">
        <v>202724</v>
      </c>
      <c r="AZ779" s="4">
        <v>494679</v>
      </c>
      <c r="BA779" s="4" t="s">
        <v>22289</v>
      </c>
      <c r="BB779" s="4" t="s">
        <v>22290</v>
      </c>
      <c r="BC779" s="4">
        <v>40</v>
      </c>
      <c r="BD779" t="str">
        <f>IF(AND(ADHOC!$G$15="",ADHOC!$S$4=""),"",IF(ADHOC!$G$15&lt;&gt;"",IF(ADHOC!$G$15=LEFT(Domein!$AS779,LEN(ADHOC!$G$15)),MAX(Domein!BD$1:'Domein'!BD778)+1,""),IF(ADHOC!$S$4=LEFT(Domein!$AS779,LEN(ADHOC!$S$4)),MAX(Domein!BD$1:'Domein'!BD778)+1,"")))</f>
        <v/>
      </c>
      <c r="BE779" t="str">
        <f t="shared" si="12"/>
        <v/>
      </c>
    </row>
    <row r="780" spans="20:57" x14ac:dyDescent="0.2">
      <c r="T780" s="4"/>
      <c r="AS780" s="4" t="s">
        <v>1273</v>
      </c>
      <c r="AT780" s="4" t="s">
        <v>1274</v>
      </c>
      <c r="AU780" s="4" t="s">
        <v>456</v>
      </c>
      <c r="AV780" s="4" t="s">
        <v>679</v>
      </c>
      <c r="AW780" s="4" t="s">
        <v>724</v>
      </c>
      <c r="AX780" s="4"/>
      <c r="AY780" s="4">
        <v>199403</v>
      </c>
      <c r="AZ780" s="4">
        <v>474092</v>
      </c>
      <c r="BA780" s="4" t="s">
        <v>22291</v>
      </c>
      <c r="BB780" s="4" t="s">
        <v>22292</v>
      </c>
      <c r="BC780" s="4">
        <v>40</v>
      </c>
      <c r="BD780" t="str">
        <f>IF(AND(ADHOC!$G$15="",ADHOC!$S$4=""),"",IF(ADHOC!$G$15&lt;&gt;"",IF(ADHOC!$G$15=LEFT(Domein!$AS780,LEN(ADHOC!$G$15)),MAX(Domein!BD$1:'Domein'!BD779)+1,""),IF(ADHOC!$S$4=LEFT(Domein!$AS780,LEN(ADHOC!$S$4)),MAX(Domein!BD$1:'Domein'!BD779)+1,"")))</f>
        <v/>
      </c>
      <c r="BE780" t="str">
        <f t="shared" si="12"/>
        <v/>
      </c>
    </row>
    <row r="781" spans="20:57" x14ac:dyDescent="0.2">
      <c r="T781" s="4"/>
      <c r="AS781" s="4" t="s">
        <v>1275</v>
      </c>
      <c r="AT781" s="4" t="s">
        <v>1276</v>
      </c>
      <c r="AU781" s="4" t="s">
        <v>456</v>
      </c>
      <c r="AV781" s="4" t="s">
        <v>679</v>
      </c>
      <c r="AW781" s="4" t="s">
        <v>724</v>
      </c>
      <c r="AX781" s="4"/>
      <c r="AY781" s="4">
        <v>202297</v>
      </c>
      <c r="AZ781" s="4">
        <v>494315</v>
      </c>
      <c r="BA781" s="4" t="s">
        <v>22293</v>
      </c>
      <c r="BB781" s="4" t="s">
        <v>22294</v>
      </c>
      <c r="BC781" s="4">
        <v>40</v>
      </c>
      <c r="BD781" t="str">
        <f>IF(AND(ADHOC!$G$15="",ADHOC!$S$4=""),"",IF(ADHOC!$G$15&lt;&gt;"",IF(ADHOC!$G$15=LEFT(Domein!$AS781,LEN(ADHOC!$G$15)),MAX(Domein!BD$1:'Domein'!BD780)+1,""),IF(ADHOC!$S$4=LEFT(Domein!$AS781,LEN(ADHOC!$S$4)),MAX(Domein!BD$1:'Domein'!BD780)+1,"")))</f>
        <v/>
      </c>
      <c r="BE781" t="str">
        <f t="shared" si="12"/>
        <v/>
      </c>
    </row>
    <row r="782" spans="20:57" x14ac:dyDescent="0.2">
      <c r="T782" s="4"/>
      <c r="AS782" s="4" t="s">
        <v>21156</v>
      </c>
      <c r="AT782" s="4" t="s">
        <v>21157</v>
      </c>
      <c r="AU782" s="4" t="s">
        <v>456</v>
      </c>
      <c r="AV782" s="4" t="s">
        <v>679</v>
      </c>
      <c r="AW782" s="4" t="s">
        <v>724</v>
      </c>
      <c r="AX782" s="4"/>
      <c r="AY782" s="4">
        <v>199828</v>
      </c>
      <c r="AZ782" s="4">
        <v>480720</v>
      </c>
      <c r="BA782" s="4" t="s">
        <v>22295</v>
      </c>
      <c r="BB782" s="4" t="s">
        <v>22296</v>
      </c>
      <c r="BC782" s="4">
        <v>40</v>
      </c>
      <c r="BD782" t="str">
        <f>IF(AND(ADHOC!$G$15="",ADHOC!$S$4=""),"",IF(ADHOC!$G$15&lt;&gt;"",IF(ADHOC!$G$15=LEFT(Domein!$AS782,LEN(ADHOC!$G$15)),MAX(Domein!BD$1:'Domein'!BD781)+1,""),IF(ADHOC!$S$4=LEFT(Domein!$AS782,LEN(ADHOC!$S$4)),MAX(Domein!BD$1:'Domein'!BD781)+1,"")))</f>
        <v/>
      </c>
      <c r="BE782" t="str">
        <f t="shared" si="12"/>
        <v/>
      </c>
    </row>
    <row r="783" spans="20:57" x14ac:dyDescent="0.2">
      <c r="T783" s="4"/>
      <c r="AS783" s="4" t="s">
        <v>1277</v>
      </c>
      <c r="AT783" s="4" t="s">
        <v>1278</v>
      </c>
      <c r="AU783" s="4" t="s">
        <v>456</v>
      </c>
      <c r="AV783" s="4" t="s">
        <v>679</v>
      </c>
      <c r="AW783" s="4" t="s">
        <v>724</v>
      </c>
      <c r="AX783" s="4"/>
      <c r="AY783" s="4">
        <v>185651</v>
      </c>
      <c r="AZ783" s="4">
        <v>495407</v>
      </c>
      <c r="BA783" s="4" t="s">
        <v>22297</v>
      </c>
      <c r="BB783" s="4" t="s">
        <v>22298</v>
      </c>
      <c r="BC783" s="4">
        <v>40</v>
      </c>
      <c r="BD783" t="str">
        <f>IF(AND(ADHOC!$G$15="",ADHOC!$S$4=""),"",IF(ADHOC!$G$15&lt;&gt;"",IF(ADHOC!$G$15=LEFT(Domein!$AS783,LEN(ADHOC!$G$15)),MAX(Domein!BD$1:'Domein'!BD782)+1,""),IF(ADHOC!$S$4=LEFT(Domein!$AS783,LEN(ADHOC!$S$4)),MAX(Domein!BD$1:'Domein'!BD782)+1,"")))</f>
        <v/>
      </c>
      <c r="BE783" t="str">
        <f t="shared" si="12"/>
        <v/>
      </c>
    </row>
    <row r="784" spans="20:57" x14ac:dyDescent="0.2">
      <c r="T784" s="4"/>
      <c r="AS784" s="4" t="s">
        <v>11504</v>
      </c>
      <c r="AT784" s="4" t="s">
        <v>11505</v>
      </c>
      <c r="AU784" s="4" t="s">
        <v>456</v>
      </c>
      <c r="AV784" s="4" t="s">
        <v>679</v>
      </c>
      <c r="AW784" s="4" t="s">
        <v>724</v>
      </c>
      <c r="AX784" s="4"/>
      <c r="AY784" s="4">
        <v>186373</v>
      </c>
      <c r="AZ784" s="4">
        <v>497801</v>
      </c>
      <c r="BA784" s="4" t="s">
        <v>22299</v>
      </c>
      <c r="BB784" s="4" t="s">
        <v>22300</v>
      </c>
      <c r="BC784" s="4">
        <v>40</v>
      </c>
      <c r="BD784" t="str">
        <f>IF(AND(ADHOC!$G$15="",ADHOC!$S$4=""),"",IF(ADHOC!$G$15&lt;&gt;"",IF(ADHOC!$G$15=LEFT(Domein!$AS784,LEN(ADHOC!$G$15)),MAX(Domein!BD$1:'Domein'!BD783)+1,""),IF(ADHOC!$S$4=LEFT(Domein!$AS784,LEN(ADHOC!$S$4)),MAX(Domein!BD$1:'Domein'!BD783)+1,"")))</f>
        <v/>
      </c>
      <c r="BE784" t="str">
        <f t="shared" si="12"/>
        <v/>
      </c>
    </row>
    <row r="785" spans="20:57" x14ac:dyDescent="0.2">
      <c r="T785" s="4"/>
      <c r="AS785" s="4" t="s">
        <v>11133</v>
      </c>
      <c r="AT785" s="4" t="s">
        <v>11134</v>
      </c>
      <c r="AU785" s="4" t="s">
        <v>456</v>
      </c>
      <c r="AV785" s="4" t="s">
        <v>679</v>
      </c>
      <c r="AW785" s="4" t="s">
        <v>724</v>
      </c>
      <c r="AX785" s="4"/>
      <c r="AY785" s="4">
        <v>190009</v>
      </c>
      <c r="AZ785" s="4">
        <v>495883</v>
      </c>
      <c r="BA785" s="4" t="s">
        <v>22301</v>
      </c>
      <c r="BB785" s="4" t="s">
        <v>22302</v>
      </c>
      <c r="BC785" s="4">
        <v>40</v>
      </c>
      <c r="BD785" t="str">
        <f>IF(AND(ADHOC!$G$15="",ADHOC!$S$4=""),"",IF(ADHOC!$G$15&lt;&gt;"",IF(ADHOC!$G$15=LEFT(Domein!$AS785,LEN(ADHOC!$G$15)),MAX(Domein!BD$1:'Domein'!BD784)+1,""),IF(ADHOC!$S$4=LEFT(Domein!$AS785,LEN(ADHOC!$S$4)),MAX(Domein!BD$1:'Domein'!BD784)+1,"")))</f>
        <v/>
      </c>
      <c r="BE785" t="str">
        <f t="shared" si="12"/>
        <v/>
      </c>
    </row>
    <row r="786" spans="20:57" x14ac:dyDescent="0.2">
      <c r="T786" s="4"/>
      <c r="AS786" s="4" t="s">
        <v>36879</v>
      </c>
      <c r="AT786" s="4" t="s">
        <v>36880</v>
      </c>
      <c r="AU786" s="4" t="s">
        <v>456</v>
      </c>
      <c r="AV786" s="4" t="s">
        <v>680</v>
      </c>
      <c r="AW786" s="4" t="s">
        <v>724</v>
      </c>
      <c r="AX786" s="4"/>
      <c r="AY786" s="4">
        <v>196475</v>
      </c>
      <c r="AZ786" s="4">
        <v>498548</v>
      </c>
      <c r="BA786" s="4" t="s">
        <v>36881</v>
      </c>
      <c r="BB786" s="4" t="s">
        <v>36882</v>
      </c>
      <c r="BC786" s="4">
        <v>40</v>
      </c>
      <c r="BD786" t="str">
        <f>IF(AND(ADHOC!$G$15="",ADHOC!$S$4=""),"",IF(ADHOC!$G$15&lt;&gt;"",IF(ADHOC!$G$15=LEFT(Domein!$AS786,LEN(ADHOC!$G$15)),MAX(Domein!BD$1:'Domein'!BD785)+1,""),IF(ADHOC!$S$4=LEFT(Domein!$AS786,LEN(ADHOC!$S$4)),MAX(Domein!BD$1:'Domein'!BD785)+1,"")))</f>
        <v/>
      </c>
      <c r="BE786" t="str">
        <f t="shared" si="12"/>
        <v/>
      </c>
    </row>
    <row r="787" spans="20:57" x14ac:dyDescent="0.2">
      <c r="T787" s="4"/>
      <c r="AS787" s="4" t="s">
        <v>1279</v>
      </c>
      <c r="AT787" s="4" t="s">
        <v>11135</v>
      </c>
      <c r="AU787" s="4" t="s">
        <v>456</v>
      </c>
      <c r="AV787" s="4" t="s">
        <v>679</v>
      </c>
      <c r="AW787" s="4" t="s">
        <v>724</v>
      </c>
      <c r="AX787" s="4"/>
      <c r="AY787" s="4">
        <v>189564</v>
      </c>
      <c r="AZ787" s="4">
        <v>501974</v>
      </c>
      <c r="BA787" s="4" t="s">
        <v>22303</v>
      </c>
      <c r="BB787" s="4" t="s">
        <v>22304</v>
      </c>
      <c r="BC787" s="4">
        <v>40</v>
      </c>
      <c r="BD787" t="str">
        <f>IF(AND(ADHOC!$G$15="",ADHOC!$S$4=""),"",IF(ADHOC!$G$15&lt;&gt;"",IF(ADHOC!$G$15=LEFT(Domein!$AS787,LEN(ADHOC!$G$15)),MAX(Domein!BD$1:'Domein'!BD786)+1,""),IF(ADHOC!$S$4=LEFT(Domein!$AS787,LEN(ADHOC!$S$4)),MAX(Domein!BD$1:'Domein'!BD786)+1,"")))</f>
        <v/>
      </c>
      <c r="BE787" t="str">
        <f t="shared" si="12"/>
        <v/>
      </c>
    </row>
    <row r="788" spans="20:57" x14ac:dyDescent="0.2">
      <c r="T788" s="4"/>
      <c r="AS788" s="4" t="s">
        <v>1280</v>
      </c>
      <c r="AT788" s="4" t="s">
        <v>1281</v>
      </c>
      <c r="AU788" s="4" t="s">
        <v>456</v>
      </c>
      <c r="AV788" s="4" t="s">
        <v>679</v>
      </c>
      <c r="AW788" s="4" t="s">
        <v>724</v>
      </c>
      <c r="AX788" s="4"/>
      <c r="AY788" s="4">
        <v>189353</v>
      </c>
      <c r="AZ788" s="4">
        <v>502767</v>
      </c>
      <c r="BA788" s="4" t="s">
        <v>22305</v>
      </c>
      <c r="BB788" s="4" t="s">
        <v>22306</v>
      </c>
      <c r="BC788" s="4">
        <v>40</v>
      </c>
      <c r="BD788" t="str">
        <f>IF(AND(ADHOC!$G$15="",ADHOC!$S$4=""),"",IF(ADHOC!$G$15&lt;&gt;"",IF(ADHOC!$G$15=LEFT(Domein!$AS788,LEN(ADHOC!$G$15)),MAX(Domein!BD$1:'Domein'!BD787)+1,""),IF(ADHOC!$S$4=LEFT(Domein!$AS788,LEN(ADHOC!$S$4)),MAX(Domein!BD$1:'Domein'!BD787)+1,"")))</f>
        <v/>
      </c>
      <c r="BE788" t="str">
        <f t="shared" si="12"/>
        <v/>
      </c>
    </row>
    <row r="789" spans="20:57" x14ac:dyDescent="0.2">
      <c r="T789" s="4"/>
      <c r="AS789" s="4" t="s">
        <v>7693</v>
      </c>
      <c r="AT789" s="4" t="s">
        <v>7694</v>
      </c>
      <c r="AU789" s="4" t="s">
        <v>456</v>
      </c>
      <c r="AV789" s="4" t="s">
        <v>7511</v>
      </c>
      <c r="AW789" s="4" t="s">
        <v>724</v>
      </c>
      <c r="AX789" s="4"/>
      <c r="AY789" s="4">
        <v>193446</v>
      </c>
      <c r="AZ789" s="4">
        <v>494697</v>
      </c>
      <c r="BA789" s="4" t="s">
        <v>22307</v>
      </c>
      <c r="BB789" s="4" t="s">
        <v>22308</v>
      </c>
      <c r="BC789" s="4">
        <v>40</v>
      </c>
      <c r="BD789" t="str">
        <f>IF(AND(ADHOC!$G$15="",ADHOC!$S$4=""),"",IF(ADHOC!$G$15&lt;&gt;"",IF(ADHOC!$G$15=LEFT(Domein!$AS789,LEN(ADHOC!$G$15)),MAX(Domein!BD$1:'Domein'!BD788)+1,""),IF(ADHOC!$S$4=LEFT(Domein!$AS789,LEN(ADHOC!$S$4)),MAX(Domein!BD$1:'Domein'!BD788)+1,"")))</f>
        <v/>
      </c>
      <c r="BE789" t="str">
        <f t="shared" si="12"/>
        <v/>
      </c>
    </row>
    <row r="790" spans="20:57" x14ac:dyDescent="0.2">
      <c r="T790" s="4"/>
      <c r="AS790" s="4" t="s">
        <v>1282</v>
      </c>
      <c r="AT790" s="4" t="s">
        <v>1283</v>
      </c>
      <c r="AU790" s="4" t="s">
        <v>456</v>
      </c>
      <c r="AV790" s="4" t="s">
        <v>679</v>
      </c>
      <c r="AW790" s="4" t="s">
        <v>724</v>
      </c>
      <c r="AX790" s="4"/>
      <c r="AY790" s="4">
        <v>188144</v>
      </c>
      <c r="AZ790" s="4">
        <v>503266</v>
      </c>
      <c r="BA790" s="4" t="s">
        <v>22309</v>
      </c>
      <c r="BB790" s="4" t="s">
        <v>22310</v>
      </c>
      <c r="BC790" s="4">
        <v>40</v>
      </c>
      <c r="BD790" t="str">
        <f>IF(AND(ADHOC!$G$15="",ADHOC!$S$4=""),"",IF(ADHOC!$G$15&lt;&gt;"",IF(ADHOC!$G$15=LEFT(Domein!$AS790,LEN(ADHOC!$G$15)),MAX(Domein!BD$1:'Domein'!BD789)+1,""),IF(ADHOC!$S$4=LEFT(Domein!$AS790,LEN(ADHOC!$S$4)),MAX(Domein!BD$1:'Domein'!BD789)+1,"")))</f>
        <v/>
      </c>
      <c r="BE790" t="str">
        <f t="shared" si="12"/>
        <v/>
      </c>
    </row>
    <row r="791" spans="20:57" x14ac:dyDescent="0.2">
      <c r="T791" s="4"/>
      <c r="AS791" s="4" t="s">
        <v>1284</v>
      </c>
      <c r="AT791" s="4" t="s">
        <v>11136</v>
      </c>
      <c r="AU791" s="4" t="s">
        <v>456</v>
      </c>
      <c r="AV791" s="4" t="s">
        <v>679</v>
      </c>
      <c r="AW791" s="4" t="s">
        <v>724</v>
      </c>
      <c r="AX791" s="4"/>
      <c r="AY791" s="4">
        <v>189369</v>
      </c>
      <c r="AZ791" s="4">
        <v>502782</v>
      </c>
      <c r="BA791" s="4" t="s">
        <v>22311</v>
      </c>
      <c r="BB791" s="4" t="s">
        <v>22312</v>
      </c>
      <c r="BC791" s="4">
        <v>40</v>
      </c>
      <c r="BD791" t="str">
        <f>IF(AND(ADHOC!$G$15="",ADHOC!$S$4=""),"",IF(ADHOC!$G$15&lt;&gt;"",IF(ADHOC!$G$15=LEFT(Domein!$AS791,LEN(ADHOC!$G$15)),MAX(Domein!BD$1:'Domein'!BD790)+1,""),IF(ADHOC!$S$4=LEFT(Domein!$AS791,LEN(ADHOC!$S$4)),MAX(Domein!BD$1:'Domein'!BD790)+1,"")))</f>
        <v/>
      </c>
      <c r="BE791" t="str">
        <f t="shared" si="12"/>
        <v/>
      </c>
    </row>
    <row r="792" spans="20:57" x14ac:dyDescent="0.2">
      <c r="T792" s="4"/>
      <c r="AS792" s="4" t="s">
        <v>31791</v>
      </c>
      <c r="AT792" s="4" t="s">
        <v>31792</v>
      </c>
      <c r="AU792" s="4" t="s">
        <v>456</v>
      </c>
      <c r="AV792" s="4" t="s">
        <v>679</v>
      </c>
      <c r="AW792" s="4" t="s">
        <v>724</v>
      </c>
      <c r="AX792" s="4"/>
      <c r="AY792" s="4">
        <v>186598</v>
      </c>
      <c r="AZ792" s="4">
        <v>500482</v>
      </c>
      <c r="BA792" s="4" t="s">
        <v>31793</v>
      </c>
      <c r="BB792" s="4" t="s">
        <v>31794</v>
      </c>
      <c r="BC792" s="4">
        <v>40</v>
      </c>
      <c r="BD792" t="str">
        <f>IF(AND(ADHOC!$G$15="",ADHOC!$S$4=""),"",IF(ADHOC!$G$15&lt;&gt;"",IF(ADHOC!$G$15=LEFT(Domein!$AS792,LEN(ADHOC!$G$15)),MAX(Domein!BD$1:'Domein'!BD791)+1,""),IF(ADHOC!$S$4=LEFT(Domein!$AS792,LEN(ADHOC!$S$4)),MAX(Domein!BD$1:'Domein'!BD791)+1,"")))</f>
        <v/>
      </c>
      <c r="BE792" t="str">
        <f t="shared" si="12"/>
        <v/>
      </c>
    </row>
    <row r="793" spans="20:57" x14ac:dyDescent="0.2">
      <c r="T793" s="4"/>
      <c r="AS793" s="4" t="s">
        <v>1285</v>
      </c>
      <c r="AT793" s="4" t="s">
        <v>1286</v>
      </c>
      <c r="AU793" s="4" t="s">
        <v>456</v>
      </c>
      <c r="AV793" s="4" t="s">
        <v>679</v>
      </c>
      <c r="AW793" s="4" t="s">
        <v>724</v>
      </c>
      <c r="AX793" s="4"/>
      <c r="AY793" s="4">
        <v>183574</v>
      </c>
      <c r="AZ793" s="4">
        <v>492966</v>
      </c>
      <c r="BA793" s="4" t="s">
        <v>22313</v>
      </c>
      <c r="BB793" s="4" t="s">
        <v>22314</v>
      </c>
      <c r="BC793" s="4">
        <v>40</v>
      </c>
      <c r="BD793" t="str">
        <f>IF(AND(ADHOC!$G$15="",ADHOC!$S$4=""),"",IF(ADHOC!$G$15&lt;&gt;"",IF(ADHOC!$G$15=LEFT(Domein!$AS793,LEN(ADHOC!$G$15)),MAX(Domein!BD$1:'Domein'!BD792)+1,""),IF(ADHOC!$S$4=LEFT(Domein!$AS793,LEN(ADHOC!$S$4)),MAX(Domein!BD$1:'Domein'!BD792)+1,"")))</f>
        <v/>
      </c>
      <c r="BE793" t="str">
        <f t="shared" si="12"/>
        <v/>
      </c>
    </row>
    <row r="794" spans="20:57" x14ac:dyDescent="0.2">
      <c r="T794" s="4"/>
      <c r="AS794" s="4" t="s">
        <v>1287</v>
      </c>
      <c r="AT794" s="4" t="s">
        <v>1288</v>
      </c>
      <c r="AU794" s="4" t="s">
        <v>456</v>
      </c>
      <c r="AV794" s="4" t="s">
        <v>679</v>
      </c>
      <c r="AW794" s="4" t="s">
        <v>724</v>
      </c>
      <c r="AX794" s="4"/>
      <c r="AY794" s="4">
        <v>182001</v>
      </c>
      <c r="AZ794" s="4">
        <v>492217</v>
      </c>
      <c r="BA794" s="4" t="s">
        <v>22315</v>
      </c>
      <c r="BB794" s="4" t="s">
        <v>22316</v>
      </c>
      <c r="BC794" s="4">
        <v>40</v>
      </c>
      <c r="BD794" t="str">
        <f>IF(AND(ADHOC!$G$15="",ADHOC!$S$4=""),"",IF(ADHOC!$G$15&lt;&gt;"",IF(ADHOC!$G$15=LEFT(Domein!$AS794,LEN(ADHOC!$G$15)),MAX(Domein!BD$1:'Domein'!BD793)+1,""),IF(ADHOC!$S$4=LEFT(Domein!$AS794,LEN(ADHOC!$S$4)),MAX(Domein!BD$1:'Domein'!BD793)+1,"")))</f>
        <v/>
      </c>
      <c r="BE794" t="str">
        <f t="shared" si="12"/>
        <v/>
      </c>
    </row>
    <row r="795" spans="20:57" x14ac:dyDescent="0.2">
      <c r="T795" s="4"/>
      <c r="AS795" s="4" t="s">
        <v>1289</v>
      </c>
      <c r="AT795" s="4" t="s">
        <v>1290</v>
      </c>
      <c r="AU795" s="4" t="s">
        <v>456</v>
      </c>
      <c r="AV795" s="4" t="s">
        <v>679</v>
      </c>
      <c r="AW795" s="4" t="s">
        <v>724</v>
      </c>
      <c r="AX795" s="4"/>
      <c r="AY795" s="4">
        <v>181763</v>
      </c>
      <c r="AZ795" s="4">
        <v>492089</v>
      </c>
      <c r="BA795" s="4" t="s">
        <v>22317</v>
      </c>
      <c r="BB795" s="4" t="s">
        <v>22318</v>
      </c>
      <c r="BC795" s="4">
        <v>40</v>
      </c>
      <c r="BD795" t="str">
        <f>IF(AND(ADHOC!$G$15="",ADHOC!$S$4=""),"",IF(ADHOC!$G$15&lt;&gt;"",IF(ADHOC!$G$15=LEFT(Domein!$AS795,LEN(ADHOC!$G$15)),MAX(Domein!BD$1:'Domein'!BD794)+1,""),IF(ADHOC!$S$4=LEFT(Domein!$AS795,LEN(ADHOC!$S$4)),MAX(Domein!BD$1:'Domein'!BD794)+1,"")))</f>
        <v/>
      </c>
      <c r="BE795" t="str">
        <f t="shared" si="12"/>
        <v/>
      </c>
    </row>
    <row r="796" spans="20:57" x14ac:dyDescent="0.2">
      <c r="T796" s="4"/>
      <c r="AS796" s="4" t="s">
        <v>1291</v>
      </c>
      <c r="AT796" s="4" t="s">
        <v>1292</v>
      </c>
      <c r="AU796" s="4" t="s">
        <v>456</v>
      </c>
      <c r="AV796" s="4" t="s">
        <v>679</v>
      </c>
      <c r="AW796" s="4" t="s">
        <v>724</v>
      </c>
      <c r="AX796" s="4"/>
      <c r="AY796" s="4">
        <v>181006</v>
      </c>
      <c r="AZ796" s="4">
        <v>491385</v>
      </c>
      <c r="BA796" s="4" t="s">
        <v>22319</v>
      </c>
      <c r="BB796" s="4" t="s">
        <v>22320</v>
      </c>
      <c r="BC796" s="4">
        <v>40</v>
      </c>
      <c r="BD796" t="str">
        <f>IF(AND(ADHOC!$G$15="",ADHOC!$S$4=""),"",IF(ADHOC!$G$15&lt;&gt;"",IF(ADHOC!$G$15=LEFT(Domein!$AS796,LEN(ADHOC!$G$15)),MAX(Domein!BD$1:'Domein'!BD795)+1,""),IF(ADHOC!$S$4=LEFT(Domein!$AS796,LEN(ADHOC!$S$4)),MAX(Domein!BD$1:'Domein'!BD795)+1,"")))</f>
        <v/>
      </c>
      <c r="BE796" t="str">
        <f t="shared" si="12"/>
        <v/>
      </c>
    </row>
    <row r="797" spans="20:57" x14ac:dyDescent="0.2">
      <c r="T797" s="4"/>
      <c r="AS797" s="4" t="s">
        <v>1293</v>
      </c>
      <c r="AT797" s="4" t="s">
        <v>1295</v>
      </c>
      <c r="AU797" s="4" t="s">
        <v>456</v>
      </c>
      <c r="AV797" s="4" t="s">
        <v>679</v>
      </c>
      <c r="AW797" s="4" t="s">
        <v>724</v>
      </c>
      <c r="AX797" s="4"/>
      <c r="AY797" s="4">
        <v>179070</v>
      </c>
      <c r="AZ797" s="4">
        <v>489101</v>
      </c>
      <c r="BA797" s="4" t="s">
        <v>22321</v>
      </c>
      <c r="BB797" s="4" t="s">
        <v>22322</v>
      </c>
      <c r="BC797" s="4">
        <v>40</v>
      </c>
      <c r="BD797" t="str">
        <f>IF(AND(ADHOC!$G$15="",ADHOC!$S$4=""),"",IF(ADHOC!$G$15&lt;&gt;"",IF(ADHOC!$G$15=LEFT(Domein!$AS797,LEN(ADHOC!$G$15)),MAX(Domein!BD$1:'Domein'!BD796)+1,""),IF(ADHOC!$S$4=LEFT(Domein!$AS797,LEN(ADHOC!$S$4)),MAX(Domein!BD$1:'Domein'!BD796)+1,"")))</f>
        <v/>
      </c>
      <c r="BE797" t="str">
        <f t="shared" si="12"/>
        <v/>
      </c>
    </row>
    <row r="798" spans="20:57" x14ac:dyDescent="0.2">
      <c r="T798" s="4"/>
      <c r="AS798" s="4" t="s">
        <v>1294</v>
      </c>
      <c r="AT798" s="4" t="s">
        <v>1295</v>
      </c>
      <c r="AU798" s="4" t="s">
        <v>456</v>
      </c>
      <c r="AV798" s="4" t="s">
        <v>679</v>
      </c>
      <c r="AW798" s="4" t="s">
        <v>724</v>
      </c>
      <c r="AX798" s="4"/>
      <c r="AY798" s="4">
        <v>178534</v>
      </c>
      <c r="AZ798" s="4">
        <v>489152</v>
      </c>
      <c r="BA798" s="4" t="s">
        <v>22323</v>
      </c>
      <c r="BB798" s="4" t="s">
        <v>22324</v>
      </c>
      <c r="BC798" s="4">
        <v>40</v>
      </c>
      <c r="BD798" t="str">
        <f>IF(AND(ADHOC!$G$15="",ADHOC!$S$4=""),"",IF(ADHOC!$G$15&lt;&gt;"",IF(ADHOC!$G$15=LEFT(Domein!$AS798,LEN(ADHOC!$G$15)),MAX(Domein!BD$1:'Domein'!BD797)+1,""),IF(ADHOC!$S$4=LEFT(Domein!$AS798,LEN(ADHOC!$S$4)),MAX(Domein!BD$1:'Domein'!BD797)+1,"")))</f>
        <v/>
      </c>
      <c r="BE798" t="str">
        <f t="shared" si="12"/>
        <v/>
      </c>
    </row>
    <row r="799" spans="20:57" x14ac:dyDescent="0.2">
      <c r="T799" s="4"/>
      <c r="AS799" s="4" t="s">
        <v>7695</v>
      </c>
      <c r="AT799" s="4" t="s">
        <v>7696</v>
      </c>
      <c r="AU799" s="4" t="s">
        <v>456</v>
      </c>
      <c r="AV799" s="4" t="s">
        <v>7511</v>
      </c>
      <c r="AW799" s="4" t="s">
        <v>724</v>
      </c>
      <c r="AX799" s="4"/>
      <c r="AY799" s="4">
        <v>184391</v>
      </c>
      <c r="AZ799" s="4">
        <v>487496</v>
      </c>
      <c r="BA799" s="4" t="s">
        <v>22325</v>
      </c>
      <c r="BB799" s="4" t="s">
        <v>22326</v>
      </c>
      <c r="BC799" s="4">
        <v>40</v>
      </c>
      <c r="BD799" t="str">
        <f>IF(AND(ADHOC!$G$15="",ADHOC!$S$4=""),"",IF(ADHOC!$G$15&lt;&gt;"",IF(ADHOC!$G$15=LEFT(Domein!$AS799,LEN(ADHOC!$G$15)),MAX(Domein!BD$1:'Domein'!BD798)+1,""),IF(ADHOC!$S$4=LEFT(Domein!$AS799,LEN(ADHOC!$S$4)),MAX(Domein!BD$1:'Domein'!BD798)+1,"")))</f>
        <v/>
      </c>
      <c r="BE799" t="str">
        <f t="shared" si="12"/>
        <v/>
      </c>
    </row>
    <row r="800" spans="20:57" x14ac:dyDescent="0.2">
      <c r="T800" s="4"/>
      <c r="AS800" s="4" t="s">
        <v>1296</v>
      </c>
      <c r="AT800" s="4" t="s">
        <v>1297</v>
      </c>
      <c r="AU800" s="4" t="s">
        <v>456</v>
      </c>
      <c r="AV800" s="4" t="s">
        <v>679</v>
      </c>
      <c r="AW800" s="4" t="s">
        <v>724</v>
      </c>
      <c r="AX800" s="4"/>
      <c r="AY800" s="4">
        <v>177971</v>
      </c>
      <c r="AZ800" s="4">
        <v>488774</v>
      </c>
      <c r="BA800" s="4" t="s">
        <v>22327</v>
      </c>
      <c r="BB800" s="4" t="s">
        <v>22328</v>
      </c>
      <c r="BC800" s="4">
        <v>40</v>
      </c>
      <c r="BD800" t="str">
        <f>IF(AND(ADHOC!$G$15="",ADHOC!$S$4=""),"",IF(ADHOC!$G$15&lt;&gt;"",IF(ADHOC!$G$15=LEFT(Domein!$AS800,LEN(ADHOC!$G$15)),MAX(Domein!BD$1:'Domein'!BD799)+1,""),IF(ADHOC!$S$4=LEFT(Domein!$AS800,LEN(ADHOC!$S$4)),MAX(Domein!BD$1:'Domein'!BD799)+1,"")))</f>
        <v/>
      </c>
      <c r="BE800" t="str">
        <f t="shared" si="12"/>
        <v/>
      </c>
    </row>
    <row r="801" spans="20:57" x14ac:dyDescent="0.2">
      <c r="T801" s="4"/>
      <c r="AS801" s="4" t="s">
        <v>11506</v>
      </c>
      <c r="AT801" s="4" t="s">
        <v>11507</v>
      </c>
      <c r="AU801" s="4" t="s">
        <v>456</v>
      </c>
      <c r="AV801" s="4" t="s">
        <v>679</v>
      </c>
      <c r="AW801" s="4" t="s">
        <v>724</v>
      </c>
      <c r="AX801" s="4"/>
      <c r="AY801" s="4">
        <v>177441</v>
      </c>
      <c r="AZ801" s="4">
        <v>488577</v>
      </c>
      <c r="BA801" s="4" t="s">
        <v>22329</v>
      </c>
      <c r="BB801" s="4" t="s">
        <v>22330</v>
      </c>
      <c r="BC801" s="4">
        <v>40</v>
      </c>
      <c r="BD801" t="str">
        <f>IF(AND(ADHOC!$G$15="",ADHOC!$S$4=""),"",IF(ADHOC!$G$15&lt;&gt;"",IF(ADHOC!$G$15=LEFT(Domein!$AS801,LEN(ADHOC!$G$15)),MAX(Domein!BD$1:'Domein'!BD800)+1,""),IF(ADHOC!$S$4=LEFT(Domein!$AS801,LEN(ADHOC!$S$4)),MAX(Domein!BD$1:'Domein'!BD800)+1,"")))</f>
        <v/>
      </c>
      <c r="BE801" t="str">
        <f t="shared" si="12"/>
        <v/>
      </c>
    </row>
    <row r="802" spans="20:57" x14ac:dyDescent="0.2">
      <c r="T802" s="4"/>
      <c r="AS802" s="4" t="s">
        <v>11137</v>
      </c>
      <c r="AT802" s="4" t="s">
        <v>11138</v>
      </c>
      <c r="AU802" s="4" t="s">
        <v>456</v>
      </c>
      <c r="AV802" s="4" t="s">
        <v>679</v>
      </c>
      <c r="AW802" s="4" t="s">
        <v>724</v>
      </c>
      <c r="AX802" s="4"/>
      <c r="AY802" s="4">
        <v>178844</v>
      </c>
      <c r="AZ802" s="4">
        <v>477532</v>
      </c>
      <c r="BA802" s="4" t="s">
        <v>22331</v>
      </c>
      <c r="BB802" s="4" t="s">
        <v>22332</v>
      </c>
      <c r="BC802" s="4">
        <v>40</v>
      </c>
      <c r="BD802" t="str">
        <f>IF(AND(ADHOC!$G$15="",ADHOC!$S$4=""),"",IF(ADHOC!$G$15&lt;&gt;"",IF(ADHOC!$G$15=LEFT(Domein!$AS802,LEN(ADHOC!$G$15)),MAX(Domein!BD$1:'Domein'!BD801)+1,""),IF(ADHOC!$S$4=LEFT(Domein!$AS802,LEN(ADHOC!$S$4)),MAX(Domein!BD$1:'Domein'!BD801)+1,"")))</f>
        <v/>
      </c>
      <c r="BE802" t="str">
        <f t="shared" si="12"/>
        <v/>
      </c>
    </row>
    <row r="803" spans="20:57" x14ac:dyDescent="0.2">
      <c r="T803" s="4"/>
      <c r="AS803" s="4" t="s">
        <v>1298</v>
      </c>
      <c r="AT803" s="4" t="s">
        <v>1299</v>
      </c>
      <c r="AU803" s="4" t="s">
        <v>456</v>
      </c>
      <c r="AV803" s="4" t="s">
        <v>679</v>
      </c>
      <c r="AW803" s="4" t="s">
        <v>724</v>
      </c>
      <c r="AX803" s="4"/>
      <c r="AY803" s="4">
        <v>175564</v>
      </c>
      <c r="AZ803" s="4">
        <v>486614</v>
      </c>
      <c r="BA803" s="4" t="s">
        <v>22333</v>
      </c>
      <c r="BB803" s="4" t="s">
        <v>22334</v>
      </c>
      <c r="BC803" s="4">
        <v>40</v>
      </c>
      <c r="BD803" t="str">
        <f>IF(AND(ADHOC!$G$15="",ADHOC!$S$4=""),"",IF(ADHOC!$G$15&lt;&gt;"",IF(ADHOC!$G$15=LEFT(Domein!$AS803,LEN(ADHOC!$G$15)),MAX(Domein!BD$1:'Domein'!BD802)+1,""),IF(ADHOC!$S$4=LEFT(Domein!$AS803,LEN(ADHOC!$S$4)),MAX(Domein!BD$1:'Domein'!BD802)+1,"")))</f>
        <v/>
      </c>
      <c r="BE803" t="str">
        <f t="shared" si="12"/>
        <v/>
      </c>
    </row>
    <row r="804" spans="20:57" x14ac:dyDescent="0.2">
      <c r="T804" s="4"/>
      <c r="AS804" s="4" t="s">
        <v>34755</v>
      </c>
      <c r="AT804" s="4" t="s">
        <v>34756</v>
      </c>
      <c r="AU804" s="4" t="s">
        <v>456</v>
      </c>
      <c r="AV804" s="4" t="s">
        <v>679</v>
      </c>
      <c r="AW804" s="4" t="s">
        <v>724</v>
      </c>
      <c r="AX804" s="4"/>
      <c r="AY804" s="4">
        <v>179974</v>
      </c>
      <c r="AZ804" s="4">
        <v>473465</v>
      </c>
      <c r="BA804" s="4" t="s">
        <v>34757</v>
      </c>
      <c r="BB804" s="4" t="s">
        <v>34758</v>
      </c>
      <c r="BC804" s="4">
        <v>40</v>
      </c>
      <c r="BD804" t="str">
        <f>IF(AND(ADHOC!$G$15="",ADHOC!$S$4=""),"",IF(ADHOC!$G$15&lt;&gt;"",IF(ADHOC!$G$15=LEFT(Domein!$AS804,LEN(ADHOC!$G$15)),MAX(Domein!BD$1:'Domein'!BD803)+1,""),IF(ADHOC!$S$4=LEFT(Domein!$AS804,LEN(ADHOC!$S$4)),MAX(Domein!BD$1:'Domein'!BD803)+1,"")))</f>
        <v/>
      </c>
      <c r="BE804" t="str">
        <f t="shared" si="12"/>
        <v/>
      </c>
    </row>
    <row r="805" spans="20:57" x14ac:dyDescent="0.2">
      <c r="T805" s="4"/>
      <c r="AS805" s="4" t="s">
        <v>34759</v>
      </c>
      <c r="AT805" s="4" t="s">
        <v>34760</v>
      </c>
      <c r="AU805" s="4" t="s">
        <v>456</v>
      </c>
      <c r="AV805" s="4" t="s">
        <v>679</v>
      </c>
      <c r="AW805" s="4" t="s">
        <v>724</v>
      </c>
      <c r="AX805" s="4"/>
      <c r="AY805" s="4">
        <v>179366</v>
      </c>
      <c r="AZ805" s="4">
        <v>475958</v>
      </c>
      <c r="BA805" s="4" t="s">
        <v>34761</v>
      </c>
      <c r="BB805" s="4" t="s">
        <v>23182</v>
      </c>
      <c r="BC805" s="4">
        <v>40</v>
      </c>
      <c r="BD805" t="str">
        <f>IF(AND(ADHOC!$G$15="",ADHOC!$S$4=""),"",IF(ADHOC!$G$15&lt;&gt;"",IF(ADHOC!$G$15=LEFT(Domein!$AS805,LEN(ADHOC!$G$15)),MAX(Domein!BD$1:'Domein'!BD804)+1,""),IF(ADHOC!$S$4=LEFT(Domein!$AS805,LEN(ADHOC!$S$4)),MAX(Domein!BD$1:'Domein'!BD804)+1,"")))</f>
        <v/>
      </c>
      <c r="BE805" t="str">
        <f t="shared" si="12"/>
        <v/>
      </c>
    </row>
    <row r="806" spans="20:57" x14ac:dyDescent="0.2">
      <c r="T806" s="4"/>
      <c r="AS806" s="4" t="s">
        <v>11139</v>
      </c>
      <c r="AT806" s="4" t="s">
        <v>11140</v>
      </c>
      <c r="AU806" s="4" t="s">
        <v>456</v>
      </c>
      <c r="AV806" s="4" t="s">
        <v>679</v>
      </c>
      <c r="AW806" s="4" t="s">
        <v>724</v>
      </c>
      <c r="AX806" s="4"/>
      <c r="AY806" s="4">
        <v>176699</v>
      </c>
      <c r="AZ806" s="4">
        <v>481815</v>
      </c>
      <c r="BA806" s="4" t="s">
        <v>22335</v>
      </c>
      <c r="BB806" s="4" t="s">
        <v>22336</v>
      </c>
      <c r="BC806" s="4">
        <v>40</v>
      </c>
      <c r="BD806" t="str">
        <f>IF(AND(ADHOC!$G$15="",ADHOC!$S$4=""),"",IF(ADHOC!$G$15&lt;&gt;"",IF(ADHOC!$G$15=LEFT(Domein!$AS806,LEN(ADHOC!$G$15)),MAX(Domein!BD$1:'Domein'!BD805)+1,""),IF(ADHOC!$S$4=LEFT(Domein!$AS806,LEN(ADHOC!$S$4)),MAX(Domein!BD$1:'Domein'!BD805)+1,"")))</f>
        <v/>
      </c>
      <c r="BE806" t="str">
        <f t="shared" si="12"/>
        <v/>
      </c>
    </row>
    <row r="807" spans="20:57" x14ac:dyDescent="0.2">
      <c r="T807" s="4"/>
      <c r="AS807" s="4" t="s">
        <v>34762</v>
      </c>
      <c r="AT807" s="4" t="s">
        <v>34763</v>
      </c>
      <c r="AU807" s="4" t="s">
        <v>456</v>
      </c>
      <c r="AV807" s="4" t="s">
        <v>679</v>
      </c>
      <c r="AW807" s="4" t="s">
        <v>724</v>
      </c>
      <c r="AX807" s="4"/>
      <c r="AY807" s="4">
        <v>178079</v>
      </c>
      <c r="AZ807" s="4">
        <v>479732</v>
      </c>
      <c r="BA807" s="4" t="s">
        <v>34764</v>
      </c>
      <c r="BB807" s="4" t="s">
        <v>34765</v>
      </c>
      <c r="BC807" s="4">
        <v>40</v>
      </c>
      <c r="BD807" t="str">
        <f>IF(AND(ADHOC!$G$15="",ADHOC!$S$4=""),"",IF(ADHOC!$G$15&lt;&gt;"",IF(ADHOC!$G$15=LEFT(Domein!$AS807,LEN(ADHOC!$G$15)),MAX(Domein!BD$1:'Domein'!BD806)+1,""),IF(ADHOC!$S$4=LEFT(Domein!$AS807,LEN(ADHOC!$S$4)),MAX(Domein!BD$1:'Domein'!BD806)+1,"")))</f>
        <v/>
      </c>
      <c r="BE807" t="str">
        <f t="shared" si="12"/>
        <v/>
      </c>
    </row>
    <row r="808" spans="20:57" x14ac:dyDescent="0.2">
      <c r="T808" s="4"/>
      <c r="AS808" s="4" t="s">
        <v>34766</v>
      </c>
      <c r="AT808" s="4" t="s">
        <v>34767</v>
      </c>
      <c r="AU808" s="4" t="s">
        <v>456</v>
      </c>
      <c r="AV808" s="4" t="s">
        <v>679</v>
      </c>
      <c r="AW808" s="4" t="s">
        <v>724</v>
      </c>
      <c r="AX808" s="4"/>
      <c r="AY808" s="4">
        <v>179002</v>
      </c>
      <c r="AZ808" s="4">
        <v>477656</v>
      </c>
      <c r="BA808" s="4" t="s">
        <v>26140</v>
      </c>
      <c r="BB808" s="4" t="s">
        <v>34768</v>
      </c>
      <c r="BC808" s="4">
        <v>40</v>
      </c>
      <c r="BD808" t="str">
        <f>IF(AND(ADHOC!$G$15="",ADHOC!$S$4=""),"",IF(ADHOC!$G$15&lt;&gt;"",IF(ADHOC!$G$15=LEFT(Domein!$AS808,LEN(ADHOC!$G$15)),MAX(Domein!BD$1:'Domein'!BD807)+1,""),IF(ADHOC!$S$4=LEFT(Domein!$AS808,LEN(ADHOC!$S$4)),MAX(Domein!BD$1:'Domein'!BD807)+1,"")))</f>
        <v/>
      </c>
      <c r="BE808" t="str">
        <f t="shared" si="12"/>
        <v/>
      </c>
    </row>
    <row r="809" spans="20:57" x14ac:dyDescent="0.2">
      <c r="T809" s="4"/>
      <c r="AS809" s="4" t="s">
        <v>34769</v>
      </c>
      <c r="AT809" s="4" t="s">
        <v>34770</v>
      </c>
      <c r="AU809" s="4" t="s">
        <v>456</v>
      </c>
      <c r="AV809" s="4" t="s">
        <v>679</v>
      </c>
      <c r="AW809" s="4" t="s">
        <v>724</v>
      </c>
      <c r="AX809" s="4"/>
      <c r="AY809" s="4">
        <v>178534</v>
      </c>
      <c r="AZ809" s="4">
        <v>477443</v>
      </c>
      <c r="BA809" s="4" t="s">
        <v>34771</v>
      </c>
      <c r="BB809" s="4" t="s">
        <v>34772</v>
      </c>
      <c r="BC809" s="4">
        <v>40</v>
      </c>
      <c r="BD809" t="str">
        <f>IF(AND(ADHOC!$G$15="",ADHOC!$S$4=""),"",IF(ADHOC!$G$15&lt;&gt;"",IF(ADHOC!$G$15=LEFT(Domein!$AS809,LEN(ADHOC!$G$15)),MAX(Domein!BD$1:'Domein'!BD808)+1,""),IF(ADHOC!$S$4=LEFT(Domein!$AS809,LEN(ADHOC!$S$4)),MAX(Domein!BD$1:'Domein'!BD808)+1,"")))</f>
        <v/>
      </c>
      <c r="BE809" t="str">
        <f t="shared" si="12"/>
        <v/>
      </c>
    </row>
    <row r="810" spans="20:57" x14ac:dyDescent="0.2">
      <c r="T810" s="4"/>
      <c r="AS810" s="4" t="s">
        <v>1300</v>
      </c>
      <c r="AT810" s="4" t="s">
        <v>11141</v>
      </c>
      <c r="AU810" s="4" t="s">
        <v>456</v>
      </c>
      <c r="AV810" s="4" t="s">
        <v>679</v>
      </c>
      <c r="AW810" s="4" t="s">
        <v>724</v>
      </c>
      <c r="AX810" s="4"/>
      <c r="AY810" s="4">
        <v>179949</v>
      </c>
      <c r="AZ810" s="4">
        <v>475022</v>
      </c>
      <c r="BA810" s="4" t="s">
        <v>22337</v>
      </c>
      <c r="BB810" s="4" t="s">
        <v>22338</v>
      </c>
      <c r="BC810" s="4">
        <v>40</v>
      </c>
      <c r="BD810" t="str">
        <f>IF(AND(ADHOC!$G$15="",ADHOC!$S$4=""),"",IF(ADHOC!$G$15&lt;&gt;"",IF(ADHOC!$G$15=LEFT(Domein!$AS810,LEN(ADHOC!$G$15)),MAX(Domein!BD$1:'Domein'!BD809)+1,""),IF(ADHOC!$S$4=LEFT(Domein!$AS810,LEN(ADHOC!$S$4)),MAX(Domein!BD$1:'Domein'!BD809)+1,"")))</f>
        <v/>
      </c>
      <c r="BE810" t="str">
        <f t="shared" si="12"/>
        <v/>
      </c>
    </row>
    <row r="811" spans="20:57" x14ac:dyDescent="0.2">
      <c r="T811" s="4"/>
      <c r="AS811" s="4" t="s">
        <v>1301</v>
      </c>
      <c r="AT811" s="4" t="s">
        <v>1302</v>
      </c>
      <c r="AU811" s="4" t="s">
        <v>456</v>
      </c>
      <c r="AV811" s="4" t="s">
        <v>679</v>
      </c>
      <c r="AW811" s="4" t="s">
        <v>724</v>
      </c>
      <c r="AX811" s="4"/>
      <c r="AY811" s="4">
        <v>184410</v>
      </c>
      <c r="AZ811" s="4">
        <v>494715</v>
      </c>
      <c r="BA811" s="4" t="s">
        <v>22339</v>
      </c>
      <c r="BB811" s="4" t="s">
        <v>22340</v>
      </c>
      <c r="BC811" s="4">
        <v>40</v>
      </c>
      <c r="BD811" t="str">
        <f>IF(AND(ADHOC!$G$15="",ADHOC!$S$4=""),"",IF(ADHOC!$G$15&lt;&gt;"",IF(ADHOC!$G$15=LEFT(Domein!$AS811,LEN(ADHOC!$G$15)),MAX(Domein!BD$1:'Domein'!BD810)+1,""),IF(ADHOC!$S$4=LEFT(Domein!$AS811,LEN(ADHOC!$S$4)),MAX(Domein!BD$1:'Domein'!BD810)+1,"")))</f>
        <v/>
      </c>
      <c r="BE811" t="str">
        <f t="shared" si="12"/>
        <v/>
      </c>
    </row>
    <row r="812" spans="20:57" x14ac:dyDescent="0.2">
      <c r="T812" s="4"/>
      <c r="AS812" s="4" t="s">
        <v>1304</v>
      </c>
      <c r="AT812" s="4" t="s">
        <v>1303</v>
      </c>
      <c r="AU812" s="4" t="s">
        <v>456</v>
      </c>
      <c r="AV812" s="4" t="s">
        <v>679</v>
      </c>
      <c r="AW812" s="4" t="s">
        <v>724</v>
      </c>
      <c r="AX812" s="4"/>
      <c r="AY812" s="4">
        <v>176444</v>
      </c>
      <c r="AZ812" s="4">
        <v>487996</v>
      </c>
      <c r="BA812" s="4" t="s">
        <v>22341</v>
      </c>
      <c r="BB812" s="4" t="s">
        <v>22342</v>
      </c>
      <c r="BC812" s="4">
        <v>40</v>
      </c>
      <c r="BD812" t="str">
        <f>IF(AND(ADHOC!$G$15="",ADHOC!$S$4=""),"",IF(ADHOC!$G$15&lt;&gt;"",IF(ADHOC!$G$15=LEFT(Domein!$AS812,LEN(ADHOC!$G$15)),MAX(Domein!BD$1:'Domein'!BD811)+1,""),IF(ADHOC!$S$4=LEFT(Domein!$AS812,LEN(ADHOC!$S$4)),MAX(Domein!BD$1:'Domein'!BD811)+1,"")))</f>
        <v/>
      </c>
      <c r="BE812" t="str">
        <f t="shared" si="12"/>
        <v/>
      </c>
    </row>
    <row r="813" spans="20:57" x14ac:dyDescent="0.2">
      <c r="T813" s="4"/>
      <c r="AS813" s="4" t="s">
        <v>1305</v>
      </c>
      <c r="AT813" s="4" t="s">
        <v>1306</v>
      </c>
      <c r="AU813" s="4" t="s">
        <v>456</v>
      </c>
      <c r="AV813" s="4" t="s">
        <v>679</v>
      </c>
      <c r="AW813" s="4" t="s">
        <v>724</v>
      </c>
      <c r="AX813" s="4"/>
      <c r="AY813" s="4">
        <v>177213</v>
      </c>
      <c r="AZ813" s="4">
        <v>488056</v>
      </c>
      <c r="BA813" s="4" t="s">
        <v>22343</v>
      </c>
      <c r="BB813" s="4" t="s">
        <v>22344</v>
      </c>
      <c r="BC813" s="4">
        <v>40</v>
      </c>
      <c r="BD813" t="str">
        <f>IF(AND(ADHOC!$G$15="",ADHOC!$S$4=""),"",IF(ADHOC!$G$15&lt;&gt;"",IF(ADHOC!$G$15=LEFT(Domein!$AS813,LEN(ADHOC!$G$15)),MAX(Domein!BD$1:'Domein'!BD812)+1,""),IF(ADHOC!$S$4=LEFT(Domein!$AS813,LEN(ADHOC!$S$4)),MAX(Domein!BD$1:'Domein'!BD812)+1,"")))</f>
        <v/>
      </c>
      <c r="BE813" t="str">
        <f t="shared" si="12"/>
        <v/>
      </c>
    </row>
    <row r="814" spans="20:57" x14ac:dyDescent="0.2">
      <c r="T814" s="4"/>
      <c r="AS814" s="4" t="s">
        <v>1307</v>
      </c>
      <c r="AT814" s="4" t="s">
        <v>1308</v>
      </c>
      <c r="AU814" s="4" t="s">
        <v>456</v>
      </c>
      <c r="AV814" s="4" t="s">
        <v>679</v>
      </c>
      <c r="AW814" s="4" t="s">
        <v>724</v>
      </c>
      <c r="AX814" s="4"/>
      <c r="AY814" s="4">
        <v>180612</v>
      </c>
      <c r="AZ814" s="4">
        <v>490309</v>
      </c>
      <c r="BA814" s="4" t="s">
        <v>22345</v>
      </c>
      <c r="BB814" s="4" t="s">
        <v>22346</v>
      </c>
      <c r="BC814" s="4">
        <v>40</v>
      </c>
      <c r="BD814" t="str">
        <f>IF(AND(ADHOC!$G$15="",ADHOC!$S$4=""),"",IF(ADHOC!$G$15&lt;&gt;"",IF(ADHOC!$G$15=LEFT(Domein!$AS814,LEN(ADHOC!$G$15)),MAX(Domein!BD$1:'Domein'!BD813)+1,""),IF(ADHOC!$S$4=LEFT(Domein!$AS814,LEN(ADHOC!$S$4)),MAX(Domein!BD$1:'Domein'!BD813)+1,"")))</f>
        <v/>
      </c>
      <c r="BE814" t="str">
        <f t="shared" si="12"/>
        <v/>
      </c>
    </row>
    <row r="815" spans="20:57" x14ac:dyDescent="0.2">
      <c r="T815" s="4"/>
      <c r="AS815" s="4" t="s">
        <v>1309</v>
      </c>
      <c r="AT815" s="4" t="s">
        <v>1310</v>
      </c>
      <c r="AU815" s="4" t="s">
        <v>456</v>
      </c>
      <c r="AV815" s="4" t="s">
        <v>679</v>
      </c>
      <c r="AW815" s="4" t="s">
        <v>724</v>
      </c>
      <c r="AX815" s="4"/>
      <c r="AY815" s="4">
        <v>185139</v>
      </c>
      <c r="AZ815" s="4">
        <v>495812</v>
      </c>
      <c r="BA815" s="4" t="s">
        <v>22347</v>
      </c>
      <c r="BB815" s="4" t="s">
        <v>22348</v>
      </c>
      <c r="BC815" s="4">
        <v>40</v>
      </c>
      <c r="BD815" t="str">
        <f>IF(AND(ADHOC!$G$15="",ADHOC!$S$4=""),"",IF(ADHOC!$G$15&lt;&gt;"",IF(ADHOC!$G$15=LEFT(Domein!$AS815,LEN(ADHOC!$G$15)),MAX(Domein!BD$1:'Domein'!BD814)+1,""),IF(ADHOC!$S$4=LEFT(Domein!$AS815,LEN(ADHOC!$S$4)),MAX(Domein!BD$1:'Domein'!BD814)+1,"")))</f>
        <v/>
      </c>
      <c r="BE815" t="str">
        <f t="shared" si="12"/>
        <v/>
      </c>
    </row>
    <row r="816" spans="20:57" x14ac:dyDescent="0.2">
      <c r="T816" s="4"/>
      <c r="AS816" s="4" t="s">
        <v>11808</v>
      </c>
      <c r="AT816" s="4" t="s">
        <v>11809</v>
      </c>
      <c r="AU816" s="4" t="s">
        <v>456</v>
      </c>
      <c r="AV816" s="4" t="s">
        <v>679</v>
      </c>
      <c r="AW816" s="4" t="s">
        <v>724</v>
      </c>
      <c r="AX816" s="4"/>
      <c r="AY816" s="4">
        <v>183404</v>
      </c>
      <c r="AZ816" s="4">
        <v>481600</v>
      </c>
      <c r="BA816" s="4" t="s">
        <v>22349</v>
      </c>
      <c r="BB816" s="4" t="s">
        <v>22350</v>
      </c>
      <c r="BC816" s="4">
        <v>40</v>
      </c>
      <c r="BD816" t="str">
        <f>IF(AND(ADHOC!$G$15="",ADHOC!$S$4=""),"",IF(ADHOC!$G$15&lt;&gt;"",IF(ADHOC!$G$15=LEFT(Domein!$AS816,LEN(ADHOC!$G$15)),MAX(Domein!BD$1:'Domein'!BD815)+1,""),IF(ADHOC!$S$4=LEFT(Domein!$AS816,LEN(ADHOC!$S$4)),MAX(Domein!BD$1:'Domein'!BD815)+1,"")))</f>
        <v/>
      </c>
      <c r="BE816" t="str">
        <f t="shared" si="12"/>
        <v/>
      </c>
    </row>
    <row r="817" spans="20:57" x14ac:dyDescent="0.2">
      <c r="T817" s="4"/>
      <c r="AS817" s="4" t="s">
        <v>11810</v>
      </c>
      <c r="AT817" s="4" t="s">
        <v>11811</v>
      </c>
      <c r="AU817" s="4" t="s">
        <v>456</v>
      </c>
      <c r="AV817" s="4" t="s">
        <v>679</v>
      </c>
      <c r="AW817" s="4" t="s">
        <v>724</v>
      </c>
      <c r="AX817" s="4"/>
      <c r="AY817" s="4">
        <v>183087</v>
      </c>
      <c r="AZ817" s="4">
        <v>485560</v>
      </c>
      <c r="BA817" s="4" t="s">
        <v>22351</v>
      </c>
      <c r="BB817" s="4" t="s">
        <v>22352</v>
      </c>
      <c r="BC817" s="4">
        <v>40</v>
      </c>
      <c r="BD817" t="str">
        <f>IF(AND(ADHOC!$G$15="",ADHOC!$S$4=""),"",IF(ADHOC!$G$15&lt;&gt;"",IF(ADHOC!$G$15=LEFT(Domein!$AS817,LEN(ADHOC!$G$15)),MAX(Domein!BD$1:'Domein'!BD816)+1,""),IF(ADHOC!$S$4=LEFT(Domein!$AS817,LEN(ADHOC!$S$4)),MAX(Domein!BD$1:'Domein'!BD816)+1,"")))</f>
        <v/>
      </c>
      <c r="BE817" t="str">
        <f t="shared" si="12"/>
        <v/>
      </c>
    </row>
    <row r="818" spans="20:57" x14ac:dyDescent="0.2">
      <c r="T818" s="4"/>
      <c r="AS818" s="4" t="s">
        <v>7697</v>
      </c>
      <c r="AT818" s="4" t="s">
        <v>7698</v>
      </c>
      <c r="AU818" s="4" t="s">
        <v>456</v>
      </c>
      <c r="AV818" s="4" t="s">
        <v>7511</v>
      </c>
      <c r="AW818" s="4" t="s">
        <v>724</v>
      </c>
      <c r="AX818" s="4"/>
      <c r="AY818" s="4">
        <v>182531</v>
      </c>
      <c r="AZ818" s="4">
        <v>485551</v>
      </c>
      <c r="BA818" s="4" t="s">
        <v>22353</v>
      </c>
      <c r="BB818" s="4" t="s">
        <v>22354</v>
      </c>
      <c r="BC818" s="4">
        <v>40</v>
      </c>
      <c r="BD818" t="str">
        <f>IF(AND(ADHOC!$G$15="",ADHOC!$S$4=""),"",IF(ADHOC!$G$15&lt;&gt;"",IF(ADHOC!$G$15=LEFT(Domein!$AS818,LEN(ADHOC!$G$15)),MAX(Domein!BD$1:'Domein'!BD817)+1,""),IF(ADHOC!$S$4=LEFT(Domein!$AS818,LEN(ADHOC!$S$4)),MAX(Domein!BD$1:'Domein'!BD817)+1,"")))</f>
        <v/>
      </c>
      <c r="BE818" t="str">
        <f t="shared" si="12"/>
        <v/>
      </c>
    </row>
    <row r="819" spans="20:57" x14ac:dyDescent="0.2">
      <c r="T819" s="4"/>
      <c r="AS819" s="4" t="s">
        <v>12076</v>
      </c>
      <c r="AT819" s="4" t="s">
        <v>12077</v>
      </c>
      <c r="AU819" s="4" t="s">
        <v>456</v>
      </c>
      <c r="AV819" s="4" t="s">
        <v>679</v>
      </c>
      <c r="AW819" s="4" t="s">
        <v>724</v>
      </c>
      <c r="AX819" s="4"/>
      <c r="AY819" s="4">
        <v>190661</v>
      </c>
      <c r="AZ819" s="4">
        <v>484001</v>
      </c>
      <c r="BA819" s="4" t="s">
        <v>22355</v>
      </c>
      <c r="BB819" s="4" t="s">
        <v>22356</v>
      </c>
      <c r="BC819" s="4">
        <v>40</v>
      </c>
      <c r="BD819" t="str">
        <f>IF(AND(ADHOC!$G$15="",ADHOC!$S$4=""),"",IF(ADHOC!$G$15&lt;&gt;"",IF(ADHOC!$G$15=LEFT(Domein!$AS819,LEN(ADHOC!$G$15)),MAX(Domein!BD$1:'Domein'!BD818)+1,""),IF(ADHOC!$S$4=LEFT(Domein!$AS819,LEN(ADHOC!$S$4)),MAX(Domein!BD$1:'Domein'!BD818)+1,"")))</f>
        <v/>
      </c>
      <c r="BE819" t="str">
        <f t="shared" si="12"/>
        <v/>
      </c>
    </row>
    <row r="820" spans="20:57" x14ac:dyDescent="0.2">
      <c r="T820" s="4"/>
      <c r="AS820" s="4" t="s">
        <v>1311</v>
      </c>
      <c r="AT820" s="4" t="s">
        <v>1312</v>
      </c>
      <c r="AU820" s="4" t="s">
        <v>456</v>
      </c>
      <c r="AV820" s="4" t="s">
        <v>679</v>
      </c>
      <c r="AW820" s="4" t="s">
        <v>724</v>
      </c>
      <c r="AX820" s="4"/>
      <c r="AY820" s="4">
        <v>169587</v>
      </c>
      <c r="AZ820" s="4">
        <v>482537</v>
      </c>
      <c r="BA820" s="4" t="s">
        <v>22357</v>
      </c>
      <c r="BB820" s="4" t="s">
        <v>22358</v>
      </c>
      <c r="BC820" s="4">
        <v>40</v>
      </c>
      <c r="BD820" t="str">
        <f>IF(AND(ADHOC!$G$15="",ADHOC!$S$4=""),"",IF(ADHOC!$G$15&lt;&gt;"",IF(ADHOC!$G$15=LEFT(Domein!$AS820,LEN(ADHOC!$G$15)),MAX(Domein!BD$1:'Domein'!BD819)+1,""),IF(ADHOC!$S$4=LEFT(Domein!$AS820,LEN(ADHOC!$S$4)),MAX(Domein!BD$1:'Domein'!BD819)+1,"")))</f>
        <v/>
      </c>
      <c r="BE820" t="str">
        <f t="shared" si="12"/>
        <v/>
      </c>
    </row>
    <row r="821" spans="20:57" x14ac:dyDescent="0.2">
      <c r="T821" s="4"/>
      <c r="AS821" s="4" t="s">
        <v>1313</v>
      </c>
      <c r="AT821" s="4" t="s">
        <v>1314</v>
      </c>
      <c r="AU821" s="4" t="s">
        <v>456</v>
      </c>
      <c r="AV821" s="4" t="s">
        <v>679</v>
      </c>
      <c r="AW821" s="4" t="s">
        <v>724</v>
      </c>
      <c r="AX821" s="4"/>
      <c r="AY821" s="4">
        <v>168151</v>
      </c>
      <c r="AZ821" s="4">
        <v>479383</v>
      </c>
      <c r="BA821" s="4" t="s">
        <v>22359</v>
      </c>
      <c r="BB821" s="4" t="s">
        <v>22360</v>
      </c>
      <c r="BC821" s="4">
        <v>40</v>
      </c>
      <c r="BD821" t="str">
        <f>IF(AND(ADHOC!$G$15="",ADHOC!$S$4=""),"",IF(ADHOC!$G$15&lt;&gt;"",IF(ADHOC!$G$15=LEFT(Domein!$AS821,LEN(ADHOC!$G$15)),MAX(Domein!BD$1:'Domein'!BD820)+1,""),IF(ADHOC!$S$4=LEFT(Domein!$AS821,LEN(ADHOC!$S$4)),MAX(Domein!BD$1:'Domein'!BD820)+1,"")))</f>
        <v/>
      </c>
      <c r="BE821" t="str">
        <f t="shared" si="12"/>
        <v/>
      </c>
    </row>
    <row r="822" spans="20:57" x14ac:dyDescent="0.2">
      <c r="T822" s="4"/>
      <c r="AS822" s="4" t="s">
        <v>1315</v>
      </c>
      <c r="AT822" s="4" t="s">
        <v>1316</v>
      </c>
      <c r="AU822" s="4" t="s">
        <v>456</v>
      </c>
      <c r="AV822" s="4" t="s">
        <v>679</v>
      </c>
      <c r="AW822" s="4" t="s">
        <v>724</v>
      </c>
      <c r="AX822" s="4"/>
      <c r="AY822" s="4">
        <v>165611</v>
      </c>
      <c r="AZ822" s="4">
        <v>476772</v>
      </c>
      <c r="BA822" s="4" t="s">
        <v>22361</v>
      </c>
      <c r="BB822" s="4" t="s">
        <v>22362</v>
      </c>
      <c r="BC822" s="4">
        <v>40</v>
      </c>
      <c r="BD822" t="str">
        <f>IF(AND(ADHOC!$G$15="",ADHOC!$S$4=""),"",IF(ADHOC!$G$15&lt;&gt;"",IF(ADHOC!$G$15=LEFT(Domein!$AS822,LEN(ADHOC!$G$15)),MAX(Domein!BD$1:'Domein'!BD821)+1,""),IF(ADHOC!$S$4=LEFT(Domein!$AS822,LEN(ADHOC!$S$4)),MAX(Domein!BD$1:'Domein'!BD821)+1,"")))</f>
        <v/>
      </c>
      <c r="BE822" t="str">
        <f t="shared" si="12"/>
        <v/>
      </c>
    </row>
    <row r="823" spans="20:57" x14ac:dyDescent="0.2">
      <c r="T823" s="4"/>
      <c r="AS823" s="4" t="s">
        <v>1317</v>
      </c>
      <c r="AT823" s="4" t="s">
        <v>1318</v>
      </c>
      <c r="AU823" s="4" t="s">
        <v>456</v>
      </c>
      <c r="AV823" s="4" t="s">
        <v>679</v>
      </c>
      <c r="AW823" s="4" t="s">
        <v>724</v>
      </c>
      <c r="AX823" s="4"/>
      <c r="AY823" s="4">
        <v>165127</v>
      </c>
      <c r="AZ823" s="4">
        <v>473462</v>
      </c>
      <c r="BA823" s="4" t="s">
        <v>22363</v>
      </c>
      <c r="BB823" s="4" t="s">
        <v>22364</v>
      </c>
      <c r="BC823" s="4">
        <v>40</v>
      </c>
      <c r="BD823" t="str">
        <f>IF(AND(ADHOC!$G$15="",ADHOC!$S$4=""),"",IF(ADHOC!$G$15&lt;&gt;"",IF(ADHOC!$G$15=LEFT(Domein!$AS823,LEN(ADHOC!$G$15)),MAX(Domein!BD$1:'Domein'!BD822)+1,""),IF(ADHOC!$S$4=LEFT(Domein!$AS823,LEN(ADHOC!$S$4)),MAX(Domein!BD$1:'Domein'!BD822)+1,"")))</f>
        <v/>
      </c>
      <c r="BE823" t="str">
        <f t="shared" si="12"/>
        <v/>
      </c>
    </row>
    <row r="824" spans="20:57" x14ac:dyDescent="0.2">
      <c r="T824" s="4"/>
      <c r="AS824" s="4" t="s">
        <v>11697</v>
      </c>
      <c r="AT824" s="4" t="s">
        <v>11698</v>
      </c>
      <c r="AU824" s="4" t="s">
        <v>456</v>
      </c>
      <c r="AV824" s="4" t="s">
        <v>679</v>
      </c>
      <c r="AW824" s="4" t="s">
        <v>724</v>
      </c>
      <c r="AX824" s="4"/>
      <c r="AY824" s="4">
        <v>165412</v>
      </c>
      <c r="AZ824" s="4">
        <v>475096</v>
      </c>
      <c r="BA824" s="4" t="s">
        <v>22365</v>
      </c>
      <c r="BB824" s="4" t="s">
        <v>22366</v>
      </c>
      <c r="BC824" s="4">
        <v>40</v>
      </c>
      <c r="BD824" t="str">
        <f>IF(AND(ADHOC!$G$15="",ADHOC!$S$4=""),"",IF(ADHOC!$G$15&lt;&gt;"",IF(ADHOC!$G$15=LEFT(Domein!$AS824,LEN(ADHOC!$G$15)),MAX(Domein!BD$1:'Domein'!BD823)+1,""),IF(ADHOC!$S$4=LEFT(Domein!$AS824,LEN(ADHOC!$S$4)),MAX(Domein!BD$1:'Domein'!BD823)+1,"")))</f>
        <v/>
      </c>
      <c r="BE824" t="str">
        <f t="shared" si="12"/>
        <v/>
      </c>
    </row>
    <row r="825" spans="20:57" x14ac:dyDescent="0.2">
      <c r="T825" s="4"/>
      <c r="AS825" s="4" t="s">
        <v>11699</v>
      </c>
      <c r="AT825" s="4" t="s">
        <v>11700</v>
      </c>
      <c r="AU825" s="4" t="s">
        <v>456</v>
      </c>
      <c r="AV825" s="4" t="s">
        <v>679</v>
      </c>
      <c r="AW825" s="4" t="s">
        <v>724</v>
      </c>
      <c r="AX825" s="4"/>
      <c r="AY825" s="4">
        <v>166382</v>
      </c>
      <c r="AZ825" s="4">
        <v>472130</v>
      </c>
      <c r="BA825" s="4" t="s">
        <v>22367</v>
      </c>
      <c r="BB825" s="4" t="s">
        <v>22368</v>
      </c>
      <c r="BC825" s="4">
        <v>40</v>
      </c>
      <c r="BD825" t="str">
        <f>IF(AND(ADHOC!$G$15="",ADHOC!$S$4=""),"",IF(ADHOC!$G$15&lt;&gt;"",IF(ADHOC!$G$15=LEFT(Domein!$AS825,LEN(ADHOC!$G$15)),MAX(Domein!BD$1:'Domein'!BD824)+1,""),IF(ADHOC!$S$4=LEFT(Domein!$AS825,LEN(ADHOC!$S$4)),MAX(Domein!BD$1:'Domein'!BD824)+1,"")))</f>
        <v/>
      </c>
      <c r="BE825" t="str">
        <f t="shared" si="12"/>
        <v/>
      </c>
    </row>
    <row r="826" spans="20:57" x14ac:dyDescent="0.2">
      <c r="T826" s="4"/>
      <c r="AS826" s="4" t="s">
        <v>1319</v>
      </c>
      <c r="AT826" s="4" t="s">
        <v>1320</v>
      </c>
      <c r="AU826" s="4" t="s">
        <v>456</v>
      </c>
      <c r="AV826" s="4" t="s">
        <v>679</v>
      </c>
      <c r="AW826" s="4" t="s">
        <v>724</v>
      </c>
      <c r="AX826" s="4"/>
      <c r="AY826" s="4">
        <v>164970</v>
      </c>
      <c r="AZ826" s="4">
        <v>472538</v>
      </c>
      <c r="BA826" s="4" t="s">
        <v>22369</v>
      </c>
      <c r="BB826" s="4" t="s">
        <v>22370</v>
      </c>
      <c r="BC826" s="4">
        <v>40</v>
      </c>
      <c r="BD826" t="str">
        <f>IF(AND(ADHOC!$G$15="",ADHOC!$S$4=""),"",IF(ADHOC!$G$15&lt;&gt;"",IF(ADHOC!$G$15=LEFT(Domein!$AS826,LEN(ADHOC!$G$15)),MAX(Domein!BD$1:'Domein'!BD825)+1,""),IF(ADHOC!$S$4=LEFT(Domein!$AS826,LEN(ADHOC!$S$4)),MAX(Domein!BD$1:'Domein'!BD825)+1,"")))</f>
        <v/>
      </c>
      <c r="BE826" t="str">
        <f t="shared" si="12"/>
        <v/>
      </c>
    </row>
    <row r="827" spans="20:57" x14ac:dyDescent="0.2">
      <c r="T827" s="4"/>
      <c r="AS827" s="4" t="s">
        <v>11508</v>
      </c>
      <c r="AT827" s="4" t="s">
        <v>11509</v>
      </c>
      <c r="AU827" s="4" t="s">
        <v>456</v>
      </c>
      <c r="AV827" s="4" t="s">
        <v>679</v>
      </c>
      <c r="AW827" s="4" t="s">
        <v>724</v>
      </c>
      <c r="AX827" s="4"/>
      <c r="AY827" s="4">
        <v>167171</v>
      </c>
      <c r="AZ827" s="4">
        <v>480225</v>
      </c>
      <c r="BA827" s="4" t="s">
        <v>22371</v>
      </c>
      <c r="BB827" s="4" t="s">
        <v>22372</v>
      </c>
      <c r="BC827" s="4">
        <v>40</v>
      </c>
      <c r="BD827" t="str">
        <f>IF(AND(ADHOC!$G$15="",ADHOC!$S$4=""),"",IF(ADHOC!$G$15&lt;&gt;"",IF(ADHOC!$G$15=LEFT(Domein!$AS827,LEN(ADHOC!$G$15)),MAX(Domein!BD$1:'Domein'!BD826)+1,""),IF(ADHOC!$S$4=LEFT(Domein!$AS827,LEN(ADHOC!$S$4)),MAX(Domein!BD$1:'Domein'!BD826)+1,"")))</f>
        <v/>
      </c>
      <c r="BE827" t="str">
        <f t="shared" si="12"/>
        <v/>
      </c>
    </row>
    <row r="828" spans="20:57" x14ac:dyDescent="0.2">
      <c r="T828" s="4"/>
      <c r="AS828" s="4" t="s">
        <v>1321</v>
      </c>
      <c r="AT828" s="4" t="s">
        <v>1322</v>
      </c>
      <c r="AU828" s="4" t="s">
        <v>456</v>
      </c>
      <c r="AV828" s="4" t="s">
        <v>679</v>
      </c>
      <c r="AW828" s="4" t="s">
        <v>724</v>
      </c>
      <c r="AX828" s="4"/>
      <c r="AY828" s="4">
        <v>168652</v>
      </c>
      <c r="AZ828" s="4">
        <v>482575</v>
      </c>
      <c r="BA828" s="4" t="s">
        <v>22373</v>
      </c>
      <c r="BB828" s="4" t="s">
        <v>22374</v>
      </c>
      <c r="BC828" s="4">
        <v>40</v>
      </c>
      <c r="BD828" t="str">
        <f>IF(AND(ADHOC!$G$15="",ADHOC!$S$4=""),"",IF(ADHOC!$G$15&lt;&gt;"",IF(ADHOC!$G$15=LEFT(Domein!$AS828,LEN(ADHOC!$G$15)),MAX(Domein!BD$1:'Domein'!BD827)+1,""),IF(ADHOC!$S$4=LEFT(Domein!$AS828,LEN(ADHOC!$S$4)),MAX(Domein!BD$1:'Domein'!BD827)+1,"")))</f>
        <v/>
      </c>
      <c r="BE828" t="str">
        <f t="shared" si="12"/>
        <v/>
      </c>
    </row>
    <row r="829" spans="20:57" x14ac:dyDescent="0.2">
      <c r="T829" s="4"/>
      <c r="AS829" s="4" t="s">
        <v>1324</v>
      </c>
      <c r="AT829" s="4" t="s">
        <v>11142</v>
      </c>
      <c r="AU829" s="4" t="s">
        <v>456</v>
      </c>
      <c r="AV829" s="4" t="s">
        <v>679</v>
      </c>
      <c r="AW829" s="4" t="s">
        <v>724</v>
      </c>
      <c r="AX829" s="4"/>
      <c r="AY829" s="4">
        <v>184530</v>
      </c>
      <c r="AZ829" s="4">
        <v>463792</v>
      </c>
      <c r="BA829" s="4" t="s">
        <v>22375</v>
      </c>
      <c r="BB829" s="4" t="s">
        <v>22376</v>
      </c>
      <c r="BC829" s="4">
        <v>40</v>
      </c>
      <c r="BD829" t="str">
        <f>IF(AND(ADHOC!$G$15="",ADHOC!$S$4=""),"",IF(ADHOC!$G$15&lt;&gt;"",IF(ADHOC!$G$15=LEFT(Domein!$AS829,LEN(ADHOC!$G$15)),MAX(Domein!BD$1:'Domein'!BD828)+1,""),IF(ADHOC!$S$4=LEFT(Domein!$AS829,LEN(ADHOC!$S$4)),MAX(Domein!BD$1:'Domein'!BD828)+1,"")))</f>
        <v/>
      </c>
      <c r="BE829" t="str">
        <f t="shared" si="12"/>
        <v/>
      </c>
    </row>
    <row r="830" spans="20:57" x14ac:dyDescent="0.2">
      <c r="T830" s="4"/>
      <c r="AS830" s="4" t="s">
        <v>1325</v>
      </c>
      <c r="AT830" s="4" t="s">
        <v>1326</v>
      </c>
      <c r="AU830" s="4" t="s">
        <v>456</v>
      </c>
      <c r="AV830" s="4" t="s">
        <v>679</v>
      </c>
      <c r="AW830" s="4" t="s">
        <v>724</v>
      </c>
      <c r="AX830" s="4"/>
      <c r="AY830" s="4">
        <v>167202</v>
      </c>
      <c r="AZ830" s="4">
        <v>459210</v>
      </c>
      <c r="BA830" s="4" t="s">
        <v>22377</v>
      </c>
      <c r="BB830" s="4" t="s">
        <v>22378</v>
      </c>
      <c r="BC830" s="4">
        <v>40</v>
      </c>
      <c r="BD830" t="str">
        <f>IF(AND(ADHOC!$G$15="",ADHOC!$S$4=""),"",IF(ADHOC!$G$15&lt;&gt;"",IF(ADHOC!$G$15=LEFT(Domein!$AS830,LEN(ADHOC!$G$15)),MAX(Domein!BD$1:'Domein'!BD829)+1,""),IF(ADHOC!$S$4=LEFT(Domein!$AS830,LEN(ADHOC!$S$4)),MAX(Domein!BD$1:'Domein'!BD829)+1,"")))</f>
        <v/>
      </c>
      <c r="BE830" t="str">
        <f t="shared" si="12"/>
        <v/>
      </c>
    </row>
    <row r="831" spans="20:57" x14ac:dyDescent="0.2">
      <c r="T831" s="4"/>
      <c r="AS831" s="4" t="s">
        <v>39069</v>
      </c>
      <c r="AT831" s="4" t="s">
        <v>39070</v>
      </c>
      <c r="AU831" s="4" t="s">
        <v>456</v>
      </c>
      <c r="AV831" s="4" t="s">
        <v>679</v>
      </c>
      <c r="AW831" s="4" t="s">
        <v>701</v>
      </c>
      <c r="AX831" s="4"/>
      <c r="AY831" s="4">
        <v>164487</v>
      </c>
      <c r="AZ831" s="4">
        <v>450154</v>
      </c>
      <c r="BA831" s="4" t="s">
        <v>39071</v>
      </c>
      <c r="BB831" s="4" t="s">
        <v>39072</v>
      </c>
      <c r="BC831" s="4">
        <v>40</v>
      </c>
      <c r="BD831" t="str">
        <f>IF(AND(ADHOC!$G$15="",ADHOC!$S$4=""),"",IF(ADHOC!$G$15&lt;&gt;"",IF(ADHOC!$G$15=LEFT(Domein!$AS831,LEN(ADHOC!$G$15)),MAX(Domein!BD$1:'Domein'!BD830)+1,""),IF(ADHOC!$S$4=LEFT(Domein!$AS831,LEN(ADHOC!$S$4)),MAX(Domein!BD$1:'Domein'!BD830)+1,"")))</f>
        <v/>
      </c>
      <c r="BE831" t="str">
        <f t="shared" si="12"/>
        <v/>
      </c>
    </row>
    <row r="832" spans="20:57" x14ac:dyDescent="0.2">
      <c r="T832" s="4"/>
      <c r="AS832" s="4" t="s">
        <v>39073</v>
      </c>
      <c r="AT832" s="4" t="s">
        <v>39074</v>
      </c>
      <c r="AU832" s="4" t="s">
        <v>456</v>
      </c>
      <c r="AV832" s="4" t="s">
        <v>679</v>
      </c>
      <c r="AW832" s="4" t="s">
        <v>701</v>
      </c>
      <c r="AX832" s="4"/>
      <c r="AY832" s="4">
        <v>164487</v>
      </c>
      <c r="AZ832" s="4">
        <v>450154</v>
      </c>
      <c r="BA832" s="4" t="s">
        <v>39071</v>
      </c>
      <c r="BB832" s="4" t="s">
        <v>39072</v>
      </c>
      <c r="BC832" s="4">
        <v>40</v>
      </c>
      <c r="BD832" t="str">
        <f>IF(AND(ADHOC!$G$15="",ADHOC!$S$4=""),"",IF(ADHOC!$G$15&lt;&gt;"",IF(ADHOC!$G$15=LEFT(Domein!$AS832,LEN(ADHOC!$G$15)),MAX(Domein!BD$1:'Domein'!BD831)+1,""),IF(ADHOC!$S$4=LEFT(Domein!$AS832,LEN(ADHOC!$S$4)),MAX(Domein!BD$1:'Domein'!BD831)+1,"")))</f>
        <v/>
      </c>
      <c r="BE832" t="str">
        <f t="shared" si="12"/>
        <v/>
      </c>
    </row>
    <row r="833" spans="20:57" x14ac:dyDescent="0.2">
      <c r="T833" s="4"/>
      <c r="AS833" s="4" t="s">
        <v>36825</v>
      </c>
      <c r="AT833" s="4" t="s">
        <v>36826</v>
      </c>
      <c r="AU833" s="4" t="s">
        <v>456</v>
      </c>
      <c r="AV833" s="4" t="s">
        <v>679</v>
      </c>
      <c r="AW833" s="4" t="s">
        <v>724</v>
      </c>
      <c r="AX833" s="4"/>
      <c r="AY833" s="4">
        <v>153983</v>
      </c>
      <c r="AZ833" s="4">
        <v>465552</v>
      </c>
      <c r="BA833" s="4" t="s">
        <v>36827</v>
      </c>
      <c r="BB833" s="4" t="s">
        <v>36828</v>
      </c>
      <c r="BC833" s="4">
        <v>40</v>
      </c>
      <c r="BD833" t="str">
        <f>IF(AND(ADHOC!$G$15="",ADHOC!$S$4=""),"",IF(ADHOC!$G$15&lt;&gt;"",IF(ADHOC!$G$15=LEFT(Domein!$AS833,LEN(ADHOC!$G$15)),MAX(Domein!BD$1:'Domein'!BD832)+1,""),IF(ADHOC!$S$4=LEFT(Domein!$AS833,LEN(ADHOC!$S$4)),MAX(Domein!BD$1:'Domein'!BD832)+1,"")))</f>
        <v/>
      </c>
      <c r="BE833" t="str">
        <f t="shared" si="12"/>
        <v/>
      </c>
    </row>
    <row r="834" spans="20:57" x14ac:dyDescent="0.2">
      <c r="T834" s="4"/>
      <c r="AS834" s="4" t="s">
        <v>1327</v>
      </c>
      <c r="AT834" s="4" t="s">
        <v>36939</v>
      </c>
      <c r="AU834" s="4" t="s">
        <v>456</v>
      </c>
      <c r="AV834" s="4" t="s">
        <v>679</v>
      </c>
      <c r="AW834" s="4" t="s">
        <v>724</v>
      </c>
      <c r="AX834" s="4"/>
      <c r="AY834" s="4">
        <v>152140</v>
      </c>
      <c r="AZ834" s="4">
        <v>475526</v>
      </c>
      <c r="BA834" s="4" t="s">
        <v>22379</v>
      </c>
      <c r="BB834" s="4" t="s">
        <v>22380</v>
      </c>
      <c r="BC834" s="4">
        <v>40</v>
      </c>
      <c r="BD834" t="str">
        <f>IF(AND(ADHOC!$G$15="",ADHOC!$S$4=""),"",IF(ADHOC!$G$15&lt;&gt;"",IF(ADHOC!$G$15=LEFT(Domein!$AS834,LEN(ADHOC!$G$15)),MAX(Domein!BD$1:'Domein'!BD833)+1,""),IF(ADHOC!$S$4=LEFT(Domein!$AS834,LEN(ADHOC!$S$4)),MAX(Domein!BD$1:'Domein'!BD833)+1,"")))</f>
        <v/>
      </c>
      <c r="BE834" t="str">
        <f t="shared" si="12"/>
        <v/>
      </c>
    </row>
    <row r="835" spans="20:57" x14ac:dyDescent="0.2">
      <c r="T835" s="4"/>
      <c r="AS835" s="4" t="s">
        <v>1328</v>
      </c>
      <c r="AT835" s="4" t="s">
        <v>1329</v>
      </c>
      <c r="AU835" s="4" t="s">
        <v>456</v>
      </c>
      <c r="AV835" s="4" t="s">
        <v>679</v>
      </c>
      <c r="AW835" s="4" t="s">
        <v>724</v>
      </c>
      <c r="AX835" s="4"/>
      <c r="AY835" s="4">
        <v>152309</v>
      </c>
      <c r="AZ835" s="4">
        <v>475548</v>
      </c>
      <c r="BA835" s="4" t="s">
        <v>22381</v>
      </c>
      <c r="BB835" s="4" t="s">
        <v>22382</v>
      </c>
      <c r="BC835" s="4">
        <v>40</v>
      </c>
      <c r="BD835" t="str">
        <f>IF(AND(ADHOC!$G$15="",ADHOC!$S$4=""),"",IF(ADHOC!$G$15&lt;&gt;"",IF(ADHOC!$G$15=LEFT(Domein!$AS835,LEN(ADHOC!$G$15)),MAX(Domein!BD$1:'Domein'!BD834)+1,""),IF(ADHOC!$S$4=LEFT(Domein!$AS835,LEN(ADHOC!$S$4)),MAX(Domein!BD$1:'Domein'!BD834)+1,"")))</f>
        <v/>
      </c>
      <c r="BE835" t="str">
        <f t="shared" ref="BE835:BE898" si="13">IFERROR(INDEX($AS$2:$AS$11500,MATCH(ROW()-ROW($BE$1),$BD$2:$BD$11500,0)),"")</f>
        <v/>
      </c>
    </row>
    <row r="836" spans="20:57" x14ac:dyDescent="0.2">
      <c r="T836" s="4"/>
      <c r="AS836" s="4" t="s">
        <v>1330</v>
      </c>
      <c r="AT836" s="4" t="s">
        <v>36940</v>
      </c>
      <c r="AU836" s="4" t="s">
        <v>456</v>
      </c>
      <c r="AV836" s="4" t="s">
        <v>679</v>
      </c>
      <c r="AW836" s="4" t="s">
        <v>724</v>
      </c>
      <c r="AX836" s="4"/>
      <c r="AY836" s="4">
        <v>154068</v>
      </c>
      <c r="AZ836" s="4">
        <v>474571</v>
      </c>
      <c r="BA836" s="4" t="s">
        <v>22383</v>
      </c>
      <c r="BB836" s="4" t="s">
        <v>22384</v>
      </c>
      <c r="BC836" s="4">
        <v>40</v>
      </c>
      <c r="BD836" t="str">
        <f>IF(AND(ADHOC!$G$15="",ADHOC!$S$4=""),"",IF(ADHOC!$G$15&lt;&gt;"",IF(ADHOC!$G$15=LEFT(Domein!$AS836,LEN(ADHOC!$G$15)),MAX(Domein!BD$1:'Domein'!BD835)+1,""),IF(ADHOC!$S$4=LEFT(Domein!$AS836,LEN(ADHOC!$S$4)),MAX(Domein!BD$1:'Domein'!BD835)+1,"")))</f>
        <v/>
      </c>
      <c r="BE836" t="str">
        <f t="shared" si="13"/>
        <v/>
      </c>
    </row>
    <row r="837" spans="20:57" x14ac:dyDescent="0.2">
      <c r="T837" s="4"/>
      <c r="AS837" s="4" t="s">
        <v>1331</v>
      </c>
      <c r="AT837" s="4" t="s">
        <v>8643</v>
      </c>
      <c r="AU837" s="4" t="s">
        <v>456</v>
      </c>
      <c r="AV837" s="4" t="s">
        <v>679</v>
      </c>
      <c r="AW837" s="4" t="s">
        <v>724</v>
      </c>
      <c r="AX837" s="4"/>
      <c r="AY837" s="4">
        <v>153473</v>
      </c>
      <c r="AZ837" s="4">
        <v>474716</v>
      </c>
      <c r="BA837" s="4" t="s">
        <v>22385</v>
      </c>
      <c r="BB837" s="4" t="s">
        <v>22386</v>
      </c>
      <c r="BC837" s="4">
        <v>40</v>
      </c>
      <c r="BD837" t="str">
        <f>IF(AND(ADHOC!$G$15="",ADHOC!$S$4=""),"",IF(ADHOC!$G$15&lt;&gt;"",IF(ADHOC!$G$15=LEFT(Domein!$AS837,LEN(ADHOC!$G$15)),MAX(Domein!BD$1:'Domein'!BD836)+1,""),IF(ADHOC!$S$4=LEFT(Domein!$AS837,LEN(ADHOC!$S$4)),MAX(Domein!BD$1:'Domein'!BD836)+1,"")))</f>
        <v/>
      </c>
      <c r="BE837" t="str">
        <f t="shared" si="13"/>
        <v/>
      </c>
    </row>
    <row r="838" spans="20:57" x14ac:dyDescent="0.2">
      <c r="T838" s="4"/>
      <c r="AS838" s="4" t="s">
        <v>1332</v>
      </c>
      <c r="AT838" s="4" t="s">
        <v>8644</v>
      </c>
      <c r="AU838" s="4" t="s">
        <v>456</v>
      </c>
      <c r="AV838" s="4" t="s">
        <v>679</v>
      </c>
      <c r="AW838" s="4" t="s">
        <v>724</v>
      </c>
      <c r="AX838" s="4"/>
      <c r="AY838" s="4">
        <v>153614</v>
      </c>
      <c r="AZ838" s="4">
        <v>474950</v>
      </c>
      <c r="BA838" s="4" t="s">
        <v>22387</v>
      </c>
      <c r="BB838" s="4" t="s">
        <v>22388</v>
      </c>
      <c r="BC838" s="4">
        <v>40</v>
      </c>
      <c r="BD838" t="str">
        <f>IF(AND(ADHOC!$G$15="",ADHOC!$S$4=""),"",IF(ADHOC!$G$15&lt;&gt;"",IF(ADHOC!$G$15=LEFT(Domein!$AS838,LEN(ADHOC!$G$15)),MAX(Domein!BD$1:'Domein'!BD837)+1,""),IF(ADHOC!$S$4=LEFT(Domein!$AS838,LEN(ADHOC!$S$4)),MAX(Domein!BD$1:'Domein'!BD837)+1,"")))</f>
        <v/>
      </c>
      <c r="BE838" t="str">
        <f t="shared" si="13"/>
        <v/>
      </c>
    </row>
    <row r="839" spans="20:57" x14ac:dyDescent="0.2">
      <c r="T839" s="4"/>
      <c r="AS839" s="4" t="s">
        <v>1333</v>
      </c>
      <c r="AT839" s="4" t="s">
        <v>1334</v>
      </c>
      <c r="AU839" s="4" t="s">
        <v>456</v>
      </c>
      <c r="AV839" s="4" t="s">
        <v>680</v>
      </c>
      <c r="AW839" s="4" t="s">
        <v>724</v>
      </c>
      <c r="AX839" s="4"/>
      <c r="AY839" s="4">
        <v>152951</v>
      </c>
      <c r="AZ839" s="4">
        <v>475396</v>
      </c>
      <c r="BA839" s="4" t="s">
        <v>22389</v>
      </c>
      <c r="BB839" s="4" t="s">
        <v>22390</v>
      </c>
      <c r="BC839" s="4">
        <v>40</v>
      </c>
      <c r="BD839" t="str">
        <f>IF(AND(ADHOC!$G$15="",ADHOC!$S$4=""),"",IF(ADHOC!$G$15&lt;&gt;"",IF(ADHOC!$G$15=LEFT(Domein!$AS839,LEN(ADHOC!$G$15)),MAX(Domein!BD$1:'Domein'!BD838)+1,""),IF(ADHOC!$S$4=LEFT(Domein!$AS839,LEN(ADHOC!$S$4)),MAX(Domein!BD$1:'Domein'!BD838)+1,"")))</f>
        <v/>
      </c>
      <c r="BE839" t="str">
        <f t="shared" si="13"/>
        <v/>
      </c>
    </row>
    <row r="840" spans="20:57" x14ac:dyDescent="0.2">
      <c r="T840" s="4"/>
      <c r="AS840" s="4" t="s">
        <v>1335</v>
      </c>
      <c r="AT840" s="4" t="s">
        <v>1336</v>
      </c>
      <c r="AU840" s="4" t="s">
        <v>456</v>
      </c>
      <c r="AV840" s="4" t="s">
        <v>679</v>
      </c>
      <c r="AW840" s="4" t="s">
        <v>724</v>
      </c>
      <c r="AX840" s="4"/>
      <c r="AY840" s="4">
        <v>153356</v>
      </c>
      <c r="AZ840" s="4">
        <v>475144</v>
      </c>
      <c r="BA840" s="4" t="s">
        <v>22391</v>
      </c>
      <c r="BB840" s="4" t="s">
        <v>22392</v>
      </c>
      <c r="BC840" s="4">
        <v>40</v>
      </c>
      <c r="BD840" t="str">
        <f>IF(AND(ADHOC!$G$15="",ADHOC!$S$4=""),"",IF(ADHOC!$G$15&lt;&gt;"",IF(ADHOC!$G$15=LEFT(Domein!$AS840,LEN(ADHOC!$G$15)),MAX(Domein!BD$1:'Domein'!BD839)+1,""),IF(ADHOC!$S$4=LEFT(Domein!$AS840,LEN(ADHOC!$S$4)),MAX(Domein!BD$1:'Domein'!BD839)+1,"")))</f>
        <v/>
      </c>
      <c r="BE840" t="str">
        <f t="shared" si="13"/>
        <v/>
      </c>
    </row>
    <row r="841" spans="20:57" x14ac:dyDescent="0.2">
      <c r="T841" s="4"/>
      <c r="AS841" s="4" t="s">
        <v>1337</v>
      </c>
      <c r="AT841" s="4" t="s">
        <v>1338</v>
      </c>
      <c r="AU841" s="4" t="s">
        <v>456</v>
      </c>
      <c r="AV841" s="4" t="s">
        <v>679</v>
      </c>
      <c r="AW841" s="4" t="s">
        <v>724</v>
      </c>
      <c r="AX841" s="4"/>
      <c r="AY841" s="4">
        <v>153295</v>
      </c>
      <c r="AZ841" s="4">
        <v>475023</v>
      </c>
      <c r="BA841" s="4" t="s">
        <v>22393</v>
      </c>
      <c r="BB841" s="4" t="s">
        <v>36941</v>
      </c>
      <c r="BC841" s="4">
        <v>40</v>
      </c>
      <c r="BD841" t="str">
        <f>IF(AND(ADHOC!$G$15="",ADHOC!$S$4=""),"",IF(ADHOC!$G$15&lt;&gt;"",IF(ADHOC!$G$15=LEFT(Domein!$AS841,LEN(ADHOC!$G$15)),MAX(Domein!BD$1:'Domein'!BD840)+1,""),IF(ADHOC!$S$4=LEFT(Domein!$AS841,LEN(ADHOC!$S$4)),MAX(Domein!BD$1:'Domein'!BD840)+1,"")))</f>
        <v/>
      </c>
      <c r="BE841" t="str">
        <f t="shared" si="13"/>
        <v/>
      </c>
    </row>
    <row r="842" spans="20:57" x14ac:dyDescent="0.2">
      <c r="T842" s="4"/>
      <c r="AS842" s="4" t="s">
        <v>1339</v>
      </c>
      <c r="AT842" s="4" t="s">
        <v>1340</v>
      </c>
      <c r="AU842" s="4" t="s">
        <v>456</v>
      </c>
      <c r="AV842" s="4" t="s">
        <v>679</v>
      </c>
      <c r="AW842" s="4" t="s">
        <v>724</v>
      </c>
      <c r="AX842" s="4"/>
      <c r="AY842" s="4">
        <v>152821</v>
      </c>
      <c r="AZ842" s="4">
        <v>475554</v>
      </c>
      <c r="BA842" s="4" t="s">
        <v>22394</v>
      </c>
      <c r="BB842" s="4" t="s">
        <v>22395</v>
      </c>
      <c r="BC842" s="4">
        <v>40</v>
      </c>
      <c r="BD842" t="str">
        <f>IF(AND(ADHOC!$G$15="",ADHOC!$S$4=""),"",IF(ADHOC!$G$15&lt;&gt;"",IF(ADHOC!$G$15=LEFT(Domein!$AS842,LEN(ADHOC!$G$15)),MAX(Domein!BD$1:'Domein'!BD841)+1,""),IF(ADHOC!$S$4=LEFT(Domein!$AS842,LEN(ADHOC!$S$4)),MAX(Domein!BD$1:'Domein'!BD841)+1,"")))</f>
        <v/>
      </c>
      <c r="BE842" t="str">
        <f t="shared" si="13"/>
        <v/>
      </c>
    </row>
    <row r="843" spans="20:57" x14ac:dyDescent="0.2">
      <c r="T843" s="4"/>
      <c r="AS843" s="4" t="s">
        <v>1341</v>
      </c>
      <c r="AT843" s="4" t="s">
        <v>1342</v>
      </c>
      <c r="AU843" s="4" t="s">
        <v>456</v>
      </c>
      <c r="AV843" s="4" t="s">
        <v>679</v>
      </c>
      <c r="AW843" s="4" t="s">
        <v>724</v>
      </c>
      <c r="AX843" s="4"/>
      <c r="AY843" s="4">
        <v>152795</v>
      </c>
      <c r="AZ843" s="4">
        <v>475284</v>
      </c>
      <c r="BA843" s="4" t="s">
        <v>22396</v>
      </c>
      <c r="BB843" s="4" t="s">
        <v>22397</v>
      </c>
      <c r="BC843" s="4">
        <v>40</v>
      </c>
      <c r="BD843" t="str">
        <f>IF(AND(ADHOC!$G$15="",ADHOC!$S$4=""),"",IF(ADHOC!$G$15&lt;&gt;"",IF(ADHOC!$G$15=LEFT(Domein!$AS843,LEN(ADHOC!$G$15)),MAX(Domein!BD$1:'Domein'!BD842)+1,""),IF(ADHOC!$S$4=LEFT(Domein!$AS843,LEN(ADHOC!$S$4)),MAX(Domein!BD$1:'Domein'!BD842)+1,"")))</f>
        <v/>
      </c>
      <c r="BE843" t="str">
        <f t="shared" si="13"/>
        <v/>
      </c>
    </row>
    <row r="844" spans="20:57" x14ac:dyDescent="0.2">
      <c r="T844" s="4"/>
      <c r="AS844" s="4" t="s">
        <v>39075</v>
      </c>
      <c r="AT844" s="4" t="s">
        <v>8630</v>
      </c>
      <c r="AU844" s="4" t="s">
        <v>456</v>
      </c>
      <c r="AV844" s="4" t="s">
        <v>679</v>
      </c>
      <c r="AW844" s="4" t="s">
        <v>701</v>
      </c>
      <c r="AX844" s="4"/>
      <c r="AY844" s="4">
        <v>159111</v>
      </c>
      <c r="AZ844" s="4">
        <v>455629</v>
      </c>
      <c r="BA844" s="4" t="s">
        <v>39076</v>
      </c>
      <c r="BB844" s="4" t="s">
        <v>39077</v>
      </c>
      <c r="BC844" s="4">
        <v>40</v>
      </c>
      <c r="BD844" t="str">
        <f>IF(AND(ADHOC!$G$15="",ADHOC!$S$4=""),"",IF(ADHOC!$G$15&lt;&gt;"",IF(ADHOC!$G$15=LEFT(Domein!$AS844,LEN(ADHOC!$G$15)),MAX(Domein!BD$1:'Domein'!BD843)+1,""),IF(ADHOC!$S$4=LEFT(Domein!$AS844,LEN(ADHOC!$S$4)),MAX(Domein!BD$1:'Domein'!BD843)+1,"")))</f>
        <v/>
      </c>
      <c r="BE844" t="str">
        <f t="shared" si="13"/>
        <v/>
      </c>
    </row>
    <row r="845" spans="20:57" x14ac:dyDescent="0.2">
      <c r="T845" s="4"/>
      <c r="AS845" s="4" t="s">
        <v>39078</v>
      </c>
      <c r="AT845" s="4" t="s">
        <v>39079</v>
      </c>
      <c r="AU845" s="4" t="s">
        <v>456</v>
      </c>
      <c r="AV845" s="4" t="s">
        <v>679</v>
      </c>
      <c r="AW845" s="4" t="s">
        <v>701</v>
      </c>
      <c r="AX845" s="4"/>
      <c r="AY845" s="4">
        <v>159111</v>
      </c>
      <c r="AZ845" s="4">
        <v>455629</v>
      </c>
      <c r="BA845" s="4" t="s">
        <v>39076</v>
      </c>
      <c r="BB845" s="4" t="s">
        <v>39077</v>
      </c>
      <c r="BC845" s="4">
        <v>40</v>
      </c>
      <c r="BD845" t="str">
        <f>IF(AND(ADHOC!$G$15="",ADHOC!$S$4=""),"",IF(ADHOC!$G$15&lt;&gt;"",IF(ADHOC!$G$15=LEFT(Domein!$AS845,LEN(ADHOC!$G$15)),MAX(Domein!BD$1:'Domein'!BD844)+1,""),IF(ADHOC!$S$4=LEFT(Domein!$AS845,LEN(ADHOC!$S$4)),MAX(Domein!BD$1:'Domein'!BD844)+1,"")))</f>
        <v/>
      </c>
      <c r="BE845" t="str">
        <f t="shared" si="13"/>
        <v/>
      </c>
    </row>
    <row r="846" spans="20:57" x14ac:dyDescent="0.2">
      <c r="T846" s="4"/>
      <c r="AS846" s="4" t="s">
        <v>11510</v>
      </c>
      <c r="AT846" s="4" t="s">
        <v>11511</v>
      </c>
      <c r="AU846" s="4" t="s">
        <v>456</v>
      </c>
      <c r="AV846" s="4" t="s">
        <v>679</v>
      </c>
      <c r="AW846" s="4" t="s">
        <v>724</v>
      </c>
      <c r="AX846" s="4"/>
      <c r="AY846" s="4">
        <v>148896</v>
      </c>
      <c r="AZ846" s="4">
        <v>474214</v>
      </c>
      <c r="BA846" s="4" t="s">
        <v>22400</v>
      </c>
      <c r="BB846" s="4" t="s">
        <v>22401</v>
      </c>
      <c r="BC846" s="4">
        <v>40</v>
      </c>
      <c r="BD846" t="str">
        <f>IF(AND(ADHOC!$G$15="",ADHOC!$S$4=""),"",IF(ADHOC!$G$15&lt;&gt;"",IF(ADHOC!$G$15=LEFT(Domein!$AS846,LEN(ADHOC!$G$15)),MAX(Domein!BD$1:'Domein'!BD845)+1,""),IF(ADHOC!$S$4=LEFT(Domein!$AS846,LEN(ADHOC!$S$4)),MAX(Domein!BD$1:'Domein'!BD845)+1,"")))</f>
        <v/>
      </c>
      <c r="BE846" t="str">
        <f t="shared" si="13"/>
        <v/>
      </c>
    </row>
    <row r="847" spans="20:57" x14ac:dyDescent="0.2">
      <c r="T847" s="4"/>
      <c r="AS847" s="4" t="s">
        <v>21158</v>
      </c>
      <c r="AT847" s="4" t="s">
        <v>21159</v>
      </c>
      <c r="AU847" s="4" t="s">
        <v>456</v>
      </c>
      <c r="AV847" s="4" t="s">
        <v>20894</v>
      </c>
      <c r="AW847" s="4" t="s">
        <v>724</v>
      </c>
      <c r="AX847" s="4"/>
      <c r="AY847" s="4">
        <v>174096</v>
      </c>
      <c r="AZ847" s="4">
        <v>442386</v>
      </c>
      <c r="BA847" s="4" t="s">
        <v>22402</v>
      </c>
      <c r="BB847" s="4" t="s">
        <v>22403</v>
      </c>
      <c r="BC847" s="4">
        <v>40</v>
      </c>
      <c r="BD847" t="str">
        <f>IF(AND(ADHOC!$G$15="",ADHOC!$S$4=""),"",IF(ADHOC!$G$15&lt;&gt;"",IF(ADHOC!$G$15=LEFT(Domein!$AS847,LEN(ADHOC!$G$15)),MAX(Domein!BD$1:'Domein'!BD846)+1,""),IF(ADHOC!$S$4=LEFT(Domein!$AS847,LEN(ADHOC!$S$4)),MAX(Domein!BD$1:'Domein'!BD846)+1,"")))</f>
        <v/>
      </c>
      <c r="BE847" t="str">
        <f t="shared" si="13"/>
        <v/>
      </c>
    </row>
    <row r="848" spans="20:57" x14ac:dyDescent="0.2">
      <c r="T848" s="4"/>
      <c r="AS848" s="4" t="s">
        <v>11794</v>
      </c>
      <c r="AT848" s="4" t="s">
        <v>11795</v>
      </c>
      <c r="AU848" s="4" t="s">
        <v>456</v>
      </c>
      <c r="AV848" s="4" t="s">
        <v>679</v>
      </c>
      <c r="AW848" s="4" t="s">
        <v>724</v>
      </c>
      <c r="AX848" s="4"/>
      <c r="AY848" s="4">
        <v>151332</v>
      </c>
      <c r="AZ848" s="4">
        <v>470094</v>
      </c>
      <c r="BA848" s="4" t="s">
        <v>22404</v>
      </c>
      <c r="BB848" s="4" t="s">
        <v>22405</v>
      </c>
      <c r="BC848" s="4">
        <v>40</v>
      </c>
      <c r="BD848" t="str">
        <f>IF(AND(ADHOC!$G$15="",ADHOC!$S$4=""),"",IF(ADHOC!$G$15&lt;&gt;"",IF(ADHOC!$G$15=LEFT(Domein!$AS848,LEN(ADHOC!$G$15)),MAX(Domein!BD$1:'Domein'!BD847)+1,""),IF(ADHOC!$S$4=LEFT(Domein!$AS848,LEN(ADHOC!$S$4)),MAX(Domein!BD$1:'Domein'!BD847)+1,"")))</f>
        <v/>
      </c>
      <c r="BE848" t="str">
        <f t="shared" si="13"/>
        <v/>
      </c>
    </row>
    <row r="849" spans="20:57" x14ac:dyDescent="0.2">
      <c r="T849" s="4"/>
      <c r="AS849" s="4" t="s">
        <v>11796</v>
      </c>
      <c r="AT849" s="4" t="s">
        <v>11797</v>
      </c>
      <c r="AU849" s="4" t="s">
        <v>456</v>
      </c>
      <c r="AV849" s="4" t="s">
        <v>679</v>
      </c>
      <c r="AW849" s="4" t="s">
        <v>724</v>
      </c>
      <c r="AX849" s="4"/>
      <c r="AY849" s="4">
        <v>153635</v>
      </c>
      <c r="AZ849" s="4">
        <v>470182</v>
      </c>
      <c r="BA849" s="4" t="s">
        <v>22406</v>
      </c>
      <c r="BB849" s="4" t="s">
        <v>22407</v>
      </c>
      <c r="BC849" s="4">
        <v>40</v>
      </c>
      <c r="BD849" t="str">
        <f>IF(AND(ADHOC!$G$15="",ADHOC!$S$4=""),"",IF(ADHOC!$G$15&lt;&gt;"",IF(ADHOC!$G$15=LEFT(Domein!$AS849,LEN(ADHOC!$G$15)),MAX(Domein!BD$1:'Domein'!BD848)+1,""),IF(ADHOC!$S$4=LEFT(Domein!$AS849,LEN(ADHOC!$S$4)),MAX(Domein!BD$1:'Domein'!BD848)+1,"")))</f>
        <v/>
      </c>
      <c r="BE849" t="str">
        <f t="shared" si="13"/>
        <v/>
      </c>
    </row>
    <row r="850" spans="20:57" x14ac:dyDescent="0.2">
      <c r="T850" s="4"/>
      <c r="AS850" s="4" t="s">
        <v>11798</v>
      </c>
      <c r="AT850" s="4" t="s">
        <v>11799</v>
      </c>
      <c r="AU850" s="4" t="s">
        <v>456</v>
      </c>
      <c r="AV850" s="4" t="s">
        <v>679</v>
      </c>
      <c r="AW850" s="4" t="s">
        <v>724</v>
      </c>
      <c r="AX850" s="4"/>
      <c r="AY850" s="4">
        <v>152036</v>
      </c>
      <c r="AZ850" s="4">
        <v>465448</v>
      </c>
      <c r="BA850" s="4" t="s">
        <v>22408</v>
      </c>
      <c r="BB850" s="4" t="s">
        <v>22409</v>
      </c>
      <c r="BC850" s="4">
        <v>40</v>
      </c>
      <c r="BD850" t="str">
        <f>IF(AND(ADHOC!$G$15="",ADHOC!$S$4=""),"",IF(ADHOC!$G$15&lt;&gt;"",IF(ADHOC!$G$15=LEFT(Domein!$AS850,LEN(ADHOC!$G$15)),MAX(Domein!BD$1:'Domein'!BD849)+1,""),IF(ADHOC!$S$4=LEFT(Domein!$AS850,LEN(ADHOC!$S$4)),MAX(Domein!BD$1:'Domein'!BD849)+1,"")))</f>
        <v/>
      </c>
      <c r="BE850" t="str">
        <f t="shared" si="13"/>
        <v/>
      </c>
    </row>
    <row r="851" spans="20:57" x14ac:dyDescent="0.2">
      <c r="T851" s="4"/>
      <c r="AS851" s="4" t="s">
        <v>11800</v>
      </c>
      <c r="AT851" s="4" t="s">
        <v>11801</v>
      </c>
      <c r="AU851" s="4" t="s">
        <v>456</v>
      </c>
      <c r="AV851" s="4" t="s">
        <v>679</v>
      </c>
      <c r="AW851" s="4" t="s">
        <v>724</v>
      </c>
      <c r="AX851" s="4"/>
      <c r="AY851" s="4">
        <v>149717</v>
      </c>
      <c r="AZ851" s="4">
        <v>471373</v>
      </c>
      <c r="BA851" s="4" t="s">
        <v>22410</v>
      </c>
      <c r="BB851" s="4" t="s">
        <v>22411</v>
      </c>
      <c r="BC851" s="4">
        <v>40</v>
      </c>
      <c r="BD851" t="str">
        <f>IF(AND(ADHOC!$G$15="",ADHOC!$S$4=""),"",IF(ADHOC!$G$15&lt;&gt;"",IF(ADHOC!$G$15=LEFT(Domein!$AS851,LEN(ADHOC!$G$15)),MAX(Domein!BD$1:'Domein'!BD850)+1,""),IF(ADHOC!$S$4=LEFT(Domein!$AS851,LEN(ADHOC!$S$4)),MAX(Domein!BD$1:'Domein'!BD850)+1,"")))</f>
        <v/>
      </c>
      <c r="BE851" t="str">
        <f t="shared" si="13"/>
        <v/>
      </c>
    </row>
    <row r="852" spans="20:57" x14ac:dyDescent="0.2">
      <c r="T852" s="4"/>
      <c r="AS852" s="4" t="s">
        <v>12078</v>
      </c>
      <c r="AT852" s="4" t="s">
        <v>12079</v>
      </c>
      <c r="AU852" s="4" t="s">
        <v>456</v>
      </c>
      <c r="AV852" s="4" t="s">
        <v>679</v>
      </c>
      <c r="AW852" s="4" t="s">
        <v>724</v>
      </c>
      <c r="AX852" s="4"/>
      <c r="AY852" s="4">
        <v>165640</v>
      </c>
      <c r="AZ852" s="4">
        <v>462580</v>
      </c>
      <c r="BA852" s="4" t="s">
        <v>22412</v>
      </c>
      <c r="BB852" s="4" t="s">
        <v>22413</v>
      </c>
      <c r="BC852" s="4">
        <v>40</v>
      </c>
      <c r="BD852" t="str">
        <f>IF(AND(ADHOC!$G$15="",ADHOC!$S$4=""),"",IF(ADHOC!$G$15&lt;&gt;"",IF(ADHOC!$G$15=LEFT(Domein!$AS852,LEN(ADHOC!$G$15)),MAX(Domein!BD$1:'Domein'!BD851)+1,""),IF(ADHOC!$S$4=LEFT(Domein!$AS852,LEN(ADHOC!$S$4)),MAX(Domein!BD$1:'Domein'!BD851)+1,"")))</f>
        <v/>
      </c>
      <c r="BE852" t="str">
        <f t="shared" si="13"/>
        <v/>
      </c>
    </row>
    <row r="853" spans="20:57" x14ac:dyDescent="0.2">
      <c r="T853" s="4"/>
      <c r="AS853" s="4" t="s">
        <v>39080</v>
      </c>
      <c r="AT853" s="4" t="s">
        <v>8628</v>
      </c>
      <c r="AU853" s="4" t="s">
        <v>456</v>
      </c>
      <c r="AV853" s="4" t="s">
        <v>679</v>
      </c>
      <c r="AW853" s="4" t="s">
        <v>701</v>
      </c>
      <c r="AX853" s="4"/>
      <c r="AY853" s="4">
        <v>148858</v>
      </c>
      <c r="AZ853" s="4">
        <v>467288</v>
      </c>
      <c r="BA853" s="4" t="s">
        <v>39081</v>
      </c>
      <c r="BB853" s="4" t="s">
        <v>39082</v>
      </c>
      <c r="BC853" s="4">
        <v>40</v>
      </c>
      <c r="BD853" t="str">
        <f>IF(AND(ADHOC!$G$15="",ADHOC!$S$4=""),"",IF(ADHOC!$G$15&lt;&gt;"",IF(ADHOC!$G$15=LEFT(Domein!$AS853,LEN(ADHOC!$G$15)),MAX(Domein!BD$1:'Domein'!BD852)+1,""),IF(ADHOC!$S$4=LEFT(Domein!$AS853,LEN(ADHOC!$S$4)),MAX(Domein!BD$1:'Domein'!BD852)+1,"")))</f>
        <v/>
      </c>
      <c r="BE853" t="str">
        <f t="shared" si="13"/>
        <v/>
      </c>
    </row>
    <row r="854" spans="20:57" x14ac:dyDescent="0.2">
      <c r="T854" s="4"/>
      <c r="AS854" s="4" t="s">
        <v>39083</v>
      </c>
      <c r="AT854" s="4" t="s">
        <v>39084</v>
      </c>
      <c r="AU854" s="4" t="s">
        <v>456</v>
      </c>
      <c r="AV854" s="4" t="s">
        <v>679</v>
      </c>
      <c r="AW854" s="4" t="s">
        <v>701</v>
      </c>
      <c r="AX854" s="4"/>
      <c r="AY854" s="4">
        <v>148858</v>
      </c>
      <c r="AZ854" s="4">
        <v>467288</v>
      </c>
      <c r="BA854" s="4" t="s">
        <v>39081</v>
      </c>
      <c r="BB854" s="4" t="s">
        <v>39082</v>
      </c>
      <c r="BC854" s="4">
        <v>40</v>
      </c>
      <c r="BD854" t="str">
        <f>IF(AND(ADHOC!$G$15="",ADHOC!$S$4=""),"",IF(ADHOC!$G$15&lt;&gt;"",IF(ADHOC!$G$15=LEFT(Domein!$AS854,LEN(ADHOC!$G$15)),MAX(Domein!BD$1:'Domein'!BD853)+1,""),IF(ADHOC!$S$4=LEFT(Domein!$AS854,LEN(ADHOC!$S$4)),MAX(Domein!BD$1:'Domein'!BD853)+1,"")))</f>
        <v/>
      </c>
      <c r="BE854" t="str">
        <f t="shared" si="13"/>
        <v/>
      </c>
    </row>
    <row r="855" spans="20:57" x14ac:dyDescent="0.2">
      <c r="T855" s="4"/>
      <c r="AS855" s="4" t="s">
        <v>1343</v>
      </c>
      <c r="AT855" s="4" t="s">
        <v>1344</v>
      </c>
      <c r="AU855" s="4" t="s">
        <v>456</v>
      </c>
      <c r="AV855" s="4" t="s">
        <v>679</v>
      </c>
      <c r="AW855" s="4" t="s">
        <v>724</v>
      </c>
      <c r="AX855" s="4"/>
      <c r="AY855" s="4">
        <v>162407</v>
      </c>
      <c r="AZ855" s="4">
        <v>474555</v>
      </c>
      <c r="BA855" s="4" t="s">
        <v>22414</v>
      </c>
      <c r="BB855" s="4" t="s">
        <v>22415</v>
      </c>
      <c r="BC855" s="4">
        <v>40</v>
      </c>
      <c r="BD855" t="str">
        <f>IF(AND(ADHOC!$G$15="",ADHOC!$S$4=""),"",IF(ADHOC!$G$15&lt;&gt;"",IF(ADHOC!$G$15=LEFT(Domein!$AS855,LEN(ADHOC!$G$15)),MAX(Domein!BD$1:'Domein'!BD854)+1,""),IF(ADHOC!$S$4=LEFT(Domein!$AS855,LEN(ADHOC!$S$4)),MAX(Domein!BD$1:'Domein'!BD854)+1,"")))</f>
        <v/>
      </c>
      <c r="BE855" t="str">
        <f t="shared" si="13"/>
        <v/>
      </c>
    </row>
    <row r="856" spans="20:57" x14ac:dyDescent="0.2">
      <c r="T856" s="4"/>
      <c r="AS856" s="4" t="s">
        <v>12080</v>
      </c>
      <c r="AT856" s="4" t="s">
        <v>12081</v>
      </c>
      <c r="AU856" s="4" t="s">
        <v>456</v>
      </c>
      <c r="AV856" s="4" t="s">
        <v>679</v>
      </c>
      <c r="AW856" s="4" t="s">
        <v>724</v>
      </c>
      <c r="AX856" s="4"/>
      <c r="AY856" s="4">
        <v>163096</v>
      </c>
      <c r="AZ856" s="4">
        <v>466980</v>
      </c>
      <c r="BA856" s="4" t="s">
        <v>22416</v>
      </c>
      <c r="BB856" s="4" t="s">
        <v>22417</v>
      </c>
      <c r="BC856" s="4">
        <v>40</v>
      </c>
      <c r="BD856" t="str">
        <f>IF(AND(ADHOC!$G$15="",ADHOC!$S$4=""),"",IF(ADHOC!$G$15&lt;&gt;"",IF(ADHOC!$G$15=LEFT(Domein!$AS856,LEN(ADHOC!$G$15)),MAX(Domein!BD$1:'Domein'!BD855)+1,""),IF(ADHOC!$S$4=LEFT(Domein!$AS856,LEN(ADHOC!$S$4)),MAX(Domein!BD$1:'Domein'!BD855)+1,"")))</f>
        <v/>
      </c>
      <c r="BE856" t="str">
        <f t="shared" si="13"/>
        <v/>
      </c>
    </row>
    <row r="857" spans="20:57" x14ac:dyDescent="0.2">
      <c r="T857" s="4"/>
      <c r="AS857" s="4" t="s">
        <v>1345</v>
      </c>
      <c r="AT857" s="4" t="s">
        <v>1346</v>
      </c>
      <c r="AU857" s="4" t="s">
        <v>456</v>
      </c>
      <c r="AV857" s="4" t="s">
        <v>679</v>
      </c>
      <c r="AW857" s="4" t="s">
        <v>724</v>
      </c>
      <c r="AX857" s="4"/>
      <c r="AY857" s="4">
        <v>161575</v>
      </c>
      <c r="AZ857" s="4">
        <v>469250</v>
      </c>
      <c r="BA857" s="4" t="s">
        <v>22418</v>
      </c>
      <c r="BB857" s="4" t="s">
        <v>22419</v>
      </c>
      <c r="BC857" s="4">
        <v>40</v>
      </c>
      <c r="BD857" t="str">
        <f>IF(AND(ADHOC!$G$15="",ADHOC!$S$4=""),"",IF(ADHOC!$G$15&lt;&gt;"",IF(ADHOC!$G$15=LEFT(Domein!$AS857,LEN(ADHOC!$G$15)),MAX(Domein!BD$1:'Domein'!BD856)+1,""),IF(ADHOC!$S$4=LEFT(Domein!$AS857,LEN(ADHOC!$S$4)),MAX(Domein!BD$1:'Domein'!BD856)+1,"")))</f>
        <v/>
      </c>
      <c r="BE857" t="str">
        <f t="shared" si="13"/>
        <v/>
      </c>
    </row>
    <row r="858" spans="20:57" x14ac:dyDescent="0.2">
      <c r="T858" s="4"/>
      <c r="AS858" s="4" t="s">
        <v>11701</v>
      </c>
      <c r="AT858" s="4" t="s">
        <v>11702</v>
      </c>
      <c r="AU858" s="4" t="s">
        <v>456</v>
      </c>
      <c r="AV858" s="4" t="s">
        <v>679</v>
      </c>
      <c r="AW858" s="4" t="s">
        <v>724</v>
      </c>
      <c r="AX858" s="4"/>
      <c r="AY858" s="4">
        <v>162700</v>
      </c>
      <c r="AZ858" s="4">
        <v>468030</v>
      </c>
      <c r="BA858" s="4" t="s">
        <v>22420</v>
      </c>
      <c r="BB858" s="4" t="s">
        <v>22421</v>
      </c>
      <c r="BC858" s="4">
        <v>40</v>
      </c>
      <c r="BD858" t="str">
        <f>IF(AND(ADHOC!$G$15="",ADHOC!$S$4=""),"",IF(ADHOC!$G$15&lt;&gt;"",IF(ADHOC!$G$15=LEFT(Domein!$AS858,LEN(ADHOC!$G$15)),MAX(Domein!BD$1:'Domein'!BD857)+1,""),IF(ADHOC!$S$4=LEFT(Domein!$AS858,LEN(ADHOC!$S$4)),MAX(Domein!BD$1:'Domein'!BD857)+1,"")))</f>
        <v/>
      </c>
      <c r="BE858" t="str">
        <f t="shared" si="13"/>
        <v/>
      </c>
    </row>
    <row r="859" spans="20:57" x14ac:dyDescent="0.2">
      <c r="T859" s="4"/>
      <c r="AS859" s="4" t="s">
        <v>1347</v>
      </c>
      <c r="AT859" s="4" t="s">
        <v>1348</v>
      </c>
      <c r="AU859" s="4" t="s">
        <v>456</v>
      </c>
      <c r="AV859" s="4" t="s">
        <v>679</v>
      </c>
      <c r="AW859" s="4" t="s">
        <v>724</v>
      </c>
      <c r="AX859" s="4"/>
      <c r="AY859" s="4">
        <v>158972</v>
      </c>
      <c r="AZ859" s="4">
        <v>471276</v>
      </c>
      <c r="BA859" s="4" t="s">
        <v>22422</v>
      </c>
      <c r="BB859" s="4" t="s">
        <v>22423</v>
      </c>
      <c r="BC859" s="4">
        <v>40</v>
      </c>
      <c r="BD859" t="str">
        <f>IF(AND(ADHOC!$G$15="",ADHOC!$S$4=""),"",IF(ADHOC!$G$15&lt;&gt;"",IF(ADHOC!$G$15=LEFT(Domein!$AS859,LEN(ADHOC!$G$15)),MAX(Domein!BD$1:'Domein'!BD858)+1,""),IF(ADHOC!$S$4=LEFT(Domein!$AS859,LEN(ADHOC!$S$4)),MAX(Domein!BD$1:'Domein'!BD858)+1,"")))</f>
        <v/>
      </c>
      <c r="BE859" t="str">
        <f t="shared" si="13"/>
        <v/>
      </c>
    </row>
    <row r="860" spans="20:57" x14ac:dyDescent="0.2">
      <c r="T860" s="4"/>
      <c r="AS860" s="4" t="s">
        <v>11143</v>
      </c>
      <c r="AT860" s="4" t="s">
        <v>11144</v>
      </c>
      <c r="AU860" s="4" t="s">
        <v>456</v>
      </c>
      <c r="AV860" s="4" t="s">
        <v>679</v>
      </c>
      <c r="AW860" s="4" t="s">
        <v>724</v>
      </c>
      <c r="AX860" s="4"/>
      <c r="AY860" s="4">
        <v>161066</v>
      </c>
      <c r="AZ860" s="4">
        <v>471553</v>
      </c>
      <c r="BA860" s="4" t="s">
        <v>22424</v>
      </c>
      <c r="BB860" s="4" t="s">
        <v>22425</v>
      </c>
      <c r="BC860" s="4">
        <v>40</v>
      </c>
      <c r="BD860" t="str">
        <f>IF(AND(ADHOC!$G$15="",ADHOC!$S$4=""),"",IF(ADHOC!$G$15&lt;&gt;"",IF(ADHOC!$G$15=LEFT(Domein!$AS860,LEN(ADHOC!$G$15)),MAX(Domein!BD$1:'Domein'!BD859)+1,""),IF(ADHOC!$S$4=LEFT(Domein!$AS860,LEN(ADHOC!$S$4)),MAX(Domein!BD$1:'Domein'!BD859)+1,"")))</f>
        <v/>
      </c>
      <c r="BE860" t="str">
        <f t="shared" si="13"/>
        <v/>
      </c>
    </row>
    <row r="861" spans="20:57" x14ac:dyDescent="0.2">
      <c r="T861" s="4"/>
      <c r="AS861" s="4" t="s">
        <v>39085</v>
      </c>
      <c r="AT861" s="4" t="s">
        <v>39086</v>
      </c>
      <c r="AU861" s="4" t="s">
        <v>456</v>
      </c>
      <c r="AV861" s="4" t="s">
        <v>679</v>
      </c>
      <c r="AW861" s="4" t="s">
        <v>724</v>
      </c>
      <c r="AX861" s="4"/>
      <c r="AY861" s="4">
        <v>160740</v>
      </c>
      <c r="AZ861" s="4">
        <v>472505</v>
      </c>
      <c r="BA861" s="4" t="s">
        <v>39087</v>
      </c>
      <c r="BB861" s="4" t="s">
        <v>39088</v>
      </c>
      <c r="BC861" s="4">
        <v>40</v>
      </c>
      <c r="BD861" t="str">
        <f>IF(AND(ADHOC!$G$15="",ADHOC!$S$4=""),"",IF(ADHOC!$G$15&lt;&gt;"",IF(ADHOC!$G$15=LEFT(Domein!$AS861,LEN(ADHOC!$G$15)),MAX(Domein!BD$1:'Domein'!BD860)+1,""),IF(ADHOC!$S$4=LEFT(Domein!$AS861,LEN(ADHOC!$S$4)),MAX(Domein!BD$1:'Domein'!BD860)+1,"")))</f>
        <v/>
      </c>
      <c r="BE861" t="str">
        <f t="shared" si="13"/>
        <v/>
      </c>
    </row>
    <row r="862" spans="20:57" x14ac:dyDescent="0.2">
      <c r="T862" s="4"/>
      <c r="AS862" s="4" t="s">
        <v>1349</v>
      </c>
      <c r="AT862" s="4" t="s">
        <v>1350</v>
      </c>
      <c r="AU862" s="4" t="s">
        <v>456</v>
      </c>
      <c r="AV862" s="4" t="s">
        <v>679</v>
      </c>
      <c r="AW862" s="4" t="s">
        <v>724</v>
      </c>
      <c r="AX862" s="4"/>
      <c r="AY862" s="4">
        <v>160482</v>
      </c>
      <c r="AZ862" s="4">
        <v>473640</v>
      </c>
      <c r="BA862" s="4" t="s">
        <v>22426</v>
      </c>
      <c r="BB862" s="4" t="s">
        <v>22427</v>
      </c>
      <c r="BC862" s="4">
        <v>40</v>
      </c>
      <c r="BD862" t="str">
        <f>IF(AND(ADHOC!$G$15="",ADHOC!$S$4=""),"",IF(ADHOC!$G$15&lt;&gt;"",IF(ADHOC!$G$15=LEFT(Domein!$AS862,LEN(ADHOC!$G$15)),MAX(Domein!BD$1:'Domein'!BD861)+1,""),IF(ADHOC!$S$4=LEFT(Domein!$AS862,LEN(ADHOC!$S$4)),MAX(Domein!BD$1:'Domein'!BD861)+1,"")))</f>
        <v/>
      </c>
      <c r="BE862" t="str">
        <f t="shared" si="13"/>
        <v/>
      </c>
    </row>
    <row r="863" spans="20:57" x14ac:dyDescent="0.2">
      <c r="T863" s="4"/>
      <c r="AS863" s="4" t="s">
        <v>11145</v>
      </c>
      <c r="AT863" s="4" t="s">
        <v>11146</v>
      </c>
      <c r="AU863" s="4" t="s">
        <v>456</v>
      </c>
      <c r="AV863" s="4" t="s">
        <v>679</v>
      </c>
      <c r="AW863" s="4" t="s">
        <v>724</v>
      </c>
      <c r="AX863" s="4"/>
      <c r="AY863" s="4">
        <v>160339</v>
      </c>
      <c r="AZ863" s="4">
        <v>473597</v>
      </c>
      <c r="BA863" s="4" t="s">
        <v>22428</v>
      </c>
      <c r="BB863" s="4" t="s">
        <v>22429</v>
      </c>
      <c r="BC863" s="4">
        <v>40</v>
      </c>
      <c r="BD863" t="str">
        <f>IF(AND(ADHOC!$G$15="",ADHOC!$S$4=""),"",IF(ADHOC!$G$15&lt;&gt;"",IF(ADHOC!$G$15=LEFT(Domein!$AS863,LEN(ADHOC!$G$15)),MAX(Domein!BD$1:'Domein'!BD862)+1,""),IF(ADHOC!$S$4=LEFT(Domein!$AS863,LEN(ADHOC!$S$4)),MAX(Domein!BD$1:'Domein'!BD862)+1,"")))</f>
        <v/>
      </c>
      <c r="BE863" t="str">
        <f t="shared" si="13"/>
        <v/>
      </c>
    </row>
    <row r="864" spans="20:57" x14ac:dyDescent="0.2">
      <c r="T864" s="4"/>
      <c r="AS864" s="4" t="s">
        <v>39089</v>
      </c>
      <c r="AT864" s="4" t="s">
        <v>8622</v>
      </c>
      <c r="AU864" s="4" t="s">
        <v>456</v>
      </c>
      <c r="AV864" s="4" t="s">
        <v>679</v>
      </c>
      <c r="AW864" s="4" t="s">
        <v>701</v>
      </c>
      <c r="AX864" s="4"/>
      <c r="AY864" s="4">
        <v>160973</v>
      </c>
      <c r="AZ864" s="4">
        <v>471598</v>
      </c>
      <c r="BA864" s="4" t="s">
        <v>39090</v>
      </c>
      <c r="BB864" s="4" t="s">
        <v>39091</v>
      </c>
      <c r="BC864" s="4">
        <v>40</v>
      </c>
      <c r="BD864" t="str">
        <f>IF(AND(ADHOC!$G$15="",ADHOC!$S$4=""),"",IF(ADHOC!$G$15&lt;&gt;"",IF(ADHOC!$G$15=LEFT(Domein!$AS864,LEN(ADHOC!$G$15)),MAX(Domein!BD$1:'Domein'!BD863)+1,""),IF(ADHOC!$S$4=LEFT(Domein!$AS864,LEN(ADHOC!$S$4)),MAX(Domein!BD$1:'Domein'!BD863)+1,"")))</f>
        <v/>
      </c>
      <c r="BE864" t="str">
        <f t="shared" si="13"/>
        <v/>
      </c>
    </row>
    <row r="865" spans="20:57" x14ac:dyDescent="0.2">
      <c r="T865" s="4"/>
      <c r="AS865" s="4" t="s">
        <v>39092</v>
      </c>
      <c r="AT865" s="4" t="s">
        <v>39093</v>
      </c>
      <c r="AU865" s="4" t="s">
        <v>456</v>
      </c>
      <c r="AV865" s="4" t="s">
        <v>679</v>
      </c>
      <c r="AW865" s="4" t="s">
        <v>701</v>
      </c>
      <c r="AX865" s="4"/>
      <c r="AY865" s="4">
        <v>160973</v>
      </c>
      <c r="AZ865" s="4">
        <v>471598</v>
      </c>
      <c r="BA865" s="4" t="s">
        <v>39090</v>
      </c>
      <c r="BB865" s="4" t="s">
        <v>39091</v>
      </c>
      <c r="BC865" s="4">
        <v>40</v>
      </c>
      <c r="BD865" t="str">
        <f>IF(AND(ADHOC!$G$15="",ADHOC!$S$4=""),"",IF(ADHOC!$G$15&lt;&gt;"",IF(ADHOC!$G$15=LEFT(Domein!$AS865,LEN(ADHOC!$G$15)),MAX(Domein!BD$1:'Domein'!BD864)+1,""),IF(ADHOC!$S$4=LEFT(Domein!$AS865,LEN(ADHOC!$S$4)),MAX(Domein!BD$1:'Domein'!BD864)+1,"")))</f>
        <v/>
      </c>
      <c r="BE865" t="str">
        <f t="shared" si="13"/>
        <v/>
      </c>
    </row>
    <row r="866" spans="20:57" x14ac:dyDescent="0.2">
      <c r="T866" s="4"/>
      <c r="AS866" s="4" t="s">
        <v>1351</v>
      </c>
      <c r="AT866" s="4" t="s">
        <v>1352</v>
      </c>
      <c r="AU866" s="4" t="s">
        <v>456</v>
      </c>
      <c r="AV866" s="4" t="s">
        <v>679</v>
      </c>
      <c r="AW866" s="4" t="s">
        <v>724</v>
      </c>
      <c r="AX866" s="4"/>
      <c r="AY866" s="4">
        <v>157983</v>
      </c>
      <c r="AZ866" s="4">
        <v>472457</v>
      </c>
      <c r="BA866" s="4" t="s">
        <v>22430</v>
      </c>
      <c r="BB866" s="4" t="s">
        <v>22431</v>
      </c>
      <c r="BC866" s="4">
        <v>40</v>
      </c>
      <c r="BD866" t="str">
        <f>IF(AND(ADHOC!$G$15="",ADHOC!$S$4=""),"",IF(ADHOC!$G$15&lt;&gt;"",IF(ADHOC!$G$15=LEFT(Domein!$AS866,LEN(ADHOC!$G$15)),MAX(Domein!BD$1:'Domein'!BD865)+1,""),IF(ADHOC!$S$4=LEFT(Domein!$AS866,LEN(ADHOC!$S$4)),MAX(Domein!BD$1:'Domein'!BD865)+1,"")))</f>
        <v/>
      </c>
      <c r="BE866" t="str">
        <f t="shared" si="13"/>
        <v/>
      </c>
    </row>
    <row r="867" spans="20:57" x14ac:dyDescent="0.2">
      <c r="T867" s="4"/>
      <c r="AS867" s="4" t="s">
        <v>11703</v>
      </c>
      <c r="AT867" s="4" t="s">
        <v>11704</v>
      </c>
      <c r="AU867" s="4" t="s">
        <v>456</v>
      </c>
      <c r="AV867" s="4" t="s">
        <v>679</v>
      </c>
      <c r="AW867" s="4" t="s">
        <v>724</v>
      </c>
      <c r="AX867" s="4"/>
      <c r="AY867" s="4">
        <v>156877</v>
      </c>
      <c r="AZ867" s="4">
        <v>471814</v>
      </c>
      <c r="BA867" s="4" t="s">
        <v>22432</v>
      </c>
      <c r="BB867" s="4" t="s">
        <v>22433</v>
      </c>
      <c r="BC867" s="4">
        <v>40</v>
      </c>
      <c r="BD867" t="str">
        <f>IF(AND(ADHOC!$G$15="",ADHOC!$S$4=""),"",IF(ADHOC!$G$15&lt;&gt;"",IF(ADHOC!$G$15=LEFT(Domein!$AS867,LEN(ADHOC!$G$15)),MAX(Domein!BD$1:'Domein'!BD866)+1,""),IF(ADHOC!$S$4=LEFT(Domein!$AS867,LEN(ADHOC!$S$4)),MAX(Domein!BD$1:'Domein'!BD866)+1,"")))</f>
        <v/>
      </c>
      <c r="BE867" t="str">
        <f t="shared" si="13"/>
        <v/>
      </c>
    </row>
    <row r="868" spans="20:57" x14ac:dyDescent="0.2">
      <c r="T868" s="4"/>
      <c r="AS868" s="4" t="s">
        <v>1353</v>
      </c>
      <c r="AT868" s="4" t="s">
        <v>1354</v>
      </c>
      <c r="AU868" s="4" t="s">
        <v>456</v>
      </c>
      <c r="AV868" s="4" t="s">
        <v>679</v>
      </c>
      <c r="AW868" s="4" t="s">
        <v>724</v>
      </c>
      <c r="AX868" s="4"/>
      <c r="AY868" s="4">
        <v>155864</v>
      </c>
      <c r="AZ868" s="4">
        <v>472162</v>
      </c>
      <c r="BA868" s="4" t="s">
        <v>22434</v>
      </c>
      <c r="BB868" s="4" t="s">
        <v>22435</v>
      </c>
      <c r="BC868" s="4">
        <v>40</v>
      </c>
      <c r="BD868" t="str">
        <f>IF(AND(ADHOC!$G$15="",ADHOC!$S$4=""),"",IF(ADHOC!$G$15&lt;&gt;"",IF(ADHOC!$G$15=LEFT(Domein!$AS868,LEN(ADHOC!$G$15)),MAX(Domein!BD$1:'Domein'!BD867)+1,""),IF(ADHOC!$S$4=LEFT(Domein!$AS868,LEN(ADHOC!$S$4)),MAX(Domein!BD$1:'Domein'!BD867)+1,"")))</f>
        <v/>
      </c>
      <c r="BE868" t="str">
        <f t="shared" si="13"/>
        <v/>
      </c>
    </row>
    <row r="869" spans="20:57" x14ac:dyDescent="0.2">
      <c r="T869" s="4"/>
      <c r="AS869" s="4" t="s">
        <v>39094</v>
      </c>
      <c r="AT869" s="4" t="s">
        <v>39095</v>
      </c>
      <c r="AU869" s="4" t="s">
        <v>456</v>
      </c>
      <c r="AV869" s="4" t="s">
        <v>679</v>
      </c>
      <c r="AW869" s="4" t="s">
        <v>724</v>
      </c>
      <c r="AX869" s="4"/>
      <c r="AY869" s="4">
        <v>161394</v>
      </c>
      <c r="AZ869" s="4">
        <v>471126</v>
      </c>
      <c r="BA869" s="4" t="s">
        <v>39096</v>
      </c>
      <c r="BB869" s="4" t="s">
        <v>39097</v>
      </c>
      <c r="BC869" s="4">
        <v>40</v>
      </c>
      <c r="BD869" t="str">
        <f>IF(AND(ADHOC!$G$15="",ADHOC!$S$4=""),"",IF(ADHOC!$G$15&lt;&gt;"",IF(ADHOC!$G$15=LEFT(Domein!$AS869,LEN(ADHOC!$G$15)),MAX(Domein!BD$1:'Domein'!BD868)+1,""),IF(ADHOC!$S$4=LEFT(Domein!$AS869,LEN(ADHOC!$S$4)),MAX(Domein!BD$1:'Domein'!BD868)+1,"")))</f>
        <v/>
      </c>
      <c r="BE869" t="str">
        <f t="shared" si="13"/>
        <v/>
      </c>
    </row>
    <row r="870" spans="20:57" x14ac:dyDescent="0.2">
      <c r="T870" s="4"/>
      <c r="AS870" s="4" t="s">
        <v>7699</v>
      </c>
      <c r="AT870" s="4" t="s">
        <v>7700</v>
      </c>
      <c r="AU870" s="4" t="s">
        <v>456</v>
      </c>
      <c r="AV870" s="4" t="s">
        <v>7511</v>
      </c>
      <c r="AW870" s="4" t="s">
        <v>724</v>
      </c>
      <c r="AX870" s="4"/>
      <c r="AY870" s="4">
        <v>158676</v>
      </c>
      <c r="AZ870" s="4">
        <v>467546</v>
      </c>
      <c r="BA870" s="4" t="s">
        <v>22436</v>
      </c>
      <c r="BB870" s="4" t="s">
        <v>22437</v>
      </c>
      <c r="BC870" s="4">
        <v>40</v>
      </c>
      <c r="BD870" t="str">
        <f>IF(AND(ADHOC!$G$15="",ADHOC!$S$4=""),"",IF(ADHOC!$G$15&lt;&gt;"",IF(ADHOC!$G$15=LEFT(Domein!$AS870,LEN(ADHOC!$G$15)),MAX(Domein!BD$1:'Domein'!BD869)+1,""),IF(ADHOC!$S$4=LEFT(Domein!$AS870,LEN(ADHOC!$S$4)),MAX(Domein!BD$1:'Domein'!BD869)+1,"")))</f>
        <v/>
      </c>
      <c r="BE870" t="str">
        <f t="shared" si="13"/>
        <v/>
      </c>
    </row>
    <row r="871" spans="20:57" x14ac:dyDescent="0.2">
      <c r="T871" s="4"/>
      <c r="AS871" s="4" t="s">
        <v>1355</v>
      </c>
      <c r="AT871" s="4" t="s">
        <v>1356</v>
      </c>
      <c r="AU871" s="4" t="s">
        <v>456</v>
      </c>
      <c r="AV871" s="4" t="s">
        <v>679</v>
      </c>
      <c r="AW871" s="4" t="s">
        <v>724</v>
      </c>
      <c r="AX871" s="4"/>
      <c r="AY871" s="4">
        <v>158505</v>
      </c>
      <c r="AZ871" s="4">
        <v>463914</v>
      </c>
      <c r="BA871" s="4" t="s">
        <v>22438</v>
      </c>
      <c r="BB871" s="4" t="s">
        <v>22439</v>
      </c>
      <c r="BC871" s="4">
        <v>40</v>
      </c>
      <c r="BD871" t="str">
        <f>IF(AND(ADHOC!$G$15="",ADHOC!$S$4=""),"",IF(ADHOC!$G$15&lt;&gt;"",IF(ADHOC!$G$15=LEFT(Domein!$AS871,LEN(ADHOC!$G$15)),MAX(Domein!BD$1:'Domein'!BD870)+1,""),IF(ADHOC!$S$4=LEFT(Domein!$AS871,LEN(ADHOC!$S$4)),MAX(Domein!BD$1:'Domein'!BD870)+1,"")))</f>
        <v/>
      </c>
      <c r="BE871" t="str">
        <f t="shared" si="13"/>
        <v/>
      </c>
    </row>
    <row r="872" spans="20:57" x14ac:dyDescent="0.2">
      <c r="T872" s="4"/>
      <c r="AS872" s="4" t="s">
        <v>1357</v>
      </c>
      <c r="AT872" s="4" t="s">
        <v>11147</v>
      </c>
      <c r="AU872" s="4" t="s">
        <v>456</v>
      </c>
      <c r="AV872" s="4" t="s">
        <v>679</v>
      </c>
      <c r="AW872" s="4" t="s">
        <v>724</v>
      </c>
      <c r="AX872" s="4"/>
      <c r="AY872" s="4">
        <v>159942</v>
      </c>
      <c r="AZ872" s="4">
        <v>463863</v>
      </c>
      <c r="BA872" s="4" t="s">
        <v>22440</v>
      </c>
      <c r="BB872" s="4" t="s">
        <v>22441</v>
      </c>
      <c r="BC872" s="4">
        <v>40</v>
      </c>
      <c r="BD872" t="str">
        <f>IF(AND(ADHOC!$G$15="",ADHOC!$S$4=""),"",IF(ADHOC!$G$15&lt;&gt;"",IF(ADHOC!$G$15=LEFT(Domein!$AS872,LEN(ADHOC!$G$15)),MAX(Domein!BD$1:'Domein'!BD871)+1,""),IF(ADHOC!$S$4=LEFT(Domein!$AS872,LEN(ADHOC!$S$4)),MAX(Domein!BD$1:'Domein'!BD871)+1,"")))</f>
        <v/>
      </c>
      <c r="BE872" t="str">
        <f t="shared" si="13"/>
        <v/>
      </c>
    </row>
    <row r="873" spans="20:57" x14ac:dyDescent="0.2">
      <c r="T873" s="4"/>
      <c r="AS873" s="4" t="s">
        <v>1358</v>
      </c>
      <c r="AT873" s="4" t="s">
        <v>11148</v>
      </c>
      <c r="AU873" s="4" t="s">
        <v>456</v>
      </c>
      <c r="AV873" s="4" t="s">
        <v>679</v>
      </c>
      <c r="AW873" s="4" t="s">
        <v>724</v>
      </c>
      <c r="AX873" s="4"/>
      <c r="AY873" s="4">
        <v>172909</v>
      </c>
      <c r="AZ873" s="4">
        <v>463074</v>
      </c>
      <c r="BA873" s="4" t="s">
        <v>22443</v>
      </c>
      <c r="BB873" s="4" t="s">
        <v>22444</v>
      </c>
      <c r="BC873" s="4">
        <v>40</v>
      </c>
      <c r="BD873" t="str">
        <f>IF(AND(ADHOC!$G$15="",ADHOC!$S$4=""),"",IF(ADHOC!$G$15&lt;&gt;"",IF(ADHOC!$G$15=LEFT(Domein!$AS873,LEN(ADHOC!$G$15)),MAX(Domein!BD$1:'Domein'!BD872)+1,""),IF(ADHOC!$S$4=LEFT(Domein!$AS873,LEN(ADHOC!$S$4)),MAX(Domein!BD$1:'Domein'!BD872)+1,"")))</f>
        <v/>
      </c>
      <c r="BE873" t="str">
        <f t="shared" si="13"/>
        <v/>
      </c>
    </row>
    <row r="874" spans="20:57" x14ac:dyDescent="0.2">
      <c r="T874" s="4"/>
      <c r="AS874" s="4" t="s">
        <v>12082</v>
      </c>
      <c r="AT874" s="4" t="s">
        <v>12083</v>
      </c>
      <c r="AU874" s="4" t="s">
        <v>456</v>
      </c>
      <c r="AV874" s="4" t="s">
        <v>679</v>
      </c>
      <c r="AW874" s="4" t="s">
        <v>724</v>
      </c>
      <c r="AX874" s="4"/>
      <c r="AY874" s="4">
        <v>167680</v>
      </c>
      <c r="AZ874" s="4">
        <v>467810</v>
      </c>
      <c r="BA874" s="4" t="s">
        <v>22445</v>
      </c>
      <c r="BB874" s="4" t="s">
        <v>22446</v>
      </c>
      <c r="BC874" s="4">
        <v>40</v>
      </c>
      <c r="BD874" t="str">
        <f>IF(AND(ADHOC!$G$15="",ADHOC!$S$4=""),"",IF(ADHOC!$G$15&lt;&gt;"",IF(ADHOC!$G$15=LEFT(Domein!$AS874,LEN(ADHOC!$G$15)),MAX(Domein!BD$1:'Domein'!BD873)+1,""),IF(ADHOC!$S$4=LEFT(Domein!$AS874,LEN(ADHOC!$S$4)),MAX(Domein!BD$1:'Domein'!BD873)+1,"")))</f>
        <v/>
      </c>
      <c r="BE874" t="str">
        <f t="shared" si="13"/>
        <v/>
      </c>
    </row>
    <row r="875" spans="20:57" x14ac:dyDescent="0.2">
      <c r="T875" s="4"/>
      <c r="AS875" s="4" t="s">
        <v>1359</v>
      </c>
      <c r="AT875" s="4" t="s">
        <v>11149</v>
      </c>
      <c r="AU875" s="4" t="s">
        <v>456</v>
      </c>
      <c r="AV875" s="4" t="s">
        <v>679</v>
      </c>
      <c r="AW875" s="4" t="s">
        <v>724</v>
      </c>
      <c r="AX875" s="4"/>
      <c r="AY875" s="4">
        <v>172047</v>
      </c>
      <c r="AZ875" s="4">
        <v>459976</v>
      </c>
      <c r="BA875" s="4" t="s">
        <v>22447</v>
      </c>
      <c r="BB875" s="4" t="s">
        <v>22448</v>
      </c>
      <c r="BC875" s="4">
        <v>40</v>
      </c>
      <c r="BD875" t="str">
        <f>IF(AND(ADHOC!$G$15="",ADHOC!$S$4=""),"",IF(ADHOC!$G$15&lt;&gt;"",IF(ADHOC!$G$15=LEFT(Domein!$AS875,LEN(ADHOC!$G$15)),MAX(Domein!BD$1:'Domein'!BD874)+1,""),IF(ADHOC!$S$4=LEFT(Domein!$AS875,LEN(ADHOC!$S$4)),MAX(Domein!BD$1:'Domein'!BD874)+1,"")))</f>
        <v/>
      </c>
      <c r="BE875" t="str">
        <f t="shared" si="13"/>
        <v/>
      </c>
    </row>
    <row r="876" spans="20:57" x14ac:dyDescent="0.2">
      <c r="T876" s="4"/>
      <c r="AS876" s="4" t="s">
        <v>1360</v>
      </c>
      <c r="AT876" s="4" t="s">
        <v>11150</v>
      </c>
      <c r="AU876" s="4" t="s">
        <v>456</v>
      </c>
      <c r="AV876" s="4" t="s">
        <v>679</v>
      </c>
      <c r="AW876" s="4" t="s">
        <v>724</v>
      </c>
      <c r="AX876" s="4"/>
      <c r="AY876" s="4">
        <v>167452</v>
      </c>
      <c r="AZ876" s="4">
        <v>460487</v>
      </c>
      <c r="BA876" s="4" t="s">
        <v>22450</v>
      </c>
      <c r="BB876" s="4" t="s">
        <v>22451</v>
      </c>
      <c r="BC876" s="4">
        <v>40</v>
      </c>
      <c r="BD876" t="str">
        <f>IF(AND(ADHOC!$G$15="",ADHOC!$S$4=""),"",IF(ADHOC!$G$15&lt;&gt;"",IF(ADHOC!$G$15=LEFT(Domein!$AS876,LEN(ADHOC!$G$15)),MAX(Domein!BD$1:'Domein'!BD875)+1,""),IF(ADHOC!$S$4=LEFT(Domein!$AS876,LEN(ADHOC!$S$4)),MAX(Domein!BD$1:'Domein'!BD875)+1,"")))</f>
        <v/>
      </c>
      <c r="BE876" t="str">
        <f t="shared" si="13"/>
        <v/>
      </c>
    </row>
    <row r="877" spans="20:57" x14ac:dyDescent="0.2">
      <c r="T877" s="4"/>
      <c r="AS877" s="4" t="s">
        <v>1361</v>
      </c>
      <c r="AT877" s="4" t="s">
        <v>11151</v>
      </c>
      <c r="AU877" s="4" t="s">
        <v>456</v>
      </c>
      <c r="AV877" s="4" t="s">
        <v>679</v>
      </c>
      <c r="AW877" s="4" t="s">
        <v>724</v>
      </c>
      <c r="AX877" s="4"/>
      <c r="AY877" s="4">
        <v>165922</v>
      </c>
      <c r="AZ877" s="4">
        <v>462117</v>
      </c>
      <c r="BA877" s="4" t="s">
        <v>22452</v>
      </c>
      <c r="BB877" s="4" t="s">
        <v>22453</v>
      </c>
      <c r="BC877" s="4">
        <v>40</v>
      </c>
      <c r="BD877" t="str">
        <f>IF(AND(ADHOC!$G$15="",ADHOC!$S$4=""),"",IF(ADHOC!$G$15&lt;&gt;"",IF(ADHOC!$G$15=LEFT(Domein!$AS877,LEN(ADHOC!$G$15)),MAX(Domein!BD$1:'Domein'!BD876)+1,""),IF(ADHOC!$S$4=LEFT(Domein!$AS877,LEN(ADHOC!$S$4)),MAX(Domein!BD$1:'Domein'!BD876)+1,"")))</f>
        <v/>
      </c>
      <c r="BE877" t="str">
        <f t="shared" si="13"/>
        <v/>
      </c>
    </row>
    <row r="878" spans="20:57" x14ac:dyDescent="0.2">
      <c r="T878" s="4"/>
      <c r="AS878" s="4" t="s">
        <v>36942</v>
      </c>
      <c r="AT878" s="4" t="s">
        <v>36943</v>
      </c>
      <c r="AU878" s="4" t="s">
        <v>456</v>
      </c>
      <c r="AV878" s="4" t="s">
        <v>679</v>
      </c>
      <c r="AW878" s="4" t="s">
        <v>724</v>
      </c>
      <c r="AX878" s="4"/>
      <c r="AY878" s="4">
        <v>163000</v>
      </c>
      <c r="AZ878" s="4">
        <v>462150</v>
      </c>
      <c r="BA878" s="4" t="s">
        <v>36944</v>
      </c>
      <c r="BB878" s="4" t="s">
        <v>36945</v>
      </c>
      <c r="BC878" s="4">
        <v>40</v>
      </c>
      <c r="BD878" t="str">
        <f>IF(AND(ADHOC!$G$15="",ADHOC!$S$4=""),"",IF(ADHOC!$G$15&lt;&gt;"",IF(ADHOC!$G$15=LEFT(Domein!$AS878,LEN(ADHOC!$G$15)),MAX(Domein!BD$1:'Domein'!BD877)+1,""),IF(ADHOC!$S$4=LEFT(Domein!$AS878,LEN(ADHOC!$S$4)),MAX(Domein!BD$1:'Domein'!BD877)+1,"")))</f>
        <v/>
      </c>
      <c r="BE878" t="str">
        <f t="shared" si="13"/>
        <v/>
      </c>
    </row>
    <row r="879" spans="20:57" x14ac:dyDescent="0.2">
      <c r="T879" s="4"/>
      <c r="AS879" s="4" t="s">
        <v>36946</v>
      </c>
      <c r="AT879" s="4" t="s">
        <v>36947</v>
      </c>
      <c r="AU879" s="4" t="s">
        <v>456</v>
      </c>
      <c r="AV879" s="4" t="s">
        <v>679</v>
      </c>
      <c r="AW879" s="4" t="s">
        <v>724</v>
      </c>
      <c r="AX879" s="4"/>
      <c r="AY879" s="4">
        <v>157300</v>
      </c>
      <c r="AZ879" s="4">
        <v>463120</v>
      </c>
      <c r="BA879" s="4" t="s">
        <v>36948</v>
      </c>
      <c r="BB879" s="4" t="s">
        <v>36949</v>
      </c>
      <c r="BC879" s="4">
        <v>40</v>
      </c>
      <c r="BD879" t="str">
        <f>IF(AND(ADHOC!$G$15="",ADHOC!$S$4=""),"",IF(ADHOC!$G$15&lt;&gt;"",IF(ADHOC!$G$15=LEFT(Domein!$AS879,LEN(ADHOC!$G$15)),MAX(Domein!BD$1:'Domein'!BD878)+1,""),IF(ADHOC!$S$4=LEFT(Domein!$AS879,LEN(ADHOC!$S$4)),MAX(Domein!BD$1:'Domein'!BD878)+1,"")))</f>
        <v/>
      </c>
      <c r="BE879" t="str">
        <f t="shared" si="13"/>
        <v/>
      </c>
    </row>
    <row r="880" spans="20:57" x14ac:dyDescent="0.2">
      <c r="T880" s="4"/>
      <c r="AS880" s="4" t="s">
        <v>36950</v>
      </c>
      <c r="AT880" s="4" t="s">
        <v>36951</v>
      </c>
      <c r="AU880" s="4" t="s">
        <v>456</v>
      </c>
      <c r="AV880" s="4" t="s">
        <v>679</v>
      </c>
      <c r="AW880" s="4" t="s">
        <v>724</v>
      </c>
      <c r="AX880" s="4"/>
      <c r="AY880" s="4">
        <v>166696</v>
      </c>
      <c r="AZ880" s="4">
        <v>462020</v>
      </c>
      <c r="BA880" s="4" t="s">
        <v>36952</v>
      </c>
      <c r="BB880" s="4" t="s">
        <v>36953</v>
      </c>
      <c r="BC880" s="4">
        <v>40</v>
      </c>
      <c r="BD880" t="str">
        <f>IF(AND(ADHOC!$G$15="",ADHOC!$S$4=""),"",IF(ADHOC!$G$15&lt;&gt;"",IF(ADHOC!$G$15=LEFT(Domein!$AS880,LEN(ADHOC!$G$15)),MAX(Domein!BD$1:'Domein'!BD879)+1,""),IF(ADHOC!$S$4=LEFT(Domein!$AS880,LEN(ADHOC!$S$4)),MAX(Domein!BD$1:'Domein'!BD879)+1,"")))</f>
        <v/>
      </c>
      <c r="BE880" t="str">
        <f t="shared" si="13"/>
        <v/>
      </c>
    </row>
    <row r="881" spans="20:57" x14ac:dyDescent="0.2">
      <c r="T881" s="4"/>
      <c r="AS881" s="4" t="s">
        <v>7701</v>
      </c>
      <c r="AT881" s="4" t="s">
        <v>7702</v>
      </c>
      <c r="AU881" s="4" t="s">
        <v>456</v>
      </c>
      <c r="AV881" s="4" t="s">
        <v>7511</v>
      </c>
      <c r="AW881" s="4" t="s">
        <v>724</v>
      </c>
      <c r="AX881" s="4"/>
      <c r="AY881" s="4">
        <v>170950</v>
      </c>
      <c r="AZ881" s="4">
        <v>465246</v>
      </c>
      <c r="BA881" s="4" t="s">
        <v>22454</v>
      </c>
      <c r="BB881" s="4" t="s">
        <v>22455</v>
      </c>
      <c r="BC881" s="4">
        <v>40</v>
      </c>
      <c r="BD881" t="str">
        <f>IF(AND(ADHOC!$G$15="",ADHOC!$S$4=""),"",IF(ADHOC!$G$15&lt;&gt;"",IF(ADHOC!$G$15=LEFT(Domein!$AS881,LEN(ADHOC!$G$15)),MAX(Domein!BD$1:'Domein'!BD880)+1,""),IF(ADHOC!$S$4=LEFT(Domein!$AS881,LEN(ADHOC!$S$4)),MAX(Domein!BD$1:'Domein'!BD880)+1,"")))</f>
        <v/>
      </c>
      <c r="BE881" t="str">
        <f t="shared" si="13"/>
        <v/>
      </c>
    </row>
    <row r="882" spans="20:57" x14ac:dyDescent="0.2">
      <c r="T882" s="4"/>
      <c r="AS882" s="4" t="s">
        <v>7703</v>
      </c>
      <c r="AT882" s="4" t="s">
        <v>7704</v>
      </c>
      <c r="AU882" s="4" t="s">
        <v>456</v>
      </c>
      <c r="AV882" s="4" t="s">
        <v>7511</v>
      </c>
      <c r="AW882" s="4" t="s">
        <v>724</v>
      </c>
      <c r="AX882" s="4"/>
      <c r="AY882" s="4">
        <v>170717</v>
      </c>
      <c r="AZ882" s="4">
        <v>465090</v>
      </c>
      <c r="BA882" s="4" t="s">
        <v>22456</v>
      </c>
      <c r="BB882" s="4" t="s">
        <v>22457</v>
      </c>
      <c r="BC882" s="4">
        <v>40</v>
      </c>
      <c r="BD882" t="str">
        <f>IF(AND(ADHOC!$G$15="",ADHOC!$S$4=""),"",IF(ADHOC!$G$15&lt;&gt;"",IF(ADHOC!$G$15=LEFT(Domein!$AS882,LEN(ADHOC!$G$15)),MAX(Domein!BD$1:'Domein'!BD881)+1,""),IF(ADHOC!$S$4=LEFT(Domein!$AS882,LEN(ADHOC!$S$4)),MAX(Domein!BD$1:'Domein'!BD881)+1,"")))</f>
        <v/>
      </c>
      <c r="BE882" t="str">
        <f t="shared" si="13"/>
        <v/>
      </c>
    </row>
    <row r="883" spans="20:57" x14ac:dyDescent="0.2">
      <c r="T883" s="4"/>
      <c r="AS883" s="4" t="s">
        <v>7705</v>
      </c>
      <c r="AT883" s="4" t="s">
        <v>7706</v>
      </c>
      <c r="AU883" s="4" t="s">
        <v>456</v>
      </c>
      <c r="AV883" s="4" t="s">
        <v>7511</v>
      </c>
      <c r="AW883" s="4" t="s">
        <v>724</v>
      </c>
      <c r="AX883" s="4"/>
      <c r="AY883" s="4">
        <v>180524</v>
      </c>
      <c r="AZ883" s="4">
        <v>461291</v>
      </c>
      <c r="BA883" s="4" t="s">
        <v>22458</v>
      </c>
      <c r="BB883" s="4" t="s">
        <v>22459</v>
      </c>
      <c r="BC883" s="4">
        <v>40</v>
      </c>
      <c r="BD883" t="str">
        <f>IF(AND(ADHOC!$G$15="",ADHOC!$S$4=""),"",IF(ADHOC!$G$15&lt;&gt;"",IF(ADHOC!$G$15=LEFT(Domein!$AS883,LEN(ADHOC!$G$15)),MAX(Domein!BD$1:'Domein'!BD882)+1,""),IF(ADHOC!$S$4=LEFT(Domein!$AS883,LEN(ADHOC!$S$4)),MAX(Domein!BD$1:'Domein'!BD882)+1,"")))</f>
        <v/>
      </c>
      <c r="BE883" t="str">
        <f t="shared" si="13"/>
        <v/>
      </c>
    </row>
    <row r="884" spans="20:57" x14ac:dyDescent="0.2">
      <c r="T884" s="4"/>
      <c r="AS884" s="4" t="s">
        <v>7707</v>
      </c>
      <c r="AT884" s="4" t="s">
        <v>7708</v>
      </c>
      <c r="AU884" s="4" t="s">
        <v>456</v>
      </c>
      <c r="AV884" s="4" t="s">
        <v>7511</v>
      </c>
      <c r="AW884" s="4" t="s">
        <v>724</v>
      </c>
      <c r="AX884" s="4"/>
      <c r="AY884" s="4">
        <v>181839</v>
      </c>
      <c r="AZ884" s="4">
        <v>456053</v>
      </c>
      <c r="BA884" s="4" t="s">
        <v>22460</v>
      </c>
      <c r="BB884" s="4" t="s">
        <v>22461</v>
      </c>
      <c r="BC884" s="4">
        <v>40</v>
      </c>
      <c r="BD884" t="str">
        <f>IF(AND(ADHOC!$G$15="",ADHOC!$S$4=""),"",IF(ADHOC!$G$15&lt;&gt;"",IF(ADHOC!$G$15=LEFT(Domein!$AS884,LEN(ADHOC!$G$15)),MAX(Domein!BD$1:'Domein'!BD883)+1,""),IF(ADHOC!$S$4=LEFT(Domein!$AS884,LEN(ADHOC!$S$4)),MAX(Domein!BD$1:'Domein'!BD883)+1,"")))</f>
        <v/>
      </c>
      <c r="BE884" t="str">
        <f t="shared" si="13"/>
        <v/>
      </c>
    </row>
    <row r="885" spans="20:57" x14ac:dyDescent="0.2">
      <c r="T885" s="4"/>
      <c r="AS885" s="4" t="s">
        <v>1362</v>
      </c>
      <c r="AT885" s="4" t="s">
        <v>11152</v>
      </c>
      <c r="AU885" s="4" t="s">
        <v>456</v>
      </c>
      <c r="AV885" s="4" t="s">
        <v>679</v>
      </c>
      <c r="AW885" s="4" t="s">
        <v>724</v>
      </c>
      <c r="AX885" s="4"/>
      <c r="AY885" s="4">
        <v>161650</v>
      </c>
      <c r="AZ885" s="4">
        <v>453484</v>
      </c>
      <c r="BA885" s="4" t="s">
        <v>22462</v>
      </c>
      <c r="BB885" s="4" t="s">
        <v>22463</v>
      </c>
      <c r="BC885" s="4">
        <v>40</v>
      </c>
      <c r="BD885" t="str">
        <f>IF(AND(ADHOC!$G$15="",ADHOC!$S$4=""),"",IF(ADHOC!$G$15&lt;&gt;"",IF(ADHOC!$G$15=LEFT(Domein!$AS885,LEN(ADHOC!$G$15)),MAX(Domein!BD$1:'Domein'!BD884)+1,""),IF(ADHOC!$S$4=LEFT(Domein!$AS885,LEN(ADHOC!$S$4)),MAX(Domein!BD$1:'Domein'!BD884)+1,"")))</f>
        <v/>
      </c>
      <c r="BE885" t="str">
        <f t="shared" si="13"/>
        <v/>
      </c>
    </row>
    <row r="886" spans="20:57" x14ac:dyDescent="0.2">
      <c r="T886" s="4"/>
      <c r="AS886" s="4" t="s">
        <v>36954</v>
      </c>
      <c r="AT886" s="4" t="s">
        <v>36955</v>
      </c>
      <c r="AU886" s="4" t="s">
        <v>456</v>
      </c>
      <c r="AV886" s="4" t="s">
        <v>679</v>
      </c>
      <c r="AW886" s="4" t="s">
        <v>724</v>
      </c>
      <c r="AX886" s="4"/>
      <c r="AY886" s="4">
        <v>164310</v>
      </c>
      <c r="AZ886" s="4">
        <v>453270</v>
      </c>
      <c r="BA886" s="4" t="s">
        <v>36956</v>
      </c>
      <c r="BB886" s="4" t="s">
        <v>36957</v>
      </c>
      <c r="BC886" s="4">
        <v>40</v>
      </c>
      <c r="BD886" t="str">
        <f>IF(AND(ADHOC!$G$15="",ADHOC!$S$4=""),"",IF(ADHOC!$G$15&lt;&gt;"",IF(ADHOC!$G$15=LEFT(Domein!$AS886,LEN(ADHOC!$G$15)),MAX(Domein!BD$1:'Domein'!BD885)+1,""),IF(ADHOC!$S$4=LEFT(Domein!$AS886,LEN(ADHOC!$S$4)),MAX(Domein!BD$1:'Domein'!BD885)+1,"")))</f>
        <v/>
      </c>
      <c r="BE886" t="str">
        <f t="shared" si="13"/>
        <v/>
      </c>
    </row>
    <row r="887" spans="20:57" x14ac:dyDescent="0.2">
      <c r="T887" s="4"/>
      <c r="AS887" s="4" t="s">
        <v>12730</v>
      </c>
      <c r="AT887" s="4" t="s">
        <v>12731</v>
      </c>
      <c r="AU887" s="4" t="s">
        <v>456</v>
      </c>
      <c r="AV887" s="4" t="s">
        <v>679</v>
      </c>
      <c r="AW887" s="4" t="s">
        <v>724</v>
      </c>
      <c r="AX887" s="4"/>
      <c r="AY887" s="4">
        <v>172000</v>
      </c>
      <c r="AZ887" s="4">
        <v>449920</v>
      </c>
      <c r="BA887" s="4" t="s">
        <v>22464</v>
      </c>
      <c r="BB887" s="4" t="s">
        <v>22465</v>
      </c>
      <c r="BC887" s="4">
        <v>40</v>
      </c>
      <c r="BD887" t="str">
        <f>IF(AND(ADHOC!$G$15="",ADHOC!$S$4=""),"",IF(ADHOC!$G$15&lt;&gt;"",IF(ADHOC!$G$15=LEFT(Domein!$AS887,LEN(ADHOC!$G$15)),MAX(Domein!BD$1:'Domein'!BD886)+1,""),IF(ADHOC!$S$4=LEFT(Domein!$AS887,LEN(ADHOC!$S$4)),MAX(Domein!BD$1:'Domein'!BD886)+1,"")))</f>
        <v/>
      </c>
      <c r="BE887" t="str">
        <f t="shared" si="13"/>
        <v/>
      </c>
    </row>
    <row r="888" spans="20:57" x14ac:dyDescent="0.2">
      <c r="T888" s="4"/>
      <c r="AS888" s="4" t="s">
        <v>31770</v>
      </c>
      <c r="AT888" s="4" t="s">
        <v>31771</v>
      </c>
      <c r="AU888" s="4" t="s">
        <v>456</v>
      </c>
      <c r="AV888" s="4" t="s">
        <v>679</v>
      </c>
      <c r="AW888" s="4" t="s">
        <v>724</v>
      </c>
      <c r="AX888" s="4"/>
      <c r="AY888" s="4">
        <v>171386</v>
      </c>
      <c r="AZ888" s="4">
        <v>450371</v>
      </c>
      <c r="BA888" s="4" t="s">
        <v>31772</v>
      </c>
      <c r="BB888" s="4" t="s">
        <v>31773</v>
      </c>
      <c r="BC888" s="4">
        <v>40</v>
      </c>
      <c r="BD888" t="str">
        <f>IF(AND(ADHOC!$G$15="",ADHOC!$S$4=""),"",IF(ADHOC!$G$15&lt;&gt;"",IF(ADHOC!$G$15=LEFT(Domein!$AS888,LEN(ADHOC!$G$15)),MAX(Domein!BD$1:'Domein'!BD887)+1,""),IF(ADHOC!$S$4=LEFT(Domein!$AS888,LEN(ADHOC!$S$4)),MAX(Domein!BD$1:'Domein'!BD887)+1,"")))</f>
        <v/>
      </c>
      <c r="BE888" t="str">
        <f t="shared" si="13"/>
        <v/>
      </c>
    </row>
    <row r="889" spans="20:57" x14ac:dyDescent="0.2">
      <c r="T889" s="4"/>
      <c r="AS889" s="4" t="s">
        <v>1363</v>
      </c>
      <c r="AT889" s="4" t="s">
        <v>1364</v>
      </c>
      <c r="AU889" s="4" t="s">
        <v>456</v>
      </c>
      <c r="AV889" s="4" t="s">
        <v>679</v>
      </c>
      <c r="AW889" s="4" t="s">
        <v>724</v>
      </c>
      <c r="AX889" s="4"/>
      <c r="AY889" s="4">
        <v>169225</v>
      </c>
      <c r="AZ889" s="4">
        <v>450454</v>
      </c>
      <c r="BA889" s="4" t="s">
        <v>22466</v>
      </c>
      <c r="BB889" s="4" t="s">
        <v>22467</v>
      </c>
      <c r="BC889" s="4">
        <v>40</v>
      </c>
      <c r="BD889" t="str">
        <f>IF(AND(ADHOC!$G$15="",ADHOC!$S$4=""),"",IF(ADHOC!$G$15&lt;&gt;"",IF(ADHOC!$G$15=LEFT(Domein!$AS889,LEN(ADHOC!$G$15)),MAX(Domein!BD$1:'Domein'!BD888)+1,""),IF(ADHOC!$S$4=LEFT(Domein!$AS889,LEN(ADHOC!$S$4)),MAX(Domein!BD$1:'Domein'!BD888)+1,"")))</f>
        <v/>
      </c>
      <c r="BE889" t="str">
        <f t="shared" si="13"/>
        <v/>
      </c>
    </row>
    <row r="890" spans="20:57" x14ac:dyDescent="0.2">
      <c r="T890" s="4"/>
      <c r="AS890" s="4" t="s">
        <v>20974</v>
      </c>
      <c r="AT890" s="4" t="s">
        <v>8621</v>
      </c>
      <c r="AU890" s="4" t="s">
        <v>456</v>
      </c>
      <c r="AV890" s="4" t="s">
        <v>20893</v>
      </c>
      <c r="AW890" s="4" t="s">
        <v>724</v>
      </c>
      <c r="AX890" s="4"/>
      <c r="AY890" s="4">
        <v>171188</v>
      </c>
      <c r="AZ890" s="4">
        <v>450079</v>
      </c>
      <c r="BA890" s="4" t="s">
        <v>22468</v>
      </c>
      <c r="BB890" s="4" t="s">
        <v>22469</v>
      </c>
      <c r="BC890" s="4">
        <v>40</v>
      </c>
      <c r="BD890" t="str">
        <f>IF(AND(ADHOC!$G$15="",ADHOC!$S$4=""),"",IF(ADHOC!$G$15&lt;&gt;"",IF(ADHOC!$G$15=LEFT(Domein!$AS890,LEN(ADHOC!$G$15)),MAX(Domein!BD$1:'Domein'!BD889)+1,""),IF(ADHOC!$S$4=LEFT(Domein!$AS890,LEN(ADHOC!$S$4)),MAX(Domein!BD$1:'Domein'!BD889)+1,"")))</f>
        <v/>
      </c>
      <c r="BE890" t="str">
        <f t="shared" si="13"/>
        <v/>
      </c>
    </row>
    <row r="891" spans="20:57" x14ac:dyDescent="0.2">
      <c r="T891" s="4"/>
      <c r="AS891" s="4" t="s">
        <v>20975</v>
      </c>
      <c r="AT891" s="4" t="s">
        <v>20976</v>
      </c>
      <c r="AU891" s="4" t="s">
        <v>456</v>
      </c>
      <c r="AV891" s="4" t="s">
        <v>20893</v>
      </c>
      <c r="AW891" s="4" t="s">
        <v>724</v>
      </c>
      <c r="AX891" s="4"/>
      <c r="AY891" s="4">
        <v>170957</v>
      </c>
      <c r="AZ891" s="4">
        <v>450220</v>
      </c>
      <c r="BA891" s="4" t="s">
        <v>22470</v>
      </c>
      <c r="BB891" s="4" t="s">
        <v>22471</v>
      </c>
      <c r="BC891" s="4">
        <v>40</v>
      </c>
      <c r="BD891" t="str">
        <f>IF(AND(ADHOC!$G$15="",ADHOC!$S$4=""),"",IF(ADHOC!$G$15&lt;&gt;"",IF(ADHOC!$G$15=LEFT(Domein!$AS891,LEN(ADHOC!$G$15)),MAX(Domein!BD$1:'Domein'!BD890)+1,""),IF(ADHOC!$S$4=LEFT(Domein!$AS891,LEN(ADHOC!$S$4)),MAX(Domein!BD$1:'Domein'!BD890)+1,"")))</f>
        <v/>
      </c>
      <c r="BE891" t="str">
        <f t="shared" si="13"/>
        <v/>
      </c>
    </row>
    <row r="892" spans="20:57" x14ac:dyDescent="0.2">
      <c r="T892" s="4"/>
      <c r="AS892" s="4" t="s">
        <v>1365</v>
      </c>
      <c r="AT892" s="4" t="s">
        <v>1366</v>
      </c>
      <c r="AU892" s="4" t="s">
        <v>456</v>
      </c>
      <c r="AV892" s="4" t="s">
        <v>679</v>
      </c>
      <c r="AW892" s="4" t="s">
        <v>724</v>
      </c>
      <c r="AX892" s="4"/>
      <c r="AY892" s="4">
        <v>169596</v>
      </c>
      <c r="AZ892" s="4">
        <v>450305</v>
      </c>
      <c r="BA892" s="4" t="s">
        <v>22472</v>
      </c>
      <c r="BB892" s="4" t="s">
        <v>22473</v>
      </c>
      <c r="BC892" s="4">
        <v>40</v>
      </c>
      <c r="BD892" t="str">
        <f>IF(AND(ADHOC!$G$15="",ADHOC!$S$4=""),"",IF(ADHOC!$G$15&lt;&gt;"",IF(ADHOC!$G$15=LEFT(Domein!$AS892,LEN(ADHOC!$G$15)),MAX(Domein!BD$1:'Domein'!BD891)+1,""),IF(ADHOC!$S$4=LEFT(Domein!$AS892,LEN(ADHOC!$S$4)),MAX(Domein!BD$1:'Domein'!BD891)+1,"")))</f>
        <v/>
      </c>
      <c r="BE892" t="str">
        <f t="shared" si="13"/>
        <v/>
      </c>
    </row>
    <row r="893" spans="20:57" x14ac:dyDescent="0.2">
      <c r="T893" s="4"/>
      <c r="AS893" s="4" t="s">
        <v>36958</v>
      </c>
      <c r="AT893" s="4" t="s">
        <v>36959</v>
      </c>
      <c r="AU893" s="4" t="s">
        <v>456</v>
      </c>
      <c r="AV893" s="4" t="s">
        <v>679</v>
      </c>
      <c r="AW893" s="4" t="s">
        <v>724</v>
      </c>
      <c r="AX893" s="4"/>
      <c r="AY893" s="4">
        <v>178000</v>
      </c>
      <c r="AZ893" s="4">
        <v>451420</v>
      </c>
      <c r="BA893" s="4" t="s">
        <v>36960</v>
      </c>
      <c r="BB893" s="4" t="s">
        <v>36961</v>
      </c>
      <c r="BC893" s="4">
        <v>40</v>
      </c>
      <c r="BD893" t="str">
        <f>IF(AND(ADHOC!$G$15="",ADHOC!$S$4=""),"",IF(ADHOC!$G$15&lt;&gt;"",IF(ADHOC!$G$15=LEFT(Domein!$AS893,LEN(ADHOC!$G$15)),MAX(Domein!BD$1:'Domein'!BD892)+1,""),IF(ADHOC!$S$4=LEFT(Domein!$AS893,LEN(ADHOC!$S$4)),MAX(Domein!BD$1:'Domein'!BD892)+1,"")))</f>
        <v/>
      </c>
      <c r="BE893" t="str">
        <f t="shared" si="13"/>
        <v/>
      </c>
    </row>
    <row r="894" spans="20:57" x14ac:dyDescent="0.2">
      <c r="T894" s="4"/>
      <c r="AS894" s="4" t="s">
        <v>1367</v>
      </c>
      <c r="AT894" s="4" t="s">
        <v>1368</v>
      </c>
      <c r="AU894" s="4" t="s">
        <v>456</v>
      </c>
      <c r="AV894" s="4" t="s">
        <v>679</v>
      </c>
      <c r="AW894" s="4" t="s">
        <v>724</v>
      </c>
      <c r="AX894" s="4"/>
      <c r="AY894" s="4">
        <v>168711</v>
      </c>
      <c r="AZ894" s="4">
        <v>447507</v>
      </c>
      <c r="BA894" s="4" t="s">
        <v>22474</v>
      </c>
      <c r="BB894" s="4" t="s">
        <v>22475</v>
      </c>
      <c r="BC894" s="4">
        <v>40</v>
      </c>
      <c r="BD894" t="str">
        <f>IF(AND(ADHOC!$G$15="",ADHOC!$S$4=""),"",IF(ADHOC!$G$15&lt;&gt;"",IF(ADHOC!$G$15=LEFT(Domein!$AS894,LEN(ADHOC!$G$15)),MAX(Domein!BD$1:'Domein'!BD893)+1,""),IF(ADHOC!$S$4=LEFT(Domein!$AS894,LEN(ADHOC!$S$4)),MAX(Domein!BD$1:'Domein'!BD893)+1,"")))</f>
        <v/>
      </c>
      <c r="BE894" t="str">
        <f t="shared" si="13"/>
        <v/>
      </c>
    </row>
    <row r="895" spans="20:57" x14ac:dyDescent="0.2">
      <c r="T895" s="4"/>
      <c r="AS895" s="4" t="s">
        <v>20977</v>
      </c>
      <c r="AT895" s="4" t="s">
        <v>8618</v>
      </c>
      <c r="AU895" s="4" t="s">
        <v>456</v>
      </c>
      <c r="AV895" s="4" t="s">
        <v>20893</v>
      </c>
      <c r="AW895" s="4" t="s">
        <v>724</v>
      </c>
      <c r="AX895" s="4"/>
      <c r="AY895" s="4">
        <v>173631</v>
      </c>
      <c r="AZ895" s="4">
        <v>445461</v>
      </c>
      <c r="BA895" s="4" t="s">
        <v>22476</v>
      </c>
      <c r="BB895" s="4" t="s">
        <v>22061</v>
      </c>
      <c r="BC895" s="4">
        <v>40</v>
      </c>
      <c r="BD895" t="str">
        <f>IF(AND(ADHOC!$G$15="",ADHOC!$S$4=""),"",IF(ADHOC!$G$15&lt;&gt;"",IF(ADHOC!$G$15=LEFT(Domein!$AS895,LEN(ADHOC!$G$15)),MAX(Domein!BD$1:'Domein'!BD894)+1,""),IF(ADHOC!$S$4=LEFT(Domein!$AS895,LEN(ADHOC!$S$4)),MAX(Domein!BD$1:'Domein'!BD894)+1,"")))</f>
        <v/>
      </c>
      <c r="BE895" t="str">
        <f t="shared" si="13"/>
        <v/>
      </c>
    </row>
    <row r="896" spans="20:57" x14ac:dyDescent="0.2">
      <c r="T896" s="4"/>
      <c r="AS896" s="4" t="s">
        <v>20978</v>
      </c>
      <c r="AT896" s="4" t="s">
        <v>20979</v>
      </c>
      <c r="AU896" s="4" t="s">
        <v>456</v>
      </c>
      <c r="AV896" s="4" t="s">
        <v>20893</v>
      </c>
      <c r="AW896" s="4" t="s">
        <v>724</v>
      </c>
      <c r="AX896" s="4"/>
      <c r="AY896" s="4">
        <v>173464</v>
      </c>
      <c r="AZ896" s="4">
        <v>445377</v>
      </c>
      <c r="BA896" s="4" t="s">
        <v>22477</v>
      </c>
      <c r="BB896" s="4" t="s">
        <v>22478</v>
      </c>
      <c r="BC896" s="4">
        <v>40</v>
      </c>
      <c r="BD896" t="str">
        <f>IF(AND(ADHOC!$G$15="",ADHOC!$S$4=""),"",IF(ADHOC!$G$15&lt;&gt;"",IF(ADHOC!$G$15=LEFT(Domein!$AS896,LEN(ADHOC!$G$15)),MAX(Domein!BD$1:'Domein'!BD895)+1,""),IF(ADHOC!$S$4=LEFT(Domein!$AS896,LEN(ADHOC!$S$4)),MAX(Domein!BD$1:'Domein'!BD895)+1,"")))</f>
        <v/>
      </c>
      <c r="BE896" t="str">
        <f t="shared" si="13"/>
        <v/>
      </c>
    </row>
    <row r="897" spans="20:57" x14ac:dyDescent="0.2">
      <c r="T897" s="4"/>
      <c r="AS897" s="4" t="s">
        <v>32927</v>
      </c>
      <c r="AT897" s="4" t="s">
        <v>32928</v>
      </c>
      <c r="AU897" s="4" t="s">
        <v>456</v>
      </c>
      <c r="AV897" s="4" t="s">
        <v>20894</v>
      </c>
      <c r="AW897" s="4" t="s">
        <v>724</v>
      </c>
      <c r="AX897" s="4"/>
      <c r="AY897" s="4">
        <v>173441</v>
      </c>
      <c r="AZ897" s="4">
        <v>443665</v>
      </c>
      <c r="BA897" s="4" t="s">
        <v>30327</v>
      </c>
      <c r="BB897" s="4" t="s">
        <v>32929</v>
      </c>
      <c r="BC897" s="4">
        <v>40</v>
      </c>
      <c r="BD897" t="str">
        <f>IF(AND(ADHOC!$G$15="",ADHOC!$S$4=""),"",IF(ADHOC!$G$15&lt;&gt;"",IF(ADHOC!$G$15=LEFT(Domein!$AS897,LEN(ADHOC!$G$15)),MAX(Domein!BD$1:'Domein'!BD896)+1,""),IF(ADHOC!$S$4=LEFT(Domein!$AS897,LEN(ADHOC!$S$4)),MAX(Domein!BD$1:'Domein'!BD896)+1,"")))</f>
        <v/>
      </c>
      <c r="BE897" t="str">
        <f t="shared" si="13"/>
        <v/>
      </c>
    </row>
    <row r="898" spans="20:57" x14ac:dyDescent="0.2">
      <c r="T898" s="4"/>
      <c r="AS898" s="4" t="s">
        <v>20980</v>
      </c>
      <c r="AT898" s="4" t="s">
        <v>20981</v>
      </c>
      <c r="AU898" s="4" t="s">
        <v>456</v>
      </c>
      <c r="AV898" s="4" t="s">
        <v>20894</v>
      </c>
      <c r="AW898" s="4" t="s">
        <v>724</v>
      </c>
      <c r="AX898" s="4"/>
      <c r="AY898" s="4">
        <v>172970</v>
      </c>
      <c r="AZ898" s="4">
        <v>444590</v>
      </c>
      <c r="BA898" s="4" t="s">
        <v>22479</v>
      </c>
      <c r="BB898" s="4" t="s">
        <v>22480</v>
      </c>
      <c r="BC898" s="4">
        <v>40</v>
      </c>
      <c r="BD898" t="str">
        <f>IF(AND(ADHOC!$G$15="",ADHOC!$S$4=""),"",IF(ADHOC!$G$15&lt;&gt;"",IF(ADHOC!$G$15=LEFT(Domein!$AS898,LEN(ADHOC!$G$15)),MAX(Domein!BD$1:'Domein'!BD897)+1,""),IF(ADHOC!$S$4=LEFT(Domein!$AS898,LEN(ADHOC!$S$4)),MAX(Domein!BD$1:'Domein'!BD897)+1,"")))</f>
        <v/>
      </c>
      <c r="BE898" t="str">
        <f t="shared" si="13"/>
        <v/>
      </c>
    </row>
    <row r="899" spans="20:57" x14ac:dyDescent="0.2">
      <c r="T899" s="4"/>
      <c r="AS899" s="4" t="s">
        <v>33564</v>
      </c>
      <c r="AT899" s="4" t="s">
        <v>33565</v>
      </c>
      <c r="AU899" s="4" t="s">
        <v>456</v>
      </c>
      <c r="AV899" s="4" t="s">
        <v>679</v>
      </c>
      <c r="AW899" s="4" t="s">
        <v>724</v>
      </c>
      <c r="AX899" s="4"/>
      <c r="AY899" s="4">
        <v>172961</v>
      </c>
      <c r="AZ899" s="4">
        <v>444622</v>
      </c>
      <c r="BA899" s="4" t="s">
        <v>33566</v>
      </c>
      <c r="BB899" s="4" t="s">
        <v>33567</v>
      </c>
      <c r="BC899" s="4">
        <v>40</v>
      </c>
      <c r="BD899" t="str">
        <f>IF(AND(ADHOC!$G$15="",ADHOC!$S$4=""),"",IF(ADHOC!$G$15&lt;&gt;"",IF(ADHOC!$G$15=LEFT(Domein!$AS899,LEN(ADHOC!$G$15)),MAX(Domein!BD$1:'Domein'!BD898)+1,""),IF(ADHOC!$S$4=LEFT(Domein!$AS899,LEN(ADHOC!$S$4)),MAX(Domein!BD$1:'Domein'!BD898)+1,"")))</f>
        <v/>
      </c>
      <c r="BE899" t="str">
        <f t="shared" ref="BE899:BE962" si="14">IFERROR(INDEX($AS$2:$AS$11500,MATCH(ROW()-ROW($BE$1),$BD$2:$BD$11500,0)),"")</f>
        <v/>
      </c>
    </row>
    <row r="900" spans="20:57" x14ac:dyDescent="0.2">
      <c r="T900" s="4"/>
      <c r="AS900" s="4" t="s">
        <v>1369</v>
      </c>
      <c r="AT900" s="4" t="s">
        <v>1370</v>
      </c>
      <c r="AU900" s="4" t="s">
        <v>456</v>
      </c>
      <c r="AV900" s="4" t="s">
        <v>679</v>
      </c>
      <c r="AW900" s="4" t="s">
        <v>724</v>
      </c>
      <c r="AX900" s="4"/>
      <c r="AY900" s="4">
        <v>172020</v>
      </c>
      <c r="AZ900" s="4">
        <v>442896</v>
      </c>
      <c r="BA900" s="4" t="s">
        <v>22481</v>
      </c>
      <c r="BB900" s="4" t="s">
        <v>22482</v>
      </c>
      <c r="BC900" s="4">
        <v>40</v>
      </c>
      <c r="BD900" t="str">
        <f>IF(AND(ADHOC!$G$15="",ADHOC!$S$4=""),"",IF(ADHOC!$G$15&lt;&gt;"",IF(ADHOC!$G$15=LEFT(Domein!$AS900,LEN(ADHOC!$G$15)),MAX(Domein!BD$1:'Domein'!BD899)+1,""),IF(ADHOC!$S$4=LEFT(Domein!$AS900,LEN(ADHOC!$S$4)),MAX(Domein!BD$1:'Domein'!BD899)+1,"")))</f>
        <v/>
      </c>
      <c r="BE900" t="str">
        <f t="shared" si="14"/>
        <v/>
      </c>
    </row>
    <row r="901" spans="20:57" x14ac:dyDescent="0.2">
      <c r="T901" s="4"/>
      <c r="AS901" s="4" t="s">
        <v>21160</v>
      </c>
      <c r="AT901" s="4" t="s">
        <v>21161</v>
      </c>
      <c r="AU901" s="4" t="s">
        <v>456</v>
      </c>
      <c r="AV901" s="4" t="s">
        <v>20894</v>
      </c>
      <c r="AW901" s="4" t="s">
        <v>724</v>
      </c>
      <c r="AX901" s="4"/>
      <c r="AY901" s="4">
        <v>174000</v>
      </c>
      <c r="AZ901" s="4">
        <v>442260</v>
      </c>
      <c r="BA901" s="4" t="s">
        <v>22483</v>
      </c>
      <c r="BB901" s="4" t="s">
        <v>22484</v>
      </c>
      <c r="BC901" s="4">
        <v>40</v>
      </c>
      <c r="BD901" t="str">
        <f>IF(AND(ADHOC!$G$15="",ADHOC!$S$4=""),"",IF(ADHOC!$G$15&lt;&gt;"",IF(ADHOC!$G$15=LEFT(Domein!$AS901,LEN(ADHOC!$G$15)),MAX(Domein!BD$1:'Domein'!BD900)+1,""),IF(ADHOC!$S$4=LEFT(Domein!$AS901,LEN(ADHOC!$S$4)),MAX(Domein!BD$1:'Domein'!BD900)+1,"")))</f>
        <v/>
      </c>
      <c r="BE901" t="str">
        <f t="shared" si="14"/>
        <v/>
      </c>
    </row>
    <row r="902" spans="20:57" x14ac:dyDescent="0.2">
      <c r="T902" s="4"/>
      <c r="AS902" s="4" t="s">
        <v>21162</v>
      </c>
      <c r="AT902" s="4" t="s">
        <v>21163</v>
      </c>
      <c r="AU902" s="4" t="s">
        <v>456</v>
      </c>
      <c r="AV902" s="4" t="s">
        <v>20894</v>
      </c>
      <c r="AW902" s="4" t="s">
        <v>724</v>
      </c>
      <c r="AX902" s="4"/>
      <c r="AY902" s="4">
        <v>173325</v>
      </c>
      <c r="AZ902" s="4">
        <v>443564</v>
      </c>
      <c r="BA902" s="4" t="s">
        <v>22485</v>
      </c>
      <c r="BB902" s="4" t="s">
        <v>22486</v>
      </c>
      <c r="BC902" s="4">
        <v>40</v>
      </c>
      <c r="BD902" t="str">
        <f>IF(AND(ADHOC!$G$15="",ADHOC!$S$4=""),"",IF(ADHOC!$G$15&lt;&gt;"",IF(ADHOC!$G$15=LEFT(Domein!$AS902,LEN(ADHOC!$G$15)),MAX(Domein!BD$1:'Domein'!BD901)+1,""),IF(ADHOC!$S$4=LEFT(Domein!$AS902,LEN(ADHOC!$S$4)),MAX(Domein!BD$1:'Domein'!BD901)+1,"")))</f>
        <v/>
      </c>
      <c r="BE902" t="str">
        <f t="shared" si="14"/>
        <v/>
      </c>
    </row>
    <row r="903" spans="20:57" x14ac:dyDescent="0.2">
      <c r="T903" s="4"/>
      <c r="AS903" s="4" t="s">
        <v>1371</v>
      </c>
      <c r="AT903" s="4" t="s">
        <v>11153</v>
      </c>
      <c r="AU903" s="4" t="s">
        <v>456</v>
      </c>
      <c r="AV903" s="4" t="s">
        <v>679</v>
      </c>
      <c r="AW903" s="4" t="s">
        <v>724</v>
      </c>
      <c r="AX903" s="4"/>
      <c r="AY903" s="4">
        <v>165821</v>
      </c>
      <c r="AZ903" s="4">
        <v>459284</v>
      </c>
      <c r="BA903" s="4" t="s">
        <v>22487</v>
      </c>
      <c r="BB903" s="4" t="s">
        <v>22488</v>
      </c>
      <c r="BC903" s="4">
        <v>40</v>
      </c>
      <c r="BD903" t="str">
        <f>IF(AND(ADHOC!$G$15="",ADHOC!$S$4=""),"",IF(ADHOC!$G$15&lt;&gt;"",IF(ADHOC!$G$15=LEFT(Domein!$AS903,LEN(ADHOC!$G$15)),MAX(Domein!BD$1:'Domein'!BD902)+1,""),IF(ADHOC!$S$4=LEFT(Domein!$AS903,LEN(ADHOC!$S$4)),MAX(Domein!BD$1:'Domein'!BD902)+1,"")))</f>
        <v/>
      </c>
      <c r="BE903" t="str">
        <f t="shared" si="14"/>
        <v/>
      </c>
    </row>
    <row r="904" spans="20:57" x14ac:dyDescent="0.2">
      <c r="T904" s="4"/>
      <c r="AS904" s="4" t="s">
        <v>1372</v>
      </c>
      <c r="AT904" s="4" t="s">
        <v>1467</v>
      </c>
      <c r="AU904" s="4" t="s">
        <v>456</v>
      </c>
      <c r="AV904" s="4" t="s">
        <v>679</v>
      </c>
      <c r="AW904" s="4" t="s">
        <v>724</v>
      </c>
      <c r="AX904" s="4"/>
      <c r="AY904" s="4">
        <v>161691</v>
      </c>
      <c r="AZ904" s="4">
        <v>460516</v>
      </c>
      <c r="BA904" s="4" t="s">
        <v>22489</v>
      </c>
      <c r="BB904" s="4" t="s">
        <v>22490</v>
      </c>
      <c r="BC904" s="4">
        <v>40</v>
      </c>
      <c r="BD904" t="str">
        <f>IF(AND(ADHOC!$G$15="",ADHOC!$S$4=""),"",IF(ADHOC!$G$15&lt;&gt;"",IF(ADHOC!$G$15=LEFT(Domein!$AS904,LEN(ADHOC!$G$15)),MAX(Domein!BD$1:'Domein'!BD903)+1,""),IF(ADHOC!$S$4=LEFT(Domein!$AS904,LEN(ADHOC!$S$4)),MAX(Domein!BD$1:'Domein'!BD903)+1,"")))</f>
        <v/>
      </c>
      <c r="BE904" t="str">
        <f t="shared" si="14"/>
        <v/>
      </c>
    </row>
    <row r="905" spans="20:57" x14ac:dyDescent="0.2">
      <c r="T905" s="4"/>
      <c r="AS905" s="4" t="s">
        <v>1373</v>
      </c>
      <c r="AT905" s="4" t="s">
        <v>11154</v>
      </c>
      <c r="AU905" s="4" t="s">
        <v>456</v>
      </c>
      <c r="AV905" s="4" t="s">
        <v>679</v>
      </c>
      <c r="AW905" s="4" t="s">
        <v>724</v>
      </c>
      <c r="AX905" s="4"/>
      <c r="AY905" s="4">
        <v>165906</v>
      </c>
      <c r="AZ905" s="4">
        <v>455353</v>
      </c>
      <c r="BA905" s="4" t="s">
        <v>22491</v>
      </c>
      <c r="BB905" s="4" t="s">
        <v>22492</v>
      </c>
      <c r="BC905" s="4">
        <v>40</v>
      </c>
      <c r="BD905" t="str">
        <f>IF(AND(ADHOC!$G$15="",ADHOC!$S$4=""),"",IF(ADHOC!$G$15&lt;&gt;"",IF(ADHOC!$G$15=LEFT(Domein!$AS905,LEN(ADHOC!$G$15)),MAX(Domein!BD$1:'Domein'!BD904)+1,""),IF(ADHOC!$S$4=LEFT(Domein!$AS905,LEN(ADHOC!$S$4)),MAX(Domein!BD$1:'Domein'!BD904)+1,"")))</f>
        <v/>
      </c>
      <c r="BE905" t="str">
        <f t="shared" si="14"/>
        <v/>
      </c>
    </row>
    <row r="906" spans="20:57" x14ac:dyDescent="0.2">
      <c r="T906" s="4"/>
      <c r="AS906" s="4" t="s">
        <v>1374</v>
      </c>
      <c r="AT906" s="4" t="s">
        <v>20982</v>
      </c>
      <c r="AU906" s="4" t="s">
        <v>456</v>
      </c>
      <c r="AV906" s="4" t="s">
        <v>679</v>
      </c>
      <c r="AW906" s="4" t="s">
        <v>724</v>
      </c>
      <c r="AX906" s="4"/>
      <c r="AY906" s="4">
        <v>180546</v>
      </c>
      <c r="AZ906" s="4">
        <v>443368</v>
      </c>
      <c r="BA906" s="4" t="s">
        <v>22493</v>
      </c>
      <c r="BB906" s="4" t="s">
        <v>22494</v>
      </c>
      <c r="BC906" s="4">
        <v>40</v>
      </c>
      <c r="BD906" t="str">
        <f>IF(AND(ADHOC!$G$15="",ADHOC!$S$4=""),"",IF(ADHOC!$G$15&lt;&gt;"",IF(ADHOC!$G$15=LEFT(Domein!$AS906,LEN(ADHOC!$G$15)),MAX(Domein!BD$1:'Domein'!BD905)+1,""),IF(ADHOC!$S$4=LEFT(Domein!$AS906,LEN(ADHOC!$S$4)),MAX(Domein!BD$1:'Domein'!BD905)+1,"")))</f>
        <v/>
      </c>
      <c r="BE906" t="str">
        <f t="shared" si="14"/>
        <v/>
      </c>
    </row>
    <row r="907" spans="20:57" x14ac:dyDescent="0.2">
      <c r="T907" s="4"/>
      <c r="AS907" s="4" t="s">
        <v>8645</v>
      </c>
      <c r="AT907" s="4" t="s">
        <v>20983</v>
      </c>
      <c r="AU907" s="4" t="s">
        <v>456</v>
      </c>
      <c r="AV907" s="4" t="s">
        <v>679</v>
      </c>
      <c r="AW907" s="4" t="s">
        <v>724</v>
      </c>
      <c r="AX907" s="4"/>
      <c r="AY907" s="4">
        <v>182080</v>
      </c>
      <c r="AZ907" s="4">
        <v>444460</v>
      </c>
      <c r="BA907" s="4" t="s">
        <v>22495</v>
      </c>
      <c r="BB907" s="4" t="s">
        <v>22496</v>
      </c>
      <c r="BC907" s="4">
        <v>40</v>
      </c>
      <c r="BD907" t="str">
        <f>IF(AND(ADHOC!$G$15="",ADHOC!$S$4=""),"",IF(ADHOC!$G$15&lt;&gt;"",IF(ADHOC!$G$15=LEFT(Domein!$AS907,LEN(ADHOC!$G$15)),MAX(Domein!BD$1:'Domein'!BD906)+1,""),IF(ADHOC!$S$4=LEFT(Domein!$AS907,LEN(ADHOC!$S$4)),MAX(Domein!BD$1:'Domein'!BD906)+1,"")))</f>
        <v/>
      </c>
      <c r="BE907" t="str">
        <f t="shared" si="14"/>
        <v/>
      </c>
    </row>
    <row r="908" spans="20:57" x14ac:dyDescent="0.2">
      <c r="T908" s="4"/>
      <c r="AS908" s="4" t="s">
        <v>20984</v>
      </c>
      <c r="AT908" s="4" t="s">
        <v>20985</v>
      </c>
      <c r="AU908" s="4" t="s">
        <v>456</v>
      </c>
      <c r="AV908" s="4" t="s">
        <v>20892</v>
      </c>
      <c r="AW908" s="4" t="s">
        <v>724</v>
      </c>
      <c r="AX908" s="4"/>
      <c r="AY908" s="4">
        <v>181318</v>
      </c>
      <c r="AZ908" s="4">
        <v>443823</v>
      </c>
      <c r="BA908" s="4" t="s">
        <v>22498</v>
      </c>
      <c r="BB908" s="4" t="s">
        <v>22499</v>
      </c>
      <c r="BC908" s="4">
        <v>40</v>
      </c>
      <c r="BD908" t="str">
        <f>IF(AND(ADHOC!$G$15="",ADHOC!$S$4=""),"",IF(ADHOC!$G$15&lt;&gt;"",IF(ADHOC!$G$15=LEFT(Domein!$AS908,LEN(ADHOC!$G$15)),MAX(Domein!BD$1:'Domein'!BD907)+1,""),IF(ADHOC!$S$4=LEFT(Domein!$AS908,LEN(ADHOC!$S$4)),MAX(Domein!BD$1:'Domein'!BD907)+1,"")))</f>
        <v/>
      </c>
      <c r="BE908" t="str">
        <f t="shared" si="14"/>
        <v/>
      </c>
    </row>
    <row r="909" spans="20:57" x14ac:dyDescent="0.2">
      <c r="T909" s="4"/>
      <c r="AS909" s="4" t="s">
        <v>8646</v>
      </c>
      <c r="AT909" s="4" t="s">
        <v>20986</v>
      </c>
      <c r="AU909" s="4" t="s">
        <v>456</v>
      </c>
      <c r="AV909" s="4" t="s">
        <v>679</v>
      </c>
      <c r="AW909" s="4" t="s">
        <v>724</v>
      </c>
      <c r="AX909" s="4"/>
      <c r="AY909" s="4">
        <v>179826</v>
      </c>
      <c r="AZ909" s="4">
        <v>442790</v>
      </c>
      <c r="BA909" s="4" t="s">
        <v>22500</v>
      </c>
      <c r="BB909" s="4" t="s">
        <v>22501</v>
      </c>
      <c r="BC909" s="4">
        <v>40</v>
      </c>
      <c r="BD909" t="str">
        <f>IF(AND(ADHOC!$G$15="",ADHOC!$S$4=""),"",IF(ADHOC!$G$15&lt;&gt;"",IF(ADHOC!$G$15=LEFT(Domein!$AS909,LEN(ADHOC!$G$15)),MAX(Domein!BD$1:'Domein'!BD908)+1,""),IF(ADHOC!$S$4=LEFT(Domein!$AS909,LEN(ADHOC!$S$4)),MAX(Domein!BD$1:'Domein'!BD908)+1,"")))</f>
        <v/>
      </c>
      <c r="BE909" t="str">
        <f t="shared" si="14"/>
        <v/>
      </c>
    </row>
    <row r="910" spans="20:57" x14ac:dyDescent="0.2">
      <c r="T910" s="4"/>
      <c r="AS910" s="4" t="s">
        <v>20987</v>
      </c>
      <c r="AT910" s="4" t="s">
        <v>20988</v>
      </c>
      <c r="AU910" s="4" t="s">
        <v>456</v>
      </c>
      <c r="AV910" s="4" t="s">
        <v>20892</v>
      </c>
      <c r="AW910" s="4" t="s">
        <v>724</v>
      </c>
      <c r="AX910" s="4"/>
      <c r="AY910" s="4">
        <v>181318</v>
      </c>
      <c r="AZ910" s="4">
        <v>443987</v>
      </c>
      <c r="BA910" s="4" t="s">
        <v>22502</v>
      </c>
      <c r="BB910" s="4" t="s">
        <v>22503</v>
      </c>
      <c r="BC910" s="4">
        <v>40</v>
      </c>
      <c r="BD910" t="str">
        <f>IF(AND(ADHOC!$G$15="",ADHOC!$S$4=""),"",IF(ADHOC!$G$15&lt;&gt;"",IF(ADHOC!$G$15=LEFT(Domein!$AS910,LEN(ADHOC!$G$15)),MAX(Domein!BD$1:'Domein'!BD909)+1,""),IF(ADHOC!$S$4=LEFT(Domein!$AS910,LEN(ADHOC!$S$4)),MAX(Domein!BD$1:'Domein'!BD909)+1,"")))</f>
        <v/>
      </c>
      <c r="BE910" t="str">
        <f t="shared" si="14"/>
        <v/>
      </c>
    </row>
    <row r="911" spans="20:57" x14ac:dyDescent="0.2">
      <c r="T911" s="4"/>
      <c r="AS911" s="4" t="s">
        <v>20989</v>
      </c>
      <c r="AT911" s="4" t="s">
        <v>20990</v>
      </c>
      <c r="AU911" s="4" t="s">
        <v>456</v>
      </c>
      <c r="AV911" s="4" t="s">
        <v>20892</v>
      </c>
      <c r="AW911" s="4" t="s">
        <v>724</v>
      </c>
      <c r="AX911" s="4"/>
      <c r="AY911" s="4">
        <v>180928</v>
      </c>
      <c r="AZ911" s="4">
        <v>443804</v>
      </c>
      <c r="BA911" s="4" t="s">
        <v>22504</v>
      </c>
      <c r="BB911" s="4" t="s">
        <v>22505</v>
      </c>
      <c r="BC911" s="4">
        <v>40</v>
      </c>
      <c r="BD911" t="str">
        <f>IF(AND(ADHOC!$G$15="",ADHOC!$S$4=""),"",IF(ADHOC!$G$15&lt;&gt;"",IF(ADHOC!$G$15=LEFT(Domein!$AS911,LEN(ADHOC!$G$15)),MAX(Domein!BD$1:'Domein'!BD910)+1,""),IF(ADHOC!$S$4=LEFT(Domein!$AS911,LEN(ADHOC!$S$4)),MAX(Domein!BD$1:'Domein'!BD910)+1,"")))</f>
        <v/>
      </c>
      <c r="BE911" t="str">
        <f t="shared" si="14"/>
        <v/>
      </c>
    </row>
    <row r="912" spans="20:57" x14ac:dyDescent="0.2">
      <c r="T912" s="4"/>
      <c r="AS912" s="4" t="s">
        <v>11705</v>
      </c>
      <c r="AT912" s="4" t="s">
        <v>11704</v>
      </c>
      <c r="AU912" s="4" t="s">
        <v>456</v>
      </c>
      <c r="AV912" s="4" t="s">
        <v>679</v>
      </c>
      <c r="AW912" s="4" t="s">
        <v>724</v>
      </c>
      <c r="AX912" s="4"/>
      <c r="AY912" s="4">
        <v>157810</v>
      </c>
      <c r="AZ912" s="4">
        <v>473461</v>
      </c>
      <c r="BA912" s="4" t="s">
        <v>22506</v>
      </c>
      <c r="BB912" s="4" t="s">
        <v>22507</v>
      </c>
      <c r="BC912" s="4">
        <v>40</v>
      </c>
      <c r="BD912" t="str">
        <f>IF(AND(ADHOC!$G$15="",ADHOC!$S$4=""),"",IF(ADHOC!$G$15&lt;&gt;"",IF(ADHOC!$G$15=LEFT(Domein!$AS912,LEN(ADHOC!$G$15)),MAX(Domein!BD$1:'Domein'!BD911)+1,""),IF(ADHOC!$S$4=LEFT(Domein!$AS912,LEN(ADHOC!$S$4)),MAX(Domein!BD$1:'Domein'!BD911)+1,"")))</f>
        <v/>
      </c>
      <c r="BE912" t="str">
        <f t="shared" si="14"/>
        <v/>
      </c>
    </row>
    <row r="913" spans="20:57" x14ac:dyDescent="0.2">
      <c r="T913" s="4"/>
      <c r="AS913" s="4" t="s">
        <v>36962</v>
      </c>
      <c r="AT913" s="4" t="s">
        <v>1376</v>
      </c>
      <c r="AU913" s="4" t="s">
        <v>456</v>
      </c>
      <c r="AV913" s="4" t="s">
        <v>679</v>
      </c>
      <c r="AW913" s="4" t="s">
        <v>724</v>
      </c>
      <c r="AX913" s="4"/>
      <c r="AY913" s="4">
        <v>187100</v>
      </c>
      <c r="AZ913" s="4">
        <v>455830</v>
      </c>
      <c r="BA913" s="4" t="s">
        <v>36963</v>
      </c>
      <c r="BB913" s="4" t="s">
        <v>36964</v>
      </c>
      <c r="BC913" s="4">
        <v>40</v>
      </c>
      <c r="BD913" t="str">
        <f>IF(AND(ADHOC!$G$15="",ADHOC!$S$4=""),"",IF(ADHOC!$G$15&lt;&gt;"",IF(ADHOC!$G$15=LEFT(Domein!$AS913,LEN(ADHOC!$G$15)),MAX(Domein!BD$1:'Domein'!BD912)+1,""),IF(ADHOC!$S$4=LEFT(Domein!$AS913,LEN(ADHOC!$S$4)),MAX(Domein!BD$1:'Domein'!BD912)+1,"")))</f>
        <v/>
      </c>
      <c r="BE913" t="str">
        <f t="shared" si="14"/>
        <v/>
      </c>
    </row>
    <row r="914" spans="20:57" x14ac:dyDescent="0.2">
      <c r="T914" s="4"/>
      <c r="AS914" s="4" t="s">
        <v>36965</v>
      </c>
      <c r="AT914" s="4" t="s">
        <v>36966</v>
      </c>
      <c r="AU914" s="4" t="s">
        <v>456</v>
      </c>
      <c r="AV914" s="4" t="s">
        <v>679</v>
      </c>
      <c r="AW914" s="4" t="s">
        <v>724</v>
      </c>
      <c r="AX914" s="4"/>
      <c r="AY914" s="4">
        <v>187150</v>
      </c>
      <c r="AZ914" s="4">
        <v>455170</v>
      </c>
      <c r="BA914" s="4" t="s">
        <v>36967</v>
      </c>
      <c r="BB914" s="4" t="s">
        <v>36968</v>
      </c>
      <c r="BC914" s="4">
        <v>40</v>
      </c>
      <c r="BD914" t="str">
        <f>IF(AND(ADHOC!$G$15="",ADHOC!$S$4=""),"",IF(ADHOC!$G$15&lt;&gt;"",IF(ADHOC!$G$15=LEFT(Domein!$AS914,LEN(ADHOC!$G$15)),MAX(Domein!BD$1:'Domein'!BD913)+1,""),IF(ADHOC!$S$4=LEFT(Domein!$AS914,LEN(ADHOC!$S$4)),MAX(Domein!BD$1:'Domein'!BD913)+1,"")))</f>
        <v/>
      </c>
      <c r="BE914" t="str">
        <f t="shared" si="14"/>
        <v/>
      </c>
    </row>
    <row r="915" spans="20:57" x14ac:dyDescent="0.2">
      <c r="T915" s="4"/>
      <c r="AS915" s="4" t="s">
        <v>20991</v>
      </c>
      <c r="AT915" s="4" t="s">
        <v>8617</v>
      </c>
      <c r="AU915" s="4" t="s">
        <v>456</v>
      </c>
      <c r="AV915" s="4" t="s">
        <v>20893</v>
      </c>
      <c r="AW915" s="4" t="s">
        <v>724</v>
      </c>
      <c r="AX915" s="4"/>
      <c r="AY915" s="4">
        <v>152314</v>
      </c>
      <c r="AZ915" s="4">
        <v>464995</v>
      </c>
      <c r="BA915" s="4" t="s">
        <v>22508</v>
      </c>
      <c r="BB915" s="4" t="s">
        <v>22509</v>
      </c>
      <c r="BC915" s="4">
        <v>40</v>
      </c>
      <c r="BD915" t="str">
        <f>IF(AND(ADHOC!$G$15="",ADHOC!$S$4=""),"",IF(ADHOC!$G$15&lt;&gt;"",IF(ADHOC!$G$15=LEFT(Domein!$AS915,LEN(ADHOC!$G$15)),MAX(Domein!BD$1:'Domein'!BD914)+1,""),IF(ADHOC!$S$4=LEFT(Domein!$AS915,LEN(ADHOC!$S$4)),MAX(Domein!BD$1:'Domein'!BD914)+1,"")))</f>
        <v/>
      </c>
      <c r="BE915" t="str">
        <f t="shared" si="14"/>
        <v/>
      </c>
    </row>
    <row r="916" spans="20:57" x14ac:dyDescent="0.2">
      <c r="T916" s="4"/>
      <c r="AS916" s="4" t="s">
        <v>20992</v>
      </c>
      <c r="AT916" s="4" t="s">
        <v>20993</v>
      </c>
      <c r="AU916" s="4" t="s">
        <v>456</v>
      </c>
      <c r="AV916" s="4" t="s">
        <v>20893</v>
      </c>
      <c r="AW916" s="4" t="s">
        <v>724</v>
      </c>
      <c r="AX916" s="4"/>
      <c r="AY916" s="4">
        <v>152452</v>
      </c>
      <c r="AZ916" s="4">
        <v>465243</v>
      </c>
      <c r="BA916" s="4" t="s">
        <v>22510</v>
      </c>
      <c r="BB916" s="4" t="s">
        <v>22511</v>
      </c>
      <c r="BC916" s="4">
        <v>40</v>
      </c>
      <c r="BD916" t="str">
        <f>IF(AND(ADHOC!$G$15="",ADHOC!$S$4=""),"",IF(ADHOC!$G$15&lt;&gt;"",IF(ADHOC!$G$15=LEFT(Domein!$AS916,LEN(ADHOC!$G$15)),MAX(Domein!BD$1:'Domein'!BD915)+1,""),IF(ADHOC!$S$4=LEFT(Domein!$AS916,LEN(ADHOC!$S$4)),MAX(Domein!BD$1:'Domein'!BD915)+1,"")))</f>
        <v/>
      </c>
      <c r="BE916" t="str">
        <f t="shared" si="14"/>
        <v/>
      </c>
    </row>
    <row r="917" spans="20:57" x14ac:dyDescent="0.2">
      <c r="T917" s="4"/>
      <c r="AS917" s="4" t="s">
        <v>11812</v>
      </c>
      <c r="AT917" s="4" t="s">
        <v>11813</v>
      </c>
      <c r="AU917" s="4" t="s">
        <v>456</v>
      </c>
      <c r="AV917" s="4" t="s">
        <v>679</v>
      </c>
      <c r="AW917" s="4" t="s">
        <v>724</v>
      </c>
      <c r="AX917" s="4"/>
      <c r="AY917" s="4">
        <v>169725</v>
      </c>
      <c r="AZ917" s="4">
        <v>445270</v>
      </c>
      <c r="BA917" s="4" t="s">
        <v>22512</v>
      </c>
      <c r="BB917" s="4" t="s">
        <v>22513</v>
      </c>
      <c r="BC917" s="4">
        <v>40</v>
      </c>
      <c r="BD917" t="str">
        <f>IF(AND(ADHOC!$G$15="",ADHOC!$S$4=""),"",IF(ADHOC!$G$15&lt;&gt;"",IF(ADHOC!$G$15=LEFT(Domein!$AS917,LEN(ADHOC!$G$15)),MAX(Domein!BD$1:'Domein'!BD916)+1,""),IF(ADHOC!$S$4=LEFT(Domein!$AS917,LEN(ADHOC!$S$4)),MAX(Domein!BD$1:'Domein'!BD916)+1,"")))</f>
        <v/>
      </c>
      <c r="BE917" t="str">
        <f t="shared" si="14"/>
        <v/>
      </c>
    </row>
    <row r="918" spans="20:57" x14ac:dyDescent="0.2">
      <c r="T918" s="4"/>
      <c r="AS918" s="4" t="s">
        <v>1378</v>
      </c>
      <c r="AT918" s="4" t="s">
        <v>1379</v>
      </c>
      <c r="AU918" s="4" t="s">
        <v>456</v>
      </c>
      <c r="AV918" s="4" t="s">
        <v>679</v>
      </c>
      <c r="AW918" s="4" t="s">
        <v>724</v>
      </c>
      <c r="AX918" s="4"/>
      <c r="AY918" s="4">
        <v>170875</v>
      </c>
      <c r="AZ918" s="4">
        <v>442000</v>
      </c>
      <c r="BA918" s="4" t="s">
        <v>22514</v>
      </c>
      <c r="BB918" s="4" t="s">
        <v>22515</v>
      </c>
      <c r="BC918" s="4">
        <v>40</v>
      </c>
      <c r="BD918" t="str">
        <f>IF(AND(ADHOC!$G$15="",ADHOC!$S$4=""),"",IF(ADHOC!$G$15&lt;&gt;"",IF(ADHOC!$G$15=LEFT(Domein!$AS918,LEN(ADHOC!$G$15)),MAX(Domein!BD$1:'Domein'!BD917)+1,""),IF(ADHOC!$S$4=LEFT(Domein!$AS918,LEN(ADHOC!$S$4)),MAX(Domein!BD$1:'Domein'!BD917)+1,"")))</f>
        <v/>
      </c>
      <c r="BE918" t="str">
        <f t="shared" si="14"/>
        <v/>
      </c>
    </row>
    <row r="919" spans="20:57" x14ac:dyDescent="0.2">
      <c r="T919" s="4"/>
      <c r="AS919" s="4" t="s">
        <v>1380</v>
      </c>
      <c r="AT919" s="4" t="s">
        <v>8647</v>
      </c>
      <c r="AU919" s="4" t="s">
        <v>456</v>
      </c>
      <c r="AV919" s="4" t="s">
        <v>679</v>
      </c>
      <c r="AW919" s="4" t="s">
        <v>724</v>
      </c>
      <c r="AX919" s="4"/>
      <c r="AY919" s="4">
        <v>165098</v>
      </c>
      <c r="AZ919" s="4">
        <v>450436</v>
      </c>
      <c r="BA919" s="4" t="s">
        <v>22516</v>
      </c>
      <c r="BB919" s="4" t="s">
        <v>22517</v>
      </c>
      <c r="BC919" s="4">
        <v>40</v>
      </c>
      <c r="BD919" t="str">
        <f>IF(AND(ADHOC!$G$15="",ADHOC!$S$4=""),"",IF(ADHOC!$G$15&lt;&gt;"",IF(ADHOC!$G$15=LEFT(Domein!$AS919,LEN(ADHOC!$G$15)),MAX(Domein!BD$1:'Domein'!BD918)+1,""),IF(ADHOC!$S$4=LEFT(Domein!$AS919,LEN(ADHOC!$S$4)),MAX(Domein!BD$1:'Domein'!BD918)+1,"")))</f>
        <v/>
      </c>
      <c r="BE919" t="str">
        <f t="shared" si="14"/>
        <v/>
      </c>
    </row>
    <row r="920" spans="20:57" x14ac:dyDescent="0.2">
      <c r="T920" s="4"/>
      <c r="AS920" s="4" t="s">
        <v>1381</v>
      </c>
      <c r="AT920" s="4" t="s">
        <v>1382</v>
      </c>
      <c r="AU920" s="4" t="s">
        <v>456</v>
      </c>
      <c r="AV920" s="4" t="s">
        <v>679</v>
      </c>
      <c r="AW920" s="4" t="s">
        <v>724</v>
      </c>
      <c r="AX920" s="4"/>
      <c r="AY920" s="4">
        <v>162140</v>
      </c>
      <c r="AZ920" s="4">
        <v>451173</v>
      </c>
      <c r="BA920" s="4" t="s">
        <v>22518</v>
      </c>
      <c r="BB920" s="4" t="s">
        <v>22519</v>
      </c>
      <c r="BC920" s="4">
        <v>40</v>
      </c>
      <c r="BD920" t="str">
        <f>IF(AND(ADHOC!$G$15="",ADHOC!$S$4=""),"",IF(ADHOC!$G$15&lt;&gt;"",IF(ADHOC!$G$15=LEFT(Domein!$AS920,LEN(ADHOC!$G$15)),MAX(Domein!BD$1:'Domein'!BD919)+1,""),IF(ADHOC!$S$4=LEFT(Domein!$AS920,LEN(ADHOC!$S$4)),MAX(Domein!BD$1:'Domein'!BD919)+1,"")))</f>
        <v/>
      </c>
      <c r="BE920" t="str">
        <f t="shared" si="14"/>
        <v/>
      </c>
    </row>
    <row r="921" spans="20:57" x14ac:dyDescent="0.2">
      <c r="T921" s="4"/>
      <c r="AS921" s="4" t="s">
        <v>1383</v>
      </c>
      <c r="AT921" s="4" t="s">
        <v>1384</v>
      </c>
      <c r="AU921" s="4" t="s">
        <v>456</v>
      </c>
      <c r="AV921" s="4" t="s">
        <v>679</v>
      </c>
      <c r="AW921" s="4" t="s">
        <v>724</v>
      </c>
      <c r="AX921" s="4"/>
      <c r="AY921" s="4">
        <v>156184</v>
      </c>
      <c r="AZ921" s="4">
        <v>454630</v>
      </c>
      <c r="BA921" s="4" t="s">
        <v>22520</v>
      </c>
      <c r="BB921" s="4" t="s">
        <v>22521</v>
      </c>
      <c r="BC921" s="4">
        <v>40</v>
      </c>
      <c r="BD921" t="str">
        <f>IF(AND(ADHOC!$G$15="",ADHOC!$S$4=""),"",IF(ADHOC!$G$15&lt;&gt;"",IF(ADHOC!$G$15=LEFT(Domein!$AS921,LEN(ADHOC!$G$15)),MAX(Domein!BD$1:'Domein'!BD920)+1,""),IF(ADHOC!$S$4=LEFT(Domein!$AS921,LEN(ADHOC!$S$4)),MAX(Domein!BD$1:'Domein'!BD920)+1,"")))</f>
        <v/>
      </c>
      <c r="BE921" t="str">
        <f t="shared" si="14"/>
        <v/>
      </c>
    </row>
    <row r="922" spans="20:57" x14ac:dyDescent="0.2">
      <c r="T922" s="4"/>
      <c r="AS922" s="4" t="s">
        <v>1385</v>
      </c>
      <c r="AT922" s="4" t="s">
        <v>11155</v>
      </c>
      <c r="AU922" s="4" t="s">
        <v>456</v>
      </c>
      <c r="AV922" s="4" t="s">
        <v>679</v>
      </c>
      <c r="AW922" s="4" t="s">
        <v>724</v>
      </c>
      <c r="AX922" s="4"/>
      <c r="AY922" s="4">
        <v>159299</v>
      </c>
      <c r="AZ922" s="4">
        <v>456372</v>
      </c>
      <c r="BA922" s="4" t="s">
        <v>22522</v>
      </c>
      <c r="BB922" s="4" t="s">
        <v>22523</v>
      </c>
      <c r="BC922" s="4">
        <v>40</v>
      </c>
      <c r="BD922" t="str">
        <f>IF(AND(ADHOC!$G$15="",ADHOC!$S$4=""),"",IF(ADHOC!$G$15&lt;&gt;"",IF(ADHOC!$G$15=LEFT(Domein!$AS922,LEN(ADHOC!$G$15)),MAX(Domein!BD$1:'Domein'!BD921)+1,""),IF(ADHOC!$S$4=LEFT(Domein!$AS922,LEN(ADHOC!$S$4)),MAX(Domein!BD$1:'Domein'!BD921)+1,"")))</f>
        <v/>
      </c>
      <c r="BE922" t="str">
        <f t="shared" si="14"/>
        <v/>
      </c>
    </row>
    <row r="923" spans="20:57" x14ac:dyDescent="0.2">
      <c r="T923" s="4"/>
      <c r="AS923" s="4" t="s">
        <v>1386</v>
      </c>
      <c r="AT923" s="4" t="s">
        <v>1387</v>
      </c>
      <c r="AU923" s="4" t="s">
        <v>456</v>
      </c>
      <c r="AV923" s="4" t="s">
        <v>679</v>
      </c>
      <c r="AW923" s="4" t="s">
        <v>724</v>
      </c>
      <c r="AX923" s="4"/>
      <c r="AY923" s="4">
        <v>159122</v>
      </c>
      <c r="AZ923" s="4">
        <v>460845</v>
      </c>
      <c r="BA923" s="4" t="s">
        <v>22524</v>
      </c>
      <c r="BB923" s="4" t="s">
        <v>22525</v>
      </c>
      <c r="BC923" s="4">
        <v>40</v>
      </c>
      <c r="BD923" t="str">
        <f>IF(AND(ADHOC!$G$15="",ADHOC!$S$4=""),"",IF(ADHOC!$G$15&lt;&gt;"",IF(ADHOC!$G$15=LEFT(Domein!$AS923,LEN(ADHOC!$G$15)),MAX(Domein!BD$1:'Domein'!BD922)+1,""),IF(ADHOC!$S$4=LEFT(Domein!$AS923,LEN(ADHOC!$S$4)),MAX(Domein!BD$1:'Domein'!BD922)+1,"")))</f>
        <v/>
      </c>
      <c r="BE923" t="str">
        <f t="shared" si="14"/>
        <v/>
      </c>
    </row>
    <row r="924" spans="20:57" x14ac:dyDescent="0.2">
      <c r="T924" s="4"/>
      <c r="AS924" s="4" t="s">
        <v>1388</v>
      </c>
      <c r="AT924" s="4" t="s">
        <v>11156</v>
      </c>
      <c r="AU924" s="4" t="s">
        <v>456</v>
      </c>
      <c r="AV924" s="4" t="s">
        <v>679</v>
      </c>
      <c r="AW924" s="4" t="s">
        <v>724</v>
      </c>
      <c r="AX924" s="4"/>
      <c r="AY924" s="4">
        <v>156881</v>
      </c>
      <c r="AZ924" s="4">
        <v>462853</v>
      </c>
      <c r="BA924" s="4" t="s">
        <v>22526</v>
      </c>
      <c r="BB924" s="4" t="s">
        <v>22527</v>
      </c>
      <c r="BC924" s="4">
        <v>40</v>
      </c>
      <c r="BD924" t="str">
        <f>IF(AND(ADHOC!$G$15="",ADHOC!$S$4=""),"",IF(ADHOC!$G$15&lt;&gt;"",IF(ADHOC!$G$15=LEFT(Domein!$AS924,LEN(ADHOC!$G$15)),MAX(Domein!BD$1:'Domein'!BD923)+1,""),IF(ADHOC!$S$4=LEFT(Domein!$AS924,LEN(ADHOC!$S$4)),MAX(Domein!BD$1:'Domein'!BD923)+1,"")))</f>
        <v/>
      </c>
      <c r="BE924" t="str">
        <f t="shared" si="14"/>
        <v/>
      </c>
    </row>
    <row r="925" spans="20:57" x14ac:dyDescent="0.2">
      <c r="T925" s="4"/>
      <c r="AS925" s="4" t="s">
        <v>7709</v>
      </c>
      <c r="AT925" s="4" t="s">
        <v>7710</v>
      </c>
      <c r="AU925" s="4" t="s">
        <v>456</v>
      </c>
      <c r="AV925" s="4" t="s">
        <v>7512</v>
      </c>
      <c r="AW925" s="4" t="s">
        <v>724</v>
      </c>
      <c r="AX925" s="4"/>
      <c r="AY925" s="4">
        <v>154240</v>
      </c>
      <c r="AZ925" s="4">
        <v>454850</v>
      </c>
      <c r="BA925" s="4" t="s">
        <v>22528</v>
      </c>
      <c r="BB925" s="4" t="s">
        <v>22529</v>
      </c>
      <c r="BC925" s="4">
        <v>40</v>
      </c>
      <c r="BD925" t="str">
        <f>IF(AND(ADHOC!$G$15="",ADHOC!$S$4=""),"",IF(ADHOC!$G$15&lt;&gt;"",IF(ADHOC!$G$15=LEFT(Domein!$AS925,LEN(ADHOC!$G$15)),MAX(Domein!BD$1:'Domein'!BD924)+1,""),IF(ADHOC!$S$4=LEFT(Domein!$AS925,LEN(ADHOC!$S$4)),MAX(Domein!BD$1:'Domein'!BD924)+1,"")))</f>
        <v/>
      </c>
      <c r="BE925" t="str">
        <f t="shared" si="14"/>
        <v/>
      </c>
    </row>
    <row r="926" spans="20:57" x14ac:dyDescent="0.2">
      <c r="T926" s="4"/>
      <c r="AS926" s="4" t="s">
        <v>1389</v>
      </c>
      <c r="AT926" s="4" t="s">
        <v>1390</v>
      </c>
      <c r="AU926" s="4" t="s">
        <v>456</v>
      </c>
      <c r="AV926" s="4" t="s">
        <v>679</v>
      </c>
      <c r="AW926" s="4" t="s">
        <v>724</v>
      </c>
      <c r="AX926" s="4"/>
      <c r="AY926" s="4">
        <v>156005</v>
      </c>
      <c r="AZ926" s="4">
        <v>461623</v>
      </c>
      <c r="BA926" s="4" t="s">
        <v>22530</v>
      </c>
      <c r="BB926" s="4" t="s">
        <v>22531</v>
      </c>
      <c r="BC926" s="4">
        <v>40</v>
      </c>
      <c r="BD926" t="str">
        <f>IF(AND(ADHOC!$G$15="",ADHOC!$S$4=""),"",IF(ADHOC!$G$15&lt;&gt;"",IF(ADHOC!$G$15=LEFT(Domein!$AS926,LEN(ADHOC!$G$15)),MAX(Domein!BD$1:'Domein'!BD925)+1,""),IF(ADHOC!$S$4=LEFT(Domein!$AS926,LEN(ADHOC!$S$4)),MAX(Domein!BD$1:'Domein'!BD925)+1,"")))</f>
        <v/>
      </c>
      <c r="BE926" t="str">
        <f t="shared" si="14"/>
        <v/>
      </c>
    </row>
    <row r="927" spans="20:57" x14ac:dyDescent="0.2">
      <c r="T927" s="4"/>
      <c r="AS927" s="4" t="s">
        <v>7711</v>
      </c>
      <c r="AT927" s="4" t="s">
        <v>7712</v>
      </c>
      <c r="AU927" s="4" t="s">
        <v>456</v>
      </c>
      <c r="AV927" s="4" t="s">
        <v>7512</v>
      </c>
      <c r="AW927" s="4" t="s">
        <v>724</v>
      </c>
      <c r="AX927" s="4"/>
      <c r="AY927" s="4">
        <v>154100</v>
      </c>
      <c r="AZ927" s="4">
        <v>454600</v>
      </c>
      <c r="BA927" s="4" t="s">
        <v>22532</v>
      </c>
      <c r="BB927" s="4" t="s">
        <v>22533</v>
      </c>
      <c r="BC927" s="4">
        <v>40</v>
      </c>
      <c r="BD927" t="str">
        <f>IF(AND(ADHOC!$G$15="",ADHOC!$S$4=""),"",IF(ADHOC!$G$15&lt;&gt;"",IF(ADHOC!$G$15=LEFT(Domein!$AS927,LEN(ADHOC!$G$15)),MAX(Domein!BD$1:'Domein'!BD926)+1,""),IF(ADHOC!$S$4=LEFT(Domein!$AS927,LEN(ADHOC!$S$4)),MAX(Domein!BD$1:'Domein'!BD926)+1,"")))</f>
        <v/>
      </c>
      <c r="BE927" t="str">
        <f t="shared" si="14"/>
        <v/>
      </c>
    </row>
    <row r="928" spans="20:57" x14ac:dyDescent="0.2">
      <c r="T928" s="4"/>
      <c r="AS928" s="4" t="s">
        <v>11814</v>
      </c>
      <c r="AT928" s="4" t="s">
        <v>11815</v>
      </c>
      <c r="AU928" s="4" t="s">
        <v>456</v>
      </c>
      <c r="AV928" s="4" t="s">
        <v>679</v>
      </c>
      <c r="AW928" s="4" t="s">
        <v>724</v>
      </c>
      <c r="AX928" s="4"/>
      <c r="AY928" s="4">
        <v>159311</v>
      </c>
      <c r="AZ928" s="4">
        <v>455709</v>
      </c>
      <c r="BA928" s="4" t="s">
        <v>22534</v>
      </c>
      <c r="BB928" s="4" t="s">
        <v>22535</v>
      </c>
      <c r="BC928" s="4">
        <v>40</v>
      </c>
      <c r="BD928" t="str">
        <f>IF(AND(ADHOC!$G$15="",ADHOC!$S$4=""),"",IF(ADHOC!$G$15&lt;&gt;"",IF(ADHOC!$G$15=LEFT(Domein!$AS928,LEN(ADHOC!$G$15)),MAX(Domein!BD$1:'Domein'!BD927)+1,""),IF(ADHOC!$S$4=LEFT(Domein!$AS928,LEN(ADHOC!$S$4)),MAX(Domein!BD$1:'Domein'!BD927)+1,"")))</f>
        <v/>
      </c>
      <c r="BE928" t="str">
        <f t="shared" si="14"/>
        <v/>
      </c>
    </row>
    <row r="929" spans="20:57" x14ac:dyDescent="0.2">
      <c r="T929" s="4"/>
      <c r="AS929" s="4" t="s">
        <v>1391</v>
      </c>
      <c r="AT929" s="4" t="s">
        <v>1392</v>
      </c>
      <c r="AU929" s="4" t="s">
        <v>456</v>
      </c>
      <c r="AV929" s="4" t="s">
        <v>679</v>
      </c>
      <c r="AW929" s="4" t="s">
        <v>724</v>
      </c>
      <c r="AX929" s="4"/>
      <c r="AY929" s="4">
        <v>159099</v>
      </c>
      <c r="AZ929" s="4">
        <v>461409</v>
      </c>
      <c r="BA929" s="4" t="s">
        <v>22536</v>
      </c>
      <c r="BB929" s="4" t="s">
        <v>22537</v>
      </c>
      <c r="BC929" s="4">
        <v>40</v>
      </c>
      <c r="BD929" t="str">
        <f>IF(AND(ADHOC!$G$15="",ADHOC!$S$4=""),"",IF(ADHOC!$G$15&lt;&gt;"",IF(ADHOC!$G$15=LEFT(Domein!$AS929,LEN(ADHOC!$G$15)),MAX(Domein!BD$1:'Domein'!BD928)+1,""),IF(ADHOC!$S$4=LEFT(Domein!$AS929,LEN(ADHOC!$S$4)),MAX(Domein!BD$1:'Domein'!BD928)+1,"")))</f>
        <v/>
      </c>
      <c r="BE929" t="str">
        <f t="shared" si="14"/>
        <v/>
      </c>
    </row>
    <row r="930" spans="20:57" x14ac:dyDescent="0.2">
      <c r="T930" s="4"/>
      <c r="AS930" s="4" t="s">
        <v>39098</v>
      </c>
      <c r="AT930" s="4" t="s">
        <v>39099</v>
      </c>
      <c r="AU930" s="4" t="s">
        <v>456</v>
      </c>
      <c r="AV930" s="4" t="s">
        <v>679</v>
      </c>
      <c r="AW930" s="4" t="s">
        <v>724</v>
      </c>
      <c r="AX930" s="4"/>
      <c r="AY930" s="4">
        <v>164575</v>
      </c>
      <c r="AZ930" s="4">
        <v>450300</v>
      </c>
      <c r="BA930" s="4" t="s">
        <v>39100</v>
      </c>
      <c r="BB930" s="4" t="s">
        <v>39101</v>
      </c>
      <c r="BC930" s="4">
        <v>40</v>
      </c>
      <c r="BD930" t="str">
        <f>IF(AND(ADHOC!$G$15="",ADHOC!$S$4=""),"",IF(ADHOC!$G$15&lt;&gt;"",IF(ADHOC!$G$15=LEFT(Domein!$AS930,LEN(ADHOC!$G$15)),MAX(Domein!BD$1:'Domein'!BD929)+1,""),IF(ADHOC!$S$4=LEFT(Domein!$AS930,LEN(ADHOC!$S$4)),MAX(Domein!BD$1:'Domein'!BD929)+1,"")))</f>
        <v/>
      </c>
      <c r="BE930" t="str">
        <f t="shared" si="14"/>
        <v/>
      </c>
    </row>
    <row r="931" spans="20:57" x14ac:dyDescent="0.2">
      <c r="T931" s="4"/>
      <c r="AS931" s="4" t="s">
        <v>8648</v>
      </c>
      <c r="AT931" s="4" t="s">
        <v>8649</v>
      </c>
      <c r="AU931" s="4" t="s">
        <v>456</v>
      </c>
      <c r="AV931" s="4" t="s">
        <v>679</v>
      </c>
      <c r="AW931" s="4" t="s">
        <v>724</v>
      </c>
      <c r="AX931" s="4"/>
      <c r="AY931" s="4">
        <v>167296</v>
      </c>
      <c r="AZ931" s="4">
        <v>447568</v>
      </c>
      <c r="BA931" s="4" t="s">
        <v>35566</v>
      </c>
      <c r="BB931" s="4" t="s">
        <v>35567</v>
      </c>
      <c r="BC931" s="4">
        <v>40</v>
      </c>
      <c r="BD931" t="str">
        <f>IF(AND(ADHOC!$G$15="",ADHOC!$S$4=""),"",IF(ADHOC!$G$15&lt;&gt;"",IF(ADHOC!$G$15=LEFT(Domein!$AS931,LEN(ADHOC!$G$15)),MAX(Domein!BD$1:'Domein'!BD930)+1,""),IF(ADHOC!$S$4=LEFT(Domein!$AS931,LEN(ADHOC!$S$4)),MAX(Domein!BD$1:'Domein'!BD930)+1,"")))</f>
        <v/>
      </c>
      <c r="BE931" t="str">
        <f t="shared" si="14"/>
        <v/>
      </c>
    </row>
    <row r="932" spans="20:57" x14ac:dyDescent="0.2">
      <c r="T932" s="4"/>
      <c r="AS932" s="4" t="s">
        <v>1393</v>
      </c>
      <c r="AT932" s="4" t="s">
        <v>1394</v>
      </c>
      <c r="AU932" s="4" t="s">
        <v>456</v>
      </c>
      <c r="AV932" s="4" t="s">
        <v>679</v>
      </c>
      <c r="AW932" s="4" t="s">
        <v>724</v>
      </c>
      <c r="AX932" s="4"/>
      <c r="AY932" s="4">
        <v>154547</v>
      </c>
      <c r="AZ932" s="4">
        <v>464151</v>
      </c>
      <c r="BA932" s="4" t="s">
        <v>22538</v>
      </c>
      <c r="BB932" s="4" t="s">
        <v>22539</v>
      </c>
      <c r="BC932" s="4">
        <v>40</v>
      </c>
      <c r="BD932" t="str">
        <f>IF(AND(ADHOC!$G$15="",ADHOC!$S$4=""),"",IF(ADHOC!$G$15&lt;&gt;"",IF(ADHOC!$G$15=LEFT(Domein!$AS932,LEN(ADHOC!$G$15)),MAX(Domein!BD$1:'Domein'!BD931)+1,""),IF(ADHOC!$S$4=LEFT(Domein!$AS932,LEN(ADHOC!$S$4)),MAX(Domein!BD$1:'Domein'!BD931)+1,"")))</f>
        <v/>
      </c>
      <c r="BE932" t="str">
        <f t="shared" si="14"/>
        <v/>
      </c>
    </row>
    <row r="933" spans="20:57" x14ac:dyDescent="0.2">
      <c r="T933" s="4"/>
      <c r="AS933" s="4" t="s">
        <v>7713</v>
      </c>
      <c r="AT933" s="4" t="s">
        <v>11157</v>
      </c>
      <c r="AU933" s="4" t="s">
        <v>456</v>
      </c>
      <c r="AV933" s="4" t="s">
        <v>679</v>
      </c>
      <c r="AW933" s="4" t="s">
        <v>724</v>
      </c>
      <c r="AX933" s="4"/>
      <c r="AY933" s="4">
        <v>154731</v>
      </c>
      <c r="AZ933" s="4">
        <v>463558</v>
      </c>
      <c r="BA933" s="4" t="s">
        <v>22540</v>
      </c>
      <c r="BB933" s="4" t="s">
        <v>22541</v>
      </c>
      <c r="BC933" s="4">
        <v>40</v>
      </c>
      <c r="BD933" t="str">
        <f>IF(AND(ADHOC!$G$15="",ADHOC!$S$4=""),"",IF(ADHOC!$G$15&lt;&gt;"",IF(ADHOC!$G$15=LEFT(Domein!$AS933,LEN(ADHOC!$G$15)),MAX(Domein!BD$1:'Domein'!BD932)+1,""),IF(ADHOC!$S$4=LEFT(Domein!$AS933,LEN(ADHOC!$S$4)),MAX(Domein!BD$1:'Domein'!BD932)+1,"")))</f>
        <v/>
      </c>
      <c r="BE933" t="str">
        <f t="shared" si="14"/>
        <v/>
      </c>
    </row>
    <row r="934" spans="20:57" x14ac:dyDescent="0.2">
      <c r="T934" s="4"/>
      <c r="AS934" s="4" t="s">
        <v>11802</v>
      </c>
      <c r="AT934" s="4" t="s">
        <v>11803</v>
      </c>
      <c r="AU934" s="4" t="s">
        <v>456</v>
      </c>
      <c r="AV934" s="4" t="s">
        <v>679</v>
      </c>
      <c r="AW934" s="4" t="s">
        <v>724</v>
      </c>
      <c r="AX934" s="4"/>
      <c r="AY934" s="4">
        <v>149931</v>
      </c>
      <c r="AZ934" s="4">
        <v>470851</v>
      </c>
      <c r="BA934" s="4" t="s">
        <v>22542</v>
      </c>
      <c r="BB934" s="4" t="s">
        <v>22543</v>
      </c>
      <c r="BC934" s="4">
        <v>40</v>
      </c>
      <c r="BD934" t="str">
        <f>IF(AND(ADHOC!$G$15="",ADHOC!$S$4=""),"",IF(ADHOC!$G$15&lt;&gt;"",IF(ADHOC!$G$15=LEFT(Domein!$AS934,LEN(ADHOC!$G$15)),MAX(Domein!BD$1:'Domein'!BD933)+1,""),IF(ADHOC!$S$4=LEFT(Domein!$AS934,LEN(ADHOC!$S$4)),MAX(Domein!BD$1:'Domein'!BD933)+1,"")))</f>
        <v/>
      </c>
      <c r="BE934" t="str">
        <f t="shared" si="14"/>
        <v/>
      </c>
    </row>
    <row r="935" spans="20:57" x14ac:dyDescent="0.2">
      <c r="T935" s="4"/>
      <c r="AS935" s="4" t="s">
        <v>1395</v>
      </c>
      <c r="AT935" s="4" t="s">
        <v>1396</v>
      </c>
      <c r="AU935" s="4" t="s">
        <v>456</v>
      </c>
      <c r="AV935" s="4" t="s">
        <v>679</v>
      </c>
      <c r="AW935" s="4" t="s">
        <v>724</v>
      </c>
      <c r="AX935" s="4"/>
      <c r="AY935" s="4">
        <v>150947</v>
      </c>
      <c r="AZ935" s="4">
        <v>474063</v>
      </c>
      <c r="BA935" s="4" t="s">
        <v>22544</v>
      </c>
      <c r="BB935" s="4" t="s">
        <v>22545</v>
      </c>
      <c r="BC935" s="4">
        <v>40</v>
      </c>
      <c r="BD935" t="str">
        <f>IF(AND(ADHOC!$G$15="",ADHOC!$S$4=""),"",IF(ADHOC!$G$15&lt;&gt;"",IF(ADHOC!$G$15=LEFT(Domein!$AS935,LEN(ADHOC!$G$15)),MAX(Domein!BD$1:'Domein'!BD934)+1,""),IF(ADHOC!$S$4=LEFT(Domein!$AS935,LEN(ADHOC!$S$4)),MAX(Domein!BD$1:'Domein'!BD934)+1,"")))</f>
        <v/>
      </c>
      <c r="BE935" t="str">
        <f t="shared" si="14"/>
        <v/>
      </c>
    </row>
    <row r="936" spans="20:57" x14ac:dyDescent="0.2">
      <c r="T936" s="4"/>
      <c r="AS936" s="4" t="s">
        <v>1397</v>
      </c>
      <c r="AT936" s="4" t="s">
        <v>1398</v>
      </c>
      <c r="AU936" s="4" t="s">
        <v>456</v>
      </c>
      <c r="AV936" s="4" t="s">
        <v>679</v>
      </c>
      <c r="AW936" s="4" t="s">
        <v>724</v>
      </c>
      <c r="AX936" s="4"/>
      <c r="AY936" s="4">
        <v>150960</v>
      </c>
      <c r="AZ936" s="4">
        <v>470757</v>
      </c>
      <c r="BA936" s="4" t="s">
        <v>22546</v>
      </c>
      <c r="BB936" s="4" t="s">
        <v>22547</v>
      </c>
      <c r="BC936" s="4">
        <v>40</v>
      </c>
      <c r="BD936" t="str">
        <f>IF(AND(ADHOC!$G$15="",ADHOC!$S$4=""),"",IF(ADHOC!$G$15&lt;&gt;"",IF(ADHOC!$G$15=LEFT(Domein!$AS936,LEN(ADHOC!$G$15)),MAX(Domein!BD$1:'Domein'!BD935)+1,""),IF(ADHOC!$S$4=LEFT(Domein!$AS936,LEN(ADHOC!$S$4)),MAX(Domein!BD$1:'Domein'!BD935)+1,"")))</f>
        <v/>
      </c>
      <c r="BE936" t="str">
        <f t="shared" si="14"/>
        <v/>
      </c>
    </row>
    <row r="937" spans="20:57" x14ac:dyDescent="0.2">
      <c r="T937" s="4"/>
      <c r="AS937" s="4" t="s">
        <v>1399</v>
      </c>
      <c r="AT937" s="4" t="s">
        <v>1400</v>
      </c>
      <c r="AU937" s="4" t="s">
        <v>456</v>
      </c>
      <c r="AV937" s="4" t="s">
        <v>679</v>
      </c>
      <c r="AW937" s="4" t="s">
        <v>724</v>
      </c>
      <c r="AX937" s="4"/>
      <c r="AY937" s="4">
        <v>155090</v>
      </c>
      <c r="AZ937" s="4">
        <v>473806</v>
      </c>
      <c r="BA937" s="4" t="s">
        <v>22548</v>
      </c>
      <c r="BB937" s="4" t="s">
        <v>22549</v>
      </c>
      <c r="BC937" s="4">
        <v>40</v>
      </c>
      <c r="BD937" t="str">
        <f>IF(AND(ADHOC!$G$15="",ADHOC!$S$4=""),"",IF(ADHOC!$G$15&lt;&gt;"",IF(ADHOC!$G$15=LEFT(Domein!$AS937,LEN(ADHOC!$G$15)),MAX(Domein!BD$1:'Domein'!BD936)+1,""),IF(ADHOC!$S$4=LEFT(Domein!$AS937,LEN(ADHOC!$S$4)),MAX(Domein!BD$1:'Domein'!BD936)+1,"")))</f>
        <v/>
      </c>
      <c r="BE937" t="str">
        <f t="shared" si="14"/>
        <v/>
      </c>
    </row>
    <row r="938" spans="20:57" x14ac:dyDescent="0.2">
      <c r="T938" s="4"/>
      <c r="AS938" s="4" t="s">
        <v>21460</v>
      </c>
      <c r="AT938" s="4" t="s">
        <v>21461</v>
      </c>
      <c r="AU938" s="4" t="s">
        <v>456</v>
      </c>
      <c r="AV938" s="4" t="s">
        <v>679</v>
      </c>
      <c r="AW938" s="4" t="s">
        <v>724</v>
      </c>
      <c r="AX938" s="4"/>
      <c r="AY938" s="4">
        <v>151503</v>
      </c>
      <c r="AZ938" s="4">
        <v>466069</v>
      </c>
      <c r="BA938" s="4" t="s">
        <v>22550</v>
      </c>
      <c r="BB938" s="4" t="s">
        <v>22551</v>
      </c>
      <c r="BC938" s="4">
        <v>40</v>
      </c>
      <c r="BD938" t="str">
        <f>IF(AND(ADHOC!$G$15="",ADHOC!$S$4=""),"",IF(ADHOC!$G$15&lt;&gt;"",IF(ADHOC!$G$15=LEFT(Domein!$AS938,LEN(ADHOC!$G$15)),MAX(Domein!BD$1:'Domein'!BD937)+1,""),IF(ADHOC!$S$4=LEFT(Domein!$AS938,LEN(ADHOC!$S$4)),MAX(Domein!BD$1:'Domein'!BD937)+1,"")))</f>
        <v/>
      </c>
      <c r="BE938" t="str">
        <f t="shared" si="14"/>
        <v/>
      </c>
    </row>
    <row r="939" spans="20:57" x14ac:dyDescent="0.2">
      <c r="T939" s="4"/>
      <c r="AS939" s="4" t="s">
        <v>1401</v>
      </c>
      <c r="AT939" s="4" t="s">
        <v>1402</v>
      </c>
      <c r="AU939" s="4" t="s">
        <v>456</v>
      </c>
      <c r="AV939" s="4" t="s">
        <v>679</v>
      </c>
      <c r="AW939" s="4" t="s">
        <v>724</v>
      </c>
      <c r="AX939" s="4"/>
      <c r="AY939" s="4">
        <v>149406</v>
      </c>
      <c r="AZ939" s="4">
        <v>471490</v>
      </c>
      <c r="BA939" s="4" t="s">
        <v>22552</v>
      </c>
      <c r="BB939" s="4" t="s">
        <v>22553</v>
      </c>
      <c r="BC939" s="4">
        <v>40</v>
      </c>
      <c r="BD939" t="str">
        <f>IF(AND(ADHOC!$G$15="",ADHOC!$S$4=""),"",IF(ADHOC!$G$15&lt;&gt;"",IF(ADHOC!$G$15=LEFT(Domein!$AS939,LEN(ADHOC!$G$15)),MAX(Domein!BD$1:'Domein'!BD938)+1,""),IF(ADHOC!$S$4=LEFT(Domein!$AS939,LEN(ADHOC!$S$4)),MAX(Domein!BD$1:'Domein'!BD938)+1,"")))</f>
        <v/>
      </c>
      <c r="BE939" t="str">
        <f t="shared" si="14"/>
        <v/>
      </c>
    </row>
    <row r="940" spans="20:57" x14ac:dyDescent="0.2">
      <c r="T940" s="4"/>
      <c r="AS940" s="4" t="s">
        <v>1403</v>
      </c>
      <c r="AT940" s="4" t="s">
        <v>1404</v>
      </c>
      <c r="AU940" s="4" t="s">
        <v>456</v>
      </c>
      <c r="AV940" s="4" t="s">
        <v>679</v>
      </c>
      <c r="AW940" s="4" t="s">
        <v>724</v>
      </c>
      <c r="AX940" s="4"/>
      <c r="AY940" s="4">
        <v>148479</v>
      </c>
      <c r="AZ940" s="4">
        <v>467592</v>
      </c>
      <c r="BA940" s="4" t="s">
        <v>22554</v>
      </c>
      <c r="BB940" s="4" t="s">
        <v>22555</v>
      </c>
      <c r="BC940" s="4">
        <v>40</v>
      </c>
      <c r="BD940" t="str">
        <f>IF(AND(ADHOC!$G$15="",ADHOC!$S$4=""),"",IF(ADHOC!$G$15&lt;&gt;"",IF(ADHOC!$G$15=LEFT(Domein!$AS940,LEN(ADHOC!$G$15)),MAX(Domein!BD$1:'Domein'!BD939)+1,""),IF(ADHOC!$S$4=LEFT(Domein!$AS940,LEN(ADHOC!$S$4)),MAX(Domein!BD$1:'Domein'!BD939)+1,"")))</f>
        <v/>
      </c>
      <c r="BE940" t="str">
        <f t="shared" si="14"/>
        <v/>
      </c>
    </row>
    <row r="941" spans="20:57" x14ac:dyDescent="0.2">
      <c r="T941" s="4"/>
      <c r="AS941" s="4" t="s">
        <v>1405</v>
      </c>
      <c r="AT941" s="4" t="s">
        <v>1406</v>
      </c>
      <c r="AU941" s="4" t="s">
        <v>456</v>
      </c>
      <c r="AV941" s="4" t="s">
        <v>679</v>
      </c>
      <c r="AW941" s="4" t="s">
        <v>724</v>
      </c>
      <c r="AX941" s="4"/>
      <c r="AY941" s="4">
        <v>149225</v>
      </c>
      <c r="AZ941" s="4">
        <v>473309</v>
      </c>
      <c r="BA941" s="4" t="s">
        <v>22556</v>
      </c>
      <c r="BB941" s="4" t="s">
        <v>22557</v>
      </c>
      <c r="BC941" s="4">
        <v>40</v>
      </c>
      <c r="BD941" t="str">
        <f>IF(AND(ADHOC!$G$15="",ADHOC!$S$4=""),"",IF(ADHOC!$G$15&lt;&gt;"",IF(ADHOC!$G$15=LEFT(Domein!$AS941,LEN(ADHOC!$G$15)),MAX(Domein!BD$1:'Domein'!BD940)+1,""),IF(ADHOC!$S$4=LEFT(Domein!$AS941,LEN(ADHOC!$S$4)),MAX(Domein!BD$1:'Domein'!BD940)+1,"")))</f>
        <v/>
      </c>
      <c r="BE941" t="str">
        <f t="shared" si="14"/>
        <v/>
      </c>
    </row>
    <row r="942" spans="20:57" x14ac:dyDescent="0.2">
      <c r="T942" s="4"/>
      <c r="AS942" s="4" t="s">
        <v>1407</v>
      </c>
      <c r="AT942" s="4" t="s">
        <v>1408</v>
      </c>
      <c r="AU942" s="4" t="s">
        <v>456</v>
      </c>
      <c r="AV942" s="4" t="s">
        <v>679</v>
      </c>
      <c r="AW942" s="4" t="s">
        <v>724</v>
      </c>
      <c r="AX942" s="4"/>
      <c r="AY942" s="4">
        <v>151951</v>
      </c>
      <c r="AZ942" s="4">
        <v>466501</v>
      </c>
      <c r="BA942" s="4" t="s">
        <v>22558</v>
      </c>
      <c r="BB942" s="4" t="s">
        <v>22559</v>
      </c>
      <c r="BC942" s="4">
        <v>40</v>
      </c>
      <c r="BD942" t="str">
        <f>IF(AND(ADHOC!$G$15="",ADHOC!$S$4=""),"",IF(ADHOC!$G$15&lt;&gt;"",IF(ADHOC!$G$15=LEFT(Domein!$AS942,LEN(ADHOC!$G$15)),MAX(Domein!BD$1:'Domein'!BD941)+1,""),IF(ADHOC!$S$4=LEFT(Domein!$AS942,LEN(ADHOC!$S$4)),MAX(Domein!BD$1:'Domein'!BD941)+1,"")))</f>
        <v/>
      </c>
      <c r="BE942" t="str">
        <f t="shared" si="14"/>
        <v/>
      </c>
    </row>
    <row r="943" spans="20:57" x14ac:dyDescent="0.2">
      <c r="T943" s="4"/>
      <c r="AS943" s="4" t="s">
        <v>36969</v>
      </c>
      <c r="AT943" s="4" t="s">
        <v>36970</v>
      </c>
      <c r="AU943" s="4" t="s">
        <v>456</v>
      </c>
      <c r="AV943" s="4" t="s">
        <v>679</v>
      </c>
      <c r="AW943" s="4" t="s">
        <v>724</v>
      </c>
      <c r="AX943" s="4"/>
      <c r="AY943" s="4">
        <v>158910</v>
      </c>
      <c r="AZ943" s="4">
        <v>450500</v>
      </c>
      <c r="BA943" s="4" t="s">
        <v>36971</v>
      </c>
      <c r="BB943" s="4" t="s">
        <v>36972</v>
      </c>
      <c r="BC943" s="4">
        <v>40</v>
      </c>
      <c r="BD943" t="str">
        <f>IF(AND(ADHOC!$G$15="",ADHOC!$S$4=""),"",IF(ADHOC!$G$15&lt;&gt;"",IF(ADHOC!$G$15=LEFT(Domein!$AS943,LEN(ADHOC!$G$15)),MAX(Domein!BD$1:'Domein'!BD942)+1,""),IF(ADHOC!$S$4=LEFT(Domein!$AS943,LEN(ADHOC!$S$4)),MAX(Domein!BD$1:'Domein'!BD942)+1,"")))</f>
        <v/>
      </c>
      <c r="BE943" t="str">
        <f t="shared" si="14"/>
        <v/>
      </c>
    </row>
    <row r="944" spans="20:57" x14ac:dyDescent="0.2">
      <c r="T944" s="4"/>
      <c r="AS944" s="4" t="s">
        <v>33568</v>
      </c>
      <c r="AT944" s="4" t="s">
        <v>33569</v>
      </c>
      <c r="AU944" s="4" t="s">
        <v>456</v>
      </c>
      <c r="AV944" s="4" t="s">
        <v>671</v>
      </c>
      <c r="AW944" s="4" t="s">
        <v>724</v>
      </c>
      <c r="AX944" s="4"/>
      <c r="AY944" s="4"/>
      <c r="AZ944" s="4"/>
      <c r="BA944" s="4"/>
      <c r="BB944" s="4"/>
      <c r="BC944" s="4">
        <v>40</v>
      </c>
      <c r="BD944" t="str">
        <f>IF(AND(ADHOC!$G$15="",ADHOC!$S$4=""),"",IF(ADHOC!$G$15&lt;&gt;"",IF(ADHOC!$G$15=LEFT(Domein!$AS944,LEN(ADHOC!$G$15)),MAX(Domein!BD$1:'Domein'!BD943)+1,""),IF(ADHOC!$S$4=LEFT(Domein!$AS944,LEN(ADHOC!$S$4)),MAX(Domein!BD$1:'Domein'!BD943)+1,"")))</f>
        <v/>
      </c>
      <c r="BE944" t="str">
        <f t="shared" si="14"/>
        <v/>
      </c>
    </row>
    <row r="945" spans="20:57" x14ac:dyDescent="0.2">
      <c r="T945" s="4"/>
      <c r="AS945" s="4" t="s">
        <v>1409</v>
      </c>
      <c r="AT945" s="4" t="s">
        <v>1476</v>
      </c>
      <c r="AU945" s="4" t="s">
        <v>456</v>
      </c>
      <c r="AV945" s="4" t="s">
        <v>679</v>
      </c>
      <c r="AW945" s="4" t="s">
        <v>724</v>
      </c>
      <c r="AX945" s="4"/>
      <c r="AY945" s="4">
        <v>154984</v>
      </c>
      <c r="AZ945" s="4">
        <v>454415</v>
      </c>
      <c r="BA945" s="4" t="s">
        <v>22561</v>
      </c>
      <c r="BB945" s="4" t="s">
        <v>22562</v>
      </c>
      <c r="BC945" s="4">
        <v>40</v>
      </c>
      <c r="BD945" t="str">
        <f>IF(AND(ADHOC!$G$15="",ADHOC!$S$4=""),"",IF(ADHOC!$G$15&lt;&gt;"",IF(ADHOC!$G$15=LEFT(Domein!$AS945,LEN(ADHOC!$G$15)),MAX(Domein!BD$1:'Domein'!BD944)+1,""),IF(ADHOC!$S$4=LEFT(Domein!$AS945,LEN(ADHOC!$S$4)),MAX(Domein!BD$1:'Domein'!BD944)+1,"")))</f>
        <v/>
      </c>
      <c r="BE945" t="str">
        <f t="shared" si="14"/>
        <v/>
      </c>
    </row>
    <row r="946" spans="20:57" x14ac:dyDescent="0.2">
      <c r="T946" s="4"/>
      <c r="AS946" s="4" t="s">
        <v>1410</v>
      </c>
      <c r="AT946" s="4" t="s">
        <v>1411</v>
      </c>
      <c r="AU946" s="4" t="s">
        <v>456</v>
      </c>
      <c r="AV946" s="4" t="s">
        <v>679</v>
      </c>
      <c r="AW946" s="4" t="s">
        <v>724</v>
      </c>
      <c r="AX946" s="4"/>
      <c r="AY946" s="4">
        <v>159293</v>
      </c>
      <c r="AZ946" s="4">
        <v>459144</v>
      </c>
      <c r="BA946" s="4" t="s">
        <v>22563</v>
      </c>
      <c r="BB946" s="4" t="s">
        <v>22564</v>
      </c>
      <c r="BC946" s="4">
        <v>40</v>
      </c>
      <c r="BD946" t="str">
        <f>IF(AND(ADHOC!$G$15="",ADHOC!$S$4=""),"",IF(ADHOC!$G$15&lt;&gt;"",IF(ADHOC!$G$15=LEFT(Domein!$AS946,LEN(ADHOC!$G$15)),MAX(Domein!BD$1:'Domein'!BD945)+1,""),IF(ADHOC!$S$4=LEFT(Domein!$AS946,LEN(ADHOC!$S$4)),MAX(Domein!BD$1:'Domein'!BD945)+1,"")))</f>
        <v/>
      </c>
      <c r="BE946" t="str">
        <f t="shared" si="14"/>
        <v/>
      </c>
    </row>
    <row r="947" spans="20:57" x14ac:dyDescent="0.2">
      <c r="T947" s="4"/>
      <c r="AS947" s="4" t="s">
        <v>20994</v>
      </c>
      <c r="AT947" s="4" t="s">
        <v>20995</v>
      </c>
      <c r="AU947" s="4" t="s">
        <v>456</v>
      </c>
      <c r="AV947" s="4" t="s">
        <v>20892</v>
      </c>
      <c r="AW947" s="4" t="s">
        <v>724</v>
      </c>
      <c r="AX947" s="4"/>
      <c r="AY947" s="4">
        <v>180825</v>
      </c>
      <c r="AZ947" s="4">
        <v>443740</v>
      </c>
      <c r="BA947" s="4" t="s">
        <v>22565</v>
      </c>
      <c r="BB947" s="4" t="s">
        <v>22566</v>
      </c>
      <c r="BC947" s="4">
        <v>40</v>
      </c>
      <c r="BD947" t="str">
        <f>IF(AND(ADHOC!$G$15="",ADHOC!$S$4=""),"",IF(ADHOC!$G$15&lt;&gt;"",IF(ADHOC!$G$15=LEFT(Domein!$AS947,LEN(ADHOC!$G$15)),MAX(Domein!BD$1:'Domein'!BD946)+1,""),IF(ADHOC!$S$4=LEFT(Domein!$AS947,LEN(ADHOC!$S$4)),MAX(Domein!BD$1:'Domein'!BD946)+1,"")))</f>
        <v/>
      </c>
      <c r="BE947" t="str">
        <f t="shared" si="14"/>
        <v/>
      </c>
    </row>
    <row r="948" spans="20:57" x14ac:dyDescent="0.2">
      <c r="T948" s="4"/>
      <c r="AS948" s="4" t="s">
        <v>1412</v>
      </c>
      <c r="AT948" s="4" t="s">
        <v>11158</v>
      </c>
      <c r="AU948" s="4" t="s">
        <v>456</v>
      </c>
      <c r="AV948" s="4" t="s">
        <v>679</v>
      </c>
      <c r="AW948" s="4" t="s">
        <v>724</v>
      </c>
      <c r="AX948" s="4"/>
      <c r="AY948" s="4">
        <v>148174</v>
      </c>
      <c r="AZ948" s="4">
        <v>473418</v>
      </c>
      <c r="BA948" s="4" t="s">
        <v>22567</v>
      </c>
      <c r="BB948" s="4" t="s">
        <v>22568</v>
      </c>
      <c r="BC948" s="4">
        <v>40</v>
      </c>
      <c r="BD948" t="str">
        <f>IF(AND(ADHOC!$G$15="",ADHOC!$S$4=""),"",IF(ADHOC!$G$15&lt;&gt;"",IF(ADHOC!$G$15=LEFT(Domein!$AS948,LEN(ADHOC!$G$15)),MAX(Domein!BD$1:'Domein'!BD947)+1,""),IF(ADHOC!$S$4=LEFT(Domein!$AS948,LEN(ADHOC!$S$4)),MAX(Domein!BD$1:'Domein'!BD947)+1,"")))</f>
        <v/>
      </c>
      <c r="BE948" t="str">
        <f t="shared" si="14"/>
        <v/>
      </c>
    </row>
    <row r="949" spans="20:57" x14ac:dyDescent="0.2">
      <c r="T949" s="4"/>
      <c r="AS949" s="4" t="s">
        <v>11512</v>
      </c>
      <c r="AT949" s="4" t="s">
        <v>11513</v>
      </c>
      <c r="AU949" s="4" t="s">
        <v>456</v>
      </c>
      <c r="AV949" s="4" t="s">
        <v>679</v>
      </c>
      <c r="AW949" s="4" t="s">
        <v>724</v>
      </c>
      <c r="AX949" s="4"/>
      <c r="AY949" s="4">
        <v>147906</v>
      </c>
      <c r="AZ949" s="4">
        <v>475560</v>
      </c>
      <c r="BA949" s="4" t="s">
        <v>22569</v>
      </c>
      <c r="BB949" s="4" t="s">
        <v>22570</v>
      </c>
      <c r="BC949" s="4">
        <v>40</v>
      </c>
      <c r="BD949" t="str">
        <f>IF(AND(ADHOC!$G$15="",ADHOC!$S$4=""),"",IF(ADHOC!$G$15&lt;&gt;"",IF(ADHOC!$G$15=LEFT(Domein!$AS949,LEN(ADHOC!$G$15)),MAX(Domein!BD$1:'Domein'!BD948)+1,""),IF(ADHOC!$S$4=LEFT(Domein!$AS949,LEN(ADHOC!$S$4)),MAX(Domein!BD$1:'Domein'!BD948)+1,"")))</f>
        <v/>
      </c>
      <c r="BE949" t="str">
        <f t="shared" si="14"/>
        <v/>
      </c>
    </row>
    <row r="950" spans="20:57" x14ac:dyDescent="0.2">
      <c r="T950" s="4"/>
      <c r="AS950" s="4" t="s">
        <v>1413</v>
      </c>
      <c r="AT950" s="4" t="s">
        <v>1414</v>
      </c>
      <c r="AU950" s="4" t="s">
        <v>456</v>
      </c>
      <c r="AV950" s="4" t="s">
        <v>679</v>
      </c>
      <c r="AW950" s="4" t="s">
        <v>724</v>
      </c>
      <c r="AX950" s="4"/>
      <c r="AY950" s="4">
        <v>151932</v>
      </c>
      <c r="AZ950" s="4">
        <v>468499</v>
      </c>
      <c r="BA950" s="4" t="s">
        <v>22571</v>
      </c>
      <c r="BB950" s="4" t="s">
        <v>22572</v>
      </c>
      <c r="BC950" s="4">
        <v>40</v>
      </c>
      <c r="BD950" t="str">
        <f>IF(AND(ADHOC!$G$15="",ADHOC!$S$4=""),"",IF(ADHOC!$G$15&lt;&gt;"",IF(ADHOC!$G$15=LEFT(Domein!$AS950,LEN(ADHOC!$G$15)),MAX(Domein!BD$1:'Domein'!BD949)+1,""),IF(ADHOC!$S$4=LEFT(Domein!$AS950,LEN(ADHOC!$S$4)),MAX(Domein!BD$1:'Domein'!BD949)+1,"")))</f>
        <v/>
      </c>
      <c r="BE950" t="str">
        <f t="shared" si="14"/>
        <v/>
      </c>
    </row>
    <row r="951" spans="20:57" x14ac:dyDescent="0.2">
      <c r="T951" s="4"/>
      <c r="AS951" s="4" t="s">
        <v>1415</v>
      </c>
      <c r="AT951" s="4" t="s">
        <v>11159</v>
      </c>
      <c r="AU951" s="4" t="s">
        <v>456</v>
      </c>
      <c r="AV951" s="4" t="s">
        <v>679</v>
      </c>
      <c r="AW951" s="4" t="s">
        <v>724</v>
      </c>
      <c r="AX951" s="4"/>
      <c r="AY951" s="4">
        <v>152280</v>
      </c>
      <c r="AZ951" s="4">
        <v>474590</v>
      </c>
      <c r="BA951" s="4" t="s">
        <v>22573</v>
      </c>
      <c r="BB951" s="4" t="s">
        <v>22574</v>
      </c>
      <c r="BC951" s="4">
        <v>40</v>
      </c>
      <c r="BD951" t="str">
        <f>IF(AND(ADHOC!$G$15="",ADHOC!$S$4=""),"",IF(ADHOC!$G$15&lt;&gt;"",IF(ADHOC!$G$15=LEFT(Domein!$AS951,LEN(ADHOC!$G$15)),MAX(Domein!BD$1:'Domein'!BD950)+1,""),IF(ADHOC!$S$4=LEFT(Domein!$AS951,LEN(ADHOC!$S$4)),MAX(Domein!BD$1:'Domein'!BD950)+1,"")))</f>
        <v/>
      </c>
      <c r="BE951" t="str">
        <f t="shared" si="14"/>
        <v/>
      </c>
    </row>
    <row r="952" spans="20:57" x14ac:dyDescent="0.2">
      <c r="T952" s="4"/>
      <c r="AS952" s="4" t="s">
        <v>7036</v>
      </c>
      <c r="AT952" s="4" t="s">
        <v>11160</v>
      </c>
      <c r="AU952" s="4" t="s">
        <v>456</v>
      </c>
      <c r="AV952" s="4" t="s">
        <v>679</v>
      </c>
      <c r="AW952" s="4" t="s">
        <v>724</v>
      </c>
      <c r="AX952" s="4"/>
      <c r="AY952" s="4">
        <v>156187</v>
      </c>
      <c r="AZ952" s="4">
        <v>457300</v>
      </c>
      <c r="BA952" s="4" t="s">
        <v>22575</v>
      </c>
      <c r="BB952" s="4" t="s">
        <v>22576</v>
      </c>
      <c r="BC952" s="4">
        <v>40</v>
      </c>
      <c r="BD952" t="str">
        <f>IF(AND(ADHOC!$G$15="",ADHOC!$S$4=""),"",IF(ADHOC!$G$15&lt;&gt;"",IF(ADHOC!$G$15=LEFT(Domein!$AS952,LEN(ADHOC!$G$15)),MAX(Domein!BD$1:'Domein'!BD951)+1,""),IF(ADHOC!$S$4=LEFT(Domein!$AS952,LEN(ADHOC!$S$4)),MAX(Domein!BD$1:'Domein'!BD951)+1,"")))</f>
        <v/>
      </c>
      <c r="BE952" t="str">
        <f t="shared" si="14"/>
        <v/>
      </c>
    </row>
    <row r="953" spans="20:57" x14ac:dyDescent="0.2">
      <c r="T953" s="4"/>
      <c r="AS953" s="4" t="s">
        <v>21436</v>
      </c>
      <c r="AT953" s="4" t="s">
        <v>21437</v>
      </c>
      <c r="AU953" s="4" t="s">
        <v>456</v>
      </c>
      <c r="AV953" s="4" t="s">
        <v>679</v>
      </c>
      <c r="AW953" s="4" t="s">
        <v>724</v>
      </c>
      <c r="AX953" s="4"/>
      <c r="AY953" s="4">
        <v>159191</v>
      </c>
      <c r="AZ953" s="4">
        <v>455332</v>
      </c>
      <c r="BA953" s="4" t="s">
        <v>22577</v>
      </c>
      <c r="BB953" s="4" t="s">
        <v>22578</v>
      </c>
      <c r="BC953" s="4">
        <v>40</v>
      </c>
      <c r="BD953" t="str">
        <f>IF(AND(ADHOC!$G$15="",ADHOC!$S$4=""),"",IF(ADHOC!$G$15&lt;&gt;"",IF(ADHOC!$G$15=LEFT(Domein!$AS953,LEN(ADHOC!$G$15)),MAX(Domein!BD$1:'Domein'!BD952)+1,""),IF(ADHOC!$S$4=LEFT(Domein!$AS953,LEN(ADHOC!$S$4)),MAX(Domein!BD$1:'Domein'!BD952)+1,"")))</f>
        <v/>
      </c>
      <c r="BE953" t="str">
        <f t="shared" si="14"/>
        <v/>
      </c>
    </row>
    <row r="954" spans="20:57" x14ac:dyDescent="0.2">
      <c r="T954" s="4"/>
      <c r="AS954" s="4" t="s">
        <v>1416</v>
      </c>
      <c r="AT954" s="4" t="s">
        <v>1417</v>
      </c>
      <c r="AU954" s="4" t="s">
        <v>456</v>
      </c>
      <c r="AV954" s="4" t="s">
        <v>679</v>
      </c>
      <c r="AW954" s="4" t="s">
        <v>724</v>
      </c>
      <c r="AX954" s="4"/>
      <c r="AY954" s="4">
        <v>170255</v>
      </c>
      <c r="AZ954" s="4">
        <v>440724</v>
      </c>
      <c r="BA954" s="4" t="s">
        <v>22579</v>
      </c>
      <c r="BB954" s="4" t="s">
        <v>22580</v>
      </c>
      <c r="BC954" s="4">
        <v>40</v>
      </c>
      <c r="BD954" t="str">
        <f>IF(AND(ADHOC!$G$15="",ADHOC!$S$4=""),"",IF(ADHOC!$G$15&lt;&gt;"",IF(ADHOC!$G$15=LEFT(Domein!$AS954,LEN(ADHOC!$G$15)),MAX(Domein!BD$1:'Domein'!BD953)+1,""),IF(ADHOC!$S$4=LEFT(Domein!$AS954,LEN(ADHOC!$S$4)),MAX(Domein!BD$1:'Domein'!BD953)+1,"")))</f>
        <v/>
      </c>
      <c r="BE954" t="str">
        <f t="shared" si="14"/>
        <v/>
      </c>
    </row>
    <row r="955" spans="20:57" x14ac:dyDescent="0.2">
      <c r="T955" s="4"/>
      <c r="AS955" s="4" t="s">
        <v>39102</v>
      </c>
      <c r="AT955" s="4" t="s">
        <v>39103</v>
      </c>
      <c r="AU955" s="4" t="s">
        <v>456</v>
      </c>
      <c r="AV955" s="4" t="s">
        <v>679</v>
      </c>
      <c r="AW955" s="4" t="s">
        <v>724</v>
      </c>
      <c r="AX955" s="4"/>
      <c r="AY955" s="4">
        <v>158221</v>
      </c>
      <c r="AZ955" s="4">
        <v>456658</v>
      </c>
      <c r="BA955" s="4" t="s">
        <v>39104</v>
      </c>
      <c r="BB955" s="4" t="s">
        <v>39105</v>
      </c>
      <c r="BC955" s="4">
        <v>40</v>
      </c>
      <c r="BD955" t="str">
        <f>IF(AND(ADHOC!$G$15="",ADHOC!$S$4=""),"",IF(ADHOC!$G$15&lt;&gt;"",IF(ADHOC!$G$15=LEFT(Domein!$AS955,LEN(ADHOC!$G$15)),MAX(Domein!BD$1:'Domein'!BD954)+1,""),IF(ADHOC!$S$4=LEFT(Domein!$AS955,LEN(ADHOC!$S$4)),MAX(Domein!BD$1:'Domein'!BD954)+1,"")))</f>
        <v/>
      </c>
      <c r="BE955" t="str">
        <f t="shared" si="14"/>
        <v/>
      </c>
    </row>
    <row r="956" spans="20:57" x14ac:dyDescent="0.2">
      <c r="T956" s="4"/>
      <c r="AS956" s="4" t="s">
        <v>36973</v>
      </c>
      <c r="AT956" s="4" t="s">
        <v>14437</v>
      </c>
      <c r="AU956" s="4" t="s">
        <v>456</v>
      </c>
      <c r="AV956" s="4" t="s">
        <v>679</v>
      </c>
      <c r="AW956" s="4" t="s">
        <v>724</v>
      </c>
      <c r="AX956" s="4"/>
      <c r="AY956" s="4">
        <v>154570</v>
      </c>
      <c r="AZ956" s="4">
        <v>455750</v>
      </c>
      <c r="BA956" s="4" t="s">
        <v>36974</v>
      </c>
      <c r="BB956" s="4" t="s">
        <v>36975</v>
      </c>
      <c r="BC956" s="4">
        <v>40</v>
      </c>
      <c r="BD956" t="str">
        <f>IF(AND(ADHOC!$G$15="",ADHOC!$S$4=""),"",IF(ADHOC!$G$15&lt;&gt;"",IF(ADHOC!$G$15=LEFT(Domein!$AS956,LEN(ADHOC!$G$15)),MAX(Domein!BD$1:'Domein'!BD955)+1,""),IF(ADHOC!$S$4=LEFT(Domein!$AS956,LEN(ADHOC!$S$4)),MAX(Domein!BD$1:'Domein'!BD955)+1,"")))</f>
        <v/>
      </c>
      <c r="BE956" t="str">
        <f t="shared" si="14"/>
        <v/>
      </c>
    </row>
    <row r="957" spans="20:57" x14ac:dyDescent="0.2">
      <c r="T957" s="4"/>
      <c r="AS957" s="4" t="s">
        <v>11514</v>
      </c>
      <c r="AT957" s="4" t="s">
        <v>11515</v>
      </c>
      <c r="AU957" s="4" t="s">
        <v>456</v>
      </c>
      <c r="AV957" s="4" t="s">
        <v>679</v>
      </c>
      <c r="AW957" s="4" t="s">
        <v>724</v>
      </c>
      <c r="AX957" s="4"/>
      <c r="AY957" s="4">
        <v>148200</v>
      </c>
      <c r="AZ957" s="4">
        <v>476720</v>
      </c>
      <c r="BA957" s="4" t="s">
        <v>22582</v>
      </c>
      <c r="BB957" s="4" t="s">
        <v>22583</v>
      </c>
      <c r="BC957" s="4">
        <v>40</v>
      </c>
      <c r="BD957" t="str">
        <f>IF(AND(ADHOC!$G$15="",ADHOC!$S$4=""),"",IF(ADHOC!$G$15&lt;&gt;"",IF(ADHOC!$G$15=LEFT(Domein!$AS957,LEN(ADHOC!$G$15)),MAX(Domein!BD$1:'Domein'!BD956)+1,""),IF(ADHOC!$S$4=LEFT(Domein!$AS957,LEN(ADHOC!$S$4)),MAX(Domein!BD$1:'Domein'!BD956)+1,"")))</f>
        <v/>
      </c>
      <c r="BE957" t="str">
        <f t="shared" si="14"/>
        <v/>
      </c>
    </row>
    <row r="958" spans="20:57" x14ac:dyDescent="0.2">
      <c r="T958" s="4"/>
      <c r="AS958" s="4" t="s">
        <v>21164</v>
      </c>
      <c r="AT958" s="4" t="s">
        <v>21165</v>
      </c>
      <c r="AU958" s="4" t="s">
        <v>456</v>
      </c>
      <c r="AV958" s="4" t="s">
        <v>679</v>
      </c>
      <c r="AW958" s="4" t="s">
        <v>724</v>
      </c>
      <c r="AX958" s="4"/>
      <c r="AY958" s="4">
        <v>196675</v>
      </c>
      <c r="AZ958" s="4">
        <v>460621</v>
      </c>
      <c r="BA958" s="4" t="s">
        <v>22584</v>
      </c>
      <c r="BB958" s="4" t="s">
        <v>22585</v>
      </c>
      <c r="BC958" s="4">
        <v>40</v>
      </c>
      <c r="BD958" t="str">
        <f>IF(AND(ADHOC!$G$15="",ADHOC!$S$4=""),"",IF(ADHOC!$G$15&lt;&gt;"",IF(ADHOC!$G$15=LEFT(Domein!$AS958,LEN(ADHOC!$G$15)),MAX(Domein!BD$1:'Domein'!BD957)+1,""),IF(ADHOC!$S$4=LEFT(Domein!$AS958,LEN(ADHOC!$S$4)),MAX(Domein!BD$1:'Domein'!BD957)+1,"")))</f>
        <v/>
      </c>
      <c r="BE958" t="str">
        <f t="shared" si="14"/>
        <v/>
      </c>
    </row>
    <row r="959" spans="20:57" x14ac:dyDescent="0.2">
      <c r="T959" s="4"/>
      <c r="AS959" s="4" t="s">
        <v>34191</v>
      </c>
      <c r="AT959" s="4" t="s">
        <v>34192</v>
      </c>
      <c r="AU959" s="4" t="s">
        <v>460</v>
      </c>
      <c r="AV959" s="4" t="s">
        <v>701</v>
      </c>
      <c r="AW959" s="4" t="s">
        <v>1259</v>
      </c>
      <c r="AX959" s="4"/>
      <c r="AY959" s="4"/>
      <c r="AZ959" s="4"/>
      <c r="BA959" s="4"/>
      <c r="BB959" s="4"/>
      <c r="BC959" s="4">
        <v>40</v>
      </c>
      <c r="BD959" t="str">
        <f>IF(AND(ADHOC!$G$15="",ADHOC!$S$4=""),"",IF(ADHOC!$G$15&lt;&gt;"",IF(ADHOC!$G$15=LEFT(Domein!$AS959,LEN(ADHOC!$G$15)),MAX(Domein!BD$1:'Domein'!BD958)+1,""),IF(ADHOC!$S$4=LEFT(Domein!$AS959,LEN(ADHOC!$S$4)),MAX(Domein!BD$1:'Domein'!BD958)+1,"")))</f>
        <v/>
      </c>
      <c r="BE959" t="str">
        <f t="shared" si="14"/>
        <v/>
      </c>
    </row>
    <row r="960" spans="20:57" x14ac:dyDescent="0.2">
      <c r="T960" s="4"/>
      <c r="AS960" s="4" t="s">
        <v>34193</v>
      </c>
      <c r="AT960" s="4" t="s">
        <v>34194</v>
      </c>
      <c r="AU960" s="4" t="s">
        <v>460</v>
      </c>
      <c r="AV960" s="4" t="s">
        <v>701</v>
      </c>
      <c r="AW960" s="4" t="s">
        <v>1259</v>
      </c>
      <c r="AX960" s="4"/>
      <c r="AY960" s="4"/>
      <c r="AZ960" s="4"/>
      <c r="BA960" s="4"/>
      <c r="BB960" s="4"/>
      <c r="BC960" s="4">
        <v>40</v>
      </c>
      <c r="BD960" t="str">
        <f>IF(AND(ADHOC!$G$15="",ADHOC!$S$4=""),"",IF(ADHOC!$G$15&lt;&gt;"",IF(ADHOC!$G$15=LEFT(Domein!$AS960,LEN(ADHOC!$G$15)),MAX(Domein!BD$1:'Domein'!BD959)+1,""),IF(ADHOC!$S$4=LEFT(Domein!$AS960,LEN(ADHOC!$S$4)),MAX(Domein!BD$1:'Domein'!BD959)+1,"")))</f>
        <v/>
      </c>
      <c r="BE960" t="str">
        <f t="shared" si="14"/>
        <v/>
      </c>
    </row>
    <row r="961" spans="20:57" x14ac:dyDescent="0.2">
      <c r="T961" s="4"/>
      <c r="AS961" s="4" t="s">
        <v>34195</v>
      </c>
      <c r="AT961" s="4" t="s">
        <v>34196</v>
      </c>
      <c r="AU961" s="4" t="s">
        <v>460</v>
      </c>
      <c r="AV961" s="4" t="s">
        <v>701</v>
      </c>
      <c r="AW961" s="4" t="s">
        <v>1259</v>
      </c>
      <c r="AX961" s="4"/>
      <c r="AY961" s="4"/>
      <c r="AZ961" s="4"/>
      <c r="BA961" s="4"/>
      <c r="BB961" s="4"/>
      <c r="BC961" s="4">
        <v>40</v>
      </c>
      <c r="BD961" t="str">
        <f>IF(AND(ADHOC!$G$15="",ADHOC!$S$4=""),"",IF(ADHOC!$G$15&lt;&gt;"",IF(ADHOC!$G$15=LEFT(Domein!$AS961,LEN(ADHOC!$G$15)),MAX(Domein!BD$1:'Domein'!BD960)+1,""),IF(ADHOC!$S$4=LEFT(Domein!$AS961,LEN(ADHOC!$S$4)),MAX(Domein!BD$1:'Domein'!BD960)+1,"")))</f>
        <v/>
      </c>
      <c r="BE961" t="str">
        <f t="shared" si="14"/>
        <v/>
      </c>
    </row>
    <row r="962" spans="20:57" x14ac:dyDescent="0.2">
      <c r="T962" s="4"/>
      <c r="AS962" s="4" t="s">
        <v>34197</v>
      </c>
      <c r="AT962" s="4" t="s">
        <v>34198</v>
      </c>
      <c r="AU962" s="4" t="s">
        <v>460</v>
      </c>
      <c r="AV962" s="4" t="s">
        <v>701</v>
      </c>
      <c r="AW962" s="4" t="s">
        <v>1259</v>
      </c>
      <c r="AX962" s="4"/>
      <c r="AY962" s="4"/>
      <c r="AZ962" s="4"/>
      <c r="BA962" s="4"/>
      <c r="BB962" s="4"/>
      <c r="BC962" s="4">
        <v>40</v>
      </c>
      <c r="BD962" t="str">
        <f>IF(AND(ADHOC!$G$15="",ADHOC!$S$4=""),"",IF(ADHOC!$G$15&lt;&gt;"",IF(ADHOC!$G$15=LEFT(Domein!$AS962,LEN(ADHOC!$G$15)),MAX(Domein!BD$1:'Domein'!BD961)+1,""),IF(ADHOC!$S$4=LEFT(Domein!$AS962,LEN(ADHOC!$S$4)),MAX(Domein!BD$1:'Domein'!BD961)+1,"")))</f>
        <v/>
      </c>
      <c r="BE962" t="str">
        <f t="shared" si="14"/>
        <v/>
      </c>
    </row>
    <row r="963" spans="20:57" x14ac:dyDescent="0.2">
      <c r="T963" s="4"/>
      <c r="AS963" s="4" t="s">
        <v>34199</v>
      </c>
      <c r="AT963" s="4" t="s">
        <v>34200</v>
      </c>
      <c r="AU963" s="4" t="s">
        <v>460</v>
      </c>
      <c r="AV963" s="4" t="s">
        <v>701</v>
      </c>
      <c r="AW963" s="4" t="s">
        <v>1259</v>
      </c>
      <c r="AX963" s="4"/>
      <c r="AY963" s="4"/>
      <c r="AZ963" s="4"/>
      <c r="BA963" s="4"/>
      <c r="BB963" s="4"/>
      <c r="BC963" s="4">
        <v>40</v>
      </c>
      <c r="BD963" t="str">
        <f>IF(AND(ADHOC!$G$15="",ADHOC!$S$4=""),"",IF(ADHOC!$G$15&lt;&gt;"",IF(ADHOC!$G$15=LEFT(Domein!$AS963,LEN(ADHOC!$G$15)),MAX(Domein!BD$1:'Domein'!BD962)+1,""),IF(ADHOC!$S$4=LEFT(Domein!$AS963,LEN(ADHOC!$S$4)),MAX(Domein!BD$1:'Domein'!BD962)+1,"")))</f>
        <v/>
      </c>
      <c r="BE963" t="str">
        <f t="shared" ref="BE963:BE1026" si="15">IFERROR(INDEX($AS$2:$AS$11500,MATCH(ROW()-ROW($BE$1),$BD$2:$BD$11500,0)),"")</f>
        <v/>
      </c>
    </row>
    <row r="964" spans="20:57" x14ac:dyDescent="0.2">
      <c r="T964" s="4"/>
      <c r="AS964" s="4" t="s">
        <v>34201</v>
      </c>
      <c r="AT964" s="4" t="s">
        <v>34202</v>
      </c>
      <c r="AU964" s="4" t="s">
        <v>460</v>
      </c>
      <c r="AV964" s="4" t="s">
        <v>701</v>
      </c>
      <c r="AW964" s="4" t="s">
        <v>1259</v>
      </c>
      <c r="AX964" s="4"/>
      <c r="AY964" s="4"/>
      <c r="AZ964" s="4"/>
      <c r="BA964" s="4"/>
      <c r="BB964" s="4"/>
      <c r="BC964" s="4">
        <v>40</v>
      </c>
      <c r="BD964" t="str">
        <f>IF(AND(ADHOC!$G$15="",ADHOC!$S$4=""),"",IF(ADHOC!$G$15&lt;&gt;"",IF(ADHOC!$G$15=LEFT(Domein!$AS964,LEN(ADHOC!$G$15)),MAX(Domein!BD$1:'Domein'!BD963)+1,""),IF(ADHOC!$S$4=LEFT(Domein!$AS964,LEN(ADHOC!$S$4)),MAX(Domein!BD$1:'Domein'!BD963)+1,"")))</f>
        <v/>
      </c>
      <c r="BE964" t="str">
        <f t="shared" si="15"/>
        <v/>
      </c>
    </row>
    <row r="965" spans="20:57" x14ac:dyDescent="0.2">
      <c r="T965" s="4"/>
      <c r="AS965" s="4" t="s">
        <v>34203</v>
      </c>
      <c r="AT965" s="4" t="s">
        <v>34204</v>
      </c>
      <c r="AU965" s="4" t="s">
        <v>460</v>
      </c>
      <c r="AV965" s="4" t="s">
        <v>701</v>
      </c>
      <c r="AW965" s="4" t="s">
        <v>1259</v>
      </c>
      <c r="AX965" s="4"/>
      <c r="AY965" s="4"/>
      <c r="AZ965" s="4"/>
      <c r="BA965" s="4"/>
      <c r="BB965" s="4"/>
      <c r="BC965" s="4">
        <v>40</v>
      </c>
      <c r="BD965" t="str">
        <f>IF(AND(ADHOC!$G$15="",ADHOC!$S$4=""),"",IF(ADHOC!$G$15&lt;&gt;"",IF(ADHOC!$G$15=LEFT(Domein!$AS965,LEN(ADHOC!$G$15)),MAX(Domein!BD$1:'Domein'!BD964)+1,""),IF(ADHOC!$S$4=LEFT(Domein!$AS965,LEN(ADHOC!$S$4)),MAX(Domein!BD$1:'Domein'!BD964)+1,"")))</f>
        <v/>
      </c>
      <c r="BE965" t="str">
        <f t="shared" si="15"/>
        <v/>
      </c>
    </row>
    <row r="966" spans="20:57" x14ac:dyDescent="0.2">
      <c r="T966" s="4"/>
      <c r="AS966" s="4" t="s">
        <v>34205</v>
      </c>
      <c r="AT966" s="4" t="s">
        <v>34206</v>
      </c>
      <c r="AU966" s="4" t="s">
        <v>460</v>
      </c>
      <c r="AV966" s="4" t="s">
        <v>701</v>
      </c>
      <c r="AW966" s="4" t="s">
        <v>1259</v>
      </c>
      <c r="AX966" s="4"/>
      <c r="AY966" s="4"/>
      <c r="AZ966" s="4"/>
      <c r="BA966" s="4"/>
      <c r="BB966" s="4"/>
      <c r="BC966" s="4">
        <v>40</v>
      </c>
      <c r="BD966" t="str">
        <f>IF(AND(ADHOC!$G$15="",ADHOC!$S$4=""),"",IF(ADHOC!$G$15&lt;&gt;"",IF(ADHOC!$G$15=LEFT(Domein!$AS966,LEN(ADHOC!$G$15)),MAX(Domein!BD$1:'Domein'!BD965)+1,""),IF(ADHOC!$S$4=LEFT(Domein!$AS966,LEN(ADHOC!$S$4)),MAX(Domein!BD$1:'Domein'!BD965)+1,"")))</f>
        <v/>
      </c>
      <c r="BE966" t="str">
        <f t="shared" si="15"/>
        <v/>
      </c>
    </row>
    <row r="967" spans="20:57" x14ac:dyDescent="0.2">
      <c r="AS967" s="4" t="s">
        <v>34207</v>
      </c>
      <c r="AT967" s="4" t="s">
        <v>34208</v>
      </c>
      <c r="AU967" s="4" t="s">
        <v>460</v>
      </c>
      <c r="AV967" s="4" t="s">
        <v>701</v>
      </c>
      <c r="AW967" s="4" t="s">
        <v>1259</v>
      </c>
      <c r="AX967" s="4"/>
      <c r="AY967" s="4"/>
      <c r="AZ967" s="4"/>
      <c r="BA967" s="4"/>
      <c r="BB967" s="4"/>
      <c r="BC967" s="4">
        <v>40</v>
      </c>
      <c r="BD967" t="str">
        <f>IF(AND(ADHOC!$G$15="",ADHOC!$S$4=""),"",IF(ADHOC!$G$15&lt;&gt;"",IF(ADHOC!$G$15=LEFT(Domein!$AS967,LEN(ADHOC!$G$15)),MAX(Domein!BD$1:'Domein'!BD966)+1,""),IF(ADHOC!$S$4=LEFT(Domein!$AS967,LEN(ADHOC!$S$4)),MAX(Domein!BD$1:'Domein'!BD966)+1,"")))</f>
        <v/>
      </c>
      <c r="BE967" t="str">
        <f t="shared" si="15"/>
        <v/>
      </c>
    </row>
    <row r="968" spans="20:57" x14ac:dyDescent="0.2">
      <c r="AS968" s="4" t="s">
        <v>34209</v>
      </c>
      <c r="AT968" s="4" t="s">
        <v>34210</v>
      </c>
      <c r="AU968" s="4" t="s">
        <v>460</v>
      </c>
      <c r="AV968" s="4" t="s">
        <v>701</v>
      </c>
      <c r="AW968" s="4" t="s">
        <v>1259</v>
      </c>
      <c r="AX968" s="4"/>
      <c r="AY968" s="4"/>
      <c r="AZ968" s="4"/>
      <c r="BA968" s="4"/>
      <c r="BB968" s="4"/>
      <c r="BC968" s="4">
        <v>40</v>
      </c>
      <c r="BD968" t="str">
        <f>IF(AND(ADHOC!$G$15="",ADHOC!$S$4=""),"",IF(ADHOC!$G$15&lt;&gt;"",IF(ADHOC!$G$15=LEFT(Domein!$AS968,LEN(ADHOC!$G$15)),MAX(Domein!BD$1:'Domein'!BD967)+1,""),IF(ADHOC!$S$4=LEFT(Domein!$AS968,LEN(ADHOC!$S$4)),MAX(Domein!BD$1:'Domein'!BD967)+1,"")))</f>
        <v/>
      </c>
      <c r="BE968" t="str">
        <f t="shared" si="15"/>
        <v/>
      </c>
    </row>
    <row r="969" spans="20:57" x14ac:dyDescent="0.2">
      <c r="AS969" s="4" t="s">
        <v>34211</v>
      </c>
      <c r="AT969" s="4" t="s">
        <v>34212</v>
      </c>
      <c r="AU969" s="4" t="s">
        <v>460</v>
      </c>
      <c r="AV969" s="4" t="s">
        <v>701</v>
      </c>
      <c r="AW969" s="4" t="s">
        <v>1259</v>
      </c>
      <c r="AX969" s="4"/>
      <c r="AY969" s="4"/>
      <c r="AZ969" s="4"/>
      <c r="BA969" s="4"/>
      <c r="BB969" s="4"/>
      <c r="BC969" s="4">
        <v>40</v>
      </c>
      <c r="BD969" t="str">
        <f>IF(AND(ADHOC!$G$15="",ADHOC!$S$4=""),"",IF(ADHOC!$G$15&lt;&gt;"",IF(ADHOC!$G$15=LEFT(Domein!$AS969,LEN(ADHOC!$G$15)),MAX(Domein!BD$1:'Domein'!BD968)+1,""),IF(ADHOC!$S$4=LEFT(Domein!$AS969,LEN(ADHOC!$S$4)),MAX(Domein!BD$1:'Domein'!BD968)+1,"")))</f>
        <v/>
      </c>
      <c r="BE969" t="str">
        <f t="shared" si="15"/>
        <v/>
      </c>
    </row>
    <row r="970" spans="20:57" x14ac:dyDescent="0.2">
      <c r="AS970" s="4" t="s">
        <v>34213</v>
      </c>
      <c r="AT970" s="4" t="s">
        <v>34214</v>
      </c>
      <c r="AU970" s="4" t="s">
        <v>460</v>
      </c>
      <c r="AV970" s="4" t="s">
        <v>701</v>
      </c>
      <c r="AW970" s="4" t="s">
        <v>1259</v>
      </c>
      <c r="AX970" s="4"/>
      <c r="AY970" s="4"/>
      <c r="AZ970" s="4"/>
      <c r="BA970" s="4"/>
      <c r="BB970" s="4"/>
      <c r="BC970" s="4">
        <v>40</v>
      </c>
      <c r="BD970" t="str">
        <f>IF(AND(ADHOC!$G$15="",ADHOC!$S$4=""),"",IF(ADHOC!$G$15&lt;&gt;"",IF(ADHOC!$G$15=LEFT(Domein!$AS970,LEN(ADHOC!$G$15)),MAX(Domein!BD$1:'Domein'!BD969)+1,""),IF(ADHOC!$S$4=LEFT(Domein!$AS970,LEN(ADHOC!$S$4)),MAX(Domein!BD$1:'Domein'!BD969)+1,"")))</f>
        <v/>
      </c>
      <c r="BE970" t="str">
        <f t="shared" si="15"/>
        <v/>
      </c>
    </row>
    <row r="971" spans="20:57" x14ac:dyDescent="0.2">
      <c r="AS971" s="4" t="s">
        <v>34215</v>
      </c>
      <c r="AT971" s="4" t="s">
        <v>34216</v>
      </c>
      <c r="AU971" s="4" t="s">
        <v>460</v>
      </c>
      <c r="AV971" s="4" t="s">
        <v>701</v>
      </c>
      <c r="AW971" s="4" t="s">
        <v>1259</v>
      </c>
      <c r="AX971" s="4"/>
      <c r="AY971" s="4"/>
      <c r="AZ971" s="4"/>
      <c r="BA971" s="4"/>
      <c r="BB971" s="4"/>
      <c r="BC971" s="4">
        <v>40</v>
      </c>
      <c r="BD971" t="str">
        <f>IF(AND(ADHOC!$G$15="",ADHOC!$S$4=""),"",IF(ADHOC!$G$15&lt;&gt;"",IF(ADHOC!$G$15=LEFT(Domein!$AS971,LEN(ADHOC!$G$15)),MAX(Domein!BD$1:'Domein'!BD970)+1,""),IF(ADHOC!$S$4=LEFT(Domein!$AS971,LEN(ADHOC!$S$4)),MAX(Domein!BD$1:'Domein'!BD970)+1,"")))</f>
        <v/>
      </c>
      <c r="BE971" t="str">
        <f t="shared" si="15"/>
        <v/>
      </c>
    </row>
    <row r="972" spans="20:57" x14ac:dyDescent="0.2">
      <c r="AS972" s="4" t="s">
        <v>34217</v>
      </c>
      <c r="AT972" s="4" t="s">
        <v>34218</v>
      </c>
      <c r="AU972" s="4" t="s">
        <v>460</v>
      </c>
      <c r="AV972" s="4" t="s">
        <v>701</v>
      </c>
      <c r="AW972" s="4" t="s">
        <v>1259</v>
      </c>
      <c r="AX972" s="4"/>
      <c r="AY972" s="4"/>
      <c r="AZ972" s="4"/>
      <c r="BA972" s="4"/>
      <c r="BB972" s="4"/>
      <c r="BC972" s="4">
        <v>40</v>
      </c>
      <c r="BD972" t="str">
        <f>IF(AND(ADHOC!$G$15="",ADHOC!$S$4=""),"",IF(ADHOC!$G$15&lt;&gt;"",IF(ADHOC!$G$15=LEFT(Domein!$AS972,LEN(ADHOC!$G$15)),MAX(Domein!BD$1:'Domein'!BD971)+1,""),IF(ADHOC!$S$4=LEFT(Domein!$AS972,LEN(ADHOC!$S$4)),MAX(Domein!BD$1:'Domein'!BD971)+1,"")))</f>
        <v/>
      </c>
      <c r="BE972" t="str">
        <f t="shared" si="15"/>
        <v/>
      </c>
    </row>
    <row r="973" spans="20:57" x14ac:dyDescent="0.2">
      <c r="AS973" s="4" t="s">
        <v>34219</v>
      </c>
      <c r="AT973" s="4" t="s">
        <v>34220</v>
      </c>
      <c r="AU973" s="4" t="s">
        <v>460</v>
      </c>
      <c r="AV973" s="4" t="s">
        <v>701</v>
      </c>
      <c r="AW973" s="4" t="s">
        <v>1259</v>
      </c>
      <c r="AX973" s="4"/>
      <c r="AY973" s="4"/>
      <c r="AZ973" s="4"/>
      <c r="BA973" s="4"/>
      <c r="BB973" s="4"/>
      <c r="BC973" s="4">
        <v>40</v>
      </c>
      <c r="BD973" t="str">
        <f>IF(AND(ADHOC!$G$15="",ADHOC!$S$4=""),"",IF(ADHOC!$G$15&lt;&gt;"",IF(ADHOC!$G$15=LEFT(Domein!$AS973,LEN(ADHOC!$G$15)),MAX(Domein!BD$1:'Domein'!BD972)+1,""),IF(ADHOC!$S$4=LEFT(Domein!$AS973,LEN(ADHOC!$S$4)),MAX(Domein!BD$1:'Domein'!BD972)+1,"")))</f>
        <v/>
      </c>
      <c r="BE973" t="str">
        <f t="shared" si="15"/>
        <v/>
      </c>
    </row>
    <row r="974" spans="20:57" x14ac:dyDescent="0.2">
      <c r="AS974" s="4" t="s">
        <v>34221</v>
      </c>
      <c r="AT974" s="4" t="s">
        <v>34222</v>
      </c>
      <c r="AU974" s="4" t="s">
        <v>460</v>
      </c>
      <c r="AV974" s="4" t="s">
        <v>701</v>
      </c>
      <c r="AW974" s="4" t="s">
        <v>1259</v>
      </c>
      <c r="AX974" s="4"/>
      <c r="AY974" s="4"/>
      <c r="AZ974" s="4"/>
      <c r="BA974" s="4"/>
      <c r="BB974" s="4"/>
      <c r="BC974" s="4">
        <v>40</v>
      </c>
      <c r="BD974" t="str">
        <f>IF(AND(ADHOC!$G$15="",ADHOC!$S$4=""),"",IF(ADHOC!$G$15&lt;&gt;"",IF(ADHOC!$G$15=LEFT(Domein!$AS974,LEN(ADHOC!$G$15)),MAX(Domein!BD$1:'Domein'!BD973)+1,""),IF(ADHOC!$S$4=LEFT(Domein!$AS974,LEN(ADHOC!$S$4)),MAX(Domein!BD$1:'Domein'!BD973)+1,"")))</f>
        <v/>
      </c>
      <c r="BE974" t="str">
        <f t="shared" si="15"/>
        <v/>
      </c>
    </row>
    <row r="975" spans="20:57" x14ac:dyDescent="0.2">
      <c r="AS975" s="4" t="s">
        <v>34223</v>
      </c>
      <c r="AT975" s="4" t="s">
        <v>34224</v>
      </c>
      <c r="AU975" s="4" t="s">
        <v>460</v>
      </c>
      <c r="AV975" s="4" t="s">
        <v>701</v>
      </c>
      <c r="AW975" s="4" t="s">
        <v>1259</v>
      </c>
      <c r="AX975" s="4"/>
      <c r="AY975" s="4"/>
      <c r="AZ975" s="4"/>
      <c r="BA975" s="4"/>
      <c r="BB975" s="4"/>
      <c r="BC975" s="4">
        <v>40</v>
      </c>
      <c r="BD975" t="str">
        <f>IF(AND(ADHOC!$G$15="",ADHOC!$S$4=""),"",IF(ADHOC!$G$15&lt;&gt;"",IF(ADHOC!$G$15=LEFT(Domein!$AS975,LEN(ADHOC!$G$15)),MAX(Domein!BD$1:'Domein'!BD974)+1,""),IF(ADHOC!$S$4=LEFT(Domein!$AS975,LEN(ADHOC!$S$4)),MAX(Domein!BD$1:'Domein'!BD974)+1,"")))</f>
        <v/>
      </c>
      <c r="BE975" t="str">
        <f t="shared" si="15"/>
        <v/>
      </c>
    </row>
    <row r="976" spans="20:57" x14ac:dyDescent="0.2">
      <c r="AS976" s="4" t="s">
        <v>34225</v>
      </c>
      <c r="AT976" s="4" t="s">
        <v>34226</v>
      </c>
      <c r="AU976" s="4" t="s">
        <v>460</v>
      </c>
      <c r="AV976" s="4" t="s">
        <v>701</v>
      </c>
      <c r="AW976" s="4" t="s">
        <v>1259</v>
      </c>
      <c r="AX976" s="4"/>
      <c r="AY976" s="4"/>
      <c r="AZ976" s="4"/>
      <c r="BA976" s="4"/>
      <c r="BB976" s="4"/>
      <c r="BC976" s="4">
        <v>40</v>
      </c>
      <c r="BD976" t="str">
        <f>IF(AND(ADHOC!$G$15="",ADHOC!$S$4=""),"",IF(ADHOC!$G$15&lt;&gt;"",IF(ADHOC!$G$15=LEFT(Domein!$AS976,LEN(ADHOC!$G$15)),MAX(Domein!BD$1:'Domein'!BD975)+1,""),IF(ADHOC!$S$4=LEFT(Domein!$AS976,LEN(ADHOC!$S$4)),MAX(Domein!BD$1:'Domein'!BD975)+1,"")))</f>
        <v/>
      </c>
      <c r="BE976" t="str">
        <f t="shared" si="15"/>
        <v/>
      </c>
    </row>
    <row r="977" spans="45:57" x14ac:dyDescent="0.2">
      <c r="AS977" s="4" t="s">
        <v>34227</v>
      </c>
      <c r="AT977" s="4" t="s">
        <v>34228</v>
      </c>
      <c r="AU977" s="4" t="s">
        <v>460</v>
      </c>
      <c r="AV977" s="4" t="s">
        <v>701</v>
      </c>
      <c r="AW977" s="4" t="s">
        <v>1259</v>
      </c>
      <c r="AX977" s="4"/>
      <c r="AY977" s="4"/>
      <c r="AZ977" s="4"/>
      <c r="BA977" s="4"/>
      <c r="BB977" s="4"/>
      <c r="BC977" s="4">
        <v>40</v>
      </c>
      <c r="BD977" t="str">
        <f>IF(AND(ADHOC!$G$15="",ADHOC!$S$4=""),"",IF(ADHOC!$G$15&lt;&gt;"",IF(ADHOC!$G$15=LEFT(Domein!$AS977,LEN(ADHOC!$G$15)),MAX(Domein!BD$1:'Domein'!BD976)+1,""),IF(ADHOC!$S$4=LEFT(Domein!$AS977,LEN(ADHOC!$S$4)),MAX(Domein!BD$1:'Domein'!BD976)+1,"")))</f>
        <v/>
      </c>
      <c r="BE977" t="str">
        <f t="shared" si="15"/>
        <v/>
      </c>
    </row>
    <row r="978" spans="45:57" x14ac:dyDescent="0.2">
      <c r="AS978" s="4" t="s">
        <v>34229</v>
      </c>
      <c r="AT978" s="4" t="s">
        <v>34230</v>
      </c>
      <c r="AU978" s="4" t="s">
        <v>460</v>
      </c>
      <c r="AV978" s="4" t="s">
        <v>701</v>
      </c>
      <c r="AW978" s="4" t="s">
        <v>1259</v>
      </c>
      <c r="AX978" s="4"/>
      <c r="AY978" s="4"/>
      <c r="AZ978" s="4"/>
      <c r="BA978" s="4"/>
      <c r="BB978" s="4"/>
      <c r="BC978" s="4">
        <v>40</v>
      </c>
      <c r="BD978" t="str">
        <f>IF(AND(ADHOC!$G$15="",ADHOC!$S$4=""),"",IF(ADHOC!$G$15&lt;&gt;"",IF(ADHOC!$G$15=LEFT(Domein!$AS978,LEN(ADHOC!$G$15)),MAX(Domein!BD$1:'Domein'!BD977)+1,""),IF(ADHOC!$S$4=LEFT(Domein!$AS978,LEN(ADHOC!$S$4)),MAX(Domein!BD$1:'Domein'!BD977)+1,"")))</f>
        <v/>
      </c>
      <c r="BE978" t="str">
        <f t="shared" si="15"/>
        <v/>
      </c>
    </row>
    <row r="979" spans="45:57" x14ac:dyDescent="0.2">
      <c r="AS979" s="4" t="s">
        <v>34231</v>
      </c>
      <c r="AT979" s="4" t="s">
        <v>34232</v>
      </c>
      <c r="AU979" s="4" t="s">
        <v>460</v>
      </c>
      <c r="AV979" s="4" t="s">
        <v>701</v>
      </c>
      <c r="AW979" s="4" t="s">
        <v>1259</v>
      </c>
      <c r="AX979" s="4"/>
      <c r="AY979" s="4"/>
      <c r="AZ979" s="4"/>
      <c r="BA979" s="4"/>
      <c r="BB979" s="4"/>
      <c r="BC979" s="4">
        <v>40</v>
      </c>
      <c r="BD979" t="str">
        <f>IF(AND(ADHOC!$G$15="",ADHOC!$S$4=""),"",IF(ADHOC!$G$15&lt;&gt;"",IF(ADHOC!$G$15=LEFT(Domein!$AS979,LEN(ADHOC!$G$15)),MAX(Domein!BD$1:'Domein'!BD978)+1,""),IF(ADHOC!$S$4=LEFT(Domein!$AS979,LEN(ADHOC!$S$4)),MAX(Domein!BD$1:'Domein'!BD978)+1,"")))</f>
        <v/>
      </c>
      <c r="BE979" t="str">
        <f t="shared" si="15"/>
        <v/>
      </c>
    </row>
    <row r="980" spans="45:57" x14ac:dyDescent="0.2">
      <c r="AS980" s="4" t="s">
        <v>34233</v>
      </c>
      <c r="AT980" s="4" t="s">
        <v>34234</v>
      </c>
      <c r="AU980" s="4" t="s">
        <v>460</v>
      </c>
      <c r="AV980" s="4" t="s">
        <v>701</v>
      </c>
      <c r="AW980" s="4" t="s">
        <v>1259</v>
      </c>
      <c r="AX980" s="4"/>
      <c r="AY980" s="4"/>
      <c r="AZ980" s="4"/>
      <c r="BA980" s="4"/>
      <c r="BB980" s="4"/>
      <c r="BC980" s="4">
        <v>40</v>
      </c>
      <c r="BD980" t="str">
        <f>IF(AND(ADHOC!$G$15="",ADHOC!$S$4=""),"",IF(ADHOC!$G$15&lt;&gt;"",IF(ADHOC!$G$15=LEFT(Domein!$AS980,LEN(ADHOC!$G$15)),MAX(Domein!BD$1:'Domein'!BD979)+1,""),IF(ADHOC!$S$4=LEFT(Domein!$AS980,LEN(ADHOC!$S$4)),MAX(Domein!BD$1:'Domein'!BD979)+1,"")))</f>
        <v/>
      </c>
      <c r="BE980" t="str">
        <f t="shared" si="15"/>
        <v/>
      </c>
    </row>
    <row r="981" spans="45:57" x14ac:dyDescent="0.2">
      <c r="AS981" s="4" t="s">
        <v>34235</v>
      </c>
      <c r="AT981" s="4" t="s">
        <v>34236</v>
      </c>
      <c r="AU981" s="4" t="s">
        <v>460</v>
      </c>
      <c r="AV981" s="4" t="s">
        <v>701</v>
      </c>
      <c r="AW981" s="4" t="s">
        <v>1259</v>
      </c>
      <c r="AX981" s="4"/>
      <c r="AY981" s="4"/>
      <c r="AZ981" s="4"/>
      <c r="BA981" s="4"/>
      <c r="BB981" s="4"/>
      <c r="BC981" s="4">
        <v>40</v>
      </c>
      <c r="BD981" t="str">
        <f>IF(AND(ADHOC!$G$15="",ADHOC!$S$4=""),"",IF(ADHOC!$G$15&lt;&gt;"",IF(ADHOC!$G$15=LEFT(Domein!$AS981,LEN(ADHOC!$G$15)),MAX(Domein!BD$1:'Domein'!BD980)+1,""),IF(ADHOC!$S$4=LEFT(Domein!$AS981,LEN(ADHOC!$S$4)),MAX(Domein!BD$1:'Domein'!BD980)+1,"")))</f>
        <v/>
      </c>
      <c r="BE981" t="str">
        <f t="shared" si="15"/>
        <v/>
      </c>
    </row>
    <row r="982" spans="45:57" x14ac:dyDescent="0.2">
      <c r="AS982" s="4" t="s">
        <v>34237</v>
      </c>
      <c r="AT982" s="4" t="s">
        <v>34238</v>
      </c>
      <c r="AU982" s="4" t="s">
        <v>460</v>
      </c>
      <c r="AV982" s="4" t="s">
        <v>701</v>
      </c>
      <c r="AW982" s="4" t="s">
        <v>1259</v>
      </c>
      <c r="AX982" s="4"/>
      <c r="AY982" s="4"/>
      <c r="AZ982" s="4"/>
      <c r="BA982" s="4"/>
      <c r="BB982" s="4"/>
      <c r="BC982" s="4">
        <v>40</v>
      </c>
      <c r="BD982" t="str">
        <f>IF(AND(ADHOC!$G$15="",ADHOC!$S$4=""),"",IF(ADHOC!$G$15&lt;&gt;"",IF(ADHOC!$G$15=LEFT(Domein!$AS982,LEN(ADHOC!$G$15)),MAX(Domein!BD$1:'Domein'!BD981)+1,""),IF(ADHOC!$S$4=LEFT(Domein!$AS982,LEN(ADHOC!$S$4)),MAX(Domein!BD$1:'Domein'!BD981)+1,"")))</f>
        <v/>
      </c>
      <c r="BE982" t="str">
        <f t="shared" si="15"/>
        <v/>
      </c>
    </row>
    <row r="983" spans="45:57" x14ac:dyDescent="0.2">
      <c r="AS983" s="4" t="s">
        <v>34239</v>
      </c>
      <c r="AT983" s="4" t="s">
        <v>34240</v>
      </c>
      <c r="AU983" s="4" t="s">
        <v>460</v>
      </c>
      <c r="AV983" s="4" t="s">
        <v>701</v>
      </c>
      <c r="AW983" s="4" t="s">
        <v>1259</v>
      </c>
      <c r="AX983" s="4"/>
      <c r="AY983" s="4"/>
      <c r="AZ983" s="4"/>
      <c r="BA983" s="4"/>
      <c r="BB983" s="4"/>
      <c r="BC983" s="4">
        <v>40</v>
      </c>
      <c r="BD983" t="str">
        <f>IF(AND(ADHOC!$G$15="",ADHOC!$S$4=""),"",IF(ADHOC!$G$15&lt;&gt;"",IF(ADHOC!$G$15=LEFT(Domein!$AS983,LEN(ADHOC!$G$15)),MAX(Domein!BD$1:'Domein'!BD982)+1,""),IF(ADHOC!$S$4=LEFT(Domein!$AS983,LEN(ADHOC!$S$4)),MAX(Domein!BD$1:'Domein'!BD982)+1,"")))</f>
        <v/>
      </c>
      <c r="BE983" t="str">
        <f t="shared" si="15"/>
        <v/>
      </c>
    </row>
    <row r="984" spans="45:57" x14ac:dyDescent="0.2">
      <c r="AS984" s="4" t="s">
        <v>34241</v>
      </c>
      <c r="AT984" s="4" t="s">
        <v>34242</v>
      </c>
      <c r="AU984" s="4" t="s">
        <v>460</v>
      </c>
      <c r="AV984" s="4" t="s">
        <v>701</v>
      </c>
      <c r="AW984" s="4" t="s">
        <v>1259</v>
      </c>
      <c r="AX984" s="4"/>
      <c r="AY984" s="4"/>
      <c r="AZ984" s="4"/>
      <c r="BA984" s="4"/>
      <c r="BB984" s="4"/>
      <c r="BC984" s="4">
        <v>40</v>
      </c>
      <c r="BD984" t="str">
        <f>IF(AND(ADHOC!$G$15="",ADHOC!$S$4=""),"",IF(ADHOC!$G$15&lt;&gt;"",IF(ADHOC!$G$15=LEFT(Domein!$AS984,LEN(ADHOC!$G$15)),MAX(Domein!BD$1:'Domein'!BD983)+1,""),IF(ADHOC!$S$4=LEFT(Domein!$AS984,LEN(ADHOC!$S$4)),MAX(Domein!BD$1:'Domein'!BD983)+1,"")))</f>
        <v/>
      </c>
      <c r="BE984" t="str">
        <f t="shared" si="15"/>
        <v/>
      </c>
    </row>
    <row r="985" spans="45:57" x14ac:dyDescent="0.2">
      <c r="AS985" s="4" t="s">
        <v>34243</v>
      </c>
      <c r="AT985" s="4" t="s">
        <v>34244</v>
      </c>
      <c r="AU985" s="4" t="s">
        <v>460</v>
      </c>
      <c r="AV985" s="4" t="s">
        <v>701</v>
      </c>
      <c r="AW985" s="4" t="s">
        <v>1259</v>
      </c>
      <c r="AX985" s="4"/>
      <c r="AY985" s="4"/>
      <c r="AZ985" s="4"/>
      <c r="BA985" s="4"/>
      <c r="BB985" s="4"/>
      <c r="BC985" s="4">
        <v>40</v>
      </c>
      <c r="BD985" t="str">
        <f>IF(AND(ADHOC!$G$15="",ADHOC!$S$4=""),"",IF(ADHOC!$G$15&lt;&gt;"",IF(ADHOC!$G$15=LEFT(Domein!$AS985,LEN(ADHOC!$G$15)),MAX(Domein!BD$1:'Domein'!BD984)+1,""),IF(ADHOC!$S$4=LEFT(Domein!$AS985,LEN(ADHOC!$S$4)),MAX(Domein!BD$1:'Domein'!BD984)+1,"")))</f>
        <v/>
      </c>
      <c r="BE985" t="str">
        <f t="shared" si="15"/>
        <v/>
      </c>
    </row>
    <row r="986" spans="45:57" x14ac:dyDescent="0.2">
      <c r="AS986" s="4" t="s">
        <v>34245</v>
      </c>
      <c r="AT986" s="4" t="s">
        <v>34246</v>
      </c>
      <c r="AU986" s="4" t="s">
        <v>460</v>
      </c>
      <c r="AV986" s="4" t="s">
        <v>701</v>
      </c>
      <c r="AW986" s="4" t="s">
        <v>1259</v>
      </c>
      <c r="AX986" s="4"/>
      <c r="AY986" s="4"/>
      <c r="AZ986" s="4"/>
      <c r="BA986" s="4"/>
      <c r="BB986" s="4"/>
      <c r="BC986" s="4">
        <v>40</v>
      </c>
      <c r="BD986" t="str">
        <f>IF(AND(ADHOC!$G$15="",ADHOC!$S$4=""),"",IF(ADHOC!$G$15&lt;&gt;"",IF(ADHOC!$G$15=LEFT(Domein!$AS986,LEN(ADHOC!$G$15)),MAX(Domein!BD$1:'Domein'!BD985)+1,""),IF(ADHOC!$S$4=LEFT(Domein!$AS986,LEN(ADHOC!$S$4)),MAX(Domein!BD$1:'Domein'!BD985)+1,"")))</f>
        <v/>
      </c>
      <c r="BE986" t="str">
        <f t="shared" si="15"/>
        <v/>
      </c>
    </row>
    <row r="987" spans="45:57" x14ac:dyDescent="0.2">
      <c r="AS987" s="4" t="s">
        <v>34247</v>
      </c>
      <c r="AT987" s="4" t="s">
        <v>34248</v>
      </c>
      <c r="AU987" s="4" t="s">
        <v>460</v>
      </c>
      <c r="AV987" s="4" t="s">
        <v>701</v>
      </c>
      <c r="AW987" s="4" t="s">
        <v>1259</v>
      </c>
      <c r="AX987" s="4"/>
      <c r="AY987" s="4"/>
      <c r="AZ987" s="4"/>
      <c r="BA987" s="4"/>
      <c r="BB987" s="4"/>
      <c r="BC987" s="4">
        <v>40</v>
      </c>
      <c r="BD987" t="str">
        <f>IF(AND(ADHOC!$G$15="",ADHOC!$S$4=""),"",IF(ADHOC!$G$15&lt;&gt;"",IF(ADHOC!$G$15=LEFT(Domein!$AS987,LEN(ADHOC!$G$15)),MAX(Domein!BD$1:'Domein'!BD986)+1,""),IF(ADHOC!$S$4=LEFT(Domein!$AS987,LEN(ADHOC!$S$4)),MAX(Domein!BD$1:'Domein'!BD986)+1,"")))</f>
        <v/>
      </c>
      <c r="BE987" t="str">
        <f t="shared" si="15"/>
        <v/>
      </c>
    </row>
    <row r="988" spans="45:57" x14ac:dyDescent="0.2">
      <c r="AS988" s="4" t="s">
        <v>34249</v>
      </c>
      <c r="AT988" s="4" t="s">
        <v>34250</v>
      </c>
      <c r="AU988" s="4" t="s">
        <v>460</v>
      </c>
      <c r="AV988" s="4" t="s">
        <v>701</v>
      </c>
      <c r="AW988" s="4" t="s">
        <v>1259</v>
      </c>
      <c r="AX988" s="4"/>
      <c r="AY988" s="4"/>
      <c r="AZ988" s="4"/>
      <c r="BA988" s="4"/>
      <c r="BB988" s="4"/>
      <c r="BC988" s="4">
        <v>40</v>
      </c>
      <c r="BD988" t="str">
        <f>IF(AND(ADHOC!$G$15="",ADHOC!$S$4=""),"",IF(ADHOC!$G$15&lt;&gt;"",IF(ADHOC!$G$15=LEFT(Domein!$AS988,LEN(ADHOC!$G$15)),MAX(Domein!BD$1:'Domein'!BD987)+1,""),IF(ADHOC!$S$4=LEFT(Domein!$AS988,LEN(ADHOC!$S$4)),MAX(Domein!BD$1:'Domein'!BD987)+1,"")))</f>
        <v/>
      </c>
      <c r="BE988" t="str">
        <f t="shared" si="15"/>
        <v/>
      </c>
    </row>
    <row r="989" spans="45:57" x14ac:dyDescent="0.2">
      <c r="AS989" s="4" t="s">
        <v>34251</v>
      </c>
      <c r="AT989" s="4" t="s">
        <v>34252</v>
      </c>
      <c r="AU989" s="4" t="s">
        <v>460</v>
      </c>
      <c r="AV989" s="4" t="s">
        <v>701</v>
      </c>
      <c r="AW989" s="4" t="s">
        <v>1259</v>
      </c>
      <c r="AX989" s="4"/>
      <c r="AY989" s="4"/>
      <c r="AZ989" s="4"/>
      <c r="BA989" s="4"/>
      <c r="BB989" s="4"/>
      <c r="BC989" s="4">
        <v>40</v>
      </c>
      <c r="BD989" t="str">
        <f>IF(AND(ADHOC!$G$15="",ADHOC!$S$4=""),"",IF(ADHOC!$G$15&lt;&gt;"",IF(ADHOC!$G$15=LEFT(Domein!$AS989,LEN(ADHOC!$G$15)),MAX(Domein!BD$1:'Domein'!BD988)+1,""),IF(ADHOC!$S$4=LEFT(Domein!$AS989,LEN(ADHOC!$S$4)),MAX(Domein!BD$1:'Domein'!BD988)+1,"")))</f>
        <v/>
      </c>
      <c r="BE989" t="str">
        <f t="shared" si="15"/>
        <v/>
      </c>
    </row>
    <row r="990" spans="45:57" x14ac:dyDescent="0.2">
      <c r="AS990" s="4" t="s">
        <v>34253</v>
      </c>
      <c r="AT990" s="4" t="s">
        <v>34254</v>
      </c>
      <c r="AU990" s="4" t="s">
        <v>460</v>
      </c>
      <c r="AV990" s="4" t="s">
        <v>701</v>
      </c>
      <c r="AW990" s="4" t="s">
        <v>1259</v>
      </c>
      <c r="AX990" s="4"/>
      <c r="AY990" s="4"/>
      <c r="AZ990" s="4"/>
      <c r="BA990" s="4"/>
      <c r="BB990" s="4"/>
      <c r="BC990" s="4">
        <v>40</v>
      </c>
      <c r="BD990" t="str">
        <f>IF(AND(ADHOC!$G$15="",ADHOC!$S$4=""),"",IF(ADHOC!$G$15&lt;&gt;"",IF(ADHOC!$G$15=LEFT(Domein!$AS990,LEN(ADHOC!$G$15)),MAX(Domein!BD$1:'Domein'!BD989)+1,""),IF(ADHOC!$S$4=LEFT(Domein!$AS990,LEN(ADHOC!$S$4)),MAX(Domein!BD$1:'Domein'!BD989)+1,"")))</f>
        <v/>
      </c>
      <c r="BE990" t="str">
        <f t="shared" si="15"/>
        <v/>
      </c>
    </row>
    <row r="991" spans="45:57" x14ac:dyDescent="0.2">
      <c r="AS991" s="4" t="s">
        <v>34255</v>
      </c>
      <c r="AT991" s="4" t="s">
        <v>34256</v>
      </c>
      <c r="AU991" s="4" t="s">
        <v>460</v>
      </c>
      <c r="AV991" s="4" t="s">
        <v>701</v>
      </c>
      <c r="AW991" s="4" t="s">
        <v>1259</v>
      </c>
      <c r="AX991" s="4"/>
      <c r="AY991" s="4"/>
      <c r="AZ991" s="4"/>
      <c r="BA991" s="4"/>
      <c r="BB991" s="4"/>
      <c r="BC991" s="4">
        <v>40</v>
      </c>
      <c r="BD991" t="str">
        <f>IF(AND(ADHOC!$G$15="",ADHOC!$S$4=""),"",IF(ADHOC!$G$15&lt;&gt;"",IF(ADHOC!$G$15=LEFT(Domein!$AS991,LEN(ADHOC!$G$15)),MAX(Domein!BD$1:'Domein'!BD990)+1,""),IF(ADHOC!$S$4=LEFT(Domein!$AS991,LEN(ADHOC!$S$4)),MAX(Domein!BD$1:'Domein'!BD990)+1,"")))</f>
        <v/>
      </c>
      <c r="BE991" t="str">
        <f t="shared" si="15"/>
        <v/>
      </c>
    </row>
    <row r="992" spans="45:57" x14ac:dyDescent="0.2">
      <c r="AS992" s="4" t="s">
        <v>34257</v>
      </c>
      <c r="AT992" s="4" t="s">
        <v>34258</v>
      </c>
      <c r="AU992" s="4" t="s">
        <v>460</v>
      </c>
      <c r="AV992" s="4" t="s">
        <v>701</v>
      </c>
      <c r="AW992" s="4" t="s">
        <v>1259</v>
      </c>
      <c r="AX992" s="4"/>
      <c r="AY992" s="4"/>
      <c r="AZ992" s="4"/>
      <c r="BA992" s="4"/>
      <c r="BB992" s="4"/>
      <c r="BC992" s="4">
        <v>40</v>
      </c>
      <c r="BD992" t="str">
        <f>IF(AND(ADHOC!$G$15="",ADHOC!$S$4=""),"",IF(ADHOC!$G$15&lt;&gt;"",IF(ADHOC!$G$15=LEFT(Domein!$AS992,LEN(ADHOC!$G$15)),MAX(Domein!BD$1:'Domein'!BD991)+1,""),IF(ADHOC!$S$4=LEFT(Domein!$AS992,LEN(ADHOC!$S$4)),MAX(Domein!BD$1:'Domein'!BD991)+1,"")))</f>
        <v/>
      </c>
      <c r="BE992" t="str">
        <f t="shared" si="15"/>
        <v/>
      </c>
    </row>
    <row r="993" spans="45:57" x14ac:dyDescent="0.2">
      <c r="AS993" s="4" t="s">
        <v>34259</v>
      </c>
      <c r="AT993" s="4" t="s">
        <v>34260</v>
      </c>
      <c r="AU993" s="4" t="s">
        <v>460</v>
      </c>
      <c r="AV993" s="4" t="s">
        <v>701</v>
      </c>
      <c r="AW993" s="4" t="s">
        <v>1259</v>
      </c>
      <c r="AX993" s="4"/>
      <c r="AY993" s="4"/>
      <c r="AZ993" s="4"/>
      <c r="BA993" s="4"/>
      <c r="BB993" s="4"/>
      <c r="BC993" s="4">
        <v>40</v>
      </c>
      <c r="BD993" t="str">
        <f>IF(AND(ADHOC!$G$15="",ADHOC!$S$4=""),"",IF(ADHOC!$G$15&lt;&gt;"",IF(ADHOC!$G$15=LEFT(Domein!$AS993,LEN(ADHOC!$G$15)),MAX(Domein!BD$1:'Domein'!BD992)+1,""),IF(ADHOC!$S$4=LEFT(Domein!$AS993,LEN(ADHOC!$S$4)),MAX(Domein!BD$1:'Domein'!BD992)+1,"")))</f>
        <v/>
      </c>
      <c r="BE993" t="str">
        <f t="shared" si="15"/>
        <v/>
      </c>
    </row>
    <row r="994" spans="45:57" x14ac:dyDescent="0.2">
      <c r="AS994" s="4" t="s">
        <v>34261</v>
      </c>
      <c r="AT994" s="4" t="s">
        <v>34262</v>
      </c>
      <c r="AU994" s="4" t="s">
        <v>460</v>
      </c>
      <c r="AV994" s="4" t="s">
        <v>701</v>
      </c>
      <c r="AW994" s="4" t="s">
        <v>1259</v>
      </c>
      <c r="AX994" s="4"/>
      <c r="AY994" s="4"/>
      <c r="AZ994" s="4"/>
      <c r="BA994" s="4"/>
      <c r="BB994" s="4"/>
      <c r="BC994" s="4">
        <v>40</v>
      </c>
      <c r="BD994" t="str">
        <f>IF(AND(ADHOC!$G$15="",ADHOC!$S$4=""),"",IF(ADHOC!$G$15&lt;&gt;"",IF(ADHOC!$G$15=LEFT(Domein!$AS994,LEN(ADHOC!$G$15)),MAX(Domein!BD$1:'Domein'!BD993)+1,""),IF(ADHOC!$S$4=LEFT(Domein!$AS994,LEN(ADHOC!$S$4)),MAX(Domein!BD$1:'Domein'!BD993)+1,"")))</f>
        <v/>
      </c>
      <c r="BE994" t="str">
        <f t="shared" si="15"/>
        <v/>
      </c>
    </row>
    <row r="995" spans="45:57" x14ac:dyDescent="0.2">
      <c r="AS995" s="4" t="s">
        <v>34263</v>
      </c>
      <c r="AT995" s="4" t="s">
        <v>34264</v>
      </c>
      <c r="AU995" s="4" t="s">
        <v>460</v>
      </c>
      <c r="AV995" s="4" t="s">
        <v>701</v>
      </c>
      <c r="AW995" s="4" t="s">
        <v>1259</v>
      </c>
      <c r="AX995" s="4"/>
      <c r="AY995" s="4"/>
      <c r="AZ995" s="4"/>
      <c r="BA995" s="4"/>
      <c r="BB995" s="4"/>
      <c r="BC995" s="4">
        <v>40</v>
      </c>
      <c r="BD995" t="str">
        <f>IF(AND(ADHOC!$G$15="",ADHOC!$S$4=""),"",IF(ADHOC!$G$15&lt;&gt;"",IF(ADHOC!$G$15=LEFT(Domein!$AS995,LEN(ADHOC!$G$15)),MAX(Domein!BD$1:'Domein'!BD994)+1,""),IF(ADHOC!$S$4=LEFT(Domein!$AS995,LEN(ADHOC!$S$4)),MAX(Domein!BD$1:'Domein'!BD994)+1,"")))</f>
        <v/>
      </c>
      <c r="BE995" t="str">
        <f t="shared" si="15"/>
        <v/>
      </c>
    </row>
    <row r="996" spans="45:57" x14ac:dyDescent="0.2">
      <c r="AS996" s="4" t="s">
        <v>34265</v>
      </c>
      <c r="AT996" s="4" t="s">
        <v>34266</v>
      </c>
      <c r="AU996" s="4" t="s">
        <v>460</v>
      </c>
      <c r="AV996" s="4" t="s">
        <v>701</v>
      </c>
      <c r="AW996" s="4" t="s">
        <v>1259</v>
      </c>
      <c r="AX996" s="4"/>
      <c r="AY996" s="4"/>
      <c r="AZ996" s="4"/>
      <c r="BA996" s="4"/>
      <c r="BB996" s="4"/>
      <c r="BC996" s="4">
        <v>40</v>
      </c>
      <c r="BD996" t="str">
        <f>IF(AND(ADHOC!$G$15="",ADHOC!$S$4=""),"",IF(ADHOC!$G$15&lt;&gt;"",IF(ADHOC!$G$15=LEFT(Domein!$AS996,LEN(ADHOC!$G$15)),MAX(Domein!BD$1:'Domein'!BD995)+1,""),IF(ADHOC!$S$4=LEFT(Domein!$AS996,LEN(ADHOC!$S$4)),MAX(Domein!BD$1:'Domein'!BD995)+1,"")))</f>
        <v/>
      </c>
      <c r="BE996" t="str">
        <f t="shared" si="15"/>
        <v/>
      </c>
    </row>
    <row r="997" spans="45:57" x14ac:dyDescent="0.2">
      <c r="AS997" s="4" t="s">
        <v>34267</v>
      </c>
      <c r="AT997" s="4" t="s">
        <v>34268</v>
      </c>
      <c r="AU997" s="4" t="s">
        <v>460</v>
      </c>
      <c r="AV997" s="4" t="s">
        <v>701</v>
      </c>
      <c r="AW997" s="4" t="s">
        <v>1259</v>
      </c>
      <c r="AX997" s="4"/>
      <c r="AY997" s="4"/>
      <c r="AZ997" s="4"/>
      <c r="BA997" s="4"/>
      <c r="BB997" s="4"/>
      <c r="BC997" s="4">
        <v>40</v>
      </c>
      <c r="BD997" t="str">
        <f>IF(AND(ADHOC!$G$15="",ADHOC!$S$4=""),"",IF(ADHOC!$G$15&lt;&gt;"",IF(ADHOC!$G$15=LEFT(Domein!$AS997,LEN(ADHOC!$G$15)),MAX(Domein!BD$1:'Domein'!BD996)+1,""),IF(ADHOC!$S$4=LEFT(Domein!$AS997,LEN(ADHOC!$S$4)),MAX(Domein!BD$1:'Domein'!BD996)+1,"")))</f>
        <v/>
      </c>
      <c r="BE997" t="str">
        <f t="shared" si="15"/>
        <v/>
      </c>
    </row>
    <row r="998" spans="45:57" x14ac:dyDescent="0.2">
      <c r="AS998" s="4" t="s">
        <v>34269</v>
      </c>
      <c r="AT998" s="4" t="s">
        <v>34270</v>
      </c>
      <c r="AU998" s="4" t="s">
        <v>460</v>
      </c>
      <c r="AV998" s="4" t="s">
        <v>701</v>
      </c>
      <c r="AW998" s="4" t="s">
        <v>1259</v>
      </c>
      <c r="AX998" s="4"/>
      <c r="AY998" s="4"/>
      <c r="AZ998" s="4"/>
      <c r="BA998" s="4"/>
      <c r="BB998" s="4"/>
      <c r="BC998" s="4">
        <v>40</v>
      </c>
      <c r="BD998" t="str">
        <f>IF(AND(ADHOC!$G$15="",ADHOC!$S$4=""),"",IF(ADHOC!$G$15&lt;&gt;"",IF(ADHOC!$G$15=LEFT(Domein!$AS998,LEN(ADHOC!$G$15)),MAX(Domein!BD$1:'Domein'!BD997)+1,""),IF(ADHOC!$S$4=LEFT(Domein!$AS998,LEN(ADHOC!$S$4)),MAX(Domein!BD$1:'Domein'!BD997)+1,"")))</f>
        <v/>
      </c>
      <c r="BE998" t="str">
        <f t="shared" si="15"/>
        <v/>
      </c>
    </row>
    <row r="999" spans="45:57" x14ac:dyDescent="0.2">
      <c r="AS999" s="4" t="s">
        <v>34271</v>
      </c>
      <c r="AT999" s="4" t="s">
        <v>34272</v>
      </c>
      <c r="AU999" s="4" t="s">
        <v>460</v>
      </c>
      <c r="AV999" s="4" t="s">
        <v>701</v>
      </c>
      <c r="AW999" s="4" t="s">
        <v>1259</v>
      </c>
      <c r="AX999" s="4"/>
      <c r="AY999" s="4"/>
      <c r="AZ999" s="4"/>
      <c r="BA999" s="4"/>
      <c r="BB999" s="4"/>
      <c r="BC999" s="4">
        <v>40</v>
      </c>
      <c r="BD999" t="str">
        <f>IF(AND(ADHOC!$G$15="",ADHOC!$S$4=""),"",IF(ADHOC!$G$15&lt;&gt;"",IF(ADHOC!$G$15=LEFT(Domein!$AS999,LEN(ADHOC!$G$15)),MAX(Domein!BD$1:'Domein'!BD998)+1,""),IF(ADHOC!$S$4=LEFT(Domein!$AS999,LEN(ADHOC!$S$4)),MAX(Domein!BD$1:'Domein'!BD998)+1,"")))</f>
        <v/>
      </c>
      <c r="BE999" t="str">
        <f t="shared" si="15"/>
        <v/>
      </c>
    </row>
    <row r="1000" spans="45:57" x14ac:dyDescent="0.2">
      <c r="AS1000" s="4" t="s">
        <v>34273</v>
      </c>
      <c r="AT1000" s="4" t="s">
        <v>34274</v>
      </c>
      <c r="AU1000" s="4" t="s">
        <v>460</v>
      </c>
      <c r="AV1000" s="4" t="s">
        <v>701</v>
      </c>
      <c r="AW1000" s="4" t="s">
        <v>1259</v>
      </c>
      <c r="AX1000" s="4"/>
      <c r="AY1000" s="4"/>
      <c r="AZ1000" s="4"/>
      <c r="BA1000" s="4"/>
      <c r="BB1000" s="4"/>
      <c r="BC1000" s="4">
        <v>40</v>
      </c>
      <c r="BD1000" t="str">
        <f>IF(AND(ADHOC!$G$15="",ADHOC!$S$4=""),"",IF(ADHOC!$G$15&lt;&gt;"",IF(ADHOC!$G$15=LEFT(Domein!$AS1000,LEN(ADHOC!$G$15)),MAX(Domein!BD$1:'Domein'!BD999)+1,""),IF(ADHOC!$S$4=LEFT(Domein!$AS1000,LEN(ADHOC!$S$4)),MAX(Domein!BD$1:'Domein'!BD999)+1,"")))</f>
        <v/>
      </c>
      <c r="BE1000" t="str">
        <f t="shared" si="15"/>
        <v/>
      </c>
    </row>
    <row r="1001" spans="45:57" x14ac:dyDescent="0.2">
      <c r="AS1001" s="4" t="s">
        <v>34275</v>
      </c>
      <c r="AT1001" s="4" t="s">
        <v>34276</v>
      </c>
      <c r="AU1001" s="4" t="s">
        <v>460</v>
      </c>
      <c r="AV1001" s="4" t="s">
        <v>701</v>
      </c>
      <c r="AW1001" s="4" t="s">
        <v>1259</v>
      </c>
      <c r="AX1001" s="4"/>
      <c r="AY1001" s="4"/>
      <c r="AZ1001" s="4"/>
      <c r="BA1001" s="4"/>
      <c r="BB1001" s="4"/>
      <c r="BC1001" s="4">
        <v>40</v>
      </c>
      <c r="BD1001" t="str">
        <f>IF(AND(ADHOC!$G$15="",ADHOC!$S$4=""),"",IF(ADHOC!$G$15&lt;&gt;"",IF(ADHOC!$G$15=LEFT(Domein!$AS1001,LEN(ADHOC!$G$15)),MAX(Domein!BD$1:'Domein'!BD1000)+1,""),IF(ADHOC!$S$4=LEFT(Domein!$AS1001,LEN(ADHOC!$S$4)),MAX(Domein!BD$1:'Domein'!BD1000)+1,"")))</f>
        <v/>
      </c>
      <c r="BE1001" t="str">
        <f t="shared" si="15"/>
        <v/>
      </c>
    </row>
    <row r="1002" spans="45:57" x14ac:dyDescent="0.2">
      <c r="AS1002" s="4" t="s">
        <v>34277</v>
      </c>
      <c r="AT1002" s="4" t="s">
        <v>34278</v>
      </c>
      <c r="AU1002" s="4" t="s">
        <v>460</v>
      </c>
      <c r="AV1002" s="4" t="s">
        <v>701</v>
      </c>
      <c r="AW1002" s="4" t="s">
        <v>1259</v>
      </c>
      <c r="AX1002" s="4"/>
      <c r="AY1002" s="4"/>
      <c r="AZ1002" s="4"/>
      <c r="BA1002" s="4"/>
      <c r="BB1002" s="4"/>
      <c r="BC1002" s="4">
        <v>40</v>
      </c>
      <c r="BD1002" t="str">
        <f>IF(AND(ADHOC!$G$15="",ADHOC!$S$4=""),"",IF(ADHOC!$G$15&lt;&gt;"",IF(ADHOC!$G$15=LEFT(Domein!$AS1002,LEN(ADHOC!$G$15)),MAX(Domein!BD$1:'Domein'!BD1001)+1,""),IF(ADHOC!$S$4=LEFT(Domein!$AS1002,LEN(ADHOC!$S$4)),MAX(Domein!BD$1:'Domein'!BD1001)+1,"")))</f>
        <v/>
      </c>
      <c r="BE1002" t="str">
        <f t="shared" si="15"/>
        <v/>
      </c>
    </row>
    <row r="1003" spans="45:57" x14ac:dyDescent="0.2">
      <c r="AS1003" s="4" t="s">
        <v>34279</v>
      </c>
      <c r="AT1003" s="4" t="s">
        <v>34280</v>
      </c>
      <c r="AU1003" s="4" t="s">
        <v>460</v>
      </c>
      <c r="AV1003" s="4" t="s">
        <v>701</v>
      </c>
      <c r="AW1003" s="4" t="s">
        <v>1259</v>
      </c>
      <c r="AX1003" s="4"/>
      <c r="AY1003" s="4"/>
      <c r="AZ1003" s="4"/>
      <c r="BA1003" s="4"/>
      <c r="BB1003" s="4"/>
      <c r="BC1003" s="4">
        <v>40</v>
      </c>
      <c r="BD1003" t="str">
        <f>IF(AND(ADHOC!$G$15="",ADHOC!$S$4=""),"",IF(ADHOC!$G$15&lt;&gt;"",IF(ADHOC!$G$15=LEFT(Domein!$AS1003,LEN(ADHOC!$G$15)),MAX(Domein!BD$1:'Domein'!BD1002)+1,""),IF(ADHOC!$S$4=LEFT(Domein!$AS1003,LEN(ADHOC!$S$4)),MAX(Domein!BD$1:'Domein'!BD1002)+1,"")))</f>
        <v/>
      </c>
      <c r="BE1003" t="str">
        <f t="shared" si="15"/>
        <v/>
      </c>
    </row>
    <row r="1004" spans="45:57" x14ac:dyDescent="0.2">
      <c r="AS1004" s="4" t="s">
        <v>34281</v>
      </c>
      <c r="AT1004" s="4" t="s">
        <v>34282</v>
      </c>
      <c r="AU1004" s="4" t="s">
        <v>460</v>
      </c>
      <c r="AV1004" s="4" t="s">
        <v>701</v>
      </c>
      <c r="AW1004" s="4" t="s">
        <v>1259</v>
      </c>
      <c r="AX1004" s="4"/>
      <c r="AY1004" s="4"/>
      <c r="AZ1004" s="4"/>
      <c r="BA1004" s="4"/>
      <c r="BB1004" s="4"/>
      <c r="BC1004" s="4">
        <v>40</v>
      </c>
      <c r="BD1004" t="str">
        <f>IF(AND(ADHOC!$G$15="",ADHOC!$S$4=""),"",IF(ADHOC!$G$15&lt;&gt;"",IF(ADHOC!$G$15=LEFT(Domein!$AS1004,LEN(ADHOC!$G$15)),MAX(Domein!BD$1:'Domein'!BD1003)+1,""),IF(ADHOC!$S$4=LEFT(Domein!$AS1004,LEN(ADHOC!$S$4)),MAX(Domein!BD$1:'Domein'!BD1003)+1,"")))</f>
        <v/>
      </c>
      <c r="BE1004" t="str">
        <f t="shared" si="15"/>
        <v/>
      </c>
    </row>
    <row r="1005" spans="45:57" x14ac:dyDescent="0.2">
      <c r="AS1005" s="4" t="s">
        <v>34283</v>
      </c>
      <c r="AT1005" s="4" t="s">
        <v>34284</v>
      </c>
      <c r="AU1005" s="4" t="s">
        <v>460</v>
      </c>
      <c r="AV1005" s="4" t="s">
        <v>701</v>
      </c>
      <c r="AW1005" s="4" t="s">
        <v>1259</v>
      </c>
      <c r="AX1005" s="4"/>
      <c r="AY1005" s="4"/>
      <c r="AZ1005" s="4"/>
      <c r="BA1005" s="4"/>
      <c r="BB1005" s="4"/>
      <c r="BC1005" s="4">
        <v>40</v>
      </c>
      <c r="BD1005" t="str">
        <f>IF(AND(ADHOC!$G$15="",ADHOC!$S$4=""),"",IF(ADHOC!$G$15&lt;&gt;"",IF(ADHOC!$G$15=LEFT(Domein!$AS1005,LEN(ADHOC!$G$15)),MAX(Domein!BD$1:'Domein'!BD1004)+1,""),IF(ADHOC!$S$4=LEFT(Domein!$AS1005,LEN(ADHOC!$S$4)),MAX(Domein!BD$1:'Domein'!BD1004)+1,"")))</f>
        <v/>
      </c>
      <c r="BE1005" t="str">
        <f t="shared" si="15"/>
        <v/>
      </c>
    </row>
    <row r="1006" spans="45:57" x14ac:dyDescent="0.2">
      <c r="AS1006" s="4" t="s">
        <v>34285</v>
      </c>
      <c r="AT1006" s="4" t="s">
        <v>34286</v>
      </c>
      <c r="AU1006" s="4" t="s">
        <v>460</v>
      </c>
      <c r="AV1006" s="4" t="s">
        <v>701</v>
      </c>
      <c r="AW1006" s="4" t="s">
        <v>1259</v>
      </c>
      <c r="AX1006" s="4"/>
      <c r="AY1006" s="4"/>
      <c r="AZ1006" s="4"/>
      <c r="BA1006" s="4"/>
      <c r="BB1006" s="4"/>
      <c r="BC1006" s="4">
        <v>40</v>
      </c>
      <c r="BD1006" t="str">
        <f>IF(AND(ADHOC!$G$15="",ADHOC!$S$4=""),"",IF(ADHOC!$G$15&lt;&gt;"",IF(ADHOC!$G$15=LEFT(Domein!$AS1006,LEN(ADHOC!$G$15)),MAX(Domein!BD$1:'Domein'!BD1005)+1,""),IF(ADHOC!$S$4=LEFT(Domein!$AS1006,LEN(ADHOC!$S$4)),MAX(Domein!BD$1:'Domein'!BD1005)+1,"")))</f>
        <v/>
      </c>
      <c r="BE1006" t="str">
        <f t="shared" si="15"/>
        <v/>
      </c>
    </row>
    <row r="1007" spans="45:57" x14ac:dyDescent="0.2">
      <c r="AS1007" s="4" t="s">
        <v>34287</v>
      </c>
      <c r="AT1007" s="4" t="s">
        <v>34288</v>
      </c>
      <c r="AU1007" s="4" t="s">
        <v>460</v>
      </c>
      <c r="AV1007" s="4" t="s">
        <v>701</v>
      </c>
      <c r="AW1007" s="4" t="s">
        <v>1259</v>
      </c>
      <c r="AX1007" s="4"/>
      <c r="AY1007" s="4"/>
      <c r="AZ1007" s="4"/>
      <c r="BA1007" s="4"/>
      <c r="BB1007" s="4"/>
      <c r="BC1007" s="4">
        <v>40</v>
      </c>
      <c r="BD1007" t="str">
        <f>IF(AND(ADHOC!$G$15="",ADHOC!$S$4=""),"",IF(ADHOC!$G$15&lt;&gt;"",IF(ADHOC!$G$15=LEFT(Domein!$AS1007,LEN(ADHOC!$G$15)),MAX(Domein!BD$1:'Domein'!BD1006)+1,""),IF(ADHOC!$S$4=LEFT(Domein!$AS1007,LEN(ADHOC!$S$4)),MAX(Domein!BD$1:'Domein'!BD1006)+1,"")))</f>
        <v/>
      </c>
      <c r="BE1007" t="str">
        <f t="shared" si="15"/>
        <v/>
      </c>
    </row>
    <row r="1008" spans="45:57" x14ac:dyDescent="0.2">
      <c r="AS1008" s="4" t="s">
        <v>34289</v>
      </c>
      <c r="AT1008" s="4" t="s">
        <v>34290</v>
      </c>
      <c r="AU1008" s="4" t="s">
        <v>460</v>
      </c>
      <c r="AV1008" s="4" t="s">
        <v>701</v>
      </c>
      <c r="AW1008" s="4" t="s">
        <v>1259</v>
      </c>
      <c r="AX1008" s="4"/>
      <c r="AY1008" s="4"/>
      <c r="AZ1008" s="4"/>
      <c r="BA1008" s="4"/>
      <c r="BB1008" s="4"/>
      <c r="BC1008" s="4">
        <v>40</v>
      </c>
      <c r="BD1008" t="str">
        <f>IF(AND(ADHOC!$G$15="",ADHOC!$S$4=""),"",IF(ADHOC!$G$15&lt;&gt;"",IF(ADHOC!$G$15=LEFT(Domein!$AS1008,LEN(ADHOC!$G$15)),MAX(Domein!BD$1:'Domein'!BD1007)+1,""),IF(ADHOC!$S$4=LEFT(Domein!$AS1008,LEN(ADHOC!$S$4)),MAX(Domein!BD$1:'Domein'!BD1007)+1,"")))</f>
        <v/>
      </c>
      <c r="BE1008" t="str">
        <f t="shared" si="15"/>
        <v/>
      </c>
    </row>
    <row r="1009" spans="45:57" x14ac:dyDescent="0.2">
      <c r="AS1009" s="4" t="s">
        <v>34291</v>
      </c>
      <c r="AT1009" s="4" t="s">
        <v>34292</v>
      </c>
      <c r="AU1009" s="4" t="s">
        <v>460</v>
      </c>
      <c r="AV1009" s="4" t="s">
        <v>701</v>
      </c>
      <c r="AW1009" s="4" t="s">
        <v>1259</v>
      </c>
      <c r="AX1009" s="4"/>
      <c r="AY1009" s="4"/>
      <c r="AZ1009" s="4"/>
      <c r="BA1009" s="4"/>
      <c r="BB1009" s="4"/>
      <c r="BC1009" s="4">
        <v>40</v>
      </c>
      <c r="BD1009" t="str">
        <f>IF(AND(ADHOC!$G$15="",ADHOC!$S$4=""),"",IF(ADHOC!$G$15&lt;&gt;"",IF(ADHOC!$G$15=LEFT(Domein!$AS1009,LEN(ADHOC!$G$15)),MAX(Domein!BD$1:'Domein'!BD1008)+1,""),IF(ADHOC!$S$4=LEFT(Domein!$AS1009,LEN(ADHOC!$S$4)),MAX(Domein!BD$1:'Domein'!BD1008)+1,"")))</f>
        <v/>
      </c>
      <c r="BE1009" t="str">
        <f t="shared" si="15"/>
        <v/>
      </c>
    </row>
    <row r="1010" spans="45:57" x14ac:dyDescent="0.2">
      <c r="AS1010" s="4" t="s">
        <v>34293</v>
      </c>
      <c r="AT1010" s="4" t="s">
        <v>34294</v>
      </c>
      <c r="AU1010" s="4" t="s">
        <v>460</v>
      </c>
      <c r="AV1010" s="4" t="s">
        <v>701</v>
      </c>
      <c r="AW1010" s="4" t="s">
        <v>1259</v>
      </c>
      <c r="AX1010" s="4"/>
      <c r="AY1010" s="4"/>
      <c r="AZ1010" s="4"/>
      <c r="BA1010" s="4"/>
      <c r="BB1010" s="4"/>
      <c r="BC1010" s="4">
        <v>40</v>
      </c>
      <c r="BD1010" t="str">
        <f>IF(AND(ADHOC!$G$15="",ADHOC!$S$4=""),"",IF(ADHOC!$G$15&lt;&gt;"",IF(ADHOC!$G$15=LEFT(Domein!$AS1010,LEN(ADHOC!$G$15)),MAX(Domein!BD$1:'Domein'!BD1009)+1,""),IF(ADHOC!$S$4=LEFT(Domein!$AS1010,LEN(ADHOC!$S$4)),MAX(Domein!BD$1:'Domein'!BD1009)+1,"")))</f>
        <v/>
      </c>
      <c r="BE1010" t="str">
        <f t="shared" si="15"/>
        <v/>
      </c>
    </row>
    <row r="1011" spans="45:57" x14ac:dyDescent="0.2">
      <c r="AS1011" s="4" t="s">
        <v>34295</v>
      </c>
      <c r="AT1011" s="4" t="s">
        <v>34296</v>
      </c>
      <c r="AU1011" s="4" t="s">
        <v>460</v>
      </c>
      <c r="AV1011" s="4" t="s">
        <v>701</v>
      </c>
      <c r="AW1011" s="4" t="s">
        <v>1259</v>
      </c>
      <c r="AX1011" s="4"/>
      <c r="AY1011" s="4"/>
      <c r="AZ1011" s="4"/>
      <c r="BA1011" s="4"/>
      <c r="BB1011" s="4"/>
      <c r="BC1011" s="4">
        <v>40</v>
      </c>
      <c r="BD1011" t="str">
        <f>IF(AND(ADHOC!$G$15="",ADHOC!$S$4=""),"",IF(ADHOC!$G$15&lt;&gt;"",IF(ADHOC!$G$15=LEFT(Domein!$AS1011,LEN(ADHOC!$G$15)),MAX(Domein!BD$1:'Domein'!BD1010)+1,""),IF(ADHOC!$S$4=LEFT(Domein!$AS1011,LEN(ADHOC!$S$4)),MAX(Domein!BD$1:'Domein'!BD1010)+1,"")))</f>
        <v/>
      </c>
      <c r="BE1011" t="str">
        <f t="shared" si="15"/>
        <v/>
      </c>
    </row>
    <row r="1012" spans="45:57" x14ac:dyDescent="0.2">
      <c r="AS1012" s="4" t="s">
        <v>34297</v>
      </c>
      <c r="AT1012" s="4" t="s">
        <v>34298</v>
      </c>
      <c r="AU1012" s="4" t="s">
        <v>460</v>
      </c>
      <c r="AV1012" s="4" t="s">
        <v>701</v>
      </c>
      <c r="AW1012" s="4" t="s">
        <v>1259</v>
      </c>
      <c r="AX1012" s="4"/>
      <c r="AY1012" s="4"/>
      <c r="AZ1012" s="4"/>
      <c r="BA1012" s="4"/>
      <c r="BB1012" s="4"/>
      <c r="BC1012" s="4">
        <v>40</v>
      </c>
      <c r="BD1012" t="str">
        <f>IF(AND(ADHOC!$G$15="",ADHOC!$S$4=""),"",IF(ADHOC!$G$15&lt;&gt;"",IF(ADHOC!$G$15=LEFT(Domein!$AS1012,LEN(ADHOC!$G$15)),MAX(Domein!BD$1:'Domein'!BD1011)+1,""),IF(ADHOC!$S$4=LEFT(Domein!$AS1012,LEN(ADHOC!$S$4)),MAX(Domein!BD$1:'Domein'!BD1011)+1,"")))</f>
        <v/>
      </c>
      <c r="BE1012" t="str">
        <f t="shared" si="15"/>
        <v/>
      </c>
    </row>
    <row r="1013" spans="45:57" x14ac:dyDescent="0.2">
      <c r="AS1013" s="4" t="s">
        <v>34299</v>
      </c>
      <c r="AT1013" s="4" t="s">
        <v>34300</v>
      </c>
      <c r="AU1013" s="4" t="s">
        <v>460</v>
      </c>
      <c r="AV1013" s="4" t="s">
        <v>701</v>
      </c>
      <c r="AW1013" s="4" t="s">
        <v>1259</v>
      </c>
      <c r="AX1013" s="4"/>
      <c r="AY1013" s="4"/>
      <c r="AZ1013" s="4"/>
      <c r="BA1013" s="4"/>
      <c r="BB1013" s="4"/>
      <c r="BC1013" s="4">
        <v>40</v>
      </c>
      <c r="BD1013" t="str">
        <f>IF(AND(ADHOC!$G$15="",ADHOC!$S$4=""),"",IF(ADHOC!$G$15&lt;&gt;"",IF(ADHOC!$G$15=LEFT(Domein!$AS1013,LEN(ADHOC!$G$15)),MAX(Domein!BD$1:'Domein'!BD1012)+1,""),IF(ADHOC!$S$4=LEFT(Domein!$AS1013,LEN(ADHOC!$S$4)),MAX(Domein!BD$1:'Domein'!BD1012)+1,"")))</f>
        <v/>
      </c>
      <c r="BE1013" t="str">
        <f t="shared" si="15"/>
        <v/>
      </c>
    </row>
    <row r="1014" spans="45:57" x14ac:dyDescent="0.2">
      <c r="AS1014" s="4" t="s">
        <v>34301</v>
      </c>
      <c r="AT1014" s="4" t="s">
        <v>34302</v>
      </c>
      <c r="AU1014" s="4" t="s">
        <v>460</v>
      </c>
      <c r="AV1014" s="4" t="s">
        <v>701</v>
      </c>
      <c r="AW1014" s="4" t="s">
        <v>1259</v>
      </c>
      <c r="AX1014" s="4"/>
      <c r="AY1014" s="4"/>
      <c r="AZ1014" s="4"/>
      <c r="BA1014" s="4"/>
      <c r="BB1014" s="4"/>
      <c r="BC1014" s="4">
        <v>40</v>
      </c>
      <c r="BD1014" t="str">
        <f>IF(AND(ADHOC!$G$15="",ADHOC!$S$4=""),"",IF(ADHOC!$G$15&lt;&gt;"",IF(ADHOC!$G$15=LEFT(Domein!$AS1014,LEN(ADHOC!$G$15)),MAX(Domein!BD$1:'Domein'!BD1013)+1,""),IF(ADHOC!$S$4=LEFT(Domein!$AS1014,LEN(ADHOC!$S$4)),MAX(Domein!BD$1:'Domein'!BD1013)+1,"")))</f>
        <v/>
      </c>
      <c r="BE1014" t="str">
        <f t="shared" si="15"/>
        <v/>
      </c>
    </row>
    <row r="1015" spans="45:57" x14ac:dyDescent="0.2">
      <c r="AS1015" s="4" t="s">
        <v>34303</v>
      </c>
      <c r="AT1015" s="4" t="s">
        <v>34304</v>
      </c>
      <c r="AU1015" s="4" t="s">
        <v>460</v>
      </c>
      <c r="AV1015" s="4" t="s">
        <v>701</v>
      </c>
      <c r="AW1015" s="4" t="s">
        <v>1259</v>
      </c>
      <c r="AX1015" s="4"/>
      <c r="AY1015" s="4"/>
      <c r="AZ1015" s="4"/>
      <c r="BA1015" s="4"/>
      <c r="BB1015" s="4"/>
      <c r="BC1015" s="4">
        <v>40</v>
      </c>
      <c r="BD1015" t="str">
        <f>IF(AND(ADHOC!$G$15="",ADHOC!$S$4=""),"",IF(ADHOC!$G$15&lt;&gt;"",IF(ADHOC!$G$15=LEFT(Domein!$AS1015,LEN(ADHOC!$G$15)),MAX(Domein!BD$1:'Domein'!BD1014)+1,""),IF(ADHOC!$S$4=LEFT(Domein!$AS1015,LEN(ADHOC!$S$4)),MAX(Domein!BD$1:'Domein'!BD1014)+1,"")))</f>
        <v/>
      </c>
      <c r="BE1015" t="str">
        <f t="shared" si="15"/>
        <v/>
      </c>
    </row>
    <row r="1016" spans="45:57" x14ac:dyDescent="0.2">
      <c r="AS1016" s="4" t="s">
        <v>34305</v>
      </c>
      <c r="AT1016" s="4" t="s">
        <v>34306</v>
      </c>
      <c r="AU1016" s="4" t="s">
        <v>460</v>
      </c>
      <c r="AV1016" s="4" t="s">
        <v>701</v>
      </c>
      <c r="AW1016" s="4" t="s">
        <v>1259</v>
      </c>
      <c r="AX1016" s="4"/>
      <c r="AY1016" s="4"/>
      <c r="AZ1016" s="4"/>
      <c r="BA1016" s="4"/>
      <c r="BB1016" s="4"/>
      <c r="BC1016" s="4">
        <v>40</v>
      </c>
      <c r="BD1016" t="str">
        <f>IF(AND(ADHOC!$G$15="",ADHOC!$S$4=""),"",IF(ADHOC!$G$15&lt;&gt;"",IF(ADHOC!$G$15=LEFT(Domein!$AS1016,LEN(ADHOC!$G$15)),MAX(Domein!BD$1:'Domein'!BD1015)+1,""),IF(ADHOC!$S$4=LEFT(Domein!$AS1016,LEN(ADHOC!$S$4)),MAX(Domein!BD$1:'Domein'!BD1015)+1,"")))</f>
        <v/>
      </c>
      <c r="BE1016" t="str">
        <f t="shared" si="15"/>
        <v/>
      </c>
    </row>
    <row r="1017" spans="45:57" x14ac:dyDescent="0.2">
      <c r="AS1017" s="4" t="s">
        <v>34307</v>
      </c>
      <c r="AT1017" s="4" t="s">
        <v>34308</v>
      </c>
      <c r="AU1017" s="4" t="s">
        <v>460</v>
      </c>
      <c r="AV1017" s="4" t="s">
        <v>701</v>
      </c>
      <c r="AW1017" s="4" t="s">
        <v>1259</v>
      </c>
      <c r="AX1017" s="4"/>
      <c r="AY1017" s="4"/>
      <c r="AZ1017" s="4"/>
      <c r="BA1017" s="4"/>
      <c r="BB1017" s="4"/>
      <c r="BC1017" s="4">
        <v>40</v>
      </c>
      <c r="BD1017" t="str">
        <f>IF(AND(ADHOC!$G$15="",ADHOC!$S$4=""),"",IF(ADHOC!$G$15&lt;&gt;"",IF(ADHOC!$G$15=LEFT(Domein!$AS1017,LEN(ADHOC!$G$15)),MAX(Domein!BD$1:'Domein'!BD1016)+1,""),IF(ADHOC!$S$4=LEFT(Domein!$AS1017,LEN(ADHOC!$S$4)),MAX(Domein!BD$1:'Domein'!BD1016)+1,"")))</f>
        <v/>
      </c>
      <c r="BE1017" t="str">
        <f t="shared" si="15"/>
        <v/>
      </c>
    </row>
    <row r="1018" spans="45:57" x14ac:dyDescent="0.2">
      <c r="AS1018" s="4" t="s">
        <v>8650</v>
      </c>
      <c r="AT1018" s="4" t="s">
        <v>8651</v>
      </c>
      <c r="AU1018" s="4" t="s">
        <v>456</v>
      </c>
      <c r="AV1018" s="4" t="s">
        <v>671</v>
      </c>
      <c r="AW1018" s="4" t="s">
        <v>701</v>
      </c>
      <c r="AX1018" s="4"/>
      <c r="AY1018" s="4"/>
      <c r="AZ1018" s="4"/>
      <c r="BA1018" s="4"/>
      <c r="BB1018" s="4"/>
      <c r="BC1018" s="4">
        <v>40</v>
      </c>
      <c r="BD1018" t="str">
        <f>IF(AND(ADHOC!$G$15="",ADHOC!$S$4=""),"",IF(ADHOC!$G$15&lt;&gt;"",IF(ADHOC!$G$15=LEFT(Domein!$AS1018,LEN(ADHOC!$G$15)),MAX(Domein!BD$1:'Domein'!BD1017)+1,""),IF(ADHOC!$S$4=LEFT(Domein!$AS1018,LEN(ADHOC!$S$4)),MAX(Domein!BD$1:'Domein'!BD1017)+1,"")))</f>
        <v/>
      </c>
      <c r="BE1018" t="str">
        <f t="shared" si="15"/>
        <v/>
      </c>
    </row>
    <row r="1019" spans="45:57" x14ac:dyDescent="0.2">
      <c r="AS1019" s="4" t="s">
        <v>34994</v>
      </c>
      <c r="AT1019" s="4" t="s">
        <v>34995</v>
      </c>
      <c r="AU1019" s="4" t="s">
        <v>463</v>
      </c>
      <c r="AV1019" s="4" t="s">
        <v>671</v>
      </c>
      <c r="AW1019" s="4" t="s">
        <v>701</v>
      </c>
      <c r="AX1019" s="4"/>
      <c r="AY1019" s="4"/>
      <c r="AZ1019" s="4"/>
      <c r="BA1019" s="4"/>
      <c r="BB1019" s="4"/>
      <c r="BC1019" s="4">
        <v>40</v>
      </c>
      <c r="BD1019" t="str">
        <f>IF(AND(ADHOC!$G$15="",ADHOC!$S$4=""),"",IF(ADHOC!$G$15&lt;&gt;"",IF(ADHOC!$G$15=LEFT(Domein!$AS1019,LEN(ADHOC!$G$15)),MAX(Domein!BD$1:'Domein'!BD1018)+1,""),IF(ADHOC!$S$4=LEFT(Domein!$AS1019,LEN(ADHOC!$S$4)),MAX(Domein!BD$1:'Domein'!BD1018)+1,"")))</f>
        <v/>
      </c>
      <c r="BE1019" t="str">
        <f t="shared" si="15"/>
        <v/>
      </c>
    </row>
    <row r="1020" spans="45:57" x14ac:dyDescent="0.2">
      <c r="AS1020" s="4" t="s">
        <v>8652</v>
      </c>
      <c r="AT1020" s="4" t="s">
        <v>12172</v>
      </c>
      <c r="AU1020" s="4" t="s">
        <v>456</v>
      </c>
      <c r="AV1020" s="4" t="s">
        <v>671</v>
      </c>
      <c r="AW1020" s="4" t="s">
        <v>701</v>
      </c>
      <c r="AX1020" s="4"/>
      <c r="AY1020" s="4"/>
      <c r="AZ1020" s="4"/>
      <c r="BA1020" s="4"/>
      <c r="BB1020" s="4"/>
      <c r="BC1020" s="4">
        <v>40</v>
      </c>
      <c r="BD1020" t="str">
        <f>IF(AND(ADHOC!$G$15="",ADHOC!$S$4=""),"",IF(ADHOC!$G$15&lt;&gt;"",IF(ADHOC!$G$15=LEFT(Domein!$AS1020,LEN(ADHOC!$G$15)),MAX(Domein!BD$1:'Domein'!BD1019)+1,""),IF(ADHOC!$S$4=LEFT(Domein!$AS1020,LEN(ADHOC!$S$4)),MAX(Domein!BD$1:'Domein'!BD1019)+1,"")))</f>
        <v/>
      </c>
      <c r="BE1020" t="str">
        <f t="shared" si="15"/>
        <v/>
      </c>
    </row>
    <row r="1021" spans="45:57" x14ac:dyDescent="0.2">
      <c r="AS1021" s="4" t="s">
        <v>12618</v>
      </c>
      <c r="AT1021" s="4" t="s">
        <v>12619</v>
      </c>
      <c r="AU1021" s="4" t="s">
        <v>456</v>
      </c>
      <c r="AV1021" s="4" t="s">
        <v>671</v>
      </c>
      <c r="AW1021" s="4" t="s">
        <v>701</v>
      </c>
      <c r="AX1021" s="4"/>
      <c r="AY1021" s="4"/>
      <c r="AZ1021" s="4"/>
      <c r="BA1021" s="4"/>
      <c r="BB1021" s="4"/>
      <c r="BC1021" s="4">
        <v>40</v>
      </c>
      <c r="BD1021" t="str">
        <f>IF(AND(ADHOC!$G$15="",ADHOC!$S$4=""),"",IF(ADHOC!$G$15&lt;&gt;"",IF(ADHOC!$G$15=LEFT(Domein!$AS1021,LEN(ADHOC!$G$15)),MAX(Domein!BD$1:'Domein'!BD1020)+1,""),IF(ADHOC!$S$4=LEFT(Domein!$AS1021,LEN(ADHOC!$S$4)),MAX(Domein!BD$1:'Domein'!BD1020)+1,"")))</f>
        <v/>
      </c>
      <c r="BE1021" t="str">
        <f t="shared" si="15"/>
        <v/>
      </c>
    </row>
    <row r="1022" spans="45:57" x14ac:dyDescent="0.2">
      <c r="AS1022" s="4" t="s">
        <v>33454</v>
      </c>
      <c r="AT1022" s="4" t="s">
        <v>33455</v>
      </c>
      <c r="AU1022" s="4" t="s">
        <v>459</v>
      </c>
      <c r="AV1022" s="4" t="s">
        <v>671</v>
      </c>
      <c r="AW1022" s="4" t="s">
        <v>701</v>
      </c>
      <c r="AX1022" s="4"/>
      <c r="AY1022" s="4"/>
      <c r="AZ1022" s="4"/>
      <c r="BA1022" s="4"/>
      <c r="BB1022" s="4"/>
      <c r="BC1022" s="4">
        <v>40</v>
      </c>
      <c r="BD1022" t="str">
        <f>IF(AND(ADHOC!$G$15="",ADHOC!$S$4=""),"",IF(ADHOC!$G$15&lt;&gt;"",IF(ADHOC!$G$15=LEFT(Domein!$AS1022,LEN(ADHOC!$G$15)),MAX(Domein!BD$1:'Domein'!BD1021)+1,""),IF(ADHOC!$S$4=LEFT(Domein!$AS1022,LEN(ADHOC!$S$4)),MAX(Domein!BD$1:'Domein'!BD1021)+1,"")))</f>
        <v/>
      </c>
      <c r="BE1022" t="str">
        <f t="shared" si="15"/>
        <v/>
      </c>
    </row>
    <row r="1023" spans="45:57" x14ac:dyDescent="0.2">
      <c r="AS1023" s="4" t="s">
        <v>34070</v>
      </c>
      <c r="AT1023" s="4" t="s">
        <v>34071</v>
      </c>
      <c r="AU1023" s="4" t="s">
        <v>459</v>
      </c>
      <c r="AV1023" s="4" t="s">
        <v>673</v>
      </c>
      <c r="AW1023" s="4" t="s">
        <v>701</v>
      </c>
      <c r="AX1023" s="4"/>
      <c r="AY1023" s="4"/>
      <c r="AZ1023" s="4"/>
      <c r="BA1023" s="4"/>
      <c r="BB1023" s="4"/>
      <c r="BC1023" s="4">
        <v>40</v>
      </c>
      <c r="BD1023" t="str">
        <f>IF(AND(ADHOC!$G$15="",ADHOC!$S$4=""),"",IF(ADHOC!$G$15&lt;&gt;"",IF(ADHOC!$G$15=LEFT(Domein!$AS1023,LEN(ADHOC!$G$15)),MAX(Domein!BD$1:'Domein'!BD1022)+1,""),IF(ADHOC!$S$4=LEFT(Domein!$AS1023,LEN(ADHOC!$S$4)),MAX(Domein!BD$1:'Domein'!BD1022)+1,"")))</f>
        <v/>
      </c>
      <c r="BE1023" t="str">
        <f t="shared" si="15"/>
        <v/>
      </c>
    </row>
    <row r="1024" spans="45:57" x14ac:dyDescent="0.2">
      <c r="AS1024" s="4" t="s">
        <v>34773</v>
      </c>
      <c r="AT1024" s="4" t="s">
        <v>34774</v>
      </c>
      <c r="AU1024" s="4" t="s">
        <v>459</v>
      </c>
      <c r="AV1024" s="4" t="s">
        <v>673</v>
      </c>
      <c r="AW1024" s="4" t="s">
        <v>701</v>
      </c>
      <c r="AX1024" s="4"/>
      <c r="AY1024" s="4"/>
      <c r="AZ1024" s="4"/>
      <c r="BA1024" s="4"/>
      <c r="BB1024" s="4"/>
      <c r="BC1024" s="4">
        <v>40</v>
      </c>
      <c r="BD1024" t="str">
        <f>IF(AND(ADHOC!$G$15="",ADHOC!$S$4=""),"",IF(ADHOC!$G$15&lt;&gt;"",IF(ADHOC!$G$15=LEFT(Domein!$AS1024,LEN(ADHOC!$G$15)),MAX(Domein!BD$1:'Domein'!BD1023)+1,""),IF(ADHOC!$S$4=LEFT(Domein!$AS1024,LEN(ADHOC!$S$4)),MAX(Domein!BD$1:'Domein'!BD1023)+1,"")))</f>
        <v/>
      </c>
      <c r="BE1024" t="str">
        <f t="shared" si="15"/>
        <v/>
      </c>
    </row>
    <row r="1025" spans="45:57" x14ac:dyDescent="0.2">
      <c r="AS1025" s="4" t="s">
        <v>36197</v>
      </c>
      <c r="AT1025" s="4" t="s">
        <v>38991</v>
      </c>
      <c r="AU1025" s="4" t="s">
        <v>459</v>
      </c>
      <c r="AV1025" s="4" t="s">
        <v>671</v>
      </c>
      <c r="AW1025" s="4" t="s">
        <v>701</v>
      </c>
      <c r="AX1025" s="4"/>
      <c r="AY1025" s="4"/>
      <c r="AZ1025" s="4"/>
      <c r="BA1025" s="4"/>
      <c r="BB1025" s="4"/>
      <c r="BC1025" s="4">
        <v>40</v>
      </c>
      <c r="BD1025" t="str">
        <f>IF(AND(ADHOC!$G$15="",ADHOC!$S$4=""),"",IF(ADHOC!$G$15&lt;&gt;"",IF(ADHOC!$G$15=LEFT(Domein!$AS1025,LEN(ADHOC!$G$15)),MAX(Domein!BD$1:'Domein'!BD1024)+1,""),IF(ADHOC!$S$4=LEFT(Domein!$AS1025,LEN(ADHOC!$S$4)),MAX(Domein!BD$1:'Domein'!BD1024)+1,"")))</f>
        <v/>
      </c>
      <c r="BE1025" t="str">
        <f t="shared" si="15"/>
        <v/>
      </c>
    </row>
    <row r="1026" spans="45:57" x14ac:dyDescent="0.2">
      <c r="AS1026" s="4" t="s">
        <v>34072</v>
      </c>
      <c r="AT1026" s="4" t="s">
        <v>7718</v>
      </c>
      <c r="AU1026" s="4" t="s">
        <v>459</v>
      </c>
      <c r="AV1026" s="4" t="s">
        <v>673</v>
      </c>
      <c r="AW1026" s="4" t="s">
        <v>701</v>
      </c>
      <c r="AX1026" s="4"/>
      <c r="AY1026" s="4"/>
      <c r="AZ1026" s="4"/>
      <c r="BA1026" s="4"/>
      <c r="BB1026" s="4"/>
      <c r="BC1026" s="4">
        <v>40</v>
      </c>
      <c r="BD1026" t="str">
        <f>IF(AND(ADHOC!$G$15="",ADHOC!$S$4=""),"",IF(ADHOC!$G$15&lt;&gt;"",IF(ADHOC!$G$15=LEFT(Domein!$AS1026,LEN(ADHOC!$G$15)),MAX(Domein!BD$1:'Domein'!BD1025)+1,""),IF(ADHOC!$S$4=LEFT(Domein!$AS1026,LEN(ADHOC!$S$4)),MAX(Domein!BD$1:'Domein'!BD1025)+1,"")))</f>
        <v/>
      </c>
      <c r="BE1026" t="str">
        <f t="shared" si="15"/>
        <v/>
      </c>
    </row>
    <row r="1027" spans="45:57" x14ac:dyDescent="0.2">
      <c r="AS1027" s="4" t="s">
        <v>12360</v>
      </c>
      <c r="AT1027" s="4" t="s">
        <v>32411</v>
      </c>
      <c r="AU1027" s="4" t="s">
        <v>456</v>
      </c>
      <c r="AV1027" s="4" t="s">
        <v>671</v>
      </c>
      <c r="AW1027" s="4" t="s">
        <v>701</v>
      </c>
      <c r="AX1027" s="4"/>
      <c r="AY1027" s="4"/>
      <c r="AZ1027" s="4"/>
      <c r="BA1027" s="4"/>
      <c r="BB1027" s="4"/>
      <c r="BC1027" s="4">
        <v>40</v>
      </c>
      <c r="BD1027" t="str">
        <f>IF(AND(ADHOC!$G$15="",ADHOC!$S$4=""),"",IF(ADHOC!$G$15&lt;&gt;"",IF(ADHOC!$G$15=LEFT(Domein!$AS1027,LEN(ADHOC!$G$15)),MAX(Domein!BD$1:'Domein'!BD1026)+1,""),IF(ADHOC!$S$4=LEFT(Domein!$AS1027,LEN(ADHOC!$S$4)),MAX(Domein!BD$1:'Domein'!BD1026)+1,"")))</f>
        <v/>
      </c>
      <c r="BE1027" t="str">
        <f t="shared" ref="BE1027:BE1090" si="16">IFERROR(INDEX($AS$2:$AS$11500,MATCH(ROW()-ROW($BE$1),$BD$2:$BD$11500,0)),"")</f>
        <v/>
      </c>
    </row>
    <row r="1028" spans="45:57" x14ac:dyDescent="0.2">
      <c r="AS1028" s="4" t="s">
        <v>34965</v>
      </c>
      <c r="AT1028" s="4" t="s">
        <v>34966</v>
      </c>
      <c r="AU1028" s="4" t="s">
        <v>456</v>
      </c>
      <c r="AV1028" s="4" t="s">
        <v>671</v>
      </c>
      <c r="AW1028" s="4" t="s">
        <v>701</v>
      </c>
      <c r="AX1028" s="4"/>
      <c r="AY1028" s="4"/>
      <c r="AZ1028" s="4"/>
      <c r="BA1028" s="4"/>
      <c r="BB1028" s="4"/>
      <c r="BC1028" s="4">
        <v>40</v>
      </c>
      <c r="BD1028" t="str">
        <f>IF(AND(ADHOC!$G$15="",ADHOC!$S$4=""),"",IF(ADHOC!$G$15&lt;&gt;"",IF(ADHOC!$G$15=LEFT(Domein!$AS1028,LEN(ADHOC!$G$15)),MAX(Domein!BD$1:'Domein'!BD1027)+1,""),IF(ADHOC!$S$4=LEFT(Domein!$AS1028,LEN(ADHOC!$S$4)),MAX(Domein!BD$1:'Domein'!BD1027)+1,"")))</f>
        <v/>
      </c>
      <c r="BE1028" t="str">
        <f t="shared" si="16"/>
        <v/>
      </c>
    </row>
    <row r="1029" spans="45:57" x14ac:dyDescent="0.2">
      <c r="AS1029" s="4" t="s">
        <v>16481</v>
      </c>
      <c r="AT1029" s="4" t="s">
        <v>17228</v>
      </c>
      <c r="AU1029" s="4" t="s">
        <v>456</v>
      </c>
      <c r="AV1029" s="4" t="s">
        <v>671</v>
      </c>
      <c r="AW1029" s="4" t="s">
        <v>701</v>
      </c>
      <c r="AX1029" s="4"/>
      <c r="AY1029" s="4"/>
      <c r="AZ1029" s="4"/>
      <c r="BA1029" s="4"/>
      <c r="BB1029" s="4"/>
      <c r="BC1029" s="4">
        <v>40</v>
      </c>
      <c r="BD1029" t="str">
        <f>IF(AND(ADHOC!$G$15="",ADHOC!$S$4=""),"",IF(ADHOC!$G$15&lt;&gt;"",IF(ADHOC!$G$15=LEFT(Domein!$AS1029,LEN(ADHOC!$G$15)),MAX(Domein!BD$1:'Domein'!BD1028)+1,""),IF(ADHOC!$S$4=LEFT(Domein!$AS1029,LEN(ADHOC!$S$4)),MAX(Domein!BD$1:'Domein'!BD1028)+1,"")))</f>
        <v/>
      </c>
      <c r="BE1029" t="str">
        <f t="shared" si="16"/>
        <v/>
      </c>
    </row>
    <row r="1030" spans="45:57" x14ac:dyDescent="0.2">
      <c r="AS1030" s="4" t="s">
        <v>36883</v>
      </c>
      <c r="AT1030" s="4" t="s">
        <v>36884</v>
      </c>
      <c r="AU1030" s="4" t="s">
        <v>456</v>
      </c>
      <c r="AV1030" s="4" t="s">
        <v>671</v>
      </c>
      <c r="AW1030" s="4" t="s">
        <v>701</v>
      </c>
      <c r="AX1030" s="4"/>
      <c r="AY1030" s="4"/>
      <c r="AZ1030" s="4"/>
      <c r="BA1030" s="4"/>
      <c r="BB1030" s="4"/>
      <c r="BC1030" s="4">
        <v>40</v>
      </c>
      <c r="BD1030" t="str">
        <f>IF(AND(ADHOC!$G$15="",ADHOC!$S$4=""),"",IF(ADHOC!$G$15&lt;&gt;"",IF(ADHOC!$G$15=LEFT(Domein!$AS1030,LEN(ADHOC!$G$15)),MAX(Domein!BD$1:'Domein'!BD1029)+1,""),IF(ADHOC!$S$4=LEFT(Domein!$AS1030,LEN(ADHOC!$S$4)),MAX(Domein!BD$1:'Domein'!BD1029)+1,"")))</f>
        <v/>
      </c>
      <c r="BE1030" t="str">
        <f t="shared" si="16"/>
        <v/>
      </c>
    </row>
    <row r="1031" spans="45:57" x14ac:dyDescent="0.2">
      <c r="AS1031" s="4" t="s">
        <v>36976</v>
      </c>
      <c r="AT1031" s="4" t="s">
        <v>36977</v>
      </c>
      <c r="AU1031" s="4" t="s">
        <v>456</v>
      </c>
      <c r="AV1031" s="4" t="s">
        <v>671</v>
      </c>
      <c r="AW1031" s="4" t="s">
        <v>701</v>
      </c>
      <c r="AX1031" s="4"/>
      <c r="AY1031" s="4"/>
      <c r="AZ1031" s="4"/>
      <c r="BA1031" s="4"/>
      <c r="BB1031" s="4"/>
      <c r="BC1031" s="4">
        <v>40</v>
      </c>
      <c r="BD1031" t="str">
        <f>IF(AND(ADHOC!$G$15="",ADHOC!$S$4=""),"",IF(ADHOC!$G$15&lt;&gt;"",IF(ADHOC!$G$15=LEFT(Domein!$AS1031,LEN(ADHOC!$G$15)),MAX(Domein!BD$1:'Domein'!BD1030)+1,""),IF(ADHOC!$S$4=LEFT(Domein!$AS1031,LEN(ADHOC!$S$4)),MAX(Domein!BD$1:'Domein'!BD1030)+1,"")))</f>
        <v/>
      </c>
      <c r="BE1031" t="str">
        <f t="shared" si="16"/>
        <v/>
      </c>
    </row>
    <row r="1032" spans="45:57" x14ac:dyDescent="0.2">
      <c r="AS1032" s="4" t="s">
        <v>7523</v>
      </c>
      <c r="AT1032" s="4" t="s">
        <v>32655</v>
      </c>
      <c r="AU1032" s="4" t="s">
        <v>456</v>
      </c>
      <c r="AV1032" s="4" t="s">
        <v>671</v>
      </c>
      <c r="AW1032" s="4" t="s">
        <v>701</v>
      </c>
      <c r="AX1032" s="4"/>
      <c r="AY1032" s="4"/>
      <c r="AZ1032" s="4"/>
      <c r="BA1032" s="4"/>
      <c r="BB1032" s="4"/>
      <c r="BC1032" s="4">
        <v>40</v>
      </c>
      <c r="BD1032" t="str">
        <f>IF(AND(ADHOC!$G$15="",ADHOC!$S$4=""),"",IF(ADHOC!$G$15&lt;&gt;"",IF(ADHOC!$G$15=LEFT(Domein!$AS1032,LEN(ADHOC!$G$15)),MAX(Domein!BD$1:'Domein'!BD1031)+1,""),IF(ADHOC!$S$4=LEFT(Domein!$AS1032,LEN(ADHOC!$S$4)),MAX(Domein!BD$1:'Domein'!BD1031)+1,"")))</f>
        <v/>
      </c>
      <c r="BE1032" t="str">
        <f t="shared" si="16"/>
        <v/>
      </c>
    </row>
    <row r="1033" spans="45:57" x14ac:dyDescent="0.2">
      <c r="AS1033" s="4" t="s">
        <v>12361</v>
      </c>
      <c r="AT1033" s="4" t="s">
        <v>12362</v>
      </c>
      <c r="AU1033" s="4" t="s">
        <v>456</v>
      </c>
      <c r="AV1033" s="4" t="s">
        <v>671</v>
      </c>
      <c r="AW1033" s="4" t="s">
        <v>701</v>
      </c>
      <c r="AX1033" s="4"/>
      <c r="AY1033" s="4"/>
      <c r="AZ1033" s="4"/>
      <c r="BA1033" s="4"/>
      <c r="BB1033" s="4"/>
      <c r="BC1033" s="4">
        <v>40</v>
      </c>
      <c r="BD1033" t="str">
        <f>IF(AND(ADHOC!$G$15="",ADHOC!$S$4=""),"",IF(ADHOC!$G$15&lt;&gt;"",IF(ADHOC!$G$15=LEFT(Domein!$AS1033,LEN(ADHOC!$G$15)),MAX(Domein!BD$1:'Domein'!BD1032)+1,""),IF(ADHOC!$S$4=LEFT(Domein!$AS1033,LEN(ADHOC!$S$4)),MAX(Domein!BD$1:'Domein'!BD1032)+1,"")))</f>
        <v/>
      </c>
      <c r="BE1033" t="str">
        <f t="shared" si="16"/>
        <v/>
      </c>
    </row>
    <row r="1034" spans="45:57" x14ac:dyDescent="0.2">
      <c r="AS1034" s="4" t="s">
        <v>12620</v>
      </c>
      <c r="AT1034" s="4" t="s">
        <v>12621</v>
      </c>
      <c r="AU1034" s="4" t="s">
        <v>456</v>
      </c>
      <c r="AV1034" s="4" t="s">
        <v>671</v>
      </c>
      <c r="AW1034" s="4" t="s">
        <v>701</v>
      </c>
      <c r="AX1034" s="4"/>
      <c r="AY1034" s="4"/>
      <c r="AZ1034" s="4"/>
      <c r="BA1034" s="4"/>
      <c r="BB1034" s="4"/>
      <c r="BC1034" s="4">
        <v>40</v>
      </c>
      <c r="BD1034" t="str">
        <f>IF(AND(ADHOC!$G$15="",ADHOC!$S$4=""),"",IF(ADHOC!$G$15&lt;&gt;"",IF(ADHOC!$G$15=LEFT(Domein!$AS1034,LEN(ADHOC!$G$15)),MAX(Domein!BD$1:'Domein'!BD1033)+1,""),IF(ADHOC!$S$4=LEFT(Domein!$AS1034,LEN(ADHOC!$S$4)),MAX(Domein!BD$1:'Domein'!BD1033)+1,"")))</f>
        <v/>
      </c>
      <c r="BE1034" t="str">
        <f t="shared" si="16"/>
        <v/>
      </c>
    </row>
    <row r="1035" spans="45:57" x14ac:dyDescent="0.2">
      <c r="AS1035" s="4" t="s">
        <v>15715</v>
      </c>
      <c r="AT1035" s="4" t="s">
        <v>12621</v>
      </c>
      <c r="AU1035" s="4" t="s">
        <v>456</v>
      </c>
      <c r="AV1035" s="4" t="s">
        <v>671</v>
      </c>
      <c r="AW1035" s="4" t="s">
        <v>701</v>
      </c>
      <c r="AX1035" s="4"/>
      <c r="AY1035" s="4"/>
      <c r="AZ1035" s="4"/>
      <c r="BA1035" s="4"/>
      <c r="BB1035" s="4"/>
      <c r="BC1035" s="4">
        <v>40</v>
      </c>
      <c r="BD1035" t="str">
        <f>IF(AND(ADHOC!$G$15="",ADHOC!$S$4=""),"",IF(ADHOC!$G$15&lt;&gt;"",IF(ADHOC!$G$15=LEFT(Domein!$AS1035,LEN(ADHOC!$G$15)),MAX(Domein!BD$1:'Domein'!BD1034)+1,""),IF(ADHOC!$S$4=LEFT(Domein!$AS1035,LEN(ADHOC!$S$4)),MAX(Domein!BD$1:'Domein'!BD1034)+1,"")))</f>
        <v/>
      </c>
      <c r="BE1035" t="str">
        <f t="shared" si="16"/>
        <v/>
      </c>
    </row>
    <row r="1036" spans="45:57" x14ac:dyDescent="0.2">
      <c r="AS1036" s="4" t="s">
        <v>10842</v>
      </c>
      <c r="AT1036" s="4" t="s">
        <v>36978</v>
      </c>
      <c r="AU1036" s="4" t="s">
        <v>456</v>
      </c>
      <c r="AV1036" s="4" t="s">
        <v>671</v>
      </c>
      <c r="AW1036" s="4" t="s">
        <v>701</v>
      </c>
      <c r="AX1036" s="4"/>
      <c r="AY1036" s="4"/>
      <c r="AZ1036" s="4"/>
      <c r="BA1036" s="4"/>
      <c r="BB1036" s="4"/>
      <c r="BC1036" s="4">
        <v>40</v>
      </c>
      <c r="BD1036" t="str">
        <f>IF(AND(ADHOC!$G$15="",ADHOC!$S$4=""),"",IF(ADHOC!$G$15&lt;&gt;"",IF(ADHOC!$G$15=LEFT(Domein!$AS1036,LEN(ADHOC!$G$15)),MAX(Domein!BD$1:'Domein'!BD1035)+1,""),IF(ADHOC!$S$4=LEFT(Domein!$AS1036,LEN(ADHOC!$S$4)),MAX(Domein!BD$1:'Domein'!BD1035)+1,"")))</f>
        <v/>
      </c>
      <c r="BE1036" t="str">
        <f t="shared" si="16"/>
        <v/>
      </c>
    </row>
    <row r="1037" spans="45:57" x14ac:dyDescent="0.2">
      <c r="AS1037" s="4" t="s">
        <v>11212</v>
      </c>
      <c r="AT1037" s="4" t="s">
        <v>11213</v>
      </c>
      <c r="AU1037" s="4" t="s">
        <v>456</v>
      </c>
      <c r="AV1037" s="4" t="s">
        <v>671</v>
      </c>
      <c r="AW1037" s="4" t="s">
        <v>701</v>
      </c>
      <c r="AX1037" s="4"/>
      <c r="AY1037" s="4"/>
      <c r="AZ1037" s="4"/>
      <c r="BA1037" s="4"/>
      <c r="BB1037" s="4"/>
      <c r="BC1037" s="4">
        <v>40</v>
      </c>
      <c r="BD1037" t="str">
        <f>IF(AND(ADHOC!$G$15="",ADHOC!$S$4=""),"",IF(ADHOC!$G$15&lt;&gt;"",IF(ADHOC!$G$15=LEFT(Domein!$AS1037,LEN(ADHOC!$G$15)),MAX(Domein!BD$1:'Domein'!BD1036)+1,""),IF(ADHOC!$S$4=LEFT(Domein!$AS1037,LEN(ADHOC!$S$4)),MAX(Domein!BD$1:'Domein'!BD1036)+1,"")))</f>
        <v/>
      </c>
      <c r="BE1037" t="str">
        <f t="shared" si="16"/>
        <v/>
      </c>
    </row>
    <row r="1038" spans="45:57" x14ac:dyDescent="0.2">
      <c r="AS1038" s="4" t="s">
        <v>12622</v>
      </c>
      <c r="AT1038" s="4" t="s">
        <v>12623</v>
      </c>
      <c r="AU1038" s="4" t="s">
        <v>456</v>
      </c>
      <c r="AV1038" s="4" t="s">
        <v>671</v>
      </c>
      <c r="AW1038" s="4" t="s">
        <v>701</v>
      </c>
      <c r="AX1038" s="4"/>
      <c r="AY1038" s="4"/>
      <c r="AZ1038" s="4"/>
      <c r="BA1038" s="4"/>
      <c r="BB1038" s="4"/>
      <c r="BC1038" s="4">
        <v>40</v>
      </c>
      <c r="BD1038" t="str">
        <f>IF(AND(ADHOC!$G$15="",ADHOC!$S$4=""),"",IF(ADHOC!$G$15&lt;&gt;"",IF(ADHOC!$G$15=LEFT(Domein!$AS1038,LEN(ADHOC!$G$15)),MAX(Domein!BD$1:'Domein'!BD1037)+1,""),IF(ADHOC!$S$4=LEFT(Domein!$AS1038,LEN(ADHOC!$S$4)),MAX(Domein!BD$1:'Domein'!BD1037)+1,"")))</f>
        <v/>
      </c>
      <c r="BE1038" t="str">
        <f t="shared" si="16"/>
        <v/>
      </c>
    </row>
    <row r="1039" spans="45:57" x14ac:dyDescent="0.2">
      <c r="AS1039" s="4" t="s">
        <v>12624</v>
      </c>
      <c r="AT1039" s="4" t="s">
        <v>12625</v>
      </c>
      <c r="AU1039" s="4" t="s">
        <v>456</v>
      </c>
      <c r="AV1039" s="4" t="s">
        <v>671</v>
      </c>
      <c r="AW1039" s="4" t="s">
        <v>701</v>
      </c>
      <c r="AX1039" s="4"/>
      <c r="AY1039" s="4"/>
      <c r="AZ1039" s="4"/>
      <c r="BA1039" s="4"/>
      <c r="BB1039" s="4"/>
      <c r="BC1039" s="4">
        <v>40</v>
      </c>
      <c r="BD1039" t="str">
        <f>IF(AND(ADHOC!$G$15="",ADHOC!$S$4=""),"",IF(ADHOC!$G$15&lt;&gt;"",IF(ADHOC!$G$15=LEFT(Domein!$AS1039,LEN(ADHOC!$G$15)),MAX(Domein!BD$1:'Domein'!BD1038)+1,""),IF(ADHOC!$S$4=LEFT(Domein!$AS1039,LEN(ADHOC!$S$4)),MAX(Domein!BD$1:'Domein'!BD1038)+1,"")))</f>
        <v/>
      </c>
      <c r="BE1039" t="str">
        <f t="shared" si="16"/>
        <v/>
      </c>
    </row>
    <row r="1040" spans="45:57" x14ac:dyDescent="0.2">
      <c r="AS1040" s="4" t="s">
        <v>7524</v>
      </c>
      <c r="AT1040" s="4" t="s">
        <v>21849</v>
      </c>
      <c r="AU1040" s="4" t="s">
        <v>456</v>
      </c>
      <c r="AV1040" s="4" t="s">
        <v>671</v>
      </c>
      <c r="AW1040" s="4" t="s">
        <v>701</v>
      </c>
      <c r="AX1040" s="4"/>
      <c r="AY1040" s="4"/>
      <c r="AZ1040" s="4"/>
      <c r="BA1040" s="4"/>
      <c r="BB1040" s="4"/>
      <c r="BC1040" s="4">
        <v>40</v>
      </c>
      <c r="BD1040" t="str">
        <f>IF(AND(ADHOC!$G$15="",ADHOC!$S$4=""),"",IF(ADHOC!$G$15&lt;&gt;"",IF(ADHOC!$G$15=LEFT(Domein!$AS1040,LEN(ADHOC!$G$15)),MAX(Domein!BD$1:'Domein'!BD1039)+1,""),IF(ADHOC!$S$4=LEFT(Domein!$AS1040,LEN(ADHOC!$S$4)),MAX(Domein!BD$1:'Domein'!BD1039)+1,"")))</f>
        <v/>
      </c>
      <c r="BE1040" t="str">
        <f t="shared" si="16"/>
        <v/>
      </c>
    </row>
    <row r="1041" spans="45:57" x14ac:dyDescent="0.2">
      <c r="AS1041" s="4" t="s">
        <v>12626</v>
      </c>
      <c r="AT1041" s="4" t="s">
        <v>12627</v>
      </c>
      <c r="AU1041" s="4" t="s">
        <v>456</v>
      </c>
      <c r="AV1041" s="4" t="s">
        <v>671</v>
      </c>
      <c r="AW1041" s="4" t="s">
        <v>701</v>
      </c>
      <c r="AX1041" s="4"/>
      <c r="AY1041" s="4"/>
      <c r="AZ1041" s="4"/>
      <c r="BA1041" s="4"/>
      <c r="BB1041" s="4"/>
      <c r="BC1041" s="4">
        <v>40</v>
      </c>
      <c r="BD1041" t="str">
        <f>IF(AND(ADHOC!$G$15="",ADHOC!$S$4=""),"",IF(ADHOC!$G$15&lt;&gt;"",IF(ADHOC!$G$15=LEFT(Domein!$AS1041,LEN(ADHOC!$G$15)),MAX(Domein!BD$1:'Domein'!BD1040)+1,""),IF(ADHOC!$S$4=LEFT(Domein!$AS1041,LEN(ADHOC!$S$4)),MAX(Domein!BD$1:'Domein'!BD1040)+1,"")))</f>
        <v/>
      </c>
      <c r="BE1041" t="str">
        <f t="shared" si="16"/>
        <v/>
      </c>
    </row>
    <row r="1042" spans="45:57" x14ac:dyDescent="0.2">
      <c r="AS1042" s="4" t="s">
        <v>1418</v>
      </c>
      <c r="AT1042" s="4" t="s">
        <v>15265</v>
      </c>
      <c r="AU1042" s="4" t="s">
        <v>456</v>
      </c>
      <c r="AV1042" s="4" t="s">
        <v>671</v>
      </c>
      <c r="AW1042" s="4" t="s">
        <v>701</v>
      </c>
      <c r="AX1042" s="4"/>
      <c r="AY1042" s="4"/>
      <c r="AZ1042" s="4"/>
      <c r="BA1042" s="4"/>
      <c r="BB1042" s="4"/>
      <c r="BC1042" s="4">
        <v>40</v>
      </c>
      <c r="BD1042" t="str">
        <f>IF(AND(ADHOC!$G$15="",ADHOC!$S$4=""),"",IF(ADHOC!$G$15&lt;&gt;"",IF(ADHOC!$G$15=LEFT(Domein!$AS1042,LEN(ADHOC!$G$15)),MAX(Domein!BD$1:'Domein'!BD1041)+1,""),IF(ADHOC!$S$4=LEFT(Domein!$AS1042,LEN(ADHOC!$S$4)),MAX(Domein!BD$1:'Domein'!BD1041)+1,"")))</f>
        <v/>
      </c>
      <c r="BE1042" t="str">
        <f t="shared" si="16"/>
        <v/>
      </c>
    </row>
    <row r="1043" spans="45:57" x14ac:dyDescent="0.2">
      <c r="AS1043" s="4" t="s">
        <v>21362</v>
      </c>
      <c r="AT1043" s="4" t="s">
        <v>38100</v>
      </c>
      <c r="AU1043" s="4" t="s">
        <v>456</v>
      </c>
      <c r="AV1043" s="4" t="s">
        <v>671</v>
      </c>
      <c r="AW1043" s="4" t="s">
        <v>701</v>
      </c>
      <c r="AX1043" s="4"/>
      <c r="AY1043" s="4"/>
      <c r="AZ1043" s="4"/>
      <c r="BA1043" s="4"/>
      <c r="BB1043" s="4"/>
      <c r="BC1043" s="4">
        <v>40</v>
      </c>
      <c r="BD1043" t="str">
        <f>IF(AND(ADHOC!$G$15="",ADHOC!$S$4=""),"",IF(ADHOC!$G$15&lt;&gt;"",IF(ADHOC!$G$15=LEFT(Domein!$AS1043,LEN(ADHOC!$G$15)),MAX(Domein!BD$1:'Domein'!BD1042)+1,""),IF(ADHOC!$S$4=LEFT(Domein!$AS1043,LEN(ADHOC!$S$4)),MAX(Domein!BD$1:'Domein'!BD1042)+1,"")))</f>
        <v/>
      </c>
      <c r="BE1043" t="str">
        <f t="shared" si="16"/>
        <v/>
      </c>
    </row>
    <row r="1044" spans="45:57" x14ac:dyDescent="0.2">
      <c r="AS1044" s="4" t="s">
        <v>8653</v>
      </c>
      <c r="AT1044" s="4" t="s">
        <v>8654</v>
      </c>
      <c r="AU1044" s="4" t="s">
        <v>456</v>
      </c>
      <c r="AV1044" s="4" t="s">
        <v>671</v>
      </c>
      <c r="AW1044" s="4" t="s">
        <v>701</v>
      </c>
      <c r="AX1044" s="4"/>
      <c r="AY1044" s="4"/>
      <c r="AZ1044" s="4"/>
      <c r="BA1044" s="4"/>
      <c r="BB1044" s="4"/>
      <c r="BC1044" s="4">
        <v>40</v>
      </c>
      <c r="BD1044" t="str">
        <f>IF(AND(ADHOC!$G$15="",ADHOC!$S$4=""),"",IF(ADHOC!$G$15&lt;&gt;"",IF(ADHOC!$G$15=LEFT(Domein!$AS1044,LEN(ADHOC!$G$15)),MAX(Domein!BD$1:'Domein'!BD1043)+1,""),IF(ADHOC!$S$4=LEFT(Domein!$AS1044,LEN(ADHOC!$S$4)),MAX(Domein!BD$1:'Domein'!BD1043)+1,"")))</f>
        <v/>
      </c>
      <c r="BE1044" t="str">
        <f t="shared" si="16"/>
        <v/>
      </c>
    </row>
    <row r="1045" spans="45:57" x14ac:dyDescent="0.2">
      <c r="AS1045" s="4" t="s">
        <v>1419</v>
      </c>
      <c r="AT1045" s="4" t="s">
        <v>1420</v>
      </c>
      <c r="AU1045" s="4" t="s">
        <v>456</v>
      </c>
      <c r="AV1045" s="4" t="s">
        <v>671</v>
      </c>
      <c r="AW1045" s="4" t="s">
        <v>701</v>
      </c>
      <c r="AX1045" s="4"/>
      <c r="AY1045" s="4"/>
      <c r="AZ1045" s="4"/>
      <c r="BA1045" s="4"/>
      <c r="BB1045" s="4"/>
      <c r="BC1045" s="4">
        <v>40</v>
      </c>
      <c r="BD1045" t="str">
        <f>IF(AND(ADHOC!$G$15="",ADHOC!$S$4=""),"",IF(ADHOC!$G$15&lt;&gt;"",IF(ADHOC!$G$15=LEFT(Domein!$AS1045,LEN(ADHOC!$G$15)),MAX(Domein!BD$1:'Domein'!BD1044)+1,""),IF(ADHOC!$S$4=LEFT(Domein!$AS1045,LEN(ADHOC!$S$4)),MAX(Domein!BD$1:'Domein'!BD1044)+1,"")))</f>
        <v/>
      </c>
      <c r="BE1045" t="str">
        <f t="shared" si="16"/>
        <v/>
      </c>
    </row>
    <row r="1046" spans="45:57" x14ac:dyDescent="0.2">
      <c r="AS1046" s="4" t="s">
        <v>11687</v>
      </c>
      <c r="AT1046" s="4" t="s">
        <v>1420</v>
      </c>
      <c r="AU1046" s="4" t="s">
        <v>459</v>
      </c>
      <c r="AV1046" s="4" t="s">
        <v>671</v>
      </c>
      <c r="AW1046" s="4" t="s">
        <v>701</v>
      </c>
      <c r="AX1046" s="4"/>
      <c r="AY1046" s="4"/>
      <c r="AZ1046" s="4"/>
      <c r="BA1046" s="4"/>
      <c r="BB1046" s="4"/>
      <c r="BC1046" s="4">
        <v>40</v>
      </c>
      <c r="BD1046" t="str">
        <f>IF(AND(ADHOC!$G$15="",ADHOC!$S$4=""),"",IF(ADHOC!$G$15&lt;&gt;"",IF(ADHOC!$G$15=LEFT(Domein!$AS1046,LEN(ADHOC!$G$15)),MAX(Domein!BD$1:'Domein'!BD1045)+1,""),IF(ADHOC!$S$4=LEFT(Domein!$AS1046,LEN(ADHOC!$S$4)),MAX(Domein!BD$1:'Domein'!BD1045)+1,"")))</f>
        <v/>
      </c>
      <c r="BE1046" t="str">
        <f t="shared" si="16"/>
        <v/>
      </c>
    </row>
    <row r="1047" spans="45:57" x14ac:dyDescent="0.2">
      <c r="AS1047" s="4" t="s">
        <v>1421</v>
      </c>
      <c r="AT1047" s="4" t="s">
        <v>1422</v>
      </c>
      <c r="AU1047" s="4" t="s">
        <v>456</v>
      </c>
      <c r="AV1047" s="4" t="s">
        <v>671</v>
      </c>
      <c r="AW1047" s="4" t="s">
        <v>701</v>
      </c>
      <c r="AX1047" s="4"/>
      <c r="AY1047" s="4"/>
      <c r="AZ1047" s="4"/>
      <c r="BA1047" s="4"/>
      <c r="BB1047" s="4"/>
      <c r="BC1047" s="4">
        <v>40</v>
      </c>
      <c r="BD1047" t="str">
        <f>IF(AND(ADHOC!$G$15="",ADHOC!$S$4=""),"",IF(ADHOC!$G$15&lt;&gt;"",IF(ADHOC!$G$15=LEFT(Domein!$AS1047,LEN(ADHOC!$G$15)),MAX(Domein!BD$1:'Domein'!BD1046)+1,""),IF(ADHOC!$S$4=LEFT(Domein!$AS1047,LEN(ADHOC!$S$4)),MAX(Domein!BD$1:'Domein'!BD1046)+1,"")))</f>
        <v/>
      </c>
      <c r="BE1047" t="str">
        <f t="shared" si="16"/>
        <v/>
      </c>
    </row>
    <row r="1048" spans="45:57" x14ac:dyDescent="0.2">
      <c r="AS1048" s="4" t="s">
        <v>38390</v>
      </c>
      <c r="AT1048" s="4" t="s">
        <v>36980</v>
      </c>
      <c r="AU1048" s="4" t="s">
        <v>456</v>
      </c>
      <c r="AV1048" s="4" t="s">
        <v>671</v>
      </c>
      <c r="AW1048" s="4" t="s">
        <v>701</v>
      </c>
      <c r="AX1048" s="4"/>
      <c r="AY1048" s="4"/>
      <c r="AZ1048" s="4"/>
      <c r="BA1048" s="4"/>
      <c r="BB1048" s="4"/>
      <c r="BC1048" s="4">
        <v>40</v>
      </c>
      <c r="BD1048" t="str">
        <f>IF(AND(ADHOC!$G$15="",ADHOC!$S$4=""),"",IF(ADHOC!$G$15&lt;&gt;"",IF(ADHOC!$G$15=LEFT(Domein!$AS1048,LEN(ADHOC!$G$15)),MAX(Domein!BD$1:'Domein'!BD1047)+1,""),IF(ADHOC!$S$4=LEFT(Domein!$AS1048,LEN(ADHOC!$S$4)),MAX(Domein!BD$1:'Domein'!BD1047)+1,"")))</f>
        <v/>
      </c>
      <c r="BE1048" t="str">
        <f t="shared" si="16"/>
        <v/>
      </c>
    </row>
    <row r="1049" spans="45:57" x14ac:dyDescent="0.2">
      <c r="AS1049" s="4" t="s">
        <v>1423</v>
      </c>
      <c r="AT1049" s="4" t="s">
        <v>8655</v>
      </c>
      <c r="AU1049" s="4" t="s">
        <v>459</v>
      </c>
      <c r="AV1049" s="4" t="s">
        <v>671</v>
      </c>
      <c r="AW1049" s="4" t="s">
        <v>701</v>
      </c>
      <c r="AX1049" s="4"/>
      <c r="AY1049" s="4"/>
      <c r="AZ1049" s="4"/>
      <c r="BA1049" s="4"/>
      <c r="BB1049" s="4"/>
      <c r="BC1049" s="4">
        <v>40</v>
      </c>
      <c r="BD1049" t="str">
        <f>IF(AND(ADHOC!$G$15="",ADHOC!$S$4=""),"",IF(ADHOC!$G$15&lt;&gt;"",IF(ADHOC!$G$15=LEFT(Domein!$AS1049,LEN(ADHOC!$G$15)),MAX(Domein!BD$1:'Domein'!BD1048)+1,""),IF(ADHOC!$S$4=LEFT(Domein!$AS1049,LEN(ADHOC!$S$4)),MAX(Domein!BD$1:'Domein'!BD1048)+1,"")))</f>
        <v/>
      </c>
      <c r="BE1049" t="str">
        <f t="shared" si="16"/>
        <v/>
      </c>
    </row>
    <row r="1050" spans="45:57" x14ac:dyDescent="0.2">
      <c r="AS1050" s="4" t="s">
        <v>38306</v>
      </c>
      <c r="AT1050" s="4" t="s">
        <v>36980</v>
      </c>
      <c r="AU1050" s="4" t="s">
        <v>456</v>
      </c>
      <c r="AV1050" s="4" t="s">
        <v>671</v>
      </c>
      <c r="AW1050" s="4" t="s">
        <v>701</v>
      </c>
      <c r="AX1050" s="4"/>
      <c r="AY1050" s="4"/>
      <c r="AZ1050" s="4"/>
      <c r="BA1050" s="4"/>
      <c r="BB1050" s="4"/>
      <c r="BC1050" s="4">
        <v>40</v>
      </c>
      <c r="BD1050" t="str">
        <f>IF(AND(ADHOC!$G$15="",ADHOC!$S$4=""),"",IF(ADHOC!$G$15&lt;&gt;"",IF(ADHOC!$G$15=LEFT(Domein!$AS1050,LEN(ADHOC!$G$15)),MAX(Domein!BD$1:'Domein'!BD1049)+1,""),IF(ADHOC!$S$4=LEFT(Domein!$AS1050,LEN(ADHOC!$S$4)),MAX(Domein!BD$1:'Domein'!BD1049)+1,"")))</f>
        <v/>
      </c>
      <c r="BE1050" t="str">
        <f t="shared" si="16"/>
        <v/>
      </c>
    </row>
    <row r="1051" spans="45:57" x14ac:dyDescent="0.2">
      <c r="AS1051" s="4" t="s">
        <v>38307</v>
      </c>
      <c r="AT1051" s="4" t="s">
        <v>36980</v>
      </c>
      <c r="AU1051" s="4" t="s">
        <v>456</v>
      </c>
      <c r="AV1051" s="4" t="s">
        <v>671</v>
      </c>
      <c r="AW1051" s="4" t="s">
        <v>701</v>
      </c>
      <c r="AX1051" s="4"/>
      <c r="AY1051" s="4"/>
      <c r="AZ1051" s="4"/>
      <c r="BA1051" s="4"/>
      <c r="BB1051" s="4"/>
      <c r="BC1051" s="4">
        <v>40</v>
      </c>
      <c r="BD1051" t="str">
        <f>IF(AND(ADHOC!$G$15="",ADHOC!$S$4=""),"",IF(ADHOC!$G$15&lt;&gt;"",IF(ADHOC!$G$15=LEFT(Domein!$AS1051,LEN(ADHOC!$G$15)),MAX(Domein!BD$1:'Domein'!BD1050)+1,""),IF(ADHOC!$S$4=LEFT(Domein!$AS1051,LEN(ADHOC!$S$4)),MAX(Domein!BD$1:'Domein'!BD1050)+1,"")))</f>
        <v/>
      </c>
      <c r="BE1051" t="str">
        <f t="shared" si="16"/>
        <v/>
      </c>
    </row>
    <row r="1052" spans="45:57" x14ac:dyDescent="0.2">
      <c r="AS1052" s="4" t="s">
        <v>38308</v>
      </c>
      <c r="AT1052" s="4" t="s">
        <v>36980</v>
      </c>
      <c r="AU1052" s="4" t="s">
        <v>456</v>
      </c>
      <c r="AV1052" s="4" t="s">
        <v>671</v>
      </c>
      <c r="AW1052" s="4" t="s">
        <v>701</v>
      </c>
      <c r="AX1052" s="4"/>
      <c r="AY1052" s="4"/>
      <c r="AZ1052" s="4"/>
      <c r="BA1052" s="4"/>
      <c r="BB1052" s="4"/>
      <c r="BC1052" s="4">
        <v>40</v>
      </c>
      <c r="BD1052" t="str">
        <f>IF(AND(ADHOC!$G$15="",ADHOC!$S$4=""),"",IF(ADHOC!$G$15&lt;&gt;"",IF(ADHOC!$G$15=LEFT(Domein!$AS1052,LEN(ADHOC!$G$15)),MAX(Domein!BD$1:'Domein'!BD1051)+1,""),IF(ADHOC!$S$4=LEFT(Domein!$AS1052,LEN(ADHOC!$S$4)),MAX(Domein!BD$1:'Domein'!BD1051)+1,"")))</f>
        <v/>
      </c>
      <c r="BE1052" t="str">
        <f t="shared" si="16"/>
        <v/>
      </c>
    </row>
    <row r="1053" spans="45:57" x14ac:dyDescent="0.2">
      <c r="AS1053" s="4" t="s">
        <v>36979</v>
      </c>
      <c r="AT1053" s="4" t="s">
        <v>36980</v>
      </c>
      <c r="AU1053" s="4" t="s">
        <v>456</v>
      </c>
      <c r="AV1053" s="4" t="s">
        <v>671</v>
      </c>
      <c r="AW1053" s="4" t="s">
        <v>701</v>
      </c>
      <c r="AX1053" s="4"/>
      <c r="AY1053" s="4"/>
      <c r="AZ1053" s="4"/>
      <c r="BA1053" s="4"/>
      <c r="BB1053" s="4"/>
      <c r="BC1053" s="4">
        <v>40</v>
      </c>
      <c r="BD1053" t="str">
        <f>IF(AND(ADHOC!$G$15="",ADHOC!$S$4=""),"",IF(ADHOC!$G$15&lt;&gt;"",IF(ADHOC!$G$15=LEFT(Domein!$AS1053,LEN(ADHOC!$G$15)),MAX(Domein!BD$1:'Domein'!BD1052)+1,""),IF(ADHOC!$S$4=LEFT(Domein!$AS1053,LEN(ADHOC!$S$4)),MAX(Domein!BD$1:'Domein'!BD1052)+1,"")))</f>
        <v/>
      </c>
      <c r="BE1053" t="str">
        <f t="shared" si="16"/>
        <v/>
      </c>
    </row>
    <row r="1054" spans="45:57" x14ac:dyDescent="0.2">
      <c r="AS1054" s="4" t="s">
        <v>8656</v>
      </c>
      <c r="AT1054" s="4" t="s">
        <v>8657</v>
      </c>
      <c r="AU1054" s="4" t="s">
        <v>456</v>
      </c>
      <c r="AV1054" s="4" t="s">
        <v>671</v>
      </c>
      <c r="AW1054" s="4" t="s">
        <v>701</v>
      </c>
      <c r="AX1054" s="4"/>
      <c r="AY1054" s="4"/>
      <c r="AZ1054" s="4"/>
      <c r="BA1054" s="4"/>
      <c r="BB1054" s="4"/>
      <c r="BC1054" s="4">
        <v>40</v>
      </c>
      <c r="BD1054" t="str">
        <f>IF(AND(ADHOC!$G$15="",ADHOC!$S$4=""),"",IF(ADHOC!$G$15&lt;&gt;"",IF(ADHOC!$G$15=LEFT(Domein!$AS1054,LEN(ADHOC!$G$15)),MAX(Domein!BD$1:'Domein'!BD1053)+1,""),IF(ADHOC!$S$4=LEFT(Domein!$AS1054,LEN(ADHOC!$S$4)),MAX(Domein!BD$1:'Domein'!BD1053)+1,"")))</f>
        <v/>
      </c>
      <c r="BE1054" t="str">
        <f t="shared" si="16"/>
        <v/>
      </c>
    </row>
    <row r="1055" spans="45:57" x14ac:dyDescent="0.2">
      <c r="AS1055" s="4" t="s">
        <v>8404</v>
      </c>
      <c r="AT1055" s="4" t="s">
        <v>12560</v>
      </c>
      <c r="AU1055" s="4" t="s">
        <v>456</v>
      </c>
      <c r="AV1055" s="4" t="s">
        <v>671</v>
      </c>
      <c r="AW1055" s="4" t="s">
        <v>701</v>
      </c>
      <c r="AX1055" s="4"/>
      <c r="AY1055" s="4"/>
      <c r="AZ1055" s="4"/>
      <c r="BA1055" s="4"/>
      <c r="BB1055" s="4"/>
      <c r="BC1055" s="4">
        <v>40</v>
      </c>
      <c r="BD1055" t="str">
        <f>IF(AND(ADHOC!$G$15="",ADHOC!$S$4=""),"",IF(ADHOC!$G$15&lt;&gt;"",IF(ADHOC!$G$15=LEFT(Domein!$AS1055,LEN(ADHOC!$G$15)),MAX(Domein!BD$1:'Domein'!BD1054)+1,""),IF(ADHOC!$S$4=LEFT(Domein!$AS1055,LEN(ADHOC!$S$4)),MAX(Domein!BD$1:'Domein'!BD1054)+1,"")))</f>
        <v/>
      </c>
      <c r="BE1055" t="str">
        <f t="shared" si="16"/>
        <v/>
      </c>
    </row>
    <row r="1056" spans="45:57" x14ac:dyDescent="0.2">
      <c r="AS1056" s="4" t="s">
        <v>12561</v>
      </c>
      <c r="AT1056" s="4" t="s">
        <v>12562</v>
      </c>
      <c r="AU1056" s="4" t="s">
        <v>456</v>
      </c>
      <c r="AV1056" s="4" t="s">
        <v>671</v>
      </c>
      <c r="AW1056" s="4" t="s">
        <v>701</v>
      </c>
      <c r="AX1056" s="4"/>
      <c r="AY1056" s="4"/>
      <c r="AZ1056" s="4"/>
      <c r="BA1056" s="4"/>
      <c r="BB1056" s="4"/>
      <c r="BC1056" s="4">
        <v>40</v>
      </c>
      <c r="BD1056" t="str">
        <f>IF(AND(ADHOC!$G$15="",ADHOC!$S$4=""),"",IF(ADHOC!$G$15&lt;&gt;"",IF(ADHOC!$G$15=LEFT(Domein!$AS1056,LEN(ADHOC!$G$15)),MAX(Domein!BD$1:'Domein'!BD1055)+1,""),IF(ADHOC!$S$4=LEFT(Domein!$AS1056,LEN(ADHOC!$S$4)),MAX(Domein!BD$1:'Domein'!BD1055)+1,"")))</f>
        <v/>
      </c>
      <c r="BE1056" t="str">
        <f t="shared" si="16"/>
        <v/>
      </c>
    </row>
    <row r="1057" spans="45:57" x14ac:dyDescent="0.2">
      <c r="AS1057" s="4" t="s">
        <v>12563</v>
      </c>
      <c r="AT1057" s="4" t="s">
        <v>12564</v>
      </c>
      <c r="AU1057" s="4" t="s">
        <v>456</v>
      </c>
      <c r="AV1057" s="4" t="s">
        <v>671</v>
      </c>
      <c r="AW1057" s="4" t="s">
        <v>701</v>
      </c>
      <c r="AX1057" s="4"/>
      <c r="AY1057" s="4"/>
      <c r="AZ1057" s="4"/>
      <c r="BA1057" s="4"/>
      <c r="BB1057" s="4"/>
      <c r="BC1057" s="4">
        <v>40</v>
      </c>
      <c r="BD1057" t="str">
        <f>IF(AND(ADHOC!$G$15="",ADHOC!$S$4=""),"",IF(ADHOC!$G$15&lt;&gt;"",IF(ADHOC!$G$15=LEFT(Domein!$AS1057,LEN(ADHOC!$G$15)),MAX(Domein!BD$1:'Domein'!BD1056)+1,""),IF(ADHOC!$S$4=LEFT(Domein!$AS1057,LEN(ADHOC!$S$4)),MAX(Domein!BD$1:'Domein'!BD1056)+1,"")))</f>
        <v/>
      </c>
      <c r="BE1057" t="str">
        <f t="shared" si="16"/>
        <v/>
      </c>
    </row>
    <row r="1058" spans="45:57" x14ac:dyDescent="0.2">
      <c r="AS1058" s="4" t="s">
        <v>12565</v>
      </c>
      <c r="AT1058" s="4" t="s">
        <v>12566</v>
      </c>
      <c r="AU1058" s="4" t="s">
        <v>456</v>
      </c>
      <c r="AV1058" s="4" t="s">
        <v>671</v>
      </c>
      <c r="AW1058" s="4" t="s">
        <v>701</v>
      </c>
      <c r="AX1058" s="4"/>
      <c r="AY1058" s="4"/>
      <c r="AZ1058" s="4"/>
      <c r="BA1058" s="4"/>
      <c r="BB1058" s="4"/>
      <c r="BC1058" s="4">
        <v>40</v>
      </c>
      <c r="BD1058" t="str">
        <f>IF(AND(ADHOC!$G$15="",ADHOC!$S$4=""),"",IF(ADHOC!$G$15&lt;&gt;"",IF(ADHOC!$G$15=LEFT(Domein!$AS1058,LEN(ADHOC!$G$15)),MAX(Domein!BD$1:'Domein'!BD1057)+1,""),IF(ADHOC!$S$4=LEFT(Domein!$AS1058,LEN(ADHOC!$S$4)),MAX(Domein!BD$1:'Domein'!BD1057)+1,"")))</f>
        <v/>
      </c>
      <c r="BE1058" t="str">
        <f t="shared" si="16"/>
        <v/>
      </c>
    </row>
    <row r="1059" spans="45:57" x14ac:dyDescent="0.2">
      <c r="AS1059" s="4" t="s">
        <v>12628</v>
      </c>
      <c r="AT1059" s="4" t="s">
        <v>12629</v>
      </c>
      <c r="AU1059" s="4" t="s">
        <v>456</v>
      </c>
      <c r="AV1059" s="4" t="s">
        <v>671</v>
      </c>
      <c r="AW1059" s="4" t="s">
        <v>701</v>
      </c>
      <c r="AX1059" s="4"/>
      <c r="AY1059" s="4"/>
      <c r="AZ1059" s="4"/>
      <c r="BA1059" s="4"/>
      <c r="BB1059" s="4"/>
      <c r="BC1059" s="4">
        <v>40</v>
      </c>
      <c r="BD1059" t="str">
        <f>IF(AND(ADHOC!$G$15="",ADHOC!$S$4=""),"",IF(ADHOC!$G$15&lt;&gt;"",IF(ADHOC!$G$15=LEFT(Domein!$AS1059,LEN(ADHOC!$G$15)),MAX(Domein!BD$1:'Domein'!BD1058)+1,""),IF(ADHOC!$S$4=LEFT(Domein!$AS1059,LEN(ADHOC!$S$4)),MAX(Domein!BD$1:'Domein'!BD1058)+1,"")))</f>
        <v/>
      </c>
      <c r="BE1059" t="str">
        <f t="shared" si="16"/>
        <v/>
      </c>
    </row>
    <row r="1060" spans="45:57" x14ac:dyDescent="0.2">
      <c r="AS1060" s="4" t="s">
        <v>12630</v>
      </c>
      <c r="AT1060" s="4" t="s">
        <v>12631</v>
      </c>
      <c r="AU1060" s="4" t="s">
        <v>456</v>
      </c>
      <c r="AV1060" s="4" t="s">
        <v>671</v>
      </c>
      <c r="AW1060" s="4" t="s">
        <v>701</v>
      </c>
      <c r="AX1060" s="4"/>
      <c r="AY1060" s="4"/>
      <c r="AZ1060" s="4"/>
      <c r="BA1060" s="4"/>
      <c r="BB1060" s="4"/>
      <c r="BC1060" s="4">
        <v>40</v>
      </c>
      <c r="BD1060" t="str">
        <f>IF(AND(ADHOC!$G$15="",ADHOC!$S$4=""),"",IF(ADHOC!$G$15&lt;&gt;"",IF(ADHOC!$G$15=LEFT(Domein!$AS1060,LEN(ADHOC!$G$15)),MAX(Domein!BD$1:'Domein'!BD1059)+1,""),IF(ADHOC!$S$4=LEFT(Domein!$AS1060,LEN(ADHOC!$S$4)),MAX(Domein!BD$1:'Domein'!BD1059)+1,"")))</f>
        <v/>
      </c>
      <c r="BE1060" t="str">
        <f t="shared" si="16"/>
        <v/>
      </c>
    </row>
    <row r="1061" spans="45:57" x14ac:dyDescent="0.2">
      <c r="AS1061" s="4" t="s">
        <v>12632</v>
      </c>
      <c r="AT1061" s="4" t="s">
        <v>12633</v>
      </c>
      <c r="AU1061" s="4" t="s">
        <v>456</v>
      </c>
      <c r="AV1061" s="4" t="s">
        <v>671</v>
      </c>
      <c r="AW1061" s="4" t="s">
        <v>701</v>
      </c>
      <c r="AX1061" s="4"/>
      <c r="AY1061" s="4"/>
      <c r="AZ1061" s="4"/>
      <c r="BA1061" s="4"/>
      <c r="BB1061" s="4"/>
      <c r="BC1061" s="4">
        <v>40</v>
      </c>
      <c r="BD1061" t="str">
        <f>IF(AND(ADHOC!$G$15="",ADHOC!$S$4=""),"",IF(ADHOC!$G$15&lt;&gt;"",IF(ADHOC!$G$15=LEFT(Domein!$AS1061,LEN(ADHOC!$G$15)),MAX(Domein!BD$1:'Domein'!BD1060)+1,""),IF(ADHOC!$S$4=LEFT(Domein!$AS1061,LEN(ADHOC!$S$4)),MAX(Domein!BD$1:'Domein'!BD1060)+1,"")))</f>
        <v/>
      </c>
      <c r="BE1061" t="str">
        <f t="shared" si="16"/>
        <v/>
      </c>
    </row>
    <row r="1062" spans="45:57" x14ac:dyDescent="0.2">
      <c r="AS1062" s="4" t="s">
        <v>12634</v>
      </c>
      <c r="AT1062" s="4" t="s">
        <v>12635</v>
      </c>
      <c r="AU1062" s="4" t="s">
        <v>456</v>
      </c>
      <c r="AV1062" s="4" t="s">
        <v>671</v>
      </c>
      <c r="AW1062" s="4" t="s">
        <v>701</v>
      </c>
      <c r="AX1062" s="4"/>
      <c r="AY1062" s="4"/>
      <c r="AZ1062" s="4"/>
      <c r="BA1062" s="4"/>
      <c r="BB1062" s="4"/>
      <c r="BC1062" s="4">
        <v>40</v>
      </c>
      <c r="BD1062" t="str">
        <f>IF(AND(ADHOC!$G$15="",ADHOC!$S$4=""),"",IF(ADHOC!$G$15&lt;&gt;"",IF(ADHOC!$G$15=LEFT(Domein!$AS1062,LEN(ADHOC!$G$15)),MAX(Domein!BD$1:'Domein'!BD1061)+1,""),IF(ADHOC!$S$4=LEFT(Domein!$AS1062,LEN(ADHOC!$S$4)),MAX(Domein!BD$1:'Domein'!BD1061)+1,"")))</f>
        <v/>
      </c>
      <c r="BE1062" t="str">
        <f t="shared" si="16"/>
        <v/>
      </c>
    </row>
    <row r="1063" spans="45:57" x14ac:dyDescent="0.2">
      <c r="AS1063" s="4" t="s">
        <v>7525</v>
      </c>
      <c r="AT1063" s="4" t="s">
        <v>7526</v>
      </c>
      <c r="AU1063" s="4" t="s">
        <v>456</v>
      </c>
      <c r="AV1063" s="4" t="s">
        <v>671</v>
      </c>
      <c r="AW1063" s="4" t="s">
        <v>701</v>
      </c>
      <c r="AX1063" s="4"/>
      <c r="AY1063" s="4"/>
      <c r="AZ1063" s="4"/>
      <c r="BA1063" s="4"/>
      <c r="BB1063" s="4"/>
      <c r="BC1063" s="4">
        <v>40</v>
      </c>
      <c r="BD1063" t="str">
        <f>IF(AND(ADHOC!$G$15="",ADHOC!$S$4=""),"",IF(ADHOC!$G$15&lt;&gt;"",IF(ADHOC!$G$15=LEFT(Domein!$AS1063,LEN(ADHOC!$G$15)),MAX(Domein!BD$1:'Domein'!BD1062)+1,""),IF(ADHOC!$S$4=LEFT(Domein!$AS1063,LEN(ADHOC!$S$4)),MAX(Domein!BD$1:'Domein'!BD1062)+1,"")))</f>
        <v/>
      </c>
      <c r="BE1063" t="str">
        <f t="shared" si="16"/>
        <v/>
      </c>
    </row>
    <row r="1064" spans="45:57" x14ac:dyDescent="0.2">
      <c r="AS1064" s="4" t="s">
        <v>11743</v>
      </c>
      <c r="AT1064" s="4" t="s">
        <v>11744</v>
      </c>
      <c r="AU1064" s="4" t="s">
        <v>456</v>
      </c>
      <c r="AV1064" s="4" t="s">
        <v>671</v>
      </c>
      <c r="AW1064" s="4" t="s">
        <v>701</v>
      </c>
      <c r="AX1064" s="4"/>
      <c r="AY1064" s="4"/>
      <c r="AZ1064" s="4"/>
      <c r="BA1064" s="4"/>
      <c r="BB1064" s="4"/>
      <c r="BC1064" s="4">
        <v>40</v>
      </c>
      <c r="BD1064" t="str">
        <f>IF(AND(ADHOC!$G$15="",ADHOC!$S$4=""),"",IF(ADHOC!$G$15&lt;&gt;"",IF(ADHOC!$G$15=LEFT(Domein!$AS1064,LEN(ADHOC!$G$15)),MAX(Domein!BD$1:'Domein'!BD1063)+1,""),IF(ADHOC!$S$4=LEFT(Domein!$AS1064,LEN(ADHOC!$S$4)),MAX(Domein!BD$1:'Domein'!BD1063)+1,"")))</f>
        <v/>
      </c>
      <c r="BE1064" t="str">
        <f t="shared" si="16"/>
        <v/>
      </c>
    </row>
    <row r="1065" spans="45:57" x14ac:dyDescent="0.2">
      <c r="AS1065" s="4" t="s">
        <v>16252</v>
      </c>
      <c r="AT1065" s="4" t="s">
        <v>11744</v>
      </c>
      <c r="AU1065" s="4" t="s">
        <v>456</v>
      </c>
      <c r="AV1065" s="4" t="s">
        <v>671</v>
      </c>
      <c r="AW1065" s="4" t="s">
        <v>701</v>
      </c>
      <c r="AX1065" s="4"/>
      <c r="AY1065" s="4"/>
      <c r="AZ1065" s="4"/>
      <c r="BA1065" s="4"/>
      <c r="BB1065" s="4"/>
      <c r="BC1065" s="4">
        <v>40</v>
      </c>
      <c r="BD1065" t="str">
        <f>IF(AND(ADHOC!$G$15="",ADHOC!$S$4=""),"",IF(ADHOC!$G$15&lt;&gt;"",IF(ADHOC!$G$15=LEFT(Domein!$AS1065,LEN(ADHOC!$G$15)),MAX(Domein!BD$1:'Domein'!BD1064)+1,""),IF(ADHOC!$S$4=LEFT(Domein!$AS1065,LEN(ADHOC!$S$4)),MAX(Domein!BD$1:'Domein'!BD1064)+1,"")))</f>
        <v/>
      </c>
      <c r="BE1065" t="str">
        <f t="shared" si="16"/>
        <v/>
      </c>
    </row>
    <row r="1066" spans="45:57" x14ac:dyDescent="0.2">
      <c r="AS1066" s="4" t="s">
        <v>16253</v>
      </c>
      <c r="AT1066" s="4" t="s">
        <v>7526</v>
      </c>
      <c r="AU1066" s="4" t="s">
        <v>456</v>
      </c>
      <c r="AV1066" s="4" t="s">
        <v>671</v>
      </c>
      <c r="AW1066" s="4" t="s">
        <v>701</v>
      </c>
      <c r="AX1066" s="4"/>
      <c r="AY1066" s="4"/>
      <c r="AZ1066" s="4"/>
      <c r="BA1066" s="4"/>
      <c r="BB1066" s="4"/>
      <c r="BC1066" s="4">
        <v>40</v>
      </c>
      <c r="BD1066" t="str">
        <f>IF(AND(ADHOC!$G$15="",ADHOC!$S$4=""),"",IF(ADHOC!$G$15&lt;&gt;"",IF(ADHOC!$G$15=LEFT(Domein!$AS1066,LEN(ADHOC!$G$15)),MAX(Domein!BD$1:'Domein'!BD1065)+1,""),IF(ADHOC!$S$4=LEFT(Domein!$AS1066,LEN(ADHOC!$S$4)),MAX(Domein!BD$1:'Domein'!BD1065)+1,"")))</f>
        <v/>
      </c>
      <c r="BE1066" t="str">
        <f t="shared" si="16"/>
        <v/>
      </c>
    </row>
    <row r="1067" spans="45:57" x14ac:dyDescent="0.2">
      <c r="AS1067" s="4" t="s">
        <v>1424</v>
      </c>
      <c r="AT1067" s="4" t="s">
        <v>15455</v>
      </c>
      <c r="AU1067" s="4" t="s">
        <v>456</v>
      </c>
      <c r="AV1067" s="4" t="s">
        <v>671</v>
      </c>
      <c r="AW1067" s="4" t="s">
        <v>701</v>
      </c>
      <c r="AX1067" s="4"/>
      <c r="AY1067" s="4"/>
      <c r="AZ1067" s="4"/>
      <c r="BA1067" s="4"/>
      <c r="BB1067" s="4"/>
      <c r="BC1067" s="4">
        <v>40</v>
      </c>
      <c r="BD1067" t="str">
        <f>IF(AND(ADHOC!$G$15="",ADHOC!$S$4=""),"",IF(ADHOC!$G$15&lt;&gt;"",IF(ADHOC!$G$15=LEFT(Domein!$AS1067,LEN(ADHOC!$G$15)),MAX(Domein!BD$1:'Domein'!BD1066)+1,""),IF(ADHOC!$S$4=LEFT(Domein!$AS1067,LEN(ADHOC!$S$4)),MAX(Domein!BD$1:'Domein'!BD1066)+1,"")))</f>
        <v/>
      </c>
      <c r="BE1067" t="str">
        <f t="shared" si="16"/>
        <v/>
      </c>
    </row>
    <row r="1068" spans="45:57" x14ac:dyDescent="0.2">
      <c r="AS1068" s="4" t="s">
        <v>15456</v>
      </c>
      <c r="AT1068" s="4" t="s">
        <v>15457</v>
      </c>
      <c r="AU1068" s="4" t="s">
        <v>456</v>
      </c>
      <c r="AV1068" s="4" t="s">
        <v>671</v>
      </c>
      <c r="AW1068" s="4" t="s">
        <v>701</v>
      </c>
      <c r="AX1068" s="4"/>
      <c r="AY1068" s="4"/>
      <c r="AZ1068" s="4"/>
      <c r="BA1068" s="4"/>
      <c r="BB1068" s="4"/>
      <c r="BC1068" s="4">
        <v>40</v>
      </c>
      <c r="BD1068" t="str">
        <f>IF(AND(ADHOC!$G$15="",ADHOC!$S$4=""),"",IF(ADHOC!$G$15&lt;&gt;"",IF(ADHOC!$G$15=LEFT(Domein!$AS1068,LEN(ADHOC!$G$15)),MAX(Domein!BD$1:'Domein'!BD1067)+1,""),IF(ADHOC!$S$4=LEFT(Domein!$AS1068,LEN(ADHOC!$S$4)),MAX(Domein!BD$1:'Domein'!BD1067)+1,"")))</f>
        <v/>
      </c>
      <c r="BE1068" t="str">
        <f t="shared" si="16"/>
        <v/>
      </c>
    </row>
    <row r="1069" spans="45:57" x14ac:dyDescent="0.2">
      <c r="AS1069" s="4" t="s">
        <v>32412</v>
      </c>
      <c r="AT1069" s="4" t="s">
        <v>32413</v>
      </c>
      <c r="AU1069" s="4" t="s">
        <v>456</v>
      </c>
      <c r="AV1069" s="4" t="s">
        <v>671</v>
      </c>
      <c r="AW1069" s="4" t="s">
        <v>701</v>
      </c>
      <c r="AX1069" s="4"/>
      <c r="AY1069" s="4"/>
      <c r="AZ1069" s="4"/>
      <c r="BA1069" s="4"/>
      <c r="BB1069" s="4"/>
      <c r="BC1069" s="4">
        <v>40</v>
      </c>
      <c r="BD1069" t="str">
        <f>IF(AND(ADHOC!$G$15="",ADHOC!$S$4=""),"",IF(ADHOC!$G$15&lt;&gt;"",IF(ADHOC!$G$15=LEFT(Domein!$AS1069,LEN(ADHOC!$G$15)),MAX(Domein!BD$1:'Domein'!BD1068)+1,""),IF(ADHOC!$S$4=LEFT(Domein!$AS1069,LEN(ADHOC!$S$4)),MAX(Domein!BD$1:'Domein'!BD1068)+1,"")))</f>
        <v/>
      </c>
      <c r="BE1069" t="str">
        <f t="shared" si="16"/>
        <v/>
      </c>
    </row>
    <row r="1070" spans="45:57" x14ac:dyDescent="0.2">
      <c r="AS1070" s="4" t="s">
        <v>16731</v>
      </c>
      <c r="AT1070" s="4" t="s">
        <v>16732</v>
      </c>
      <c r="AU1070" s="4" t="s">
        <v>456</v>
      </c>
      <c r="AV1070" s="4" t="s">
        <v>671</v>
      </c>
      <c r="AW1070" s="4" t="s">
        <v>701</v>
      </c>
      <c r="AX1070" s="4"/>
      <c r="AY1070" s="4"/>
      <c r="AZ1070" s="4"/>
      <c r="BA1070" s="4"/>
      <c r="BB1070" s="4"/>
      <c r="BC1070" s="4">
        <v>40</v>
      </c>
      <c r="BD1070" t="str">
        <f>IF(AND(ADHOC!$G$15="",ADHOC!$S$4=""),"",IF(ADHOC!$G$15&lt;&gt;"",IF(ADHOC!$G$15=LEFT(Domein!$AS1070,LEN(ADHOC!$G$15)),MAX(Domein!BD$1:'Domein'!BD1069)+1,""),IF(ADHOC!$S$4=LEFT(Domein!$AS1070,LEN(ADHOC!$S$4)),MAX(Domein!BD$1:'Domein'!BD1069)+1,"")))</f>
        <v/>
      </c>
      <c r="BE1070" t="str">
        <f t="shared" si="16"/>
        <v/>
      </c>
    </row>
    <row r="1071" spans="45:57" x14ac:dyDescent="0.2">
      <c r="AS1071" s="4" t="s">
        <v>8658</v>
      </c>
      <c r="AT1071" s="4" t="s">
        <v>8659</v>
      </c>
      <c r="AU1071" s="4" t="s">
        <v>463</v>
      </c>
      <c r="AV1071" s="4" t="s">
        <v>671</v>
      </c>
      <c r="AW1071" s="4" t="s">
        <v>701</v>
      </c>
      <c r="AX1071" s="4"/>
      <c r="AY1071" s="4"/>
      <c r="AZ1071" s="4"/>
      <c r="BA1071" s="4"/>
      <c r="BB1071" s="4"/>
      <c r="BC1071" s="4">
        <v>40</v>
      </c>
      <c r="BD1071" t="str">
        <f>IF(AND(ADHOC!$G$15="",ADHOC!$S$4=""),"",IF(ADHOC!$G$15&lt;&gt;"",IF(ADHOC!$G$15=LEFT(Domein!$AS1071,LEN(ADHOC!$G$15)),MAX(Domein!BD$1:'Domein'!BD1070)+1,""),IF(ADHOC!$S$4=LEFT(Domein!$AS1071,LEN(ADHOC!$S$4)),MAX(Domein!BD$1:'Domein'!BD1070)+1,"")))</f>
        <v/>
      </c>
      <c r="BE1071" t="str">
        <f t="shared" si="16"/>
        <v/>
      </c>
    </row>
    <row r="1072" spans="45:57" x14ac:dyDescent="0.2">
      <c r="AS1072" s="4" t="s">
        <v>15206</v>
      </c>
      <c r="AT1072" s="4" t="s">
        <v>15207</v>
      </c>
      <c r="AU1072" s="4" t="s">
        <v>456</v>
      </c>
      <c r="AV1072" s="4" t="s">
        <v>671</v>
      </c>
      <c r="AW1072" s="4" t="s">
        <v>701</v>
      </c>
      <c r="AX1072" s="4"/>
      <c r="AY1072" s="4"/>
      <c r="AZ1072" s="4"/>
      <c r="BA1072" s="4"/>
      <c r="BB1072" s="4"/>
      <c r="BC1072" s="4">
        <v>40</v>
      </c>
      <c r="BD1072" t="str">
        <f>IF(AND(ADHOC!$G$15="",ADHOC!$S$4=""),"",IF(ADHOC!$G$15&lt;&gt;"",IF(ADHOC!$G$15=LEFT(Domein!$AS1072,LEN(ADHOC!$G$15)),MAX(Domein!BD$1:'Domein'!BD1071)+1,""),IF(ADHOC!$S$4=LEFT(Domein!$AS1072,LEN(ADHOC!$S$4)),MAX(Domein!BD$1:'Domein'!BD1071)+1,"")))</f>
        <v/>
      </c>
      <c r="BE1072" t="str">
        <f t="shared" si="16"/>
        <v/>
      </c>
    </row>
    <row r="1073" spans="45:57" x14ac:dyDescent="0.2">
      <c r="AS1073" s="4" t="s">
        <v>15208</v>
      </c>
      <c r="AT1073" s="4" t="s">
        <v>15207</v>
      </c>
      <c r="AU1073" s="4" t="s">
        <v>456</v>
      </c>
      <c r="AV1073" s="4" t="s">
        <v>671</v>
      </c>
      <c r="AW1073" s="4" t="s">
        <v>701</v>
      </c>
      <c r="AX1073" s="4"/>
      <c r="AY1073" s="4"/>
      <c r="AZ1073" s="4"/>
      <c r="BA1073" s="4"/>
      <c r="BB1073" s="4"/>
      <c r="BC1073" s="4">
        <v>40</v>
      </c>
      <c r="BD1073" t="str">
        <f>IF(AND(ADHOC!$G$15="",ADHOC!$S$4=""),"",IF(ADHOC!$G$15&lt;&gt;"",IF(ADHOC!$G$15=LEFT(Domein!$AS1073,LEN(ADHOC!$G$15)),MAX(Domein!BD$1:'Domein'!BD1072)+1,""),IF(ADHOC!$S$4=LEFT(Domein!$AS1073,LEN(ADHOC!$S$4)),MAX(Domein!BD$1:'Domein'!BD1072)+1,"")))</f>
        <v/>
      </c>
      <c r="BE1073" t="str">
        <f t="shared" si="16"/>
        <v/>
      </c>
    </row>
    <row r="1074" spans="45:57" x14ac:dyDescent="0.2">
      <c r="AS1074" s="4" t="s">
        <v>12363</v>
      </c>
      <c r="AT1074" s="4" t="s">
        <v>12364</v>
      </c>
      <c r="AU1074" s="4" t="s">
        <v>456</v>
      </c>
      <c r="AV1074" s="4" t="s">
        <v>671</v>
      </c>
      <c r="AW1074" s="4" t="s">
        <v>701</v>
      </c>
      <c r="AX1074" s="4"/>
      <c r="AY1074" s="4"/>
      <c r="AZ1074" s="4"/>
      <c r="BA1074" s="4"/>
      <c r="BB1074" s="4"/>
      <c r="BC1074" s="4">
        <v>40</v>
      </c>
      <c r="BD1074" t="str">
        <f>IF(AND(ADHOC!$G$15="",ADHOC!$S$4=""),"",IF(ADHOC!$G$15&lt;&gt;"",IF(ADHOC!$G$15=LEFT(Domein!$AS1074,LEN(ADHOC!$G$15)),MAX(Domein!BD$1:'Domein'!BD1073)+1,""),IF(ADHOC!$S$4=LEFT(Domein!$AS1074,LEN(ADHOC!$S$4)),MAX(Domein!BD$1:'Domein'!BD1073)+1,"")))</f>
        <v/>
      </c>
      <c r="BE1074" t="str">
        <f t="shared" si="16"/>
        <v/>
      </c>
    </row>
    <row r="1075" spans="45:57" x14ac:dyDescent="0.2">
      <c r="AS1075" s="4" t="s">
        <v>12365</v>
      </c>
      <c r="AT1075" s="4" t="s">
        <v>12366</v>
      </c>
      <c r="AU1075" s="4" t="s">
        <v>456</v>
      </c>
      <c r="AV1075" s="4" t="s">
        <v>671</v>
      </c>
      <c r="AW1075" s="4" t="s">
        <v>701</v>
      </c>
      <c r="AX1075" s="4"/>
      <c r="AY1075" s="4"/>
      <c r="AZ1075" s="4"/>
      <c r="BA1075" s="4"/>
      <c r="BB1075" s="4"/>
      <c r="BC1075" s="4">
        <v>40</v>
      </c>
      <c r="BD1075" t="str">
        <f>IF(AND(ADHOC!$G$15="",ADHOC!$S$4=""),"",IF(ADHOC!$G$15&lt;&gt;"",IF(ADHOC!$G$15=LEFT(Domein!$AS1075,LEN(ADHOC!$G$15)),MAX(Domein!BD$1:'Domein'!BD1074)+1,""),IF(ADHOC!$S$4=LEFT(Domein!$AS1075,LEN(ADHOC!$S$4)),MAX(Domein!BD$1:'Domein'!BD1074)+1,"")))</f>
        <v/>
      </c>
      <c r="BE1075" t="str">
        <f t="shared" si="16"/>
        <v/>
      </c>
    </row>
    <row r="1076" spans="45:57" x14ac:dyDescent="0.2">
      <c r="AS1076" s="4" t="s">
        <v>12367</v>
      </c>
      <c r="AT1076" s="4" t="s">
        <v>12368</v>
      </c>
      <c r="AU1076" s="4" t="s">
        <v>456</v>
      </c>
      <c r="AV1076" s="4" t="s">
        <v>671</v>
      </c>
      <c r="AW1076" s="4" t="s">
        <v>701</v>
      </c>
      <c r="AX1076" s="4"/>
      <c r="AY1076" s="4"/>
      <c r="AZ1076" s="4"/>
      <c r="BA1076" s="4"/>
      <c r="BB1076" s="4"/>
      <c r="BC1076" s="4">
        <v>40</v>
      </c>
      <c r="BD1076" t="str">
        <f>IF(AND(ADHOC!$G$15="",ADHOC!$S$4=""),"",IF(ADHOC!$G$15&lt;&gt;"",IF(ADHOC!$G$15=LEFT(Domein!$AS1076,LEN(ADHOC!$G$15)),MAX(Domein!BD$1:'Domein'!BD1075)+1,""),IF(ADHOC!$S$4=LEFT(Domein!$AS1076,LEN(ADHOC!$S$4)),MAX(Domein!BD$1:'Domein'!BD1075)+1,"")))</f>
        <v/>
      </c>
      <c r="BE1076" t="str">
        <f t="shared" si="16"/>
        <v/>
      </c>
    </row>
    <row r="1077" spans="45:57" x14ac:dyDescent="0.2">
      <c r="AS1077" s="4" t="s">
        <v>7714</v>
      </c>
      <c r="AT1077" s="4" t="s">
        <v>7715</v>
      </c>
      <c r="AU1077" s="4" t="s">
        <v>456</v>
      </c>
      <c r="AV1077" s="4" t="s">
        <v>671</v>
      </c>
      <c r="AW1077" s="4" t="s">
        <v>701</v>
      </c>
      <c r="AX1077" s="4"/>
      <c r="AY1077" s="4"/>
      <c r="AZ1077" s="4"/>
      <c r="BA1077" s="4"/>
      <c r="BB1077" s="4"/>
      <c r="BC1077" s="4">
        <v>40</v>
      </c>
      <c r="BD1077" t="str">
        <f>IF(AND(ADHOC!$G$15="",ADHOC!$S$4=""),"",IF(ADHOC!$G$15&lt;&gt;"",IF(ADHOC!$G$15=LEFT(Domein!$AS1077,LEN(ADHOC!$G$15)),MAX(Domein!BD$1:'Domein'!BD1076)+1,""),IF(ADHOC!$S$4=LEFT(Domein!$AS1077,LEN(ADHOC!$S$4)),MAX(Domein!BD$1:'Domein'!BD1076)+1,"")))</f>
        <v/>
      </c>
      <c r="BE1077" t="str">
        <f t="shared" si="16"/>
        <v/>
      </c>
    </row>
    <row r="1078" spans="45:57" x14ac:dyDescent="0.2">
      <c r="AS1078" s="4" t="s">
        <v>8396</v>
      </c>
      <c r="AT1078" s="4" t="s">
        <v>33649</v>
      </c>
      <c r="AU1078" s="4" t="s">
        <v>459</v>
      </c>
      <c r="AV1078" s="4" t="s">
        <v>671</v>
      </c>
      <c r="AW1078" s="4" t="s">
        <v>701</v>
      </c>
      <c r="AX1078" s="4"/>
      <c r="AY1078" s="4"/>
      <c r="AZ1078" s="4"/>
      <c r="BA1078" s="4"/>
      <c r="BB1078" s="4"/>
      <c r="BC1078" s="4">
        <v>40</v>
      </c>
      <c r="BD1078" t="str">
        <f>IF(AND(ADHOC!$G$15="",ADHOC!$S$4=""),"",IF(ADHOC!$G$15&lt;&gt;"",IF(ADHOC!$G$15=LEFT(Domein!$AS1078,LEN(ADHOC!$G$15)),MAX(Domein!BD$1:'Domein'!BD1077)+1,""),IF(ADHOC!$S$4=LEFT(Domein!$AS1078,LEN(ADHOC!$S$4)),MAX(Domein!BD$1:'Domein'!BD1077)+1,"")))</f>
        <v/>
      </c>
      <c r="BE1078" t="str">
        <f t="shared" si="16"/>
        <v/>
      </c>
    </row>
    <row r="1079" spans="45:57" x14ac:dyDescent="0.2">
      <c r="AS1079" s="4" t="s">
        <v>36981</v>
      </c>
      <c r="AT1079" s="4" t="s">
        <v>36982</v>
      </c>
      <c r="AU1079" s="4" t="s">
        <v>459</v>
      </c>
      <c r="AV1079" s="4" t="s">
        <v>671</v>
      </c>
      <c r="AW1079" s="4" t="s">
        <v>701</v>
      </c>
      <c r="AX1079" s="4"/>
      <c r="AY1079" s="4"/>
      <c r="AZ1079" s="4"/>
      <c r="BA1079" s="4"/>
      <c r="BB1079" s="4"/>
      <c r="BC1079" s="4">
        <v>40</v>
      </c>
      <c r="BD1079" t="str">
        <f>IF(AND(ADHOC!$G$15="",ADHOC!$S$4=""),"",IF(ADHOC!$G$15&lt;&gt;"",IF(ADHOC!$G$15=LEFT(Domein!$AS1079,LEN(ADHOC!$G$15)),MAX(Domein!BD$1:'Domein'!BD1078)+1,""),IF(ADHOC!$S$4=LEFT(Domein!$AS1079,LEN(ADHOC!$S$4)),MAX(Domein!BD$1:'Domein'!BD1078)+1,"")))</f>
        <v/>
      </c>
      <c r="BE1079" t="str">
        <f t="shared" si="16"/>
        <v/>
      </c>
    </row>
    <row r="1080" spans="45:57" x14ac:dyDescent="0.2">
      <c r="AS1080" s="4" t="s">
        <v>7716</v>
      </c>
      <c r="AT1080" s="4" t="s">
        <v>7715</v>
      </c>
      <c r="AU1080" s="4" t="s">
        <v>456</v>
      </c>
      <c r="AV1080" s="4" t="s">
        <v>671</v>
      </c>
      <c r="AW1080" s="4" t="s">
        <v>701</v>
      </c>
      <c r="AX1080" s="4"/>
      <c r="AY1080" s="4"/>
      <c r="AZ1080" s="4"/>
      <c r="BA1080" s="4"/>
      <c r="BB1080" s="4"/>
      <c r="BC1080" s="4">
        <v>40</v>
      </c>
      <c r="BD1080" t="str">
        <f>IF(AND(ADHOC!$G$15="",ADHOC!$S$4=""),"",IF(ADHOC!$G$15&lt;&gt;"",IF(ADHOC!$G$15=LEFT(Domein!$AS1080,LEN(ADHOC!$G$15)),MAX(Domein!BD$1:'Domein'!BD1079)+1,""),IF(ADHOC!$S$4=LEFT(Domein!$AS1080,LEN(ADHOC!$S$4)),MAX(Domein!BD$1:'Domein'!BD1079)+1,"")))</f>
        <v/>
      </c>
      <c r="BE1080" t="str">
        <f t="shared" si="16"/>
        <v/>
      </c>
    </row>
    <row r="1081" spans="45:57" x14ac:dyDescent="0.2">
      <c r="AS1081" s="4" t="s">
        <v>11745</v>
      </c>
      <c r="AT1081" s="4" t="s">
        <v>11746</v>
      </c>
      <c r="AU1081" s="4" t="s">
        <v>456</v>
      </c>
      <c r="AV1081" s="4" t="s">
        <v>671</v>
      </c>
      <c r="AW1081" s="4" t="s">
        <v>701</v>
      </c>
      <c r="AX1081" s="4"/>
      <c r="AY1081" s="4"/>
      <c r="AZ1081" s="4"/>
      <c r="BA1081" s="4"/>
      <c r="BB1081" s="4"/>
      <c r="BC1081" s="4">
        <v>40</v>
      </c>
      <c r="BD1081" t="str">
        <f>IF(AND(ADHOC!$G$15="",ADHOC!$S$4=""),"",IF(ADHOC!$G$15&lt;&gt;"",IF(ADHOC!$G$15=LEFT(Domein!$AS1081,LEN(ADHOC!$G$15)),MAX(Domein!BD$1:'Domein'!BD1080)+1,""),IF(ADHOC!$S$4=LEFT(Domein!$AS1081,LEN(ADHOC!$S$4)),MAX(Domein!BD$1:'Domein'!BD1080)+1,"")))</f>
        <v/>
      </c>
      <c r="BE1081" t="str">
        <f t="shared" si="16"/>
        <v/>
      </c>
    </row>
    <row r="1082" spans="45:57" x14ac:dyDescent="0.2">
      <c r="AS1082" s="4" t="s">
        <v>11747</v>
      </c>
      <c r="AT1082" s="4" t="s">
        <v>11748</v>
      </c>
      <c r="AU1082" s="4" t="s">
        <v>456</v>
      </c>
      <c r="AV1082" s="4" t="s">
        <v>671</v>
      </c>
      <c r="AW1082" s="4" t="s">
        <v>701</v>
      </c>
      <c r="AX1082" s="4"/>
      <c r="AY1082" s="4"/>
      <c r="AZ1082" s="4"/>
      <c r="BA1082" s="4"/>
      <c r="BB1082" s="4"/>
      <c r="BC1082" s="4">
        <v>40</v>
      </c>
      <c r="BD1082" t="str">
        <f>IF(AND(ADHOC!$G$15="",ADHOC!$S$4=""),"",IF(ADHOC!$G$15&lt;&gt;"",IF(ADHOC!$G$15=LEFT(Domein!$AS1082,LEN(ADHOC!$G$15)),MAX(Domein!BD$1:'Domein'!BD1081)+1,""),IF(ADHOC!$S$4=LEFT(Domein!$AS1082,LEN(ADHOC!$S$4)),MAX(Domein!BD$1:'Domein'!BD1081)+1,"")))</f>
        <v/>
      </c>
      <c r="BE1082" t="str">
        <f t="shared" si="16"/>
        <v/>
      </c>
    </row>
    <row r="1083" spans="45:57" x14ac:dyDescent="0.2">
      <c r="AS1083" s="4" t="s">
        <v>6927</v>
      </c>
      <c r="AT1083" s="4" t="s">
        <v>6928</v>
      </c>
      <c r="AU1083" s="4" t="s">
        <v>459</v>
      </c>
      <c r="AV1083" s="4" t="s">
        <v>671</v>
      </c>
      <c r="AW1083" s="4" t="s">
        <v>701</v>
      </c>
      <c r="AX1083" s="4"/>
      <c r="AY1083" s="4"/>
      <c r="AZ1083" s="4"/>
      <c r="BA1083" s="4"/>
      <c r="BB1083" s="4"/>
      <c r="BC1083" s="4">
        <v>40</v>
      </c>
      <c r="BD1083" t="str">
        <f>IF(AND(ADHOC!$G$15="",ADHOC!$S$4=""),"",IF(ADHOC!$G$15&lt;&gt;"",IF(ADHOC!$G$15=LEFT(Domein!$AS1083,LEN(ADHOC!$G$15)),MAX(Domein!BD$1:'Domein'!BD1082)+1,""),IF(ADHOC!$S$4=LEFT(Domein!$AS1083,LEN(ADHOC!$S$4)),MAX(Domein!BD$1:'Domein'!BD1082)+1,"")))</f>
        <v/>
      </c>
      <c r="BE1083" t="str">
        <f t="shared" si="16"/>
        <v/>
      </c>
    </row>
    <row r="1084" spans="45:57" x14ac:dyDescent="0.2">
      <c r="AS1084" s="4" t="s">
        <v>16048</v>
      </c>
      <c r="AT1084" s="4" t="s">
        <v>16047</v>
      </c>
      <c r="AU1084" s="4" t="s">
        <v>456</v>
      </c>
      <c r="AV1084" s="4" t="s">
        <v>671</v>
      </c>
      <c r="AW1084" s="4" t="s">
        <v>701</v>
      </c>
      <c r="AX1084" s="4"/>
      <c r="AY1084" s="4"/>
      <c r="AZ1084" s="4"/>
      <c r="BA1084" s="4"/>
      <c r="BB1084" s="4"/>
      <c r="BC1084" s="4">
        <v>40</v>
      </c>
      <c r="BD1084" t="str">
        <f>IF(AND(ADHOC!$G$15="",ADHOC!$S$4=""),"",IF(ADHOC!$G$15&lt;&gt;"",IF(ADHOC!$G$15=LEFT(Domein!$AS1084,LEN(ADHOC!$G$15)),MAX(Domein!BD$1:'Domein'!BD1083)+1,""),IF(ADHOC!$S$4=LEFT(Domein!$AS1084,LEN(ADHOC!$S$4)),MAX(Domein!BD$1:'Domein'!BD1083)+1,"")))</f>
        <v/>
      </c>
      <c r="BE1084" t="str">
        <f t="shared" si="16"/>
        <v/>
      </c>
    </row>
    <row r="1085" spans="45:57" x14ac:dyDescent="0.2">
      <c r="AS1085" s="4" t="s">
        <v>16049</v>
      </c>
      <c r="AT1085" s="4" t="s">
        <v>33200</v>
      </c>
      <c r="AU1085" s="4" t="s">
        <v>459</v>
      </c>
      <c r="AV1085" s="4" t="s">
        <v>671</v>
      </c>
      <c r="AW1085" s="4" t="s">
        <v>701</v>
      </c>
      <c r="AX1085" s="4"/>
      <c r="AY1085" s="4"/>
      <c r="AZ1085" s="4"/>
      <c r="BA1085" s="4"/>
      <c r="BB1085" s="4"/>
      <c r="BC1085" s="4">
        <v>40</v>
      </c>
      <c r="BD1085" t="str">
        <f>IF(AND(ADHOC!$G$15="",ADHOC!$S$4=""),"",IF(ADHOC!$G$15&lt;&gt;"",IF(ADHOC!$G$15=LEFT(Domein!$AS1085,LEN(ADHOC!$G$15)),MAX(Domein!BD$1:'Domein'!BD1084)+1,""),IF(ADHOC!$S$4=LEFT(Domein!$AS1085,LEN(ADHOC!$S$4)),MAX(Domein!BD$1:'Domein'!BD1084)+1,"")))</f>
        <v/>
      </c>
      <c r="BE1085" t="str">
        <f t="shared" si="16"/>
        <v/>
      </c>
    </row>
    <row r="1086" spans="45:57" x14ac:dyDescent="0.2">
      <c r="AS1086" s="4" t="s">
        <v>31819</v>
      </c>
      <c r="AT1086" s="4" t="s">
        <v>31820</v>
      </c>
      <c r="AU1086" s="4" t="s">
        <v>456</v>
      </c>
      <c r="AV1086" s="4" t="s">
        <v>671</v>
      </c>
      <c r="AW1086" s="4" t="s">
        <v>701</v>
      </c>
      <c r="AX1086" s="4"/>
      <c r="AY1086" s="4"/>
      <c r="AZ1086" s="4"/>
      <c r="BA1086" s="4"/>
      <c r="BB1086" s="4"/>
      <c r="BC1086" s="4">
        <v>40</v>
      </c>
      <c r="BD1086" t="str">
        <f>IF(AND(ADHOC!$G$15="",ADHOC!$S$4=""),"",IF(ADHOC!$G$15&lt;&gt;"",IF(ADHOC!$G$15=LEFT(Domein!$AS1086,LEN(ADHOC!$G$15)),MAX(Domein!BD$1:'Domein'!BD1085)+1,""),IF(ADHOC!$S$4=LEFT(Domein!$AS1086,LEN(ADHOC!$S$4)),MAX(Domein!BD$1:'Domein'!BD1085)+1,"")))</f>
        <v/>
      </c>
      <c r="BE1086" t="str">
        <f t="shared" si="16"/>
        <v/>
      </c>
    </row>
    <row r="1087" spans="45:57" x14ac:dyDescent="0.2">
      <c r="AS1087" s="4" t="s">
        <v>31821</v>
      </c>
      <c r="AT1087" s="4" t="s">
        <v>31822</v>
      </c>
      <c r="AU1087" s="4" t="s">
        <v>456</v>
      </c>
      <c r="AV1087" s="4" t="s">
        <v>671</v>
      </c>
      <c r="AW1087" s="4" t="s">
        <v>701</v>
      </c>
      <c r="AX1087" s="4"/>
      <c r="AY1087" s="4"/>
      <c r="AZ1087" s="4"/>
      <c r="BA1087" s="4"/>
      <c r="BB1087" s="4"/>
      <c r="BC1087" s="4">
        <v>40</v>
      </c>
      <c r="BD1087" t="str">
        <f>IF(AND(ADHOC!$G$15="",ADHOC!$S$4=""),"",IF(ADHOC!$G$15&lt;&gt;"",IF(ADHOC!$G$15=LEFT(Domein!$AS1087,LEN(ADHOC!$G$15)),MAX(Domein!BD$1:'Domein'!BD1086)+1,""),IF(ADHOC!$S$4=LEFT(Domein!$AS1087,LEN(ADHOC!$S$4)),MAX(Domein!BD$1:'Domein'!BD1086)+1,"")))</f>
        <v/>
      </c>
      <c r="BE1087" t="str">
        <f t="shared" si="16"/>
        <v/>
      </c>
    </row>
    <row r="1088" spans="45:57" x14ac:dyDescent="0.2">
      <c r="AS1088" s="4" t="s">
        <v>1425</v>
      </c>
      <c r="AT1088" s="4" t="s">
        <v>36743</v>
      </c>
      <c r="AU1088" s="4" t="s">
        <v>456</v>
      </c>
      <c r="AV1088" s="4" t="s">
        <v>671</v>
      </c>
      <c r="AW1088" s="4" t="s">
        <v>701</v>
      </c>
      <c r="AX1088" s="4"/>
      <c r="AY1088" s="4"/>
      <c r="AZ1088" s="4"/>
      <c r="BA1088" s="4"/>
      <c r="BB1088" s="4"/>
      <c r="BC1088" s="4">
        <v>40</v>
      </c>
      <c r="BD1088" t="str">
        <f>IF(AND(ADHOC!$G$15="",ADHOC!$S$4=""),"",IF(ADHOC!$G$15&lt;&gt;"",IF(ADHOC!$G$15=LEFT(Domein!$AS1088,LEN(ADHOC!$G$15)),MAX(Domein!BD$1:'Domein'!BD1087)+1,""),IF(ADHOC!$S$4=LEFT(Domein!$AS1088,LEN(ADHOC!$S$4)),MAX(Domein!BD$1:'Domein'!BD1087)+1,"")))</f>
        <v/>
      </c>
      <c r="BE1088" t="str">
        <f t="shared" si="16"/>
        <v/>
      </c>
    </row>
    <row r="1089" spans="45:57" x14ac:dyDescent="0.2">
      <c r="AS1089" s="4" t="s">
        <v>15648</v>
      </c>
      <c r="AT1089" s="4" t="s">
        <v>36983</v>
      </c>
      <c r="AU1089" s="4" t="s">
        <v>456</v>
      </c>
      <c r="AV1089" s="4" t="s">
        <v>671</v>
      </c>
      <c r="AW1089" s="4" t="s">
        <v>701</v>
      </c>
      <c r="AX1089" s="4"/>
      <c r="AY1089" s="4"/>
      <c r="AZ1089" s="4"/>
      <c r="BA1089" s="4"/>
      <c r="BB1089" s="4"/>
      <c r="BC1089" s="4">
        <v>40</v>
      </c>
      <c r="BD1089" t="str">
        <f>IF(AND(ADHOC!$G$15="",ADHOC!$S$4=""),"",IF(ADHOC!$G$15&lt;&gt;"",IF(ADHOC!$G$15=LEFT(Domein!$AS1089,LEN(ADHOC!$G$15)),MAX(Domein!BD$1:'Domein'!BD1088)+1,""),IF(ADHOC!$S$4=LEFT(Domein!$AS1089,LEN(ADHOC!$S$4)),MAX(Domein!BD$1:'Domein'!BD1088)+1,"")))</f>
        <v/>
      </c>
      <c r="BE1089" t="str">
        <f t="shared" si="16"/>
        <v/>
      </c>
    </row>
    <row r="1090" spans="45:57" x14ac:dyDescent="0.2">
      <c r="AS1090" s="4" t="s">
        <v>36984</v>
      </c>
      <c r="AT1090" s="4" t="s">
        <v>36985</v>
      </c>
      <c r="AU1090" s="4" t="s">
        <v>456</v>
      </c>
      <c r="AV1090" s="4" t="s">
        <v>671</v>
      </c>
      <c r="AW1090" s="4" t="s">
        <v>701</v>
      </c>
      <c r="AX1090" s="4"/>
      <c r="AY1090" s="4"/>
      <c r="AZ1090" s="4"/>
      <c r="BA1090" s="4"/>
      <c r="BB1090" s="4"/>
      <c r="BC1090" s="4">
        <v>40</v>
      </c>
      <c r="BD1090" t="str">
        <f>IF(AND(ADHOC!$G$15="",ADHOC!$S$4=""),"",IF(ADHOC!$G$15&lt;&gt;"",IF(ADHOC!$G$15=LEFT(Domein!$AS1090,LEN(ADHOC!$G$15)),MAX(Domein!BD$1:'Domein'!BD1089)+1,""),IF(ADHOC!$S$4=LEFT(Domein!$AS1090,LEN(ADHOC!$S$4)),MAX(Domein!BD$1:'Domein'!BD1089)+1,"")))</f>
        <v/>
      </c>
      <c r="BE1090" t="str">
        <f t="shared" si="16"/>
        <v/>
      </c>
    </row>
    <row r="1091" spans="45:57" x14ac:dyDescent="0.2">
      <c r="AS1091" s="4" t="s">
        <v>36986</v>
      </c>
      <c r="AT1091" s="4" t="s">
        <v>36987</v>
      </c>
      <c r="AU1091" s="4" t="s">
        <v>456</v>
      </c>
      <c r="AV1091" s="4" t="s">
        <v>671</v>
      </c>
      <c r="AW1091" s="4" t="s">
        <v>701</v>
      </c>
      <c r="AX1091" s="4"/>
      <c r="AY1091" s="4"/>
      <c r="AZ1091" s="4"/>
      <c r="BA1091" s="4"/>
      <c r="BB1091" s="4"/>
      <c r="BC1091" s="4">
        <v>40</v>
      </c>
      <c r="BD1091" t="str">
        <f>IF(AND(ADHOC!$G$15="",ADHOC!$S$4=""),"",IF(ADHOC!$G$15&lt;&gt;"",IF(ADHOC!$G$15=LEFT(Domein!$AS1091,LEN(ADHOC!$G$15)),MAX(Domein!BD$1:'Domein'!BD1090)+1,""),IF(ADHOC!$S$4=LEFT(Domein!$AS1091,LEN(ADHOC!$S$4)),MAX(Domein!BD$1:'Domein'!BD1090)+1,"")))</f>
        <v/>
      </c>
      <c r="BE1091" t="str">
        <f t="shared" ref="BE1091:BE1154" si="17">IFERROR(INDEX($AS$2:$AS$11500,MATCH(ROW()-ROW($BE$1),$BD$2:$BD$11500,0)),"")</f>
        <v/>
      </c>
    </row>
    <row r="1092" spans="45:57" x14ac:dyDescent="0.2">
      <c r="AS1092" s="4" t="s">
        <v>32197</v>
      </c>
      <c r="AT1092" s="4" t="s">
        <v>35786</v>
      </c>
      <c r="AU1092" s="4" t="s">
        <v>456</v>
      </c>
      <c r="AV1092" s="4" t="s">
        <v>671</v>
      </c>
      <c r="AW1092" s="4" t="s">
        <v>701</v>
      </c>
      <c r="AX1092" s="4"/>
      <c r="AY1092" s="4"/>
      <c r="AZ1092" s="4"/>
      <c r="BA1092" s="4"/>
      <c r="BB1092" s="4"/>
      <c r="BC1092" s="4">
        <v>40</v>
      </c>
      <c r="BD1092" t="str">
        <f>IF(AND(ADHOC!$G$15="",ADHOC!$S$4=""),"",IF(ADHOC!$G$15&lt;&gt;"",IF(ADHOC!$G$15=LEFT(Domein!$AS1092,LEN(ADHOC!$G$15)),MAX(Domein!BD$1:'Domein'!BD1091)+1,""),IF(ADHOC!$S$4=LEFT(Domein!$AS1092,LEN(ADHOC!$S$4)),MAX(Domein!BD$1:'Domein'!BD1091)+1,"")))</f>
        <v/>
      </c>
      <c r="BE1092" t="str">
        <f t="shared" si="17"/>
        <v/>
      </c>
    </row>
    <row r="1093" spans="45:57" x14ac:dyDescent="0.2">
      <c r="AS1093" s="4" t="s">
        <v>8660</v>
      </c>
      <c r="AT1093" s="4" t="s">
        <v>9676</v>
      </c>
      <c r="AU1093" s="4" t="s">
        <v>463</v>
      </c>
      <c r="AV1093" s="4" t="s">
        <v>701</v>
      </c>
      <c r="AW1093" s="4" t="s">
        <v>701</v>
      </c>
      <c r="AX1093" s="4"/>
      <c r="AY1093" s="4"/>
      <c r="AZ1093" s="4"/>
      <c r="BA1093" s="4"/>
      <c r="BB1093" s="4"/>
      <c r="BC1093" s="4">
        <v>40</v>
      </c>
      <c r="BD1093" t="str">
        <f>IF(AND(ADHOC!$G$15="",ADHOC!$S$4=""),"",IF(ADHOC!$G$15&lt;&gt;"",IF(ADHOC!$G$15=LEFT(Domein!$AS1093,LEN(ADHOC!$G$15)),MAX(Domein!BD$1:'Domein'!BD1092)+1,""),IF(ADHOC!$S$4=LEFT(Domein!$AS1093,LEN(ADHOC!$S$4)),MAX(Domein!BD$1:'Domein'!BD1092)+1,"")))</f>
        <v/>
      </c>
      <c r="BE1093" t="str">
        <f t="shared" si="17"/>
        <v/>
      </c>
    </row>
    <row r="1094" spans="45:57" x14ac:dyDescent="0.2">
      <c r="AS1094" s="4" t="s">
        <v>8661</v>
      </c>
      <c r="AT1094" s="4" t="s">
        <v>33067</v>
      </c>
      <c r="AU1094" s="4" t="s">
        <v>456</v>
      </c>
      <c r="AV1094" s="4" t="s">
        <v>671</v>
      </c>
      <c r="AW1094" s="4" t="s">
        <v>701</v>
      </c>
      <c r="AX1094" s="4"/>
      <c r="AY1094" s="4"/>
      <c r="AZ1094" s="4"/>
      <c r="BA1094" s="4"/>
      <c r="BB1094" s="4"/>
      <c r="BC1094" s="4">
        <v>40</v>
      </c>
      <c r="BD1094" t="str">
        <f>IF(AND(ADHOC!$G$15="",ADHOC!$S$4=""),"",IF(ADHOC!$G$15&lt;&gt;"",IF(ADHOC!$G$15=LEFT(Domein!$AS1094,LEN(ADHOC!$G$15)),MAX(Domein!BD$1:'Domein'!BD1093)+1,""),IF(ADHOC!$S$4=LEFT(Domein!$AS1094,LEN(ADHOC!$S$4)),MAX(Domein!BD$1:'Domein'!BD1093)+1,"")))</f>
        <v/>
      </c>
      <c r="BE1094" t="str">
        <f t="shared" si="17"/>
        <v/>
      </c>
    </row>
    <row r="1095" spans="45:57" x14ac:dyDescent="0.2">
      <c r="AS1095" s="4" t="s">
        <v>11827</v>
      </c>
      <c r="AT1095" s="4" t="s">
        <v>33067</v>
      </c>
      <c r="AU1095" s="4" t="s">
        <v>456</v>
      </c>
      <c r="AV1095" s="4" t="s">
        <v>671</v>
      </c>
      <c r="AW1095" s="4" t="s">
        <v>701</v>
      </c>
      <c r="AX1095" s="4"/>
      <c r="AY1095" s="4"/>
      <c r="AZ1095" s="4"/>
      <c r="BA1095" s="4"/>
      <c r="BB1095" s="4"/>
      <c r="BC1095" s="4">
        <v>40</v>
      </c>
      <c r="BD1095" t="str">
        <f>IF(AND(ADHOC!$G$15="",ADHOC!$S$4=""),"",IF(ADHOC!$G$15&lt;&gt;"",IF(ADHOC!$G$15=LEFT(Domein!$AS1095,LEN(ADHOC!$G$15)),MAX(Domein!BD$1:'Domein'!BD1094)+1,""),IF(ADHOC!$S$4=LEFT(Domein!$AS1095,LEN(ADHOC!$S$4)),MAX(Domein!BD$1:'Domein'!BD1094)+1,"")))</f>
        <v/>
      </c>
      <c r="BE1095" t="str">
        <f t="shared" si="17"/>
        <v/>
      </c>
    </row>
    <row r="1096" spans="45:57" x14ac:dyDescent="0.2">
      <c r="AS1096" s="4" t="s">
        <v>13863</v>
      </c>
      <c r="AT1096" s="4" t="s">
        <v>13864</v>
      </c>
      <c r="AU1096" s="4" t="s">
        <v>456</v>
      </c>
      <c r="AV1096" s="4" t="s">
        <v>671</v>
      </c>
      <c r="AW1096" s="4" t="s">
        <v>701</v>
      </c>
      <c r="AX1096" s="4"/>
      <c r="AY1096" s="4"/>
      <c r="AZ1096" s="4"/>
      <c r="BA1096" s="4"/>
      <c r="BB1096" s="4"/>
      <c r="BC1096" s="4">
        <v>40</v>
      </c>
      <c r="BD1096" t="str">
        <f>IF(AND(ADHOC!$G$15="",ADHOC!$S$4=""),"",IF(ADHOC!$G$15&lt;&gt;"",IF(ADHOC!$G$15=LEFT(Domein!$AS1096,LEN(ADHOC!$G$15)),MAX(Domein!BD$1:'Domein'!BD1095)+1,""),IF(ADHOC!$S$4=LEFT(Domein!$AS1096,LEN(ADHOC!$S$4)),MAX(Domein!BD$1:'Domein'!BD1095)+1,"")))</f>
        <v/>
      </c>
      <c r="BE1096" t="str">
        <f t="shared" si="17"/>
        <v/>
      </c>
    </row>
    <row r="1097" spans="45:57" x14ac:dyDescent="0.2">
      <c r="AS1097" s="4" t="s">
        <v>33068</v>
      </c>
      <c r="AT1097" s="4" t="s">
        <v>33069</v>
      </c>
      <c r="AU1097" s="4" t="s">
        <v>456</v>
      </c>
      <c r="AV1097" s="4" t="s">
        <v>671</v>
      </c>
      <c r="AW1097" s="4" t="s">
        <v>701</v>
      </c>
      <c r="AX1097" s="4"/>
      <c r="AY1097" s="4"/>
      <c r="AZ1097" s="4"/>
      <c r="BA1097" s="4"/>
      <c r="BB1097" s="4"/>
      <c r="BC1097" s="4">
        <v>40</v>
      </c>
      <c r="BD1097" t="str">
        <f>IF(AND(ADHOC!$G$15="",ADHOC!$S$4=""),"",IF(ADHOC!$G$15&lt;&gt;"",IF(ADHOC!$G$15=LEFT(Domein!$AS1097,LEN(ADHOC!$G$15)),MAX(Domein!BD$1:'Domein'!BD1096)+1,""),IF(ADHOC!$S$4=LEFT(Domein!$AS1097,LEN(ADHOC!$S$4)),MAX(Domein!BD$1:'Domein'!BD1096)+1,"")))</f>
        <v/>
      </c>
      <c r="BE1097" t="str">
        <f t="shared" si="17"/>
        <v/>
      </c>
    </row>
    <row r="1098" spans="45:57" x14ac:dyDescent="0.2">
      <c r="AS1098" s="4" t="s">
        <v>35787</v>
      </c>
      <c r="AT1098" s="4" t="s">
        <v>35788</v>
      </c>
      <c r="AU1098" s="4" t="s">
        <v>456</v>
      </c>
      <c r="AV1098" s="4" t="s">
        <v>671</v>
      </c>
      <c r="AW1098" s="4" t="s">
        <v>701</v>
      </c>
      <c r="AX1098" s="4"/>
      <c r="AY1098" s="4"/>
      <c r="AZ1098" s="4"/>
      <c r="BA1098" s="4"/>
      <c r="BB1098" s="4"/>
      <c r="BC1098" s="4">
        <v>40</v>
      </c>
      <c r="BD1098" t="str">
        <f>IF(AND(ADHOC!$G$15="",ADHOC!$S$4=""),"",IF(ADHOC!$G$15&lt;&gt;"",IF(ADHOC!$G$15=LEFT(Domein!$AS1098,LEN(ADHOC!$G$15)),MAX(Domein!BD$1:'Domein'!BD1097)+1,""),IF(ADHOC!$S$4=LEFT(Domein!$AS1098,LEN(ADHOC!$S$4)),MAX(Domein!BD$1:'Domein'!BD1097)+1,"")))</f>
        <v/>
      </c>
      <c r="BE1098" t="str">
        <f t="shared" si="17"/>
        <v/>
      </c>
    </row>
    <row r="1099" spans="45:57" x14ac:dyDescent="0.2">
      <c r="AS1099" s="4" t="s">
        <v>33070</v>
      </c>
      <c r="AT1099" s="4" t="s">
        <v>33071</v>
      </c>
      <c r="AU1099" s="4" t="s">
        <v>456</v>
      </c>
      <c r="AV1099" s="4" t="s">
        <v>671</v>
      </c>
      <c r="AW1099" s="4" t="s">
        <v>701</v>
      </c>
      <c r="AX1099" s="4"/>
      <c r="AY1099" s="4"/>
      <c r="AZ1099" s="4"/>
      <c r="BA1099" s="4"/>
      <c r="BB1099" s="4"/>
      <c r="BC1099" s="4">
        <v>40</v>
      </c>
      <c r="BD1099" t="str">
        <f>IF(AND(ADHOC!$G$15="",ADHOC!$S$4=""),"",IF(ADHOC!$G$15&lt;&gt;"",IF(ADHOC!$G$15=LEFT(Domein!$AS1099,LEN(ADHOC!$G$15)),MAX(Domein!BD$1:'Domein'!BD1098)+1,""),IF(ADHOC!$S$4=LEFT(Domein!$AS1099,LEN(ADHOC!$S$4)),MAX(Domein!BD$1:'Domein'!BD1098)+1,"")))</f>
        <v/>
      </c>
      <c r="BE1099" t="str">
        <f t="shared" si="17"/>
        <v/>
      </c>
    </row>
    <row r="1100" spans="45:57" x14ac:dyDescent="0.2">
      <c r="AS1100" s="4" t="s">
        <v>16878</v>
      </c>
      <c r="AT1100" s="4" t="s">
        <v>1428</v>
      </c>
      <c r="AU1100" s="4" t="s">
        <v>459</v>
      </c>
      <c r="AV1100" s="4" t="s">
        <v>671</v>
      </c>
      <c r="AW1100" s="4" t="s">
        <v>701</v>
      </c>
      <c r="AX1100" s="4"/>
      <c r="AY1100" s="4"/>
      <c r="AZ1100" s="4"/>
      <c r="BA1100" s="4"/>
      <c r="BB1100" s="4"/>
      <c r="BC1100" s="4">
        <v>40</v>
      </c>
      <c r="BD1100" t="str">
        <f>IF(AND(ADHOC!$G$15="",ADHOC!$S$4=""),"",IF(ADHOC!$G$15&lt;&gt;"",IF(ADHOC!$G$15=LEFT(Domein!$AS1100,LEN(ADHOC!$G$15)),MAX(Domein!BD$1:'Domein'!BD1099)+1,""),IF(ADHOC!$S$4=LEFT(Domein!$AS1100,LEN(ADHOC!$S$4)),MAX(Domein!BD$1:'Domein'!BD1099)+1,"")))</f>
        <v/>
      </c>
      <c r="BE1100" t="str">
        <f t="shared" si="17"/>
        <v/>
      </c>
    </row>
    <row r="1101" spans="45:57" x14ac:dyDescent="0.2">
      <c r="AS1101" s="4" t="s">
        <v>1427</v>
      </c>
      <c r="AT1101" s="4" t="s">
        <v>13088</v>
      </c>
      <c r="AU1101" s="4" t="s">
        <v>459</v>
      </c>
      <c r="AV1101" s="4" t="s">
        <v>671</v>
      </c>
      <c r="AW1101" s="4" t="s">
        <v>701</v>
      </c>
      <c r="AX1101" s="4"/>
      <c r="AY1101" s="4"/>
      <c r="AZ1101" s="4"/>
      <c r="BA1101" s="4"/>
      <c r="BB1101" s="4"/>
      <c r="BC1101" s="4">
        <v>40</v>
      </c>
      <c r="BD1101" t="str">
        <f>IF(AND(ADHOC!$G$15="",ADHOC!$S$4=""),"",IF(ADHOC!$G$15&lt;&gt;"",IF(ADHOC!$G$15=LEFT(Domein!$AS1101,LEN(ADHOC!$G$15)),MAX(Domein!BD$1:'Domein'!BD1100)+1,""),IF(ADHOC!$S$4=LEFT(Domein!$AS1101,LEN(ADHOC!$S$4)),MAX(Domein!BD$1:'Domein'!BD1100)+1,"")))</f>
        <v/>
      </c>
      <c r="BE1101" t="str">
        <f t="shared" si="17"/>
        <v/>
      </c>
    </row>
    <row r="1102" spans="45:57" x14ac:dyDescent="0.2">
      <c r="AS1102" s="4" t="s">
        <v>7717</v>
      </c>
      <c r="AT1102" s="4" t="s">
        <v>7718</v>
      </c>
      <c r="AU1102" s="4" t="s">
        <v>459</v>
      </c>
      <c r="AV1102" s="4" t="s">
        <v>671</v>
      </c>
      <c r="AW1102" s="4" t="s">
        <v>701</v>
      </c>
      <c r="AX1102" s="4"/>
      <c r="AY1102" s="4"/>
      <c r="AZ1102" s="4"/>
      <c r="BA1102" s="4"/>
      <c r="BB1102" s="4"/>
      <c r="BC1102" s="4">
        <v>40</v>
      </c>
      <c r="BD1102" t="str">
        <f>IF(AND(ADHOC!$G$15="",ADHOC!$S$4=""),"",IF(ADHOC!$G$15&lt;&gt;"",IF(ADHOC!$G$15=LEFT(Domein!$AS1102,LEN(ADHOC!$G$15)),MAX(Domein!BD$1:'Domein'!BD1101)+1,""),IF(ADHOC!$S$4=LEFT(Domein!$AS1102,LEN(ADHOC!$S$4)),MAX(Domein!BD$1:'Domein'!BD1101)+1,"")))</f>
        <v/>
      </c>
      <c r="BE1102" t="str">
        <f t="shared" si="17"/>
        <v/>
      </c>
    </row>
    <row r="1103" spans="45:57" x14ac:dyDescent="0.2">
      <c r="AS1103" s="4" t="s">
        <v>1429</v>
      </c>
      <c r="AT1103" s="4" t="s">
        <v>6928</v>
      </c>
      <c r="AU1103" s="4" t="s">
        <v>459</v>
      </c>
      <c r="AV1103" s="4" t="s">
        <v>671</v>
      </c>
      <c r="AW1103" s="4" t="s">
        <v>701</v>
      </c>
      <c r="AX1103" s="4"/>
      <c r="AY1103" s="4"/>
      <c r="AZ1103" s="4"/>
      <c r="BA1103" s="4"/>
      <c r="BB1103" s="4"/>
      <c r="BC1103" s="4">
        <v>40</v>
      </c>
      <c r="BD1103" t="str">
        <f>IF(AND(ADHOC!$G$15="",ADHOC!$S$4=""),"",IF(ADHOC!$G$15&lt;&gt;"",IF(ADHOC!$G$15=LEFT(Domein!$AS1103,LEN(ADHOC!$G$15)),MAX(Domein!BD$1:'Domein'!BD1102)+1,""),IF(ADHOC!$S$4=LEFT(Domein!$AS1103,LEN(ADHOC!$S$4)),MAX(Domein!BD$1:'Domein'!BD1102)+1,"")))</f>
        <v/>
      </c>
      <c r="BE1103" t="str">
        <f t="shared" si="17"/>
        <v/>
      </c>
    </row>
    <row r="1104" spans="45:57" x14ac:dyDescent="0.2">
      <c r="AS1104" s="4" t="s">
        <v>16482</v>
      </c>
      <c r="AT1104" s="4" t="s">
        <v>33007</v>
      </c>
      <c r="AU1104" s="4" t="s">
        <v>456</v>
      </c>
      <c r="AV1104" s="4" t="s">
        <v>671</v>
      </c>
      <c r="AW1104" s="4" t="s">
        <v>701</v>
      </c>
      <c r="AX1104" s="4"/>
      <c r="AY1104" s="4"/>
      <c r="AZ1104" s="4"/>
      <c r="BA1104" s="4"/>
      <c r="BB1104" s="4"/>
      <c r="BC1104" s="4">
        <v>40</v>
      </c>
      <c r="BD1104" t="str">
        <f>IF(AND(ADHOC!$G$15="",ADHOC!$S$4=""),"",IF(ADHOC!$G$15&lt;&gt;"",IF(ADHOC!$G$15=LEFT(Domein!$AS1104,LEN(ADHOC!$G$15)),MAX(Domein!BD$1:'Domein'!BD1103)+1,""),IF(ADHOC!$S$4=LEFT(Domein!$AS1104,LEN(ADHOC!$S$4)),MAX(Domein!BD$1:'Domein'!BD1103)+1,"")))</f>
        <v/>
      </c>
      <c r="BE1104" t="str">
        <f t="shared" si="17"/>
        <v/>
      </c>
    </row>
    <row r="1105" spans="45:57" x14ac:dyDescent="0.2">
      <c r="AS1105" s="4" t="s">
        <v>8662</v>
      </c>
      <c r="AT1105" s="4" t="s">
        <v>7718</v>
      </c>
      <c r="AU1105" s="4" t="s">
        <v>456</v>
      </c>
      <c r="AV1105" s="4" t="s">
        <v>671</v>
      </c>
      <c r="AW1105" s="4" t="s">
        <v>701</v>
      </c>
      <c r="AX1105" s="4"/>
      <c r="AY1105" s="4"/>
      <c r="AZ1105" s="4"/>
      <c r="BA1105" s="4"/>
      <c r="BB1105" s="4"/>
      <c r="BC1105" s="4">
        <v>40</v>
      </c>
      <c r="BD1105" t="str">
        <f>IF(AND(ADHOC!$G$15="",ADHOC!$S$4=""),"",IF(ADHOC!$G$15&lt;&gt;"",IF(ADHOC!$G$15=LEFT(Domein!$AS1105,LEN(ADHOC!$G$15)),MAX(Domein!BD$1:'Domein'!BD1104)+1,""),IF(ADHOC!$S$4=LEFT(Domein!$AS1105,LEN(ADHOC!$S$4)),MAX(Domein!BD$1:'Domein'!BD1104)+1,"")))</f>
        <v/>
      </c>
      <c r="BE1105" t="str">
        <f t="shared" si="17"/>
        <v/>
      </c>
    </row>
    <row r="1106" spans="45:57" x14ac:dyDescent="0.2">
      <c r="AS1106" s="4" t="s">
        <v>7719</v>
      </c>
      <c r="AT1106" s="4" t="s">
        <v>8344</v>
      </c>
      <c r="AU1106" s="4" t="s">
        <v>459</v>
      </c>
      <c r="AV1106" s="4" t="s">
        <v>671</v>
      </c>
      <c r="AW1106" s="4" t="s">
        <v>701</v>
      </c>
      <c r="AX1106" s="4"/>
      <c r="AY1106" s="4"/>
      <c r="AZ1106" s="4"/>
      <c r="BA1106" s="4"/>
      <c r="BB1106" s="4"/>
      <c r="BC1106" s="4">
        <v>40</v>
      </c>
      <c r="BD1106" t="str">
        <f>IF(AND(ADHOC!$G$15="",ADHOC!$S$4=""),"",IF(ADHOC!$G$15&lt;&gt;"",IF(ADHOC!$G$15=LEFT(Domein!$AS1106,LEN(ADHOC!$G$15)),MAX(Domein!BD$1:'Domein'!BD1105)+1,""),IF(ADHOC!$S$4=LEFT(Domein!$AS1106,LEN(ADHOC!$S$4)),MAX(Domein!BD$1:'Domein'!BD1105)+1,"")))</f>
        <v/>
      </c>
      <c r="BE1106" t="str">
        <f t="shared" si="17"/>
        <v/>
      </c>
    </row>
    <row r="1107" spans="45:57" x14ac:dyDescent="0.2">
      <c r="AS1107" s="4" t="s">
        <v>1430</v>
      </c>
      <c r="AT1107" s="4" t="s">
        <v>16813</v>
      </c>
      <c r="AU1107" s="4" t="s">
        <v>463</v>
      </c>
      <c r="AV1107" s="4" t="s">
        <v>671</v>
      </c>
      <c r="AW1107" s="4" t="s">
        <v>701</v>
      </c>
      <c r="AX1107" s="4"/>
      <c r="AY1107" s="4"/>
      <c r="AZ1107" s="4"/>
      <c r="BA1107" s="4"/>
      <c r="BB1107" s="4"/>
      <c r="BC1107" s="4">
        <v>40</v>
      </c>
      <c r="BD1107" t="str">
        <f>IF(AND(ADHOC!$G$15="",ADHOC!$S$4=""),"",IF(ADHOC!$G$15&lt;&gt;"",IF(ADHOC!$G$15=LEFT(Domein!$AS1107,LEN(ADHOC!$G$15)),MAX(Domein!BD$1:'Domein'!BD1106)+1,""),IF(ADHOC!$S$4=LEFT(Domein!$AS1107,LEN(ADHOC!$S$4)),MAX(Domein!BD$1:'Domein'!BD1106)+1,"")))</f>
        <v/>
      </c>
      <c r="BE1107" t="str">
        <f t="shared" si="17"/>
        <v/>
      </c>
    </row>
    <row r="1108" spans="45:57" x14ac:dyDescent="0.2">
      <c r="AS1108" s="4" t="s">
        <v>33456</v>
      </c>
      <c r="AT1108" s="4" t="s">
        <v>33457</v>
      </c>
      <c r="AU1108" s="4" t="s">
        <v>463</v>
      </c>
      <c r="AV1108" s="4" t="s">
        <v>671</v>
      </c>
      <c r="AW1108" s="4" t="s">
        <v>701</v>
      </c>
      <c r="AX1108" s="4"/>
      <c r="AY1108" s="4"/>
      <c r="AZ1108" s="4"/>
      <c r="BA1108" s="4"/>
      <c r="BB1108" s="4"/>
      <c r="BC1108" s="4">
        <v>40</v>
      </c>
      <c r="BD1108" t="str">
        <f>IF(AND(ADHOC!$G$15="",ADHOC!$S$4=""),"",IF(ADHOC!$G$15&lt;&gt;"",IF(ADHOC!$G$15=LEFT(Domein!$AS1108,LEN(ADHOC!$G$15)),MAX(Domein!BD$1:'Domein'!BD1107)+1,""),IF(ADHOC!$S$4=LEFT(Domein!$AS1108,LEN(ADHOC!$S$4)),MAX(Domein!BD$1:'Domein'!BD1107)+1,"")))</f>
        <v/>
      </c>
      <c r="BE1108" t="str">
        <f t="shared" si="17"/>
        <v/>
      </c>
    </row>
    <row r="1109" spans="45:57" x14ac:dyDescent="0.2">
      <c r="AS1109" s="4" t="s">
        <v>33458</v>
      </c>
      <c r="AT1109" s="4" t="s">
        <v>33459</v>
      </c>
      <c r="AU1109" s="4" t="s">
        <v>463</v>
      </c>
      <c r="AV1109" s="4" t="s">
        <v>671</v>
      </c>
      <c r="AW1109" s="4" t="s">
        <v>701</v>
      </c>
      <c r="AX1109" s="4"/>
      <c r="AY1109" s="4"/>
      <c r="AZ1109" s="4"/>
      <c r="BA1109" s="4"/>
      <c r="BB1109" s="4"/>
      <c r="BC1109" s="4">
        <v>40</v>
      </c>
      <c r="BD1109" t="str">
        <f>IF(AND(ADHOC!$G$15="",ADHOC!$S$4=""),"",IF(ADHOC!$G$15&lt;&gt;"",IF(ADHOC!$G$15=LEFT(Domein!$AS1109,LEN(ADHOC!$G$15)),MAX(Domein!BD$1:'Domein'!BD1108)+1,""),IF(ADHOC!$S$4=LEFT(Domein!$AS1109,LEN(ADHOC!$S$4)),MAX(Domein!BD$1:'Domein'!BD1108)+1,"")))</f>
        <v/>
      </c>
      <c r="BE1109" t="str">
        <f t="shared" si="17"/>
        <v/>
      </c>
    </row>
    <row r="1110" spans="45:57" x14ac:dyDescent="0.2">
      <c r="AS1110" s="4" t="s">
        <v>8663</v>
      </c>
      <c r="AT1110" s="4" t="s">
        <v>16976</v>
      </c>
      <c r="AU1110" s="4" t="s">
        <v>459</v>
      </c>
      <c r="AV1110" s="4" t="s">
        <v>671</v>
      </c>
      <c r="AW1110" s="4" t="s">
        <v>701</v>
      </c>
      <c r="AX1110" s="4"/>
      <c r="AY1110" s="4"/>
      <c r="AZ1110" s="4"/>
      <c r="BA1110" s="4"/>
      <c r="BB1110" s="4"/>
      <c r="BC1110" s="4">
        <v>40</v>
      </c>
      <c r="BD1110" t="str">
        <f>IF(AND(ADHOC!$G$15="",ADHOC!$S$4=""),"",IF(ADHOC!$G$15&lt;&gt;"",IF(ADHOC!$G$15=LEFT(Domein!$AS1110,LEN(ADHOC!$G$15)),MAX(Domein!BD$1:'Domein'!BD1109)+1,""),IF(ADHOC!$S$4=LEFT(Domein!$AS1110,LEN(ADHOC!$S$4)),MAX(Domein!BD$1:'Domein'!BD1109)+1,"")))</f>
        <v/>
      </c>
      <c r="BE1110" t="str">
        <f t="shared" si="17"/>
        <v/>
      </c>
    </row>
    <row r="1111" spans="45:57" x14ac:dyDescent="0.2">
      <c r="AS1111" s="4" t="s">
        <v>33058</v>
      </c>
      <c r="AT1111" s="4" t="s">
        <v>16976</v>
      </c>
      <c r="AU1111" s="4" t="s">
        <v>459</v>
      </c>
      <c r="AV1111" s="4" t="s">
        <v>671</v>
      </c>
      <c r="AW1111" s="4" t="s">
        <v>701</v>
      </c>
      <c r="AX1111" s="4"/>
      <c r="AY1111" s="4"/>
      <c r="AZ1111" s="4"/>
      <c r="BA1111" s="4"/>
      <c r="BB1111" s="4"/>
      <c r="BC1111" s="4">
        <v>40</v>
      </c>
      <c r="BD1111" t="str">
        <f>IF(AND(ADHOC!$G$15="",ADHOC!$S$4=""),"",IF(ADHOC!$G$15&lt;&gt;"",IF(ADHOC!$G$15=LEFT(Domein!$AS1111,LEN(ADHOC!$G$15)),MAX(Domein!BD$1:'Domein'!BD1110)+1,""),IF(ADHOC!$S$4=LEFT(Domein!$AS1111,LEN(ADHOC!$S$4)),MAX(Domein!BD$1:'Domein'!BD1110)+1,"")))</f>
        <v/>
      </c>
      <c r="BE1111" t="str">
        <f t="shared" si="17"/>
        <v/>
      </c>
    </row>
    <row r="1112" spans="45:57" x14ac:dyDescent="0.2">
      <c r="AS1112" s="4" t="s">
        <v>33008</v>
      </c>
      <c r="AT1112" s="4" t="s">
        <v>33009</v>
      </c>
      <c r="AU1112" s="4" t="s">
        <v>456</v>
      </c>
      <c r="AV1112" s="4" t="s">
        <v>671</v>
      </c>
      <c r="AW1112" s="4" t="s">
        <v>701</v>
      </c>
      <c r="AX1112" s="4"/>
      <c r="AY1112" s="4"/>
      <c r="AZ1112" s="4"/>
      <c r="BA1112" s="4"/>
      <c r="BB1112" s="4"/>
      <c r="BC1112" s="4">
        <v>40</v>
      </c>
      <c r="BD1112" t="str">
        <f>IF(AND(ADHOC!$G$15="",ADHOC!$S$4=""),"",IF(ADHOC!$G$15&lt;&gt;"",IF(ADHOC!$G$15=LEFT(Domein!$AS1112,LEN(ADHOC!$G$15)),MAX(Domein!BD$1:'Domein'!BD1111)+1,""),IF(ADHOC!$S$4=LEFT(Domein!$AS1112,LEN(ADHOC!$S$4)),MAX(Domein!BD$1:'Domein'!BD1111)+1,"")))</f>
        <v/>
      </c>
      <c r="BE1112" t="str">
        <f t="shared" si="17"/>
        <v/>
      </c>
    </row>
    <row r="1113" spans="45:57" x14ac:dyDescent="0.2">
      <c r="AS1113" s="4" t="s">
        <v>12173</v>
      </c>
      <c r="AT1113" s="4" t="s">
        <v>8664</v>
      </c>
      <c r="AU1113" s="4" t="s">
        <v>456</v>
      </c>
      <c r="AV1113" s="4" t="s">
        <v>671</v>
      </c>
      <c r="AW1113" s="4" t="s">
        <v>701</v>
      </c>
      <c r="AX1113" s="4"/>
      <c r="AY1113" s="4"/>
      <c r="AZ1113" s="4"/>
      <c r="BA1113" s="4"/>
      <c r="BB1113" s="4"/>
      <c r="BC1113" s="4">
        <v>40</v>
      </c>
      <c r="BD1113" t="str">
        <f>IF(AND(ADHOC!$G$15="",ADHOC!$S$4=""),"",IF(ADHOC!$G$15&lt;&gt;"",IF(ADHOC!$G$15=LEFT(Domein!$AS1113,LEN(ADHOC!$G$15)),MAX(Domein!BD$1:'Domein'!BD1112)+1,""),IF(ADHOC!$S$4=LEFT(Domein!$AS1113,LEN(ADHOC!$S$4)),MAX(Domein!BD$1:'Domein'!BD1112)+1,"")))</f>
        <v/>
      </c>
      <c r="BE1113" t="str">
        <f t="shared" si="17"/>
        <v/>
      </c>
    </row>
    <row r="1114" spans="45:57" x14ac:dyDescent="0.2">
      <c r="AS1114" s="4" t="s">
        <v>14274</v>
      </c>
      <c r="AT1114" s="4" t="s">
        <v>14275</v>
      </c>
      <c r="AU1114" s="4" t="s">
        <v>456</v>
      </c>
      <c r="AV1114" s="4" t="s">
        <v>671</v>
      </c>
      <c r="AW1114" s="4" t="s">
        <v>701</v>
      </c>
      <c r="AX1114" s="4"/>
      <c r="AY1114" s="4"/>
      <c r="AZ1114" s="4"/>
      <c r="BA1114" s="4"/>
      <c r="BB1114" s="4"/>
      <c r="BC1114" s="4">
        <v>40</v>
      </c>
      <c r="BD1114" t="str">
        <f>IF(AND(ADHOC!$G$15="",ADHOC!$S$4=""),"",IF(ADHOC!$G$15&lt;&gt;"",IF(ADHOC!$G$15=LEFT(Domein!$AS1114,LEN(ADHOC!$G$15)),MAX(Domein!BD$1:'Domein'!BD1113)+1,""),IF(ADHOC!$S$4=LEFT(Domein!$AS1114,LEN(ADHOC!$S$4)),MAX(Domein!BD$1:'Domein'!BD1113)+1,"")))</f>
        <v/>
      </c>
      <c r="BE1114" t="str">
        <f t="shared" si="17"/>
        <v/>
      </c>
    </row>
    <row r="1115" spans="45:57" x14ac:dyDescent="0.2">
      <c r="AS1115" s="4" t="s">
        <v>38992</v>
      </c>
      <c r="AT1115" s="4" t="s">
        <v>38993</v>
      </c>
      <c r="AU1115" s="4" t="s">
        <v>456</v>
      </c>
      <c r="AV1115" s="4" t="s">
        <v>671</v>
      </c>
      <c r="AW1115" s="4" t="s">
        <v>701</v>
      </c>
      <c r="AX1115" s="4"/>
      <c r="AY1115" s="4"/>
      <c r="AZ1115" s="4"/>
      <c r="BA1115" s="4"/>
      <c r="BB1115" s="4"/>
      <c r="BC1115" s="4">
        <v>40</v>
      </c>
      <c r="BD1115" t="str">
        <f>IF(AND(ADHOC!$G$15="",ADHOC!$S$4=""),"",IF(ADHOC!$G$15&lt;&gt;"",IF(ADHOC!$G$15=LEFT(Domein!$AS1115,LEN(ADHOC!$G$15)),MAX(Domein!BD$1:'Domein'!BD1114)+1,""),IF(ADHOC!$S$4=LEFT(Domein!$AS1115,LEN(ADHOC!$S$4)),MAX(Domein!BD$1:'Domein'!BD1114)+1,"")))</f>
        <v/>
      </c>
      <c r="BE1115" t="str">
        <f t="shared" si="17"/>
        <v/>
      </c>
    </row>
    <row r="1116" spans="45:57" x14ac:dyDescent="0.2">
      <c r="AS1116" s="4" t="s">
        <v>38994</v>
      </c>
      <c r="AT1116" s="4" t="s">
        <v>38995</v>
      </c>
      <c r="AU1116" s="4" t="s">
        <v>456</v>
      </c>
      <c r="AV1116" s="4" t="s">
        <v>671</v>
      </c>
      <c r="AW1116" s="4" t="s">
        <v>701</v>
      </c>
      <c r="AX1116" s="4"/>
      <c r="AY1116" s="4"/>
      <c r="AZ1116" s="4"/>
      <c r="BA1116" s="4"/>
      <c r="BB1116" s="4"/>
      <c r="BC1116" s="4">
        <v>40</v>
      </c>
      <c r="BD1116" t="str">
        <f>IF(AND(ADHOC!$G$15="",ADHOC!$S$4=""),"",IF(ADHOC!$G$15&lt;&gt;"",IF(ADHOC!$G$15=LEFT(Domein!$AS1116,LEN(ADHOC!$G$15)),MAX(Domein!BD$1:'Domein'!BD1115)+1,""),IF(ADHOC!$S$4=LEFT(Domein!$AS1116,LEN(ADHOC!$S$4)),MAX(Domein!BD$1:'Domein'!BD1115)+1,"")))</f>
        <v/>
      </c>
      <c r="BE1116" t="str">
        <f t="shared" si="17"/>
        <v/>
      </c>
    </row>
    <row r="1117" spans="45:57" x14ac:dyDescent="0.2">
      <c r="AS1117" s="4" t="s">
        <v>16544</v>
      </c>
      <c r="AT1117" s="4" t="s">
        <v>7038</v>
      </c>
      <c r="AU1117" s="4" t="s">
        <v>459</v>
      </c>
      <c r="AV1117" s="4" t="s">
        <v>671</v>
      </c>
      <c r="AW1117" s="4" t="s">
        <v>701</v>
      </c>
      <c r="AX1117" s="4"/>
      <c r="AY1117" s="4"/>
      <c r="AZ1117" s="4"/>
      <c r="BA1117" s="4"/>
      <c r="BB1117" s="4"/>
      <c r="BC1117" s="4">
        <v>40</v>
      </c>
      <c r="BD1117" t="str">
        <f>IF(AND(ADHOC!$G$15="",ADHOC!$S$4=""),"",IF(ADHOC!$G$15&lt;&gt;"",IF(ADHOC!$G$15=LEFT(Domein!$AS1117,LEN(ADHOC!$G$15)),MAX(Domein!BD$1:'Domein'!BD1116)+1,""),IF(ADHOC!$S$4=LEFT(Domein!$AS1117,LEN(ADHOC!$S$4)),MAX(Domein!BD$1:'Domein'!BD1116)+1,"")))</f>
        <v/>
      </c>
      <c r="BE1117" t="str">
        <f t="shared" si="17"/>
        <v/>
      </c>
    </row>
    <row r="1118" spans="45:57" x14ac:dyDescent="0.2">
      <c r="AS1118" s="4" t="s">
        <v>7037</v>
      </c>
      <c r="AT1118" s="4" t="s">
        <v>7038</v>
      </c>
      <c r="AU1118" s="4" t="s">
        <v>459</v>
      </c>
      <c r="AV1118" s="4" t="s">
        <v>671</v>
      </c>
      <c r="AW1118" s="4" t="s">
        <v>701</v>
      </c>
      <c r="AX1118" s="4"/>
      <c r="AY1118" s="4"/>
      <c r="AZ1118" s="4"/>
      <c r="BA1118" s="4"/>
      <c r="BB1118" s="4"/>
      <c r="BC1118" s="4">
        <v>40</v>
      </c>
      <c r="BD1118" t="str">
        <f>IF(AND(ADHOC!$G$15="",ADHOC!$S$4=""),"",IF(ADHOC!$G$15&lt;&gt;"",IF(ADHOC!$G$15=LEFT(Domein!$AS1118,LEN(ADHOC!$G$15)),MAX(Domein!BD$1:'Domein'!BD1117)+1,""),IF(ADHOC!$S$4=LEFT(Domein!$AS1118,LEN(ADHOC!$S$4)),MAX(Domein!BD$1:'Domein'!BD1117)+1,"")))</f>
        <v/>
      </c>
      <c r="BE1118" t="str">
        <f t="shared" si="17"/>
        <v/>
      </c>
    </row>
    <row r="1119" spans="45:57" x14ac:dyDescent="0.2">
      <c r="AS1119" s="4" t="s">
        <v>21388</v>
      </c>
      <c r="AT1119" s="4" t="s">
        <v>7038</v>
      </c>
      <c r="AU1119" s="4" t="s">
        <v>456</v>
      </c>
      <c r="AV1119" s="4" t="s">
        <v>671</v>
      </c>
      <c r="AW1119" s="4" t="s">
        <v>701</v>
      </c>
      <c r="AX1119" s="4"/>
      <c r="AY1119" s="4"/>
      <c r="AZ1119" s="4"/>
      <c r="BA1119" s="4"/>
      <c r="BB1119" s="4"/>
      <c r="BC1119" s="4">
        <v>40</v>
      </c>
      <c r="BD1119" t="str">
        <f>IF(AND(ADHOC!$G$15="",ADHOC!$S$4=""),"",IF(ADHOC!$G$15&lt;&gt;"",IF(ADHOC!$G$15=LEFT(Domein!$AS1119,LEN(ADHOC!$G$15)),MAX(Domein!BD$1:'Domein'!BD1118)+1,""),IF(ADHOC!$S$4=LEFT(Domein!$AS1119,LEN(ADHOC!$S$4)),MAX(Domein!BD$1:'Domein'!BD1118)+1,"")))</f>
        <v/>
      </c>
      <c r="BE1119" t="str">
        <f t="shared" si="17"/>
        <v/>
      </c>
    </row>
    <row r="1120" spans="45:57" x14ac:dyDescent="0.2">
      <c r="AS1120" s="4" t="s">
        <v>16441</v>
      </c>
      <c r="AT1120" s="4" t="s">
        <v>33460</v>
      </c>
      <c r="AU1120" s="4" t="s">
        <v>456</v>
      </c>
      <c r="AV1120" s="4" t="s">
        <v>671</v>
      </c>
      <c r="AW1120" s="4" t="s">
        <v>701</v>
      </c>
      <c r="AX1120" s="4"/>
      <c r="AY1120" s="4"/>
      <c r="AZ1120" s="4"/>
      <c r="BA1120" s="4"/>
      <c r="BB1120" s="4"/>
      <c r="BC1120" s="4">
        <v>40</v>
      </c>
      <c r="BD1120" t="str">
        <f>IF(AND(ADHOC!$G$15="",ADHOC!$S$4=""),"",IF(ADHOC!$G$15&lt;&gt;"",IF(ADHOC!$G$15=LEFT(Domein!$AS1120,LEN(ADHOC!$G$15)),MAX(Domein!BD$1:'Domein'!BD1119)+1,""),IF(ADHOC!$S$4=LEFT(Domein!$AS1120,LEN(ADHOC!$S$4)),MAX(Domein!BD$1:'Domein'!BD1119)+1,"")))</f>
        <v/>
      </c>
      <c r="BE1120" t="str">
        <f t="shared" si="17"/>
        <v/>
      </c>
    </row>
    <row r="1121" spans="45:57" x14ac:dyDescent="0.2">
      <c r="AS1121" s="4" t="s">
        <v>31795</v>
      </c>
      <c r="AT1121" s="4" t="s">
        <v>31796</v>
      </c>
      <c r="AU1121" s="4" t="s">
        <v>463</v>
      </c>
      <c r="AV1121" s="4" t="s">
        <v>671</v>
      </c>
      <c r="AW1121" s="4" t="s">
        <v>701</v>
      </c>
      <c r="AX1121" s="4"/>
      <c r="AY1121" s="4"/>
      <c r="AZ1121" s="4"/>
      <c r="BA1121" s="4"/>
      <c r="BB1121" s="4"/>
      <c r="BC1121" s="4">
        <v>40</v>
      </c>
      <c r="BD1121" t="str">
        <f>IF(AND(ADHOC!$G$15="",ADHOC!$S$4=""),"",IF(ADHOC!$G$15&lt;&gt;"",IF(ADHOC!$G$15=LEFT(Domein!$AS1121,LEN(ADHOC!$G$15)),MAX(Domein!BD$1:'Domein'!BD1120)+1,""),IF(ADHOC!$S$4=LEFT(Domein!$AS1121,LEN(ADHOC!$S$4)),MAX(Domein!BD$1:'Domein'!BD1120)+1,"")))</f>
        <v/>
      </c>
      <c r="BE1121" t="str">
        <f t="shared" si="17"/>
        <v/>
      </c>
    </row>
    <row r="1122" spans="45:57" x14ac:dyDescent="0.2">
      <c r="AS1122" s="4" t="s">
        <v>14673</v>
      </c>
      <c r="AT1122" s="4" t="s">
        <v>14674</v>
      </c>
      <c r="AU1122" s="4" t="s">
        <v>456</v>
      </c>
      <c r="AV1122" s="4" t="s">
        <v>678</v>
      </c>
      <c r="AW1122" s="4" t="s">
        <v>701</v>
      </c>
      <c r="AX1122" s="4"/>
      <c r="AY1122" s="4"/>
      <c r="AZ1122" s="4"/>
      <c r="BA1122" s="4"/>
      <c r="BB1122" s="4"/>
      <c r="BC1122" s="4">
        <v>40</v>
      </c>
      <c r="BD1122" t="str">
        <f>IF(AND(ADHOC!$G$15="",ADHOC!$S$4=""),"",IF(ADHOC!$G$15&lt;&gt;"",IF(ADHOC!$G$15=LEFT(Domein!$AS1122,LEN(ADHOC!$G$15)),MAX(Domein!BD$1:'Domein'!BD1121)+1,""),IF(ADHOC!$S$4=LEFT(Domein!$AS1122,LEN(ADHOC!$S$4)),MAX(Domein!BD$1:'Domein'!BD1121)+1,"")))</f>
        <v/>
      </c>
      <c r="BE1122" t="str">
        <f t="shared" si="17"/>
        <v/>
      </c>
    </row>
    <row r="1123" spans="45:57" x14ac:dyDescent="0.2">
      <c r="AS1123" s="4" t="s">
        <v>34563</v>
      </c>
      <c r="AT1123" s="4" t="s">
        <v>34564</v>
      </c>
      <c r="AU1123" s="4" t="s">
        <v>456</v>
      </c>
      <c r="AV1123" s="4" t="s">
        <v>671</v>
      </c>
      <c r="AW1123" s="4" t="s">
        <v>701</v>
      </c>
      <c r="AX1123" s="4"/>
      <c r="AY1123" s="4"/>
      <c r="AZ1123" s="4"/>
      <c r="BA1123" s="4"/>
      <c r="BB1123" s="4"/>
      <c r="BC1123" s="4">
        <v>40</v>
      </c>
      <c r="BD1123" t="str">
        <f>IF(AND(ADHOC!$G$15="",ADHOC!$S$4=""),"",IF(ADHOC!$G$15&lt;&gt;"",IF(ADHOC!$G$15=LEFT(Domein!$AS1123,LEN(ADHOC!$G$15)),MAX(Domein!BD$1:'Domein'!BD1122)+1,""),IF(ADHOC!$S$4=LEFT(Domein!$AS1123,LEN(ADHOC!$S$4)),MAX(Domein!BD$1:'Domein'!BD1122)+1,"")))</f>
        <v/>
      </c>
      <c r="BE1123" t="str">
        <f t="shared" si="17"/>
        <v/>
      </c>
    </row>
    <row r="1124" spans="45:57" x14ac:dyDescent="0.2">
      <c r="AS1124" s="4" t="s">
        <v>34565</v>
      </c>
      <c r="AT1124" s="4" t="s">
        <v>34566</v>
      </c>
      <c r="AU1124" s="4" t="s">
        <v>456</v>
      </c>
      <c r="AV1124" s="4" t="s">
        <v>671</v>
      </c>
      <c r="AW1124" s="4" t="s">
        <v>701</v>
      </c>
      <c r="AX1124" s="4"/>
      <c r="AY1124" s="4"/>
      <c r="AZ1124" s="4"/>
      <c r="BA1124" s="4"/>
      <c r="BB1124" s="4"/>
      <c r="BC1124" s="4">
        <v>40</v>
      </c>
      <c r="BD1124" t="str">
        <f>IF(AND(ADHOC!$G$15="",ADHOC!$S$4=""),"",IF(ADHOC!$G$15&lt;&gt;"",IF(ADHOC!$G$15=LEFT(Domein!$AS1124,LEN(ADHOC!$G$15)),MAX(Domein!BD$1:'Domein'!BD1123)+1,""),IF(ADHOC!$S$4=LEFT(Domein!$AS1124,LEN(ADHOC!$S$4)),MAX(Domein!BD$1:'Domein'!BD1123)+1,"")))</f>
        <v/>
      </c>
      <c r="BE1124" t="str">
        <f t="shared" si="17"/>
        <v/>
      </c>
    </row>
    <row r="1125" spans="45:57" x14ac:dyDescent="0.2">
      <c r="AS1125" s="4" t="s">
        <v>34567</v>
      </c>
      <c r="AT1125" s="4" t="s">
        <v>34568</v>
      </c>
      <c r="AU1125" s="4" t="s">
        <v>456</v>
      </c>
      <c r="AV1125" s="4" t="s">
        <v>671</v>
      </c>
      <c r="AW1125" s="4" t="s">
        <v>701</v>
      </c>
      <c r="AX1125" s="4"/>
      <c r="AY1125" s="4"/>
      <c r="AZ1125" s="4"/>
      <c r="BA1125" s="4"/>
      <c r="BB1125" s="4"/>
      <c r="BC1125" s="4">
        <v>40</v>
      </c>
      <c r="BD1125" t="str">
        <f>IF(AND(ADHOC!$G$15="",ADHOC!$S$4=""),"",IF(ADHOC!$G$15&lt;&gt;"",IF(ADHOC!$G$15=LEFT(Domein!$AS1125,LEN(ADHOC!$G$15)),MAX(Domein!BD$1:'Domein'!BD1124)+1,""),IF(ADHOC!$S$4=LEFT(Domein!$AS1125,LEN(ADHOC!$S$4)),MAX(Domein!BD$1:'Domein'!BD1124)+1,"")))</f>
        <v/>
      </c>
      <c r="BE1125" t="str">
        <f t="shared" si="17"/>
        <v/>
      </c>
    </row>
    <row r="1126" spans="45:57" x14ac:dyDescent="0.2">
      <c r="AS1126" s="4" t="s">
        <v>34569</v>
      </c>
      <c r="AT1126" s="4" t="s">
        <v>34570</v>
      </c>
      <c r="AU1126" s="4" t="s">
        <v>456</v>
      </c>
      <c r="AV1126" s="4" t="s">
        <v>671</v>
      </c>
      <c r="AW1126" s="4" t="s">
        <v>701</v>
      </c>
      <c r="AX1126" s="4"/>
      <c r="AY1126" s="4"/>
      <c r="AZ1126" s="4"/>
      <c r="BA1126" s="4"/>
      <c r="BB1126" s="4"/>
      <c r="BC1126" s="4">
        <v>40</v>
      </c>
      <c r="BD1126" t="str">
        <f>IF(AND(ADHOC!$G$15="",ADHOC!$S$4=""),"",IF(ADHOC!$G$15&lt;&gt;"",IF(ADHOC!$G$15=LEFT(Domein!$AS1126,LEN(ADHOC!$G$15)),MAX(Domein!BD$1:'Domein'!BD1125)+1,""),IF(ADHOC!$S$4=LEFT(Domein!$AS1126,LEN(ADHOC!$S$4)),MAX(Domein!BD$1:'Domein'!BD1125)+1,"")))</f>
        <v/>
      </c>
      <c r="BE1126" t="str">
        <f t="shared" si="17"/>
        <v/>
      </c>
    </row>
    <row r="1127" spans="45:57" x14ac:dyDescent="0.2">
      <c r="AS1127" s="4" t="s">
        <v>35789</v>
      </c>
      <c r="AT1127" s="4" t="s">
        <v>8344</v>
      </c>
      <c r="AU1127" s="4" t="s">
        <v>456</v>
      </c>
      <c r="AV1127" s="4" t="s">
        <v>671</v>
      </c>
      <c r="AW1127" s="4" t="s">
        <v>701</v>
      </c>
      <c r="AX1127" s="4"/>
      <c r="AY1127" s="4"/>
      <c r="AZ1127" s="4"/>
      <c r="BA1127" s="4"/>
      <c r="BB1127" s="4"/>
      <c r="BC1127" s="4">
        <v>40</v>
      </c>
      <c r="BD1127" t="str">
        <f>IF(AND(ADHOC!$G$15="",ADHOC!$S$4=""),"",IF(ADHOC!$G$15&lt;&gt;"",IF(ADHOC!$G$15=LEFT(Domein!$AS1127,LEN(ADHOC!$G$15)),MAX(Domein!BD$1:'Domein'!BD1126)+1,""),IF(ADHOC!$S$4=LEFT(Domein!$AS1127,LEN(ADHOC!$S$4)),MAX(Domein!BD$1:'Domein'!BD1126)+1,"")))</f>
        <v/>
      </c>
      <c r="BE1127" t="str">
        <f t="shared" si="17"/>
        <v/>
      </c>
    </row>
    <row r="1128" spans="45:57" x14ac:dyDescent="0.2">
      <c r="AS1128" s="4" t="s">
        <v>15716</v>
      </c>
      <c r="AT1128" s="4" t="s">
        <v>15717</v>
      </c>
      <c r="AU1128" s="4" t="s">
        <v>459</v>
      </c>
      <c r="AV1128" s="4" t="s">
        <v>671</v>
      </c>
      <c r="AW1128" s="4" t="s">
        <v>701</v>
      </c>
      <c r="AX1128" s="4"/>
      <c r="AY1128" s="4"/>
      <c r="AZ1128" s="4"/>
      <c r="BA1128" s="4"/>
      <c r="BB1128" s="4"/>
      <c r="BC1128" s="4">
        <v>40</v>
      </c>
      <c r="BD1128" t="str">
        <f>IF(AND(ADHOC!$G$15="",ADHOC!$S$4=""),"",IF(ADHOC!$G$15&lt;&gt;"",IF(ADHOC!$G$15=LEFT(Domein!$AS1128,LEN(ADHOC!$G$15)),MAX(Domein!BD$1:'Domein'!BD1127)+1,""),IF(ADHOC!$S$4=LEFT(Domein!$AS1128,LEN(ADHOC!$S$4)),MAX(Domein!BD$1:'Domein'!BD1127)+1,"")))</f>
        <v/>
      </c>
      <c r="BE1128" t="str">
        <f t="shared" si="17"/>
        <v/>
      </c>
    </row>
    <row r="1129" spans="45:57" x14ac:dyDescent="0.2">
      <c r="AS1129" s="4" t="s">
        <v>36537</v>
      </c>
      <c r="AT1129" s="4" t="s">
        <v>8344</v>
      </c>
      <c r="AU1129" s="4" t="s">
        <v>459</v>
      </c>
      <c r="AV1129" s="4" t="s">
        <v>671</v>
      </c>
      <c r="AW1129" s="4" t="s">
        <v>701</v>
      </c>
      <c r="AX1129" s="4"/>
      <c r="AY1129" s="4"/>
      <c r="AZ1129" s="4"/>
      <c r="BA1129" s="4"/>
      <c r="BB1129" s="4"/>
      <c r="BC1129" s="4">
        <v>40</v>
      </c>
      <c r="BD1129" t="str">
        <f>IF(AND(ADHOC!$G$15="",ADHOC!$S$4=""),"",IF(ADHOC!$G$15&lt;&gt;"",IF(ADHOC!$G$15=LEFT(Domein!$AS1129,LEN(ADHOC!$G$15)),MAX(Domein!BD$1:'Domein'!BD1128)+1,""),IF(ADHOC!$S$4=LEFT(Domein!$AS1129,LEN(ADHOC!$S$4)),MAX(Domein!BD$1:'Domein'!BD1128)+1,"")))</f>
        <v/>
      </c>
      <c r="BE1129" t="str">
        <f t="shared" si="17"/>
        <v/>
      </c>
    </row>
    <row r="1130" spans="45:57" x14ac:dyDescent="0.2">
      <c r="AS1130" s="4" t="s">
        <v>38441</v>
      </c>
      <c r="AT1130" s="4" t="s">
        <v>38442</v>
      </c>
      <c r="AU1130" s="4" t="s">
        <v>456</v>
      </c>
      <c r="AV1130" s="4" t="s">
        <v>671</v>
      </c>
      <c r="AW1130" s="4" t="s">
        <v>701</v>
      </c>
      <c r="AX1130" s="4"/>
      <c r="AY1130" s="4"/>
      <c r="AZ1130" s="4"/>
      <c r="BA1130" s="4"/>
      <c r="BB1130" s="4"/>
      <c r="BC1130" s="4">
        <v>40</v>
      </c>
      <c r="BD1130" t="str">
        <f>IF(AND(ADHOC!$G$15="",ADHOC!$S$4=""),"",IF(ADHOC!$G$15&lt;&gt;"",IF(ADHOC!$G$15=LEFT(Domein!$AS1130,LEN(ADHOC!$G$15)),MAX(Domein!BD$1:'Domein'!BD1129)+1,""),IF(ADHOC!$S$4=LEFT(Domein!$AS1130,LEN(ADHOC!$S$4)),MAX(Domein!BD$1:'Domein'!BD1129)+1,"")))</f>
        <v/>
      </c>
      <c r="BE1130" t="str">
        <f t="shared" si="17"/>
        <v/>
      </c>
    </row>
    <row r="1131" spans="45:57" x14ac:dyDescent="0.2">
      <c r="AS1131" s="4" t="s">
        <v>31711</v>
      </c>
      <c r="AT1131" s="4" t="s">
        <v>11682</v>
      </c>
      <c r="AU1131" s="4" t="s">
        <v>456</v>
      </c>
      <c r="AV1131" s="4" t="s">
        <v>671</v>
      </c>
      <c r="AW1131" s="4" t="s">
        <v>701</v>
      </c>
      <c r="AX1131" s="4"/>
      <c r="AY1131" s="4"/>
      <c r="AZ1131" s="4"/>
      <c r="BA1131" s="4"/>
      <c r="BB1131" s="4"/>
      <c r="BC1131" s="4">
        <v>40</v>
      </c>
      <c r="BD1131" t="str">
        <f>IF(AND(ADHOC!$G$15="",ADHOC!$S$4=""),"",IF(ADHOC!$G$15&lt;&gt;"",IF(ADHOC!$G$15=LEFT(Domein!$AS1131,LEN(ADHOC!$G$15)),MAX(Domein!BD$1:'Domein'!BD1130)+1,""),IF(ADHOC!$S$4=LEFT(Domein!$AS1131,LEN(ADHOC!$S$4)),MAX(Domein!BD$1:'Domein'!BD1130)+1,"")))</f>
        <v/>
      </c>
      <c r="BE1131" t="str">
        <f t="shared" si="17"/>
        <v/>
      </c>
    </row>
    <row r="1132" spans="45:57" x14ac:dyDescent="0.2">
      <c r="AS1132" s="4" t="s">
        <v>35778</v>
      </c>
      <c r="AT1132" s="4" t="s">
        <v>9676</v>
      </c>
      <c r="AU1132" s="4" t="s">
        <v>456</v>
      </c>
      <c r="AV1132" s="4" t="s">
        <v>671</v>
      </c>
      <c r="AW1132" s="4" t="s">
        <v>701</v>
      </c>
      <c r="AX1132" s="4"/>
      <c r="AY1132" s="4"/>
      <c r="AZ1132" s="4"/>
      <c r="BA1132" s="4"/>
      <c r="BB1132" s="4"/>
      <c r="BC1132" s="4">
        <v>40</v>
      </c>
      <c r="BD1132" t="str">
        <f>IF(AND(ADHOC!$G$15="",ADHOC!$S$4=""),"",IF(ADHOC!$G$15&lt;&gt;"",IF(ADHOC!$G$15=LEFT(Domein!$AS1132,LEN(ADHOC!$G$15)),MAX(Domein!BD$1:'Domein'!BD1131)+1,""),IF(ADHOC!$S$4=LEFT(Domein!$AS1132,LEN(ADHOC!$S$4)),MAX(Domein!BD$1:'Domein'!BD1131)+1,"")))</f>
        <v/>
      </c>
      <c r="BE1132" t="str">
        <f t="shared" si="17"/>
        <v/>
      </c>
    </row>
    <row r="1133" spans="45:57" x14ac:dyDescent="0.2">
      <c r="AS1133" s="4" t="s">
        <v>35779</v>
      </c>
      <c r="AT1133" s="4" t="s">
        <v>35780</v>
      </c>
      <c r="AU1133" s="4" t="s">
        <v>456</v>
      </c>
      <c r="AV1133" s="4" t="s">
        <v>671</v>
      </c>
      <c r="AW1133" s="4" t="s">
        <v>701</v>
      </c>
      <c r="AX1133" s="4"/>
      <c r="AY1133" s="4"/>
      <c r="AZ1133" s="4"/>
      <c r="BA1133" s="4"/>
      <c r="BB1133" s="4"/>
      <c r="BC1133" s="4">
        <v>40</v>
      </c>
      <c r="BD1133" t="str">
        <f>IF(AND(ADHOC!$G$15="",ADHOC!$S$4=""),"",IF(ADHOC!$G$15&lt;&gt;"",IF(ADHOC!$G$15=LEFT(Domein!$AS1133,LEN(ADHOC!$G$15)),MAX(Domein!BD$1:'Domein'!BD1132)+1,""),IF(ADHOC!$S$4=LEFT(Domein!$AS1133,LEN(ADHOC!$S$4)),MAX(Domein!BD$1:'Domein'!BD1132)+1,"")))</f>
        <v/>
      </c>
      <c r="BE1133" t="str">
        <f t="shared" si="17"/>
        <v/>
      </c>
    </row>
    <row r="1134" spans="45:57" x14ac:dyDescent="0.2">
      <c r="AS1134" s="4" t="s">
        <v>34571</v>
      </c>
      <c r="AT1134" s="4" t="s">
        <v>34572</v>
      </c>
      <c r="AU1134" s="4" t="s">
        <v>456</v>
      </c>
      <c r="AV1134" s="4" t="s">
        <v>671</v>
      </c>
      <c r="AW1134" s="4" t="s">
        <v>701</v>
      </c>
      <c r="AX1134" s="4"/>
      <c r="AY1134" s="4"/>
      <c r="AZ1134" s="4"/>
      <c r="BA1134" s="4"/>
      <c r="BB1134" s="4"/>
      <c r="BC1134" s="4">
        <v>40</v>
      </c>
      <c r="BD1134" t="str">
        <f>IF(AND(ADHOC!$G$15="",ADHOC!$S$4=""),"",IF(ADHOC!$G$15&lt;&gt;"",IF(ADHOC!$G$15=LEFT(Domein!$AS1134,LEN(ADHOC!$G$15)),MAX(Domein!BD$1:'Domein'!BD1133)+1,""),IF(ADHOC!$S$4=LEFT(Domein!$AS1134,LEN(ADHOC!$S$4)),MAX(Domein!BD$1:'Domein'!BD1133)+1,"")))</f>
        <v/>
      </c>
      <c r="BE1134" t="str">
        <f t="shared" si="17"/>
        <v/>
      </c>
    </row>
    <row r="1135" spans="45:57" x14ac:dyDescent="0.2">
      <c r="AS1135" s="4" t="s">
        <v>34573</v>
      </c>
      <c r="AT1135" s="4" t="s">
        <v>34574</v>
      </c>
      <c r="AU1135" s="4" t="s">
        <v>456</v>
      </c>
      <c r="AV1135" s="4" t="s">
        <v>671</v>
      </c>
      <c r="AW1135" s="4" t="s">
        <v>724</v>
      </c>
      <c r="AX1135" s="4"/>
      <c r="AY1135" s="4"/>
      <c r="AZ1135" s="4"/>
      <c r="BA1135" s="4"/>
      <c r="BB1135" s="4"/>
      <c r="BC1135" s="4">
        <v>40</v>
      </c>
      <c r="BD1135" t="str">
        <f>IF(AND(ADHOC!$G$15="",ADHOC!$S$4=""),"",IF(ADHOC!$G$15&lt;&gt;"",IF(ADHOC!$G$15=LEFT(Domein!$AS1135,LEN(ADHOC!$G$15)),MAX(Domein!BD$1:'Domein'!BD1134)+1,""),IF(ADHOC!$S$4=LEFT(Domein!$AS1135,LEN(ADHOC!$S$4)),MAX(Domein!BD$1:'Domein'!BD1134)+1,"")))</f>
        <v/>
      </c>
      <c r="BE1135" t="str">
        <f t="shared" si="17"/>
        <v/>
      </c>
    </row>
    <row r="1136" spans="45:57" x14ac:dyDescent="0.2">
      <c r="AS1136" s="4" t="s">
        <v>34575</v>
      </c>
      <c r="AT1136" s="4" t="s">
        <v>34576</v>
      </c>
      <c r="AU1136" s="4" t="s">
        <v>456</v>
      </c>
      <c r="AV1136" s="4" t="s">
        <v>671</v>
      </c>
      <c r="AW1136" s="4" t="s">
        <v>701</v>
      </c>
      <c r="AX1136" s="4"/>
      <c r="AY1136" s="4"/>
      <c r="AZ1136" s="4"/>
      <c r="BA1136" s="4"/>
      <c r="BB1136" s="4"/>
      <c r="BC1136" s="4">
        <v>40</v>
      </c>
      <c r="BD1136" t="str">
        <f>IF(AND(ADHOC!$G$15="",ADHOC!$S$4=""),"",IF(ADHOC!$G$15&lt;&gt;"",IF(ADHOC!$G$15=LEFT(Domein!$AS1136,LEN(ADHOC!$G$15)),MAX(Domein!BD$1:'Domein'!BD1135)+1,""),IF(ADHOC!$S$4=LEFT(Domein!$AS1136,LEN(ADHOC!$S$4)),MAX(Domein!BD$1:'Domein'!BD1135)+1,"")))</f>
        <v/>
      </c>
      <c r="BE1136" t="str">
        <f t="shared" si="17"/>
        <v/>
      </c>
    </row>
    <row r="1137" spans="45:57" x14ac:dyDescent="0.2">
      <c r="AS1137" s="4" t="s">
        <v>1431</v>
      </c>
      <c r="AT1137" s="4" t="s">
        <v>1432</v>
      </c>
      <c r="AU1137" s="4" t="s">
        <v>459</v>
      </c>
      <c r="AV1137" s="4" t="s">
        <v>671</v>
      </c>
      <c r="AW1137" s="4" t="s">
        <v>701</v>
      </c>
      <c r="AX1137" s="4"/>
      <c r="AY1137" s="4"/>
      <c r="AZ1137" s="4"/>
      <c r="BA1137" s="4"/>
      <c r="BB1137" s="4"/>
      <c r="BC1137" s="4">
        <v>40</v>
      </c>
      <c r="BD1137" t="str">
        <f>IF(AND(ADHOC!$G$15="",ADHOC!$S$4=""),"",IF(ADHOC!$G$15&lt;&gt;"",IF(ADHOC!$G$15=LEFT(Domein!$AS1137,LEN(ADHOC!$G$15)),MAX(Domein!BD$1:'Domein'!BD1136)+1,""),IF(ADHOC!$S$4=LEFT(Domein!$AS1137,LEN(ADHOC!$S$4)),MAX(Domein!BD$1:'Domein'!BD1136)+1,"")))</f>
        <v/>
      </c>
      <c r="BE1137" t="str">
        <f t="shared" si="17"/>
        <v/>
      </c>
    </row>
    <row r="1138" spans="45:57" x14ac:dyDescent="0.2">
      <c r="AS1138" s="4" t="s">
        <v>12636</v>
      </c>
      <c r="AT1138" s="4" t="s">
        <v>12637</v>
      </c>
      <c r="AU1138" s="4" t="s">
        <v>456</v>
      </c>
      <c r="AV1138" s="4" t="s">
        <v>671</v>
      </c>
      <c r="AW1138" s="4" t="s">
        <v>701</v>
      </c>
      <c r="AX1138" s="4"/>
      <c r="AY1138" s="4"/>
      <c r="AZ1138" s="4"/>
      <c r="BA1138" s="4"/>
      <c r="BB1138" s="4"/>
      <c r="BC1138" s="4">
        <v>40</v>
      </c>
      <c r="BD1138" t="str">
        <f>IF(AND(ADHOC!$G$15="",ADHOC!$S$4=""),"",IF(ADHOC!$G$15&lt;&gt;"",IF(ADHOC!$G$15=LEFT(Domein!$AS1138,LEN(ADHOC!$G$15)),MAX(Domein!BD$1:'Domein'!BD1137)+1,""),IF(ADHOC!$S$4=LEFT(Domein!$AS1138,LEN(ADHOC!$S$4)),MAX(Domein!BD$1:'Domein'!BD1137)+1,"")))</f>
        <v/>
      </c>
      <c r="BE1138" t="str">
        <f t="shared" si="17"/>
        <v/>
      </c>
    </row>
    <row r="1139" spans="45:57" x14ac:dyDescent="0.2">
      <c r="AS1139" s="4" t="s">
        <v>22020</v>
      </c>
      <c r="AT1139" s="4" t="s">
        <v>22021</v>
      </c>
      <c r="AU1139" s="4" t="s">
        <v>456</v>
      </c>
      <c r="AV1139" s="4" t="s">
        <v>671</v>
      </c>
      <c r="AW1139" s="4" t="s">
        <v>701</v>
      </c>
      <c r="AX1139" s="4"/>
      <c r="AY1139" s="4"/>
      <c r="AZ1139" s="4"/>
      <c r="BA1139" s="4"/>
      <c r="BB1139" s="4"/>
      <c r="BC1139" s="4">
        <v>40</v>
      </c>
      <c r="BD1139" t="str">
        <f>IF(AND(ADHOC!$G$15="",ADHOC!$S$4=""),"",IF(ADHOC!$G$15&lt;&gt;"",IF(ADHOC!$G$15=LEFT(Domein!$AS1139,LEN(ADHOC!$G$15)),MAX(Domein!BD$1:'Domein'!BD1138)+1,""),IF(ADHOC!$S$4=LEFT(Domein!$AS1139,LEN(ADHOC!$S$4)),MAX(Domein!BD$1:'Domein'!BD1138)+1,"")))</f>
        <v/>
      </c>
      <c r="BE1139" t="str">
        <f t="shared" si="17"/>
        <v/>
      </c>
    </row>
    <row r="1140" spans="45:57" x14ac:dyDescent="0.2">
      <c r="AS1140" s="4" t="s">
        <v>36559</v>
      </c>
      <c r="AT1140" s="4" t="s">
        <v>36560</v>
      </c>
      <c r="AU1140" s="4" t="s">
        <v>463</v>
      </c>
      <c r="AV1140" s="4" t="s">
        <v>671</v>
      </c>
      <c r="AW1140" s="4" t="s">
        <v>701</v>
      </c>
      <c r="AX1140" s="4"/>
      <c r="AY1140" s="4"/>
      <c r="AZ1140" s="4"/>
      <c r="BA1140" s="4"/>
      <c r="BB1140" s="4"/>
      <c r="BC1140" s="4">
        <v>40</v>
      </c>
      <c r="BD1140" t="str">
        <f>IF(AND(ADHOC!$G$15="",ADHOC!$S$4=""),"",IF(ADHOC!$G$15&lt;&gt;"",IF(ADHOC!$G$15=LEFT(Domein!$AS1140,LEN(ADHOC!$G$15)),MAX(Domein!BD$1:'Domein'!BD1139)+1,""),IF(ADHOC!$S$4=LEFT(Domein!$AS1140,LEN(ADHOC!$S$4)),MAX(Domein!BD$1:'Domein'!BD1139)+1,"")))</f>
        <v/>
      </c>
      <c r="BE1140" t="str">
        <f t="shared" si="17"/>
        <v/>
      </c>
    </row>
    <row r="1141" spans="45:57" x14ac:dyDescent="0.2">
      <c r="AS1141" s="4" t="s">
        <v>1433</v>
      </c>
      <c r="AT1141" s="4" t="s">
        <v>15788</v>
      </c>
      <c r="AU1141" s="4" t="s">
        <v>456</v>
      </c>
      <c r="AV1141" s="4" t="s">
        <v>671</v>
      </c>
      <c r="AW1141" s="4" t="s">
        <v>701</v>
      </c>
      <c r="AX1141" s="4"/>
      <c r="AY1141" s="4"/>
      <c r="AZ1141" s="4"/>
      <c r="BA1141" s="4"/>
      <c r="BB1141" s="4"/>
      <c r="BC1141" s="4">
        <v>40</v>
      </c>
      <c r="BD1141" t="str">
        <f>IF(AND(ADHOC!$G$15="",ADHOC!$S$4=""),"",IF(ADHOC!$G$15&lt;&gt;"",IF(ADHOC!$G$15=LEFT(Domein!$AS1141,LEN(ADHOC!$G$15)),MAX(Domein!BD$1:'Domein'!BD1140)+1,""),IF(ADHOC!$S$4=LEFT(Domein!$AS1141,LEN(ADHOC!$S$4)),MAX(Domein!BD$1:'Domein'!BD1140)+1,"")))</f>
        <v/>
      </c>
      <c r="BE1141" t="str">
        <f t="shared" si="17"/>
        <v/>
      </c>
    </row>
    <row r="1142" spans="45:57" x14ac:dyDescent="0.2">
      <c r="AS1142" s="4" t="s">
        <v>32802</v>
      </c>
      <c r="AT1142" s="4" t="s">
        <v>32803</v>
      </c>
      <c r="AU1142" s="4" t="s">
        <v>463</v>
      </c>
      <c r="AV1142" s="4" t="s">
        <v>671</v>
      </c>
      <c r="AW1142" s="4" t="s">
        <v>701</v>
      </c>
      <c r="AX1142" s="4"/>
      <c r="AY1142" s="4"/>
      <c r="AZ1142" s="4"/>
      <c r="BA1142" s="4"/>
      <c r="BB1142" s="4"/>
      <c r="BC1142" s="4">
        <v>40</v>
      </c>
      <c r="BD1142" t="str">
        <f>IF(AND(ADHOC!$G$15="",ADHOC!$S$4=""),"",IF(ADHOC!$G$15&lt;&gt;"",IF(ADHOC!$G$15=LEFT(Domein!$AS1142,LEN(ADHOC!$G$15)),MAX(Domein!BD$1:'Domein'!BD1141)+1,""),IF(ADHOC!$S$4=LEFT(Domein!$AS1142,LEN(ADHOC!$S$4)),MAX(Domein!BD$1:'Domein'!BD1141)+1,"")))</f>
        <v/>
      </c>
      <c r="BE1142" t="str">
        <f t="shared" si="17"/>
        <v/>
      </c>
    </row>
    <row r="1143" spans="45:57" x14ac:dyDescent="0.2">
      <c r="AS1143" s="4" t="s">
        <v>15744</v>
      </c>
      <c r="AT1143" s="4" t="s">
        <v>15745</v>
      </c>
      <c r="AU1143" s="4" t="s">
        <v>456</v>
      </c>
      <c r="AV1143" s="4" t="s">
        <v>671</v>
      </c>
      <c r="AW1143" s="4" t="s">
        <v>701</v>
      </c>
      <c r="AX1143" s="4"/>
      <c r="AY1143" s="4"/>
      <c r="AZ1143" s="4"/>
      <c r="BA1143" s="4"/>
      <c r="BB1143" s="4"/>
      <c r="BC1143" s="4">
        <v>40</v>
      </c>
      <c r="BD1143" t="str">
        <f>IF(AND(ADHOC!$G$15="",ADHOC!$S$4=""),"",IF(ADHOC!$G$15&lt;&gt;"",IF(ADHOC!$G$15=LEFT(Domein!$AS1143,LEN(ADHOC!$G$15)),MAX(Domein!BD$1:'Domein'!BD1142)+1,""),IF(ADHOC!$S$4=LEFT(Domein!$AS1143,LEN(ADHOC!$S$4)),MAX(Domein!BD$1:'Domein'!BD1142)+1,"")))</f>
        <v/>
      </c>
      <c r="BE1143" t="str">
        <f t="shared" si="17"/>
        <v/>
      </c>
    </row>
    <row r="1144" spans="45:57" x14ac:dyDescent="0.2">
      <c r="AS1144" s="4" t="s">
        <v>35178</v>
      </c>
      <c r="AT1144" s="4" t="s">
        <v>35179</v>
      </c>
      <c r="AU1144" s="4" t="s">
        <v>456</v>
      </c>
      <c r="AV1144" s="4" t="s">
        <v>671</v>
      </c>
      <c r="AW1144" s="4" t="s">
        <v>701</v>
      </c>
      <c r="AX1144" s="4"/>
      <c r="AY1144" s="4"/>
      <c r="AZ1144" s="4"/>
      <c r="BA1144" s="4"/>
      <c r="BB1144" s="4"/>
      <c r="BC1144" s="4">
        <v>40</v>
      </c>
      <c r="BD1144" t="str">
        <f>IF(AND(ADHOC!$G$15="",ADHOC!$S$4=""),"",IF(ADHOC!$G$15&lt;&gt;"",IF(ADHOC!$G$15=LEFT(Domein!$AS1144,LEN(ADHOC!$G$15)),MAX(Domein!BD$1:'Domein'!BD1143)+1,""),IF(ADHOC!$S$4=LEFT(Domein!$AS1144,LEN(ADHOC!$S$4)),MAX(Domein!BD$1:'Domein'!BD1143)+1,"")))</f>
        <v/>
      </c>
      <c r="BE1144" t="str">
        <f t="shared" si="17"/>
        <v/>
      </c>
    </row>
    <row r="1145" spans="45:57" x14ac:dyDescent="0.2">
      <c r="AS1145" s="4" t="s">
        <v>8665</v>
      </c>
      <c r="AT1145" s="4" t="s">
        <v>12369</v>
      </c>
      <c r="AU1145" s="4" t="s">
        <v>456</v>
      </c>
      <c r="AV1145" s="4" t="s">
        <v>671</v>
      </c>
      <c r="AW1145" s="4" t="s">
        <v>701</v>
      </c>
      <c r="AX1145" s="4"/>
      <c r="AY1145" s="4"/>
      <c r="AZ1145" s="4"/>
      <c r="BA1145" s="4"/>
      <c r="BB1145" s="4"/>
      <c r="BC1145" s="4">
        <v>40</v>
      </c>
      <c r="BD1145" t="str">
        <f>IF(AND(ADHOC!$G$15="",ADHOC!$S$4=""),"",IF(ADHOC!$G$15&lt;&gt;"",IF(ADHOC!$G$15=LEFT(Domein!$AS1145,LEN(ADHOC!$G$15)),MAX(Domein!BD$1:'Domein'!BD1144)+1,""),IF(ADHOC!$S$4=LEFT(Domein!$AS1145,LEN(ADHOC!$S$4)),MAX(Domein!BD$1:'Domein'!BD1144)+1,"")))</f>
        <v/>
      </c>
      <c r="BE1145" t="str">
        <f t="shared" si="17"/>
        <v/>
      </c>
    </row>
    <row r="1146" spans="45:57" x14ac:dyDescent="0.2">
      <c r="AS1146" s="4" t="s">
        <v>8666</v>
      </c>
      <c r="AT1146" s="4" t="s">
        <v>12370</v>
      </c>
      <c r="AU1146" s="4" t="s">
        <v>456</v>
      </c>
      <c r="AV1146" s="4" t="s">
        <v>671</v>
      </c>
      <c r="AW1146" s="4" t="s">
        <v>701</v>
      </c>
      <c r="AX1146" s="4"/>
      <c r="AY1146" s="4"/>
      <c r="AZ1146" s="4"/>
      <c r="BA1146" s="4"/>
      <c r="BB1146" s="4"/>
      <c r="BC1146" s="4">
        <v>40</v>
      </c>
      <c r="BD1146" t="str">
        <f>IF(AND(ADHOC!$G$15="",ADHOC!$S$4=""),"",IF(ADHOC!$G$15&lt;&gt;"",IF(ADHOC!$G$15=LEFT(Domein!$AS1146,LEN(ADHOC!$G$15)),MAX(Domein!BD$1:'Domein'!BD1145)+1,""),IF(ADHOC!$S$4=LEFT(Domein!$AS1146,LEN(ADHOC!$S$4)),MAX(Domein!BD$1:'Domein'!BD1145)+1,"")))</f>
        <v/>
      </c>
      <c r="BE1146" t="str">
        <f t="shared" si="17"/>
        <v/>
      </c>
    </row>
    <row r="1147" spans="45:57" x14ac:dyDescent="0.2">
      <c r="AS1147" s="4" t="s">
        <v>8667</v>
      </c>
      <c r="AT1147" s="4" t="s">
        <v>11105</v>
      </c>
      <c r="AU1147" s="4" t="s">
        <v>456</v>
      </c>
      <c r="AV1147" s="4" t="s">
        <v>671</v>
      </c>
      <c r="AW1147" s="4" t="s">
        <v>701</v>
      </c>
      <c r="AX1147" s="4"/>
      <c r="AY1147" s="4"/>
      <c r="AZ1147" s="4"/>
      <c r="BA1147" s="4"/>
      <c r="BB1147" s="4"/>
      <c r="BC1147" s="4">
        <v>40</v>
      </c>
      <c r="BD1147" t="str">
        <f>IF(AND(ADHOC!$G$15="",ADHOC!$S$4=""),"",IF(ADHOC!$G$15&lt;&gt;"",IF(ADHOC!$G$15=LEFT(Domein!$AS1147,LEN(ADHOC!$G$15)),MAX(Domein!BD$1:'Domein'!BD1146)+1,""),IF(ADHOC!$S$4=LEFT(Domein!$AS1147,LEN(ADHOC!$S$4)),MAX(Domein!BD$1:'Domein'!BD1146)+1,"")))</f>
        <v/>
      </c>
      <c r="BE1147" t="str">
        <f t="shared" si="17"/>
        <v/>
      </c>
    </row>
    <row r="1148" spans="45:57" x14ac:dyDescent="0.2">
      <c r="AS1148" s="4" t="s">
        <v>11106</v>
      </c>
      <c r="AT1148" s="4" t="s">
        <v>36406</v>
      </c>
      <c r="AU1148" s="4" t="s">
        <v>456</v>
      </c>
      <c r="AV1148" s="4" t="s">
        <v>671</v>
      </c>
      <c r="AW1148" s="4" t="s">
        <v>701</v>
      </c>
      <c r="AX1148" s="4"/>
      <c r="AY1148" s="4"/>
      <c r="AZ1148" s="4"/>
      <c r="BA1148" s="4"/>
      <c r="BB1148" s="4"/>
      <c r="BC1148" s="4">
        <v>40</v>
      </c>
      <c r="BD1148" t="str">
        <f>IF(AND(ADHOC!$G$15="",ADHOC!$S$4=""),"",IF(ADHOC!$G$15&lt;&gt;"",IF(ADHOC!$G$15=LEFT(Domein!$AS1148,LEN(ADHOC!$G$15)),MAX(Domein!BD$1:'Domein'!BD1147)+1,""),IF(ADHOC!$S$4=LEFT(Domein!$AS1148,LEN(ADHOC!$S$4)),MAX(Domein!BD$1:'Domein'!BD1147)+1,"")))</f>
        <v/>
      </c>
      <c r="BE1148" t="str">
        <f t="shared" si="17"/>
        <v/>
      </c>
    </row>
    <row r="1149" spans="45:57" x14ac:dyDescent="0.2">
      <c r="AS1149" s="4" t="s">
        <v>16254</v>
      </c>
      <c r="AT1149" s="4" t="s">
        <v>16255</v>
      </c>
      <c r="AU1149" s="4" t="s">
        <v>456</v>
      </c>
      <c r="AV1149" s="4" t="s">
        <v>671</v>
      </c>
      <c r="AW1149" s="4" t="s">
        <v>701</v>
      </c>
      <c r="AX1149" s="4"/>
      <c r="AY1149" s="4"/>
      <c r="AZ1149" s="4"/>
      <c r="BA1149" s="4"/>
      <c r="BB1149" s="4"/>
      <c r="BC1149" s="4">
        <v>40</v>
      </c>
      <c r="BD1149" t="str">
        <f>IF(AND(ADHOC!$G$15="",ADHOC!$S$4=""),"",IF(ADHOC!$G$15&lt;&gt;"",IF(ADHOC!$G$15=LEFT(Domein!$AS1149,LEN(ADHOC!$G$15)),MAX(Domein!BD$1:'Domein'!BD1148)+1,""),IF(ADHOC!$S$4=LEFT(Domein!$AS1149,LEN(ADHOC!$S$4)),MAX(Domein!BD$1:'Domein'!BD1148)+1,"")))</f>
        <v/>
      </c>
      <c r="BE1149" t="str">
        <f t="shared" si="17"/>
        <v/>
      </c>
    </row>
    <row r="1150" spans="45:57" x14ac:dyDescent="0.2">
      <c r="AS1150" s="4" t="s">
        <v>1434</v>
      </c>
      <c r="AT1150" s="4" t="s">
        <v>38404</v>
      </c>
      <c r="AU1150" s="4" t="s">
        <v>456</v>
      </c>
      <c r="AV1150" s="4" t="s">
        <v>671</v>
      </c>
      <c r="AW1150" s="4" t="s">
        <v>701</v>
      </c>
      <c r="AX1150" s="4"/>
      <c r="AY1150" s="4"/>
      <c r="AZ1150" s="4"/>
      <c r="BA1150" s="4"/>
      <c r="BB1150" s="4"/>
      <c r="BC1150" s="4">
        <v>40</v>
      </c>
      <c r="BD1150" t="str">
        <f>IF(AND(ADHOC!$G$15="",ADHOC!$S$4=""),"",IF(ADHOC!$G$15&lt;&gt;"",IF(ADHOC!$G$15=LEFT(Domein!$AS1150,LEN(ADHOC!$G$15)),MAX(Domein!BD$1:'Domein'!BD1149)+1,""),IF(ADHOC!$S$4=LEFT(Domein!$AS1150,LEN(ADHOC!$S$4)),MAX(Domein!BD$1:'Domein'!BD1149)+1,"")))</f>
        <v/>
      </c>
      <c r="BE1150" t="str">
        <f t="shared" si="17"/>
        <v/>
      </c>
    </row>
    <row r="1151" spans="45:57" x14ac:dyDescent="0.2">
      <c r="AS1151" s="4" t="s">
        <v>13763</v>
      </c>
      <c r="AT1151" s="4" t="s">
        <v>13764</v>
      </c>
      <c r="AU1151" s="4" t="s">
        <v>456</v>
      </c>
      <c r="AV1151" s="4" t="s">
        <v>671</v>
      </c>
      <c r="AW1151" s="4" t="s">
        <v>701</v>
      </c>
      <c r="AX1151" s="4"/>
      <c r="AY1151" s="4"/>
      <c r="AZ1151" s="4"/>
      <c r="BA1151" s="4"/>
      <c r="BB1151" s="4"/>
      <c r="BC1151" s="4">
        <v>40</v>
      </c>
      <c r="BD1151" t="str">
        <f>IF(AND(ADHOC!$G$15="",ADHOC!$S$4=""),"",IF(ADHOC!$G$15&lt;&gt;"",IF(ADHOC!$G$15=LEFT(Domein!$AS1151,LEN(ADHOC!$G$15)),MAX(Domein!BD$1:'Domein'!BD1150)+1,""),IF(ADHOC!$S$4=LEFT(Domein!$AS1151,LEN(ADHOC!$S$4)),MAX(Domein!BD$1:'Domein'!BD1150)+1,"")))</f>
        <v/>
      </c>
      <c r="BE1151" t="str">
        <f t="shared" si="17"/>
        <v/>
      </c>
    </row>
    <row r="1152" spans="45:57" x14ac:dyDescent="0.2">
      <c r="AS1152" s="4" t="s">
        <v>12638</v>
      </c>
      <c r="AT1152" s="4" t="s">
        <v>16572</v>
      </c>
      <c r="AU1152" s="4" t="s">
        <v>456</v>
      </c>
      <c r="AV1152" s="4" t="s">
        <v>671</v>
      </c>
      <c r="AW1152" s="4" t="s">
        <v>701</v>
      </c>
      <c r="AX1152" s="4"/>
      <c r="AY1152" s="4"/>
      <c r="AZ1152" s="4"/>
      <c r="BA1152" s="4"/>
      <c r="BB1152" s="4"/>
      <c r="BC1152" s="4">
        <v>40</v>
      </c>
      <c r="BD1152" t="str">
        <f>IF(AND(ADHOC!$G$15="",ADHOC!$S$4=""),"",IF(ADHOC!$G$15&lt;&gt;"",IF(ADHOC!$G$15=LEFT(Domein!$AS1152,LEN(ADHOC!$G$15)),MAX(Domein!BD$1:'Domein'!BD1151)+1,""),IF(ADHOC!$S$4=LEFT(Domein!$AS1152,LEN(ADHOC!$S$4)),MAX(Domein!BD$1:'Domein'!BD1151)+1,"")))</f>
        <v/>
      </c>
      <c r="BE1152" t="str">
        <f t="shared" si="17"/>
        <v/>
      </c>
    </row>
    <row r="1153" spans="45:57" x14ac:dyDescent="0.2">
      <c r="AS1153" s="4" t="s">
        <v>12639</v>
      </c>
      <c r="AT1153" s="4" t="s">
        <v>16573</v>
      </c>
      <c r="AU1153" s="4" t="s">
        <v>456</v>
      </c>
      <c r="AV1153" s="4" t="s">
        <v>671</v>
      </c>
      <c r="AW1153" s="4" t="s">
        <v>701</v>
      </c>
      <c r="AX1153" s="4"/>
      <c r="AY1153" s="4"/>
      <c r="AZ1153" s="4"/>
      <c r="BA1153" s="4"/>
      <c r="BB1153" s="4"/>
      <c r="BC1153" s="4">
        <v>40</v>
      </c>
      <c r="BD1153" t="str">
        <f>IF(AND(ADHOC!$G$15="",ADHOC!$S$4=""),"",IF(ADHOC!$G$15&lt;&gt;"",IF(ADHOC!$G$15=LEFT(Domein!$AS1153,LEN(ADHOC!$G$15)),MAX(Domein!BD$1:'Domein'!BD1152)+1,""),IF(ADHOC!$S$4=LEFT(Domein!$AS1153,LEN(ADHOC!$S$4)),MAX(Domein!BD$1:'Domein'!BD1152)+1,"")))</f>
        <v/>
      </c>
      <c r="BE1153" t="str">
        <f t="shared" si="17"/>
        <v/>
      </c>
    </row>
    <row r="1154" spans="45:57" x14ac:dyDescent="0.2">
      <c r="AS1154" s="4" t="s">
        <v>31823</v>
      </c>
      <c r="AT1154" s="4" t="s">
        <v>31824</v>
      </c>
      <c r="AU1154" s="4" t="s">
        <v>456</v>
      </c>
      <c r="AV1154" s="4" t="s">
        <v>671</v>
      </c>
      <c r="AW1154" s="4" t="s">
        <v>939</v>
      </c>
      <c r="AX1154" s="4"/>
      <c r="AY1154" s="4"/>
      <c r="AZ1154" s="4"/>
      <c r="BA1154" s="4"/>
      <c r="BB1154" s="4"/>
      <c r="BC1154" s="4">
        <v>40</v>
      </c>
      <c r="BD1154" t="str">
        <f>IF(AND(ADHOC!$G$15="",ADHOC!$S$4=""),"",IF(ADHOC!$G$15&lt;&gt;"",IF(ADHOC!$G$15=LEFT(Domein!$AS1154,LEN(ADHOC!$G$15)),MAX(Domein!BD$1:'Domein'!BD1153)+1,""),IF(ADHOC!$S$4=LEFT(Domein!$AS1154,LEN(ADHOC!$S$4)),MAX(Domein!BD$1:'Domein'!BD1153)+1,"")))</f>
        <v/>
      </c>
      <c r="BE1154" t="str">
        <f t="shared" si="17"/>
        <v/>
      </c>
    </row>
    <row r="1155" spans="45:57" x14ac:dyDescent="0.2">
      <c r="AS1155" s="4" t="s">
        <v>31825</v>
      </c>
      <c r="AT1155" s="4" t="s">
        <v>31826</v>
      </c>
      <c r="AU1155" s="4" t="s">
        <v>456</v>
      </c>
      <c r="AV1155" s="4" t="s">
        <v>671</v>
      </c>
      <c r="AW1155" s="4" t="s">
        <v>939</v>
      </c>
      <c r="AX1155" s="4"/>
      <c r="AY1155" s="4"/>
      <c r="AZ1155" s="4"/>
      <c r="BA1155" s="4"/>
      <c r="BB1155" s="4"/>
      <c r="BC1155" s="4">
        <v>40</v>
      </c>
      <c r="BD1155" t="str">
        <f>IF(AND(ADHOC!$G$15="",ADHOC!$S$4=""),"",IF(ADHOC!$G$15&lt;&gt;"",IF(ADHOC!$G$15=LEFT(Domein!$AS1155,LEN(ADHOC!$G$15)),MAX(Domein!BD$1:'Domein'!BD1154)+1,""),IF(ADHOC!$S$4=LEFT(Domein!$AS1155,LEN(ADHOC!$S$4)),MAX(Domein!BD$1:'Domein'!BD1154)+1,"")))</f>
        <v/>
      </c>
      <c r="BE1155" t="str">
        <f t="shared" ref="BE1155:BE1218" si="18">IFERROR(INDEX($AS$2:$AS$11500,MATCH(ROW()-ROW($BE$1),$BD$2:$BD$11500,0)),"")</f>
        <v/>
      </c>
    </row>
    <row r="1156" spans="45:57" x14ac:dyDescent="0.2">
      <c r="AS1156" s="4" t="s">
        <v>13407</v>
      </c>
      <c r="AT1156" s="4" t="s">
        <v>13408</v>
      </c>
      <c r="AU1156" s="4" t="s">
        <v>456</v>
      </c>
      <c r="AV1156" s="4" t="s">
        <v>671</v>
      </c>
      <c r="AW1156" s="4" t="s">
        <v>701</v>
      </c>
      <c r="AX1156" s="4"/>
      <c r="AY1156" s="4"/>
      <c r="AZ1156" s="4"/>
      <c r="BA1156" s="4"/>
      <c r="BB1156" s="4"/>
      <c r="BC1156" s="4">
        <v>40</v>
      </c>
      <c r="BD1156" t="str">
        <f>IF(AND(ADHOC!$G$15="",ADHOC!$S$4=""),"",IF(ADHOC!$G$15&lt;&gt;"",IF(ADHOC!$G$15=LEFT(Domein!$AS1156,LEN(ADHOC!$G$15)),MAX(Domein!BD$1:'Domein'!BD1155)+1,""),IF(ADHOC!$S$4=LEFT(Domein!$AS1156,LEN(ADHOC!$S$4)),MAX(Domein!BD$1:'Domein'!BD1155)+1,"")))</f>
        <v/>
      </c>
      <c r="BE1156" t="str">
        <f t="shared" si="18"/>
        <v/>
      </c>
    </row>
    <row r="1157" spans="45:57" x14ac:dyDescent="0.2">
      <c r="AS1157" s="4" t="s">
        <v>8668</v>
      </c>
      <c r="AT1157" s="4" t="s">
        <v>1435</v>
      </c>
      <c r="AU1157" s="4" t="s">
        <v>459</v>
      </c>
      <c r="AV1157" s="4" t="s">
        <v>671</v>
      </c>
      <c r="AW1157" s="4" t="s">
        <v>701</v>
      </c>
      <c r="AX1157" s="4"/>
      <c r="AY1157" s="4"/>
      <c r="AZ1157" s="4"/>
      <c r="BA1157" s="4"/>
      <c r="BB1157" s="4"/>
      <c r="BC1157" s="4">
        <v>40</v>
      </c>
      <c r="BD1157" t="str">
        <f>IF(AND(ADHOC!$G$15="",ADHOC!$S$4=""),"",IF(ADHOC!$G$15&lt;&gt;"",IF(ADHOC!$G$15=LEFT(Domein!$AS1157,LEN(ADHOC!$G$15)),MAX(Domein!BD$1:'Domein'!BD1156)+1,""),IF(ADHOC!$S$4=LEFT(Domein!$AS1157,LEN(ADHOC!$S$4)),MAX(Domein!BD$1:'Domein'!BD1156)+1,"")))</f>
        <v/>
      </c>
      <c r="BE1157" t="str">
        <f t="shared" si="18"/>
        <v/>
      </c>
    </row>
    <row r="1158" spans="45:57" x14ac:dyDescent="0.2">
      <c r="AS1158" s="4" t="s">
        <v>12371</v>
      </c>
      <c r="AT1158" s="4" t="s">
        <v>12372</v>
      </c>
      <c r="AU1158" s="4" t="s">
        <v>456</v>
      </c>
      <c r="AV1158" s="4" t="s">
        <v>671</v>
      </c>
      <c r="AW1158" s="4" t="s">
        <v>701</v>
      </c>
      <c r="AX1158" s="4"/>
      <c r="AY1158" s="4"/>
      <c r="AZ1158" s="4"/>
      <c r="BA1158" s="4"/>
      <c r="BB1158" s="4"/>
      <c r="BC1158" s="4">
        <v>40</v>
      </c>
      <c r="BD1158" t="str">
        <f>IF(AND(ADHOC!$G$15="",ADHOC!$S$4=""),"",IF(ADHOC!$G$15&lt;&gt;"",IF(ADHOC!$G$15=LEFT(Domein!$AS1158,LEN(ADHOC!$G$15)),MAX(Domein!BD$1:'Domein'!BD1157)+1,""),IF(ADHOC!$S$4=LEFT(Domein!$AS1158,LEN(ADHOC!$S$4)),MAX(Domein!BD$1:'Domein'!BD1157)+1,"")))</f>
        <v/>
      </c>
      <c r="BE1158" t="str">
        <f t="shared" si="18"/>
        <v/>
      </c>
    </row>
    <row r="1159" spans="45:57" x14ac:dyDescent="0.2">
      <c r="AS1159" s="4" t="s">
        <v>36391</v>
      </c>
      <c r="AT1159" s="4" t="s">
        <v>36392</v>
      </c>
      <c r="AU1159" s="4" t="s">
        <v>456</v>
      </c>
      <c r="AV1159" s="4" t="s">
        <v>671</v>
      </c>
      <c r="AW1159" s="4" t="s">
        <v>701</v>
      </c>
      <c r="AX1159" s="4"/>
      <c r="AY1159" s="4"/>
      <c r="AZ1159" s="4"/>
      <c r="BA1159" s="4"/>
      <c r="BB1159" s="4"/>
      <c r="BC1159" s="4">
        <v>40</v>
      </c>
      <c r="BD1159" t="str">
        <f>IF(AND(ADHOC!$G$15="",ADHOC!$S$4=""),"",IF(ADHOC!$G$15&lt;&gt;"",IF(ADHOC!$G$15=LEFT(Domein!$AS1159,LEN(ADHOC!$G$15)),MAX(Domein!BD$1:'Domein'!BD1158)+1,""),IF(ADHOC!$S$4=LEFT(Domein!$AS1159,LEN(ADHOC!$S$4)),MAX(Domein!BD$1:'Domein'!BD1158)+1,"")))</f>
        <v/>
      </c>
      <c r="BE1159" t="str">
        <f t="shared" si="18"/>
        <v/>
      </c>
    </row>
    <row r="1160" spans="45:57" x14ac:dyDescent="0.2">
      <c r="AS1160" s="4" t="s">
        <v>36393</v>
      </c>
      <c r="AT1160" s="4" t="s">
        <v>36394</v>
      </c>
      <c r="AU1160" s="4" t="s">
        <v>456</v>
      </c>
      <c r="AV1160" s="4" t="s">
        <v>671</v>
      </c>
      <c r="AW1160" s="4" t="s">
        <v>701</v>
      </c>
      <c r="AX1160" s="4"/>
      <c r="AY1160" s="4"/>
      <c r="AZ1160" s="4"/>
      <c r="BA1160" s="4"/>
      <c r="BB1160" s="4"/>
      <c r="BC1160" s="4">
        <v>40</v>
      </c>
      <c r="BD1160" t="str">
        <f>IF(AND(ADHOC!$G$15="",ADHOC!$S$4=""),"",IF(ADHOC!$G$15&lt;&gt;"",IF(ADHOC!$G$15=LEFT(Domein!$AS1160,LEN(ADHOC!$G$15)),MAX(Domein!BD$1:'Domein'!BD1159)+1,""),IF(ADHOC!$S$4=LEFT(Domein!$AS1160,LEN(ADHOC!$S$4)),MAX(Domein!BD$1:'Domein'!BD1159)+1,"")))</f>
        <v/>
      </c>
      <c r="BE1160" t="str">
        <f t="shared" si="18"/>
        <v/>
      </c>
    </row>
    <row r="1161" spans="45:57" x14ac:dyDescent="0.2">
      <c r="AS1161" s="4" t="s">
        <v>35429</v>
      </c>
      <c r="AT1161" s="4" t="s">
        <v>35430</v>
      </c>
      <c r="AU1161" s="4" t="s">
        <v>459</v>
      </c>
      <c r="AV1161" s="4" t="s">
        <v>671</v>
      </c>
      <c r="AW1161" s="4" t="s">
        <v>701</v>
      </c>
      <c r="AX1161" s="4"/>
      <c r="AY1161" s="4"/>
      <c r="AZ1161" s="4"/>
      <c r="BA1161" s="4"/>
      <c r="BB1161" s="4"/>
      <c r="BC1161" s="4">
        <v>40</v>
      </c>
      <c r="BD1161" t="str">
        <f>IF(AND(ADHOC!$G$15="",ADHOC!$S$4=""),"",IF(ADHOC!$G$15&lt;&gt;"",IF(ADHOC!$G$15=LEFT(Domein!$AS1161,LEN(ADHOC!$G$15)),MAX(Domein!BD$1:'Domein'!BD1160)+1,""),IF(ADHOC!$S$4=LEFT(Domein!$AS1161,LEN(ADHOC!$S$4)),MAX(Domein!BD$1:'Domein'!BD1160)+1,"")))</f>
        <v/>
      </c>
      <c r="BE1161" t="str">
        <f t="shared" si="18"/>
        <v/>
      </c>
    </row>
    <row r="1162" spans="45:57" x14ac:dyDescent="0.2">
      <c r="AS1162" s="4" t="s">
        <v>1437</v>
      </c>
      <c r="AT1162" s="4" t="s">
        <v>1436</v>
      </c>
      <c r="AU1162" s="4" t="s">
        <v>456</v>
      </c>
      <c r="AV1162" s="4" t="s">
        <v>10869</v>
      </c>
      <c r="AW1162" s="4" t="s">
        <v>1167</v>
      </c>
      <c r="AX1162" s="4"/>
      <c r="AY1162" s="4">
        <v>197200</v>
      </c>
      <c r="AZ1162" s="4">
        <v>470412</v>
      </c>
      <c r="BA1162" s="4" t="s">
        <v>22586</v>
      </c>
      <c r="BB1162" s="4" t="s">
        <v>22587</v>
      </c>
      <c r="BC1162" s="4">
        <v>40</v>
      </c>
      <c r="BD1162" t="str">
        <f>IF(AND(ADHOC!$G$15="",ADHOC!$S$4=""),"",IF(ADHOC!$G$15&lt;&gt;"",IF(ADHOC!$G$15=LEFT(Domein!$AS1162,LEN(ADHOC!$G$15)),MAX(Domein!BD$1:'Domein'!BD1161)+1,""),IF(ADHOC!$S$4=LEFT(Domein!$AS1162,LEN(ADHOC!$S$4)),MAX(Domein!BD$1:'Domein'!BD1161)+1,"")))</f>
        <v/>
      </c>
      <c r="BE1162" t="str">
        <f t="shared" si="18"/>
        <v/>
      </c>
    </row>
    <row r="1163" spans="45:57" x14ac:dyDescent="0.2">
      <c r="AS1163" s="4" t="s">
        <v>32198</v>
      </c>
      <c r="AT1163" s="4" t="s">
        <v>32199</v>
      </c>
      <c r="AU1163" s="4" t="s">
        <v>456</v>
      </c>
      <c r="AV1163" s="4" t="s">
        <v>20892</v>
      </c>
      <c r="AW1163" s="4" t="s">
        <v>1167</v>
      </c>
      <c r="AX1163" s="4"/>
      <c r="AY1163" s="4">
        <v>180816</v>
      </c>
      <c r="AZ1163" s="4">
        <v>443823</v>
      </c>
      <c r="BA1163" s="4" t="s">
        <v>32200</v>
      </c>
      <c r="BB1163" s="4" t="s">
        <v>32201</v>
      </c>
      <c r="BC1163" s="4">
        <v>40</v>
      </c>
      <c r="BD1163" t="str">
        <f>IF(AND(ADHOC!$G$15="",ADHOC!$S$4=""),"",IF(ADHOC!$G$15&lt;&gt;"",IF(ADHOC!$G$15=LEFT(Domein!$AS1163,LEN(ADHOC!$G$15)),MAX(Domein!BD$1:'Domein'!BD1162)+1,""),IF(ADHOC!$S$4=LEFT(Domein!$AS1163,LEN(ADHOC!$S$4)),MAX(Domein!BD$1:'Domein'!BD1162)+1,"")))</f>
        <v/>
      </c>
      <c r="BE1163" t="str">
        <f t="shared" si="18"/>
        <v/>
      </c>
    </row>
    <row r="1164" spans="45:57" x14ac:dyDescent="0.2">
      <c r="AS1164" s="4" t="s">
        <v>32202</v>
      </c>
      <c r="AT1164" s="4" t="s">
        <v>32203</v>
      </c>
      <c r="AU1164" s="4" t="s">
        <v>456</v>
      </c>
      <c r="AV1164" s="4" t="s">
        <v>20892</v>
      </c>
      <c r="AW1164" s="4" t="s">
        <v>1167</v>
      </c>
      <c r="AX1164" s="4"/>
      <c r="AY1164" s="4">
        <v>182223</v>
      </c>
      <c r="AZ1164" s="4">
        <v>444777</v>
      </c>
      <c r="BA1164" s="4" t="s">
        <v>32204</v>
      </c>
      <c r="BB1164" s="4" t="s">
        <v>32205</v>
      </c>
      <c r="BC1164" s="4">
        <v>40</v>
      </c>
      <c r="BD1164" t="str">
        <f>IF(AND(ADHOC!$G$15="",ADHOC!$S$4=""),"",IF(ADHOC!$G$15&lt;&gt;"",IF(ADHOC!$G$15=LEFT(Domein!$AS1164,LEN(ADHOC!$G$15)),MAX(Domein!BD$1:'Domein'!BD1163)+1,""),IF(ADHOC!$S$4=LEFT(Domein!$AS1164,LEN(ADHOC!$S$4)),MAX(Domein!BD$1:'Domein'!BD1163)+1,"")))</f>
        <v/>
      </c>
      <c r="BE1164" t="str">
        <f t="shared" si="18"/>
        <v/>
      </c>
    </row>
    <row r="1165" spans="45:57" x14ac:dyDescent="0.2">
      <c r="AS1165" s="4" t="s">
        <v>32206</v>
      </c>
      <c r="AT1165" s="4" t="s">
        <v>32207</v>
      </c>
      <c r="AU1165" s="4" t="s">
        <v>456</v>
      </c>
      <c r="AV1165" s="4" t="s">
        <v>20892</v>
      </c>
      <c r="AW1165" s="4" t="s">
        <v>1167</v>
      </c>
      <c r="AX1165" s="4"/>
      <c r="AY1165" s="4">
        <v>181891</v>
      </c>
      <c r="AZ1165" s="4">
        <v>444241</v>
      </c>
      <c r="BA1165" s="4" t="s">
        <v>32208</v>
      </c>
      <c r="BB1165" s="4" t="s">
        <v>32209</v>
      </c>
      <c r="BC1165" s="4">
        <v>40</v>
      </c>
      <c r="BD1165" t="str">
        <f>IF(AND(ADHOC!$G$15="",ADHOC!$S$4=""),"",IF(ADHOC!$G$15&lt;&gt;"",IF(ADHOC!$G$15=LEFT(Domein!$AS1165,LEN(ADHOC!$G$15)),MAX(Domein!BD$1:'Domein'!BD1164)+1,""),IF(ADHOC!$S$4=LEFT(Domein!$AS1165,LEN(ADHOC!$S$4)),MAX(Domein!BD$1:'Domein'!BD1164)+1,"")))</f>
        <v/>
      </c>
      <c r="BE1165" t="str">
        <f t="shared" si="18"/>
        <v/>
      </c>
    </row>
    <row r="1166" spans="45:57" x14ac:dyDescent="0.2">
      <c r="AS1166" s="4" t="s">
        <v>32210</v>
      </c>
      <c r="AT1166" s="4" t="s">
        <v>32211</v>
      </c>
      <c r="AU1166" s="4" t="s">
        <v>456</v>
      </c>
      <c r="AV1166" s="4" t="s">
        <v>20892</v>
      </c>
      <c r="AW1166" s="4" t="s">
        <v>1167</v>
      </c>
      <c r="AX1166" s="4"/>
      <c r="AY1166" s="4">
        <v>181881</v>
      </c>
      <c r="AZ1166" s="4">
        <v>444198</v>
      </c>
      <c r="BA1166" s="4" t="s">
        <v>32212</v>
      </c>
      <c r="BB1166" s="4" t="s">
        <v>22497</v>
      </c>
      <c r="BC1166" s="4">
        <v>40</v>
      </c>
      <c r="BD1166" t="str">
        <f>IF(AND(ADHOC!$G$15="",ADHOC!$S$4=""),"",IF(ADHOC!$G$15&lt;&gt;"",IF(ADHOC!$G$15=LEFT(Domein!$AS1166,LEN(ADHOC!$G$15)),MAX(Domein!BD$1:'Domein'!BD1165)+1,""),IF(ADHOC!$S$4=LEFT(Domein!$AS1166,LEN(ADHOC!$S$4)),MAX(Domein!BD$1:'Domein'!BD1165)+1,"")))</f>
        <v/>
      </c>
      <c r="BE1166" t="str">
        <f t="shared" si="18"/>
        <v/>
      </c>
    </row>
    <row r="1167" spans="45:57" x14ac:dyDescent="0.2">
      <c r="AS1167" s="4" t="s">
        <v>32213</v>
      </c>
      <c r="AT1167" s="4" t="s">
        <v>32214</v>
      </c>
      <c r="AU1167" s="4" t="s">
        <v>456</v>
      </c>
      <c r="AV1167" s="4" t="s">
        <v>20892</v>
      </c>
      <c r="AW1167" s="4" t="s">
        <v>1167</v>
      </c>
      <c r="AX1167" s="4"/>
      <c r="AY1167" s="4">
        <v>182867</v>
      </c>
      <c r="AZ1167" s="4">
        <v>444957</v>
      </c>
      <c r="BA1167" s="4" t="s">
        <v>32215</v>
      </c>
      <c r="BB1167" s="4" t="s">
        <v>32216</v>
      </c>
      <c r="BC1167" s="4">
        <v>40</v>
      </c>
      <c r="BD1167" t="str">
        <f>IF(AND(ADHOC!$G$15="",ADHOC!$S$4=""),"",IF(ADHOC!$G$15&lt;&gt;"",IF(ADHOC!$G$15=LEFT(Domein!$AS1167,LEN(ADHOC!$G$15)),MAX(Domein!BD$1:'Domein'!BD1166)+1,""),IF(ADHOC!$S$4=LEFT(Domein!$AS1167,LEN(ADHOC!$S$4)),MAX(Domein!BD$1:'Domein'!BD1166)+1,"")))</f>
        <v/>
      </c>
      <c r="BE1167" t="str">
        <f t="shared" si="18"/>
        <v/>
      </c>
    </row>
    <row r="1168" spans="45:57" x14ac:dyDescent="0.2">
      <c r="AS1168" s="4" t="s">
        <v>17367</v>
      </c>
      <c r="AT1168" s="4" t="s">
        <v>20996</v>
      </c>
      <c r="AU1168" s="4" t="s">
        <v>456</v>
      </c>
      <c r="AV1168" s="4" t="s">
        <v>679</v>
      </c>
      <c r="AW1168" s="4" t="s">
        <v>724</v>
      </c>
      <c r="AX1168" s="4"/>
      <c r="AY1168" s="4">
        <v>200319</v>
      </c>
      <c r="AZ1168" s="4">
        <v>490086</v>
      </c>
      <c r="BA1168" s="4" t="s">
        <v>22588</v>
      </c>
      <c r="BB1168" s="4" t="s">
        <v>22589</v>
      </c>
      <c r="BC1168" s="4">
        <v>40</v>
      </c>
      <c r="BD1168" t="str">
        <f>IF(AND(ADHOC!$G$15="",ADHOC!$S$4=""),"",IF(ADHOC!$G$15&lt;&gt;"",IF(ADHOC!$G$15=LEFT(Domein!$AS1168,LEN(ADHOC!$G$15)),MAX(Domein!BD$1:'Domein'!BD1167)+1,""),IF(ADHOC!$S$4=LEFT(Domein!$AS1168,LEN(ADHOC!$S$4)),MAX(Domein!BD$1:'Domein'!BD1167)+1,"")))</f>
        <v/>
      </c>
      <c r="BE1168" t="str">
        <f t="shared" si="18"/>
        <v/>
      </c>
    </row>
    <row r="1169" spans="45:57" x14ac:dyDescent="0.2">
      <c r="AS1169" s="4" t="s">
        <v>21166</v>
      </c>
      <c r="AT1169" s="4" t="s">
        <v>21167</v>
      </c>
      <c r="AU1169" s="4" t="s">
        <v>456</v>
      </c>
      <c r="AV1169" s="4" t="s">
        <v>679</v>
      </c>
      <c r="AW1169" s="4" t="s">
        <v>724</v>
      </c>
      <c r="AX1169" s="4"/>
      <c r="AY1169" s="4">
        <v>197070</v>
      </c>
      <c r="AZ1169" s="4">
        <v>480062</v>
      </c>
      <c r="BA1169" s="4" t="s">
        <v>22590</v>
      </c>
      <c r="BB1169" s="4" t="s">
        <v>22591</v>
      </c>
      <c r="BC1169" s="4">
        <v>40</v>
      </c>
      <c r="BD1169" t="str">
        <f>IF(AND(ADHOC!$G$15="",ADHOC!$S$4=""),"",IF(ADHOC!$G$15&lt;&gt;"",IF(ADHOC!$G$15=LEFT(Domein!$AS1169,LEN(ADHOC!$G$15)),MAX(Domein!BD$1:'Domein'!BD1168)+1,""),IF(ADHOC!$S$4=LEFT(Domein!$AS1169,LEN(ADHOC!$S$4)),MAX(Domein!BD$1:'Domein'!BD1168)+1,"")))</f>
        <v/>
      </c>
      <c r="BE1169" t="str">
        <f t="shared" si="18"/>
        <v/>
      </c>
    </row>
    <row r="1170" spans="45:57" x14ac:dyDescent="0.2">
      <c r="AS1170" s="4" t="s">
        <v>21168</v>
      </c>
      <c r="AT1170" s="4" t="s">
        <v>21169</v>
      </c>
      <c r="AU1170" s="4" t="s">
        <v>456</v>
      </c>
      <c r="AV1170" s="4" t="s">
        <v>679</v>
      </c>
      <c r="AW1170" s="4" t="s">
        <v>724</v>
      </c>
      <c r="AX1170" s="4"/>
      <c r="AY1170" s="4">
        <v>195328</v>
      </c>
      <c r="AZ1170" s="4">
        <v>479504</v>
      </c>
      <c r="BA1170" s="4" t="s">
        <v>22592</v>
      </c>
      <c r="BB1170" s="4" t="s">
        <v>22593</v>
      </c>
      <c r="BC1170" s="4">
        <v>40</v>
      </c>
      <c r="BD1170" t="str">
        <f>IF(AND(ADHOC!$G$15="",ADHOC!$S$4=""),"",IF(ADHOC!$G$15&lt;&gt;"",IF(ADHOC!$G$15=LEFT(Domein!$AS1170,LEN(ADHOC!$G$15)),MAX(Domein!BD$1:'Domein'!BD1169)+1,""),IF(ADHOC!$S$4=LEFT(Domein!$AS1170,LEN(ADHOC!$S$4)),MAX(Domein!BD$1:'Domein'!BD1169)+1,"")))</f>
        <v/>
      </c>
      <c r="BE1170" t="str">
        <f t="shared" si="18"/>
        <v/>
      </c>
    </row>
    <row r="1171" spans="45:57" x14ac:dyDescent="0.2">
      <c r="AS1171" s="4" t="s">
        <v>21170</v>
      </c>
      <c r="AT1171" s="4" t="s">
        <v>21171</v>
      </c>
      <c r="AU1171" s="4" t="s">
        <v>456</v>
      </c>
      <c r="AV1171" s="4" t="s">
        <v>679</v>
      </c>
      <c r="AW1171" s="4" t="s">
        <v>724</v>
      </c>
      <c r="AX1171" s="4"/>
      <c r="AY1171" s="4">
        <v>196084</v>
      </c>
      <c r="AZ1171" s="4">
        <v>482705</v>
      </c>
      <c r="BA1171" s="4" t="s">
        <v>22594</v>
      </c>
      <c r="BB1171" s="4" t="s">
        <v>22595</v>
      </c>
      <c r="BC1171" s="4">
        <v>40</v>
      </c>
      <c r="BD1171" t="str">
        <f>IF(AND(ADHOC!$G$15="",ADHOC!$S$4=""),"",IF(ADHOC!$G$15&lt;&gt;"",IF(ADHOC!$G$15=LEFT(Domein!$AS1171,LEN(ADHOC!$G$15)),MAX(Domein!BD$1:'Domein'!BD1170)+1,""),IF(ADHOC!$S$4=LEFT(Domein!$AS1171,LEN(ADHOC!$S$4)),MAX(Domein!BD$1:'Domein'!BD1170)+1,"")))</f>
        <v/>
      </c>
      <c r="BE1171" t="str">
        <f t="shared" si="18"/>
        <v/>
      </c>
    </row>
    <row r="1172" spans="45:57" x14ac:dyDescent="0.2">
      <c r="AS1172" s="4" t="s">
        <v>1439</v>
      </c>
      <c r="AT1172" s="4" t="s">
        <v>1440</v>
      </c>
      <c r="AU1172" s="4" t="s">
        <v>456</v>
      </c>
      <c r="AV1172" s="4" t="s">
        <v>679</v>
      </c>
      <c r="AW1172" s="4" t="s">
        <v>724</v>
      </c>
      <c r="AX1172" s="4"/>
      <c r="AY1172" s="4">
        <v>194733</v>
      </c>
      <c r="AZ1172" s="4">
        <v>480494</v>
      </c>
      <c r="BA1172" s="4" t="s">
        <v>22596</v>
      </c>
      <c r="BB1172" s="4" t="s">
        <v>22597</v>
      </c>
      <c r="BC1172" s="4">
        <v>40</v>
      </c>
      <c r="BD1172" t="str">
        <f>IF(AND(ADHOC!$G$15="",ADHOC!$S$4=""),"",IF(ADHOC!$G$15&lt;&gt;"",IF(ADHOC!$G$15=LEFT(Domein!$AS1172,LEN(ADHOC!$G$15)),MAX(Domein!BD$1:'Domein'!BD1171)+1,""),IF(ADHOC!$S$4=LEFT(Domein!$AS1172,LEN(ADHOC!$S$4)),MAX(Domein!BD$1:'Domein'!BD1171)+1,"")))</f>
        <v/>
      </c>
      <c r="BE1172" t="str">
        <f t="shared" si="18"/>
        <v/>
      </c>
    </row>
    <row r="1173" spans="45:57" x14ac:dyDescent="0.2">
      <c r="AS1173" s="4" t="s">
        <v>21172</v>
      </c>
      <c r="AT1173" s="4" t="s">
        <v>21173</v>
      </c>
      <c r="AU1173" s="4" t="s">
        <v>456</v>
      </c>
      <c r="AV1173" s="4" t="s">
        <v>679</v>
      </c>
      <c r="AW1173" s="4" t="s">
        <v>724</v>
      </c>
      <c r="AX1173" s="4"/>
      <c r="AY1173" s="4">
        <v>194357</v>
      </c>
      <c r="AZ1173" s="4">
        <v>479464</v>
      </c>
      <c r="BA1173" s="4" t="s">
        <v>22598</v>
      </c>
      <c r="BB1173" s="4" t="s">
        <v>22599</v>
      </c>
      <c r="BC1173" s="4">
        <v>40</v>
      </c>
      <c r="BD1173" t="str">
        <f>IF(AND(ADHOC!$G$15="",ADHOC!$S$4=""),"",IF(ADHOC!$G$15&lt;&gt;"",IF(ADHOC!$G$15=LEFT(Domein!$AS1173,LEN(ADHOC!$G$15)),MAX(Domein!BD$1:'Domein'!BD1172)+1,""),IF(ADHOC!$S$4=LEFT(Domein!$AS1173,LEN(ADHOC!$S$4)),MAX(Domein!BD$1:'Domein'!BD1172)+1,"")))</f>
        <v/>
      </c>
      <c r="BE1173" t="str">
        <f t="shared" si="18"/>
        <v/>
      </c>
    </row>
    <row r="1174" spans="45:57" x14ac:dyDescent="0.2">
      <c r="AS1174" s="4" t="s">
        <v>11516</v>
      </c>
      <c r="AT1174" s="4" t="s">
        <v>11517</v>
      </c>
      <c r="AU1174" s="4" t="s">
        <v>456</v>
      </c>
      <c r="AV1174" s="4" t="s">
        <v>679</v>
      </c>
      <c r="AW1174" s="4" t="s">
        <v>724</v>
      </c>
      <c r="AX1174" s="4"/>
      <c r="AY1174" s="4">
        <v>197047</v>
      </c>
      <c r="AZ1174" s="4">
        <v>499422</v>
      </c>
      <c r="BA1174" s="4" t="s">
        <v>22600</v>
      </c>
      <c r="BB1174" s="4" t="s">
        <v>22601</v>
      </c>
      <c r="BC1174" s="4">
        <v>40</v>
      </c>
      <c r="BD1174" t="str">
        <f>IF(AND(ADHOC!$G$15="",ADHOC!$S$4=""),"",IF(ADHOC!$G$15&lt;&gt;"",IF(ADHOC!$G$15=LEFT(Domein!$AS1174,LEN(ADHOC!$G$15)),MAX(Domein!BD$1:'Domein'!BD1173)+1,""),IF(ADHOC!$S$4=LEFT(Domein!$AS1174,LEN(ADHOC!$S$4)),MAX(Domein!BD$1:'Domein'!BD1173)+1,"")))</f>
        <v/>
      </c>
      <c r="BE1174" t="str">
        <f t="shared" si="18"/>
        <v/>
      </c>
    </row>
    <row r="1175" spans="45:57" x14ac:dyDescent="0.2">
      <c r="AS1175" s="4" t="s">
        <v>17396</v>
      </c>
      <c r="AT1175" s="4" t="s">
        <v>20997</v>
      </c>
      <c r="AU1175" s="4" t="s">
        <v>456</v>
      </c>
      <c r="AV1175" s="4" t="s">
        <v>679</v>
      </c>
      <c r="AW1175" s="4" t="s">
        <v>724</v>
      </c>
      <c r="AX1175" s="4"/>
      <c r="AY1175" s="4">
        <v>207188</v>
      </c>
      <c r="AZ1175" s="4">
        <v>463544</v>
      </c>
      <c r="BA1175" s="4" t="s">
        <v>22602</v>
      </c>
      <c r="BB1175" s="4" t="s">
        <v>22603</v>
      </c>
      <c r="BC1175" s="4">
        <v>40</v>
      </c>
      <c r="BD1175" t="str">
        <f>IF(AND(ADHOC!$G$15="",ADHOC!$S$4=""),"",IF(ADHOC!$G$15&lt;&gt;"",IF(ADHOC!$G$15=LEFT(Domein!$AS1175,LEN(ADHOC!$G$15)),MAX(Domein!BD$1:'Domein'!BD1174)+1,""),IF(ADHOC!$S$4=LEFT(Domein!$AS1175,LEN(ADHOC!$S$4)),MAX(Domein!BD$1:'Domein'!BD1174)+1,"")))</f>
        <v/>
      </c>
      <c r="BE1175" t="str">
        <f t="shared" si="18"/>
        <v/>
      </c>
    </row>
    <row r="1176" spans="45:57" x14ac:dyDescent="0.2">
      <c r="AS1176" s="4" t="s">
        <v>11518</v>
      </c>
      <c r="AT1176" s="4" t="s">
        <v>11519</v>
      </c>
      <c r="AU1176" s="4" t="s">
        <v>456</v>
      </c>
      <c r="AV1176" s="4" t="s">
        <v>679</v>
      </c>
      <c r="AW1176" s="4" t="s">
        <v>724</v>
      </c>
      <c r="AX1176" s="4"/>
      <c r="AY1176" s="4">
        <v>189417</v>
      </c>
      <c r="AZ1176" s="4">
        <v>499605</v>
      </c>
      <c r="BA1176" s="4" t="s">
        <v>22604</v>
      </c>
      <c r="BB1176" s="4" t="s">
        <v>22605</v>
      </c>
      <c r="BC1176" s="4">
        <v>40</v>
      </c>
      <c r="BD1176" t="str">
        <f>IF(AND(ADHOC!$G$15="",ADHOC!$S$4=""),"",IF(ADHOC!$G$15&lt;&gt;"",IF(ADHOC!$G$15=LEFT(Domein!$AS1176,LEN(ADHOC!$G$15)),MAX(Domein!BD$1:'Domein'!BD1175)+1,""),IF(ADHOC!$S$4=LEFT(Domein!$AS1176,LEN(ADHOC!$S$4)),MAX(Domein!BD$1:'Domein'!BD1175)+1,"")))</f>
        <v/>
      </c>
      <c r="BE1176" t="str">
        <f t="shared" si="18"/>
        <v/>
      </c>
    </row>
    <row r="1177" spans="45:57" x14ac:dyDescent="0.2">
      <c r="AS1177" s="4" t="s">
        <v>1441</v>
      </c>
      <c r="AT1177" s="4" t="s">
        <v>11161</v>
      </c>
      <c r="AU1177" s="4" t="s">
        <v>456</v>
      </c>
      <c r="AV1177" s="4" t="s">
        <v>679</v>
      </c>
      <c r="AW1177" s="4" t="s">
        <v>724</v>
      </c>
      <c r="AX1177" s="4"/>
      <c r="AY1177" s="4">
        <v>204518</v>
      </c>
      <c r="AZ1177" s="4">
        <v>452001</v>
      </c>
      <c r="BA1177" s="4" t="s">
        <v>22606</v>
      </c>
      <c r="BB1177" s="4" t="s">
        <v>22607</v>
      </c>
      <c r="BC1177" s="4">
        <v>40</v>
      </c>
      <c r="BD1177" t="str">
        <f>IF(AND(ADHOC!$G$15="",ADHOC!$S$4=""),"",IF(ADHOC!$G$15&lt;&gt;"",IF(ADHOC!$G$15=LEFT(Domein!$AS1177,LEN(ADHOC!$G$15)),MAX(Domein!BD$1:'Domein'!BD1176)+1,""),IF(ADHOC!$S$4=LEFT(Domein!$AS1177,LEN(ADHOC!$S$4)),MAX(Domein!BD$1:'Domein'!BD1176)+1,"")))</f>
        <v/>
      </c>
      <c r="BE1177" t="str">
        <f t="shared" si="18"/>
        <v/>
      </c>
    </row>
    <row r="1178" spans="45:57" x14ac:dyDescent="0.2">
      <c r="AS1178" s="4" t="s">
        <v>17368</v>
      </c>
      <c r="AT1178" s="4" t="s">
        <v>17369</v>
      </c>
      <c r="AU1178" s="4" t="s">
        <v>456</v>
      </c>
      <c r="AV1178" s="4" t="s">
        <v>679</v>
      </c>
      <c r="AW1178" s="4" t="s">
        <v>724</v>
      </c>
      <c r="AX1178" s="4"/>
      <c r="AY1178" s="4">
        <v>204727</v>
      </c>
      <c r="AZ1178" s="4">
        <v>473451</v>
      </c>
      <c r="BA1178" s="4" t="s">
        <v>22608</v>
      </c>
      <c r="BB1178" s="4" t="s">
        <v>22609</v>
      </c>
      <c r="BC1178" s="4">
        <v>40</v>
      </c>
      <c r="BD1178" t="str">
        <f>IF(AND(ADHOC!$G$15="",ADHOC!$S$4=""),"",IF(ADHOC!$G$15&lt;&gt;"",IF(ADHOC!$G$15=LEFT(Domein!$AS1178,LEN(ADHOC!$G$15)),MAX(Domein!BD$1:'Domein'!BD1177)+1,""),IF(ADHOC!$S$4=LEFT(Domein!$AS1178,LEN(ADHOC!$S$4)),MAX(Domein!BD$1:'Domein'!BD1177)+1,"")))</f>
        <v/>
      </c>
      <c r="BE1178" t="str">
        <f t="shared" si="18"/>
        <v/>
      </c>
    </row>
    <row r="1179" spans="45:57" x14ac:dyDescent="0.2">
      <c r="AS1179" s="4" t="s">
        <v>36988</v>
      </c>
      <c r="AT1179" s="4" t="s">
        <v>36989</v>
      </c>
      <c r="AU1179" s="4" t="s">
        <v>456</v>
      </c>
      <c r="AV1179" s="4" t="s">
        <v>679</v>
      </c>
      <c r="AW1179" s="4" t="s">
        <v>724</v>
      </c>
      <c r="AX1179" s="4"/>
      <c r="AY1179" s="4">
        <v>203381</v>
      </c>
      <c r="AZ1179" s="4">
        <v>462899</v>
      </c>
      <c r="BA1179" s="4" t="s">
        <v>36990</v>
      </c>
      <c r="BB1179" s="4" t="s">
        <v>36991</v>
      </c>
      <c r="BC1179" s="4">
        <v>40</v>
      </c>
      <c r="BD1179" t="str">
        <f>IF(AND(ADHOC!$G$15="",ADHOC!$S$4=""),"",IF(ADHOC!$G$15&lt;&gt;"",IF(ADHOC!$G$15=LEFT(Domein!$AS1179,LEN(ADHOC!$G$15)),MAX(Domein!BD$1:'Domein'!BD1178)+1,""),IF(ADHOC!$S$4=LEFT(Domein!$AS1179,LEN(ADHOC!$S$4)),MAX(Domein!BD$1:'Domein'!BD1178)+1,"")))</f>
        <v/>
      </c>
      <c r="BE1179" t="str">
        <f t="shared" si="18"/>
        <v/>
      </c>
    </row>
    <row r="1180" spans="45:57" x14ac:dyDescent="0.2">
      <c r="AS1180" s="4" t="s">
        <v>36992</v>
      </c>
      <c r="AT1180" s="4" t="s">
        <v>36993</v>
      </c>
      <c r="AU1180" s="4" t="s">
        <v>456</v>
      </c>
      <c r="AV1180" s="4" t="s">
        <v>679</v>
      </c>
      <c r="AW1180" s="4" t="s">
        <v>724</v>
      </c>
      <c r="AX1180" s="4"/>
      <c r="AY1180" s="4">
        <v>207581</v>
      </c>
      <c r="AZ1180" s="4">
        <v>465700</v>
      </c>
      <c r="BA1180" s="4" t="s">
        <v>36994</v>
      </c>
      <c r="BB1180" s="4" t="s">
        <v>36995</v>
      </c>
      <c r="BC1180" s="4">
        <v>40</v>
      </c>
      <c r="BD1180" t="str">
        <f>IF(AND(ADHOC!$G$15="",ADHOC!$S$4=""),"",IF(ADHOC!$G$15&lt;&gt;"",IF(ADHOC!$G$15=LEFT(Domein!$AS1180,LEN(ADHOC!$G$15)),MAX(Domein!BD$1:'Domein'!BD1179)+1,""),IF(ADHOC!$S$4=LEFT(Domein!$AS1180,LEN(ADHOC!$S$4)),MAX(Domein!BD$1:'Domein'!BD1179)+1,"")))</f>
        <v/>
      </c>
      <c r="BE1180" t="str">
        <f t="shared" si="18"/>
        <v/>
      </c>
    </row>
    <row r="1181" spans="45:57" x14ac:dyDescent="0.2">
      <c r="AS1181" s="4" t="s">
        <v>36996</v>
      </c>
      <c r="AT1181" s="4" t="s">
        <v>36997</v>
      </c>
      <c r="AU1181" s="4" t="s">
        <v>456</v>
      </c>
      <c r="AV1181" s="4" t="s">
        <v>679</v>
      </c>
      <c r="AW1181" s="4" t="s">
        <v>724</v>
      </c>
      <c r="AX1181" s="4"/>
      <c r="AY1181" s="4">
        <v>204685</v>
      </c>
      <c r="AZ1181" s="4">
        <v>464935</v>
      </c>
      <c r="BA1181" s="4" t="s">
        <v>36998</v>
      </c>
      <c r="BB1181" s="4" t="s">
        <v>36999</v>
      </c>
      <c r="BC1181" s="4">
        <v>40</v>
      </c>
      <c r="BD1181" t="str">
        <f>IF(AND(ADHOC!$G$15="",ADHOC!$S$4=""),"",IF(ADHOC!$G$15&lt;&gt;"",IF(ADHOC!$G$15=LEFT(Domein!$AS1181,LEN(ADHOC!$G$15)),MAX(Domein!BD$1:'Domein'!BD1180)+1,""),IF(ADHOC!$S$4=LEFT(Domein!$AS1181,LEN(ADHOC!$S$4)),MAX(Domein!BD$1:'Domein'!BD1180)+1,"")))</f>
        <v/>
      </c>
      <c r="BE1181" t="str">
        <f t="shared" si="18"/>
        <v/>
      </c>
    </row>
    <row r="1182" spans="45:57" x14ac:dyDescent="0.2">
      <c r="AS1182" s="4" t="s">
        <v>17370</v>
      </c>
      <c r="AT1182" s="4" t="s">
        <v>17371</v>
      </c>
      <c r="AU1182" s="4" t="s">
        <v>456</v>
      </c>
      <c r="AV1182" s="4" t="s">
        <v>679</v>
      </c>
      <c r="AW1182" s="4" t="s">
        <v>724</v>
      </c>
      <c r="AX1182" s="4"/>
      <c r="AY1182" s="4">
        <v>204821</v>
      </c>
      <c r="AZ1182" s="4">
        <v>473279</v>
      </c>
      <c r="BA1182" s="4" t="s">
        <v>22610</v>
      </c>
      <c r="BB1182" s="4" t="s">
        <v>22611</v>
      </c>
      <c r="BC1182" s="4">
        <v>40</v>
      </c>
      <c r="BD1182" t="str">
        <f>IF(AND(ADHOC!$G$15="",ADHOC!$S$4=""),"",IF(ADHOC!$G$15&lt;&gt;"",IF(ADHOC!$G$15=LEFT(Domein!$AS1182,LEN(ADHOC!$G$15)),MAX(Domein!BD$1:'Domein'!BD1181)+1,""),IF(ADHOC!$S$4=LEFT(Domein!$AS1182,LEN(ADHOC!$S$4)),MAX(Domein!BD$1:'Domein'!BD1181)+1,"")))</f>
        <v/>
      </c>
      <c r="BE1182" t="str">
        <f t="shared" si="18"/>
        <v/>
      </c>
    </row>
    <row r="1183" spans="45:57" x14ac:dyDescent="0.2">
      <c r="AS1183" s="4" t="s">
        <v>11162</v>
      </c>
      <c r="AT1183" s="4" t="s">
        <v>11163</v>
      </c>
      <c r="AU1183" s="4" t="s">
        <v>456</v>
      </c>
      <c r="AV1183" s="4" t="s">
        <v>679</v>
      </c>
      <c r="AW1183" s="4" t="s">
        <v>724</v>
      </c>
      <c r="AX1183" s="4"/>
      <c r="AY1183" s="4">
        <v>149795</v>
      </c>
      <c r="AZ1183" s="4">
        <v>472586</v>
      </c>
      <c r="BA1183" s="4" t="s">
        <v>22612</v>
      </c>
      <c r="BB1183" s="4" t="s">
        <v>22613</v>
      </c>
      <c r="BC1183" s="4">
        <v>40</v>
      </c>
      <c r="BD1183" t="str">
        <f>IF(AND(ADHOC!$G$15="",ADHOC!$S$4=""),"",IF(ADHOC!$G$15&lt;&gt;"",IF(ADHOC!$G$15=LEFT(Domein!$AS1183,LEN(ADHOC!$G$15)),MAX(Domein!BD$1:'Domein'!BD1182)+1,""),IF(ADHOC!$S$4=LEFT(Domein!$AS1183,LEN(ADHOC!$S$4)),MAX(Domein!BD$1:'Domein'!BD1182)+1,"")))</f>
        <v/>
      </c>
      <c r="BE1183" t="str">
        <f t="shared" si="18"/>
        <v/>
      </c>
    </row>
    <row r="1184" spans="45:57" x14ac:dyDescent="0.2">
      <c r="AS1184" s="4" t="s">
        <v>11164</v>
      </c>
      <c r="AT1184" s="4" t="s">
        <v>8561</v>
      </c>
      <c r="AU1184" s="4" t="s">
        <v>456</v>
      </c>
      <c r="AV1184" s="4" t="s">
        <v>679</v>
      </c>
      <c r="AW1184" s="4" t="s">
        <v>724</v>
      </c>
      <c r="AX1184" s="4"/>
      <c r="AY1184" s="4">
        <v>149834</v>
      </c>
      <c r="AZ1184" s="4">
        <v>472495</v>
      </c>
      <c r="BA1184" s="4" t="s">
        <v>22614</v>
      </c>
      <c r="BB1184" s="4" t="s">
        <v>22615</v>
      </c>
      <c r="BC1184" s="4">
        <v>40</v>
      </c>
      <c r="BD1184" t="str">
        <f>IF(AND(ADHOC!$G$15="",ADHOC!$S$4=""),"",IF(ADHOC!$G$15&lt;&gt;"",IF(ADHOC!$G$15=LEFT(Domein!$AS1184,LEN(ADHOC!$G$15)),MAX(Domein!BD$1:'Domein'!BD1183)+1,""),IF(ADHOC!$S$4=LEFT(Domein!$AS1184,LEN(ADHOC!$S$4)),MAX(Domein!BD$1:'Domein'!BD1183)+1,"")))</f>
        <v/>
      </c>
      <c r="BE1184" t="str">
        <f t="shared" si="18"/>
        <v/>
      </c>
    </row>
    <row r="1185" spans="45:57" x14ac:dyDescent="0.2">
      <c r="AS1185" s="4" t="s">
        <v>17372</v>
      </c>
      <c r="AT1185" s="4" t="s">
        <v>17373</v>
      </c>
      <c r="AU1185" s="4" t="s">
        <v>456</v>
      </c>
      <c r="AV1185" s="4" t="s">
        <v>679</v>
      </c>
      <c r="AW1185" s="4" t="s">
        <v>724</v>
      </c>
      <c r="AX1185" s="4"/>
      <c r="AY1185" s="4">
        <v>207062</v>
      </c>
      <c r="AZ1185" s="4">
        <v>465816</v>
      </c>
      <c r="BA1185" s="4" t="s">
        <v>22616</v>
      </c>
      <c r="BB1185" s="4" t="s">
        <v>22617</v>
      </c>
      <c r="BC1185" s="4">
        <v>40</v>
      </c>
      <c r="BD1185" t="str">
        <f>IF(AND(ADHOC!$G$15="",ADHOC!$S$4=""),"",IF(ADHOC!$G$15&lt;&gt;"",IF(ADHOC!$G$15=LEFT(Domein!$AS1185,LEN(ADHOC!$G$15)),MAX(Domein!BD$1:'Domein'!BD1184)+1,""),IF(ADHOC!$S$4=LEFT(Domein!$AS1185,LEN(ADHOC!$S$4)),MAX(Domein!BD$1:'Domein'!BD1184)+1,"")))</f>
        <v/>
      </c>
      <c r="BE1185" t="str">
        <f t="shared" si="18"/>
        <v/>
      </c>
    </row>
    <row r="1186" spans="45:57" x14ac:dyDescent="0.2">
      <c r="AS1186" s="4" t="s">
        <v>17374</v>
      </c>
      <c r="AT1186" s="4" t="s">
        <v>17375</v>
      </c>
      <c r="AU1186" s="4" t="s">
        <v>456</v>
      </c>
      <c r="AV1186" s="4" t="s">
        <v>679</v>
      </c>
      <c r="AW1186" s="4" t="s">
        <v>724</v>
      </c>
      <c r="AX1186" s="4"/>
      <c r="AY1186" s="4">
        <v>205230</v>
      </c>
      <c r="AZ1186" s="4">
        <v>468483</v>
      </c>
      <c r="BA1186" s="4" t="s">
        <v>22618</v>
      </c>
      <c r="BB1186" s="4" t="s">
        <v>22619</v>
      </c>
      <c r="BC1186" s="4">
        <v>40</v>
      </c>
      <c r="BD1186" t="str">
        <f>IF(AND(ADHOC!$G$15="",ADHOC!$S$4=""),"",IF(ADHOC!$G$15&lt;&gt;"",IF(ADHOC!$G$15=LEFT(Domein!$AS1186,LEN(ADHOC!$G$15)),MAX(Domein!BD$1:'Domein'!BD1185)+1,""),IF(ADHOC!$S$4=LEFT(Domein!$AS1186,LEN(ADHOC!$S$4)),MAX(Domein!BD$1:'Domein'!BD1185)+1,"")))</f>
        <v/>
      </c>
      <c r="BE1186" t="str">
        <f t="shared" si="18"/>
        <v/>
      </c>
    </row>
    <row r="1187" spans="45:57" x14ac:dyDescent="0.2">
      <c r="AS1187" s="4" t="s">
        <v>11520</v>
      </c>
      <c r="AT1187" s="4" t="s">
        <v>11521</v>
      </c>
      <c r="AU1187" s="4" t="s">
        <v>456</v>
      </c>
      <c r="AV1187" s="4" t="s">
        <v>679</v>
      </c>
      <c r="AW1187" s="4" t="s">
        <v>724</v>
      </c>
      <c r="AX1187" s="4"/>
      <c r="AY1187" s="4">
        <v>186289</v>
      </c>
      <c r="AZ1187" s="4">
        <v>494697</v>
      </c>
      <c r="BA1187" s="4" t="s">
        <v>22620</v>
      </c>
      <c r="BB1187" s="4" t="s">
        <v>22621</v>
      </c>
      <c r="BC1187" s="4">
        <v>40</v>
      </c>
      <c r="BD1187" t="str">
        <f>IF(AND(ADHOC!$G$15="",ADHOC!$S$4=""),"",IF(ADHOC!$G$15&lt;&gt;"",IF(ADHOC!$G$15=LEFT(Domein!$AS1187,LEN(ADHOC!$G$15)),MAX(Domein!BD$1:'Domein'!BD1186)+1,""),IF(ADHOC!$S$4=LEFT(Domein!$AS1187,LEN(ADHOC!$S$4)),MAX(Domein!BD$1:'Domein'!BD1186)+1,"")))</f>
        <v/>
      </c>
      <c r="BE1187" t="str">
        <f t="shared" si="18"/>
        <v/>
      </c>
    </row>
    <row r="1188" spans="45:57" x14ac:dyDescent="0.2">
      <c r="AS1188" s="4" t="s">
        <v>37000</v>
      </c>
      <c r="AT1188" s="4" t="s">
        <v>37001</v>
      </c>
      <c r="AU1188" s="4" t="s">
        <v>456</v>
      </c>
      <c r="AV1188" s="4" t="s">
        <v>679</v>
      </c>
      <c r="AW1188" s="4" t="s">
        <v>724</v>
      </c>
      <c r="AX1188" s="4"/>
      <c r="AY1188" s="4">
        <v>168480</v>
      </c>
      <c r="AZ1188" s="4">
        <v>460170</v>
      </c>
      <c r="BA1188" s="4" t="s">
        <v>37002</v>
      </c>
      <c r="BB1188" s="4" t="s">
        <v>37003</v>
      </c>
      <c r="BC1188" s="4">
        <v>40</v>
      </c>
      <c r="BD1188" t="str">
        <f>IF(AND(ADHOC!$G$15="",ADHOC!$S$4=""),"",IF(ADHOC!$G$15&lt;&gt;"",IF(ADHOC!$G$15=LEFT(Domein!$AS1188,LEN(ADHOC!$G$15)),MAX(Domein!BD$1:'Domein'!BD1187)+1,""),IF(ADHOC!$S$4=LEFT(Domein!$AS1188,LEN(ADHOC!$S$4)),MAX(Domein!BD$1:'Domein'!BD1187)+1,"")))</f>
        <v/>
      </c>
      <c r="BE1188" t="str">
        <f t="shared" si="18"/>
        <v/>
      </c>
    </row>
    <row r="1189" spans="45:57" x14ac:dyDescent="0.2">
      <c r="AS1189" s="4" t="s">
        <v>37004</v>
      </c>
      <c r="AT1189" s="4" t="s">
        <v>37005</v>
      </c>
      <c r="AU1189" s="4" t="s">
        <v>456</v>
      </c>
      <c r="AV1189" s="4" t="s">
        <v>679</v>
      </c>
      <c r="AW1189" s="4" t="s">
        <v>724</v>
      </c>
      <c r="AX1189" s="4"/>
      <c r="AY1189" s="4">
        <v>162591</v>
      </c>
      <c r="AZ1189" s="4">
        <v>453671</v>
      </c>
      <c r="BA1189" s="4" t="s">
        <v>37006</v>
      </c>
      <c r="BB1189" s="4" t="s">
        <v>37007</v>
      </c>
      <c r="BC1189" s="4">
        <v>40</v>
      </c>
      <c r="BD1189" t="str">
        <f>IF(AND(ADHOC!$G$15="",ADHOC!$S$4=""),"",IF(ADHOC!$G$15&lt;&gt;"",IF(ADHOC!$G$15=LEFT(Domein!$AS1189,LEN(ADHOC!$G$15)),MAX(Domein!BD$1:'Domein'!BD1188)+1,""),IF(ADHOC!$S$4=LEFT(Domein!$AS1189,LEN(ADHOC!$S$4)),MAX(Domein!BD$1:'Domein'!BD1188)+1,"")))</f>
        <v/>
      </c>
      <c r="BE1189" t="str">
        <f t="shared" si="18"/>
        <v/>
      </c>
    </row>
    <row r="1190" spans="45:57" x14ac:dyDescent="0.2">
      <c r="AS1190" s="4" t="s">
        <v>37008</v>
      </c>
      <c r="AT1190" s="4" t="s">
        <v>37005</v>
      </c>
      <c r="AU1190" s="4" t="s">
        <v>456</v>
      </c>
      <c r="AV1190" s="4" t="s">
        <v>679</v>
      </c>
      <c r="AW1190" s="4" t="s">
        <v>724</v>
      </c>
      <c r="AX1190" s="4"/>
      <c r="AY1190" s="4">
        <v>164592</v>
      </c>
      <c r="AZ1190" s="4">
        <v>454227</v>
      </c>
      <c r="BA1190" s="4" t="s">
        <v>37009</v>
      </c>
      <c r="BB1190" s="4" t="s">
        <v>37010</v>
      </c>
      <c r="BC1190" s="4">
        <v>40</v>
      </c>
      <c r="BD1190" t="str">
        <f>IF(AND(ADHOC!$G$15="",ADHOC!$S$4=""),"",IF(ADHOC!$G$15&lt;&gt;"",IF(ADHOC!$G$15=LEFT(Domein!$AS1190,LEN(ADHOC!$G$15)),MAX(Domein!BD$1:'Domein'!BD1189)+1,""),IF(ADHOC!$S$4=LEFT(Domein!$AS1190,LEN(ADHOC!$S$4)),MAX(Domein!BD$1:'Domein'!BD1189)+1,"")))</f>
        <v/>
      </c>
      <c r="BE1190" t="str">
        <f t="shared" si="18"/>
        <v/>
      </c>
    </row>
    <row r="1191" spans="45:57" x14ac:dyDescent="0.2">
      <c r="AS1191" s="4" t="s">
        <v>37011</v>
      </c>
      <c r="AT1191" s="4" t="s">
        <v>37012</v>
      </c>
      <c r="AU1191" s="4" t="s">
        <v>456</v>
      </c>
      <c r="AV1191" s="4" t="s">
        <v>679</v>
      </c>
      <c r="AW1191" s="4" t="s">
        <v>724</v>
      </c>
      <c r="AX1191" s="4"/>
      <c r="AY1191" s="4">
        <v>164234</v>
      </c>
      <c r="AZ1191" s="4">
        <v>461853</v>
      </c>
      <c r="BA1191" s="4" t="s">
        <v>37013</v>
      </c>
      <c r="BB1191" s="4" t="s">
        <v>37014</v>
      </c>
      <c r="BC1191" s="4">
        <v>40</v>
      </c>
      <c r="BD1191" t="str">
        <f>IF(AND(ADHOC!$G$15="",ADHOC!$S$4=""),"",IF(ADHOC!$G$15&lt;&gt;"",IF(ADHOC!$G$15=LEFT(Domein!$AS1191,LEN(ADHOC!$G$15)),MAX(Domein!BD$1:'Domein'!BD1190)+1,""),IF(ADHOC!$S$4=LEFT(Domein!$AS1191,LEN(ADHOC!$S$4)),MAX(Domein!BD$1:'Domein'!BD1190)+1,"")))</f>
        <v/>
      </c>
      <c r="BE1191" t="str">
        <f t="shared" si="18"/>
        <v/>
      </c>
    </row>
    <row r="1192" spans="45:57" x14ac:dyDescent="0.2">
      <c r="AS1192" s="4" t="s">
        <v>37015</v>
      </c>
      <c r="AT1192" s="4" t="s">
        <v>37001</v>
      </c>
      <c r="AU1192" s="4" t="s">
        <v>456</v>
      </c>
      <c r="AV1192" s="4" t="s">
        <v>679</v>
      </c>
      <c r="AW1192" s="4" t="s">
        <v>724</v>
      </c>
      <c r="AX1192" s="4"/>
      <c r="AY1192" s="4">
        <v>165401</v>
      </c>
      <c r="AZ1192" s="4">
        <v>461394</v>
      </c>
      <c r="BA1192" s="4" t="s">
        <v>37016</v>
      </c>
      <c r="BB1192" s="4" t="s">
        <v>37017</v>
      </c>
      <c r="BC1192" s="4">
        <v>40</v>
      </c>
      <c r="BD1192" t="str">
        <f>IF(AND(ADHOC!$G$15="",ADHOC!$S$4=""),"",IF(ADHOC!$G$15&lt;&gt;"",IF(ADHOC!$G$15=LEFT(Domein!$AS1192,LEN(ADHOC!$G$15)),MAX(Domein!BD$1:'Domein'!BD1191)+1,""),IF(ADHOC!$S$4=LEFT(Domein!$AS1192,LEN(ADHOC!$S$4)),MAX(Domein!BD$1:'Domein'!BD1191)+1,"")))</f>
        <v/>
      </c>
      <c r="BE1192" t="str">
        <f t="shared" si="18"/>
        <v/>
      </c>
    </row>
    <row r="1193" spans="45:57" x14ac:dyDescent="0.2">
      <c r="AS1193" s="4" t="s">
        <v>37018</v>
      </c>
      <c r="AT1193" s="4" t="s">
        <v>37001</v>
      </c>
      <c r="AU1193" s="4" t="s">
        <v>456</v>
      </c>
      <c r="AV1193" s="4" t="s">
        <v>679</v>
      </c>
      <c r="AW1193" s="4" t="s">
        <v>724</v>
      </c>
      <c r="AX1193" s="4"/>
      <c r="AY1193" s="4">
        <v>170389</v>
      </c>
      <c r="AZ1193" s="4">
        <v>459792</v>
      </c>
      <c r="BA1193" s="4" t="s">
        <v>37019</v>
      </c>
      <c r="BB1193" s="4" t="s">
        <v>37020</v>
      </c>
      <c r="BC1193" s="4">
        <v>40</v>
      </c>
      <c r="BD1193" t="str">
        <f>IF(AND(ADHOC!$G$15="",ADHOC!$S$4=""),"",IF(ADHOC!$G$15&lt;&gt;"",IF(ADHOC!$G$15=LEFT(Domein!$AS1193,LEN(ADHOC!$G$15)),MAX(Domein!BD$1:'Domein'!BD1192)+1,""),IF(ADHOC!$S$4=LEFT(Domein!$AS1193,LEN(ADHOC!$S$4)),MAX(Domein!BD$1:'Domein'!BD1192)+1,"")))</f>
        <v/>
      </c>
      <c r="BE1193" t="str">
        <f t="shared" si="18"/>
        <v/>
      </c>
    </row>
    <row r="1194" spans="45:57" x14ac:dyDescent="0.2">
      <c r="AS1194" s="4" t="s">
        <v>37021</v>
      </c>
      <c r="AT1194" s="4" t="s">
        <v>37022</v>
      </c>
      <c r="AU1194" s="4" t="s">
        <v>456</v>
      </c>
      <c r="AV1194" s="4" t="s">
        <v>679</v>
      </c>
      <c r="AW1194" s="4" t="s">
        <v>724</v>
      </c>
      <c r="AX1194" s="4"/>
      <c r="AY1194" s="4">
        <v>155655</v>
      </c>
      <c r="AZ1194" s="4">
        <v>463120</v>
      </c>
      <c r="BA1194" s="4" t="s">
        <v>36948</v>
      </c>
      <c r="BB1194" s="4" t="s">
        <v>37023</v>
      </c>
      <c r="BC1194" s="4">
        <v>40</v>
      </c>
      <c r="BD1194" t="str">
        <f>IF(AND(ADHOC!$G$15="",ADHOC!$S$4=""),"",IF(ADHOC!$G$15&lt;&gt;"",IF(ADHOC!$G$15=LEFT(Domein!$AS1194,LEN(ADHOC!$G$15)),MAX(Domein!BD$1:'Domein'!BD1193)+1,""),IF(ADHOC!$S$4=LEFT(Domein!$AS1194,LEN(ADHOC!$S$4)),MAX(Domein!BD$1:'Domein'!BD1193)+1,"")))</f>
        <v/>
      </c>
      <c r="BE1194" t="str">
        <f t="shared" si="18"/>
        <v/>
      </c>
    </row>
    <row r="1195" spans="45:57" x14ac:dyDescent="0.2">
      <c r="AS1195" s="4" t="s">
        <v>37024</v>
      </c>
      <c r="AT1195" s="4" t="s">
        <v>37025</v>
      </c>
      <c r="AU1195" s="4" t="s">
        <v>456</v>
      </c>
      <c r="AV1195" s="4" t="s">
        <v>679</v>
      </c>
      <c r="AW1195" s="4" t="s">
        <v>724</v>
      </c>
      <c r="AX1195" s="4"/>
      <c r="AY1195" s="4">
        <v>156156</v>
      </c>
      <c r="AZ1195" s="4">
        <v>457130</v>
      </c>
      <c r="BA1195" s="4" t="s">
        <v>37026</v>
      </c>
      <c r="BB1195" s="4" t="s">
        <v>37027</v>
      </c>
      <c r="BC1195" s="4">
        <v>40</v>
      </c>
      <c r="BD1195" t="str">
        <f>IF(AND(ADHOC!$G$15="",ADHOC!$S$4=""),"",IF(ADHOC!$G$15&lt;&gt;"",IF(ADHOC!$G$15=LEFT(Domein!$AS1195,LEN(ADHOC!$G$15)),MAX(Domein!BD$1:'Domein'!BD1194)+1,""),IF(ADHOC!$S$4=LEFT(Domein!$AS1195,LEN(ADHOC!$S$4)),MAX(Domein!BD$1:'Domein'!BD1194)+1,"")))</f>
        <v/>
      </c>
      <c r="BE1195" t="str">
        <f t="shared" si="18"/>
        <v/>
      </c>
    </row>
    <row r="1196" spans="45:57" x14ac:dyDescent="0.2">
      <c r="AS1196" s="4" t="s">
        <v>37028</v>
      </c>
      <c r="AT1196" s="4" t="s">
        <v>37029</v>
      </c>
      <c r="AU1196" s="4" t="s">
        <v>456</v>
      </c>
      <c r="AV1196" s="4" t="s">
        <v>679</v>
      </c>
      <c r="AW1196" s="4" t="s">
        <v>724</v>
      </c>
      <c r="AX1196" s="4"/>
      <c r="AY1196" s="4">
        <v>173504</v>
      </c>
      <c r="AZ1196" s="4">
        <v>459788</v>
      </c>
      <c r="BA1196" s="4" t="s">
        <v>37030</v>
      </c>
      <c r="BB1196" s="4" t="s">
        <v>37031</v>
      </c>
      <c r="BC1196" s="4">
        <v>40</v>
      </c>
      <c r="BD1196" t="str">
        <f>IF(AND(ADHOC!$G$15="",ADHOC!$S$4=""),"",IF(ADHOC!$G$15&lt;&gt;"",IF(ADHOC!$G$15=LEFT(Domein!$AS1196,LEN(ADHOC!$G$15)),MAX(Domein!BD$1:'Domein'!BD1195)+1,""),IF(ADHOC!$S$4=LEFT(Domein!$AS1196,LEN(ADHOC!$S$4)),MAX(Domein!BD$1:'Domein'!BD1195)+1,"")))</f>
        <v/>
      </c>
      <c r="BE1196" t="str">
        <f t="shared" si="18"/>
        <v/>
      </c>
    </row>
    <row r="1197" spans="45:57" x14ac:dyDescent="0.2">
      <c r="AS1197" s="4" t="s">
        <v>35572</v>
      </c>
      <c r="AT1197" s="4" t="s">
        <v>35573</v>
      </c>
      <c r="AU1197" s="4" t="s">
        <v>456</v>
      </c>
      <c r="AV1197" s="4" t="s">
        <v>679</v>
      </c>
      <c r="AW1197" s="4" t="s">
        <v>724</v>
      </c>
      <c r="AX1197" s="4"/>
      <c r="AY1197" s="4">
        <v>152864</v>
      </c>
      <c r="AZ1197" s="4">
        <v>475293</v>
      </c>
      <c r="BA1197" s="4" t="s">
        <v>35574</v>
      </c>
      <c r="BB1197" s="4" t="s">
        <v>35575</v>
      </c>
      <c r="BC1197" s="4">
        <v>40</v>
      </c>
      <c r="BD1197" t="str">
        <f>IF(AND(ADHOC!$G$15="",ADHOC!$S$4=""),"",IF(ADHOC!$G$15&lt;&gt;"",IF(ADHOC!$G$15=LEFT(Domein!$AS1197,LEN(ADHOC!$G$15)),MAX(Domein!BD$1:'Domein'!BD1196)+1,""),IF(ADHOC!$S$4=LEFT(Domein!$AS1197,LEN(ADHOC!$S$4)),MAX(Domein!BD$1:'Domein'!BD1196)+1,"")))</f>
        <v/>
      </c>
      <c r="BE1197" t="str">
        <f t="shared" si="18"/>
        <v/>
      </c>
    </row>
    <row r="1198" spans="45:57" x14ac:dyDescent="0.2">
      <c r="AS1198" s="4" t="s">
        <v>37032</v>
      </c>
      <c r="AT1198" s="4" t="s">
        <v>37033</v>
      </c>
      <c r="AU1198" s="4" t="s">
        <v>456</v>
      </c>
      <c r="AV1198" s="4" t="s">
        <v>679</v>
      </c>
      <c r="AW1198" s="4" t="s">
        <v>724</v>
      </c>
      <c r="AX1198" s="4"/>
      <c r="AY1198" s="4">
        <v>166472</v>
      </c>
      <c r="AZ1198" s="4">
        <v>450667</v>
      </c>
      <c r="BA1198" s="4" t="s">
        <v>37034</v>
      </c>
      <c r="BB1198" s="4" t="s">
        <v>37035</v>
      </c>
      <c r="BC1198" s="4">
        <v>40</v>
      </c>
      <c r="BD1198" t="str">
        <f>IF(AND(ADHOC!$G$15="",ADHOC!$S$4=""),"",IF(ADHOC!$G$15&lt;&gt;"",IF(ADHOC!$G$15=LEFT(Domein!$AS1198,LEN(ADHOC!$G$15)),MAX(Domein!BD$1:'Domein'!BD1197)+1,""),IF(ADHOC!$S$4=LEFT(Domein!$AS1198,LEN(ADHOC!$S$4)),MAX(Domein!BD$1:'Domein'!BD1197)+1,"")))</f>
        <v/>
      </c>
      <c r="BE1198" t="str">
        <f t="shared" si="18"/>
        <v/>
      </c>
    </row>
    <row r="1199" spans="45:57" x14ac:dyDescent="0.2">
      <c r="AS1199" s="4" t="s">
        <v>11165</v>
      </c>
      <c r="AT1199" s="4" t="s">
        <v>11166</v>
      </c>
      <c r="AU1199" s="4" t="s">
        <v>456</v>
      </c>
      <c r="AV1199" s="4" t="s">
        <v>679</v>
      </c>
      <c r="AW1199" s="4" t="s">
        <v>724</v>
      </c>
      <c r="AX1199" s="4"/>
      <c r="AY1199" s="4">
        <v>176708</v>
      </c>
      <c r="AZ1199" s="4">
        <v>481844</v>
      </c>
      <c r="BA1199" s="4" t="s">
        <v>22622</v>
      </c>
      <c r="BB1199" s="4" t="s">
        <v>22623</v>
      </c>
      <c r="BC1199" s="4">
        <v>40</v>
      </c>
      <c r="BD1199" t="str">
        <f>IF(AND(ADHOC!$G$15="",ADHOC!$S$4=""),"",IF(ADHOC!$G$15&lt;&gt;"",IF(ADHOC!$G$15=LEFT(Domein!$AS1199,LEN(ADHOC!$G$15)),MAX(Domein!BD$1:'Domein'!BD1198)+1,""),IF(ADHOC!$S$4=LEFT(Domein!$AS1199,LEN(ADHOC!$S$4)),MAX(Domein!BD$1:'Domein'!BD1198)+1,"")))</f>
        <v/>
      </c>
      <c r="BE1199" t="str">
        <f t="shared" si="18"/>
        <v/>
      </c>
    </row>
    <row r="1200" spans="45:57" x14ac:dyDescent="0.2">
      <c r="AS1200" s="4" t="s">
        <v>12109</v>
      </c>
      <c r="AT1200" s="4" t="s">
        <v>12110</v>
      </c>
      <c r="AU1200" s="4" t="s">
        <v>456</v>
      </c>
      <c r="AV1200" s="4" t="s">
        <v>671</v>
      </c>
      <c r="AW1200" s="4" t="s">
        <v>701</v>
      </c>
      <c r="AX1200" s="4"/>
      <c r="AY1200" s="4"/>
      <c r="AZ1200" s="4"/>
      <c r="BA1200" s="4"/>
      <c r="BB1200" s="4"/>
      <c r="BC1200" s="4">
        <v>40</v>
      </c>
      <c r="BD1200" t="str">
        <f>IF(AND(ADHOC!$G$15="",ADHOC!$S$4=""),"",IF(ADHOC!$G$15&lt;&gt;"",IF(ADHOC!$G$15=LEFT(Domein!$AS1200,LEN(ADHOC!$G$15)),MAX(Domein!BD$1:'Domein'!BD1199)+1,""),IF(ADHOC!$S$4=LEFT(Domein!$AS1200,LEN(ADHOC!$S$4)),MAX(Domein!BD$1:'Domein'!BD1199)+1,"")))</f>
        <v/>
      </c>
      <c r="BE1200" t="str">
        <f t="shared" si="18"/>
        <v/>
      </c>
    </row>
    <row r="1201" spans="45:57" x14ac:dyDescent="0.2">
      <c r="AS1201" s="4" t="s">
        <v>1442</v>
      </c>
      <c r="AT1201" s="4" t="s">
        <v>8669</v>
      </c>
      <c r="AU1201" s="4" t="s">
        <v>459</v>
      </c>
      <c r="AV1201" s="4" t="s">
        <v>671</v>
      </c>
      <c r="AW1201" s="4" t="s">
        <v>701</v>
      </c>
      <c r="AX1201" s="4"/>
      <c r="AY1201" s="4"/>
      <c r="AZ1201" s="4"/>
      <c r="BA1201" s="4"/>
      <c r="BB1201" s="4"/>
      <c r="BC1201" s="4">
        <v>40</v>
      </c>
      <c r="BD1201" t="str">
        <f>IF(AND(ADHOC!$G$15="",ADHOC!$S$4=""),"",IF(ADHOC!$G$15&lt;&gt;"",IF(ADHOC!$G$15=LEFT(Domein!$AS1201,LEN(ADHOC!$G$15)),MAX(Domein!BD$1:'Domein'!BD1200)+1,""),IF(ADHOC!$S$4=LEFT(Domein!$AS1201,LEN(ADHOC!$S$4)),MAX(Domein!BD$1:'Domein'!BD1200)+1,"")))</f>
        <v/>
      </c>
      <c r="BE1201" t="str">
        <f t="shared" si="18"/>
        <v/>
      </c>
    </row>
    <row r="1202" spans="45:57" x14ac:dyDescent="0.2">
      <c r="AS1202" s="4" t="s">
        <v>1443</v>
      </c>
      <c r="AT1202" s="4" t="s">
        <v>1444</v>
      </c>
      <c r="AU1202" s="4" t="s">
        <v>459</v>
      </c>
      <c r="AV1202" s="4" t="s">
        <v>671</v>
      </c>
      <c r="AW1202" s="4" t="s">
        <v>701</v>
      </c>
      <c r="AX1202" s="4"/>
      <c r="AY1202" s="4"/>
      <c r="AZ1202" s="4"/>
      <c r="BA1202" s="4"/>
      <c r="BB1202" s="4"/>
      <c r="BC1202" s="4">
        <v>40</v>
      </c>
      <c r="BD1202" t="str">
        <f>IF(AND(ADHOC!$G$15="",ADHOC!$S$4=""),"",IF(ADHOC!$G$15&lt;&gt;"",IF(ADHOC!$G$15=LEFT(Domein!$AS1202,LEN(ADHOC!$G$15)),MAX(Domein!BD$1:'Domein'!BD1201)+1,""),IF(ADHOC!$S$4=LEFT(Domein!$AS1202,LEN(ADHOC!$S$4)),MAX(Domein!BD$1:'Domein'!BD1201)+1,"")))</f>
        <v/>
      </c>
      <c r="BE1202" t="str">
        <f t="shared" si="18"/>
        <v/>
      </c>
    </row>
    <row r="1203" spans="45:57" x14ac:dyDescent="0.2">
      <c r="AS1203" s="4" t="s">
        <v>38180</v>
      </c>
      <c r="AT1203" s="4" t="s">
        <v>38181</v>
      </c>
      <c r="AU1203" s="4" t="s">
        <v>456</v>
      </c>
      <c r="AV1203" s="4" t="s">
        <v>671</v>
      </c>
      <c r="AW1203" s="4" t="s">
        <v>701</v>
      </c>
      <c r="AX1203" s="4"/>
      <c r="AY1203" s="4"/>
      <c r="AZ1203" s="4"/>
      <c r="BA1203" s="4"/>
      <c r="BB1203" s="4"/>
      <c r="BC1203" s="4">
        <v>40</v>
      </c>
      <c r="BD1203" t="str">
        <f>IF(AND(ADHOC!$G$15="",ADHOC!$S$4=""),"",IF(ADHOC!$G$15&lt;&gt;"",IF(ADHOC!$G$15=LEFT(Domein!$AS1203,LEN(ADHOC!$G$15)),MAX(Domein!BD$1:'Domein'!BD1202)+1,""),IF(ADHOC!$S$4=LEFT(Domein!$AS1203,LEN(ADHOC!$S$4)),MAX(Domein!BD$1:'Domein'!BD1202)+1,"")))</f>
        <v/>
      </c>
      <c r="BE1203" t="str">
        <f t="shared" si="18"/>
        <v/>
      </c>
    </row>
    <row r="1204" spans="45:57" x14ac:dyDescent="0.2">
      <c r="AS1204" s="4" t="s">
        <v>16678</v>
      </c>
      <c r="AT1204" s="4" t="s">
        <v>16679</v>
      </c>
      <c r="AU1204" s="4" t="s">
        <v>456</v>
      </c>
      <c r="AV1204" s="4" t="s">
        <v>671</v>
      </c>
      <c r="AW1204" s="4" t="s">
        <v>701</v>
      </c>
      <c r="AX1204" s="4"/>
      <c r="AY1204" s="4"/>
      <c r="AZ1204" s="4"/>
      <c r="BA1204" s="4"/>
      <c r="BB1204" s="4"/>
      <c r="BC1204" s="4">
        <v>40</v>
      </c>
      <c r="BD1204" t="str">
        <f>IF(AND(ADHOC!$G$15="",ADHOC!$S$4=""),"",IF(ADHOC!$G$15&lt;&gt;"",IF(ADHOC!$G$15=LEFT(Domein!$AS1204,LEN(ADHOC!$G$15)),MAX(Domein!BD$1:'Domein'!BD1203)+1,""),IF(ADHOC!$S$4=LEFT(Domein!$AS1204,LEN(ADHOC!$S$4)),MAX(Domein!BD$1:'Domein'!BD1203)+1,"")))</f>
        <v/>
      </c>
      <c r="BE1204" t="str">
        <f t="shared" si="18"/>
        <v/>
      </c>
    </row>
    <row r="1205" spans="45:57" x14ac:dyDescent="0.2">
      <c r="AS1205" s="4" t="s">
        <v>35347</v>
      </c>
      <c r="AT1205" s="4" t="s">
        <v>33366</v>
      </c>
      <c r="AU1205" s="4" t="s">
        <v>456</v>
      </c>
      <c r="AV1205" s="4" t="s">
        <v>671</v>
      </c>
      <c r="AW1205" s="4" t="s">
        <v>701</v>
      </c>
      <c r="AX1205" s="4"/>
      <c r="AY1205" s="4"/>
      <c r="AZ1205" s="4"/>
      <c r="BA1205" s="4"/>
      <c r="BB1205" s="4"/>
      <c r="BC1205" s="4">
        <v>40</v>
      </c>
      <c r="BD1205" t="str">
        <f>IF(AND(ADHOC!$G$15="",ADHOC!$S$4=""),"",IF(ADHOC!$G$15&lt;&gt;"",IF(ADHOC!$G$15=LEFT(Domein!$AS1205,LEN(ADHOC!$G$15)),MAX(Domein!BD$1:'Domein'!BD1204)+1,""),IF(ADHOC!$S$4=LEFT(Domein!$AS1205,LEN(ADHOC!$S$4)),MAX(Domein!BD$1:'Domein'!BD1204)+1,"")))</f>
        <v/>
      </c>
      <c r="BE1205" t="str">
        <f t="shared" si="18"/>
        <v/>
      </c>
    </row>
    <row r="1206" spans="45:57" x14ac:dyDescent="0.2">
      <c r="AS1206" s="4" t="s">
        <v>11838</v>
      </c>
      <c r="AT1206" s="4" t="s">
        <v>11839</v>
      </c>
      <c r="AU1206" s="4" t="s">
        <v>456</v>
      </c>
      <c r="AV1206" s="4" t="s">
        <v>671</v>
      </c>
      <c r="AW1206" s="4" t="s">
        <v>701</v>
      </c>
      <c r="AX1206" s="4"/>
      <c r="AY1206" s="4"/>
      <c r="AZ1206" s="4"/>
      <c r="BA1206" s="4"/>
      <c r="BB1206" s="4"/>
      <c r="BC1206" s="4">
        <v>40</v>
      </c>
      <c r="BD1206" t="str">
        <f>IF(AND(ADHOC!$G$15="",ADHOC!$S$4=""),"",IF(ADHOC!$G$15&lt;&gt;"",IF(ADHOC!$G$15=LEFT(Domein!$AS1206,LEN(ADHOC!$G$15)),MAX(Domein!BD$1:'Domein'!BD1205)+1,""),IF(ADHOC!$S$4=LEFT(Domein!$AS1206,LEN(ADHOC!$S$4)),MAX(Domein!BD$1:'Domein'!BD1205)+1,"")))</f>
        <v/>
      </c>
      <c r="BE1206" t="str">
        <f t="shared" si="18"/>
        <v/>
      </c>
    </row>
    <row r="1207" spans="45:57" x14ac:dyDescent="0.2">
      <c r="AS1207" s="4" t="s">
        <v>33365</v>
      </c>
      <c r="AT1207" s="4" t="s">
        <v>33366</v>
      </c>
      <c r="AU1207" s="4" t="s">
        <v>456</v>
      </c>
      <c r="AV1207" s="4" t="s">
        <v>671</v>
      </c>
      <c r="AW1207" s="4" t="s">
        <v>701</v>
      </c>
      <c r="AX1207" s="4"/>
      <c r="AY1207" s="4"/>
      <c r="AZ1207" s="4"/>
      <c r="BA1207" s="4"/>
      <c r="BB1207" s="4"/>
      <c r="BC1207" s="4">
        <v>40</v>
      </c>
      <c r="BD1207" t="str">
        <f>IF(AND(ADHOC!$G$15="",ADHOC!$S$4=""),"",IF(ADHOC!$G$15&lt;&gt;"",IF(ADHOC!$G$15=LEFT(Domein!$AS1207,LEN(ADHOC!$G$15)),MAX(Domein!BD$1:'Domein'!BD1206)+1,""),IF(ADHOC!$S$4=LEFT(Domein!$AS1207,LEN(ADHOC!$S$4)),MAX(Domein!BD$1:'Domein'!BD1206)+1,"")))</f>
        <v/>
      </c>
      <c r="BE1207" t="str">
        <f t="shared" si="18"/>
        <v/>
      </c>
    </row>
    <row r="1208" spans="45:57" x14ac:dyDescent="0.2">
      <c r="AS1208" s="4" t="s">
        <v>35049</v>
      </c>
      <c r="AT1208" s="4" t="s">
        <v>35050</v>
      </c>
      <c r="AU1208" s="4" t="s">
        <v>463</v>
      </c>
      <c r="AV1208" s="4" t="s">
        <v>671</v>
      </c>
      <c r="AW1208" s="4" t="s">
        <v>701</v>
      </c>
      <c r="AX1208" s="4"/>
      <c r="AY1208" s="4"/>
      <c r="AZ1208" s="4"/>
      <c r="BA1208" s="4"/>
      <c r="BB1208" s="4"/>
      <c r="BC1208" s="4">
        <v>40</v>
      </c>
      <c r="BD1208" t="str">
        <f>IF(AND(ADHOC!$G$15="",ADHOC!$S$4=""),"",IF(ADHOC!$G$15&lt;&gt;"",IF(ADHOC!$G$15=LEFT(Domein!$AS1208,LEN(ADHOC!$G$15)),MAX(Domein!BD$1:'Domein'!BD1207)+1,""),IF(ADHOC!$S$4=LEFT(Domein!$AS1208,LEN(ADHOC!$S$4)),MAX(Domein!BD$1:'Domein'!BD1207)+1,"")))</f>
        <v/>
      </c>
      <c r="BE1208" t="str">
        <f t="shared" si="18"/>
        <v/>
      </c>
    </row>
    <row r="1209" spans="45:57" x14ac:dyDescent="0.2">
      <c r="AS1209" s="4" t="s">
        <v>8447</v>
      </c>
      <c r="AT1209" s="4" t="s">
        <v>12373</v>
      </c>
      <c r="AU1209" s="4" t="s">
        <v>456</v>
      </c>
      <c r="AV1209" s="4" t="s">
        <v>671</v>
      </c>
      <c r="AW1209" s="4" t="s">
        <v>701</v>
      </c>
      <c r="AX1209" s="4"/>
      <c r="AY1209" s="4"/>
      <c r="AZ1209" s="4"/>
      <c r="BA1209" s="4"/>
      <c r="BB1209" s="4"/>
      <c r="BC1209" s="4">
        <v>40</v>
      </c>
      <c r="BD1209" t="str">
        <f>IF(AND(ADHOC!$G$15="",ADHOC!$S$4=""),"",IF(ADHOC!$G$15&lt;&gt;"",IF(ADHOC!$G$15=LEFT(Domein!$AS1209,LEN(ADHOC!$G$15)),MAX(Domein!BD$1:'Domein'!BD1208)+1,""),IF(ADHOC!$S$4=LEFT(Domein!$AS1209,LEN(ADHOC!$S$4)),MAX(Domein!BD$1:'Domein'!BD1208)+1,"")))</f>
        <v/>
      </c>
      <c r="BE1209" t="str">
        <f t="shared" si="18"/>
        <v/>
      </c>
    </row>
    <row r="1210" spans="45:57" x14ac:dyDescent="0.2">
      <c r="AS1210" s="4" t="s">
        <v>8448</v>
      </c>
      <c r="AT1210" s="4" t="s">
        <v>12374</v>
      </c>
      <c r="AU1210" s="4" t="s">
        <v>456</v>
      </c>
      <c r="AV1210" s="4" t="s">
        <v>671</v>
      </c>
      <c r="AW1210" s="4" t="s">
        <v>701</v>
      </c>
      <c r="AX1210" s="4"/>
      <c r="AY1210" s="4"/>
      <c r="AZ1210" s="4"/>
      <c r="BA1210" s="4"/>
      <c r="BB1210" s="4"/>
      <c r="BC1210" s="4">
        <v>40</v>
      </c>
      <c r="BD1210" t="str">
        <f>IF(AND(ADHOC!$G$15="",ADHOC!$S$4=""),"",IF(ADHOC!$G$15&lt;&gt;"",IF(ADHOC!$G$15=LEFT(Domein!$AS1210,LEN(ADHOC!$G$15)),MAX(Domein!BD$1:'Domein'!BD1209)+1,""),IF(ADHOC!$S$4=LEFT(Domein!$AS1210,LEN(ADHOC!$S$4)),MAX(Domein!BD$1:'Domein'!BD1209)+1,"")))</f>
        <v/>
      </c>
      <c r="BE1210" t="str">
        <f t="shared" si="18"/>
        <v/>
      </c>
    </row>
    <row r="1211" spans="45:57" x14ac:dyDescent="0.2">
      <c r="AS1211" s="4" t="s">
        <v>16733</v>
      </c>
      <c r="AT1211" s="4" t="s">
        <v>16734</v>
      </c>
      <c r="AU1211" s="4" t="s">
        <v>456</v>
      </c>
      <c r="AV1211" s="4" t="s">
        <v>671</v>
      </c>
      <c r="AW1211" s="4" t="s">
        <v>701</v>
      </c>
      <c r="AX1211" s="4"/>
      <c r="AY1211" s="4"/>
      <c r="AZ1211" s="4"/>
      <c r="BA1211" s="4"/>
      <c r="BB1211" s="4"/>
      <c r="BC1211" s="4">
        <v>40</v>
      </c>
      <c r="BD1211" t="str">
        <f>IF(AND(ADHOC!$G$15="",ADHOC!$S$4=""),"",IF(ADHOC!$G$15&lt;&gt;"",IF(ADHOC!$G$15=LEFT(Domein!$AS1211,LEN(ADHOC!$G$15)),MAX(Domein!BD$1:'Domein'!BD1210)+1,""),IF(ADHOC!$S$4=LEFT(Domein!$AS1211,LEN(ADHOC!$S$4)),MAX(Domein!BD$1:'Domein'!BD1210)+1,"")))</f>
        <v/>
      </c>
      <c r="BE1211" t="str">
        <f t="shared" si="18"/>
        <v/>
      </c>
    </row>
    <row r="1212" spans="45:57" x14ac:dyDescent="0.2">
      <c r="AS1212" s="4" t="s">
        <v>16735</v>
      </c>
      <c r="AT1212" s="4" t="s">
        <v>16736</v>
      </c>
      <c r="AU1212" s="4" t="s">
        <v>456</v>
      </c>
      <c r="AV1212" s="4" t="s">
        <v>671</v>
      </c>
      <c r="AW1212" s="4" t="s">
        <v>701</v>
      </c>
      <c r="AX1212" s="4"/>
      <c r="AY1212" s="4"/>
      <c r="AZ1212" s="4"/>
      <c r="BA1212" s="4"/>
      <c r="BB1212" s="4"/>
      <c r="BC1212" s="4">
        <v>40</v>
      </c>
      <c r="BD1212" t="str">
        <f>IF(AND(ADHOC!$G$15="",ADHOC!$S$4=""),"",IF(ADHOC!$G$15&lt;&gt;"",IF(ADHOC!$G$15=LEFT(Domein!$AS1212,LEN(ADHOC!$G$15)),MAX(Domein!BD$1:'Domein'!BD1211)+1,""),IF(ADHOC!$S$4=LEFT(Domein!$AS1212,LEN(ADHOC!$S$4)),MAX(Domein!BD$1:'Domein'!BD1211)+1,"")))</f>
        <v/>
      </c>
      <c r="BE1212" t="str">
        <f t="shared" si="18"/>
        <v/>
      </c>
    </row>
    <row r="1213" spans="45:57" x14ac:dyDescent="0.2">
      <c r="AS1213" s="4" t="s">
        <v>11107</v>
      </c>
      <c r="AT1213" s="4" t="s">
        <v>12373</v>
      </c>
      <c r="AU1213" s="4" t="s">
        <v>456</v>
      </c>
      <c r="AV1213" s="4" t="s">
        <v>671</v>
      </c>
      <c r="AW1213" s="4" t="s">
        <v>701</v>
      </c>
      <c r="AX1213" s="4"/>
      <c r="AY1213" s="4"/>
      <c r="AZ1213" s="4"/>
      <c r="BA1213" s="4"/>
      <c r="BB1213" s="4"/>
      <c r="BC1213" s="4">
        <v>40</v>
      </c>
      <c r="BD1213" t="str">
        <f>IF(AND(ADHOC!$G$15="",ADHOC!$S$4=""),"",IF(ADHOC!$G$15&lt;&gt;"",IF(ADHOC!$G$15=LEFT(Domein!$AS1213,LEN(ADHOC!$G$15)),MAX(Domein!BD$1:'Domein'!BD1212)+1,""),IF(ADHOC!$S$4=LEFT(Domein!$AS1213,LEN(ADHOC!$S$4)),MAX(Domein!BD$1:'Domein'!BD1212)+1,"")))</f>
        <v/>
      </c>
      <c r="BE1213" t="str">
        <f t="shared" si="18"/>
        <v/>
      </c>
    </row>
    <row r="1214" spans="45:57" x14ac:dyDescent="0.2">
      <c r="AS1214" s="4" t="s">
        <v>16300</v>
      </c>
      <c r="AT1214" s="4" t="s">
        <v>16301</v>
      </c>
      <c r="AU1214" s="4" t="s">
        <v>456</v>
      </c>
      <c r="AV1214" s="4" t="s">
        <v>671</v>
      </c>
      <c r="AW1214" s="4" t="s">
        <v>701</v>
      </c>
      <c r="AX1214" s="4"/>
      <c r="AY1214" s="4"/>
      <c r="AZ1214" s="4"/>
      <c r="BA1214" s="4"/>
      <c r="BB1214" s="4"/>
      <c r="BC1214" s="4">
        <v>40</v>
      </c>
      <c r="BD1214" t="str">
        <f>IF(AND(ADHOC!$G$15="",ADHOC!$S$4=""),"",IF(ADHOC!$G$15&lt;&gt;"",IF(ADHOC!$G$15=LEFT(Domein!$AS1214,LEN(ADHOC!$G$15)),MAX(Domein!BD$1:'Domein'!BD1213)+1,""),IF(ADHOC!$S$4=LEFT(Domein!$AS1214,LEN(ADHOC!$S$4)),MAX(Domein!BD$1:'Domein'!BD1213)+1,"")))</f>
        <v/>
      </c>
      <c r="BE1214" t="str">
        <f t="shared" si="18"/>
        <v/>
      </c>
    </row>
    <row r="1215" spans="45:57" x14ac:dyDescent="0.2">
      <c r="AS1215" s="4" t="s">
        <v>16574</v>
      </c>
      <c r="AT1215" s="4" t="s">
        <v>16575</v>
      </c>
      <c r="AU1215" s="4" t="s">
        <v>456</v>
      </c>
      <c r="AV1215" s="4" t="s">
        <v>671</v>
      </c>
      <c r="AW1215" s="4" t="s">
        <v>701</v>
      </c>
      <c r="AX1215" s="4"/>
      <c r="AY1215" s="4"/>
      <c r="AZ1215" s="4"/>
      <c r="BA1215" s="4"/>
      <c r="BB1215" s="4"/>
      <c r="BC1215" s="4">
        <v>40</v>
      </c>
      <c r="BD1215" t="str">
        <f>IF(AND(ADHOC!$G$15="",ADHOC!$S$4=""),"",IF(ADHOC!$G$15&lt;&gt;"",IF(ADHOC!$G$15=LEFT(Domein!$AS1215,LEN(ADHOC!$G$15)),MAX(Domein!BD$1:'Domein'!BD1214)+1,""),IF(ADHOC!$S$4=LEFT(Domein!$AS1215,LEN(ADHOC!$S$4)),MAX(Domein!BD$1:'Domein'!BD1214)+1,"")))</f>
        <v/>
      </c>
      <c r="BE1215" t="str">
        <f t="shared" si="18"/>
        <v/>
      </c>
    </row>
    <row r="1216" spans="45:57" x14ac:dyDescent="0.2">
      <c r="AS1216" s="4" t="s">
        <v>11064</v>
      </c>
      <c r="AT1216" s="4" t="s">
        <v>11065</v>
      </c>
      <c r="AU1216" s="4" t="s">
        <v>456</v>
      </c>
      <c r="AV1216" s="4" t="s">
        <v>671</v>
      </c>
      <c r="AW1216" s="4" t="s">
        <v>701</v>
      </c>
      <c r="AX1216" s="4"/>
      <c r="AY1216" s="4"/>
      <c r="AZ1216" s="4"/>
      <c r="BA1216" s="4"/>
      <c r="BB1216" s="4"/>
      <c r="BC1216" s="4">
        <v>40</v>
      </c>
      <c r="BD1216" t="str">
        <f>IF(AND(ADHOC!$G$15="",ADHOC!$S$4=""),"",IF(ADHOC!$G$15&lt;&gt;"",IF(ADHOC!$G$15=LEFT(Domein!$AS1216,LEN(ADHOC!$G$15)),MAX(Domein!BD$1:'Domein'!BD1215)+1,""),IF(ADHOC!$S$4=LEFT(Domein!$AS1216,LEN(ADHOC!$S$4)),MAX(Domein!BD$1:'Domein'!BD1215)+1,"")))</f>
        <v/>
      </c>
      <c r="BE1216" t="str">
        <f t="shared" si="18"/>
        <v/>
      </c>
    </row>
    <row r="1217" spans="45:57" x14ac:dyDescent="0.2">
      <c r="AS1217" s="4" t="s">
        <v>1445</v>
      </c>
      <c r="AT1217" s="4" t="s">
        <v>8670</v>
      </c>
      <c r="AU1217" s="4" t="s">
        <v>459</v>
      </c>
      <c r="AV1217" s="4" t="s">
        <v>671</v>
      </c>
      <c r="AW1217" s="4" t="s">
        <v>701</v>
      </c>
      <c r="AX1217" s="4"/>
      <c r="AY1217" s="4"/>
      <c r="AZ1217" s="4"/>
      <c r="BA1217" s="4"/>
      <c r="BB1217" s="4"/>
      <c r="BC1217" s="4">
        <v>40</v>
      </c>
      <c r="BD1217" t="str">
        <f>IF(AND(ADHOC!$G$15="",ADHOC!$S$4=""),"",IF(ADHOC!$G$15&lt;&gt;"",IF(ADHOC!$G$15=LEFT(Domein!$AS1217,LEN(ADHOC!$G$15)),MAX(Domein!BD$1:'Domein'!BD1216)+1,""),IF(ADHOC!$S$4=LEFT(Domein!$AS1217,LEN(ADHOC!$S$4)),MAX(Domein!BD$1:'Domein'!BD1216)+1,"")))</f>
        <v/>
      </c>
      <c r="BE1217" t="str">
        <f t="shared" si="18"/>
        <v/>
      </c>
    </row>
    <row r="1218" spans="45:57" x14ac:dyDescent="0.2">
      <c r="AS1218" s="4" t="s">
        <v>36423</v>
      </c>
      <c r="AT1218" s="4" t="s">
        <v>36424</v>
      </c>
      <c r="AU1218" s="4" t="s">
        <v>456</v>
      </c>
      <c r="AV1218" s="4" t="s">
        <v>671</v>
      </c>
      <c r="AW1218" s="4" t="s">
        <v>701</v>
      </c>
      <c r="AX1218" s="4"/>
      <c r="AY1218" s="4"/>
      <c r="AZ1218" s="4"/>
      <c r="BA1218" s="4"/>
      <c r="BB1218" s="4"/>
      <c r="BC1218" s="4">
        <v>40</v>
      </c>
      <c r="BD1218" t="str">
        <f>IF(AND(ADHOC!$G$15="",ADHOC!$S$4=""),"",IF(ADHOC!$G$15&lt;&gt;"",IF(ADHOC!$G$15=LEFT(Domein!$AS1218,LEN(ADHOC!$G$15)),MAX(Domein!BD$1:'Domein'!BD1217)+1,""),IF(ADHOC!$S$4=LEFT(Domein!$AS1218,LEN(ADHOC!$S$4)),MAX(Domein!BD$1:'Domein'!BD1217)+1,"")))</f>
        <v/>
      </c>
      <c r="BE1218" t="str">
        <f t="shared" si="18"/>
        <v/>
      </c>
    </row>
    <row r="1219" spans="45:57" x14ac:dyDescent="0.2">
      <c r="AS1219" s="4" t="s">
        <v>33367</v>
      </c>
      <c r="AT1219" s="4" t="s">
        <v>33368</v>
      </c>
      <c r="AU1219" s="4" t="s">
        <v>456</v>
      </c>
      <c r="AV1219" s="4" t="s">
        <v>671</v>
      </c>
      <c r="AW1219" s="4" t="s">
        <v>701</v>
      </c>
      <c r="AX1219" s="4"/>
      <c r="AY1219" s="4"/>
      <c r="AZ1219" s="4"/>
      <c r="BA1219" s="4"/>
      <c r="BB1219" s="4"/>
      <c r="BC1219" s="4">
        <v>40</v>
      </c>
      <c r="BD1219" t="str">
        <f>IF(AND(ADHOC!$G$15="",ADHOC!$S$4=""),"",IF(ADHOC!$G$15&lt;&gt;"",IF(ADHOC!$G$15=LEFT(Domein!$AS1219,LEN(ADHOC!$G$15)),MAX(Domein!BD$1:'Domein'!BD1218)+1,""),IF(ADHOC!$S$4=LEFT(Domein!$AS1219,LEN(ADHOC!$S$4)),MAX(Domein!BD$1:'Domein'!BD1218)+1,"")))</f>
        <v/>
      </c>
      <c r="BE1219" t="str">
        <f t="shared" ref="BE1219:BE1282" si="19">IFERROR(INDEX($AS$2:$AS$11500,MATCH(ROW()-ROW($BE$1),$BD$2:$BD$11500,0)),"")</f>
        <v/>
      </c>
    </row>
    <row r="1220" spans="45:57" x14ac:dyDescent="0.2">
      <c r="AS1220" s="4" t="s">
        <v>21452</v>
      </c>
      <c r="AT1220" s="4" t="s">
        <v>21453</v>
      </c>
      <c r="AU1220" s="4" t="s">
        <v>456</v>
      </c>
      <c r="AV1220" s="4" t="s">
        <v>671</v>
      </c>
      <c r="AW1220" s="4" t="s">
        <v>701</v>
      </c>
      <c r="AX1220" s="4"/>
      <c r="AY1220" s="4"/>
      <c r="AZ1220" s="4"/>
      <c r="BA1220" s="4"/>
      <c r="BB1220" s="4"/>
      <c r="BC1220" s="4">
        <v>40</v>
      </c>
      <c r="BD1220" t="str">
        <f>IF(AND(ADHOC!$G$15="",ADHOC!$S$4=""),"",IF(ADHOC!$G$15&lt;&gt;"",IF(ADHOC!$G$15=LEFT(Domein!$AS1220,LEN(ADHOC!$G$15)),MAX(Domein!BD$1:'Domein'!BD1219)+1,""),IF(ADHOC!$S$4=LEFT(Domein!$AS1220,LEN(ADHOC!$S$4)),MAX(Domein!BD$1:'Domein'!BD1219)+1,"")))</f>
        <v/>
      </c>
      <c r="BE1220" t="str">
        <f t="shared" si="19"/>
        <v/>
      </c>
    </row>
    <row r="1221" spans="45:57" x14ac:dyDescent="0.2">
      <c r="AS1221" s="4" t="s">
        <v>14446</v>
      </c>
      <c r="AT1221" s="4" t="s">
        <v>14447</v>
      </c>
      <c r="AU1221" s="4" t="s">
        <v>456</v>
      </c>
      <c r="AV1221" s="4" t="s">
        <v>671</v>
      </c>
      <c r="AW1221" s="4" t="s">
        <v>701</v>
      </c>
      <c r="AX1221" s="4"/>
      <c r="AY1221" s="4"/>
      <c r="AZ1221" s="4"/>
      <c r="BA1221" s="4"/>
      <c r="BB1221" s="4"/>
      <c r="BC1221" s="4">
        <v>40</v>
      </c>
      <c r="BD1221" t="str">
        <f>IF(AND(ADHOC!$G$15="",ADHOC!$S$4=""),"",IF(ADHOC!$G$15&lt;&gt;"",IF(ADHOC!$G$15=LEFT(Domein!$AS1221,LEN(ADHOC!$G$15)),MAX(Domein!BD$1:'Domein'!BD1220)+1,""),IF(ADHOC!$S$4=LEFT(Domein!$AS1221,LEN(ADHOC!$S$4)),MAX(Domein!BD$1:'Domein'!BD1220)+1,"")))</f>
        <v/>
      </c>
      <c r="BE1221" t="str">
        <f t="shared" si="19"/>
        <v/>
      </c>
    </row>
    <row r="1222" spans="45:57" x14ac:dyDescent="0.2">
      <c r="AS1222" s="4" t="s">
        <v>14448</v>
      </c>
      <c r="AT1222" s="4" t="s">
        <v>14449</v>
      </c>
      <c r="AU1222" s="4" t="s">
        <v>456</v>
      </c>
      <c r="AV1222" s="4" t="s">
        <v>671</v>
      </c>
      <c r="AW1222" s="4" t="s">
        <v>701</v>
      </c>
      <c r="AX1222" s="4"/>
      <c r="AY1222" s="4"/>
      <c r="AZ1222" s="4"/>
      <c r="BA1222" s="4"/>
      <c r="BB1222" s="4"/>
      <c r="BC1222" s="4">
        <v>40</v>
      </c>
      <c r="BD1222" t="str">
        <f>IF(AND(ADHOC!$G$15="",ADHOC!$S$4=""),"",IF(ADHOC!$G$15&lt;&gt;"",IF(ADHOC!$G$15=LEFT(Domein!$AS1222,LEN(ADHOC!$G$15)),MAX(Domein!BD$1:'Domein'!BD1221)+1,""),IF(ADHOC!$S$4=LEFT(Domein!$AS1222,LEN(ADHOC!$S$4)),MAX(Domein!BD$1:'Domein'!BD1221)+1,"")))</f>
        <v/>
      </c>
      <c r="BE1222" t="str">
        <f t="shared" si="19"/>
        <v/>
      </c>
    </row>
    <row r="1223" spans="45:57" x14ac:dyDescent="0.2">
      <c r="AS1223" s="4" t="s">
        <v>32930</v>
      </c>
      <c r="AT1223" s="4" t="s">
        <v>32931</v>
      </c>
      <c r="AU1223" s="4" t="s">
        <v>456</v>
      </c>
      <c r="AV1223" s="4" t="s">
        <v>671</v>
      </c>
      <c r="AW1223" s="4" t="s">
        <v>701</v>
      </c>
      <c r="AX1223" s="4"/>
      <c r="AY1223" s="4"/>
      <c r="AZ1223" s="4"/>
      <c r="BA1223" s="4"/>
      <c r="BB1223" s="4"/>
      <c r="BC1223" s="4">
        <v>40</v>
      </c>
      <c r="BD1223" t="str">
        <f>IF(AND(ADHOC!$G$15="",ADHOC!$S$4=""),"",IF(ADHOC!$G$15&lt;&gt;"",IF(ADHOC!$G$15=LEFT(Domein!$AS1223,LEN(ADHOC!$G$15)),MAX(Domein!BD$1:'Domein'!BD1222)+1,""),IF(ADHOC!$S$4=LEFT(Domein!$AS1223,LEN(ADHOC!$S$4)),MAX(Domein!BD$1:'Domein'!BD1222)+1,"")))</f>
        <v/>
      </c>
      <c r="BE1223" t="str">
        <f t="shared" si="19"/>
        <v/>
      </c>
    </row>
    <row r="1224" spans="45:57" x14ac:dyDescent="0.2">
      <c r="AS1224" s="4" t="s">
        <v>15746</v>
      </c>
      <c r="AT1224" s="4" t="s">
        <v>15747</v>
      </c>
      <c r="AU1224" s="4" t="s">
        <v>463</v>
      </c>
      <c r="AV1224" s="4" t="s">
        <v>671</v>
      </c>
      <c r="AW1224" s="4" t="s">
        <v>701</v>
      </c>
      <c r="AX1224" s="4"/>
      <c r="AY1224" s="4"/>
      <c r="AZ1224" s="4"/>
      <c r="BA1224" s="4"/>
      <c r="BB1224" s="4"/>
      <c r="BC1224" s="4">
        <v>40</v>
      </c>
      <c r="BD1224" t="str">
        <f>IF(AND(ADHOC!$G$15="",ADHOC!$S$4=""),"",IF(ADHOC!$G$15&lt;&gt;"",IF(ADHOC!$G$15=LEFT(Domein!$AS1224,LEN(ADHOC!$G$15)),MAX(Domein!BD$1:'Domein'!BD1223)+1,""),IF(ADHOC!$S$4=LEFT(Domein!$AS1224,LEN(ADHOC!$S$4)),MAX(Domein!BD$1:'Domein'!BD1223)+1,"")))</f>
        <v/>
      </c>
      <c r="BE1224" t="str">
        <f t="shared" si="19"/>
        <v/>
      </c>
    </row>
    <row r="1225" spans="45:57" x14ac:dyDescent="0.2">
      <c r="AS1225" s="4" t="s">
        <v>12640</v>
      </c>
      <c r="AT1225" s="4" t="s">
        <v>35948</v>
      </c>
      <c r="AU1225" s="4" t="s">
        <v>456</v>
      </c>
      <c r="AV1225" s="4" t="s">
        <v>671</v>
      </c>
      <c r="AW1225" s="4" t="s">
        <v>701</v>
      </c>
      <c r="AX1225" s="4"/>
      <c r="AY1225" s="4"/>
      <c r="AZ1225" s="4"/>
      <c r="BA1225" s="4"/>
      <c r="BB1225" s="4"/>
      <c r="BC1225" s="4">
        <v>40</v>
      </c>
      <c r="BD1225" t="str">
        <f>IF(AND(ADHOC!$G$15="",ADHOC!$S$4=""),"",IF(ADHOC!$G$15&lt;&gt;"",IF(ADHOC!$G$15=LEFT(Domein!$AS1225,LEN(ADHOC!$G$15)),MAX(Domein!BD$1:'Domein'!BD1224)+1,""),IF(ADHOC!$S$4=LEFT(Domein!$AS1225,LEN(ADHOC!$S$4)),MAX(Domein!BD$1:'Domein'!BD1224)+1,"")))</f>
        <v/>
      </c>
      <c r="BE1225" t="str">
        <f t="shared" si="19"/>
        <v/>
      </c>
    </row>
    <row r="1226" spans="45:57" x14ac:dyDescent="0.2">
      <c r="AS1226" s="4" t="s">
        <v>8671</v>
      </c>
      <c r="AT1226" s="4" t="s">
        <v>8672</v>
      </c>
      <c r="AU1226" s="4" t="s">
        <v>459</v>
      </c>
      <c r="AV1226" s="4" t="s">
        <v>671</v>
      </c>
      <c r="AW1226" s="4" t="s">
        <v>701</v>
      </c>
      <c r="AX1226" s="4"/>
      <c r="AY1226" s="4"/>
      <c r="AZ1226" s="4"/>
      <c r="BA1226" s="4"/>
      <c r="BB1226" s="4"/>
      <c r="BC1226" s="4">
        <v>40</v>
      </c>
      <c r="BD1226" t="str">
        <f>IF(AND(ADHOC!$G$15="",ADHOC!$S$4=""),"",IF(ADHOC!$G$15&lt;&gt;"",IF(ADHOC!$G$15=LEFT(Domein!$AS1226,LEN(ADHOC!$G$15)),MAX(Domein!BD$1:'Domein'!BD1225)+1,""),IF(ADHOC!$S$4=LEFT(Domein!$AS1226,LEN(ADHOC!$S$4)),MAX(Domein!BD$1:'Domein'!BD1225)+1,"")))</f>
        <v/>
      </c>
      <c r="BE1226" t="str">
        <f t="shared" si="19"/>
        <v/>
      </c>
    </row>
    <row r="1227" spans="45:57" x14ac:dyDescent="0.2">
      <c r="AS1227" s="4" t="s">
        <v>16576</v>
      </c>
      <c r="AT1227" s="4" t="s">
        <v>16577</v>
      </c>
      <c r="AU1227" s="4" t="s">
        <v>456</v>
      </c>
      <c r="AV1227" s="4" t="s">
        <v>671</v>
      </c>
      <c r="AW1227" s="4" t="s">
        <v>701</v>
      </c>
      <c r="AX1227" s="4"/>
      <c r="AY1227" s="4"/>
      <c r="AZ1227" s="4"/>
      <c r="BA1227" s="4"/>
      <c r="BB1227" s="4"/>
      <c r="BC1227" s="4">
        <v>40</v>
      </c>
      <c r="BD1227" t="str">
        <f>IF(AND(ADHOC!$G$15="",ADHOC!$S$4=""),"",IF(ADHOC!$G$15&lt;&gt;"",IF(ADHOC!$G$15=LEFT(Domein!$AS1227,LEN(ADHOC!$G$15)),MAX(Domein!BD$1:'Domein'!BD1226)+1,""),IF(ADHOC!$S$4=LEFT(Domein!$AS1227,LEN(ADHOC!$S$4)),MAX(Domein!BD$1:'Domein'!BD1226)+1,"")))</f>
        <v/>
      </c>
      <c r="BE1227" t="str">
        <f t="shared" si="19"/>
        <v/>
      </c>
    </row>
    <row r="1228" spans="45:57" x14ac:dyDescent="0.2">
      <c r="AS1228" s="4" t="s">
        <v>12375</v>
      </c>
      <c r="AT1228" s="4" t="s">
        <v>12376</v>
      </c>
      <c r="AU1228" s="4" t="s">
        <v>456</v>
      </c>
      <c r="AV1228" s="4" t="s">
        <v>671</v>
      </c>
      <c r="AW1228" s="4" t="s">
        <v>701</v>
      </c>
      <c r="AX1228" s="4"/>
      <c r="AY1228" s="4"/>
      <c r="AZ1228" s="4"/>
      <c r="BA1228" s="4"/>
      <c r="BB1228" s="4"/>
      <c r="BC1228" s="4">
        <v>40</v>
      </c>
      <c r="BD1228" t="str">
        <f>IF(AND(ADHOC!$G$15="",ADHOC!$S$4=""),"",IF(ADHOC!$G$15&lt;&gt;"",IF(ADHOC!$G$15=LEFT(Domein!$AS1228,LEN(ADHOC!$G$15)),MAX(Domein!BD$1:'Domein'!BD1227)+1,""),IF(ADHOC!$S$4=LEFT(Domein!$AS1228,LEN(ADHOC!$S$4)),MAX(Domein!BD$1:'Domein'!BD1227)+1,"")))</f>
        <v/>
      </c>
      <c r="BE1228" t="str">
        <f t="shared" si="19"/>
        <v/>
      </c>
    </row>
    <row r="1229" spans="45:57" x14ac:dyDescent="0.2">
      <c r="AS1229" s="4" t="s">
        <v>16093</v>
      </c>
      <c r="AT1229" s="4" t="s">
        <v>16094</v>
      </c>
      <c r="AU1229" s="4" t="s">
        <v>456</v>
      </c>
      <c r="AV1229" s="4" t="s">
        <v>671</v>
      </c>
      <c r="AW1229" s="4" t="s">
        <v>724</v>
      </c>
      <c r="AX1229" s="4"/>
      <c r="AY1229" s="4"/>
      <c r="AZ1229" s="4"/>
      <c r="BA1229" s="4"/>
      <c r="BB1229" s="4"/>
      <c r="BC1229" s="4">
        <v>40</v>
      </c>
      <c r="BD1229" t="str">
        <f>IF(AND(ADHOC!$G$15="",ADHOC!$S$4=""),"",IF(ADHOC!$G$15&lt;&gt;"",IF(ADHOC!$G$15=LEFT(Domein!$AS1229,LEN(ADHOC!$G$15)),MAX(Domein!BD$1:'Domein'!BD1228)+1,""),IF(ADHOC!$S$4=LEFT(Domein!$AS1229,LEN(ADHOC!$S$4)),MAX(Domein!BD$1:'Domein'!BD1228)+1,"")))</f>
        <v/>
      </c>
      <c r="BE1229" t="str">
        <f t="shared" si="19"/>
        <v/>
      </c>
    </row>
    <row r="1230" spans="45:57" x14ac:dyDescent="0.2">
      <c r="AS1230" s="4" t="s">
        <v>12641</v>
      </c>
      <c r="AT1230" s="4" t="s">
        <v>10843</v>
      </c>
      <c r="AU1230" s="4" t="s">
        <v>456</v>
      </c>
      <c r="AV1230" s="4" t="s">
        <v>671</v>
      </c>
      <c r="AW1230" s="4" t="s">
        <v>701</v>
      </c>
      <c r="AX1230" s="4"/>
      <c r="AY1230" s="4"/>
      <c r="AZ1230" s="4"/>
      <c r="BA1230" s="4"/>
      <c r="BB1230" s="4"/>
      <c r="BC1230" s="4">
        <v>40</v>
      </c>
      <c r="BD1230" t="str">
        <f>IF(AND(ADHOC!$G$15="",ADHOC!$S$4=""),"",IF(ADHOC!$G$15&lt;&gt;"",IF(ADHOC!$G$15=LEFT(Domein!$AS1230,LEN(ADHOC!$G$15)),MAX(Domein!BD$1:'Domein'!BD1229)+1,""),IF(ADHOC!$S$4=LEFT(Domein!$AS1230,LEN(ADHOC!$S$4)),MAX(Domein!BD$1:'Domein'!BD1229)+1,"")))</f>
        <v/>
      </c>
      <c r="BE1230" t="str">
        <f t="shared" si="19"/>
        <v/>
      </c>
    </row>
    <row r="1231" spans="45:57" x14ac:dyDescent="0.2">
      <c r="AS1231" s="4" t="s">
        <v>1446</v>
      </c>
      <c r="AT1231" s="4" t="s">
        <v>12377</v>
      </c>
      <c r="AU1231" s="4" t="s">
        <v>459</v>
      </c>
      <c r="AV1231" s="4" t="s">
        <v>671</v>
      </c>
      <c r="AW1231" s="4" t="s">
        <v>701</v>
      </c>
      <c r="AX1231" s="4"/>
      <c r="AY1231" s="4"/>
      <c r="AZ1231" s="4"/>
      <c r="BA1231" s="4"/>
      <c r="BB1231" s="4"/>
      <c r="BC1231" s="4">
        <v>40</v>
      </c>
      <c r="BD1231" t="str">
        <f>IF(AND(ADHOC!$G$15="",ADHOC!$S$4=""),"",IF(ADHOC!$G$15&lt;&gt;"",IF(ADHOC!$G$15=LEFT(Domein!$AS1231,LEN(ADHOC!$G$15)),MAX(Domein!BD$1:'Domein'!BD1230)+1,""),IF(ADHOC!$S$4=LEFT(Domein!$AS1231,LEN(ADHOC!$S$4)),MAX(Domein!BD$1:'Domein'!BD1230)+1,"")))</f>
        <v/>
      </c>
      <c r="BE1231" t="str">
        <f t="shared" si="19"/>
        <v/>
      </c>
    </row>
    <row r="1232" spans="45:57" x14ac:dyDescent="0.2">
      <c r="AS1232" s="4" t="s">
        <v>10865</v>
      </c>
      <c r="AT1232" s="4" t="s">
        <v>10866</v>
      </c>
      <c r="AU1232" s="4" t="s">
        <v>456</v>
      </c>
      <c r="AV1232" s="4" t="s">
        <v>671</v>
      </c>
      <c r="AW1232" s="4" t="s">
        <v>701</v>
      </c>
      <c r="AX1232" s="4"/>
      <c r="AY1232" s="4"/>
      <c r="AZ1232" s="4"/>
      <c r="BA1232" s="4"/>
      <c r="BB1232" s="4"/>
      <c r="BC1232" s="4">
        <v>40</v>
      </c>
      <c r="BD1232" t="str">
        <f>IF(AND(ADHOC!$G$15="",ADHOC!$S$4=""),"",IF(ADHOC!$G$15&lt;&gt;"",IF(ADHOC!$G$15=LEFT(Domein!$AS1232,LEN(ADHOC!$G$15)),MAX(Domein!BD$1:'Domein'!BD1231)+1,""),IF(ADHOC!$S$4=LEFT(Domein!$AS1232,LEN(ADHOC!$S$4)),MAX(Domein!BD$1:'Domein'!BD1231)+1,"")))</f>
        <v/>
      </c>
      <c r="BE1232" t="str">
        <f t="shared" si="19"/>
        <v/>
      </c>
    </row>
    <row r="1233" spans="45:57" x14ac:dyDescent="0.2">
      <c r="AS1233" s="4" t="s">
        <v>12567</v>
      </c>
      <c r="AT1233" s="4" t="s">
        <v>12568</v>
      </c>
      <c r="AU1233" s="4" t="s">
        <v>456</v>
      </c>
      <c r="AV1233" s="4" t="s">
        <v>671</v>
      </c>
      <c r="AW1233" s="4" t="s">
        <v>701</v>
      </c>
      <c r="AX1233" s="4"/>
      <c r="AY1233" s="4"/>
      <c r="AZ1233" s="4"/>
      <c r="BA1233" s="4"/>
      <c r="BB1233" s="4"/>
      <c r="BC1233" s="4">
        <v>40</v>
      </c>
      <c r="BD1233" t="str">
        <f>IF(AND(ADHOC!$G$15="",ADHOC!$S$4=""),"",IF(ADHOC!$G$15&lt;&gt;"",IF(ADHOC!$G$15=LEFT(Domein!$AS1233,LEN(ADHOC!$G$15)),MAX(Domein!BD$1:'Domein'!BD1232)+1,""),IF(ADHOC!$S$4=LEFT(Domein!$AS1233,LEN(ADHOC!$S$4)),MAX(Domein!BD$1:'Domein'!BD1232)+1,"")))</f>
        <v/>
      </c>
      <c r="BE1233" t="str">
        <f t="shared" si="19"/>
        <v/>
      </c>
    </row>
    <row r="1234" spans="45:57" x14ac:dyDescent="0.2">
      <c r="AS1234" s="4" t="s">
        <v>12569</v>
      </c>
      <c r="AT1234" s="4" t="s">
        <v>12570</v>
      </c>
      <c r="AU1234" s="4" t="s">
        <v>456</v>
      </c>
      <c r="AV1234" s="4" t="s">
        <v>671</v>
      </c>
      <c r="AW1234" s="4" t="s">
        <v>701</v>
      </c>
      <c r="AX1234" s="4"/>
      <c r="AY1234" s="4"/>
      <c r="AZ1234" s="4"/>
      <c r="BA1234" s="4"/>
      <c r="BB1234" s="4"/>
      <c r="BC1234" s="4">
        <v>40</v>
      </c>
      <c r="BD1234" t="str">
        <f>IF(AND(ADHOC!$G$15="",ADHOC!$S$4=""),"",IF(ADHOC!$G$15&lt;&gt;"",IF(ADHOC!$G$15=LEFT(Domein!$AS1234,LEN(ADHOC!$G$15)),MAX(Domein!BD$1:'Domein'!BD1233)+1,""),IF(ADHOC!$S$4=LEFT(Domein!$AS1234,LEN(ADHOC!$S$4)),MAX(Domein!BD$1:'Domein'!BD1233)+1,"")))</f>
        <v/>
      </c>
      <c r="BE1234" t="str">
        <f t="shared" si="19"/>
        <v/>
      </c>
    </row>
    <row r="1235" spans="45:57" x14ac:dyDescent="0.2">
      <c r="AS1235" s="4" t="s">
        <v>37036</v>
      </c>
      <c r="AT1235" s="4" t="s">
        <v>37037</v>
      </c>
      <c r="AU1235" s="4" t="s">
        <v>456</v>
      </c>
      <c r="AV1235" s="4" t="s">
        <v>679</v>
      </c>
      <c r="AW1235" s="4" t="s">
        <v>724</v>
      </c>
      <c r="AX1235" s="4"/>
      <c r="AY1235" s="4">
        <v>178628</v>
      </c>
      <c r="AZ1235" s="4">
        <v>442341</v>
      </c>
      <c r="BA1235" s="4" t="s">
        <v>37038</v>
      </c>
      <c r="BB1235" s="4" t="s">
        <v>37039</v>
      </c>
      <c r="BC1235" s="4">
        <v>40</v>
      </c>
      <c r="BD1235" t="str">
        <f>IF(AND(ADHOC!$G$15="",ADHOC!$S$4=""),"",IF(ADHOC!$G$15&lt;&gt;"",IF(ADHOC!$G$15=LEFT(Domein!$AS1235,LEN(ADHOC!$G$15)),MAX(Domein!BD$1:'Domein'!BD1234)+1,""),IF(ADHOC!$S$4=LEFT(Domein!$AS1235,LEN(ADHOC!$S$4)),MAX(Domein!BD$1:'Domein'!BD1234)+1,"")))</f>
        <v/>
      </c>
      <c r="BE1235" t="str">
        <f t="shared" si="19"/>
        <v/>
      </c>
    </row>
    <row r="1236" spans="45:57" x14ac:dyDescent="0.2">
      <c r="AS1236" s="4" t="s">
        <v>37040</v>
      </c>
      <c r="AT1236" s="4" t="s">
        <v>37041</v>
      </c>
      <c r="AU1236" s="4" t="s">
        <v>456</v>
      </c>
      <c r="AV1236" s="4" t="s">
        <v>679</v>
      </c>
      <c r="AW1236" s="4" t="s">
        <v>724</v>
      </c>
      <c r="AX1236" s="4"/>
      <c r="AY1236" s="4">
        <v>179155</v>
      </c>
      <c r="AZ1236" s="4">
        <v>442699</v>
      </c>
      <c r="BA1236" s="4" t="s">
        <v>37042</v>
      </c>
      <c r="BB1236" s="4" t="s">
        <v>37043</v>
      </c>
      <c r="BC1236" s="4">
        <v>40</v>
      </c>
      <c r="BD1236" t="str">
        <f>IF(AND(ADHOC!$G$15="",ADHOC!$S$4=""),"",IF(ADHOC!$G$15&lt;&gt;"",IF(ADHOC!$G$15=LEFT(Domein!$AS1236,LEN(ADHOC!$G$15)),MAX(Domein!BD$1:'Domein'!BD1235)+1,""),IF(ADHOC!$S$4=LEFT(Domein!$AS1236,LEN(ADHOC!$S$4)),MAX(Domein!BD$1:'Domein'!BD1235)+1,"")))</f>
        <v/>
      </c>
      <c r="BE1236" t="str">
        <f t="shared" si="19"/>
        <v/>
      </c>
    </row>
    <row r="1237" spans="45:57" x14ac:dyDescent="0.2">
      <c r="AS1237" s="4" t="s">
        <v>37044</v>
      </c>
      <c r="AT1237" s="4" t="s">
        <v>37045</v>
      </c>
      <c r="AU1237" s="4" t="s">
        <v>456</v>
      </c>
      <c r="AV1237" s="4" t="s">
        <v>679</v>
      </c>
      <c r="AW1237" s="4" t="s">
        <v>724</v>
      </c>
      <c r="AX1237" s="4"/>
      <c r="AY1237" s="4">
        <v>156012</v>
      </c>
      <c r="AZ1237" s="4">
        <v>458451</v>
      </c>
      <c r="BA1237" s="4" t="s">
        <v>37046</v>
      </c>
      <c r="BB1237" s="4" t="s">
        <v>37047</v>
      </c>
      <c r="BC1237" s="4">
        <v>40</v>
      </c>
      <c r="BD1237" t="str">
        <f>IF(AND(ADHOC!$G$15="",ADHOC!$S$4=""),"",IF(ADHOC!$G$15&lt;&gt;"",IF(ADHOC!$G$15=LEFT(Domein!$AS1237,LEN(ADHOC!$G$15)),MAX(Domein!BD$1:'Domein'!BD1236)+1,""),IF(ADHOC!$S$4=LEFT(Domein!$AS1237,LEN(ADHOC!$S$4)),MAX(Domein!BD$1:'Domein'!BD1236)+1,"")))</f>
        <v/>
      </c>
      <c r="BE1237" t="str">
        <f t="shared" si="19"/>
        <v/>
      </c>
    </row>
    <row r="1238" spans="45:57" x14ac:dyDescent="0.2">
      <c r="AS1238" s="4" t="s">
        <v>35390</v>
      </c>
      <c r="AT1238" s="4" t="s">
        <v>35391</v>
      </c>
      <c r="AU1238" s="4" t="s">
        <v>463</v>
      </c>
      <c r="AV1238" s="4" t="s">
        <v>671</v>
      </c>
      <c r="AW1238" s="4" t="s">
        <v>701</v>
      </c>
      <c r="AX1238" s="4"/>
      <c r="AY1238" s="4"/>
      <c r="AZ1238" s="4"/>
      <c r="BA1238" s="4"/>
      <c r="BB1238" s="4"/>
      <c r="BC1238" s="4">
        <v>40</v>
      </c>
      <c r="BD1238" t="str">
        <f>IF(AND(ADHOC!$G$15="",ADHOC!$S$4=""),"",IF(ADHOC!$G$15&lt;&gt;"",IF(ADHOC!$G$15=LEFT(Domein!$AS1238,LEN(ADHOC!$G$15)),MAX(Domein!BD$1:'Domein'!BD1237)+1,""),IF(ADHOC!$S$4=LEFT(Domein!$AS1238,LEN(ADHOC!$S$4)),MAX(Domein!BD$1:'Domein'!BD1237)+1,"")))</f>
        <v/>
      </c>
      <c r="BE1238" t="str">
        <f t="shared" si="19"/>
        <v/>
      </c>
    </row>
    <row r="1239" spans="45:57" x14ac:dyDescent="0.2">
      <c r="AS1239" s="4" t="s">
        <v>13682</v>
      </c>
      <c r="AT1239" s="4" t="s">
        <v>13683</v>
      </c>
      <c r="AU1239" s="4" t="s">
        <v>456</v>
      </c>
      <c r="AV1239" s="4" t="s">
        <v>671</v>
      </c>
      <c r="AW1239" s="4" t="s">
        <v>701</v>
      </c>
      <c r="AX1239" s="4"/>
      <c r="AY1239" s="4"/>
      <c r="AZ1239" s="4"/>
      <c r="BA1239" s="4"/>
      <c r="BB1239" s="4"/>
      <c r="BC1239" s="4">
        <v>40</v>
      </c>
      <c r="BD1239" t="str">
        <f>IF(AND(ADHOC!$G$15="",ADHOC!$S$4=""),"",IF(ADHOC!$G$15&lt;&gt;"",IF(ADHOC!$G$15=LEFT(Domein!$AS1239,LEN(ADHOC!$G$15)),MAX(Domein!BD$1:'Domein'!BD1238)+1,""),IF(ADHOC!$S$4=LEFT(Domein!$AS1239,LEN(ADHOC!$S$4)),MAX(Domein!BD$1:'Domein'!BD1238)+1,"")))</f>
        <v/>
      </c>
      <c r="BE1239" t="str">
        <f t="shared" si="19"/>
        <v/>
      </c>
    </row>
    <row r="1240" spans="45:57" x14ac:dyDescent="0.2">
      <c r="AS1240" s="4" t="s">
        <v>12642</v>
      </c>
      <c r="AT1240" s="4" t="s">
        <v>8673</v>
      </c>
      <c r="AU1240" s="4" t="s">
        <v>456</v>
      </c>
      <c r="AV1240" s="4" t="s">
        <v>671</v>
      </c>
      <c r="AW1240" s="4" t="s">
        <v>701</v>
      </c>
      <c r="AX1240" s="4"/>
      <c r="AY1240" s="4"/>
      <c r="AZ1240" s="4"/>
      <c r="BA1240" s="4"/>
      <c r="BB1240" s="4"/>
      <c r="BC1240" s="4">
        <v>40</v>
      </c>
      <c r="BD1240" t="str">
        <f>IF(AND(ADHOC!$G$15="",ADHOC!$S$4=""),"",IF(ADHOC!$G$15&lt;&gt;"",IF(ADHOC!$G$15=LEFT(Domein!$AS1240,LEN(ADHOC!$G$15)),MAX(Domein!BD$1:'Domein'!BD1239)+1,""),IF(ADHOC!$S$4=LEFT(Domein!$AS1240,LEN(ADHOC!$S$4)),MAX(Domein!BD$1:'Domein'!BD1239)+1,"")))</f>
        <v/>
      </c>
      <c r="BE1240" t="str">
        <f t="shared" si="19"/>
        <v/>
      </c>
    </row>
    <row r="1241" spans="45:57" x14ac:dyDescent="0.2">
      <c r="AS1241" s="4" t="s">
        <v>20998</v>
      </c>
      <c r="AT1241" s="4" t="s">
        <v>20999</v>
      </c>
      <c r="AU1241" s="4" t="s">
        <v>456</v>
      </c>
      <c r="AV1241" s="4" t="s">
        <v>679</v>
      </c>
      <c r="AW1241" s="4" t="s">
        <v>724</v>
      </c>
      <c r="AX1241" s="4"/>
      <c r="AY1241" s="4">
        <v>177302</v>
      </c>
      <c r="AZ1241" s="4">
        <v>479952</v>
      </c>
      <c r="BA1241" s="4" t="s">
        <v>22624</v>
      </c>
      <c r="BB1241" s="4" t="s">
        <v>22625</v>
      </c>
      <c r="BC1241" s="4">
        <v>40</v>
      </c>
      <c r="BD1241" t="str">
        <f>IF(AND(ADHOC!$G$15="",ADHOC!$S$4=""),"",IF(ADHOC!$G$15&lt;&gt;"",IF(ADHOC!$G$15=LEFT(Domein!$AS1241,LEN(ADHOC!$G$15)),MAX(Domein!BD$1:'Domein'!BD1240)+1,""),IF(ADHOC!$S$4=LEFT(Domein!$AS1241,LEN(ADHOC!$S$4)),MAX(Domein!BD$1:'Domein'!BD1240)+1,"")))</f>
        <v/>
      </c>
      <c r="BE1241" t="str">
        <f t="shared" si="19"/>
        <v/>
      </c>
    </row>
    <row r="1242" spans="45:57" x14ac:dyDescent="0.2">
      <c r="AS1242" s="4" t="s">
        <v>21000</v>
      </c>
      <c r="AT1242" s="4" t="s">
        <v>21001</v>
      </c>
      <c r="AU1242" s="4" t="s">
        <v>456</v>
      </c>
      <c r="AV1242" s="4" t="s">
        <v>679</v>
      </c>
      <c r="AW1242" s="4" t="s">
        <v>724</v>
      </c>
      <c r="AX1242" s="4"/>
      <c r="AY1242" s="4">
        <v>177318</v>
      </c>
      <c r="AZ1242" s="4">
        <v>479955</v>
      </c>
      <c r="BA1242" s="4" t="s">
        <v>22626</v>
      </c>
      <c r="BB1242" s="4" t="s">
        <v>22627</v>
      </c>
      <c r="BC1242" s="4">
        <v>40</v>
      </c>
      <c r="BD1242" t="str">
        <f>IF(AND(ADHOC!$G$15="",ADHOC!$S$4=""),"",IF(ADHOC!$G$15&lt;&gt;"",IF(ADHOC!$G$15=LEFT(Domein!$AS1242,LEN(ADHOC!$G$15)),MAX(Domein!BD$1:'Domein'!BD1241)+1,""),IF(ADHOC!$S$4=LEFT(Domein!$AS1242,LEN(ADHOC!$S$4)),MAX(Domein!BD$1:'Domein'!BD1241)+1,"")))</f>
        <v/>
      </c>
      <c r="BE1242" t="str">
        <f t="shared" si="19"/>
        <v/>
      </c>
    </row>
    <row r="1243" spans="45:57" x14ac:dyDescent="0.2">
      <c r="AS1243" s="4" t="s">
        <v>21002</v>
      </c>
      <c r="AT1243" s="4" t="s">
        <v>21003</v>
      </c>
      <c r="AU1243" s="4" t="s">
        <v>456</v>
      </c>
      <c r="AV1243" s="4" t="s">
        <v>679</v>
      </c>
      <c r="AW1243" s="4" t="s">
        <v>724</v>
      </c>
      <c r="AX1243" s="4"/>
      <c r="AY1243" s="4">
        <v>177903</v>
      </c>
      <c r="AZ1243" s="4">
        <v>479511</v>
      </c>
      <c r="BA1243" s="4" t="s">
        <v>22628</v>
      </c>
      <c r="BB1243" s="4" t="s">
        <v>22629</v>
      </c>
      <c r="BC1243" s="4">
        <v>40</v>
      </c>
      <c r="BD1243" t="str">
        <f>IF(AND(ADHOC!$G$15="",ADHOC!$S$4=""),"",IF(ADHOC!$G$15&lt;&gt;"",IF(ADHOC!$G$15=LEFT(Domein!$AS1243,LEN(ADHOC!$G$15)),MAX(Domein!BD$1:'Domein'!BD1242)+1,""),IF(ADHOC!$S$4=LEFT(Domein!$AS1243,LEN(ADHOC!$S$4)),MAX(Domein!BD$1:'Domein'!BD1242)+1,"")))</f>
        <v/>
      </c>
      <c r="BE1243" t="str">
        <f t="shared" si="19"/>
        <v/>
      </c>
    </row>
    <row r="1244" spans="45:57" x14ac:dyDescent="0.2">
      <c r="AS1244" s="4" t="s">
        <v>21004</v>
      </c>
      <c r="AT1244" s="4" t="s">
        <v>21005</v>
      </c>
      <c r="AU1244" s="4" t="s">
        <v>456</v>
      </c>
      <c r="AV1244" s="4" t="s">
        <v>679</v>
      </c>
      <c r="AW1244" s="4" t="s">
        <v>724</v>
      </c>
      <c r="AX1244" s="4"/>
      <c r="AY1244" s="4">
        <v>178089</v>
      </c>
      <c r="AZ1244" s="4">
        <v>479724</v>
      </c>
      <c r="BA1244" s="4" t="s">
        <v>22630</v>
      </c>
      <c r="BB1244" s="4" t="s">
        <v>22631</v>
      </c>
      <c r="BC1244" s="4">
        <v>40</v>
      </c>
      <c r="BD1244" t="str">
        <f>IF(AND(ADHOC!$G$15="",ADHOC!$S$4=""),"",IF(ADHOC!$G$15&lt;&gt;"",IF(ADHOC!$G$15=LEFT(Domein!$AS1244,LEN(ADHOC!$G$15)),MAX(Domein!BD$1:'Domein'!BD1243)+1,""),IF(ADHOC!$S$4=LEFT(Domein!$AS1244,LEN(ADHOC!$S$4)),MAX(Domein!BD$1:'Domein'!BD1243)+1,"")))</f>
        <v/>
      </c>
      <c r="BE1244" t="str">
        <f t="shared" si="19"/>
        <v/>
      </c>
    </row>
    <row r="1245" spans="45:57" x14ac:dyDescent="0.2">
      <c r="AS1245" s="4" t="s">
        <v>14656</v>
      </c>
      <c r="AT1245" s="4" t="s">
        <v>14657</v>
      </c>
      <c r="AU1245" s="4" t="s">
        <v>456</v>
      </c>
      <c r="AV1245" s="4" t="s">
        <v>671</v>
      </c>
      <c r="AW1245" s="4" t="s">
        <v>701</v>
      </c>
      <c r="AX1245" s="4"/>
      <c r="AY1245" s="4"/>
      <c r="AZ1245" s="4"/>
      <c r="BA1245" s="4"/>
      <c r="BB1245" s="4"/>
      <c r="BC1245" s="4">
        <v>40</v>
      </c>
      <c r="BD1245" t="str">
        <f>IF(AND(ADHOC!$G$15="",ADHOC!$S$4=""),"",IF(ADHOC!$G$15&lt;&gt;"",IF(ADHOC!$G$15=LEFT(Domein!$AS1245,LEN(ADHOC!$G$15)),MAX(Domein!BD$1:'Domein'!BD1244)+1,""),IF(ADHOC!$S$4=LEFT(Domein!$AS1245,LEN(ADHOC!$S$4)),MAX(Domein!BD$1:'Domein'!BD1244)+1,"")))</f>
        <v/>
      </c>
      <c r="BE1245" t="str">
        <f t="shared" si="19"/>
        <v/>
      </c>
    </row>
    <row r="1246" spans="45:57" x14ac:dyDescent="0.2">
      <c r="AS1246" s="4" t="s">
        <v>35995</v>
      </c>
      <c r="AT1246" s="4" t="s">
        <v>8344</v>
      </c>
      <c r="AU1246" s="4" t="s">
        <v>459</v>
      </c>
      <c r="AV1246" s="4" t="s">
        <v>671</v>
      </c>
      <c r="AW1246" s="4" t="s">
        <v>701</v>
      </c>
      <c r="AX1246" s="4"/>
      <c r="AY1246" s="4"/>
      <c r="AZ1246" s="4"/>
      <c r="BA1246" s="4"/>
      <c r="BB1246" s="4"/>
      <c r="BC1246" s="4">
        <v>40</v>
      </c>
      <c r="BD1246" t="str">
        <f>IF(AND(ADHOC!$G$15="",ADHOC!$S$4=""),"",IF(ADHOC!$G$15&lt;&gt;"",IF(ADHOC!$G$15=LEFT(Domein!$AS1246,LEN(ADHOC!$G$15)),MAX(Domein!BD$1:'Domein'!BD1245)+1,""),IF(ADHOC!$S$4=LEFT(Domein!$AS1246,LEN(ADHOC!$S$4)),MAX(Domein!BD$1:'Domein'!BD1245)+1,"")))</f>
        <v/>
      </c>
      <c r="BE1246" t="str">
        <f t="shared" si="19"/>
        <v/>
      </c>
    </row>
    <row r="1247" spans="45:57" x14ac:dyDescent="0.2">
      <c r="AS1247" s="4" t="s">
        <v>16879</v>
      </c>
      <c r="AT1247" s="4" t="s">
        <v>16880</v>
      </c>
      <c r="AU1247" s="4" t="s">
        <v>456</v>
      </c>
      <c r="AV1247" s="4" t="s">
        <v>671</v>
      </c>
      <c r="AW1247" s="4" t="s">
        <v>701</v>
      </c>
      <c r="AX1247" s="4"/>
      <c r="AY1247" s="4"/>
      <c r="AZ1247" s="4"/>
      <c r="BA1247" s="4"/>
      <c r="BB1247" s="4"/>
      <c r="BC1247" s="4">
        <v>40</v>
      </c>
      <c r="BD1247" t="str">
        <f>IF(AND(ADHOC!$G$15="",ADHOC!$S$4=""),"",IF(ADHOC!$G$15&lt;&gt;"",IF(ADHOC!$G$15=LEFT(Domein!$AS1247,LEN(ADHOC!$G$15)),MAX(Domein!BD$1:'Domein'!BD1246)+1,""),IF(ADHOC!$S$4=LEFT(Domein!$AS1247,LEN(ADHOC!$S$4)),MAX(Domein!BD$1:'Domein'!BD1246)+1,"")))</f>
        <v/>
      </c>
      <c r="BE1247" t="str">
        <f t="shared" si="19"/>
        <v/>
      </c>
    </row>
    <row r="1248" spans="45:57" x14ac:dyDescent="0.2">
      <c r="AS1248" s="4" t="s">
        <v>7039</v>
      </c>
      <c r="AT1248" s="4" t="s">
        <v>8674</v>
      </c>
      <c r="AU1248" s="4" t="s">
        <v>459</v>
      </c>
      <c r="AV1248" s="4" t="s">
        <v>671</v>
      </c>
      <c r="AW1248" s="4" t="s">
        <v>701</v>
      </c>
      <c r="AX1248" s="4"/>
      <c r="AY1248" s="4"/>
      <c r="AZ1248" s="4"/>
      <c r="BA1248" s="4"/>
      <c r="BB1248" s="4"/>
      <c r="BC1248" s="4">
        <v>40</v>
      </c>
      <c r="BD1248" t="str">
        <f>IF(AND(ADHOC!$G$15="",ADHOC!$S$4=""),"",IF(ADHOC!$G$15&lt;&gt;"",IF(ADHOC!$G$15=LEFT(Domein!$AS1248,LEN(ADHOC!$G$15)),MAX(Domein!BD$1:'Domein'!BD1247)+1,""),IF(ADHOC!$S$4=LEFT(Domein!$AS1248,LEN(ADHOC!$S$4)),MAX(Domein!BD$1:'Domein'!BD1247)+1,"")))</f>
        <v/>
      </c>
      <c r="BE1248" t="str">
        <f t="shared" si="19"/>
        <v/>
      </c>
    </row>
    <row r="1249" spans="45:57" x14ac:dyDescent="0.2">
      <c r="AS1249" s="4" t="s">
        <v>7040</v>
      </c>
      <c r="AT1249" s="4" t="s">
        <v>1428</v>
      </c>
      <c r="AU1249" s="4" t="s">
        <v>456</v>
      </c>
      <c r="AV1249" s="4" t="s">
        <v>671</v>
      </c>
      <c r="AW1249" s="4" t="s">
        <v>701</v>
      </c>
      <c r="AX1249" s="4"/>
      <c r="AY1249" s="4"/>
      <c r="AZ1249" s="4"/>
      <c r="BA1249" s="4"/>
      <c r="BB1249" s="4"/>
      <c r="BC1249" s="4">
        <v>40</v>
      </c>
      <c r="BD1249" t="str">
        <f>IF(AND(ADHOC!$G$15="",ADHOC!$S$4=""),"",IF(ADHOC!$G$15&lt;&gt;"",IF(ADHOC!$G$15=LEFT(Domein!$AS1249,LEN(ADHOC!$G$15)),MAX(Domein!BD$1:'Domein'!BD1248)+1,""),IF(ADHOC!$S$4=LEFT(Domein!$AS1249,LEN(ADHOC!$S$4)),MAX(Domein!BD$1:'Domein'!BD1248)+1,"")))</f>
        <v/>
      </c>
      <c r="BE1249" t="str">
        <f t="shared" si="19"/>
        <v/>
      </c>
    </row>
    <row r="1250" spans="45:57" x14ac:dyDescent="0.2">
      <c r="AS1250" s="4" t="s">
        <v>35930</v>
      </c>
      <c r="AT1250" s="4" t="s">
        <v>35931</v>
      </c>
      <c r="AU1250" s="4" t="s">
        <v>456</v>
      </c>
      <c r="AV1250" s="4" t="s">
        <v>671</v>
      </c>
      <c r="AW1250" s="4" t="s">
        <v>701</v>
      </c>
      <c r="AX1250" s="4"/>
      <c r="AY1250" s="4"/>
      <c r="AZ1250" s="4"/>
      <c r="BA1250" s="4"/>
      <c r="BB1250" s="4"/>
      <c r="BC1250" s="4">
        <v>40</v>
      </c>
      <c r="BD1250" t="str">
        <f>IF(AND(ADHOC!$G$15="",ADHOC!$S$4=""),"",IF(ADHOC!$G$15&lt;&gt;"",IF(ADHOC!$G$15=LEFT(Domein!$AS1250,LEN(ADHOC!$G$15)),MAX(Domein!BD$1:'Domein'!BD1249)+1,""),IF(ADHOC!$S$4=LEFT(Domein!$AS1250,LEN(ADHOC!$S$4)),MAX(Domein!BD$1:'Domein'!BD1249)+1,"")))</f>
        <v/>
      </c>
      <c r="BE1250" t="str">
        <f t="shared" si="19"/>
        <v/>
      </c>
    </row>
    <row r="1251" spans="45:57" x14ac:dyDescent="0.2">
      <c r="AS1251" s="4" t="s">
        <v>35932</v>
      </c>
      <c r="AT1251" s="4" t="s">
        <v>35933</v>
      </c>
      <c r="AU1251" s="4" t="s">
        <v>456</v>
      </c>
      <c r="AV1251" s="4" t="s">
        <v>671</v>
      </c>
      <c r="AW1251" s="4" t="s">
        <v>701</v>
      </c>
      <c r="AX1251" s="4"/>
      <c r="AY1251" s="4"/>
      <c r="AZ1251" s="4"/>
      <c r="BA1251" s="4"/>
      <c r="BB1251" s="4"/>
      <c r="BC1251" s="4">
        <v>40</v>
      </c>
      <c r="BD1251" t="str">
        <f>IF(AND(ADHOC!$G$15="",ADHOC!$S$4=""),"",IF(ADHOC!$G$15&lt;&gt;"",IF(ADHOC!$G$15=LEFT(Domein!$AS1251,LEN(ADHOC!$G$15)),MAX(Domein!BD$1:'Domein'!BD1250)+1,""),IF(ADHOC!$S$4=LEFT(Domein!$AS1251,LEN(ADHOC!$S$4)),MAX(Domein!BD$1:'Domein'!BD1250)+1,"")))</f>
        <v/>
      </c>
      <c r="BE1251" t="str">
        <f t="shared" si="19"/>
        <v/>
      </c>
    </row>
    <row r="1252" spans="45:57" x14ac:dyDescent="0.2">
      <c r="AS1252" s="4" t="s">
        <v>8675</v>
      </c>
      <c r="AT1252" s="4" t="s">
        <v>8676</v>
      </c>
      <c r="AU1252" s="4" t="s">
        <v>456</v>
      </c>
      <c r="AV1252" s="4" t="s">
        <v>671</v>
      </c>
      <c r="AW1252" s="4" t="s">
        <v>701</v>
      </c>
      <c r="AX1252" s="4"/>
      <c r="AY1252" s="4"/>
      <c r="AZ1252" s="4"/>
      <c r="BA1252" s="4"/>
      <c r="BB1252" s="4"/>
      <c r="BC1252" s="4">
        <v>40</v>
      </c>
      <c r="BD1252" t="str">
        <f>IF(AND(ADHOC!$G$15="",ADHOC!$S$4=""),"",IF(ADHOC!$G$15&lt;&gt;"",IF(ADHOC!$G$15=LEFT(Domein!$AS1252,LEN(ADHOC!$G$15)),MAX(Domein!BD$1:'Domein'!BD1251)+1,""),IF(ADHOC!$S$4=LEFT(Domein!$AS1252,LEN(ADHOC!$S$4)),MAX(Domein!BD$1:'Domein'!BD1251)+1,"")))</f>
        <v/>
      </c>
      <c r="BE1252" t="str">
        <f t="shared" si="19"/>
        <v/>
      </c>
    </row>
    <row r="1253" spans="45:57" x14ac:dyDescent="0.2">
      <c r="AS1253" s="4" t="s">
        <v>15752</v>
      </c>
      <c r="AT1253" s="4" t="s">
        <v>15753</v>
      </c>
      <c r="AU1253" s="4" t="s">
        <v>456</v>
      </c>
      <c r="AV1253" s="4" t="s">
        <v>671</v>
      </c>
      <c r="AW1253" s="4" t="s">
        <v>701</v>
      </c>
      <c r="AX1253" s="4"/>
      <c r="AY1253" s="4"/>
      <c r="AZ1253" s="4"/>
      <c r="BA1253" s="4"/>
      <c r="BB1253" s="4"/>
      <c r="BC1253" s="4">
        <v>40</v>
      </c>
      <c r="BD1253" t="str">
        <f>IF(AND(ADHOC!$G$15="",ADHOC!$S$4=""),"",IF(ADHOC!$G$15&lt;&gt;"",IF(ADHOC!$G$15=LEFT(Domein!$AS1253,LEN(ADHOC!$G$15)),MAX(Domein!BD$1:'Domein'!BD1252)+1,""),IF(ADHOC!$S$4=LEFT(Domein!$AS1253,LEN(ADHOC!$S$4)),MAX(Domein!BD$1:'Domein'!BD1252)+1,"")))</f>
        <v/>
      </c>
      <c r="BE1253" t="str">
        <f t="shared" si="19"/>
        <v/>
      </c>
    </row>
    <row r="1254" spans="45:57" x14ac:dyDescent="0.2">
      <c r="AS1254" s="4" t="s">
        <v>15754</v>
      </c>
      <c r="AT1254" s="4" t="s">
        <v>15755</v>
      </c>
      <c r="AU1254" s="4" t="s">
        <v>456</v>
      </c>
      <c r="AV1254" s="4" t="s">
        <v>671</v>
      </c>
      <c r="AW1254" s="4" t="s">
        <v>701</v>
      </c>
      <c r="AX1254" s="4"/>
      <c r="AY1254" s="4"/>
      <c r="AZ1254" s="4"/>
      <c r="BA1254" s="4"/>
      <c r="BB1254" s="4"/>
      <c r="BC1254" s="4">
        <v>40</v>
      </c>
      <c r="BD1254" t="str">
        <f>IF(AND(ADHOC!$G$15="",ADHOC!$S$4=""),"",IF(ADHOC!$G$15&lt;&gt;"",IF(ADHOC!$G$15=LEFT(Domein!$AS1254,LEN(ADHOC!$G$15)),MAX(Domein!BD$1:'Domein'!BD1253)+1,""),IF(ADHOC!$S$4=LEFT(Domein!$AS1254,LEN(ADHOC!$S$4)),MAX(Domein!BD$1:'Domein'!BD1253)+1,"")))</f>
        <v/>
      </c>
      <c r="BE1254" t="str">
        <f t="shared" si="19"/>
        <v/>
      </c>
    </row>
    <row r="1255" spans="45:57" x14ac:dyDescent="0.2">
      <c r="AS1255" s="4" t="s">
        <v>8442</v>
      </c>
      <c r="AT1255" s="4" t="s">
        <v>8344</v>
      </c>
      <c r="AU1255" s="4" t="s">
        <v>456</v>
      </c>
      <c r="AV1255" s="4" t="s">
        <v>671</v>
      </c>
      <c r="AW1255" s="4" t="s">
        <v>701</v>
      </c>
      <c r="AX1255" s="4"/>
      <c r="AY1255" s="4"/>
      <c r="AZ1255" s="4"/>
      <c r="BA1255" s="4"/>
      <c r="BB1255" s="4"/>
      <c r="BC1255" s="4">
        <v>40</v>
      </c>
      <c r="BD1255" t="str">
        <f>IF(AND(ADHOC!$G$15="",ADHOC!$S$4=""),"",IF(ADHOC!$G$15&lt;&gt;"",IF(ADHOC!$G$15=LEFT(Domein!$AS1255,LEN(ADHOC!$G$15)),MAX(Domein!BD$1:'Domein'!BD1254)+1,""),IF(ADHOC!$S$4=LEFT(Domein!$AS1255,LEN(ADHOC!$S$4)),MAX(Domein!BD$1:'Domein'!BD1254)+1,"")))</f>
        <v/>
      </c>
      <c r="BE1255" t="str">
        <f t="shared" si="19"/>
        <v/>
      </c>
    </row>
    <row r="1256" spans="45:57" x14ac:dyDescent="0.2">
      <c r="AS1256" s="4" t="s">
        <v>15718</v>
      </c>
      <c r="AT1256" s="4" t="s">
        <v>15719</v>
      </c>
      <c r="AU1256" s="4" t="s">
        <v>456</v>
      </c>
      <c r="AV1256" s="4" t="s">
        <v>671</v>
      </c>
      <c r="AW1256" s="4" t="s">
        <v>701</v>
      </c>
      <c r="AX1256" s="4"/>
      <c r="AY1256" s="4"/>
      <c r="AZ1256" s="4"/>
      <c r="BA1256" s="4"/>
      <c r="BB1256" s="4"/>
      <c r="BC1256" s="4">
        <v>40</v>
      </c>
      <c r="BD1256" t="str">
        <f>IF(AND(ADHOC!$G$15="",ADHOC!$S$4=""),"",IF(ADHOC!$G$15&lt;&gt;"",IF(ADHOC!$G$15=LEFT(Domein!$AS1256,LEN(ADHOC!$G$15)),MAX(Domein!BD$1:'Domein'!BD1255)+1,""),IF(ADHOC!$S$4=LEFT(Domein!$AS1256,LEN(ADHOC!$S$4)),MAX(Domein!BD$1:'Domein'!BD1255)+1,"")))</f>
        <v/>
      </c>
      <c r="BE1256" t="str">
        <f t="shared" si="19"/>
        <v/>
      </c>
    </row>
    <row r="1257" spans="45:57" x14ac:dyDescent="0.2">
      <c r="AS1257" s="4" t="s">
        <v>16416</v>
      </c>
      <c r="AT1257" s="4" t="s">
        <v>16417</v>
      </c>
      <c r="AU1257" s="4" t="s">
        <v>456</v>
      </c>
      <c r="AV1257" s="4" t="s">
        <v>671</v>
      </c>
      <c r="AW1257" s="4" t="s">
        <v>701</v>
      </c>
      <c r="AX1257" s="4"/>
      <c r="AY1257" s="4"/>
      <c r="AZ1257" s="4"/>
      <c r="BA1257" s="4"/>
      <c r="BB1257" s="4"/>
      <c r="BC1257" s="4">
        <v>40</v>
      </c>
      <c r="BD1257" t="str">
        <f>IF(AND(ADHOC!$G$15="",ADHOC!$S$4=""),"",IF(ADHOC!$G$15&lt;&gt;"",IF(ADHOC!$G$15=LEFT(Domein!$AS1257,LEN(ADHOC!$G$15)),MAX(Domein!BD$1:'Domein'!BD1256)+1,""),IF(ADHOC!$S$4=LEFT(Domein!$AS1257,LEN(ADHOC!$S$4)),MAX(Domein!BD$1:'Domein'!BD1256)+1,"")))</f>
        <v/>
      </c>
      <c r="BE1257" t="str">
        <f t="shared" si="19"/>
        <v/>
      </c>
    </row>
    <row r="1258" spans="45:57" x14ac:dyDescent="0.2">
      <c r="AS1258" s="4" t="s">
        <v>7720</v>
      </c>
      <c r="AT1258" s="4" t="s">
        <v>8344</v>
      </c>
      <c r="AU1258" s="4" t="s">
        <v>459</v>
      </c>
      <c r="AV1258" s="4" t="s">
        <v>671</v>
      </c>
      <c r="AW1258" s="4" t="s">
        <v>701</v>
      </c>
      <c r="AX1258" s="4"/>
      <c r="AY1258" s="4"/>
      <c r="AZ1258" s="4"/>
      <c r="BA1258" s="4"/>
      <c r="BB1258" s="4"/>
      <c r="BC1258" s="4">
        <v>40</v>
      </c>
      <c r="BD1258" t="str">
        <f>IF(AND(ADHOC!$G$15="",ADHOC!$S$4=""),"",IF(ADHOC!$G$15&lt;&gt;"",IF(ADHOC!$G$15=LEFT(Domein!$AS1258,LEN(ADHOC!$G$15)),MAX(Domein!BD$1:'Domein'!BD1257)+1,""),IF(ADHOC!$S$4=LEFT(Domein!$AS1258,LEN(ADHOC!$S$4)),MAX(Domein!BD$1:'Domein'!BD1257)+1,"")))</f>
        <v/>
      </c>
      <c r="BE1258" t="str">
        <f t="shared" si="19"/>
        <v/>
      </c>
    </row>
    <row r="1259" spans="45:57" x14ac:dyDescent="0.2">
      <c r="AS1259" s="4" t="s">
        <v>36561</v>
      </c>
      <c r="AT1259" s="4" t="s">
        <v>8344</v>
      </c>
      <c r="AU1259" s="4" t="s">
        <v>459</v>
      </c>
      <c r="AV1259" s="4" t="s">
        <v>671</v>
      </c>
      <c r="AW1259" s="4" t="s">
        <v>701</v>
      </c>
      <c r="AX1259" s="4"/>
      <c r="AY1259" s="4"/>
      <c r="AZ1259" s="4"/>
      <c r="BA1259" s="4"/>
      <c r="BB1259" s="4"/>
      <c r="BC1259" s="4">
        <v>40</v>
      </c>
      <c r="BD1259" t="str">
        <f>IF(AND(ADHOC!$G$15="",ADHOC!$S$4=""),"",IF(ADHOC!$G$15&lt;&gt;"",IF(ADHOC!$G$15=LEFT(Domein!$AS1259,LEN(ADHOC!$G$15)),MAX(Domein!BD$1:'Domein'!BD1258)+1,""),IF(ADHOC!$S$4=LEFT(Domein!$AS1259,LEN(ADHOC!$S$4)),MAX(Domein!BD$1:'Domein'!BD1258)+1,"")))</f>
        <v/>
      </c>
      <c r="BE1259" t="str">
        <f t="shared" si="19"/>
        <v/>
      </c>
    </row>
    <row r="1260" spans="45:57" x14ac:dyDescent="0.2">
      <c r="AS1260" s="4" t="s">
        <v>8677</v>
      </c>
      <c r="AT1260" s="4" t="s">
        <v>8678</v>
      </c>
      <c r="AU1260" s="4" t="s">
        <v>456</v>
      </c>
      <c r="AV1260" s="4" t="s">
        <v>671</v>
      </c>
      <c r="AW1260" s="4" t="s">
        <v>701</v>
      </c>
      <c r="AX1260" s="4"/>
      <c r="AY1260" s="4"/>
      <c r="AZ1260" s="4"/>
      <c r="BA1260" s="4"/>
      <c r="BB1260" s="4"/>
      <c r="BC1260" s="4">
        <v>40</v>
      </c>
      <c r="BD1260" t="str">
        <f>IF(AND(ADHOC!$G$15="",ADHOC!$S$4=""),"",IF(ADHOC!$G$15&lt;&gt;"",IF(ADHOC!$G$15=LEFT(Domein!$AS1260,LEN(ADHOC!$G$15)),MAX(Domein!BD$1:'Domein'!BD1259)+1,""),IF(ADHOC!$S$4=LEFT(Domein!$AS1260,LEN(ADHOC!$S$4)),MAX(Domein!BD$1:'Domein'!BD1259)+1,"")))</f>
        <v/>
      </c>
      <c r="BE1260" t="str">
        <f t="shared" si="19"/>
        <v/>
      </c>
    </row>
    <row r="1261" spans="45:57" x14ac:dyDescent="0.2">
      <c r="AS1261" s="4" t="s">
        <v>32223</v>
      </c>
      <c r="AT1261" s="4" t="s">
        <v>32380</v>
      </c>
      <c r="AU1261" s="4" t="s">
        <v>456</v>
      </c>
      <c r="AV1261" s="4" t="s">
        <v>671</v>
      </c>
      <c r="AW1261" s="4" t="s">
        <v>701</v>
      </c>
      <c r="AX1261" s="4"/>
      <c r="AY1261" s="4"/>
      <c r="AZ1261" s="4"/>
      <c r="BA1261" s="4"/>
      <c r="BB1261" s="4"/>
      <c r="BC1261" s="4">
        <v>40</v>
      </c>
      <c r="BD1261" t="str">
        <f>IF(AND(ADHOC!$G$15="",ADHOC!$S$4=""),"",IF(ADHOC!$G$15&lt;&gt;"",IF(ADHOC!$G$15=LEFT(Domein!$AS1261,LEN(ADHOC!$G$15)),MAX(Domein!BD$1:'Domein'!BD1260)+1,""),IF(ADHOC!$S$4=LEFT(Domein!$AS1261,LEN(ADHOC!$S$4)),MAX(Domein!BD$1:'Domein'!BD1260)+1,"")))</f>
        <v/>
      </c>
      <c r="BE1261" t="str">
        <f t="shared" si="19"/>
        <v/>
      </c>
    </row>
    <row r="1262" spans="45:57" x14ac:dyDescent="0.2">
      <c r="AS1262" s="4" t="s">
        <v>36198</v>
      </c>
      <c r="AT1262" s="4" t="s">
        <v>36199</v>
      </c>
      <c r="AU1262" s="4" t="s">
        <v>456</v>
      </c>
      <c r="AV1262" s="4" t="s">
        <v>671</v>
      </c>
      <c r="AW1262" s="4" t="s">
        <v>724</v>
      </c>
      <c r="AX1262" s="4"/>
      <c r="AY1262" s="4"/>
      <c r="AZ1262" s="4"/>
      <c r="BA1262" s="4"/>
      <c r="BB1262" s="4"/>
      <c r="BC1262" s="4">
        <v>40</v>
      </c>
      <c r="BD1262" t="str">
        <f>IF(AND(ADHOC!$G$15="",ADHOC!$S$4=""),"",IF(ADHOC!$G$15&lt;&gt;"",IF(ADHOC!$G$15=LEFT(Domein!$AS1262,LEN(ADHOC!$G$15)),MAX(Domein!BD$1:'Domein'!BD1261)+1,""),IF(ADHOC!$S$4=LEFT(Domein!$AS1262,LEN(ADHOC!$S$4)),MAX(Domein!BD$1:'Domein'!BD1261)+1,"")))</f>
        <v/>
      </c>
      <c r="BE1262" t="str">
        <f t="shared" si="19"/>
        <v/>
      </c>
    </row>
    <row r="1263" spans="45:57" x14ac:dyDescent="0.2">
      <c r="AS1263" s="4" t="s">
        <v>36200</v>
      </c>
      <c r="AT1263" s="4" t="s">
        <v>36201</v>
      </c>
      <c r="AU1263" s="4" t="s">
        <v>456</v>
      </c>
      <c r="AV1263" s="4" t="s">
        <v>671</v>
      </c>
      <c r="AW1263" s="4" t="s">
        <v>724</v>
      </c>
      <c r="AX1263" s="4"/>
      <c r="AY1263" s="4"/>
      <c r="AZ1263" s="4"/>
      <c r="BA1263" s="4"/>
      <c r="BB1263" s="4"/>
      <c r="BC1263" s="4">
        <v>40</v>
      </c>
      <c r="BD1263" t="str">
        <f>IF(AND(ADHOC!$G$15="",ADHOC!$S$4=""),"",IF(ADHOC!$G$15&lt;&gt;"",IF(ADHOC!$G$15=LEFT(Domein!$AS1263,LEN(ADHOC!$G$15)),MAX(Domein!BD$1:'Domein'!BD1262)+1,""),IF(ADHOC!$S$4=LEFT(Domein!$AS1263,LEN(ADHOC!$S$4)),MAX(Domein!BD$1:'Domein'!BD1262)+1,"")))</f>
        <v/>
      </c>
      <c r="BE1263" t="str">
        <f t="shared" si="19"/>
        <v/>
      </c>
    </row>
    <row r="1264" spans="45:57" x14ac:dyDescent="0.2">
      <c r="AS1264" s="4" t="s">
        <v>36202</v>
      </c>
      <c r="AT1264" s="4" t="s">
        <v>36203</v>
      </c>
      <c r="AU1264" s="4" t="s">
        <v>456</v>
      </c>
      <c r="AV1264" s="4" t="s">
        <v>671</v>
      </c>
      <c r="AW1264" s="4" t="s">
        <v>724</v>
      </c>
      <c r="AX1264" s="4"/>
      <c r="AY1264" s="4"/>
      <c r="AZ1264" s="4"/>
      <c r="BA1264" s="4"/>
      <c r="BB1264" s="4"/>
      <c r="BC1264" s="4">
        <v>40</v>
      </c>
      <c r="BD1264" t="str">
        <f>IF(AND(ADHOC!$G$15="",ADHOC!$S$4=""),"",IF(ADHOC!$G$15&lt;&gt;"",IF(ADHOC!$G$15=LEFT(Domein!$AS1264,LEN(ADHOC!$G$15)),MAX(Domein!BD$1:'Domein'!BD1263)+1,""),IF(ADHOC!$S$4=LEFT(Domein!$AS1264,LEN(ADHOC!$S$4)),MAX(Domein!BD$1:'Domein'!BD1263)+1,"")))</f>
        <v/>
      </c>
      <c r="BE1264" t="str">
        <f t="shared" si="19"/>
        <v/>
      </c>
    </row>
    <row r="1265" spans="45:57" x14ac:dyDescent="0.2">
      <c r="AS1265" s="4" t="s">
        <v>36204</v>
      </c>
      <c r="AT1265" s="4" t="s">
        <v>36205</v>
      </c>
      <c r="AU1265" s="4" t="s">
        <v>456</v>
      </c>
      <c r="AV1265" s="4" t="s">
        <v>671</v>
      </c>
      <c r="AW1265" s="4" t="s">
        <v>724</v>
      </c>
      <c r="AX1265" s="4"/>
      <c r="AY1265" s="4"/>
      <c r="AZ1265" s="4"/>
      <c r="BA1265" s="4"/>
      <c r="BB1265" s="4"/>
      <c r="BC1265" s="4">
        <v>40</v>
      </c>
      <c r="BD1265" t="str">
        <f>IF(AND(ADHOC!$G$15="",ADHOC!$S$4=""),"",IF(ADHOC!$G$15&lt;&gt;"",IF(ADHOC!$G$15=LEFT(Domein!$AS1265,LEN(ADHOC!$G$15)),MAX(Domein!BD$1:'Domein'!BD1264)+1,""),IF(ADHOC!$S$4=LEFT(Domein!$AS1265,LEN(ADHOC!$S$4)),MAX(Domein!BD$1:'Domein'!BD1264)+1,"")))</f>
        <v/>
      </c>
      <c r="BE1265" t="str">
        <f t="shared" si="19"/>
        <v/>
      </c>
    </row>
    <row r="1266" spans="45:57" x14ac:dyDescent="0.2">
      <c r="AS1266" s="4" t="s">
        <v>36206</v>
      </c>
      <c r="AT1266" s="4" t="s">
        <v>36207</v>
      </c>
      <c r="AU1266" s="4" t="s">
        <v>456</v>
      </c>
      <c r="AV1266" s="4" t="s">
        <v>671</v>
      </c>
      <c r="AW1266" s="4" t="s">
        <v>724</v>
      </c>
      <c r="AX1266" s="4"/>
      <c r="AY1266" s="4"/>
      <c r="AZ1266" s="4"/>
      <c r="BA1266" s="4"/>
      <c r="BB1266" s="4"/>
      <c r="BC1266" s="4">
        <v>40</v>
      </c>
      <c r="BD1266" t="str">
        <f>IF(AND(ADHOC!$G$15="",ADHOC!$S$4=""),"",IF(ADHOC!$G$15&lt;&gt;"",IF(ADHOC!$G$15=LEFT(Domein!$AS1266,LEN(ADHOC!$G$15)),MAX(Domein!BD$1:'Domein'!BD1265)+1,""),IF(ADHOC!$S$4=LEFT(Domein!$AS1266,LEN(ADHOC!$S$4)),MAX(Domein!BD$1:'Domein'!BD1265)+1,"")))</f>
        <v/>
      </c>
      <c r="BE1266" t="str">
        <f t="shared" si="19"/>
        <v/>
      </c>
    </row>
    <row r="1267" spans="45:57" x14ac:dyDescent="0.2">
      <c r="AS1267" s="4" t="s">
        <v>36208</v>
      </c>
      <c r="AT1267" s="4" t="s">
        <v>36209</v>
      </c>
      <c r="AU1267" s="4" t="s">
        <v>456</v>
      </c>
      <c r="AV1267" s="4" t="s">
        <v>671</v>
      </c>
      <c r="AW1267" s="4" t="s">
        <v>724</v>
      </c>
      <c r="AX1267" s="4"/>
      <c r="AY1267" s="4"/>
      <c r="AZ1267" s="4"/>
      <c r="BA1267" s="4"/>
      <c r="BB1267" s="4"/>
      <c r="BC1267" s="4">
        <v>40</v>
      </c>
      <c r="BD1267" t="str">
        <f>IF(AND(ADHOC!$G$15="",ADHOC!$S$4=""),"",IF(ADHOC!$G$15&lt;&gt;"",IF(ADHOC!$G$15=LEFT(Domein!$AS1267,LEN(ADHOC!$G$15)),MAX(Domein!BD$1:'Domein'!BD1266)+1,""),IF(ADHOC!$S$4=LEFT(Domein!$AS1267,LEN(ADHOC!$S$4)),MAX(Domein!BD$1:'Domein'!BD1266)+1,"")))</f>
        <v/>
      </c>
      <c r="BE1267" t="str">
        <f t="shared" si="19"/>
        <v/>
      </c>
    </row>
    <row r="1268" spans="45:57" x14ac:dyDescent="0.2">
      <c r="AS1268" s="4" t="s">
        <v>15266</v>
      </c>
      <c r="AT1268" s="4" t="s">
        <v>15267</v>
      </c>
      <c r="AU1268" s="4" t="s">
        <v>456</v>
      </c>
      <c r="AV1268" s="4" t="s">
        <v>671</v>
      </c>
      <c r="AW1268" s="4" t="s">
        <v>701</v>
      </c>
      <c r="AX1268" s="4"/>
      <c r="AY1268" s="4"/>
      <c r="AZ1268" s="4"/>
      <c r="BA1268" s="4"/>
      <c r="BB1268" s="4"/>
      <c r="BC1268" s="4">
        <v>40</v>
      </c>
      <c r="BD1268" t="str">
        <f>IF(AND(ADHOC!$G$15="",ADHOC!$S$4=""),"",IF(ADHOC!$G$15&lt;&gt;"",IF(ADHOC!$G$15=LEFT(Domein!$AS1268,LEN(ADHOC!$G$15)),MAX(Domein!BD$1:'Domein'!BD1267)+1,""),IF(ADHOC!$S$4=LEFT(Domein!$AS1268,LEN(ADHOC!$S$4)),MAX(Domein!BD$1:'Domein'!BD1267)+1,"")))</f>
        <v/>
      </c>
      <c r="BE1268" t="str">
        <f t="shared" si="19"/>
        <v/>
      </c>
    </row>
    <row r="1269" spans="45:57" x14ac:dyDescent="0.2">
      <c r="AS1269" s="4" t="s">
        <v>15124</v>
      </c>
      <c r="AT1269" s="4" t="s">
        <v>15125</v>
      </c>
      <c r="AU1269" s="4" t="s">
        <v>456</v>
      </c>
      <c r="AV1269" s="4" t="s">
        <v>671</v>
      </c>
      <c r="AW1269" s="4" t="s">
        <v>701</v>
      </c>
      <c r="AX1269" s="4"/>
      <c r="AY1269" s="4"/>
      <c r="AZ1269" s="4"/>
      <c r="BA1269" s="4"/>
      <c r="BB1269" s="4"/>
      <c r="BC1269" s="4">
        <v>40</v>
      </c>
      <c r="BD1269" t="str">
        <f>IF(AND(ADHOC!$G$15="",ADHOC!$S$4=""),"",IF(ADHOC!$G$15&lt;&gt;"",IF(ADHOC!$G$15=LEFT(Domein!$AS1269,LEN(ADHOC!$G$15)),MAX(Domein!BD$1:'Domein'!BD1268)+1,""),IF(ADHOC!$S$4=LEFT(Domein!$AS1269,LEN(ADHOC!$S$4)),MAX(Domein!BD$1:'Domein'!BD1268)+1,"")))</f>
        <v/>
      </c>
      <c r="BE1269" t="str">
        <f t="shared" si="19"/>
        <v/>
      </c>
    </row>
    <row r="1270" spans="45:57" x14ac:dyDescent="0.2">
      <c r="AS1270" s="4" t="s">
        <v>32932</v>
      </c>
      <c r="AT1270" s="4" t="s">
        <v>36171</v>
      </c>
      <c r="AU1270" s="4" t="s">
        <v>456</v>
      </c>
      <c r="AV1270" s="4" t="s">
        <v>671</v>
      </c>
      <c r="AW1270" s="4" t="s">
        <v>701</v>
      </c>
      <c r="AX1270" s="4"/>
      <c r="AY1270" s="4"/>
      <c r="AZ1270" s="4"/>
      <c r="BA1270" s="4"/>
      <c r="BB1270" s="4"/>
      <c r="BC1270" s="4">
        <v>40</v>
      </c>
      <c r="BD1270" t="str">
        <f>IF(AND(ADHOC!$G$15="",ADHOC!$S$4=""),"",IF(ADHOC!$G$15&lt;&gt;"",IF(ADHOC!$G$15=LEFT(Domein!$AS1270,LEN(ADHOC!$G$15)),MAX(Domein!BD$1:'Domein'!BD1269)+1,""),IF(ADHOC!$S$4=LEFT(Domein!$AS1270,LEN(ADHOC!$S$4)),MAX(Domein!BD$1:'Domein'!BD1269)+1,"")))</f>
        <v/>
      </c>
      <c r="BE1270" t="str">
        <f t="shared" si="19"/>
        <v/>
      </c>
    </row>
    <row r="1271" spans="45:57" x14ac:dyDescent="0.2">
      <c r="AS1271" s="4" t="s">
        <v>35836</v>
      </c>
      <c r="AT1271" s="4" t="s">
        <v>35837</v>
      </c>
      <c r="AU1271" s="4" t="s">
        <v>456</v>
      </c>
      <c r="AV1271" s="4" t="s">
        <v>671</v>
      </c>
      <c r="AW1271" s="4" t="s">
        <v>701</v>
      </c>
      <c r="AX1271" s="4"/>
      <c r="AY1271" s="4"/>
      <c r="AZ1271" s="4"/>
      <c r="BA1271" s="4"/>
      <c r="BB1271" s="4"/>
      <c r="BC1271" s="4">
        <v>40</v>
      </c>
      <c r="BD1271" t="str">
        <f>IF(AND(ADHOC!$G$15="",ADHOC!$S$4=""),"",IF(ADHOC!$G$15&lt;&gt;"",IF(ADHOC!$G$15=LEFT(Domein!$AS1271,LEN(ADHOC!$G$15)),MAX(Domein!BD$1:'Domein'!BD1270)+1,""),IF(ADHOC!$S$4=LEFT(Domein!$AS1271,LEN(ADHOC!$S$4)),MAX(Domein!BD$1:'Domein'!BD1270)+1,"")))</f>
        <v/>
      </c>
      <c r="BE1271" t="str">
        <f t="shared" si="19"/>
        <v/>
      </c>
    </row>
    <row r="1272" spans="45:57" x14ac:dyDescent="0.2">
      <c r="AS1272" s="4" t="s">
        <v>35838</v>
      </c>
      <c r="AT1272" s="4" t="s">
        <v>35839</v>
      </c>
      <c r="AU1272" s="4" t="s">
        <v>456</v>
      </c>
      <c r="AV1272" s="4" t="s">
        <v>671</v>
      </c>
      <c r="AW1272" s="4" t="s">
        <v>724</v>
      </c>
      <c r="AX1272" s="4"/>
      <c r="AY1272" s="4"/>
      <c r="AZ1272" s="4"/>
      <c r="BA1272" s="4"/>
      <c r="BB1272" s="4"/>
      <c r="BC1272" s="4">
        <v>40</v>
      </c>
      <c r="BD1272" t="str">
        <f>IF(AND(ADHOC!$G$15="",ADHOC!$S$4=""),"",IF(ADHOC!$G$15&lt;&gt;"",IF(ADHOC!$G$15=LEFT(Domein!$AS1272,LEN(ADHOC!$G$15)),MAX(Domein!BD$1:'Domein'!BD1271)+1,""),IF(ADHOC!$S$4=LEFT(Domein!$AS1272,LEN(ADHOC!$S$4)),MAX(Domein!BD$1:'Domein'!BD1271)+1,"")))</f>
        <v/>
      </c>
      <c r="BE1272" t="str">
        <f t="shared" si="19"/>
        <v/>
      </c>
    </row>
    <row r="1273" spans="45:57" x14ac:dyDescent="0.2">
      <c r="AS1273" s="4" t="s">
        <v>35840</v>
      </c>
      <c r="AT1273" s="4" t="s">
        <v>36151</v>
      </c>
      <c r="AU1273" s="4" t="s">
        <v>456</v>
      </c>
      <c r="AV1273" s="4" t="s">
        <v>671</v>
      </c>
      <c r="AW1273" s="4" t="s">
        <v>724</v>
      </c>
      <c r="AX1273" s="4"/>
      <c r="AY1273" s="4"/>
      <c r="AZ1273" s="4"/>
      <c r="BA1273" s="4"/>
      <c r="BB1273" s="4"/>
      <c r="BC1273" s="4">
        <v>40</v>
      </c>
      <c r="BD1273" t="str">
        <f>IF(AND(ADHOC!$G$15="",ADHOC!$S$4=""),"",IF(ADHOC!$G$15&lt;&gt;"",IF(ADHOC!$G$15=LEFT(Domein!$AS1273,LEN(ADHOC!$G$15)),MAX(Domein!BD$1:'Domein'!BD1272)+1,""),IF(ADHOC!$S$4=LEFT(Domein!$AS1273,LEN(ADHOC!$S$4)),MAX(Domein!BD$1:'Domein'!BD1272)+1,"")))</f>
        <v/>
      </c>
      <c r="BE1273" t="str">
        <f t="shared" si="19"/>
        <v/>
      </c>
    </row>
    <row r="1274" spans="45:57" x14ac:dyDescent="0.2">
      <c r="AS1274" s="4" t="s">
        <v>16881</v>
      </c>
      <c r="AT1274" s="4" t="s">
        <v>16882</v>
      </c>
      <c r="AU1274" s="4" t="s">
        <v>456</v>
      </c>
      <c r="AV1274" s="4" t="s">
        <v>671</v>
      </c>
      <c r="AW1274" s="4" t="s">
        <v>701</v>
      </c>
      <c r="AX1274" s="4"/>
      <c r="AY1274" s="4"/>
      <c r="AZ1274" s="4"/>
      <c r="BA1274" s="4"/>
      <c r="BB1274" s="4"/>
      <c r="BC1274" s="4">
        <v>40</v>
      </c>
      <c r="BD1274" t="str">
        <f>IF(AND(ADHOC!$G$15="",ADHOC!$S$4=""),"",IF(ADHOC!$G$15&lt;&gt;"",IF(ADHOC!$G$15=LEFT(Domein!$AS1274,LEN(ADHOC!$G$15)),MAX(Domein!BD$1:'Domein'!BD1273)+1,""),IF(ADHOC!$S$4=LEFT(Domein!$AS1274,LEN(ADHOC!$S$4)),MAX(Domein!BD$1:'Domein'!BD1273)+1,"")))</f>
        <v/>
      </c>
      <c r="BE1274" t="str">
        <f t="shared" si="19"/>
        <v/>
      </c>
    </row>
    <row r="1275" spans="45:57" x14ac:dyDescent="0.2">
      <c r="AS1275" s="4" t="s">
        <v>1447</v>
      </c>
      <c r="AT1275" s="4" t="s">
        <v>33555</v>
      </c>
      <c r="AU1275" s="4" t="s">
        <v>459</v>
      </c>
      <c r="AV1275" s="4" t="s">
        <v>671</v>
      </c>
      <c r="AW1275" s="4" t="s">
        <v>701</v>
      </c>
      <c r="AX1275" s="4"/>
      <c r="AY1275" s="4"/>
      <c r="AZ1275" s="4"/>
      <c r="BA1275" s="4"/>
      <c r="BB1275" s="4"/>
      <c r="BC1275" s="4">
        <v>40</v>
      </c>
      <c r="BD1275" t="str">
        <f>IF(AND(ADHOC!$G$15="",ADHOC!$S$4=""),"",IF(ADHOC!$G$15&lt;&gt;"",IF(ADHOC!$G$15=LEFT(Domein!$AS1275,LEN(ADHOC!$G$15)),MAX(Domein!BD$1:'Domein'!BD1274)+1,""),IF(ADHOC!$S$4=LEFT(Domein!$AS1275,LEN(ADHOC!$S$4)),MAX(Domein!BD$1:'Domein'!BD1274)+1,"")))</f>
        <v/>
      </c>
      <c r="BE1275" t="str">
        <f t="shared" si="19"/>
        <v/>
      </c>
    </row>
    <row r="1276" spans="45:57" x14ac:dyDescent="0.2">
      <c r="AS1276" s="4" t="s">
        <v>15756</v>
      </c>
      <c r="AT1276" s="4" t="s">
        <v>36176</v>
      </c>
      <c r="AU1276" s="4" t="s">
        <v>456</v>
      </c>
      <c r="AV1276" s="4" t="s">
        <v>671</v>
      </c>
      <c r="AW1276" s="4" t="s">
        <v>701</v>
      </c>
      <c r="AX1276" s="4"/>
      <c r="AY1276" s="4"/>
      <c r="AZ1276" s="4"/>
      <c r="BA1276" s="4"/>
      <c r="BB1276" s="4"/>
      <c r="BC1276" s="4">
        <v>40</v>
      </c>
      <c r="BD1276" t="str">
        <f>IF(AND(ADHOC!$G$15="",ADHOC!$S$4=""),"",IF(ADHOC!$G$15&lt;&gt;"",IF(ADHOC!$G$15=LEFT(Domein!$AS1276,LEN(ADHOC!$G$15)),MAX(Domein!BD$1:'Domein'!BD1275)+1,""),IF(ADHOC!$S$4=LEFT(Domein!$AS1276,LEN(ADHOC!$S$4)),MAX(Domein!BD$1:'Domein'!BD1275)+1,"")))</f>
        <v/>
      </c>
      <c r="BE1276" t="str">
        <f t="shared" si="19"/>
        <v/>
      </c>
    </row>
    <row r="1277" spans="45:57" x14ac:dyDescent="0.2">
      <c r="AS1277" s="4" t="s">
        <v>15757</v>
      </c>
      <c r="AT1277" s="4" t="s">
        <v>36177</v>
      </c>
      <c r="AU1277" s="4" t="s">
        <v>456</v>
      </c>
      <c r="AV1277" s="4" t="s">
        <v>671</v>
      </c>
      <c r="AW1277" s="4" t="s">
        <v>701</v>
      </c>
      <c r="AX1277" s="4"/>
      <c r="AY1277" s="4"/>
      <c r="AZ1277" s="4"/>
      <c r="BA1277" s="4"/>
      <c r="BB1277" s="4"/>
      <c r="BC1277" s="4">
        <v>40</v>
      </c>
      <c r="BD1277" t="str">
        <f>IF(AND(ADHOC!$G$15="",ADHOC!$S$4=""),"",IF(ADHOC!$G$15&lt;&gt;"",IF(ADHOC!$G$15=LEFT(Domein!$AS1277,LEN(ADHOC!$G$15)),MAX(Domein!BD$1:'Domein'!BD1276)+1,""),IF(ADHOC!$S$4=LEFT(Domein!$AS1277,LEN(ADHOC!$S$4)),MAX(Domein!BD$1:'Domein'!BD1276)+1,"")))</f>
        <v/>
      </c>
      <c r="BE1277" t="str">
        <f t="shared" si="19"/>
        <v/>
      </c>
    </row>
    <row r="1278" spans="45:57" x14ac:dyDescent="0.2">
      <c r="AS1278" s="4" t="s">
        <v>37048</v>
      </c>
      <c r="AT1278" s="4" t="s">
        <v>15500</v>
      </c>
      <c r="AU1278" s="4" t="s">
        <v>456</v>
      </c>
      <c r="AV1278" s="4" t="s">
        <v>671</v>
      </c>
      <c r="AW1278" s="4" t="s">
        <v>701</v>
      </c>
      <c r="AX1278" s="4"/>
      <c r="AY1278" s="4"/>
      <c r="AZ1278" s="4"/>
      <c r="BA1278" s="4"/>
      <c r="BB1278" s="4"/>
      <c r="BC1278" s="4">
        <v>40</v>
      </c>
      <c r="BD1278" t="str">
        <f>IF(AND(ADHOC!$G$15="",ADHOC!$S$4=""),"",IF(ADHOC!$G$15&lt;&gt;"",IF(ADHOC!$G$15=LEFT(Domein!$AS1278,LEN(ADHOC!$G$15)),MAX(Domein!BD$1:'Domein'!BD1277)+1,""),IF(ADHOC!$S$4=LEFT(Domein!$AS1278,LEN(ADHOC!$S$4)),MAX(Domein!BD$1:'Domein'!BD1277)+1,"")))</f>
        <v/>
      </c>
      <c r="BE1278" t="str">
        <f t="shared" si="19"/>
        <v/>
      </c>
    </row>
    <row r="1279" spans="45:57" x14ac:dyDescent="0.2">
      <c r="AS1279" s="4" t="s">
        <v>37049</v>
      </c>
      <c r="AT1279" s="4" t="s">
        <v>37050</v>
      </c>
      <c r="AU1279" s="4" t="s">
        <v>456</v>
      </c>
      <c r="AV1279" s="4" t="s">
        <v>671</v>
      </c>
      <c r="AW1279" s="4" t="s">
        <v>701</v>
      </c>
      <c r="AX1279" s="4"/>
      <c r="AY1279" s="4"/>
      <c r="AZ1279" s="4"/>
      <c r="BA1279" s="4"/>
      <c r="BB1279" s="4"/>
      <c r="BC1279" s="4">
        <v>40</v>
      </c>
      <c r="BD1279" t="str">
        <f>IF(AND(ADHOC!$G$15="",ADHOC!$S$4=""),"",IF(ADHOC!$G$15&lt;&gt;"",IF(ADHOC!$G$15=LEFT(Domein!$AS1279,LEN(ADHOC!$G$15)),MAX(Domein!BD$1:'Domein'!BD1278)+1,""),IF(ADHOC!$S$4=LEFT(Domein!$AS1279,LEN(ADHOC!$S$4)),MAX(Domein!BD$1:'Domein'!BD1278)+1,"")))</f>
        <v/>
      </c>
      <c r="BE1279" t="str">
        <f t="shared" si="19"/>
        <v/>
      </c>
    </row>
    <row r="1280" spans="45:57" x14ac:dyDescent="0.2">
      <c r="AS1280" s="4" t="s">
        <v>15497</v>
      </c>
      <c r="AT1280" s="4" t="s">
        <v>15498</v>
      </c>
      <c r="AU1280" s="4" t="s">
        <v>456</v>
      </c>
      <c r="AV1280" s="4" t="s">
        <v>671</v>
      </c>
      <c r="AW1280" s="4" t="s">
        <v>701</v>
      </c>
      <c r="AX1280" s="4"/>
      <c r="AY1280" s="4"/>
      <c r="AZ1280" s="4"/>
      <c r="BA1280" s="4"/>
      <c r="BB1280" s="4"/>
      <c r="BC1280" s="4">
        <v>40</v>
      </c>
      <c r="BD1280" t="str">
        <f>IF(AND(ADHOC!$G$15="",ADHOC!$S$4=""),"",IF(ADHOC!$G$15&lt;&gt;"",IF(ADHOC!$G$15=LEFT(Domein!$AS1280,LEN(ADHOC!$G$15)),MAX(Domein!BD$1:'Domein'!BD1279)+1,""),IF(ADHOC!$S$4=LEFT(Domein!$AS1280,LEN(ADHOC!$S$4)),MAX(Domein!BD$1:'Domein'!BD1279)+1,"")))</f>
        <v/>
      </c>
      <c r="BE1280" t="str">
        <f t="shared" si="19"/>
        <v/>
      </c>
    </row>
    <row r="1281" spans="45:57" x14ac:dyDescent="0.2">
      <c r="AS1281" s="4" t="s">
        <v>15499</v>
      </c>
      <c r="AT1281" s="4" t="s">
        <v>15500</v>
      </c>
      <c r="AU1281" s="4" t="s">
        <v>456</v>
      </c>
      <c r="AV1281" s="4" t="s">
        <v>671</v>
      </c>
      <c r="AW1281" s="4" t="s">
        <v>701</v>
      </c>
      <c r="AX1281" s="4"/>
      <c r="AY1281" s="4"/>
      <c r="AZ1281" s="4"/>
      <c r="BA1281" s="4"/>
      <c r="BB1281" s="4"/>
      <c r="BC1281" s="4">
        <v>40</v>
      </c>
      <c r="BD1281" t="str">
        <f>IF(AND(ADHOC!$G$15="",ADHOC!$S$4=""),"",IF(ADHOC!$G$15&lt;&gt;"",IF(ADHOC!$G$15=LEFT(Domein!$AS1281,LEN(ADHOC!$G$15)),MAX(Domein!BD$1:'Domein'!BD1280)+1,""),IF(ADHOC!$S$4=LEFT(Domein!$AS1281,LEN(ADHOC!$S$4)),MAX(Domein!BD$1:'Domein'!BD1280)+1,"")))</f>
        <v/>
      </c>
      <c r="BE1281" t="str">
        <f t="shared" si="19"/>
        <v/>
      </c>
    </row>
    <row r="1282" spans="45:57" x14ac:dyDescent="0.2">
      <c r="AS1282" s="4" t="s">
        <v>15268</v>
      </c>
      <c r="AT1282" s="4" t="s">
        <v>15269</v>
      </c>
      <c r="AU1282" s="4" t="s">
        <v>456</v>
      </c>
      <c r="AV1282" s="4" t="s">
        <v>671</v>
      </c>
      <c r="AW1282" s="4" t="s">
        <v>701</v>
      </c>
      <c r="AX1282" s="4"/>
      <c r="AY1282" s="4"/>
      <c r="AZ1282" s="4"/>
      <c r="BA1282" s="4"/>
      <c r="BB1282" s="4"/>
      <c r="BC1282" s="4">
        <v>40</v>
      </c>
      <c r="BD1282" t="str">
        <f>IF(AND(ADHOC!$G$15="",ADHOC!$S$4=""),"",IF(ADHOC!$G$15&lt;&gt;"",IF(ADHOC!$G$15=LEFT(Domein!$AS1282,LEN(ADHOC!$G$15)),MAX(Domein!BD$1:'Domein'!BD1281)+1,""),IF(ADHOC!$S$4=LEFT(Domein!$AS1282,LEN(ADHOC!$S$4)),MAX(Domein!BD$1:'Domein'!BD1281)+1,"")))</f>
        <v/>
      </c>
      <c r="BE1282" t="str">
        <f t="shared" si="19"/>
        <v/>
      </c>
    </row>
    <row r="1283" spans="45:57" x14ac:dyDescent="0.2">
      <c r="AS1283" s="4" t="s">
        <v>36210</v>
      </c>
      <c r="AT1283" s="4" t="s">
        <v>36211</v>
      </c>
      <c r="AU1283" s="4" t="s">
        <v>456</v>
      </c>
      <c r="AV1283" s="4" t="s">
        <v>671</v>
      </c>
      <c r="AW1283" s="4" t="s">
        <v>701</v>
      </c>
      <c r="AX1283" s="4"/>
      <c r="AY1283" s="4"/>
      <c r="AZ1283" s="4"/>
      <c r="BA1283" s="4"/>
      <c r="BB1283" s="4"/>
      <c r="BC1283" s="4">
        <v>40</v>
      </c>
      <c r="BD1283" t="str">
        <f>IF(AND(ADHOC!$G$15="",ADHOC!$S$4=""),"",IF(ADHOC!$G$15&lt;&gt;"",IF(ADHOC!$G$15=LEFT(Domein!$AS1283,LEN(ADHOC!$G$15)),MAX(Domein!BD$1:'Domein'!BD1282)+1,""),IF(ADHOC!$S$4=LEFT(Domein!$AS1283,LEN(ADHOC!$S$4)),MAX(Domein!BD$1:'Domein'!BD1282)+1,"")))</f>
        <v/>
      </c>
      <c r="BE1283" t="str">
        <f t="shared" ref="BE1283:BE1346" si="20">IFERROR(INDEX($AS$2:$AS$11500,MATCH(ROW()-ROW($BE$1),$BD$2:$BD$11500,0)),"")</f>
        <v/>
      </c>
    </row>
    <row r="1284" spans="45:57" x14ac:dyDescent="0.2">
      <c r="AS1284" s="4" t="s">
        <v>36212</v>
      </c>
      <c r="AT1284" s="4" t="s">
        <v>36213</v>
      </c>
      <c r="AU1284" s="4" t="s">
        <v>456</v>
      </c>
      <c r="AV1284" s="4" t="s">
        <v>671</v>
      </c>
      <c r="AW1284" s="4" t="s">
        <v>701</v>
      </c>
      <c r="AX1284" s="4"/>
      <c r="AY1284" s="4"/>
      <c r="AZ1284" s="4"/>
      <c r="BA1284" s="4"/>
      <c r="BB1284" s="4"/>
      <c r="BC1284" s="4">
        <v>40</v>
      </c>
      <c r="BD1284" t="str">
        <f>IF(AND(ADHOC!$G$15="",ADHOC!$S$4=""),"",IF(ADHOC!$G$15&lt;&gt;"",IF(ADHOC!$G$15=LEFT(Domein!$AS1284,LEN(ADHOC!$G$15)),MAX(Domein!BD$1:'Domein'!BD1283)+1,""),IF(ADHOC!$S$4=LEFT(Domein!$AS1284,LEN(ADHOC!$S$4)),MAX(Domein!BD$1:'Domein'!BD1283)+1,"")))</f>
        <v/>
      </c>
      <c r="BE1284" t="str">
        <f t="shared" si="20"/>
        <v/>
      </c>
    </row>
    <row r="1285" spans="45:57" x14ac:dyDescent="0.2">
      <c r="AS1285" s="4" t="s">
        <v>1449</v>
      </c>
      <c r="AT1285" s="4" t="s">
        <v>1448</v>
      </c>
      <c r="AU1285" s="4" t="s">
        <v>463</v>
      </c>
      <c r="AV1285" s="4" t="s">
        <v>671</v>
      </c>
      <c r="AW1285" s="4" t="s">
        <v>701</v>
      </c>
      <c r="AX1285" s="4"/>
      <c r="AY1285" s="4"/>
      <c r="AZ1285" s="4"/>
      <c r="BA1285" s="4"/>
      <c r="BB1285" s="4"/>
      <c r="BC1285" s="4">
        <v>40</v>
      </c>
      <c r="BD1285" t="str">
        <f>IF(AND(ADHOC!$G$15="",ADHOC!$S$4=""),"",IF(ADHOC!$G$15&lt;&gt;"",IF(ADHOC!$G$15=LEFT(Domein!$AS1285,LEN(ADHOC!$G$15)),MAX(Domein!BD$1:'Domein'!BD1284)+1,""),IF(ADHOC!$S$4=LEFT(Domein!$AS1285,LEN(ADHOC!$S$4)),MAX(Domein!BD$1:'Domein'!BD1284)+1,"")))</f>
        <v/>
      </c>
      <c r="BE1285" t="str">
        <f t="shared" si="20"/>
        <v/>
      </c>
    </row>
    <row r="1286" spans="45:57" x14ac:dyDescent="0.2">
      <c r="AS1286" s="4" t="s">
        <v>13330</v>
      </c>
      <c r="AT1286" s="4" t="s">
        <v>13331</v>
      </c>
      <c r="AU1286" s="4" t="s">
        <v>456</v>
      </c>
      <c r="AV1286" s="4" t="s">
        <v>701</v>
      </c>
      <c r="AW1286" s="4" t="s">
        <v>701</v>
      </c>
      <c r="AX1286" s="4"/>
      <c r="AY1286" s="4"/>
      <c r="AZ1286" s="4"/>
      <c r="BA1286" s="4"/>
      <c r="BB1286" s="4"/>
      <c r="BC1286" s="4">
        <v>40</v>
      </c>
      <c r="BD1286" t="str">
        <f>IF(AND(ADHOC!$G$15="",ADHOC!$S$4=""),"",IF(ADHOC!$G$15&lt;&gt;"",IF(ADHOC!$G$15=LEFT(Domein!$AS1286,LEN(ADHOC!$G$15)),MAX(Domein!BD$1:'Domein'!BD1285)+1,""),IF(ADHOC!$S$4=LEFT(Domein!$AS1286,LEN(ADHOC!$S$4)),MAX(Domein!BD$1:'Domein'!BD1285)+1,"")))</f>
        <v/>
      </c>
      <c r="BE1286" t="str">
        <f t="shared" si="20"/>
        <v/>
      </c>
    </row>
    <row r="1287" spans="45:57" x14ac:dyDescent="0.2">
      <c r="AS1287" s="4" t="s">
        <v>15980</v>
      </c>
      <c r="AT1287" s="4" t="s">
        <v>33059</v>
      </c>
      <c r="AU1287" s="4" t="s">
        <v>456</v>
      </c>
      <c r="AV1287" s="4" t="s">
        <v>671</v>
      </c>
      <c r="AW1287" s="4" t="s">
        <v>701</v>
      </c>
      <c r="AX1287" s="4"/>
      <c r="AY1287" s="4"/>
      <c r="AZ1287" s="4"/>
      <c r="BA1287" s="4"/>
      <c r="BB1287" s="4"/>
      <c r="BC1287" s="4">
        <v>40</v>
      </c>
      <c r="BD1287" t="str">
        <f>IF(AND(ADHOC!$G$15="",ADHOC!$S$4=""),"",IF(ADHOC!$G$15&lt;&gt;"",IF(ADHOC!$G$15=LEFT(Domein!$AS1287,LEN(ADHOC!$G$15)),MAX(Domein!BD$1:'Domein'!BD1286)+1,""),IF(ADHOC!$S$4=LEFT(Domein!$AS1287,LEN(ADHOC!$S$4)),MAX(Domein!BD$1:'Domein'!BD1286)+1,"")))</f>
        <v/>
      </c>
      <c r="BE1287" t="str">
        <f t="shared" si="20"/>
        <v/>
      </c>
    </row>
    <row r="1288" spans="45:57" x14ac:dyDescent="0.2">
      <c r="AS1288" s="4" t="s">
        <v>33060</v>
      </c>
      <c r="AT1288" s="4" t="s">
        <v>33061</v>
      </c>
      <c r="AU1288" s="4" t="s">
        <v>456</v>
      </c>
      <c r="AV1288" s="4" t="s">
        <v>671</v>
      </c>
      <c r="AW1288" s="4" t="s">
        <v>724</v>
      </c>
      <c r="AX1288" s="4"/>
      <c r="AY1288" s="4"/>
      <c r="AZ1288" s="4"/>
      <c r="BA1288" s="4"/>
      <c r="BB1288" s="4"/>
      <c r="BC1288" s="4">
        <v>40</v>
      </c>
      <c r="BD1288" t="str">
        <f>IF(AND(ADHOC!$G$15="",ADHOC!$S$4=""),"",IF(ADHOC!$G$15&lt;&gt;"",IF(ADHOC!$G$15=LEFT(Domein!$AS1288,LEN(ADHOC!$G$15)),MAX(Domein!BD$1:'Domein'!BD1287)+1,""),IF(ADHOC!$S$4=LEFT(Domein!$AS1288,LEN(ADHOC!$S$4)),MAX(Domein!BD$1:'Domein'!BD1287)+1,"")))</f>
        <v/>
      </c>
      <c r="BE1288" t="str">
        <f t="shared" si="20"/>
        <v/>
      </c>
    </row>
    <row r="1289" spans="45:57" x14ac:dyDescent="0.2">
      <c r="AS1289" s="4" t="s">
        <v>33062</v>
      </c>
      <c r="AT1289" s="4" t="s">
        <v>33063</v>
      </c>
      <c r="AU1289" s="4" t="s">
        <v>456</v>
      </c>
      <c r="AV1289" s="4" t="s">
        <v>671</v>
      </c>
      <c r="AW1289" s="4" t="s">
        <v>701</v>
      </c>
      <c r="AX1289" s="4"/>
      <c r="AY1289" s="4"/>
      <c r="AZ1289" s="4"/>
      <c r="BA1289" s="4"/>
      <c r="BB1289" s="4"/>
      <c r="BC1289" s="4">
        <v>40</v>
      </c>
      <c r="BD1289" t="str">
        <f>IF(AND(ADHOC!$G$15="",ADHOC!$S$4=""),"",IF(ADHOC!$G$15&lt;&gt;"",IF(ADHOC!$G$15=LEFT(Domein!$AS1289,LEN(ADHOC!$G$15)),MAX(Domein!BD$1:'Domein'!BD1288)+1,""),IF(ADHOC!$S$4=LEFT(Domein!$AS1289,LEN(ADHOC!$S$4)),MAX(Domein!BD$1:'Domein'!BD1288)+1,"")))</f>
        <v/>
      </c>
      <c r="BE1289" t="str">
        <f t="shared" si="20"/>
        <v/>
      </c>
    </row>
    <row r="1290" spans="45:57" x14ac:dyDescent="0.2">
      <c r="AS1290" s="4" t="s">
        <v>1450</v>
      </c>
      <c r="AT1290" s="4" t="s">
        <v>8679</v>
      </c>
      <c r="AU1290" s="4" t="s">
        <v>459</v>
      </c>
      <c r="AV1290" s="4" t="s">
        <v>671</v>
      </c>
      <c r="AW1290" s="4" t="s">
        <v>701</v>
      </c>
      <c r="AX1290" s="4"/>
      <c r="AY1290" s="4"/>
      <c r="AZ1290" s="4"/>
      <c r="BA1290" s="4"/>
      <c r="BB1290" s="4"/>
      <c r="BC1290" s="4">
        <v>40</v>
      </c>
      <c r="BD1290" t="str">
        <f>IF(AND(ADHOC!$G$15="",ADHOC!$S$4=""),"",IF(ADHOC!$G$15&lt;&gt;"",IF(ADHOC!$G$15=LEFT(Domein!$AS1290,LEN(ADHOC!$G$15)),MAX(Domein!BD$1:'Domein'!BD1289)+1,""),IF(ADHOC!$S$4=LEFT(Domein!$AS1290,LEN(ADHOC!$S$4)),MAX(Domein!BD$1:'Domein'!BD1289)+1,"")))</f>
        <v/>
      </c>
      <c r="BE1290" t="str">
        <f t="shared" si="20"/>
        <v/>
      </c>
    </row>
    <row r="1291" spans="45:57" x14ac:dyDescent="0.2">
      <c r="AS1291" s="4" t="s">
        <v>16680</v>
      </c>
      <c r="AT1291" s="4" t="s">
        <v>16681</v>
      </c>
      <c r="AU1291" s="4" t="s">
        <v>456</v>
      </c>
      <c r="AV1291" s="4" t="s">
        <v>671</v>
      </c>
      <c r="AW1291" s="4" t="s">
        <v>701</v>
      </c>
      <c r="AX1291" s="4"/>
      <c r="AY1291" s="4"/>
      <c r="AZ1291" s="4"/>
      <c r="BA1291" s="4"/>
      <c r="BB1291" s="4"/>
      <c r="BC1291" s="4">
        <v>40</v>
      </c>
      <c r="BD1291" t="str">
        <f>IF(AND(ADHOC!$G$15="",ADHOC!$S$4=""),"",IF(ADHOC!$G$15&lt;&gt;"",IF(ADHOC!$G$15=LEFT(Domein!$AS1291,LEN(ADHOC!$G$15)),MAX(Domein!BD$1:'Domein'!BD1290)+1,""),IF(ADHOC!$S$4=LEFT(Domein!$AS1291,LEN(ADHOC!$S$4)),MAX(Domein!BD$1:'Domein'!BD1290)+1,"")))</f>
        <v/>
      </c>
      <c r="BE1291" t="str">
        <f t="shared" si="20"/>
        <v/>
      </c>
    </row>
    <row r="1292" spans="45:57" x14ac:dyDescent="0.2">
      <c r="AS1292" s="4" t="s">
        <v>36214</v>
      </c>
      <c r="AT1292" s="4" t="s">
        <v>36215</v>
      </c>
      <c r="AU1292" s="4" t="s">
        <v>463</v>
      </c>
      <c r="AV1292" s="4" t="s">
        <v>671</v>
      </c>
      <c r="AW1292" s="4" t="s">
        <v>701</v>
      </c>
      <c r="AX1292" s="4"/>
      <c r="AY1292" s="4"/>
      <c r="AZ1292" s="4"/>
      <c r="BA1292" s="4"/>
      <c r="BB1292" s="4"/>
      <c r="BC1292" s="4">
        <v>40</v>
      </c>
      <c r="BD1292" t="str">
        <f>IF(AND(ADHOC!$G$15="",ADHOC!$S$4=""),"",IF(ADHOC!$G$15&lt;&gt;"",IF(ADHOC!$G$15=LEFT(Domein!$AS1292,LEN(ADHOC!$G$15)),MAX(Domein!BD$1:'Domein'!BD1291)+1,""),IF(ADHOC!$S$4=LEFT(Domein!$AS1292,LEN(ADHOC!$S$4)),MAX(Domein!BD$1:'Domein'!BD1291)+1,"")))</f>
        <v/>
      </c>
      <c r="BE1292" t="str">
        <f t="shared" si="20"/>
        <v/>
      </c>
    </row>
    <row r="1293" spans="45:57" x14ac:dyDescent="0.2">
      <c r="AS1293" s="4" t="s">
        <v>35690</v>
      </c>
      <c r="AT1293" s="4" t="s">
        <v>35691</v>
      </c>
      <c r="AU1293" s="4" t="s">
        <v>456</v>
      </c>
      <c r="AV1293" s="4" t="s">
        <v>671</v>
      </c>
      <c r="AW1293" s="4" t="s">
        <v>701</v>
      </c>
      <c r="AX1293" s="4"/>
      <c r="AY1293" s="4"/>
      <c r="AZ1293" s="4"/>
      <c r="BA1293" s="4"/>
      <c r="BB1293" s="4"/>
      <c r="BC1293" s="4">
        <v>40</v>
      </c>
      <c r="BD1293" t="str">
        <f>IF(AND(ADHOC!$G$15="",ADHOC!$S$4=""),"",IF(ADHOC!$G$15&lt;&gt;"",IF(ADHOC!$G$15=LEFT(Domein!$AS1293,LEN(ADHOC!$G$15)),MAX(Domein!BD$1:'Domein'!BD1292)+1,""),IF(ADHOC!$S$4=LEFT(Domein!$AS1293,LEN(ADHOC!$S$4)),MAX(Domein!BD$1:'Domein'!BD1292)+1,"")))</f>
        <v/>
      </c>
      <c r="BE1293" t="str">
        <f t="shared" si="20"/>
        <v/>
      </c>
    </row>
    <row r="1294" spans="45:57" x14ac:dyDescent="0.2">
      <c r="AS1294" s="4" t="s">
        <v>35692</v>
      </c>
      <c r="AT1294" s="4" t="s">
        <v>35691</v>
      </c>
      <c r="AU1294" s="4" t="s">
        <v>456</v>
      </c>
      <c r="AV1294" s="4" t="s">
        <v>671</v>
      </c>
      <c r="AW1294" s="4" t="s">
        <v>701</v>
      </c>
      <c r="AX1294" s="4"/>
      <c r="AY1294" s="4"/>
      <c r="AZ1294" s="4"/>
      <c r="BA1294" s="4"/>
      <c r="BB1294" s="4"/>
      <c r="BC1294" s="4">
        <v>40</v>
      </c>
      <c r="BD1294" t="str">
        <f>IF(AND(ADHOC!$G$15="",ADHOC!$S$4=""),"",IF(ADHOC!$G$15&lt;&gt;"",IF(ADHOC!$G$15=LEFT(Domein!$AS1294,LEN(ADHOC!$G$15)),MAX(Domein!BD$1:'Domein'!BD1293)+1,""),IF(ADHOC!$S$4=LEFT(Domein!$AS1294,LEN(ADHOC!$S$4)),MAX(Domein!BD$1:'Domein'!BD1293)+1,"")))</f>
        <v/>
      </c>
      <c r="BE1294" t="str">
        <f t="shared" si="20"/>
        <v/>
      </c>
    </row>
    <row r="1295" spans="45:57" x14ac:dyDescent="0.2">
      <c r="AS1295" s="4" t="s">
        <v>14508</v>
      </c>
      <c r="AT1295" s="4" t="s">
        <v>14509</v>
      </c>
      <c r="AU1295" s="4" t="s">
        <v>456</v>
      </c>
      <c r="AV1295" s="4" t="s">
        <v>671</v>
      </c>
      <c r="AW1295" s="4" t="s">
        <v>701</v>
      </c>
      <c r="AX1295" s="4"/>
      <c r="AY1295" s="4"/>
      <c r="AZ1295" s="4"/>
      <c r="BA1295" s="4"/>
      <c r="BB1295" s="4"/>
      <c r="BC1295" s="4">
        <v>40</v>
      </c>
      <c r="BD1295" t="str">
        <f>IF(AND(ADHOC!$G$15="",ADHOC!$S$4=""),"",IF(ADHOC!$G$15&lt;&gt;"",IF(ADHOC!$G$15=LEFT(Domein!$AS1295,LEN(ADHOC!$G$15)),MAX(Domein!BD$1:'Domein'!BD1294)+1,""),IF(ADHOC!$S$4=LEFT(Domein!$AS1295,LEN(ADHOC!$S$4)),MAX(Domein!BD$1:'Domein'!BD1294)+1,"")))</f>
        <v/>
      </c>
      <c r="BE1295" t="str">
        <f t="shared" si="20"/>
        <v/>
      </c>
    </row>
    <row r="1296" spans="45:57" x14ac:dyDescent="0.2">
      <c r="AS1296" s="4" t="s">
        <v>1451</v>
      </c>
      <c r="AT1296" s="4" t="s">
        <v>11214</v>
      </c>
      <c r="AU1296" s="4" t="s">
        <v>459</v>
      </c>
      <c r="AV1296" s="4" t="s">
        <v>671</v>
      </c>
      <c r="AW1296" s="4" t="s">
        <v>701</v>
      </c>
      <c r="AX1296" s="4"/>
      <c r="AY1296" s="4"/>
      <c r="AZ1296" s="4"/>
      <c r="BA1296" s="4"/>
      <c r="BB1296" s="4"/>
      <c r="BC1296" s="4">
        <v>40</v>
      </c>
      <c r="BD1296" t="str">
        <f>IF(AND(ADHOC!$G$15="",ADHOC!$S$4=""),"",IF(ADHOC!$G$15&lt;&gt;"",IF(ADHOC!$G$15=LEFT(Domein!$AS1296,LEN(ADHOC!$G$15)),MAX(Domein!BD$1:'Domein'!BD1295)+1,""),IF(ADHOC!$S$4=LEFT(Domein!$AS1296,LEN(ADHOC!$S$4)),MAX(Domein!BD$1:'Domein'!BD1295)+1,"")))</f>
        <v/>
      </c>
      <c r="BE1296" t="str">
        <f t="shared" si="20"/>
        <v/>
      </c>
    </row>
    <row r="1297" spans="45:57" x14ac:dyDescent="0.2">
      <c r="AS1297" s="4" t="s">
        <v>31827</v>
      </c>
      <c r="AT1297" s="4" t="s">
        <v>11214</v>
      </c>
      <c r="AU1297" s="4" t="s">
        <v>459</v>
      </c>
      <c r="AV1297" s="4" t="s">
        <v>671</v>
      </c>
      <c r="AW1297" s="4" t="s">
        <v>701</v>
      </c>
      <c r="AX1297" s="4"/>
      <c r="AY1297" s="4"/>
      <c r="AZ1297" s="4"/>
      <c r="BA1297" s="4"/>
      <c r="BB1297" s="4"/>
      <c r="BC1297" s="4">
        <v>40</v>
      </c>
      <c r="BD1297" t="str">
        <f>IF(AND(ADHOC!$G$15="",ADHOC!$S$4=""),"",IF(ADHOC!$G$15&lt;&gt;"",IF(ADHOC!$G$15=LEFT(Domein!$AS1297,LEN(ADHOC!$G$15)),MAX(Domein!BD$1:'Domein'!BD1296)+1,""),IF(ADHOC!$S$4=LEFT(Domein!$AS1297,LEN(ADHOC!$S$4)),MAX(Domein!BD$1:'Domein'!BD1296)+1,"")))</f>
        <v/>
      </c>
      <c r="BE1297" t="str">
        <f t="shared" si="20"/>
        <v/>
      </c>
    </row>
    <row r="1298" spans="45:57" x14ac:dyDescent="0.2">
      <c r="AS1298" s="4" t="s">
        <v>11167</v>
      </c>
      <c r="AT1298" s="4" t="s">
        <v>11168</v>
      </c>
      <c r="AU1298" s="4" t="s">
        <v>456</v>
      </c>
      <c r="AV1298" s="4" t="s">
        <v>679</v>
      </c>
      <c r="AW1298" s="4" t="s">
        <v>724</v>
      </c>
      <c r="AX1298" s="4"/>
      <c r="AY1298" s="4">
        <v>194332</v>
      </c>
      <c r="AZ1298" s="4">
        <v>466487</v>
      </c>
      <c r="BA1298" s="4" t="s">
        <v>22632</v>
      </c>
      <c r="BB1298" s="4" t="s">
        <v>22633</v>
      </c>
      <c r="BC1298" s="4">
        <v>40</v>
      </c>
      <c r="BD1298" t="str">
        <f>IF(AND(ADHOC!$G$15="",ADHOC!$S$4=""),"",IF(ADHOC!$G$15&lt;&gt;"",IF(ADHOC!$G$15=LEFT(Domein!$AS1298,LEN(ADHOC!$G$15)),MAX(Domein!BD$1:'Domein'!BD1297)+1,""),IF(ADHOC!$S$4=LEFT(Domein!$AS1298,LEN(ADHOC!$S$4)),MAX(Domein!BD$1:'Domein'!BD1297)+1,"")))</f>
        <v/>
      </c>
      <c r="BE1298" t="str">
        <f t="shared" si="20"/>
        <v/>
      </c>
    </row>
    <row r="1299" spans="45:57" x14ac:dyDescent="0.2">
      <c r="AS1299" s="4" t="s">
        <v>11169</v>
      </c>
      <c r="AT1299" s="4" t="s">
        <v>11170</v>
      </c>
      <c r="AU1299" s="4" t="s">
        <v>456</v>
      </c>
      <c r="AV1299" s="4" t="s">
        <v>679</v>
      </c>
      <c r="AW1299" s="4" t="s">
        <v>724</v>
      </c>
      <c r="AX1299" s="4"/>
      <c r="AY1299" s="4">
        <v>194318</v>
      </c>
      <c r="AZ1299" s="4">
        <v>466526</v>
      </c>
      <c r="BA1299" s="4" t="s">
        <v>22634</v>
      </c>
      <c r="BB1299" s="4" t="s">
        <v>22635</v>
      </c>
      <c r="BC1299" s="4">
        <v>40</v>
      </c>
      <c r="BD1299" t="str">
        <f>IF(AND(ADHOC!$G$15="",ADHOC!$S$4=""),"",IF(ADHOC!$G$15&lt;&gt;"",IF(ADHOC!$G$15=LEFT(Domein!$AS1299,LEN(ADHOC!$G$15)),MAX(Domein!BD$1:'Domein'!BD1298)+1,""),IF(ADHOC!$S$4=LEFT(Domein!$AS1299,LEN(ADHOC!$S$4)),MAX(Domein!BD$1:'Domein'!BD1298)+1,"")))</f>
        <v/>
      </c>
      <c r="BE1299" t="str">
        <f t="shared" si="20"/>
        <v/>
      </c>
    </row>
    <row r="1300" spans="45:57" x14ac:dyDescent="0.2">
      <c r="AS1300" s="4" t="s">
        <v>11171</v>
      </c>
      <c r="AT1300" s="4" t="s">
        <v>11172</v>
      </c>
      <c r="AU1300" s="4" t="s">
        <v>456</v>
      </c>
      <c r="AV1300" s="4" t="s">
        <v>679</v>
      </c>
      <c r="AW1300" s="4" t="s">
        <v>724</v>
      </c>
      <c r="AX1300" s="4"/>
      <c r="AY1300" s="4">
        <v>191565</v>
      </c>
      <c r="AZ1300" s="4">
        <v>465797</v>
      </c>
      <c r="BA1300" s="4" t="s">
        <v>22636</v>
      </c>
      <c r="BB1300" s="4" t="s">
        <v>22637</v>
      </c>
      <c r="BC1300" s="4">
        <v>40</v>
      </c>
      <c r="BD1300" t="str">
        <f>IF(AND(ADHOC!$G$15="",ADHOC!$S$4=""),"",IF(ADHOC!$G$15&lt;&gt;"",IF(ADHOC!$G$15=LEFT(Domein!$AS1300,LEN(ADHOC!$G$15)),MAX(Domein!BD$1:'Domein'!BD1299)+1,""),IF(ADHOC!$S$4=LEFT(Domein!$AS1300,LEN(ADHOC!$S$4)),MAX(Domein!BD$1:'Domein'!BD1299)+1,"")))</f>
        <v/>
      </c>
      <c r="BE1300" t="str">
        <f t="shared" si="20"/>
        <v/>
      </c>
    </row>
    <row r="1301" spans="45:57" x14ac:dyDescent="0.2">
      <c r="AS1301" s="4" t="s">
        <v>11173</v>
      </c>
      <c r="AT1301" s="4" t="s">
        <v>11174</v>
      </c>
      <c r="AU1301" s="4" t="s">
        <v>456</v>
      </c>
      <c r="AV1301" s="4" t="s">
        <v>679</v>
      </c>
      <c r="AW1301" s="4" t="s">
        <v>724</v>
      </c>
      <c r="AX1301" s="4"/>
      <c r="AY1301" s="4">
        <v>191544</v>
      </c>
      <c r="AZ1301" s="4">
        <v>465797</v>
      </c>
      <c r="BA1301" s="4" t="s">
        <v>22636</v>
      </c>
      <c r="BB1301" s="4" t="s">
        <v>22638</v>
      </c>
      <c r="BC1301" s="4">
        <v>40</v>
      </c>
      <c r="BD1301" t="str">
        <f>IF(AND(ADHOC!$G$15="",ADHOC!$S$4=""),"",IF(ADHOC!$G$15&lt;&gt;"",IF(ADHOC!$G$15=LEFT(Domein!$AS1301,LEN(ADHOC!$G$15)),MAX(Domein!BD$1:'Domein'!BD1300)+1,""),IF(ADHOC!$S$4=LEFT(Domein!$AS1301,LEN(ADHOC!$S$4)),MAX(Domein!BD$1:'Domein'!BD1300)+1,"")))</f>
        <v/>
      </c>
      <c r="BE1301" t="str">
        <f t="shared" si="20"/>
        <v/>
      </c>
    </row>
    <row r="1302" spans="45:57" x14ac:dyDescent="0.2">
      <c r="AS1302" s="4" t="s">
        <v>11175</v>
      </c>
      <c r="AT1302" s="4" t="s">
        <v>11176</v>
      </c>
      <c r="AU1302" s="4" t="s">
        <v>456</v>
      </c>
      <c r="AV1302" s="4" t="s">
        <v>679</v>
      </c>
      <c r="AW1302" s="4" t="s">
        <v>724</v>
      </c>
      <c r="AX1302" s="4"/>
      <c r="AY1302" s="4">
        <v>191585</v>
      </c>
      <c r="AZ1302" s="4">
        <v>465808</v>
      </c>
      <c r="BA1302" s="4" t="s">
        <v>22639</v>
      </c>
      <c r="BB1302" s="4" t="s">
        <v>22640</v>
      </c>
      <c r="BC1302" s="4">
        <v>40</v>
      </c>
      <c r="BD1302" t="str">
        <f>IF(AND(ADHOC!$G$15="",ADHOC!$S$4=""),"",IF(ADHOC!$G$15&lt;&gt;"",IF(ADHOC!$G$15=LEFT(Domein!$AS1302,LEN(ADHOC!$G$15)),MAX(Domein!BD$1:'Domein'!BD1301)+1,""),IF(ADHOC!$S$4=LEFT(Domein!$AS1302,LEN(ADHOC!$S$4)),MAX(Domein!BD$1:'Domein'!BD1301)+1,"")))</f>
        <v/>
      </c>
      <c r="BE1302" t="str">
        <f t="shared" si="20"/>
        <v/>
      </c>
    </row>
    <row r="1303" spans="45:57" x14ac:dyDescent="0.2">
      <c r="AS1303" s="4" t="s">
        <v>11177</v>
      </c>
      <c r="AT1303" s="4" t="s">
        <v>11178</v>
      </c>
      <c r="AU1303" s="4" t="s">
        <v>456</v>
      </c>
      <c r="AV1303" s="4" t="s">
        <v>679</v>
      </c>
      <c r="AW1303" s="4" t="s">
        <v>724</v>
      </c>
      <c r="AX1303" s="4"/>
      <c r="AY1303" s="4">
        <v>191761</v>
      </c>
      <c r="AZ1303" s="4">
        <v>467792</v>
      </c>
      <c r="BA1303" s="4" t="s">
        <v>22641</v>
      </c>
      <c r="BB1303" s="4" t="s">
        <v>22642</v>
      </c>
      <c r="BC1303" s="4">
        <v>40</v>
      </c>
      <c r="BD1303" t="str">
        <f>IF(AND(ADHOC!$G$15="",ADHOC!$S$4=""),"",IF(ADHOC!$G$15&lt;&gt;"",IF(ADHOC!$G$15=LEFT(Domein!$AS1303,LEN(ADHOC!$G$15)),MAX(Domein!BD$1:'Domein'!BD1302)+1,""),IF(ADHOC!$S$4=LEFT(Domein!$AS1303,LEN(ADHOC!$S$4)),MAX(Domein!BD$1:'Domein'!BD1302)+1,"")))</f>
        <v/>
      </c>
      <c r="BE1303" t="str">
        <f t="shared" si="20"/>
        <v/>
      </c>
    </row>
    <row r="1304" spans="45:57" x14ac:dyDescent="0.2">
      <c r="AS1304" s="4" t="s">
        <v>21006</v>
      </c>
      <c r="AT1304" s="4" t="s">
        <v>21007</v>
      </c>
      <c r="AU1304" s="4" t="s">
        <v>456</v>
      </c>
      <c r="AV1304" s="4" t="s">
        <v>679</v>
      </c>
      <c r="AW1304" s="4" t="s">
        <v>724</v>
      </c>
      <c r="AX1304" s="4"/>
      <c r="AY1304" s="4">
        <v>192155</v>
      </c>
      <c r="AZ1304" s="4">
        <v>466799</v>
      </c>
      <c r="BA1304" s="4" t="s">
        <v>22643</v>
      </c>
      <c r="BB1304" s="4" t="s">
        <v>22644</v>
      </c>
      <c r="BC1304" s="4">
        <v>40</v>
      </c>
      <c r="BD1304" t="str">
        <f>IF(AND(ADHOC!$G$15="",ADHOC!$S$4=""),"",IF(ADHOC!$G$15&lt;&gt;"",IF(ADHOC!$G$15=LEFT(Domein!$AS1304,LEN(ADHOC!$G$15)),MAX(Domein!BD$1:'Domein'!BD1303)+1,""),IF(ADHOC!$S$4=LEFT(Domein!$AS1304,LEN(ADHOC!$S$4)),MAX(Domein!BD$1:'Domein'!BD1303)+1,"")))</f>
        <v/>
      </c>
      <c r="BE1304" t="str">
        <f t="shared" si="20"/>
        <v/>
      </c>
    </row>
    <row r="1305" spans="45:57" x14ac:dyDescent="0.2">
      <c r="AS1305" s="4" t="s">
        <v>21008</v>
      </c>
      <c r="AT1305" s="4" t="s">
        <v>21009</v>
      </c>
      <c r="AU1305" s="4" t="s">
        <v>456</v>
      </c>
      <c r="AV1305" s="4" t="s">
        <v>679</v>
      </c>
      <c r="AW1305" s="4" t="s">
        <v>724</v>
      </c>
      <c r="AX1305" s="4"/>
      <c r="AY1305" s="4">
        <v>192540</v>
      </c>
      <c r="AZ1305" s="4">
        <v>466446</v>
      </c>
      <c r="BA1305" s="4" t="s">
        <v>22645</v>
      </c>
      <c r="BB1305" s="4" t="s">
        <v>22646</v>
      </c>
      <c r="BC1305" s="4">
        <v>40</v>
      </c>
      <c r="BD1305" t="str">
        <f>IF(AND(ADHOC!$G$15="",ADHOC!$S$4=""),"",IF(ADHOC!$G$15&lt;&gt;"",IF(ADHOC!$G$15=LEFT(Domein!$AS1305,LEN(ADHOC!$G$15)),MAX(Domein!BD$1:'Domein'!BD1304)+1,""),IF(ADHOC!$S$4=LEFT(Domein!$AS1305,LEN(ADHOC!$S$4)),MAX(Domein!BD$1:'Domein'!BD1304)+1,"")))</f>
        <v/>
      </c>
      <c r="BE1305" t="str">
        <f t="shared" si="20"/>
        <v/>
      </c>
    </row>
    <row r="1306" spans="45:57" x14ac:dyDescent="0.2">
      <c r="AS1306" s="4" t="s">
        <v>11179</v>
      </c>
      <c r="AT1306" s="4" t="s">
        <v>11180</v>
      </c>
      <c r="AU1306" s="4" t="s">
        <v>456</v>
      </c>
      <c r="AV1306" s="4" t="s">
        <v>679</v>
      </c>
      <c r="AW1306" s="4" t="s">
        <v>724</v>
      </c>
      <c r="AX1306" s="4"/>
      <c r="AY1306" s="4">
        <v>194789</v>
      </c>
      <c r="AZ1306" s="4">
        <v>472220</v>
      </c>
      <c r="BA1306" s="4" t="s">
        <v>22647</v>
      </c>
      <c r="BB1306" s="4" t="s">
        <v>22648</v>
      </c>
      <c r="BC1306" s="4">
        <v>40</v>
      </c>
      <c r="BD1306" t="str">
        <f>IF(AND(ADHOC!$G$15="",ADHOC!$S$4=""),"",IF(ADHOC!$G$15&lt;&gt;"",IF(ADHOC!$G$15=LEFT(Domein!$AS1306,LEN(ADHOC!$G$15)),MAX(Domein!BD$1:'Domein'!BD1305)+1,""),IF(ADHOC!$S$4=LEFT(Domein!$AS1306,LEN(ADHOC!$S$4)),MAX(Domein!BD$1:'Domein'!BD1305)+1,"")))</f>
        <v/>
      </c>
      <c r="BE1306" t="str">
        <f t="shared" si="20"/>
        <v/>
      </c>
    </row>
    <row r="1307" spans="45:57" x14ac:dyDescent="0.2">
      <c r="AS1307" s="4" t="s">
        <v>11181</v>
      </c>
      <c r="AT1307" s="4" t="s">
        <v>11182</v>
      </c>
      <c r="AU1307" s="4" t="s">
        <v>456</v>
      </c>
      <c r="AV1307" s="4" t="s">
        <v>679</v>
      </c>
      <c r="AW1307" s="4" t="s">
        <v>724</v>
      </c>
      <c r="AX1307" s="4"/>
      <c r="AY1307" s="4">
        <v>193818</v>
      </c>
      <c r="AZ1307" s="4">
        <v>471443</v>
      </c>
      <c r="BA1307" s="4" t="s">
        <v>22649</v>
      </c>
      <c r="BB1307" s="4" t="s">
        <v>22650</v>
      </c>
      <c r="BC1307" s="4">
        <v>40</v>
      </c>
      <c r="BD1307" t="str">
        <f>IF(AND(ADHOC!$G$15="",ADHOC!$S$4=""),"",IF(ADHOC!$G$15&lt;&gt;"",IF(ADHOC!$G$15=LEFT(Domein!$AS1307,LEN(ADHOC!$G$15)),MAX(Domein!BD$1:'Domein'!BD1306)+1,""),IF(ADHOC!$S$4=LEFT(Domein!$AS1307,LEN(ADHOC!$S$4)),MAX(Domein!BD$1:'Domein'!BD1306)+1,"")))</f>
        <v/>
      </c>
      <c r="BE1307" t="str">
        <f t="shared" si="20"/>
        <v/>
      </c>
    </row>
    <row r="1308" spans="45:57" x14ac:dyDescent="0.2">
      <c r="AS1308" s="4" t="s">
        <v>11183</v>
      </c>
      <c r="AT1308" s="4" t="s">
        <v>11184</v>
      </c>
      <c r="AU1308" s="4" t="s">
        <v>456</v>
      </c>
      <c r="AV1308" s="4" t="s">
        <v>679</v>
      </c>
      <c r="AW1308" s="4" t="s">
        <v>724</v>
      </c>
      <c r="AX1308" s="4"/>
      <c r="AY1308" s="4">
        <v>193813</v>
      </c>
      <c r="AZ1308" s="4">
        <v>470174</v>
      </c>
      <c r="BA1308" s="4" t="s">
        <v>22651</v>
      </c>
      <c r="BB1308" s="4" t="s">
        <v>22652</v>
      </c>
      <c r="BC1308" s="4">
        <v>40</v>
      </c>
      <c r="BD1308" t="str">
        <f>IF(AND(ADHOC!$G$15="",ADHOC!$S$4=""),"",IF(ADHOC!$G$15&lt;&gt;"",IF(ADHOC!$G$15=LEFT(Domein!$AS1308,LEN(ADHOC!$G$15)),MAX(Domein!BD$1:'Domein'!BD1307)+1,""),IF(ADHOC!$S$4=LEFT(Domein!$AS1308,LEN(ADHOC!$S$4)),MAX(Domein!BD$1:'Domein'!BD1307)+1,"")))</f>
        <v/>
      </c>
      <c r="BE1308" t="str">
        <f t="shared" si="20"/>
        <v/>
      </c>
    </row>
    <row r="1309" spans="45:57" x14ac:dyDescent="0.2">
      <c r="AS1309" s="4" t="s">
        <v>11185</v>
      </c>
      <c r="AT1309" s="4" t="s">
        <v>11186</v>
      </c>
      <c r="AU1309" s="4" t="s">
        <v>456</v>
      </c>
      <c r="AV1309" s="4" t="s">
        <v>679</v>
      </c>
      <c r="AW1309" s="4" t="s">
        <v>724</v>
      </c>
      <c r="AX1309" s="4"/>
      <c r="AY1309" s="4">
        <v>193258</v>
      </c>
      <c r="AZ1309" s="4">
        <v>468850</v>
      </c>
      <c r="BA1309" s="4" t="s">
        <v>22653</v>
      </c>
      <c r="BB1309" s="4" t="s">
        <v>22654</v>
      </c>
      <c r="BC1309" s="4">
        <v>40</v>
      </c>
      <c r="BD1309" t="str">
        <f>IF(AND(ADHOC!$G$15="",ADHOC!$S$4=""),"",IF(ADHOC!$G$15&lt;&gt;"",IF(ADHOC!$G$15=LEFT(Domein!$AS1309,LEN(ADHOC!$G$15)),MAX(Domein!BD$1:'Domein'!BD1308)+1,""),IF(ADHOC!$S$4=LEFT(Domein!$AS1309,LEN(ADHOC!$S$4)),MAX(Domein!BD$1:'Domein'!BD1308)+1,"")))</f>
        <v/>
      </c>
      <c r="BE1309" t="str">
        <f t="shared" si="20"/>
        <v/>
      </c>
    </row>
    <row r="1310" spans="45:57" x14ac:dyDescent="0.2">
      <c r="AS1310" s="4" t="s">
        <v>11187</v>
      </c>
      <c r="AT1310" s="4" t="s">
        <v>11188</v>
      </c>
      <c r="AU1310" s="4" t="s">
        <v>456</v>
      </c>
      <c r="AV1310" s="4" t="s">
        <v>679</v>
      </c>
      <c r="AW1310" s="4" t="s">
        <v>724</v>
      </c>
      <c r="AX1310" s="4"/>
      <c r="AY1310" s="4">
        <v>192343</v>
      </c>
      <c r="AZ1310" s="4">
        <v>467722</v>
      </c>
      <c r="BA1310" s="4" t="s">
        <v>22655</v>
      </c>
      <c r="BB1310" s="4" t="s">
        <v>22656</v>
      </c>
      <c r="BC1310" s="4">
        <v>40</v>
      </c>
      <c r="BD1310" t="str">
        <f>IF(AND(ADHOC!$G$15="",ADHOC!$S$4=""),"",IF(ADHOC!$G$15&lt;&gt;"",IF(ADHOC!$G$15=LEFT(Domein!$AS1310,LEN(ADHOC!$G$15)),MAX(Domein!BD$1:'Domein'!BD1309)+1,""),IF(ADHOC!$S$4=LEFT(Domein!$AS1310,LEN(ADHOC!$S$4)),MAX(Domein!BD$1:'Domein'!BD1309)+1,"")))</f>
        <v/>
      </c>
      <c r="BE1310" t="str">
        <f t="shared" si="20"/>
        <v/>
      </c>
    </row>
    <row r="1311" spans="45:57" x14ac:dyDescent="0.2">
      <c r="AS1311" s="4" t="s">
        <v>11189</v>
      </c>
      <c r="AT1311" s="4" t="s">
        <v>11190</v>
      </c>
      <c r="AU1311" s="4" t="s">
        <v>456</v>
      </c>
      <c r="AV1311" s="4" t="s">
        <v>679</v>
      </c>
      <c r="AW1311" s="4" t="s">
        <v>724</v>
      </c>
      <c r="AX1311" s="4"/>
      <c r="AY1311" s="4">
        <v>193083</v>
      </c>
      <c r="AZ1311" s="4">
        <v>467051</v>
      </c>
      <c r="BA1311" s="4" t="s">
        <v>22657</v>
      </c>
      <c r="BB1311" s="4" t="s">
        <v>22658</v>
      </c>
      <c r="BC1311" s="4">
        <v>40</v>
      </c>
      <c r="BD1311" t="str">
        <f>IF(AND(ADHOC!$G$15="",ADHOC!$S$4=""),"",IF(ADHOC!$G$15&lt;&gt;"",IF(ADHOC!$G$15=LEFT(Domein!$AS1311,LEN(ADHOC!$G$15)),MAX(Domein!BD$1:'Domein'!BD1310)+1,""),IF(ADHOC!$S$4=LEFT(Domein!$AS1311,LEN(ADHOC!$S$4)),MAX(Domein!BD$1:'Domein'!BD1310)+1,"")))</f>
        <v/>
      </c>
      <c r="BE1311" t="str">
        <f t="shared" si="20"/>
        <v/>
      </c>
    </row>
    <row r="1312" spans="45:57" x14ac:dyDescent="0.2">
      <c r="AS1312" s="4" t="s">
        <v>11191</v>
      </c>
      <c r="AT1312" s="4" t="s">
        <v>11192</v>
      </c>
      <c r="AU1312" s="4" t="s">
        <v>456</v>
      </c>
      <c r="AV1312" s="4" t="s">
        <v>679</v>
      </c>
      <c r="AW1312" s="4" t="s">
        <v>724</v>
      </c>
      <c r="AX1312" s="4"/>
      <c r="AY1312" s="4">
        <v>191514</v>
      </c>
      <c r="AZ1312" s="4">
        <v>466746</v>
      </c>
      <c r="BA1312" s="4" t="s">
        <v>22659</v>
      </c>
      <c r="BB1312" s="4" t="s">
        <v>22660</v>
      </c>
      <c r="BC1312" s="4">
        <v>40</v>
      </c>
      <c r="BD1312" t="str">
        <f>IF(AND(ADHOC!$G$15="",ADHOC!$S$4=""),"",IF(ADHOC!$G$15&lt;&gt;"",IF(ADHOC!$G$15=LEFT(Domein!$AS1312,LEN(ADHOC!$G$15)),MAX(Domein!BD$1:'Domein'!BD1311)+1,""),IF(ADHOC!$S$4=LEFT(Domein!$AS1312,LEN(ADHOC!$S$4)),MAX(Domein!BD$1:'Domein'!BD1311)+1,"")))</f>
        <v/>
      </c>
      <c r="BE1312" t="str">
        <f t="shared" si="20"/>
        <v/>
      </c>
    </row>
    <row r="1313" spans="45:57" x14ac:dyDescent="0.2">
      <c r="AS1313" s="4" t="s">
        <v>11193</v>
      </c>
      <c r="AT1313" s="4" t="s">
        <v>11194</v>
      </c>
      <c r="AU1313" s="4" t="s">
        <v>456</v>
      </c>
      <c r="AV1313" s="4" t="s">
        <v>679</v>
      </c>
      <c r="AW1313" s="4" t="s">
        <v>724</v>
      </c>
      <c r="AX1313" s="4"/>
      <c r="AY1313" s="4">
        <v>192935</v>
      </c>
      <c r="AZ1313" s="4">
        <v>466636</v>
      </c>
      <c r="BA1313" s="4" t="s">
        <v>22661</v>
      </c>
      <c r="BB1313" s="4" t="s">
        <v>22662</v>
      </c>
      <c r="BC1313" s="4">
        <v>40</v>
      </c>
      <c r="BD1313" t="str">
        <f>IF(AND(ADHOC!$G$15="",ADHOC!$S$4=""),"",IF(ADHOC!$G$15&lt;&gt;"",IF(ADHOC!$G$15=LEFT(Domein!$AS1313,LEN(ADHOC!$G$15)),MAX(Domein!BD$1:'Domein'!BD1312)+1,""),IF(ADHOC!$S$4=LEFT(Domein!$AS1313,LEN(ADHOC!$S$4)),MAX(Domein!BD$1:'Domein'!BD1312)+1,"")))</f>
        <v/>
      </c>
      <c r="BE1313" t="str">
        <f t="shared" si="20"/>
        <v/>
      </c>
    </row>
    <row r="1314" spans="45:57" x14ac:dyDescent="0.2">
      <c r="AS1314" s="4" t="s">
        <v>11195</v>
      </c>
      <c r="AT1314" s="4" t="s">
        <v>11196</v>
      </c>
      <c r="AU1314" s="4" t="s">
        <v>456</v>
      </c>
      <c r="AV1314" s="4" t="s">
        <v>679</v>
      </c>
      <c r="AW1314" s="4" t="s">
        <v>724</v>
      </c>
      <c r="AX1314" s="4"/>
      <c r="AY1314" s="4">
        <v>193012</v>
      </c>
      <c r="AZ1314" s="4">
        <v>466208</v>
      </c>
      <c r="BA1314" s="4" t="s">
        <v>22663</v>
      </c>
      <c r="BB1314" s="4" t="s">
        <v>22664</v>
      </c>
      <c r="BC1314" s="4">
        <v>40</v>
      </c>
      <c r="BD1314" t="str">
        <f>IF(AND(ADHOC!$G$15="",ADHOC!$S$4=""),"",IF(ADHOC!$G$15&lt;&gt;"",IF(ADHOC!$G$15=LEFT(Domein!$AS1314,LEN(ADHOC!$G$15)),MAX(Domein!BD$1:'Domein'!BD1313)+1,""),IF(ADHOC!$S$4=LEFT(Domein!$AS1314,LEN(ADHOC!$S$4)),MAX(Domein!BD$1:'Domein'!BD1313)+1,"")))</f>
        <v/>
      </c>
      <c r="BE1314" t="str">
        <f t="shared" si="20"/>
        <v/>
      </c>
    </row>
    <row r="1315" spans="45:57" x14ac:dyDescent="0.2">
      <c r="AS1315" s="4" t="s">
        <v>11197</v>
      </c>
      <c r="AT1315" s="4" t="s">
        <v>11198</v>
      </c>
      <c r="AU1315" s="4" t="s">
        <v>456</v>
      </c>
      <c r="AV1315" s="4" t="s">
        <v>679</v>
      </c>
      <c r="AW1315" s="4" t="s">
        <v>724</v>
      </c>
      <c r="AX1315" s="4"/>
      <c r="AY1315" s="4">
        <v>191648</v>
      </c>
      <c r="AZ1315" s="4">
        <v>465851</v>
      </c>
      <c r="BA1315" s="4" t="s">
        <v>22665</v>
      </c>
      <c r="BB1315" s="4" t="s">
        <v>22666</v>
      </c>
      <c r="BC1315" s="4">
        <v>40</v>
      </c>
      <c r="BD1315" t="str">
        <f>IF(AND(ADHOC!$G$15="",ADHOC!$S$4=""),"",IF(ADHOC!$G$15&lt;&gt;"",IF(ADHOC!$G$15=LEFT(Domein!$AS1315,LEN(ADHOC!$G$15)),MAX(Domein!BD$1:'Domein'!BD1314)+1,""),IF(ADHOC!$S$4=LEFT(Domein!$AS1315,LEN(ADHOC!$S$4)),MAX(Domein!BD$1:'Domein'!BD1314)+1,"")))</f>
        <v/>
      </c>
      <c r="BE1315" t="str">
        <f t="shared" si="20"/>
        <v/>
      </c>
    </row>
    <row r="1316" spans="45:57" x14ac:dyDescent="0.2">
      <c r="AS1316" s="4" t="s">
        <v>11199</v>
      </c>
      <c r="AT1316" s="4" t="s">
        <v>11200</v>
      </c>
      <c r="AU1316" s="4" t="s">
        <v>456</v>
      </c>
      <c r="AV1316" s="4" t="s">
        <v>679</v>
      </c>
      <c r="AW1316" s="4" t="s">
        <v>724</v>
      </c>
      <c r="AX1316" s="4"/>
      <c r="AY1316" s="4">
        <v>195161</v>
      </c>
      <c r="AZ1316" s="4">
        <v>466546</v>
      </c>
      <c r="BA1316" s="4" t="s">
        <v>22667</v>
      </c>
      <c r="BB1316" s="4" t="s">
        <v>22668</v>
      </c>
      <c r="BC1316" s="4">
        <v>40</v>
      </c>
      <c r="BD1316" t="str">
        <f>IF(AND(ADHOC!$G$15="",ADHOC!$S$4=""),"",IF(ADHOC!$G$15&lt;&gt;"",IF(ADHOC!$G$15=LEFT(Domein!$AS1316,LEN(ADHOC!$G$15)),MAX(Domein!BD$1:'Domein'!BD1315)+1,""),IF(ADHOC!$S$4=LEFT(Domein!$AS1316,LEN(ADHOC!$S$4)),MAX(Domein!BD$1:'Domein'!BD1315)+1,"")))</f>
        <v/>
      </c>
      <c r="BE1316" t="str">
        <f t="shared" si="20"/>
        <v/>
      </c>
    </row>
    <row r="1317" spans="45:57" x14ac:dyDescent="0.2">
      <c r="AS1317" s="4" t="s">
        <v>11201</v>
      </c>
      <c r="AT1317" s="4" t="s">
        <v>11202</v>
      </c>
      <c r="AU1317" s="4" t="s">
        <v>456</v>
      </c>
      <c r="AV1317" s="4" t="s">
        <v>679</v>
      </c>
      <c r="AW1317" s="4" t="s">
        <v>724</v>
      </c>
      <c r="AX1317" s="4"/>
      <c r="AY1317" s="4">
        <v>195892</v>
      </c>
      <c r="AZ1317" s="4">
        <v>466666</v>
      </c>
      <c r="BA1317" s="4" t="s">
        <v>22669</v>
      </c>
      <c r="BB1317" s="4" t="s">
        <v>22670</v>
      </c>
      <c r="BC1317" s="4">
        <v>40</v>
      </c>
      <c r="BD1317" t="str">
        <f>IF(AND(ADHOC!$G$15="",ADHOC!$S$4=""),"",IF(ADHOC!$G$15&lt;&gt;"",IF(ADHOC!$G$15=LEFT(Domein!$AS1317,LEN(ADHOC!$G$15)),MAX(Domein!BD$1:'Domein'!BD1316)+1,""),IF(ADHOC!$S$4=LEFT(Domein!$AS1317,LEN(ADHOC!$S$4)),MAX(Domein!BD$1:'Domein'!BD1316)+1,"")))</f>
        <v/>
      </c>
      <c r="BE1317" t="str">
        <f t="shared" si="20"/>
        <v/>
      </c>
    </row>
    <row r="1318" spans="45:57" x14ac:dyDescent="0.2">
      <c r="AS1318" s="4" t="s">
        <v>11203</v>
      </c>
      <c r="AT1318" s="4" t="s">
        <v>11204</v>
      </c>
      <c r="AU1318" s="4" t="s">
        <v>456</v>
      </c>
      <c r="AV1318" s="4" t="s">
        <v>679</v>
      </c>
      <c r="AW1318" s="4" t="s">
        <v>724</v>
      </c>
      <c r="AX1318" s="4"/>
      <c r="AY1318" s="4">
        <v>193465</v>
      </c>
      <c r="AZ1318" s="4">
        <v>468295</v>
      </c>
      <c r="BA1318" s="4" t="s">
        <v>22671</v>
      </c>
      <c r="BB1318" s="4" t="s">
        <v>22672</v>
      </c>
      <c r="BC1318" s="4">
        <v>40</v>
      </c>
      <c r="BD1318" t="str">
        <f>IF(AND(ADHOC!$G$15="",ADHOC!$S$4=""),"",IF(ADHOC!$G$15&lt;&gt;"",IF(ADHOC!$G$15=LEFT(Domein!$AS1318,LEN(ADHOC!$G$15)),MAX(Domein!BD$1:'Domein'!BD1317)+1,""),IF(ADHOC!$S$4=LEFT(Domein!$AS1318,LEN(ADHOC!$S$4)),MAX(Domein!BD$1:'Domein'!BD1317)+1,"")))</f>
        <v/>
      </c>
      <c r="BE1318" t="str">
        <f t="shared" si="20"/>
        <v/>
      </c>
    </row>
    <row r="1319" spans="45:57" x14ac:dyDescent="0.2">
      <c r="AS1319" s="4" t="s">
        <v>11205</v>
      </c>
      <c r="AT1319" s="4" t="s">
        <v>11206</v>
      </c>
      <c r="AU1319" s="4" t="s">
        <v>456</v>
      </c>
      <c r="AV1319" s="4" t="s">
        <v>679</v>
      </c>
      <c r="AW1319" s="4" t="s">
        <v>724</v>
      </c>
      <c r="AX1319" s="4"/>
      <c r="AY1319" s="4">
        <v>193338</v>
      </c>
      <c r="AZ1319" s="4">
        <v>468140</v>
      </c>
      <c r="BA1319" s="4" t="s">
        <v>22673</v>
      </c>
      <c r="BB1319" s="4" t="s">
        <v>22674</v>
      </c>
      <c r="BC1319" s="4">
        <v>40</v>
      </c>
      <c r="BD1319" t="str">
        <f>IF(AND(ADHOC!$G$15="",ADHOC!$S$4=""),"",IF(ADHOC!$G$15&lt;&gt;"",IF(ADHOC!$G$15=LEFT(Domein!$AS1319,LEN(ADHOC!$G$15)),MAX(Domein!BD$1:'Domein'!BD1318)+1,""),IF(ADHOC!$S$4=LEFT(Domein!$AS1319,LEN(ADHOC!$S$4)),MAX(Domein!BD$1:'Domein'!BD1318)+1,"")))</f>
        <v/>
      </c>
      <c r="BE1319" t="str">
        <f t="shared" si="20"/>
        <v/>
      </c>
    </row>
    <row r="1320" spans="45:57" x14ac:dyDescent="0.2">
      <c r="AS1320" s="4" t="s">
        <v>11207</v>
      </c>
      <c r="AT1320" s="4" t="s">
        <v>11208</v>
      </c>
      <c r="AU1320" s="4" t="s">
        <v>456</v>
      </c>
      <c r="AV1320" s="4" t="s">
        <v>679</v>
      </c>
      <c r="AW1320" s="4" t="s">
        <v>724</v>
      </c>
      <c r="AX1320" s="4"/>
      <c r="AY1320" s="4">
        <v>193255</v>
      </c>
      <c r="AZ1320" s="4">
        <v>468142</v>
      </c>
      <c r="BA1320" s="4" t="s">
        <v>22675</v>
      </c>
      <c r="BB1320" s="4" t="s">
        <v>22676</v>
      </c>
      <c r="BC1320" s="4">
        <v>40</v>
      </c>
      <c r="BD1320" t="str">
        <f>IF(AND(ADHOC!$G$15="",ADHOC!$S$4=""),"",IF(ADHOC!$G$15&lt;&gt;"",IF(ADHOC!$G$15=LEFT(Domein!$AS1320,LEN(ADHOC!$G$15)),MAX(Domein!BD$1:'Domein'!BD1319)+1,""),IF(ADHOC!$S$4=LEFT(Domein!$AS1320,LEN(ADHOC!$S$4)),MAX(Domein!BD$1:'Domein'!BD1319)+1,"")))</f>
        <v/>
      </c>
      <c r="BE1320" t="str">
        <f t="shared" si="20"/>
        <v/>
      </c>
    </row>
    <row r="1321" spans="45:57" x14ac:dyDescent="0.2">
      <c r="AS1321" s="4" t="s">
        <v>11209</v>
      </c>
      <c r="AT1321" s="4" t="s">
        <v>11210</v>
      </c>
      <c r="AU1321" s="4" t="s">
        <v>456</v>
      </c>
      <c r="AV1321" s="4" t="s">
        <v>679</v>
      </c>
      <c r="AW1321" s="4" t="s">
        <v>724</v>
      </c>
      <c r="AX1321" s="4"/>
      <c r="AY1321" s="4">
        <v>193331</v>
      </c>
      <c r="AZ1321" s="4">
        <v>468142</v>
      </c>
      <c r="BA1321" s="4" t="s">
        <v>22675</v>
      </c>
      <c r="BB1321" s="4" t="s">
        <v>22677</v>
      </c>
      <c r="BC1321" s="4">
        <v>40</v>
      </c>
      <c r="BD1321" t="str">
        <f>IF(AND(ADHOC!$G$15="",ADHOC!$S$4=""),"",IF(ADHOC!$G$15&lt;&gt;"",IF(ADHOC!$G$15=LEFT(Domein!$AS1321,LEN(ADHOC!$G$15)),MAX(Domein!BD$1:'Domein'!BD1320)+1,""),IF(ADHOC!$S$4=LEFT(Domein!$AS1321,LEN(ADHOC!$S$4)),MAX(Domein!BD$1:'Domein'!BD1320)+1,"")))</f>
        <v/>
      </c>
      <c r="BE1321" t="str">
        <f t="shared" si="20"/>
        <v/>
      </c>
    </row>
    <row r="1322" spans="45:57" x14ac:dyDescent="0.2">
      <c r="AS1322" s="4" t="s">
        <v>34814</v>
      </c>
      <c r="AT1322" s="4" t="s">
        <v>34815</v>
      </c>
      <c r="AU1322" s="4" t="s">
        <v>463</v>
      </c>
      <c r="AV1322" s="4" t="s">
        <v>671</v>
      </c>
      <c r="AW1322" s="4" t="s">
        <v>701</v>
      </c>
      <c r="AX1322" s="4"/>
      <c r="AY1322" s="4"/>
      <c r="AZ1322" s="4"/>
      <c r="BA1322" s="4"/>
      <c r="BB1322" s="4"/>
      <c r="BC1322" s="4">
        <v>40</v>
      </c>
      <c r="BD1322" t="str">
        <f>IF(AND(ADHOC!$G$15="",ADHOC!$S$4=""),"",IF(ADHOC!$G$15&lt;&gt;"",IF(ADHOC!$G$15=LEFT(Domein!$AS1322,LEN(ADHOC!$G$15)),MAX(Domein!BD$1:'Domein'!BD1321)+1,""),IF(ADHOC!$S$4=LEFT(Domein!$AS1322,LEN(ADHOC!$S$4)),MAX(Domein!BD$1:'Domein'!BD1321)+1,"")))</f>
        <v/>
      </c>
      <c r="BE1322" t="str">
        <f t="shared" si="20"/>
        <v/>
      </c>
    </row>
    <row r="1323" spans="45:57" x14ac:dyDescent="0.2">
      <c r="AS1323" s="4" t="s">
        <v>8680</v>
      </c>
      <c r="AT1323" s="4" t="s">
        <v>13829</v>
      </c>
      <c r="AU1323" s="4" t="s">
        <v>456</v>
      </c>
      <c r="AV1323" s="4" t="s">
        <v>671</v>
      </c>
      <c r="AW1323" s="4" t="s">
        <v>701</v>
      </c>
      <c r="AX1323" s="4"/>
      <c r="AY1323" s="4"/>
      <c r="AZ1323" s="4"/>
      <c r="BA1323" s="4"/>
      <c r="BB1323" s="4"/>
      <c r="BC1323" s="4">
        <v>40</v>
      </c>
      <c r="BD1323" t="str">
        <f>IF(AND(ADHOC!$G$15="",ADHOC!$S$4=""),"",IF(ADHOC!$G$15&lt;&gt;"",IF(ADHOC!$G$15=LEFT(Domein!$AS1323,LEN(ADHOC!$G$15)),MAX(Domein!BD$1:'Domein'!BD1322)+1,""),IF(ADHOC!$S$4=LEFT(Domein!$AS1323,LEN(ADHOC!$S$4)),MAX(Domein!BD$1:'Domein'!BD1322)+1,"")))</f>
        <v/>
      </c>
      <c r="BE1323" t="str">
        <f t="shared" si="20"/>
        <v/>
      </c>
    </row>
    <row r="1324" spans="45:57" x14ac:dyDescent="0.2">
      <c r="AS1324" s="4" t="s">
        <v>1452</v>
      </c>
      <c r="AT1324" s="4" t="s">
        <v>7718</v>
      </c>
      <c r="AU1324" s="4" t="s">
        <v>459</v>
      </c>
      <c r="AV1324" s="4" t="s">
        <v>671</v>
      </c>
      <c r="AW1324" s="4" t="s">
        <v>701</v>
      </c>
      <c r="AX1324" s="4"/>
      <c r="AY1324" s="4"/>
      <c r="AZ1324" s="4"/>
      <c r="BA1324" s="4"/>
      <c r="BB1324" s="4"/>
      <c r="BC1324" s="4">
        <v>40</v>
      </c>
      <c r="BD1324" t="str">
        <f>IF(AND(ADHOC!$G$15="",ADHOC!$S$4=""),"",IF(ADHOC!$G$15&lt;&gt;"",IF(ADHOC!$G$15=LEFT(Domein!$AS1324,LEN(ADHOC!$G$15)),MAX(Domein!BD$1:'Domein'!BD1323)+1,""),IF(ADHOC!$S$4=LEFT(Domein!$AS1324,LEN(ADHOC!$S$4)),MAX(Domein!BD$1:'Domein'!BD1323)+1,"")))</f>
        <v/>
      </c>
      <c r="BE1324" t="str">
        <f t="shared" si="20"/>
        <v/>
      </c>
    </row>
    <row r="1325" spans="45:57" x14ac:dyDescent="0.2">
      <c r="AS1325" s="4" t="s">
        <v>8341</v>
      </c>
      <c r="AT1325" s="4" t="s">
        <v>7041</v>
      </c>
      <c r="AU1325" s="4" t="s">
        <v>456</v>
      </c>
      <c r="AV1325" s="4" t="s">
        <v>671</v>
      </c>
      <c r="AW1325" s="4" t="s">
        <v>701</v>
      </c>
      <c r="AX1325" s="4"/>
      <c r="AY1325" s="4"/>
      <c r="AZ1325" s="4"/>
      <c r="BA1325" s="4"/>
      <c r="BB1325" s="4"/>
      <c r="BC1325" s="4">
        <v>40</v>
      </c>
      <c r="BD1325" t="str">
        <f>IF(AND(ADHOC!$G$15="",ADHOC!$S$4=""),"",IF(ADHOC!$G$15&lt;&gt;"",IF(ADHOC!$G$15=LEFT(Domein!$AS1325,LEN(ADHOC!$G$15)),MAX(Domein!BD$1:'Domein'!BD1324)+1,""),IF(ADHOC!$S$4=LEFT(Domein!$AS1325,LEN(ADHOC!$S$4)),MAX(Domein!BD$1:'Domein'!BD1324)+1,"")))</f>
        <v/>
      </c>
      <c r="BE1325" t="str">
        <f t="shared" si="20"/>
        <v/>
      </c>
    </row>
    <row r="1326" spans="45:57" x14ac:dyDescent="0.2">
      <c r="AS1326" s="4" t="s">
        <v>6988</v>
      </c>
      <c r="AT1326" s="4" t="s">
        <v>8681</v>
      </c>
      <c r="AU1326" s="4" t="s">
        <v>456</v>
      </c>
      <c r="AV1326" s="4" t="s">
        <v>671</v>
      </c>
      <c r="AW1326" s="4" t="s">
        <v>701</v>
      </c>
      <c r="AX1326" s="4"/>
      <c r="AY1326" s="4"/>
      <c r="AZ1326" s="4"/>
      <c r="BA1326" s="4"/>
      <c r="BB1326" s="4"/>
      <c r="BC1326" s="4">
        <v>40</v>
      </c>
      <c r="BD1326" t="str">
        <f>IF(AND(ADHOC!$G$15="",ADHOC!$S$4=""),"",IF(ADHOC!$G$15&lt;&gt;"",IF(ADHOC!$G$15=LEFT(Domein!$AS1326,LEN(ADHOC!$G$15)),MAX(Domein!BD$1:'Domein'!BD1325)+1,""),IF(ADHOC!$S$4=LEFT(Domein!$AS1326,LEN(ADHOC!$S$4)),MAX(Domein!BD$1:'Domein'!BD1325)+1,"")))</f>
        <v/>
      </c>
      <c r="BE1326" t="str">
        <f t="shared" si="20"/>
        <v/>
      </c>
    </row>
    <row r="1327" spans="45:57" x14ac:dyDescent="0.2">
      <c r="AS1327" s="4" t="s">
        <v>35580</v>
      </c>
      <c r="AT1327" s="4" t="s">
        <v>35581</v>
      </c>
      <c r="AU1327" s="4" t="s">
        <v>456</v>
      </c>
      <c r="AV1327" s="4" t="s">
        <v>671</v>
      </c>
      <c r="AW1327" s="4" t="s">
        <v>701</v>
      </c>
      <c r="AX1327" s="4"/>
      <c r="AY1327" s="4"/>
      <c r="AZ1327" s="4"/>
      <c r="BA1327" s="4"/>
      <c r="BB1327" s="4"/>
      <c r="BC1327" s="4">
        <v>40</v>
      </c>
      <c r="BD1327" t="str">
        <f>IF(AND(ADHOC!$G$15="",ADHOC!$S$4=""),"",IF(ADHOC!$G$15&lt;&gt;"",IF(ADHOC!$G$15=LEFT(Domein!$AS1327,LEN(ADHOC!$G$15)),MAX(Domein!BD$1:'Domein'!BD1326)+1,""),IF(ADHOC!$S$4=LEFT(Domein!$AS1327,LEN(ADHOC!$S$4)),MAX(Domein!BD$1:'Domein'!BD1326)+1,"")))</f>
        <v/>
      </c>
      <c r="BE1327" t="str">
        <f t="shared" si="20"/>
        <v/>
      </c>
    </row>
    <row r="1328" spans="45:57" x14ac:dyDescent="0.2">
      <c r="AS1328" s="4" t="s">
        <v>15789</v>
      </c>
      <c r="AT1328" s="4" t="s">
        <v>15790</v>
      </c>
      <c r="AU1328" s="4" t="s">
        <v>459</v>
      </c>
      <c r="AV1328" s="4" t="s">
        <v>671</v>
      </c>
      <c r="AW1328" s="4" t="s">
        <v>701</v>
      </c>
      <c r="AX1328" s="4"/>
      <c r="AY1328" s="4"/>
      <c r="AZ1328" s="4"/>
      <c r="BA1328" s="4"/>
      <c r="BB1328" s="4"/>
      <c r="BC1328" s="4">
        <v>40</v>
      </c>
      <c r="BD1328" t="str">
        <f>IF(AND(ADHOC!$G$15="",ADHOC!$S$4=""),"",IF(ADHOC!$G$15&lt;&gt;"",IF(ADHOC!$G$15=LEFT(Domein!$AS1328,LEN(ADHOC!$G$15)),MAX(Domein!BD$1:'Domein'!BD1327)+1,""),IF(ADHOC!$S$4=LEFT(Domein!$AS1328,LEN(ADHOC!$S$4)),MAX(Domein!BD$1:'Domein'!BD1327)+1,"")))</f>
        <v/>
      </c>
      <c r="BE1328" t="str">
        <f t="shared" si="20"/>
        <v/>
      </c>
    </row>
    <row r="1329" spans="45:57" x14ac:dyDescent="0.2">
      <c r="AS1329" s="4" t="s">
        <v>7527</v>
      </c>
      <c r="AT1329" s="4" t="s">
        <v>8344</v>
      </c>
      <c r="AU1329" s="4" t="s">
        <v>459</v>
      </c>
      <c r="AV1329" s="4" t="s">
        <v>671</v>
      </c>
      <c r="AW1329" s="4" t="s">
        <v>701</v>
      </c>
      <c r="AX1329" s="4"/>
      <c r="AY1329" s="4"/>
      <c r="AZ1329" s="4"/>
      <c r="BA1329" s="4"/>
      <c r="BB1329" s="4"/>
      <c r="BC1329" s="4">
        <v>40</v>
      </c>
      <c r="BD1329" t="str">
        <f>IF(AND(ADHOC!$G$15="",ADHOC!$S$4=""),"",IF(ADHOC!$G$15&lt;&gt;"",IF(ADHOC!$G$15=LEFT(Domein!$AS1329,LEN(ADHOC!$G$15)),MAX(Domein!BD$1:'Domein'!BD1328)+1,""),IF(ADHOC!$S$4=LEFT(Domein!$AS1329,LEN(ADHOC!$S$4)),MAX(Domein!BD$1:'Domein'!BD1328)+1,"")))</f>
        <v/>
      </c>
      <c r="BE1329" t="str">
        <f t="shared" si="20"/>
        <v/>
      </c>
    </row>
    <row r="1330" spans="45:57" x14ac:dyDescent="0.2">
      <c r="AS1330" s="4" t="s">
        <v>32656</v>
      </c>
      <c r="AT1330" s="4" t="s">
        <v>13719</v>
      </c>
      <c r="AU1330" s="4" t="s">
        <v>456</v>
      </c>
      <c r="AV1330" s="4" t="s">
        <v>16265</v>
      </c>
      <c r="AW1330" s="4" t="s">
        <v>1167</v>
      </c>
      <c r="AX1330" s="4"/>
      <c r="AY1330" s="4"/>
      <c r="AZ1330" s="4"/>
      <c r="BA1330" s="4"/>
      <c r="BB1330" s="4"/>
      <c r="BC1330" s="4">
        <v>40</v>
      </c>
      <c r="BD1330" t="str">
        <f>IF(AND(ADHOC!$G$15="",ADHOC!$S$4=""),"",IF(ADHOC!$G$15&lt;&gt;"",IF(ADHOC!$G$15=LEFT(Domein!$AS1330,LEN(ADHOC!$G$15)),MAX(Domein!BD$1:'Domein'!BD1329)+1,""),IF(ADHOC!$S$4=LEFT(Domein!$AS1330,LEN(ADHOC!$S$4)),MAX(Domein!BD$1:'Domein'!BD1329)+1,"")))</f>
        <v/>
      </c>
      <c r="BE1330" t="str">
        <f t="shared" si="20"/>
        <v/>
      </c>
    </row>
    <row r="1331" spans="45:57" x14ac:dyDescent="0.2">
      <c r="AS1331" s="4" t="s">
        <v>36178</v>
      </c>
      <c r="AT1331" s="4" t="s">
        <v>36179</v>
      </c>
      <c r="AU1331" s="4" t="s">
        <v>456</v>
      </c>
      <c r="AV1331" s="4" t="s">
        <v>671</v>
      </c>
      <c r="AW1331" s="4" t="s">
        <v>701</v>
      </c>
      <c r="AX1331" s="4"/>
      <c r="AY1331" s="4"/>
      <c r="AZ1331" s="4"/>
      <c r="BA1331" s="4"/>
      <c r="BB1331" s="4"/>
      <c r="BC1331" s="4">
        <v>40</v>
      </c>
      <c r="BD1331" t="str">
        <f>IF(AND(ADHOC!$G$15="",ADHOC!$S$4=""),"",IF(ADHOC!$G$15&lt;&gt;"",IF(ADHOC!$G$15=LEFT(Domein!$AS1331,LEN(ADHOC!$G$15)),MAX(Domein!BD$1:'Domein'!BD1330)+1,""),IF(ADHOC!$S$4=LEFT(Domein!$AS1331,LEN(ADHOC!$S$4)),MAX(Domein!BD$1:'Domein'!BD1330)+1,"")))</f>
        <v/>
      </c>
      <c r="BE1331" t="str">
        <f t="shared" si="20"/>
        <v/>
      </c>
    </row>
    <row r="1332" spans="45:57" x14ac:dyDescent="0.2">
      <c r="AS1332" s="4" t="s">
        <v>36180</v>
      </c>
      <c r="AT1332" s="4" t="s">
        <v>36181</v>
      </c>
      <c r="AU1332" s="4" t="s">
        <v>456</v>
      </c>
      <c r="AV1332" s="4" t="s">
        <v>671</v>
      </c>
      <c r="AW1332" s="4" t="s">
        <v>701</v>
      </c>
      <c r="AX1332" s="4"/>
      <c r="AY1332" s="4"/>
      <c r="AZ1332" s="4"/>
      <c r="BA1332" s="4"/>
      <c r="BB1332" s="4"/>
      <c r="BC1332" s="4">
        <v>40</v>
      </c>
      <c r="BD1332" t="str">
        <f>IF(AND(ADHOC!$G$15="",ADHOC!$S$4=""),"",IF(ADHOC!$G$15&lt;&gt;"",IF(ADHOC!$G$15=LEFT(Domein!$AS1332,LEN(ADHOC!$G$15)),MAX(Domein!BD$1:'Domein'!BD1331)+1,""),IF(ADHOC!$S$4=LEFT(Domein!$AS1332,LEN(ADHOC!$S$4)),MAX(Domein!BD$1:'Domein'!BD1331)+1,"")))</f>
        <v/>
      </c>
      <c r="BE1332" t="str">
        <f t="shared" si="20"/>
        <v/>
      </c>
    </row>
    <row r="1333" spans="45:57" x14ac:dyDescent="0.2">
      <c r="AS1333" s="4" t="s">
        <v>36182</v>
      </c>
      <c r="AT1333" s="4" t="s">
        <v>36179</v>
      </c>
      <c r="AU1333" s="4" t="s">
        <v>456</v>
      </c>
      <c r="AV1333" s="4" t="s">
        <v>671</v>
      </c>
      <c r="AW1333" s="4" t="s">
        <v>701</v>
      </c>
      <c r="AX1333" s="4"/>
      <c r="AY1333" s="4"/>
      <c r="AZ1333" s="4"/>
      <c r="BA1333" s="4"/>
      <c r="BB1333" s="4"/>
      <c r="BC1333" s="4">
        <v>40</v>
      </c>
      <c r="BD1333" t="str">
        <f>IF(AND(ADHOC!$G$15="",ADHOC!$S$4=""),"",IF(ADHOC!$G$15&lt;&gt;"",IF(ADHOC!$G$15=LEFT(Domein!$AS1333,LEN(ADHOC!$G$15)),MAX(Domein!BD$1:'Domein'!BD1332)+1,""),IF(ADHOC!$S$4=LEFT(Domein!$AS1333,LEN(ADHOC!$S$4)),MAX(Domein!BD$1:'Domein'!BD1332)+1,"")))</f>
        <v/>
      </c>
      <c r="BE1333" t="str">
        <f t="shared" si="20"/>
        <v/>
      </c>
    </row>
    <row r="1334" spans="45:57" x14ac:dyDescent="0.2">
      <c r="AS1334" s="4" t="s">
        <v>1453</v>
      </c>
      <c r="AT1334" s="4" t="s">
        <v>8682</v>
      </c>
      <c r="AU1334" s="4" t="s">
        <v>459</v>
      </c>
      <c r="AV1334" s="4" t="s">
        <v>671</v>
      </c>
      <c r="AW1334" s="4" t="s">
        <v>701</v>
      </c>
      <c r="AX1334" s="4"/>
      <c r="AY1334" s="4"/>
      <c r="AZ1334" s="4"/>
      <c r="BA1334" s="4"/>
      <c r="BB1334" s="4"/>
      <c r="BC1334" s="4">
        <v>40</v>
      </c>
      <c r="BD1334" t="str">
        <f>IF(AND(ADHOC!$G$15="",ADHOC!$S$4=""),"",IF(ADHOC!$G$15&lt;&gt;"",IF(ADHOC!$G$15=LEFT(Domein!$AS1334,LEN(ADHOC!$G$15)),MAX(Domein!BD$1:'Domein'!BD1333)+1,""),IF(ADHOC!$S$4=LEFT(Domein!$AS1334,LEN(ADHOC!$S$4)),MAX(Domein!BD$1:'Domein'!BD1333)+1,"")))</f>
        <v/>
      </c>
      <c r="BE1334" t="str">
        <f t="shared" si="20"/>
        <v/>
      </c>
    </row>
    <row r="1335" spans="45:57" x14ac:dyDescent="0.2">
      <c r="AS1335" s="4" t="s">
        <v>1454</v>
      </c>
      <c r="AT1335" s="4" t="s">
        <v>6928</v>
      </c>
      <c r="AU1335" s="4" t="s">
        <v>459</v>
      </c>
      <c r="AV1335" s="4" t="s">
        <v>671</v>
      </c>
      <c r="AW1335" s="4" t="s">
        <v>701</v>
      </c>
      <c r="AX1335" s="4"/>
      <c r="AY1335" s="4"/>
      <c r="AZ1335" s="4"/>
      <c r="BA1335" s="4"/>
      <c r="BB1335" s="4"/>
      <c r="BC1335" s="4">
        <v>40</v>
      </c>
      <c r="BD1335" t="str">
        <f>IF(AND(ADHOC!$G$15="",ADHOC!$S$4=""),"",IF(ADHOC!$G$15&lt;&gt;"",IF(ADHOC!$G$15=LEFT(Domein!$AS1335,LEN(ADHOC!$G$15)),MAX(Domein!BD$1:'Domein'!BD1334)+1,""),IF(ADHOC!$S$4=LEFT(Domein!$AS1335,LEN(ADHOC!$S$4)),MAX(Domein!BD$1:'Domein'!BD1334)+1,"")))</f>
        <v/>
      </c>
      <c r="BE1335" t="str">
        <f t="shared" si="20"/>
        <v/>
      </c>
    </row>
    <row r="1336" spans="45:57" x14ac:dyDescent="0.2">
      <c r="AS1336" s="4" t="s">
        <v>36744</v>
      </c>
      <c r="AT1336" s="4" t="s">
        <v>13719</v>
      </c>
      <c r="AU1336" s="4" t="s">
        <v>456</v>
      </c>
      <c r="AV1336" s="4" t="s">
        <v>16265</v>
      </c>
      <c r="AW1336" s="4" t="s">
        <v>1167</v>
      </c>
      <c r="AX1336" s="4"/>
      <c r="AY1336" s="4"/>
      <c r="AZ1336" s="4"/>
      <c r="BA1336" s="4"/>
      <c r="BB1336" s="4"/>
      <c r="BC1336" s="4">
        <v>40</v>
      </c>
      <c r="BD1336" t="str">
        <f>IF(AND(ADHOC!$G$15="",ADHOC!$S$4=""),"",IF(ADHOC!$G$15&lt;&gt;"",IF(ADHOC!$G$15=LEFT(Domein!$AS1336,LEN(ADHOC!$G$15)),MAX(Domein!BD$1:'Domein'!BD1335)+1,""),IF(ADHOC!$S$4=LEFT(Domein!$AS1336,LEN(ADHOC!$S$4)),MAX(Domein!BD$1:'Domein'!BD1335)+1,"")))</f>
        <v/>
      </c>
      <c r="BE1336" t="str">
        <f t="shared" si="20"/>
        <v/>
      </c>
    </row>
    <row r="1337" spans="45:57" x14ac:dyDescent="0.2">
      <c r="AS1337" s="4" t="s">
        <v>32810</v>
      </c>
      <c r="AT1337" s="4" t="s">
        <v>32811</v>
      </c>
      <c r="AU1337" s="4" t="s">
        <v>456</v>
      </c>
      <c r="AV1337" s="4" t="s">
        <v>16265</v>
      </c>
      <c r="AW1337" s="4" t="s">
        <v>1167</v>
      </c>
      <c r="AX1337" s="4"/>
      <c r="AY1337" s="4"/>
      <c r="AZ1337" s="4"/>
      <c r="BA1337" s="4"/>
      <c r="BB1337" s="4"/>
      <c r="BC1337" s="4">
        <v>40</v>
      </c>
      <c r="BD1337" t="str">
        <f>IF(AND(ADHOC!$G$15="",ADHOC!$S$4=""),"",IF(ADHOC!$G$15&lt;&gt;"",IF(ADHOC!$G$15=LEFT(Domein!$AS1337,LEN(ADHOC!$G$15)),MAX(Domein!BD$1:'Domein'!BD1336)+1,""),IF(ADHOC!$S$4=LEFT(Domein!$AS1337,LEN(ADHOC!$S$4)),MAX(Domein!BD$1:'Domein'!BD1336)+1,"")))</f>
        <v/>
      </c>
      <c r="BE1337" t="str">
        <f t="shared" si="20"/>
        <v/>
      </c>
    </row>
    <row r="1338" spans="45:57" x14ac:dyDescent="0.2">
      <c r="AS1338" s="4" t="s">
        <v>1455</v>
      </c>
      <c r="AT1338" s="4" t="s">
        <v>7721</v>
      </c>
      <c r="AU1338" s="4" t="s">
        <v>463</v>
      </c>
      <c r="AV1338" s="4" t="s">
        <v>671</v>
      </c>
      <c r="AW1338" s="4" t="s">
        <v>701</v>
      </c>
      <c r="AX1338" s="4"/>
      <c r="AY1338" s="4"/>
      <c r="AZ1338" s="4"/>
      <c r="BA1338" s="4"/>
      <c r="BB1338" s="4"/>
      <c r="BC1338" s="4">
        <v>40</v>
      </c>
      <c r="BD1338" t="str">
        <f>IF(AND(ADHOC!$G$15="",ADHOC!$S$4=""),"",IF(ADHOC!$G$15&lt;&gt;"",IF(ADHOC!$G$15=LEFT(Domein!$AS1338,LEN(ADHOC!$G$15)),MAX(Domein!BD$1:'Domein'!BD1337)+1,""),IF(ADHOC!$S$4=LEFT(Domein!$AS1338,LEN(ADHOC!$S$4)),MAX(Domein!BD$1:'Domein'!BD1337)+1,"")))</f>
        <v/>
      </c>
      <c r="BE1338" t="str">
        <f t="shared" si="20"/>
        <v/>
      </c>
    </row>
    <row r="1339" spans="45:57" x14ac:dyDescent="0.2">
      <c r="AS1339" s="4" t="s">
        <v>36465</v>
      </c>
      <c r="AT1339" s="4" t="s">
        <v>1428</v>
      </c>
      <c r="AU1339" s="4" t="s">
        <v>459</v>
      </c>
      <c r="AV1339" s="4" t="s">
        <v>671</v>
      </c>
      <c r="AW1339" s="4" t="s">
        <v>701</v>
      </c>
      <c r="AX1339" s="4"/>
      <c r="AY1339" s="4"/>
      <c r="AZ1339" s="4"/>
      <c r="BA1339" s="4"/>
      <c r="BB1339" s="4"/>
      <c r="BC1339" s="4">
        <v>40</v>
      </c>
      <c r="BD1339" t="str">
        <f>IF(AND(ADHOC!$G$15="",ADHOC!$S$4=""),"",IF(ADHOC!$G$15&lt;&gt;"",IF(ADHOC!$G$15=LEFT(Domein!$AS1339,LEN(ADHOC!$G$15)),MAX(Domein!BD$1:'Domein'!BD1338)+1,""),IF(ADHOC!$S$4=LEFT(Domein!$AS1339,LEN(ADHOC!$S$4)),MAX(Domein!BD$1:'Domein'!BD1338)+1,"")))</f>
        <v/>
      </c>
      <c r="BE1339" t="str">
        <f t="shared" si="20"/>
        <v/>
      </c>
    </row>
    <row r="1340" spans="45:57" x14ac:dyDescent="0.2">
      <c r="AS1340" s="4" t="s">
        <v>14450</v>
      </c>
      <c r="AT1340" s="4" t="s">
        <v>14451</v>
      </c>
      <c r="AU1340" s="4" t="s">
        <v>456</v>
      </c>
      <c r="AV1340" s="4" t="s">
        <v>671</v>
      </c>
      <c r="AW1340" s="4" t="s">
        <v>701</v>
      </c>
      <c r="AX1340" s="4"/>
      <c r="AY1340" s="4"/>
      <c r="AZ1340" s="4"/>
      <c r="BA1340" s="4"/>
      <c r="BB1340" s="4"/>
      <c r="BC1340" s="4">
        <v>40</v>
      </c>
      <c r="BD1340" t="str">
        <f>IF(AND(ADHOC!$G$15="",ADHOC!$S$4=""),"",IF(ADHOC!$G$15&lt;&gt;"",IF(ADHOC!$G$15=LEFT(Domein!$AS1340,LEN(ADHOC!$G$15)),MAX(Domein!BD$1:'Domein'!BD1339)+1,""),IF(ADHOC!$S$4=LEFT(Domein!$AS1340,LEN(ADHOC!$S$4)),MAX(Domein!BD$1:'Domein'!BD1339)+1,"")))</f>
        <v/>
      </c>
      <c r="BE1340" t="str">
        <f t="shared" si="20"/>
        <v/>
      </c>
    </row>
    <row r="1341" spans="45:57" x14ac:dyDescent="0.2">
      <c r="AS1341" s="4" t="s">
        <v>14367</v>
      </c>
      <c r="AT1341" s="4" t="s">
        <v>14368</v>
      </c>
      <c r="AU1341" s="4" t="s">
        <v>456</v>
      </c>
      <c r="AV1341" s="4" t="s">
        <v>671</v>
      </c>
      <c r="AW1341" s="4" t="s">
        <v>701</v>
      </c>
      <c r="AX1341" s="4"/>
      <c r="AY1341" s="4"/>
      <c r="AZ1341" s="4"/>
      <c r="BA1341" s="4"/>
      <c r="BB1341" s="4"/>
      <c r="BC1341" s="4">
        <v>40</v>
      </c>
      <c r="BD1341" t="str">
        <f>IF(AND(ADHOC!$G$15="",ADHOC!$S$4=""),"",IF(ADHOC!$G$15&lt;&gt;"",IF(ADHOC!$G$15=LEFT(Domein!$AS1341,LEN(ADHOC!$G$15)),MAX(Domein!BD$1:'Domein'!BD1340)+1,""),IF(ADHOC!$S$4=LEFT(Domein!$AS1341,LEN(ADHOC!$S$4)),MAX(Domein!BD$1:'Domein'!BD1340)+1,"")))</f>
        <v/>
      </c>
      <c r="BE1341" t="str">
        <f t="shared" si="20"/>
        <v/>
      </c>
    </row>
    <row r="1342" spans="45:57" x14ac:dyDescent="0.2">
      <c r="AS1342" s="4" t="s">
        <v>33570</v>
      </c>
      <c r="AT1342" s="4" t="s">
        <v>33571</v>
      </c>
      <c r="AU1342" s="4" t="s">
        <v>456</v>
      </c>
      <c r="AV1342" s="4" t="s">
        <v>671</v>
      </c>
      <c r="AW1342" s="4" t="s">
        <v>701</v>
      </c>
      <c r="AX1342" s="4"/>
      <c r="AY1342" s="4"/>
      <c r="AZ1342" s="4"/>
      <c r="BA1342" s="4"/>
      <c r="BB1342" s="4"/>
      <c r="BC1342" s="4">
        <v>40</v>
      </c>
      <c r="BD1342" t="str">
        <f>IF(AND(ADHOC!$G$15="",ADHOC!$S$4=""),"",IF(ADHOC!$G$15&lt;&gt;"",IF(ADHOC!$G$15=LEFT(Domein!$AS1342,LEN(ADHOC!$G$15)),MAX(Domein!BD$1:'Domein'!BD1341)+1,""),IF(ADHOC!$S$4=LEFT(Domein!$AS1342,LEN(ADHOC!$S$4)),MAX(Domein!BD$1:'Domein'!BD1341)+1,"")))</f>
        <v/>
      </c>
      <c r="BE1342" t="str">
        <f t="shared" si="20"/>
        <v/>
      </c>
    </row>
    <row r="1343" spans="45:57" x14ac:dyDescent="0.2">
      <c r="AS1343" s="4" t="s">
        <v>36887</v>
      </c>
      <c r="AT1343" s="4" t="s">
        <v>36888</v>
      </c>
      <c r="AU1343" s="4" t="s">
        <v>456</v>
      </c>
      <c r="AV1343" s="4" t="s">
        <v>671</v>
      </c>
      <c r="AW1343" s="4" t="s">
        <v>724</v>
      </c>
      <c r="AX1343" s="4"/>
      <c r="AY1343" s="4"/>
      <c r="AZ1343" s="4"/>
      <c r="BA1343" s="4"/>
      <c r="BB1343" s="4"/>
      <c r="BC1343" s="4">
        <v>40</v>
      </c>
      <c r="BD1343" t="str">
        <f>IF(AND(ADHOC!$G$15="",ADHOC!$S$4=""),"",IF(ADHOC!$G$15&lt;&gt;"",IF(ADHOC!$G$15=LEFT(Domein!$AS1343,LEN(ADHOC!$G$15)),MAX(Domein!BD$1:'Domein'!BD1342)+1,""),IF(ADHOC!$S$4=LEFT(Domein!$AS1343,LEN(ADHOC!$S$4)),MAX(Domein!BD$1:'Domein'!BD1342)+1,"")))</f>
        <v/>
      </c>
      <c r="BE1343" t="str">
        <f t="shared" si="20"/>
        <v/>
      </c>
    </row>
    <row r="1344" spans="45:57" x14ac:dyDescent="0.2">
      <c r="AS1344" s="4" t="s">
        <v>36829</v>
      </c>
      <c r="AT1344" s="4" t="s">
        <v>36830</v>
      </c>
      <c r="AU1344" s="4" t="s">
        <v>456</v>
      </c>
      <c r="AV1344" s="4" t="s">
        <v>671</v>
      </c>
      <c r="AW1344" s="4" t="s">
        <v>724</v>
      </c>
      <c r="AX1344" s="4"/>
      <c r="AY1344" s="4"/>
      <c r="AZ1344" s="4"/>
      <c r="BA1344" s="4"/>
      <c r="BB1344" s="4"/>
      <c r="BC1344" s="4">
        <v>40</v>
      </c>
      <c r="BD1344" t="str">
        <f>IF(AND(ADHOC!$G$15="",ADHOC!$S$4=""),"",IF(ADHOC!$G$15&lt;&gt;"",IF(ADHOC!$G$15=LEFT(Domein!$AS1344,LEN(ADHOC!$G$15)),MAX(Domein!BD$1:'Domein'!BD1343)+1,""),IF(ADHOC!$S$4=LEFT(Domein!$AS1344,LEN(ADHOC!$S$4)),MAX(Domein!BD$1:'Domein'!BD1343)+1,"")))</f>
        <v/>
      </c>
      <c r="BE1344" t="str">
        <f t="shared" si="20"/>
        <v/>
      </c>
    </row>
    <row r="1345" spans="45:57" x14ac:dyDescent="0.2">
      <c r="AS1345" s="4" t="s">
        <v>36851</v>
      </c>
      <c r="AT1345" s="4" t="s">
        <v>37051</v>
      </c>
      <c r="AU1345" s="4" t="s">
        <v>456</v>
      </c>
      <c r="AV1345" s="4" t="s">
        <v>671</v>
      </c>
      <c r="AW1345" s="4" t="s">
        <v>701</v>
      </c>
      <c r="AX1345" s="4"/>
      <c r="AY1345" s="4"/>
      <c r="AZ1345" s="4"/>
      <c r="BA1345" s="4"/>
      <c r="BB1345" s="4"/>
      <c r="BC1345" s="4">
        <v>40</v>
      </c>
      <c r="BD1345" t="str">
        <f>IF(AND(ADHOC!$G$15="",ADHOC!$S$4=""),"",IF(ADHOC!$G$15&lt;&gt;"",IF(ADHOC!$G$15=LEFT(Domein!$AS1345,LEN(ADHOC!$G$15)),MAX(Domein!BD$1:'Domein'!BD1344)+1,""),IF(ADHOC!$S$4=LEFT(Domein!$AS1345,LEN(ADHOC!$S$4)),MAX(Domein!BD$1:'Domein'!BD1344)+1,"")))</f>
        <v/>
      </c>
      <c r="BE1345" t="str">
        <f t="shared" si="20"/>
        <v/>
      </c>
    </row>
    <row r="1346" spans="45:57" x14ac:dyDescent="0.2">
      <c r="AS1346" s="4" t="s">
        <v>36852</v>
      </c>
      <c r="AT1346" s="4" t="s">
        <v>36853</v>
      </c>
      <c r="AU1346" s="4" t="s">
        <v>456</v>
      </c>
      <c r="AV1346" s="4" t="s">
        <v>671</v>
      </c>
      <c r="AW1346" s="4" t="s">
        <v>701</v>
      </c>
      <c r="AX1346" s="4"/>
      <c r="AY1346" s="4"/>
      <c r="AZ1346" s="4"/>
      <c r="BA1346" s="4"/>
      <c r="BB1346" s="4"/>
      <c r="BC1346" s="4">
        <v>40</v>
      </c>
      <c r="BD1346" t="str">
        <f>IF(AND(ADHOC!$G$15="",ADHOC!$S$4=""),"",IF(ADHOC!$G$15&lt;&gt;"",IF(ADHOC!$G$15=LEFT(Domein!$AS1346,LEN(ADHOC!$G$15)),MAX(Domein!BD$1:'Domein'!BD1345)+1,""),IF(ADHOC!$S$4=LEFT(Domein!$AS1346,LEN(ADHOC!$S$4)),MAX(Domein!BD$1:'Domein'!BD1345)+1,"")))</f>
        <v/>
      </c>
      <c r="BE1346" t="str">
        <f t="shared" si="20"/>
        <v/>
      </c>
    </row>
    <row r="1347" spans="45:57" x14ac:dyDescent="0.2">
      <c r="AS1347" s="4" t="s">
        <v>21772</v>
      </c>
      <c r="AT1347" s="4" t="s">
        <v>21773</v>
      </c>
      <c r="AU1347" s="4" t="s">
        <v>456</v>
      </c>
      <c r="AV1347" s="4" t="s">
        <v>671</v>
      </c>
      <c r="AW1347" s="4" t="s">
        <v>701</v>
      </c>
      <c r="AX1347" s="4"/>
      <c r="AY1347" s="4"/>
      <c r="AZ1347" s="4"/>
      <c r="BA1347" s="4"/>
      <c r="BB1347" s="4"/>
      <c r="BC1347" s="4">
        <v>40</v>
      </c>
      <c r="BD1347" t="str">
        <f>IF(AND(ADHOC!$G$15="",ADHOC!$S$4=""),"",IF(ADHOC!$G$15&lt;&gt;"",IF(ADHOC!$G$15=LEFT(Domein!$AS1347,LEN(ADHOC!$G$15)),MAX(Domein!BD$1:'Domein'!BD1346)+1,""),IF(ADHOC!$S$4=LEFT(Domein!$AS1347,LEN(ADHOC!$S$4)),MAX(Domein!BD$1:'Domein'!BD1346)+1,"")))</f>
        <v/>
      </c>
      <c r="BE1347" t="str">
        <f t="shared" ref="BE1347:BE1410" si="21">IFERROR(INDEX($AS$2:$AS$11500,MATCH(ROW()-ROW($BE$1),$BD$2:$BD$11500,0)),"")</f>
        <v/>
      </c>
    </row>
    <row r="1348" spans="45:57" x14ac:dyDescent="0.2">
      <c r="AS1348" s="4" t="s">
        <v>16977</v>
      </c>
      <c r="AT1348" s="4" t="s">
        <v>16978</v>
      </c>
      <c r="AU1348" s="4" t="s">
        <v>456</v>
      </c>
      <c r="AV1348" s="4" t="s">
        <v>671</v>
      </c>
      <c r="AW1348" s="4" t="s">
        <v>701</v>
      </c>
      <c r="AX1348" s="4"/>
      <c r="AY1348" s="4"/>
      <c r="AZ1348" s="4"/>
      <c r="BA1348" s="4"/>
      <c r="BB1348" s="4"/>
      <c r="BC1348" s="4">
        <v>40</v>
      </c>
      <c r="BD1348" t="str">
        <f>IF(AND(ADHOC!$G$15="",ADHOC!$S$4=""),"",IF(ADHOC!$G$15&lt;&gt;"",IF(ADHOC!$G$15=LEFT(Domein!$AS1348,LEN(ADHOC!$G$15)),MAX(Domein!BD$1:'Domein'!BD1347)+1,""),IF(ADHOC!$S$4=LEFT(Domein!$AS1348,LEN(ADHOC!$S$4)),MAX(Domein!BD$1:'Domein'!BD1347)+1,"")))</f>
        <v/>
      </c>
      <c r="BE1348" t="str">
        <f t="shared" si="21"/>
        <v/>
      </c>
    </row>
    <row r="1349" spans="45:57" x14ac:dyDescent="0.2">
      <c r="AS1349" s="4" t="s">
        <v>16979</v>
      </c>
      <c r="AT1349" s="4" t="s">
        <v>16980</v>
      </c>
      <c r="AU1349" s="4" t="s">
        <v>456</v>
      </c>
      <c r="AV1349" s="4" t="s">
        <v>671</v>
      </c>
      <c r="AW1349" s="4" t="s">
        <v>701</v>
      </c>
      <c r="AX1349" s="4"/>
      <c r="AY1349" s="4"/>
      <c r="AZ1349" s="4"/>
      <c r="BA1349" s="4"/>
      <c r="BB1349" s="4"/>
      <c r="BC1349" s="4">
        <v>40</v>
      </c>
      <c r="BD1349" t="str">
        <f>IF(AND(ADHOC!$G$15="",ADHOC!$S$4=""),"",IF(ADHOC!$G$15&lt;&gt;"",IF(ADHOC!$G$15=LEFT(Domein!$AS1349,LEN(ADHOC!$G$15)),MAX(Domein!BD$1:'Domein'!BD1348)+1,""),IF(ADHOC!$S$4=LEFT(Domein!$AS1349,LEN(ADHOC!$S$4)),MAX(Domein!BD$1:'Domein'!BD1348)+1,"")))</f>
        <v/>
      </c>
      <c r="BE1349" t="str">
        <f t="shared" si="21"/>
        <v/>
      </c>
    </row>
    <row r="1350" spans="45:57" x14ac:dyDescent="0.2">
      <c r="AS1350" s="4" t="s">
        <v>16981</v>
      </c>
      <c r="AT1350" s="4" t="s">
        <v>16982</v>
      </c>
      <c r="AU1350" s="4" t="s">
        <v>456</v>
      </c>
      <c r="AV1350" s="4" t="s">
        <v>671</v>
      </c>
      <c r="AW1350" s="4" t="s">
        <v>701</v>
      </c>
      <c r="AX1350" s="4"/>
      <c r="AY1350" s="4"/>
      <c r="AZ1350" s="4"/>
      <c r="BA1350" s="4"/>
      <c r="BB1350" s="4"/>
      <c r="BC1350" s="4">
        <v>40</v>
      </c>
      <c r="BD1350" t="str">
        <f>IF(AND(ADHOC!$G$15="",ADHOC!$S$4=""),"",IF(ADHOC!$G$15&lt;&gt;"",IF(ADHOC!$G$15=LEFT(Domein!$AS1350,LEN(ADHOC!$G$15)),MAX(Domein!BD$1:'Domein'!BD1349)+1,""),IF(ADHOC!$S$4=LEFT(Domein!$AS1350,LEN(ADHOC!$S$4)),MAX(Domein!BD$1:'Domein'!BD1349)+1,"")))</f>
        <v/>
      </c>
      <c r="BE1350" t="str">
        <f t="shared" si="21"/>
        <v/>
      </c>
    </row>
    <row r="1351" spans="45:57" x14ac:dyDescent="0.2">
      <c r="AS1351" s="4" t="s">
        <v>15458</v>
      </c>
      <c r="AT1351" s="4" t="s">
        <v>15459</v>
      </c>
      <c r="AU1351" s="4" t="s">
        <v>456</v>
      </c>
      <c r="AV1351" s="4" t="s">
        <v>671</v>
      </c>
      <c r="AW1351" s="4" t="s">
        <v>701</v>
      </c>
      <c r="AX1351" s="4"/>
      <c r="AY1351" s="4"/>
      <c r="AZ1351" s="4"/>
      <c r="BA1351" s="4"/>
      <c r="BB1351" s="4"/>
      <c r="BC1351" s="4">
        <v>40</v>
      </c>
      <c r="BD1351" t="str">
        <f>IF(AND(ADHOC!$G$15="",ADHOC!$S$4=""),"",IF(ADHOC!$G$15&lt;&gt;"",IF(ADHOC!$G$15=LEFT(Domein!$AS1351,LEN(ADHOC!$G$15)),MAX(Domein!BD$1:'Domein'!BD1350)+1,""),IF(ADHOC!$S$4=LEFT(Domein!$AS1351,LEN(ADHOC!$S$4)),MAX(Domein!BD$1:'Domein'!BD1350)+1,"")))</f>
        <v/>
      </c>
      <c r="BE1351" t="str">
        <f t="shared" si="21"/>
        <v/>
      </c>
    </row>
    <row r="1352" spans="45:57" x14ac:dyDescent="0.2">
      <c r="AS1352" s="4" t="s">
        <v>37052</v>
      </c>
      <c r="AT1352" s="4" t="s">
        <v>33555</v>
      </c>
      <c r="AU1352" s="4" t="s">
        <v>459</v>
      </c>
      <c r="AV1352" s="4" t="s">
        <v>671</v>
      </c>
      <c r="AW1352" s="4" t="s">
        <v>701</v>
      </c>
      <c r="AX1352" s="4"/>
      <c r="AY1352" s="4"/>
      <c r="AZ1352" s="4"/>
      <c r="BA1352" s="4"/>
      <c r="BB1352" s="4"/>
      <c r="BC1352" s="4">
        <v>40</v>
      </c>
      <c r="BD1352" t="str">
        <f>IF(AND(ADHOC!$G$15="",ADHOC!$S$4=""),"",IF(ADHOC!$G$15&lt;&gt;"",IF(ADHOC!$G$15=LEFT(Domein!$AS1352,LEN(ADHOC!$G$15)),MAX(Domein!BD$1:'Domein'!BD1351)+1,""),IF(ADHOC!$S$4=LEFT(Domein!$AS1352,LEN(ADHOC!$S$4)),MAX(Domein!BD$1:'Domein'!BD1351)+1,"")))</f>
        <v/>
      </c>
      <c r="BE1352" t="str">
        <f t="shared" si="21"/>
        <v/>
      </c>
    </row>
    <row r="1353" spans="45:57" x14ac:dyDescent="0.2">
      <c r="AS1353" s="4" t="s">
        <v>37053</v>
      </c>
      <c r="AT1353" s="4" t="s">
        <v>37054</v>
      </c>
      <c r="AU1353" s="4" t="s">
        <v>459</v>
      </c>
      <c r="AV1353" s="4" t="s">
        <v>671</v>
      </c>
      <c r="AW1353" s="4" t="s">
        <v>701</v>
      </c>
      <c r="AX1353" s="4"/>
      <c r="AY1353" s="4"/>
      <c r="AZ1353" s="4"/>
      <c r="BA1353" s="4"/>
      <c r="BB1353" s="4"/>
      <c r="BC1353" s="4">
        <v>40</v>
      </c>
      <c r="BD1353" t="str">
        <f>IF(AND(ADHOC!$G$15="",ADHOC!$S$4=""),"",IF(ADHOC!$G$15&lt;&gt;"",IF(ADHOC!$G$15=LEFT(Domein!$AS1353,LEN(ADHOC!$G$15)),MAX(Domein!BD$1:'Domein'!BD1352)+1,""),IF(ADHOC!$S$4=LEFT(Domein!$AS1353,LEN(ADHOC!$S$4)),MAX(Domein!BD$1:'Domein'!BD1352)+1,"")))</f>
        <v/>
      </c>
      <c r="BE1353" t="str">
        <f t="shared" si="21"/>
        <v/>
      </c>
    </row>
    <row r="1354" spans="45:57" x14ac:dyDescent="0.2">
      <c r="AS1354" s="4" t="s">
        <v>33621</v>
      </c>
      <c r="AT1354" s="4" t="s">
        <v>33622</v>
      </c>
      <c r="AU1354" s="4" t="s">
        <v>459</v>
      </c>
      <c r="AV1354" s="4" t="s">
        <v>671</v>
      </c>
      <c r="AW1354" s="4" t="s">
        <v>701</v>
      </c>
      <c r="AX1354" s="4"/>
      <c r="AY1354" s="4"/>
      <c r="AZ1354" s="4"/>
      <c r="BA1354" s="4"/>
      <c r="BB1354" s="4"/>
      <c r="BC1354" s="4">
        <v>40</v>
      </c>
      <c r="BD1354" t="str">
        <f>IF(AND(ADHOC!$G$15="",ADHOC!$S$4=""),"",IF(ADHOC!$G$15&lt;&gt;"",IF(ADHOC!$G$15=LEFT(Domein!$AS1354,LEN(ADHOC!$G$15)),MAX(Domein!BD$1:'Domein'!BD1353)+1,""),IF(ADHOC!$S$4=LEFT(Domein!$AS1354,LEN(ADHOC!$S$4)),MAX(Domein!BD$1:'Domein'!BD1353)+1,"")))</f>
        <v/>
      </c>
      <c r="BE1354" t="str">
        <f t="shared" si="21"/>
        <v/>
      </c>
    </row>
    <row r="1355" spans="45:57" x14ac:dyDescent="0.2">
      <c r="AS1355" s="4" t="s">
        <v>16302</v>
      </c>
      <c r="AT1355" s="4" t="s">
        <v>16303</v>
      </c>
      <c r="AU1355" s="4" t="s">
        <v>456</v>
      </c>
      <c r="AV1355" s="4" t="s">
        <v>671</v>
      </c>
      <c r="AW1355" s="4" t="s">
        <v>724</v>
      </c>
      <c r="AX1355" s="4"/>
      <c r="AY1355" s="4"/>
      <c r="AZ1355" s="4"/>
      <c r="BA1355" s="4"/>
      <c r="BB1355" s="4"/>
      <c r="BC1355" s="4">
        <v>40</v>
      </c>
      <c r="BD1355" t="str">
        <f>IF(AND(ADHOC!$G$15="",ADHOC!$S$4=""),"",IF(ADHOC!$G$15&lt;&gt;"",IF(ADHOC!$G$15=LEFT(Domein!$AS1355,LEN(ADHOC!$G$15)),MAX(Domein!BD$1:'Domein'!BD1354)+1,""),IF(ADHOC!$S$4=LEFT(Domein!$AS1355,LEN(ADHOC!$S$4)),MAX(Domein!BD$1:'Domein'!BD1354)+1,"")))</f>
        <v/>
      </c>
      <c r="BE1355" t="str">
        <f t="shared" si="21"/>
        <v/>
      </c>
    </row>
    <row r="1356" spans="45:57" x14ac:dyDescent="0.2">
      <c r="AS1356" s="4" t="s">
        <v>8683</v>
      </c>
      <c r="AT1356" s="4" t="s">
        <v>37055</v>
      </c>
      <c r="AU1356" s="4" t="s">
        <v>456</v>
      </c>
      <c r="AV1356" s="4" t="s">
        <v>671</v>
      </c>
      <c r="AW1356" s="4" t="s">
        <v>701</v>
      </c>
      <c r="AX1356" s="4"/>
      <c r="AY1356" s="4"/>
      <c r="AZ1356" s="4"/>
      <c r="BA1356" s="4"/>
      <c r="BB1356" s="4"/>
      <c r="BC1356" s="4">
        <v>40</v>
      </c>
      <c r="BD1356" t="str">
        <f>IF(AND(ADHOC!$G$15="",ADHOC!$S$4=""),"",IF(ADHOC!$G$15&lt;&gt;"",IF(ADHOC!$G$15=LEFT(Domein!$AS1356,LEN(ADHOC!$G$15)),MAX(Domein!BD$1:'Domein'!BD1355)+1,""),IF(ADHOC!$S$4=LEFT(Domein!$AS1356,LEN(ADHOC!$S$4)),MAX(Domein!BD$1:'Domein'!BD1355)+1,"")))</f>
        <v/>
      </c>
      <c r="BE1356" t="str">
        <f t="shared" si="21"/>
        <v/>
      </c>
    </row>
    <row r="1357" spans="45:57" x14ac:dyDescent="0.2">
      <c r="AS1357" s="4" t="s">
        <v>1456</v>
      </c>
      <c r="AT1357" s="4" t="s">
        <v>37056</v>
      </c>
      <c r="AU1357" s="4" t="s">
        <v>456</v>
      </c>
      <c r="AV1357" s="4" t="s">
        <v>671</v>
      </c>
      <c r="AW1357" s="4" t="s">
        <v>701</v>
      </c>
      <c r="AX1357" s="4"/>
      <c r="AY1357" s="4"/>
      <c r="AZ1357" s="4"/>
      <c r="BA1357" s="4"/>
      <c r="BB1357" s="4"/>
      <c r="BC1357" s="4">
        <v>40</v>
      </c>
      <c r="BD1357" t="str">
        <f>IF(AND(ADHOC!$G$15="",ADHOC!$S$4=""),"",IF(ADHOC!$G$15&lt;&gt;"",IF(ADHOC!$G$15=LEFT(Domein!$AS1357,LEN(ADHOC!$G$15)),MAX(Domein!BD$1:'Domein'!BD1356)+1,""),IF(ADHOC!$S$4=LEFT(Domein!$AS1357,LEN(ADHOC!$S$4)),MAX(Domein!BD$1:'Domein'!BD1356)+1,"")))</f>
        <v/>
      </c>
      <c r="BE1357" t="str">
        <f t="shared" si="21"/>
        <v/>
      </c>
    </row>
    <row r="1358" spans="45:57" x14ac:dyDescent="0.2">
      <c r="AS1358" s="4" t="s">
        <v>33623</v>
      </c>
      <c r="AT1358" s="4" t="s">
        <v>33622</v>
      </c>
      <c r="AU1358" s="4" t="s">
        <v>459</v>
      </c>
      <c r="AV1358" s="4" t="s">
        <v>671</v>
      </c>
      <c r="AW1358" s="4" t="s">
        <v>701</v>
      </c>
      <c r="AX1358" s="4"/>
      <c r="AY1358" s="4"/>
      <c r="AZ1358" s="4"/>
      <c r="BA1358" s="4"/>
      <c r="BB1358" s="4"/>
      <c r="BC1358" s="4">
        <v>40</v>
      </c>
      <c r="BD1358" t="str">
        <f>IF(AND(ADHOC!$G$15="",ADHOC!$S$4=""),"",IF(ADHOC!$G$15&lt;&gt;"",IF(ADHOC!$G$15=LEFT(Domein!$AS1358,LEN(ADHOC!$G$15)),MAX(Domein!BD$1:'Domein'!BD1357)+1,""),IF(ADHOC!$S$4=LEFT(Domein!$AS1358,LEN(ADHOC!$S$4)),MAX(Domein!BD$1:'Domein'!BD1357)+1,"")))</f>
        <v/>
      </c>
      <c r="BE1358" t="str">
        <f t="shared" si="21"/>
        <v/>
      </c>
    </row>
    <row r="1359" spans="45:57" x14ac:dyDescent="0.2">
      <c r="AS1359" s="4" t="s">
        <v>17397</v>
      </c>
      <c r="AT1359" s="4" t="s">
        <v>17398</v>
      </c>
      <c r="AU1359" s="4" t="s">
        <v>456</v>
      </c>
      <c r="AV1359" s="4" t="s">
        <v>16265</v>
      </c>
      <c r="AW1359" s="4" t="s">
        <v>701</v>
      </c>
      <c r="AX1359" s="4"/>
      <c r="AY1359" s="4"/>
      <c r="AZ1359" s="4"/>
      <c r="BA1359" s="4"/>
      <c r="BB1359" s="4"/>
      <c r="BC1359" s="4">
        <v>40</v>
      </c>
      <c r="BD1359" t="str">
        <f>IF(AND(ADHOC!$G$15="",ADHOC!$S$4=""),"",IF(ADHOC!$G$15&lt;&gt;"",IF(ADHOC!$G$15=LEFT(Domein!$AS1359,LEN(ADHOC!$G$15)),MAX(Domein!BD$1:'Domein'!BD1358)+1,""),IF(ADHOC!$S$4=LEFT(Domein!$AS1359,LEN(ADHOC!$S$4)),MAX(Domein!BD$1:'Domein'!BD1358)+1,"")))</f>
        <v/>
      </c>
      <c r="BE1359" t="str">
        <f t="shared" si="21"/>
        <v/>
      </c>
    </row>
    <row r="1360" spans="45:57" x14ac:dyDescent="0.2">
      <c r="AS1360" s="4" t="s">
        <v>16925</v>
      </c>
      <c r="AT1360" s="4" t="s">
        <v>16926</v>
      </c>
      <c r="AU1360" s="4" t="s">
        <v>456</v>
      </c>
      <c r="AV1360" s="4" t="s">
        <v>671</v>
      </c>
      <c r="AW1360" s="4" t="s">
        <v>701</v>
      </c>
      <c r="AX1360" s="4"/>
      <c r="AY1360" s="4"/>
      <c r="AZ1360" s="4"/>
      <c r="BA1360" s="4"/>
      <c r="BB1360" s="4"/>
      <c r="BC1360" s="4">
        <v>40</v>
      </c>
      <c r="BD1360" t="str">
        <f>IF(AND(ADHOC!$G$15="",ADHOC!$S$4=""),"",IF(ADHOC!$G$15&lt;&gt;"",IF(ADHOC!$G$15=LEFT(Domein!$AS1360,LEN(ADHOC!$G$15)),MAX(Domein!BD$1:'Domein'!BD1359)+1,""),IF(ADHOC!$S$4=LEFT(Domein!$AS1360,LEN(ADHOC!$S$4)),MAX(Domein!BD$1:'Domein'!BD1359)+1,"")))</f>
        <v/>
      </c>
      <c r="BE1360" t="str">
        <f t="shared" si="21"/>
        <v/>
      </c>
    </row>
    <row r="1361" spans="45:57" x14ac:dyDescent="0.2">
      <c r="AS1361" s="4" t="s">
        <v>16927</v>
      </c>
      <c r="AT1361" s="4" t="s">
        <v>16928</v>
      </c>
      <c r="AU1361" s="4" t="s">
        <v>456</v>
      </c>
      <c r="AV1361" s="4" t="s">
        <v>671</v>
      </c>
      <c r="AW1361" s="4" t="s">
        <v>701</v>
      </c>
      <c r="AX1361" s="4"/>
      <c r="AY1361" s="4"/>
      <c r="AZ1361" s="4"/>
      <c r="BA1361" s="4"/>
      <c r="BB1361" s="4"/>
      <c r="BC1361" s="4">
        <v>40</v>
      </c>
      <c r="BD1361" t="str">
        <f>IF(AND(ADHOC!$G$15="",ADHOC!$S$4=""),"",IF(ADHOC!$G$15&lt;&gt;"",IF(ADHOC!$G$15=LEFT(Domein!$AS1361,LEN(ADHOC!$G$15)),MAX(Domein!BD$1:'Domein'!BD1360)+1,""),IF(ADHOC!$S$4=LEFT(Domein!$AS1361,LEN(ADHOC!$S$4)),MAX(Domein!BD$1:'Domein'!BD1360)+1,"")))</f>
        <v/>
      </c>
      <c r="BE1361" t="str">
        <f t="shared" si="21"/>
        <v/>
      </c>
    </row>
    <row r="1362" spans="45:57" x14ac:dyDescent="0.2">
      <c r="AS1362" s="4" t="s">
        <v>16929</v>
      </c>
      <c r="AT1362" s="4" t="s">
        <v>16930</v>
      </c>
      <c r="AU1362" s="4" t="s">
        <v>456</v>
      </c>
      <c r="AV1362" s="4" t="s">
        <v>671</v>
      </c>
      <c r="AW1362" s="4" t="s">
        <v>701</v>
      </c>
      <c r="AX1362" s="4"/>
      <c r="AY1362" s="4"/>
      <c r="AZ1362" s="4"/>
      <c r="BA1362" s="4"/>
      <c r="BB1362" s="4"/>
      <c r="BC1362" s="4">
        <v>40</v>
      </c>
      <c r="BD1362" t="str">
        <f>IF(AND(ADHOC!$G$15="",ADHOC!$S$4=""),"",IF(ADHOC!$G$15&lt;&gt;"",IF(ADHOC!$G$15=LEFT(Domein!$AS1362,LEN(ADHOC!$G$15)),MAX(Domein!BD$1:'Domein'!BD1361)+1,""),IF(ADHOC!$S$4=LEFT(Domein!$AS1362,LEN(ADHOC!$S$4)),MAX(Domein!BD$1:'Domein'!BD1361)+1,"")))</f>
        <v/>
      </c>
      <c r="BE1362" t="str">
        <f t="shared" si="21"/>
        <v/>
      </c>
    </row>
    <row r="1363" spans="45:57" x14ac:dyDescent="0.2">
      <c r="AS1363" s="4" t="s">
        <v>13463</v>
      </c>
      <c r="AT1363" s="4" t="s">
        <v>13464</v>
      </c>
      <c r="AU1363" s="4" t="s">
        <v>456</v>
      </c>
      <c r="AV1363" s="4" t="s">
        <v>671</v>
      </c>
      <c r="AW1363" s="4" t="s">
        <v>701</v>
      </c>
      <c r="AX1363" s="4"/>
      <c r="AY1363" s="4"/>
      <c r="AZ1363" s="4"/>
      <c r="BA1363" s="4"/>
      <c r="BB1363" s="4"/>
      <c r="BC1363" s="4">
        <v>40</v>
      </c>
      <c r="BD1363" t="str">
        <f>IF(AND(ADHOC!$G$15="",ADHOC!$S$4=""),"",IF(ADHOC!$G$15&lt;&gt;"",IF(ADHOC!$G$15=LEFT(Domein!$AS1363,LEN(ADHOC!$G$15)),MAX(Domein!BD$1:'Domein'!BD1362)+1,""),IF(ADHOC!$S$4=LEFT(Domein!$AS1363,LEN(ADHOC!$S$4)),MAX(Domein!BD$1:'Domein'!BD1362)+1,"")))</f>
        <v/>
      </c>
      <c r="BE1363" t="str">
        <f t="shared" si="21"/>
        <v/>
      </c>
    </row>
    <row r="1364" spans="45:57" x14ac:dyDescent="0.2">
      <c r="AS1364" s="4" t="s">
        <v>16442</v>
      </c>
      <c r="AT1364" s="4" t="s">
        <v>13090</v>
      </c>
      <c r="AU1364" s="4" t="s">
        <v>456</v>
      </c>
      <c r="AV1364" s="4" t="s">
        <v>673</v>
      </c>
      <c r="AW1364" s="4" t="s">
        <v>701</v>
      </c>
      <c r="AX1364" s="4"/>
      <c r="AY1364" s="4"/>
      <c r="AZ1364" s="4"/>
      <c r="BA1364" s="4"/>
      <c r="BB1364" s="4"/>
      <c r="BC1364" s="4">
        <v>40</v>
      </c>
      <c r="BD1364" t="str">
        <f>IF(AND(ADHOC!$G$15="",ADHOC!$S$4=""),"",IF(ADHOC!$G$15&lt;&gt;"",IF(ADHOC!$G$15=LEFT(Domein!$AS1364,LEN(ADHOC!$G$15)),MAX(Domein!BD$1:'Domein'!BD1363)+1,""),IF(ADHOC!$S$4=LEFT(Domein!$AS1364,LEN(ADHOC!$S$4)),MAX(Domein!BD$1:'Domein'!BD1363)+1,"")))</f>
        <v/>
      </c>
      <c r="BE1364" t="str">
        <f t="shared" si="21"/>
        <v/>
      </c>
    </row>
    <row r="1365" spans="45:57" x14ac:dyDescent="0.2">
      <c r="AS1365" s="4" t="s">
        <v>12378</v>
      </c>
      <c r="AT1365" s="4" t="s">
        <v>12379</v>
      </c>
      <c r="AU1365" s="4" t="s">
        <v>456</v>
      </c>
      <c r="AV1365" s="4" t="s">
        <v>671</v>
      </c>
      <c r="AW1365" s="4" t="s">
        <v>701</v>
      </c>
      <c r="AX1365" s="4"/>
      <c r="AY1365" s="4"/>
      <c r="AZ1365" s="4"/>
      <c r="BA1365" s="4"/>
      <c r="BB1365" s="4"/>
      <c r="BC1365" s="4">
        <v>40</v>
      </c>
      <c r="BD1365" t="str">
        <f>IF(AND(ADHOC!$G$15="",ADHOC!$S$4=""),"",IF(ADHOC!$G$15&lt;&gt;"",IF(ADHOC!$G$15=LEFT(Domein!$AS1365,LEN(ADHOC!$G$15)),MAX(Domein!BD$1:'Domein'!BD1364)+1,""),IF(ADHOC!$S$4=LEFT(Domein!$AS1365,LEN(ADHOC!$S$4)),MAX(Domein!BD$1:'Domein'!BD1364)+1,"")))</f>
        <v/>
      </c>
      <c r="BE1365" t="str">
        <f t="shared" si="21"/>
        <v/>
      </c>
    </row>
    <row r="1366" spans="45:57" x14ac:dyDescent="0.2">
      <c r="AS1366" s="4" t="s">
        <v>14741</v>
      </c>
      <c r="AT1366" s="4" t="s">
        <v>16883</v>
      </c>
      <c r="AU1366" s="4" t="s">
        <v>456</v>
      </c>
      <c r="AV1366" s="4" t="s">
        <v>671</v>
      </c>
      <c r="AW1366" s="4" t="s">
        <v>701</v>
      </c>
      <c r="AX1366" s="4"/>
      <c r="AY1366" s="4"/>
      <c r="AZ1366" s="4"/>
      <c r="BA1366" s="4"/>
      <c r="BB1366" s="4"/>
      <c r="BC1366" s="4">
        <v>40</v>
      </c>
      <c r="BD1366" t="str">
        <f>IF(AND(ADHOC!$G$15="",ADHOC!$S$4=""),"",IF(ADHOC!$G$15&lt;&gt;"",IF(ADHOC!$G$15=LEFT(Domein!$AS1366,LEN(ADHOC!$G$15)),MAX(Domein!BD$1:'Domein'!BD1365)+1,""),IF(ADHOC!$S$4=LEFT(Domein!$AS1366,LEN(ADHOC!$S$4)),MAX(Domein!BD$1:'Domein'!BD1365)+1,"")))</f>
        <v/>
      </c>
      <c r="BE1366" t="str">
        <f t="shared" si="21"/>
        <v/>
      </c>
    </row>
    <row r="1367" spans="45:57" x14ac:dyDescent="0.2">
      <c r="AS1367" s="4" t="s">
        <v>34782</v>
      </c>
      <c r="AT1367" s="4" t="s">
        <v>34783</v>
      </c>
      <c r="AU1367" s="4" t="s">
        <v>456</v>
      </c>
      <c r="AV1367" s="4" t="s">
        <v>671</v>
      </c>
      <c r="AW1367" s="4" t="s">
        <v>701</v>
      </c>
      <c r="AX1367" s="4"/>
      <c r="AY1367" s="4"/>
      <c r="AZ1367" s="4"/>
      <c r="BA1367" s="4"/>
      <c r="BB1367" s="4"/>
      <c r="BC1367" s="4">
        <v>40</v>
      </c>
      <c r="BD1367" t="str">
        <f>IF(AND(ADHOC!$G$15="",ADHOC!$S$4=""),"",IF(ADHOC!$G$15&lt;&gt;"",IF(ADHOC!$G$15=LEFT(Domein!$AS1367,LEN(ADHOC!$G$15)),MAX(Domein!BD$1:'Domein'!BD1366)+1,""),IF(ADHOC!$S$4=LEFT(Domein!$AS1367,LEN(ADHOC!$S$4)),MAX(Domein!BD$1:'Domein'!BD1366)+1,"")))</f>
        <v/>
      </c>
      <c r="BE1367" t="str">
        <f t="shared" si="21"/>
        <v/>
      </c>
    </row>
    <row r="1368" spans="45:57" x14ac:dyDescent="0.2">
      <c r="AS1368" s="4" t="s">
        <v>12643</v>
      </c>
      <c r="AT1368" s="4" t="s">
        <v>8684</v>
      </c>
      <c r="AU1368" s="4" t="s">
        <v>456</v>
      </c>
      <c r="AV1368" s="4" t="s">
        <v>671</v>
      </c>
      <c r="AW1368" s="4" t="s">
        <v>701</v>
      </c>
      <c r="AX1368" s="4"/>
      <c r="AY1368" s="4"/>
      <c r="AZ1368" s="4"/>
      <c r="BA1368" s="4"/>
      <c r="BB1368" s="4"/>
      <c r="BC1368" s="4">
        <v>40</v>
      </c>
      <c r="BD1368" t="str">
        <f>IF(AND(ADHOC!$G$15="",ADHOC!$S$4=""),"",IF(ADHOC!$G$15&lt;&gt;"",IF(ADHOC!$G$15=LEFT(Domein!$AS1368,LEN(ADHOC!$G$15)),MAX(Domein!BD$1:'Domein'!BD1367)+1,""),IF(ADHOC!$S$4=LEFT(Domein!$AS1368,LEN(ADHOC!$S$4)),MAX(Domein!BD$1:'Domein'!BD1367)+1,"")))</f>
        <v/>
      </c>
      <c r="BE1368" t="str">
        <f t="shared" si="21"/>
        <v/>
      </c>
    </row>
    <row r="1369" spans="45:57" x14ac:dyDescent="0.2">
      <c r="AS1369" s="4" t="s">
        <v>33624</v>
      </c>
      <c r="AT1369" s="4" t="s">
        <v>33625</v>
      </c>
      <c r="AU1369" s="4" t="s">
        <v>459</v>
      </c>
      <c r="AV1369" s="4" t="s">
        <v>671</v>
      </c>
      <c r="AW1369" s="4" t="s">
        <v>701</v>
      </c>
      <c r="AX1369" s="4"/>
      <c r="AY1369" s="4"/>
      <c r="AZ1369" s="4"/>
      <c r="BA1369" s="4"/>
      <c r="BB1369" s="4"/>
      <c r="BC1369" s="4">
        <v>40</v>
      </c>
      <c r="BD1369" t="str">
        <f>IF(AND(ADHOC!$G$15="",ADHOC!$S$4=""),"",IF(ADHOC!$G$15&lt;&gt;"",IF(ADHOC!$G$15=LEFT(Domein!$AS1369,LEN(ADHOC!$G$15)),MAX(Domein!BD$1:'Domein'!BD1368)+1,""),IF(ADHOC!$S$4=LEFT(Domein!$AS1369,LEN(ADHOC!$S$4)),MAX(Domein!BD$1:'Domein'!BD1368)+1,"")))</f>
        <v/>
      </c>
      <c r="BE1369" t="str">
        <f t="shared" si="21"/>
        <v/>
      </c>
    </row>
    <row r="1370" spans="45:57" x14ac:dyDescent="0.2">
      <c r="AS1370" s="4" t="s">
        <v>21774</v>
      </c>
      <c r="AT1370" s="4" t="s">
        <v>21775</v>
      </c>
      <c r="AU1370" s="4" t="s">
        <v>456</v>
      </c>
      <c r="AV1370" s="4" t="s">
        <v>671</v>
      </c>
      <c r="AW1370" s="4" t="s">
        <v>701</v>
      </c>
      <c r="AX1370" s="4"/>
      <c r="AY1370" s="4"/>
      <c r="AZ1370" s="4"/>
      <c r="BA1370" s="4"/>
      <c r="BB1370" s="4"/>
      <c r="BC1370" s="4">
        <v>40</v>
      </c>
      <c r="BD1370" t="str">
        <f>IF(AND(ADHOC!$G$15="",ADHOC!$S$4=""),"",IF(ADHOC!$G$15&lt;&gt;"",IF(ADHOC!$G$15=LEFT(Domein!$AS1370,LEN(ADHOC!$G$15)),MAX(Domein!BD$1:'Domein'!BD1369)+1,""),IF(ADHOC!$S$4=LEFT(Domein!$AS1370,LEN(ADHOC!$S$4)),MAX(Domein!BD$1:'Domein'!BD1369)+1,"")))</f>
        <v/>
      </c>
      <c r="BE1370" t="str">
        <f t="shared" si="21"/>
        <v/>
      </c>
    </row>
    <row r="1371" spans="45:57" x14ac:dyDescent="0.2">
      <c r="AS1371" s="4" t="s">
        <v>21776</v>
      </c>
      <c r="AT1371" s="4" t="s">
        <v>21777</v>
      </c>
      <c r="AU1371" s="4" t="s">
        <v>456</v>
      </c>
      <c r="AV1371" s="4" t="s">
        <v>671</v>
      </c>
      <c r="AW1371" s="4" t="s">
        <v>701</v>
      </c>
      <c r="AX1371" s="4"/>
      <c r="AY1371" s="4"/>
      <c r="AZ1371" s="4"/>
      <c r="BA1371" s="4"/>
      <c r="BB1371" s="4"/>
      <c r="BC1371" s="4">
        <v>40</v>
      </c>
      <c r="BD1371" t="str">
        <f>IF(AND(ADHOC!$G$15="",ADHOC!$S$4=""),"",IF(ADHOC!$G$15&lt;&gt;"",IF(ADHOC!$G$15=LEFT(Domein!$AS1371,LEN(ADHOC!$G$15)),MAX(Domein!BD$1:'Domein'!BD1370)+1,""),IF(ADHOC!$S$4=LEFT(Domein!$AS1371,LEN(ADHOC!$S$4)),MAX(Domein!BD$1:'Domein'!BD1370)+1,"")))</f>
        <v/>
      </c>
      <c r="BE1371" t="str">
        <f t="shared" si="21"/>
        <v/>
      </c>
    </row>
    <row r="1372" spans="45:57" x14ac:dyDescent="0.2">
      <c r="AS1372" s="4" t="s">
        <v>37057</v>
      </c>
      <c r="AT1372" s="4" t="s">
        <v>37058</v>
      </c>
      <c r="AU1372" s="4" t="s">
        <v>456</v>
      </c>
      <c r="AV1372" s="4" t="s">
        <v>671</v>
      </c>
      <c r="AW1372" s="4" t="s">
        <v>701</v>
      </c>
      <c r="AX1372" s="4"/>
      <c r="AY1372" s="4"/>
      <c r="AZ1372" s="4"/>
      <c r="BA1372" s="4"/>
      <c r="BB1372" s="4"/>
      <c r="BC1372" s="4">
        <v>40</v>
      </c>
      <c r="BD1372" t="str">
        <f>IF(AND(ADHOC!$G$15="",ADHOC!$S$4=""),"",IF(ADHOC!$G$15&lt;&gt;"",IF(ADHOC!$G$15=LEFT(Domein!$AS1372,LEN(ADHOC!$G$15)),MAX(Domein!BD$1:'Domein'!BD1371)+1,""),IF(ADHOC!$S$4=LEFT(Domein!$AS1372,LEN(ADHOC!$S$4)),MAX(Domein!BD$1:'Domein'!BD1371)+1,"")))</f>
        <v/>
      </c>
      <c r="BE1372" t="str">
        <f t="shared" si="21"/>
        <v/>
      </c>
    </row>
    <row r="1373" spans="45:57" x14ac:dyDescent="0.2">
      <c r="AS1373" s="4" t="s">
        <v>15460</v>
      </c>
      <c r="AT1373" s="4" t="s">
        <v>13090</v>
      </c>
      <c r="AU1373" s="4" t="s">
        <v>456</v>
      </c>
      <c r="AV1373" s="4" t="s">
        <v>673</v>
      </c>
      <c r="AW1373" s="4" t="s">
        <v>701</v>
      </c>
      <c r="AX1373" s="4"/>
      <c r="AY1373" s="4"/>
      <c r="AZ1373" s="4"/>
      <c r="BA1373" s="4"/>
      <c r="BB1373" s="4"/>
      <c r="BC1373" s="4">
        <v>40</v>
      </c>
      <c r="BD1373" t="str">
        <f>IF(AND(ADHOC!$G$15="",ADHOC!$S$4=""),"",IF(ADHOC!$G$15&lt;&gt;"",IF(ADHOC!$G$15=LEFT(Domein!$AS1373,LEN(ADHOC!$G$15)),MAX(Domein!BD$1:'Domein'!BD1372)+1,""),IF(ADHOC!$S$4=LEFT(Domein!$AS1373,LEN(ADHOC!$S$4)),MAX(Domein!BD$1:'Domein'!BD1372)+1,"")))</f>
        <v/>
      </c>
      <c r="BE1373" t="str">
        <f t="shared" si="21"/>
        <v/>
      </c>
    </row>
    <row r="1374" spans="45:57" x14ac:dyDescent="0.2">
      <c r="AS1374" s="4" t="s">
        <v>15461</v>
      </c>
      <c r="AT1374" s="4" t="s">
        <v>11927</v>
      </c>
      <c r="AU1374" s="4" t="s">
        <v>456</v>
      </c>
      <c r="AV1374" s="4" t="s">
        <v>673</v>
      </c>
      <c r="AW1374" s="4" t="s">
        <v>701</v>
      </c>
      <c r="AX1374" s="4"/>
      <c r="AY1374" s="4"/>
      <c r="AZ1374" s="4"/>
      <c r="BA1374" s="4"/>
      <c r="BB1374" s="4"/>
      <c r="BC1374" s="4">
        <v>40</v>
      </c>
      <c r="BD1374" t="str">
        <f>IF(AND(ADHOC!$G$15="",ADHOC!$S$4=""),"",IF(ADHOC!$G$15&lt;&gt;"",IF(ADHOC!$G$15=LEFT(Domein!$AS1374,LEN(ADHOC!$G$15)),MAX(Domein!BD$1:'Domein'!BD1373)+1,""),IF(ADHOC!$S$4=LEFT(Domein!$AS1374,LEN(ADHOC!$S$4)),MAX(Domein!BD$1:'Domein'!BD1373)+1,"")))</f>
        <v/>
      </c>
      <c r="BE1374" t="str">
        <f t="shared" si="21"/>
        <v/>
      </c>
    </row>
    <row r="1375" spans="45:57" x14ac:dyDescent="0.2">
      <c r="AS1375" s="4" t="s">
        <v>15462</v>
      </c>
      <c r="AT1375" s="4" t="s">
        <v>15463</v>
      </c>
      <c r="AU1375" s="4" t="s">
        <v>456</v>
      </c>
      <c r="AV1375" s="4" t="s">
        <v>673</v>
      </c>
      <c r="AW1375" s="4" t="s">
        <v>701</v>
      </c>
      <c r="AX1375" s="4"/>
      <c r="AY1375" s="4"/>
      <c r="AZ1375" s="4"/>
      <c r="BA1375" s="4"/>
      <c r="BB1375" s="4"/>
      <c r="BC1375" s="4">
        <v>40</v>
      </c>
      <c r="BD1375" t="str">
        <f>IF(AND(ADHOC!$G$15="",ADHOC!$S$4=""),"",IF(ADHOC!$G$15&lt;&gt;"",IF(ADHOC!$G$15=LEFT(Domein!$AS1375,LEN(ADHOC!$G$15)),MAX(Domein!BD$1:'Domein'!BD1374)+1,""),IF(ADHOC!$S$4=LEFT(Domein!$AS1375,LEN(ADHOC!$S$4)),MAX(Domein!BD$1:'Domein'!BD1374)+1,"")))</f>
        <v/>
      </c>
      <c r="BE1375" t="str">
        <f t="shared" si="21"/>
        <v/>
      </c>
    </row>
    <row r="1376" spans="45:57" x14ac:dyDescent="0.2">
      <c r="AS1376" s="4" t="s">
        <v>13089</v>
      </c>
      <c r="AT1376" s="4" t="s">
        <v>13090</v>
      </c>
      <c r="AU1376" s="4" t="s">
        <v>456</v>
      </c>
      <c r="AV1376" s="4" t="s">
        <v>673</v>
      </c>
      <c r="AW1376" s="4" t="s">
        <v>701</v>
      </c>
      <c r="AX1376" s="4"/>
      <c r="AY1376" s="4"/>
      <c r="AZ1376" s="4"/>
      <c r="BA1376" s="4"/>
      <c r="BB1376" s="4"/>
      <c r="BC1376" s="4">
        <v>40</v>
      </c>
      <c r="BD1376" t="str">
        <f>IF(AND(ADHOC!$G$15="",ADHOC!$S$4=""),"",IF(ADHOC!$G$15&lt;&gt;"",IF(ADHOC!$G$15=LEFT(Domein!$AS1376,LEN(ADHOC!$G$15)),MAX(Domein!BD$1:'Domein'!BD1375)+1,""),IF(ADHOC!$S$4=LEFT(Domein!$AS1376,LEN(ADHOC!$S$4)),MAX(Domein!BD$1:'Domein'!BD1375)+1,"")))</f>
        <v/>
      </c>
      <c r="BE1376" t="str">
        <f t="shared" si="21"/>
        <v/>
      </c>
    </row>
    <row r="1377" spans="45:57" x14ac:dyDescent="0.2">
      <c r="AS1377" s="4" t="s">
        <v>33461</v>
      </c>
      <c r="AT1377" s="4" t="s">
        <v>33462</v>
      </c>
      <c r="AU1377" s="4" t="s">
        <v>460</v>
      </c>
      <c r="AV1377" s="4" t="s">
        <v>701</v>
      </c>
      <c r="AW1377" s="4" t="s">
        <v>1259</v>
      </c>
      <c r="AX1377" s="4"/>
      <c r="AY1377" s="4"/>
      <c r="AZ1377" s="4"/>
      <c r="BA1377" s="4"/>
      <c r="BB1377" s="4"/>
      <c r="BC1377" s="4">
        <v>40</v>
      </c>
      <c r="BD1377" t="str">
        <f>IF(AND(ADHOC!$G$15="",ADHOC!$S$4=""),"",IF(ADHOC!$G$15&lt;&gt;"",IF(ADHOC!$G$15=LEFT(Domein!$AS1377,LEN(ADHOC!$G$15)),MAX(Domein!BD$1:'Domein'!BD1376)+1,""),IF(ADHOC!$S$4=LEFT(Domein!$AS1377,LEN(ADHOC!$S$4)),MAX(Domein!BD$1:'Domein'!BD1376)+1,"")))</f>
        <v/>
      </c>
      <c r="BE1377" t="str">
        <f t="shared" si="21"/>
        <v/>
      </c>
    </row>
    <row r="1378" spans="45:57" x14ac:dyDescent="0.2">
      <c r="AS1378" s="4" t="s">
        <v>33463</v>
      </c>
      <c r="AT1378" s="4" t="s">
        <v>33464</v>
      </c>
      <c r="AU1378" s="4" t="s">
        <v>460</v>
      </c>
      <c r="AV1378" s="4" t="s">
        <v>701</v>
      </c>
      <c r="AW1378" s="4" t="s">
        <v>1259</v>
      </c>
      <c r="AX1378" s="4"/>
      <c r="AY1378" s="4"/>
      <c r="AZ1378" s="4"/>
      <c r="BA1378" s="4"/>
      <c r="BB1378" s="4"/>
      <c r="BC1378" s="4">
        <v>40</v>
      </c>
      <c r="BD1378" t="str">
        <f>IF(AND(ADHOC!$G$15="",ADHOC!$S$4=""),"",IF(ADHOC!$G$15&lt;&gt;"",IF(ADHOC!$G$15=LEFT(Domein!$AS1378,LEN(ADHOC!$G$15)),MAX(Domein!BD$1:'Domein'!BD1377)+1,""),IF(ADHOC!$S$4=LEFT(Domein!$AS1378,LEN(ADHOC!$S$4)),MAX(Domein!BD$1:'Domein'!BD1377)+1,"")))</f>
        <v/>
      </c>
      <c r="BE1378" t="str">
        <f t="shared" si="21"/>
        <v/>
      </c>
    </row>
    <row r="1379" spans="45:57" x14ac:dyDescent="0.2">
      <c r="AS1379" s="4" t="s">
        <v>16370</v>
      </c>
      <c r="AT1379" s="4" t="s">
        <v>16371</v>
      </c>
      <c r="AU1379" s="4" t="s">
        <v>460</v>
      </c>
      <c r="AV1379" s="4" t="s">
        <v>701</v>
      </c>
      <c r="AW1379" s="4" t="s">
        <v>1259</v>
      </c>
      <c r="AX1379" s="4"/>
      <c r="AY1379" s="4"/>
      <c r="AZ1379" s="4"/>
      <c r="BA1379" s="4"/>
      <c r="BB1379" s="4"/>
      <c r="BC1379" s="4">
        <v>40</v>
      </c>
      <c r="BD1379" t="str">
        <f>IF(AND(ADHOC!$G$15="",ADHOC!$S$4=""),"",IF(ADHOC!$G$15&lt;&gt;"",IF(ADHOC!$G$15=LEFT(Domein!$AS1379,LEN(ADHOC!$G$15)),MAX(Domein!BD$1:'Domein'!BD1378)+1,""),IF(ADHOC!$S$4=LEFT(Domein!$AS1379,LEN(ADHOC!$S$4)),MAX(Domein!BD$1:'Domein'!BD1378)+1,"")))</f>
        <v/>
      </c>
      <c r="BE1379" t="str">
        <f t="shared" si="21"/>
        <v/>
      </c>
    </row>
    <row r="1380" spans="45:57" x14ac:dyDescent="0.2">
      <c r="AS1380" s="4" t="s">
        <v>16372</v>
      </c>
      <c r="AT1380" s="4" t="s">
        <v>16373</v>
      </c>
      <c r="AU1380" s="4" t="s">
        <v>460</v>
      </c>
      <c r="AV1380" s="4" t="s">
        <v>701</v>
      </c>
      <c r="AW1380" s="4" t="s">
        <v>1259</v>
      </c>
      <c r="AX1380" s="4"/>
      <c r="AY1380" s="4"/>
      <c r="AZ1380" s="4"/>
      <c r="BA1380" s="4"/>
      <c r="BB1380" s="4"/>
      <c r="BC1380" s="4">
        <v>40</v>
      </c>
      <c r="BD1380" t="str">
        <f>IF(AND(ADHOC!$G$15="",ADHOC!$S$4=""),"",IF(ADHOC!$G$15&lt;&gt;"",IF(ADHOC!$G$15=LEFT(Domein!$AS1380,LEN(ADHOC!$G$15)),MAX(Domein!BD$1:'Domein'!BD1379)+1,""),IF(ADHOC!$S$4=LEFT(Domein!$AS1380,LEN(ADHOC!$S$4)),MAX(Domein!BD$1:'Domein'!BD1379)+1,"")))</f>
        <v/>
      </c>
      <c r="BE1380" t="str">
        <f t="shared" si="21"/>
        <v/>
      </c>
    </row>
    <row r="1381" spans="45:57" x14ac:dyDescent="0.2">
      <c r="AS1381" s="4" t="s">
        <v>11325</v>
      </c>
      <c r="AT1381" s="4" t="s">
        <v>32671</v>
      </c>
      <c r="AU1381" s="4" t="s">
        <v>456</v>
      </c>
      <c r="AV1381" s="4" t="s">
        <v>11542</v>
      </c>
      <c r="AW1381" s="4" t="s">
        <v>724</v>
      </c>
      <c r="AX1381" s="4"/>
      <c r="AY1381" s="4">
        <v>169225</v>
      </c>
      <c r="AZ1381" s="4">
        <v>450451</v>
      </c>
      <c r="BA1381" s="4" t="s">
        <v>22815</v>
      </c>
      <c r="BB1381" s="4" t="s">
        <v>22467</v>
      </c>
      <c r="BC1381" s="4">
        <v>40</v>
      </c>
      <c r="BD1381" t="str">
        <f>IF(AND(ADHOC!$G$15="",ADHOC!$S$4=""),"",IF(ADHOC!$G$15&lt;&gt;"",IF(ADHOC!$G$15=LEFT(Domein!$AS1381,LEN(ADHOC!$G$15)),MAX(Domein!BD$1:'Domein'!BD1380)+1,""),IF(ADHOC!$S$4=LEFT(Domein!$AS1381,LEN(ADHOC!$S$4)),MAX(Domein!BD$1:'Domein'!BD1380)+1,"")))</f>
        <v/>
      </c>
      <c r="BE1381" t="str">
        <f t="shared" si="21"/>
        <v/>
      </c>
    </row>
    <row r="1382" spans="45:57" x14ac:dyDescent="0.2">
      <c r="AS1382" s="4" t="s">
        <v>11326</v>
      </c>
      <c r="AT1382" s="4" t="s">
        <v>32672</v>
      </c>
      <c r="AU1382" s="4" t="s">
        <v>456</v>
      </c>
      <c r="AV1382" s="4" t="s">
        <v>11542</v>
      </c>
      <c r="AW1382" s="4" t="s">
        <v>724</v>
      </c>
      <c r="AX1382" s="4"/>
      <c r="AY1382" s="4">
        <v>164802</v>
      </c>
      <c r="AZ1382" s="4">
        <v>450295</v>
      </c>
      <c r="BA1382" s="4" t="s">
        <v>32673</v>
      </c>
      <c r="BB1382" s="4" t="s">
        <v>32674</v>
      </c>
      <c r="BC1382" s="4">
        <v>40</v>
      </c>
      <c r="BD1382" t="str">
        <f>IF(AND(ADHOC!$G$15="",ADHOC!$S$4=""),"",IF(ADHOC!$G$15&lt;&gt;"",IF(ADHOC!$G$15=LEFT(Domein!$AS1382,LEN(ADHOC!$G$15)),MAX(Domein!BD$1:'Domein'!BD1381)+1,""),IF(ADHOC!$S$4=LEFT(Domein!$AS1382,LEN(ADHOC!$S$4)),MAX(Domein!BD$1:'Domein'!BD1381)+1,"")))</f>
        <v/>
      </c>
      <c r="BE1382" t="str">
        <f t="shared" si="21"/>
        <v/>
      </c>
    </row>
    <row r="1383" spans="45:57" x14ac:dyDescent="0.2">
      <c r="AS1383" s="4" t="s">
        <v>32638</v>
      </c>
      <c r="AT1383" s="4" t="s">
        <v>32639</v>
      </c>
      <c r="AU1383" s="4" t="s">
        <v>456</v>
      </c>
      <c r="AV1383" s="4" t="s">
        <v>11542</v>
      </c>
      <c r="AW1383" s="4" t="s">
        <v>724</v>
      </c>
      <c r="AX1383" s="4"/>
      <c r="AY1383" s="4">
        <v>161664</v>
      </c>
      <c r="AZ1383" s="4">
        <v>451574</v>
      </c>
      <c r="BA1383" s="4" t="s">
        <v>22560</v>
      </c>
      <c r="BB1383" s="4" t="s">
        <v>32640</v>
      </c>
      <c r="BC1383" s="4">
        <v>40</v>
      </c>
      <c r="BD1383" t="str">
        <f>IF(AND(ADHOC!$G$15="",ADHOC!$S$4=""),"",IF(ADHOC!$G$15&lt;&gt;"",IF(ADHOC!$G$15=LEFT(Domein!$AS1383,LEN(ADHOC!$G$15)),MAX(Domein!BD$1:'Domein'!BD1382)+1,""),IF(ADHOC!$S$4=LEFT(Domein!$AS1383,LEN(ADHOC!$S$4)),MAX(Domein!BD$1:'Domein'!BD1382)+1,"")))</f>
        <v/>
      </c>
      <c r="BE1383" t="str">
        <f t="shared" si="21"/>
        <v/>
      </c>
    </row>
    <row r="1384" spans="45:57" x14ac:dyDescent="0.2">
      <c r="AS1384" s="4" t="s">
        <v>32641</v>
      </c>
      <c r="AT1384" s="4" t="s">
        <v>32642</v>
      </c>
      <c r="AU1384" s="4" t="s">
        <v>456</v>
      </c>
      <c r="AV1384" s="4" t="s">
        <v>11542</v>
      </c>
      <c r="AW1384" s="4" t="s">
        <v>724</v>
      </c>
      <c r="AX1384" s="4"/>
      <c r="AY1384" s="4">
        <v>150441</v>
      </c>
      <c r="AZ1384" s="4">
        <v>473862</v>
      </c>
      <c r="BA1384" s="4" t="s">
        <v>32643</v>
      </c>
      <c r="BB1384" s="4" t="s">
        <v>32644</v>
      </c>
      <c r="BC1384" s="4">
        <v>40</v>
      </c>
      <c r="BD1384" t="str">
        <f>IF(AND(ADHOC!$G$15="",ADHOC!$S$4=""),"",IF(ADHOC!$G$15&lt;&gt;"",IF(ADHOC!$G$15=LEFT(Domein!$AS1384,LEN(ADHOC!$G$15)),MAX(Domein!BD$1:'Domein'!BD1383)+1,""),IF(ADHOC!$S$4=LEFT(Domein!$AS1384,LEN(ADHOC!$S$4)),MAX(Domein!BD$1:'Domein'!BD1383)+1,"")))</f>
        <v/>
      </c>
      <c r="BE1384" t="str">
        <f t="shared" si="21"/>
        <v/>
      </c>
    </row>
    <row r="1385" spans="45:57" x14ac:dyDescent="0.2">
      <c r="AS1385" s="4" t="s">
        <v>33094</v>
      </c>
      <c r="AT1385" s="4" t="s">
        <v>33095</v>
      </c>
      <c r="AU1385" s="4" t="s">
        <v>456</v>
      </c>
      <c r="AV1385" s="4" t="s">
        <v>11542</v>
      </c>
      <c r="AW1385" s="4" t="s">
        <v>724</v>
      </c>
      <c r="AX1385" s="4"/>
      <c r="AY1385" s="4">
        <v>161664</v>
      </c>
      <c r="AZ1385" s="4">
        <v>451574</v>
      </c>
      <c r="BA1385" s="4" t="s">
        <v>22560</v>
      </c>
      <c r="BB1385" s="4" t="s">
        <v>32640</v>
      </c>
      <c r="BC1385" s="4">
        <v>40</v>
      </c>
      <c r="BD1385" t="str">
        <f>IF(AND(ADHOC!$G$15="",ADHOC!$S$4=""),"",IF(ADHOC!$G$15&lt;&gt;"",IF(ADHOC!$G$15=LEFT(Domein!$AS1385,LEN(ADHOC!$G$15)),MAX(Domein!BD$1:'Domein'!BD1384)+1,""),IF(ADHOC!$S$4=LEFT(Domein!$AS1385,LEN(ADHOC!$S$4)),MAX(Domein!BD$1:'Domein'!BD1384)+1,"")))</f>
        <v/>
      </c>
      <c r="BE1385" t="str">
        <f t="shared" si="21"/>
        <v/>
      </c>
    </row>
    <row r="1386" spans="45:57" x14ac:dyDescent="0.2">
      <c r="AS1386" s="4" t="s">
        <v>15970</v>
      </c>
      <c r="AT1386" s="4" t="s">
        <v>15971</v>
      </c>
      <c r="AU1386" s="4" t="s">
        <v>460</v>
      </c>
      <c r="AV1386" s="4" t="s">
        <v>701</v>
      </c>
      <c r="AW1386" s="4" t="s">
        <v>1259</v>
      </c>
      <c r="AX1386" s="4"/>
      <c r="AY1386" s="4"/>
      <c r="AZ1386" s="4"/>
      <c r="BA1386" s="4"/>
      <c r="BB1386" s="4"/>
      <c r="BC1386" s="4">
        <v>40</v>
      </c>
      <c r="BD1386" t="str">
        <f>IF(AND(ADHOC!$G$15="",ADHOC!$S$4=""),"",IF(ADHOC!$G$15&lt;&gt;"",IF(ADHOC!$G$15=LEFT(Domein!$AS1386,LEN(ADHOC!$G$15)),MAX(Domein!BD$1:'Domein'!BD1385)+1,""),IF(ADHOC!$S$4=LEFT(Domein!$AS1386,LEN(ADHOC!$S$4)),MAX(Domein!BD$1:'Domein'!BD1385)+1,"")))</f>
        <v/>
      </c>
      <c r="BE1386" t="str">
        <f t="shared" si="21"/>
        <v/>
      </c>
    </row>
    <row r="1387" spans="45:57" x14ac:dyDescent="0.2">
      <c r="AS1387" s="4" t="s">
        <v>15972</v>
      </c>
      <c r="AT1387" s="4" t="s">
        <v>33096</v>
      </c>
      <c r="AU1387" s="4" t="s">
        <v>460</v>
      </c>
      <c r="AV1387" s="4" t="s">
        <v>701</v>
      </c>
      <c r="AW1387" s="4" t="s">
        <v>1259</v>
      </c>
      <c r="AX1387" s="4"/>
      <c r="AY1387" s="4"/>
      <c r="AZ1387" s="4"/>
      <c r="BA1387" s="4"/>
      <c r="BB1387" s="4"/>
      <c r="BC1387" s="4">
        <v>40</v>
      </c>
      <c r="BD1387" t="str">
        <f>IF(AND(ADHOC!$G$15="",ADHOC!$S$4=""),"",IF(ADHOC!$G$15&lt;&gt;"",IF(ADHOC!$G$15=LEFT(Domein!$AS1387,LEN(ADHOC!$G$15)),MAX(Domein!BD$1:'Domein'!BD1386)+1,""),IF(ADHOC!$S$4=LEFT(Domein!$AS1387,LEN(ADHOC!$S$4)),MAX(Domein!BD$1:'Domein'!BD1386)+1,"")))</f>
        <v/>
      </c>
      <c r="BE1387" t="str">
        <f t="shared" si="21"/>
        <v/>
      </c>
    </row>
    <row r="1388" spans="45:57" x14ac:dyDescent="0.2">
      <c r="AS1388" s="4" t="s">
        <v>15973</v>
      </c>
      <c r="AT1388" s="4" t="s">
        <v>33097</v>
      </c>
      <c r="AU1388" s="4" t="s">
        <v>460</v>
      </c>
      <c r="AV1388" s="4" t="s">
        <v>701</v>
      </c>
      <c r="AW1388" s="4" t="s">
        <v>1259</v>
      </c>
      <c r="AX1388" s="4"/>
      <c r="AY1388" s="4"/>
      <c r="AZ1388" s="4"/>
      <c r="BA1388" s="4"/>
      <c r="BB1388" s="4"/>
      <c r="BC1388" s="4">
        <v>40</v>
      </c>
      <c r="BD1388" t="str">
        <f>IF(AND(ADHOC!$G$15="",ADHOC!$S$4=""),"",IF(ADHOC!$G$15&lt;&gt;"",IF(ADHOC!$G$15=LEFT(Domein!$AS1388,LEN(ADHOC!$G$15)),MAX(Domein!BD$1:'Domein'!BD1387)+1,""),IF(ADHOC!$S$4=LEFT(Domein!$AS1388,LEN(ADHOC!$S$4)),MAX(Domein!BD$1:'Domein'!BD1387)+1,"")))</f>
        <v/>
      </c>
      <c r="BE1388" t="str">
        <f t="shared" si="21"/>
        <v/>
      </c>
    </row>
    <row r="1389" spans="45:57" x14ac:dyDescent="0.2">
      <c r="AS1389" s="4" t="s">
        <v>15974</v>
      </c>
      <c r="AT1389" s="4" t="s">
        <v>15975</v>
      </c>
      <c r="AU1389" s="4" t="s">
        <v>460</v>
      </c>
      <c r="AV1389" s="4" t="s">
        <v>701</v>
      </c>
      <c r="AW1389" s="4" t="s">
        <v>1259</v>
      </c>
      <c r="AX1389" s="4"/>
      <c r="AY1389" s="4"/>
      <c r="AZ1389" s="4"/>
      <c r="BA1389" s="4"/>
      <c r="BB1389" s="4"/>
      <c r="BC1389" s="4">
        <v>40</v>
      </c>
      <c r="BD1389" t="str">
        <f>IF(AND(ADHOC!$G$15="",ADHOC!$S$4=""),"",IF(ADHOC!$G$15&lt;&gt;"",IF(ADHOC!$G$15=LEFT(Domein!$AS1389,LEN(ADHOC!$G$15)),MAX(Domein!BD$1:'Domein'!BD1388)+1,""),IF(ADHOC!$S$4=LEFT(Domein!$AS1389,LEN(ADHOC!$S$4)),MAX(Domein!BD$1:'Domein'!BD1388)+1,"")))</f>
        <v/>
      </c>
      <c r="BE1389" t="str">
        <f t="shared" si="21"/>
        <v/>
      </c>
    </row>
    <row r="1390" spans="45:57" x14ac:dyDescent="0.2">
      <c r="AS1390" s="4" t="s">
        <v>16578</v>
      </c>
      <c r="AT1390" s="4" t="s">
        <v>33098</v>
      </c>
      <c r="AU1390" s="4" t="s">
        <v>460</v>
      </c>
      <c r="AV1390" s="4" t="s">
        <v>701</v>
      </c>
      <c r="AW1390" s="4" t="s">
        <v>1259</v>
      </c>
      <c r="AX1390" s="4"/>
      <c r="AY1390" s="4"/>
      <c r="AZ1390" s="4"/>
      <c r="BA1390" s="4"/>
      <c r="BB1390" s="4"/>
      <c r="BC1390" s="4">
        <v>40</v>
      </c>
      <c r="BD1390" t="str">
        <f>IF(AND(ADHOC!$G$15="",ADHOC!$S$4=""),"",IF(ADHOC!$G$15&lt;&gt;"",IF(ADHOC!$G$15=LEFT(Domein!$AS1390,LEN(ADHOC!$G$15)),MAX(Domein!BD$1:'Domein'!BD1389)+1,""),IF(ADHOC!$S$4=LEFT(Domein!$AS1390,LEN(ADHOC!$S$4)),MAX(Domein!BD$1:'Domein'!BD1389)+1,"")))</f>
        <v/>
      </c>
      <c r="BE1390" t="str">
        <f t="shared" si="21"/>
        <v/>
      </c>
    </row>
    <row r="1391" spans="45:57" x14ac:dyDescent="0.2">
      <c r="AS1391" s="4" t="s">
        <v>33099</v>
      </c>
      <c r="AT1391" s="4" t="s">
        <v>33100</v>
      </c>
      <c r="AU1391" s="4" t="s">
        <v>460</v>
      </c>
      <c r="AV1391" s="4" t="s">
        <v>701</v>
      </c>
      <c r="AW1391" s="4" t="s">
        <v>1259</v>
      </c>
      <c r="AX1391" s="4"/>
      <c r="AY1391" s="4"/>
      <c r="AZ1391" s="4"/>
      <c r="BA1391" s="4"/>
      <c r="BB1391" s="4"/>
      <c r="BC1391" s="4">
        <v>40</v>
      </c>
      <c r="BD1391" t="str">
        <f>IF(AND(ADHOC!$G$15="",ADHOC!$S$4=""),"",IF(ADHOC!$G$15&lt;&gt;"",IF(ADHOC!$G$15=LEFT(Domein!$AS1391,LEN(ADHOC!$G$15)),MAX(Domein!BD$1:'Domein'!BD1390)+1,""),IF(ADHOC!$S$4=LEFT(Domein!$AS1391,LEN(ADHOC!$S$4)),MAX(Domein!BD$1:'Domein'!BD1390)+1,"")))</f>
        <v/>
      </c>
      <c r="BE1391" t="str">
        <f t="shared" si="21"/>
        <v/>
      </c>
    </row>
    <row r="1392" spans="45:57" x14ac:dyDescent="0.2">
      <c r="AS1392" s="4" t="s">
        <v>33101</v>
      </c>
      <c r="AT1392" s="4" t="s">
        <v>33102</v>
      </c>
      <c r="AU1392" s="4" t="s">
        <v>460</v>
      </c>
      <c r="AV1392" s="4" t="s">
        <v>701</v>
      </c>
      <c r="AW1392" s="4" t="s">
        <v>1259</v>
      </c>
      <c r="AX1392" s="4"/>
      <c r="AY1392" s="4"/>
      <c r="AZ1392" s="4"/>
      <c r="BA1392" s="4"/>
      <c r="BB1392" s="4"/>
      <c r="BC1392" s="4">
        <v>40</v>
      </c>
      <c r="BD1392" t="str">
        <f>IF(AND(ADHOC!$G$15="",ADHOC!$S$4=""),"",IF(ADHOC!$G$15&lt;&gt;"",IF(ADHOC!$G$15=LEFT(Domein!$AS1392,LEN(ADHOC!$G$15)),MAX(Domein!BD$1:'Domein'!BD1391)+1,""),IF(ADHOC!$S$4=LEFT(Domein!$AS1392,LEN(ADHOC!$S$4)),MAX(Domein!BD$1:'Domein'!BD1391)+1,"")))</f>
        <v/>
      </c>
      <c r="BE1392" t="str">
        <f t="shared" si="21"/>
        <v/>
      </c>
    </row>
    <row r="1393" spans="45:57" x14ac:dyDescent="0.2">
      <c r="AS1393" s="4" t="s">
        <v>33103</v>
      </c>
      <c r="AT1393" s="4" t="s">
        <v>33104</v>
      </c>
      <c r="AU1393" s="4" t="s">
        <v>460</v>
      </c>
      <c r="AV1393" s="4" t="s">
        <v>701</v>
      </c>
      <c r="AW1393" s="4" t="s">
        <v>1259</v>
      </c>
      <c r="AX1393" s="4"/>
      <c r="AY1393" s="4"/>
      <c r="AZ1393" s="4"/>
      <c r="BA1393" s="4"/>
      <c r="BB1393" s="4"/>
      <c r="BC1393" s="4">
        <v>40</v>
      </c>
      <c r="BD1393" t="str">
        <f>IF(AND(ADHOC!$G$15="",ADHOC!$S$4=""),"",IF(ADHOC!$G$15&lt;&gt;"",IF(ADHOC!$G$15=LEFT(Domein!$AS1393,LEN(ADHOC!$G$15)),MAX(Domein!BD$1:'Domein'!BD1392)+1,""),IF(ADHOC!$S$4=LEFT(Domein!$AS1393,LEN(ADHOC!$S$4)),MAX(Domein!BD$1:'Domein'!BD1392)+1,"")))</f>
        <v/>
      </c>
      <c r="BE1393" t="str">
        <f t="shared" si="21"/>
        <v/>
      </c>
    </row>
    <row r="1394" spans="45:57" x14ac:dyDescent="0.2">
      <c r="AS1394" s="4" t="s">
        <v>33105</v>
      </c>
      <c r="AT1394" s="4" t="s">
        <v>33106</v>
      </c>
      <c r="AU1394" s="4" t="s">
        <v>460</v>
      </c>
      <c r="AV1394" s="4" t="s">
        <v>701</v>
      </c>
      <c r="AW1394" s="4" t="s">
        <v>1259</v>
      </c>
      <c r="AX1394" s="4"/>
      <c r="AY1394" s="4"/>
      <c r="AZ1394" s="4"/>
      <c r="BA1394" s="4"/>
      <c r="BB1394" s="4"/>
      <c r="BC1394" s="4">
        <v>40</v>
      </c>
      <c r="BD1394" t="str">
        <f>IF(AND(ADHOC!$G$15="",ADHOC!$S$4=""),"",IF(ADHOC!$G$15&lt;&gt;"",IF(ADHOC!$G$15=LEFT(Domein!$AS1394,LEN(ADHOC!$G$15)),MAX(Domein!BD$1:'Domein'!BD1393)+1,""),IF(ADHOC!$S$4=LEFT(Domein!$AS1394,LEN(ADHOC!$S$4)),MAX(Domein!BD$1:'Domein'!BD1393)+1,"")))</f>
        <v/>
      </c>
      <c r="BE1394" t="str">
        <f t="shared" si="21"/>
        <v/>
      </c>
    </row>
    <row r="1395" spans="45:57" x14ac:dyDescent="0.2">
      <c r="AS1395" s="4" t="s">
        <v>33107</v>
      </c>
      <c r="AT1395" s="4" t="s">
        <v>33108</v>
      </c>
      <c r="AU1395" s="4" t="s">
        <v>460</v>
      </c>
      <c r="AV1395" s="4" t="s">
        <v>701</v>
      </c>
      <c r="AW1395" s="4" t="s">
        <v>1259</v>
      </c>
      <c r="AX1395" s="4"/>
      <c r="AY1395" s="4"/>
      <c r="AZ1395" s="4"/>
      <c r="BA1395" s="4"/>
      <c r="BB1395" s="4"/>
      <c r="BC1395" s="4">
        <v>40</v>
      </c>
      <c r="BD1395" t="str">
        <f>IF(AND(ADHOC!$G$15="",ADHOC!$S$4=""),"",IF(ADHOC!$G$15&lt;&gt;"",IF(ADHOC!$G$15=LEFT(Domein!$AS1395,LEN(ADHOC!$G$15)),MAX(Domein!BD$1:'Domein'!BD1394)+1,""),IF(ADHOC!$S$4=LEFT(Domein!$AS1395,LEN(ADHOC!$S$4)),MAX(Domein!BD$1:'Domein'!BD1394)+1,"")))</f>
        <v/>
      </c>
      <c r="BE1395" t="str">
        <f t="shared" si="21"/>
        <v/>
      </c>
    </row>
    <row r="1396" spans="45:57" x14ac:dyDescent="0.2">
      <c r="AS1396" s="4" t="s">
        <v>33109</v>
      </c>
      <c r="AT1396" s="4" t="s">
        <v>33110</v>
      </c>
      <c r="AU1396" s="4" t="s">
        <v>460</v>
      </c>
      <c r="AV1396" s="4" t="s">
        <v>701</v>
      </c>
      <c r="AW1396" s="4" t="s">
        <v>1259</v>
      </c>
      <c r="AX1396" s="4"/>
      <c r="AY1396" s="4"/>
      <c r="AZ1396" s="4"/>
      <c r="BA1396" s="4"/>
      <c r="BB1396" s="4"/>
      <c r="BC1396" s="4">
        <v>40</v>
      </c>
      <c r="BD1396" t="str">
        <f>IF(AND(ADHOC!$G$15="",ADHOC!$S$4=""),"",IF(ADHOC!$G$15&lt;&gt;"",IF(ADHOC!$G$15=LEFT(Domein!$AS1396,LEN(ADHOC!$G$15)),MAX(Domein!BD$1:'Domein'!BD1395)+1,""),IF(ADHOC!$S$4=LEFT(Domein!$AS1396,LEN(ADHOC!$S$4)),MAX(Domein!BD$1:'Domein'!BD1395)+1,"")))</f>
        <v/>
      </c>
      <c r="BE1396" t="str">
        <f t="shared" si="21"/>
        <v/>
      </c>
    </row>
    <row r="1397" spans="45:57" x14ac:dyDescent="0.2">
      <c r="AS1397" s="4" t="s">
        <v>33111</v>
      </c>
      <c r="AT1397" s="4" t="s">
        <v>33112</v>
      </c>
      <c r="AU1397" s="4" t="s">
        <v>460</v>
      </c>
      <c r="AV1397" s="4" t="s">
        <v>701</v>
      </c>
      <c r="AW1397" s="4" t="s">
        <v>1259</v>
      </c>
      <c r="AX1397" s="4"/>
      <c r="AY1397" s="4"/>
      <c r="AZ1397" s="4"/>
      <c r="BA1397" s="4"/>
      <c r="BB1397" s="4"/>
      <c r="BC1397" s="4">
        <v>40</v>
      </c>
      <c r="BD1397" t="str">
        <f>IF(AND(ADHOC!$G$15="",ADHOC!$S$4=""),"",IF(ADHOC!$G$15&lt;&gt;"",IF(ADHOC!$G$15=LEFT(Domein!$AS1397,LEN(ADHOC!$G$15)),MAX(Domein!BD$1:'Domein'!BD1396)+1,""),IF(ADHOC!$S$4=LEFT(Domein!$AS1397,LEN(ADHOC!$S$4)),MAX(Domein!BD$1:'Domein'!BD1396)+1,"")))</f>
        <v/>
      </c>
      <c r="BE1397" t="str">
        <f t="shared" si="21"/>
        <v/>
      </c>
    </row>
    <row r="1398" spans="45:57" x14ac:dyDescent="0.2">
      <c r="AS1398" s="4" t="s">
        <v>33113</v>
      </c>
      <c r="AT1398" s="4" t="s">
        <v>33114</v>
      </c>
      <c r="AU1398" s="4" t="s">
        <v>460</v>
      </c>
      <c r="AV1398" s="4" t="s">
        <v>701</v>
      </c>
      <c r="AW1398" s="4" t="s">
        <v>1259</v>
      </c>
      <c r="AX1398" s="4"/>
      <c r="AY1398" s="4"/>
      <c r="AZ1398" s="4"/>
      <c r="BA1398" s="4"/>
      <c r="BB1398" s="4"/>
      <c r="BC1398" s="4">
        <v>40</v>
      </c>
      <c r="BD1398" t="str">
        <f>IF(AND(ADHOC!$G$15="",ADHOC!$S$4=""),"",IF(ADHOC!$G$15&lt;&gt;"",IF(ADHOC!$G$15=LEFT(Domein!$AS1398,LEN(ADHOC!$G$15)),MAX(Domein!BD$1:'Domein'!BD1397)+1,""),IF(ADHOC!$S$4=LEFT(Domein!$AS1398,LEN(ADHOC!$S$4)),MAX(Domein!BD$1:'Domein'!BD1397)+1,"")))</f>
        <v/>
      </c>
      <c r="BE1398" t="str">
        <f t="shared" si="21"/>
        <v/>
      </c>
    </row>
    <row r="1399" spans="45:57" x14ac:dyDescent="0.2">
      <c r="AS1399" s="4" t="s">
        <v>33115</v>
      </c>
      <c r="AT1399" s="4" t="s">
        <v>33116</v>
      </c>
      <c r="AU1399" s="4" t="s">
        <v>460</v>
      </c>
      <c r="AV1399" s="4" t="s">
        <v>701</v>
      </c>
      <c r="AW1399" s="4" t="s">
        <v>1259</v>
      </c>
      <c r="AX1399" s="4"/>
      <c r="AY1399" s="4"/>
      <c r="AZ1399" s="4"/>
      <c r="BA1399" s="4"/>
      <c r="BB1399" s="4"/>
      <c r="BC1399" s="4">
        <v>40</v>
      </c>
      <c r="BD1399" t="str">
        <f>IF(AND(ADHOC!$G$15="",ADHOC!$S$4=""),"",IF(ADHOC!$G$15&lt;&gt;"",IF(ADHOC!$G$15=LEFT(Domein!$AS1399,LEN(ADHOC!$G$15)),MAX(Domein!BD$1:'Domein'!BD1398)+1,""),IF(ADHOC!$S$4=LEFT(Domein!$AS1399,LEN(ADHOC!$S$4)),MAX(Domein!BD$1:'Domein'!BD1398)+1,"")))</f>
        <v/>
      </c>
      <c r="BE1399" t="str">
        <f t="shared" si="21"/>
        <v/>
      </c>
    </row>
    <row r="1400" spans="45:57" x14ac:dyDescent="0.2">
      <c r="AS1400" s="4" t="s">
        <v>33117</v>
      </c>
      <c r="AT1400" s="4" t="s">
        <v>33118</v>
      </c>
      <c r="AU1400" s="4" t="s">
        <v>460</v>
      </c>
      <c r="AV1400" s="4" t="s">
        <v>701</v>
      </c>
      <c r="AW1400" s="4" t="s">
        <v>1259</v>
      </c>
      <c r="AX1400" s="4"/>
      <c r="AY1400" s="4"/>
      <c r="AZ1400" s="4"/>
      <c r="BA1400" s="4"/>
      <c r="BB1400" s="4"/>
      <c r="BC1400" s="4">
        <v>40</v>
      </c>
      <c r="BD1400" t="str">
        <f>IF(AND(ADHOC!$G$15="",ADHOC!$S$4=""),"",IF(ADHOC!$G$15&lt;&gt;"",IF(ADHOC!$G$15=LEFT(Domein!$AS1400,LEN(ADHOC!$G$15)),MAX(Domein!BD$1:'Domein'!BD1399)+1,""),IF(ADHOC!$S$4=LEFT(Domein!$AS1400,LEN(ADHOC!$S$4)),MAX(Domein!BD$1:'Domein'!BD1399)+1,"")))</f>
        <v/>
      </c>
      <c r="BE1400" t="str">
        <f t="shared" si="21"/>
        <v/>
      </c>
    </row>
    <row r="1401" spans="45:57" x14ac:dyDescent="0.2">
      <c r="AS1401" s="4" t="s">
        <v>33119</v>
      </c>
      <c r="AT1401" s="4" t="s">
        <v>33120</v>
      </c>
      <c r="AU1401" s="4" t="s">
        <v>460</v>
      </c>
      <c r="AV1401" s="4" t="s">
        <v>701</v>
      </c>
      <c r="AW1401" s="4" t="s">
        <v>1259</v>
      </c>
      <c r="AX1401" s="4"/>
      <c r="AY1401" s="4"/>
      <c r="AZ1401" s="4"/>
      <c r="BA1401" s="4"/>
      <c r="BB1401" s="4"/>
      <c r="BC1401" s="4">
        <v>40</v>
      </c>
      <c r="BD1401" t="str">
        <f>IF(AND(ADHOC!$G$15="",ADHOC!$S$4=""),"",IF(ADHOC!$G$15&lt;&gt;"",IF(ADHOC!$G$15=LEFT(Domein!$AS1401,LEN(ADHOC!$G$15)),MAX(Domein!BD$1:'Domein'!BD1400)+1,""),IF(ADHOC!$S$4=LEFT(Domein!$AS1401,LEN(ADHOC!$S$4)),MAX(Domein!BD$1:'Domein'!BD1400)+1,"")))</f>
        <v/>
      </c>
      <c r="BE1401" t="str">
        <f t="shared" si="21"/>
        <v/>
      </c>
    </row>
    <row r="1402" spans="45:57" x14ac:dyDescent="0.2">
      <c r="AS1402" s="4" t="s">
        <v>33121</v>
      </c>
      <c r="AT1402" s="4" t="s">
        <v>33122</v>
      </c>
      <c r="AU1402" s="4" t="s">
        <v>460</v>
      </c>
      <c r="AV1402" s="4" t="s">
        <v>701</v>
      </c>
      <c r="AW1402" s="4" t="s">
        <v>1259</v>
      </c>
      <c r="AX1402" s="4"/>
      <c r="AY1402" s="4"/>
      <c r="AZ1402" s="4"/>
      <c r="BA1402" s="4"/>
      <c r="BB1402" s="4"/>
      <c r="BC1402" s="4">
        <v>40</v>
      </c>
      <c r="BD1402" t="str">
        <f>IF(AND(ADHOC!$G$15="",ADHOC!$S$4=""),"",IF(ADHOC!$G$15&lt;&gt;"",IF(ADHOC!$G$15=LEFT(Domein!$AS1402,LEN(ADHOC!$G$15)),MAX(Domein!BD$1:'Domein'!BD1401)+1,""),IF(ADHOC!$S$4=LEFT(Domein!$AS1402,LEN(ADHOC!$S$4)),MAX(Domein!BD$1:'Domein'!BD1401)+1,"")))</f>
        <v/>
      </c>
      <c r="BE1402" t="str">
        <f t="shared" si="21"/>
        <v/>
      </c>
    </row>
    <row r="1403" spans="45:57" x14ac:dyDescent="0.2">
      <c r="AS1403" s="4" t="s">
        <v>33123</v>
      </c>
      <c r="AT1403" s="4" t="s">
        <v>33124</v>
      </c>
      <c r="AU1403" s="4" t="s">
        <v>460</v>
      </c>
      <c r="AV1403" s="4" t="s">
        <v>701</v>
      </c>
      <c r="AW1403" s="4" t="s">
        <v>1259</v>
      </c>
      <c r="AX1403" s="4"/>
      <c r="AY1403" s="4"/>
      <c r="AZ1403" s="4"/>
      <c r="BA1403" s="4"/>
      <c r="BB1403" s="4"/>
      <c r="BC1403" s="4">
        <v>40</v>
      </c>
      <c r="BD1403" t="str">
        <f>IF(AND(ADHOC!$G$15="",ADHOC!$S$4=""),"",IF(ADHOC!$G$15&lt;&gt;"",IF(ADHOC!$G$15=LEFT(Domein!$AS1403,LEN(ADHOC!$G$15)),MAX(Domein!BD$1:'Domein'!BD1402)+1,""),IF(ADHOC!$S$4=LEFT(Domein!$AS1403,LEN(ADHOC!$S$4)),MAX(Domein!BD$1:'Domein'!BD1402)+1,"")))</f>
        <v/>
      </c>
      <c r="BE1403" t="str">
        <f t="shared" si="21"/>
        <v/>
      </c>
    </row>
    <row r="1404" spans="45:57" x14ac:dyDescent="0.2">
      <c r="AS1404" s="4" t="s">
        <v>33125</v>
      </c>
      <c r="AT1404" s="4" t="s">
        <v>33126</v>
      </c>
      <c r="AU1404" s="4" t="s">
        <v>460</v>
      </c>
      <c r="AV1404" s="4" t="s">
        <v>701</v>
      </c>
      <c r="AW1404" s="4" t="s">
        <v>1259</v>
      </c>
      <c r="AX1404" s="4"/>
      <c r="AY1404" s="4"/>
      <c r="AZ1404" s="4"/>
      <c r="BA1404" s="4"/>
      <c r="BB1404" s="4"/>
      <c r="BC1404" s="4">
        <v>40</v>
      </c>
      <c r="BD1404" t="str">
        <f>IF(AND(ADHOC!$G$15="",ADHOC!$S$4=""),"",IF(ADHOC!$G$15&lt;&gt;"",IF(ADHOC!$G$15=LEFT(Domein!$AS1404,LEN(ADHOC!$G$15)),MAX(Domein!BD$1:'Domein'!BD1403)+1,""),IF(ADHOC!$S$4=LEFT(Domein!$AS1404,LEN(ADHOC!$S$4)),MAX(Domein!BD$1:'Domein'!BD1403)+1,"")))</f>
        <v/>
      </c>
      <c r="BE1404" t="str">
        <f t="shared" si="21"/>
        <v/>
      </c>
    </row>
    <row r="1405" spans="45:57" x14ac:dyDescent="0.2">
      <c r="AS1405" s="4" t="s">
        <v>33127</v>
      </c>
      <c r="AT1405" s="4" t="s">
        <v>33128</v>
      </c>
      <c r="AU1405" s="4" t="s">
        <v>460</v>
      </c>
      <c r="AV1405" s="4" t="s">
        <v>701</v>
      </c>
      <c r="AW1405" s="4" t="s">
        <v>1259</v>
      </c>
      <c r="AX1405" s="4"/>
      <c r="AY1405" s="4"/>
      <c r="AZ1405" s="4"/>
      <c r="BA1405" s="4"/>
      <c r="BB1405" s="4"/>
      <c r="BC1405" s="4">
        <v>40</v>
      </c>
      <c r="BD1405" t="str">
        <f>IF(AND(ADHOC!$G$15="",ADHOC!$S$4=""),"",IF(ADHOC!$G$15&lt;&gt;"",IF(ADHOC!$G$15=LEFT(Domein!$AS1405,LEN(ADHOC!$G$15)),MAX(Domein!BD$1:'Domein'!BD1404)+1,""),IF(ADHOC!$S$4=LEFT(Domein!$AS1405,LEN(ADHOC!$S$4)),MAX(Domein!BD$1:'Domein'!BD1404)+1,"")))</f>
        <v/>
      </c>
      <c r="BE1405" t="str">
        <f t="shared" si="21"/>
        <v/>
      </c>
    </row>
    <row r="1406" spans="45:57" x14ac:dyDescent="0.2">
      <c r="AS1406" s="4" t="s">
        <v>33129</v>
      </c>
      <c r="AT1406" s="4" t="s">
        <v>33130</v>
      </c>
      <c r="AU1406" s="4" t="s">
        <v>460</v>
      </c>
      <c r="AV1406" s="4" t="s">
        <v>701</v>
      </c>
      <c r="AW1406" s="4" t="s">
        <v>1259</v>
      </c>
      <c r="AX1406" s="4"/>
      <c r="AY1406" s="4"/>
      <c r="AZ1406" s="4"/>
      <c r="BA1406" s="4"/>
      <c r="BB1406" s="4"/>
      <c r="BC1406" s="4">
        <v>40</v>
      </c>
      <c r="BD1406" t="str">
        <f>IF(AND(ADHOC!$G$15="",ADHOC!$S$4=""),"",IF(ADHOC!$G$15&lt;&gt;"",IF(ADHOC!$G$15=LEFT(Domein!$AS1406,LEN(ADHOC!$G$15)),MAX(Domein!BD$1:'Domein'!BD1405)+1,""),IF(ADHOC!$S$4=LEFT(Domein!$AS1406,LEN(ADHOC!$S$4)),MAX(Domein!BD$1:'Domein'!BD1405)+1,"")))</f>
        <v/>
      </c>
      <c r="BE1406" t="str">
        <f t="shared" si="21"/>
        <v/>
      </c>
    </row>
    <row r="1407" spans="45:57" x14ac:dyDescent="0.2">
      <c r="AS1407" s="4" t="s">
        <v>33131</v>
      </c>
      <c r="AT1407" s="4" t="s">
        <v>33132</v>
      </c>
      <c r="AU1407" s="4" t="s">
        <v>460</v>
      </c>
      <c r="AV1407" s="4" t="s">
        <v>701</v>
      </c>
      <c r="AW1407" s="4" t="s">
        <v>1259</v>
      </c>
      <c r="AX1407" s="4"/>
      <c r="AY1407" s="4"/>
      <c r="AZ1407" s="4"/>
      <c r="BA1407" s="4"/>
      <c r="BB1407" s="4"/>
      <c r="BC1407" s="4">
        <v>40</v>
      </c>
      <c r="BD1407" t="str">
        <f>IF(AND(ADHOC!$G$15="",ADHOC!$S$4=""),"",IF(ADHOC!$G$15&lt;&gt;"",IF(ADHOC!$G$15=LEFT(Domein!$AS1407,LEN(ADHOC!$G$15)),MAX(Domein!BD$1:'Domein'!BD1406)+1,""),IF(ADHOC!$S$4=LEFT(Domein!$AS1407,LEN(ADHOC!$S$4)),MAX(Domein!BD$1:'Domein'!BD1406)+1,"")))</f>
        <v/>
      </c>
      <c r="BE1407" t="str">
        <f t="shared" si="21"/>
        <v/>
      </c>
    </row>
    <row r="1408" spans="45:57" x14ac:dyDescent="0.2">
      <c r="AS1408" s="4" t="s">
        <v>33133</v>
      </c>
      <c r="AT1408" s="4" t="s">
        <v>33134</v>
      </c>
      <c r="AU1408" s="4" t="s">
        <v>460</v>
      </c>
      <c r="AV1408" s="4" t="s">
        <v>701</v>
      </c>
      <c r="AW1408" s="4" t="s">
        <v>1259</v>
      </c>
      <c r="AX1408" s="4"/>
      <c r="AY1408" s="4"/>
      <c r="AZ1408" s="4"/>
      <c r="BA1408" s="4"/>
      <c r="BB1408" s="4"/>
      <c r="BC1408" s="4">
        <v>40</v>
      </c>
      <c r="BD1408" t="str">
        <f>IF(AND(ADHOC!$G$15="",ADHOC!$S$4=""),"",IF(ADHOC!$G$15&lt;&gt;"",IF(ADHOC!$G$15=LEFT(Domein!$AS1408,LEN(ADHOC!$G$15)),MAX(Domein!BD$1:'Domein'!BD1407)+1,""),IF(ADHOC!$S$4=LEFT(Domein!$AS1408,LEN(ADHOC!$S$4)),MAX(Domein!BD$1:'Domein'!BD1407)+1,"")))</f>
        <v/>
      </c>
      <c r="BE1408" t="str">
        <f t="shared" si="21"/>
        <v/>
      </c>
    </row>
    <row r="1409" spans="45:57" x14ac:dyDescent="0.2">
      <c r="AS1409" s="4" t="s">
        <v>35051</v>
      </c>
      <c r="AT1409" s="4" t="s">
        <v>35052</v>
      </c>
      <c r="AU1409" s="4" t="s">
        <v>460</v>
      </c>
      <c r="AV1409" s="4" t="s">
        <v>701</v>
      </c>
      <c r="AW1409" s="4" t="s">
        <v>1259</v>
      </c>
      <c r="AX1409" s="4"/>
      <c r="AY1409" s="4"/>
      <c r="AZ1409" s="4"/>
      <c r="BA1409" s="4"/>
      <c r="BB1409" s="4"/>
      <c r="BC1409" s="4">
        <v>40</v>
      </c>
      <c r="BD1409" t="str">
        <f>IF(AND(ADHOC!$G$15="",ADHOC!$S$4=""),"",IF(ADHOC!$G$15&lt;&gt;"",IF(ADHOC!$G$15=LEFT(Domein!$AS1409,LEN(ADHOC!$G$15)),MAX(Domein!BD$1:'Domein'!BD1408)+1,""),IF(ADHOC!$S$4=LEFT(Domein!$AS1409,LEN(ADHOC!$S$4)),MAX(Domein!BD$1:'Domein'!BD1408)+1,"")))</f>
        <v/>
      </c>
      <c r="BE1409" t="str">
        <f t="shared" si="21"/>
        <v/>
      </c>
    </row>
    <row r="1410" spans="45:57" x14ac:dyDescent="0.2">
      <c r="AS1410" s="4" t="s">
        <v>35053</v>
      </c>
      <c r="AT1410" s="4" t="s">
        <v>35054</v>
      </c>
      <c r="AU1410" s="4" t="s">
        <v>460</v>
      </c>
      <c r="AV1410" s="4" t="s">
        <v>701</v>
      </c>
      <c r="AW1410" s="4" t="s">
        <v>1259</v>
      </c>
      <c r="AX1410" s="4"/>
      <c r="AY1410" s="4"/>
      <c r="AZ1410" s="4"/>
      <c r="BA1410" s="4"/>
      <c r="BB1410" s="4"/>
      <c r="BC1410" s="4">
        <v>40</v>
      </c>
      <c r="BD1410" t="str">
        <f>IF(AND(ADHOC!$G$15="",ADHOC!$S$4=""),"",IF(ADHOC!$G$15&lt;&gt;"",IF(ADHOC!$G$15=LEFT(Domein!$AS1410,LEN(ADHOC!$G$15)),MAX(Domein!BD$1:'Domein'!BD1409)+1,""),IF(ADHOC!$S$4=LEFT(Domein!$AS1410,LEN(ADHOC!$S$4)),MAX(Domein!BD$1:'Domein'!BD1409)+1,"")))</f>
        <v/>
      </c>
      <c r="BE1410" t="str">
        <f t="shared" si="21"/>
        <v/>
      </c>
    </row>
    <row r="1411" spans="45:57" x14ac:dyDescent="0.2">
      <c r="AS1411" s="4" t="s">
        <v>35055</v>
      </c>
      <c r="AT1411" s="4" t="s">
        <v>35056</v>
      </c>
      <c r="AU1411" s="4" t="s">
        <v>460</v>
      </c>
      <c r="AV1411" s="4" t="s">
        <v>701</v>
      </c>
      <c r="AW1411" s="4" t="s">
        <v>1259</v>
      </c>
      <c r="AX1411" s="4"/>
      <c r="AY1411" s="4"/>
      <c r="AZ1411" s="4"/>
      <c r="BA1411" s="4"/>
      <c r="BB1411" s="4"/>
      <c r="BC1411" s="4">
        <v>40</v>
      </c>
      <c r="BD1411" t="str">
        <f>IF(AND(ADHOC!$G$15="",ADHOC!$S$4=""),"",IF(ADHOC!$G$15&lt;&gt;"",IF(ADHOC!$G$15=LEFT(Domein!$AS1411,LEN(ADHOC!$G$15)),MAX(Domein!BD$1:'Domein'!BD1410)+1,""),IF(ADHOC!$S$4=LEFT(Domein!$AS1411,LEN(ADHOC!$S$4)),MAX(Domein!BD$1:'Domein'!BD1410)+1,"")))</f>
        <v/>
      </c>
      <c r="BE1411" t="str">
        <f t="shared" ref="BE1411:BE1474" si="22">IFERROR(INDEX($AS$2:$AS$11500,MATCH(ROW()-ROW($BE$1),$BD$2:$BD$11500,0)),"")</f>
        <v/>
      </c>
    </row>
    <row r="1412" spans="45:57" x14ac:dyDescent="0.2">
      <c r="AS1412" s="4" t="s">
        <v>35057</v>
      </c>
      <c r="AT1412" s="4" t="s">
        <v>35058</v>
      </c>
      <c r="AU1412" s="4" t="s">
        <v>460</v>
      </c>
      <c r="AV1412" s="4" t="s">
        <v>701</v>
      </c>
      <c r="AW1412" s="4" t="s">
        <v>1259</v>
      </c>
      <c r="AX1412" s="4"/>
      <c r="AY1412" s="4"/>
      <c r="AZ1412" s="4"/>
      <c r="BA1412" s="4"/>
      <c r="BB1412" s="4"/>
      <c r="BC1412" s="4">
        <v>40</v>
      </c>
      <c r="BD1412" t="str">
        <f>IF(AND(ADHOC!$G$15="",ADHOC!$S$4=""),"",IF(ADHOC!$G$15&lt;&gt;"",IF(ADHOC!$G$15=LEFT(Domein!$AS1412,LEN(ADHOC!$G$15)),MAX(Domein!BD$1:'Domein'!BD1411)+1,""),IF(ADHOC!$S$4=LEFT(Domein!$AS1412,LEN(ADHOC!$S$4)),MAX(Domein!BD$1:'Domein'!BD1411)+1,"")))</f>
        <v/>
      </c>
      <c r="BE1412" t="str">
        <f t="shared" si="22"/>
        <v/>
      </c>
    </row>
    <row r="1413" spans="45:57" x14ac:dyDescent="0.2">
      <c r="AS1413" s="4" t="s">
        <v>35059</v>
      </c>
      <c r="AT1413" s="4" t="s">
        <v>35060</v>
      </c>
      <c r="AU1413" s="4" t="s">
        <v>460</v>
      </c>
      <c r="AV1413" s="4" t="s">
        <v>701</v>
      </c>
      <c r="AW1413" s="4" t="s">
        <v>1259</v>
      </c>
      <c r="AX1413" s="4"/>
      <c r="AY1413" s="4"/>
      <c r="AZ1413" s="4"/>
      <c r="BA1413" s="4"/>
      <c r="BB1413" s="4"/>
      <c r="BC1413" s="4">
        <v>40</v>
      </c>
      <c r="BD1413" t="str">
        <f>IF(AND(ADHOC!$G$15="",ADHOC!$S$4=""),"",IF(ADHOC!$G$15&lt;&gt;"",IF(ADHOC!$G$15=LEFT(Domein!$AS1413,LEN(ADHOC!$G$15)),MAX(Domein!BD$1:'Domein'!BD1412)+1,""),IF(ADHOC!$S$4=LEFT(Domein!$AS1413,LEN(ADHOC!$S$4)),MAX(Domein!BD$1:'Domein'!BD1412)+1,"")))</f>
        <v/>
      </c>
      <c r="BE1413" t="str">
        <f t="shared" si="22"/>
        <v/>
      </c>
    </row>
    <row r="1414" spans="45:57" x14ac:dyDescent="0.2">
      <c r="AS1414" s="4" t="s">
        <v>35061</v>
      </c>
      <c r="AT1414" s="4" t="s">
        <v>35062</v>
      </c>
      <c r="AU1414" s="4" t="s">
        <v>460</v>
      </c>
      <c r="AV1414" s="4" t="s">
        <v>701</v>
      </c>
      <c r="AW1414" s="4" t="s">
        <v>1259</v>
      </c>
      <c r="AX1414" s="4"/>
      <c r="AY1414" s="4"/>
      <c r="AZ1414" s="4"/>
      <c r="BA1414" s="4"/>
      <c r="BB1414" s="4"/>
      <c r="BC1414" s="4">
        <v>40</v>
      </c>
      <c r="BD1414" t="str">
        <f>IF(AND(ADHOC!$G$15="",ADHOC!$S$4=""),"",IF(ADHOC!$G$15&lt;&gt;"",IF(ADHOC!$G$15=LEFT(Domein!$AS1414,LEN(ADHOC!$G$15)),MAX(Domein!BD$1:'Domein'!BD1413)+1,""),IF(ADHOC!$S$4=LEFT(Domein!$AS1414,LEN(ADHOC!$S$4)),MAX(Domein!BD$1:'Domein'!BD1413)+1,"")))</f>
        <v/>
      </c>
      <c r="BE1414" t="str">
        <f t="shared" si="22"/>
        <v/>
      </c>
    </row>
    <row r="1415" spans="45:57" x14ac:dyDescent="0.2">
      <c r="AS1415" s="4" t="s">
        <v>35063</v>
      </c>
      <c r="AT1415" s="4" t="s">
        <v>35064</v>
      </c>
      <c r="AU1415" s="4" t="s">
        <v>460</v>
      </c>
      <c r="AV1415" s="4" t="s">
        <v>701</v>
      </c>
      <c r="AW1415" s="4" t="s">
        <v>1259</v>
      </c>
      <c r="AX1415" s="4"/>
      <c r="AY1415" s="4"/>
      <c r="AZ1415" s="4"/>
      <c r="BA1415" s="4"/>
      <c r="BB1415" s="4"/>
      <c r="BC1415" s="4">
        <v>40</v>
      </c>
      <c r="BD1415" t="str">
        <f>IF(AND(ADHOC!$G$15="",ADHOC!$S$4=""),"",IF(ADHOC!$G$15&lt;&gt;"",IF(ADHOC!$G$15=LEFT(Domein!$AS1415,LEN(ADHOC!$G$15)),MAX(Domein!BD$1:'Domein'!BD1414)+1,""),IF(ADHOC!$S$4=LEFT(Domein!$AS1415,LEN(ADHOC!$S$4)),MAX(Domein!BD$1:'Domein'!BD1414)+1,"")))</f>
        <v/>
      </c>
      <c r="BE1415" t="str">
        <f t="shared" si="22"/>
        <v/>
      </c>
    </row>
    <row r="1416" spans="45:57" x14ac:dyDescent="0.2">
      <c r="AS1416" s="4" t="s">
        <v>35065</v>
      </c>
      <c r="AT1416" s="4" t="s">
        <v>35066</v>
      </c>
      <c r="AU1416" s="4" t="s">
        <v>460</v>
      </c>
      <c r="AV1416" s="4" t="s">
        <v>701</v>
      </c>
      <c r="AW1416" s="4" t="s">
        <v>1259</v>
      </c>
      <c r="AX1416" s="4"/>
      <c r="AY1416" s="4"/>
      <c r="AZ1416" s="4"/>
      <c r="BA1416" s="4"/>
      <c r="BB1416" s="4"/>
      <c r="BC1416" s="4">
        <v>40</v>
      </c>
      <c r="BD1416" t="str">
        <f>IF(AND(ADHOC!$G$15="",ADHOC!$S$4=""),"",IF(ADHOC!$G$15&lt;&gt;"",IF(ADHOC!$G$15=LEFT(Domein!$AS1416,LEN(ADHOC!$G$15)),MAX(Domein!BD$1:'Domein'!BD1415)+1,""),IF(ADHOC!$S$4=LEFT(Domein!$AS1416,LEN(ADHOC!$S$4)),MAX(Domein!BD$1:'Domein'!BD1415)+1,"")))</f>
        <v/>
      </c>
      <c r="BE1416" t="str">
        <f t="shared" si="22"/>
        <v/>
      </c>
    </row>
    <row r="1417" spans="45:57" x14ac:dyDescent="0.2">
      <c r="AS1417" s="4" t="s">
        <v>35067</v>
      </c>
      <c r="AT1417" s="4" t="s">
        <v>35068</v>
      </c>
      <c r="AU1417" s="4" t="s">
        <v>460</v>
      </c>
      <c r="AV1417" s="4" t="s">
        <v>701</v>
      </c>
      <c r="AW1417" s="4" t="s">
        <v>1259</v>
      </c>
      <c r="AX1417" s="4"/>
      <c r="AY1417" s="4"/>
      <c r="AZ1417" s="4"/>
      <c r="BA1417" s="4"/>
      <c r="BB1417" s="4"/>
      <c r="BC1417" s="4">
        <v>40</v>
      </c>
      <c r="BD1417" t="str">
        <f>IF(AND(ADHOC!$G$15="",ADHOC!$S$4=""),"",IF(ADHOC!$G$15&lt;&gt;"",IF(ADHOC!$G$15=LEFT(Domein!$AS1417,LEN(ADHOC!$G$15)),MAX(Domein!BD$1:'Domein'!BD1416)+1,""),IF(ADHOC!$S$4=LEFT(Domein!$AS1417,LEN(ADHOC!$S$4)),MAX(Domein!BD$1:'Domein'!BD1416)+1,"")))</f>
        <v/>
      </c>
      <c r="BE1417" t="str">
        <f t="shared" si="22"/>
        <v/>
      </c>
    </row>
    <row r="1418" spans="45:57" x14ac:dyDescent="0.2">
      <c r="AS1418" s="4" t="s">
        <v>35069</v>
      </c>
      <c r="AT1418" s="4" t="s">
        <v>35070</v>
      </c>
      <c r="AU1418" s="4" t="s">
        <v>460</v>
      </c>
      <c r="AV1418" s="4" t="s">
        <v>701</v>
      </c>
      <c r="AW1418" s="4" t="s">
        <v>1259</v>
      </c>
      <c r="AX1418" s="4"/>
      <c r="AY1418" s="4"/>
      <c r="AZ1418" s="4"/>
      <c r="BA1418" s="4"/>
      <c r="BB1418" s="4"/>
      <c r="BC1418" s="4">
        <v>40</v>
      </c>
      <c r="BD1418" t="str">
        <f>IF(AND(ADHOC!$G$15="",ADHOC!$S$4=""),"",IF(ADHOC!$G$15&lt;&gt;"",IF(ADHOC!$G$15=LEFT(Domein!$AS1418,LEN(ADHOC!$G$15)),MAX(Domein!BD$1:'Domein'!BD1417)+1,""),IF(ADHOC!$S$4=LEFT(Domein!$AS1418,LEN(ADHOC!$S$4)),MAX(Domein!BD$1:'Domein'!BD1417)+1,"")))</f>
        <v/>
      </c>
      <c r="BE1418" t="str">
        <f t="shared" si="22"/>
        <v/>
      </c>
    </row>
    <row r="1419" spans="45:57" x14ac:dyDescent="0.2">
      <c r="AS1419" s="4" t="s">
        <v>35071</v>
      </c>
      <c r="AT1419" s="4" t="s">
        <v>35072</v>
      </c>
      <c r="AU1419" s="4" t="s">
        <v>460</v>
      </c>
      <c r="AV1419" s="4" t="s">
        <v>701</v>
      </c>
      <c r="AW1419" s="4" t="s">
        <v>1259</v>
      </c>
      <c r="AX1419" s="4"/>
      <c r="AY1419" s="4"/>
      <c r="AZ1419" s="4"/>
      <c r="BA1419" s="4"/>
      <c r="BB1419" s="4"/>
      <c r="BC1419" s="4">
        <v>40</v>
      </c>
      <c r="BD1419" t="str">
        <f>IF(AND(ADHOC!$G$15="",ADHOC!$S$4=""),"",IF(ADHOC!$G$15&lt;&gt;"",IF(ADHOC!$G$15=LEFT(Domein!$AS1419,LEN(ADHOC!$G$15)),MAX(Domein!BD$1:'Domein'!BD1418)+1,""),IF(ADHOC!$S$4=LEFT(Domein!$AS1419,LEN(ADHOC!$S$4)),MAX(Domein!BD$1:'Domein'!BD1418)+1,"")))</f>
        <v/>
      </c>
      <c r="BE1419" t="str">
        <f t="shared" si="22"/>
        <v/>
      </c>
    </row>
    <row r="1420" spans="45:57" x14ac:dyDescent="0.2">
      <c r="AS1420" s="4" t="s">
        <v>35073</v>
      </c>
      <c r="AT1420" s="4" t="s">
        <v>35074</v>
      </c>
      <c r="AU1420" s="4" t="s">
        <v>460</v>
      </c>
      <c r="AV1420" s="4" t="s">
        <v>701</v>
      </c>
      <c r="AW1420" s="4" t="s">
        <v>1259</v>
      </c>
      <c r="AX1420" s="4"/>
      <c r="AY1420" s="4"/>
      <c r="AZ1420" s="4"/>
      <c r="BA1420" s="4"/>
      <c r="BB1420" s="4"/>
      <c r="BC1420" s="4">
        <v>40</v>
      </c>
      <c r="BD1420" t="str">
        <f>IF(AND(ADHOC!$G$15="",ADHOC!$S$4=""),"",IF(ADHOC!$G$15&lt;&gt;"",IF(ADHOC!$G$15=LEFT(Domein!$AS1420,LEN(ADHOC!$G$15)),MAX(Domein!BD$1:'Domein'!BD1419)+1,""),IF(ADHOC!$S$4=LEFT(Domein!$AS1420,LEN(ADHOC!$S$4)),MAX(Domein!BD$1:'Domein'!BD1419)+1,"")))</f>
        <v/>
      </c>
      <c r="BE1420" t="str">
        <f t="shared" si="22"/>
        <v/>
      </c>
    </row>
    <row r="1421" spans="45:57" x14ac:dyDescent="0.2">
      <c r="AS1421" s="4" t="s">
        <v>35075</v>
      </c>
      <c r="AT1421" s="4" t="s">
        <v>35076</v>
      </c>
      <c r="AU1421" s="4" t="s">
        <v>460</v>
      </c>
      <c r="AV1421" s="4" t="s">
        <v>701</v>
      </c>
      <c r="AW1421" s="4" t="s">
        <v>1259</v>
      </c>
      <c r="AX1421" s="4"/>
      <c r="AY1421" s="4"/>
      <c r="AZ1421" s="4"/>
      <c r="BA1421" s="4"/>
      <c r="BB1421" s="4"/>
      <c r="BC1421" s="4">
        <v>40</v>
      </c>
      <c r="BD1421" t="str">
        <f>IF(AND(ADHOC!$G$15="",ADHOC!$S$4=""),"",IF(ADHOC!$G$15&lt;&gt;"",IF(ADHOC!$G$15=LEFT(Domein!$AS1421,LEN(ADHOC!$G$15)),MAX(Domein!BD$1:'Domein'!BD1420)+1,""),IF(ADHOC!$S$4=LEFT(Domein!$AS1421,LEN(ADHOC!$S$4)),MAX(Domein!BD$1:'Domein'!BD1420)+1,"")))</f>
        <v/>
      </c>
      <c r="BE1421" t="str">
        <f t="shared" si="22"/>
        <v/>
      </c>
    </row>
    <row r="1422" spans="45:57" x14ac:dyDescent="0.2">
      <c r="AS1422" s="4" t="s">
        <v>36076</v>
      </c>
      <c r="AT1422" s="4" t="s">
        <v>36077</v>
      </c>
      <c r="AU1422" s="4" t="s">
        <v>456</v>
      </c>
      <c r="AV1422" s="4" t="s">
        <v>701</v>
      </c>
      <c r="AW1422" s="4" t="s">
        <v>1259</v>
      </c>
      <c r="AX1422" s="4"/>
      <c r="AY1422" s="4"/>
      <c r="AZ1422" s="4"/>
      <c r="BA1422" s="4"/>
      <c r="BB1422" s="4"/>
      <c r="BC1422" s="4">
        <v>40</v>
      </c>
      <c r="BD1422" t="str">
        <f>IF(AND(ADHOC!$G$15="",ADHOC!$S$4=""),"",IF(ADHOC!$G$15&lt;&gt;"",IF(ADHOC!$G$15=LEFT(Domein!$AS1422,LEN(ADHOC!$G$15)),MAX(Domein!BD$1:'Domein'!BD1421)+1,""),IF(ADHOC!$S$4=LEFT(Domein!$AS1422,LEN(ADHOC!$S$4)),MAX(Domein!BD$1:'Domein'!BD1421)+1,"")))</f>
        <v/>
      </c>
      <c r="BE1422" t="str">
        <f t="shared" si="22"/>
        <v/>
      </c>
    </row>
    <row r="1423" spans="45:57" x14ac:dyDescent="0.2">
      <c r="AS1423" s="4" t="s">
        <v>36078</v>
      </c>
      <c r="AT1423" s="4" t="s">
        <v>36079</v>
      </c>
      <c r="AU1423" s="4" t="s">
        <v>456</v>
      </c>
      <c r="AV1423" s="4" t="s">
        <v>701</v>
      </c>
      <c r="AW1423" s="4" t="s">
        <v>1259</v>
      </c>
      <c r="AX1423" s="4"/>
      <c r="AY1423" s="4"/>
      <c r="AZ1423" s="4"/>
      <c r="BA1423" s="4"/>
      <c r="BB1423" s="4"/>
      <c r="BC1423" s="4">
        <v>40</v>
      </c>
      <c r="BD1423" t="str">
        <f>IF(AND(ADHOC!$G$15="",ADHOC!$S$4=""),"",IF(ADHOC!$G$15&lt;&gt;"",IF(ADHOC!$G$15=LEFT(Domein!$AS1423,LEN(ADHOC!$G$15)),MAX(Domein!BD$1:'Domein'!BD1422)+1,""),IF(ADHOC!$S$4=LEFT(Domein!$AS1423,LEN(ADHOC!$S$4)),MAX(Domein!BD$1:'Domein'!BD1422)+1,"")))</f>
        <v/>
      </c>
      <c r="BE1423" t="str">
        <f t="shared" si="22"/>
        <v/>
      </c>
    </row>
    <row r="1424" spans="45:57" x14ac:dyDescent="0.2">
      <c r="AS1424" s="4" t="s">
        <v>36080</v>
      </c>
      <c r="AT1424" s="4" t="s">
        <v>36081</v>
      </c>
      <c r="AU1424" s="4" t="s">
        <v>456</v>
      </c>
      <c r="AV1424" s="4" t="s">
        <v>701</v>
      </c>
      <c r="AW1424" s="4" t="s">
        <v>1259</v>
      </c>
      <c r="AX1424" s="4"/>
      <c r="AY1424" s="4"/>
      <c r="AZ1424" s="4"/>
      <c r="BA1424" s="4"/>
      <c r="BB1424" s="4"/>
      <c r="BC1424" s="4">
        <v>40</v>
      </c>
      <c r="BD1424" t="str">
        <f>IF(AND(ADHOC!$G$15="",ADHOC!$S$4=""),"",IF(ADHOC!$G$15&lt;&gt;"",IF(ADHOC!$G$15=LEFT(Domein!$AS1424,LEN(ADHOC!$G$15)),MAX(Domein!BD$1:'Domein'!BD1423)+1,""),IF(ADHOC!$S$4=LEFT(Domein!$AS1424,LEN(ADHOC!$S$4)),MAX(Domein!BD$1:'Domein'!BD1423)+1,"")))</f>
        <v/>
      </c>
      <c r="BE1424" t="str">
        <f t="shared" si="22"/>
        <v/>
      </c>
    </row>
    <row r="1425" spans="45:57" x14ac:dyDescent="0.2">
      <c r="AS1425" s="4" t="s">
        <v>36082</v>
      </c>
      <c r="AT1425" s="4" t="s">
        <v>36083</v>
      </c>
      <c r="AU1425" s="4" t="s">
        <v>456</v>
      </c>
      <c r="AV1425" s="4" t="s">
        <v>701</v>
      </c>
      <c r="AW1425" s="4" t="s">
        <v>1259</v>
      </c>
      <c r="AX1425" s="4"/>
      <c r="AY1425" s="4"/>
      <c r="AZ1425" s="4"/>
      <c r="BA1425" s="4"/>
      <c r="BB1425" s="4"/>
      <c r="BC1425" s="4">
        <v>40</v>
      </c>
      <c r="BD1425" t="str">
        <f>IF(AND(ADHOC!$G$15="",ADHOC!$S$4=""),"",IF(ADHOC!$G$15&lt;&gt;"",IF(ADHOC!$G$15=LEFT(Domein!$AS1425,LEN(ADHOC!$G$15)),MAX(Domein!BD$1:'Domein'!BD1424)+1,""),IF(ADHOC!$S$4=LEFT(Domein!$AS1425,LEN(ADHOC!$S$4)),MAX(Domein!BD$1:'Domein'!BD1424)+1,"")))</f>
        <v/>
      </c>
      <c r="BE1425" t="str">
        <f t="shared" si="22"/>
        <v/>
      </c>
    </row>
    <row r="1426" spans="45:57" x14ac:dyDescent="0.2">
      <c r="AS1426" s="4" t="s">
        <v>36084</v>
      </c>
      <c r="AT1426" s="4" t="s">
        <v>36085</v>
      </c>
      <c r="AU1426" s="4" t="s">
        <v>456</v>
      </c>
      <c r="AV1426" s="4" t="s">
        <v>701</v>
      </c>
      <c r="AW1426" s="4" t="s">
        <v>1259</v>
      </c>
      <c r="AX1426" s="4"/>
      <c r="AY1426" s="4"/>
      <c r="AZ1426" s="4"/>
      <c r="BA1426" s="4"/>
      <c r="BB1426" s="4"/>
      <c r="BC1426" s="4">
        <v>40</v>
      </c>
      <c r="BD1426" t="str">
        <f>IF(AND(ADHOC!$G$15="",ADHOC!$S$4=""),"",IF(ADHOC!$G$15&lt;&gt;"",IF(ADHOC!$G$15=LEFT(Domein!$AS1426,LEN(ADHOC!$G$15)),MAX(Domein!BD$1:'Domein'!BD1425)+1,""),IF(ADHOC!$S$4=LEFT(Domein!$AS1426,LEN(ADHOC!$S$4)),MAX(Domein!BD$1:'Domein'!BD1425)+1,"")))</f>
        <v/>
      </c>
      <c r="BE1426" t="str">
        <f t="shared" si="22"/>
        <v/>
      </c>
    </row>
    <row r="1427" spans="45:57" x14ac:dyDescent="0.2">
      <c r="AS1427" s="4" t="s">
        <v>35077</v>
      </c>
      <c r="AT1427" s="4" t="s">
        <v>35078</v>
      </c>
      <c r="AU1427" s="4" t="s">
        <v>460</v>
      </c>
      <c r="AV1427" s="4" t="s">
        <v>701</v>
      </c>
      <c r="AW1427" s="4" t="s">
        <v>1259</v>
      </c>
      <c r="AX1427" s="4"/>
      <c r="AY1427" s="4"/>
      <c r="AZ1427" s="4"/>
      <c r="BA1427" s="4"/>
      <c r="BB1427" s="4"/>
      <c r="BC1427" s="4">
        <v>40</v>
      </c>
      <c r="BD1427" t="str">
        <f>IF(AND(ADHOC!$G$15="",ADHOC!$S$4=""),"",IF(ADHOC!$G$15&lt;&gt;"",IF(ADHOC!$G$15=LEFT(Domein!$AS1427,LEN(ADHOC!$G$15)),MAX(Domein!BD$1:'Domein'!BD1426)+1,""),IF(ADHOC!$S$4=LEFT(Domein!$AS1427,LEN(ADHOC!$S$4)),MAX(Domein!BD$1:'Domein'!BD1426)+1,"")))</f>
        <v/>
      </c>
      <c r="BE1427" t="str">
        <f t="shared" si="22"/>
        <v/>
      </c>
    </row>
    <row r="1428" spans="45:57" x14ac:dyDescent="0.2">
      <c r="AS1428" s="4" t="s">
        <v>36086</v>
      </c>
      <c r="AT1428" s="4" t="s">
        <v>36087</v>
      </c>
      <c r="AU1428" s="4" t="s">
        <v>456</v>
      </c>
      <c r="AV1428" s="4" t="s">
        <v>701</v>
      </c>
      <c r="AW1428" s="4" t="s">
        <v>1259</v>
      </c>
      <c r="AX1428" s="4"/>
      <c r="AY1428" s="4"/>
      <c r="AZ1428" s="4"/>
      <c r="BA1428" s="4"/>
      <c r="BB1428" s="4"/>
      <c r="BC1428" s="4">
        <v>40</v>
      </c>
      <c r="BD1428" t="str">
        <f>IF(AND(ADHOC!$G$15="",ADHOC!$S$4=""),"",IF(ADHOC!$G$15&lt;&gt;"",IF(ADHOC!$G$15=LEFT(Domein!$AS1428,LEN(ADHOC!$G$15)),MAX(Domein!BD$1:'Domein'!BD1427)+1,""),IF(ADHOC!$S$4=LEFT(Domein!$AS1428,LEN(ADHOC!$S$4)),MAX(Domein!BD$1:'Domein'!BD1427)+1,"")))</f>
        <v/>
      </c>
      <c r="BE1428" t="str">
        <f t="shared" si="22"/>
        <v/>
      </c>
    </row>
    <row r="1429" spans="45:57" x14ac:dyDescent="0.2">
      <c r="AS1429" s="4" t="s">
        <v>36088</v>
      </c>
      <c r="AT1429" s="4" t="s">
        <v>36089</v>
      </c>
      <c r="AU1429" s="4" t="s">
        <v>456</v>
      </c>
      <c r="AV1429" s="4" t="s">
        <v>701</v>
      </c>
      <c r="AW1429" s="4" t="s">
        <v>1259</v>
      </c>
      <c r="AX1429" s="4"/>
      <c r="AY1429" s="4"/>
      <c r="AZ1429" s="4"/>
      <c r="BA1429" s="4"/>
      <c r="BB1429" s="4"/>
      <c r="BC1429" s="4">
        <v>40</v>
      </c>
      <c r="BD1429" t="str">
        <f>IF(AND(ADHOC!$G$15="",ADHOC!$S$4=""),"",IF(ADHOC!$G$15&lt;&gt;"",IF(ADHOC!$G$15=LEFT(Domein!$AS1429,LEN(ADHOC!$G$15)),MAX(Domein!BD$1:'Domein'!BD1428)+1,""),IF(ADHOC!$S$4=LEFT(Domein!$AS1429,LEN(ADHOC!$S$4)),MAX(Domein!BD$1:'Domein'!BD1428)+1,"")))</f>
        <v/>
      </c>
      <c r="BE1429" t="str">
        <f t="shared" si="22"/>
        <v/>
      </c>
    </row>
    <row r="1430" spans="45:57" x14ac:dyDescent="0.2">
      <c r="AS1430" s="4" t="s">
        <v>36090</v>
      </c>
      <c r="AT1430" s="4" t="s">
        <v>36091</v>
      </c>
      <c r="AU1430" s="4" t="s">
        <v>456</v>
      </c>
      <c r="AV1430" s="4" t="s">
        <v>701</v>
      </c>
      <c r="AW1430" s="4" t="s">
        <v>1259</v>
      </c>
      <c r="AX1430" s="4"/>
      <c r="AY1430" s="4"/>
      <c r="AZ1430" s="4"/>
      <c r="BA1430" s="4"/>
      <c r="BB1430" s="4"/>
      <c r="BC1430" s="4">
        <v>40</v>
      </c>
      <c r="BD1430" t="str">
        <f>IF(AND(ADHOC!$G$15="",ADHOC!$S$4=""),"",IF(ADHOC!$G$15&lt;&gt;"",IF(ADHOC!$G$15=LEFT(Domein!$AS1430,LEN(ADHOC!$G$15)),MAX(Domein!BD$1:'Domein'!BD1429)+1,""),IF(ADHOC!$S$4=LEFT(Domein!$AS1430,LEN(ADHOC!$S$4)),MAX(Domein!BD$1:'Domein'!BD1429)+1,"")))</f>
        <v/>
      </c>
      <c r="BE1430" t="str">
        <f t="shared" si="22"/>
        <v/>
      </c>
    </row>
    <row r="1431" spans="45:57" x14ac:dyDescent="0.2">
      <c r="AS1431" s="4" t="s">
        <v>36092</v>
      </c>
      <c r="AT1431" s="4" t="s">
        <v>36093</v>
      </c>
      <c r="AU1431" s="4" t="s">
        <v>456</v>
      </c>
      <c r="AV1431" s="4" t="s">
        <v>701</v>
      </c>
      <c r="AW1431" s="4" t="s">
        <v>1259</v>
      </c>
      <c r="AX1431" s="4"/>
      <c r="AY1431" s="4"/>
      <c r="AZ1431" s="4"/>
      <c r="BA1431" s="4"/>
      <c r="BB1431" s="4"/>
      <c r="BC1431" s="4">
        <v>40</v>
      </c>
      <c r="BD1431" t="str">
        <f>IF(AND(ADHOC!$G$15="",ADHOC!$S$4=""),"",IF(ADHOC!$G$15&lt;&gt;"",IF(ADHOC!$G$15=LEFT(Domein!$AS1431,LEN(ADHOC!$G$15)),MAX(Domein!BD$1:'Domein'!BD1430)+1,""),IF(ADHOC!$S$4=LEFT(Domein!$AS1431,LEN(ADHOC!$S$4)),MAX(Domein!BD$1:'Domein'!BD1430)+1,"")))</f>
        <v/>
      </c>
      <c r="BE1431" t="str">
        <f t="shared" si="22"/>
        <v/>
      </c>
    </row>
    <row r="1432" spans="45:57" x14ac:dyDescent="0.2">
      <c r="AS1432" s="4" t="s">
        <v>36094</v>
      </c>
      <c r="AT1432" s="4" t="s">
        <v>36095</v>
      </c>
      <c r="AU1432" s="4" t="s">
        <v>456</v>
      </c>
      <c r="AV1432" s="4" t="s">
        <v>701</v>
      </c>
      <c r="AW1432" s="4" t="s">
        <v>1259</v>
      </c>
      <c r="AX1432" s="4"/>
      <c r="AY1432" s="4"/>
      <c r="AZ1432" s="4"/>
      <c r="BA1432" s="4"/>
      <c r="BB1432" s="4"/>
      <c r="BC1432" s="4">
        <v>40</v>
      </c>
      <c r="BD1432" t="str">
        <f>IF(AND(ADHOC!$G$15="",ADHOC!$S$4=""),"",IF(ADHOC!$G$15&lt;&gt;"",IF(ADHOC!$G$15=LEFT(Domein!$AS1432,LEN(ADHOC!$G$15)),MAX(Domein!BD$1:'Domein'!BD1431)+1,""),IF(ADHOC!$S$4=LEFT(Domein!$AS1432,LEN(ADHOC!$S$4)),MAX(Domein!BD$1:'Domein'!BD1431)+1,"")))</f>
        <v/>
      </c>
      <c r="BE1432" t="str">
        <f t="shared" si="22"/>
        <v/>
      </c>
    </row>
    <row r="1433" spans="45:57" x14ac:dyDescent="0.2">
      <c r="AS1433" s="4" t="s">
        <v>35079</v>
      </c>
      <c r="AT1433" s="4" t="s">
        <v>35080</v>
      </c>
      <c r="AU1433" s="4" t="s">
        <v>460</v>
      </c>
      <c r="AV1433" s="4" t="s">
        <v>701</v>
      </c>
      <c r="AW1433" s="4" t="s">
        <v>1259</v>
      </c>
      <c r="AX1433" s="4"/>
      <c r="AY1433" s="4"/>
      <c r="AZ1433" s="4"/>
      <c r="BA1433" s="4"/>
      <c r="BB1433" s="4"/>
      <c r="BC1433" s="4">
        <v>40</v>
      </c>
      <c r="BD1433" t="str">
        <f>IF(AND(ADHOC!$G$15="",ADHOC!$S$4=""),"",IF(ADHOC!$G$15&lt;&gt;"",IF(ADHOC!$G$15=LEFT(Domein!$AS1433,LEN(ADHOC!$G$15)),MAX(Domein!BD$1:'Domein'!BD1432)+1,""),IF(ADHOC!$S$4=LEFT(Domein!$AS1433,LEN(ADHOC!$S$4)),MAX(Domein!BD$1:'Domein'!BD1432)+1,"")))</f>
        <v/>
      </c>
      <c r="BE1433" t="str">
        <f t="shared" si="22"/>
        <v/>
      </c>
    </row>
    <row r="1434" spans="45:57" x14ac:dyDescent="0.2">
      <c r="AS1434" s="4" t="s">
        <v>35081</v>
      </c>
      <c r="AT1434" s="4" t="s">
        <v>35082</v>
      </c>
      <c r="AU1434" s="4" t="s">
        <v>460</v>
      </c>
      <c r="AV1434" s="4" t="s">
        <v>701</v>
      </c>
      <c r="AW1434" s="4" t="s">
        <v>1259</v>
      </c>
      <c r="AX1434" s="4"/>
      <c r="AY1434" s="4"/>
      <c r="AZ1434" s="4"/>
      <c r="BA1434" s="4"/>
      <c r="BB1434" s="4"/>
      <c r="BC1434" s="4">
        <v>40</v>
      </c>
      <c r="BD1434" t="str">
        <f>IF(AND(ADHOC!$G$15="",ADHOC!$S$4=""),"",IF(ADHOC!$G$15&lt;&gt;"",IF(ADHOC!$G$15=LEFT(Domein!$AS1434,LEN(ADHOC!$G$15)),MAX(Domein!BD$1:'Domein'!BD1433)+1,""),IF(ADHOC!$S$4=LEFT(Domein!$AS1434,LEN(ADHOC!$S$4)),MAX(Domein!BD$1:'Domein'!BD1433)+1,"")))</f>
        <v/>
      </c>
      <c r="BE1434" t="str">
        <f t="shared" si="22"/>
        <v/>
      </c>
    </row>
    <row r="1435" spans="45:57" x14ac:dyDescent="0.2">
      <c r="AS1435" s="4" t="s">
        <v>36096</v>
      </c>
      <c r="AT1435" s="4" t="s">
        <v>36097</v>
      </c>
      <c r="AU1435" s="4" t="s">
        <v>456</v>
      </c>
      <c r="AV1435" s="4" t="s">
        <v>701</v>
      </c>
      <c r="AW1435" s="4" t="s">
        <v>1259</v>
      </c>
      <c r="AX1435" s="4"/>
      <c r="AY1435" s="4"/>
      <c r="AZ1435" s="4"/>
      <c r="BA1435" s="4"/>
      <c r="BB1435" s="4"/>
      <c r="BC1435" s="4">
        <v>40</v>
      </c>
      <c r="BD1435" t="str">
        <f>IF(AND(ADHOC!$G$15="",ADHOC!$S$4=""),"",IF(ADHOC!$G$15&lt;&gt;"",IF(ADHOC!$G$15=LEFT(Domein!$AS1435,LEN(ADHOC!$G$15)),MAX(Domein!BD$1:'Domein'!BD1434)+1,""),IF(ADHOC!$S$4=LEFT(Domein!$AS1435,LEN(ADHOC!$S$4)),MAX(Domein!BD$1:'Domein'!BD1434)+1,"")))</f>
        <v/>
      </c>
      <c r="BE1435" t="str">
        <f t="shared" si="22"/>
        <v/>
      </c>
    </row>
    <row r="1436" spans="45:57" x14ac:dyDescent="0.2">
      <c r="AS1436" s="4" t="s">
        <v>36098</v>
      </c>
      <c r="AT1436" s="4" t="s">
        <v>36099</v>
      </c>
      <c r="AU1436" s="4" t="s">
        <v>456</v>
      </c>
      <c r="AV1436" s="4" t="s">
        <v>701</v>
      </c>
      <c r="AW1436" s="4" t="s">
        <v>1259</v>
      </c>
      <c r="AX1436" s="4"/>
      <c r="AY1436" s="4"/>
      <c r="AZ1436" s="4"/>
      <c r="BA1436" s="4"/>
      <c r="BB1436" s="4"/>
      <c r="BC1436" s="4">
        <v>40</v>
      </c>
      <c r="BD1436" t="str">
        <f>IF(AND(ADHOC!$G$15="",ADHOC!$S$4=""),"",IF(ADHOC!$G$15&lt;&gt;"",IF(ADHOC!$G$15=LEFT(Domein!$AS1436,LEN(ADHOC!$G$15)),MAX(Domein!BD$1:'Domein'!BD1435)+1,""),IF(ADHOC!$S$4=LEFT(Domein!$AS1436,LEN(ADHOC!$S$4)),MAX(Domein!BD$1:'Domein'!BD1435)+1,"")))</f>
        <v/>
      </c>
      <c r="BE1436" t="str">
        <f t="shared" si="22"/>
        <v/>
      </c>
    </row>
    <row r="1437" spans="45:57" x14ac:dyDescent="0.2">
      <c r="AS1437" s="4" t="s">
        <v>36100</v>
      </c>
      <c r="AT1437" s="4" t="s">
        <v>36101</v>
      </c>
      <c r="AU1437" s="4" t="s">
        <v>456</v>
      </c>
      <c r="AV1437" s="4" t="s">
        <v>701</v>
      </c>
      <c r="AW1437" s="4" t="s">
        <v>1259</v>
      </c>
      <c r="AX1437" s="4"/>
      <c r="AY1437" s="4"/>
      <c r="AZ1437" s="4"/>
      <c r="BA1437" s="4"/>
      <c r="BB1437" s="4"/>
      <c r="BC1437" s="4">
        <v>40</v>
      </c>
      <c r="BD1437" t="str">
        <f>IF(AND(ADHOC!$G$15="",ADHOC!$S$4=""),"",IF(ADHOC!$G$15&lt;&gt;"",IF(ADHOC!$G$15=LEFT(Domein!$AS1437,LEN(ADHOC!$G$15)),MAX(Domein!BD$1:'Domein'!BD1436)+1,""),IF(ADHOC!$S$4=LEFT(Domein!$AS1437,LEN(ADHOC!$S$4)),MAX(Domein!BD$1:'Domein'!BD1436)+1,"")))</f>
        <v/>
      </c>
      <c r="BE1437" t="str">
        <f t="shared" si="22"/>
        <v/>
      </c>
    </row>
    <row r="1438" spans="45:57" x14ac:dyDescent="0.2">
      <c r="AS1438" s="4" t="s">
        <v>36102</v>
      </c>
      <c r="AT1438" s="4" t="s">
        <v>36103</v>
      </c>
      <c r="AU1438" s="4" t="s">
        <v>456</v>
      </c>
      <c r="AV1438" s="4" t="s">
        <v>701</v>
      </c>
      <c r="AW1438" s="4" t="s">
        <v>1259</v>
      </c>
      <c r="AX1438" s="4"/>
      <c r="AY1438" s="4"/>
      <c r="AZ1438" s="4"/>
      <c r="BA1438" s="4"/>
      <c r="BB1438" s="4"/>
      <c r="BC1438" s="4">
        <v>40</v>
      </c>
      <c r="BD1438" t="str">
        <f>IF(AND(ADHOC!$G$15="",ADHOC!$S$4=""),"",IF(ADHOC!$G$15&lt;&gt;"",IF(ADHOC!$G$15=LEFT(Domein!$AS1438,LEN(ADHOC!$G$15)),MAX(Domein!BD$1:'Domein'!BD1437)+1,""),IF(ADHOC!$S$4=LEFT(Domein!$AS1438,LEN(ADHOC!$S$4)),MAX(Domein!BD$1:'Domein'!BD1437)+1,"")))</f>
        <v/>
      </c>
      <c r="BE1438" t="str">
        <f t="shared" si="22"/>
        <v/>
      </c>
    </row>
    <row r="1439" spans="45:57" x14ac:dyDescent="0.2">
      <c r="AS1439" s="4" t="s">
        <v>36104</v>
      </c>
      <c r="AT1439" s="4" t="s">
        <v>36105</v>
      </c>
      <c r="AU1439" s="4" t="s">
        <v>456</v>
      </c>
      <c r="AV1439" s="4" t="s">
        <v>701</v>
      </c>
      <c r="AW1439" s="4" t="s">
        <v>1259</v>
      </c>
      <c r="AX1439" s="4"/>
      <c r="AY1439" s="4"/>
      <c r="AZ1439" s="4"/>
      <c r="BA1439" s="4"/>
      <c r="BB1439" s="4"/>
      <c r="BC1439" s="4">
        <v>40</v>
      </c>
      <c r="BD1439" t="str">
        <f>IF(AND(ADHOC!$G$15="",ADHOC!$S$4=""),"",IF(ADHOC!$G$15&lt;&gt;"",IF(ADHOC!$G$15=LEFT(Domein!$AS1439,LEN(ADHOC!$G$15)),MAX(Domein!BD$1:'Domein'!BD1438)+1,""),IF(ADHOC!$S$4=LEFT(Domein!$AS1439,LEN(ADHOC!$S$4)),MAX(Domein!BD$1:'Domein'!BD1438)+1,"")))</f>
        <v/>
      </c>
      <c r="BE1439" t="str">
        <f t="shared" si="22"/>
        <v/>
      </c>
    </row>
    <row r="1440" spans="45:57" x14ac:dyDescent="0.2">
      <c r="AS1440" s="4" t="s">
        <v>35083</v>
      </c>
      <c r="AT1440" s="4" t="s">
        <v>35084</v>
      </c>
      <c r="AU1440" s="4" t="s">
        <v>460</v>
      </c>
      <c r="AV1440" s="4" t="s">
        <v>701</v>
      </c>
      <c r="AW1440" s="4" t="s">
        <v>1259</v>
      </c>
      <c r="AX1440" s="4"/>
      <c r="AY1440" s="4"/>
      <c r="AZ1440" s="4"/>
      <c r="BA1440" s="4"/>
      <c r="BB1440" s="4"/>
      <c r="BC1440" s="4">
        <v>40</v>
      </c>
      <c r="BD1440" t="str">
        <f>IF(AND(ADHOC!$G$15="",ADHOC!$S$4=""),"",IF(ADHOC!$G$15&lt;&gt;"",IF(ADHOC!$G$15=LEFT(Domein!$AS1440,LEN(ADHOC!$G$15)),MAX(Domein!BD$1:'Domein'!BD1439)+1,""),IF(ADHOC!$S$4=LEFT(Domein!$AS1440,LEN(ADHOC!$S$4)),MAX(Domein!BD$1:'Domein'!BD1439)+1,"")))</f>
        <v/>
      </c>
      <c r="BE1440" t="str">
        <f t="shared" si="22"/>
        <v/>
      </c>
    </row>
    <row r="1441" spans="45:57" x14ac:dyDescent="0.2">
      <c r="AS1441" s="4" t="s">
        <v>36106</v>
      </c>
      <c r="AT1441" s="4" t="s">
        <v>36107</v>
      </c>
      <c r="AU1441" s="4" t="s">
        <v>456</v>
      </c>
      <c r="AV1441" s="4" t="s">
        <v>701</v>
      </c>
      <c r="AW1441" s="4" t="s">
        <v>1259</v>
      </c>
      <c r="AX1441" s="4"/>
      <c r="AY1441" s="4"/>
      <c r="AZ1441" s="4"/>
      <c r="BA1441" s="4"/>
      <c r="BB1441" s="4"/>
      <c r="BC1441" s="4">
        <v>40</v>
      </c>
      <c r="BD1441" t="str">
        <f>IF(AND(ADHOC!$G$15="",ADHOC!$S$4=""),"",IF(ADHOC!$G$15&lt;&gt;"",IF(ADHOC!$G$15=LEFT(Domein!$AS1441,LEN(ADHOC!$G$15)),MAX(Domein!BD$1:'Domein'!BD1440)+1,""),IF(ADHOC!$S$4=LEFT(Domein!$AS1441,LEN(ADHOC!$S$4)),MAX(Domein!BD$1:'Domein'!BD1440)+1,"")))</f>
        <v/>
      </c>
      <c r="BE1441" t="str">
        <f t="shared" si="22"/>
        <v/>
      </c>
    </row>
    <row r="1442" spans="45:57" x14ac:dyDescent="0.2">
      <c r="AS1442" s="4" t="s">
        <v>36108</v>
      </c>
      <c r="AT1442" s="4" t="s">
        <v>36109</v>
      </c>
      <c r="AU1442" s="4" t="s">
        <v>456</v>
      </c>
      <c r="AV1442" s="4" t="s">
        <v>701</v>
      </c>
      <c r="AW1442" s="4" t="s">
        <v>1259</v>
      </c>
      <c r="AX1442" s="4"/>
      <c r="AY1442" s="4"/>
      <c r="AZ1442" s="4"/>
      <c r="BA1442" s="4"/>
      <c r="BB1442" s="4"/>
      <c r="BC1442" s="4">
        <v>40</v>
      </c>
      <c r="BD1442" t="str">
        <f>IF(AND(ADHOC!$G$15="",ADHOC!$S$4=""),"",IF(ADHOC!$G$15&lt;&gt;"",IF(ADHOC!$G$15=LEFT(Domein!$AS1442,LEN(ADHOC!$G$15)),MAX(Domein!BD$1:'Domein'!BD1441)+1,""),IF(ADHOC!$S$4=LEFT(Domein!$AS1442,LEN(ADHOC!$S$4)),MAX(Domein!BD$1:'Domein'!BD1441)+1,"")))</f>
        <v/>
      </c>
      <c r="BE1442" t="str">
        <f t="shared" si="22"/>
        <v/>
      </c>
    </row>
    <row r="1443" spans="45:57" x14ac:dyDescent="0.2">
      <c r="AS1443" s="4" t="s">
        <v>36110</v>
      </c>
      <c r="AT1443" s="4" t="s">
        <v>36111</v>
      </c>
      <c r="AU1443" s="4" t="s">
        <v>456</v>
      </c>
      <c r="AV1443" s="4" t="s">
        <v>701</v>
      </c>
      <c r="AW1443" s="4" t="s">
        <v>1259</v>
      </c>
      <c r="AX1443" s="4"/>
      <c r="AY1443" s="4"/>
      <c r="AZ1443" s="4"/>
      <c r="BA1443" s="4"/>
      <c r="BB1443" s="4"/>
      <c r="BC1443" s="4">
        <v>40</v>
      </c>
      <c r="BD1443" t="str">
        <f>IF(AND(ADHOC!$G$15="",ADHOC!$S$4=""),"",IF(ADHOC!$G$15&lt;&gt;"",IF(ADHOC!$G$15=LEFT(Domein!$AS1443,LEN(ADHOC!$G$15)),MAX(Domein!BD$1:'Domein'!BD1442)+1,""),IF(ADHOC!$S$4=LEFT(Domein!$AS1443,LEN(ADHOC!$S$4)),MAX(Domein!BD$1:'Domein'!BD1442)+1,"")))</f>
        <v/>
      </c>
      <c r="BE1443" t="str">
        <f t="shared" si="22"/>
        <v/>
      </c>
    </row>
    <row r="1444" spans="45:57" x14ac:dyDescent="0.2">
      <c r="AS1444" s="4" t="s">
        <v>36112</v>
      </c>
      <c r="AT1444" s="4" t="s">
        <v>36113</v>
      </c>
      <c r="AU1444" s="4" t="s">
        <v>456</v>
      </c>
      <c r="AV1444" s="4" t="s">
        <v>701</v>
      </c>
      <c r="AW1444" s="4" t="s">
        <v>1259</v>
      </c>
      <c r="AX1444" s="4"/>
      <c r="AY1444" s="4"/>
      <c r="AZ1444" s="4"/>
      <c r="BA1444" s="4"/>
      <c r="BB1444" s="4"/>
      <c r="BC1444" s="4">
        <v>40</v>
      </c>
      <c r="BD1444" t="str">
        <f>IF(AND(ADHOC!$G$15="",ADHOC!$S$4=""),"",IF(ADHOC!$G$15&lt;&gt;"",IF(ADHOC!$G$15=LEFT(Domein!$AS1444,LEN(ADHOC!$G$15)),MAX(Domein!BD$1:'Domein'!BD1443)+1,""),IF(ADHOC!$S$4=LEFT(Domein!$AS1444,LEN(ADHOC!$S$4)),MAX(Domein!BD$1:'Domein'!BD1443)+1,"")))</f>
        <v/>
      </c>
      <c r="BE1444" t="str">
        <f t="shared" si="22"/>
        <v/>
      </c>
    </row>
    <row r="1445" spans="45:57" x14ac:dyDescent="0.2">
      <c r="AS1445" s="4" t="s">
        <v>36114</v>
      </c>
      <c r="AT1445" s="4" t="s">
        <v>36115</v>
      </c>
      <c r="AU1445" s="4" t="s">
        <v>456</v>
      </c>
      <c r="AV1445" s="4" t="s">
        <v>701</v>
      </c>
      <c r="AW1445" s="4" t="s">
        <v>1259</v>
      </c>
      <c r="AX1445" s="4"/>
      <c r="AY1445" s="4"/>
      <c r="AZ1445" s="4"/>
      <c r="BA1445" s="4"/>
      <c r="BB1445" s="4"/>
      <c r="BC1445" s="4">
        <v>40</v>
      </c>
      <c r="BD1445" t="str">
        <f>IF(AND(ADHOC!$G$15="",ADHOC!$S$4=""),"",IF(ADHOC!$G$15&lt;&gt;"",IF(ADHOC!$G$15=LEFT(Domein!$AS1445,LEN(ADHOC!$G$15)),MAX(Domein!BD$1:'Domein'!BD1444)+1,""),IF(ADHOC!$S$4=LEFT(Domein!$AS1445,LEN(ADHOC!$S$4)),MAX(Domein!BD$1:'Domein'!BD1444)+1,"")))</f>
        <v/>
      </c>
      <c r="BE1445" t="str">
        <f t="shared" si="22"/>
        <v/>
      </c>
    </row>
    <row r="1446" spans="45:57" x14ac:dyDescent="0.2">
      <c r="AS1446" s="4" t="s">
        <v>35085</v>
      </c>
      <c r="AT1446" s="4" t="s">
        <v>35086</v>
      </c>
      <c r="AU1446" s="4" t="s">
        <v>460</v>
      </c>
      <c r="AV1446" s="4" t="s">
        <v>701</v>
      </c>
      <c r="AW1446" s="4" t="s">
        <v>1259</v>
      </c>
      <c r="AX1446" s="4"/>
      <c r="AY1446" s="4"/>
      <c r="AZ1446" s="4"/>
      <c r="BA1446" s="4"/>
      <c r="BB1446" s="4"/>
      <c r="BC1446" s="4">
        <v>40</v>
      </c>
      <c r="BD1446" t="str">
        <f>IF(AND(ADHOC!$G$15="",ADHOC!$S$4=""),"",IF(ADHOC!$G$15&lt;&gt;"",IF(ADHOC!$G$15=LEFT(Domein!$AS1446,LEN(ADHOC!$G$15)),MAX(Domein!BD$1:'Domein'!BD1445)+1,""),IF(ADHOC!$S$4=LEFT(Domein!$AS1446,LEN(ADHOC!$S$4)),MAX(Domein!BD$1:'Domein'!BD1445)+1,"")))</f>
        <v/>
      </c>
      <c r="BE1446" t="str">
        <f t="shared" si="22"/>
        <v/>
      </c>
    </row>
    <row r="1447" spans="45:57" x14ac:dyDescent="0.2">
      <c r="AS1447" s="4" t="s">
        <v>35087</v>
      </c>
      <c r="AT1447" s="4" t="s">
        <v>35088</v>
      </c>
      <c r="AU1447" s="4" t="s">
        <v>460</v>
      </c>
      <c r="AV1447" s="4" t="s">
        <v>701</v>
      </c>
      <c r="AW1447" s="4" t="s">
        <v>1259</v>
      </c>
      <c r="AX1447" s="4"/>
      <c r="AY1447" s="4"/>
      <c r="AZ1447" s="4"/>
      <c r="BA1447" s="4"/>
      <c r="BB1447" s="4"/>
      <c r="BC1447" s="4">
        <v>40</v>
      </c>
      <c r="BD1447" t="str">
        <f>IF(AND(ADHOC!$G$15="",ADHOC!$S$4=""),"",IF(ADHOC!$G$15&lt;&gt;"",IF(ADHOC!$G$15=LEFT(Domein!$AS1447,LEN(ADHOC!$G$15)),MAX(Domein!BD$1:'Domein'!BD1446)+1,""),IF(ADHOC!$S$4=LEFT(Domein!$AS1447,LEN(ADHOC!$S$4)),MAX(Domein!BD$1:'Domein'!BD1446)+1,"")))</f>
        <v/>
      </c>
      <c r="BE1447" t="str">
        <f t="shared" si="22"/>
        <v/>
      </c>
    </row>
    <row r="1448" spans="45:57" x14ac:dyDescent="0.2">
      <c r="AS1448" s="4" t="s">
        <v>36116</v>
      </c>
      <c r="AT1448" s="4" t="s">
        <v>36117</v>
      </c>
      <c r="AU1448" s="4" t="s">
        <v>456</v>
      </c>
      <c r="AV1448" s="4" t="s">
        <v>701</v>
      </c>
      <c r="AW1448" s="4" t="s">
        <v>1259</v>
      </c>
      <c r="AX1448" s="4"/>
      <c r="AY1448" s="4"/>
      <c r="AZ1448" s="4"/>
      <c r="BA1448" s="4"/>
      <c r="BB1448" s="4"/>
      <c r="BC1448" s="4">
        <v>40</v>
      </c>
      <c r="BD1448" t="str">
        <f>IF(AND(ADHOC!$G$15="",ADHOC!$S$4=""),"",IF(ADHOC!$G$15&lt;&gt;"",IF(ADHOC!$G$15=LEFT(Domein!$AS1448,LEN(ADHOC!$G$15)),MAX(Domein!BD$1:'Domein'!BD1447)+1,""),IF(ADHOC!$S$4=LEFT(Domein!$AS1448,LEN(ADHOC!$S$4)),MAX(Domein!BD$1:'Domein'!BD1447)+1,"")))</f>
        <v/>
      </c>
      <c r="BE1448" t="str">
        <f t="shared" si="22"/>
        <v/>
      </c>
    </row>
    <row r="1449" spans="45:57" x14ac:dyDescent="0.2">
      <c r="AS1449" s="4" t="s">
        <v>36118</v>
      </c>
      <c r="AT1449" s="4" t="s">
        <v>36119</v>
      </c>
      <c r="AU1449" s="4" t="s">
        <v>456</v>
      </c>
      <c r="AV1449" s="4" t="s">
        <v>701</v>
      </c>
      <c r="AW1449" s="4" t="s">
        <v>1259</v>
      </c>
      <c r="AX1449" s="4"/>
      <c r="AY1449" s="4"/>
      <c r="AZ1449" s="4"/>
      <c r="BA1449" s="4"/>
      <c r="BB1449" s="4"/>
      <c r="BC1449" s="4">
        <v>40</v>
      </c>
      <c r="BD1449" t="str">
        <f>IF(AND(ADHOC!$G$15="",ADHOC!$S$4=""),"",IF(ADHOC!$G$15&lt;&gt;"",IF(ADHOC!$G$15=LEFT(Domein!$AS1449,LEN(ADHOC!$G$15)),MAX(Domein!BD$1:'Domein'!BD1448)+1,""),IF(ADHOC!$S$4=LEFT(Domein!$AS1449,LEN(ADHOC!$S$4)),MAX(Domein!BD$1:'Domein'!BD1448)+1,"")))</f>
        <v/>
      </c>
      <c r="BE1449" t="str">
        <f t="shared" si="22"/>
        <v/>
      </c>
    </row>
    <row r="1450" spans="45:57" x14ac:dyDescent="0.2">
      <c r="AS1450" s="4" t="s">
        <v>36120</v>
      </c>
      <c r="AT1450" s="4" t="s">
        <v>36121</v>
      </c>
      <c r="AU1450" s="4" t="s">
        <v>456</v>
      </c>
      <c r="AV1450" s="4" t="s">
        <v>701</v>
      </c>
      <c r="AW1450" s="4" t="s">
        <v>1259</v>
      </c>
      <c r="AX1450" s="4"/>
      <c r="AY1450" s="4"/>
      <c r="AZ1450" s="4"/>
      <c r="BA1450" s="4"/>
      <c r="BB1450" s="4"/>
      <c r="BC1450" s="4">
        <v>40</v>
      </c>
      <c r="BD1450" t="str">
        <f>IF(AND(ADHOC!$G$15="",ADHOC!$S$4=""),"",IF(ADHOC!$G$15&lt;&gt;"",IF(ADHOC!$G$15=LEFT(Domein!$AS1450,LEN(ADHOC!$G$15)),MAX(Domein!BD$1:'Domein'!BD1449)+1,""),IF(ADHOC!$S$4=LEFT(Domein!$AS1450,LEN(ADHOC!$S$4)),MAX(Domein!BD$1:'Domein'!BD1449)+1,"")))</f>
        <v/>
      </c>
      <c r="BE1450" t="str">
        <f t="shared" si="22"/>
        <v/>
      </c>
    </row>
    <row r="1451" spans="45:57" x14ac:dyDescent="0.2">
      <c r="AS1451" s="4" t="s">
        <v>36122</v>
      </c>
      <c r="AT1451" s="4" t="s">
        <v>36123</v>
      </c>
      <c r="AU1451" s="4" t="s">
        <v>456</v>
      </c>
      <c r="AV1451" s="4" t="s">
        <v>701</v>
      </c>
      <c r="AW1451" s="4" t="s">
        <v>1259</v>
      </c>
      <c r="AX1451" s="4"/>
      <c r="AY1451" s="4"/>
      <c r="AZ1451" s="4"/>
      <c r="BA1451" s="4"/>
      <c r="BB1451" s="4"/>
      <c r="BC1451" s="4">
        <v>40</v>
      </c>
      <c r="BD1451" t="str">
        <f>IF(AND(ADHOC!$G$15="",ADHOC!$S$4=""),"",IF(ADHOC!$G$15&lt;&gt;"",IF(ADHOC!$G$15=LEFT(Domein!$AS1451,LEN(ADHOC!$G$15)),MAX(Domein!BD$1:'Domein'!BD1450)+1,""),IF(ADHOC!$S$4=LEFT(Domein!$AS1451,LEN(ADHOC!$S$4)),MAX(Domein!BD$1:'Domein'!BD1450)+1,"")))</f>
        <v/>
      </c>
      <c r="BE1451" t="str">
        <f t="shared" si="22"/>
        <v/>
      </c>
    </row>
    <row r="1452" spans="45:57" x14ac:dyDescent="0.2">
      <c r="AS1452" s="4" t="s">
        <v>36124</v>
      </c>
      <c r="AT1452" s="4" t="s">
        <v>36125</v>
      </c>
      <c r="AU1452" s="4" t="s">
        <v>456</v>
      </c>
      <c r="AV1452" s="4" t="s">
        <v>701</v>
      </c>
      <c r="AW1452" s="4" t="s">
        <v>1259</v>
      </c>
      <c r="AX1452" s="4"/>
      <c r="AY1452" s="4"/>
      <c r="AZ1452" s="4"/>
      <c r="BA1452" s="4"/>
      <c r="BB1452" s="4"/>
      <c r="BC1452" s="4">
        <v>40</v>
      </c>
      <c r="BD1452" t="str">
        <f>IF(AND(ADHOC!$G$15="",ADHOC!$S$4=""),"",IF(ADHOC!$G$15&lt;&gt;"",IF(ADHOC!$G$15=LEFT(Domein!$AS1452,LEN(ADHOC!$G$15)),MAX(Domein!BD$1:'Domein'!BD1451)+1,""),IF(ADHOC!$S$4=LEFT(Domein!$AS1452,LEN(ADHOC!$S$4)),MAX(Domein!BD$1:'Domein'!BD1451)+1,"")))</f>
        <v/>
      </c>
      <c r="BE1452" t="str">
        <f t="shared" si="22"/>
        <v/>
      </c>
    </row>
    <row r="1453" spans="45:57" x14ac:dyDescent="0.2">
      <c r="AS1453" s="4" t="s">
        <v>35089</v>
      </c>
      <c r="AT1453" s="4" t="s">
        <v>35090</v>
      </c>
      <c r="AU1453" s="4" t="s">
        <v>460</v>
      </c>
      <c r="AV1453" s="4" t="s">
        <v>701</v>
      </c>
      <c r="AW1453" s="4" t="s">
        <v>1259</v>
      </c>
      <c r="AX1453" s="4"/>
      <c r="AY1453" s="4"/>
      <c r="AZ1453" s="4"/>
      <c r="BA1453" s="4"/>
      <c r="BB1453" s="4"/>
      <c r="BC1453" s="4">
        <v>40</v>
      </c>
      <c r="BD1453" t="str">
        <f>IF(AND(ADHOC!$G$15="",ADHOC!$S$4=""),"",IF(ADHOC!$G$15&lt;&gt;"",IF(ADHOC!$G$15=LEFT(Domein!$AS1453,LEN(ADHOC!$G$15)),MAX(Domein!BD$1:'Domein'!BD1452)+1,""),IF(ADHOC!$S$4=LEFT(Domein!$AS1453,LEN(ADHOC!$S$4)),MAX(Domein!BD$1:'Domein'!BD1452)+1,"")))</f>
        <v/>
      </c>
      <c r="BE1453" t="str">
        <f t="shared" si="22"/>
        <v/>
      </c>
    </row>
    <row r="1454" spans="45:57" x14ac:dyDescent="0.2">
      <c r="AS1454" s="4" t="s">
        <v>36126</v>
      </c>
      <c r="AT1454" s="4" t="s">
        <v>36127</v>
      </c>
      <c r="AU1454" s="4" t="s">
        <v>456</v>
      </c>
      <c r="AV1454" s="4" t="s">
        <v>701</v>
      </c>
      <c r="AW1454" s="4" t="s">
        <v>1259</v>
      </c>
      <c r="AX1454" s="4"/>
      <c r="AY1454" s="4"/>
      <c r="AZ1454" s="4"/>
      <c r="BA1454" s="4"/>
      <c r="BB1454" s="4"/>
      <c r="BC1454" s="4">
        <v>40</v>
      </c>
      <c r="BD1454" t="str">
        <f>IF(AND(ADHOC!$G$15="",ADHOC!$S$4=""),"",IF(ADHOC!$G$15&lt;&gt;"",IF(ADHOC!$G$15=LEFT(Domein!$AS1454,LEN(ADHOC!$G$15)),MAX(Domein!BD$1:'Domein'!BD1453)+1,""),IF(ADHOC!$S$4=LEFT(Domein!$AS1454,LEN(ADHOC!$S$4)),MAX(Domein!BD$1:'Domein'!BD1453)+1,"")))</f>
        <v/>
      </c>
      <c r="BE1454" t="str">
        <f t="shared" si="22"/>
        <v/>
      </c>
    </row>
    <row r="1455" spans="45:57" x14ac:dyDescent="0.2">
      <c r="AS1455" s="4" t="s">
        <v>36128</v>
      </c>
      <c r="AT1455" s="4" t="s">
        <v>36129</v>
      </c>
      <c r="AU1455" s="4" t="s">
        <v>456</v>
      </c>
      <c r="AV1455" s="4" t="s">
        <v>701</v>
      </c>
      <c r="AW1455" s="4" t="s">
        <v>1259</v>
      </c>
      <c r="AX1455" s="4"/>
      <c r="AY1455" s="4"/>
      <c r="AZ1455" s="4"/>
      <c r="BA1455" s="4"/>
      <c r="BB1455" s="4"/>
      <c r="BC1455" s="4">
        <v>40</v>
      </c>
      <c r="BD1455" t="str">
        <f>IF(AND(ADHOC!$G$15="",ADHOC!$S$4=""),"",IF(ADHOC!$G$15&lt;&gt;"",IF(ADHOC!$G$15=LEFT(Domein!$AS1455,LEN(ADHOC!$G$15)),MAX(Domein!BD$1:'Domein'!BD1454)+1,""),IF(ADHOC!$S$4=LEFT(Domein!$AS1455,LEN(ADHOC!$S$4)),MAX(Domein!BD$1:'Domein'!BD1454)+1,"")))</f>
        <v/>
      </c>
      <c r="BE1455" t="str">
        <f t="shared" si="22"/>
        <v/>
      </c>
    </row>
    <row r="1456" spans="45:57" x14ac:dyDescent="0.2">
      <c r="AS1456" s="4" t="s">
        <v>36130</v>
      </c>
      <c r="AT1456" s="4" t="s">
        <v>36131</v>
      </c>
      <c r="AU1456" s="4" t="s">
        <v>456</v>
      </c>
      <c r="AV1456" s="4" t="s">
        <v>701</v>
      </c>
      <c r="AW1456" s="4" t="s">
        <v>1259</v>
      </c>
      <c r="AX1456" s="4"/>
      <c r="AY1456" s="4"/>
      <c r="AZ1456" s="4"/>
      <c r="BA1456" s="4"/>
      <c r="BB1456" s="4"/>
      <c r="BC1456" s="4">
        <v>40</v>
      </c>
      <c r="BD1456" t="str">
        <f>IF(AND(ADHOC!$G$15="",ADHOC!$S$4=""),"",IF(ADHOC!$G$15&lt;&gt;"",IF(ADHOC!$G$15=LEFT(Domein!$AS1456,LEN(ADHOC!$G$15)),MAX(Domein!BD$1:'Domein'!BD1455)+1,""),IF(ADHOC!$S$4=LEFT(Domein!$AS1456,LEN(ADHOC!$S$4)),MAX(Domein!BD$1:'Domein'!BD1455)+1,"")))</f>
        <v/>
      </c>
      <c r="BE1456" t="str">
        <f t="shared" si="22"/>
        <v/>
      </c>
    </row>
    <row r="1457" spans="45:57" x14ac:dyDescent="0.2">
      <c r="AS1457" s="4" t="s">
        <v>36132</v>
      </c>
      <c r="AT1457" s="4" t="s">
        <v>36133</v>
      </c>
      <c r="AU1457" s="4" t="s">
        <v>456</v>
      </c>
      <c r="AV1457" s="4" t="s">
        <v>701</v>
      </c>
      <c r="AW1457" s="4" t="s">
        <v>1259</v>
      </c>
      <c r="AX1457" s="4"/>
      <c r="AY1457" s="4"/>
      <c r="AZ1457" s="4"/>
      <c r="BA1457" s="4"/>
      <c r="BB1457" s="4"/>
      <c r="BC1457" s="4">
        <v>40</v>
      </c>
      <c r="BD1457" t="str">
        <f>IF(AND(ADHOC!$G$15="",ADHOC!$S$4=""),"",IF(ADHOC!$G$15&lt;&gt;"",IF(ADHOC!$G$15=LEFT(Domein!$AS1457,LEN(ADHOC!$G$15)),MAX(Domein!BD$1:'Domein'!BD1456)+1,""),IF(ADHOC!$S$4=LEFT(Domein!$AS1457,LEN(ADHOC!$S$4)),MAX(Domein!BD$1:'Domein'!BD1456)+1,"")))</f>
        <v/>
      </c>
      <c r="BE1457" t="str">
        <f t="shared" si="22"/>
        <v/>
      </c>
    </row>
    <row r="1458" spans="45:57" x14ac:dyDescent="0.2">
      <c r="AS1458" s="4" t="s">
        <v>36134</v>
      </c>
      <c r="AT1458" s="4" t="s">
        <v>36135</v>
      </c>
      <c r="AU1458" s="4" t="s">
        <v>456</v>
      </c>
      <c r="AV1458" s="4" t="s">
        <v>701</v>
      </c>
      <c r="AW1458" s="4" t="s">
        <v>1259</v>
      </c>
      <c r="AX1458" s="4"/>
      <c r="AY1458" s="4"/>
      <c r="AZ1458" s="4"/>
      <c r="BA1458" s="4"/>
      <c r="BB1458" s="4"/>
      <c r="BC1458" s="4">
        <v>40</v>
      </c>
      <c r="BD1458" t="str">
        <f>IF(AND(ADHOC!$G$15="",ADHOC!$S$4=""),"",IF(ADHOC!$G$15&lt;&gt;"",IF(ADHOC!$G$15=LEFT(Domein!$AS1458,LEN(ADHOC!$G$15)),MAX(Domein!BD$1:'Domein'!BD1457)+1,""),IF(ADHOC!$S$4=LEFT(Domein!$AS1458,LEN(ADHOC!$S$4)),MAX(Domein!BD$1:'Domein'!BD1457)+1,"")))</f>
        <v/>
      </c>
      <c r="BE1458" t="str">
        <f t="shared" si="22"/>
        <v/>
      </c>
    </row>
    <row r="1459" spans="45:57" x14ac:dyDescent="0.2">
      <c r="AS1459" s="4" t="s">
        <v>35091</v>
      </c>
      <c r="AT1459" s="4" t="s">
        <v>35092</v>
      </c>
      <c r="AU1459" s="4" t="s">
        <v>460</v>
      </c>
      <c r="AV1459" s="4" t="s">
        <v>701</v>
      </c>
      <c r="AW1459" s="4" t="s">
        <v>1259</v>
      </c>
      <c r="AX1459" s="4"/>
      <c r="AY1459" s="4"/>
      <c r="AZ1459" s="4"/>
      <c r="BA1459" s="4"/>
      <c r="BB1459" s="4"/>
      <c r="BC1459" s="4">
        <v>40</v>
      </c>
      <c r="BD1459" t="str">
        <f>IF(AND(ADHOC!$G$15="",ADHOC!$S$4=""),"",IF(ADHOC!$G$15&lt;&gt;"",IF(ADHOC!$G$15=LEFT(Domein!$AS1459,LEN(ADHOC!$G$15)),MAX(Domein!BD$1:'Domein'!BD1458)+1,""),IF(ADHOC!$S$4=LEFT(Domein!$AS1459,LEN(ADHOC!$S$4)),MAX(Domein!BD$1:'Domein'!BD1458)+1,"")))</f>
        <v/>
      </c>
      <c r="BE1459" t="str">
        <f t="shared" si="22"/>
        <v/>
      </c>
    </row>
    <row r="1460" spans="45:57" x14ac:dyDescent="0.2">
      <c r="AS1460" s="4" t="s">
        <v>35093</v>
      </c>
      <c r="AT1460" s="4" t="s">
        <v>35094</v>
      </c>
      <c r="AU1460" s="4" t="s">
        <v>460</v>
      </c>
      <c r="AV1460" s="4" t="s">
        <v>701</v>
      </c>
      <c r="AW1460" s="4" t="s">
        <v>1259</v>
      </c>
      <c r="AX1460" s="4"/>
      <c r="AY1460" s="4"/>
      <c r="AZ1460" s="4"/>
      <c r="BA1460" s="4"/>
      <c r="BB1460" s="4"/>
      <c r="BC1460" s="4">
        <v>40</v>
      </c>
      <c r="BD1460" t="str">
        <f>IF(AND(ADHOC!$G$15="",ADHOC!$S$4=""),"",IF(ADHOC!$G$15&lt;&gt;"",IF(ADHOC!$G$15=LEFT(Domein!$AS1460,LEN(ADHOC!$G$15)),MAX(Domein!BD$1:'Domein'!BD1459)+1,""),IF(ADHOC!$S$4=LEFT(Domein!$AS1460,LEN(ADHOC!$S$4)),MAX(Domein!BD$1:'Domein'!BD1459)+1,"")))</f>
        <v/>
      </c>
      <c r="BE1460" t="str">
        <f t="shared" si="22"/>
        <v/>
      </c>
    </row>
    <row r="1461" spans="45:57" x14ac:dyDescent="0.2">
      <c r="AS1461" s="4" t="s">
        <v>35095</v>
      </c>
      <c r="AT1461" s="4" t="s">
        <v>35096</v>
      </c>
      <c r="AU1461" s="4" t="s">
        <v>460</v>
      </c>
      <c r="AV1461" s="4" t="s">
        <v>701</v>
      </c>
      <c r="AW1461" s="4" t="s">
        <v>1259</v>
      </c>
      <c r="AX1461" s="4"/>
      <c r="AY1461" s="4"/>
      <c r="AZ1461" s="4"/>
      <c r="BA1461" s="4"/>
      <c r="BB1461" s="4"/>
      <c r="BC1461" s="4">
        <v>40</v>
      </c>
      <c r="BD1461" t="str">
        <f>IF(AND(ADHOC!$G$15="",ADHOC!$S$4=""),"",IF(ADHOC!$G$15&lt;&gt;"",IF(ADHOC!$G$15=LEFT(Domein!$AS1461,LEN(ADHOC!$G$15)),MAX(Domein!BD$1:'Domein'!BD1460)+1,""),IF(ADHOC!$S$4=LEFT(Domein!$AS1461,LEN(ADHOC!$S$4)),MAX(Domein!BD$1:'Domein'!BD1460)+1,"")))</f>
        <v/>
      </c>
      <c r="BE1461" t="str">
        <f t="shared" si="22"/>
        <v/>
      </c>
    </row>
    <row r="1462" spans="45:57" x14ac:dyDescent="0.2">
      <c r="AS1462" s="4" t="s">
        <v>35097</v>
      </c>
      <c r="AT1462" s="4" t="s">
        <v>35098</v>
      </c>
      <c r="AU1462" s="4" t="s">
        <v>460</v>
      </c>
      <c r="AV1462" s="4" t="s">
        <v>701</v>
      </c>
      <c r="AW1462" s="4" t="s">
        <v>1259</v>
      </c>
      <c r="AX1462" s="4"/>
      <c r="AY1462" s="4"/>
      <c r="AZ1462" s="4"/>
      <c r="BA1462" s="4"/>
      <c r="BB1462" s="4"/>
      <c r="BC1462" s="4">
        <v>40</v>
      </c>
      <c r="BD1462" t="str">
        <f>IF(AND(ADHOC!$G$15="",ADHOC!$S$4=""),"",IF(ADHOC!$G$15&lt;&gt;"",IF(ADHOC!$G$15=LEFT(Domein!$AS1462,LEN(ADHOC!$G$15)),MAX(Domein!BD$1:'Domein'!BD1461)+1,""),IF(ADHOC!$S$4=LEFT(Domein!$AS1462,LEN(ADHOC!$S$4)),MAX(Domein!BD$1:'Domein'!BD1461)+1,"")))</f>
        <v/>
      </c>
      <c r="BE1462" t="str">
        <f t="shared" si="22"/>
        <v/>
      </c>
    </row>
    <row r="1463" spans="45:57" x14ac:dyDescent="0.2">
      <c r="AS1463" s="4" t="s">
        <v>35099</v>
      </c>
      <c r="AT1463" s="4" t="s">
        <v>35100</v>
      </c>
      <c r="AU1463" s="4" t="s">
        <v>460</v>
      </c>
      <c r="AV1463" s="4" t="s">
        <v>701</v>
      </c>
      <c r="AW1463" s="4" t="s">
        <v>1259</v>
      </c>
      <c r="AX1463" s="4"/>
      <c r="AY1463" s="4"/>
      <c r="AZ1463" s="4"/>
      <c r="BA1463" s="4"/>
      <c r="BB1463" s="4"/>
      <c r="BC1463" s="4">
        <v>40</v>
      </c>
      <c r="BD1463" t="str">
        <f>IF(AND(ADHOC!$G$15="",ADHOC!$S$4=""),"",IF(ADHOC!$G$15&lt;&gt;"",IF(ADHOC!$G$15=LEFT(Domein!$AS1463,LEN(ADHOC!$G$15)),MAX(Domein!BD$1:'Domein'!BD1462)+1,""),IF(ADHOC!$S$4=LEFT(Domein!$AS1463,LEN(ADHOC!$S$4)),MAX(Domein!BD$1:'Domein'!BD1462)+1,"")))</f>
        <v/>
      </c>
      <c r="BE1463" t="str">
        <f t="shared" si="22"/>
        <v/>
      </c>
    </row>
    <row r="1464" spans="45:57" x14ac:dyDescent="0.2">
      <c r="AS1464" s="4" t="s">
        <v>35101</v>
      </c>
      <c r="AT1464" s="4" t="s">
        <v>35102</v>
      </c>
      <c r="AU1464" s="4" t="s">
        <v>460</v>
      </c>
      <c r="AV1464" s="4" t="s">
        <v>701</v>
      </c>
      <c r="AW1464" s="4" t="s">
        <v>1259</v>
      </c>
      <c r="AX1464" s="4"/>
      <c r="AY1464" s="4"/>
      <c r="AZ1464" s="4"/>
      <c r="BA1464" s="4"/>
      <c r="BB1464" s="4"/>
      <c r="BC1464" s="4">
        <v>40</v>
      </c>
      <c r="BD1464" t="str">
        <f>IF(AND(ADHOC!$G$15="",ADHOC!$S$4=""),"",IF(ADHOC!$G$15&lt;&gt;"",IF(ADHOC!$G$15=LEFT(Domein!$AS1464,LEN(ADHOC!$G$15)),MAX(Domein!BD$1:'Domein'!BD1463)+1,""),IF(ADHOC!$S$4=LEFT(Domein!$AS1464,LEN(ADHOC!$S$4)),MAX(Domein!BD$1:'Domein'!BD1463)+1,"")))</f>
        <v/>
      </c>
      <c r="BE1464" t="str">
        <f t="shared" si="22"/>
        <v/>
      </c>
    </row>
    <row r="1465" spans="45:57" x14ac:dyDescent="0.2">
      <c r="AS1465" s="4" t="s">
        <v>35103</v>
      </c>
      <c r="AT1465" s="4" t="s">
        <v>35104</v>
      </c>
      <c r="AU1465" s="4" t="s">
        <v>460</v>
      </c>
      <c r="AV1465" s="4" t="s">
        <v>701</v>
      </c>
      <c r="AW1465" s="4" t="s">
        <v>1259</v>
      </c>
      <c r="AX1465" s="4"/>
      <c r="AY1465" s="4"/>
      <c r="AZ1465" s="4"/>
      <c r="BA1465" s="4"/>
      <c r="BB1465" s="4"/>
      <c r="BC1465" s="4">
        <v>40</v>
      </c>
      <c r="BD1465" t="str">
        <f>IF(AND(ADHOC!$G$15="",ADHOC!$S$4=""),"",IF(ADHOC!$G$15&lt;&gt;"",IF(ADHOC!$G$15=LEFT(Domein!$AS1465,LEN(ADHOC!$G$15)),MAX(Domein!BD$1:'Domein'!BD1464)+1,""),IF(ADHOC!$S$4=LEFT(Domein!$AS1465,LEN(ADHOC!$S$4)),MAX(Domein!BD$1:'Domein'!BD1464)+1,"")))</f>
        <v/>
      </c>
      <c r="BE1465" t="str">
        <f t="shared" si="22"/>
        <v/>
      </c>
    </row>
    <row r="1466" spans="45:57" x14ac:dyDescent="0.2">
      <c r="AS1466" s="4" t="s">
        <v>35105</v>
      </c>
      <c r="AT1466" s="4" t="s">
        <v>35106</v>
      </c>
      <c r="AU1466" s="4" t="s">
        <v>460</v>
      </c>
      <c r="AV1466" s="4" t="s">
        <v>701</v>
      </c>
      <c r="AW1466" s="4" t="s">
        <v>1259</v>
      </c>
      <c r="AX1466" s="4"/>
      <c r="AY1466" s="4"/>
      <c r="AZ1466" s="4"/>
      <c r="BA1466" s="4"/>
      <c r="BB1466" s="4"/>
      <c r="BC1466" s="4">
        <v>40</v>
      </c>
      <c r="BD1466" t="str">
        <f>IF(AND(ADHOC!$G$15="",ADHOC!$S$4=""),"",IF(ADHOC!$G$15&lt;&gt;"",IF(ADHOC!$G$15=LEFT(Domein!$AS1466,LEN(ADHOC!$G$15)),MAX(Domein!BD$1:'Domein'!BD1465)+1,""),IF(ADHOC!$S$4=LEFT(Domein!$AS1466,LEN(ADHOC!$S$4)),MAX(Domein!BD$1:'Domein'!BD1465)+1,"")))</f>
        <v/>
      </c>
      <c r="BE1466" t="str">
        <f t="shared" si="22"/>
        <v/>
      </c>
    </row>
    <row r="1467" spans="45:57" x14ac:dyDescent="0.2">
      <c r="AS1467" s="4" t="s">
        <v>35107</v>
      </c>
      <c r="AT1467" s="4" t="s">
        <v>35108</v>
      </c>
      <c r="AU1467" s="4" t="s">
        <v>460</v>
      </c>
      <c r="AV1467" s="4" t="s">
        <v>701</v>
      </c>
      <c r="AW1467" s="4" t="s">
        <v>1259</v>
      </c>
      <c r="AX1467" s="4"/>
      <c r="AY1467" s="4"/>
      <c r="AZ1467" s="4"/>
      <c r="BA1467" s="4"/>
      <c r="BB1467" s="4"/>
      <c r="BC1467" s="4">
        <v>40</v>
      </c>
      <c r="BD1467" t="str">
        <f>IF(AND(ADHOC!$G$15="",ADHOC!$S$4=""),"",IF(ADHOC!$G$15&lt;&gt;"",IF(ADHOC!$G$15=LEFT(Domein!$AS1467,LEN(ADHOC!$G$15)),MAX(Domein!BD$1:'Domein'!BD1466)+1,""),IF(ADHOC!$S$4=LEFT(Domein!$AS1467,LEN(ADHOC!$S$4)),MAX(Domein!BD$1:'Domein'!BD1466)+1,"")))</f>
        <v/>
      </c>
      <c r="BE1467" t="str">
        <f t="shared" si="22"/>
        <v/>
      </c>
    </row>
    <row r="1468" spans="45:57" x14ac:dyDescent="0.2">
      <c r="AS1468" s="4" t="s">
        <v>35109</v>
      </c>
      <c r="AT1468" s="4" t="s">
        <v>35110</v>
      </c>
      <c r="AU1468" s="4" t="s">
        <v>460</v>
      </c>
      <c r="AV1468" s="4" t="s">
        <v>701</v>
      </c>
      <c r="AW1468" s="4" t="s">
        <v>1259</v>
      </c>
      <c r="AX1468" s="4"/>
      <c r="AY1468" s="4"/>
      <c r="AZ1468" s="4"/>
      <c r="BA1468" s="4"/>
      <c r="BB1468" s="4"/>
      <c r="BC1468" s="4">
        <v>40</v>
      </c>
      <c r="BD1468" t="str">
        <f>IF(AND(ADHOC!$G$15="",ADHOC!$S$4=""),"",IF(ADHOC!$G$15&lt;&gt;"",IF(ADHOC!$G$15=LEFT(Domein!$AS1468,LEN(ADHOC!$G$15)),MAX(Domein!BD$1:'Domein'!BD1467)+1,""),IF(ADHOC!$S$4=LEFT(Domein!$AS1468,LEN(ADHOC!$S$4)),MAX(Domein!BD$1:'Domein'!BD1467)+1,"")))</f>
        <v/>
      </c>
      <c r="BE1468" t="str">
        <f t="shared" si="22"/>
        <v/>
      </c>
    </row>
    <row r="1469" spans="45:57" x14ac:dyDescent="0.2">
      <c r="AS1469" s="4" t="s">
        <v>35111</v>
      </c>
      <c r="AT1469" s="4" t="s">
        <v>35112</v>
      </c>
      <c r="AU1469" s="4" t="s">
        <v>460</v>
      </c>
      <c r="AV1469" s="4" t="s">
        <v>701</v>
      </c>
      <c r="AW1469" s="4" t="s">
        <v>1259</v>
      </c>
      <c r="AX1469" s="4"/>
      <c r="AY1469" s="4"/>
      <c r="AZ1469" s="4"/>
      <c r="BA1469" s="4"/>
      <c r="BB1469" s="4"/>
      <c r="BC1469" s="4">
        <v>40</v>
      </c>
      <c r="BD1469" t="str">
        <f>IF(AND(ADHOC!$G$15="",ADHOC!$S$4=""),"",IF(ADHOC!$G$15&lt;&gt;"",IF(ADHOC!$G$15=LEFT(Domein!$AS1469,LEN(ADHOC!$G$15)),MAX(Domein!BD$1:'Domein'!BD1468)+1,""),IF(ADHOC!$S$4=LEFT(Domein!$AS1469,LEN(ADHOC!$S$4)),MAX(Domein!BD$1:'Domein'!BD1468)+1,"")))</f>
        <v/>
      </c>
      <c r="BE1469" t="str">
        <f t="shared" si="22"/>
        <v/>
      </c>
    </row>
    <row r="1470" spans="45:57" x14ac:dyDescent="0.2">
      <c r="AS1470" s="4" t="s">
        <v>35113</v>
      </c>
      <c r="AT1470" s="4" t="s">
        <v>35114</v>
      </c>
      <c r="AU1470" s="4" t="s">
        <v>460</v>
      </c>
      <c r="AV1470" s="4" t="s">
        <v>701</v>
      </c>
      <c r="AW1470" s="4" t="s">
        <v>1259</v>
      </c>
      <c r="AX1470" s="4"/>
      <c r="AY1470" s="4"/>
      <c r="AZ1470" s="4"/>
      <c r="BA1470" s="4"/>
      <c r="BB1470" s="4"/>
      <c r="BC1470" s="4">
        <v>40</v>
      </c>
      <c r="BD1470" t="str">
        <f>IF(AND(ADHOC!$G$15="",ADHOC!$S$4=""),"",IF(ADHOC!$G$15&lt;&gt;"",IF(ADHOC!$G$15=LEFT(Domein!$AS1470,LEN(ADHOC!$G$15)),MAX(Domein!BD$1:'Domein'!BD1469)+1,""),IF(ADHOC!$S$4=LEFT(Domein!$AS1470,LEN(ADHOC!$S$4)),MAX(Domein!BD$1:'Domein'!BD1469)+1,"")))</f>
        <v/>
      </c>
      <c r="BE1470" t="str">
        <f t="shared" si="22"/>
        <v/>
      </c>
    </row>
    <row r="1471" spans="45:57" x14ac:dyDescent="0.2">
      <c r="AS1471" s="4" t="s">
        <v>35115</v>
      </c>
      <c r="AT1471" s="4" t="s">
        <v>35116</v>
      </c>
      <c r="AU1471" s="4" t="s">
        <v>460</v>
      </c>
      <c r="AV1471" s="4" t="s">
        <v>701</v>
      </c>
      <c r="AW1471" s="4" t="s">
        <v>1259</v>
      </c>
      <c r="AX1471" s="4"/>
      <c r="AY1471" s="4"/>
      <c r="AZ1471" s="4"/>
      <c r="BA1471" s="4"/>
      <c r="BB1471" s="4"/>
      <c r="BC1471" s="4">
        <v>40</v>
      </c>
      <c r="BD1471" t="str">
        <f>IF(AND(ADHOC!$G$15="",ADHOC!$S$4=""),"",IF(ADHOC!$G$15&lt;&gt;"",IF(ADHOC!$G$15=LEFT(Domein!$AS1471,LEN(ADHOC!$G$15)),MAX(Domein!BD$1:'Domein'!BD1470)+1,""),IF(ADHOC!$S$4=LEFT(Domein!$AS1471,LEN(ADHOC!$S$4)),MAX(Domein!BD$1:'Domein'!BD1470)+1,"")))</f>
        <v/>
      </c>
      <c r="BE1471" t="str">
        <f t="shared" si="22"/>
        <v/>
      </c>
    </row>
    <row r="1472" spans="45:57" x14ac:dyDescent="0.2">
      <c r="AS1472" s="4" t="s">
        <v>35117</v>
      </c>
      <c r="AT1472" s="4" t="s">
        <v>35118</v>
      </c>
      <c r="AU1472" s="4" t="s">
        <v>460</v>
      </c>
      <c r="AV1472" s="4" t="s">
        <v>701</v>
      </c>
      <c r="AW1472" s="4" t="s">
        <v>1259</v>
      </c>
      <c r="AX1472" s="4"/>
      <c r="AY1472" s="4"/>
      <c r="AZ1472" s="4"/>
      <c r="BA1472" s="4"/>
      <c r="BB1472" s="4"/>
      <c r="BC1472" s="4">
        <v>40</v>
      </c>
      <c r="BD1472" t="str">
        <f>IF(AND(ADHOC!$G$15="",ADHOC!$S$4=""),"",IF(ADHOC!$G$15&lt;&gt;"",IF(ADHOC!$G$15=LEFT(Domein!$AS1472,LEN(ADHOC!$G$15)),MAX(Domein!BD$1:'Domein'!BD1471)+1,""),IF(ADHOC!$S$4=LEFT(Domein!$AS1472,LEN(ADHOC!$S$4)),MAX(Domein!BD$1:'Domein'!BD1471)+1,"")))</f>
        <v/>
      </c>
      <c r="BE1472" t="str">
        <f t="shared" si="22"/>
        <v/>
      </c>
    </row>
    <row r="1473" spans="45:57" x14ac:dyDescent="0.2">
      <c r="AS1473" s="4" t="s">
        <v>35119</v>
      </c>
      <c r="AT1473" s="4" t="s">
        <v>35120</v>
      </c>
      <c r="AU1473" s="4" t="s">
        <v>460</v>
      </c>
      <c r="AV1473" s="4" t="s">
        <v>701</v>
      </c>
      <c r="AW1473" s="4" t="s">
        <v>1259</v>
      </c>
      <c r="AX1473" s="4"/>
      <c r="AY1473" s="4"/>
      <c r="AZ1473" s="4"/>
      <c r="BA1473" s="4"/>
      <c r="BB1473" s="4"/>
      <c r="BC1473" s="4">
        <v>40</v>
      </c>
      <c r="BD1473" t="str">
        <f>IF(AND(ADHOC!$G$15="",ADHOC!$S$4=""),"",IF(ADHOC!$G$15&lt;&gt;"",IF(ADHOC!$G$15=LEFT(Domein!$AS1473,LEN(ADHOC!$G$15)),MAX(Domein!BD$1:'Domein'!BD1472)+1,""),IF(ADHOC!$S$4=LEFT(Domein!$AS1473,LEN(ADHOC!$S$4)),MAX(Domein!BD$1:'Domein'!BD1472)+1,"")))</f>
        <v/>
      </c>
      <c r="BE1473" t="str">
        <f t="shared" si="22"/>
        <v/>
      </c>
    </row>
    <row r="1474" spans="45:57" x14ac:dyDescent="0.2">
      <c r="AS1474" s="4" t="s">
        <v>35121</v>
      </c>
      <c r="AT1474" s="4" t="s">
        <v>35122</v>
      </c>
      <c r="AU1474" s="4" t="s">
        <v>460</v>
      </c>
      <c r="AV1474" s="4" t="s">
        <v>701</v>
      </c>
      <c r="AW1474" s="4" t="s">
        <v>1259</v>
      </c>
      <c r="AX1474" s="4"/>
      <c r="AY1474" s="4"/>
      <c r="AZ1474" s="4"/>
      <c r="BA1474" s="4"/>
      <c r="BB1474" s="4"/>
      <c r="BC1474" s="4">
        <v>40</v>
      </c>
      <c r="BD1474" t="str">
        <f>IF(AND(ADHOC!$G$15="",ADHOC!$S$4=""),"",IF(ADHOC!$G$15&lt;&gt;"",IF(ADHOC!$G$15=LEFT(Domein!$AS1474,LEN(ADHOC!$G$15)),MAX(Domein!BD$1:'Domein'!BD1473)+1,""),IF(ADHOC!$S$4=LEFT(Domein!$AS1474,LEN(ADHOC!$S$4)),MAX(Domein!BD$1:'Domein'!BD1473)+1,"")))</f>
        <v/>
      </c>
      <c r="BE1474" t="str">
        <f t="shared" si="22"/>
        <v/>
      </c>
    </row>
    <row r="1475" spans="45:57" x14ac:dyDescent="0.2">
      <c r="AS1475" s="4" t="s">
        <v>35123</v>
      </c>
      <c r="AT1475" s="4" t="s">
        <v>35124</v>
      </c>
      <c r="AU1475" s="4" t="s">
        <v>460</v>
      </c>
      <c r="AV1475" s="4" t="s">
        <v>701</v>
      </c>
      <c r="AW1475" s="4" t="s">
        <v>1259</v>
      </c>
      <c r="AX1475" s="4"/>
      <c r="AY1475" s="4"/>
      <c r="AZ1475" s="4"/>
      <c r="BA1475" s="4"/>
      <c r="BB1475" s="4"/>
      <c r="BC1475" s="4">
        <v>40</v>
      </c>
      <c r="BD1475" t="str">
        <f>IF(AND(ADHOC!$G$15="",ADHOC!$S$4=""),"",IF(ADHOC!$G$15&lt;&gt;"",IF(ADHOC!$G$15=LEFT(Domein!$AS1475,LEN(ADHOC!$G$15)),MAX(Domein!BD$1:'Domein'!BD1474)+1,""),IF(ADHOC!$S$4=LEFT(Domein!$AS1475,LEN(ADHOC!$S$4)),MAX(Domein!BD$1:'Domein'!BD1474)+1,"")))</f>
        <v/>
      </c>
      <c r="BE1475" t="str">
        <f t="shared" ref="BE1475:BE1538" si="23">IFERROR(INDEX($AS$2:$AS$11500,MATCH(ROW()-ROW($BE$1),$BD$2:$BD$11500,0)),"")</f>
        <v/>
      </c>
    </row>
    <row r="1476" spans="45:57" x14ac:dyDescent="0.2">
      <c r="AS1476" s="4" t="s">
        <v>35125</v>
      </c>
      <c r="AT1476" s="4" t="s">
        <v>35126</v>
      </c>
      <c r="AU1476" s="4" t="s">
        <v>460</v>
      </c>
      <c r="AV1476" s="4" t="s">
        <v>701</v>
      </c>
      <c r="AW1476" s="4" t="s">
        <v>1259</v>
      </c>
      <c r="AX1476" s="4"/>
      <c r="AY1476" s="4"/>
      <c r="AZ1476" s="4"/>
      <c r="BA1476" s="4"/>
      <c r="BB1476" s="4"/>
      <c r="BC1476" s="4">
        <v>40</v>
      </c>
      <c r="BD1476" t="str">
        <f>IF(AND(ADHOC!$G$15="",ADHOC!$S$4=""),"",IF(ADHOC!$G$15&lt;&gt;"",IF(ADHOC!$G$15=LEFT(Domein!$AS1476,LEN(ADHOC!$G$15)),MAX(Domein!BD$1:'Domein'!BD1475)+1,""),IF(ADHOC!$S$4=LEFT(Domein!$AS1476,LEN(ADHOC!$S$4)),MAX(Domein!BD$1:'Domein'!BD1475)+1,"")))</f>
        <v/>
      </c>
      <c r="BE1476" t="str">
        <f t="shared" si="23"/>
        <v/>
      </c>
    </row>
    <row r="1477" spans="45:57" x14ac:dyDescent="0.2">
      <c r="AS1477" s="4" t="s">
        <v>35127</v>
      </c>
      <c r="AT1477" s="4" t="s">
        <v>35128</v>
      </c>
      <c r="AU1477" s="4" t="s">
        <v>460</v>
      </c>
      <c r="AV1477" s="4" t="s">
        <v>701</v>
      </c>
      <c r="AW1477" s="4" t="s">
        <v>1259</v>
      </c>
      <c r="AX1477" s="4"/>
      <c r="AY1477" s="4"/>
      <c r="AZ1477" s="4"/>
      <c r="BA1477" s="4"/>
      <c r="BB1477" s="4"/>
      <c r="BC1477" s="4">
        <v>40</v>
      </c>
      <c r="BD1477" t="str">
        <f>IF(AND(ADHOC!$G$15="",ADHOC!$S$4=""),"",IF(ADHOC!$G$15&lt;&gt;"",IF(ADHOC!$G$15=LEFT(Domein!$AS1477,LEN(ADHOC!$G$15)),MAX(Domein!BD$1:'Domein'!BD1476)+1,""),IF(ADHOC!$S$4=LEFT(Domein!$AS1477,LEN(ADHOC!$S$4)),MAX(Domein!BD$1:'Domein'!BD1476)+1,"")))</f>
        <v/>
      </c>
      <c r="BE1477" t="str">
        <f t="shared" si="23"/>
        <v/>
      </c>
    </row>
    <row r="1478" spans="45:57" x14ac:dyDescent="0.2">
      <c r="AS1478" s="4" t="s">
        <v>35129</v>
      </c>
      <c r="AT1478" s="4" t="s">
        <v>35130</v>
      </c>
      <c r="AU1478" s="4" t="s">
        <v>460</v>
      </c>
      <c r="AV1478" s="4" t="s">
        <v>701</v>
      </c>
      <c r="AW1478" s="4" t="s">
        <v>1259</v>
      </c>
      <c r="AX1478" s="4"/>
      <c r="AY1478" s="4"/>
      <c r="AZ1478" s="4"/>
      <c r="BA1478" s="4"/>
      <c r="BB1478" s="4"/>
      <c r="BC1478" s="4">
        <v>40</v>
      </c>
      <c r="BD1478" t="str">
        <f>IF(AND(ADHOC!$G$15="",ADHOC!$S$4=""),"",IF(ADHOC!$G$15&lt;&gt;"",IF(ADHOC!$G$15=LEFT(Domein!$AS1478,LEN(ADHOC!$G$15)),MAX(Domein!BD$1:'Domein'!BD1477)+1,""),IF(ADHOC!$S$4=LEFT(Domein!$AS1478,LEN(ADHOC!$S$4)),MAX(Domein!BD$1:'Domein'!BD1477)+1,"")))</f>
        <v/>
      </c>
      <c r="BE1478" t="str">
        <f t="shared" si="23"/>
        <v/>
      </c>
    </row>
    <row r="1479" spans="45:57" x14ac:dyDescent="0.2">
      <c r="AS1479" s="4" t="s">
        <v>35131</v>
      </c>
      <c r="AT1479" s="4" t="s">
        <v>35132</v>
      </c>
      <c r="AU1479" s="4" t="s">
        <v>460</v>
      </c>
      <c r="AV1479" s="4" t="s">
        <v>701</v>
      </c>
      <c r="AW1479" s="4" t="s">
        <v>1259</v>
      </c>
      <c r="AX1479" s="4"/>
      <c r="AY1479" s="4"/>
      <c r="AZ1479" s="4"/>
      <c r="BA1479" s="4"/>
      <c r="BB1479" s="4"/>
      <c r="BC1479" s="4">
        <v>40</v>
      </c>
      <c r="BD1479" t="str">
        <f>IF(AND(ADHOC!$G$15="",ADHOC!$S$4=""),"",IF(ADHOC!$G$15&lt;&gt;"",IF(ADHOC!$G$15=LEFT(Domein!$AS1479,LEN(ADHOC!$G$15)),MAX(Domein!BD$1:'Domein'!BD1478)+1,""),IF(ADHOC!$S$4=LEFT(Domein!$AS1479,LEN(ADHOC!$S$4)),MAX(Domein!BD$1:'Domein'!BD1478)+1,"")))</f>
        <v/>
      </c>
      <c r="BE1479" t="str">
        <f t="shared" si="23"/>
        <v/>
      </c>
    </row>
    <row r="1480" spans="45:57" x14ac:dyDescent="0.2">
      <c r="AS1480" s="4" t="s">
        <v>35133</v>
      </c>
      <c r="AT1480" s="4" t="s">
        <v>35134</v>
      </c>
      <c r="AU1480" s="4" t="s">
        <v>460</v>
      </c>
      <c r="AV1480" s="4" t="s">
        <v>701</v>
      </c>
      <c r="AW1480" s="4" t="s">
        <v>1259</v>
      </c>
      <c r="AX1480" s="4"/>
      <c r="AY1480" s="4"/>
      <c r="AZ1480" s="4"/>
      <c r="BA1480" s="4"/>
      <c r="BB1480" s="4"/>
      <c r="BC1480" s="4">
        <v>40</v>
      </c>
      <c r="BD1480" t="str">
        <f>IF(AND(ADHOC!$G$15="",ADHOC!$S$4=""),"",IF(ADHOC!$G$15&lt;&gt;"",IF(ADHOC!$G$15=LEFT(Domein!$AS1480,LEN(ADHOC!$G$15)),MAX(Domein!BD$1:'Domein'!BD1479)+1,""),IF(ADHOC!$S$4=LEFT(Domein!$AS1480,LEN(ADHOC!$S$4)),MAX(Domein!BD$1:'Domein'!BD1479)+1,"")))</f>
        <v/>
      </c>
      <c r="BE1480" t="str">
        <f t="shared" si="23"/>
        <v/>
      </c>
    </row>
    <row r="1481" spans="45:57" x14ac:dyDescent="0.2">
      <c r="AS1481" s="4" t="s">
        <v>35135</v>
      </c>
      <c r="AT1481" s="4" t="s">
        <v>35136</v>
      </c>
      <c r="AU1481" s="4" t="s">
        <v>460</v>
      </c>
      <c r="AV1481" s="4" t="s">
        <v>701</v>
      </c>
      <c r="AW1481" s="4" t="s">
        <v>1259</v>
      </c>
      <c r="AX1481" s="4"/>
      <c r="AY1481" s="4"/>
      <c r="AZ1481" s="4"/>
      <c r="BA1481" s="4"/>
      <c r="BB1481" s="4"/>
      <c r="BC1481" s="4">
        <v>40</v>
      </c>
      <c r="BD1481" t="str">
        <f>IF(AND(ADHOC!$G$15="",ADHOC!$S$4=""),"",IF(ADHOC!$G$15&lt;&gt;"",IF(ADHOC!$G$15=LEFT(Domein!$AS1481,LEN(ADHOC!$G$15)),MAX(Domein!BD$1:'Domein'!BD1480)+1,""),IF(ADHOC!$S$4=LEFT(Domein!$AS1481,LEN(ADHOC!$S$4)),MAX(Domein!BD$1:'Domein'!BD1480)+1,"")))</f>
        <v/>
      </c>
      <c r="BE1481" t="str">
        <f t="shared" si="23"/>
        <v/>
      </c>
    </row>
    <row r="1482" spans="45:57" x14ac:dyDescent="0.2">
      <c r="AS1482" s="4" t="s">
        <v>35137</v>
      </c>
      <c r="AT1482" s="4" t="s">
        <v>35138</v>
      </c>
      <c r="AU1482" s="4" t="s">
        <v>460</v>
      </c>
      <c r="AV1482" s="4" t="s">
        <v>701</v>
      </c>
      <c r="AW1482" s="4" t="s">
        <v>1259</v>
      </c>
      <c r="AX1482" s="4"/>
      <c r="AY1482" s="4"/>
      <c r="AZ1482" s="4"/>
      <c r="BA1482" s="4"/>
      <c r="BB1482" s="4"/>
      <c r="BC1482" s="4">
        <v>40</v>
      </c>
      <c r="BD1482" t="str">
        <f>IF(AND(ADHOC!$G$15="",ADHOC!$S$4=""),"",IF(ADHOC!$G$15&lt;&gt;"",IF(ADHOC!$G$15=LEFT(Domein!$AS1482,LEN(ADHOC!$G$15)),MAX(Domein!BD$1:'Domein'!BD1481)+1,""),IF(ADHOC!$S$4=LEFT(Domein!$AS1482,LEN(ADHOC!$S$4)),MAX(Domein!BD$1:'Domein'!BD1481)+1,"")))</f>
        <v/>
      </c>
      <c r="BE1482" t="str">
        <f t="shared" si="23"/>
        <v/>
      </c>
    </row>
    <row r="1483" spans="45:57" x14ac:dyDescent="0.2">
      <c r="AS1483" s="4" t="s">
        <v>35139</v>
      </c>
      <c r="AT1483" s="4" t="s">
        <v>35140</v>
      </c>
      <c r="AU1483" s="4" t="s">
        <v>460</v>
      </c>
      <c r="AV1483" s="4" t="s">
        <v>701</v>
      </c>
      <c r="AW1483" s="4" t="s">
        <v>1259</v>
      </c>
      <c r="AX1483" s="4"/>
      <c r="AY1483" s="4"/>
      <c r="AZ1483" s="4"/>
      <c r="BA1483" s="4"/>
      <c r="BB1483" s="4"/>
      <c r="BC1483" s="4">
        <v>40</v>
      </c>
      <c r="BD1483" t="str">
        <f>IF(AND(ADHOC!$G$15="",ADHOC!$S$4=""),"",IF(ADHOC!$G$15&lt;&gt;"",IF(ADHOC!$G$15=LEFT(Domein!$AS1483,LEN(ADHOC!$G$15)),MAX(Domein!BD$1:'Domein'!BD1482)+1,""),IF(ADHOC!$S$4=LEFT(Domein!$AS1483,LEN(ADHOC!$S$4)),MAX(Domein!BD$1:'Domein'!BD1482)+1,"")))</f>
        <v/>
      </c>
      <c r="BE1483" t="str">
        <f t="shared" si="23"/>
        <v/>
      </c>
    </row>
    <row r="1484" spans="45:57" x14ac:dyDescent="0.2">
      <c r="AS1484" s="4" t="s">
        <v>35141</v>
      </c>
      <c r="AT1484" s="4" t="s">
        <v>35142</v>
      </c>
      <c r="AU1484" s="4" t="s">
        <v>460</v>
      </c>
      <c r="AV1484" s="4" t="s">
        <v>701</v>
      </c>
      <c r="AW1484" s="4" t="s">
        <v>1259</v>
      </c>
      <c r="AX1484" s="4"/>
      <c r="AY1484" s="4"/>
      <c r="AZ1484" s="4"/>
      <c r="BA1484" s="4"/>
      <c r="BB1484" s="4"/>
      <c r="BC1484" s="4">
        <v>40</v>
      </c>
      <c r="BD1484" t="str">
        <f>IF(AND(ADHOC!$G$15="",ADHOC!$S$4=""),"",IF(ADHOC!$G$15&lt;&gt;"",IF(ADHOC!$G$15=LEFT(Domein!$AS1484,LEN(ADHOC!$G$15)),MAX(Domein!BD$1:'Domein'!BD1483)+1,""),IF(ADHOC!$S$4=LEFT(Domein!$AS1484,LEN(ADHOC!$S$4)),MAX(Domein!BD$1:'Domein'!BD1483)+1,"")))</f>
        <v/>
      </c>
      <c r="BE1484" t="str">
        <f t="shared" si="23"/>
        <v/>
      </c>
    </row>
    <row r="1485" spans="45:57" x14ac:dyDescent="0.2">
      <c r="AS1485" s="4" t="s">
        <v>35143</v>
      </c>
      <c r="AT1485" s="4" t="s">
        <v>35144</v>
      </c>
      <c r="AU1485" s="4" t="s">
        <v>460</v>
      </c>
      <c r="AV1485" s="4" t="s">
        <v>701</v>
      </c>
      <c r="AW1485" s="4" t="s">
        <v>1259</v>
      </c>
      <c r="AX1485" s="4"/>
      <c r="AY1485" s="4"/>
      <c r="AZ1485" s="4"/>
      <c r="BA1485" s="4"/>
      <c r="BB1485" s="4"/>
      <c r="BC1485" s="4">
        <v>40</v>
      </c>
      <c r="BD1485" t="str">
        <f>IF(AND(ADHOC!$G$15="",ADHOC!$S$4=""),"",IF(ADHOC!$G$15&lt;&gt;"",IF(ADHOC!$G$15=LEFT(Domein!$AS1485,LEN(ADHOC!$G$15)),MAX(Domein!BD$1:'Domein'!BD1484)+1,""),IF(ADHOC!$S$4=LEFT(Domein!$AS1485,LEN(ADHOC!$S$4)),MAX(Domein!BD$1:'Domein'!BD1484)+1,"")))</f>
        <v/>
      </c>
      <c r="BE1485" t="str">
        <f t="shared" si="23"/>
        <v/>
      </c>
    </row>
    <row r="1486" spans="45:57" x14ac:dyDescent="0.2">
      <c r="AS1486" s="4" t="s">
        <v>35145</v>
      </c>
      <c r="AT1486" s="4" t="s">
        <v>35146</v>
      </c>
      <c r="AU1486" s="4" t="s">
        <v>460</v>
      </c>
      <c r="AV1486" s="4" t="s">
        <v>701</v>
      </c>
      <c r="AW1486" s="4" t="s">
        <v>1259</v>
      </c>
      <c r="AX1486" s="4"/>
      <c r="AY1486" s="4"/>
      <c r="AZ1486" s="4"/>
      <c r="BA1486" s="4"/>
      <c r="BB1486" s="4"/>
      <c r="BC1486" s="4">
        <v>40</v>
      </c>
      <c r="BD1486" t="str">
        <f>IF(AND(ADHOC!$G$15="",ADHOC!$S$4=""),"",IF(ADHOC!$G$15&lt;&gt;"",IF(ADHOC!$G$15=LEFT(Domein!$AS1486,LEN(ADHOC!$G$15)),MAX(Domein!BD$1:'Domein'!BD1485)+1,""),IF(ADHOC!$S$4=LEFT(Domein!$AS1486,LEN(ADHOC!$S$4)),MAX(Domein!BD$1:'Domein'!BD1485)+1,"")))</f>
        <v/>
      </c>
      <c r="BE1486" t="str">
        <f t="shared" si="23"/>
        <v/>
      </c>
    </row>
    <row r="1487" spans="45:57" x14ac:dyDescent="0.2">
      <c r="AS1487" s="4" t="s">
        <v>35147</v>
      </c>
      <c r="AT1487" s="4" t="s">
        <v>35148</v>
      </c>
      <c r="AU1487" s="4" t="s">
        <v>460</v>
      </c>
      <c r="AV1487" s="4" t="s">
        <v>701</v>
      </c>
      <c r="AW1487" s="4" t="s">
        <v>1259</v>
      </c>
      <c r="AX1487" s="4"/>
      <c r="AY1487" s="4"/>
      <c r="AZ1487" s="4"/>
      <c r="BA1487" s="4"/>
      <c r="BB1487" s="4"/>
      <c r="BC1487" s="4">
        <v>40</v>
      </c>
      <c r="BD1487" t="str">
        <f>IF(AND(ADHOC!$G$15="",ADHOC!$S$4=""),"",IF(ADHOC!$G$15&lt;&gt;"",IF(ADHOC!$G$15=LEFT(Domein!$AS1487,LEN(ADHOC!$G$15)),MAX(Domein!BD$1:'Domein'!BD1486)+1,""),IF(ADHOC!$S$4=LEFT(Domein!$AS1487,LEN(ADHOC!$S$4)),MAX(Domein!BD$1:'Domein'!BD1486)+1,"")))</f>
        <v/>
      </c>
      <c r="BE1487" t="str">
        <f t="shared" si="23"/>
        <v/>
      </c>
    </row>
    <row r="1488" spans="45:57" x14ac:dyDescent="0.2">
      <c r="AS1488" s="4" t="s">
        <v>35149</v>
      </c>
      <c r="AT1488" s="4" t="s">
        <v>35150</v>
      </c>
      <c r="AU1488" s="4" t="s">
        <v>460</v>
      </c>
      <c r="AV1488" s="4" t="s">
        <v>701</v>
      </c>
      <c r="AW1488" s="4" t="s">
        <v>1259</v>
      </c>
      <c r="AX1488" s="4"/>
      <c r="AY1488" s="4"/>
      <c r="AZ1488" s="4"/>
      <c r="BA1488" s="4"/>
      <c r="BB1488" s="4"/>
      <c r="BC1488" s="4">
        <v>40</v>
      </c>
      <c r="BD1488" t="str">
        <f>IF(AND(ADHOC!$G$15="",ADHOC!$S$4=""),"",IF(ADHOC!$G$15&lt;&gt;"",IF(ADHOC!$G$15=LEFT(Domein!$AS1488,LEN(ADHOC!$G$15)),MAX(Domein!BD$1:'Domein'!BD1487)+1,""),IF(ADHOC!$S$4=LEFT(Domein!$AS1488,LEN(ADHOC!$S$4)),MAX(Domein!BD$1:'Domein'!BD1487)+1,"")))</f>
        <v/>
      </c>
      <c r="BE1488" t="str">
        <f t="shared" si="23"/>
        <v/>
      </c>
    </row>
    <row r="1489" spans="45:57" x14ac:dyDescent="0.2">
      <c r="AS1489" s="4" t="s">
        <v>35151</v>
      </c>
      <c r="AT1489" s="4" t="s">
        <v>35152</v>
      </c>
      <c r="AU1489" s="4" t="s">
        <v>460</v>
      </c>
      <c r="AV1489" s="4" t="s">
        <v>701</v>
      </c>
      <c r="AW1489" s="4" t="s">
        <v>1259</v>
      </c>
      <c r="AX1489" s="4"/>
      <c r="AY1489" s="4"/>
      <c r="AZ1489" s="4"/>
      <c r="BA1489" s="4"/>
      <c r="BB1489" s="4"/>
      <c r="BC1489" s="4">
        <v>40</v>
      </c>
      <c r="BD1489" t="str">
        <f>IF(AND(ADHOC!$G$15="",ADHOC!$S$4=""),"",IF(ADHOC!$G$15&lt;&gt;"",IF(ADHOC!$G$15=LEFT(Domein!$AS1489,LEN(ADHOC!$G$15)),MAX(Domein!BD$1:'Domein'!BD1488)+1,""),IF(ADHOC!$S$4=LEFT(Domein!$AS1489,LEN(ADHOC!$S$4)),MAX(Domein!BD$1:'Domein'!BD1488)+1,"")))</f>
        <v/>
      </c>
      <c r="BE1489" t="str">
        <f t="shared" si="23"/>
        <v/>
      </c>
    </row>
    <row r="1490" spans="45:57" x14ac:dyDescent="0.2">
      <c r="AS1490" s="4" t="s">
        <v>35153</v>
      </c>
      <c r="AT1490" s="4" t="s">
        <v>35154</v>
      </c>
      <c r="AU1490" s="4" t="s">
        <v>460</v>
      </c>
      <c r="AV1490" s="4" t="s">
        <v>701</v>
      </c>
      <c r="AW1490" s="4" t="s">
        <v>1259</v>
      </c>
      <c r="AX1490" s="4"/>
      <c r="AY1490" s="4"/>
      <c r="AZ1490" s="4"/>
      <c r="BA1490" s="4"/>
      <c r="BB1490" s="4"/>
      <c r="BC1490" s="4">
        <v>40</v>
      </c>
      <c r="BD1490" t="str">
        <f>IF(AND(ADHOC!$G$15="",ADHOC!$S$4=""),"",IF(ADHOC!$G$15&lt;&gt;"",IF(ADHOC!$G$15=LEFT(Domein!$AS1490,LEN(ADHOC!$G$15)),MAX(Domein!BD$1:'Domein'!BD1489)+1,""),IF(ADHOC!$S$4=LEFT(Domein!$AS1490,LEN(ADHOC!$S$4)),MAX(Domein!BD$1:'Domein'!BD1489)+1,"")))</f>
        <v/>
      </c>
      <c r="BE1490" t="str">
        <f t="shared" si="23"/>
        <v/>
      </c>
    </row>
    <row r="1491" spans="45:57" x14ac:dyDescent="0.2">
      <c r="AS1491" s="4" t="s">
        <v>35155</v>
      </c>
      <c r="AT1491" s="4" t="s">
        <v>35156</v>
      </c>
      <c r="AU1491" s="4" t="s">
        <v>460</v>
      </c>
      <c r="AV1491" s="4" t="s">
        <v>701</v>
      </c>
      <c r="AW1491" s="4" t="s">
        <v>1259</v>
      </c>
      <c r="AX1491" s="4"/>
      <c r="AY1491" s="4"/>
      <c r="AZ1491" s="4"/>
      <c r="BA1491" s="4"/>
      <c r="BB1491" s="4"/>
      <c r="BC1491" s="4">
        <v>40</v>
      </c>
      <c r="BD1491" t="str">
        <f>IF(AND(ADHOC!$G$15="",ADHOC!$S$4=""),"",IF(ADHOC!$G$15&lt;&gt;"",IF(ADHOC!$G$15=LEFT(Domein!$AS1491,LEN(ADHOC!$G$15)),MAX(Domein!BD$1:'Domein'!BD1490)+1,""),IF(ADHOC!$S$4=LEFT(Domein!$AS1491,LEN(ADHOC!$S$4)),MAX(Domein!BD$1:'Domein'!BD1490)+1,"")))</f>
        <v/>
      </c>
      <c r="BE1491" t="str">
        <f t="shared" si="23"/>
        <v/>
      </c>
    </row>
    <row r="1492" spans="45:57" x14ac:dyDescent="0.2">
      <c r="AS1492" s="4" t="s">
        <v>36136</v>
      </c>
      <c r="AT1492" s="4" t="s">
        <v>36137</v>
      </c>
      <c r="AU1492" s="4" t="s">
        <v>456</v>
      </c>
      <c r="AV1492" s="4" t="s">
        <v>701</v>
      </c>
      <c r="AW1492" s="4" t="s">
        <v>1259</v>
      </c>
      <c r="AX1492" s="4"/>
      <c r="AY1492" s="4"/>
      <c r="AZ1492" s="4"/>
      <c r="BA1492" s="4"/>
      <c r="BB1492" s="4"/>
      <c r="BC1492" s="4">
        <v>40</v>
      </c>
      <c r="BD1492" t="str">
        <f>IF(AND(ADHOC!$G$15="",ADHOC!$S$4=""),"",IF(ADHOC!$G$15&lt;&gt;"",IF(ADHOC!$G$15=LEFT(Domein!$AS1492,LEN(ADHOC!$G$15)),MAX(Domein!BD$1:'Domein'!BD1491)+1,""),IF(ADHOC!$S$4=LEFT(Domein!$AS1492,LEN(ADHOC!$S$4)),MAX(Domein!BD$1:'Domein'!BD1491)+1,"")))</f>
        <v/>
      </c>
      <c r="BE1492" t="str">
        <f t="shared" si="23"/>
        <v/>
      </c>
    </row>
    <row r="1493" spans="45:57" x14ac:dyDescent="0.2">
      <c r="AS1493" s="4" t="s">
        <v>36138</v>
      </c>
      <c r="AT1493" s="4" t="s">
        <v>36139</v>
      </c>
      <c r="AU1493" s="4" t="s">
        <v>456</v>
      </c>
      <c r="AV1493" s="4" t="s">
        <v>701</v>
      </c>
      <c r="AW1493" s="4" t="s">
        <v>1259</v>
      </c>
      <c r="AX1493" s="4"/>
      <c r="AY1493" s="4"/>
      <c r="AZ1493" s="4"/>
      <c r="BA1493" s="4"/>
      <c r="BB1493" s="4"/>
      <c r="BC1493" s="4">
        <v>40</v>
      </c>
      <c r="BD1493" t="str">
        <f>IF(AND(ADHOC!$G$15="",ADHOC!$S$4=""),"",IF(ADHOC!$G$15&lt;&gt;"",IF(ADHOC!$G$15=LEFT(Domein!$AS1493,LEN(ADHOC!$G$15)),MAX(Domein!BD$1:'Domein'!BD1492)+1,""),IF(ADHOC!$S$4=LEFT(Domein!$AS1493,LEN(ADHOC!$S$4)),MAX(Domein!BD$1:'Domein'!BD1492)+1,"")))</f>
        <v/>
      </c>
      <c r="BE1493" t="str">
        <f t="shared" si="23"/>
        <v/>
      </c>
    </row>
    <row r="1494" spans="45:57" x14ac:dyDescent="0.2">
      <c r="AS1494" s="4" t="s">
        <v>36140</v>
      </c>
      <c r="AT1494" s="4" t="s">
        <v>36141</v>
      </c>
      <c r="AU1494" s="4" t="s">
        <v>456</v>
      </c>
      <c r="AV1494" s="4" t="s">
        <v>701</v>
      </c>
      <c r="AW1494" s="4" t="s">
        <v>1259</v>
      </c>
      <c r="AX1494" s="4"/>
      <c r="AY1494" s="4"/>
      <c r="AZ1494" s="4"/>
      <c r="BA1494" s="4"/>
      <c r="BB1494" s="4"/>
      <c r="BC1494" s="4">
        <v>40</v>
      </c>
      <c r="BD1494" t="str">
        <f>IF(AND(ADHOC!$G$15="",ADHOC!$S$4=""),"",IF(ADHOC!$G$15&lt;&gt;"",IF(ADHOC!$G$15=LEFT(Domein!$AS1494,LEN(ADHOC!$G$15)),MAX(Domein!BD$1:'Domein'!BD1493)+1,""),IF(ADHOC!$S$4=LEFT(Domein!$AS1494,LEN(ADHOC!$S$4)),MAX(Domein!BD$1:'Domein'!BD1493)+1,"")))</f>
        <v/>
      </c>
      <c r="BE1494" t="str">
        <f t="shared" si="23"/>
        <v/>
      </c>
    </row>
    <row r="1495" spans="45:57" x14ac:dyDescent="0.2">
      <c r="AS1495" s="4" t="s">
        <v>36142</v>
      </c>
      <c r="AT1495" s="4" t="s">
        <v>36143</v>
      </c>
      <c r="AU1495" s="4" t="s">
        <v>456</v>
      </c>
      <c r="AV1495" s="4" t="s">
        <v>701</v>
      </c>
      <c r="AW1495" s="4" t="s">
        <v>1259</v>
      </c>
      <c r="AX1495" s="4"/>
      <c r="AY1495" s="4"/>
      <c r="AZ1495" s="4"/>
      <c r="BA1495" s="4"/>
      <c r="BB1495" s="4"/>
      <c r="BC1495" s="4">
        <v>40</v>
      </c>
      <c r="BD1495" t="str">
        <f>IF(AND(ADHOC!$G$15="",ADHOC!$S$4=""),"",IF(ADHOC!$G$15&lt;&gt;"",IF(ADHOC!$G$15=LEFT(Domein!$AS1495,LEN(ADHOC!$G$15)),MAX(Domein!BD$1:'Domein'!BD1494)+1,""),IF(ADHOC!$S$4=LEFT(Domein!$AS1495,LEN(ADHOC!$S$4)),MAX(Domein!BD$1:'Domein'!BD1494)+1,"")))</f>
        <v/>
      </c>
      <c r="BE1495" t="str">
        <f t="shared" si="23"/>
        <v/>
      </c>
    </row>
    <row r="1496" spans="45:57" x14ac:dyDescent="0.2">
      <c r="AS1496" s="4" t="s">
        <v>36144</v>
      </c>
      <c r="AT1496" s="4" t="s">
        <v>36145</v>
      </c>
      <c r="AU1496" s="4" t="s">
        <v>456</v>
      </c>
      <c r="AV1496" s="4" t="s">
        <v>701</v>
      </c>
      <c r="AW1496" s="4" t="s">
        <v>1259</v>
      </c>
      <c r="AX1496" s="4"/>
      <c r="AY1496" s="4"/>
      <c r="AZ1496" s="4"/>
      <c r="BA1496" s="4"/>
      <c r="BB1496" s="4"/>
      <c r="BC1496" s="4">
        <v>40</v>
      </c>
      <c r="BD1496" t="str">
        <f>IF(AND(ADHOC!$G$15="",ADHOC!$S$4=""),"",IF(ADHOC!$G$15&lt;&gt;"",IF(ADHOC!$G$15=LEFT(Domein!$AS1496,LEN(ADHOC!$G$15)),MAX(Domein!BD$1:'Domein'!BD1495)+1,""),IF(ADHOC!$S$4=LEFT(Domein!$AS1496,LEN(ADHOC!$S$4)),MAX(Domein!BD$1:'Domein'!BD1495)+1,"")))</f>
        <v/>
      </c>
      <c r="BE1496" t="str">
        <f t="shared" si="23"/>
        <v/>
      </c>
    </row>
    <row r="1497" spans="45:57" x14ac:dyDescent="0.2">
      <c r="AS1497" s="4" t="s">
        <v>35157</v>
      </c>
      <c r="AT1497" s="4" t="s">
        <v>35158</v>
      </c>
      <c r="AU1497" s="4" t="s">
        <v>460</v>
      </c>
      <c r="AV1497" s="4" t="s">
        <v>701</v>
      </c>
      <c r="AW1497" s="4" t="s">
        <v>1259</v>
      </c>
      <c r="AX1497" s="4"/>
      <c r="AY1497" s="4"/>
      <c r="AZ1497" s="4"/>
      <c r="BA1497" s="4"/>
      <c r="BB1497" s="4"/>
      <c r="BC1497" s="4">
        <v>40</v>
      </c>
      <c r="BD1497" t="str">
        <f>IF(AND(ADHOC!$G$15="",ADHOC!$S$4=""),"",IF(ADHOC!$G$15&lt;&gt;"",IF(ADHOC!$G$15=LEFT(Domein!$AS1497,LEN(ADHOC!$G$15)),MAX(Domein!BD$1:'Domein'!BD1496)+1,""),IF(ADHOC!$S$4=LEFT(Domein!$AS1497,LEN(ADHOC!$S$4)),MAX(Domein!BD$1:'Domein'!BD1496)+1,"")))</f>
        <v/>
      </c>
      <c r="BE1497" t="str">
        <f t="shared" si="23"/>
        <v/>
      </c>
    </row>
    <row r="1498" spans="45:57" x14ac:dyDescent="0.2">
      <c r="AS1498" s="4" t="s">
        <v>35159</v>
      </c>
      <c r="AT1498" s="4" t="s">
        <v>35160</v>
      </c>
      <c r="AU1498" s="4" t="s">
        <v>460</v>
      </c>
      <c r="AV1498" s="4" t="s">
        <v>701</v>
      </c>
      <c r="AW1498" s="4" t="s">
        <v>1259</v>
      </c>
      <c r="AX1498" s="4"/>
      <c r="AY1498" s="4"/>
      <c r="AZ1498" s="4"/>
      <c r="BA1498" s="4"/>
      <c r="BB1498" s="4"/>
      <c r="BC1498" s="4">
        <v>40</v>
      </c>
      <c r="BD1498" t="str">
        <f>IF(AND(ADHOC!$G$15="",ADHOC!$S$4=""),"",IF(ADHOC!$G$15&lt;&gt;"",IF(ADHOC!$G$15=LEFT(Domein!$AS1498,LEN(ADHOC!$G$15)),MAX(Domein!BD$1:'Domein'!BD1497)+1,""),IF(ADHOC!$S$4=LEFT(Domein!$AS1498,LEN(ADHOC!$S$4)),MAX(Domein!BD$1:'Domein'!BD1497)+1,"")))</f>
        <v/>
      </c>
      <c r="BE1498" t="str">
        <f t="shared" si="23"/>
        <v/>
      </c>
    </row>
    <row r="1499" spans="45:57" x14ac:dyDescent="0.2">
      <c r="AS1499" s="4" t="s">
        <v>35161</v>
      </c>
      <c r="AT1499" s="4" t="s">
        <v>35162</v>
      </c>
      <c r="AU1499" s="4" t="s">
        <v>460</v>
      </c>
      <c r="AV1499" s="4" t="s">
        <v>701</v>
      </c>
      <c r="AW1499" s="4" t="s">
        <v>1259</v>
      </c>
      <c r="AX1499" s="4"/>
      <c r="AY1499" s="4"/>
      <c r="AZ1499" s="4"/>
      <c r="BA1499" s="4"/>
      <c r="BB1499" s="4"/>
      <c r="BC1499" s="4">
        <v>40</v>
      </c>
      <c r="BD1499" t="str">
        <f>IF(AND(ADHOC!$G$15="",ADHOC!$S$4=""),"",IF(ADHOC!$G$15&lt;&gt;"",IF(ADHOC!$G$15=LEFT(Domein!$AS1499,LEN(ADHOC!$G$15)),MAX(Domein!BD$1:'Domein'!BD1498)+1,""),IF(ADHOC!$S$4=LEFT(Domein!$AS1499,LEN(ADHOC!$S$4)),MAX(Domein!BD$1:'Domein'!BD1498)+1,"")))</f>
        <v/>
      </c>
      <c r="BE1499" t="str">
        <f t="shared" si="23"/>
        <v/>
      </c>
    </row>
    <row r="1500" spans="45:57" x14ac:dyDescent="0.2">
      <c r="AS1500" s="4" t="s">
        <v>35163</v>
      </c>
      <c r="AT1500" s="4" t="s">
        <v>35164</v>
      </c>
      <c r="AU1500" s="4" t="s">
        <v>460</v>
      </c>
      <c r="AV1500" s="4" t="s">
        <v>701</v>
      </c>
      <c r="AW1500" s="4" t="s">
        <v>1259</v>
      </c>
      <c r="AX1500" s="4"/>
      <c r="AY1500" s="4"/>
      <c r="AZ1500" s="4"/>
      <c r="BA1500" s="4"/>
      <c r="BB1500" s="4"/>
      <c r="BC1500" s="4">
        <v>40</v>
      </c>
      <c r="BD1500" t="str">
        <f>IF(AND(ADHOC!$G$15="",ADHOC!$S$4=""),"",IF(ADHOC!$G$15&lt;&gt;"",IF(ADHOC!$G$15=LEFT(Domein!$AS1500,LEN(ADHOC!$G$15)),MAX(Domein!BD$1:'Domein'!BD1499)+1,""),IF(ADHOC!$S$4=LEFT(Domein!$AS1500,LEN(ADHOC!$S$4)),MAX(Domein!BD$1:'Domein'!BD1499)+1,"")))</f>
        <v/>
      </c>
      <c r="BE1500" t="str">
        <f t="shared" si="23"/>
        <v/>
      </c>
    </row>
    <row r="1501" spans="45:57" x14ac:dyDescent="0.2">
      <c r="AS1501" s="4" t="s">
        <v>35165</v>
      </c>
      <c r="AT1501" s="4" t="s">
        <v>35166</v>
      </c>
      <c r="AU1501" s="4" t="s">
        <v>460</v>
      </c>
      <c r="AV1501" s="4" t="s">
        <v>701</v>
      </c>
      <c r="AW1501" s="4" t="s">
        <v>1259</v>
      </c>
      <c r="AX1501" s="4"/>
      <c r="AY1501" s="4"/>
      <c r="AZ1501" s="4"/>
      <c r="BA1501" s="4"/>
      <c r="BB1501" s="4"/>
      <c r="BC1501" s="4">
        <v>40</v>
      </c>
      <c r="BD1501" t="str">
        <f>IF(AND(ADHOC!$G$15="",ADHOC!$S$4=""),"",IF(ADHOC!$G$15&lt;&gt;"",IF(ADHOC!$G$15=LEFT(Domein!$AS1501,LEN(ADHOC!$G$15)),MAX(Domein!BD$1:'Domein'!BD1500)+1,""),IF(ADHOC!$S$4=LEFT(Domein!$AS1501,LEN(ADHOC!$S$4)),MAX(Domein!BD$1:'Domein'!BD1500)+1,"")))</f>
        <v/>
      </c>
      <c r="BE1501" t="str">
        <f t="shared" si="23"/>
        <v/>
      </c>
    </row>
    <row r="1502" spans="45:57" x14ac:dyDescent="0.2">
      <c r="AS1502" s="4" t="s">
        <v>35167</v>
      </c>
      <c r="AT1502" s="4" t="s">
        <v>35168</v>
      </c>
      <c r="AU1502" s="4" t="s">
        <v>460</v>
      </c>
      <c r="AV1502" s="4" t="s">
        <v>701</v>
      </c>
      <c r="AW1502" s="4" t="s">
        <v>1259</v>
      </c>
      <c r="AX1502" s="4"/>
      <c r="AY1502" s="4"/>
      <c r="AZ1502" s="4"/>
      <c r="BA1502" s="4"/>
      <c r="BB1502" s="4"/>
      <c r="BC1502" s="4">
        <v>40</v>
      </c>
      <c r="BD1502" t="str">
        <f>IF(AND(ADHOC!$G$15="",ADHOC!$S$4=""),"",IF(ADHOC!$G$15&lt;&gt;"",IF(ADHOC!$G$15=LEFT(Domein!$AS1502,LEN(ADHOC!$G$15)),MAX(Domein!BD$1:'Domein'!BD1501)+1,""),IF(ADHOC!$S$4=LEFT(Domein!$AS1502,LEN(ADHOC!$S$4)),MAX(Domein!BD$1:'Domein'!BD1501)+1,"")))</f>
        <v/>
      </c>
      <c r="BE1502" t="str">
        <f t="shared" si="23"/>
        <v/>
      </c>
    </row>
    <row r="1503" spans="45:57" x14ac:dyDescent="0.2">
      <c r="AS1503" s="4" t="s">
        <v>35392</v>
      </c>
      <c r="AT1503" s="4" t="s">
        <v>35393</v>
      </c>
      <c r="AU1503" s="4" t="s">
        <v>460</v>
      </c>
      <c r="AV1503" s="4" t="s">
        <v>701</v>
      </c>
      <c r="AW1503" s="4" t="s">
        <v>1259</v>
      </c>
      <c r="AX1503" s="4"/>
      <c r="AY1503" s="4"/>
      <c r="AZ1503" s="4"/>
      <c r="BA1503" s="4"/>
      <c r="BB1503" s="4"/>
      <c r="BC1503" s="4">
        <v>40</v>
      </c>
      <c r="BD1503" t="str">
        <f>IF(AND(ADHOC!$G$15="",ADHOC!$S$4=""),"",IF(ADHOC!$G$15&lt;&gt;"",IF(ADHOC!$G$15=LEFT(Domein!$AS1503,LEN(ADHOC!$G$15)),MAX(Domein!BD$1:'Domein'!BD1502)+1,""),IF(ADHOC!$S$4=LEFT(Domein!$AS1503,LEN(ADHOC!$S$4)),MAX(Domein!BD$1:'Domein'!BD1502)+1,"")))</f>
        <v/>
      </c>
      <c r="BE1503" t="str">
        <f t="shared" si="23"/>
        <v/>
      </c>
    </row>
    <row r="1504" spans="45:57" x14ac:dyDescent="0.2">
      <c r="AS1504" s="4" t="s">
        <v>35394</v>
      </c>
      <c r="AT1504" s="4" t="s">
        <v>35395</v>
      </c>
      <c r="AU1504" s="4" t="s">
        <v>460</v>
      </c>
      <c r="AV1504" s="4" t="s">
        <v>701</v>
      </c>
      <c r="AW1504" s="4" t="s">
        <v>1259</v>
      </c>
      <c r="AX1504" s="4"/>
      <c r="AY1504" s="4"/>
      <c r="AZ1504" s="4"/>
      <c r="BA1504" s="4"/>
      <c r="BB1504" s="4"/>
      <c r="BC1504" s="4">
        <v>40</v>
      </c>
      <c r="BD1504" t="str">
        <f>IF(AND(ADHOC!$G$15="",ADHOC!$S$4=""),"",IF(ADHOC!$G$15&lt;&gt;"",IF(ADHOC!$G$15=LEFT(Domein!$AS1504,LEN(ADHOC!$G$15)),MAX(Domein!BD$1:'Domein'!BD1503)+1,""),IF(ADHOC!$S$4=LEFT(Domein!$AS1504,LEN(ADHOC!$S$4)),MAX(Domein!BD$1:'Domein'!BD1503)+1,"")))</f>
        <v/>
      </c>
      <c r="BE1504" t="str">
        <f t="shared" si="23"/>
        <v/>
      </c>
    </row>
    <row r="1505" spans="45:57" x14ac:dyDescent="0.2">
      <c r="AS1505" s="4" t="s">
        <v>37059</v>
      </c>
      <c r="AT1505" s="4" t="s">
        <v>38377</v>
      </c>
      <c r="AU1505" s="4" t="s">
        <v>460</v>
      </c>
      <c r="AV1505" s="4" t="s">
        <v>701</v>
      </c>
      <c r="AW1505" s="4" t="s">
        <v>1259</v>
      </c>
      <c r="AX1505" s="4"/>
      <c r="AY1505" s="4"/>
      <c r="AZ1505" s="4"/>
      <c r="BA1505" s="4"/>
      <c r="BB1505" s="4"/>
      <c r="BC1505" s="4">
        <v>40</v>
      </c>
      <c r="BD1505" t="str">
        <f>IF(AND(ADHOC!$G$15="",ADHOC!$S$4=""),"",IF(ADHOC!$G$15&lt;&gt;"",IF(ADHOC!$G$15=LEFT(Domein!$AS1505,LEN(ADHOC!$G$15)),MAX(Domein!BD$1:'Domein'!BD1504)+1,""),IF(ADHOC!$S$4=LEFT(Domein!$AS1505,LEN(ADHOC!$S$4)),MAX(Domein!BD$1:'Domein'!BD1504)+1,"")))</f>
        <v/>
      </c>
      <c r="BE1505" t="str">
        <f t="shared" si="23"/>
        <v/>
      </c>
    </row>
    <row r="1506" spans="45:57" x14ac:dyDescent="0.2">
      <c r="AS1506" s="4" t="s">
        <v>37060</v>
      </c>
      <c r="AT1506" s="4" t="s">
        <v>38378</v>
      </c>
      <c r="AU1506" s="4" t="s">
        <v>460</v>
      </c>
      <c r="AV1506" s="4" t="s">
        <v>701</v>
      </c>
      <c r="AW1506" s="4" t="s">
        <v>1259</v>
      </c>
      <c r="AX1506" s="4"/>
      <c r="AY1506" s="4"/>
      <c r="AZ1506" s="4"/>
      <c r="BA1506" s="4"/>
      <c r="BB1506" s="4"/>
      <c r="BC1506" s="4">
        <v>40</v>
      </c>
      <c r="BD1506" t="str">
        <f>IF(AND(ADHOC!$G$15="",ADHOC!$S$4=""),"",IF(ADHOC!$G$15&lt;&gt;"",IF(ADHOC!$G$15=LEFT(Domein!$AS1506,LEN(ADHOC!$G$15)),MAX(Domein!BD$1:'Domein'!BD1505)+1,""),IF(ADHOC!$S$4=LEFT(Domein!$AS1506,LEN(ADHOC!$S$4)),MAX(Domein!BD$1:'Domein'!BD1505)+1,"")))</f>
        <v/>
      </c>
      <c r="BE1506" t="str">
        <f t="shared" si="23"/>
        <v/>
      </c>
    </row>
    <row r="1507" spans="45:57" x14ac:dyDescent="0.2">
      <c r="AS1507" s="4" t="s">
        <v>37061</v>
      </c>
      <c r="AT1507" s="4" t="s">
        <v>37062</v>
      </c>
      <c r="AU1507" s="4" t="s">
        <v>460</v>
      </c>
      <c r="AV1507" s="4" t="s">
        <v>701</v>
      </c>
      <c r="AW1507" s="4" t="s">
        <v>1259</v>
      </c>
      <c r="AX1507" s="4"/>
      <c r="AY1507" s="4"/>
      <c r="AZ1507" s="4"/>
      <c r="BA1507" s="4"/>
      <c r="BB1507" s="4"/>
      <c r="BC1507" s="4">
        <v>40</v>
      </c>
      <c r="BD1507" t="str">
        <f>IF(AND(ADHOC!$G$15="",ADHOC!$S$4=""),"",IF(ADHOC!$G$15&lt;&gt;"",IF(ADHOC!$G$15=LEFT(Domein!$AS1507,LEN(ADHOC!$G$15)),MAX(Domein!BD$1:'Domein'!BD1506)+1,""),IF(ADHOC!$S$4=LEFT(Domein!$AS1507,LEN(ADHOC!$S$4)),MAX(Domein!BD$1:'Domein'!BD1506)+1,"")))</f>
        <v/>
      </c>
      <c r="BE1507" t="str">
        <f t="shared" si="23"/>
        <v/>
      </c>
    </row>
    <row r="1508" spans="45:57" x14ac:dyDescent="0.2">
      <c r="AS1508" s="4" t="s">
        <v>37063</v>
      </c>
      <c r="AT1508" s="4" t="s">
        <v>37064</v>
      </c>
      <c r="AU1508" s="4" t="s">
        <v>460</v>
      </c>
      <c r="AV1508" s="4" t="s">
        <v>701</v>
      </c>
      <c r="AW1508" s="4" t="s">
        <v>1259</v>
      </c>
      <c r="AX1508" s="4"/>
      <c r="AY1508" s="4"/>
      <c r="AZ1508" s="4"/>
      <c r="BA1508" s="4"/>
      <c r="BB1508" s="4"/>
      <c r="BC1508" s="4">
        <v>40</v>
      </c>
      <c r="BD1508" t="str">
        <f>IF(AND(ADHOC!$G$15="",ADHOC!$S$4=""),"",IF(ADHOC!$G$15&lt;&gt;"",IF(ADHOC!$G$15=LEFT(Domein!$AS1508,LEN(ADHOC!$G$15)),MAX(Domein!BD$1:'Domein'!BD1507)+1,""),IF(ADHOC!$S$4=LEFT(Domein!$AS1508,LEN(ADHOC!$S$4)),MAX(Domein!BD$1:'Domein'!BD1507)+1,"")))</f>
        <v/>
      </c>
      <c r="BE1508" t="str">
        <f t="shared" si="23"/>
        <v/>
      </c>
    </row>
    <row r="1509" spans="45:57" x14ac:dyDescent="0.2">
      <c r="AS1509" s="4" t="s">
        <v>33544</v>
      </c>
      <c r="AT1509" s="4" t="s">
        <v>33545</v>
      </c>
      <c r="AU1509" s="4" t="s">
        <v>456</v>
      </c>
      <c r="AV1509" s="4" t="s">
        <v>702</v>
      </c>
      <c r="AW1509" s="4" t="s">
        <v>701</v>
      </c>
      <c r="AX1509" s="4"/>
      <c r="AY1509" s="4">
        <v>237404</v>
      </c>
      <c r="AZ1509" s="4">
        <v>473957</v>
      </c>
      <c r="BA1509" s="4" t="s">
        <v>33546</v>
      </c>
      <c r="BB1509" s="4" t="s">
        <v>33547</v>
      </c>
      <c r="BC1509" s="4">
        <v>40</v>
      </c>
      <c r="BD1509" t="str">
        <f>IF(AND(ADHOC!$G$15="",ADHOC!$S$4=""),"",IF(ADHOC!$G$15&lt;&gt;"",IF(ADHOC!$G$15=LEFT(Domein!$AS1509,LEN(ADHOC!$G$15)),MAX(Domein!BD$1:'Domein'!BD1508)+1,""),IF(ADHOC!$S$4=LEFT(Domein!$AS1509,LEN(ADHOC!$S$4)),MAX(Domein!BD$1:'Domein'!BD1508)+1,"")))</f>
        <v/>
      </c>
      <c r="BE1509" t="str">
        <f t="shared" si="23"/>
        <v/>
      </c>
    </row>
    <row r="1510" spans="45:57" x14ac:dyDescent="0.2">
      <c r="AS1510" s="4" t="s">
        <v>16062</v>
      </c>
      <c r="AT1510" s="4" t="s">
        <v>16063</v>
      </c>
      <c r="AU1510" s="4" t="s">
        <v>456</v>
      </c>
      <c r="AV1510" s="4" t="s">
        <v>705</v>
      </c>
      <c r="AW1510" s="4" t="s">
        <v>1167</v>
      </c>
      <c r="AX1510" s="4"/>
      <c r="AY1510" s="4"/>
      <c r="AZ1510" s="4"/>
      <c r="BA1510" s="4"/>
      <c r="BB1510" s="4"/>
      <c r="BC1510" s="4">
        <v>40</v>
      </c>
      <c r="BD1510" t="str">
        <f>IF(AND(ADHOC!$G$15="",ADHOC!$S$4=""),"",IF(ADHOC!$G$15&lt;&gt;"",IF(ADHOC!$G$15=LEFT(Domein!$AS1510,LEN(ADHOC!$G$15)),MAX(Domein!BD$1:'Domein'!BD1509)+1,""),IF(ADHOC!$S$4=LEFT(Domein!$AS1510,LEN(ADHOC!$S$4)),MAX(Domein!BD$1:'Domein'!BD1509)+1,"")))</f>
        <v/>
      </c>
      <c r="BE1510" t="str">
        <f t="shared" si="23"/>
        <v/>
      </c>
    </row>
    <row r="1511" spans="45:57" x14ac:dyDescent="0.2">
      <c r="AS1511" s="4" t="s">
        <v>16064</v>
      </c>
      <c r="AT1511" s="4" t="s">
        <v>16065</v>
      </c>
      <c r="AU1511" s="4" t="s">
        <v>456</v>
      </c>
      <c r="AV1511" s="4" t="s">
        <v>705</v>
      </c>
      <c r="AW1511" s="4" t="s">
        <v>1167</v>
      </c>
      <c r="AX1511" s="4"/>
      <c r="AY1511" s="4"/>
      <c r="AZ1511" s="4"/>
      <c r="BA1511" s="4"/>
      <c r="BB1511" s="4"/>
      <c r="BC1511" s="4">
        <v>40</v>
      </c>
      <c r="BD1511" t="str">
        <f>IF(AND(ADHOC!$G$15="",ADHOC!$S$4=""),"",IF(ADHOC!$G$15&lt;&gt;"",IF(ADHOC!$G$15=LEFT(Domein!$AS1511,LEN(ADHOC!$G$15)),MAX(Domein!BD$1:'Domein'!BD1510)+1,""),IF(ADHOC!$S$4=LEFT(Domein!$AS1511,LEN(ADHOC!$S$4)),MAX(Domein!BD$1:'Domein'!BD1510)+1,"")))</f>
        <v/>
      </c>
      <c r="BE1511" t="str">
        <f t="shared" si="23"/>
        <v/>
      </c>
    </row>
    <row r="1512" spans="45:57" x14ac:dyDescent="0.2">
      <c r="AS1512" s="4" t="s">
        <v>16066</v>
      </c>
      <c r="AT1512" s="4" t="s">
        <v>16067</v>
      </c>
      <c r="AU1512" s="4" t="s">
        <v>456</v>
      </c>
      <c r="AV1512" s="4" t="s">
        <v>705</v>
      </c>
      <c r="AW1512" s="4" t="s">
        <v>724</v>
      </c>
      <c r="AX1512" s="4"/>
      <c r="AY1512" s="4"/>
      <c r="AZ1512" s="4"/>
      <c r="BA1512" s="4"/>
      <c r="BB1512" s="4"/>
      <c r="BC1512" s="4">
        <v>40</v>
      </c>
      <c r="BD1512" t="str">
        <f>IF(AND(ADHOC!$G$15="",ADHOC!$S$4=""),"",IF(ADHOC!$G$15&lt;&gt;"",IF(ADHOC!$G$15=LEFT(Domein!$AS1512,LEN(ADHOC!$G$15)),MAX(Domein!BD$1:'Domein'!BD1511)+1,""),IF(ADHOC!$S$4=LEFT(Domein!$AS1512,LEN(ADHOC!$S$4)),MAX(Domein!BD$1:'Domein'!BD1511)+1,"")))</f>
        <v/>
      </c>
      <c r="BE1512" t="str">
        <f t="shared" si="23"/>
        <v/>
      </c>
    </row>
    <row r="1513" spans="45:57" x14ac:dyDescent="0.2">
      <c r="AS1513" s="4" t="s">
        <v>16068</v>
      </c>
      <c r="AT1513" s="4" t="s">
        <v>16069</v>
      </c>
      <c r="AU1513" s="4" t="s">
        <v>456</v>
      </c>
      <c r="AV1513" s="4" t="s">
        <v>705</v>
      </c>
      <c r="AW1513" s="4" t="s">
        <v>724</v>
      </c>
      <c r="AX1513" s="4"/>
      <c r="AY1513" s="4"/>
      <c r="AZ1513" s="4"/>
      <c r="BA1513" s="4"/>
      <c r="BB1513" s="4"/>
      <c r="BC1513" s="4">
        <v>40</v>
      </c>
      <c r="BD1513" t="str">
        <f>IF(AND(ADHOC!$G$15="",ADHOC!$S$4=""),"",IF(ADHOC!$G$15&lt;&gt;"",IF(ADHOC!$G$15=LEFT(Domein!$AS1513,LEN(ADHOC!$G$15)),MAX(Domein!BD$1:'Domein'!BD1512)+1,""),IF(ADHOC!$S$4=LEFT(Domein!$AS1513,LEN(ADHOC!$S$4)),MAX(Domein!BD$1:'Domein'!BD1512)+1,"")))</f>
        <v/>
      </c>
      <c r="BE1513" t="str">
        <f t="shared" si="23"/>
        <v/>
      </c>
    </row>
    <row r="1514" spans="45:57" x14ac:dyDescent="0.2">
      <c r="AS1514" s="4" t="s">
        <v>36014</v>
      </c>
      <c r="AT1514" s="4" t="s">
        <v>36015</v>
      </c>
      <c r="AU1514" s="4" t="s">
        <v>456</v>
      </c>
      <c r="AV1514" s="4" t="s">
        <v>705</v>
      </c>
      <c r="AW1514" s="4" t="s">
        <v>724</v>
      </c>
      <c r="AX1514" s="4"/>
      <c r="AY1514" s="4"/>
      <c r="AZ1514" s="4"/>
      <c r="BA1514" s="4"/>
      <c r="BB1514" s="4"/>
      <c r="BC1514" s="4">
        <v>40</v>
      </c>
      <c r="BD1514" t="str">
        <f>IF(AND(ADHOC!$G$15="",ADHOC!$S$4=""),"",IF(ADHOC!$G$15&lt;&gt;"",IF(ADHOC!$G$15=LEFT(Domein!$AS1514,LEN(ADHOC!$G$15)),MAX(Domein!BD$1:'Domein'!BD1513)+1,""),IF(ADHOC!$S$4=LEFT(Domein!$AS1514,LEN(ADHOC!$S$4)),MAX(Domein!BD$1:'Domein'!BD1513)+1,"")))</f>
        <v/>
      </c>
      <c r="BE1514" t="str">
        <f t="shared" si="23"/>
        <v/>
      </c>
    </row>
    <row r="1515" spans="45:57" x14ac:dyDescent="0.2">
      <c r="AS1515" s="4" t="s">
        <v>36016</v>
      </c>
      <c r="AT1515" s="4" t="s">
        <v>36017</v>
      </c>
      <c r="AU1515" s="4" t="s">
        <v>456</v>
      </c>
      <c r="AV1515" s="4" t="s">
        <v>705</v>
      </c>
      <c r="AW1515" s="4" t="s">
        <v>724</v>
      </c>
      <c r="AX1515" s="4"/>
      <c r="AY1515" s="4"/>
      <c r="AZ1515" s="4"/>
      <c r="BA1515" s="4"/>
      <c r="BB1515" s="4"/>
      <c r="BC1515" s="4">
        <v>40</v>
      </c>
      <c r="BD1515" t="str">
        <f>IF(AND(ADHOC!$G$15="",ADHOC!$S$4=""),"",IF(ADHOC!$G$15&lt;&gt;"",IF(ADHOC!$G$15=LEFT(Domein!$AS1515,LEN(ADHOC!$G$15)),MAX(Domein!BD$1:'Domein'!BD1514)+1,""),IF(ADHOC!$S$4=LEFT(Domein!$AS1515,LEN(ADHOC!$S$4)),MAX(Domein!BD$1:'Domein'!BD1514)+1,"")))</f>
        <v/>
      </c>
      <c r="BE1515" t="str">
        <f t="shared" si="23"/>
        <v/>
      </c>
    </row>
    <row r="1516" spans="45:57" x14ac:dyDescent="0.2">
      <c r="AS1516" s="4" t="s">
        <v>36018</v>
      </c>
      <c r="AT1516" s="4" t="s">
        <v>36019</v>
      </c>
      <c r="AU1516" s="4" t="s">
        <v>456</v>
      </c>
      <c r="AV1516" s="4" t="s">
        <v>705</v>
      </c>
      <c r="AW1516" s="4" t="s">
        <v>724</v>
      </c>
      <c r="AX1516" s="4"/>
      <c r="AY1516" s="4"/>
      <c r="AZ1516" s="4"/>
      <c r="BA1516" s="4"/>
      <c r="BB1516" s="4"/>
      <c r="BC1516" s="4">
        <v>40</v>
      </c>
      <c r="BD1516" t="str">
        <f>IF(AND(ADHOC!$G$15="",ADHOC!$S$4=""),"",IF(ADHOC!$G$15&lt;&gt;"",IF(ADHOC!$G$15=LEFT(Domein!$AS1516,LEN(ADHOC!$G$15)),MAX(Domein!BD$1:'Domein'!BD1515)+1,""),IF(ADHOC!$S$4=LEFT(Domein!$AS1516,LEN(ADHOC!$S$4)),MAX(Domein!BD$1:'Domein'!BD1515)+1,"")))</f>
        <v/>
      </c>
      <c r="BE1516" t="str">
        <f t="shared" si="23"/>
        <v/>
      </c>
    </row>
    <row r="1517" spans="45:57" x14ac:dyDescent="0.2">
      <c r="AS1517" s="4" t="s">
        <v>36020</v>
      </c>
      <c r="AT1517" s="4" t="s">
        <v>36021</v>
      </c>
      <c r="AU1517" s="4" t="s">
        <v>456</v>
      </c>
      <c r="AV1517" s="4" t="s">
        <v>705</v>
      </c>
      <c r="AW1517" s="4" t="s">
        <v>724</v>
      </c>
      <c r="AX1517" s="4"/>
      <c r="AY1517" s="4"/>
      <c r="AZ1517" s="4"/>
      <c r="BA1517" s="4"/>
      <c r="BB1517" s="4"/>
      <c r="BC1517" s="4">
        <v>40</v>
      </c>
      <c r="BD1517" t="str">
        <f>IF(AND(ADHOC!$G$15="",ADHOC!$S$4=""),"",IF(ADHOC!$G$15&lt;&gt;"",IF(ADHOC!$G$15=LEFT(Domein!$AS1517,LEN(ADHOC!$G$15)),MAX(Domein!BD$1:'Domein'!BD1516)+1,""),IF(ADHOC!$S$4=LEFT(Domein!$AS1517,LEN(ADHOC!$S$4)),MAX(Domein!BD$1:'Domein'!BD1516)+1,"")))</f>
        <v/>
      </c>
      <c r="BE1517" t="str">
        <f t="shared" si="23"/>
        <v/>
      </c>
    </row>
    <row r="1518" spans="45:57" x14ac:dyDescent="0.2">
      <c r="AS1518" s="4" t="s">
        <v>36022</v>
      </c>
      <c r="AT1518" s="4" t="s">
        <v>36023</v>
      </c>
      <c r="AU1518" s="4" t="s">
        <v>456</v>
      </c>
      <c r="AV1518" s="4" t="s">
        <v>705</v>
      </c>
      <c r="AW1518" s="4" t="s">
        <v>1167</v>
      </c>
      <c r="AX1518" s="4"/>
      <c r="AY1518" s="4"/>
      <c r="AZ1518" s="4"/>
      <c r="BA1518" s="4"/>
      <c r="BB1518" s="4"/>
      <c r="BC1518" s="4">
        <v>40</v>
      </c>
      <c r="BD1518" t="str">
        <f>IF(AND(ADHOC!$G$15="",ADHOC!$S$4=""),"",IF(ADHOC!$G$15&lt;&gt;"",IF(ADHOC!$G$15=LEFT(Domein!$AS1518,LEN(ADHOC!$G$15)),MAX(Domein!BD$1:'Domein'!BD1517)+1,""),IF(ADHOC!$S$4=LEFT(Domein!$AS1518,LEN(ADHOC!$S$4)),MAX(Domein!BD$1:'Domein'!BD1517)+1,"")))</f>
        <v/>
      </c>
      <c r="BE1518" t="str">
        <f t="shared" si="23"/>
        <v/>
      </c>
    </row>
    <row r="1519" spans="45:57" x14ac:dyDescent="0.2">
      <c r="AS1519" s="4" t="s">
        <v>17094</v>
      </c>
      <c r="AT1519" s="4" t="s">
        <v>17095</v>
      </c>
      <c r="AU1519" s="4" t="s">
        <v>456</v>
      </c>
      <c r="AV1519" s="4" t="s">
        <v>702</v>
      </c>
      <c r="AW1519" s="4" t="s">
        <v>724</v>
      </c>
      <c r="AX1519" s="4"/>
      <c r="AY1519" s="4">
        <v>199810</v>
      </c>
      <c r="AZ1519" s="4">
        <v>503204</v>
      </c>
      <c r="BA1519" s="4" t="s">
        <v>22678</v>
      </c>
      <c r="BB1519" s="4" t="s">
        <v>22679</v>
      </c>
      <c r="BC1519" s="4">
        <v>40</v>
      </c>
      <c r="BD1519" t="str">
        <f>IF(AND(ADHOC!$G$15="",ADHOC!$S$4=""),"",IF(ADHOC!$G$15&lt;&gt;"",IF(ADHOC!$G$15=LEFT(Domein!$AS1519,LEN(ADHOC!$G$15)),MAX(Domein!BD$1:'Domein'!BD1518)+1,""),IF(ADHOC!$S$4=LEFT(Domein!$AS1519,LEN(ADHOC!$S$4)),MAX(Domein!BD$1:'Domein'!BD1518)+1,"")))</f>
        <v/>
      </c>
      <c r="BE1519" t="str">
        <f t="shared" si="23"/>
        <v/>
      </c>
    </row>
    <row r="1520" spans="45:57" x14ac:dyDescent="0.2">
      <c r="AS1520" s="4" t="s">
        <v>8111</v>
      </c>
      <c r="AT1520" s="4" t="s">
        <v>8157</v>
      </c>
      <c r="AU1520" s="4" t="s">
        <v>456</v>
      </c>
      <c r="AV1520" s="4" t="s">
        <v>702</v>
      </c>
      <c r="AW1520" s="4" t="s">
        <v>724</v>
      </c>
      <c r="AX1520" s="4"/>
      <c r="AY1520" s="4">
        <v>265980</v>
      </c>
      <c r="AZ1520" s="4">
        <v>523476</v>
      </c>
      <c r="BA1520" s="4" t="s">
        <v>22680</v>
      </c>
      <c r="BB1520" s="4" t="s">
        <v>22681</v>
      </c>
      <c r="BC1520" s="4">
        <v>40</v>
      </c>
      <c r="BD1520" t="str">
        <f>IF(AND(ADHOC!$G$15="",ADHOC!$S$4=""),"",IF(ADHOC!$G$15&lt;&gt;"",IF(ADHOC!$G$15=LEFT(Domein!$AS1520,LEN(ADHOC!$G$15)),MAX(Domein!BD$1:'Domein'!BD1519)+1,""),IF(ADHOC!$S$4=LEFT(Domein!$AS1520,LEN(ADHOC!$S$4)),MAX(Domein!BD$1:'Domein'!BD1519)+1,"")))</f>
        <v/>
      </c>
      <c r="BE1520" t="str">
        <f t="shared" si="23"/>
        <v/>
      </c>
    </row>
    <row r="1521" spans="45:57" x14ac:dyDescent="0.2">
      <c r="AS1521" s="4" t="s">
        <v>37065</v>
      </c>
      <c r="AT1521" s="4" t="s">
        <v>37066</v>
      </c>
      <c r="AU1521" s="4" t="s">
        <v>456</v>
      </c>
      <c r="AV1521" s="4" t="s">
        <v>8502</v>
      </c>
      <c r="AW1521" s="4" t="s">
        <v>724</v>
      </c>
      <c r="AX1521" s="4"/>
      <c r="AY1521" s="4"/>
      <c r="AZ1521" s="4"/>
      <c r="BA1521" s="4"/>
      <c r="BB1521" s="4"/>
      <c r="BC1521" s="4">
        <v>40</v>
      </c>
      <c r="BD1521" t="str">
        <f>IF(AND(ADHOC!$G$15="",ADHOC!$S$4=""),"",IF(ADHOC!$G$15&lt;&gt;"",IF(ADHOC!$G$15=LEFT(Domein!$AS1521,LEN(ADHOC!$G$15)),MAX(Domein!BD$1:'Domein'!BD1520)+1,""),IF(ADHOC!$S$4=LEFT(Domein!$AS1521,LEN(ADHOC!$S$4)),MAX(Domein!BD$1:'Domein'!BD1520)+1,"")))</f>
        <v/>
      </c>
      <c r="BE1521" t="str">
        <f t="shared" si="23"/>
        <v/>
      </c>
    </row>
    <row r="1522" spans="45:57" x14ac:dyDescent="0.2">
      <c r="AS1522" s="4" t="s">
        <v>37067</v>
      </c>
      <c r="AT1522" s="4" t="s">
        <v>37068</v>
      </c>
      <c r="AU1522" s="4" t="s">
        <v>456</v>
      </c>
      <c r="AV1522" s="4" t="s">
        <v>8502</v>
      </c>
      <c r="AW1522" s="4" t="s">
        <v>724</v>
      </c>
      <c r="AX1522" s="4"/>
      <c r="AY1522" s="4"/>
      <c r="AZ1522" s="4"/>
      <c r="BA1522" s="4"/>
      <c r="BB1522" s="4"/>
      <c r="BC1522" s="4">
        <v>40</v>
      </c>
      <c r="BD1522" t="str">
        <f>IF(AND(ADHOC!$G$15="",ADHOC!$S$4=""),"",IF(ADHOC!$G$15&lt;&gt;"",IF(ADHOC!$G$15=LEFT(Domein!$AS1522,LEN(ADHOC!$G$15)),MAX(Domein!BD$1:'Domein'!BD1521)+1,""),IF(ADHOC!$S$4=LEFT(Domein!$AS1522,LEN(ADHOC!$S$4)),MAX(Domein!BD$1:'Domein'!BD1521)+1,"")))</f>
        <v/>
      </c>
      <c r="BE1522" t="str">
        <f t="shared" si="23"/>
        <v/>
      </c>
    </row>
    <row r="1523" spans="45:57" x14ac:dyDescent="0.2">
      <c r="AS1523" s="4" t="s">
        <v>37069</v>
      </c>
      <c r="AT1523" s="4" t="s">
        <v>37070</v>
      </c>
      <c r="AU1523" s="4" t="s">
        <v>456</v>
      </c>
      <c r="AV1523" s="4" t="s">
        <v>8502</v>
      </c>
      <c r="AW1523" s="4" t="s">
        <v>724</v>
      </c>
      <c r="AX1523" s="4"/>
      <c r="AY1523" s="4"/>
      <c r="AZ1523" s="4"/>
      <c r="BA1523" s="4"/>
      <c r="BB1523" s="4"/>
      <c r="BC1523" s="4">
        <v>40</v>
      </c>
      <c r="BD1523" t="str">
        <f>IF(AND(ADHOC!$G$15="",ADHOC!$S$4=""),"",IF(ADHOC!$G$15&lt;&gt;"",IF(ADHOC!$G$15=LEFT(Domein!$AS1523,LEN(ADHOC!$G$15)),MAX(Domein!BD$1:'Domein'!BD1522)+1,""),IF(ADHOC!$S$4=LEFT(Domein!$AS1523,LEN(ADHOC!$S$4)),MAX(Domein!BD$1:'Domein'!BD1522)+1,"")))</f>
        <v/>
      </c>
      <c r="BE1523" t="str">
        <f t="shared" si="23"/>
        <v/>
      </c>
    </row>
    <row r="1524" spans="45:57" x14ac:dyDescent="0.2">
      <c r="AS1524" s="4" t="s">
        <v>13912</v>
      </c>
      <c r="AT1524" s="4" t="s">
        <v>13913</v>
      </c>
      <c r="AU1524" s="4" t="s">
        <v>456</v>
      </c>
      <c r="AV1524" s="4" t="s">
        <v>703</v>
      </c>
      <c r="AW1524" s="4" t="s">
        <v>701</v>
      </c>
      <c r="AX1524" s="4"/>
      <c r="AY1524" s="4"/>
      <c r="AZ1524" s="4"/>
      <c r="BA1524" s="4"/>
      <c r="BB1524" s="4"/>
      <c r="BC1524" s="4">
        <v>40</v>
      </c>
      <c r="BD1524" t="str">
        <f>IF(AND(ADHOC!$G$15="",ADHOC!$S$4=""),"",IF(ADHOC!$G$15&lt;&gt;"",IF(ADHOC!$G$15=LEFT(Domein!$AS1524,LEN(ADHOC!$G$15)),MAX(Domein!BD$1:'Domein'!BD1523)+1,""),IF(ADHOC!$S$4=LEFT(Domein!$AS1524,LEN(ADHOC!$S$4)),MAX(Domein!BD$1:'Domein'!BD1523)+1,"")))</f>
        <v/>
      </c>
      <c r="BE1524" t="str">
        <f t="shared" si="23"/>
        <v/>
      </c>
    </row>
    <row r="1525" spans="45:57" x14ac:dyDescent="0.2">
      <c r="AS1525" s="4" t="s">
        <v>13988</v>
      </c>
      <c r="AT1525" s="4" t="s">
        <v>13989</v>
      </c>
      <c r="AU1525" s="4" t="s">
        <v>456</v>
      </c>
      <c r="AV1525" s="4" t="s">
        <v>703</v>
      </c>
      <c r="AW1525" s="4" t="s">
        <v>701</v>
      </c>
      <c r="AX1525" s="4"/>
      <c r="AY1525" s="4"/>
      <c r="AZ1525" s="4"/>
      <c r="BA1525" s="4"/>
      <c r="BB1525" s="4"/>
      <c r="BC1525" s="4">
        <v>40</v>
      </c>
      <c r="BD1525" t="str">
        <f>IF(AND(ADHOC!$G$15="",ADHOC!$S$4=""),"",IF(ADHOC!$G$15&lt;&gt;"",IF(ADHOC!$G$15=LEFT(Domein!$AS1525,LEN(ADHOC!$G$15)),MAX(Domein!BD$1:'Domein'!BD1524)+1,""),IF(ADHOC!$S$4=LEFT(Domein!$AS1525,LEN(ADHOC!$S$4)),MAX(Domein!BD$1:'Domein'!BD1524)+1,"")))</f>
        <v/>
      </c>
      <c r="BE1525" t="str">
        <f t="shared" si="23"/>
        <v/>
      </c>
    </row>
    <row r="1526" spans="45:57" x14ac:dyDescent="0.2">
      <c r="AS1526" s="4" t="s">
        <v>13914</v>
      </c>
      <c r="AT1526" s="4" t="s">
        <v>13915</v>
      </c>
      <c r="AU1526" s="4" t="s">
        <v>456</v>
      </c>
      <c r="AV1526" s="4" t="s">
        <v>703</v>
      </c>
      <c r="AW1526" s="4" t="s">
        <v>701</v>
      </c>
      <c r="AX1526" s="4"/>
      <c r="AY1526" s="4"/>
      <c r="AZ1526" s="4"/>
      <c r="BA1526" s="4"/>
      <c r="BB1526" s="4"/>
      <c r="BC1526" s="4">
        <v>40</v>
      </c>
      <c r="BD1526" t="str">
        <f>IF(AND(ADHOC!$G$15="",ADHOC!$S$4=""),"",IF(ADHOC!$G$15&lt;&gt;"",IF(ADHOC!$G$15=LEFT(Domein!$AS1526,LEN(ADHOC!$G$15)),MAX(Domein!BD$1:'Domein'!BD1525)+1,""),IF(ADHOC!$S$4=LEFT(Domein!$AS1526,LEN(ADHOC!$S$4)),MAX(Domein!BD$1:'Domein'!BD1525)+1,"")))</f>
        <v/>
      </c>
      <c r="BE1526" t="str">
        <f t="shared" si="23"/>
        <v/>
      </c>
    </row>
    <row r="1527" spans="45:57" x14ac:dyDescent="0.2">
      <c r="AS1527" s="4" t="s">
        <v>13916</v>
      </c>
      <c r="AT1527" s="4" t="s">
        <v>13917</v>
      </c>
      <c r="AU1527" s="4" t="s">
        <v>456</v>
      </c>
      <c r="AV1527" s="4" t="s">
        <v>703</v>
      </c>
      <c r="AW1527" s="4" t="s">
        <v>701</v>
      </c>
      <c r="AX1527" s="4"/>
      <c r="AY1527" s="4"/>
      <c r="AZ1527" s="4"/>
      <c r="BA1527" s="4"/>
      <c r="BB1527" s="4"/>
      <c r="BC1527" s="4">
        <v>40</v>
      </c>
      <c r="BD1527" t="str">
        <f>IF(AND(ADHOC!$G$15="",ADHOC!$S$4=""),"",IF(ADHOC!$G$15&lt;&gt;"",IF(ADHOC!$G$15=LEFT(Domein!$AS1527,LEN(ADHOC!$G$15)),MAX(Domein!BD$1:'Domein'!BD1526)+1,""),IF(ADHOC!$S$4=LEFT(Domein!$AS1527,LEN(ADHOC!$S$4)),MAX(Domein!BD$1:'Domein'!BD1526)+1,"")))</f>
        <v/>
      </c>
      <c r="BE1527" t="str">
        <f t="shared" si="23"/>
        <v/>
      </c>
    </row>
    <row r="1528" spans="45:57" x14ac:dyDescent="0.2">
      <c r="AS1528" s="4" t="s">
        <v>13918</v>
      </c>
      <c r="AT1528" s="4" t="s">
        <v>13919</v>
      </c>
      <c r="AU1528" s="4" t="s">
        <v>456</v>
      </c>
      <c r="AV1528" s="4" t="s">
        <v>703</v>
      </c>
      <c r="AW1528" s="4" t="s">
        <v>701</v>
      </c>
      <c r="AX1528" s="4"/>
      <c r="AY1528" s="4"/>
      <c r="AZ1528" s="4"/>
      <c r="BA1528" s="4"/>
      <c r="BB1528" s="4"/>
      <c r="BC1528" s="4">
        <v>40</v>
      </c>
      <c r="BD1528" t="str">
        <f>IF(AND(ADHOC!$G$15="",ADHOC!$S$4=""),"",IF(ADHOC!$G$15&lt;&gt;"",IF(ADHOC!$G$15=LEFT(Domein!$AS1528,LEN(ADHOC!$G$15)),MAX(Domein!BD$1:'Domein'!BD1527)+1,""),IF(ADHOC!$S$4=LEFT(Domein!$AS1528,LEN(ADHOC!$S$4)),MAX(Domein!BD$1:'Domein'!BD1527)+1,"")))</f>
        <v/>
      </c>
      <c r="BE1528" t="str">
        <f t="shared" si="23"/>
        <v/>
      </c>
    </row>
    <row r="1529" spans="45:57" x14ac:dyDescent="0.2">
      <c r="AS1529" s="4" t="s">
        <v>13920</v>
      </c>
      <c r="AT1529" s="4" t="s">
        <v>13921</v>
      </c>
      <c r="AU1529" s="4" t="s">
        <v>456</v>
      </c>
      <c r="AV1529" s="4" t="s">
        <v>703</v>
      </c>
      <c r="AW1529" s="4" t="s">
        <v>701</v>
      </c>
      <c r="AX1529" s="4"/>
      <c r="AY1529" s="4"/>
      <c r="AZ1529" s="4"/>
      <c r="BA1529" s="4"/>
      <c r="BB1529" s="4"/>
      <c r="BC1529" s="4">
        <v>40</v>
      </c>
      <c r="BD1529" t="str">
        <f>IF(AND(ADHOC!$G$15="",ADHOC!$S$4=""),"",IF(ADHOC!$G$15&lt;&gt;"",IF(ADHOC!$G$15=LEFT(Domein!$AS1529,LEN(ADHOC!$G$15)),MAX(Domein!BD$1:'Domein'!BD1528)+1,""),IF(ADHOC!$S$4=LEFT(Domein!$AS1529,LEN(ADHOC!$S$4)),MAX(Domein!BD$1:'Domein'!BD1528)+1,"")))</f>
        <v/>
      </c>
      <c r="BE1529" t="str">
        <f t="shared" si="23"/>
        <v/>
      </c>
    </row>
    <row r="1530" spans="45:57" x14ac:dyDescent="0.2">
      <c r="AS1530" s="4" t="s">
        <v>13990</v>
      </c>
      <c r="AT1530" s="4" t="s">
        <v>13991</v>
      </c>
      <c r="AU1530" s="4" t="s">
        <v>456</v>
      </c>
      <c r="AV1530" s="4" t="s">
        <v>703</v>
      </c>
      <c r="AW1530" s="4" t="s">
        <v>701</v>
      </c>
      <c r="AX1530" s="4"/>
      <c r="AY1530" s="4"/>
      <c r="AZ1530" s="4"/>
      <c r="BA1530" s="4"/>
      <c r="BB1530" s="4"/>
      <c r="BC1530" s="4">
        <v>40</v>
      </c>
      <c r="BD1530" t="str">
        <f>IF(AND(ADHOC!$G$15="",ADHOC!$S$4=""),"",IF(ADHOC!$G$15&lt;&gt;"",IF(ADHOC!$G$15=LEFT(Domein!$AS1530,LEN(ADHOC!$G$15)),MAX(Domein!BD$1:'Domein'!BD1529)+1,""),IF(ADHOC!$S$4=LEFT(Domein!$AS1530,LEN(ADHOC!$S$4)),MAX(Domein!BD$1:'Domein'!BD1529)+1,"")))</f>
        <v/>
      </c>
      <c r="BE1530" t="str">
        <f t="shared" si="23"/>
        <v/>
      </c>
    </row>
    <row r="1531" spans="45:57" x14ac:dyDescent="0.2">
      <c r="AS1531" s="4" t="s">
        <v>13992</v>
      </c>
      <c r="AT1531" s="4" t="s">
        <v>13993</v>
      </c>
      <c r="AU1531" s="4" t="s">
        <v>456</v>
      </c>
      <c r="AV1531" s="4" t="s">
        <v>703</v>
      </c>
      <c r="AW1531" s="4" t="s">
        <v>701</v>
      </c>
      <c r="AX1531" s="4"/>
      <c r="AY1531" s="4"/>
      <c r="AZ1531" s="4"/>
      <c r="BA1531" s="4"/>
      <c r="BB1531" s="4"/>
      <c r="BC1531" s="4">
        <v>40</v>
      </c>
      <c r="BD1531" t="str">
        <f>IF(AND(ADHOC!$G$15="",ADHOC!$S$4=""),"",IF(ADHOC!$G$15&lt;&gt;"",IF(ADHOC!$G$15=LEFT(Domein!$AS1531,LEN(ADHOC!$G$15)),MAX(Domein!BD$1:'Domein'!BD1530)+1,""),IF(ADHOC!$S$4=LEFT(Domein!$AS1531,LEN(ADHOC!$S$4)),MAX(Domein!BD$1:'Domein'!BD1530)+1,"")))</f>
        <v/>
      </c>
      <c r="BE1531" t="str">
        <f t="shared" si="23"/>
        <v/>
      </c>
    </row>
    <row r="1532" spans="45:57" x14ac:dyDescent="0.2">
      <c r="AS1532" s="4" t="s">
        <v>13994</v>
      </c>
      <c r="AT1532" s="4" t="s">
        <v>13995</v>
      </c>
      <c r="AU1532" s="4" t="s">
        <v>456</v>
      </c>
      <c r="AV1532" s="4" t="s">
        <v>703</v>
      </c>
      <c r="AW1532" s="4" t="s">
        <v>701</v>
      </c>
      <c r="AX1532" s="4"/>
      <c r="AY1532" s="4"/>
      <c r="AZ1532" s="4"/>
      <c r="BA1532" s="4"/>
      <c r="BB1532" s="4"/>
      <c r="BC1532" s="4">
        <v>40</v>
      </c>
      <c r="BD1532" t="str">
        <f>IF(AND(ADHOC!$G$15="",ADHOC!$S$4=""),"",IF(ADHOC!$G$15&lt;&gt;"",IF(ADHOC!$G$15=LEFT(Domein!$AS1532,LEN(ADHOC!$G$15)),MAX(Domein!BD$1:'Domein'!BD1531)+1,""),IF(ADHOC!$S$4=LEFT(Domein!$AS1532,LEN(ADHOC!$S$4)),MAX(Domein!BD$1:'Domein'!BD1531)+1,"")))</f>
        <v/>
      </c>
      <c r="BE1532" t="str">
        <f t="shared" si="23"/>
        <v/>
      </c>
    </row>
    <row r="1533" spans="45:57" x14ac:dyDescent="0.2">
      <c r="AS1533" s="4" t="s">
        <v>13996</v>
      </c>
      <c r="AT1533" s="4" t="s">
        <v>13997</v>
      </c>
      <c r="AU1533" s="4" t="s">
        <v>456</v>
      </c>
      <c r="AV1533" s="4" t="s">
        <v>703</v>
      </c>
      <c r="AW1533" s="4" t="s">
        <v>701</v>
      </c>
      <c r="AX1533" s="4"/>
      <c r="AY1533" s="4"/>
      <c r="AZ1533" s="4"/>
      <c r="BA1533" s="4"/>
      <c r="BB1533" s="4"/>
      <c r="BC1533" s="4">
        <v>40</v>
      </c>
      <c r="BD1533" t="str">
        <f>IF(AND(ADHOC!$G$15="",ADHOC!$S$4=""),"",IF(ADHOC!$G$15&lt;&gt;"",IF(ADHOC!$G$15=LEFT(Domein!$AS1533,LEN(ADHOC!$G$15)),MAX(Domein!BD$1:'Domein'!BD1532)+1,""),IF(ADHOC!$S$4=LEFT(Domein!$AS1533,LEN(ADHOC!$S$4)),MAX(Domein!BD$1:'Domein'!BD1532)+1,"")))</f>
        <v/>
      </c>
      <c r="BE1533" t="str">
        <f t="shared" si="23"/>
        <v/>
      </c>
    </row>
    <row r="1534" spans="45:57" x14ac:dyDescent="0.2">
      <c r="AS1534" s="4" t="s">
        <v>12784</v>
      </c>
      <c r="AT1534" s="4" t="s">
        <v>13115</v>
      </c>
      <c r="AU1534" s="4" t="s">
        <v>456</v>
      </c>
      <c r="AV1534" s="4" t="s">
        <v>702</v>
      </c>
      <c r="AW1534" s="4" t="s">
        <v>701</v>
      </c>
      <c r="AX1534" s="4"/>
      <c r="AY1534" s="4">
        <v>194986</v>
      </c>
      <c r="AZ1534" s="4">
        <v>472531</v>
      </c>
      <c r="BA1534" s="4" t="s">
        <v>22042</v>
      </c>
      <c r="BB1534" s="4" t="s">
        <v>22043</v>
      </c>
      <c r="BC1534" s="4">
        <v>40</v>
      </c>
      <c r="BD1534" t="str">
        <f>IF(AND(ADHOC!$G$15="",ADHOC!$S$4=""),"",IF(ADHOC!$G$15&lt;&gt;"",IF(ADHOC!$G$15=LEFT(Domein!$AS1534,LEN(ADHOC!$G$15)),MAX(Domein!BD$1:'Domein'!BD1533)+1,""),IF(ADHOC!$S$4=LEFT(Domein!$AS1534,LEN(ADHOC!$S$4)),MAX(Domein!BD$1:'Domein'!BD1533)+1,"")))</f>
        <v/>
      </c>
      <c r="BE1534" t="str">
        <f t="shared" si="23"/>
        <v/>
      </c>
    </row>
    <row r="1535" spans="45:57" x14ac:dyDescent="0.2">
      <c r="AS1535" s="4" t="s">
        <v>12785</v>
      </c>
      <c r="AT1535" s="4" t="s">
        <v>13116</v>
      </c>
      <c r="AU1535" s="4" t="s">
        <v>456</v>
      </c>
      <c r="AV1535" s="4" t="s">
        <v>702</v>
      </c>
      <c r="AW1535" s="4" t="s">
        <v>701</v>
      </c>
      <c r="AX1535" s="4"/>
      <c r="AY1535" s="4">
        <v>209698</v>
      </c>
      <c r="AZ1535" s="4">
        <v>456396</v>
      </c>
      <c r="BA1535" s="4" t="s">
        <v>22044</v>
      </c>
      <c r="BB1535" s="4" t="s">
        <v>22045</v>
      </c>
      <c r="BC1535" s="4">
        <v>40</v>
      </c>
      <c r="BD1535" t="str">
        <f>IF(AND(ADHOC!$G$15="",ADHOC!$S$4=""),"",IF(ADHOC!$G$15&lt;&gt;"",IF(ADHOC!$G$15=LEFT(Domein!$AS1535,LEN(ADHOC!$G$15)),MAX(Domein!BD$1:'Domein'!BD1534)+1,""),IF(ADHOC!$S$4=LEFT(Domein!$AS1535,LEN(ADHOC!$S$4)),MAX(Domein!BD$1:'Domein'!BD1534)+1,"")))</f>
        <v/>
      </c>
      <c r="BE1535" t="str">
        <f t="shared" si="23"/>
        <v/>
      </c>
    </row>
    <row r="1536" spans="45:57" x14ac:dyDescent="0.2">
      <c r="AS1536" s="4" t="s">
        <v>12786</v>
      </c>
      <c r="AT1536" s="4" t="s">
        <v>13117</v>
      </c>
      <c r="AU1536" s="4" t="s">
        <v>456</v>
      </c>
      <c r="AV1536" s="4" t="s">
        <v>702</v>
      </c>
      <c r="AW1536" s="4" t="s">
        <v>701</v>
      </c>
      <c r="AX1536" s="4"/>
      <c r="AY1536" s="4">
        <v>185438</v>
      </c>
      <c r="AZ1536" s="4">
        <v>496758</v>
      </c>
      <c r="BA1536" s="4" t="s">
        <v>22046</v>
      </c>
      <c r="BB1536" s="4" t="s">
        <v>22047</v>
      </c>
      <c r="BC1536" s="4">
        <v>40</v>
      </c>
      <c r="BD1536" t="str">
        <f>IF(AND(ADHOC!$G$15="",ADHOC!$S$4=""),"",IF(ADHOC!$G$15&lt;&gt;"",IF(ADHOC!$G$15=LEFT(Domein!$AS1536,LEN(ADHOC!$G$15)),MAX(Domein!BD$1:'Domein'!BD1535)+1,""),IF(ADHOC!$S$4=LEFT(Domein!$AS1536,LEN(ADHOC!$S$4)),MAX(Domein!BD$1:'Domein'!BD1535)+1,"")))</f>
        <v/>
      </c>
      <c r="BE1536" t="str">
        <f t="shared" si="23"/>
        <v/>
      </c>
    </row>
    <row r="1537" spans="45:57" x14ac:dyDescent="0.2">
      <c r="AS1537" s="4" t="s">
        <v>12787</v>
      </c>
      <c r="AT1537" s="4" t="s">
        <v>13118</v>
      </c>
      <c r="AU1537" s="4" t="s">
        <v>456</v>
      </c>
      <c r="AV1537" s="4" t="s">
        <v>702</v>
      </c>
      <c r="AW1537" s="4" t="s">
        <v>701</v>
      </c>
      <c r="AX1537" s="4"/>
      <c r="AY1537" s="4">
        <v>196755</v>
      </c>
      <c r="AZ1537" s="4">
        <v>484087</v>
      </c>
      <c r="BA1537" s="4" t="s">
        <v>22048</v>
      </c>
      <c r="BB1537" s="4" t="s">
        <v>22049</v>
      </c>
      <c r="BC1537" s="4">
        <v>40</v>
      </c>
      <c r="BD1537" t="str">
        <f>IF(AND(ADHOC!$G$15="",ADHOC!$S$4=""),"",IF(ADHOC!$G$15&lt;&gt;"",IF(ADHOC!$G$15=LEFT(Domein!$AS1537,LEN(ADHOC!$G$15)),MAX(Domein!BD$1:'Domein'!BD1536)+1,""),IF(ADHOC!$S$4=LEFT(Domein!$AS1537,LEN(ADHOC!$S$4)),MAX(Domein!BD$1:'Domein'!BD1536)+1,"")))</f>
        <v/>
      </c>
      <c r="BE1537" t="str">
        <f t="shared" si="23"/>
        <v/>
      </c>
    </row>
    <row r="1538" spans="45:57" x14ac:dyDescent="0.2">
      <c r="AS1538" s="4" t="s">
        <v>12788</v>
      </c>
      <c r="AT1538" s="4" t="s">
        <v>13119</v>
      </c>
      <c r="AU1538" s="4" t="s">
        <v>456</v>
      </c>
      <c r="AV1538" s="4" t="s">
        <v>702</v>
      </c>
      <c r="AW1538" s="4" t="s">
        <v>701</v>
      </c>
      <c r="AX1538" s="4"/>
      <c r="AY1538" s="4">
        <v>200407</v>
      </c>
      <c r="AZ1538" s="4">
        <v>489494</v>
      </c>
      <c r="BA1538" s="4" t="s">
        <v>22682</v>
      </c>
      <c r="BB1538" s="4" t="s">
        <v>22683</v>
      </c>
      <c r="BC1538" s="4">
        <v>40</v>
      </c>
      <c r="BD1538" t="str">
        <f>IF(AND(ADHOC!$G$15="",ADHOC!$S$4=""),"",IF(ADHOC!$G$15&lt;&gt;"",IF(ADHOC!$G$15=LEFT(Domein!$AS1538,LEN(ADHOC!$G$15)),MAX(Domein!BD$1:'Domein'!BD1537)+1,""),IF(ADHOC!$S$4=LEFT(Domein!$AS1538,LEN(ADHOC!$S$4)),MAX(Domein!BD$1:'Domein'!BD1537)+1,"")))</f>
        <v/>
      </c>
      <c r="BE1538" t="str">
        <f t="shared" si="23"/>
        <v/>
      </c>
    </row>
    <row r="1539" spans="45:57" x14ac:dyDescent="0.2">
      <c r="AS1539" s="4" t="s">
        <v>12789</v>
      </c>
      <c r="AT1539" s="4" t="s">
        <v>13120</v>
      </c>
      <c r="AU1539" s="4" t="s">
        <v>456</v>
      </c>
      <c r="AV1539" s="4" t="s">
        <v>702</v>
      </c>
      <c r="AW1539" s="4" t="s">
        <v>701</v>
      </c>
      <c r="AX1539" s="4"/>
      <c r="AY1539" s="4">
        <v>171649</v>
      </c>
      <c r="AZ1539" s="4">
        <v>485525</v>
      </c>
      <c r="BA1539" s="4" t="s">
        <v>22052</v>
      </c>
      <c r="BB1539" s="4" t="s">
        <v>22053</v>
      </c>
      <c r="BC1539" s="4">
        <v>40</v>
      </c>
      <c r="BD1539" t="str">
        <f>IF(AND(ADHOC!$G$15="",ADHOC!$S$4=""),"",IF(ADHOC!$G$15&lt;&gt;"",IF(ADHOC!$G$15=LEFT(Domein!$AS1539,LEN(ADHOC!$G$15)),MAX(Domein!BD$1:'Domein'!BD1538)+1,""),IF(ADHOC!$S$4=LEFT(Domein!$AS1539,LEN(ADHOC!$S$4)),MAX(Domein!BD$1:'Domein'!BD1538)+1,"")))</f>
        <v/>
      </c>
      <c r="BE1539" t="str">
        <f t="shared" ref="BE1539:BE1602" si="24">IFERROR(INDEX($AS$2:$AS$11500,MATCH(ROW()-ROW($BE$1),$BD$2:$BD$11500,0)),"")</f>
        <v/>
      </c>
    </row>
    <row r="1540" spans="45:57" x14ac:dyDescent="0.2">
      <c r="AS1540" s="4" t="s">
        <v>12790</v>
      </c>
      <c r="AT1540" s="4" t="s">
        <v>13121</v>
      </c>
      <c r="AU1540" s="4" t="s">
        <v>456</v>
      </c>
      <c r="AV1540" s="4" t="s">
        <v>702</v>
      </c>
      <c r="AW1540" s="4" t="s">
        <v>701</v>
      </c>
      <c r="AX1540" s="4"/>
      <c r="AY1540" s="4">
        <v>199380</v>
      </c>
      <c r="AZ1540" s="4">
        <v>499895</v>
      </c>
      <c r="BA1540" s="4" t="s">
        <v>22054</v>
      </c>
      <c r="BB1540" s="4" t="s">
        <v>22055</v>
      </c>
      <c r="BC1540" s="4">
        <v>40</v>
      </c>
      <c r="BD1540" t="str">
        <f>IF(AND(ADHOC!$G$15="",ADHOC!$S$4=""),"",IF(ADHOC!$G$15&lt;&gt;"",IF(ADHOC!$G$15=LEFT(Domein!$AS1540,LEN(ADHOC!$G$15)),MAX(Domein!BD$1:'Domein'!BD1539)+1,""),IF(ADHOC!$S$4=LEFT(Domein!$AS1540,LEN(ADHOC!$S$4)),MAX(Domein!BD$1:'Domein'!BD1539)+1,"")))</f>
        <v/>
      </c>
      <c r="BE1540" t="str">
        <f t="shared" si="24"/>
        <v/>
      </c>
    </row>
    <row r="1541" spans="45:57" x14ac:dyDescent="0.2">
      <c r="AS1541" s="4" t="s">
        <v>12791</v>
      </c>
      <c r="AT1541" s="4" t="s">
        <v>13122</v>
      </c>
      <c r="AU1541" s="4" t="s">
        <v>456</v>
      </c>
      <c r="AV1541" s="4" t="s">
        <v>702</v>
      </c>
      <c r="AW1541" s="4" t="s">
        <v>701</v>
      </c>
      <c r="AX1541" s="4"/>
      <c r="AY1541" s="4">
        <v>205108</v>
      </c>
      <c r="AZ1541" s="4">
        <v>475035</v>
      </c>
      <c r="BA1541" s="4" t="s">
        <v>22056</v>
      </c>
      <c r="BB1541" s="4" t="s">
        <v>22057</v>
      </c>
      <c r="BC1541" s="4">
        <v>40</v>
      </c>
      <c r="BD1541" t="str">
        <f>IF(AND(ADHOC!$G$15="",ADHOC!$S$4=""),"",IF(ADHOC!$G$15&lt;&gt;"",IF(ADHOC!$G$15=LEFT(Domein!$AS1541,LEN(ADHOC!$G$15)),MAX(Domein!BD$1:'Domein'!BD1540)+1,""),IF(ADHOC!$S$4=LEFT(Domein!$AS1541,LEN(ADHOC!$S$4)),MAX(Domein!BD$1:'Domein'!BD1540)+1,"")))</f>
        <v/>
      </c>
      <c r="BE1541" t="str">
        <f t="shared" si="24"/>
        <v/>
      </c>
    </row>
    <row r="1542" spans="45:57" x14ac:dyDescent="0.2">
      <c r="AS1542" s="4" t="s">
        <v>12792</v>
      </c>
      <c r="AT1542" s="4" t="s">
        <v>13123</v>
      </c>
      <c r="AU1542" s="4" t="s">
        <v>456</v>
      </c>
      <c r="AV1542" s="4" t="s">
        <v>702</v>
      </c>
      <c r="AW1542" s="4" t="s">
        <v>701</v>
      </c>
      <c r="AX1542" s="4"/>
      <c r="AY1542" s="4">
        <v>152318</v>
      </c>
      <c r="AZ1542" s="4">
        <v>464997</v>
      </c>
      <c r="BA1542" s="4" t="s">
        <v>22058</v>
      </c>
      <c r="BB1542" s="4" t="s">
        <v>22059</v>
      </c>
      <c r="BC1542" s="4">
        <v>40</v>
      </c>
      <c r="BD1542" t="str">
        <f>IF(AND(ADHOC!$G$15="",ADHOC!$S$4=""),"",IF(ADHOC!$G$15&lt;&gt;"",IF(ADHOC!$G$15=LEFT(Domein!$AS1542,LEN(ADHOC!$G$15)),MAX(Domein!BD$1:'Domein'!BD1541)+1,""),IF(ADHOC!$S$4=LEFT(Domein!$AS1542,LEN(ADHOC!$S$4)),MAX(Domein!BD$1:'Domein'!BD1541)+1,"")))</f>
        <v/>
      </c>
      <c r="BE1542" t="str">
        <f t="shared" si="24"/>
        <v/>
      </c>
    </row>
    <row r="1543" spans="45:57" x14ac:dyDescent="0.2">
      <c r="AS1543" s="4" t="s">
        <v>12793</v>
      </c>
      <c r="AT1543" s="4" t="s">
        <v>13124</v>
      </c>
      <c r="AU1543" s="4" t="s">
        <v>456</v>
      </c>
      <c r="AV1543" s="4" t="s">
        <v>702</v>
      </c>
      <c r="AW1543" s="4" t="s">
        <v>701</v>
      </c>
      <c r="AX1543" s="4"/>
      <c r="AY1543" s="4">
        <v>173631</v>
      </c>
      <c r="AZ1543" s="4">
        <v>445462</v>
      </c>
      <c r="BA1543" s="4" t="s">
        <v>22060</v>
      </c>
      <c r="BB1543" s="4" t="s">
        <v>22061</v>
      </c>
      <c r="BC1543" s="4">
        <v>40</v>
      </c>
      <c r="BD1543" t="str">
        <f>IF(AND(ADHOC!$G$15="",ADHOC!$S$4=""),"",IF(ADHOC!$G$15&lt;&gt;"",IF(ADHOC!$G$15=LEFT(Domein!$AS1543,LEN(ADHOC!$G$15)),MAX(Domein!BD$1:'Domein'!BD1542)+1,""),IF(ADHOC!$S$4=LEFT(Domein!$AS1543,LEN(ADHOC!$S$4)),MAX(Domein!BD$1:'Domein'!BD1542)+1,"")))</f>
        <v/>
      </c>
      <c r="BE1543" t="str">
        <f t="shared" si="24"/>
        <v/>
      </c>
    </row>
    <row r="1544" spans="45:57" x14ac:dyDescent="0.2">
      <c r="AS1544" s="4" t="s">
        <v>12794</v>
      </c>
      <c r="AT1544" s="4" t="s">
        <v>13125</v>
      </c>
      <c r="AU1544" s="4" t="s">
        <v>456</v>
      </c>
      <c r="AV1544" s="4" t="s">
        <v>702</v>
      </c>
      <c r="AW1544" s="4" t="s">
        <v>701</v>
      </c>
      <c r="AX1544" s="4"/>
      <c r="AY1544" s="4">
        <v>171184</v>
      </c>
      <c r="AZ1544" s="4">
        <v>450081</v>
      </c>
      <c r="BA1544" s="4" t="s">
        <v>22062</v>
      </c>
      <c r="BB1544" s="4" t="s">
        <v>22063</v>
      </c>
      <c r="BC1544" s="4">
        <v>40</v>
      </c>
      <c r="BD1544" t="str">
        <f>IF(AND(ADHOC!$G$15="",ADHOC!$S$4=""),"",IF(ADHOC!$G$15&lt;&gt;"",IF(ADHOC!$G$15=LEFT(Domein!$AS1544,LEN(ADHOC!$G$15)),MAX(Domein!BD$1:'Domein'!BD1543)+1,""),IF(ADHOC!$S$4=LEFT(Domein!$AS1544,LEN(ADHOC!$S$4)),MAX(Domein!BD$1:'Domein'!BD1543)+1,"")))</f>
        <v/>
      </c>
      <c r="BE1544" t="str">
        <f t="shared" si="24"/>
        <v/>
      </c>
    </row>
    <row r="1545" spans="45:57" x14ac:dyDescent="0.2">
      <c r="AS1545" s="4" t="s">
        <v>12795</v>
      </c>
      <c r="AT1545" s="4" t="s">
        <v>13126</v>
      </c>
      <c r="AU1545" s="4" t="s">
        <v>456</v>
      </c>
      <c r="AV1545" s="4" t="s">
        <v>702</v>
      </c>
      <c r="AW1545" s="4" t="s">
        <v>701</v>
      </c>
      <c r="AX1545" s="4"/>
      <c r="AY1545" s="4">
        <v>160952</v>
      </c>
      <c r="AZ1545" s="4">
        <v>471460</v>
      </c>
      <c r="BA1545" s="4" t="s">
        <v>22064</v>
      </c>
      <c r="BB1545" s="4" t="s">
        <v>22065</v>
      </c>
      <c r="BC1545" s="4">
        <v>40</v>
      </c>
      <c r="BD1545" t="str">
        <f>IF(AND(ADHOC!$G$15="",ADHOC!$S$4=""),"",IF(ADHOC!$G$15&lt;&gt;"",IF(ADHOC!$G$15=LEFT(Domein!$AS1545,LEN(ADHOC!$G$15)),MAX(Domein!BD$1:'Domein'!BD1544)+1,""),IF(ADHOC!$S$4=LEFT(Domein!$AS1545,LEN(ADHOC!$S$4)),MAX(Domein!BD$1:'Domein'!BD1544)+1,"")))</f>
        <v/>
      </c>
      <c r="BE1545" t="str">
        <f t="shared" si="24"/>
        <v/>
      </c>
    </row>
    <row r="1546" spans="45:57" x14ac:dyDescent="0.2">
      <c r="AS1546" s="4" t="s">
        <v>12796</v>
      </c>
      <c r="AT1546" s="4" t="s">
        <v>13127</v>
      </c>
      <c r="AU1546" s="4" t="s">
        <v>456</v>
      </c>
      <c r="AV1546" s="4" t="s">
        <v>702</v>
      </c>
      <c r="AW1546" s="4" t="s">
        <v>701</v>
      </c>
      <c r="AX1546" s="4"/>
      <c r="AY1546" s="4">
        <v>178050</v>
      </c>
      <c r="AZ1546" s="4">
        <v>442094</v>
      </c>
      <c r="BA1546" s="4" t="s">
        <v>22066</v>
      </c>
      <c r="BB1546" s="4" t="s">
        <v>22067</v>
      </c>
      <c r="BC1546" s="4">
        <v>40</v>
      </c>
      <c r="BD1546" t="str">
        <f>IF(AND(ADHOC!$G$15="",ADHOC!$S$4=""),"",IF(ADHOC!$G$15&lt;&gt;"",IF(ADHOC!$G$15=LEFT(Domein!$AS1546,LEN(ADHOC!$G$15)),MAX(Domein!BD$1:'Domein'!BD1545)+1,""),IF(ADHOC!$S$4=LEFT(Domein!$AS1546,LEN(ADHOC!$S$4)),MAX(Domein!BD$1:'Domein'!BD1545)+1,"")))</f>
        <v/>
      </c>
      <c r="BE1546" t="str">
        <f t="shared" si="24"/>
        <v/>
      </c>
    </row>
    <row r="1547" spans="45:57" x14ac:dyDescent="0.2">
      <c r="AS1547" s="4" t="s">
        <v>12797</v>
      </c>
      <c r="AT1547" s="4" t="s">
        <v>13128</v>
      </c>
      <c r="AU1547" s="4" t="s">
        <v>456</v>
      </c>
      <c r="AV1547" s="4" t="s">
        <v>702</v>
      </c>
      <c r="AW1547" s="4" t="s">
        <v>701</v>
      </c>
      <c r="AX1547" s="4"/>
      <c r="AY1547" s="4">
        <v>178051</v>
      </c>
      <c r="AZ1547" s="4">
        <v>442095</v>
      </c>
      <c r="BA1547" s="4" t="s">
        <v>22068</v>
      </c>
      <c r="BB1547" s="4" t="s">
        <v>22069</v>
      </c>
      <c r="BC1547" s="4">
        <v>40</v>
      </c>
      <c r="BD1547" t="str">
        <f>IF(AND(ADHOC!$G$15="",ADHOC!$S$4=""),"",IF(ADHOC!$G$15&lt;&gt;"",IF(ADHOC!$G$15=LEFT(Domein!$AS1547,LEN(ADHOC!$G$15)),MAX(Domein!BD$1:'Domein'!BD1546)+1,""),IF(ADHOC!$S$4=LEFT(Domein!$AS1547,LEN(ADHOC!$S$4)),MAX(Domein!BD$1:'Domein'!BD1546)+1,"")))</f>
        <v/>
      </c>
      <c r="BE1547" t="str">
        <f t="shared" si="24"/>
        <v/>
      </c>
    </row>
    <row r="1548" spans="45:57" x14ac:dyDescent="0.2">
      <c r="AS1548" s="4" t="s">
        <v>12798</v>
      </c>
      <c r="AT1548" s="4" t="s">
        <v>13129</v>
      </c>
      <c r="AU1548" s="4" t="s">
        <v>456</v>
      </c>
      <c r="AV1548" s="4" t="s">
        <v>702</v>
      </c>
      <c r="AW1548" s="4" t="s">
        <v>701</v>
      </c>
      <c r="AX1548" s="4"/>
      <c r="AY1548" s="4">
        <v>148885</v>
      </c>
      <c r="AZ1548" s="4">
        <v>467298</v>
      </c>
      <c r="BA1548" s="4" t="s">
        <v>22072</v>
      </c>
      <c r="BB1548" s="4" t="s">
        <v>22073</v>
      </c>
      <c r="BC1548" s="4">
        <v>40</v>
      </c>
      <c r="BD1548" t="str">
        <f>IF(AND(ADHOC!$G$15="",ADHOC!$S$4=""),"",IF(ADHOC!$G$15&lt;&gt;"",IF(ADHOC!$G$15=LEFT(Domein!$AS1548,LEN(ADHOC!$G$15)),MAX(Domein!BD$1:'Domein'!BD1547)+1,""),IF(ADHOC!$S$4=LEFT(Domein!$AS1548,LEN(ADHOC!$S$4)),MAX(Domein!BD$1:'Domein'!BD1547)+1,"")))</f>
        <v/>
      </c>
      <c r="BE1548" t="str">
        <f t="shared" si="24"/>
        <v/>
      </c>
    </row>
    <row r="1549" spans="45:57" x14ac:dyDescent="0.2">
      <c r="AS1549" s="4" t="s">
        <v>12799</v>
      </c>
      <c r="AT1549" s="4" t="s">
        <v>13130</v>
      </c>
      <c r="AU1549" s="4" t="s">
        <v>456</v>
      </c>
      <c r="AV1549" s="4" t="s">
        <v>702</v>
      </c>
      <c r="AW1549" s="4" t="s">
        <v>701</v>
      </c>
      <c r="AX1549" s="4"/>
      <c r="AY1549" s="4">
        <v>164340</v>
      </c>
      <c r="AZ1549" s="4">
        <v>449893</v>
      </c>
      <c r="BA1549" s="4" t="s">
        <v>22074</v>
      </c>
      <c r="BB1549" s="4" t="s">
        <v>22075</v>
      </c>
      <c r="BC1549" s="4">
        <v>40</v>
      </c>
      <c r="BD1549" t="str">
        <f>IF(AND(ADHOC!$G$15="",ADHOC!$S$4=""),"",IF(ADHOC!$G$15&lt;&gt;"",IF(ADHOC!$G$15=LEFT(Domein!$AS1549,LEN(ADHOC!$G$15)),MAX(Domein!BD$1:'Domein'!BD1548)+1,""),IF(ADHOC!$S$4=LEFT(Domein!$AS1549,LEN(ADHOC!$S$4)),MAX(Domein!BD$1:'Domein'!BD1548)+1,"")))</f>
        <v/>
      </c>
      <c r="BE1549" t="str">
        <f t="shared" si="24"/>
        <v/>
      </c>
    </row>
    <row r="1550" spans="45:57" x14ac:dyDescent="0.2">
      <c r="AS1550" s="4" t="s">
        <v>12800</v>
      </c>
      <c r="AT1550" s="4" t="s">
        <v>13131</v>
      </c>
      <c r="AU1550" s="4" t="s">
        <v>456</v>
      </c>
      <c r="AV1550" s="4" t="s">
        <v>702</v>
      </c>
      <c r="AW1550" s="4" t="s">
        <v>701</v>
      </c>
      <c r="AX1550" s="4"/>
      <c r="AY1550" s="4">
        <v>159175</v>
      </c>
      <c r="AZ1550" s="4">
        <v>455549</v>
      </c>
      <c r="BA1550" s="4" t="s">
        <v>22076</v>
      </c>
      <c r="BB1550" s="4" t="s">
        <v>22077</v>
      </c>
      <c r="BC1550" s="4">
        <v>40</v>
      </c>
      <c r="BD1550" t="str">
        <f>IF(AND(ADHOC!$G$15="",ADHOC!$S$4=""),"",IF(ADHOC!$G$15&lt;&gt;"",IF(ADHOC!$G$15=LEFT(Domein!$AS1550,LEN(ADHOC!$G$15)),MAX(Domein!BD$1:'Domein'!BD1549)+1,""),IF(ADHOC!$S$4=LEFT(Domein!$AS1550,LEN(ADHOC!$S$4)),MAX(Domein!BD$1:'Domein'!BD1549)+1,"")))</f>
        <v/>
      </c>
      <c r="BE1550" t="str">
        <f t="shared" si="24"/>
        <v/>
      </c>
    </row>
    <row r="1551" spans="45:57" x14ac:dyDescent="0.2">
      <c r="AS1551" s="4" t="s">
        <v>16682</v>
      </c>
      <c r="AT1551" s="4" t="s">
        <v>16683</v>
      </c>
      <c r="AU1551" s="4" t="s">
        <v>456</v>
      </c>
      <c r="AV1551" s="4" t="s">
        <v>703</v>
      </c>
      <c r="AW1551" s="4" t="s">
        <v>724</v>
      </c>
      <c r="AX1551" s="4"/>
      <c r="AY1551" s="4"/>
      <c r="AZ1551" s="4"/>
      <c r="BA1551" s="4"/>
      <c r="BB1551" s="4"/>
      <c r="BC1551" s="4">
        <v>40</v>
      </c>
      <c r="BD1551" t="str">
        <f>IF(AND(ADHOC!$G$15="",ADHOC!$S$4=""),"",IF(ADHOC!$G$15&lt;&gt;"",IF(ADHOC!$G$15=LEFT(Domein!$AS1551,LEN(ADHOC!$G$15)),MAX(Domein!BD$1:'Domein'!BD1550)+1,""),IF(ADHOC!$S$4=LEFT(Domein!$AS1551,LEN(ADHOC!$S$4)),MAX(Domein!BD$1:'Domein'!BD1550)+1,"")))</f>
        <v/>
      </c>
      <c r="BE1551" t="str">
        <f t="shared" si="24"/>
        <v/>
      </c>
    </row>
    <row r="1552" spans="45:57" x14ac:dyDescent="0.2">
      <c r="AS1552" s="4" t="s">
        <v>16684</v>
      </c>
      <c r="AT1552" s="4" t="s">
        <v>16685</v>
      </c>
      <c r="AU1552" s="4" t="s">
        <v>456</v>
      </c>
      <c r="AV1552" s="4" t="s">
        <v>703</v>
      </c>
      <c r="AW1552" s="4" t="s">
        <v>724</v>
      </c>
      <c r="AX1552" s="4"/>
      <c r="AY1552" s="4"/>
      <c r="AZ1552" s="4"/>
      <c r="BA1552" s="4"/>
      <c r="BB1552" s="4"/>
      <c r="BC1552" s="4">
        <v>40</v>
      </c>
      <c r="BD1552" t="str">
        <f>IF(AND(ADHOC!$G$15="",ADHOC!$S$4=""),"",IF(ADHOC!$G$15&lt;&gt;"",IF(ADHOC!$G$15=LEFT(Domein!$AS1552,LEN(ADHOC!$G$15)),MAX(Domein!BD$1:'Domein'!BD1551)+1,""),IF(ADHOC!$S$4=LEFT(Domein!$AS1552,LEN(ADHOC!$S$4)),MAX(Domein!BD$1:'Domein'!BD1551)+1,"")))</f>
        <v/>
      </c>
      <c r="BE1552" t="str">
        <f t="shared" si="24"/>
        <v/>
      </c>
    </row>
    <row r="1553" spans="45:57" x14ac:dyDescent="0.2">
      <c r="AS1553" s="4" t="s">
        <v>15624</v>
      </c>
      <c r="AT1553" s="4" t="s">
        <v>15625</v>
      </c>
      <c r="AU1553" s="4" t="s">
        <v>456</v>
      </c>
      <c r="AV1553" s="4" t="s">
        <v>703</v>
      </c>
      <c r="AW1553" s="4" t="s">
        <v>724</v>
      </c>
      <c r="AX1553" s="4"/>
      <c r="AY1553" s="4"/>
      <c r="AZ1553" s="4"/>
      <c r="BA1553" s="4"/>
      <c r="BB1553" s="4"/>
      <c r="BC1553" s="4">
        <v>40</v>
      </c>
      <c r="BD1553" t="str">
        <f>IF(AND(ADHOC!$G$15="",ADHOC!$S$4=""),"",IF(ADHOC!$G$15&lt;&gt;"",IF(ADHOC!$G$15=LEFT(Domein!$AS1553,LEN(ADHOC!$G$15)),MAX(Domein!BD$1:'Domein'!BD1552)+1,""),IF(ADHOC!$S$4=LEFT(Domein!$AS1553,LEN(ADHOC!$S$4)),MAX(Domein!BD$1:'Domein'!BD1552)+1,"")))</f>
        <v/>
      </c>
      <c r="BE1553" t="str">
        <f t="shared" si="24"/>
        <v/>
      </c>
    </row>
    <row r="1554" spans="45:57" x14ac:dyDescent="0.2">
      <c r="AS1554" s="4" t="s">
        <v>11941</v>
      </c>
      <c r="AT1554" s="4" t="s">
        <v>11942</v>
      </c>
      <c r="AU1554" s="4" t="s">
        <v>456</v>
      </c>
      <c r="AV1554" s="4" t="s">
        <v>702</v>
      </c>
      <c r="AW1554" s="4" t="s">
        <v>701</v>
      </c>
      <c r="AX1554" s="4"/>
      <c r="AY1554" s="4">
        <v>255769</v>
      </c>
      <c r="AZ1554" s="4">
        <v>527960</v>
      </c>
      <c r="BA1554" s="4" t="s">
        <v>22684</v>
      </c>
      <c r="BB1554" s="4" t="s">
        <v>22685</v>
      </c>
      <c r="BC1554" s="4">
        <v>40</v>
      </c>
      <c r="BD1554" t="str">
        <f>IF(AND(ADHOC!$G$15="",ADHOC!$S$4=""),"",IF(ADHOC!$G$15&lt;&gt;"",IF(ADHOC!$G$15=LEFT(Domein!$AS1554,LEN(ADHOC!$G$15)),MAX(Domein!BD$1:'Domein'!BD1553)+1,""),IF(ADHOC!$S$4=LEFT(Domein!$AS1554,LEN(ADHOC!$S$4)),MAX(Domein!BD$1:'Domein'!BD1553)+1,"")))</f>
        <v/>
      </c>
      <c r="BE1554" t="str">
        <f t="shared" si="24"/>
        <v/>
      </c>
    </row>
    <row r="1555" spans="45:57" x14ac:dyDescent="0.2">
      <c r="AS1555" s="4" t="s">
        <v>11943</v>
      </c>
      <c r="AT1555" s="4" t="s">
        <v>11944</v>
      </c>
      <c r="AU1555" s="4" t="s">
        <v>456</v>
      </c>
      <c r="AV1555" s="4" t="s">
        <v>702</v>
      </c>
      <c r="AW1555" s="4" t="s">
        <v>701</v>
      </c>
      <c r="AX1555" s="4"/>
      <c r="AY1555" s="4">
        <v>255767</v>
      </c>
      <c r="AZ1555" s="4">
        <v>527962</v>
      </c>
      <c r="BA1555" s="4" t="s">
        <v>22686</v>
      </c>
      <c r="BB1555" s="4" t="s">
        <v>22687</v>
      </c>
      <c r="BC1555" s="4">
        <v>40</v>
      </c>
      <c r="BD1555" t="str">
        <f>IF(AND(ADHOC!$G$15="",ADHOC!$S$4=""),"",IF(ADHOC!$G$15&lt;&gt;"",IF(ADHOC!$G$15=LEFT(Domein!$AS1555,LEN(ADHOC!$G$15)),MAX(Domein!BD$1:'Domein'!BD1554)+1,""),IF(ADHOC!$S$4=LEFT(Domein!$AS1555,LEN(ADHOC!$S$4)),MAX(Domein!BD$1:'Domein'!BD1554)+1,"")))</f>
        <v/>
      </c>
      <c r="BE1555" t="str">
        <f t="shared" si="24"/>
        <v/>
      </c>
    </row>
    <row r="1556" spans="45:57" x14ac:dyDescent="0.2">
      <c r="AS1556" s="4" t="s">
        <v>11945</v>
      </c>
      <c r="AT1556" s="4" t="s">
        <v>11946</v>
      </c>
      <c r="AU1556" s="4" t="s">
        <v>456</v>
      </c>
      <c r="AV1556" s="4" t="s">
        <v>702</v>
      </c>
      <c r="AW1556" s="4" t="s">
        <v>701</v>
      </c>
      <c r="AX1556" s="4"/>
      <c r="AY1556" s="4">
        <v>255766</v>
      </c>
      <c r="AZ1556" s="4">
        <v>527963</v>
      </c>
      <c r="BA1556" s="4" t="s">
        <v>22688</v>
      </c>
      <c r="BB1556" s="4" t="s">
        <v>22689</v>
      </c>
      <c r="BC1556" s="4">
        <v>40</v>
      </c>
      <c r="BD1556" t="str">
        <f>IF(AND(ADHOC!$G$15="",ADHOC!$S$4=""),"",IF(ADHOC!$G$15&lt;&gt;"",IF(ADHOC!$G$15=LEFT(Domein!$AS1556,LEN(ADHOC!$G$15)),MAX(Domein!BD$1:'Domein'!BD1555)+1,""),IF(ADHOC!$S$4=LEFT(Domein!$AS1556,LEN(ADHOC!$S$4)),MAX(Domein!BD$1:'Domein'!BD1555)+1,"")))</f>
        <v/>
      </c>
      <c r="BE1556" t="str">
        <f t="shared" si="24"/>
        <v/>
      </c>
    </row>
    <row r="1557" spans="45:57" x14ac:dyDescent="0.2">
      <c r="AS1557" s="4" t="s">
        <v>11947</v>
      </c>
      <c r="AT1557" s="4" t="s">
        <v>11948</v>
      </c>
      <c r="AU1557" s="4" t="s">
        <v>456</v>
      </c>
      <c r="AV1557" s="4" t="s">
        <v>702</v>
      </c>
      <c r="AW1557" s="4" t="s">
        <v>701</v>
      </c>
      <c r="AX1557" s="4"/>
      <c r="AY1557" s="4">
        <v>255765</v>
      </c>
      <c r="AZ1557" s="4">
        <v>527964</v>
      </c>
      <c r="BA1557" s="4" t="s">
        <v>22690</v>
      </c>
      <c r="BB1557" s="4" t="s">
        <v>22691</v>
      </c>
      <c r="BC1557" s="4">
        <v>40</v>
      </c>
      <c r="BD1557" t="str">
        <f>IF(AND(ADHOC!$G$15="",ADHOC!$S$4=""),"",IF(ADHOC!$G$15&lt;&gt;"",IF(ADHOC!$G$15=LEFT(Domein!$AS1557,LEN(ADHOC!$G$15)),MAX(Domein!BD$1:'Domein'!BD1556)+1,""),IF(ADHOC!$S$4=LEFT(Domein!$AS1557,LEN(ADHOC!$S$4)),MAX(Domein!BD$1:'Domein'!BD1556)+1,"")))</f>
        <v/>
      </c>
      <c r="BE1557" t="str">
        <f t="shared" si="24"/>
        <v/>
      </c>
    </row>
    <row r="1558" spans="45:57" x14ac:dyDescent="0.2">
      <c r="AS1558" s="4" t="s">
        <v>12196</v>
      </c>
      <c r="AT1558" s="4" t="s">
        <v>12197</v>
      </c>
      <c r="AU1558" s="4" t="s">
        <v>456</v>
      </c>
      <c r="AV1558" s="4" t="s">
        <v>702</v>
      </c>
      <c r="AW1558" s="4" t="s">
        <v>701</v>
      </c>
      <c r="AX1558" s="4"/>
      <c r="AY1558" s="4">
        <v>255764</v>
      </c>
      <c r="AZ1558" s="4">
        <v>527965</v>
      </c>
      <c r="BA1558" s="4" t="s">
        <v>22692</v>
      </c>
      <c r="BB1558" s="4" t="s">
        <v>22693</v>
      </c>
      <c r="BC1558" s="4">
        <v>40</v>
      </c>
      <c r="BD1558" t="str">
        <f>IF(AND(ADHOC!$G$15="",ADHOC!$S$4=""),"",IF(ADHOC!$G$15&lt;&gt;"",IF(ADHOC!$G$15=LEFT(Domein!$AS1558,LEN(ADHOC!$G$15)),MAX(Domein!BD$1:'Domein'!BD1557)+1,""),IF(ADHOC!$S$4=LEFT(Domein!$AS1558,LEN(ADHOC!$S$4)),MAX(Domein!BD$1:'Domein'!BD1557)+1,"")))</f>
        <v/>
      </c>
      <c r="BE1558" t="str">
        <f t="shared" si="24"/>
        <v/>
      </c>
    </row>
    <row r="1559" spans="45:57" x14ac:dyDescent="0.2">
      <c r="AS1559" s="4" t="s">
        <v>16907</v>
      </c>
      <c r="AT1559" s="4" t="s">
        <v>16908</v>
      </c>
      <c r="AU1559" s="4" t="s">
        <v>456</v>
      </c>
      <c r="AV1559" s="4" t="s">
        <v>703</v>
      </c>
      <c r="AW1559" s="4" t="s">
        <v>701</v>
      </c>
      <c r="AX1559" s="4"/>
      <c r="AY1559" s="4">
        <v>255951</v>
      </c>
      <c r="AZ1559" s="4">
        <v>528114</v>
      </c>
      <c r="BA1559" s="4" t="s">
        <v>22694</v>
      </c>
      <c r="BB1559" s="4" t="s">
        <v>22695</v>
      </c>
      <c r="BC1559" s="4">
        <v>40</v>
      </c>
      <c r="BD1559" t="str">
        <f>IF(AND(ADHOC!$G$15="",ADHOC!$S$4=""),"",IF(ADHOC!$G$15&lt;&gt;"",IF(ADHOC!$G$15=LEFT(Domein!$AS1559,LEN(ADHOC!$G$15)),MAX(Domein!BD$1:'Domein'!BD1558)+1,""),IF(ADHOC!$S$4=LEFT(Domein!$AS1559,LEN(ADHOC!$S$4)),MAX(Domein!BD$1:'Domein'!BD1558)+1,"")))</f>
        <v/>
      </c>
      <c r="BE1559" t="str">
        <f t="shared" si="24"/>
        <v/>
      </c>
    </row>
    <row r="1560" spans="45:57" x14ac:dyDescent="0.2">
      <c r="AS1560" s="4" t="s">
        <v>14745</v>
      </c>
      <c r="AT1560" s="4" t="s">
        <v>14746</v>
      </c>
      <c r="AU1560" s="4" t="s">
        <v>456</v>
      </c>
      <c r="AV1560" s="4" t="s">
        <v>702</v>
      </c>
      <c r="AW1560" s="4" t="s">
        <v>701</v>
      </c>
      <c r="AX1560" s="4"/>
      <c r="AY1560" s="4">
        <v>265641</v>
      </c>
      <c r="AZ1560" s="4">
        <v>490149</v>
      </c>
      <c r="BA1560" s="4" t="s">
        <v>22696</v>
      </c>
      <c r="BB1560" s="4" t="s">
        <v>22697</v>
      </c>
      <c r="BC1560" s="4">
        <v>40</v>
      </c>
      <c r="BD1560" t="str">
        <f>IF(AND(ADHOC!$G$15="",ADHOC!$S$4=""),"",IF(ADHOC!$G$15&lt;&gt;"",IF(ADHOC!$G$15=LEFT(Domein!$AS1560,LEN(ADHOC!$G$15)),MAX(Domein!BD$1:'Domein'!BD1559)+1,""),IF(ADHOC!$S$4=LEFT(Domein!$AS1560,LEN(ADHOC!$S$4)),MAX(Domein!BD$1:'Domein'!BD1559)+1,"")))</f>
        <v/>
      </c>
      <c r="BE1560" t="str">
        <f t="shared" si="24"/>
        <v/>
      </c>
    </row>
    <row r="1561" spans="45:57" x14ac:dyDescent="0.2">
      <c r="AS1561" s="4" t="s">
        <v>17113</v>
      </c>
      <c r="AT1561" s="4" t="s">
        <v>17114</v>
      </c>
      <c r="AU1561" s="4" t="s">
        <v>456</v>
      </c>
      <c r="AV1561" s="4" t="s">
        <v>705</v>
      </c>
      <c r="AW1561" s="4" t="s">
        <v>1167</v>
      </c>
      <c r="AX1561" s="4"/>
      <c r="AY1561" s="4"/>
      <c r="AZ1561" s="4"/>
      <c r="BA1561" s="4"/>
      <c r="BB1561" s="4"/>
      <c r="BC1561" s="4">
        <v>40</v>
      </c>
      <c r="BD1561" t="str">
        <f>IF(AND(ADHOC!$G$15="",ADHOC!$S$4=""),"",IF(ADHOC!$G$15&lt;&gt;"",IF(ADHOC!$G$15=LEFT(Domein!$AS1561,LEN(ADHOC!$G$15)),MAX(Domein!BD$1:'Domein'!BD1560)+1,""),IF(ADHOC!$S$4=LEFT(Domein!$AS1561,LEN(ADHOC!$S$4)),MAX(Domein!BD$1:'Domein'!BD1560)+1,"")))</f>
        <v/>
      </c>
      <c r="BE1561" t="str">
        <f t="shared" si="24"/>
        <v/>
      </c>
    </row>
    <row r="1562" spans="45:57" x14ac:dyDescent="0.2">
      <c r="AS1562" s="4" t="s">
        <v>17115</v>
      </c>
      <c r="AT1562" s="4" t="s">
        <v>17116</v>
      </c>
      <c r="AU1562" s="4" t="s">
        <v>456</v>
      </c>
      <c r="AV1562" s="4" t="s">
        <v>705</v>
      </c>
      <c r="AW1562" s="4" t="s">
        <v>1167</v>
      </c>
      <c r="AX1562" s="4"/>
      <c r="AY1562" s="4"/>
      <c r="AZ1562" s="4"/>
      <c r="BA1562" s="4"/>
      <c r="BB1562" s="4"/>
      <c r="BC1562" s="4">
        <v>40</v>
      </c>
      <c r="BD1562" t="str">
        <f>IF(AND(ADHOC!$G$15="",ADHOC!$S$4=""),"",IF(ADHOC!$G$15&lt;&gt;"",IF(ADHOC!$G$15=LEFT(Domein!$AS1562,LEN(ADHOC!$G$15)),MAX(Domein!BD$1:'Domein'!BD1561)+1,""),IF(ADHOC!$S$4=LEFT(Domein!$AS1562,LEN(ADHOC!$S$4)),MAX(Domein!BD$1:'Domein'!BD1561)+1,"")))</f>
        <v/>
      </c>
      <c r="BE1562" t="str">
        <f t="shared" si="24"/>
        <v/>
      </c>
    </row>
    <row r="1563" spans="45:57" x14ac:dyDescent="0.2">
      <c r="AS1563" s="4" t="s">
        <v>17117</v>
      </c>
      <c r="AT1563" s="4" t="s">
        <v>17118</v>
      </c>
      <c r="AU1563" s="4" t="s">
        <v>456</v>
      </c>
      <c r="AV1563" s="4" t="s">
        <v>705</v>
      </c>
      <c r="AW1563" s="4" t="s">
        <v>1167</v>
      </c>
      <c r="AX1563" s="4"/>
      <c r="AY1563" s="4"/>
      <c r="AZ1563" s="4"/>
      <c r="BA1563" s="4"/>
      <c r="BB1563" s="4"/>
      <c r="BC1563" s="4">
        <v>40</v>
      </c>
      <c r="BD1563" t="str">
        <f>IF(AND(ADHOC!$G$15="",ADHOC!$S$4=""),"",IF(ADHOC!$G$15&lt;&gt;"",IF(ADHOC!$G$15=LEFT(Domein!$AS1563,LEN(ADHOC!$G$15)),MAX(Domein!BD$1:'Domein'!BD1562)+1,""),IF(ADHOC!$S$4=LEFT(Domein!$AS1563,LEN(ADHOC!$S$4)),MAX(Domein!BD$1:'Domein'!BD1562)+1,"")))</f>
        <v/>
      </c>
      <c r="BE1563" t="str">
        <f t="shared" si="24"/>
        <v/>
      </c>
    </row>
    <row r="1564" spans="45:57" x14ac:dyDescent="0.2">
      <c r="AS1564" s="4" t="s">
        <v>17119</v>
      </c>
      <c r="AT1564" s="4" t="s">
        <v>17120</v>
      </c>
      <c r="AU1564" s="4" t="s">
        <v>456</v>
      </c>
      <c r="AV1564" s="4" t="s">
        <v>705</v>
      </c>
      <c r="AW1564" s="4" t="s">
        <v>1167</v>
      </c>
      <c r="AX1564" s="4"/>
      <c r="AY1564" s="4"/>
      <c r="AZ1564" s="4"/>
      <c r="BA1564" s="4"/>
      <c r="BB1564" s="4"/>
      <c r="BC1564" s="4">
        <v>40</v>
      </c>
      <c r="BD1564" t="str">
        <f>IF(AND(ADHOC!$G$15="",ADHOC!$S$4=""),"",IF(ADHOC!$G$15&lt;&gt;"",IF(ADHOC!$G$15=LEFT(Domein!$AS1564,LEN(ADHOC!$G$15)),MAX(Domein!BD$1:'Domein'!BD1563)+1,""),IF(ADHOC!$S$4=LEFT(Domein!$AS1564,LEN(ADHOC!$S$4)),MAX(Domein!BD$1:'Domein'!BD1563)+1,"")))</f>
        <v/>
      </c>
      <c r="BE1564" t="str">
        <f t="shared" si="24"/>
        <v/>
      </c>
    </row>
    <row r="1565" spans="45:57" x14ac:dyDescent="0.2">
      <c r="AS1565" s="4" t="s">
        <v>17121</v>
      </c>
      <c r="AT1565" s="4" t="s">
        <v>17122</v>
      </c>
      <c r="AU1565" s="4" t="s">
        <v>456</v>
      </c>
      <c r="AV1565" s="4" t="s">
        <v>705</v>
      </c>
      <c r="AW1565" s="4" t="s">
        <v>1167</v>
      </c>
      <c r="AX1565" s="4"/>
      <c r="AY1565" s="4"/>
      <c r="AZ1565" s="4"/>
      <c r="BA1565" s="4"/>
      <c r="BB1565" s="4"/>
      <c r="BC1565" s="4">
        <v>40</v>
      </c>
      <c r="BD1565" t="str">
        <f>IF(AND(ADHOC!$G$15="",ADHOC!$S$4=""),"",IF(ADHOC!$G$15&lt;&gt;"",IF(ADHOC!$G$15=LEFT(Domein!$AS1565,LEN(ADHOC!$G$15)),MAX(Domein!BD$1:'Domein'!BD1564)+1,""),IF(ADHOC!$S$4=LEFT(Domein!$AS1565,LEN(ADHOC!$S$4)),MAX(Domein!BD$1:'Domein'!BD1564)+1,"")))</f>
        <v/>
      </c>
      <c r="BE1565" t="str">
        <f t="shared" si="24"/>
        <v/>
      </c>
    </row>
    <row r="1566" spans="45:57" x14ac:dyDescent="0.2">
      <c r="AS1566" s="4" t="s">
        <v>17123</v>
      </c>
      <c r="AT1566" s="4" t="s">
        <v>17124</v>
      </c>
      <c r="AU1566" s="4" t="s">
        <v>456</v>
      </c>
      <c r="AV1566" s="4" t="s">
        <v>705</v>
      </c>
      <c r="AW1566" s="4" t="s">
        <v>1167</v>
      </c>
      <c r="AX1566" s="4"/>
      <c r="AY1566" s="4"/>
      <c r="AZ1566" s="4"/>
      <c r="BA1566" s="4"/>
      <c r="BB1566" s="4"/>
      <c r="BC1566" s="4">
        <v>40</v>
      </c>
      <c r="BD1566" t="str">
        <f>IF(AND(ADHOC!$G$15="",ADHOC!$S$4=""),"",IF(ADHOC!$G$15&lt;&gt;"",IF(ADHOC!$G$15=LEFT(Domein!$AS1566,LEN(ADHOC!$G$15)),MAX(Domein!BD$1:'Domein'!BD1565)+1,""),IF(ADHOC!$S$4=LEFT(Domein!$AS1566,LEN(ADHOC!$S$4)),MAX(Domein!BD$1:'Domein'!BD1565)+1,"")))</f>
        <v/>
      </c>
      <c r="BE1566" t="str">
        <f t="shared" si="24"/>
        <v/>
      </c>
    </row>
    <row r="1567" spans="45:57" x14ac:dyDescent="0.2">
      <c r="AS1567" s="4" t="s">
        <v>17125</v>
      </c>
      <c r="AT1567" s="4" t="s">
        <v>17126</v>
      </c>
      <c r="AU1567" s="4" t="s">
        <v>456</v>
      </c>
      <c r="AV1567" s="4" t="s">
        <v>705</v>
      </c>
      <c r="AW1567" s="4" t="s">
        <v>1167</v>
      </c>
      <c r="AX1567" s="4"/>
      <c r="AY1567" s="4"/>
      <c r="AZ1567" s="4"/>
      <c r="BA1567" s="4"/>
      <c r="BB1567" s="4"/>
      <c r="BC1567" s="4">
        <v>40</v>
      </c>
      <c r="BD1567" t="str">
        <f>IF(AND(ADHOC!$G$15="",ADHOC!$S$4=""),"",IF(ADHOC!$G$15&lt;&gt;"",IF(ADHOC!$G$15=LEFT(Domein!$AS1567,LEN(ADHOC!$G$15)),MAX(Domein!BD$1:'Domein'!BD1566)+1,""),IF(ADHOC!$S$4=LEFT(Domein!$AS1567,LEN(ADHOC!$S$4)),MAX(Domein!BD$1:'Domein'!BD1566)+1,"")))</f>
        <v/>
      </c>
      <c r="BE1567" t="str">
        <f t="shared" si="24"/>
        <v/>
      </c>
    </row>
    <row r="1568" spans="45:57" x14ac:dyDescent="0.2">
      <c r="AS1568" s="4" t="s">
        <v>11768</v>
      </c>
      <c r="AT1568" s="4" t="s">
        <v>11769</v>
      </c>
      <c r="AU1568" s="4" t="s">
        <v>456</v>
      </c>
      <c r="AV1568" s="4" t="s">
        <v>702</v>
      </c>
      <c r="AW1568" s="4" t="s">
        <v>701</v>
      </c>
      <c r="AX1568" s="4"/>
      <c r="AY1568" s="4">
        <v>257593</v>
      </c>
      <c r="AZ1568" s="4">
        <v>532846</v>
      </c>
      <c r="BA1568" s="4" t="s">
        <v>22698</v>
      </c>
      <c r="BB1568" s="4" t="s">
        <v>22699</v>
      </c>
      <c r="BC1568" s="4">
        <v>40</v>
      </c>
      <c r="BD1568" t="str">
        <f>IF(AND(ADHOC!$G$15="",ADHOC!$S$4=""),"",IF(ADHOC!$G$15&lt;&gt;"",IF(ADHOC!$G$15=LEFT(Domein!$AS1568,LEN(ADHOC!$G$15)),MAX(Domein!BD$1:'Domein'!BD1567)+1,""),IF(ADHOC!$S$4=LEFT(Domein!$AS1568,LEN(ADHOC!$S$4)),MAX(Domein!BD$1:'Domein'!BD1567)+1,"")))</f>
        <v/>
      </c>
      <c r="BE1568" t="str">
        <f t="shared" si="24"/>
        <v/>
      </c>
    </row>
    <row r="1569" spans="45:57" x14ac:dyDescent="0.2">
      <c r="AS1569" s="4" t="s">
        <v>36562</v>
      </c>
      <c r="AT1569" s="4" t="s">
        <v>36563</v>
      </c>
      <c r="AU1569" s="4" t="s">
        <v>456</v>
      </c>
      <c r="AV1569" s="4" t="s">
        <v>702</v>
      </c>
      <c r="AW1569" s="4" t="s">
        <v>701</v>
      </c>
      <c r="AX1569" s="4"/>
      <c r="AY1569" s="4">
        <v>239195</v>
      </c>
      <c r="AZ1569" s="4">
        <v>484577</v>
      </c>
      <c r="BA1569" s="4" t="s">
        <v>22906</v>
      </c>
      <c r="BB1569" s="4" t="s">
        <v>22907</v>
      </c>
      <c r="BC1569" s="4">
        <v>40</v>
      </c>
      <c r="BD1569" t="str">
        <f>IF(AND(ADHOC!$G$15="",ADHOC!$S$4=""),"",IF(ADHOC!$G$15&lt;&gt;"",IF(ADHOC!$G$15=LEFT(Domein!$AS1569,LEN(ADHOC!$G$15)),MAX(Domein!BD$1:'Domein'!BD1568)+1,""),IF(ADHOC!$S$4=LEFT(Domein!$AS1569,LEN(ADHOC!$S$4)),MAX(Domein!BD$1:'Domein'!BD1568)+1,"")))</f>
        <v/>
      </c>
      <c r="BE1569" t="str">
        <f t="shared" si="24"/>
        <v/>
      </c>
    </row>
    <row r="1570" spans="45:57" x14ac:dyDescent="0.2">
      <c r="AS1570" s="4" t="s">
        <v>36564</v>
      </c>
      <c r="AT1570" s="4" t="s">
        <v>36565</v>
      </c>
      <c r="AU1570" s="4" t="s">
        <v>456</v>
      </c>
      <c r="AV1570" s="4" t="s">
        <v>702</v>
      </c>
      <c r="AW1570" s="4" t="s">
        <v>701</v>
      </c>
      <c r="AX1570" s="4"/>
      <c r="AY1570" s="4">
        <v>229957</v>
      </c>
      <c r="AZ1570" s="4">
        <v>512693</v>
      </c>
      <c r="BA1570" s="4" t="s">
        <v>22946</v>
      </c>
      <c r="BB1570" s="4" t="s">
        <v>22947</v>
      </c>
      <c r="BC1570" s="4">
        <v>40</v>
      </c>
      <c r="BD1570" t="str">
        <f>IF(AND(ADHOC!$G$15="",ADHOC!$S$4=""),"",IF(ADHOC!$G$15&lt;&gt;"",IF(ADHOC!$G$15=LEFT(Domein!$AS1570,LEN(ADHOC!$G$15)),MAX(Domein!BD$1:'Domein'!BD1569)+1,""),IF(ADHOC!$S$4=LEFT(Domein!$AS1570,LEN(ADHOC!$S$4)),MAX(Domein!BD$1:'Domein'!BD1569)+1,"")))</f>
        <v/>
      </c>
      <c r="BE1570" t="str">
        <f t="shared" si="24"/>
        <v/>
      </c>
    </row>
    <row r="1571" spans="45:57" x14ac:dyDescent="0.2">
      <c r="AS1571" s="4" t="s">
        <v>36566</v>
      </c>
      <c r="AT1571" s="4" t="s">
        <v>36567</v>
      </c>
      <c r="AU1571" s="4" t="s">
        <v>456</v>
      </c>
      <c r="AV1571" s="4" t="s">
        <v>702</v>
      </c>
      <c r="AW1571" s="4" t="s">
        <v>701</v>
      </c>
      <c r="AX1571" s="4"/>
      <c r="AY1571" s="4">
        <v>267200</v>
      </c>
      <c r="AZ1571" s="4">
        <v>489840</v>
      </c>
      <c r="BA1571" s="4" t="s">
        <v>22888</v>
      </c>
      <c r="BB1571" s="4" t="s">
        <v>22889</v>
      </c>
      <c r="BC1571" s="4">
        <v>40</v>
      </c>
      <c r="BD1571" t="str">
        <f>IF(AND(ADHOC!$G$15="",ADHOC!$S$4=""),"",IF(ADHOC!$G$15&lt;&gt;"",IF(ADHOC!$G$15=LEFT(Domein!$AS1571,LEN(ADHOC!$G$15)),MAX(Domein!BD$1:'Domein'!BD1570)+1,""),IF(ADHOC!$S$4=LEFT(Domein!$AS1571,LEN(ADHOC!$S$4)),MAX(Domein!BD$1:'Domein'!BD1570)+1,"")))</f>
        <v/>
      </c>
      <c r="BE1571" t="str">
        <f t="shared" si="24"/>
        <v/>
      </c>
    </row>
    <row r="1572" spans="45:57" x14ac:dyDescent="0.2">
      <c r="AS1572" s="4" t="s">
        <v>36568</v>
      </c>
      <c r="AT1572" s="4" t="s">
        <v>36569</v>
      </c>
      <c r="AU1572" s="4" t="s">
        <v>456</v>
      </c>
      <c r="AV1572" s="4" t="s">
        <v>702</v>
      </c>
      <c r="AW1572" s="4" t="s">
        <v>701</v>
      </c>
      <c r="AX1572" s="4"/>
      <c r="AY1572" s="4">
        <v>229085</v>
      </c>
      <c r="AZ1572" s="4">
        <v>498018</v>
      </c>
      <c r="BA1572" s="4" t="s">
        <v>22924</v>
      </c>
      <c r="BB1572" s="4" t="s">
        <v>22925</v>
      </c>
      <c r="BC1572" s="4">
        <v>40</v>
      </c>
      <c r="BD1572" t="str">
        <f>IF(AND(ADHOC!$G$15="",ADHOC!$S$4=""),"",IF(ADHOC!$G$15&lt;&gt;"",IF(ADHOC!$G$15=LEFT(Domein!$AS1572,LEN(ADHOC!$G$15)),MAX(Domein!BD$1:'Domein'!BD1571)+1,""),IF(ADHOC!$S$4=LEFT(Domein!$AS1572,LEN(ADHOC!$S$4)),MAX(Domein!BD$1:'Domein'!BD1571)+1,"")))</f>
        <v/>
      </c>
      <c r="BE1572" t="str">
        <f t="shared" si="24"/>
        <v/>
      </c>
    </row>
    <row r="1573" spans="45:57" x14ac:dyDescent="0.2">
      <c r="AS1573" s="4" t="s">
        <v>36570</v>
      </c>
      <c r="AT1573" s="4" t="s">
        <v>36571</v>
      </c>
      <c r="AU1573" s="4" t="s">
        <v>456</v>
      </c>
      <c r="AV1573" s="4" t="s">
        <v>702</v>
      </c>
      <c r="AW1573" s="4" t="s">
        <v>701</v>
      </c>
      <c r="AX1573" s="4"/>
      <c r="AY1573" s="4">
        <v>236066</v>
      </c>
      <c r="AZ1573" s="4">
        <v>473899</v>
      </c>
      <c r="BA1573" s="4" t="s">
        <v>22878</v>
      </c>
      <c r="BB1573" s="4" t="s">
        <v>22879</v>
      </c>
      <c r="BC1573" s="4">
        <v>40</v>
      </c>
      <c r="BD1573" t="str">
        <f>IF(AND(ADHOC!$G$15="",ADHOC!$S$4=""),"",IF(ADHOC!$G$15&lt;&gt;"",IF(ADHOC!$G$15=LEFT(Domein!$AS1573,LEN(ADHOC!$G$15)),MAX(Domein!BD$1:'Domein'!BD1572)+1,""),IF(ADHOC!$S$4=LEFT(Domein!$AS1573,LEN(ADHOC!$S$4)),MAX(Domein!BD$1:'Domein'!BD1572)+1,"")))</f>
        <v/>
      </c>
      <c r="BE1573" t="str">
        <f t="shared" si="24"/>
        <v/>
      </c>
    </row>
    <row r="1574" spans="45:57" x14ac:dyDescent="0.2">
      <c r="AS1574" s="4" t="s">
        <v>36572</v>
      </c>
      <c r="AT1574" s="4" t="s">
        <v>36573</v>
      </c>
      <c r="AU1574" s="4" t="s">
        <v>456</v>
      </c>
      <c r="AV1574" s="4" t="s">
        <v>702</v>
      </c>
      <c r="AW1574" s="4" t="s">
        <v>701</v>
      </c>
      <c r="AX1574" s="4"/>
      <c r="AY1574" s="4">
        <v>245691</v>
      </c>
      <c r="AZ1574" s="4">
        <v>466247</v>
      </c>
      <c r="BA1574" s="4" t="s">
        <v>22928</v>
      </c>
      <c r="BB1574" s="4" t="s">
        <v>22929</v>
      </c>
      <c r="BC1574" s="4">
        <v>40</v>
      </c>
      <c r="BD1574" t="str">
        <f>IF(AND(ADHOC!$G$15="",ADHOC!$S$4=""),"",IF(ADHOC!$G$15&lt;&gt;"",IF(ADHOC!$G$15=LEFT(Domein!$AS1574,LEN(ADHOC!$G$15)),MAX(Domein!BD$1:'Domein'!BD1573)+1,""),IF(ADHOC!$S$4=LEFT(Domein!$AS1574,LEN(ADHOC!$S$4)),MAX(Domein!BD$1:'Domein'!BD1573)+1,"")))</f>
        <v/>
      </c>
      <c r="BE1574" t="str">
        <f t="shared" si="24"/>
        <v/>
      </c>
    </row>
    <row r="1575" spans="45:57" x14ac:dyDescent="0.2">
      <c r="AS1575" s="4" t="s">
        <v>36574</v>
      </c>
      <c r="AT1575" s="4" t="s">
        <v>36575</v>
      </c>
      <c r="AU1575" s="4" t="s">
        <v>456</v>
      </c>
      <c r="AV1575" s="4" t="s">
        <v>702</v>
      </c>
      <c r="AW1575" s="4" t="s">
        <v>701</v>
      </c>
      <c r="AX1575" s="4"/>
      <c r="AY1575" s="4">
        <v>237898</v>
      </c>
      <c r="AZ1575" s="4">
        <v>506603</v>
      </c>
      <c r="BA1575" s="4" t="s">
        <v>22934</v>
      </c>
      <c r="BB1575" s="4" t="s">
        <v>22935</v>
      </c>
      <c r="BC1575" s="4">
        <v>40</v>
      </c>
      <c r="BD1575" t="str">
        <f>IF(AND(ADHOC!$G$15="",ADHOC!$S$4=""),"",IF(ADHOC!$G$15&lt;&gt;"",IF(ADHOC!$G$15=LEFT(Domein!$AS1575,LEN(ADHOC!$G$15)),MAX(Domein!BD$1:'Domein'!BD1574)+1,""),IF(ADHOC!$S$4=LEFT(Domein!$AS1575,LEN(ADHOC!$S$4)),MAX(Domein!BD$1:'Domein'!BD1574)+1,"")))</f>
        <v/>
      </c>
      <c r="BE1575" t="str">
        <f t="shared" si="24"/>
        <v/>
      </c>
    </row>
    <row r="1576" spans="45:57" x14ac:dyDescent="0.2">
      <c r="AS1576" s="4" t="s">
        <v>36576</v>
      </c>
      <c r="AT1576" s="4" t="s">
        <v>36577</v>
      </c>
      <c r="AU1576" s="4" t="s">
        <v>456</v>
      </c>
      <c r="AV1576" s="4" t="s">
        <v>702</v>
      </c>
      <c r="AW1576" s="4" t="s">
        <v>701</v>
      </c>
      <c r="AX1576" s="4"/>
      <c r="AY1576" s="4">
        <v>266122</v>
      </c>
      <c r="AZ1576" s="4">
        <v>475951</v>
      </c>
      <c r="BA1576" s="4" t="s">
        <v>22884</v>
      </c>
      <c r="BB1576" s="4" t="s">
        <v>22885</v>
      </c>
      <c r="BC1576" s="4">
        <v>40</v>
      </c>
      <c r="BD1576" t="str">
        <f>IF(AND(ADHOC!$G$15="",ADHOC!$S$4=""),"",IF(ADHOC!$G$15&lt;&gt;"",IF(ADHOC!$G$15=LEFT(Domein!$AS1576,LEN(ADHOC!$G$15)),MAX(Domein!BD$1:'Domein'!BD1575)+1,""),IF(ADHOC!$S$4=LEFT(Domein!$AS1576,LEN(ADHOC!$S$4)),MAX(Domein!BD$1:'Domein'!BD1575)+1,"")))</f>
        <v/>
      </c>
      <c r="BE1576" t="str">
        <f t="shared" si="24"/>
        <v/>
      </c>
    </row>
    <row r="1577" spans="45:57" x14ac:dyDescent="0.2">
      <c r="AS1577" s="4" t="s">
        <v>36578</v>
      </c>
      <c r="AT1577" s="4" t="s">
        <v>36579</v>
      </c>
      <c r="AU1577" s="4" t="s">
        <v>456</v>
      </c>
      <c r="AV1577" s="4" t="s">
        <v>702</v>
      </c>
      <c r="AW1577" s="4" t="s">
        <v>701</v>
      </c>
      <c r="AX1577" s="4"/>
      <c r="AY1577" s="4">
        <v>224190</v>
      </c>
      <c r="AZ1577" s="4">
        <v>504816</v>
      </c>
      <c r="BA1577" s="4" t="s">
        <v>22930</v>
      </c>
      <c r="BB1577" s="4" t="s">
        <v>22931</v>
      </c>
      <c r="BC1577" s="4">
        <v>40</v>
      </c>
      <c r="BD1577" t="str">
        <f>IF(AND(ADHOC!$G$15="",ADHOC!$S$4=""),"",IF(ADHOC!$G$15&lt;&gt;"",IF(ADHOC!$G$15=LEFT(Domein!$AS1577,LEN(ADHOC!$G$15)),MAX(Domein!BD$1:'Domein'!BD1576)+1,""),IF(ADHOC!$S$4=LEFT(Domein!$AS1577,LEN(ADHOC!$S$4)),MAX(Domein!BD$1:'Domein'!BD1576)+1,"")))</f>
        <v/>
      </c>
      <c r="BE1577" t="str">
        <f t="shared" si="24"/>
        <v/>
      </c>
    </row>
    <row r="1578" spans="45:57" x14ac:dyDescent="0.2">
      <c r="AS1578" s="4" t="s">
        <v>36580</v>
      </c>
      <c r="AT1578" s="4" t="s">
        <v>36581</v>
      </c>
      <c r="AU1578" s="4" t="s">
        <v>456</v>
      </c>
      <c r="AV1578" s="4" t="s">
        <v>702</v>
      </c>
      <c r="AW1578" s="4" t="s">
        <v>701</v>
      </c>
      <c r="AX1578" s="4"/>
      <c r="AY1578" s="4">
        <v>259958</v>
      </c>
      <c r="AZ1578" s="4">
        <v>492768</v>
      </c>
      <c r="BA1578" s="4" t="s">
        <v>22892</v>
      </c>
      <c r="BB1578" s="4" t="s">
        <v>22893</v>
      </c>
      <c r="BC1578" s="4">
        <v>40</v>
      </c>
      <c r="BD1578" t="str">
        <f>IF(AND(ADHOC!$G$15="",ADHOC!$S$4=""),"",IF(ADHOC!$G$15&lt;&gt;"",IF(ADHOC!$G$15=LEFT(Domein!$AS1578,LEN(ADHOC!$G$15)),MAX(Domein!BD$1:'Domein'!BD1577)+1,""),IF(ADHOC!$S$4=LEFT(Domein!$AS1578,LEN(ADHOC!$S$4)),MAX(Domein!BD$1:'Domein'!BD1577)+1,"")))</f>
        <v/>
      </c>
      <c r="BE1578" t="str">
        <f t="shared" si="24"/>
        <v/>
      </c>
    </row>
    <row r="1579" spans="45:57" x14ac:dyDescent="0.2">
      <c r="AS1579" s="4" t="s">
        <v>36582</v>
      </c>
      <c r="AT1579" s="4" t="s">
        <v>36583</v>
      </c>
      <c r="AU1579" s="4" t="s">
        <v>456</v>
      </c>
      <c r="AV1579" s="4" t="s">
        <v>702</v>
      </c>
      <c r="AW1579" s="4" t="s">
        <v>701</v>
      </c>
      <c r="AX1579" s="4"/>
      <c r="AY1579" s="4">
        <v>249832</v>
      </c>
      <c r="AZ1579" s="4">
        <v>531514</v>
      </c>
      <c r="BA1579" s="4" t="s">
        <v>22942</v>
      </c>
      <c r="BB1579" s="4" t="s">
        <v>22943</v>
      </c>
      <c r="BC1579" s="4">
        <v>40</v>
      </c>
      <c r="BD1579" t="str">
        <f>IF(AND(ADHOC!$G$15="",ADHOC!$S$4=""),"",IF(ADHOC!$G$15&lt;&gt;"",IF(ADHOC!$G$15=LEFT(Domein!$AS1579,LEN(ADHOC!$G$15)),MAX(Domein!BD$1:'Domein'!BD1578)+1,""),IF(ADHOC!$S$4=LEFT(Domein!$AS1579,LEN(ADHOC!$S$4)),MAX(Domein!BD$1:'Domein'!BD1578)+1,"")))</f>
        <v/>
      </c>
      <c r="BE1579" t="str">
        <f t="shared" si="24"/>
        <v/>
      </c>
    </row>
    <row r="1580" spans="45:57" x14ac:dyDescent="0.2">
      <c r="AS1580" s="4" t="s">
        <v>36584</v>
      </c>
      <c r="AT1580" s="4" t="s">
        <v>36585</v>
      </c>
      <c r="AU1580" s="4" t="s">
        <v>456</v>
      </c>
      <c r="AV1580" s="4" t="s">
        <v>702</v>
      </c>
      <c r="AW1580" s="4" t="s">
        <v>701</v>
      </c>
      <c r="AX1580" s="4"/>
      <c r="AY1580" s="4">
        <v>248849</v>
      </c>
      <c r="AZ1580" s="4">
        <v>492295</v>
      </c>
      <c r="BA1580" s="4" t="s">
        <v>22839</v>
      </c>
      <c r="BB1580" s="4" t="s">
        <v>22840</v>
      </c>
      <c r="BC1580" s="4">
        <v>40</v>
      </c>
      <c r="BD1580" t="str">
        <f>IF(AND(ADHOC!$G$15="",ADHOC!$S$4=""),"",IF(ADHOC!$G$15&lt;&gt;"",IF(ADHOC!$G$15=LEFT(Domein!$AS1580,LEN(ADHOC!$G$15)),MAX(Domein!BD$1:'Domein'!BD1579)+1,""),IF(ADHOC!$S$4=LEFT(Domein!$AS1580,LEN(ADHOC!$S$4)),MAX(Domein!BD$1:'Domein'!BD1579)+1,"")))</f>
        <v/>
      </c>
      <c r="BE1580" t="str">
        <f t="shared" si="24"/>
        <v/>
      </c>
    </row>
    <row r="1581" spans="45:57" x14ac:dyDescent="0.2">
      <c r="AS1581" s="4" t="s">
        <v>36586</v>
      </c>
      <c r="AT1581" s="4" t="s">
        <v>36587</v>
      </c>
      <c r="AU1581" s="4" t="s">
        <v>456</v>
      </c>
      <c r="AV1581" s="4" t="s">
        <v>702</v>
      </c>
      <c r="AW1581" s="4" t="s">
        <v>701</v>
      </c>
      <c r="AX1581" s="4"/>
      <c r="AY1581" s="4">
        <v>239769</v>
      </c>
      <c r="AZ1581" s="4">
        <v>491833</v>
      </c>
      <c r="BA1581" s="4" t="s">
        <v>22716</v>
      </c>
      <c r="BB1581" s="4" t="s">
        <v>22717</v>
      </c>
      <c r="BC1581" s="4">
        <v>40</v>
      </c>
      <c r="BD1581" t="str">
        <f>IF(AND(ADHOC!$G$15="",ADHOC!$S$4=""),"",IF(ADHOC!$G$15&lt;&gt;"",IF(ADHOC!$G$15=LEFT(Domein!$AS1581,LEN(ADHOC!$G$15)),MAX(Domein!BD$1:'Domein'!BD1580)+1,""),IF(ADHOC!$S$4=LEFT(Domein!$AS1581,LEN(ADHOC!$S$4)),MAX(Domein!BD$1:'Domein'!BD1580)+1,"")))</f>
        <v/>
      </c>
      <c r="BE1581" t="str">
        <f t="shared" si="24"/>
        <v/>
      </c>
    </row>
    <row r="1582" spans="45:57" x14ac:dyDescent="0.2">
      <c r="AS1582" s="4" t="s">
        <v>36588</v>
      </c>
      <c r="AT1582" s="4" t="s">
        <v>36589</v>
      </c>
      <c r="AU1582" s="4" t="s">
        <v>456</v>
      </c>
      <c r="AV1582" s="4" t="s">
        <v>702</v>
      </c>
      <c r="AW1582" s="4" t="s">
        <v>701</v>
      </c>
      <c r="AX1582" s="4"/>
      <c r="AY1582" s="4">
        <v>235073</v>
      </c>
      <c r="AZ1582" s="4">
        <v>496069</v>
      </c>
      <c r="BA1582" s="4" t="s">
        <v>22898</v>
      </c>
      <c r="BB1582" s="4" t="s">
        <v>22899</v>
      </c>
      <c r="BC1582" s="4">
        <v>40</v>
      </c>
      <c r="BD1582" t="str">
        <f>IF(AND(ADHOC!$G$15="",ADHOC!$S$4=""),"",IF(ADHOC!$G$15&lt;&gt;"",IF(ADHOC!$G$15=LEFT(Domein!$AS1582,LEN(ADHOC!$G$15)),MAX(Domein!BD$1:'Domein'!BD1581)+1,""),IF(ADHOC!$S$4=LEFT(Domein!$AS1582,LEN(ADHOC!$S$4)),MAX(Domein!BD$1:'Domein'!BD1581)+1,"")))</f>
        <v/>
      </c>
      <c r="BE1582" t="str">
        <f t="shared" si="24"/>
        <v/>
      </c>
    </row>
    <row r="1583" spans="45:57" x14ac:dyDescent="0.2">
      <c r="AS1583" s="4" t="s">
        <v>1666</v>
      </c>
      <c r="AT1583" s="4" t="s">
        <v>7050</v>
      </c>
      <c r="AU1583" s="4" t="s">
        <v>456</v>
      </c>
      <c r="AV1583" s="4" t="s">
        <v>706</v>
      </c>
      <c r="AW1583" s="4" t="s">
        <v>724</v>
      </c>
      <c r="AX1583" s="4"/>
      <c r="AY1583" s="4"/>
      <c r="AZ1583" s="4"/>
      <c r="BA1583" s="4"/>
      <c r="BB1583" s="4"/>
      <c r="BC1583" s="4">
        <v>40</v>
      </c>
      <c r="BD1583" t="str">
        <f>IF(AND(ADHOC!$G$15="",ADHOC!$S$4=""),"",IF(ADHOC!$G$15&lt;&gt;"",IF(ADHOC!$G$15=LEFT(Domein!$AS1583,LEN(ADHOC!$G$15)),MAX(Domein!BD$1:'Domein'!BD1582)+1,""),IF(ADHOC!$S$4=LEFT(Domein!$AS1583,LEN(ADHOC!$S$4)),MAX(Domein!BD$1:'Domein'!BD1582)+1,"")))</f>
        <v/>
      </c>
      <c r="BE1583" t="str">
        <f t="shared" si="24"/>
        <v/>
      </c>
    </row>
    <row r="1584" spans="45:57" x14ac:dyDescent="0.2">
      <c r="AS1584" s="4" t="s">
        <v>1667</v>
      </c>
      <c r="AT1584" s="4" t="s">
        <v>1668</v>
      </c>
      <c r="AU1584" s="4" t="s">
        <v>456</v>
      </c>
      <c r="AV1584" s="4" t="s">
        <v>706</v>
      </c>
      <c r="AW1584" s="4" t="s">
        <v>724</v>
      </c>
      <c r="AX1584" s="4"/>
      <c r="AY1584" s="4"/>
      <c r="AZ1584" s="4"/>
      <c r="BA1584" s="4"/>
      <c r="BB1584" s="4"/>
      <c r="BC1584" s="4">
        <v>40</v>
      </c>
      <c r="BD1584" t="str">
        <f>IF(AND(ADHOC!$G$15="",ADHOC!$S$4=""),"",IF(ADHOC!$G$15&lt;&gt;"",IF(ADHOC!$G$15=LEFT(Domein!$AS1584,LEN(ADHOC!$G$15)),MAX(Domein!BD$1:'Domein'!BD1583)+1,""),IF(ADHOC!$S$4=LEFT(Domein!$AS1584,LEN(ADHOC!$S$4)),MAX(Domein!BD$1:'Domein'!BD1583)+1,"")))</f>
        <v/>
      </c>
      <c r="BE1584" t="str">
        <f t="shared" si="24"/>
        <v/>
      </c>
    </row>
    <row r="1585" spans="45:57" x14ac:dyDescent="0.2">
      <c r="AS1585" s="4" t="s">
        <v>1669</v>
      </c>
      <c r="AT1585" s="4" t="s">
        <v>1670</v>
      </c>
      <c r="AU1585" s="4" t="s">
        <v>456</v>
      </c>
      <c r="AV1585" s="4" t="s">
        <v>706</v>
      </c>
      <c r="AW1585" s="4" t="s">
        <v>724</v>
      </c>
      <c r="AX1585" s="4"/>
      <c r="AY1585" s="4"/>
      <c r="AZ1585" s="4"/>
      <c r="BA1585" s="4"/>
      <c r="BB1585" s="4"/>
      <c r="BC1585" s="4">
        <v>40</v>
      </c>
      <c r="BD1585" t="str">
        <f>IF(AND(ADHOC!$G$15="",ADHOC!$S$4=""),"",IF(ADHOC!$G$15&lt;&gt;"",IF(ADHOC!$G$15=LEFT(Domein!$AS1585,LEN(ADHOC!$G$15)),MAX(Domein!BD$1:'Domein'!BD1584)+1,""),IF(ADHOC!$S$4=LEFT(Domein!$AS1585,LEN(ADHOC!$S$4)),MAX(Domein!BD$1:'Domein'!BD1584)+1,"")))</f>
        <v/>
      </c>
      <c r="BE1585" t="str">
        <f t="shared" si="24"/>
        <v/>
      </c>
    </row>
    <row r="1586" spans="45:57" x14ac:dyDescent="0.2">
      <c r="AS1586" s="4" t="s">
        <v>1671</v>
      </c>
      <c r="AT1586" s="4" t="s">
        <v>1672</v>
      </c>
      <c r="AU1586" s="4" t="s">
        <v>456</v>
      </c>
      <c r="AV1586" s="4" t="s">
        <v>706</v>
      </c>
      <c r="AW1586" s="4" t="s">
        <v>724</v>
      </c>
      <c r="AX1586" s="4"/>
      <c r="AY1586" s="4"/>
      <c r="AZ1586" s="4"/>
      <c r="BA1586" s="4"/>
      <c r="BB1586" s="4"/>
      <c r="BC1586" s="4">
        <v>40</v>
      </c>
      <c r="BD1586" t="str">
        <f>IF(AND(ADHOC!$G$15="",ADHOC!$S$4=""),"",IF(ADHOC!$G$15&lt;&gt;"",IF(ADHOC!$G$15=LEFT(Domein!$AS1586,LEN(ADHOC!$G$15)),MAX(Domein!BD$1:'Domein'!BD1585)+1,""),IF(ADHOC!$S$4=LEFT(Domein!$AS1586,LEN(ADHOC!$S$4)),MAX(Domein!BD$1:'Domein'!BD1585)+1,"")))</f>
        <v/>
      </c>
      <c r="BE1586" t="str">
        <f t="shared" si="24"/>
        <v/>
      </c>
    </row>
    <row r="1587" spans="45:57" x14ac:dyDescent="0.2">
      <c r="AS1587" s="4" t="s">
        <v>1673</v>
      </c>
      <c r="AT1587" s="4" t="s">
        <v>1674</v>
      </c>
      <c r="AU1587" s="4" t="s">
        <v>456</v>
      </c>
      <c r="AV1587" s="4" t="s">
        <v>706</v>
      </c>
      <c r="AW1587" s="4" t="s">
        <v>724</v>
      </c>
      <c r="AX1587" s="4"/>
      <c r="AY1587" s="4"/>
      <c r="AZ1587" s="4"/>
      <c r="BA1587" s="4"/>
      <c r="BB1587" s="4"/>
      <c r="BC1587" s="4">
        <v>40</v>
      </c>
      <c r="BD1587" t="str">
        <f>IF(AND(ADHOC!$G$15="",ADHOC!$S$4=""),"",IF(ADHOC!$G$15&lt;&gt;"",IF(ADHOC!$G$15=LEFT(Domein!$AS1587,LEN(ADHOC!$G$15)),MAX(Domein!BD$1:'Domein'!BD1586)+1,""),IF(ADHOC!$S$4=LEFT(Domein!$AS1587,LEN(ADHOC!$S$4)),MAX(Domein!BD$1:'Domein'!BD1586)+1,"")))</f>
        <v/>
      </c>
      <c r="BE1587" t="str">
        <f t="shared" si="24"/>
        <v/>
      </c>
    </row>
    <row r="1588" spans="45:57" x14ac:dyDescent="0.2">
      <c r="AS1588" s="4" t="s">
        <v>1675</v>
      </c>
      <c r="AT1588" s="4" t="s">
        <v>1676</v>
      </c>
      <c r="AU1588" s="4" t="s">
        <v>456</v>
      </c>
      <c r="AV1588" s="4" t="s">
        <v>706</v>
      </c>
      <c r="AW1588" s="4" t="s">
        <v>724</v>
      </c>
      <c r="AX1588" s="4"/>
      <c r="AY1588" s="4"/>
      <c r="AZ1588" s="4"/>
      <c r="BA1588" s="4"/>
      <c r="BB1588" s="4"/>
      <c r="BC1588" s="4">
        <v>40</v>
      </c>
      <c r="BD1588" t="str">
        <f>IF(AND(ADHOC!$G$15="",ADHOC!$S$4=""),"",IF(ADHOC!$G$15&lt;&gt;"",IF(ADHOC!$G$15=LEFT(Domein!$AS1588,LEN(ADHOC!$G$15)),MAX(Domein!BD$1:'Domein'!BD1587)+1,""),IF(ADHOC!$S$4=LEFT(Domein!$AS1588,LEN(ADHOC!$S$4)),MAX(Domein!BD$1:'Domein'!BD1587)+1,"")))</f>
        <v/>
      </c>
      <c r="BE1588" t="str">
        <f t="shared" si="24"/>
        <v/>
      </c>
    </row>
    <row r="1589" spans="45:57" x14ac:dyDescent="0.2">
      <c r="AS1589" s="4" t="s">
        <v>1677</v>
      </c>
      <c r="AT1589" s="4" t="s">
        <v>36604</v>
      </c>
      <c r="AU1589" s="4" t="s">
        <v>456</v>
      </c>
      <c r="AV1589" s="4" t="s">
        <v>706</v>
      </c>
      <c r="AW1589" s="4" t="s">
        <v>724</v>
      </c>
      <c r="AX1589" s="4"/>
      <c r="AY1589" s="4"/>
      <c r="AZ1589" s="4"/>
      <c r="BA1589" s="4"/>
      <c r="BB1589" s="4"/>
      <c r="BC1589" s="4">
        <v>40</v>
      </c>
      <c r="BD1589" t="str">
        <f>IF(AND(ADHOC!$G$15="",ADHOC!$S$4=""),"",IF(ADHOC!$G$15&lt;&gt;"",IF(ADHOC!$G$15=LEFT(Domein!$AS1589,LEN(ADHOC!$G$15)),MAX(Domein!BD$1:'Domein'!BD1588)+1,""),IF(ADHOC!$S$4=LEFT(Domein!$AS1589,LEN(ADHOC!$S$4)),MAX(Domein!BD$1:'Domein'!BD1588)+1,"")))</f>
        <v/>
      </c>
      <c r="BE1589" t="str">
        <f t="shared" si="24"/>
        <v/>
      </c>
    </row>
    <row r="1590" spans="45:57" x14ac:dyDescent="0.2">
      <c r="AS1590" s="4" t="s">
        <v>1678</v>
      </c>
      <c r="AT1590" s="4" t="s">
        <v>1679</v>
      </c>
      <c r="AU1590" s="4" t="s">
        <v>456</v>
      </c>
      <c r="AV1590" s="4" t="s">
        <v>706</v>
      </c>
      <c r="AW1590" s="4" t="s">
        <v>724</v>
      </c>
      <c r="AX1590" s="4"/>
      <c r="AY1590" s="4"/>
      <c r="AZ1590" s="4"/>
      <c r="BA1590" s="4"/>
      <c r="BB1590" s="4"/>
      <c r="BC1590" s="4">
        <v>40</v>
      </c>
      <c r="BD1590" t="str">
        <f>IF(AND(ADHOC!$G$15="",ADHOC!$S$4=""),"",IF(ADHOC!$G$15&lt;&gt;"",IF(ADHOC!$G$15=LEFT(Domein!$AS1590,LEN(ADHOC!$G$15)),MAX(Domein!BD$1:'Domein'!BD1589)+1,""),IF(ADHOC!$S$4=LEFT(Domein!$AS1590,LEN(ADHOC!$S$4)),MAX(Domein!BD$1:'Domein'!BD1589)+1,"")))</f>
        <v/>
      </c>
      <c r="BE1590" t="str">
        <f t="shared" si="24"/>
        <v/>
      </c>
    </row>
    <row r="1591" spans="45:57" x14ac:dyDescent="0.2">
      <c r="AS1591" s="4" t="s">
        <v>1680</v>
      </c>
      <c r="AT1591" s="4" t="s">
        <v>36605</v>
      </c>
      <c r="AU1591" s="4" t="s">
        <v>456</v>
      </c>
      <c r="AV1591" s="4" t="s">
        <v>706</v>
      </c>
      <c r="AW1591" s="4" t="s">
        <v>724</v>
      </c>
      <c r="AX1591" s="4"/>
      <c r="AY1591" s="4"/>
      <c r="AZ1591" s="4"/>
      <c r="BA1591" s="4"/>
      <c r="BB1591" s="4"/>
      <c r="BC1591" s="4">
        <v>40</v>
      </c>
      <c r="BD1591" t="str">
        <f>IF(AND(ADHOC!$G$15="",ADHOC!$S$4=""),"",IF(ADHOC!$G$15&lt;&gt;"",IF(ADHOC!$G$15=LEFT(Domein!$AS1591,LEN(ADHOC!$G$15)),MAX(Domein!BD$1:'Domein'!BD1590)+1,""),IF(ADHOC!$S$4=LEFT(Domein!$AS1591,LEN(ADHOC!$S$4)),MAX(Domein!BD$1:'Domein'!BD1590)+1,"")))</f>
        <v/>
      </c>
      <c r="BE1591" t="str">
        <f t="shared" si="24"/>
        <v/>
      </c>
    </row>
    <row r="1592" spans="45:57" x14ac:dyDescent="0.2">
      <c r="AS1592" s="4" t="s">
        <v>1681</v>
      </c>
      <c r="AT1592" s="4" t="s">
        <v>36606</v>
      </c>
      <c r="AU1592" s="4" t="s">
        <v>456</v>
      </c>
      <c r="AV1592" s="4" t="s">
        <v>706</v>
      </c>
      <c r="AW1592" s="4" t="s">
        <v>724</v>
      </c>
      <c r="AX1592" s="4"/>
      <c r="AY1592" s="4"/>
      <c r="AZ1592" s="4"/>
      <c r="BA1592" s="4"/>
      <c r="BB1592" s="4"/>
      <c r="BC1592" s="4">
        <v>40</v>
      </c>
      <c r="BD1592" t="str">
        <f>IF(AND(ADHOC!$G$15="",ADHOC!$S$4=""),"",IF(ADHOC!$G$15&lt;&gt;"",IF(ADHOC!$G$15=LEFT(Domein!$AS1592,LEN(ADHOC!$G$15)),MAX(Domein!BD$1:'Domein'!BD1591)+1,""),IF(ADHOC!$S$4=LEFT(Domein!$AS1592,LEN(ADHOC!$S$4)),MAX(Domein!BD$1:'Domein'!BD1591)+1,"")))</f>
        <v/>
      </c>
      <c r="BE1592" t="str">
        <f t="shared" si="24"/>
        <v/>
      </c>
    </row>
    <row r="1593" spans="45:57" x14ac:dyDescent="0.2">
      <c r="AS1593" s="4" t="s">
        <v>16324</v>
      </c>
      <c r="AT1593" s="4" t="s">
        <v>16325</v>
      </c>
      <c r="AU1593" s="4" t="s">
        <v>456</v>
      </c>
      <c r="AV1593" s="4" t="s">
        <v>706</v>
      </c>
      <c r="AW1593" s="4" t="s">
        <v>724</v>
      </c>
      <c r="AX1593" s="4"/>
      <c r="AY1593" s="4"/>
      <c r="AZ1593" s="4"/>
      <c r="BA1593" s="4"/>
      <c r="BB1593" s="4"/>
      <c r="BC1593" s="4">
        <v>40</v>
      </c>
      <c r="BD1593" t="str">
        <f>IF(AND(ADHOC!$G$15="",ADHOC!$S$4=""),"",IF(ADHOC!$G$15&lt;&gt;"",IF(ADHOC!$G$15=LEFT(Domein!$AS1593,LEN(ADHOC!$G$15)),MAX(Domein!BD$1:'Domein'!BD1592)+1,""),IF(ADHOC!$S$4=LEFT(Domein!$AS1593,LEN(ADHOC!$S$4)),MAX(Domein!BD$1:'Domein'!BD1592)+1,"")))</f>
        <v/>
      </c>
      <c r="BE1593" t="str">
        <f t="shared" si="24"/>
        <v/>
      </c>
    </row>
    <row r="1594" spans="45:57" x14ac:dyDescent="0.2">
      <c r="AS1594" s="4" t="s">
        <v>16326</v>
      </c>
      <c r="AT1594" s="4" t="s">
        <v>16327</v>
      </c>
      <c r="AU1594" s="4" t="s">
        <v>456</v>
      </c>
      <c r="AV1594" s="4" t="s">
        <v>706</v>
      </c>
      <c r="AW1594" s="4" t="s">
        <v>724</v>
      </c>
      <c r="AX1594" s="4"/>
      <c r="AY1594" s="4"/>
      <c r="AZ1594" s="4"/>
      <c r="BA1594" s="4"/>
      <c r="BB1594" s="4"/>
      <c r="BC1594" s="4">
        <v>40</v>
      </c>
      <c r="BD1594" t="str">
        <f>IF(AND(ADHOC!$G$15="",ADHOC!$S$4=""),"",IF(ADHOC!$G$15&lt;&gt;"",IF(ADHOC!$G$15=LEFT(Domein!$AS1594,LEN(ADHOC!$G$15)),MAX(Domein!BD$1:'Domein'!BD1593)+1,""),IF(ADHOC!$S$4=LEFT(Domein!$AS1594,LEN(ADHOC!$S$4)),MAX(Domein!BD$1:'Domein'!BD1593)+1,"")))</f>
        <v/>
      </c>
      <c r="BE1594" t="str">
        <f t="shared" si="24"/>
        <v/>
      </c>
    </row>
    <row r="1595" spans="45:57" x14ac:dyDescent="0.2">
      <c r="AS1595" s="4" t="s">
        <v>1682</v>
      </c>
      <c r="AT1595" s="4" t="s">
        <v>1683</v>
      </c>
      <c r="AU1595" s="4" t="s">
        <v>456</v>
      </c>
      <c r="AV1595" s="4" t="s">
        <v>706</v>
      </c>
      <c r="AW1595" s="4" t="s">
        <v>724</v>
      </c>
      <c r="AX1595" s="4"/>
      <c r="AY1595" s="4"/>
      <c r="AZ1595" s="4"/>
      <c r="BA1595" s="4"/>
      <c r="BB1595" s="4"/>
      <c r="BC1595" s="4">
        <v>40</v>
      </c>
      <c r="BD1595" t="str">
        <f>IF(AND(ADHOC!$G$15="",ADHOC!$S$4=""),"",IF(ADHOC!$G$15&lt;&gt;"",IF(ADHOC!$G$15=LEFT(Domein!$AS1595,LEN(ADHOC!$G$15)),MAX(Domein!BD$1:'Domein'!BD1594)+1,""),IF(ADHOC!$S$4=LEFT(Domein!$AS1595,LEN(ADHOC!$S$4)),MAX(Domein!BD$1:'Domein'!BD1594)+1,"")))</f>
        <v/>
      </c>
      <c r="BE1595" t="str">
        <f t="shared" si="24"/>
        <v/>
      </c>
    </row>
    <row r="1596" spans="45:57" x14ac:dyDescent="0.2">
      <c r="AS1596" s="4" t="s">
        <v>1684</v>
      </c>
      <c r="AT1596" s="4" t="s">
        <v>1685</v>
      </c>
      <c r="AU1596" s="4" t="s">
        <v>456</v>
      </c>
      <c r="AV1596" s="4" t="s">
        <v>706</v>
      </c>
      <c r="AW1596" s="4" t="s">
        <v>724</v>
      </c>
      <c r="AX1596" s="4"/>
      <c r="AY1596" s="4"/>
      <c r="AZ1596" s="4"/>
      <c r="BA1596" s="4"/>
      <c r="BB1596" s="4"/>
      <c r="BC1596" s="4">
        <v>40</v>
      </c>
      <c r="BD1596" t="str">
        <f>IF(AND(ADHOC!$G$15="",ADHOC!$S$4=""),"",IF(ADHOC!$G$15&lt;&gt;"",IF(ADHOC!$G$15=LEFT(Domein!$AS1596,LEN(ADHOC!$G$15)),MAX(Domein!BD$1:'Domein'!BD1595)+1,""),IF(ADHOC!$S$4=LEFT(Domein!$AS1596,LEN(ADHOC!$S$4)),MAX(Domein!BD$1:'Domein'!BD1595)+1,"")))</f>
        <v/>
      </c>
      <c r="BE1596" t="str">
        <f t="shared" si="24"/>
        <v/>
      </c>
    </row>
    <row r="1597" spans="45:57" x14ac:dyDescent="0.2">
      <c r="AS1597" s="4" t="s">
        <v>1686</v>
      </c>
      <c r="AT1597" s="4" t="s">
        <v>1687</v>
      </c>
      <c r="AU1597" s="4" t="s">
        <v>456</v>
      </c>
      <c r="AV1597" s="4" t="s">
        <v>706</v>
      </c>
      <c r="AW1597" s="4" t="s">
        <v>724</v>
      </c>
      <c r="AX1597" s="4"/>
      <c r="AY1597" s="4"/>
      <c r="AZ1597" s="4"/>
      <c r="BA1597" s="4"/>
      <c r="BB1597" s="4"/>
      <c r="BC1597" s="4">
        <v>40</v>
      </c>
      <c r="BD1597" t="str">
        <f>IF(AND(ADHOC!$G$15="",ADHOC!$S$4=""),"",IF(ADHOC!$G$15&lt;&gt;"",IF(ADHOC!$G$15=LEFT(Domein!$AS1597,LEN(ADHOC!$G$15)),MAX(Domein!BD$1:'Domein'!BD1596)+1,""),IF(ADHOC!$S$4=LEFT(Domein!$AS1597,LEN(ADHOC!$S$4)),MAX(Domein!BD$1:'Domein'!BD1596)+1,"")))</f>
        <v/>
      </c>
      <c r="BE1597" t="str">
        <f t="shared" si="24"/>
        <v/>
      </c>
    </row>
    <row r="1598" spans="45:57" x14ac:dyDescent="0.2">
      <c r="AS1598" s="4" t="s">
        <v>1688</v>
      </c>
      <c r="AT1598" s="4" t="s">
        <v>1689</v>
      </c>
      <c r="AU1598" s="4" t="s">
        <v>456</v>
      </c>
      <c r="AV1598" s="4" t="s">
        <v>706</v>
      </c>
      <c r="AW1598" s="4" t="s">
        <v>724</v>
      </c>
      <c r="AX1598" s="4"/>
      <c r="AY1598" s="4"/>
      <c r="AZ1598" s="4"/>
      <c r="BA1598" s="4"/>
      <c r="BB1598" s="4"/>
      <c r="BC1598" s="4">
        <v>40</v>
      </c>
      <c r="BD1598" t="str">
        <f>IF(AND(ADHOC!$G$15="",ADHOC!$S$4=""),"",IF(ADHOC!$G$15&lt;&gt;"",IF(ADHOC!$G$15=LEFT(Domein!$AS1598,LEN(ADHOC!$G$15)),MAX(Domein!BD$1:'Domein'!BD1597)+1,""),IF(ADHOC!$S$4=LEFT(Domein!$AS1598,LEN(ADHOC!$S$4)),MAX(Domein!BD$1:'Domein'!BD1597)+1,"")))</f>
        <v/>
      </c>
      <c r="BE1598" t="str">
        <f t="shared" si="24"/>
        <v/>
      </c>
    </row>
    <row r="1599" spans="45:57" x14ac:dyDescent="0.2">
      <c r="AS1599" s="4" t="s">
        <v>1690</v>
      </c>
      <c r="AT1599" s="4" t="s">
        <v>1691</v>
      </c>
      <c r="AU1599" s="4" t="s">
        <v>456</v>
      </c>
      <c r="AV1599" s="4" t="s">
        <v>706</v>
      </c>
      <c r="AW1599" s="4" t="s">
        <v>724</v>
      </c>
      <c r="AX1599" s="4"/>
      <c r="AY1599" s="4"/>
      <c r="AZ1599" s="4"/>
      <c r="BA1599" s="4"/>
      <c r="BB1599" s="4"/>
      <c r="BC1599" s="4">
        <v>40</v>
      </c>
      <c r="BD1599" t="str">
        <f>IF(AND(ADHOC!$G$15="",ADHOC!$S$4=""),"",IF(ADHOC!$G$15&lt;&gt;"",IF(ADHOC!$G$15=LEFT(Domein!$AS1599,LEN(ADHOC!$G$15)),MAX(Domein!BD$1:'Domein'!BD1598)+1,""),IF(ADHOC!$S$4=LEFT(Domein!$AS1599,LEN(ADHOC!$S$4)),MAX(Domein!BD$1:'Domein'!BD1598)+1,"")))</f>
        <v/>
      </c>
      <c r="BE1599" t="str">
        <f t="shared" si="24"/>
        <v/>
      </c>
    </row>
    <row r="1600" spans="45:57" x14ac:dyDescent="0.2">
      <c r="AS1600" s="4" t="s">
        <v>1692</v>
      </c>
      <c r="AT1600" s="4" t="s">
        <v>1693</v>
      </c>
      <c r="AU1600" s="4" t="s">
        <v>456</v>
      </c>
      <c r="AV1600" s="4" t="s">
        <v>706</v>
      </c>
      <c r="AW1600" s="4" t="s">
        <v>724</v>
      </c>
      <c r="AX1600" s="4"/>
      <c r="AY1600" s="4"/>
      <c r="AZ1600" s="4"/>
      <c r="BA1600" s="4"/>
      <c r="BB1600" s="4"/>
      <c r="BC1600" s="4">
        <v>40</v>
      </c>
      <c r="BD1600" t="str">
        <f>IF(AND(ADHOC!$G$15="",ADHOC!$S$4=""),"",IF(ADHOC!$G$15&lt;&gt;"",IF(ADHOC!$G$15=LEFT(Domein!$AS1600,LEN(ADHOC!$G$15)),MAX(Domein!BD$1:'Domein'!BD1599)+1,""),IF(ADHOC!$S$4=LEFT(Domein!$AS1600,LEN(ADHOC!$S$4)),MAX(Domein!BD$1:'Domein'!BD1599)+1,"")))</f>
        <v/>
      </c>
      <c r="BE1600" t="str">
        <f t="shared" si="24"/>
        <v/>
      </c>
    </row>
    <row r="1601" spans="45:57" x14ac:dyDescent="0.2">
      <c r="AS1601" s="4" t="s">
        <v>1694</v>
      </c>
      <c r="AT1601" s="4" t="s">
        <v>1695</v>
      </c>
      <c r="AU1601" s="4" t="s">
        <v>456</v>
      </c>
      <c r="AV1601" s="4" t="s">
        <v>706</v>
      </c>
      <c r="AW1601" s="4" t="s">
        <v>724</v>
      </c>
      <c r="AX1601" s="4"/>
      <c r="AY1601" s="4"/>
      <c r="AZ1601" s="4"/>
      <c r="BA1601" s="4"/>
      <c r="BB1601" s="4"/>
      <c r="BC1601" s="4">
        <v>40</v>
      </c>
      <c r="BD1601" t="str">
        <f>IF(AND(ADHOC!$G$15="",ADHOC!$S$4=""),"",IF(ADHOC!$G$15&lt;&gt;"",IF(ADHOC!$G$15=LEFT(Domein!$AS1601,LEN(ADHOC!$G$15)),MAX(Domein!BD$1:'Domein'!BD1600)+1,""),IF(ADHOC!$S$4=LEFT(Domein!$AS1601,LEN(ADHOC!$S$4)),MAX(Domein!BD$1:'Domein'!BD1600)+1,"")))</f>
        <v/>
      </c>
      <c r="BE1601" t="str">
        <f t="shared" si="24"/>
        <v/>
      </c>
    </row>
    <row r="1602" spans="45:57" x14ac:dyDescent="0.2">
      <c r="AS1602" s="4" t="s">
        <v>1696</v>
      </c>
      <c r="AT1602" s="4" t="s">
        <v>1697</v>
      </c>
      <c r="AU1602" s="4" t="s">
        <v>456</v>
      </c>
      <c r="AV1602" s="4" t="s">
        <v>706</v>
      </c>
      <c r="AW1602" s="4" t="s">
        <v>724</v>
      </c>
      <c r="AX1602" s="4"/>
      <c r="AY1602" s="4"/>
      <c r="AZ1602" s="4"/>
      <c r="BA1602" s="4"/>
      <c r="BB1602" s="4"/>
      <c r="BC1602" s="4">
        <v>40</v>
      </c>
      <c r="BD1602" t="str">
        <f>IF(AND(ADHOC!$G$15="",ADHOC!$S$4=""),"",IF(ADHOC!$G$15&lt;&gt;"",IF(ADHOC!$G$15=LEFT(Domein!$AS1602,LEN(ADHOC!$G$15)),MAX(Domein!BD$1:'Domein'!BD1601)+1,""),IF(ADHOC!$S$4=LEFT(Domein!$AS1602,LEN(ADHOC!$S$4)),MAX(Domein!BD$1:'Domein'!BD1601)+1,"")))</f>
        <v/>
      </c>
      <c r="BE1602" t="str">
        <f t="shared" si="24"/>
        <v/>
      </c>
    </row>
    <row r="1603" spans="45:57" x14ac:dyDescent="0.2">
      <c r="AS1603" s="4" t="s">
        <v>1698</v>
      </c>
      <c r="AT1603" s="4" t="s">
        <v>1699</v>
      </c>
      <c r="AU1603" s="4" t="s">
        <v>456</v>
      </c>
      <c r="AV1603" s="4" t="s">
        <v>706</v>
      </c>
      <c r="AW1603" s="4" t="s">
        <v>724</v>
      </c>
      <c r="AX1603" s="4"/>
      <c r="AY1603" s="4"/>
      <c r="AZ1603" s="4"/>
      <c r="BA1603" s="4"/>
      <c r="BB1603" s="4"/>
      <c r="BC1603" s="4">
        <v>40</v>
      </c>
      <c r="BD1603" t="str">
        <f>IF(AND(ADHOC!$G$15="",ADHOC!$S$4=""),"",IF(ADHOC!$G$15&lt;&gt;"",IF(ADHOC!$G$15=LEFT(Domein!$AS1603,LEN(ADHOC!$G$15)),MAX(Domein!BD$1:'Domein'!BD1602)+1,""),IF(ADHOC!$S$4=LEFT(Domein!$AS1603,LEN(ADHOC!$S$4)),MAX(Domein!BD$1:'Domein'!BD1602)+1,"")))</f>
        <v/>
      </c>
      <c r="BE1603" t="str">
        <f t="shared" ref="BE1603:BE1666" si="25">IFERROR(INDEX($AS$2:$AS$11500,MATCH(ROW()-ROW($BE$1),$BD$2:$BD$11500,0)),"")</f>
        <v/>
      </c>
    </row>
    <row r="1604" spans="45:57" x14ac:dyDescent="0.2">
      <c r="AS1604" s="4" t="s">
        <v>1700</v>
      </c>
      <c r="AT1604" s="4" t="s">
        <v>1701</v>
      </c>
      <c r="AU1604" s="4" t="s">
        <v>456</v>
      </c>
      <c r="AV1604" s="4" t="s">
        <v>706</v>
      </c>
      <c r="AW1604" s="4" t="s">
        <v>724</v>
      </c>
      <c r="AX1604" s="4"/>
      <c r="AY1604" s="4"/>
      <c r="AZ1604" s="4"/>
      <c r="BA1604" s="4"/>
      <c r="BB1604" s="4"/>
      <c r="BC1604" s="4">
        <v>40</v>
      </c>
      <c r="BD1604" t="str">
        <f>IF(AND(ADHOC!$G$15="",ADHOC!$S$4=""),"",IF(ADHOC!$G$15&lt;&gt;"",IF(ADHOC!$G$15=LEFT(Domein!$AS1604,LEN(ADHOC!$G$15)),MAX(Domein!BD$1:'Domein'!BD1603)+1,""),IF(ADHOC!$S$4=LEFT(Domein!$AS1604,LEN(ADHOC!$S$4)),MAX(Domein!BD$1:'Domein'!BD1603)+1,"")))</f>
        <v/>
      </c>
      <c r="BE1604" t="str">
        <f t="shared" si="25"/>
        <v/>
      </c>
    </row>
    <row r="1605" spans="45:57" x14ac:dyDescent="0.2">
      <c r="AS1605" s="4" t="s">
        <v>1702</v>
      </c>
      <c r="AT1605" s="4" t="s">
        <v>1703</v>
      </c>
      <c r="AU1605" s="4" t="s">
        <v>456</v>
      </c>
      <c r="AV1605" s="4" t="s">
        <v>706</v>
      </c>
      <c r="AW1605" s="4" t="s">
        <v>724</v>
      </c>
      <c r="AX1605" s="4"/>
      <c r="AY1605" s="4"/>
      <c r="AZ1605" s="4"/>
      <c r="BA1605" s="4"/>
      <c r="BB1605" s="4"/>
      <c r="BC1605" s="4">
        <v>40</v>
      </c>
      <c r="BD1605" t="str">
        <f>IF(AND(ADHOC!$G$15="",ADHOC!$S$4=""),"",IF(ADHOC!$G$15&lt;&gt;"",IF(ADHOC!$G$15=LEFT(Domein!$AS1605,LEN(ADHOC!$G$15)),MAX(Domein!BD$1:'Domein'!BD1604)+1,""),IF(ADHOC!$S$4=LEFT(Domein!$AS1605,LEN(ADHOC!$S$4)),MAX(Domein!BD$1:'Domein'!BD1604)+1,"")))</f>
        <v/>
      </c>
      <c r="BE1605" t="str">
        <f t="shared" si="25"/>
        <v/>
      </c>
    </row>
    <row r="1606" spans="45:57" x14ac:dyDescent="0.2">
      <c r="AS1606" s="4" t="s">
        <v>1704</v>
      </c>
      <c r="AT1606" s="4" t="s">
        <v>1705</v>
      </c>
      <c r="AU1606" s="4" t="s">
        <v>456</v>
      </c>
      <c r="AV1606" s="4" t="s">
        <v>706</v>
      </c>
      <c r="AW1606" s="4" t="s">
        <v>724</v>
      </c>
      <c r="AX1606" s="4"/>
      <c r="AY1606" s="4"/>
      <c r="AZ1606" s="4"/>
      <c r="BA1606" s="4"/>
      <c r="BB1606" s="4"/>
      <c r="BC1606" s="4">
        <v>40</v>
      </c>
      <c r="BD1606" t="str">
        <f>IF(AND(ADHOC!$G$15="",ADHOC!$S$4=""),"",IF(ADHOC!$G$15&lt;&gt;"",IF(ADHOC!$G$15=LEFT(Domein!$AS1606,LEN(ADHOC!$G$15)),MAX(Domein!BD$1:'Domein'!BD1605)+1,""),IF(ADHOC!$S$4=LEFT(Domein!$AS1606,LEN(ADHOC!$S$4)),MAX(Domein!BD$1:'Domein'!BD1605)+1,"")))</f>
        <v/>
      </c>
      <c r="BE1606" t="str">
        <f t="shared" si="25"/>
        <v/>
      </c>
    </row>
    <row r="1607" spans="45:57" x14ac:dyDescent="0.2">
      <c r="AS1607" s="4" t="s">
        <v>12759</v>
      </c>
      <c r="AT1607" s="4" t="s">
        <v>21789</v>
      </c>
      <c r="AU1607" s="4" t="s">
        <v>456</v>
      </c>
      <c r="AV1607" s="4" t="s">
        <v>706</v>
      </c>
      <c r="AW1607" s="4" t="s">
        <v>724</v>
      </c>
      <c r="AX1607" s="4"/>
      <c r="AY1607" s="4"/>
      <c r="AZ1607" s="4"/>
      <c r="BA1607" s="4"/>
      <c r="BB1607" s="4"/>
      <c r="BC1607" s="4">
        <v>40</v>
      </c>
      <c r="BD1607" t="str">
        <f>IF(AND(ADHOC!$G$15="",ADHOC!$S$4=""),"",IF(ADHOC!$G$15&lt;&gt;"",IF(ADHOC!$G$15=LEFT(Domein!$AS1607,LEN(ADHOC!$G$15)),MAX(Domein!BD$1:'Domein'!BD1606)+1,""),IF(ADHOC!$S$4=LEFT(Domein!$AS1607,LEN(ADHOC!$S$4)),MAX(Domein!BD$1:'Domein'!BD1606)+1,"")))</f>
        <v/>
      </c>
      <c r="BE1607" t="str">
        <f t="shared" si="25"/>
        <v/>
      </c>
    </row>
    <row r="1608" spans="45:57" x14ac:dyDescent="0.2">
      <c r="AS1608" s="4" t="s">
        <v>12760</v>
      </c>
      <c r="AT1608" s="4" t="s">
        <v>21790</v>
      </c>
      <c r="AU1608" s="4" t="s">
        <v>456</v>
      </c>
      <c r="AV1608" s="4" t="s">
        <v>706</v>
      </c>
      <c r="AW1608" s="4" t="s">
        <v>724</v>
      </c>
      <c r="AX1608" s="4"/>
      <c r="AY1608" s="4"/>
      <c r="AZ1608" s="4"/>
      <c r="BA1608" s="4"/>
      <c r="BB1608" s="4"/>
      <c r="BC1608" s="4">
        <v>40</v>
      </c>
      <c r="BD1608" t="str">
        <f>IF(AND(ADHOC!$G$15="",ADHOC!$S$4=""),"",IF(ADHOC!$G$15&lt;&gt;"",IF(ADHOC!$G$15=LEFT(Domein!$AS1608,LEN(ADHOC!$G$15)),MAX(Domein!BD$1:'Domein'!BD1607)+1,""),IF(ADHOC!$S$4=LEFT(Domein!$AS1608,LEN(ADHOC!$S$4)),MAX(Domein!BD$1:'Domein'!BD1607)+1,"")))</f>
        <v/>
      </c>
      <c r="BE1608" t="str">
        <f t="shared" si="25"/>
        <v/>
      </c>
    </row>
    <row r="1609" spans="45:57" x14ac:dyDescent="0.2">
      <c r="AS1609" s="4" t="s">
        <v>13346</v>
      </c>
      <c r="AT1609" s="4" t="s">
        <v>13347</v>
      </c>
      <c r="AU1609" s="4" t="s">
        <v>456</v>
      </c>
      <c r="AV1609" s="4" t="s">
        <v>706</v>
      </c>
      <c r="AW1609" s="4" t="s">
        <v>724</v>
      </c>
      <c r="AX1609" s="4"/>
      <c r="AY1609" s="4"/>
      <c r="AZ1609" s="4"/>
      <c r="BA1609" s="4"/>
      <c r="BB1609" s="4"/>
      <c r="BC1609" s="4">
        <v>40</v>
      </c>
      <c r="BD1609" t="str">
        <f>IF(AND(ADHOC!$G$15="",ADHOC!$S$4=""),"",IF(ADHOC!$G$15&lt;&gt;"",IF(ADHOC!$G$15=LEFT(Domein!$AS1609,LEN(ADHOC!$G$15)),MAX(Domein!BD$1:'Domein'!BD1608)+1,""),IF(ADHOC!$S$4=LEFT(Domein!$AS1609,LEN(ADHOC!$S$4)),MAX(Domein!BD$1:'Domein'!BD1608)+1,"")))</f>
        <v/>
      </c>
      <c r="BE1609" t="str">
        <f t="shared" si="25"/>
        <v/>
      </c>
    </row>
    <row r="1610" spans="45:57" x14ac:dyDescent="0.2">
      <c r="AS1610" s="4" t="s">
        <v>13348</v>
      </c>
      <c r="AT1610" s="4" t="s">
        <v>13349</v>
      </c>
      <c r="AU1610" s="4" t="s">
        <v>456</v>
      </c>
      <c r="AV1610" s="4" t="s">
        <v>706</v>
      </c>
      <c r="AW1610" s="4" t="s">
        <v>724</v>
      </c>
      <c r="AX1610" s="4"/>
      <c r="AY1610" s="4"/>
      <c r="AZ1610" s="4"/>
      <c r="BA1610" s="4"/>
      <c r="BB1610" s="4"/>
      <c r="BC1610" s="4">
        <v>40</v>
      </c>
      <c r="BD1610" t="str">
        <f>IF(AND(ADHOC!$G$15="",ADHOC!$S$4=""),"",IF(ADHOC!$G$15&lt;&gt;"",IF(ADHOC!$G$15=LEFT(Domein!$AS1610,LEN(ADHOC!$G$15)),MAX(Domein!BD$1:'Domein'!BD1609)+1,""),IF(ADHOC!$S$4=LEFT(Domein!$AS1610,LEN(ADHOC!$S$4)),MAX(Domein!BD$1:'Domein'!BD1609)+1,"")))</f>
        <v/>
      </c>
      <c r="BE1610" t="str">
        <f t="shared" si="25"/>
        <v/>
      </c>
    </row>
    <row r="1611" spans="45:57" x14ac:dyDescent="0.2">
      <c r="AS1611" s="4" t="s">
        <v>13350</v>
      </c>
      <c r="AT1611" s="4" t="s">
        <v>13351</v>
      </c>
      <c r="AU1611" s="4" t="s">
        <v>456</v>
      </c>
      <c r="AV1611" s="4" t="s">
        <v>706</v>
      </c>
      <c r="AW1611" s="4" t="s">
        <v>724</v>
      </c>
      <c r="AX1611" s="4"/>
      <c r="AY1611" s="4"/>
      <c r="AZ1611" s="4"/>
      <c r="BA1611" s="4"/>
      <c r="BB1611" s="4"/>
      <c r="BC1611" s="4">
        <v>40</v>
      </c>
      <c r="BD1611" t="str">
        <f>IF(AND(ADHOC!$G$15="",ADHOC!$S$4=""),"",IF(ADHOC!$G$15&lt;&gt;"",IF(ADHOC!$G$15=LEFT(Domein!$AS1611,LEN(ADHOC!$G$15)),MAX(Domein!BD$1:'Domein'!BD1610)+1,""),IF(ADHOC!$S$4=LEFT(Domein!$AS1611,LEN(ADHOC!$S$4)),MAX(Domein!BD$1:'Domein'!BD1610)+1,"")))</f>
        <v/>
      </c>
      <c r="BE1611" t="str">
        <f t="shared" si="25"/>
        <v/>
      </c>
    </row>
    <row r="1612" spans="45:57" x14ac:dyDescent="0.2">
      <c r="AS1612" s="4" t="s">
        <v>21911</v>
      </c>
      <c r="AT1612" s="4" t="s">
        <v>21912</v>
      </c>
      <c r="AU1612" s="4" t="s">
        <v>456</v>
      </c>
      <c r="AV1612" s="4" t="s">
        <v>706</v>
      </c>
      <c r="AW1612" s="4" t="s">
        <v>724</v>
      </c>
      <c r="AX1612" s="4"/>
      <c r="AY1612" s="4"/>
      <c r="AZ1612" s="4"/>
      <c r="BA1612" s="4"/>
      <c r="BB1612" s="4"/>
      <c r="BC1612" s="4">
        <v>40</v>
      </c>
      <c r="BD1612" t="str">
        <f>IF(AND(ADHOC!$G$15="",ADHOC!$S$4=""),"",IF(ADHOC!$G$15&lt;&gt;"",IF(ADHOC!$G$15=LEFT(Domein!$AS1612,LEN(ADHOC!$G$15)),MAX(Domein!BD$1:'Domein'!BD1611)+1,""),IF(ADHOC!$S$4=LEFT(Domein!$AS1612,LEN(ADHOC!$S$4)),MAX(Domein!BD$1:'Domein'!BD1611)+1,"")))</f>
        <v/>
      </c>
      <c r="BE1612" t="str">
        <f t="shared" si="25"/>
        <v/>
      </c>
    </row>
    <row r="1613" spans="45:57" x14ac:dyDescent="0.2">
      <c r="AS1613" s="4" t="s">
        <v>32224</v>
      </c>
      <c r="AT1613" s="4" t="s">
        <v>32225</v>
      </c>
      <c r="AU1613" s="4" t="s">
        <v>456</v>
      </c>
      <c r="AV1613" s="4" t="s">
        <v>706</v>
      </c>
      <c r="AW1613" s="4" t="s">
        <v>724</v>
      </c>
      <c r="AX1613" s="4"/>
      <c r="AY1613" s="4"/>
      <c r="AZ1613" s="4"/>
      <c r="BA1613" s="4"/>
      <c r="BB1613" s="4"/>
      <c r="BC1613" s="4">
        <v>40</v>
      </c>
      <c r="BD1613" t="str">
        <f>IF(AND(ADHOC!$G$15="",ADHOC!$S$4=""),"",IF(ADHOC!$G$15&lt;&gt;"",IF(ADHOC!$G$15=LEFT(Domein!$AS1613,LEN(ADHOC!$G$15)),MAX(Domein!BD$1:'Domein'!BD1612)+1,""),IF(ADHOC!$S$4=LEFT(Domein!$AS1613,LEN(ADHOC!$S$4)),MAX(Domein!BD$1:'Domein'!BD1612)+1,"")))</f>
        <v/>
      </c>
      <c r="BE1613" t="str">
        <f t="shared" si="25"/>
        <v/>
      </c>
    </row>
    <row r="1614" spans="45:57" x14ac:dyDescent="0.2">
      <c r="AS1614" s="4" t="s">
        <v>37071</v>
      </c>
      <c r="AT1614" s="4" t="s">
        <v>37072</v>
      </c>
      <c r="AU1614" s="4" t="s">
        <v>456</v>
      </c>
      <c r="AV1614" s="4" t="s">
        <v>706</v>
      </c>
      <c r="AW1614" s="4" t="s">
        <v>724</v>
      </c>
      <c r="AX1614" s="4"/>
      <c r="AY1614" s="4"/>
      <c r="AZ1614" s="4"/>
      <c r="BA1614" s="4"/>
      <c r="BB1614" s="4"/>
      <c r="BC1614" s="4">
        <v>40</v>
      </c>
      <c r="BD1614" t="str">
        <f>IF(AND(ADHOC!$G$15="",ADHOC!$S$4=""),"",IF(ADHOC!$G$15&lt;&gt;"",IF(ADHOC!$G$15=LEFT(Domein!$AS1614,LEN(ADHOC!$G$15)),MAX(Domein!BD$1:'Domein'!BD1613)+1,""),IF(ADHOC!$S$4=LEFT(Domein!$AS1614,LEN(ADHOC!$S$4)),MAX(Domein!BD$1:'Domein'!BD1613)+1,"")))</f>
        <v/>
      </c>
      <c r="BE1614" t="str">
        <f t="shared" si="25"/>
        <v/>
      </c>
    </row>
    <row r="1615" spans="45:57" x14ac:dyDescent="0.2">
      <c r="AS1615" s="4" t="s">
        <v>37073</v>
      </c>
      <c r="AT1615" s="4" t="s">
        <v>37074</v>
      </c>
      <c r="AU1615" s="4" t="s">
        <v>456</v>
      </c>
      <c r="AV1615" s="4" t="s">
        <v>706</v>
      </c>
      <c r="AW1615" s="4" t="s">
        <v>724</v>
      </c>
      <c r="AX1615" s="4"/>
      <c r="AY1615" s="4"/>
      <c r="AZ1615" s="4"/>
      <c r="BA1615" s="4"/>
      <c r="BB1615" s="4"/>
      <c r="BC1615" s="4">
        <v>40</v>
      </c>
      <c r="BD1615" t="str">
        <f>IF(AND(ADHOC!$G$15="",ADHOC!$S$4=""),"",IF(ADHOC!$G$15&lt;&gt;"",IF(ADHOC!$G$15=LEFT(Domein!$AS1615,LEN(ADHOC!$G$15)),MAX(Domein!BD$1:'Domein'!BD1614)+1,""),IF(ADHOC!$S$4=LEFT(Domein!$AS1615,LEN(ADHOC!$S$4)),MAX(Domein!BD$1:'Domein'!BD1614)+1,"")))</f>
        <v/>
      </c>
      <c r="BE1615" t="str">
        <f t="shared" si="25"/>
        <v/>
      </c>
    </row>
    <row r="1616" spans="45:57" x14ac:dyDescent="0.2">
      <c r="AS1616" s="4" t="s">
        <v>37075</v>
      </c>
      <c r="AT1616" s="4" t="s">
        <v>37076</v>
      </c>
      <c r="AU1616" s="4" t="s">
        <v>456</v>
      </c>
      <c r="AV1616" s="4" t="s">
        <v>706</v>
      </c>
      <c r="AW1616" s="4" t="s">
        <v>724</v>
      </c>
      <c r="AX1616" s="4"/>
      <c r="AY1616" s="4"/>
      <c r="AZ1616" s="4"/>
      <c r="BA1616" s="4"/>
      <c r="BB1616" s="4"/>
      <c r="BC1616" s="4">
        <v>40</v>
      </c>
      <c r="BD1616" t="str">
        <f>IF(AND(ADHOC!$G$15="",ADHOC!$S$4=""),"",IF(ADHOC!$G$15&lt;&gt;"",IF(ADHOC!$G$15=LEFT(Domein!$AS1616,LEN(ADHOC!$G$15)),MAX(Domein!BD$1:'Domein'!BD1615)+1,""),IF(ADHOC!$S$4=LEFT(Domein!$AS1616,LEN(ADHOC!$S$4)),MAX(Domein!BD$1:'Domein'!BD1615)+1,"")))</f>
        <v/>
      </c>
      <c r="BE1616" t="str">
        <f t="shared" si="25"/>
        <v/>
      </c>
    </row>
    <row r="1617" spans="45:57" x14ac:dyDescent="0.2">
      <c r="AS1617" s="4" t="s">
        <v>7722</v>
      </c>
      <c r="AT1617" s="4" t="s">
        <v>38107</v>
      </c>
      <c r="AU1617" s="4" t="s">
        <v>456</v>
      </c>
      <c r="AV1617" s="4" t="s">
        <v>706</v>
      </c>
      <c r="AW1617" s="4" t="s">
        <v>724</v>
      </c>
      <c r="AX1617" s="4"/>
      <c r="AY1617" s="4"/>
      <c r="AZ1617" s="4"/>
      <c r="BA1617" s="4"/>
      <c r="BB1617" s="4"/>
      <c r="BC1617" s="4">
        <v>40</v>
      </c>
      <c r="BD1617" t="str">
        <f>IF(AND(ADHOC!$G$15="",ADHOC!$S$4=""),"",IF(ADHOC!$G$15&lt;&gt;"",IF(ADHOC!$G$15=LEFT(Domein!$AS1617,LEN(ADHOC!$G$15)),MAX(Domein!BD$1:'Domein'!BD1616)+1,""),IF(ADHOC!$S$4=LEFT(Domein!$AS1617,LEN(ADHOC!$S$4)),MAX(Domein!BD$1:'Domein'!BD1616)+1,"")))</f>
        <v/>
      </c>
      <c r="BE1617" t="str">
        <f t="shared" si="25"/>
        <v/>
      </c>
    </row>
    <row r="1618" spans="45:57" x14ac:dyDescent="0.2">
      <c r="AS1618" s="4" t="s">
        <v>7723</v>
      </c>
      <c r="AT1618" s="4" t="s">
        <v>38108</v>
      </c>
      <c r="AU1618" s="4" t="s">
        <v>456</v>
      </c>
      <c r="AV1618" s="4" t="s">
        <v>706</v>
      </c>
      <c r="AW1618" s="4" t="s">
        <v>724</v>
      </c>
      <c r="AX1618" s="4"/>
      <c r="AY1618" s="4"/>
      <c r="AZ1618" s="4"/>
      <c r="BA1618" s="4"/>
      <c r="BB1618" s="4"/>
      <c r="BC1618" s="4">
        <v>40</v>
      </c>
      <c r="BD1618" t="str">
        <f>IF(AND(ADHOC!$G$15="",ADHOC!$S$4=""),"",IF(ADHOC!$G$15&lt;&gt;"",IF(ADHOC!$G$15=LEFT(Domein!$AS1618,LEN(ADHOC!$G$15)),MAX(Domein!BD$1:'Domein'!BD1617)+1,""),IF(ADHOC!$S$4=LEFT(Domein!$AS1618,LEN(ADHOC!$S$4)),MAX(Domein!BD$1:'Domein'!BD1617)+1,"")))</f>
        <v/>
      </c>
      <c r="BE1618" t="str">
        <f t="shared" si="25"/>
        <v/>
      </c>
    </row>
    <row r="1619" spans="45:57" x14ac:dyDescent="0.2">
      <c r="AS1619" s="4" t="s">
        <v>1706</v>
      </c>
      <c r="AT1619" s="4" t="s">
        <v>1707</v>
      </c>
      <c r="AU1619" s="4" t="s">
        <v>456</v>
      </c>
      <c r="AV1619" s="4" t="s">
        <v>706</v>
      </c>
      <c r="AW1619" s="4" t="s">
        <v>724</v>
      </c>
      <c r="AX1619" s="4"/>
      <c r="AY1619" s="4"/>
      <c r="AZ1619" s="4"/>
      <c r="BA1619" s="4"/>
      <c r="BB1619" s="4"/>
      <c r="BC1619" s="4">
        <v>40</v>
      </c>
      <c r="BD1619" t="str">
        <f>IF(AND(ADHOC!$G$15="",ADHOC!$S$4=""),"",IF(ADHOC!$G$15&lt;&gt;"",IF(ADHOC!$G$15=LEFT(Domein!$AS1619,LEN(ADHOC!$G$15)),MAX(Domein!BD$1:'Domein'!BD1618)+1,""),IF(ADHOC!$S$4=LEFT(Domein!$AS1619,LEN(ADHOC!$S$4)),MAX(Domein!BD$1:'Domein'!BD1618)+1,"")))</f>
        <v/>
      </c>
      <c r="BE1619" t="str">
        <f t="shared" si="25"/>
        <v/>
      </c>
    </row>
    <row r="1620" spans="45:57" x14ac:dyDescent="0.2">
      <c r="AS1620" s="4" t="s">
        <v>1708</v>
      </c>
      <c r="AT1620" s="4" t="s">
        <v>1709</v>
      </c>
      <c r="AU1620" s="4" t="s">
        <v>456</v>
      </c>
      <c r="AV1620" s="4" t="s">
        <v>706</v>
      </c>
      <c r="AW1620" s="4" t="s">
        <v>724</v>
      </c>
      <c r="AX1620" s="4"/>
      <c r="AY1620" s="4"/>
      <c r="AZ1620" s="4"/>
      <c r="BA1620" s="4"/>
      <c r="BB1620" s="4"/>
      <c r="BC1620" s="4">
        <v>40</v>
      </c>
      <c r="BD1620" t="str">
        <f>IF(AND(ADHOC!$G$15="",ADHOC!$S$4=""),"",IF(ADHOC!$G$15&lt;&gt;"",IF(ADHOC!$G$15=LEFT(Domein!$AS1620,LEN(ADHOC!$G$15)),MAX(Domein!BD$1:'Domein'!BD1619)+1,""),IF(ADHOC!$S$4=LEFT(Domein!$AS1620,LEN(ADHOC!$S$4)),MAX(Domein!BD$1:'Domein'!BD1619)+1,"")))</f>
        <v/>
      </c>
      <c r="BE1620" t="str">
        <f t="shared" si="25"/>
        <v/>
      </c>
    </row>
    <row r="1621" spans="45:57" x14ac:dyDescent="0.2">
      <c r="AS1621" s="4" t="s">
        <v>11770</v>
      </c>
      <c r="AT1621" s="4" t="s">
        <v>11771</v>
      </c>
      <c r="AU1621" s="4" t="s">
        <v>456</v>
      </c>
      <c r="AV1621" s="4" t="s">
        <v>702</v>
      </c>
      <c r="AW1621" s="4" t="s">
        <v>701</v>
      </c>
      <c r="AX1621" s="4"/>
      <c r="AY1621" s="4">
        <v>257593</v>
      </c>
      <c r="AZ1621" s="4">
        <v>532846</v>
      </c>
      <c r="BA1621" s="4" t="s">
        <v>22698</v>
      </c>
      <c r="BB1621" s="4" t="s">
        <v>22699</v>
      </c>
      <c r="BC1621" s="4">
        <v>40</v>
      </c>
      <c r="BD1621" t="str">
        <f>IF(AND(ADHOC!$G$15="",ADHOC!$S$4=""),"",IF(ADHOC!$G$15&lt;&gt;"",IF(ADHOC!$G$15=LEFT(Domein!$AS1621,LEN(ADHOC!$G$15)),MAX(Domein!BD$1:'Domein'!BD1620)+1,""),IF(ADHOC!$S$4=LEFT(Domein!$AS1621,LEN(ADHOC!$S$4)),MAX(Domein!BD$1:'Domein'!BD1620)+1,"")))</f>
        <v/>
      </c>
      <c r="BE1621" t="str">
        <f t="shared" si="25"/>
        <v/>
      </c>
    </row>
    <row r="1622" spans="45:57" x14ac:dyDescent="0.2">
      <c r="AS1622" s="4" t="s">
        <v>8685</v>
      </c>
      <c r="AT1622" s="4" t="s">
        <v>8686</v>
      </c>
      <c r="AU1622" s="4" t="s">
        <v>456</v>
      </c>
      <c r="AV1622" s="4" t="s">
        <v>8500</v>
      </c>
      <c r="AW1622" s="4" t="s">
        <v>724</v>
      </c>
      <c r="AX1622" s="4"/>
      <c r="AY1622" s="4"/>
      <c r="AZ1622" s="4"/>
      <c r="BA1622" s="4"/>
      <c r="BB1622" s="4"/>
      <c r="BC1622" s="4">
        <v>40</v>
      </c>
      <c r="BD1622" t="str">
        <f>IF(AND(ADHOC!$G$15="",ADHOC!$S$4=""),"",IF(ADHOC!$G$15&lt;&gt;"",IF(ADHOC!$G$15=LEFT(Domein!$AS1622,LEN(ADHOC!$G$15)),MAX(Domein!BD$1:'Domein'!BD1621)+1,""),IF(ADHOC!$S$4=LEFT(Domein!$AS1622,LEN(ADHOC!$S$4)),MAX(Domein!BD$1:'Domein'!BD1621)+1,"")))</f>
        <v/>
      </c>
      <c r="BE1622" t="str">
        <f t="shared" si="25"/>
        <v/>
      </c>
    </row>
    <row r="1623" spans="45:57" x14ac:dyDescent="0.2">
      <c r="AS1623" s="4" t="s">
        <v>8687</v>
      </c>
      <c r="AT1623" s="4" t="s">
        <v>8688</v>
      </c>
      <c r="AU1623" s="4" t="s">
        <v>456</v>
      </c>
      <c r="AV1623" s="4" t="s">
        <v>8500</v>
      </c>
      <c r="AW1623" s="4" t="s">
        <v>724</v>
      </c>
      <c r="AX1623" s="4"/>
      <c r="AY1623" s="4"/>
      <c r="AZ1623" s="4"/>
      <c r="BA1623" s="4"/>
      <c r="BB1623" s="4"/>
      <c r="BC1623" s="4">
        <v>40</v>
      </c>
      <c r="BD1623" t="str">
        <f>IF(AND(ADHOC!$G$15="",ADHOC!$S$4=""),"",IF(ADHOC!$G$15&lt;&gt;"",IF(ADHOC!$G$15=LEFT(Domein!$AS1623,LEN(ADHOC!$G$15)),MAX(Domein!BD$1:'Domein'!BD1622)+1,""),IF(ADHOC!$S$4=LEFT(Domein!$AS1623,LEN(ADHOC!$S$4)),MAX(Domein!BD$1:'Domein'!BD1622)+1,"")))</f>
        <v/>
      </c>
      <c r="BE1623" t="str">
        <f t="shared" si="25"/>
        <v/>
      </c>
    </row>
    <row r="1624" spans="45:57" x14ac:dyDescent="0.2">
      <c r="AS1624" s="4" t="s">
        <v>8690</v>
      </c>
      <c r="AT1624" s="4" t="s">
        <v>8691</v>
      </c>
      <c r="AU1624" s="4" t="s">
        <v>456</v>
      </c>
      <c r="AV1624" s="4" t="s">
        <v>8500</v>
      </c>
      <c r="AW1624" s="4" t="s">
        <v>724</v>
      </c>
      <c r="AX1624" s="4"/>
      <c r="AY1624" s="4"/>
      <c r="AZ1624" s="4"/>
      <c r="BA1624" s="4"/>
      <c r="BB1624" s="4"/>
      <c r="BC1624" s="4">
        <v>40</v>
      </c>
      <c r="BD1624" t="str">
        <f>IF(AND(ADHOC!$G$15="",ADHOC!$S$4=""),"",IF(ADHOC!$G$15&lt;&gt;"",IF(ADHOC!$G$15=LEFT(Domein!$AS1624,LEN(ADHOC!$G$15)),MAX(Domein!BD$1:'Domein'!BD1623)+1,""),IF(ADHOC!$S$4=LEFT(Domein!$AS1624,LEN(ADHOC!$S$4)),MAX(Domein!BD$1:'Domein'!BD1623)+1,"")))</f>
        <v/>
      </c>
      <c r="BE1624" t="str">
        <f t="shared" si="25"/>
        <v/>
      </c>
    </row>
    <row r="1625" spans="45:57" x14ac:dyDescent="0.2">
      <c r="AS1625" s="4" t="s">
        <v>15362</v>
      </c>
      <c r="AT1625" s="4" t="s">
        <v>8689</v>
      </c>
      <c r="AU1625" s="4" t="s">
        <v>456</v>
      </c>
      <c r="AV1625" s="4" t="s">
        <v>8500</v>
      </c>
      <c r="AW1625" s="4" t="s">
        <v>724</v>
      </c>
      <c r="AX1625" s="4"/>
      <c r="AY1625" s="4"/>
      <c r="AZ1625" s="4"/>
      <c r="BA1625" s="4"/>
      <c r="BB1625" s="4"/>
      <c r="BC1625" s="4">
        <v>40</v>
      </c>
      <c r="BD1625" t="str">
        <f>IF(AND(ADHOC!$G$15="",ADHOC!$S$4=""),"",IF(ADHOC!$G$15&lt;&gt;"",IF(ADHOC!$G$15=LEFT(Domein!$AS1625,LEN(ADHOC!$G$15)),MAX(Domein!BD$1:'Domein'!BD1624)+1,""),IF(ADHOC!$S$4=LEFT(Domein!$AS1625,LEN(ADHOC!$S$4)),MAX(Domein!BD$1:'Domein'!BD1624)+1,"")))</f>
        <v/>
      </c>
      <c r="BE1625" t="str">
        <f t="shared" si="25"/>
        <v/>
      </c>
    </row>
    <row r="1626" spans="45:57" x14ac:dyDescent="0.2">
      <c r="AS1626" s="4" t="s">
        <v>15363</v>
      </c>
      <c r="AT1626" s="4" t="s">
        <v>15364</v>
      </c>
      <c r="AU1626" s="4" t="s">
        <v>456</v>
      </c>
      <c r="AV1626" s="4" t="s">
        <v>8500</v>
      </c>
      <c r="AW1626" s="4" t="s">
        <v>724</v>
      </c>
      <c r="AX1626" s="4"/>
      <c r="AY1626" s="4"/>
      <c r="AZ1626" s="4"/>
      <c r="BA1626" s="4"/>
      <c r="BB1626" s="4"/>
      <c r="BC1626" s="4">
        <v>40</v>
      </c>
      <c r="BD1626" t="str">
        <f>IF(AND(ADHOC!$G$15="",ADHOC!$S$4=""),"",IF(ADHOC!$G$15&lt;&gt;"",IF(ADHOC!$G$15=LEFT(Domein!$AS1626,LEN(ADHOC!$G$15)),MAX(Domein!BD$1:'Domein'!BD1625)+1,""),IF(ADHOC!$S$4=LEFT(Domein!$AS1626,LEN(ADHOC!$S$4)),MAX(Domein!BD$1:'Domein'!BD1625)+1,"")))</f>
        <v/>
      </c>
      <c r="BE1626" t="str">
        <f t="shared" si="25"/>
        <v/>
      </c>
    </row>
    <row r="1627" spans="45:57" x14ac:dyDescent="0.2">
      <c r="AS1627" s="4" t="s">
        <v>8692</v>
      </c>
      <c r="AT1627" s="4" t="s">
        <v>8693</v>
      </c>
      <c r="AU1627" s="4" t="s">
        <v>456</v>
      </c>
      <c r="AV1627" s="4" t="s">
        <v>8500</v>
      </c>
      <c r="AW1627" s="4" t="s">
        <v>724</v>
      </c>
      <c r="AX1627" s="4"/>
      <c r="AY1627" s="4"/>
      <c r="AZ1627" s="4"/>
      <c r="BA1627" s="4"/>
      <c r="BB1627" s="4"/>
      <c r="BC1627" s="4">
        <v>40</v>
      </c>
      <c r="BD1627" t="str">
        <f>IF(AND(ADHOC!$G$15="",ADHOC!$S$4=""),"",IF(ADHOC!$G$15&lt;&gt;"",IF(ADHOC!$G$15=LEFT(Domein!$AS1627,LEN(ADHOC!$G$15)),MAX(Domein!BD$1:'Domein'!BD1626)+1,""),IF(ADHOC!$S$4=LEFT(Domein!$AS1627,LEN(ADHOC!$S$4)),MAX(Domein!BD$1:'Domein'!BD1626)+1,"")))</f>
        <v/>
      </c>
      <c r="BE1627" t="str">
        <f t="shared" si="25"/>
        <v/>
      </c>
    </row>
    <row r="1628" spans="45:57" x14ac:dyDescent="0.2">
      <c r="AS1628" s="4" t="s">
        <v>8694</v>
      </c>
      <c r="AT1628" s="4" t="s">
        <v>8695</v>
      </c>
      <c r="AU1628" s="4" t="s">
        <v>456</v>
      </c>
      <c r="AV1628" s="4" t="s">
        <v>8500</v>
      </c>
      <c r="AW1628" s="4" t="s">
        <v>724</v>
      </c>
      <c r="AX1628" s="4"/>
      <c r="AY1628" s="4"/>
      <c r="AZ1628" s="4"/>
      <c r="BA1628" s="4"/>
      <c r="BB1628" s="4"/>
      <c r="BC1628" s="4">
        <v>40</v>
      </c>
      <c r="BD1628" t="str">
        <f>IF(AND(ADHOC!$G$15="",ADHOC!$S$4=""),"",IF(ADHOC!$G$15&lt;&gt;"",IF(ADHOC!$G$15=LEFT(Domein!$AS1628,LEN(ADHOC!$G$15)),MAX(Domein!BD$1:'Domein'!BD1627)+1,""),IF(ADHOC!$S$4=LEFT(Domein!$AS1628,LEN(ADHOC!$S$4)),MAX(Domein!BD$1:'Domein'!BD1627)+1,"")))</f>
        <v/>
      </c>
      <c r="BE1628" t="str">
        <f t="shared" si="25"/>
        <v/>
      </c>
    </row>
    <row r="1629" spans="45:57" x14ac:dyDescent="0.2">
      <c r="AS1629" s="4" t="s">
        <v>8697</v>
      </c>
      <c r="AT1629" s="4" t="s">
        <v>8698</v>
      </c>
      <c r="AU1629" s="4" t="s">
        <v>456</v>
      </c>
      <c r="AV1629" s="4" t="s">
        <v>8500</v>
      </c>
      <c r="AW1629" s="4" t="s">
        <v>724</v>
      </c>
      <c r="AX1629" s="4"/>
      <c r="AY1629" s="4"/>
      <c r="AZ1629" s="4"/>
      <c r="BA1629" s="4"/>
      <c r="BB1629" s="4"/>
      <c r="BC1629" s="4">
        <v>40</v>
      </c>
      <c r="BD1629" t="str">
        <f>IF(AND(ADHOC!$G$15="",ADHOC!$S$4=""),"",IF(ADHOC!$G$15&lt;&gt;"",IF(ADHOC!$G$15=LEFT(Domein!$AS1629,LEN(ADHOC!$G$15)),MAX(Domein!BD$1:'Domein'!BD1628)+1,""),IF(ADHOC!$S$4=LEFT(Domein!$AS1629,LEN(ADHOC!$S$4)),MAX(Domein!BD$1:'Domein'!BD1628)+1,"")))</f>
        <v/>
      </c>
      <c r="BE1629" t="str">
        <f t="shared" si="25"/>
        <v/>
      </c>
    </row>
    <row r="1630" spans="45:57" x14ac:dyDescent="0.2">
      <c r="AS1630" s="4" t="s">
        <v>15365</v>
      </c>
      <c r="AT1630" s="4" t="s">
        <v>8696</v>
      </c>
      <c r="AU1630" s="4" t="s">
        <v>456</v>
      </c>
      <c r="AV1630" s="4" t="s">
        <v>8500</v>
      </c>
      <c r="AW1630" s="4" t="s">
        <v>724</v>
      </c>
      <c r="AX1630" s="4"/>
      <c r="AY1630" s="4"/>
      <c r="AZ1630" s="4"/>
      <c r="BA1630" s="4"/>
      <c r="BB1630" s="4"/>
      <c r="BC1630" s="4">
        <v>40</v>
      </c>
      <c r="BD1630" t="str">
        <f>IF(AND(ADHOC!$G$15="",ADHOC!$S$4=""),"",IF(ADHOC!$G$15&lt;&gt;"",IF(ADHOC!$G$15=LEFT(Domein!$AS1630,LEN(ADHOC!$G$15)),MAX(Domein!BD$1:'Domein'!BD1629)+1,""),IF(ADHOC!$S$4=LEFT(Domein!$AS1630,LEN(ADHOC!$S$4)),MAX(Domein!BD$1:'Domein'!BD1629)+1,"")))</f>
        <v/>
      </c>
      <c r="BE1630" t="str">
        <f t="shared" si="25"/>
        <v/>
      </c>
    </row>
    <row r="1631" spans="45:57" x14ac:dyDescent="0.2">
      <c r="AS1631" s="4" t="s">
        <v>15366</v>
      </c>
      <c r="AT1631" s="4" t="s">
        <v>15367</v>
      </c>
      <c r="AU1631" s="4" t="s">
        <v>456</v>
      </c>
      <c r="AV1631" s="4" t="s">
        <v>8500</v>
      </c>
      <c r="AW1631" s="4" t="s">
        <v>724</v>
      </c>
      <c r="AX1631" s="4"/>
      <c r="AY1631" s="4"/>
      <c r="AZ1631" s="4"/>
      <c r="BA1631" s="4"/>
      <c r="BB1631" s="4"/>
      <c r="BC1631" s="4">
        <v>40</v>
      </c>
      <c r="BD1631" t="str">
        <f>IF(AND(ADHOC!$G$15="",ADHOC!$S$4=""),"",IF(ADHOC!$G$15&lt;&gt;"",IF(ADHOC!$G$15=LEFT(Domein!$AS1631,LEN(ADHOC!$G$15)),MAX(Domein!BD$1:'Domein'!BD1630)+1,""),IF(ADHOC!$S$4=LEFT(Domein!$AS1631,LEN(ADHOC!$S$4)),MAX(Domein!BD$1:'Domein'!BD1630)+1,"")))</f>
        <v/>
      </c>
      <c r="BE1631" t="str">
        <f t="shared" si="25"/>
        <v/>
      </c>
    </row>
    <row r="1632" spans="45:57" x14ac:dyDescent="0.2">
      <c r="AS1632" s="4" t="s">
        <v>8699</v>
      </c>
      <c r="AT1632" s="4" t="s">
        <v>8700</v>
      </c>
      <c r="AU1632" s="4" t="s">
        <v>456</v>
      </c>
      <c r="AV1632" s="4" t="s">
        <v>8500</v>
      </c>
      <c r="AW1632" s="4" t="s">
        <v>724</v>
      </c>
      <c r="AX1632" s="4"/>
      <c r="AY1632" s="4"/>
      <c r="AZ1632" s="4"/>
      <c r="BA1632" s="4"/>
      <c r="BB1632" s="4"/>
      <c r="BC1632" s="4">
        <v>40</v>
      </c>
      <c r="BD1632" t="str">
        <f>IF(AND(ADHOC!$G$15="",ADHOC!$S$4=""),"",IF(ADHOC!$G$15&lt;&gt;"",IF(ADHOC!$G$15=LEFT(Domein!$AS1632,LEN(ADHOC!$G$15)),MAX(Domein!BD$1:'Domein'!BD1631)+1,""),IF(ADHOC!$S$4=LEFT(Domein!$AS1632,LEN(ADHOC!$S$4)),MAX(Domein!BD$1:'Domein'!BD1631)+1,"")))</f>
        <v/>
      </c>
      <c r="BE1632" t="str">
        <f t="shared" si="25"/>
        <v/>
      </c>
    </row>
    <row r="1633" spans="45:57" x14ac:dyDescent="0.2">
      <c r="AS1633" s="4" t="s">
        <v>8702</v>
      </c>
      <c r="AT1633" s="4" t="s">
        <v>8703</v>
      </c>
      <c r="AU1633" s="4" t="s">
        <v>456</v>
      </c>
      <c r="AV1633" s="4" t="s">
        <v>8500</v>
      </c>
      <c r="AW1633" s="4" t="s">
        <v>724</v>
      </c>
      <c r="AX1633" s="4"/>
      <c r="AY1633" s="4"/>
      <c r="AZ1633" s="4"/>
      <c r="BA1633" s="4"/>
      <c r="BB1633" s="4"/>
      <c r="BC1633" s="4">
        <v>40</v>
      </c>
      <c r="BD1633" t="str">
        <f>IF(AND(ADHOC!$G$15="",ADHOC!$S$4=""),"",IF(ADHOC!$G$15&lt;&gt;"",IF(ADHOC!$G$15=LEFT(Domein!$AS1633,LEN(ADHOC!$G$15)),MAX(Domein!BD$1:'Domein'!BD1632)+1,""),IF(ADHOC!$S$4=LEFT(Domein!$AS1633,LEN(ADHOC!$S$4)),MAX(Domein!BD$1:'Domein'!BD1632)+1,"")))</f>
        <v/>
      </c>
      <c r="BE1633" t="str">
        <f t="shared" si="25"/>
        <v/>
      </c>
    </row>
    <row r="1634" spans="45:57" x14ac:dyDescent="0.2">
      <c r="AS1634" s="4" t="s">
        <v>15368</v>
      </c>
      <c r="AT1634" s="4" t="s">
        <v>8701</v>
      </c>
      <c r="AU1634" s="4" t="s">
        <v>456</v>
      </c>
      <c r="AV1634" s="4" t="s">
        <v>8500</v>
      </c>
      <c r="AW1634" s="4" t="s">
        <v>724</v>
      </c>
      <c r="AX1634" s="4"/>
      <c r="AY1634" s="4"/>
      <c r="AZ1634" s="4"/>
      <c r="BA1634" s="4"/>
      <c r="BB1634" s="4"/>
      <c r="BC1634" s="4">
        <v>40</v>
      </c>
      <c r="BD1634" t="str">
        <f>IF(AND(ADHOC!$G$15="",ADHOC!$S$4=""),"",IF(ADHOC!$G$15&lt;&gt;"",IF(ADHOC!$G$15=LEFT(Domein!$AS1634,LEN(ADHOC!$G$15)),MAX(Domein!BD$1:'Domein'!BD1633)+1,""),IF(ADHOC!$S$4=LEFT(Domein!$AS1634,LEN(ADHOC!$S$4)),MAX(Domein!BD$1:'Domein'!BD1633)+1,"")))</f>
        <v/>
      </c>
      <c r="BE1634" t="str">
        <f t="shared" si="25"/>
        <v/>
      </c>
    </row>
    <row r="1635" spans="45:57" x14ac:dyDescent="0.2">
      <c r="AS1635" s="4" t="s">
        <v>15369</v>
      </c>
      <c r="AT1635" s="4" t="s">
        <v>15370</v>
      </c>
      <c r="AU1635" s="4" t="s">
        <v>456</v>
      </c>
      <c r="AV1635" s="4" t="s">
        <v>8500</v>
      </c>
      <c r="AW1635" s="4" t="s">
        <v>724</v>
      </c>
      <c r="AX1635" s="4"/>
      <c r="AY1635" s="4"/>
      <c r="AZ1635" s="4"/>
      <c r="BA1635" s="4"/>
      <c r="BB1635" s="4"/>
      <c r="BC1635" s="4">
        <v>40</v>
      </c>
      <c r="BD1635" t="str">
        <f>IF(AND(ADHOC!$G$15="",ADHOC!$S$4=""),"",IF(ADHOC!$G$15&lt;&gt;"",IF(ADHOC!$G$15=LEFT(Domein!$AS1635,LEN(ADHOC!$G$15)),MAX(Domein!BD$1:'Domein'!BD1634)+1,""),IF(ADHOC!$S$4=LEFT(Domein!$AS1635,LEN(ADHOC!$S$4)),MAX(Domein!BD$1:'Domein'!BD1634)+1,"")))</f>
        <v/>
      </c>
      <c r="BE1635" t="str">
        <f t="shared" si="25"/>
        <v/>
      </c>
    </row>
    <row r="1636" spans="45:57" x14ac:dyDescent="0.2">
      <c r="AS1636" s="4" t="s">
        <v>8704</v>
      </c>
      <c r="AT1636" s="4" t="s">
        <v>8705</v>
      </c>
      <c r="AU1636" s="4" t="s">
        <v>456</v>
      </c>
      <c r="AV1636" s="4" t="s">
        <v>8500</v>
      </c>
      <c r="AW1636" s="4" t="s">
        <v>724</v>
      </c>
      <c r="AX1636" s="4"/>
      <c r="AY1636" s="4"/>
      <c r="AZ1636" s="4"/>
      <c r="BA1636" s="4"/>
      <c r="BB1636" s="4"/>
      <c r="BC1636" s="4">
        <v>40</v>
      </c>
      <c r="BD1636" t="str">
        <f>IF(AND(ADHOC!$G$15="",ADHOC!$S$4=""),"",IF(ADHOC!$G$15&lt;&gt;"",IF(ADHOC!$G$15=LEFT(Domein!$AS1636,LEN(ADHOC!$G$15)),MAX(Domein!BD$1:'Domein'!BD1635)+1,""),IF(ADHOC!$S$4=LEFT(Domein!$AS1636,LEN(ADHOC!$S$4)),MAX(Domein!BD$1:'Domein'!BD1635)+1,"")))</f>
        <v/>
      </c>
      <c r="BE1636" t="str">
        <f t="shared" si="25"/>
        <v/>
      </c>
    </row>
    <row r="1637" spans="45:57" x14ac:dyDescent="0.2">
      <c r="AS1637" s="4" t="s">
        <v>8707</v>
      </c>
      <c r="AT1637" s="4" t="s">
        <v>8708</v>
      </c>
      <c r="AU1637" s="4" t="s">
        <v>456</v>
      </c>
      <c r="AV1637" s="4" t="s">
        <v>8500</v>
      </c>
      <c r="AW1637" s="4" t="s">
        <v>724</v>
      </c>
      <c r="AX1637" s="4"/>
      <c r="AY1637" s="4"/>
      <c r="AZ1637" s="4"/>
      <c r="BA1637" s="4"/>
      <c r="BB1637" s="4"/>
      <c r="BC1637" s="4">
        <v>40</v>
      </c>
      <c r="BD1637" t="str">
        <f>IF(AND(ADHOC!$G$15="",ADHOC!$S$4=""),"",IF(ADHOC!$G$15&lt;&gt;"",IF(ADHOC!$G$15=LEFT(Domein!$AS1637,LEN(ADHOC!$G$15)),MAX(Domein!BD$1:'Domein'!BD1636)+1,""),IF(ADHOC!$S$4=LEFT(Domein!$AS1637,LEN(ADHOC!$S$4)),MAX(Domein!BD$1:'Domein'!BD1636)+1,"")))</f>
        <v/>
      </c>
      <c r="BE1637" t="str">
        <f t="shared" si="25"/>
        <v/>
      </c>
    </row>
    <row r="1638" spans="45:57" x14ac:dyDescent="0.2">
      <c r="AS1638" s="4" t="s">
        <v>15371</v>
      </c>
      <c r="AT1638" s="4" t="s">
        <v>8706</v>
      </c>
      <c r="AU1638" s="4" t="s">
        <v>456</v>
      </c>
      <c r="AV1638" s="4" t="s">
        <v>8500</v>
      </c>
      <c r="AW1638" s="4" t="s">
        <v>724</v>
      </c>
      <c r="AX1638" s="4"/>
      <c r="AY1638" s="4"/>
      <c r="AZ1638" s="4"/>
      <c r="BA1638" s="4"/>
      <c r="BB1638" s="4"/>
      <c r="BC1638" s="4">
        <v>40</v>
      </c>
      <c r="BD1638" t="str">
        <f>IF(AND(ADHOC!$G$15="",ADHOC!$S$4=""),"",IF(ADHOC!$G$15&lt;&gt;"",IF(ADHOC!$G$15=LEFT(Domein!$AS1638,LEN(ADHOC!$G$15)),MAX(Domein!BD$1:'Domein'!BD1637)+1,""),IF(ADHOC!$S$4=LEFT(Domein!$AS1638,LEN(ADHOC!$S$4)),MAX(Domein!BD$1:'Domein'!BD1637)+1,"")))</f>
        <v/>
      </c>
      <c r="BE1638" t="str">
        <f t="shared" si="25"/>
        <v/>
      </c>
    </row>
    <row r="1639" spans="45:57" x14ac:dyDescent="0.2">
      <c r="AS1639" s="4" t="s">
        <v>15372</v>
      </c>
      <c r="AT1639" s="4" t="s">
        <v>15373</v>
      </c>
      <c r="AU1639" s="4" t="s">
        <v>456</v>
      </c>
      <c r="AV1639" s="4" t="s">
        <v>8500</v>
      </c>
      <c r="AW1639" s="4" t="s">
        <v>724</v>
      </c>
      <c r="AX1639" s="4"/>
      <c r="AY1639" s="4"/>
      <c r="AZ1639" s="4"/>
      <c r="BA1639" s="4"/>
      <c r="BB1639" s="4"/>
      <c r="BC1639" s="4">
        <v>40</v>
      </c>
      <c r="BD1639" t="str">
        <f>IF(AND(ADHOC!$G$15="",ADHOC!$S$4=""),"",IF(ADHOC!$G$15&lt;&gt;"",IF(ADHOC!$G$15=LEFT(Domein!$AS1639,LEN(ADHOC!$G$15)),MAX(Domein!BD$1:'Domein'!BD1638)+1,""),IF(ADHOC!$S$4=LEFT(Domein!$AS1639,LEN(ADHOC!$S$4)),MAX(Domein!BD$1:'Domein'!BD1638)+1,"")))</f>
        <v/>
      </c>
      <c r="BE1639" t="str">
        <f t="shared" si="25"/>
        <v/>
      </c>
    </row>
    <row r="1640" spans="45:57" x14ac:dyDescent="0.2">
      <c r="AS1640" s="4" t="s">
        <v>8709</v>
      </c>
      <c r="AT1640" s="4" t="s">
        <v>8710</v>
      </c>
      <c r="AU1640" s="4" t="s">
        <v>456</v>
      </c>
      <c r="AV1640" s="4" t="s">
        <v>8500</v>
      </c>
      <c r="AW1640" s="4" t="s">
        <v>724</v>
      </c>
      <c r="AX1640" s="4"/>
      <c r="AY1640" s="4"/>
      <c r="AZ1640" s="4"/>
      <c r="BA1640" s="4"/>
      <c r="BB1640" s="4"/>
      <c r="BC1640" s="4">
        <v>40</v>
      </c>
      <c r="BD1640" t="str">
        <f>IF(AND(ADHOC!$G$15="",ADHOC!$S$4=""),"",IF(ADHOC!$G$15&lt;&gt;"",IF(ADHOC!$G$15=LEFT(Domein!$AS1640,LEN(ADHOC!$G$15)),MAX(Domein!BD$1:'Domein'!BD1639)+1,""),IF(ADHOC!$S$4=LEFT(Domein!$AS1640,LEN(ADHOC!$S$4)),MAX(Domein!BD$1:'Domein'!BD1639)+1,"")))</f>
        <v/>
      </c>
      <c r="BE1640" t="str">
        <f t="shared" si="25"/>
        <v/>
      </c>
    </row>
    <row r="1641" spans="45:57" x14ac:dyDescent="0.2">
      <c r="AS1641" s="4" t="s">
        <v>8712</v>
      </c>
      <c r="AT1641" s="4" t="s">
        <v>8713</v>
      </c>
      <c r="AU1641" s="4" t="s">
        <v>456</v>
      </c>
      <c r="AV1641" s="4" t="s">
        <v>8500</v>
      </c>
      <c r="AW1641" s="4" t="s">
        <v>724</v>
      </c>
      <c r="AX1641" s="4"/>
      <c r="AY1641" s="4"/>
      <c r="AZ1641" s="4"/>
      <c r="BA1641" s="4"/>
      <c r="BB1641" s="4"/>
      <c r="BC1641" s="4">
        <v>40</v>
      </c>
      <c r="BD1641" t="str">
        <f>IF(AND(ADHOC!$G$15="",ADHOC!$S$4=""),"",IF(ADHOC!$G$15&lt;&gt;"",IF(ADHOC!$G$15=LEFT(Domein!$AS1641,LEN(ADHOC!$G$15)),MAX(Domein!BD$1:'Domein'!BD1640)+1,""),IF(ADHOC!$S$4=LEFT(Domein!$AS1641,LEN(ADHOC!$S$4)),MAX(Domein!BD$1:'Domein'!BD1640)+1,"")))</f>
        <v/>
      </c>
      <c r="BE1641" t="str">
        <f t="shared" si="25"/>
        <v/>
      </c>
    </row>
    <row r="1642" spans="45:57" x14ac:dyDescent="0.2">
      <c r="AS1642" s="4" t="s">
        <v>15374</v>
      </c>
      <c r="AT1642" s="4" t="s">
        <v>8711</v>
      </c>
      <c r="AU1642" s="4" t="s">
        <v>456</v>
      </c>
      <c r="AV1642" s="4" t="s">
        <v>8500</v>
      </c>
      <c r="AW1642" s="4" t="s">
        <v>724</v>
      </c>
      <c r="AX1642" s="4"/>
      <c r="AY1642" s="4"/>
      <c r="AZ1642" s="4"/>
      <c r="BA1642" s="4"/>
      <c r="BB1642" s="4"/>
      <c r="BC1642" s="4">
        <v>40</v>
      </c>
      <c r="BD1642" t="str">
        <f>IF(AND(ADHOC!$G$15="",ADHOC!$S$4=""),"",IF(ADHOC!$G$15&lt;&gt;"",IF(ADHOC!$G$15=LEFT(Domein!$AS1642,LEN(ADHOC!$G$15)),MAX(Domein!BD$1:'Domein'!BD1641)+1,""),IF(ADHOC!$S$4=LEFT(Domein!$AS1642,LEN(ADHOC!$S$4)),MAX(Domein!BD$1:'Domein'!BD1641)+1,"")))</f>
        <v/>
      </c>
      <c r="BE1642" t="str">
        <f t="shared" si="25"/>
        <v/>
      </c>
    </row>
    <row r="1643" spans="45:57" x14ac:dyDescent="0.2">
      <c r="AS1643" s="4" t="s">
        <v>15375</v>
      </c>
      <c r="AT1643" s="4" t="s">
        <v>15376</v>
      </c>
      <c r="AU1643" s="4" t="s">
        <v>456</v>
      </c>
      <c r="AV1643" s="4" t="s">
        <v>8500</v>
      </c>
      <c r="AW1643" s="4" t="s">
        <v>724</v>
      </c>
      <c r="AX1643" s="4"/>
      <c r="AY1643" s="4"/>
      <c r="AZ1643" s="4"/>
      <c r="BA1643" s="4"/>
      <c r="BB1643" s="4"/>
      <c r="BC1643" s="4">
        <v>40</v>
      </c>
      <c r="BD1643" t="str">
        <f>IF(AND(ADHOC!$G$15="",ADHOC!$S$4=""),"",IF(ADHOC!$G$15&lt;&gt;"",IF(ADHOC!$G$15=LEFT(Domein!$AS1643,LEN(ADHOC!$G$15)),MAX(Domein!BD$1:'Domein'!BD1642)+1,""),IF(ADHOC!$S$4=LEFT(Domein!$AS1643,LEN(ADHOC!$S$4)),MAX(Domein!BD$1:'Domein'!BD1642)+1,"")))</f>
        <v/>
      </c>
      <c r="BE1643" t="str">
        <f t="shared" si="25"/>
        <v/>
      </c>
    </row>
    <row r="1644" spans="45:57" x14ac:dyDescent="0.2">
      <c r="AS1644" s="4" t="s">
        <v>12380</v>
      </c>
      <c r="AT1644" s="4" t="s">
        <v>12381</v>
      </c>
      <c r="AU1644" s="4" t="s">
        <v>456</v>
      </c>
      <c r="AV1644" s="4" t="s">
        <v>8500</v>
      </c>
      <c r="AW1644" s="4" t="s">
        <v>724</v>
      </c>
      <c r="AX1644" s="4"/>
      <c r="AY1644" s="4"/>
      <c r="AZ1644" s="4"/>
      <c r="BA1644" s="4"/>
      <c r="BB1644" s="4"/>
      <c r="BC1644" s="4">
        <v>40</v>
      </c>
      <c r="BD1644" t="str">
        <f>IF(AND(ADHOC!$G$15="",ADHOC!$S$4=""),"",IF(ADHOC!$G$15&lt;&gt;"",IF(ADHOC!$G$15=LEFT(Domein!$AS1644,LEN(ADHOC!$G$15)),MAX(Domein!BD$1:'Domein'!BD1643)+1,""),IF(ADHOC!$S$4=LEFT(Domein!$AS1644,LEN(ADHOC!$S$4)),MAX(Domein!BD$1:'Domein'!BD1643)+1,"")))</f>
        <v/>
      </c>
      <c r="BE1644" t="str">
        <f t="shared" si="25"/>
        <v/>
      </c>
    </row>
    <row r="1645" spans="45:57" x14ac:dyDescent="0.2">
      <c r="AS1645" s="4" t="s">
        <v>8714</v>
      </c>
      <c r="AT1645" s="4" t="s">
        <v>8715</v>
      </c>
      <c r="AU1645" s="4" t="s">
        <v>456</v>
      </c>
      <c r="AV1645" s="4" t="s">
        <v>8500</v>
      </c>
      <c r="AW1645" s="4" t="s">
        <v>724</v>
      </c>
      <c r="AX1645" s="4"/>
      <c r="AY1645" s="4"/>
      <c r="AZ1645" s="4"/>
      <c r="BA1645" s="4"/>
      <c r="BB1645" s="4"/>
      <c r="BC1645" s="4">
        <v>40</v>
      </c>
      <c r="BD1645" t="str">
        <f>IF(AND(ADHOC!$G$15="",ADHOC!$S$4=""),"",IF(ADHOC!$G$15&lt;&gt;"",IF(ADHOC!$G$15=LEFT(Domein!$AS1645,LEN(ADHOC!$G$15)),MAX(Domein!BD$1:'Domein'!BD1644)+1,""),IF(ADHOC!$S$4=LEFT(Domein!$AS1645,LEN(ADHOC!$S$4)),MAX(Domein!BD$1:'Domein'!BD1644)+1,"")))</f>
        <v/>
      </c>
      <c r="BE1645" t="str">
        <f t="shared" si="25"/>
        <v/>
      </c>
    </row>
    <row r="1646" spans="45:57" x14ac:dyDescent="0.2">
      <c r="AS1646" s="4" t="s">
        <v>8717</v>
      </c>
      <c r="AT1646" s="4" t="s">
        <v>8718</v>
      </c>
      <c r="AU1646" s="4" t="s">
        <v>456</v>
      </c>
      <c r="AV1646" s="4" t="s">
        <v>8500</v>
      </c>
      <c r="AW1646" s="4" t="s">
        <v>724</v>
      </c>
      <c r="AX1646" s="4"/>
      <c r="AY1646" s="4"/>
      <c r="AZ1646" s="4"/>
      <c r="BA1646" s="4"/>
      <c r="BB1646" s="4"/>
      <c r="BC1646" s="4">
        <v>40</v>
      </c>
      <c r="BD1646" t="str">
        <f>IF(AND(ADHOC!$G$15="",ADHOC!$S$4=""),"",IF(ADHOC!$G$15&lt;&gt;"",IF(ADHOC!$G$15=LEFT(Domein!$AS1646,LEN(ADHOC!$G$15)),MAX(Domein!BD$1:'Domein'!BD1645)+1,""),IF(ADHOC!$S$4=LEFT(Domein!$AS1646,LEN(ADHOC!$S$4)),MAX(Domein!BD$1:'Domein'!BD1645)+1,"")))</f>
        <v/>
      </c>
      <c r="BE1646" t="str">
        <f t="shared" si="25"/>
        <v/>
      </c>
    </row>
    <row r="1647" spans="45:57" x14ac:dyDescent="0.2">
      <c r="AS1647" s="4" t="s">
        <v>15377</v>
      </c>
      <c r="AT1647" s="4" t="s">
        <v>8716</v>
      </c>
      <c r="AU1647" s="4" t="s">
        <v>456</v>
      </c>
      <c r="AV1647" s="4" t="s">
        <v>8500</v>
      </c>
      <c r="AW1647" s="4" t="s">
        <v>724</v>
      </c>
      <c r="AX1647" s="4"/>
      <c r="AY1647" s="4"/>
      <c r="AZ1647" s="4"/>
      <c r="BA1647" s="4"/>
      <c r="BB1647" s="4"/>
      <c r="BC1647" s="4">
        <v>40</v>
      </c>
      <c r="BD1647" t="str">
        <f>IF(AND(ADHOC!$G$15="",ADHOC!$S$4=""),"",IF(ADHOC!$G$15&lt;&gt;"",IF(ADHOC!$G$15=LEFT(Domein!$AS1647,LEN(ADHOC!$G$15)),MAX(Domein!BD$1:'Domein'!BD1646)+1,""),IF(ADHOC!$S$4=LEFT(Domein!$AS1647,LEN(ADHOC!$S$4)),MAX(Domein!BD$1:'Domein'!BD1646)+1,"")))</f>
        <v/>
      </c>
      <c r="BE1647" t="str">
        <f t="shared" si="25"/>
        <v/>
      </c>
    </row>
    <row r="1648" spans="45:57" x14ac:dyDescent="0.2">
      <c r="AS1648" s="4" t="s">
        <v>15378</v>
      </c>
      <c r="AT1648" s="4" t="s">
        <v>15379</v>
      </c>
      <c r="AU1648" s="4" t="s">
        <v>456</v>
      </c>
      <c r="AV1648" s="4" t="s">
        <v>8500</v>
      </c>
      <c r="AW1648" s="4" t="s">
        <v>724</v>
      </c>
      <c r="AX1648" s="4"/>
      <c r="AY1648" s="4"/>
      <c r="AZ1648" s="4"/>
      <c r="BA1648" s="4"/>
      <c r="BB1648" s="4"/>
      <c r="BC1648" s="4">
        <v>40</v>
      </c>
      <c r="BD1648" t="str">
        <f>IF(AND(ADHOC!$G$15="",ADHOC!$S$4=""),"",IF(ADHOC!$G$15&lt;&gt;"",IF(ADHOC!$G$15=LEFT(Domein!$AS1648,LEN(ADHOC!$G$15)),MAX(Domein!BD$1:'Domein'!BD1647)+1,""),IF(ADHOC!$S$4=LEFT(Domein!$AS1648,LEN(ADHOC!$S$4)),MAX(Domein!BD$1:'Domein'!BD1647)+1,"")))</f>
        <v/>
      </c>
      <c r="BE1648" t="str">
        <f t="shared" si="25"/>
        <v/>
      </c>
    </row>
    <row r="1649" spans="45:57" x14ac:dyDescent="0.2">
      <c r="AS1649" s="4" t="s">
        <v>8719</v>
      </c>
      <c r="AT1649" s="4" t="s">
        <v>8720</v>
      </c>
      <c r="AU1649" s="4" t="s">
        <v>456</v>
      </c>
      <c r="AV1649" s="4" t="s">
        <v>8500</v>
      </c>
      <c r="AW1649" s="4" t="s">
        <v>724</v>
      </c>
      <c r="AX1649" s="4"/>
      <c r="AY1649" s="4"/>
      <c r="AZ1649" s="4"/>
      <c r="BA1649" s="4"/>
      <c r="BB1649" s="4"/>
      <c r="BC1649" s="4">
        <v>40</v>
      </c>
      <c r="BD1649" t="str">
        <f>IF(AND(ADHOC!$G$15="",ADHOC!$S$4=""),"",IF(ADHOC!$G$15&lt;&gt;"",IF(ADHOC!$G$15=LEFT(Domein!$AS1649,LEN(ADHOC!$G$15)),MAX(Domein!BD$1:'Domein'!BD1648)+1,""),IF(ADHOC!$S$4=LEFT(Domein!$AS1649,LEN(ADHOC!$S$4)),MAX(Domein!BD$1:'Domein'!BD1648)+1,"")))</f>
        <v/>
      </c>
      <c r="BE1649" t="str">
        <f t="shared" si="25"/>
        <v/>
      </c>
    </row>
    <row r="1650" spans="45:57" x14ac:dyDescent="0.2">
      <c r="AS1650" s="4" t="s">
        <v>8722</v>
      </c>
      <c r="AT1650" s="4" t="s">
        <v>8723</v>
      </c>
      <c r="AU1650" s="4" t="s">
        <v>456</v>
      </c>
      <c r="AV1650" s="4" t="s">
        <v>8500</v>
      </c>
      <c r="AW1650" s="4" t="s">
        <v>724</v>
      </c>
      <c r="AX1650" s="4"/>
      <c r="AY1650" s="4"/>
      <c r="AZ1650" s="4"/>
      <c r="BA1650" s="4"/>
      <c r="BB1650" s="4"/>
      <c r="BC1650" s="4">
        <v>40</v>
      </c>
      <c r="BD1650" t="str">
        <f>IF(AND(ADHOC!$G$15="",ADHOC!$S$4=""),"",IF(ADHOC!$G$15&lt;&gt;"",IF(ADHOC!$G$15=LEFT(Domein!$AS1650,LEN(ADHOC!$G$15)),MAX(Domein!BD$1:'Domein'!BD1649)+1,""),IF(ADHOC!$S$4=LEFT(Domein!$AS1650,LEN(ADHOC!$S$4)),MAX(Domein!BD$1:'Domein'!BD1649)+1,"")))</f>
        <v/>
      </c>
      <c r="BE1650" t="str">
        <f t="shared" si="25"/>
        <v/>
      </c>
    </row>
    <row r="1651" spans="45:57" x14ac:dyDescent="0.2">
      <c r="AS1651" s="4" t="s">
        <v>15380</v>
      </c>
      <c r="AT1651" s="4" t="s">
        <v>8721</v>
      </c>
      <c r="AU1651" s="4" t="s">
        <v>456</v>
      </c>
      <c r="AV1651" s="4" t="s">
        <v>8500</v>
      </c>
      <c r="AW1651" s="4" t="s">
        <v>724</v>
      </c>
      <c r="AX1651" s="4"/>
      <c r="AY1651" s="4"/>
      <c r="AZ1651" s="4"/>
      <c r="BA1651" s="4"/>
      <c r="BB1651" s="4"/>
      <c r="BC1651" s="4">
        <v>40</v>
      </c>
      <c r="BD1651" t="str">
        <f>IF(AND(ADHOC!$G$15="",ADHOC!$S$4=""),"",IF(ADHOC!$G$15&lt;&gt;"",IF(ADHOC!$G$15=LEFT(Domein!$AS1651,LEN(ADHOC!$G$15)),MAX(Domein!BD$1:'Domein'!BD1650)+1,""),IF(ADHOC!$S$4=LEFT(Domein!$AS1651,LEN(ADHOC!$S$4)),MAX(Domein!BD$1:'Domein'!BD1650)+1,"")))</f>
        <v/>
      </c>
      <c r="BE1651" t="str">
        <f t="shared" si="25"/>
        <v/>
      </c>
    </row>
    <row r="1652" spans="45:57" x14ac:dyDescent="0.2">
      <c r="AS1652" s="4" t="s">
        <v>15381</v>
      </c>
      <c r="AT1652" s="4" t="s">
        <v>15382</v>
      </c>
      <c r="AU1652" s="4" t="s">
        <v>456</v>
      </c>
      <c r="AV1652" s="4" t="s">
        <v>8500</v>
      </c>
      <c r="AW1652" s="4" t="s">
        <v>724</v>
      </c>
      <c r="AX1652" s="4"/>
      <c r="AY1652" s="4"/>
      <c r="AZ1652" s="4"/>
      <c r="BA1652" s="4"/>
      <c r="BB1652" s="4"/>
      <c r="BC1652" s="4">
        <v>40</v>
      </c>
      <c r="BD1652" t="str">
        <f>IF(AND(ADHOC!$G$15="",ADHOC!$S$4=""),"",IF(ADHOC!$G$15&lt;&gt;"",IF(ADHOC!$G$15=LEFT(Domein!$AS1652,LEN(ADHOC!$G$15)),MAX(Domein!BD$1:'Domein'!BD1651)+1,""),IF(ADHOC!$S$4=LEFT(Domein!$AS1652,LEN(ADHOC!$S$4)),MAX(Domein!BD$1:'Domein'!BD1651)+1,"")))</f>
        <v/>
      </c>
      <c r="BE1652" t="str">
        <f t="shared" si="25"/>
        <v/>
      </c>
    </row>
    <row r="1653" spans="45:57" x14ac:dyDescent="0.2">
      <c r="AS1653" s="4" t="s">
        <v>8724</v>
      </c>
      <c r="AT1653" s="4" t="s">
        <v>8725</v>
      </c>
      <c r="AU1653" s="4" t="s">
        <v>456</v>
      </c>
      <c r="AV1653" s="4" t="s">
        <v>8500</v>
      </c>
      <c r="AW1653" s="4" t="s">
        <v>724</v>
      </c>
      <c r="AX1653" s="4"/>
      <c r="AY1653" s="4"/>
      <c r="AZ1653" s="4"/>
      <c r="BA1653" s="4"/>
      <c r="BB1653" s="4"/>
      <c r="BC1653" s="4">
        <v>40</v>
      </c>
      <c r="BD1653" t="str">
        <f>IF(AND(ADHOC!$G$15="",ADHOC!$S$4=""),"",IF(ADHOC!$G$15&lt;&gt;"",IF(ADHOC!$G$15=LEFT(Domein!$AS1653,LEN(ADHOC!$G$15)),MAX(Domein!BD$1:'Domein'!BD1652)+1,""),IF(ADHOC!$S$4=LEFT(Domein!$AS1653,LEN(ADHOC!$S$4)),MAX(Domein!BD$1:'Domein'!BD1652)+1,"")))</f>
        <v/>
      </c>
      <c r="BE1653" t="str">
        <f t="shared" si="25"/>
        <v/>
      </c>
    </row>
    <row r="1654" spans="45:57" x14ac:dyDescent="0.2">
      <c r="AS1654" s="4" t="s">
        <v>8727</v>
      </c>
      <c r="AT1654" s="4" t="s">
        <v>8728</v>
      </c>
      <c r="AU1654" s="4" t="s">
        <v>456</v>
      </c>
      <c r="AV1654" s="4" t="s">
        <v>8500</v>
      </c>
      <c r="AW1654" s="4" t="s">
        <v>724</v>
      </c>
      <c r="AX1654" s="4"/>
      <c r="AY1654" s="4"/>
      <c r="AZ1654" s="4"/>
      <c r="BA1654" s="4"/>
      <c r="BB1654" s="4"/>
      <c r="BC1654" s="4">
        <v>40</v>
      </c>
      <c r="BD1654" t="str">
        <f>IF(AND(ADHOC!$G$15="",ADHOC!$S$4=""),"",IF(ADHOC!$G$15&lt;&gt;"",IF(ADHOC!$G$15=LEFT(Domein!$AS1654,LEN(ADHOC!$G$15)),MAX(Domein!BD$1:'Domein'!BD1653)+1,""),IF(ADHOC!$S$4=LEFT(Domein!$AS1654,LEN(ADHOC!$S$4)),MAX(Domein!BD$1:'Domein'!BD1653)+1,"")))</f>
        <v/>
      </c>
      <c r="BE1654" t="str">
        <f t="shared" si="25"/>
        <v/>
      </c>
    </row>
    <row r="1655" spans="45:57" x14ac:dyDescent="0.2">
      <c r="AS1655" s="4" t="s">
        <v>15383</v>
      </c>
      <c r="AT1655" s="4" t="s">
        <v>8726</v>
      </c>
      <c r="AU1655" s="4" t="s">
        <v>456</v>
      </c>
      <c r="AV1655" s="4" t="s">
        <v>8500</v>
      </c>
      <c r="AW1655" s="4" t="s">
        <v>724</v>
      </c>
      <c r="AX1655" s="4"/>
      <c r="AY1655" s="4"/>
      <c r="AZ1655" s="4"/>
      <c r="BA1655" s="4"/>
      <c r="BB1655" s="4"/>
      <c r="BC1655" s="4">
        <v>40</v>
      </c>
      <c r="BD1655" t="str">
        <f>IF(AND(ADHOC!$G$15="",ADHOC!$S$4=""),"",IF(ADHOC!$G$15&lt;&gt;"",IF(ADHOC!$G$15=LEFT(Domein!$AS1655,LEN(ADHOC!$G$15)),MAX(Domein!BD$1:'Domein'!BD1654)+1,""),IF(ADHOC!$S$4=LEFT(Domein!$AS1655,LEN(ADHOC!$S$4)),MAX(Domein!BD$1:'Domein'!BD1654)+1,"")))</f>
        <v/>
      </c>
      <c r="BE1655" t="str">
        <f t="shared" si="25"/>
        <v/>
      </c>
    </row>
    <row r="1656" spans="45:57" x14ac:dyDescent="0.2">
      <c r="AS1656" s="4" t="s">
        <v>15384</v>
      </c>
      <c r="AT1656" s="4" t="s">
        <v>15385</v>
      </c>
      <c r="AU1656" s="4" t="s">
        <v>456</v>
      </c>
      <c r="AV1656" s="4" t="s">
        <v>8500</v>
      </c>
      <c r="AW1656" s="4" t="s">
        <v>724</v>
      </c>
      <c r="AX1656" s="4"/>
      <c r="AY1656" s="4"/>
      <c r="AZ1656" s="4"/>
      <c r="BA1656" s="4"/>
      <c r="BB1656" s="4"/>
      <c r="BC1656" s="4">
        <v>40</v>
      </c>
      <c r="BD1656" t="str">
        <f>IF(AND(ADHOC!$G$15="",ADHOC!$S$4=""),"",IF(ADHOC!$G$15&lt;&gt;"",IF(ADHOC!$G$15=LEFT(Domein!$AS1656,LEN(ADHOC!$G$15)),MAX(Domein!BD$1:'Domein'!BD1655)+1,""),IF(ADHOC!$S$4=LEFT(Domein!$AS1656,LEN(ADHOC!$S$4)),MAX(Domein!BD$1:'Domein'!BD1655)+1,"")))</f>
        <v/>
      </c>
      <c r="BE1656" t="str">
        <f t="shared" si="25"/>
        <v/>
      </c>
    </row>
    <row r="1657" spans="45:57" x14ac:dyDescent="0.2">
      <c r="AS1657" s="4" t="s">
        <v>8729</v>
      </c>
      <c r="AT1657" s="4" t="s">
        <v>8730</v>
      </c>
      <c r="AU1657" s="4" t="s">
        <v>456</v>
      </c>
      <c r="AV1657" s="4" t="s">
        <v>8500</v>
      </c>
      <c r="AW1657" s="4" t="s">
        <v>724</v>
      </c>
      <c r="AX1657" s="4"/>
      <c r="AY1657" s="4"/>
      <c r="AZ1657" s="4"/>
      <c r="BA1657" s="4"/>
      <c r="BB1657" s="4"/>
      <c r="BC1657" s="4">
        <v>40</v>
      </c>
      <c r="BD1657" t="str">
        <f>IF(AND(ADHOC!$G$15="",ADHOC!$S$4=""),"",IF(ADHOC!$G$15&lt;&gt;"",IF(ADHOC!$G$15=LEFT(Domein!$AS1657,LEN(ADHOC!$G$15)),MAX(Domein!BD$1:'Domein'!BD1656)+1,""),IF(ADHOC!$S$4=LEFT(Domein!$AS1657,LEN(ADHOC!$S$4)),MAX(Domein!BD$1:'Domein'!BD1656)+1,"")))</f>
        <v/>
      </c>
      <c r="BE1657" t="str">
        <f t="shared" si="25"/>
        <v/>
      </c>
    </row>
    <row r="1658" spans="45:57" x14ac:dyDescent="0.2">
      <c r="AS1658" s="4" t="s">
        <v>8732</v>
      </c>
      <c r="AT1658" s="4" t="s">
        <v>8733</v>
      </c>
      <c r="AU1658" s="4" t="s">
        <v>456</v>
      </c>
      <c r="AV1658" s="4" t="s">
        <v>8500</v>
      </c>
      <c r="AW1658" s="4" t="s">
        <v>724</v>
      </c>
      <c r="AX1658" s="4"/>
      <c r="AY1658" s="4"/>
      <c r="AZ1658" s="4"/>
      <c r="BA1658" s="4"/>
      <c r="BB1658" s="4"/>
      <c r="BC1658" s="4">
        <v>40</v>
      </c>
      <c r="BD1658" t="str">
        <f>IF(AND(ADHOC!$G$15="",ADHOC!$S$4=""),"",IF(ADHOC!$G$15&lt;&gt;"",IF(ADHOC!$G$15=LEFT(Domein!$AS1658,LEN(ADHOC!$G$15)),MAX(Domein!BD$1:'Domein'!BD1657)+1,""),IF(ADHOC!$S$4=LEFT(Domein!$AS1658,LEN(ADHOC!$S$4)),MAX(Domein!BD$1:'Domein'!BD1657)+1,"")))</f>
        <v/>
      </c>
      <c r="BE1658" t="str">
        <f t="shared" si="25"/>
        <v/>
      </c>
    </row>
    <row r="1659" spans="45:57" x14ac:dyDescent="0.2">
      <c r="AS1659" s="4" t="s">
        <v>15386</v>
      </c>
      <c r="AT1659" s="4" t="s">
        <v>8731</v>
      </c>
      <c r="AU1659" s="4" t="s">
        <v>456</v>
      </c>
      <c r="AV1659" s="4" t="s">
        <v>8500</v>
      </c>
      <c r="AW1659" s="4" t="s">
        <v>724</v>
      </c>
      <c r="AX1659" s="4"/>
      <c r="AY1659" s="4"/>
      <c r="AZ1659" s="4"/>
      <c r="BA1659" s="4"/>
      <c r="BB1659" s="4"/>
      <c r="BC1659" s="4">
        <v>40</v>
      </c>
      <c r="BD1659" t="str">
        <f>IF(AND(ADHOC!$G$15="",ADHOC!$S$4=""),"",IF(ADHOC!$G$15&lt;&gt;"",IF(ADHOC!$G$15=LEFT(Domein!$AS1659,LEN(ADHOC!$G$15)),MAX(Domein!BD$1:'Domein'!BD1658)+1,""),IF(ADHOC!$S$4=LEFT(Domein!$AS1659,LEN(ADHOC!$S$4)),MAX(Domein!BD$1:'Domein'!BD1658)+1,"")))</f>
        <v/>
      </c>
      <c r="BE1659" t="str">
        <f t="shared" si="25"/>
        <v/>
      </c>
    </row>
    <row r="1660" spans="45:57" x14ac:dyDescent="0.2">
      <c r="AS1660" s="4" t="s">
        <v>15387</v>
      </c>
      <c r="AT1660" s="4" t="s">
        <v>15388</v>
      </c>
      <c r="AU1660" s="4" t="s">
        <v>456</v>
      </c>
      <c r="AV1660" s="4" t="s">
        <v>8500</v>
      </c>
      <c r="AW1660" s="4" t="s">
        <v>724</v>
      </c>
      <c r="AX1660" s="4"/>
      <c r="AY1660" s="4"/>
      <c r="AZ1660" s="4"/>
      <c r="BA1660" s="4"/>
      <c r="BB1660" s="4"/>
      <c r="BC1660" s="4">
        <v>40</v>
      </c>
      <c r="BD1660" t="str">
        <f>IF(AND(ADHOC!$G$15="",ADHOC!$S$4=""),"",IF(ADHOC!$G$15&lt;&gt;"",IF(ADHOC!$G$15=LEFT(Domein!$AS1660,LEN(ADHOC!$G$15)),MAX(Domein!BD$1:'Domein'!BD1659)+1,""),IF(ADHOC!$S$4=LEFT(Domein!$AS1660,LEN(ADHOC!$S$4)),MAX(Domein!BD$1:'Domein'!BD1659)+1,"")))</f>
        <v/>
      </c>
      <c r="BE1660" t="str">
        <f t="shared" si="25"/>
        <v/>
      </c>
    </row>
    <row r="1661" spans="45:57" x14ac:dyDescent="0.2">
      <c r="AS1661" s="4" t="s">
        <v>8734</v>
      </c>
      <c r="AT1661" s="4" t="s">
        <v>8735</v>
      </c>
      <c r="AU1661" s="4" t="s">
        <v>456</v>
      </c>
      <c r="AV1661" s="4" t="s">
        <v>8500</v>
      </c>
      <c r="AW1661" s="4" t="s">
        <v>724</v>
      </c>
      <c r="AX1661" s="4"/>
      <c r="AY1661" s="4"/>
      <c r="AZ1661" s="4"/>
      <c r="BA1661" s="4"/>
      <c r="BB1661" s="4"/>
      <c r="BC1661" s="4">
        <v>40</v>
      </c>
      <c r="BD1661" t="str">
        <f>IF(AND(ADHOC!$G$15="",ADHOC!$S$4=""),"",IF(ADHOC!$G$15&lt;&gt;"",IF(ADHOC!$G$15=LEFT(Domein!$AS1661,LEN(ADHOC!$G$15)),MAX(Domein!BD$1:'Domein'!BD1660)+1,""),IF(ADHOC!$S$4=LEFT(Domein!$AS1661,LEN(ADHOC!$S$4)),MAX(Domein!BD$1:'Domein'!BD1660)+1,"")))</f>
        <v/>
      </c>
      <c r="BE1661" t="str">
        <f t="shared" si="25"/>
        <v/>
      </c>
    </row>
    <row r="1662" spans="45:57" x14ac:dyDescent="0.2">
      <c r="AS1662" s="4" t="s">
        <v>8737</v>
      </c>
      <c r="AT1662" s="4" t="s">
        <v>8738</v>
      </c>
      <c r="AU1662" s="4" t="s">
        <v>456</v>
      </c>
      <c r="AV1662" s="4" t="s">
        <v>8500</v>
      </c>
      <c r="AW1662" s="4" t="s">
        <v>724</v>
      </c>
      <c r="AX1662" s="4"/>
      <c r="AY1662" s="4"/>
      <c r="AZ1662" s="4"/>
      <c r="BA1662" s="4"/>
      <c r="BB1662" s="4"/>
      <c r="BC1662" s="4">
        <v>40</v>
      </c>
      <c r="BD1662" t="str">
        <f>IF(AND(ADHOC!$G$15="",ADHOC!$S$4=""),"",IF(ADHOC!$G$15&lt;&gt;"",IF(ADHOC!$G$15=LEFT(Domein!$AS1662,LEN(ADHOC!$G$15)),MAX(Domein!BD$1:'Domein'!BD1661)+1,""),IF(ADHOC!$S$4=LEFT(Domein!$AS1662,LEN(ADHOC!$S$4)),MAX(Domein!BD$1:'Domein'!BD1661)+1,"")))</f>
        <v/>
      </c>
      <c r="BE1662" t="str">
        <f t="shared" si="25"/>
        <v/>
      </c>
    </row>
    <row r="1663" spans="45:57" x14ac:dyDescent="0.2">
      <c r="AS1663" s="4" t="s">
        <v>15389</v>
      </c>
      <c r="AT1663" s="4" t="s">
        <v>8736</v>
      </c>
      <c r="AU1663" s="4" t="s">
        <v>456</v>
      </c>
      <c r="AV1663" s="4" t="s">
        <v>8500</v>
      </c>
      <c r="AW1663" s="4" t="s">
        <v>724</v>
      </c>
      <c r="AX1663" s="4"/>
      <c r="AY1663" s="4"/>
      <c r="AZ1663" s="4"/>
      <c r="BA1663" s="4"/>
      <c r="BB1663" s="4"/>
      <c r="BC1663" s="4">
        <v>40</v>
      </c>
      <c r="BD1663" t="str">
        <f>IF(AND(ADHOC!$G$15="",ADHOC!$S$4=""),"",IF(ADHOC!$G$15&lt;&gt;"",IF(ADHOC!$G$15=LEFT(Domein!$AS1663,LEN(ADHOC!$G$15)),MAX(Domein!BD$1:'Domein'!BD1662)+1,""),IF(ADHOC!$S$4=LEFT(Domein!$AS1663,LEN(ADHOC!$S$4)),MAX(Domein!BD$1:'Domein'!BD1662)+1,"")))</f>
        <v/>
      </c>
      <c r="BE1663" t="str">
        <f t="shared" si="25"/>
        <v/>
      </c>
    </row>
    <row r="1664" spans="45:57" x14ac:dyDescent="0.2">
      <c r="AS1664" s="4" t="s">
        <v>15390</v>
      </c>
      <c r="AT1664" s="4" t="s">
        <v>15391</v>
      </c>
      <c r="AU1664" s="4" t="s">
        <v>456</v>
      </c>
      <c r="AV1664" s="4" t="s">
        <v>8500</v>
      </c>
      <c r="AW1664" s="4" t="s">
        <v>724</v>
      </c>
      <c r="AX1664" s="4"/>
      <c r="AY1664" s="4"/>
      <c r="AZ1664" s="4"/>
      <c r="BA1664" s="4"/>
      <c r="BB1664" s="4"/>
      <c r="BC1664" s="4">
        <v>40</v>
      </c>
      <c r="BD1664" t="str">
        <f>IF(AND(ADHOC!$G$15="",ADHOC!$S$4=""),"",IF(ADHOC!$G$15&lt;&gt;"",IF(ADHOC!$G$15=LEFT(Domein!$AS1664,LEN(ADHOC!$G$15)),MAX(Domein!BD$1:'Domein'!BD1663)+1,""),IF(ADHOC!$S$4=LEFT(Domein!$AS1664,LEN(ADHOC!$S$4)),MAX(Domein!BD$1:'Domein'!BD1663)+1,"")))</f>
        <v/>
      </c>
      <c r="BE1664" t="str">
        <f t="shared" si="25"/>
        <v/>
      </c>
    </row>
    <row r="1665" spans="45:57" x14ac:dyDescent="0.2">
      <c r="AS1665" s="4" t="s">
        <v>8739</v>
      </c>
      <c r="AT1665" s="4" t="s">
        <v>8740</v>
      </c>
      <c r="AU1665" s="4" t="s">
        <v>456</v>
      </c>
      <c r="AV1665" s="4" t="s">
        <v>8500</v>
      </c>
      <c r="AW1665" s="4" t="s">
        <v>724</v>
      </c>
      <c r="AX1665" s="4"/>
      <c r="AY1665" s="4"/>
      <c r="AZ1665" s="4"/>
      <c r="BA1665" s="4"/>
      <c r="BB1665" s="4"/>
      <c r="BC1665" s="4">
        <v>40</v>
      </c>
      <c r="BD1665" t="str">
        <f>IF(AND(ADHOC!$G$15="",ADHOC!$S$4=""),"",IF(ADHOC!$G$15&lt;&gt;"",IF(ADHOC!$G$15=LEFT(Domein!$AS1665,LEN(ADHOC!$G$15)),MAX(Domein!BD$1:'Domein'!BD1664)+1,""),IF(ADHOC!$S$4=LEFT(Domein!$AS1665,LEN(ADHOC!$S$4)),MAX(Domein!BD$1:'Domein'!BD1664)+1,"")))</f>
        <v/>
      </c>
      <c r="BE1665" t="str">
        <f t="shared" si="25"/>
        <v/>
      </c>
    </row>
    <row r="1666" spans="45:57" x14ac:dyDescent="0.2">
      <c r="AS1666" s="4" t="s">
        <v>12382</v>
      </c>
      <c r="AT1666" s="4" t="s">
        <v>12381</v>
      </c>
      <c r="AU1666" s="4" t="s">
        <v>456</v>
      </c>
      <c r="AV1666" s="4" t="s">
        <v>8500</v>
      </c>
      <c r="AW1666" s="4" t="s">
        <v>724</v>
      </c>
      <c r="AX1666" s="4"/>
      <c r="AY1666" s="4"/>
      <c r="AZ1666" s="4"/>
      <c r="BA1666" s="4"/>
      <c r="BB1666" s="4"/>
      <c r="BC1666" s="4">
        <v>40</v>
      </c>
      <c r="BD1666" t="str">
        <f>IF(AND(ADHOC!$G$15="",ADHOC!$S$4=""),"",IF(ADHOC!$G$15&lt;&gt;"",IF(ADHOC!$G$15=LEFT(Domein!$AS1666,LEN(ADHOC!$G$15)),MAX(Domein!BD$1:'Domein'!BD1665)+1,""),IF(ADHOC!$S$4=LEFT(Domein!$AS1666,LEN(ADHOC!$S$4)),MAX(Domein!BD$1:'Domein'!BD1665)+1,"")))</f>
        <v/>
      </c>
      <c r="BE1666" t="str">
        <f t="shared" si="25"/>
        <v/>
      </c>
    </row>
    <row r="1667" spans="45:57" x14ac:dyDescent="0.2">
      <c r="AS1667" s="4" t="s">
        <v>8741</v>
      </c>
      <c r="AT1667" s="4" t="s">
        <v>8742</v>
      </c>
      <c r="AU1667" s="4" t="s">
        <v>456</v>
      </c>
      <c r="AV1667" s="4" t="s">
        <v>8501</v>
      </c>
      <c r="AW1667" s="4" t="s">
        <v>724</v>
      </c>
      <c r="AX1667" s="4"/>
      <c r="AY1667" s="4"/>
      <c r="AZ1667" s="4"/>
      <c r="BA1667" s="4"/>
      <c r="BB1667" s="4"/>
      <c r="BC1667" s="4">
        <v>40</v>
      </c>
      <c r="BD1667" t="str">
        <f>IF(AND(ADHOC!$G$15="",ADHOC!$S$4=""),"",IF(ADHOC!$G$15&lt;&gt;"",IF(ADHOC!$G$15=LEFT(Domein!$AS1667,LEN(ADHOC!$G$15)),MAX(Domein!BD$1:'Domein'!BD1666)+1,""),IF(ADHOC!$S$4=LEFT(Domein!$AS1667,LEN(ADHOC!$S$4)),MAX(Domein!BD$1:'Domein'!BD1666)+1,"")))</f>
        <v/>
      </c>
      <c r="BE1667" t="str">
        <f t="shared" ref="BE1667:BE1730" si="26">IFERROR(INDEX($AS$2:$AS$11500,MATCH(ROW()-ROW($BE$1),$BD$2:$BD$11500,0)),"")</f>
        <v/>
      </c>
    </row>
    <row r="1668" spans="45:57" x14ac:dyDescent="0.2">
      <c r="AS1668" s="4" t="s">
        <v>8743</v>
      </c>
      <c r="AT1668" s="4" t="s">
        <v>2132</v>
      </c>
      <c r="AU1668" s="4" t="s">
        <v>456</v>
      </c>
      <c r="AV1668" s="4" t="s">
        <v>8501</v>
      </c>
      <c r="AW1668" s="4" t="s">
        <v>724</v>
      </c>
      <c r="AX1668" s="4"/>
      <c r="AY1668" s="4"/>
      <c r="AZ1668" s="4"/>
      <c r="BA1668" s="4"/>
      <c r="BB1668" s="4"/>
      <c r="BC1668" s="4">
        <v>40</v>
      </c>
      <c r="BD1668" t="str">
        <f>IF(AND(ADHOC!$G$15="",ADHOC!$S$4=""),"",IF(ADHOC!$G$15&lt;&gt;"",IF(ADHOC!$G$15=LEFT(Domein!$AS1668,LEN(ADHOC!$G$15)),MAX(Domein!BD$1:'Domein'!BD1667)+1,""),IF(ADHOC!$S$4=LEFT(Domein!$AS1668,LEN(ADHOC!$S$4)),MAX(Domein!BD$1:'Domein'!BD1667)+1,"")))</f>
        <v/>
      </c>
      <c r="BE1668" t="str">
        <f t="shared" si="26"/>
        <v/>
      </c>
    </row>
    <row r="1669" spans="45:57" x14ac:dyDescent="0.2">
      <c r="AS1669" s="4" t="s">
        <v>8744</v>
      </c>
      <c r="AT1669" s="4" t="s">
        <v>8745</v>
      </c>
      <c r="AU1669" s="4" t="s">
        <v>456</v>
      </c>
      <c r="AV1669" s="4" t="s">
        <v>8501</v>
      </c>
      <c r="AW1669" s="4" t="s">
        <v>724</v>
      </c>
      <c r="AX1669" s="4"/>
      <c r="AY1669" s="4"/>
      <c r="AZ1669" s="4"/>
      <c r="BA1669" s="4"/>
      <c r="BB1669" s="4"/>
      <c r="BC1669" s="4">
        <v>40</v>
      </c>
      <c r="BD1669" t="str">
        <f>IF(AND(ADHOC!$G$15="",ADHOC!$S$4=""),"",IF(ADHOC!$G$15&lt;&gt;"",IF(ADHOC!$G$15=LEFT(Domein!$AS1669,LEN(ADHOC!$G$15)),MAX(Domein!BD$1:'Domein'!BD1668)+1,""),IF(ADHOC!$S$4=LEFT(Domein!$AS1669,LEN(ADHOC!$S$4)),MAX(Domein!BD$1:'Domein'!BD1668)+1,"")))</f>
        <v/>
      </c>
      <c r="BE1669" t="str">
        <f t="shared" si="26"/>
        <v/>
      </c>
    </row>
    <row r="1670" spans="45:57" x14ac:dyDescent="0.2">
      <c r="AS1670" s="4" t="s">
        <v>8746</v>
      </c>
      <c r="AT1670" s="4" t="s">
        <v>8439</v>
      </c>
      <c r="AU1670" s="4" t="s">
        <v>456</v>
      </c>
      <c r="AV1670" s="4" t="s">
        <v>8501</v>
      </c>
      <c r="AW1670" s="4" t="s">
        <v>724</v>
      </c>
      <c r="AX1670" s="4"/>
      <c r="AY1670" s="4"/>
      <c r="AZ1670" s="4"/>
      <c r="BA1670" s="4"/>
      <c r="BB1670" s="4"/>
      <c r="BC1670" s="4">
        <v>40</v>
      </c>
      <c r="BD1670" t="str">
        <f>IF(AND(ADHOC!$G$15="",ADHOC!$S$4=""),"",IF(ADHOC!$G$15&lt;&gt;"",IF(ADHOC!$G$15=LEFT(Domein!$AS1670,LEN(ADHOC!$G$15)),MAX(Domein!BD$1:'Domein'!BD1669)+1,""),IF(ADHOC!$S$4=LEFT(Domein!$AS1670,LEN(ADHOC!$S$4)),MAX(Domein!BD$1:'Domein'!BD1669)+1,"")))</f>
        <v/>
      </c>
      <c r="BE1670" t="str">
        <f t="shared" si="26"/>
        <v/>
      </c>
    </row>
    <row r="1671" spans="45:57" x14ac:dyDescent="0.2">
      <c r="AS1671" s="4" t="s">
        <v>8747</v>
      </c>
      <c r="AT1671" s="4" t="s">
        <v>8748</v>
      </c>
      <c r="AU1671" s="4" t="s">
        <v>456</v>
      </c>
      <c r="AV1671" s="4" t="s">
        <v>8501</v>
      </c>
      <c r="AW1671" s="4" t="s">
        <v>724</v>
      </c>
      <c r="AX1671" s="4"/>
      <c r="AY1671" s="4"/>
      <c r="AZ1671" s="4"/>
      <c r="BA1671" s="4"/>
      <c r="BB1671" s="4"/>
      <c r="BC1671" s="4">
        <v>40</v>
      </c>
      <c r="BD1671" t="str">
        <f>IF(AND(ADHOC!$G$15="",ADHOC!$S$4=""),"",IF(ADHOC!$G$15&lt;&gt;"",IF(ADHOC!$G$15=LEFT(Domein!$AS1671,LEN(ADHOC!$G$15)),MAX(Domein!BD$1:'Domein'!BD1670)+1,""),IF(ADHOC!$S$4=LEFT(Domein!$AS1671,LEN(ADHOC!$S$4)),MAX(Domein!BD$1:'Domein'!BD1670)+1,"")))</f>
        <v/>
      </c>
      <c r="BE1671" t="str">
        <f t="shared" si="26"/>
        <v/>
      </c>
    </row>
    <row r="1672" spans="45:57" x14ac:dyDescent="0.2">
      <c r="AS1672" s="4" t="s">
        <v>36590</v>
      </c>
      <c r="AT1672" s="4" t="s">
        <v>36591</v>
      </c>
      <c r="AU1672" s="4" t="s">
        <v>456</v>
      </c>
      <c r="AV1672" s="4" t="s">
        <v>702</v>
      </c>
      <c r="AW1672" s="4" t="s">
        <v>701</v>
      </c>
      <c r="AX1672" s="4"/>
      <c r="AY1672" s="4">
        <v>259805</v>
      </c>
      <c r="AZ1672" s="4">
        <v>471869</v>
      </c>
      <c r="BA1672" s="4" t="s">
        <v>36592</v>
      </c>
      <c r="BB1672" s="4" t="s">
        <v>36593</v>
      </c>
      <c r="BC1672" s="4">
        <v>40</v>
      </c>
      <c r="BD1672" t="str">
        <f>IF(AND(ADHOC!$G$15="",ADHOC!$S$4=""),"",IF(ADHOC!$G$15&lt;&gt;"",IF(ADHOC!$G$15=LEFT(Domein!$AS1672,LEN(ADHOC!$G$15)),MAX(Domein!BD$1:'Domein'!BD1671)+1,""),IF(ADHOC!$S$4=LEFT(Domein!$AS1672,LEN(ADHOC!$S$4)),MAX(Domein!BD$1:'Domein'!BD1671)+1,"")))</f>
        <v/>
      </c>
      <c r="BE1672" t="str">
        <f t="shared" si="26"/>
        <v/>
      </c>
    </row>
    <row r="1673" spans="45:57" x14ac:dyDescent="0.2">
      <c r="AS1673" s="4" t="s">
        <v>11772</v>
      </c>
      <c r="AT1673" s="4" t="s">
        <v>11773</v>
      </c>
      <c r="AU1673" s="4" t="s">
        <v>456</v>
      </c>
      <c r="AV1673" s="4" t="s">
        <v>702</v>
      </c>
      <c r="AW1673" s="4" t="s">
        <v>701</v>
      </c>
      <c r="AX1673" s="4"/>
      <c r="AY1673" s="4">
        <v>258047</v>
      </c>
      <c r="AZ1673" s="4">
        <v>532219</v>
      </c>
      <c r="BA1673" s="4" t="s">
        <v>22700</v>
      </c>
      <c r="BB1673" s="4" t="s">
        <v>22701</v>
      </c>
      <c r="BC1673" s="4">
        <v>40</v>
      </c>
      <c r="BD1673" t="str">
        <f>IF(AND(ADHOC!$G$15="",ADHOC!$S$4=""),"",IF(ADHOC!$G$15&lt;&gt;"",IF(ADHOC!$G$15=LEFT(Domein!$AS1673,LEN(ADHOC!$G$15)),MAX(Domein!BD$1:'Domein'!BD1672)+1,""),IF(ADHOC!$S$4=LEFT(Domein!$AS1673,LEN(ADHOC!$S$4)),MAX(Domein!BD$1:'Domein'!BD1672)+1,"")))</f>
        <v/>
      </c>
      <c r="BE1673" t="str">
        <f t="shared" si="26"/>
        <v/>
      </c>
    </row>
    <row r="1674" spans="45:57" x14ac:dyDescent="0.2">
      <c r="AS1674" s="4" t="s">
        <v>12761</v>
      </c>
      <c r="AT1674" s="4" t="s">
        <v>12762</v>
      </c>
      <c r="AU1674" s="4" t="s">
        <v>456</v>
      </c>
      <c r="AV1674" s="4" t="s">
        <v>702</v>
      </c>
      <c r="AW1674" s="4" t="s">
        <v>701</v>
      </c>
      <c r="AX1674" s="4"/>
      <c r="AY1674" s="4">
        <v>251893</v>
      </c>
      <c r="AZ1674" s="4">
        <v>477973</v>
      </c>
      <c r="BA1674" s="4" t="s">
        <v>22702</v>
      </c>
      <c r="BB1674" s="4" t="s">
        <v>22703</v>
      </c>
      <c r="BC1674" s="4">
        <v>40</v>
      </c>
      <c r="BD1674" t="str">
        <f>IF(AND(ADHOC!$G$15="",ADHOC!$S$4=""),"",IF(ADHOC!$G$15&lt;&gt;"",IF(ADHOC!$G$15=LEFT(Domein!$AS1674,LEN(ADHOC!$G$15)),MAX(Domein!BD$1:'Domein'!BD1673)+1,""),IF(ADHOC!$S$4=LEFT(Domein!$AS1674,LEN(ADHOC!$S$4)),MAX(Domein!BD$1:'Domein'!BD1673)+1,"")))</f>
        <v/>
      </c>
      <c r="BE1674" t="str">
        <f t="shared" si="26"/>
        <v/>
      </c>
    </row>
    <row r="1675" spans="45:57" x14ac:dyDescent="0.2">
      <c r="AS1675" s="4" t="s">
        <v>12763</v>
      </c>
      <c r="AT1675" s="4" t="s">
        <v>12764</v>
      </c>
      <c r="AU1675" s="4" t="s">
        <v>456</v>
      </c>
      <c r="AV1675" s="4" t="s">
        <v>702</v>
      </c>
      <c r="AW1675" s="4" t="s">
        <v>701</v>
      </c>
      <c r="AX1675" s="4"/>
      <c r="AY1675" s="4">
        <v>248354</v>
      </c>
      <c r="AZ1675" s="4">
        <v>478625</v>
      </c>
      <c r="BA1675" s="4" t="s">
        <v>22704</v>
      </c>
      <c r="BB1675" s="4" t="s">
        <v>22705</v>
      </c>
      <c r="BC1675" s="4">
        <v>40</v>
      </c>
      <c r="BD1675" t="str">
        <f>IF(AND(ADHOC!$G$15="",ADHOC!$S$4=""),"",IF(ADHOC!$G$15&lt;&gt;"",IF(ADHOC!$G$15=LEFT(Domein!$AS1675,LEN(ADHOC!$G$15)),MAX(Domein!BD$1:'Domein'!BD1674)+1,""),IF(ADHOC!$S$4=LEFT(Domein!$AS1675,LEN(ADHOC!$S$4)),MAX(Domein!BD$1:'Domein'!BD1674)+1,"")))</f>
        <v/>
      </c>
      <c r="BE1675" t="str">
        <f t="shared" si="26"/>
        <v/>
      </c>
    </row>
    <row r="1676" spans="45:57" x14ac:dyDescent="0.2">
      <c r="AS1676" s="4" t="s">
        <v>16644</v>
      </c>
      <c r="AT1676" s="4" t="s">
        <v>16645</v>
      </c>
      <c r="AU1676" s="4" t="s">
        <v>456</v>
      </c>
      <c r="AV1676" s="4" t="s">
        <v>703</v>
      </c>
      <c r="AW1676" s="4" t="s">
        <v>724</v>
      </c>
      <c r="AX1676" s="4"/>
      <c r="AY1676" s="4"/>
      <c r="AZ1676" s="4"/>
      <c r="BA1676" s="4"/>
      <c r="BB1676" s="4"/>
      <c r="BC1676" s="4">
        <v>40</v>
      </c>
      <c r="BD1676" t="str">
        <f>IF(AND(ADHOC!$G$15="",ADHOC!$S$4=""),"",IF(ADHOC!$G$15&lt;&gt;"",IF(ADHOC!$G$15=LEFT(Domein!$AS1676,LEN(ADHOC!$G$15)),MAX(Domein!BD$1:'Domein'!BD1675)+1,""),IF(ADHOC!$S$4=LEFT(Domein!$AS1676,LEN(ADHOC!$S$4)),MAX(Domein!BD$1:'Domein'!BD1675)+1,"")))</f>
        <v/>
      </c>
      <c r="BE1676" t="str">
        <f t="shared" si="26"/>
        <v/>
      </c>
    </row>
    <row r="1677" spans="45:57" x14ac:dyDescent="0.2">
      <c r="AS1677" s="4" t="s">
        <v>36746</v>
      </c>
      <c r="AT1677" s="4" t="s">
        <v>36747</v>
      </c>
      <c r="AU1677" s="4" t="s">
        <v>456</v>
      </c>
      <c r="AV1677" s="4" t="s">
        <v>703</v>
      </c>
      <c r="AW1677" s="4" t="s">
        <v>701</v>
      </c>
      <c r="AX1677" s="4"/>
      <c r="AY1677" s="4"/>
      <c r="AZ1677" s="4"/>
      <c r="BA1677" s="4"/>
      <c r="BB1677" s="4"/>
      <c r="BC1677" s="4">
        <v>40</v>
      </c>
      <c r="BD1677" t="str">
        <f>IF(AND(ADHOC!$G$15="",ADHOC!$S$4=""),"",IF(ADHOC!$G$15&lt;&gt;"",IF(ADHOC!$G$15=LEFT(Domein!$AS1677,LEN(ADHOC!$G$15)),MAX(Domein!BD$1:'Domein'!BD1676)+1,""),IF(ADHOC!$S$4=LEFT(Domein!$AS1677,LEN(ADHOC!$S$4)),MAX(Domein!BD$1:'Domein'!BD1676)+1,"")))</f>
        <v/>
      </c>
      <c r="BE1677" t="str">
        <f t="shared" si="26"/>
        <v/>
      </c>
    </row>
    <row r="1678" spans="45:57" x14ac:dyDescent="0.2">
      <c r="AS1678" s="4" t="s">
        <v>36777</v>
      </c>
      <c r="AT1678" s="4" t="s">
        <v>36778</v>
      </c>
      <c r="AU1678" s="4" t="s">
        <v>456</v>
      </c>
      <c r="AV1678" s="4" t="s">
        <v>703</v>
      </c>
      <c r="AW1678" s="4" t="s">
        <v>701</v>
      </c>
      <c r="AX1678" s="4"/>
      <c r="AY1678" s="4"/>
      <c r="AZ1678" s="4"/>
      <c r="BA1678" s="4"/>
      <c r="BB1678" s="4"/>
      <c r="BC1678" s="4">
        <v>40</v>
      </c>
      <c r="BD1678" t="str">
        <f>IF(AND(ADHOC!$G$15="",ADHOC!$S$4=""),"",IF(ADHOC!$G$15&lt;&gt;"",IF(ADHOC!$G$15=LEFT(Domein!$AS1678,LEN(ADHOC!$G$15)),MAX(Domein!BD$1:'Domein'!BD1677)+1,""),IF(ADHOC!$S$4=LEFT(Domein!$AS1678,LEN(ADHOC!$S$4)),MAX(Domein!BD$1:'Domein'!BD1677)+1,"")))</f>
        <v/>
      </c>
      <c r="BE1678" t="str">
        <f t="shared" si="26"/>
        <v/>
      </c>
    </row>
    <row r="1679" spans="45:57" x14ac:dyDescent="0.2">
      <c r="AS1679" s="4" t="s">
        <v>36425</v>
      </c>
      <c r="AT1679" s="4" t="s">
        <v>36426</v>
      </c>
      <c r="AU1679" s="4" t="s">
        <v>456</v>
      </c>
      <c r="AV1679" s="4" t="s">
        <v>703</v>
      </c>
      <c r="AW1679" s="4" t="s">
        <v>701</v>
      </c>
      <c r="AX1679" s="4"/>
      <c r="AY1679" s="4"/>
      <c r="AZ1679" s="4"/>
      <c r="BA1679" s="4"/>
      <c r="BB1679" s="4"/>
      <c r="BC1679" s="4">
        <v>40</v>
      </c>
      <c r="BD1679" t="str">
        <f>IF(AND(ADHOC!$G$15="",ADHOC!$S$4=""),"",IF(ADHOC!$G$15&lt;&gt;"",IF(ADHOC!$G$15=LEFT(Domein!$AS1679,LEN(ADHOC!$G$15)),MAX(Domein!BD$1:'Domein'!BD1678)+1,""),IF(ADHOC!$S$4=LEFT(Domein!$AS1679,LEN(ADHOC!$S$4)),MAX(Domein!BD$1:'Domein'!BD1678)+1,"")))</f>
        <v/>
      </c>
      <c r="BE1679" t="str">
        <f t="shared" si="26"/>
        <v/>
      </c>
    </row>
    <row r="1680" spans="45:57" x14ac:dyDescent="0.2">
      <c r="AS1680" s="4" t="s">
        <v>36427</v>
      </c>
      <c r="AT1680" s="4" t="s">
        <v>36428</v>
      </c>
      <c r="AU1680" s="4" t="s">
        <v>456</v>
      </c>
      <c r="AV1680" s="4" t="s">
        <v>703</v>
      </c>
      <c r="AW1680" s="4" t="s">
        <v>701</v>
      </c>
      <c r="AX1680" s="4"/>
      <c r="AY1680" s="4"/>
      <c r="AZ1680" s="4"/>
      <c r="BA1680" s="4"/>
      <c r="BB1680" s="4"/>
      <c r="BC1680" s="4">
        <v>40</v>
      </c>
      <c r="BD1680" t="str">
        <f>IF(AND(ADHOC!$G$15="",ADHOC!$S$4=""),"",IF(ADHOC!$G$15&lt;&gt;"",IF(ADHOC!$G$15=LEFT(Domein!$AS1680,LEN(ADHOC!$G$15)),MAX(Domein!BD$1:'Domein'!BD1679)+1,""),IF(ADHOC!$S$4=LEFT(Domein!$AS1680,LEN(ADHOC!$S$4)),MAX(Domein!BD$1:'Domein'!BD1679)+1,"")))</f>
        <v/>
      </c>
      <c r="BE1680" t="str">
        <f t="shared" si="26"/>
        <v/>
      </c>
    </row>
    <row r="1681" spans="45:57" x14ac:dyDescent="0.2">
      <c r="AS1681" s="4" t="s">
        <v>36709</v>
      </c>
      <c r="AT1681" s="4" t="s">
        <v>36710</v>
      </c>
      <c r="AU1681" s="4" t="s">
        <v>456</v>
      </c>
      <c r="AV1681" s="4" t="s">
        <v>703</v>
      </c>
      <c r="AW1681" s="4" t="s">
        <v>701</v>
      </c>
      <c r="AX1681" s="4"/>
      <c r="AY1681" s="4"/>
      <c r="AZ1681" s="4"/>
      <c r="BA1681" s="4"/>
      <c r="BB1681" s="4"/>
      <c r="BC1681" s="4">
        <v>40</v>
      </c>
      <c r="BD1681" t="str">
        <f>IF(AND(ADHOC!$G$15="",ADHOC!$S$4=""),"",IF(ADHOC!$G$15&lt;&gt;"",IF(ADHOC!$G$15=LEFT(Domein!$AS1681,LEN(ADHOC!$G$15)),MAX(Domein!BD$1:'Domein'!BD1680)+1,""),IF(ADHOC!$S$4=LEFT(Domein!$AS1681,LEN(ADHOC!$S$4)),MAX(Domein!BD$1:'Domein'!BD1680)+1,"")))</f>
        <v/>
      </c>
      <c r="BE1681" t="str">
        <f t="shared" si="26"/>
        <v/>
      </c>
    </row>
    <row r="1682" spans="45:57" x14ac:dyDescent="0.2">
      <c r="AS1682" s="4" t="s">
        <v>36711</v>
      </c>
      <c r="AT1682" s="4" t="s">
        <v>36712</v>
      </c>
      <c r="AU1682" s="4" t="s">
        <v>456</v>
      </c>
      <c r="AV1682" s="4" t="s">
        <v>703</v>
      </c>
      <c r="AW1682" s="4" t="s">
        <v>701</v>
      </c>
      <c r="AX1682" s="4"/>
      <c r="AY1682" s="4"/>
      <c r="AZ1682" s="4"/>
      <c r="BA1682" s="4"/>
      <c r="BB1682" s="4"/>
      <c r="BC1682" s="4">
        <v>40</v>
      </c>
      <c r="BD1682" t="str">
        <f>IF(AND(ADHOC!$G$15="",ADHOC!$S$4=""),"",IF(ADHOC!$G$15&lt;&gt;"",IF(ADHOC!$G$15=LEFT(Domein!$AS1682,LEN(ADHOC!$G$15)),MAX(Domein!BD$1:'Domein'!BD1681)+1,""),IF(ADHOC!$S$4=LEFT(Domein!$AS1682,LEN(ADHOC!$S$4)),MAX(Domein!BD$1:'Domein'!BD1681)+1,"")))</f>
        <v/>
      </c>
      <c r="BE1682" t="str">
        <f t="shared" si="26"/>
        <v/>
      </c>
    </row>
    <row r="1683" spans="45:57" x14ac:dyDescent="0.2">
      <c r="AS1683" s="4" t="s">
        <v>36506</v>
      </c>
      <c r="AT1683" s="4" t="s">
        <v>36507</v>
      </c>
      <c r="AU1683" s="4" t="s">
        <v>456</v>
      </c>
      <c r="AV1683" s="4" t="s">
        <v>703</v>
      </c>
      <c r="AW1683" s="4" t="s">
        <v>701</v>
      </c>
      <c r="AX1683" s="4"/>
      <c r="AY1683" s="4"/>
      <c r="AZ1683" s="4"/>
      <c r="BA1683" s="4"/>
      <c r="BB1683" s="4"/>
      <c r="BC1683" s="4">
        <v>40</v>
      </c>
      <c r="BD1683" t="str">
        <f>IF(AND(ADHOC!$G$15="",ADHOC!$S$4=""),"",IF(ADHOC!$G$15&lt;&gt;"",IF(ADHOC!$G$15=LEFT(Domein!$AS1683,LEN(ADHOC!$G$15)),MAX(Domein!BD$1:'Domein'!BD1682)+1,""),IF(ADHOC!$S$4=LEFT(Domein!$AS1683,LEN(ADHOC!$S$4)),MAX(Domein!BD$1:'Domein'!BD1682)+1,"")))</f>
        <v/>
      </c>
      <c r="BE1683" t="str">
        <f t="shared" si="26"/>
        <v/>
      </c>
    </row>
    <row r="1684" spans="45:57" x14ac:dyDescent="0.2">
      <c r="AS1684" s="4" t="s">
        <v>36594</v>
      </c>
      <c r="AT1684" s="4" t="s">
        <v>36595</v>
      </c>
      <c r="AU1684" s="4" t="s">
        <v>456</v>
      </c>
      <c r="AV1684" s="4" t="s">
        <v>703</v>
      </c>
      <c r="AW1684" s="4" t="s">
        <v>701</v>
      </c>
      <c r="AX1684" s="4"/>
      <c r="AY1684" s="4"/>
      <c r="AZ1684" s="4"/>
      <c r="BA1684" s="4"/>
      <c r="BB1684" s="4"/>
      <c r="BC1684" s="4">
        <v>40</v>
      </c>
      <c r="BD1684" t="str">
        <f>IF(AND(ADHOC!$G$15="",ADHOC!$S$4=""),"",IF(ADHOC!$G$15&lt;&gt;"",IF(ADHOC!$G$15=LEFT(Domein!$AS1684,LEN(ADHOC!$G$15)),MAX(Domein!BD$1:'Domein'!BD1683)+1,""),IF(ADHOC!$S$4=LEFT(Domein!$AS1684,LEN(ADHOC!$S$4)),MAX(Domein!BD$1:'Domein'!BD1683)+1,"")))</f>
        <v/>
      </c>
      <c r="BE1684" t="str">
        <f t="shared" si="26"/>
        <v/>
      </c>
    </row>
    <row r="1685" spans="45:57" x14ac:dyDescent="0.2">
      <c r="AS1685" s="4" t="s">
        <v>36748</v>
      </c>
      <c r="AT1685" s="4" t="s">
        <v>36749</v>
      </c>
      <c r="AU1685" s="4" t="s">
        <v>456</v>
      </c>
      <c r="AV1685" s="4" t="s">
        <v>703</v>
      </c>
      <c r="AW1685" s="4" t="s">
        <v>701</v>
      </c>
      <c r="AX1685" s="4"/>
      <c r="AY1685" s="4"/>
      <c r="AZ1685" s="4"/>
      <c r="BA1685" s="4"/>
      <c r="BB1685" s="4"/>
      <c r="BC1685" s="4">
        <v>40</v>
      </c>
      <c r="BD1685" t="str">
        <f>IF(AND(ADHOC!$G$15="",ADHOC!$S$4=""),"",IF(ADHOC!$G$15&lt;&gt;"",IF(ADHOC!$G$15=LEFT(Domein!$AS1685,LEN(ADHOC!$G$15)),MAX(Domein!BD$1:'Domein'!BD1684)+1,""),IF(ADHOC!$S$4=LEFT(Domein!$AS1685,LEN(ADHOC!$S$4)),MAX(Domein!BD$1:'Domein'!BD1684)+1,"")))</f>
        <v/>
      </c>
      <c r="BE1685" t="str">
        <f t="shared" si="26"/>
        <v/>
      </c>
    </row>
    <row r="1686" spans="45:57" x14ac:dyDescent="0.2">
      <c r="AS1686" s="4" t="s">
        <v>36779</v>
      </c>
      <c r="AT1686" s="4" t="s">
        <v>36780</v>
      </c>
      <c r="AU1686" s="4" t="s">
        <v>456</v>
      </c>
      <c r="AV1686" s="4" t="s">
        <v>703</v>
      </c>
      <c r="AW1686" s="4" t="s">
        <v>701</v>
      </c>
      <c r="AX1686" s="4"/>
      <c r="AY1686" s="4"/>
      <c r="AZ1686" s="4"/>
      <c r="BA1686" s="4"/>
      <c r="BB1686" s="4"/>
      <c r="BC1686" s="4">
        <v>40</v>
      </c>
      <c r="BD1686" t="str">
        <f>IF(AND(ADHOC!$G$15="",ADHOC!$S$4=""),"",IF(ADHOC!$G$15&lt;&gt;"",IF(ADHOC!$G$15=LEFT(Domein!$AS1686,LEN(ADHOC!$G$15)),MAX(Domein!BD$1:'Domein'!BD1685)+1,""),IF(ADHOC!$S$4=LEFT(Domein!$AS1686,LEN(ADHOC!$S$4)),MAX(Domein!BD$1:'Domein'!BD1685)+1,"")))</f>
        <v/>
      </c>
      <c r="BE1686" t="str">
        <f t="shared" si="26"/>
        <v/>
      </c>
    </row>
    <row r="1687" spans="45:57" x14ac:dyDescent="0.2">
      <c r="AS1687" s="4" t="s">
        <v>36429</v>
      </c>
      <c r="AT1687" s="4" t="s">
        <v>36430</v>
      </c>
      <c r="AU1687" s="4" t="s">
        <v>456</v>
      </c>
      <c r="AV1687" s="4" t="s">
        <v>703</v>
      </c>
      <c r="AW1687" s="4" t="s">
        <v>701</v>
      </c>
      <c r="AX1687" s="4"/>
      <c r="AY1687" s="4"/>
      <c r="AZ1687" s="4"/>
      <c r="BA1687" s="4"/>
      <c r="BB1687" s="4"/>
      <c r="BC1687" s="4">
        <v>40</v>
      </c>
      <c r="BD1687" t="str">
        <f>IF(AND(ADHOC!$G$15="",ADHOC!$S$4=""),"",IF(ADHOC!$G$15&lt;&gt;"",IF(ADHOC!$G$15=LEFT(Domein!$AS1687,LEN(ADHOC!$G$15)),MAX(Domein!BD$1:'Domein'!BD1686)+1,""),IF(ADHOC!$S$4=LEFT(Domein!$AS1687,LEN(ADHOC!$S$4)),MAX(Domein!BD$1:'Domein'!BD1686)+1,"")))</f>
        <v/>
      </c>
      <c r="BE1687" t="str">
        <f t="shared" si="26"/>
        <v/>
      </c>
    </row>
    <row r="1688" spans="45:57" x14ac:dyDescent="0.2">
      <c r="AS1688" s="4" t="s">
        <v>36431</v>
      </c>
      <c r="AT1688" s="4" t="s">
        <v>36432</v>
      </c>
      <c r="AU1688" s="4" t="s">
        <v>456</v>
      </c>
      <c r="AV1688" s="4" t="s">
        <v>703</v>
      </c>
      <c r="AW1688" s="4" t="s">
        <v>701</v>
      </c>
      <c r="AX1688" s="4"/>
      <c r="AY1688" s="4"/>
      <c r="AZ1688" s="4"/>
      <c r="BA1688" s="4"/>
      <c r="BB1688" s="4"/>
      <c r="BC1688" s="4">
        <v>40</v>
      </c>
      <c r="BD1688" t="str">
        <f>IF(AND(ADHOC!$G$15="",ADHOC!$S$4=""),"",IF(ADHOC!$G$15&lt;&gt;"",IF(ADHOC!$G$15=LEFT(Domein!$AS1688,LEN(ADHOC!$G$15)),MAX(Domein!BD$1:'Domein'!BD1687)+1,""),IF(ADHOC!$S$4=LEFT(Domein!$AS1688,LEN(ADHOC!$S$4)),MAX(Domein!BD$1:'Domein'!BD1687)+1,"")))</f>
        <v/>
      </c>
      <c r="BE1688" t="str">
        <f t="shared" si="26"/>
        <v/>
      </c>
    </row>
    <row r="1689" spans="45:57" x14ac:dyDescent="0.2">
      <c r="AS1689" s="4" t="s">
        <v>36713</v>
      </c>
      <c r="AT1689" s="4" t="s">
        <v>36714</v>
      </c>
      <c r="AU1689" s="4" t="s">
        <v>456</v>
      </c>
      <c r="AV1689" s="4" t="s">
        <v>703</v>
      </c>
      <c r="AW1689" s="4" t="s">
        <v>701</v>
      </c>
      <c r="AX1689" s="4"/>
      <c r="AY1689" s="4"/>
      <c r="AZ1689" s="4"/>
      <c r="BA1689" s="4"/>
      <c r="BB1689" s="4"/>
      <c r="BC1689" s="4">
        <v>40</v>
      </c>
      <c r="BD1689" t="str">
        <f>IF(AND(ADHOC!$G$15="",ADHOC!$S$4=""),"",IF(ADHOC!$G$15&lt;&gt;"",IF(ADHOC!$G$15=LEFT(Domein!$AS1689,LEN(ADHOC!$G$15)),MAX(Domein!BD$1:'Domein'!BD1688)+1,""),IF(ADHOC!$S$4=LEFT(Domein!$AS1689,LEN(ADHOC!$S$4)),MAX(Domein!BD$1:'Domein'!BD1688)+1,"")))</f>
        <v/>
      </c>
      <c r="BE1689" t="str">
        <f t="shared" si="26"/>
        <v/>
      </c>
    </row>
    <row r="1690" spans="45:57" x14ac:dyDescent="0.2">
      <c r="AS1690" s="4" t="s">
        <v>36715</v>
      </c>
      <c r="AT1690" s="4" t="s">
        <v>36716</v>
      </c>
      <c r="AU1690" s="4" t="s">
        <v>456</v>
      </c>
      <c r="AV1690" s="4" t="s">
        <v>703</v>
      </c>
      <c r="AW1690" s="4" t="s">
        <v>701</v>
      </c>
      <c r="AX1690" s="4"/>
      <c r="AY1690" s="4"/>
      <c r="AZ1690" s="4"/>
      <c r="BA1690" s="4"/>
      <c r="BB1690" s="4"/>
      <c r="BC1690" s="4">
        <v>40</v>
      </c>
      <c r="BD1690" t="str">
        <f>IF(AND(ADHOC!$G$15="",ADHOC!$S$4=""),"",IF(ADHOC!$G$15&lt;&gt;"",IF(ADHOC!$G$15=LEFT(Domein!$AS1690,LEN(ADHOC!$G$15)),MAX(Domein!BD$1:'Domein'!BD1689)+1,""),IF(ADHOC!$S$4=LEFT(Domein!$AS1690,LEN(ADHOC!$S$4)),MAX(Domein!BD$1:'Domein'!BD1689)+1,"")))</f>
        <v/>
      </c>
      <c r="BE1690" t="str">
        <f t="shared" si="26"/>
        <v/>
      </c>
    </row>
    <row r="1691" spans="45:57" x14ac:dyDescent="0.2">
      <c r="AS1691" s="4" t="s">
        <v>36508</v>
      </c>
      <c r="AT1691" s="4" t="s">
        <v>36509</v>
      </c>
      <c r="AU1691" s="4" t="s">
        <v>456</v>
      </c>
      <c r="AV1691" s="4" t="s">
        <v>703</v>
      </c>
      <c r="AW1691" s="4" t="s">
        <v>701</v>
      </c>
      <c r="AX1691" s="4"/>
      <c r="AY1691" s="4"/>
      <c r="AZ1691" s="4"/>
      <c r="BA1691" s="4"/>
      <c r="BB1691" s="4"/>
      <c r="BC1691" s="4">
        <v>40</v>
      </c>
      <c r="BD1691" t="str">
        <f>IF(AND(ADHOC!$G$15="",ADHOC!$S$4=""),"",IF(ADHOC!$G$15&lt;&gt;"",IF(ADHOC!$G$15=LEFT(Domein!$AS1691,LEN(ADHOC!$G$15)),MAX(Domein!BD$1:'Domein'!BD1690)+1,""),IF(ADHOC!$S$4=LEFT(Domein!$AS1691,LEN(ADHOC!$S$4)),MAX(Domein!BD$1:'Domein'!BD1690)+1,"")))</f>
        <v/>
      </c>
      <c r="BE1691" t="str">
        <f t="shared" si="26"/>
        <v/>
      </c>
    </row>
    <row r="1692" spans="45:57" x14ac:dyDescent="0.2">
      <c r="AS1692" s="4" t="s">
        <v>36596</v>
      </c>
      <c r="AT1692" s="4" t="s">
        <v>36597</v>
      </c>
      <c r="AU1692" s="4" t="s">
        <v>456</v>
      </c>
      <c r="AV1692" s="4" t="s">
        <v>703</v>
      </c>
      <c r="AW1692" s="4" t="s">
        <v>701</v>
      </c>
      <c r="AX1692" s="4"/>
      <c r="AY1692" s="4"/>
      <c r="AZ1692" s="4"/>
      <c r="BA1692" s="4"/>
      <c r="BB1692" s="4"/>
      <c r="BC1692" s="4">
        <v>40</v>
      </c>
      <c r="BD1692" t="str">
        <f>IF(AND(ADHOC!$G$15="",ADHOC!$S$4=""),"",IF(ADHOC!$G$15&lt;&gt;"",IF(ADHOC!$G$15=LEFT(Domein!$AS1692,LEN(ADHOC!$G$15)),MAX(Domein!BD$1:'Domein'!BD1691)+1,""),IF(ADHOC!$S$4=LEFT(Domein!$AS1692,LEN(ADHOC!$S$4)),MAX(Domein!BD$1:'Domein'!BD1691)+1,"")))</f>
        <v/>
      </c>
      <c r="BE1692" t="str">
        <f t="shared" si="26"/>
        <v/>
      </c>
    </row>
    <row r="1693" spans="45:57" x14ac:dyDescent="0.2">
      <c r="AS1693" s="4" t="s">
        <v>13250</v>
      </c>
      <c r="AT1693" s="4" t="s">
        <v>11372</v>
      </c>
      <c r="AU1693" s="4" t="s">
        <v>456</v>
      </c>
      <c r="AV1693" s="4" t="s">
        <v>702</v>
      </c>
      <c r="AW1693" s="4" t="s">
        <v>724</v>
      </c>
      <c r="AX1693" s="4"/>
      <c r="AY1693" s="4">
        <v>178812</v>
      </c>
      <c r="AZ1693" s="4">
        <v>525526</v>
      </c>
      <c r="BA1693" s="4" t="s">
        <v>22706</v>
      </c>
      <c r="BB1693" s="4" t="s">
        <v>22707</v>
      </c>
      <c r="BC1693" s="4">
        <v>40</v>
      </c>
      <c r="BD1693" t="str">
        <f>IF(AND(ADHOC!$G$15="",ADHOC!$S$4=""),"",IF(ADHOC!$G$15&lt;&gt;"",IF(ADHOC!$G$15=LEFT(Domein!$AS1693,LEN(ADHOC!$G$15)),MAX(Domein!BD$1:'Domein'!BD1692)+1,""),IF(ADHOC!$S$4=LEFT(Domein!$AS1693,LEN(ADHOC!$S$4)),MAX(Domein!BD$1:'Domein'!BD1692)+1,"")))</f>
        <v/>
      </c>
      <c r="BE1693" t="str">
        <f t="shared" si="26"/>
        <v/>
      </c>
    </row>
    <row r="1694" spans="45:57" x14ac:dyDescent="0.2">
      <c r="AS1694" s="4" t="s">
        <v>13251</v>
      </c>
      <c r="AT1694" s="4" t="s">
        <v>11374</v>
      </c>
      <c r="AU1694" s="4" t="s">
        <v>456</v>
      </c>
      <c r="AV1694" s="4" t="s">
        <v>702</v>
      </c>
      <c r="AW1694" s="4" t="s">
        <v>724</v>
      </c>
      <c r="AX1694" s="4"/>
      <c r="AY1694" s="4">
        <v>158169</v>
      </c>
      <c r="AZ1694" s="4">
        <v>493679</v>
      </c>
      <c r="BA1694" s="4" t="s">
        <v>22708</v>
      </c>
      <c r="BB1694" s="4" t="s">
        <v>22709</v>
      </c>
      <c r="BC1694" s="4">
        <v>40</v>
      </c>
      <c r="BD1694" t="str">
        <f>IF(AND(ADHOC!$G$15="",ADHOC!$S$4=""),"",IF(ADHOC!$G$15&lt;&gt;"",IF(ADHOC!$G$15=LEFT(Domein!$AS1694,LEN(ADHOC!$G$15)),MAX(Domein!BD$1:'Domein'!BD1693)+1,""),IF(ADHOC!$S$4=LEFT(Domein!$AS1694,LEN(ADHOC!$S$4)),MAX(Domein!BD$1:'Domein'!BD1693)+1,"")))</f>
        <v/>
      </c>
      <c r="BE1694" t="str">
        <f t="shared" si="26"/>
        <v/>
      </c>
    </row>
    <row r="1695" spans="45:57" x14ac:dyDescent="0.2">
      <c r="AS1695" s="4" t="s">
        <v>13252</v>
      </c>
      <c r="AT1695" s="4" t="s">
        <v>11376</v>
      </c>
      <c r="AU1695" s="4" t="s">
        <v>456</v>
      </c>
      <c r="AV1695" s="4" t="s">
        <v>702</v>
      </c>
      <c r="AW1695" s="4" t="s">
        <v>724</v>
      </c>
      <c r="AX1695" s="4"/>
      <c r="AY1695" s="4">
        <v>158250</v>
      </c>
      <c r="AZ1695" s="4">
        <v>493612</v>
      </c>
      <c r="BA1695" s="4" t="s">
        <v>22710</v>
      </c>
      <c r="BB1695" s="4" t="s">
        <v>22711</v>
      </c>
      <c r="BC1695" s="4">
        <v>40</v>
      </c>
      <c r="BD1695" t="str">
        <f>IF(AND(ADHOC!$G$15="",ADHOC!$S$4=""),"",IF(ADHOC!$G$15&lt;&gt;"",IF(ADHOC!$G$15=LEFT(Domein!$AS1695,LEN(ADHOC!$G$15)),MAX(Domein!BD$1:'Domein'!BD1694)+1,""),IF(ADHOC!$S$4=LEFT(Domein!$AS1695,LEN(ADHOC!$S$4)),MAX(Domein!BD$1:'Domein'!BD1694)+1,"")))</f>
        <v/>
      </c>
      <c r="BE1695" t="str">
        <f t="shared" si="26"/>
        <v/>
      </c>
    </row>
    <row r="1696" spans="45:57" x14ac:dyDescent="0.2">
      <c r="AS1696" s="4" t="s">
        <v>13253</v>
      </c>
      <c r="AT1696" s="4" t="s">
        <v>11378</v>
      </c>
      <c r="AU1696" s="4" t="s">
        <v>456</v>
      </c>
      <c r="AV1696" s="4" t="s">
        <v>702</v>
      </c>
      <c r="AW1696" s="4" t="s">
        <v>724</v>
      </c>
      <c r="AX1696" s="4"/>
      <c r="AY1696" s="4">
        <v>168784</v>
      </c>
      <c r="AZ1696" s="4">
        <v>503945</v>
      </c>
      <c r="BA1696" s="4" t="s">
        <v>22712</v>
      </c>
      <c r="BB1696" s="4" t="s">
        <v>22713</v>
      </c>
      <c r="BC1696" s="4">
        <v>40</v>
      </c>
      <c r="BD1696" t="str">
        <f>IF(AND(ADHOC!$G$15="",ADHOC!$S$4=""),"",IF(ADHOC!$G$15&lt;&gt;"",IF(ADHOC!$G$15=LEFT(Domein!$AS1696,LEN(ADHOC!$G$15)),MAX(Domein!BD$1:'Domein'!BD1695)+1,""),IF(ADHOC!$S$4=LEFT(Domein!$AS1696,LEN(ADHOC!$S$4)),MAX(Domein!BD$1:'Domein'!BD1695)+1,"")))</f>
        <v/>
      </c>
      <c r="BE1696" t="str">
        <f t="shared" si="26"/>
        <v/>
      </c>
    </row>
    <row r="1697" spans="45:57" x14ac:dyDescent="0.2">
      <c r="AS1697" s="4" t="s">
        <v>36809</v>
      </c>
      <c r="AT1697" s="4" t="s">
        <v>36810</v>
      </c>
      <c r="AU1697" s="4" t="s">
        <v>456</v>
      </c>
      <c r="AV1697" s="4" t="s">
        <v>705</v>
      </c>
      <c r="AW1697" s="4" t="s">
        <v>724</v>
      </c>
      <c r="AX1697" s="4"/>
      <c r="AY1697" s="4"/>
      <c r="AZ1697" s="4"/>
      <c r="BA1697" s="4"/>
      <c r="BB1697" s="4"/>
      <c r="BC1697" s="4">
        <v>40</v>
      </c>
      <c r="BD1697" t="str">
        <f>IF(AND(ADHOC!$G$15="",ADHOC!$S$4=""),"",IF(ADHOC!$G$15&lt;&gt;"",IF(ADHOC!$G$15=LEFT(Domein!$AS1697,LEN(ADHOC!$G$15)),MAX(Domein!BD$1:'Domein'!BD1696)+1,""),IF(ADHOC!$S$4=LEFT(Domein!$AS1697,LEN(ADHOC!$S$4)),MAX(Domein!BD$1:'Domein'!BD1696)+1,"")))</f>
        <v/>
      </c>
      <c r="BE1697" t="str">
        <f t="shared" si="26"/>
        <v/>
      </c>
    </row>
    <row r="1698" spans="45:57" x14ac:dyDescent="0.2">
      <c r="AS1698" s="4" t="s">
        <v>36811</v>
      </c>
      <c r="AT1698" s="4" t="s">
        <v>36812</v>
      </c>
      <c r="AU1698" s="4" t="s">
        <v>456</v>
      </c>
      <c r="AV1698" s="4" t="s">
        <v>705</v>
      </c>
      <c r="AW1698" s="4" t="s">
        <v>724</v>
      </c>
      <c r="AX1698" s="4"/>
      <c r="AY1698" s="4"/>
      <c r="AZ1698" s="4"/>
      <c r="BA1698" s="4"/>
      <c r="BB1698" s="4"/>
      <c r="BC1698" s="4">
        <v>40</v>
      </c>
      <c r="BD1698" t="str">
        <f>IF(AND(ADHOC!$G$15="",ADHOC!$S$4=""),"",IF(ADHOC!$G$15&lt;&gt;"",IF(ADHOC!$G$15=LEFT(Domein!$AS1698,LEN(ADHOC!$G$15)),MAX(Domein!BD$1:'Domein'!BD1697)+1,""),IF(ADHOC!$S$4=LEFT(Domein!$AS1698,LEN(ADHOC!$S$4)),MAX(Domein!BD$1:'Domein'!BD1697)+1,"")))</f>
        <v/>
      </c>
      <c r="BE1698" t="str">
        <f t="shared" si="26"/>
        <v/>
      </c>
    </row>
    <row r="1699" spans="45:57" x14ac:dyDescent="0.2">
      <c r="AS1699" s="4" t="s">
        <v>36813</v>
      </c>
      <c r="AT1699" s="4" t="s">
        <v>36814</v>
      </c>
      <c r="AU1699" s="4" t="s">
        <v>456</v>
      </c>
      <c r="AV1699" s="4" t="s">
        <v>705</v>
      </c>
      <c r="AW1699" s="4" t="s">
        <v>724</v>
      </c>
      <c r="AX1699" s="4"/>
      <c r="AY1699" s="4"/>
      <c r="AZ1699" s="4"/>
      <c r="BA1699" s="4"/>
      <c r="BB1699" s="4"/>
      <c r="BC1699" s="4">
        <v>40</v>
      </c>
      <c r="BD1699" t="str">
        <f>IF(AND(ADHOC!$G$15="",ADHOC!$S$4=""),"",IF(ADHOC!$G$15&lt;&gt;"",IF(ADHOC!$G$15=LEFT(Domein!$AS1699,LEN(ADHOC!$G$15)),MAX(Domein!BD$1:'Domein'!BD1698)+1,""),IF(ADHOC!$S$4=LEFT(Domein!$AS1699,LEN(ADHOC!$S$4)),MAX(Domein!BD$1:'Domein'!BD1698)+1,"")))</f>
        <v/>
      </c>
      <c r="BE1699" t="str">
        <f t="shared" si="26"/>
        <v/>
      </c>
    </row>
    <row r="1700" spans="45:57" x14ac:dyDescent="0.2">
      <c r="AS1700" s="4" t="s">
        <v>36815</v>
      </c>
      <c r="AT1700" s="4" t="s">
        <v>36816</v>
      </c>
      <c r="AU1700" s="4" t="s">
        <v>456</v>
      </c>
      <c r="AV1700" s="4" t="s">
        <v>705</v>
      </c>
      <c r="AW1700" s="4" t="s">
        <v>724</v>
      </c>
      <c r="AX1700" s="4"/>
      <c r="AY1700" s="4"/>
      <c r="AZ1700" s="4"/>
      <c r="BA1700" s="4"/>
      <c r="BB1700" s="4"/>
      <c r="BC1700" s="4">
        <v>40</v>
      </c>
      <c r="BD1700" t="str">
        <f>IF(AND(ADHOC!$G$15="",ADHOC!$S$4=""),"",IF(ADHOC!$G$15&lt;&gt;"",IF(ADHOC!$G$15=LEFT(Domein!$AS1700,LEN(ADHOC!$G$15)),MAX(Domein!BD$1:'Domein'!BD1699)+1,""),IF(ADHOC!$S$4=LEFT(Domein!$AS1700,LEN(ADHOC!$S$4)),MAX(Domein!BD$1:'Domein'!BD1699)+1,"")))</f>
        <v/>
      </c>
      <c r="BE1700" t="str">
        <f t="shared" si="26"/>
        <v/>
      </c>
    </row>
    <row r="1701" spans="45:57" x14ac:dyDescent="0.2">
      <c r="AS1701" s="4" t="s">
        <v>36817</v>
      </c>
      <c r="AT1701" s="4" t="s">
        <v>36818</v>
      </c>
      <c r="AU1701" s="4" t="s">
        <v>456</v>
      </c>
      <c r="AV1701" s="4" t="s">
        <v>705</v>
      </c>
      <c r="AW1701" s="4" t="s">
        <v>724</v>
      </c>
      <c r="AX1701" s="4"/>
      <c r="AY1701" s="4"/>
      <c r="AZ1701" s="4"/>
      <c r="BA1701" s="4"/>
      <c r="BB1701" s="4"/>
      <c r="BC1701" s="4">
        <v>40</v>
      </c>
      <c r="BD1701" t="str">
        <f>IF(AND(ADHOC!$G$15="",ADHOC!$S$4=""),"",IF(ADHOC!$G$15&lt;&gt;"",IF(ADHOC!$G$15=LEFT(Domein!$AS1701,LEN(ADHOC!$G$15)),MAX(Domein!BD$1:'Domein'!BD1700)+1,""),IF(ADHOC!$S$4=LEFT(Domein!$AS1701,LEN(ADHOC!$S$4)),MAX(Domein!BD$1:'Domein'!BD1700)+1,"")))</f>
        <v/>
      </c>
      <c r="BE1701" t="str">
        <f t="shared" si="26"/>
        <v/>
      </c>
    </row>
    <row r="1702" spans="45:57" x14ac:dyDescent="0.2">
      <c r="AS1702" s="4" t="s">
        <v>36819</v>
      </c>
      <c r="AT1702" s="4" t="s">
        <v>36820</v>
      </c>
      <c r="AU1702" s="4" t="s">
        <v>456</v>
      </c>
      <c r="AV1702" s="4" t="s">
        <v>705</v>
      </c>
      <c r="AW1702" s="4" t="s">
        <v>724</v>
      </c>
      <c r="AX1702" s="4"/>
      <c r="AY1702" s="4"/>
      <c r="AZ1702" s="4"/>
      <c r="BA1702" s="4"/>
      <c r="BB1702" s="4"/>
      <c r="BC1702" s="4">
        <v>40</v>
      </c>
      <c r="BD1702" t="str">
        <f>IF(AND(ADHOC!$G$15="",ADHOC!$S$4=""),"",IF(ADHOC!$G$15&lt;&gt;"",IF(ADHOC!$G$15=LEFT(Domein!$AS1702,LEN(ADHOC!$G$15)),MAX(Domein!BD$1:'Domein'!BD1701)+1,""),IF(ADHOC!$S$4=LEFT(Domein!$AS1702,LEN(ADHOC!$S$4)),MAX(Domein!BD$1:'Domein'!BD1701)+1,"")))</f>
        <v/>
      </c>
      <c r="BE1702" t="str">
        <f t="shared" si="26"/>
        <v/>
      </c>
    </row>
    <row r="1703" spans="45:57" x14ac:dyDescent="0.2">
      <c r="AS1703" s="4" t="s">
        <v>12732</v>
      </c>
      <c r="AT1703" s="4" t="s">
        <v>12733</v>
      </c>
      <c r="AU1703" s="4" t="s">
        <v>456</v>
      </c>
      <c r="AV1703" s="4" t="s">
        <v>702</v>
      </c>
      <c r="AW1703" s="4" t="s">
        <v>724</v>
      </c>
      <c r="AX1703" s="4"/>
      <c r="AY1703" s="4">
        <v>197174</v>
      </c>
      <c r="AZ1703" s="4">
        <v>484315</v>
      </c>
      <c r="BA1703" s="4" t="s">
        <v>22714</v>
      </c>
      <c r="BB1703" s="4" t="s">
        <v>22715</v>
      </c>
      <c r="BC1703" s="4">
        <v>40</v>
      </c>
      <c r="BD1703" t="str">
        <f>IF(AND(ADHOC!$G$15="",ADHOC!$S$4=""),"",IF(ADHOC!$G$15&lt;&gt;"",IF(ADHOC!$G$15=LEFT(Domein!$AS1703,LEN(ADHOC!$G$15)),MAX(Domein!BD$1:'Domein'!BD1702)+1,""),IF(ADHOC!$S$4=LEFT(Domein!$AS1703,LEN(ADHOC!$S$4)),MAX(Domein!BD$1:'Domein'!BD1702)+1,"")))</f>
        <v/>
      </c>
      <c r="BE1703" t="str">
        <f t="shared" si="26"/>
        <v/>
      </c>
    </row>
    <row r="1704" spans="45:57" x14ac:dyDescent="0.2">
      <c r="AS1704" s="4" t="s">
        <v>12734</v>
      </c>
      <c r="AT1704" s="4" t="s">
        <v>12733</v>
      </c>
      <c r="AU1704" s="4" t="s">
        <v>456</v>
      </c>
      <c r="AV1704" s="4" t="s">
        <v>702</v>
      </c>
      <c r="AW1704" s="4" t="s">
        <v>724</v>
      </c>
      <c r="AX1704" s="4"/>
      <c r="AY1704" s="4">
        <v>197174</v>
      </c>
      <c r="AZ1704" s="4">
        <v>484315</v>
      </c>
      <c r="BA1704" s="4" t="s">
        <v>22714</v>
      </c>
      <c r="BB1704" s="4" t="s">
        <v>22715</v>
      </c>
      <c r="BC1704" s="4">
        <v>40</v>
      </c>
      <c r="BD1704" t="str">
        <f>IF(AND(ADHOC!$G$15="",ADHOC!$S$4=""),"",IF(ADHOC!$G$15&lt;&gt;"",IF(ADHOC!$G$15=LEFT(Domein!$AS1704,LEN(ADHOC!$G$15)),MAX(Domein!BD$1:'Domein'!BD1703)+1,""),IF(ADHOC!$S$4=LEFT(Domein!$AS1704,LEN(ADHOC!$S$4)),MAX(Domein!BD$1:'Domein'!BD1703)+1,"")))</f>
        <v/>
      </c>
      <c r="BE1704" t="str">
        <f t="shared" si="26"/>
        <v/>
      </c>
    </row>
    <row r="1705" spans="45:57" x14ac:dyDescent="0.2">
      <c r="AS1705" s="4" t="s">
        <v>12735</v>
      </c>
      <c r="AT1705" s="4" t="s">
        <v>12733</v>
      </c>
      <c r="AU1705" s="4" t="s">
        <v>456</v>
      </c>
      <c r="AV1705" s="4" t="s">
        <v>702</v>
      </c>
      <c r="AW1705" s="4" t="s">
        <v>724</v>
      </c>
      <c r="AX1705" s="4"/>
      <c r="AY1705" s="4">
        <v>197174</v>
      </c>
      <c r="AZ1705" s="4">
        <v>484315</v>
      </c>
      <c r="BA1705" s="4" t="s">
        <v>22714</v>
      </c>
      <c r="BB1705" s="4" t="s">
        <v>22715</v>
      </c>
      <c r="BC1705" s="4">
        <v>40</v>
      </c>
      <c r="BD1705" t="str">
        <f>IF(AND(ADHOC!$G$15="",ADHOC!$S$4=""),"",IF(ADHOC!$G$15&lt;&gt;"",IF(ADHOC!$G$15=LEFT(Domein!$AS1705,LEN(ADHOC!$G$15)),MAX(Domein!BD$1:'Domein'!BD1704)+1,""),IF(ADHOC!$S$4=LEFT(Domein!$AS1705,LEN(ADHOC!$S$4)),MAX(Domein!BD$1:'Domein'!BD1704)+1,"")))</f>
        <v/>
      </c>
      <c r="BE1705" t="str">
        <f t="shared" si="26"/>
        <v/>
      </c>
    </row>
    <row r="1706" spans="45:57" x14ac:dyDescent="0.2">
      <c r="AS1706" s="4" t="s">
        <v>12736</v>
      </c>
      <c r="AT1706" s="4" t="s">
        <v>12733</v>
      </c>
      <c r="AU1706" s="4" t="s">
        <v>456</v>
      </c>
      <c r="AV1706" s="4" t="s">
        <v>702</v>
      </c>
      <c r="AW1706" s="4" t="s">
        <v>724</v>
      </c>
      <c r="AX1706" s="4"/>
      <c r="AY1706" s="4">
        <v>197174</v>
      </c>
      <c r="AZ1706" s="4">
        <v>484315</v>
      </c>
      <c r="BA1706" s="4" t="s">
        <v>22714</v>
      </c>
      <c r="BB1706" s="4" t="s">
        <v>22715</v>
      </c>
      <c r="BC1706" s="4">
        <v>40</v>
      </c>
      <c r="BD1706" t="str">
        <f>IF(AND(ADHOC!$G$15="",ADHOC!$S$4=""),"",IF(ADHOC!$G$15&lt;&gt;"",IF(ADHOC!$G$15=LEFT(Domein!$AS1706,LEN(ADHOC!$G$15)),MAX(Domein!BD$1:'Domein'!BD1705)+1,""),IF(ADHOC!$S$4=LEFT(Domein!$AS1706,LEN(ADHOC!$S$4)),MAX(Domein!BD$1:'Domein'!BD1705)+1,"")))</f>
        <v/>
      </c>
      <c r="BE1706" t="str">
        <f t="shared" si="26"/>
        <v/>
      </c>
    </row>
    <row r="1707" spans="45:57" x14ac:dyDescent="0.2">
      <c r="AS1707" s="4" t="s">
        <v>12737</v>
      </c>
      <c r="AT1707" s="4" t="s">
        <v>12733</v>
      </c>
      <c r="AU1707" s="4" t="s">
        <v>456</v>
      </c>
      <c r="AV1707" s="4" t="s">
        <v>702</v>
      </c>
      <c r="AW1707" s="4" t="s">
        <v>724</v>
      </c>
      <c r="AX1707" s="4"/>
      <c r="AY1707" s="4">
        <v>197174</v>
      </c>
      <c r="AZ1707" s="4">
        <v>484315</v>
      </c>
      <c r="BA1707" s="4" t="s">
        <v>22714</v>
      </c>
      <c r="BB1707" s="4" t="s">
        <v>22715</v>
      </c>
      <c r="BC1707" s="4">
        <v>40</v>
      </c>
      <c r="BD1707" t="str">
        <f>IF(AND(ADHOC!$G$15="",ADHOC!$S$4=""),"",IF(ADHOC!$G$15&lt;&gt;"",IF(ADHOC!$G$15=LEFT(Domein!$AS1707,LEN(ADHOC!$G$15)),MAX(Domein!BD$1:'Domein'!BD1706)+1,""),IF(ADHOC!$S$4=LEFT(Domein!$AS1707,LEN(ADHOC!$S$4)),MAX(Domein!BD$1:'Domein'!BD1706)+1,"")))</f>
        <v/>
      </c>
      <c r="BE1707" t="str">
        <f t="shared" si="26"/>
        <v/>
      </c>
    </row>
    <row r="1708" spans="45:57" x14ac:dyDescent="0.2">
      <c r="AS1708" s="4" t="s">
        <v>12738</v>
      </c>
      <c r="AT1708" s="4" t="s">
        <v>12733</v>
      </c>
      <c r="AU1708" s="4" t="s">
        <v>456</v>
      </c>
      <c r="AV1708" s="4" t="s">
        <v>702</v>
      </c>
      <c r="AW1708" s="4" t="s">
        <v>724</v>
      </c>
      <c r="AX1708" s="4"/>
      <c r="AY1708" s="4">
        <v>197174</v>
      </c>
      <c r="AZ1708" s="4">
        <v>484315</v>
      </c>
      <c r="BA1708" s="4" t="s">
        <v>22714</v>
      </c>
      <c r="BB1708" s="4" t="s">
        <v>22715</v>
      </c>
      <c r="BC1708" s="4">
        <v>40</v>
      </c>
      <c r="BD1708" t="str">
        <f>IF(AND(ADHOC!$G$15="",ADHOC!$S$4=""),"",IF(ADHOC!$G$15&lt;&gt;"",IF(ADHOC!$G$15=LEFT(Domein!$AS1708,LEN(ADHOC!$G$15)),MAX(Domein!BD$1:'Domein'!BD1707)+1,""),IF(ADHOC!$S$4=LEFT(Domein!$AS1708,LEN(ADHOC!$S$4)),MAX(Domein!BD$1:'Domein'!BD1707)+1,"")))</f>
        <v/>
      </c>
      <c r="BE1708" t="str">
        <f t="shared" si="26"/>
        <v/>
      </c>
    </row>
    <row r="1709" spans="45:57" x14ac:dyDescent="0.2">
      <c r="AS1709" s="4" t="s">
        <v>12739</v>
      </c>
      <c r="AT1709" s="4" t="s">
        <v>12733</v>
      </c>
      <c r="AU1709" s="4" t="s">
        <v>456</v>
      </c>
      <c r="AV1709" s="4" t="s">
        <v>702</v>
      </c>
      <c r="AW1709" s="4" t="s">
        <v>724</v>
      </c>
      <c r="AX1709" s="4"/>
      <c r="AY1709" s="4">
        <v>197174</v>
      </c>
      <c r="AZ1709" s="4">
        <v>484315</v>
      </c>
      <c r="BA1709" s="4" t="s">
        <v>22714</v>
      </c>
      <c r="BB1709" s="4" t="s">
        <v>22715</v>
      </c>
      <c r="BC1709" s="4">
        <v>40</v>
      </c>
      <c r="BD1709" t="str">
        <f>IF(AND(ADHOC!$G$15="",ADHOC!$S$4=""),"",IF(ADHOC!$G$15&lt;&gt;"",IF(ADHOC!$G$15=LEFT(Domein!$AS1709,LEN(ADHOC!$G$15)),MAX(Domein!BD$1:'Domein'!BD1708)+1,""),IF(ADHOC!$S$4=LEFT(Domein!$AS1709,LEN(ADHOC!$S$4)),MAX(Domein!BD$1:'Domein'!BD1708)+1,"")))</f>
        <v/>
      </c>
      <c r="BE1709" t="str">
        <f t="shared" si="26"/>
        <v/>
      </c>
    </row>
    <row r="1710" spans="45:57" x14ac:dyDescent="0.2">
      <c r="AS1710" s="4" t="s">
        <v>12740</v>
      </c>
      <c r="AT1710" s="4" t="s">
        <v>12733</v>
      </c>
      <c r="AU1710" s="4" t="s">
        <v>456</v>
      </c>
      <c r="AV1710" s="4" t="s">
        <v>702</v>
      </c>
      <c r="AW1710" s="4" t="s">
        <v>724</v>
      </c>
      <c r="AX1710" s="4"/>
      <c r="AY1710" s="4">
        <v>197174</v>
      </c>
      <c r="AZ1710" s="4">
        <v>484315</v>
      </c>
      <c r="BA1710" s="4" t="s">
        <v>22714</v>
      </c>
      <c r="BB1710" s="4" t="s">
        <v>22715</v>
      </c>
      <c r="BC1710" s="4">
        <v>40</v>
      </c>
      <c r="BD1710" t="str">
        <f>IF(AND(ADHOC!$G$15="",ADHOC!$S$4=""),"",IF(ADHOC!$G$15&lt;&gt;"",IF(ADHOC!$G$15=LEFT(Domein!$AS1710,LEN(ADHOC!$G$15)),MAX(Domein!BD$1:'Domein'!BD1709)+1,""),IF(ADHOC!$S$4=LEFT(Domein!$AS1710,LEN(ADHOC!$S$4)),MAX(Domein!BD$1:'Domein'!BD1709)+1,"")))</f>
        <v/>
      </c>
      <c r="BE1710" t="str">
        <f t="shared" si="26"/>
        <v/>
      </c>
    </row>
    <row r="1711" spans="45:57" x14ac:dyDescent="0.2">
      <c r="AS1711" s="4" t="s">
        <v>12741</v>
      </c>
      <c r="AT1711" s="4" t="s">
        <v>12733</v>
      </c>
      <c r="AU1711" s="4" t="s">
        <v>456</v>
      </c>
      <c r="AV1711" s="4" t="s">
        <v>702</v>
      </c>
      <c r="AW1711" s="4" t="s">
        <v>724</v>
      </c>
      <c r="AX1711" s="4"/>
      <c r="AY1711" s="4">
        <v>197174</v>
      </c>
      <c r="AZ1711" s="4">
        <v>484315</v>
      </c>
      <c r="BA1711" s="4" t="s">
        <v>22714</v>
      </c>
      <c r="BB1711" s="4" t="s">
        <v>22715</v>
      </c>
      <c r="BC1711" s="4">
        <v>40</v>
      </c>
      <c r="BD1711" t="str">
        <f>IF(AND(ADHOC!$G$15="",ADHOC!$S$4=""),"",IF(ADHOC!$G$15&lt;&gt;"",IF(ADHOC!$G$15=LEFT(Domein!$AS1711,LEN(ADHOC!$G$15)),MAX(Domein!BD$1:'Domein'!BD1710)+1,""),IF(ADHOC!$S$4=LEFT(Domein!$AS1711,LEN(ADHOC!$S$4)),MAX(Domein!BD$1:'Domein'!BD1710)+1,"")))</f>
        <v/>
      </c>
      <c r="BE1711" t="str">
        <f t="shared" si="26"/>
        <v/>
      </c>
    </row>
    <row r="1712" spans="45:57" x14ac:dyDescent="0.2">
      <c r="AS1712" s="4" t="s">
        <v>12742</v>
      </c>
      <c r="AT1712" s="4" t="s">
        <v>12733</v>
      </c>
      <c r="AU1712" s="4" t="s">
        <v>456</v>
      </c>
      <c r="AV1712" s="4" t="s">
        <v>702</v>
      </c>
      <c r="AW1712" s="4" t="s">
        <v>724</v>
      </c>
      <c r="AX1712" s="4"/>
      <c r="AY1712" s="4">
        <v>197174</v>
      </c>
      <c r="AZ1712" s="4">
        <v>484315</v>
      </c>
      <c r="BA1712" s="4" t="s">
        <v>22714</v>
      </c>
      <c r="BB1712" s="4" t="s">
        <v>22715</v>
      </c>
      <c r="BC1712" s="4">
        <v>40</v>
      </c>
      <c r="BD1712" t="str">
        <f>IF(AND(ADHOC!$G$15="",ADHOC!$S$4=""),"",IF(ADHOC!$G$15&lt;&gt;"",IF(ADHOC!$G$15=LEFT(Domein!$AS1712,LEN(ADHOC!$G$15)),MAX(Domein!BD$1:'Domein'!BD1711)+1,""),IF(ADHOC!$S$4=LEFT(Domein!$AS1712,LEN(ADHOC!$S$4)),MAX(Domein!BD$1:'Domein'!BD1711)+1,"")))</f>
        <v/>
      </c>
      <c r="BE1712" t="str">
        <f t="shared" si="26"/>
        <v/>
      </c>
    </row>
    <row r="1713" spans="45:57" x14ac:dyDescent="0.2">
      <c r="AS1713" s="4" t="s">
        <v>12743</v>
      </c>
      <c r="AT1713" s="4" t="s">
        <v>12733</v>
      </c>
      <c r="AU1713" s="4" t="s">
        <v>456</v>
      </c>
      <c r="AV1713" s="4" t="s">
        <v>702</v>
      </c>
      <c r="AW1713" s="4" t="s">
        <v>724</v>
      </c>
      <c r="AX1713" s="4"/>
      <c r="AY1713" s="4">
        <v>197174</v>
      </c>
      <c r="AZ1713" s="4">
        <v>484315</v>
      </c>
      <c r="BA1713" s="4" t="s">
        <v>22714</v>
      </c>
      <c r="BB1713" s="4" t="s">
        <v>22715</v>
      </c>
      <c r="BC1713" s="4">
        <v>40</v>
      </c>
      <c r="BD1713" t="str">
        <f>IF(AND(ADHOC!$G$15="",ADHOC!$S$4=""),"",IF(ADHOC!$G$15&lt;&gt;"",IF(ADHOC!$G$15=LEFT(Domein!$AS1713,LEN(ADHOC!$G$15)),MAX(Domein!BD$1:'Domein'!BD1712)+1,""),IF(ADHOC!$S$4=LEFT(Domein!$AS1713,LEN(ADHOC!$S$4)),MAX(Domein!BD$1:'Domein'!BD1712)+1,"")))</f>
        <v/>
      </c>
      <c r="BE1713" t="str">
        <f t="shared" si="26"/>
        <v/>
      </c>
    </row>
    <row r="1714" spans="45:57" x14ac:dyDescent="0.2">
      <c r="AS1714" s="4" t="s">
        <v>12744</v>
      </c>
      <c r="AT1714" s="4" t="s">
        <v>12733</v>
      </c>
      <c r="AU1714" s="4" t="s">
        <v>456</v>
      </c>
      <c r="AV1714" s="4" t="s">
        <v>702</v>
      </c>
      <c r="AW1714" s="4" t="s">
        <v>724</v>
      </c>
      <c r="AX1714" s="4"/>
      <c r="AY1714" s="4">
        <v>197174</v>
      </c>
      <c r="AZ1714" s="4">
        <v>484315</v>
      </c>
      <c r="BA1714" s="4" t="s">
        <v>22714</v>
      </c>
      <c r="BB1714" s="4" t="s">
        <v>22715</v>
      </c>
      <c r="BC1714" s="4">
        <v>40</v>
      </c>
      <c r="BD1714" t="str">
        <f>IF(AND(ADHOC!$G$15="",ADHOC!$S$4=""),"",IF(ADHOC!$G$15&lt;&gt;"",IF(ADHOC!$G$15=LEFT(Domein!$AS1714,LEN(ADHOC!$G$15)),MAX(Domein!BD$1:'Domein'!BD1713)+1,""),IF(ADHOC!$S$4=LEFT(Domein!$AS1714,LEN(ADHOC!$S$4)),MAX(Domein!BD$1:'Domein'!BD1713)+1,"")))</f>
        <v/>
      </c>
      <c r="BE1714" t="str">
        <f t="shared" si="26"/>
        <v/>
      </c>
    </row>
    <row r="1715" spans="45:57" x14ac:dyDescent="0.2">
      <c r="AS1715" s="4" t="s">
        <v>12745</v>
      </c>
      <c r="AT1715" s="4" t="s">
        <v>12733</v>
      </c>
      <c r="AU1715" s="4" t="s">
        <v>456</v>
      </c>
      <c r="AV1715" s="4" t="s">
        <v>702</v>
      </c>
      <c r="AW1715" s="4" t="s">
        <v>724</v>
      </c>
      <c r="AX1715" s="4"/>
      <c r="AY1715" s="4">
        <v>197174</v>
      </c>
      <c r="AZ1715" s="4">
        <v>484315</v>
      </c>
      <c r="BA1715" s="4" t="s">
        <v>22714</v>
      </c>
      <c r="BB1715" s="4" t="s">
        <v>22715</v>
      </c>
      <c r="BC1715" s="4">
        <v>40</v>
      </c>
      <c r="BD1715" t="str">
        <f>IF(AND(ADHOC!$G$15="",ADHOC!$S$4=""),"",IF(ADHOC!$G$15&lt;&gt;"",IF(ADHOC!$G$15=LEFT(Domein!$AS1715,LEN(ADHOC!$G$15)),MAX(Domein!BD$1:'Domein'!BD1714)+1,""),IF(ADHOC!$S$4=LEFT(Domein!$AS1715,LEN(ADHOC!$S$4)),MAX(Domein!BD$1:'Domein'!BD1714)+1,"")))</f>
        <v/>
      </c>
      <c r="BE1715" t="str">
        <f t="shared" si="26"/>
        <v/>
      </c>
    </row>
    <row r="1716" spans="45:57" x14ac:dyDescent="0.2">
      <c r="AS1716" s="4" t="s">
        <v>7724</v>
      </c>
      <c r="AT1716" s="4" t="s">
        <v>7725</v>
      </c>
      <c r="AU1716" s="4" t="s">
        <v>456</v>
      </c>
      <c r="AV1716" s="4" t="s">
        <v>702</v>
      </c>
      <c r="AW1716" s="4" t="s">
        <v>701</v>
      </c>
      <c r="AX1716" s="4"/>
      <c r="AY1716" s="4"/>
      <c r="AZ1716" s="4"/>
      <c r="BA1716" s="4"/>
      <c r="BB1716" s="4"/>
      <c r="BC1716" s="4">
        <v>40</v>
      </c>
      <c r="BD1716" t="str">
        <f>IF(AND(ADHOC!$G$15="",ADHOC!$S$4=""),"",IF(ADHOC!$G$15&lt;&gt;"",IF(ADHOC!$G$15=LEFT(Domein!$AS1716,LEN(ADHOC!$G$15)),MAX(Domein!BD$1:'Domein'!BD1715)+1,""),IF(ADHOC!$S$4=LEFT(Domein!$AS1716,LEN(ADHOC!$S$4)),MAX(Domein!BD$1:'Domein'!BD1715)+1,"")))</f>
        <v/>
      </c>
      <c r="BE1716" t="str">
        <f t="shared" si="26"/>
        <v/>
      </c>
    </row>
    <row r="1717" spans="45:57" x14ac:dyDescent="0.2">
      <c r="AS1717" s="4" t="s">
        <v>7726</v>
      </c>
      <c r="AT1717" s="4" t="s">
        <v>7727</v>
      </c>
      <c r="AU1717" s="4" t="s">
        <v>456</v>
      </c>
      <c r="AV1717" s="4" t="s">
        <v>702</v>
      </c>
      <c r="AW1717" s="4" t="s">
        <v>701</v>
      </c>
      <c r="AX1717" s="4"/>
      <c r="AY1717" s="4"/>
      <c r="AZ1717" s="4"/>
      <c r="BA1717" s="4"/>
      <c r="BB1717" s="4"/>
      <c r="BC1717" s="4">
        <v>40</v>
      </c>
      <c r="BD1717" t="str">
        <f>IF(AND(ADHOC!$G$15="",ADHOC!$S$4=""),"",IF(ADHOC!$G$15&lt;&gt;"",IF(ADHOC!$G$15=LEFT(Domein!$AS1717,LEN(ADHOC!$G$15)),MAX(Domein!BD$1:'Domein'!BD1716)+1,""),IF(ADHOC!$S$4=LEFT(Domein!$AS1717,LEN(ADHOC!$S$4)),MAX(Domein!BD$1:'Domein'!BD1716)+1,"")))</f>
        <v/>
      </c>
      <c r="BE1717" t="str">
        <f t="shared" si="26"/>
        <v/>
      </c>
    </row>
    <row r="1718" spans="45:57" x14ac:dyDescent="0.2">
      <c r="AS1718" s="4" t="s">
        <v>7728</v>
      </c>
      <c r="AT1718" s="4" t="s">
        <v>7729</v>
      </c>
      <c r="AU1718" s="4" t="s">
        <v>456</v>
      </c>
      <c r="AV1718" s="4" t="s">
        <v>702</v>
      </c>
      <c r="AW1718" s="4" t="s">
        <v>701</v>
      </c>
      <c r="AX1718" s="4"/>
      <c r="AY1718" s="4"/>
      <c r="AZ1718" s="4"/>
      <c r="BA1718" s="4"/>
      <c r="BB1718" s="4"/>
      <c r="BC1718" s="4">
        <v>40</v>
      </c>
      <c r="BD1718" t="str">
        <f>IF(AND(ADHOC!$G$15="",ADHOC!$S$4=""),"",IF(ADHOC!$G$15&lt;&gt;"",IF(ADHOC!$G$15=LEFT(Domein!$AS1718,LEN(ADHOC!$G$15)),MAX(Domein!BD$1:'Domein'!BD1717)+1,""),IF(ADHOC!$S$4=LEFT(Domein!$AS1718,LEN(ADHOC!$S$4)),MAX(Domein!BD$1:'Domein'!BD1717)+1,"")))</f>
        <v/>
      </c>
      <c r="BE1718" t="str">
        <f t="shared" si="26"/>
        <v/>
      </c>
    </row>
    <row r="1719" spans="45:57" x14ac:dyDescent="0.2">
      <c r="AS1719" s="4" t="s">
        <v>7730</v>
      </c>
      <c r="AT1719" s="4" t="s">
        <v>7731</v>
      </c>
      <c r="AU1719" s="4" t="s">
        <v>456</v>
      </c>
      <c r="AV1719" s="4" t="s">
        <v>702</v>
      </c>
      <c r="AW1719" s="4" t="s">
        <v>701</v>
      </c>
      <c r="AX1719" s="4"/>
      <c r="AY1719" s="4"/>
      <c r="AZ1719" s="4"/>
      <c r="BA1719" s="4"/>
      <c r="BB1719" s="4"/>
      <c r="BC1719" s="4">
        <v>40</v>
      </c>
      <c r="BD1719" t="str">
        <f>IF(AND(ADHOC!$G$15="",ADHOC!$S$4=""),"",IF(ADHOC!$G$15&lt;&gt;"",IF(ADHOC!$G$15=LEFT(Domein!$AS1719,LEN(ADHOC!$G$15)),MAX(Domein!BD$1:'Domein'!BD1718)+1,""),IF(ADHOC!$S$4=LEFT(Domein!$AS1719,LEN(ADHOC!$S$4)),MAX(Domein!BD$1:'Domein'!BD1718)+1,"")))</f>
        <v/>
      </c>
      <c r="BE1719" t="str">
        <f t="shared" si="26"/>
        <v/>
      </c>
    </row>
    <row r="1720" spans="45:57" x14ac:dyDescent="0.2">
      <c r="AS1720" s="4" t="s">
        <v>7732</v>
      </c>
      <c r="AT1720" s="4" t="s">
        <v>7733</v>
      </c>
      <c r="AU1720" s="4" t="s">
        <v>456</v>
      </c>
      <c r="AV1720" s="4" t="s">
        <v>702</v>
      </c>
      <c r="AW1720" s="4" t="s">
        <v>701</v>
      </c>
      <c r="AX1720" s="4"/>
      <c r="AY1720" s="4"/>
      <c r="AZ1720" s="4"/>
      <c r="BA1720" s="4"/>
      <c r="BB1720" s="4"/>
      <c r="BC1720" s="4">
        <v>40</v>
      </c>
      <c r="BD1720" t="str">
        <f>IF(AND(ADHOC!$G$15="",ADHOC!$S$4=""),"",IF(ADHOC!$G$15&lt;&gt;"",IF(ADHOC!$G$15=LEFT(Domein!$AS1720,LEN(ADHOC!$G$15)),MAX(Domein!BD$1:'Domein'!BD1719)+1,""),IF(ADHOC!$S$4=LEFT(Domein!$AS1720,LEN(ADHOC!$S$4)),MAX(Domein!BD$1:'Domein'!BD1719)+1,"")))</f>
        <v/>
      </c>
      <c r="BE1720" t="str">
        <f t="shared" si="26"/>
        <v/>
      </c>
    </row>
    <row r="1721" spans="45:57" x14ac:dyDescent="0.2">
      <c r="AS1721" s="4" t="s">
        <v>7734</v>
      </c>
      <c r="AT1721" s="4" t="s">
        <v>7735</v>
      </c>
      <c r="AU1721" s="4" t="s">
        <v>456</v>
      </c>
      <c r="AV1721" s="4" t="s">
        <v>702</v>
      </c>
      <c r="AW1721" s="4" t="s">
        <v>701</v>
      </c>
      <c r="AX1721" s="4"/>
      <c r="AY1721" s="4"/>
      <c r="AZ1721" s="4"/>
      <c r="BA1721" s="4"/>
      <c r="BB1721" s="4"/>
      <c r="BC1721" s="4">
        <v>40</v>
      </c>
      <c r="BD1721" t="str">
        <f>IF(AND(ADHOC!$G$15="",ADHOC!$S$4=""),"",IF(ADHOC!$G$15&lt;&gt;"",IF(ADHOC!$G$15=LEFT(Domein!$AS1721,LEN(ADHOC!$G$15)),MAX(Domein!BD$1:'Domein'!BD1720)+1,""),IF(ADHOC!$S$4=LEFT(Domein!$AS1721,LEN(ADHOC!$S$4)),MAX(Domein!BD$1:'Domein'!BD1720)+1,"")))</f>
        <v/>
      </c>
      <c r="BE1721" t="str">
        <f t="shared" si="26"/>
        <v/>
      </c>
    </row>
    <row r="1722" spans="45:57" x14ac:dyDescent="0.2">
      <c r="AS1722" s="4" t="s">
        <v>7736</v>
      </c>
      <c r="AT1722" s="4" t="s">
        <v>7737</v>
      </c>
      <c r="AU1722" s="4" t="s">
        <v>456</v>
      </c>
      <c r="AV1722" s="4" t="s">
        <v>702</v>
      </c>
      <c r="AW1722" s="4" t="s">
        <v>701</v>
      </c>
      <c r="AX1722" s="4"/>
      <c r="AY1722" s="4"/>
      <c r="AZ1722" s="4"/>
      <c r="BA1722" s="4"/>
      <c r="BB1722" s="4"/>
      <c r="BC1722" s="4">
        <v>40</v>
      </c>
      <c r="BD1722" t="str">
        <f>IF(AND(ADHOC!$G$15="",ADHOC!$S$4=""),"",IF(ADHOC!$G$15&lt;&gt;"",IF(ADHOC!$G$15=LEFT(Domein!$AS1722,LEN(ADHOC!$G$15)),MAX(Domein!BD$1:'Domein'!BD1721)+1,""),IF(ADHOC!$S$4=LEFT(Domein!$AS1722,LEN(ADHOC!$S$4)),MAX(Domein!BD$1:'Domein'!BD1721)+1,"")))</f>
        <v/>
      </c>
      <c r="BE1722" t="str">
        <f t="shared" si="26"/>
        <v/>
      </c>
    </row>
    <row r="1723" spans="45:57" x14ac:dyDescent="0.2">
      <c r="AS1723" s="4" t="s">
        <v>7738</v>
      </c>
      <c r="AT1723" s="4" t="s">
        <v>7739</v>
      </c>
      <c r="AU1723" s="4" t="s">
        <v>456</v>
      </c>
      <c r="AV1723" s="4" t="s">
        <v>702</v>
      </c>
      <c r="AW1723" s="4" t="s">
        <v>701</v>
      </c>
      <c r="AX1723" s="4"/>
      <c r="AY1723" s="4"/>
      <c r="AZ1723" s="4"/>
      <c r="BA1723" s="4"/>
      <c r="BB1723" s="4"/>
      <c r="BC1723" s="4">
        <v>40</v>
      </c>
      <c r="BD1723" t="str">
        <f>IF(AND(ADHOC!$G$15="",ADHOC!$S$4=""),"",IF(ADHOC!$G$15&lt;&gt;"",IF(ADHOC!$G$15=LEFT(Domein!$AS1723,LEN(ADHOC!$G$15)),MAX(Domein!BD$1:'Domein'!BD1722)+1,""),IF(ADHOC!$S$4=LEFT(Domein!$AS1723,LEN(ADHOC!$S$4)),MAX(Domein!BD$1:'Domein'!BD1722)+1,"")))</f>
        <v/>
      </c>
      <c r="BE1723" t="str">
        <f t="shared" si="26"/>
        <v/>
      </c>
    </row>
    <row r="1724" spans="45:57" x14ac:dyDescent="0.2">
      <c r="AS1724" s="4" t="s">
        <v>12581</v>
      </c>
      <c r="AT1724" s="4" t="s">
        <v>12582</v>
      </c>
      <c r="AU1724" s="4" t="s">
        <v>456</v>
      </c>
      <c r="AV1724" s="4" t="s">
        <v>705</v>
      </c>
      <c r="AW1724" s="4" t="s">
        <v>701</v>
      </c>
      <c r="AX1724" s="4"/>
      <c r="AY1724" s="4"/>
      <c r="AZ1724" s="4"/>
      <c r="BA1724" s="4"/>
      <c r="BB1724" s="4"/>
      <c r="BC1724" s="4">
        <v>40</v>
      </c>
      <c r="BD1724" t="str">
        <f>IF(AND(ADHOC!$G$15="",ADHOC!$S$4=""),"",IF(ADHOC!$G$15&lt;&gt;"",IF(ADHOC!$G$15=LEFT(Domein!$AS1724,LEN(ADHOC!$G$15)),MAX(Domein!BD$1:'Domein'!BD1723)+1,""),IF(ADHOC!$S$4=LEFT(Domein!$AS1724,LEN(ADHOC!$S$4)),MAX(Domein!BD$1:'Domein'!BD1723)+1,"")))</f>
        <v/>
      </c>
      <c r="BE1724" t="str">
        <f t="shared" si="26"/>
        <v/>
      </c>
    </row>
    <row r="1725" spans="45:57" x14ac:dyDescent="0.2">
      <c r="AS1725" s="4" t="s">
        <v>12583</v>
      </c>
      <c r="AT1725" s="4" t="s">
        <v>12584</v>
      </c>
      <c r="AU1725" s="4" t="s">
        <v>456</v>
      </c>
      <c r="AV1725" s="4" t="s">
        <v>705</v>
      </c>
      <c r="AW1725" s="4" t="s">
        <v>701</v>
      </c>
      <c r="AX1725" s="4"/>
      <c r="AY1725" s="4"/>
      <c r="AZ1725" s="4"/>
      <c r="BA1725" s="4"/>
      <c r="BB1725" s="4"/>
      <c r="BC1725" s="4">
        <v>40</v>
      </c>
      <c r="BD1725" t="str">
        <f>IF(AND(ADHOC!$G$15="",ADHOC!$S$4=""),"",IF(ADHOC!$G$15&lt;&gt;"",IF(ADHOC!$G$15=LEFT(Domein!$AS1725,LEN(ADHOC!$G$15)),MAX(Domein!BD$1:'Domein'!BD1724)+1,""),IF(ADHOC!$S$4=LEFT(Domein!$AS1725,LEN(ADHOC!$S$4)),MAX(Domein!BD$1:'Domein'!BD1724)+1,"")))</f>
        <v/>
      </c>
      <c r="BE1725" t="str">
        <f t="shared" si="26"/>
        <v/>
      </c>
    </row>
    <row r="1726" spans="45:57" x14ac:dyDescent="0.2">
      <c r="AS1726" s="4" t="s">
        <v>12585</v>
      </c>
      <c r="AT1726" s="4" t="s">
        <v>12586</v>
      </c>
      <c r="AU1726" s="4" t="s">
        <v>456</v>
      </c>
      <c r="AV1726" s="4" t="s">
        <v>705</v>
      </c>
      <c r="AW1726" s="4" t="s">
        <v>724</v>
      </c>
      <c r="AX1726" s="4"/>
      <c r="AY1726" s="4"/>
      <c r="AZ1726" s="4"/>
      <c r="BA1726" s="4"/>
      <c r="BB1726" s="4"/>
      <c r="BC1726" s="4">
        <v>40</v>
      </c>
      <c r="BD1726" t="str">
        <f>IF(AND(ADHOC!$G$15="",ADHOC!$S$4=""),"",IF(ADHOC!$G$15&lt;&gt;"",IF(ADHOC!$G$15=LEFT(Domein!$AS1726,LEN(ADHOC!$G$15)),MAX(Domein!BD$1:'Domein'!BD1725)+1,""),IF(ADHOC!$S$4=LEFT(Domein!$AS1726,LEN(ADHOC!$S$4)),MAX(Domein!BD$1:'Domein'!BD1725)+1,"")))</f>
        <v/>
      </c>
      <c r="BE1726" t="str">
        <f t="shared" si="26"/>
        <v/>
      </c>
    </row>
    <row r="1727" spans="45:57" x14ac:dyDescent="0.2">
      <c r="AS1727" s="4" t="s">
        <v>12587</v>
      </c>
      <c r="AT1727" s="4" t="s">
        <v>12588</v>
      </c>
      <c r="AU1727" s="4" t="s">
        <v>456</v>
      </c>
      <c r="AV1727" s="4" t="s">
        <v>705</v>
      </c>
      <c r="AW1727" s="4" t="s">
        <v>724</v>
      </c>
      <c r="AX1727" s="4"/>
      <c r="AY1727" s="4"/>
      <c r="AZ1727" s="4"/>
      <c r="BA1727" s="4"/>
      <c r="BB1727" s="4"/>
      <c r="BC1727" s="4">
        <v>40</v>
      </c>
      <c r="BD1727" t="str">
        <f>IF(AND(ADHOC!$G$15="",ADHOC!$S$4=""),"",IF(ADHOC!$G$15&lt;&gt;"",IF(ADHOC!$G$15=LEFT(Domein!$AS1727,LEN(ADHOC!$G$15)),MAX(Domein!BD$1:'Domein'!BD1726)+1,""),IF(ADHOC!$S$4=LEFT(Domein!$AS1727,LEN(ADHOC!$S$4)),MAX(Domein!BD$1:'Domein'!BD1726)+1,"")))</f>
        <v/>
      </c>
      <c r="BE1727" t="str">
        <f t="shared" si="26"/>
        <v/>
      </c>
    </row>
    <row r="1728" spans="45:57" x14ac:dyDescent="0.2">
      <c r="AS1728" s="4" t="s">
        <v>12589</v>
      </c>
      <c r="AT1728" s="4" t="s">
        <v>12590</v>
      </c>
      <c r="AU1728" s="4" t="s">
        <v>456</v>
      </c>
      <c r="AV1728" s="4" t="s">
        <v>705</v>
      </c>
      <c r="AW1728" s="4" t="s">
        <v>724</v>
      </c>
      <c r="AX1728" s="4"/>
      <c r="AY1728" s="4"/>
      <c r="AZ1728" s="4"/>
      <c r="BA1728" s="4"/>
      <c r="BB1728" s="4"/>
      <c r="BC1728" s="4">
        <v>40</v>
      </c>
      <c r="BD1728" t="str">
        <f>IF(AND(ADHOC!$G$15="",ADHOC!$S$4=""),"",IF(ADHOC!$G$15&lt;&gt;"",IF(ADHOC!$G$15=LEFT(Domein!$AS1728,LEN(ADHOC!$G$15)),MAX(Domein!BD$1:'Domein'!BD1727)+1,""),IF(ADHOC!$S$4=LEFT(Domein!$AS1728,LEN(ADHOC!$S$4)),MAX(Domein!BD$1:'Domein'!BD1727)+1,"")))</f>
        <v/>
      </c>
      <c r="BE1728" t="str">
        <f t="shared" si="26"/>
        <v/>
      </c>
    </row>
    <row r="1729" spans="45:57" x14ac:dyDescent="0.2">
      <c r="AS1729" s="4" t="s">
        <v>32730</v>
      </c>
      <c r="AT1729" s="4" t="s">
        <v>32731</v>
      </c>
      <c r="AU1729" s="4" t="s">
        <v>456</v>
      </c>
      <c r="AV1729" s="4" t="s">
        <v>705</v>
      </c>
      <c r="AW1729" s="4" t="s">
        <v>701</v>
      </c>
      <c r="AX1729" s="4"/>
      <c r="AY1729" s="4"/>
      <c r="AZ1729" s="4"/>
      <c r="BA1729" s="4"/>
      <c r="BB1729" s="4"/>
      <c r="BC1729" s="4">
        <v>40</v>
      </c>
      <c r="BD1729" t="str">
        <f>IF(AND(ADHOC!$G$15="",ADHOC!$S$4=""),"",IF(ADHOC!$G$15&lt;&gt;"",IF(ADHOC!$G$15=LEFT(Domein!$AS1729,LEN(ADHOC!$G$15)),MAX(Domein!BD$1:'Domein'!BD1728)+1,""),IF(ADHOC!$S$4=LEFT(Domein!$AS1729,LEN(ADHOC!$S$4)),MAX(Domein!BD$1:'Domein'!BD1728)+1,"")))</f>
        <v/>
      </c>
      <c r="BE1729" t="str">
        <f t="shared" si="26"/>
        <v/>
      </c>
    </row>
    <row r="1730" spans="45:57" x14ac:dyDescent="0.2">
      <c r="AS1730" s="4" t="s">
        <v>32732</v>
      </c>
      <c r="AT1730" s="4" t="s">
        <v>32733</v>
      </c>
      <c r="AU1730" s="4" t="s">
        <v>456</v>
      </c>
      <c r="AV1730" s="4" t="s">
        <v>705</v>
      </c>
      <c r="AW1730" s="4" t="s">
        <v>701</v>
      </c>
      <c r="AX1730" s="4"/>
      <c r="AY1730" s="4"/>
      <c r="AZ1730" s="4"/>
      <c r="BA1730" s="4"/>
      <c r="BB1730" s="4"/>
      <c r="BC1730" s="4">
        <v>40</v>
      </c>
      <c r="BD1730" t="str">
        <f>IF(AND(ADHOC!$G$15="",ADHOC!$S$4=""),"",IF(ADHOC!$G$15&lt;&gt;"",IF(ADHOC!$G$15=LEFT(Domein!$AS1730,LEN(ADHOC!$G$15)),MAX(Domein!BD$1:'Domein'!BD1729)+1,""),IF(ADHOC!$S$4=LEFT(Domein!$AS1730,LEN(ADHOC!$S$4)),MAX(Domein!BD$1:'Domein'!BD1729)+1,"")))</f>
        <v/>
      </c>
      <c r="BE1730" t="str">
        <f t="shared" si="26"/>
        <v/>
      </c>
    </row>
    <row r="1731" spans="45:57" x14ac:dyDescent="0.2">
      <c r="AS1731" s="4" t="s">
        <v>32734</v>
      </c>
      <c r="AT1731" s="4" t="s">
        <v>32735</v>
      </c>
      <c r="AU1731" s="4" t="s">
        <v>456</v>
      </c>
      <c r="AV1731" s="4" t="s">
        <v>705</v>
      </c>
      <c r="AW1731" s="4" t="s">
        <v>724</v>
      </c>
      <c r="AX1731" s="4"/>
      <c r="AY1731" s="4"/>
      <c r="AZ1731" s="4"/>
      <c r="BA1731" s="4"/>
      <c r="BB1731" s="4"/>
      <c r="BC1731" s="4">
        <v>40</v>
      </c>
      <c r="BD1731" t="str">
        <f>IF(AND(ADHOC!$G$15="",ADHOC!$S$4=""),"",IF(ADHOC!$G$15&lt;&gt;"",IF(ADHOC!$G$15=LEFT(Domein!$AS1731,LEN(ADHOC!$G$15)),MAX(Domein!BD$1:'Domein'!BD1730)+1,""),IF(ADHOC!$S$4=LEFT(Domein!$AS1731,LEN(ADHOC!$S$4)),MAX(Domein!BD$1:'Domein'!BD1730)+1,"")))</f>
        <v/>
      </c>
      <c r="BE1731" t="str">
        <f t="shared" ref="BE1731:BE1794" si="27">IFERROR(INDEX($AS$2:$AS$11500,MATCH(ROW()-ROW($BE$1),$BD$2:$BD$11500,0)),"")</f>
        <v/>
      </c>
    </row>
    <row r="1732" spans="45:57" x14ac:dyDescent="0.2">
      <c r="AS1732" s="4" t="s">
        <v>32736</v>
      </c>
      <c r="AT1732" s="4" t="s">
        <v>32737</v>
      </c>
      <c r="AU1732" s="4" t="s">
        <v>456</v>
      </c>
      <c r="AV1732" s="4" t="s">
        <v>705</v>
      </c>
      <c r="AW1732" s="4" t="s">
        <v>724</v>
      </c>
      <c r="AX1732" s="4"/>
      <c r="AY1732" s="4"/>
      <c r="AZ1732" s="4"/>
      <c r="BA1732" s="4"/>
      <c r="BB1732" s="4"/>
      <c r="BC1732" s="4">
        <v>40</v>
      </c>
      <c r="BD1732" t="str">
        <f>IF(AND(ADHOC!$G$15="",ADHOC!$S$4=""),"",IF(ADHOC!$G$15&lt;&gt;"",IF(ADHOC!$G$15=LEFT(Domein!$AS1732,LEN(ADHOC!$G$15)),MAX(Domein!BD$1:'Domein'!BD1731)+1,""),IF(ADHOC!$S$4=LEFT(Domein!$AS1732,LEN(ADHOC!$S$4)),MAX(Domein!BD$1:'Domein'!BD1731)+1,"")))</f>
        <v/>
      </c>
      <c r="BE1732" t="str">
        <f t="shared" si="27"/>
        <v/>
      </c>
    </row>
    <row r="1733" spans="45:57" x14ac:dyDescent="0.2">
      <c r="AS1733" s="4" t="s">
        <v>32738</v>
      </c>
      <c r="AT1733" s="4" t="s">
        <v>32739</v>
      </c>
      <c r="AU1733" s="4" t="s">
        <v>456</v>
      </c>
      <c r="AV1733" s="4" t="s">
        <v>705</v>
      </c>
      <c r="AW1733" s="4" t="s">
        <v>724</v>
      </c>
      <c r="AX1733" s="4"/>
      <c r="AY1733" s="4"/>
      <c r="AZ1733" s="4"/>
      <c r="BA1733" s="4"/>
      <c r="BB1733" s="4"/>
      <c r="BC1733" s="4">
        <v>40</v>
      </c>
      <c r="BD1733" t="str">
        <f>IF(AND(ADHOC!$G$15="",ADHOC!$S$4=""),"",IF(ADHOC!$G$15&lt;&gt;"",IF(ADHOC!$G$15=LEFT(Domein!$AS1733,LEN(ADHOC!$G$15)),MAX(Domein!BD$1:'Domein'!BD1732)+1,""),IF(ADHOC!$S$4=LEFT(Domein!$AS1733,LEN(ADHOC!$S$4)),MAX(Domein!BD$1:'Domein'!BD1732)+1,"")))</f>
        <v/>
      </c>
      <c r="BE1733" t="str">
        <f t="shared" si="27"/>
        <v/>
      </c>
    </row>
    <row r="1734" spans="45:57" x14ac:dyDescent="0.2">
      <c r="AS1734" s="4" t="s">
        <v>17096</v>
      </c>
      <c r="AT1734" s="4" t="s">
        <v>17097</v>
      </c>
      <c r="AU1734" s="4" t="s">
        <v>456</v>
      </c>
      <c r="AV1734" s="4" t="s">
        <v>702</v>
      </c>
      <c r="AW1734" s="4" t="s">
        <v>724</v>
      </c>
      <c r="AX1734" s="4"/>
      <c r="AY1734" s="4">
        <v>199810</v>
      </c>
      <c r="AZ1734" s="4">
        <v>503204</v>
      </c>
      <c r="BA1734" s="4" t="s">
        <v>22678</v>
      </c>
      <c r="BB1734" s="4" t="s">
        <v>22679</v>
      </c>
      <c r="BC1734" s="4">
        <v>40</v>
      </c>
      <c r="BD1734" t="str">
        <f>IF(AND(ADHOC!$G$15="",ADHOC!$S$4=""),"",IF(ADHOC!$G$15&lt;&gt;"",IF(ADHOC!$G$15=LEFT(Domein!$AS1734,LEN(ADHOC!$G$15)),MAX(Domein!BD$1:'Domein'!BD1733)+1,""),IF(ADHOC!$S$4=LEFT(Domein!$AS1734,LEN(ADHOC!$S$4)),MAX(Domein!BD$1:'Domein'!BD1733)+1,"")))</f>
        <v/>
      </c>
      <c r="BE1734" t="str">
        <f t="shared" si="27"/>
        <v/>
      </c>
    </row>
    <row r="1735" spans="45:57" x14ac:dyDescent="0.2">
      <c r="AS1735" s="4" t="s">
        <v>16317</v>
      </c>
      <c r="AT1735" s="4" t="s">
        <v>16318</v>
      </c>
      <c r="AU1735" s="4" t="s">
        <v>456</v>
      </c>
      <c r="AV1735" s="4" t="s">
        <v>702</v>
      </c>
      <c r="AW1735" s="4" t="s">
        <v>701</v>
      </c>
      <c r="AX1735" s="4"/>
      <c r="AY1735" s="4">
        <v>239769</v>
      </c>
      <c r="AZ1735" s="4">
        <v>491833</v>
      </c>
      <c r="BA1735" s="4" t="s">
        <v>22716</v>
      </c>
      <c r="BB1735" s="4" t="s">
        <v>22717</v>
      </c>
      <c r="BC1735" s="4">
        <v>40</v>
      </c>
      <c r="BD1735" t="str">
        <f>IF(AND(ADHOC!$G$15="",ADHOC!$S$4=""),"",IF(ADHOC!$G$15&lt;&gt;"",IF(ADHOC!$G$15=LEFT(Domein!$AS1735,LEN(ADHOC!$G$15)),MAX(Domein!BD$1:'Domein'!BD1734)+1,""),IF(ADHOC!$S$4=LEFT(Domein!$AS1735,LEN(ADHOC!$S$4)),MAX(Domein!BD$1:'Domein'!BD1734)+1,"")))</f>
        <v/>
      </c>
      <c r="BE1735" t="str">
        <f t="shared" si="27"/>
        <v/>
      </c>
    </row>
    <row r="1736" spans="45:57" x14ac:dyDescent="0.2">
      <c r="AS1736" s="4" t="s">
        <v>14452</v>
      </c>
      <c r="AT1736" s="4" t="s">
        <v>14453</v>
      </c>
      <c r="AU1736" s="4" t="s">
        <v>456</v>
      </c>
      <c r="AV1736" s="4" t="s">
        <v>702</v>
      </c>
      <c r="AW1736" s="4" t="s">
        <v>724</v>
      </c>
      <c r="AX1736" s="4"/>
      <c r="AY1736" s="4">
        <v>245899</v>
      </c>
      <c r="AZ1736" s="4">
        <v>466311</v>
      </c>
      <c r="BA1736" s="4" t="s">
        <v>22718</v>
      </c>
      <c r="BB1736" s="4" t="s">
        <v>22719</v>
      </c>
      <c r="BC1736" s="4">
        <v>40</v>
      </c>
      <c r="BD1736" t="str">
        <f>IF(AND(ADHOC!$G$15="",ADHOC!$S$4=""),"",IF(ADHOC!$G$15&lt;&gt;"",IF(ADHOC!$G$15=LEFT(Domein!$AS1736,LEN(ADHOC!$G$15)),MAX(Domein!BD$1:'Domein'!BD1735)+1,""),IF(ADHOC!$S$4=LEFT(Domein!$AS1736,LEN(ADHOC!$S$4)),MAX(Domein!BD$1:'Domein'!BD1735)+1,"")))</f>
        <v/>
      </c>
      <c r="BE1736" t="str">
        <f t="shared" si="27"/>
        <v/>
      </c>
    </row>
    <row r="1737" spans="45:57" x14ac:dyDescent="0.2">
      <c r="AS1737" s="4" t="s">
        <v>36831</v>
      </c>
      <c r="AT1737" s="4" t="s">
        <v>36832</v>
      </c>
      <c r="AU1737" s="4" t="s">
        <v>456</v>
      </c>
      <c r="AV1737" s="4" t="s">
        <v>702</v>
      </c>
      <c r="AW1737" s="4" t="s">
        <v>701</v>
      </c>
      <c r="AX1737" s="4"/>
      <c r="AY1737" s="4">
        <v>257276</v>
      </c>
      <c r="AZ1737" s="4">
        <v>473211</v>
      </c>
      <c r="BA1737" s="4" t="s">
        <v>36833</v>
      </c>
      <c r="BB1737" s="4" t="s">
        <v>36834</v>
      </c>
      <c r="BC1737" s="4">
        <v>40</v>
      </c>
      <c r="BD1737" t="str">
        <f>IF(AND(ADHOC!$G$15="",ADHOC!$S$4=""),"",IF(ADHOC!$G$15&lt;&gt;"",IF(ADHOC!$G$15=LEFT(Domein!$AS1737,LEN(ADHOC!$G$15)),MAX(Domein!BD$1:'Domein'!BD1736)+1,""),IF(ADHOC!$S$4=LEFT(Domein!$AS1737,LEN(ADHOC!$S$4)),MAX(Domein!BD$1:'Domein'!BD1736)+1,"")))</f>
        <v/>
      </c>
      <c r="BE1737" t="str">
        <f t="shared" si="27"/>
        <v/>
      </c>
    </row>
    <row r="1738" spans="45:57" x14ac:dyDescent="0.2">
      <c r="AS1738" s="4" t="s">
        <v>16139</v>
      </c>
      <c r="AT1738" s="4" t="s">
        <v>16140</v>
      </c>
      <c r="AU1738" s="4" t="s">
        <v>456</v>
      </c>
      <c r="AV1738" s="4" t="s">
        <v>702</v>
      </c>
      <c r="AW1738" s="4" t="s">
        <v>701</v>
      </c>
      <c r="AX1738" s="4"/>
      <c r="AY1738" s="4">
        <v>249382</v>
      </c>
      <c r="AZ1738" s="4">
        <v>477847</v>
      </c>
      <c r="BA1738" s="4" t="s">
        <v>22720</v>
      </c>
      <c r="BB1738" s="4" t="s">
        <v>22721</v>
      </c>
      <c r="BC1738" s="4">
        <v>40</v>
      </c>
      <c r="BD1738" t="str">
        <f>IF(AND(ADHOC!$G$15="",ADHOC!$S$4=""),"",IF(ADHOC!$G$15&lt;&gt;"",IF(ADHOC!$G$15=LEFT(Domein!$AS1738,LEN(ADHOC!$G$15)),MAX(Domein!BD$1:'Domein'!BD1737)+1,""),IF(ADHOC!$S$4=LEFT(Domein!$AS1738,LEN(ADHOC!$S$4)),MAX(Domein!BD$1:'Domein'!BD1737)+1,"")))</f>
        <v/>
      </c>
      <c r="BE1738" t="str">
        <f t="shared" si="27"/>
        <v/>
      </c>
    </row>
    <row r="1739" spans="45:57" x14ac:dyDescent="0.2">
      <c r="AS1739" s="4" t="s">
        <v>21935</v>
      </c>
      <c r="AT1739" s="4" t="s">
        <v>21936</v>
      </c>
      <c r="AU1739" s="4" t="s">
        <v>456</v>
      </c>
      <c r="AV1739" s="4" t="s">
        <v>702</v>
      </c>
      <c r="AW1739" s="4" t="s">
        <v>724</v>
      </c>
      <c r="AX1739" s="4"/>
      <c r="AY1739" s="4">
        <v>199844</v>
      </c>
      <c r="AZ1739" s="4">
        <v>503378</v>
      </c>
      <c r="BA1739" s="4" t="s">
        <v>22722</v>
      </c>
      <c r="BB1739" s="4" t="s">
        <v>22723</v>
      </c>
      <c r="BC1739" s="4">
        <v>40</v>
      </c>
      <c r="BD1739" t="str">
        <f>IF(AND(ADHOC!$G$15="",ADHOC!$S$4=""),"",IF(ADHOC!$G$15&lt;&gt;"",IF(ADHOC!$G$15=LEFT(Domein!$AS1739,LEN(ADHOC!$G$15)),MAX(Domein!BD$1:'Domein'!BD1738)+1,""),IF(ADHOC!$S$4=LEFT(Domein!$AS1739,LEN(ADHOC!$S$4)),MAX(Domein!BD$1:'Domein'!BD1738)+1,"")))</f>
        <v/>
      </c>
      <c r="BE1739" t="str">
        <f t="shared" si="27"/>
        <v/>
      </c>
    </row>
    <row r="1740" spans="45:57" x14ac:dyDescent="0.2">
      <c r="AS1740" s="4" t="s">
        <v>21937</v>
      </c>
      <c r="AT1740" s="4" t="s">
        <v>21938</v>
      </c>
      <c r="AU1740" s="4" t="s">
        <v>456</v>
      </c>
      <c r="AV1740" s="4" t="s">
        <v>702</v>
      </c>
      <c r="AW1740" s="4" t="s">
        <v>724</v>
      </c>
      <c r="AX1740" s="4"/>
      <c r="AY1740" s="4">
        <v>199844</v>
      </c>
      <c r="AZ1740" s="4">
        <v>503378</v>
      </c>
      <c r="BA1740" s="4" t="s">
        <v>22722</v>
      </c>
      <c r="BB1740" s="4" t="s">
        <v>22723</v>
      </c>
      <c r="BC1740" s="4">
        <v>40</v>
      </c>
      <c r="BD1740" t="str">
        <f>IF(AND(ADHOC!$G$15="",ADHOC!$S$4=""),"",IF(ADHOC!$G$15&lt;&gt;"",IF(ADHOC!$G$15=LEFT(Domein!$AS1740,LEN(ADHOC!$G$15)),MAX(Domein!BD$1:'Domein'!BD1739)+1,""),IF(ADHOC!$S$4=LEFT(Domein!$AS1740,LEN(ADHOC!$S$4)),MAX(Domein!BD$1:'Domein'!BD1739)+1,"")))</f>
        <v/>
      </c>
      <c r="BE1740" t="str">
        <f t="shared" si="27"/>
        <v/>
      </c>
    </row>
    <row r="1741" spans="45:57" x14ac:dyDescent="0.2">
      <c r="AS1741" s="4" t="s">
        <v>13922</v>
      </c>
      <c r="AT1741" s="4" t="s">
        <v>13923</v>
      </c>
      <c r="AU1741" s="4" t="s">
        <v>456</v>
      </c>
      <c r="AV1741" s="4" t="s">
        <v>703</v>
      </c>
      <c r="AW1741" s="4" t="s">
        <v>724</v>
      </c>
      <c r="AX1741" s="4"/>
      <c r="AY1741" s="4"/>
      <c r="AZ1741" s="4"/>
      <c r="BA1741" s="4"/>
      <c r="BB1741" s="4"/>
      <c r="BC1741" s="4">
        <v>40</v>
      </c>
      <c r="BD1741" t="str">
        <f>IF(AND(ADHOC!$G$15="",ADHOC!$S$4=""),"",IF(ADHOC!$G$15&lt;&gt;"",IF(ADHOC!$G$15=LEFT(Domein!$AS1741,LEN(ADHOC!$G$15)),MAX(Domein!BD$1:'Domein'!BD1740)+1,""),IF(ADHOC!$S$4=LEFT(Domein!$AS1741,LEN(ADHOC!$S$4)),MAX(Domein!BD$1:'Domein'!BD1740)+1,"")))</f>
        <v/>
      </c>
      <c r="BE1741" t="str">
        <f t="shared" si="27"/>
        <v/>
      </c>
    </row>
    <row r="1742" spans="45:57" x14ac:dyDescent="0.2">
      <c r="AS1742" s="4" t="s">
        <v>13924</v>
      </c>
      <c r="AT1742" s="4" t="s">
        <v>13925</v>
      </c>
      <c r="AU1742" s="4" t="s">
        <v>456</v>
      </c>
      <c r="AV1742" s="4" t="s">
        <v>703</v>
      </c>
      <c r="AW1742" s="4" t="s">
        <v>724</v>
      </c>
      <c r="AX1742" s="4"/>
      <c r="AY1742" s="4"/>
      <c r="AZ1742" s="4"/>
      <c r="BA1742" s="4"/>
      <c r="BB1742" s="4"/>
      <c r="BC1742" s="4">
        <v>40</v>
      </c>
      <c r="BD1742" t="str">
        <f>IF(AND(ADHOC!$G$15="",ADHOC!$S$4=""),"",IF(ADHOC!$G$15&lt;&gt;"",IF(ADHOC!$G$15=LEFT(Domein!$AS1742,LEN(ADHOC!$G$15)),MAX(Domein!BD$1:'Domein'!BD1741)+1,""),IF(ADHOC!$S$4=LEFT(Domein!$AS1742,LEN(ADHOC!$S$4)),MAX(Domein!BD$1:'Domein'!BD1741)+1,"")))</f>
        <v/>
      </c>
      <c r="BE1742" t="str">
        <f t="shared" si="27"/>
        <v/>
      </c>
    </row>
    <row r="1743" spans="45:57" x14ac:dyDescent="0.2">
      <c r="AS1743" s="4" t="s">
        <v>13926</v>
      </c>
      <c r="AT1743" s="4" t="s">
        <v>13927</v>
      </c>
      <c r="AU1743" s="4" t="s">
        <v>456</v>
      </c>
      <c r="AV1743" s="4" t="s">
        <v>703</v>
      </c>
      <c r="AW1743" s="4" t="s">
        <v>724</v>
      </c>
      <c r="AX1743" s="4"/>
      <c r="AY1743" s="4"/>
      <c r="AZ1743" s="4"/>
      <c r="BA1743" s="4"/>
      <c r="BB1743" s="4"/>
      <c r="BC1743" s="4">
        <v>40</v>
      </c>
      <c r="BD1743" t="str">
        <f>IF(AND(ADHOC!$G$15="",ADHOC!$S$4=""),"",IF(ADHOC!$G$15&lt;&gt;"",IF(ADHOC!$G$15=LEFT(Domein!$AS1743,LEN(ADHOC!$G$15)),MAX(Domein!BD$1:'Domein'!BD1742)+1,""),IF(ADHOC!$S$4=LEFT(Domein!$AS1743,LEN(ADHOC!$S$4)),MAX(Domein!BD$1:'Domein'!BD1742)+1,"")))</f>
        <v/>
      </c>
      <c r="BE1743" t="str">
        <f t="shared" si="27"/>
        <v/>
      </c>
    </row>
    <row r="1744" spans="45:57" x14ac:dyDescent="0.2">
      <c r="AS1744" s="4" t="s">
        <v>13928</v>
      </c>
      <c r="AT1744" s="4" t="s">
        <v>13929</v>
      </c>
      <c r="AU1744" s="4" t="s">
        <v>456</v>
      </c>
      <c r="AV1744" s="4" t="s">
        <v>703</v>
      </c>
      <c r="AW1744" s="4" t="s">
        <v>724</v>
      </c>
      <c r="AX1744" s="4"/>
      <c r="AY1744" s="4"/>
      <c r="AZ1744" s="4"/>
      <c r="BA1744" s="4"/>
      <c r="BB1744" s="4"/>
      <c r="BC1744" s="4">
        <v>40</v>
      </c>
      <c r="BD1744" t="str">
        <f>IF(AND(ADHOC!$G$15="",ADHOC!$S$4=""),"",IF(ADHOC!$G$15&lt;&gt;"",IF(ADHOC!$G$15=LEFT(Domein!$AS1744,LEN(ADHOC!$G$15)),MAX(Domein!BD$1:'Domein'!BD1743)+1,""),IF(ADHOC!$S$4=LEFT(Domein!$AS1744,LEN(ADHOC!$S$4)),MAX(Domein!BD$1:'Domein'!BD1743)+1,"")))</f>
        <v/>
      </c>
      <c r="BE1744" t="str">
        <f t="shared" si="27"/>
        <v/>
      </c>
    </row>
    <row r="1745" spans="45:57" x14ac:dyDescent="0.2">
      <c r="AS1745" s="4" t="s">
        <v>13930</v>
      </c>
      <c r="AT1745" s="4" t="s">
        <v>13931</v>
      </c>
      <c r="AU1745" s="4" t="s">
        <v>456</v>
      </c>
      <c r="AV1745" s="4" t="s">
        <v>703</v>
      </c>
      <c r="AW1745" s="4" t="s">
        <v>724</v>
      </c>
      <c r="AX1745" s="4"/>
      <c r="AY1745" s="4"/>
      <c r="AZ1745" s="4"/>
      <c r="BA1745" s="4"/>
      <c r="BB1745" s="4"/>
      <c r="BC1745" s="4">
        <v>40</v>
      </c>
      <c r="BD1745" t="str">
        <f>IF(AND(ADHOC!$G$15="",ADHOC!$S$4=""),"",IF(ADHOC!$G$15&lt;&gt;"",IF(ADHOC!$G$15=LEFT(Domein!$AS1745,LEN(ADHOC!$G$15)),MAX(Domein!BD$1:'Domein'!BD1744)+1,""),IF(ADHOC!$S$4=LEFT(Domein!$AS1745,LEN(ADHOC!$S$4)),MAX(Domein!BD$1:'Domein'!BD1744)+1,"")))</f>
        <v/>
      </c>
      <c r="BE1745" t="str">
        <f t="shared" si="27"/>
        <v/>
      </c>
    </row>
    <row r="1746" spans="45:57" x14ac:dyDescent="0.2">
      <c r="AS1746" s="4" t="s">
        <v>13254</v>
      </c>
      <c r="AT1746" s="4" t="s">
        <v>11394</v>
      </c>
      <c r="AU1746" s="4" t="s">
        <v>456</v>
      </c>
      <c r="AV1746" s="4" t="s">
        <v>702</v>
      </c>
      <c r="AW1746" s="4" t="s">
        <v>724</v>
      </c>
      <c r="AX1746" s="4"/>
      <c r="AY1746" s="4">
        <v>178812</v>
      </c>
      <c r="AZ1746" s="4">
        <v>525526</v>
      </c>
      <c r="BA1746" s="4" t="s">
        <v>22706</v>
      </c>
      <c r="BB1746" s="4" t="s">
        <v>22707</v>
      </c>
      <c r="BC1746" s="4">
        <v>40</v>
      </c>
      <c r="BD1746" t="str">
        <f>IF(AND(ADHOC!$G$15="",ADHOC!$S$4=""),"",IF(ADHOC!$G$15&lt;&gt;"",IF(ADHOC!$G$15=LEFT(Domein!$AS1746,LEN(ADHOC!$G$15)),MAX(Domein!BD$1:'Domein'!BD1745)+1,""),IF(ADHOC!$S$4=LEFT(Domein!$AS1746,LEN(ADHOC!$S$4)),MAX(Domein!BD$1:'Domein'!BD1745)+1,"")))</f>
        <v/>
      </c>
      <c r="BE1746" t="str">
        <f t="shared" si="27"/>
        <v/>
      </c>
    </row>
    <row r="1747" spans="45:57" x14ac:dyDescent="0.2">
      <c r="AS1747" s="4" t="s">
        <v>13255</v>
      </c>
      <c r="AT1747" s="4" t="s">
        <v>11396</v>
      </c>
      <c r="AU1747" s="4" t="s">
        <v>456</v>
      </c>
      <c r="AV1747" s="4" t="s">
        <v>702</v>
      </c>
      <c r="AW1747" s="4" t="s">
        <v>724</v>
      </c>
      <c r="AX1747" s="4"/>
      <c r="AY1747" s="4">
        <v>158169</v>
      </c>
      <c r="AZ1747" s="4">
        <v>493679</v>
      </c>
      <c r="BA1747" s="4" t="s">
        <v>22708</v>
      </c>
      <c r="BB1747" s="4" t="s">
        <v>22709</v>
      </c>
      <c r="BC1747" s="4">
        <v>40</v>
      </c>
      <c r="BD1747" t="str">
        <f>IF(AND(ADHOC!$G$15="",ADHOC!$S$4=""),"",IF(ADHOC!$G$15&lt;&gt;"",IF(ADHOC!$G$15=LEFT(Domein!$AS1747,LEN(ADHOC!$G$15)),MAX(Domein!BD$1:'Domein'!BD1746)+1,""),IF(ADHOC!$S$4=LEFT(Domein!$AS1747,LEN(ADHOC!$S$4)),MAX(Domein!BD$1:'Domein'!BD1746)+1,"")))</f>
        <v/>
      </c>
      <c r="BE1747" t="str">
        <f t="shared" si="27"/>
        <v/>
      </c>
    </row>
    <row r="1748" spans="45:57" x14ac:dyDescent="0.2">
      <c r="AS1748" s="4" t="s">
        <v>13256</v>
      </c>
      <c r="AT1748" s="4" t="s">
        <v>11398</v>
      </c>
      <c r="AU1748" s="4" t="s">
        <v>456</v>
      </c>
      <c r="AV1748" s="4" t="s">
        <v>702</v>
      </c>
      <c r="AW1748" s="4" t="s">
        <v>724</v>
      </c>
      <c r="AX1748" s="4"/>
      <c r="AY1748" s="4">
        <v>158250</v>
      </c>
      <c r="AZ1748" s="4">
        <v>493612</v>
      </c>
      <c r="BA1748" s="4" t="s">
        <v>22710</v>
      </c>
      <c r="BB1748" s="4" t="s">
        <v>22711</v>
      </c>
      <c r="BC1748" s="4">
        <v>40</v>
      </c>
      <c r="BD1748" t="str">
        <f>IF(AND(ADHOC!$G$15="",ADHOC!$S$4=""),"",IF(ADHOC!$G$15&lt;&gt;"",IF(ADHOC!$G$15=LEFT(Domein!$AS1748,LEN(ADHOC!$G$15)),MAX(Domein!BD$1:'Domein'!BD1747)+1,""),IF(ADHOC!$S$4=LEFT(Domein!$AS1748,LEN(ADHOC!$S$4)),MAX(Domein!BD$1:'Domein'!BD1747)+1,"")))</f>
        <v/>
      </c>
      <c r="BE1748" t="str">
        <f t="shared" si="27"/>
        <v/>
      </c>
    </row>
    <row r="1749" spans="45:57" x14ac:dyDescent="0.2">
      <c r="AS1749" s="4" t="s">
        <v>13257</v>
      </c>
      <c r="AT1749" s="4" t="s">
        <v>11400</v>
      </c>
      <c r="AU1749" s="4" t="s">
        <v>456</v>
      </c>
      <c r="AV1749" s="4" t="s">
        <v>702</v>
      </c>
      <c r="AW1749" s="4" t="s">
        <v>724</v>
      </c>
      <c r="AX1749" s="4"/>
      <c r="AY1749" s="4">
        <v>168784</v>
      </c>
      <c r="AZ1749" s="4">
        <v>503945</v>
      </c>
      <c r="BA1749" s="4" t="s">
        <v>22712</v>
      </c>
      <c r="BB1749" s="4" t="s">
        <v>22713</v>
      </c>
      <c r="BC1749" s="4">
        <v>40</v>
      </c>
      <c r="BD1749" t="str">
        <f>IF(AND(ADHOC!$G$15="",ADHOC!$S$4=""),"",IF(ADHOC!$G$15&lt;&gt;"",IF(ADHOC!$G$15=LEFT(Domein!$AS1749,LEN(ADHOC!$G$15)),MAX(Domein!BD$1:'Domein'!BD1748)+1,""),IF(ADHOC!$S$4=LEFT(Domein!$AS1749,LEN(ADHOC!$S$4)),MAX(Domein!BD$1:'Domein'!BD1748)+1,"")))</f>
        <v/>
      </c>
      <c r="BE1749" t="str">
        <f t="shared" si="27"/>
        <v/>
      </c>
    </row>
    <row r="1750" spans="45:57" x14ac:dyDescent="0.2">
      <c r="AS1750" s="4" t="s">
        <v>12801</v>
      </c>
      <c r="AT1750" s="4" t="s">
        <v>13132</v>
      </c>
      <c r="AU1750" s="4" t="s">
        <v>456</v>
      </c>
      <c r="AV1750" s="4" t="s">
        <v>702</v>
      </c>
      <c r="AW1750" s="4" t="s">
        <v>701</v>
      </c>
      <c r="AX1750" s="4"/>
      <c r="AY1750" s="4">
        <v>229548</v>
      </c>
      <c r="AZ1750" s="4">
        <v>541907</v>
      </c>
      <c r="BA1750" s="4" t="s">
        <v>22724</v>
      </c>
      <c r="BB1750" s="4" t="s">
        <v>22725</v>
      </c>
      <c r="BC1750" s="4">
        <v>40</v>
      </c>
      <c r="BD1750" t="str">
        <f>IF(AND(ADHOC!$G$15="",ADHOC!$S$4=""),"",IF(ADHOC!$G$15&lt;&gt;"",IF(ADHOC!$G$15=LEFT(Domein!$AS1750,LEN(ADHOC!$G$15)),MAX(Domein!BD$1:'Domein'!BD1749)+1,""),IF(ADHOC!$S$4=LEFT(Domein!$AS1750,LEN(ADHOC!$S$4)),MAX(Domein!BD$1:'Domein'!BD1749)+1,"")))</f>
        <v/>
      </c>
      <c r="BE1750" t="str">
        <f t="shared" si="27"/>
        <v/>
      </c>
    </row>
    <row r="1751" spans="45:57" x14ac:dyDescent="0.2">
      <c r="AS1751" s="4" t="s">
        <v>12802</v>
      </c>
      <c r="AT1751" s="4" t="s">
        <v>13133</v>
      </c>
      <c r="AU1751" s="4" t="s">
        <v>456</v>
      </c>
      <c r="AV1751" s="4" t="s">
        <v>702</v>
      </c>
      <c r="AW1751" s="4" t="s">
        <v>701</v>
      </c>
      <c r="AX1751" s="4"/>
      <c r="AY1751" s="4">
        <v>229460</v>
      </c>
      <c r="AZ1751" s="4">
        <v>541995</v>
      </c>
      <c r="BA1751" s="4" t="s">
        <v>22726</v>
      </c>
      <c r="BB1751" s="4" t="s">
        <v>22727</v>
      </c>
      <c r="BC1751" s="4">
        <v>40</v>
      </c>
      <c r="BD1751" t="str">
        <f>IF(AND(ADHOC!$G$15="",ADHOC!$S$4=""),"",IF(ADHOC!$G$15&lt;&gt;"",IF(ADHOC!$G$15=LEFT(Domein!$AS1751,LEN(ADHOC!$G$15)),MAX(Domein!BD$1:'Domein'!BD1750)+1,""),IF(ADHOC!$S$4=LEFT(Domein!$AS1751,LEN(ADHOC!$S$4)),MAX(Domein!BD$1:'Domein'!BD1750)+1,"")))</f>
        <v/>
      </c>
      <c r="BE1751" t="str">
        <f t="shared" si="27"/>
        <v/>
      </c>
    </row>
    <row r="1752" spans="45:57" x14ac:dyDescent="0.2">
      <c r="AS1752" s="4" t="s">
        <v>12803</v>
      </c>
      <c r="AT1752" s="4" t="s">
        <v>13134</v>
      </c>
      <c r="AU1752" s="4" t="s">
        <v>456</v>
      </c>
      <c r="AV1752" s="4" t="s">
        <v>702</v>
      </c>
      <c r="AW1752" s="4" t="s">
        <v>701</v>
      </c>
      <c r="AX1752" s="4"/>
      <c r="AY1752" s="4">
        <v>229460</v>
      </c>
      <c r="AZ1752" s="4">
        <v>541984</v>
      </c>
      <c r="BA1752" s="4" t="s">
        <v>22728</v>
      </c>
      <c r="BB1752" s="4" t="s">
        <v>22729</v>
      </c>
      <c r="BC1752" s="4">
        <v>40</v>
      </c>
      <c r="BD1752" t="str">
        <f>IF(AND(ADHOC!$G$15="",ADHOC!$S$4=""),"",IF(ADHOC!$G$15&lt;&gt;"",IF(ADHOC!$G$15=LEFT(Domein!$AS1752,LEN(ADHOC!$G$15)),MAX(Domein!BD$1:'Domein'!BD1751)+1,""),IF(ADHOC!$S$4=LEFT(Domein!$AS1752,LEN(ADHOC!$S$4)),MAX(Domein!BD$1:'Domein'!BD1751)+1,"")))</f>
        <v/>
      </c>
      <c r="BE1752" t="str">
        <f t="shared" si="27"/>
        <v/>
      </c>
    </row>
    <row r="1753" spans="45:57" x14ac:dyDescent="0.2">
      <c r="AS1753" s="4" t="s">
        <v>12804</v>
      </c>
      <c r="AT1753" s="4" t="s">
        <v>13135</v>
      </c>
      <c r="AU1753" s="4" t="s">
        <v>456</v>
      </c>
      <c r="AV1753" s="4" t="s">
        <v>702</v>
      </c>
      <c r="AW1753" s="4" t="s">
        <v>701</v>
      </c>
      <c r="AX1753" s="4"/>
      <c r="AY1753" s="4">
        <v>218673</v>
      </c>
      <c r="AZ1753" s="4">
        <v>540150</v>
      </c>
      <c r="BA1753" s="4" t="s">
        <v>22730</v>
      </c>
      <c r="BB1753" s="4" t="s">
        <v>22731</v>
      </c>
      <c r="BC1753" s="4">
        <v>40</v>
      </c>
      <c r="BD1753" t="str">
        <f>IF(AND(ADHOC!$G$15="",ADHOC!$S$4=""),"",IF(ADHOC!$G$15&lt;&gt;"",IF(ADHOC!$G$15=LEFT(Domein!$AS1753,LEN(ADHOC!$G$15)),MAX(Domein!BD$1:'Domein'!BD1752)+1,""),IF(ADHOC!$S$4=LEFT(Domein!$AS1753,LEN(ADHOC!$S$4)),MAX(Domein!BD$1:'Domein'!BD1752)+1,"")))</f>
        <v/>
      </c>
      <c r="BE1753" t="str">
        <f t="shared" si="27"/>
        <v/>
      </c>
    </row>
    <row r="1754" spans="45:57" x14ac:dyDescent="0.2">
      <c r="AS1754" s="4" t="s">
        <v>12805</v>
      </c>
      <c r="AT1754" s="4" t="s">
        <v>13136</v>
      </c>
      <c r="AU1754" s="4" t="s">
        <v>456</v>
      </c>
      <c r="AV1754" s="4" t="s">
        <v>702</v>
      </c>
      <c r="AW1754" s="4" t="s">
        <v>701</v>
      </c>
      <c r="AX1754" s="4"/>
      <c r="AY1754" s="4">
        <v>218598</v>
      </c>
      <c r="AZ1754" s="4">
        <v>540183</v>
      </c>
      <c r="BA1754" s="4" t="s">
        <v>22732</v>
      </c>
      <c r="BB1754" s="4" t="s">
        <v>22733</v>
      </c>
      <c r="BC1754" s="4">
        <v>40</v>
      </c>
      <c r="BD1754" t="str">
        <f>IF(AND(ADHOC!$G$15="",ADHOC!$S$4=""),"",IF(ADHOC!$G$15&lt;&gt;"",IF(ADHOC!$G$15=LEFT(Domein!$AS1754,LEN(ADHOC!$G$15)),MAX(Domein!BD$1:'Domein'!BD1753)+1,""),IF(ADHOC!$S$4=LEFT(Domein!$AS1754,LEN(ADHOC!$S$4)),MAX(Domein!BD$1:'Domein'!BD1753)+1,"")))</f>
        <v/>
      </c>
      <c r="BE1754" t="str">
        <f t="shared" si="27"/>
        <v/>
      </c>
    </row>
    <row r="1755" spans="45:57" x14ac:dyDescent="0.2">
      <c r="AS1755" s="4" t="s">
        <v>12806</v>
      </c>
      <c r="AT1755" s="4" t="s">
        <v>13137</v>
      </c>
      <c r="AU1755" s="4" t="s">
        <v>456</v>
      </c>
      <c r="AV1755" s="4" t="s">
        <v>702</v>
      </c>
      <c r="AW1755" s="4" t="s">
        <v>701</v>
      </c>
      <c r="AX1755" s="4"/>
      <c r="AY1755" s="4">
        <v>224586</v>
      </c>
      <c r="AZ1755" s="4">
        <v>525240</v>
      </c>
      <c r="BA1755" s="4" t="s">
        <v>22734</v>
      </c>
      <c r="BB1755" s="4" t="s">
        <v>22735</v>
      </c>
      <c r="BC1755" s="4">
        <v>40</v>
      </c>
      <c r="BD1755" t="str">
        <f>IF(AND(ADHOC!$G$15="",ADHOC!$S$4=""),"",IF(ADHOC!$G$15&lt;&gt;"",IF(ADHOC!$G$15=LEFT(Domein!$AS1755,LEN(ADHOC!$G$15)),MAX(Domein!BD$1:'Domein'!BD1754)+1,""),IF(ADHOC!$S$4=LEFT(Domein!$AS1755,LEN(ADHOC!$S$4)),MAX(Domein!BD$1:'Domein'!BD1754)+1,"")))</f>
        <v/>
      </c>
      <c r="BE1755" t="str">
        <f t="shared" si="27"/>
        <v/>
      </c>
    </row>
    <row r="1756" spans="45:57" x14ac:dyDescent="0.2">
      <c r="AS1756" s="4" t="s">
        <v>12807</v>
      </c>
      <c r="AT1756" s="4" t="s">
        <v>13138</v>
      </c>
      <c r="AU1756" s="4" t="s">
        <v>456</v>
      </c>
      <c r="AV1756" s="4" t="s">
        <v>702</v>
      </c>
      <c r="AW1756" s="4" t="s">
        <v>701</v>
      </c>
      <c r="AX1756" s="4"/>
      <c r="AY1756" s="4">
        <v>224519</v>
      </c>
      <c r="AZ1756" s="4">
        <v>525239</v>
      </c>
      <c r="BA1756" s="4" t="s">
        <v>22734</v>
      </c>
      <c r="BB1756" s="4" t="s">
        <v>22736</v>
      </c>
      <c r="BC1756" s="4">
        <v>40</v>
      </c>
      <c r="BD1756" t="str">
        <f>IF(AND(ADHOC!$G$15="",ADHOC!$S$4=""),"",IF(ADHOC!$G$15&lt;&gt;"",IF(ADHOC!$G$15=LEFT(Domein!$AS1756,LEN(ADHOC!$G$15)),MAX(Domein!BD$1:'Domein'!BD1755)+1,""),IF(ADHOC!$S$4=LEFT(Domein!$AS1756,LEN(ADHOC!$S$4)),MAX(Domein!BD$1:'Domein'!BD1755)+1,"")))</f>
        <v/>
      </c>
      <c r="BE1756" t="str">
        <f t="shared" si="27"/>
        <v/>
      </c>
    </row>
    <row r="1757" spans="45:57" x14ac:dyDescent="0.2">
      <c r="AS1757" s="4" t="s">
        <v>32272</v>
      </c>
      <c r="AT1757" s="4" t="s">
        <v>32273</v>
      </c>
      <c r="AU1757" s="4" t="s">
        <v>456</v>
      </c>
      <c r="AV1757" s="4" t="s">
        <v>702</v>
      </c>
      <c r="AW1757" s="4" t="s">
        <v>701</v>
      </c>
      <c r="AX1757" s="4"/>
      <c r="AY1757" s="4">
        <v>224519</v>
      </c>
      <c r="AZ1757" s="4">
        <v>525239</v>
      </c>
      <c r="BA1757" s="4" t="s">
        <v>22734</v>
      </c>
      <c r="BB1757" s="4" t="s">
        <v>22736</v>
      </c>
      <c r="BC1757" s="4">
        <v>40</v>
      </c>
      <c r="BD1757" t="str">
        <f>IF(AND(ADHOC!$G$15="",ADHOC!$S$4=""),"",IF(ADHOC!$G$15&lt;&gt;"",IF(ADHOC!$G$15=LEFT(Domein!$AS1757,LEN(ADHOC!$G$15)),MAX(Domein!BD$1:'Domein'!BD1756)+1,""),IF(ADHOC!$S$4=LEFT(Domein!$AS1757,LEN(ADHOC!$S$4)),MAX(Domein!BD$1:'Domein'!BD1756)+1,"")))</f>
        <v/>
      </c>
      <c r="BE1757" t="str">
        <f t="shared" si="27"/>
        <v/>
      </c>
    </row>
    <row r="1758" spans="45:57" x14ac:dyDescent="0.2">
      <c r="AS1758" s="4" t="s">
        <v>12808</v>
      </c>
      <c r="AT1758" s="4" t="s">
        <v>13139</v>
      </c>
      <c r="AU1758" s="4" t="s">
        <v>456</v>
      </c>
      <c r="AV1758" s="4" t="s">
        <v>702</v>
      </c>
      <c r="AW1758" s="4" t="s">
        <v>701</v>
      </c>
      <c r="AX1758" s="4"/>
      <c r="AY1758" s="4">
        <v>209416</v>
      </c>
      <c r="AZ1758" s="4">
        <v>524992</v>
      </c>
      <c r="BA1758" s="4" t="s">
        <v>22737</v>
      </c>
      <c r="BB1758" s="4" t="s">
        <v>22738</v>
      </c>
      <c r="BC1758" s="4">
        <v>40</v>
      </c>
      <c r="BD1758" t="str">
        <f>IF(AND(ADHOC!$G$15="",ADHOC!$S$4=""),"",IF(ADHOC!$G$15&lt;&gt;"",IF(ADHOC!$G$15=LEFT(Domein!$AS1758,LEN(ADHOC!$G$15)),MAX(Domein!BD$1:'Domein'!BD1757)+1,""),IF(ADHOC!$S$4=LEFT(Domein!$AS1758,LEN(ADHOC!$S$4)),MAX(Domein!BD$1:'Domein'!BD1757)+1,"")))</f>
        <v/>
      </c>
      <c r="BE1758" t="str">
        <f t="shared" si="27"/>
        <v/>
      </c>
    </row>
    <row r="1759" spans="45:57" x14ac:dyDescent="0.2">
      <c r="AS1759" s="4" t="s">
        <v>12809</v>
      </c>
      <c r="AT1759" s="4" t="s">
        <v>13140</v>
      </c>
      <c r="AU1759" s="4" t="s">
        <v>456</v>
      </c>
      <c r="AV1759" s="4" t="s">
        <v>702</v>
      </c>
      <c r="AW1759" s="4" t="s">
        <v>701</v>
      </c>
      <c r="AX1759" s="4"/>
      <c r="AY1759" s="4">
        <v>209467</v>
      </c>
      <c r="AZ1759" s="4">
        <v>525226</v>
      </c>
      <c r="BA1759" s="4" t="s">
        <v>22739</v>
      </c>
      <c r="BB1759" s="4" t="s">
        <v>22740</v>
      </c>
      <c r="BC1759" s="4">
        <v>40</v>
      </c>
      <c r="BD1759" t="str">
        <f>IF(AND(ADHOC!$G$15="",ADHOC!$S$4=""),"",IF(ADHOC!$G$15&lt;&gt;"",IF(ADHOC!$G$15=LEFT(Domein!$AS1759,LEN(ADHOC!$G$15)),MAX(Domein!BD$1:'Domein'!BD1758)+1,""),IF(ADHOC!$S$4=LEFT(Domein!$AS1759,LEN(ADHOC!$S$4)),MAX(Domein!BD$1:'Domein'!BD1758)+1,"")))</f>
        <v/>
      </c>
      <c r="BE1759" t="str">
        <f t="shared" si="27"/>
        <v/>
      </c>
    </row>
    <row r="1760" spans="45:57" x14ac:dyDescent="0.2">
      <c r="AS1760" s="4" t="s">
        <v>12810</v>
      </c>
      <c r="AT1760" s="4" t="s">
        <v>13141</v>
      </c>
      <c r="AU1760" s="4" t="s">
        <v>456</v>
      </c>
      <c r="AV1760" s="4" t="s">
        <v>702</v>
      </c>
      <c r="AW1760" s="4" t="s">
        <v>701</v>
      </c>
      <c r="AX1760" s="4"/>
      <c r="AY1760" s="4">
        <v>209503</v>
      </c>
      <c r="AZ1760" s="4">
        <v>525027</v>
      </c>
      <c r="BA1760" s="4" t="s">
        <v>22741</v>
      </c>
      <c r="BB1760" s="4" t="s">
        <v>22742</v>
      </c>
      <c r="BC1760" s="4">
        <v>40</v>
      </c>
      <c r="BD1760" t="str">
        <f>IF(AND(ADHOC!$G$15="",ADHOC!$S$4=""),"",IF(ADHOC!$G$15&lt;&gt;"",IF(ADHOC!$G$15=LEFT(Domein!$AS1760,LEN(ADHOC!$G$15)),MAX(Domein!BD$1:'Domein'!BD1759)+1,""),IF(ADHOC!$S$4=LEFT(Domein!$AS1760,LEN(ADHOC!$S$4)),MAX(Domein!BD$1:'Domein'!BD1759)+1,"")))</f>
        <v/>
      </c>
      <c r="BE1760" t="str">
        <f t="shared" si="27"/>
        <v/>
      </c>
    </row>
    <row r="1761" spans="45:57" x14ac:dyDescent="0.2">
      <c r="AS1761" s="4" t="s">
        <v>12811</v>
      </c>
      <c r="AT1761" s="4" t="s">
        <v>13142</v>
      </c>
      <c r="AU1761" s="4" t="s">
        <v>456</v>
      </c>
      <c r="AV1761" s="4" t="s">
        <v>702</v>
      </c>
      <c r="AW1761" s="4" t="s">
        <v>701</v>
      </c>
      <c r="AX1761" s="4"/>
      <c r="AY1761" s="4">
        <v>226800</v>
      </c>
      <c r="AZ1761" s="4">
        <v>551003</v>
      </c>
      <c r="BA1761" s="4" t="s">
        <v>22743</v>
      </c>
      <c r="BB1761" s="4" t="s">
        <v>22744</v>
      </c>
      <c r="BC1761" s="4">
        <v>40</v>
      </c>
      <c r="BD1761" t="str">
        <f>IF(AND(ADHOC!$G$15="",ADHOC!$S$4=""),"",IF(ADHOC!$G$15&lt;&gt;"",IF(ADHOC!$G$15=LEFT(Domein!$AS1761,LEN(ADHOC!$G$15)),MAX(Domein!BD$1:'Domein'!BD1760)+1,""),IF(ADHOC!$S$4=LEFT(Domein!$AS1761,LEN(ADHOC!$S$4)),MAX(Domein!BD$1:'Domein'!BD1760)+1,"")))</f>
        <v/>
      </c>
      <c r="BE1761" t="str">
        <f t="shared" si="27"/>
        <v/>
      </c>
    </row>
    <row r="1762" spans="45:57" x14ac:dyDescent="0.2">
      <c r="AS1762" s="4" t="s">
        <v>12812</v>
      </c>
      <c r="AT1762" s="4" t="s">
        <v>13143</v>
      </c>
      <c r="AU1762" s="4" t="s">
        <v>456</v>
      </c>
      <c r="AV1762" s="4" t="s">
        <v>702</v>
      </c>
      <c r="AW1762" s="4" t="s">
        <v>701</v>
      </c>
      <c r="AX1762" s="4"/>
      <c r="AY1762" s="4">
        <v>226780</v>
      </c>
      <c r="AZ1762" s="4">
        <v>550992</v>
      </c>
      <c r="BA1762" s="4" t="s">
        <v>22745</v>
      </c>
      <c r="BB1762" s="4" t="s">
        <v>22746</v>
      </c>
      <c r="BC1762" s="4">
        <v>40</v>
      </c>
      <c r="BD1762" t="str">
        <f>IF(AND(ADHOC!$G$15="",ADHOC!$S$4=""),"",IF(ADHOC!$G$15&lt;&gt;"",IF(ADHOC!$G$15=LEFT(Domein!$AS1762,LEN(ADHOC!$G$15)),MAX(Domein!BD$1:'Domein'!BD1761)+1,""),IF(ADHOC!$S$4=LEFT(Domein!$AS1762,LEN(ADHOC!$S$4)),MAX(Domein!BD$1:'Domein'!BD1761)+1,"")))</f>
        <v/>
      </c>
      <c r="BE1762" t="str">
        <f t="shared" si="27"/>
        <v/>
      </c>
    </row>
    <row r="1763" spans="45:57" x14ac:dyDescent="0.2">
      <c r="AS1763" s="4" t="s">
        <v>12813</v>
      </c>
      <c r="AT1763" s="4" t="s">
        <v>13144</v>
      </c>
      <c r="AU1763" s="4" t="s">
        <v>456</v>
      </c>
      <c r="AV1763" s="4" t="s">
        <v>702</v>
      </c>
      <c r="AW1763" s="4" t="s">
        <v>701</v>
      </c>
      <c r="AX1763" s="4"/>
      <c r="AY1763" s="4">
        <v>193034</v>
      </c>
      <c r="AZ1763" s="4">
        <v>520508</v>
      </c>
      <c r="BA1763" s="4" t="s">
        <v>22747</v>
      </c>
      <c r="BB1763" s="4" t="s">
        <v>22748</v>
      </c>
      <c r="BC1763" s="4">
        <v>40</v>
      </c>
      <c r="BD1763" t="str">
        <f>IF(AND(ADHOC!$G$15="",ADHOC!$S$4=""),"",IF(ADHOC!$G$15&lt;&gt;"",IF(ADHOC!$G$15=LEFT(Domein!$AS1763,LEN(ADHOC!$G$15)),MAX(Domein!BD$1:'Domein'!BD1762)+1,""),IF(ADHOC!$S$4=LEFT(Domein!$AS1763,LEN(ADHOC!$S$4)),MAX(Domein!BD$1:'Domein'!BD1762)+1,"")))</f>
        <v/>
      </c>
      <c r="BE1763" t="str">
        <f t="shared" si="27"/>
        <v/>
      </c>
    </row>
    <row r="1764" spans="45:57" x14ac:dyDescent="0.2">
      <c r="AS1764" s="4" t="s">
        <v>12814</v>
      </c>
      <c r="AT1764" s="4" t="s">
        <v>13145</v>
      </c>
      <c r="AU1764" s="4" t="s">
        <v>456</v>
      </c>
      <c r="AV1764" s="4" t="s">
        <v>702</v>
      </c>
      <c r="AW1764" s="4" t="s">
        <v>701</v>
      </c>
      <c r="AX1764" s="4"/>
      <c r="AY1764" s="4">
        <v>193030</v>
      </c>
      <c r="AZ1764" s="4">
        <v>520506</v>
      </c>
      <c r="BA1764" s="4" t="s">
        <v>22749</v>
      </c>
      <c r="BB1764" s="4" t="s">
        <v>22750</v>
      </c>
      <c r="BC1764" s="4">
        <v>40</v>
      </c>
      <c r="BD1764" t="str">
        <f>IF(AND(ADHOC!$G$15="",ADHOC!$S$4=""),"",IF(ADHOC!$G$15&lt;&gt;"",IF(ADHOC!$G$15=LEFT(Domein!$AS1764,LEN(ADHOC!$G$15)),MAX(Domein!BD$1:'Domein'!BD1763)+1,""),IF(ADHOC!$S$4=LEFT(Domein!$AS1764,LEN(ADHOC!$S$4)),MAX(Domein!BD$1:'Domein'!BD1763)+1,"")))</f>
        <v/>
      </c>
      <c r="BE1764" t="str">
        <f t="shared" si="27"/>
        <v/>
      </c>
    </row>
    <row r="1765" spans="45:57" x14ac:dyDescent="0.2">
      <c r="AS1765" s="4" t="s">
        <v>12815</v>
      </c>
      <c r="AT1765" s="4" t="s">
        <v>13146</v>
      </c>
      <c r="AU1765" s="4" t="s">
        <v>456</v>
      </c>
      <c r="AV1765" s="4" t="s">
        <v>702</v>
      </c>
      <c r="AW1765" s="4" t="s">
        <v>701</v>
      </c>
      <c r="AX1765" s="4"/>
      <c r="AY1765" s="4">
        <v>203035</v>
      </c>
      <c r="AZ1765" s="4">
        <v>533305</v>
      </c>
      <c r="BA1765" s="4" t="s">
        <v>22751</v>
      </c>
      <c r="BB1765" s="4" t="s">
        <v>22752</v>
      </c>
      <c r="BC1765" s="4">
        <v>40</v>
      </c>
      <c r="BD1765" t="str">
        <f>IF(AND(ADHOC!$G$15="",ADHOC!$S$4=""),"",IF(ADHOC!$G$15&lt;&gt;"",IF(ADHOC!$G$15=LEFT(Domein!$AS1765,LEN(ADHOC!$G$15)),MAX(Domein!BD$1:'Domein'!BD1764)+1,""),IF(ADHOC!$S$4=LEFT(Domein!$AS1765,LEN(ADHOC!$S$4)),MAX(Domein!BD$1:'Domein'!BD1764)+1,"")))</f>
        <v/>
      </c>
      <c r="BE1765" t="str">
        <f t="shared" si="27"/>
        <v/>
      </c>
    </row>
    <row r="1766" spans="45:57" x14ac:dyDescent="0.2">
      <c r="AS1766" s="4" t="s">
        <v>12816</v>
      </c>
      <c r="AT1766" s="4" t="s">
        <v>13147</v>
      </c>
      <c r="AU1766" s="4" t="s">
        <v>456</v>
      </c>
      <c r="AV1766" s="4" t="s">
        <v>702</v>
      </c>
      <c r="AW1766" s="4" t="s">
        <v>701</v>
      </c>
      <c r="AX1766" s="4"/>
      <c r="AY1766" s="4">
        <v>203135</v>
      </c>
      <c r="AZ1766" s="4">
        <v>533361</v>
      </c>
      <c r="BA1766" s="4" t="s">
        <v>22753</v>
      </c>
      <c r="BB1766" s="4" t="s">
        <v>22754</v>
      </c>
      <c r="BC1766" s="4">
        <v>40</v>
      </c>
      <c r="BD1766" t="str">
        <f>IF(AND(ADHOC!$G$15="",ADHOC!$S$4=""),"",IF(ADHOC!$G$15&lt;&gt;"",IF(ADHOC!$G$15=LEFT(Domein!$AS1766,LEN(ADHOC!$G$15)),MAX(Domein!BD$1:'Domein'!BD1765)+1,""),IF(ADHOC!$S$4=LEFT(Domein!$AS1766,LEN(ADHOC!$S$4)),MAX(Domein!BD$1:'Domein'!BD1765)+1,"")))</f>
        <v/>
      </c>
      <c r="BE1766" t="str">
        <f t="shared" si="27"/>
        <v/>
      </c>
    </row>
    <row r="1767" spans="45:57" x14ac:dyDescent="0.2">
      <c r="AS1767" s="4" t="s">
        <v>12817</v>
      </c>
      <c r="AT1767" s="4" t="s">
        <v>13148</v>
      </c>
      <c r="AU1767" s="4" t="s">
        <v>456</v>
      </c>
      <c r="AV1767" s="4" t="s">
        <v>702</v>
      </c>
      <c r="AW1767" s="4" t="s">
        <v>701</v>
      </c>
      <c r="AX1767" s="4"/>
      <c r="AY1767" s="4">
        <v>212725</v>
      </c>
      <c r="AZ1767" s="4">
        <v>502819</v>
      </c>
      <c r="BA1767" s="4" t="s">
        <v>22755</v>
      </c>
      <c r="BB1767" s="4" t="s">
        <v>22756</v>
      </c>
      <c r="BC1767" s="4">
        <v>40</v>
      </c>
      <c r="BD1767" t="str">
        <f>IF(AND(ADHOC!$G$15="",ADHOC!$S$4=""),"",IF(ADHOC!$G$15&lt;&gt;"",IF(ADHOC!$G$15=LEFT(Domein!$AS1767,LEN(ADHOC!$G$15)),MAX(Domein!BD$1:'Domein'!BD1766)+1,""),IF(ADHOC!$S$4=LEFT(Domein!$AS1767,LEN(ADHOC!$S$4)),MAX(Domein!BD$1:'Domein'!BD1766)+1,"")))</f>
        <v/>
      </c>
      <c r="BE1767" t="str">
        <f t="shared" si="27"/>
        <v/>
      </c>
    </row>
    <row r="1768" spans="45:57" x14ac:dyDescent="0.2">
      <c r="AS1768" s="4" t="s">
        <v>12818</v>
      </c>
      <c r="AT1768" s="4" t="s">
        <v>13149</v>
      </c>
      <c r="AU1768" s="4" t="s">
        <v>456</v>
      </c>
      <c r="AV1768" s="4" t="s">
        <v>702</v>
      </c>
      <c r="AW1768" s="4" t="s">
        <v>701</v>
      </c>
      <c r="AX1768" s="4"/>
      <c r="AY1768" s="4">
        <v>212732</v>
      </c>
      <c r="AZ1768" s="4">
        <v>502819</v>
      </c>
      <c r="BA1768" s="4" t="s">
        <v>22755</v>
      </c>
      <c r="BB1768" s="4" t="s">
        <v>22757</v>
      </c>
      <c r="BC1768" s="4">
        <v>40</v>
      </c>
      <c r="BD1768" t="str">
        <f>IF(AND(ADHOC!$G$15="",ADHOC!$S$4=""),"",IF(ADHOC!$G$15&lt;&gt;"",IF(ADHOC!$G$15=LEFT(Domein!$AS1768,LEN(ADHOC!$G$15)),MAX(Domein!BD$1:'Domein'!BD1767)+1,""),IF(ADHOC!$S$4=LEFT(Domein!$AS1768,LEN(ADHOC!$S$4)),MAX(Domein!BD$1:'Domein'!BD1767)+1,"")))</f>
        <v/>
      </c>
      <c r="BE1768" t="str">
        <f t="shared" si="27"/>
        <v/>
      </c>
    </row>
    <row r="1769" spans="45:57" x14ac:dyDescent="0.2">
      <c r="AS1769" s="4" t="s">
        <v>7740</v>
      </c>
      <c r="AT1769" s="4" t="s">
        <v>7741</v>
      </c>
      <c r="AU1769" s="4" t="s">
        <v>456</v>
      </c>
      <c r="AV1769" s="4" t="s">
        <v>702</v>
      </c>
      <c r="AW1769" s="4" t="s">
        <v>724</v>
      </c>
      <c r="AX1769" s="4"/>
      <c r="AY1769" s="4"/>
      <c r="AZ1769" s="4"/>
      <c r="BA1769" s="4"/>
      <c r="BB1769" s="4"/>
      <c r="BC1769" s="4">
        <v>40</v>
      </c>
      <c r="BD1769" t="str">
        <f>IF(AND(ADHOC!$G$15="",ADHOC!$S$4=""),"",IF(ADHOC!$G$15&lt;&gt;"",IF(ADHOC!$G$15=LEFT(Domein!$AS1769,LEN(ADHOC!$G$15)),MAX(Domein!BD$1:'Domein'!BD1768)+1,""),IF(ADHOC!$S$4=LEFT(Domein!$AS1769,LEN(ADHOC!$S$4)),MAX(Domein!BD$1:'Domein'!BD1768)+1,"")))</f>
        <v/>
      </c>
      <c r="BE1769" t="str">
        <f t="shared" si="27"/>
        <v/>
      </c>
    </row>
    <row r="1770" spans="45:57" x14ac:dyDescent="0.2">
      <c r="AS1770" s="4" t="s">
        <v>12819</v>
      </c>
      <c r="AT1770" s="4" t="s">
        <v>13150</v>
      </c>
      <c r="AU1770" s="4" t="s">
        <v>456</v>
      </c>
      <c r="AV1770" s="4" t="s">
        <v>702</v>
      </c>
      <c r="AW1770" s="4" t="s">
        <v>701</v>
      </c>
      <c r="AX1770" s="4"/>
      <c r="AY1770" s="4">
        <v>208542</v>
      </c>
      <c r="AZ1770" s="4">
        <v>505007</v>
      </c>
      <c r="BA1770" s="4" t="s">
        <v>22758</v>
      </c>
      <c r="BB1770" s="4" t="s">
        <v>22759</v>
      </c>
      <c r="BC1770" s="4">
        <v>40</v>
      </c>
      <c r="BD1770" t="str">
        <f>IF(AND(ADHOC!$G$15="",ADHOC!$S$4=""),"",IF(ADHOC!$G$15&lt;&gt;"",IF(ADHOC!$G$15=LEFT(Domein!$AS1770,LEN(ADHOC!$G$15)),MAX(Domein!BD$1:'Domein'!BD1769)+1,""),IF(ADHOC!$S$4=LEFT(Domein!$AS1770,LEN(ADHOC!$S$4)),MAX(Domein!BD$1:'Domein'!BD1769)+1,"")))</f>
        <v/>
      </c>
      <c r="BE1770" t="str">
        <f t="shared" si="27"/>
        <v/>
      </c>
    </row>
    <row r="1771" spans="45:57" x14ac:dyDescent="0.2">
      <c r="AS1771" s="4" t="s">
        <v>12820</v>
      </c>
      <c r="AT1771" s="4" t="s">
        <v>13151</v>
      </c>
      <c r="AU1771" s="4" t="s">
        <v>456</v>
      </c>
      <c r="AV1771" s="4" t="s">
        <v>702</v>
      </c>
      <c r="AW1771" s="4" t="s">
        <v>701</v>
      </c>
      <c r="AX1771" s="4"/>
      <c r="AY1771" s="4">
        <v>208600</v>
      </c>
      <c r="AZ1771" s="4">
        <v>505053</v>
      </c>
      <c r="BA1771" s="4" t="s">
        <v>22760</v>
      </c>
      <c r="BB1771" s="4" t="s">
        <v>22761</v>
      </c>
      <c r="BC1771" s="4">
        <v>40</v>
      </c>
      <c r="BD1771" t="str">
        <f>IF(AND(ADHOC!$G$15="",ADHOC!$S$4=""),"",IF(ADHOC!$G$15&lt;&gt;"",IF(ADHOC!$G$15=LEFT(Domein!$AS1771,LEN(ADHOC!$G$15)),MAX(Domein!BD$1:'Domein'!BD1770)+1,""),IF(ADHOC!$S$4=LEFT(Domein!$AS1771,LEN(ADHOC!$S$4)),MAX(Domein!BD$1:'Domein'!BD1770)+1,"")))</f>
        <v/>
      </c>
      <c r="BE1771" t="str">
        <f t="shared" si="27"/>
        <v/>
      </c>
    </row>
    <row r="1772" spans="45:57" x14ac:dyDescent="0.2">
      <c r="AS1772" s="4" t="s">
        <v>32274</v>
      </c>
      <c r="AT1772" s="4" t="s">
        <v>32275</v>
      </c>
      <c r="AU1772" s="4" t="s">
        <v>456</v>
      </c>
      <c r="AV1772" s="4" t="s">
        <v>702</v>
      </c>
      <c r="AW1772" s="4" t="s">
        <v>701</v>
      </c>
      <c r="AX1772" s="4"/>
      <c r="AY1772" s="4">
        <v>208600</v>
      </c>
      <c r="AZ1772" s="4">
        <v>505053</v>
      </c>
      <c r="BA1772" s="4" t="s">
        <v>22760</v>
      </c>
      <c r="BB1772" s="4" t="s">
        <v>22761</v>
      </c>
      <c r="BC1772" s="4">
        <v>40</v>
      </c>
      <c r="BD1772" t="str">
        <f>IF(AND(ADHOC!$G$15="",ADHOC!$S$4=""),"",IF(ADHOC!$G$15&lt;&gt;"",IF(ADHOC!$G$15=LEFT(Domein!$AS1772,LEN(ADHOC!$G$15)),MAX(Domein!BD$1:'Domein'!BD1771)+1,""),IF(ADHOC!$S$4=LEFT(Domein!$AS1772,LEN(ADHOC!$S$4)),MAX(Domein!BD$1:'Domein'!BD1771)+1,"")))</f>
        <v/>
      </c>
      <c r="BE1772" t="str">
        <f t="shared" si="27"/>
        <v/>
      </c>
    </row>
    <row r="1773" spans="45:57" x14ac:dyDescent="0.2">
      <c r="AS1773" s="4" t="s">
        <v>12821</v>
      </c>
      <c r="AT1773" s="4" t="s">
        <v>13152</v>
      </c>
      <c r="AU1773" s="4" t="s">
        <v>456</v>
      </c>
      <c r="AV1773" s="4" t="s">
        <v>702</v>
      </c>
      <c r="AW1773" s="4" t="s">
        <v>701</v>
      </c>
      <c r="AX1773" s="4"/>
      <c r="AY1773" s="4">
        <v>188176</v>
      </c>
      <c r="AZ1773" s="4">
        <v>510041</v>
      </c>
      <c r="BA1773" s="4" t="s">
        <v>22762</v>
      </c>
      <c r="BB1773" s="4" t="s">
        <v>22763</v>
      </c>
      <c r="BC1773" s="4">
        <v>40</v>
      </c>
      <c r="BD1773" t="str">
        <f>IF(AND(ADHOC!$G$15="",ADHOC!$S$4=""),"",IF(ADHOC!$G$15&lt;&gt;"",IF(ADHOC!$G$15=LEFT(Domein!$AS1773,LEN(ADHOC!$G$15)),MAX(Domein!BD$1:'Domein'!BD1772)+1,""),IF(ADHOC!$S$4=LEFT(Domein!$AS1773,LEN(ADHOC!$S$4)),MAX(Domein!BD$1:'Domein'!BD1772)+1,"")))</f>
        <v/>
      </c>
      <c r="BE1773" t="str">
        <f t="shared" si="27"/>
        <v/>
      </c>
    </row>
    <row r="1774" spans="45:57" x14ac:dyDescent="0.2">
      <c r="AS1774" s="4" t="s">
        <v>12822</v>
      </c>
      <c r="AT1774" s="4" t="s">
        <v>13153</v>
      </c>
      <c r="AU1774" s="4" t="s">
        <v>456</v>
      </c>
      <c r="AV1774" s="4" t="s">
        <v>702</v>
      </c>
      <c r="AW1774" s="4" t="s">
        <v>701</v>
      </c>
      <c r="AX1774" s="4"/>
      <c r="AY1774" s="4">
        <v>188139</v>
      </c>
      <c r="AZ1774" s="4">
        <v>509956</v>
      </c>
      <c r="BA1774" s="4" t="s">
        <v>22764</v>
      </c>
      <c r="BB1774" s="4" t="s">
        <v>22765</v>
      </c>
      <c r="BC1774" s="4">
        <v>40</v>
      </c>
      <c r="BD1774" t="str">
        <f>IF(AND(ADHOC!$G$15="",ADHOC!$S$4=""),"",IF(ADHOC!$G$15&lt;&gt;"",IF(ADHOC!$G$15=LEFT(Domein!$AS1774,LEN(ADHOC!$G$15)),MAX(Domein!BD$1:'Domein'!BD1773)+1,""),IF(ADHOC!$S$4=LEFT(Domein!$AS1774,LEN(ADHOC!$S$4)),MAX(Domein!BD$1:'Domein'!BD1773)+1,"")))</f>
        <v/>
      </c>
      <c r="BE1774" t="str">
        <f t="shared" si="27"/>
        <v/>
      </c>
    </row>
    <row r="1775" spans="45:57" x14ac:dyDescent="0.2">
      <c r="AS1775" s="4" t="s">
        <v>12823</v>
      </c>
      <c r="AT1775" s="4" t="s">
        <v>13154</v>
      </c>
      <c r="AU1775" s="4" t="s">
        <v>456</v>
      </c>
      <c r="AV1775" s="4" t="s">
        <v>702</v>
      </c>
      <c r="AW1775" s="4" t="s">
        <v>701</v>
      </c>
      <c r="AX1775" s="4"/>
      <c r="AY1775" s="4">
        <v>188136</v>
      </c>
      <c r="AZ1775" s="4">
        <v>509957</v>
      </c>
      <c r="BA1775" s="4" t="s">
        <v>22766</v>
      </c>
      <c r="BB1775" s="4" t="s">
        <v>22767</v>
      </c>
      <c r="BC1775" s="4">
        <v>40</v>
      </c>
      <c r="BD1775" t="str">
        <f>IF(AND(ADHOC!$G$15="",ADHOC!$S$4=""),"",IF(ADHOC!$G$15&lt;&gt;"",IF(ADHOC!$G$15=LEFT(Domein!$AS1775,LEN(ADHOC!$G$15)),MAX(Domein!BD$1:'Domein'!BD1774)+1,""),IF(ADHOC!$S$4=LEFT(Domein!$AS1775,LEN(ADHOC!$S$4)),MAX(Domein!BD$1:'Domein'!BD1774)+1,"")))</f>
        <v/>
      </c>
      <c r="BE1775" t="str">
        <f t="shared" si="27"/>
        <v/>
      </c>
    </row>
    <row r="1776" spans="45:57" x14ac:dyDescent="0.2">
      <c r="AS1776" s="4" t="s">
        <v>11961</v>
      </c>
      <c r="AT1776" s="4" t="s">
        <v>11962</v>
      </c>
      <c r="AU1776" s="4" t="s">
        <v>456</v>
      </c>
      <c r="AV1776" s="4" t="s">
        <v>703</v>
      </c>
      <c r="AW1776" s="4" t="s">
        <v>701</v>
      </c>
      <c r="AX1776" s="4"/>
      <c r="AY1776" s="4">
        <v>199983</v>
      </c>
      <c r="AZ1776" s="4">
        <v>502538</v>
      </c>
      <c r="BA1776" s="4" t="s">
        <v>22768</v>
      </c>
      <c r="BB1776" s="4" t="s">
        <v>22769</v>
      </c>
      <c r="BC1776" s="4">
        <v>40</v>
      </c>
      <c r="BD1776" t="str">
        <f>IF(AND(ADHOC!$G$15="",ADHOC!$S$4=""),"",IF(ADHOC!$G$15&lt;&gt;"",IF(ADHOC!$G$15=LEFT(Domein!$AS1776,LEN(ADHOC!$G$15)),MAX(Domein!BD$1:'Domein'!BD1775)+1,""),IF(ADHOC!$S$4=LEFT(Domein!$AS1776,LEN(ADHOC!$S$4)),MAX(Domein!BD$1:'Domein'!BD1775)+1,"")))</f>
        <v/>
      </c>
      <c r="BE1776" t="str">
        <f t="shared" si="27"/>
        <v/>
      </c>
    </row>
    <row r="1777" spans="45:57" x14ac:dyDescent="0.2">
      <c r="AS1777" s="4" t="s">
        <v>12824</v>
      </c>
      <c r="AT1777" s="4" t="s">
        <v>13155</v>
      </c>
      <c r="AU1777" s="4" t="s">
        <v>456</v>
      </c>
      <c r="AV1777" s="4" t="s">
        <v>702</v>
      </c>
      <c r="AW1777" s="4" t="s">
        <v>701</v>
      </c>
      <c r="AX1777" s="4"/>
      <c r="AY1777" s="4">
        <v>199845</v>
      </c>
      <c r="AZ1777" s="4">
        <v>502487</v>
      </c>
      <c r="BA1777" s="4" t="s">
        <v>22770</v>
      </c>
      <c r="BB1777" s="4" t="s">
        <v>22771</v>
      </c>
      <c r="BC1777" s="4">
        <v>40</v>
      </c>
      <c r="BD1777" t="str">
        <f>IF(AND(ADHOC!$G$15="",ADHOC!$S$4=""),"",IF(ADHOC!$G$15&lt;&gt;"",IF(ADHOC!$G$15=LEFT(Domein!$AS1777,LEN(ADHOC!$G$15)),MAX(Domein!BD$1:'Domein'!BD1776)+1,""),IF(ADHOC!$S$4=LEFT(Domein!$AS1777,LEN(ADHOC!$S$4)),MAX(Domein!BD$1:'Domein'!BD1776)+1,"")))</f>
        <v/>
      </c>
      <c r="BE1777" t="str">
        <f t="shared" si="27"/>
        <v/>
      </c>
    </row>
    <row r="1778" spans="45:57" x14ac:dyDescent="0.2">
      <c r="AS1778" s="4" t="s">
        <v>12825</v>
      </c>
      <c r="AT1778" s="4" t="s">
        <v>13156</v>
      </c>
      <c r="AU1778" s="4" t="s">
        <v>456</v>
      </c>
      <c r="AV1778" s="4" t="s">
        <v>702</v>
      </c>
      <c r="AW1778" s="4" t="s">
        <v>701</v>
      </c>
      <c r="AX1778" s="4"/>
      <c r="AY1778" s="4">
        <v>200088</v>
      </c>
      <c r="AZ1778" s="4">
        <v>502597</v>
      </c>
      <c r="BA1778" s="4" t="s">
        <v>22772</v>
      </c>
      <c r="BB1778" s="4" t="s">
        <v>22773</v>
      </c>
      <c r="BC1778" s="4">
        <v>40</v>
      </c>
      <c r="BD1778" t="str">
        <f>IF(AND(ADHOC!$G$15="",ADHOC!$S$4=""),"",IF(ADHOC!$G$15&lt;&gt;"",IF(ADHOC!$G$15=LEFT(Domein!$AS1778,LEN(ADHOC!$G$15)),MAX(Domein!BD$1:'Domein'!BD1777)+1,""),IF(ADHOC!$S$4=LEFT(Domein!$AS1778,LEN(ADHOC!$S$4)),MAX(Domein!BD$1:'Domein'!BD1777)+1,"")))</f>
        <v/>
      </c>
      <c r="BE1778" t="str">
        <f t="shared" si="27"/>
        <v/>
      </c>
    </row>
    <row r="1779" spans="45:57" x14ac:dyDescent="0.2">
      <c r="AS1779" s="4" t="s">
        <v>12826</v>
      </c>
      <c r="AT1779" s="4" t="s">
        <v>13157</v>
      </c>
      <c r="AU1779" s="4" t="s">
        <v>456</v>
      </c>
      <c r="AV1779" s="4" t="s">
        <v>702</v>
      </c>
      <c r="AW1779" s="4" t="s">
        <v>701</v>
      </c>
      <c r="AX1779" s="4"/>
      <c r="AY1779" s="4">
        <v>200020</v>
      </c>
      <c r="AZ1779" s="4">
        <v>502613</v>
      </c>
      <c r="BA1779" s="4" t="s">
        <v>22774</v>
      </c>
      <c r="BB1779" s="4" t="s">
        <v>22775</v>
      </c>
      <c r="BC1779" s="4">
        <v>40</v>
      </c>
      <c r="BD1779" t="str">
        <f>IF(AND(ADHOC!$G$15="",ADHOC!$S$4=""),"",IF(ADHOC!$G$15&lt;&gt;"",IF(ADHOC!$G$15=LEFT(Domein!$AS1779,LEN(ADHOC!$G$15)),MAX(Domein!BD$1:'Domein'!BD1778)+1,""),IF(ADHOC!$S$4=LEFT(Domein!$AS1779,LEN(ADHOC!$S$4)),MAX(Domein!BD$1:'Domein'!BD1778)+1,"")))</f>
        <v/>
      </c>
      <c r="BE1779" t="str">
        <f t="shared" si="27"/>
        <v/>
      </c>
    </row>
    <row r="1780" spans="45:57" x14ac:dyDescent="0.2">
      <c r="AS1780" s="4" t="s">
        <v>12827</v>
      </c>
      <c r="AT1780" s="4" t="s">
        <v>13158</v>
      </c>
      <c r="AU1780" s="4" t="s">
        <v>456</v>
      </c>
      <c r="AV1780" s="4" t="s">
        <v>702</v>
      </c>
      <c r="AW1780" s="4" t="s">
        <v>701</v>
      </c>
      <c r="AX1780" s="4"/>
      <c r="AY1780" s="4">
        <v>200726</v>
      </c>
      <c r="AZ1780" s="4">
        <v>513263</v>
      </c>
      <c r="BA1780" s="4" t="s">
        <v>22776</v>
      </c>
      <c r="BB1780" s="4" t="s">
        <v>22777</v>
      </c>
      <c r="BC1780" s="4">
        <v>40</v>
      </c>
      <c r="BD1780" t="str">
        <f>IF(AND(ADHOC!$G$15="",ADHOC!$S$4=""),"",IF(ADHOC!$G$15&lt;&gt;"",IF(ADHOC!$G$15=LEFT(Domein!$AS1780,LEN(ADHOC!$G$15)),MAX(Domein!BD$1:'Domein'!BD1779)+1,""),IF(ADHOC!$S$4=LEFT(Domein!$AS1780,LEN(ADHOC!$S$4)),MAX(Domein!BD$1:'Domein'!BD1779)+1,"")))</f>
        <v/>
      </c>
      <c r="BE1780" t="str">
        <f t="shared" si="27"/>
        <v/>
      </c>
    </row>
    <row r="1781" spans="45:57" x14ac:dyDescent="0.2">
      <c r="AS1781" s="4" t="s">
        <v>12828</v>
      </c>
      <c r="AT1781" s="4" t="s">
        <v>13159</v>
      </c>
      <c r="AU1781" s="4" t="s">
        <v>456</v>
      </c>
      <c r="AV1781" s="4" t="s">
        <v>702</v>
      </c>
      <c r="AW1781" s="4" t="s">
        <v>701</v>
      </c>
      <c r="AX1781" s="4"/>
      <c r="AY1781" s="4">
        <v>200766</v>
      </c>
      <c r="AZ1781" s="4">
        <v>513286</v>
      </c>
      <c r="BA1781" s="4" t="s">
        <v>22778</v>
      </c>
      <c r="BB1781" s="4" t="s">
        <v>22779</v>
      </c>
      <c r="BC1781" s="4">
        <v>40</v>
      </c>
      <c r="BD1781" t="str">
        <f>IF(AND(ADHOC!$G$15="",ADHOC!$S$4=""),"",IF(ADHOC!$G$15&lt;&gt;"",IF(ADHOC!$G$15=LEFT(Domein!$AS1781,LEN(ADHOC!$G$15)),MAX(Domein!BD$1:'Domein'!BD1780)+1,""),IF(ADHOC!$S$4=LEFT(Domein!$AS1781,LEN(ADHOC!$S$4)),MAX(Domein!BD$1:'Domein'!BD1780)+1,"")))</f>
        <v/>
      </c>
      <c r="BE1781" t="str">
        <f t="shared" si="27"/>
        <v/>
      </c>
    </row>
    <row r="1782" spans="45:57" x14ac:dyDescent="0.2">
      <c r="AS1782" s="4" t="s">
        <v>12829</v>
      </c>
      <c r="AT1782" s="4" t="s">
        <v>13160</v>
      </c>
      <c r="AU1782" s="4" t="s">
        <v>456</v>
      </c>
      <c r="AV1782" s="4" t="s">
        <v>702</v>
      </c>
      <c r="AW1782" s="4" t="s">
        <v>701</v>
      </c>
      <c r="AX1782" s="4"/>
      <c r="AY1782" s="4">
        <v>205575</v>
      </c>
      <c r="AZ1782" s="4">
        <v>476029</v>
      </c>
      <c r="BA1782" s="4" t="s">
        <v>22780</v>
      </c>
      <c r="BB1782" s="4" t="s">
        <v>22781</v>
      </c>
      <c r="BC1782" s="4">
        <v>40</v>
      </c>
      <c r="BD1782" t="str">
        <f>IF(AND(ADHOC!$G$15="",ADHOC!$S$4=""),"",IF(ADHOC!$G$15&lt;&gt;"",IF(ADHOC!$G$15=LEFT(Domein!$AS1782,LEN(ADHOC!$G$15)),MAX(Domein!BD$1:'Domein'!BD1781)+1,""),IF(ADHOC!$S$4=LEFT(Domein!$AS1782,LEN(ADHOC!$S$4)),MAX(Domein!BD$1:'Domein'!BD1781)+1,"")))</f>
        <v/>
      </c>
      <c r="BE1782" t="str">
        <f t="shared" si="27"/>
        <v/>
      </c>
    </row>
    <row r="1783" spans="45:57" x14ac:dyDescent="0.2">
      <c r="AS1783" s="4" t="s">
        <v>12830</v>
      </c>
      <c r="AT1783" s="4" t="s">
        <v>13161</v>
      </c>
      <c r="AU1783" s="4" t="s">
        <v>456</v>
      </c>
      <c r="AV1783" s="4" t="s">
        <v>702</v>
      </c>
      <c r="AW1783" s="4" t="s">
        <v>701</v>
      </c>
      <c r="AX1783" s="4"/>
      <c r="AY1783" s="4">
        <v>205482</v>
      </c>
      <c r="AZ1783" s="4">
        <v>476251</v>
      </c>
      <c r="BA1783" s="4" t="s">
        <v>22782</v>
      </c>
      <c r="BB1783" s="4" t="s">
        <v>22783</v>
      </c>
      <c r="BC1783" s="4">
        <v>40</v>
      </c>
      <c r="BD1783" t="str">
        <f>IF(AND(ADHOC!$G$15="",ADHOC!$S$4=""),"",IF(ADHOC!$G$15&lt;&gt;"",IF(ADHOC!$G$15=LEFT(Domein!$AS1783,LEN(ADHOC!$G$15)),MAX(Domein!BD$1:'Domein'!BD1782)+1,""),IF(ADHOC!$S$4=LEFT(Domein!$AS1783,LEN(ADHOC!$S$4)),MAX(Domein!BD$1:'Domein'!BD1782)+1,"")))</f>
        <v/>
      </c>
      <c r="BE1783" t="str">
        <f t="shared" si="27"/>
        <v/>
      </c>
    </row>
    <row r="1784" spans="45:57" x14ac:dyDescent="0.2">
      <c r="AS1784" s="4" t="s">
        <v>12831</v>
      </c>
      <c r="AT1784" s="4" t="s">
        <v>13162</v>
      </c>
      <c r="AU1784" s="4" t="s">
        <v>456</v>
      </c>
      <c r="AV1784" s="4" t="s">
        <v>702</v>
      </c>
      <c r="AW1784" s="4" t="s">
        <v>701</v>
      </c>
      <c r="AX1784" s="4"/>
      <c r="AY1784" s="4">
        <v>205631</v>
      </c>
      <c r="AZ1784" s="4">
        <v>476088</v>
      </c>
      <c r="BA1784" s="4" t="s">
        <v>22784</v>
      </c>
      <c r="BB1784" s="4" t="s">
        <v>22785</v>
      </c>
      <c r="BC1784" s="4">
        <v>40</v>
      </c>
      <c r="BD1784" t="str">
        <f>IF(AND(ADHOC!$G$15="",ADHOC!$S$4=""),"",IF(ADHOC!$G$15&lt;&gt;"",IF(ADHOC!$G$15=LEFT(Domein!$AS1784,LEN(ADHOC!$G$15)),MAX(Domein!BD$1:'Domein'!BD1783)+1,""),IF(ADHOC!$S$4=LEFT(Domein!$AS1784,LEN(ADHOC!$S$4)),MAX(Domein!BD$1:'Domein'!BD1783)+1,"")))</f>
        <v/>
      </c>
      <c r="BE1784" t="str">
        <f t="shared" si="27"/>
        <v/>
      </c>
    </row>
    <row r="1785" spans="45:57" x14ac:dyDescent="0.2">
      <c r="AS1785" s="4" t="s">
        <v>12832</v>
      </c>
      <c r="AT1785" s="4" t="s">
        <v>13163</v>
      </c>
      <c r="AU1785" s="4" t="s">
        <v>456</v>
      </c>
      <c r="AV1785" s="4" t="s">
        <v>702</v>
      </c>
      <c r="AW1785" s="4" t="s">
        <v>701</v>
      </c>
      <c r="AX1785" s="4"/>
      <c r="AY1785" s="4">
        <v>205609</v>
      </c>
      <c r="AZ1785" s="4">
        <v>476065</v>
      </c>
      <c r="BA1785" s="4" t="s">
        <v>22786</v>
      </c>
      <c r="BB1785" s="4" t="s">
        <v>22787</v>
      </c>
      <c r="BC1785" s="4">
        <v>40</v>
      </c>
      <c r="BD1785" t="str">
        <f>IF(AND(ADHOC!$G$15="",ADHOC!$S$4=""),"",IF(ADHOC!$G$15&lt;&gt;"",IF(ADHOC!$G$15=LEFT(Domein!$AS1785,LEN(ADHOC!$G$15)),MAX(Domein!BD$1:'Domein'!BD1784)+1,""),IF(ADHOC!$S$4=LEFT(Domein!$AS1785,LEN(ADHOC!$S$4)),MAX(Domein!BD$1:'Domein'!BD1784)+1,"")))</f>
        <v/>
      </c>
      <c r="BE1785" t="str">
        <f t="shared" si="27"/>
        <v/>
      </c>
    </row>
    <row r="1786" spans="45:57" x14ac:dyDescent="0.2">
      <c r="AS1786" s="4" t="s">
        <v>12833</v>
      </c>
      <c r="AT1786" s="4" t="s">
        <v>13164</v>
      </c>
      <c r="AU1786" s="4" t="s">
        <v>456</v>
      </c>
      <c r="AV1786" s="4" t="s">
        <v>702</v>
      </c>
      <c r="AW1786" s="4" t="s">
        <v>701</v>
      </c>
      <c r="AX1786" s="4"/>
      <c r="AY1786" s="4">
        <v>205591</v>
      </c>
      <c r="AZ1786" s="4">
        <v>476132</v>
      </c>
      <c r="BA1786" s="4" t="s">
        <v>22788</v>
      </c>
      <c r="BB1786" s="4" t="s">
        <v>22789</v>
      </c>
      <c r="BC1786" s="4">
        <v>40</v>
      </c>
      <c r="BD1786" t="str">
        <f>IF(AND(ADHOC!$G$15="",ADHOC!$S$4=""),"",IF(ADHOC!$G$15&lt;&gt;"",IF(ADHOC!$G$15=LEFT(Domein!$AS1786,LEN(ADHOC!$G$15)),MAX(Domein!BD$1:'Domein'!BD1785)+1,""),IF(ADHOC!$S$4=LEFT(Domein!$AS1786,LEN(ADHOC!$S$4)),MAX(Domein!BD$1:'Domein'!BD1785)+1,"")))</f>
        <v/>
      </c>
      <c r="BE1786" t="str">
        <f t="shared" si="27"/>
        <v/>
      </c>
    </row>
    <row r="1787" spans="45:57" x14ac:dyDescent="0.2">
      <c r="AS1787" s="4" t="s">
        <v>12834</v>
      </c>
      <c r="AT1787" s="4" t="s">
        <v>13165</v>
      </c>
      <c r="AU1787" s="4" t="s">
        <v>456</v>
      </c>
      <c r="AV1787" s="4" t="s">
        <v>702</v>
      </c>
      <c r="AW1787" s="4" t="s">
        <v>701</v>
      </c>
      <c r="AX1787" s="4"/>
      <c r="AY1787" s="4">
        <v>210374</v>
      </c>
      <c r="AZ1787" s="4">
        <v>495091</v>
      </c>
      <c r="BA1787" s="4" t="s">
        <v>22790</v>
      </c>
      <c r="BB1787" s="4" t="s">
        <v>22791</v>
      </c>
      <c r="BC1787" s="4">
        <v>40</v>
      </c>
      <c r="BD1787" t="str">
        <f>IF(AND(ADHOC!$G$15="",ADHOC!$S$4=""),"",IF(ADHOC!$G$15&lt;&gt;"",IF(ADHOC!$G$15=LEFT(Domein!$AS1787,LEN(ADHOC!$G$15)),MAX(Domein!BD$1:'Domein'!BD1786)+1,""),IF(ADHOC!$S$4=LEFT(Domein!$AS1787,LEN(ADHOC!$S$4)),MAX(Domein!BD$1:'Domein'!BD1786)+1,"")))</f>
        <v/>
      </c>
      <c r="BE1787" t="str">
        <f t="shared" si="27"/>
        <v/>
      </c>
    </row>
    <row r="1788" spans="45:57" x14ac:dyDescent="0.2">
      <c r="AS1788" s="4" t="s">
        <v>12835</v>
      </c>
      <c r="AT1788" s="4" t="s">
        <v>13166</v>
      </c>
      <c r="AU1788" s="4" t="s">
        <v>456</v>
      </c>
      <c r="AV1788" s="4" t="s">
        <v>702</v>
      </c>
      <c r="AW1788" s="4" t="s">
        <v>701</v>
      </c>
      <c r="AX1788" s="4"/>
      <c r="AY1788" s="4">
        <v>210380</v>
      </c>
      <c r="AZ1788" s="4">
        <v>495158</v>
      </c>
      <c r="BA1788" s="4" t="s">
        <v>22792</v>
      </c>
      <c r="BB1788" s="4" t="s">
        <v>22793</v>
      </c>
      <c r="BC1788" s="4">
        <v>40</v>
      </c>
      <c r="BD1788" t="str">
        <f>IF(AND(ADHOC!$G$15="",ADHOC!$S$4=""),"",IF(ADHOC!$G$15&lt;&gt;"",IF(ADHOC!$G$15=LEFT(Domein!$AS1788,LEN(ADHOC!$G$15)),MAX(Domein!BD$1:'Domein'!BD1787)+1,""),IF(ADHOC!$S$4=LEFT(Domein!$AS1788,LEN(ADHOC!$S$4)),MAX(Domein!BD$1:'Domein'!BD1787)+1,"")))</f>
        <v/>
      </c>
      <c r="BE1788" t="str">
        <f t="shared" si="27"/>
        <v/>
      </c>
    </row>
    <row r="1789" spans="45:57" x14ac:dyDescent="0.2">
      <c r="AS1789" s="4" t="s">
        <v>12836</v>
      </c>
      <c r="AT1789" s="4" t="s">
        <v>13167</v>
      </c>
      <c r="AU1789" s="4" t="s">
        <v>456</v>
      </c>
      <c r="AV1789" s="4" t="s">
        <v>702</v>
      </c>
      <c r="AW1789" s="4" t="s">
        <v>701</v>
      </c>
      <c r="AX1789" s="4"/>
      <c r="AY1789" s="4">
        <v>214594</v>
      </c>
      <c r="AZ1789" s="4">
        <v>490139</v>
      </c>
      <c r="BA1789" s="4" t="s">
        <v>22794</v>
      </c>
      <c r="BB1789" s="4" t="s">
        <v>22795</v>
      </c>
      <c r="BC1789" s="4">
        <v>40</v>
      </c>
      <c r="BD1789" t="str">
        <f>IF(AND(ADHOC!$G$15="",ADHOC!$S$4=""),"",IF(ADHOC!$G$15&lt;&gt;"",IF(ADHOC!$G$15=LEFT(Domein!$AS1789,LEN(ADHOC!$G$15)),MAX(Domein!BD$1:'Domein'!BD1788)+1,""),IF(ADHOC!$S$4=LEFT(Domein!$AS1789,LEN(ADHOC!$S$4)),MAX(Domein!BD$1:'Domein'!BD1788)+1,"")))</f>
        <v/>
      </c>
      <c r="BE1789" t="str">
        <f t="shared" si="27"/>
        <v/>
      </c>
    </row>
    <row r="1790" spans="45:57" x14ac:dyDescent="0.2">
      <c r="AS1790" s="4" t="s">
        <v>12837</v>
      </c>
      <c r="AT1790" s="4" t="s">
        <v>13168</v>
      </c>
      <c r="AU1790" s="4" t="s">
        <v>456</v>
      </c>
      <c r="AV1790" s="4" t="s">
        <v>702</v>
      </c>
      <c r="AW1790" s="4" t="s">
        <v>701</v>
      </c>
      <c r="AX1790" s="4"/>
      <c r="AY1790" s="4">
        <v>214674</v>
      </c>
      <c r="AZ1790" s="4">
        <v>490143</v>
      </c>
      <c r="BA1790" s="4" t="s">
        <v>22796</v>
      </c>
      <c r="BB1790" s="4" t="s">
        <v>22797</v>
      </c>
      <c r="BC1790" s="4">
        <v>40</v>
      </c>
      <c r="BD1790" t="str">
        <f>IF(AND(ADHOC!$G$15="",ADHOC!$S$4=""),"",IF(ADHOC!$G$15&lt;&gt;"",IF(ADHOC!$G$15=LEFT(Domein!$AS1790,LEN(ADHOC!$G$15)),MAX(Domein!BD$1:'Domein'!BD1789)+1,""),IF(ADHOC!$S$4=LEFT(Domein!$AS1790,LEN(ADHOC!$S$4)),MAX(Domein!BD$1:'Domein'!BD1789)+1,"")))</f>
        <v/>
      </c>
      <c r="BE1790" t="str">
        <f t="shared" si="27"/>
        <v/>
      </c>
    </row>
    <row r="1791" spans="45:57" x14ac:dyDescent="0.2">
      <c r="AS1791" s="4" t="s">
        <v>12838</v>
      </c>
      <c r="AT1791" s="4" t="s">
        <v>13169</v>
      </c>
      <c r="AU1791" s="4" t="s">
        <v>456</v>
      </c>
      <c r="AV1791" s="4" t="s">
        <v>702</v>
      </c>
      <c r="AW1791" s="4" t="s">
        <v>701</v>
      </c>
      <c r="AX1791" s="4"/>
      <c r="AY1791" s="4">
        <v>214675</v>
      </c>
      <c r="AZ1791" s="4">
        <v>490145</v>
      </c>
      <c r="BA1791" s="4" t="s">
        <v>22798</v>
      </c>
      <c r="BB1791" s="4" t="s">
        <v>22799</v>
      </c>
      <c r="BC1791" s="4">
        <v>40</v>
      </c>
      <c r="BD1791" t="str">
        <f>IF(AND(ADHOC!$G$15="",ADHOC!$S$4=""),"",IF(ADHOC!$G$15&lt;&gt;"",IF(ADHOC!$G$15=LEFT(Domein!$AS1791,LEN(ADHOC!$G$15)),MAX(Domein!BD$1:'Domein'!BD1790)+1,""),IF(ADHOC!$S$4=LEFT(Domein!$AS1791,LEN(ADHOC!$S$4)),MAX(Domein!BD$1:'Domein'!BD1790)+1,"")))</f>
        <v/>
      </c>
      <c r="BE1791" t="str">
        <f t="shared" si="27"/>
        <v/>
      </c>
    </row>
    <row r="1792" spans="45:57" x14ac:dyDescent="0.2">
      <c r="AS1792" s="4" t="s">
        <v>12839</v>
      </c>
      <c r="AT1792" s="4" t="s">
        <v>13170</v>
      </c>
      <c r="AU1792" s="4" t="s">
        <v>456</v>
      </c>
      <c r="AV1792" s="4" t="s">
        <v>702</v>
      </c>
      <c r="AW1792" s="4" t="s">
        <v>701</v>
      </c>
      <c r="AX1792" s="4"/>
      <c r="AY1792" s="4">
        <v>214613</v>
      </c>
      <c r="AZ1792" s="4">
        <v>490048</v>
      </c>
      <c r="BA1792" s="4" t="s">
        <v>22800</v>
      </c>
      <c r="BB1792" s="4" t="s">
        <v>22801</v>
      </c>
      <c r="BC1792" s="4">
        <v>40</v>
      </c>
      <c r="BD1792" t="str">
        <f>IF(AND(ADHOC!$G$15="",ADHOC!$S$4=""),"",IF(ADHOC!$G$15&lt;&gt;"",IF(ADHOC!$G$15=LEFT(Domein!$AS1792,LEN(ADHOC!$G$15)),MAX(Domein!BD$1:'Domein'!BD1791)+1,""),IF(ADHOC!$S$4=LEFT(Domein!$AS1792,LEN(ADHOC!$S$4)),MAX(Domein!BD$1:'Domein'!BD1791)+1,"")))</f>
        <v/>
      </c>
      <c r="BE1792" t="str">
        <f t="shared" si="27"/>
        <v/>
      </c>
    </row>
    <row r="1793" spans="45:57" x14ac:dyDescent="0.2">
      <c r="AS1793" s="4" t="s">
        <v>12840</v>
      </c>
      <c r="AT1793" s="4" t="s">
        <v>13171</v>
      </c>
      <c r="AU1793" s="4" t="s">
        <v>456</v>
      </c>
      <c r="AV1793" s="4" t="s">
        <v>702</v>
      </c>
      <c r="AW1793" s="4" t="s">
        <v>701</v>
      </c>
      <c r="AX1793" s="4"/>
      <c r="AY1793" s="4">
        <v>204255</v>
      </c>
      <c r="AZ1793" s="4">
        <v>484856</v>
      </c>
      <c r="BA1793" s="4" t="s">
        <v>22802</v>
      </c>
      <c r="BB1793" s="4" t="s">
        <v>22803</v>
      </c>
      <c r="BC1793" s="4">
        <v>40</v>
      </c>
      <c r="BD1793" t="str">
        <f>IF(AND(ADHOC!$G$15="",ADHOC!$S$4=""),"",IF(ADHOC!$G$15&lt;&gt;"",IF(ADHOC!$G$15=LEFT(Domein!$AS1793,LEN(ADHOC!$G$15)),MAX(Domein!BD$1:'Domein'!BD1792)+1,""),IF(ADHOC!$S$4=LEFT(Domein!$AS1793,LEN(ADHOC!$S$4)),MAX(Domein!BD$1:'Domein'!BD1792)+1,"")))</f>
        <v/>
      </c>
      <c r="BE1793" t="str">
        <f t="shared" si="27"/>
        <v/>
      </c>
    </row>
    <row r="1794" spans="45:57" x14ac:dyDescent="0.2">
      <c r="AS1794" s="4" t="s">
        <v>12841</v>
      </c>
      <c r="AT1794" s="4" t="s">
        <v>13172</v>
      </c>
      <c r="AU1794" s="4" t="s">
        <v>456</v>
      </c>
      <c r="AV1794" s="4" t="s">
        <v>702</v>
      </c>
      <c r="AW1794" s="4" t="s">
        <v>701</v>
      </c>
      <c r="AX1794" s="4"/>
      <c r="AY1794" s="4">
        <v>204227</v>
      </c>
      <c r="AZ1794" s="4">
        <v>484856</v>
      </c>
      <c r="BA1794" s="4" t="s">
        <v>22802</v>
      </c>
      <c r="BB1794" s="4" t="s">
        <v>22804</v>
      </c>
      <c r="BC1794" s="4">
        <v>40</v>
      </c>
      <c r="BD1794" t="str">
        <f>IF(AND(ADHOC!$G$15="",ADHOC!$S$4=""),"",IF(ADHOC!$G$15&lt;&gt;"",IF(ADHOC!$G$15=LEFT(Domein!$AS1794,LEN(ADHOC!$G$15)),MAX(Domein!BD$1:'Domein'!BD1793)+1,""),IF(ADHOC!$S$4=LEFT(Domein!$AS1794,LEN(ADHOC!$S$4)),MAX(Domein!BD$1:'Domein'!BD1793)+1,"")))</f>
        <v/>
      </c>
      <c r="BE1794" t="str">
        <f t="shared" si="27"/>
        <v/>
      </c>
    </row>
    <row r="1795" spans="45:57" x14ac:dyDescent="0.2">
      <c r="AS1795" s="4" t="s">
        <v>12842</v>
      </c>
      <c r="AT1795" s="4" t="s">
        <v>13173</v>
      </c>
      <c r="AU1795" s="4" t="s">
        <v>456</v>
      </c>
      <c r="AV1795" s="4" t="s">
        <v>702</v>
      </c>
      <c r="AW1795" s="4" t="s">
        <v>701</v>
      </c>
      <c r="AX1795" s="4"/>
      <c r="AY1795" s="4">
        <v>204261</v>
      </c>
      <c r="AZ1795" s="4">
        <v>484845</v>
      </c>
      <c r="BA1795" s="4" t="s">
        <v>22805</v>
      </c>
      <c r="BB1795" s="4" t="s">
        <v>22806</v>
      </c>
      <c r="BC1795" s="4">
        <v>40</v>
      </c>
      <c r="BD1795" t="str">
        <f>IF(AND(ADHOC!$G$15="",ADHOC!$S$4=""),"",IF(ADHOC!$G$15&lt;&gt;"",IF(ADHOC!$G$15=LEFT(Domein!$AS1795,LEN(ADHOC!$G$15)),MAX(Domein!BD$1:'Domein'!BD1794)+1,""),IF(ADHOC!$S$4=LEFT(Domein!$AS1795,LEN(ADHOC!$S$4)),MAX(Domein!BD$1:'Domein'!BD1794)+1,"")))</f>
        <v/>
      </c>
      <c r="BE1795" t="str">
        <f t="shared" ref="BE1795:BE1858" si="28">IFERROR(INDEX($AS$2:$AS$11500,MATCH(ROW()-ROW($BE$1),$BD$2:$BD$11500,0)),"")</f>
        <v/>
      </c>
    </row>
    <row r="1796" spans="45:57" x14ac:dyDescent="0.2">
      <c r="AS1796" s="4" t="s">
        <v>14658</v>
      </c>
      <c r="AT1796" s="4" t="s">
        <v>14659</v>
      </c>
      <c r="AU1796" s="4" t="s">
        <v>456</v>
      </c>
      <c r="AV1796" s="4" t="s">
        <v>706</v>
      </c>
      <c r="AW1796" s="4" t="s">
        <v>1167</v>
      </c>
      <c r="AX1796" s="4"/>
      <c r="AY1796" s="4">
        <v>239377</v>
      </c>
      <c r="AZ1796" s="4">
        <v>484446</v>
      </c>
      <c r="BA1796" s="4" t="s">
        <v>22807</v>
      </c>
      <c r="BB1796" s="4" t="s">
        <v>22808</v>
      </c>
      <c r="BC1796" s="4">
        <v>40</v>
      </c>
      <c r="BD1796" t="str">
        <f>IF(AND(ADHOC!$G$15="",ADHOC!$S$4=""),"",IF(ADHOC!$G$15&lt;&gt;"",IF(ADHOC!$G$15=LEFT(Domein!$AS1796,LEN(ADHOC!$G$15)),MAX(Domein!BD$1:'Domein'!BD1795)+1,""),IF(ADHOC!$S$4=LEFT(Domein!$AS1796,LEN(ADHOC!$S$4)),MAX(Domein!BD$1:'Domein'!BD1795)+1,"")))</f>
        <v/>
      </c>
      <c r="BE1796" t="str">
        <f t="shared" si="28"/>
        <v/>
      </c>
    </row>
    <row r="1797" spans="45:57" x14ac:dyDescent="0.2">
      <c r="AS1797" s="4" t="s">
        <v>14660</v>
      </c>
      <c r="AT1797" s="4" t="s">
        <v>14661</v>
      </c>
      <c r="AU1797" s="4" t="s">
        <v>456</v>
      </c>
      <c r="AV1797" s="4" t="s">
        <v>706</v>
      </c>
      <c r="AW1797" s="4" t="s">
        <v>1167</v>
      </c>
      <c r="AX1797" s="4"/>
      <c r="AY1797" s="4">
        <v>200018</v>
      </c>
      <c r="AZ1797" s="4">
        <v>503361</v>
      </c>
      <c r="BA1797" s="4" t="s">
        <v>22809</v>
      </c>
      <c r="BB1797" s="4" t="s">
        <v>22810</v>
      </c>
      <c r="BC1797" s="4">
        <v>40</v>
      </c>
      <c r="BD1797" t="str">
        <f>IF(AND(ADHOC!$G$15="",ADHOC!$S$4=""),"",IF(ADHOC!$G$15&lt;&gt;"",IF(ADHOC!$G$15=LEFT(Domein!$AS1797,LEN(ADHOC!$G$15)),MAX(Domein!BD$1:'Domein'!BD1796)+1,""),IF(ADHOC!$S$4=LEFT(Domein!$AS1797,LEN(ADHOC!$S$4)),MAX(Domein!BD$1:'Domein'!BD1796)+1,"")))</f>
        <v/>
      </c>
      <c r="BE1797" t="str">
        <f t="shared" si="28"/>
        <v/>
      </c>
    </row>
    <row r="1798" spans="45:57" x14ac:dyDescent="0.2">
      <c r="AS1798" s="4" t="s">
        <v>1717</v>
      </c>
      <c r="AT1798" s="4" t="s">
        <v>1718</v>
      </c>
      <c r="AU1798" s="4" t="s">
        <v>456</v>
      </c>
      <c r="AV1798" s="4" t="s">
        <v>706</v>
      </c>
      <c r="AW1798" s="4" t="s">
        <v>1167</v>
      </c>
      <c r="AX1798" s="4"/>
      <c r="AY1798" s="4">
        <v>239374</v>
      </c>
      <c r="AZ1798" s="4">
        <v>484437</v>
      </c>
      <c r="BA1798" s="4" t="s">
        <v>22811</v>
      </c>
      <c r="BB1798" s="4" t="s">
        <v>22812</v>
      </c>
      <c r="BC1798" s="4">
        <v>40</v>
      </c>
      <c r="BD1798" t="str">
        <f>IF(AND(ADHOC!$G$15="",ADHOC!$S$4=""),"",IF(ADHOC!$G$15&lt;&gt;"",IF(ADHOC!$G$15=LEFT(Domein!$AS1798,LEN(ADHOC!$G$15)),MAX(Domein!BD$1:'Domein'!BD1797)+1,""),IF(ADHOC!$S$4=LEFT(Domein!$AS1798,LEN(ADHOC!$S$4)),MAX(Domein!BD$1:'Domein'!BD1797)+1,"")))</f>
        <v/>
      </c>
      <c r="BE1798" t="str">
        <f t="shared" si="28"/>
        <v/>
      </c>
    </row>
    <row r="1799" spans="45:57" x14ac:dyDescent="0.2">
      <c r="AS1799" s="4" t="s">
        <v>1719</v>
      </c>
      <c r="AT1799" s="4" t="s">
        <v>1720</v>
      </c>
      <c r="AU1799" s="4" t="s">
        <v>456</v>
      </c>
      <c r="AV1799" s="4" t="s">
        <v>706</v>
      </c>
      <c r="AW1799" s="4" t="s">
        <v>1167</v>
      </c>
      <c r="AX1799" s="4"/>
      <c r="AY1799" s="4">
        <v>200023</v>
      </c>
      <c r="AZ1799" s="4">
        <v>503366</v>
      </c>
      <c r="BA1799" s="4" t="s">
        <v>22813</v>
      </c>
      <c r="BB1799" s="4" t="s">
        <v>22814</v>
      </c>
      <c r="BC1799" s="4">
        <v>40</v>
      </c>
      <c r="BD1799" t="str">
        <f>IF(AND(ADHOC!$G$15="",ADHOC!$S$4=""),"",IF(ADHOC!$G$15&lt;&gt;"",IF(ADHOC!$G$15=LEFT(Domein!$AS1799,LEN(ADHOC!$G$15)),MAX(Domein!BD$1:'Domein'!BD1798)+1,""),IF(ADHOC!$S$4=LEFT(Domein!$AS1799,LEN(ADHOC!$S$4)),MAX(Domein!BD$1:'Domein'!BD1798)+1,"")))</f>
        <v/>
      </c>
      <c r="BE1799" t="str">
        <f t="shared" si="28"/>
        <v/>
      </c>
    </row>
    <row r="1800" spans="45:57" x14ac:dyDescent="0.2">
      <c r="AS1800" s="4" t="s">
        <v>1721</v>
      </c>
      <c r="AT1800" s="4" t="s">
        <v>1722</v>
      </c>
      <c r="AU1800" s="4" t="s">
        <v>456</v>
      </c>
      <c r="AV1800" s="4" t="s">
        <v>706</v>
      </c>
      <c r="AW1800" s="4" t="s">
        <v>1167</v>
      </c>
      <c r="AX1800" s="4"/>
      <c r="AY1800" s="4">
        <v>200023</v>
      </c>
      <c r="AZ1800" s="4">
        <v>503366</v>
      </c>
      <c r="BA1800" s="4" t="s">
        <v>22813</v>
      </c>
      <c r="BB1800" s="4" t="s">
        <v>22814</v>
      </c>
      <c r="BC1800" s="4">
        <v>40</v>
      </c>
      <c r="BD1800" t="str">
        <f>IF(AND(ADHOC!$G$15="",ADHOC!$S$4=""),"",IF(ADHOC!$G$15&lt;&gt;"",IF(ADHOC!$G$15=LEFT(Domein!$AS1800,LEN(ADHOC!$G$15)),MAX(Domein!BD$1:'Domein'!BD1799)+1,""),IF(ADHOC!$S$4=LEFT(Domein!$AS1800,LEN(ADHOC!$S$4)),MAX(Domein!BD$1:'Domein'!BD1799)+1,"")))</f>
        <v/>
      </c>
      <c r="BE1800" t="str">
        <f t="shared" si="28"/>
        <v/>
      </c>
    </row>
    <row r="1801" spans="45:57" x14ac:dyDescent="0.2">
      <c r="AS1801" s="4" t="s">
        <v>7742</v>
      </c>
      <c r="AT1801" s="4" t="s">
        <v>7743</v>
      </c>
      <c r="AU1801" s="4" t="s">
        <v>456</v>
      </c>
      <c r="AV1801" s="4" t="s">
        <v>702</v>
      </c>
      <c r="AW1801" s="4" t="s">
        <v>724</v>
      </c>
      <c r="AX1801" s="4"/>
      <c r="AY1801" s="4"/>
      <c r="AZ1801" s="4"/>
      <c r="BA1801" s="4"/>
      <c r="BB1801" s="4"/>
      <c r="BC1801" s="4">
        <v>40</v>
      </c>
      <c r="BD1801" t="str">
        <f>IF(AND(ADHOC!$G$15="",ADHOC!$S$4=""),"",IF(ADHOC!$G$15&lt;&gt;"",IF(ADHOC!$G$15=LEFT(Domein!$AS1801,LEN(ADHOC!$G$15)),MAX(Domein!BD$1:'Domein'!BD1800)+1,""),IF(ADHOC!$S$4=LEFT(Domein!$AS1801,LEN(ADHOC!$S$4)),MAX(Domein!BD$1:'Domein'!BD1800)+1,"")))</f>
        <v/>
      </c>
      <c r="BE1801" t="str">
        <f t="shared" si="28"/>
        <v/>
      </c>
    </row>
    <row r="1802" spans="45:57" x14ac:dyDescent="0.2">
      <c r="AS1802" s="4" t="s">
        <v>7744</v>
      </c>
      <c r="AT1802" s="4" t="s">
        <v>7745</v>
      </c>
      <c r="AU1802" s="4" t="s">
        <v>456</v>
      </c>
      <c r="AV1802" s="4" t="s">
        <v>702</v>
      </c>
      <c r="AW1802" s="4" t="s">
        <v>724</v>
      </c>
      <c r="AX1802" s="4"/>
      <c r="AY1802" s="4"/>
      <c r="AZ1802" s="4"/>
      <c r="BA1802" s="4"/>
      <c r="BB1802" s="4"/>
      <c r="BC1802" s="4">
        <v>40</v>
      </c>
      <c r="BD1802" t="str">
        <f>IF(AND(ADHOC!$G$15="",ADHOC!$S$4=""),"",IF(ADHOC!$G$15&lt;&gt;"",IF(ADHOC!$G$15=LEFT(Domein!$AS1802,LEN(ADHOC!$G$15)),MAX(Domein!BD$1:'Domein'!BD1801)+1,""),IF(ADHOC!$S$4=LEFT(Domein!$AS1802,LEN(ADHOC!$S$4)),MAX(Domein!BD$1:'Domein'!BD1801)+1,"")))</f>
        <v/>
      </c>
      <c r="BE1802" t="str">
        <f t="shared" si="28"/>
        <v/>
      </c>
    </row>
    <row r="1803" spans="45:57" x14ac:dyDescent="0.2">
      <c r="AS1803" s="4" t="s">
        <v>7746</v>
      </c>
      <c r="AT1803" s="4" t="s">
        <v>7747</v>
      </c>
      <c r="AU1803" s="4" t="s">
        <v>456</v>
      </c>
      <c r="AV1803" s="4" t="s">
        <v>702</v>
      </c>
      <c r="AW1803" s="4" t="s">
        <v>724</v>
      </c>
      <c r="AX1803" s="4"/>
      <c r="AY1803" s="4"/>
      <c r="AZ1803" s="4"/>
      <c r="BA1803" s="4"/>
      <c r="BB1803" s="4"/>
      <c r="BC1803" s="4">
        <v>40</v>
      </c>
      <c r="BD1803" t="str">
        <f>IF(AND(ADHOC!$G$15="",ADHOC!$S$4=""),"",IF(ADHOC!$G$15&lt;&gt;"",IF(ADHOC!$G$15=LEFT(Domein!$AS1803,LEN(ADHOC!$G$15)),MAX(Domein!BD$1:'Domein'!BD1802)+1,""),IF(ADHOC!$S$4=LEFT(Domein!$AS1803,LEN(ADHOC!$S$4)),MAX(Domein!BD$1:'Domein'!BD1802)+1,"")))</f>
        <v/>
      </c>
      <c r="BE1803" t="str">
        <f t="shared" si="28"/>
        <v/>
      </c>
    </row>
    <row r="1804" spans="45:57" x14ac:dyDescent="0.2">
      <c r="AS1804" s="4" t="s">
        <v>7748</v>
      </c>
      <c r="AT1804" s="4" t="s">
        <v>7749</v>
      </c>
      <c r="AU1804" s="4" t="s">
        <v>456</v>
      </c>
      <c r="AV1804" s="4" t="s">
        <v>702</v>
      </c>
      <c r="AW1804" s="4" t="s">
        <v>724</v>
      </c>
      <c r="AX1804" s="4"/>
      <c r="AY1804" s="4"/>
      <c r="AZ1804" s="4"/>
      <c r="BA1804" s="4"/>
      <c r="BB1804" s="4"/>
      <c r="BC1804" s="4">
        <v>40</v>
      </c>
      <c r="BD1804" t="str">
        <f>IF(AND(ADHOC!$G$15="",ADHOC!$S$4=""),"",IF(ADHOC!$G$15&lt;&gt;"",IF(ADHOC!$G$15=LEFT(Domein!$AS1804,LEN(ADHOC!$G$15)),MAX(Domein!BD$1:'Domein'!BD1803)+1,""),IF(ADHOC!$S$4=LEFT(Domein!$AS1804,LEN(ADHOC!$S$4)),MAX(Domein!BD$1:'Domein'!BD1803)+1,"")))</f>
        <v/>
      </c>
      <c r="BE1804" t="str">
        <f t="shared" si="28"/>
        <v/>
      </c>
    </row>
    <row r="1805" spans="45:57" x14ac:dyDescent="0.2">
      <c r="AS1805" s="4" t="s">
        <v>7750</v>
      </c>
      <c r="AT1805" s="4" t="s">
        <v>7751</v>
      </c>
      <c r="AU1805" s="4" t="s">
        <v>456</v>
      </c>
      <c r="AV1805" s="4" t="s">
        <v>702</v>
      </c>
      <c r="AW1805" s="4" t="s">
        <v>724</v>
      </c>
      <c r="AX1805" s="4"/>
      <c r="AY1805" s="4"/>
      <c r="AZ1805" s="4"/>
      <c r="BA1805" s="4"/>
      <c r="BB1805" s="4"/>
      <c r="BC1805" s="4">
        <v>40</v>
      </c>
      <c r="BD1805" t="str">
        <f>IF(AND(ADHOC!$G$15="",ADHOC!$S$4=""),"",IF(ADHOC!$G$15&lt;&gt;"",IF(ADHOC!$G$15=LEFT(Domein!$AS1805,LEN(ADHOC!$G$15)),MAX(Domein!BD$1:'Domein'!BD1804)+1,""),IF(ADHOC!$S$4=LEFT(Domein!$AS1805,LEN(ADHOC!$S$4)),MAX(Domein!BD$1:'Domein'!BD1804)+1,"")))</f>
        <v/>
      </c>
      <c r="BE1805" t="str">
        <f t="shared" si="28"/>
        <v/>
      </c>
    </row>
    <row r="1806" spans="45:57" x14ac:dyDescent="0.2">
      <c r="AS1806" s="4" t="s">
        <v>7752</v>
      </c>
      <c r="AT1806" s="4" t="s">
        <v>7753</v>
      </c>
      <c r="AU1806" s="4" t="s">
        <v>456</v>
      </c>
      <c r="AV1806" s="4" t="s">
        <v>702</v>
      </c>
      <c r="AW1806" s="4" t="s">
        <v>724</v>
      </c>
      <c r="AX1806" s="4"/>
      <c r="AY1806" s="4"/>
      <c r="AZ1806" s="4"/>
      <c r="BA1806" s="4"/>
      <c r="BB1806" s="4"/>
      <c r="BC1806" s="4">
        <v>40</v>
      </c>
      <c r="BD1806" t="str">
        <f>IF(AND(ADHOC!$G$15="",ADHOC!$S$4=""),"",IF(ADHOC!$G$15&lt;&gt;"",IF(ADHOC!$G$15=LEFT(Domein!$AS1806,LEN(ADHOC!$G$15)),MAX(Domein!BD$1:'Domein'!BD1805)+1,""),IF(ADHOC!$S$4=LEFT(Domein!$AS1806,LEN(ADHOC!$S$4)),MAX(Domein!BD$1:'Domein'!BD1805)+1,"")))</f>
        <v/>
      </c>
      <c r="BE1806" t="str">
        <f t="shared" si="28"/>
        <v/>
      </c>
    </row>
    <row r="1807" spans="45:57" x14ac:dyDescent="0.2">
      <c r="AS1807" s="4" t="s">
        <v>7754</v>
      </c>
      <c r="AT1807" s="4" t="s">
        <v>7755</v>
      </c>
      <c r="AU1807" s="4" t="s">
        <v>456</v>
      </c>
      <c r="AV1807" s="4" t="s">
        <v>702</v>
      </c>
      <c r="AW1807" s="4" t="s">
        <v>724</v>
      </c>
      <c r="AX1807" s="4"/>
      <c r="AY1807" s="4"/>
      <c r="AZ1807" s="4"/>
      <c r="BA1807" s="4"/>
      <c r="BB1807" s="4"/>
      <c r="BC1807" s="4">
        <v>40</v>
      </c>
      <c r="BD1807" t="str">
        <f>IF(AND(ADHOC!$G$15="",ADHOC!$S$4=""),"",IF(ADHOC!$G$15&lt;&gt;"",IF(ADHOC!$G$15=LEFT(Domein!$AS1807,LEN(ADHOC!$G$15)),MAX(Domein!BD$1:'Domein'!BD1806)+1,""),IF(ADHOC!$S$4=LEFT(Domein!$AS1807,LEN(ADHOC!$S$4)),MAX(Domein!BD$1:'Domein'!BD1806)+1,"")))</f>
        <v/>
      </c>
      <c r="BE1807" t="str">
        <f t="shared" si="28"/>
        <v/>
      </c>
    </row>
    <row r="1808" spans="45:57" x14ac:dyDescent="0.2">
      <c r="AS1808" s="4" t="s">
        <v>7756</v>
      </c>
      <c r="AT1808" s="4" t="s">
        <v>7757</v>
      </c>
      <c r="AU1808" s="4" t="s">
        <v>456</v>
      </c>
      <c r="AV1808" s="4" t="s">
        <v>702</v>
      </c>
      <c r="AW1808" s="4" t="s">
        <v>724</v>
      </c>
      <c r="AX1808" s="4"/>
      <c r="AY1808" s="4"/>
      <c r="AZ1808" s="4"/>
      <c r="BA1808" s="4"/>
      <c r="BB1808" s="4"/>
      <c r="BC1808" s="4">
        <v>40</v>
      </c>
      <c r="BD1808" t="str">
        <f>IF(AND(ADHOC!$G$15="",ADHOC!$S$4=""),"",IF(ADHOC!$G$15&lt;&gt;"",IF(ADHOC!$G$15=LEFT(Domein!$AS1808,LEN(ADHOC!$G$15)),MAX(Domein!BD$1:'Domein'!BD1807)+1,""),IF(ADHOC!$S$4=LEFT(Domein!$AS1808,LEN(ADHOC!$S$4)),MAX(Domein!BD$1:'Domein'!BD1807)+1,"")))</f>
        <v/>
      </c>
      <c r="BE1808" t="str">
        <f t="shared" si="28"/>
        <v/>
      </c>
    </row>
    <row r="1809" spans="45:57" x14ac:dyDescent="0.2">
      <c r="AS1809" s="4" t="s">
        <v>7758</v>
      </c>
      <c r="AT1809" s="4" t="s">
        <v>7759</v>
      </c>
      <c r="AU1809" s="4" t="s">
        <v>456</v>
      </c>
      <c r="AV1809" s="4" t="s">
        <v>702</v>
      </c>
      <c r="AW1809" s="4" t="s">
        <v>724</v>
      </c>
      <c r="AX1809" s="4"/>
      <c r="AY1809" s="4"/>
      <c r="AZ1809" s="4"/>
      <c r="BA1809" s="4"/>
      <c r="BB1809" s="4"/>
      <c r="BC1809" s="4">
        <v>40</v>
      </c>
      <c r="BD1809" t="str">
        <f>IF(AND(ADHOC!$G$15="",ADHOC!$S$4=""),"",IF(ADHOC!$G$15&lt;&gt;"",IF(ADHOC!$G$15=LEFT(Domein!$AS1809,LEN(ADHOC!$G$15)),MAX(Domein!BD$1:'Domein'!BD1808)+1,""),IF(ADHOC!$S$4=LEFT(Domein!$AS1809,LEN(ADHOC!$S$4)),MAX(Domein!BD$1:'Domein'!BD1808)+1,"")))</f>
        <v/>
      </c>
      <c r="BE1809" t="str">
        <f t="shared" si="28"/>
        <v/>
      </c>
    </row>
    <row r="1810" spans="45:57" x14ac:dyDescent="0.2">
      <c r="AS1810" s="4" t="s">
        <v>7760</v>
      </c>
      <c r="AT1810" s="4" t="s">
        <v>7761</v>
      </c>
      <c r="AU1810" s="4" t="s">
        <v>456</v>
      </c>
      <c r="AV1810" s="4" t="s">
        <v>702</v>
      </c>
      <c r="AW1810" s="4" t="s">
        <v>724</v>
      </c>
      <c r="AX1810" s="4"/>
      <c r="AY1810" s="4"/>
      <c r="AZ1810" s="4"/>
      <c r="BA1810" s="4"/>
      <c r="BB1810" s="4"/>
      <c r="BC1810" s="4">
        <v>40</v>
      </c>
      <c r="BD1810" t="str">
        <f>IF(AND(ADHOC!$G$15="",ADHOC!$S$4=""),"",IF(ADHOC!$G$15&lt;&gt;"",IF(ADHOC!$G$15=LEFT(Domein!$AS1810,LEN(ADHOC!$G$15)),MAX(Domein!BD$1:'Domein'!BD1809)+1,""),IF(ADHOC!$S$4=LEFT(Domein!$AS1810,LEN(ADHOC!$S$4)),MAX(Domein!BD$1:'Domein'!BD1809)+1,"")))</f>
        <v/>
      </c>
      <c r="BE1810" t="str">
        <f t="shared" si="28"/>
        <v/>
      </c>
    </row>
    <row r="1811" spans="45:57" x14ac:dyDescent="0.2">
      <c r="AS1811" s="4" t="s">
        <v>7762</v>
      </c>
      <c r="AT1811" s="4" t="s">
        <v>7763</v>
      </c>
      <c r="AU1811" s="4" t="s">
        <v>456</v>
      </c>
      <c r="AV1811" s="4" t="s">
        <v>702</v>
      </c>
      <c r="AW1811" s="4" t="s">
        <v>724</v>
      </c>
      <c r="AX1811" s="4"/>
      <c r="AY1811" s="4"/>
      <c r="AZ1811" s="4"/>
      <c r="BA1811" s="4"/>
      <c r="BB1811" s="4"/>
      <c r="BC1811" s="4">
        <v>40</v>
      </c>
      <c r="BD1811" t="str">
        <f>IF(AND(ADHOC!$G$15="",ADHOC!$S$4=""),"",IF(ADHOC!$G$15&lt;&gt;"",IF(ADHOC!$G$15=LEFT(Domein!$AS1811,LEN(ADHOC!$G$15)),MAX(Domein!BD$1:'Domein'!BD1810)+1,""),IF(ADHOC!$S$4=LEFT(Domein!$AS1811,LEN(ADHOC!$S$4)),MAX(Domein!BD$1:'Domein'!BD1810)+1,"")))</f>
        <v/>
      </c>
      <c r="BE1811" t="str">
        <f t="shared" si="28"/>
        <v/>
      </c>
    </row>
    <row r="1812" spans="45:57" x14ac:dyDescent="0.2">
      <c r="AS1812" s="4" t="s">
        <v>7764</v>
      </c>
      <c r="AT1812" s="4" t="s">
        <v>7765</v>
      </c>
      <c r="AU1812" s="4" t="s">
        <v>456</v>
      </c>
      <c r="AV1812" s="4" t="s">
        <v>702</v>
      </c>
      <c r="AW1812" s="4" t="s">
        <v>724</v>
      </c>
      <c r="AX1812" s="4"/>
      <c r="AY1812" s="4"/>
      <c r="AZ1812" s="4"/>
      <c r="BA1812" s="4"/>
      <c r="BB1812" s="4"/>
      <c r="BC1812" s="4">
        <v>40</v>
      </c>
      <c r="BD1812" t="str">
        <f>IF(AND(ADHOC!$G$15="",ADHOC!$S$4=""),"",IF(ADHOC!$G$15&lt;&gt;"",IF(ADHOC!$G$15=LEFT(Domein!$AS1812,LEN(ADHOC!$G$15)),MAX(Domein!BD$1:'Domein'!BD1811)+1,""),IF(ADHOC!$S$4=LEFT(Domein!$AS1812,LEN(ADHOC!$S$4)),MAX(Domein!BD$1:'Domein'!BD1811)+1,"")))</f>
        <v/>
      </c>
      <c r="BE1812" t="str">
        <f t="shared" si="28"/>
        <v/>
      </c>
    </row>
    <row r="1813" spans="45:57" x14ac:dyDescent="0.2">
      <c r="AS1813" s="4" t="s">
        <v>7766</v>
      </c>
      <c r="AT1813" s="4" t="s">
        <v>7767</v>
      </c>
      <c r="AU1813" s="4" t="s">
        <v>456</v>
      </c>
      <c r="AV1813" s="4" t="s">
        <v>702</v>
      </c>
      <c r="AW1813" s="4" t="s">
        <v>724</v>
      </c>
      <c r="AX1813" s="4"/>
      <c r="AY1813" s="4"/>
      <c r="AZ1813" s="4"/>
      <c r="BA1813" s="4"/>
      <c r="BB1813" s="4"/>
      <c r="BC1813" s="4">
        <v>40</v>
      </c>
      <c r="BD1813" t="str">
        <f>IF(AND(ADHOC!$G$15="",ADHOC!$S$4=""),"",IF(ADHOC!$G$15&lt;&gt;"",IF(ADHOC!$G$15=LEFT(Domein!$AS1813,LEN(ADHOC!$G$15)),MAX(Domein!BD$1:'Domein'!BD1812)+1,""),IF(ADHOC!$S$4=LEFT(Domein!$AS1813,LEN(ADHOC!$S$4)),MAX(Domein!BD$1:'Domein'!BD1812)+1,"")))</f>
        <v/>
      </c>
      <c r="BE1813" t="str">
        <f t="shared" si="28"/>
        <v/>
      </c>
    </row>
    <row r="1814" spans="45:57" x14ac:dyDescent="0.2">
      <c r="AS1814" s="4" t="s">
        <v>13465</v>
      </c>
      <c r="AT1814" s="4" t="s">
        <v>13466</v>
      </c>
      <c r="AU1814" s="4" t="s">
        <v>456</v>
      </c>
      <c r="AV1814" s="4" t="s">
        <v>705</v>
      </c>
      <c r="AW1814" s="4" t="s">
        <v>724</v>
      </c>
      <c r="AX1814" s="4"/>
      <c r="AY1814" s="4"/>
      <c r="AZ1814" s="4"/>
      <c r="BA1814" s="4"/>
      <c r="BB1814" s="4"/>
      <c r="BC1814" s="4">
        <v>40</v>
      </c>
      <c r="BD1814" t="str">
        <f>IF(AND(ADHOC!$G$15="",ADHOC!$S$4=""),"",IF(ADHOC!$G$15&lt;&gt;"",IF(ADHOC!$G$15=LEFT(Domein!$AS1814,LEN(ADHOC!$G$15)),MAX(Domein!BD$1:'Domein'!BD1813)+1,""),IF(ADHOC!$S$4=LEFT(Domein!$AS1814,LEN(ADHOC!$S$4)),MAX(Domein!BD$1:'Domein'!BD1813)+1,"")))</f>
        <v/>
      </c>
      <c r="BE1814" t="str">
        <f t="shared" si="28"/>
        <v/>
      </c>
    </row>
    <row r="1815" spans="45:57" x14ac:dyDescent="0.2">
      <c r="AS1815" s="4" t="s">
        <v>13467</v>
      </c>
      <c r="AT1815" s="4" t="s">
        <v>13468</v>
      </c>
      <c r="AU1815" s="4" t="s">
        <v>456</v>
      </c>
      <c r="AV1815" s="4" t="s">
        <v>705</v>
      </c>
      <c r="AW1815" s="4" t="s">
        <v>724</v>
      </c>
      <c r="AX1815" s="4"/>
      <c r="AY1815" s="4"/>
      <c r="AZ1815" s="4"/>
      <c r="BA1815" s="4"/>
      <c r="BB1815" s="4"/>
      <c r="BC1815" s="4">
        <v>40</v>
      </c>
      <c r="BD1815" t="str">
        <f>IF(AND(ADHOC!$G$15="",ADHOC!$S$4=""),"",IF(ADHOC!$G$15&lt;&gt;"",IF(ADHOC!$G$15=LEFT(Domein!$AS1815,LEN(ADHOC!$G$15)),MAX(Domein!BD$1:'Domein'!BD1814)+1,""),IF(ADHOC!$S$4=LEFT(Domein!$AS1815,LEN(ADHOC!$S$4)),MAX(Domein!BD$1:'Domein'!BD1814)+1,"")))</f>
        <v/>
      </c>
      <c r="BE1815" t="str">
        <f t="shared" si="28"/>
        <v/>
      </c>
    </row>
    <row r="1816" spans="45:57" x14ac:dyDescent="0.2">
      <c r="AS1816" s="4" t="s">
        <v>13469</v>
      </c>
      <c r="AT1816" s="4" t="s">
        <v>13470</v>
      </c>
      <c r="AU1816" s="4" t="s">
        <v>456</v>
      </c>
      <c r="AV1816" s="4" t="s">
        <v>705</v>
      </c>
      <c r="AW1816" s="4" t="s">
        <v>724</v>
      </c>
      <c r="AX1816" s="4"/>
      <c r="AY1816" s="4"/>
      <c r="AZ1816" s="4"/>
      <c r="BA1816" s="4"/>
      <c r="BB1816" s="4"/>
      <c r="BC1816" s="4">
        <v>40</v>
      </c>
      <c r="BD1816" t="str">
        <f>IF(AND(ADHOC!$G$15="",ADHOC!$S$4=""),"",IF(ADHOC!$G$15&lt;&gt;"",IF(ADHOC!$G$15=LEFT(Domein!$AS1816,LEN(ADHOC!$G$15)),MAX(Domein!BD$1:'Domein'!BD1815)+1,""),IF(ADHOC!$S$4=LEFT(Domein!$AS1816,LEN(ADHOC!$S$4)),MAX(Domein!BD$1:'Domein'!BD1815)+1,"")))</f>
        <v/>
      </c>
      <c r="BE1816" t="str">
        <f t="shared" si="28"/>
        <v/>
      </c>
    </row>
    <row r="1817" spans="45:57" x14ac:dyDescent="0.2">
      <c r="AS1817" s="4" t="s">
        <v>16026</v>
      </c>
      <c r="AT1817" s="4" t="s">
        <v>16027</v>
      </c>
      <c r="AU1817" s="4" t="s">
        <v>456</v>
      </c>
      <c r="AV1817" s="4" t="s">
        <v>705</v>
      </c>
      <c r="AW1817" s="4" t="s">
        <v>1259</v>
      </c>
      <c r="AX1817" s="4"/>
      <c r="AY1817" s="4"/>
      <c r="AZ1817" s="4"/>
      <c r="BA1817" s="4"/>
      <c r="BB1817" s="4"/>
      <c r="BC1817" s="4">
        <v>40</v>
      </c>
      <c r="BD1817" t="str">
        <f>IF(AND(ADHOC!$G$15="",ADHOC!$S$4=""),"",IF(ADHOC!$G$15&lt;&gt;"",IF(ADHOC!$G$15=LEFT(Domein!$AS1817,LEN(ADHOC!$G$15)),MAX(Domein!BD$1:'Domein'!BD1816)+1,""),IF(ADHOC!$S$4=LEFT(Domein!$AS1817,LEN(ADHOC!$S$4)),MAX(Domein!BD$1:'Domein'!BD1816)+1,"")))</f>
        <v/>
      </c>
      <c r="BE1817" t="str">
        <f t="shared" si="28"/>
        <v/>
      </c>
    </row>
    <row r="1818" spans="45:57" x14ac:dyDescent="0.2">
      <c r="AS1818" s="4" t="s">
        <v>16028</v>
      </c>
      <c r="AT1818" s="4" t="s">
        <v>16029</v>
      </c>
      <c r="AU1818" s="4" t="s">
        <v>456</v>
      </c>
      <c r="AV1818" s="4" t="s">
        <v>705</v>
      </c>
      <c r="AW1818" s="4" t="s">
        <v>1259</v>
      </c>
      <c r="AX1818" s="4"/>
      <c r="AY1818" s="4"/>
      <c r="AZ1818" s="4"/>
      <c r="BA1818" s="4"/>
      <c r="BB1818" s="4"/>
      <c r="BC1818" s="4">
        <v>40</v>
      </c>
      <c r="BD1818" t="str">
        <f>IF(AND(ADHOC!$G$15="",ADHOC!$S$4=""),"",IF(ADHOC!$G$15&lt;&gt;"",IF(ADHOC!$G$15=LEFT(Domein!$AS1818,LEN(ADHOC!$G$15)),MAX(Domein!BD$1:'Domein'!BD1817)+1,""),IF(ADHOC!$S$4=LEFT(Domein!$AS1818,LEN(ADHOC!$S$4)),MAX(Domein!BD$1:'Domein'!BD1817)+1,"")))</f>
        <v/>
      </c>
      <c r="BE1818" t="str">
        <f t="shared" si="28"/>
        <v/>
      </c>
    </row>
    <row r="1819" spans="45:57" x14ac:dyDescent="0.2">
      <c r="AS1819" s="4" t="s">
        <v>16030</v>
      </c>
      <c r="AT1819" s="4" t="s">
        <v>16031</v>
      </c>
      <c r="AU1819" s="4" t="s">
        <v>456</v>
      </c>
      <c r="AV1819" s="4" t="s">
        <v>705</v>
      </c>
      <c r="AW1819" s="4" t="s">
        <v>1259</v>
      </c>
      <c r="AX1819" s="4"/>
      <c r="AY1819" s="4"/>
      <c r="AZ1819" s="4"/>
      <c r="BA1819" s="4"/>
      <c r="BB1819" s="4"/>
      <c r="BC1819" s="4">
        <v>40</v>
      </c>
      <c r="BD1819" t="str">
        <f>IF(AND(ADHOC!$G$15="",ADHOC!$S$4=""),"",IF(ADHOC!$G$15&lt;&gt;"",IF(ADHOC!$G$15=LEFT(Domein!$AS1819,LEN(ADHOC!$G$15)),MAX(Domein!BD$1:'Domein'!BD1818)+1,""),IF(ADHOC!$S$4=LEFT(Domein!$AS1819,LEN(ADHOC!$S$4)),MAX(Domein!BD$1:'Domein'!BD1818)+1,"")))</f>
        <v/>
      </c>
      <c r="BE1819" t="str">
        <f t="shared" si="28"/>
        <v/>
      </c>
    </row>
    <row r="1820" spans="45:57" x14ac:dyDescent="0.2">
      <c r="AS1820" s="4" t="s">
        <v>16032</v>
      </c>
      <c r="AT1820" s="4" t="s">
        <v>16033</v>
      </c>
      <c r="AU1820" s="4" t="s">
        <v>456</v>
      </c>
      <c r="AV1820" s="4" t="s">
        <v>705</v>
      </c>
      <c r="AW1820" s="4" t="s">
        <v>1259</v>
      </c>
      <c r="AX1820" s="4"/>
      <c r="AY1820" s="4"/>
      <c r="AZ1820" s="4"/>
      <c r="BA1820" s="4"/>
      <c r="BB1820" s="4"/>
      <c r="BC1820" s="4">
        <v>40</v>
      </c>
      <c r="BD1820" t="str">
        <f>IF(AND(ADHOC!$G$15="",ADHOC!$S$4=""),"",IF(ADHOC!$G$15&lt;&gt;"",IF(ADHOC!$G$15=LEFT(Domein!$AS1820,LEN(ADHOC!$G$15)),MAX(Domein!BD$1:'Domein'!BD1819)+1,""),IF(ADHOC!$S$4=LEFT(Domein!$AS1820,LEN(ADHOC!$S$4)),MAX(Domein!BD$1:'Domein'!BD1819)+1,"")))</f>
        <v/>
      </c>
      <c r="BE1820" t="str">
        <f t="shared" si="28"/>
        <v/>
      </c>
    </row>
    <row r="1821" spans="45:57" x14ac:dyDescent="0.2">
      <c r="AS1821" s="4" t="s">
        <v>35850</v>
      </c>
      <c r="AT1821" s="4" t="s">
        <v>16027</v>
      </c>
      <c r="AU1821" s="4" t="s">
        <v>456</v>
      </c>
      <c r="AV1821" s="4" t="s">
        <v>705</v>
      </c>
      <c r="AW1821" s="4" t="s">
        <v>1259</v>
      </c>
      <c r="AX1821" s="4"/>
      <c r="AY1821" s="4"/>
      <c r="AZ1821" s="4"/>
      <c r="BA1821" s="4"/>
      <c r="BB1821" s="4"/>
      <c r="BC1821" s="4">
        <v>40</v>
      </c>
      <c r="BD1821" t="str">
        <f>IF(AND(ADHOC!$G$15="",ADHOC!$S$4=""),"",IF(ADHOC!$G$15&lt;&gt;"",IF(ADHOC!$G$15=LEFT(Domein!$AS1821,LEN(ADHOC!$G$15)),MAX(Domein!BD$1:'Domein'!BD1820)+1,""),IF(ADHOC!$S$4=LEFT(Domein!$AS1821,LEN(ADHOC!$S$4)),MAX(Domein!BD$1:'Domein'!BD1820)+1,"")))</f>
        <v/>
      </c>
      <c r="BE1821" t="str">
        <f t="shared" si="28"/>
        <v/>
      </c>
    </row>
    <row r="1822" spans="45:57" x14ac:dyDescent="0.2">
      <c r="AS1822" s="4" t="s">
        <v>35851</v>
      </c>
      <c r="AT1822" s="4" t="s">
        <v>16029</v>
      </c>
      <c r="AU1822" s="4" t="s">
        <v>456</v>
      </c>
      <c r="AV1822" s="4" t="s">
        <v>705</v>
      </c>
      <c r="AW1822" s="4" t="s">
        <v>1259</v>
      </c>
      <c r="AX1822" s="4"/>
      <c r="AY1822" s="4"/>
      <c r="AZ1822" s="4"/>
      <c r="BA1822" s="4"/>
      <c r="BB1822" s="4"/>
      <c r="BC1822" s="4">
        <v>40</v>
      </c>
      <c r="BD1822" t="str">
        <f>IF(AND(ADHOC!$G$15="",ADHOC!$S$4=""),"",IF(ADHOC!$G$15&lt;&gt;"",IF(ADHOC!$G$15=LEFT(Domein!$AS1822,LEN(ADHOC!$G$15)),MAX(Domein!BD$1:'Domein'!BD1821)+1,""),IF(ADHOC!$S$4=LEFT(Domein!$AS1822,LEN(ADHOC!$S$4)),MAX(Domein!BD$1:'Domein'!BD1821)+1,"")))</f>
        <v/>
      </c>
      <c r="BE1822" t="str">
        <f t="shared" si="28"/>
        <v/>
      </c>
    </row>
    <row r="1823" spans="45:57" x14ac:dyDescent="0.2">
      <c r="AS1823" s="4" t="s">
        <v>35852</v>
      </c>
      <c r="AT1823" s="4" t="s">
        <v>16031</v>
      </c>
      <c r="AU1823" s="4" t="s">
        <v>456</v>
      </c>
      <c r="AV1823" s="4" t="s">
        <v>705</v>
      </c>
      <c r="AW1823" s="4" t="s">
        <v>1259</v>
      </c>
      <c r="AX1823" s="4"/>
      <c r="AY1823" s="4"/>
      <c r="AZ1823" s="4"/>
      <c r="BA1823" s="4"/>
      <c r="BB1823" s="4"/>
      <c r="BC1823" s="4">
        <v>40</v>
      </c>
      <c r="BD1823" t="str">
        <f>IF(AND(ADHOC!$G$15="",ADHOC!$S$4=""),"",IF(ADHOC!$G$15&lt;&gt;"",IF(ADHOC!$G$15=LEFT(Domein!$AS1823,LEN(ADHOC!$G$15)),MAX(Domein!BD$1:'Domein'!BD1822)+1,""),IF(ADHOC!$S$4=LEFT(Domein!$AS1823,LEN(ADHOC!$S$4)),MAX(Domein!BD$1:'Domein'!BD1822)+1,"")))</f>
        <v/>
      </c>
      <c r="BE1823" t="str">
        <f t="shared" si="28"/>
        <v/>
      </c>
    </row>
    <row r="1824" spans="45:57" x14ac:dyDescent="0.2">
      <c r="AS1824" s="4" t="s">
        <v>35853</v>
      </c>
      <c r="AT1824" s="4" t="s">
        <v>16033</v>
      </c>
      <c r="AU1824" s="4" t="s">
        <v>456</v>
      </c>
      <c r="AV1824" s="4" t="s">
        <v>705</v>
      </c>
      <c r="AW1824" s="4" t="s">
        <v>1259</v>
      </c>
      <c r="AX1824" s="4"/>
      <c r="AY1824" s="4"/>
      <c r="AZ1824" s="4"/>
      <c r="BA1824" s="4"/>
      <c r="BB1824" s="4"/>
      <c r="BC1824" s="4">
        <v>40</v>
      </c>
      <c r="BD1824" t="str">
        <f>IF(AND(ADHOC!$G$15="",ADHOC!$S$4=""),"",IF(ADHOC!$G$15&lt;&gt;"",IF(ADHOC!$G$15=LEFT(Domein!$AS1824,LEN(ADHOC!$G$15)),MAX(Domein!BD$1:'Domein'!BD1823)+1,""),IF(ADHOC!$S$4=LEFT(Domein!$AS1824,LEN(ADHOC!$S$4)),MAX(Domein!BD$1:'Domein'!BD1823)+1,"")))</f>
        <v/>
      </c>
      <c r="BE1824" t="str">
        <f t="shared" si="28"/>
        <v/>
      </c>
    </row>
    <row r="1825" spans="45:57" x14ac:dyDescent="0.2">
      <c r="AS1825" s="4" t="s">
        <v>11357</v>
      </c>
      <c r="AT1825" s="4" t="s">
        <v>11358</v>
      </c>
      <c r="AU1825" s="4" t="s">
        <v>456</v>
      </c>
      <c r="AV1825" s="4" t="s">
        <v>702</v>
      </c>
      <c r="AW1825" s="4" t="s">
        <v>724</v>
      </c>
      <c r="AX1825" s="4"/>
      <c r="AY1825" s="4">
        <v>169229</v>
      </c>
      <c r="AZ1825" s="4">
        <v>450451</v>
      </c>
      <c r="BA1825" s="4" t="s">
        <v>22815</v>
      </c>
      <c r="BB1825" s="4" t="s">
        <v>22816</v>
      </c>
      <c r="BC1825" s="4">
        <v>40</v>
      </c>
      <c r="BD1825" t="str">
        <f>IF(AND(ADHOC!$G$15="",ADHOC!$S$4=""),"",IF(ADHOC!$G$15&lt;&gt;"",IF(ADHOC!$G$15=LEFT(Domein!$AS1825,LEN(ADHOC!$G$15)),MAX(Domein!BD$1:'Domein'!BD1824)+1,""),IF(ADHOC!$S$4=LEFT(Domein!$AS1825,LEN(ADHOC!$S$4)),MAX(Domein!BD$1:'Domein'!BD1824)+1,"")))</f>
        <v/>
      </c>
      <c r="BE1825" t="str">
        <f t="shared" si="28"/>
        <v/>
      </c>
    </row>
    <row r="1826" spans="45:57" x14ac:dyDescent="0.2">
      <c r="AS1826" s="4" t="s">
        <v>11359</v>
      </c>
      <c r="AT1826" s="4" t="s">
        <v>11360</v>
      </c>
      <c r="AU1826" s="4" t="s">
        <v>456</v>
      </c>
      <c r="AV1826" s="4" t="s">
        <v>702</v>
      </c>
      <c r="AW1826" s="4" t="s">
        <v>724</v>
      </c>
      <c r="AX1826" s="4"/>
      <c r="AY1826" s="4">
        <v>164804</v>
      </c>
      <c r="AZ1826" s="4">
        <v>450296</v>
      </c>
      <c r="BA1826" s="4" t="s">
        <v>22817</v>
      </c>
      <c r="BB1826" s="4" t="s">
        <v>22818</v>
      </c>
      <c r="BC1826" s="4">
        <v>40</v>
      </c>
      <c r="BD1826" t="str">
        <f>IF(AND(ADHOC!$G$15="",ADHOC!$S$4=""),"",IF(ADHOC!$G$15&lt;&gt;"",IF(ADHOC!$G$15=LEFT(Domein!$AS1826,LEN(ADHOC!$G$15)),MAX(Domein!BD$1:'Domein'!BD1825)+1,""),IF(ADHOC!$S$4=LEFT(Domein!$AS1826,LEN(ADHOC!$S$4)),MAX(Domein!BD$1:'Domein'!BD1825)+1,"")))</f>
        <v/>
      </c>
      <c r="BE1826" t="str">
        <f t="shared" si="28"/>
        <v/>
      </c>
    </row>
    <row r="1827" spans="45:57" x14ac:dyDescent="0.2">
      <c r="AS1827" s="4" t="s">
        <v>35882</v>
      </c>
      <c r="AT1827" s="4" t="s">
        <v>35883</v>
      </c>
      <c r="AU1827" s="4" t="s">
        <v>456</v>
      </c>
      <c r="AV1827" s="4" t="s">
        <v>702</v>
      </c>
      <c r="AW1827" s="4" t="s">
        <v>724</v>
      </c>
      <c r="AX1827" s="4"/>
      <c r="AY1827" s="4">
        <v>150441</v>
      </c>
      <c r="AZ1827" s="4">
        <v>473862</v>
      </c>
      <c r="BA1827" s="4" t="s">
        <v>32643</v>
      </c>
      <c r="BB1827" s="4" t="s">
        <v>32644</v>
      </c>
      <c r="BC1827" s="4">
        <v>40</v>
      </c>
      <c r="BD1827" t="str">
        <f>IF(AND(ADHOC!$G$15="",ADHOC!$S$4=""),"",IF(ADHOC!$G$15&lt;&gt;"",IF(ADHOC!$G$15=LEFT(Domein!$AS1827,LEN(ADHOC!$G$15)),MAX(Domein!BD$1:'Domein'!BD1826)+1,""),IF(ADHOC!$S$4=LEFT(Domein!$AS1827,LEN(ADHOC!$S$4)),MAX(Domein!BD$1:'Domein'!BD1826)+1,"")))</f>
        <v/>
      </c>
      <c r="BE1827" t="str">
        <f t="shared" si="28"/>
        <v/>
      </c>
    </row>
    <row r="1828" spans="45:57" x14ac:dyDescent="0.2">
      <c r="AS1828" s="4" t="s">
        <v>35884</v>
      </c>
      <c r="AT1828" s="4" t="s">
        <v>35885</v>
      </c>
      <c r="AU1828" s="4" t="s">
        <v>456</v>
      </c>
      <c r="AV1828" s="4" t="s">
        <v>702</v>
      </c>
      <c r="AW1828" s="4" t="s">
        <v>724</v>
      </c>
      <c r="AX1828" s="4"/>
      <c r="AY1828" s="4">
        <v>161664</v>
      </c>
      <c r="AZ1828" s="4">
        <v>451574</v>
      </c>
      <c r="BA1828" s="4" t="s">
        <v>22560</v>
      </c>
      <c r="BB1828" s="4" t="s">
        <v>32640</v>
      </c>
      <c r="BC1828" s="4">
        <v>40</v>
      </c>
      <c r="BD1828" t="str">
        <f>IF(AND(ADHOC!$G$15="",ADHOC!$S$4=""),"",IF(ADHOC!$G$15&lt;&gt;"",IF(ADHOC!$G$15=LEFT(Domein!$AS1828,LEN(ADHOC!$G$15)),MAX(Domein!BD$1:'Domein'!BD1827)+1,""),IF(ADHOC!$S$4=LEFT(Domein!$AS1828,LEN(ADHOC!$S$4)),MAX(Domein!BD$1:'Domein'!BD1827)+1,"")))</f>
        <v/>
      </c>
      <c r="BE1828" t="str">
        <f t="shared" si="28"/>
        <v/>
      </c>
    </row>
    <row r="1829" spans="45:57" x14ac:dyDescent="0.2">
      <c r="AS1829" s="4" t="s">
        <v>35854</v>
      </c>
      <c r="AT1829" s="4" t="s">
        <v>35855</v>
      </c>
      <c r="AU1829" s="4" t="s">
        <v>456</v>
      </c>
      <c r="AV1829" s="4" t="s">
        <v>702</v>
      </c>
      <c r="AW1829" s="4" t="s">
        <v>724</v>
      </c>
      <c r="AX1829" s="4"/>
      <c r="AY1829" s="4">
        <v>230464</v>
      </c>
      <c r="AZ1829" s="4">
        <v>541883</v>
      </c>
      <c r="BA1829" s="4" t="s">
        <v>33958</v>
      </c>
      <c r="BB1829" s="4" t="s">
        <v>33959</v>
      </c>
      <c r="BC1829" s="4">
        <v>40</v>
      </c>
      <c r="BD1829" t="str">
        <f>IF(AND(ADHOC!$G$15="",ADHOC!$S$4=""),"",IF(ADHOC!$G$15&lt;&gt;"",IF(ADHOC!$G$15=LEFT(Domein!$AS1829,LEN(ADHOC!$G$15)),MAX(Domein!BD$1:'Domein'!BD1828)+1,""),IF(ADHOC!$S$4=LEFT(Domein!$AS1829,LEN(ADHOC!$S$4)),MAX(Domein!BD$1:'Domein'!BD1828)+1,"")))</f>
        <v/>
      </c>
      <c r="BE1829" t="str">
        <f t="shared" si="28"/>
        <v/>
      </c>
    </row>
    <row r="1830" spans="45:57" x14ac:dyDescent="0.2">
      <c r="AS1830" s="4" t="s">
        <v>11361</v>
      </c>
      <c r="AT1830" s="4" t="s">
        <v>11362</v>
      </c>
      <c r="AU1830" s="4" t="s">
        <v>456</v>
      </c>
      <c r="AV1830" s="4" t="s">
        <v>702</v>
      </c>
      <c r="AW1830" s="4" t="s">
        <v>724</v>
      </c>
      <c r="AX1830" s="4"/>
      <c r="AY1830" s="4">
        <v>212086</v>
      </c>
      <c r="AZ1830" s="4">
        <v>495289</v>
      </c>
      <c r="BA1830" s="4" t="s">
        <v>22819</v>
      </c>
      <c r="BB1830" s="4" t="s">
        <v>22820</v>
      </c>
      <c r="BC1830" s="4">
        <v>40</v>
      </c>
      <c r="BD1830" t="str">
        <f>IF(AND(ADHOC!$G$15="",ADHOC!$S$4=""),"",IF(ADHOC!$G$15&lt;&gt;"",IF(ADHOC!$G$15=LEFT(Domein!$AS1830,LEN(ADHOC!$G$15)),MAX(Domein!BD$1:'Domein'!BD1829)+1,""),IF(ADHOC!$S$4=LEFT(Domein!$AS1830,LEN(ADHOC!$S$4)),MAX(Domein!BD$1:'Domein'!BD1829)+1,"")))</f>
        <v/>
      </c>
      <c r="BE1830" t="str">
        <f t="shared" si="28"/>
        <v/>
      </c>
    </row>
    <row r="1831" spans="45:57" x14ac:dyDescent="0.2">
      <c r="AS1831" s="4" t="s">
        <v>35886</v>
      </c>
      <c r="AT1831" s="4" t="s">
        <v>35887</v>
      </c>
      <c r="AU1831" s="4" t="s">
        <v>456</v>
      </c>
      <c r="AV1831" s="4" t="s">
        <v>702</v>
      </c>
      <c r="AW1831" s="4" t="s">
        <v>724</v>
      </c>
      <c r="AX1831" s="4"/>
      <c r="AY1831" s="4">
        <v>256953</v>
      </c>
      <c r="AZ1831" s="4">
        <v>461608</v>
      </c>
      <c r="BA1831" s="4" t="s">
        <v>29402</v>
      </c>
      <c r="BB1831" s="4" t="s">
        <v>29403</v>
      </c>
      <c r="BC1831" s="4">
        <v>40</v>
      </c>
      <c r="BD1831" t="str">
        <f>IF(AND(ADHOC!$G$15="",ADHOC!$S$4=""),"",IF(ADHOC!$G$15&lt;&gt;"",IF(ADHOC!$G$15=LEFT(Domein!$AS1831,LEN(ADHOC!$G$15)),MAX(Domein!BD$1:'Domein'!BD1830)+1,""),IF(ADHOC!$S$4=LEFT(Domein!$AS1831,LEN(ADHOC!$S$4)),MAX(Domein!BD$1:'Domein'!BD1830)+1,"")))</f>
        <v/>
      </c>
      <c r="BE1831" t="str">
        <f t="shared" si="28"/>
        <v/>
      </c>
    </row>
    <row r="1832" spans="45:57" x14ac:dyDescent="0.2">
      <c r="AS1832" s="4" t="s">
        <v>35888</v>
      </c>
      <c r="AT1832" s="4" t="s">
        <v>35889</v>
      </c>
      <c r="AU1832" s="4" t="s">
        <v>456</v>
      </c>
      <c r="AV1832" s="4" t="s">
        <v>702</v>
      </c>
      <c r="AW1832" s="4" t="s">
        <v>724</v>
      </c>
      <c r="AX1832" s="4"/>
      <c r="AY1832" s="4">
        <v>264667</v>
      </c>
      <c r="AZ1832" s="4">
        <v>461608</v>
      </c>
      <c r="BA1832" s="4" t="s">
        <v>29404</v>
      </c>
      <c r="BB1832" s="4" t="s">
        <v>29405</v>
      </c>
      <c r="BC1832" s="4">
        <v>40</v>
      </c>
      <c r="BD1832" t="str">
        <f>IF(AND(ADHOC!$G$15="",ADHOC!$S$4=""),"",IF(ADHOC!$G$15&lt;&gt;"",IF(ADHOC!$G$15=LEFT(Domein!$AS1832,LEN(ADHOC!$G$15)),MAX(Domein!BD$1:'Domein'!BD1831)+1,""),IF(ADHOC!$S$4=LEFT(Domein!$AS1832,LEN(ADHOC!$S$4)),MAX(Domein!BD$1:'Domein'!BD1831)+1,"")))</f>
        <v/>
      </c>
      <c r="BE1832" t="str">
        <f t="shared" si="28"/>
        <v/>
      </c>
    </row>
    <row r="1833" spans="45:57" x14ac:dyDescent="0.2">
      <c r="AS1833" s="4" t="s">
        <v>35890</v>
      </c>
      <c r="AT1833" s="4" t="s">
        <v>35891</v>
      </c>
      <c r="AU1833" s="4" t="s">
        <v>456</v>
      </c>
      <c r="AV1833" s="4" t="s">
        <v>702</v>
      </c>
      <c r="AW1833" s="4" t="s">
        <v>724</v>
      </c>
      <c r="AX1833" s="4"/>
      <c r="AY1833" s="4">
        <v>266011</v>
      </c>
      <c r="AZ1833" s="4">
        <v>458098</v>
      </c>
      <c r="BA1833" s="4" t="s">
        <v>29406</v>
      </c>
      <c r="BB1833" s="4" t="s">
        <v>29407</v>
      </c>
      <c r="BC1833" s="4">
        <v>40</v>
      </c>
      <c r="BD1833" t="str">
        <f>IF(AND(ADHOC!$G$15="",ADHOC!$S$4=""),"",IF(ADHOC!$G$15&lt;&gt;"",IF(ADHOC!$G$15=LEFT(Domein!$AS1833,LEN(ADHOC!$G$15)),MAX(Domein!BD$1:'Domein'!BD1832)+1,""),IF(ADHOC!$S$4=LEFT(Domein!$AS1833,LEN(ADHOC!$S$4)),MAX(Domein!BD$1:'Domein'!BD1832)+1,"")))</f>
        <v/>
      </c>
      <c r="BE1833" t="str">
        <f t="shared" si="28"/>
        <v/>
      </c>
    </row>
    <row r="1834" spans="45:57" x14ac:dyDescent="0.2">
      <c r="AS1834" s="4" t="s">
        <v>11363</v>
      </c>
      <c r="AT1834" s="4" t="s">
        <v>11364</v>
      </c>
      <c r="AU1834" s="4" t="s">
        <v>456</v>
      </c>
      <c r="AV1834" s="4" t="s">
        <v>702</v>
      </c>
      <c r="AW1834" s="4" t="s">
        <v>724</v>
      </c>
      <c r="AX1834" s="4"/>
      <c r="AY1834" s="4">
        <v>245881</v>
      </c>
      <c r="AZ1834" s="4">
        <v>445206</v>
      </c>
      <c r="BA1834" s="4" t="s">
        <v>22821</v>
      </c>
      <c r="BB1834" s="4" t="s">
        <v>22822</v>
      </c>
      <c r="BC1834" s="4">
        <v>40</v>
      </c>
      <c r="BD1834" t="str">
        <f>IF(AND(ADHOC!$G$15="",ADHOC!$S$4=""),"",IF(ADHOC!$G$15&lt;&gt;"",IF(ADHOC!$G$15=LEFT(Domein!$AS1834,LEN(ADHOC!$G$15)),MAX(Domein!BD$1:'Domein'!BD1833)+1,""),IF(ADHOC!$S$4=LEFT(Domein!$AS1834,LEN(ADHOC!$S$4)),MAX(Domein!BD$1:'Domein'!BD1833)+1,"")))</f>
        <v/>
      </c>
      <c r="BE1834" t="str">
        <f t="shared" si="28"/>
        <v/>
      </c>
    </row>
    <row r="1835" spans="45:57" x14ac:dyDescent="0.2">
      <c r="AS1835" s="4" t="s">
        <v>11365</v>
      </c>
      <c r="AT1835" s="4" t="s">
        <v>11366</v>
      </c>
      <c r="AU1835" s="4" t="s">
        <v>456</v>
      </c>
      <c r="AV1835" s="4" t="s">
        <v>702</v>
      </c>
      <c r="AW1835" s="4" t="s">
        <v>724</v>
      </c>
      <c r="AX1835" s="4"/>
      <c r="AY1835" s="4">
        <v>266014</v>
      </c>
      <c r="AZ1835" s="4">
        <v>458101</v>
      </c>
      <c r="BA1835" s="4" t="s">
        <v>22823</v>
      </c>
      <c r="BB1835" s="4" t="s">
        <v>22824</v>
      </c>
      <c r="BC1835" s="4">
        <v>40</v>
      </c>
      <c r="BD1835" t="str">
        <f>IF(AND(ADHOC!$G$15="",ADHOC!$S$4=""),"",IF(ADHOC!$G$15&lt;&gt;"",IF(ADHOC!$G$15=LEFT(Domein!$AS1835,LEN(ADHOC!$G$15)),MAX(Domein!BD$1:'Domein'!BD1834)+1,""),IF(ADHOC!$S$4=LEFT(Domein!$AS1835,LEN(ADHOC!$S$4)),MAX(Domein!BD$1:'Domein'!BD1834)+1,"")))</f>
        <v/>
      </c>
      <c r="BE1835" t="str">
        <f t="shared" si="28"/>
        <v/>
      </c>
    </row>
    <row r="1836" spans="45:57" x14ac:dyDescent="0.2">
      <c r="AS1836" s="4" t="s">
        <v>11367</v>
      </c>
      <c r="AT1836" s="4" t="s">
        <v>11368</v>
      </c>
      <c r="AU1836" s="4" t="s">
        <v>456</v>
      </c>
      <c r="AV1836" s="4" t="s">
        <v>702</v>
      </c>
      <c r="AW1836" s="4" t="s">
        <v>724</v>
      </c>
      <c r="AX1836" s="4"/>
      <c r="AY1836" s="4">
        <v>264682</v>
      </c>
      <c r="AZ1836" s="4">
        <v>461610</v>
      </c>
      <c r="BA1836" s="4" t="s">
        <v>22825</v>
      </c>
      <c r="BB1836" s="4" t="s">
        <v>22826</v>
      </c>
      <c r="BC1836" s="4">
        <v>40</v>
      </c>
      <c r="BD1836" t="str">
        <f>IF(AND(ADHOC!$G$15="",ADHOC!$S$4=""),"",IF(ADHOC!$G$15&lt;&gt;"",IF(ADHOC!$G$15=LEFT(Domein!$AS1836,LEN(ADHOC!$G$15)),MAX(Domein!BD$1:'Domein'!BD1835)+1,""),IF(ADHOC!$S$4=LEFT(Domein!$AS1836,LEN(ADHOC!$S$4)),MAX(Domein!BD$1:'Domein'!BD1835)+1,"")))</f>
        <v/>
      </c>
      <c r="BE1836" t="str">
        <f t="shared" si="28"/>
        <v/>
      </c>
    </row>
    <row r="1837" spans="45:57" x14ac:dyDescent="0.2">
      <c r="AS1837" s="4" t="s">
        <v>11369</v>
      </c>
      <c r="AT1837" s="4" t="s">
        <v>11370</v>
      </c>
      <c r="AU1837" s="4" t="s">
        <v>456</v>
      </c>
      <c r="AV1837" s="4" t="s">
        <v>702</v>
      </c>
      <c r="AW1837" s="4" t="s">
        <v>724</v>
      </c>
      <c r="AX1837" s="4"/>
      <c r="AY1837" s="4">
        <v>256950</v>
      </c>
      <c r="AZ1837" s="4">
        <v>461613</v>
      </c>
      <c r="BA1837" s="4" t="s">
        <v>22827</v>
      </c>
      <c r="BB1837" s="4" t="s">
        <v>22828</v>
      </c>
      <c r="BC1837" s="4">
        <v>40</v>
      </c>
      <c r="BD1837" t="str">
        <f>IF(AND(ADHOC!$G$15="",ADHOC!$S$4=""),"",IF(ADHOC!$G$15&lt;&gt;"",IF(ADHOC!$G$15=LEFT(Domein!$AS1837,LEN(ADHOC!$G$15)),MAX(Domein!BD$1:'Domein'!BD1836)+1,""),IF(ADHOC!$S$4=LEFT(Domein!$AS1837,LEN(ADHOC!$S$4)),MAX(Domein!BD$1:'Domein'!BD1836)+1,"")))</f>
        <v/>
      </c>
      <c r="BE1837" t="str">
        <f t="shared" si="28"/>
        <v/>
      </c>
    </row>
    <row r="1838" spans="45:57" x14ac:dyDescent="0.2">
      <c r="AS1838" s="4" t="s">
        <v>11371</v>
      </c>
      <c r="AT1838" s="4" t="s">
        <v>11372</v>
      </c>
      <c r="AU1838" s="4" t="s">
        <v>456</v>
      </c>
      <c r="AV1838" s="4" t="s">
        <v>702</v>
      </c>
      <c r="AW1838" s="4" t="s">
        <v>724</v>
      </c>
      <c r="AX1838" s="4"/>
      <c r="AY1838" s="4">
        <v>178812</v>
      </c>
      <c r="AZ1838" s="4">
        <v>525526</v>
      </c>
      <c r="BA1838" s="4" t="s">
        <v>22706</v>
      </c>
      <c r="BB1838" s="4" t="s">
        <v>22707</v>
      </c>
      <c r="BC1838" s="4">
        <v>40</v>
      </c>
      <c r="BD1838" t="str">
        <f>IF(AND(ADHOC!$G$15="",ADHOC!$S$4=""),"",IF(ADHOC!$G$15&lt;&gt;"",IF(ADHOC!$G$15=LEFT(Domein!$AS1838,LEN(ADHOC!$G$15)),MAX(Domein!BD$1:'Domein'!BD1837)+1,""),IF(ADHOC!$S$4=LEFT(Domein!$AS1838,LEN(ADHOC!$S$4)),MAX(Domein!BD$1:'Domein'!BD1837)+1,"")))</f>
        <v/>
      </c>
      <c r="BE1838" t="str">
        <f t="shared" si="28"/>
        <v/>
      </c>
    </row>
    <row r="1839" spans="45:57" x14ac:dyDescent="0.2">
      <c r="AS1839" s="4" t="s">
        <v>11373</v>
      </c>
      <c r="AT1839" s="4" t="s">
        <v>11374</v>
      </c>
      <c r="AU1839" s="4" t="s">
        <v>456</v>
      </c>
      <c r="AV1839" s="4" t="s">
        <v>702</v>
      </c>
      <c r="AW1839" s="4" t="s">
        <v>724</v>
      </c>
      <c r="AX1839" s="4"/>
      <c r="AY1839" s="4">
        <v>158169</v>
      </c>
      <c r="AZ1839" s="4">
        <v>493679</v>
      </c>
      <c r="BA1839" s="4" t="s">
        <v>22708</v>
      </c>
      <c r="BB1839" s="4" t="s">
        <v>22709</v>
      </c>
      <c r="BC1839" s="4">
        <v>40</v>
      </c>
      <c r="BD1839" t="str">
        <f>IF(AND(ADHOC!$G$15="",ADHOC!$S$4=""),"",IF(ADHOC!$G$15&lt;&gt;"",IF(ADHOC!$G$15=LEFT(Domein!$AS1839,LEN(ADHOC!$G$15)),MAX(Domein!BD$1:'Domein'!BD1838)+1,""),IF(ADHOC!$S$4=LEFT(Domein!$AS1839,LEN(ADHOC!$S$4)),MAX(Domein!BD$1:'Domein'!BD1838)+1,"")))</f>
        <v/>
      </c>
      <c r="BE1839" t="str">
        <f t="shared" si="28"/>
        <v/>
      </c>
    </row>
    <row r="1840" spans="45:57" x14ac:dyDescent="0.2">
      <c r="AS1840" s="4" t="s">
        <v>15333</v>
      </c>
      <c r="AT1840" s="4" t="s">
        <v>11376</v>
      </c>
      <c r="AU1840" s="4" t="s">
        <v>456</v>
      </c>
      <c r="AV1840" s="4" t="s">
        <v>702</v>
      </c>
      <c r="AW1840" s="4" t="s">
        <v>724</v>
      </c>
      <c r="AX1840" s="4"/>
      <c r="AY1840" s="4">
        <v>178209</v>
      </c>
      <c r="AZ1840" s="4">
        <v>525642</v>
      </c>
      <c r="BA1840" s="4" t="s">
        <v>22829</v>
      </c>
      <c r="BB1840" s="4" t="s">
        <v>22830</v>
      </c>
      <c r="BC1840" s="4">
        <v>40</v>
      </c>
      <c r="BD1840" t="str">
        <f>IF(AND(ADHOC!$G$15="",ADHOC!$S$4=""),"",IF(ADHOC!$G$15&lt;&gt;"",IF(ADHOC!$G$15=LEFT(Domein!$AS1840,LEN(ADHOC!$G$15)),MAX(Domein!BD$1:'Domein'!BD1839)+1,""),IF(ADHOC!$S$4=LEFT(Domein!$AS1840,LEN(ADHOC!$S$4)),MAX(Domein!BD$1:'Domein'!BD1839)+1,"")))</f>
        <v/>
      </c>
      <c r="BE1840" t="str">
        <f t="shared" si="28"/>
        <v/>
      </c>
    </row>
    <row r="1841" spans="45:57" x14ac:dyDescent="0.2">
      <c r="AS1841" s="4" t="s">
        <v>11375</v>
      </c>
      <c r="AT1841" s="4" t="s">
        <v>11376</v>
      </c>
      <c r="AU1841" s="4" t="s">
        <v>456</v>
      </c>
      <c r="AV1841" s="4" t="s">
        <v>702</v>
      </c>
      <c r="AW1841" s="4" t="s">
        <v>724</v>
      </c>
      <c r="AX1841" s="4"/>
      <c r="AY1841" s="4">
        <v>158250</v>
      </c>
      <c r="AZ1841" s="4">
        <v>493612</v>
      </c>
      <c r="BA1841" s="4" t="s">
        <v>22710</v>
      </c>
      <c r="BB1841" s="4" t="s">
        <v>22711</v>
      </c>
      <c r="BC1841" s="4">
        <v>40</v>
      </c>
      <c r="BD1841" t="str">
        <f>IF(AND(ADHOC!$G$15="",ADHOC!$S$4=""),"",IF(ADHOC!$G$15&lt;&gt;"",IF(ADHOC!$G$15=LEFT(Domein!$AS1841,LEN(ADHOC!$G$15)),MAX(Domein!BD$1:'Domein'!BD1840)+1,""),IF(ADHOC!$S$4=LEFT(Domein!$AS1841,LEN(ADHOC!$S$4)),MAX(Domein!BD$1:'Domein'!BD1840)+1,"")))</f>
        <v/>
      </c>
      <c r="BE1841" t="str">
        <f t="shared" si="28"/>
        <v/>
      </c>
    </row>
    <row r="1842" spans="45:57" x14ac:dyDescent="0.2">
      <c r="AS1842" s="4" t="s">
        <v>11377</v>
      </c>
      <c r="AT1842" s="4" t="s">
        <v>11378</v>
      </c>
      <c r="AU1842" s="4" t="s">
        <v>456</v>
      </c>
      <c r="AV1842" s="4" t="s">
        <v>702</v>
      </c>
      <c r="AW1842" s="4" t="s">
        <v>724</v>
      </c>
      <c r="AX1842" s="4"/>
      <c r="AY1842" s="4">
        <v>168784</v>
      </c>
      <c r="AZ1842" s="4">
        <v>503945</v>
      </c>
      <c r="BA1842" s="4" t="s">
        <v>22712</v>
      </c>
      <c r="BB1842" s="4" t="s">
        <v>22713</v>
      </c>
      <c r="BC1842" s="4">
        <v>40</v>
      </c>
      <c r="BD1842" t="str">
        <f>IF(AND(ADHOC!$G$15="",ADHOC!$S$4=""),"",IF(ADHOC!$G$15&lt;&gt;"",IF(ADHOC!$G$15=LEFT(Domein!$AS1842,LEN(ADHOC!$G$15)),MAX(Domein!BD$1:'Domein'!BD1841)+1,""),IF(ADHOC!$S$4=LEFT(Domein!$AS1842,LEN(ADHOC!$S$4)),MAX(Domein!BD$1:'Domein'!BD1841)+1,"")))</f>
        <v/>
      </c>
      <c r="BE1842" t="str">
        <f t="shared" si="28"/>
        <v/>
      </c>
    </row>
    <row r="1843" spans="45:57" x14ac:dyDescent="0.2">
      <c r="AS1843" s="4" t="s">
        <v>11379</v>
      </c>
      <c r="AT1843" s="4" t="s">
        <v>11380</v>
      </c>
      <c r="AU1843" s="4" t="s">
        <v>456</v>
      </c>
      <c r="AV1843" s="4" t="s">
        <v>702</v>
      </c>
      <c r="AW1843" s="4" t="s">
        <v>724</v>
      </c>
      <c r="AX1843" s="4"/>
      <c r="AY1843" s="4">
        <v>169229</v>
      </c>
      <c r="AZ1843" s="4">
        <v>450451</v>
      </c>
      <c r="BA1843" s="4" t="s">
        <v>22815</v>
      </c>
      <c r="BB1843" s="4" t="s">
        <v>22816</v>
      </c>
      <c r="BC1843" s="4">
        <v>40</v>
      </c>
      <c r="BD1843" t="str">
        <f>IF(AND(ADHOC!$G$15="",ADHOC!$S$4=""),"",IF(ADHOC!$G$15&lt;&gt;"",IF(ADHOC!$G$15=LEFT(Domein!$AS1843,LEN(ADHOC!$G$15)),MAX(Domein!BD$1:'Domein'!BD1842)+1,""),IF(ADHOC!$S$4=LEFT(Domein!$AS1843,LEN(ADHOC!$S$4)),MAX(Domein!BD$1:'Domein'!BD1842)+1,"")))</f>
        <v/>
      </c>
      <c r="BE1843" t="str">
        <f t="shared" si="28"/>
        <v/>
      </c>
    </row>
    <row r="1844" spans="45:57" x14ac:dyDescent="0.2">
      <c r="AS1844" s="4" t="s">
        <v>11381</v>
      </c>
      <c r="AT1844" s="4" t="s">
        <v>11382</v>
      </c>
      <c r="AU1844" s="4" t="s">
        <v>456</v>
      </c>
      <c r="AV1844" s="4" t="s">
        <v>702</v>
      </c>
      <c r="AW1844" s="4" t="s">
        <v>724</v>
      </c>
      <c r="AX1844" s="4"/>
      <c r="AY1844" s="4">
        <v>164804</v>
      </c>
      <c r="AZ1844" s="4">
        <v>450296</v>
      </c>
      <c r="BA1844" s="4" t="s">
        <v>22817</v>
      </c>
      <c r="BB1844" s="4" t="s">
        <v>22818</v>
      </c>
      <c r="BC1844" s="4">
        <v>40</v>
      </c>
      <c r="BD1844" t="str">
        <f>IF(AND(ADHOC!$G$15="",ADHOC!$S$4=""),"",IF(ADHOC!$G$15&lt;&gt;"",IF(ADHOC!$G$15=LEFT(Domein!$AS1844,LEN(ADHOC!$G$15)),MAX(Domein!BD$1:'Domein'!BD1843)+1,""),IF(ADHOC!$S$4=LEFT(Domein!$AS1844,LEN(ADHOC!$S$4)),MAX(Domein!BD$1:'Domein'!BD1843)+1,"")))</f>
        <v/>
      </c>
      <c r="BE1844" t="str">
        <f t="shared" si="28"/>
        <v/>
      </c>
    </row>
    <row r="1845" spans="45:57" x14ac:dyDescent="0.2">
      <c r="AS1845" s="4" t="s">
        <v>11383</v>
      </c>
      <c r="AT1845" s="4" t="s">
        <v>11384</v>
      </c>
      <c r="AU1845" s="4" t="s">
        <v>456</v>
      </c>
      <c r="AV1845" s="4" t="s">
        <v>702</v>
      </c>
      <c r="AW1845" s="4" t="s">
        <v>724</v>
      </c>
      <c r="AX1845" s="4"/>
      <c r="AY1845" s="4">
        <v>212086</v>
      </c>
      <c r="AZ1845" s="4">
        <v>495289</v>
      </c>
      <c r="BA1845" s="4" t="s">
        <v>22819</v>
      </c>
      <c r="BB1845" s="4" t="s">
        <v>22820</v>
      </c>
      <c r="BC1845" s="4">
        <v>40</v>
      </c>
      <c r="BD1845" t="str">
        <f>IF(AND(ADHOC!$G$15="",ADHOC!$S$4=""),"",IF(ADHOC!$G$15&lt;&gt;"",IF(ADHOC!$G$15=LEFT(Domein!$AS1845,LEN(ADHOC!$G$15)),MAX(Domein!BD$1:'Domein'!BD1844)+1,""),IF(ADHOC!$S$4=LEFT(Domein!$AS1845,LEN(ADHOC!$S$4)),MAX(Domein!BD$1:'Domein'!BD1844)+1,"")))</f>
        <v/>
      </c>
      <c r="BE1845" t="str">
        <f t="shared" si="28"/>
        <v/>
      </c>
    </row>
    <row r="1846" spans="45:57" x14ac:dyDescent="0.2">
      <c r="AS1846" s="4" t="s">
        <v>11385</v>
      </c>
      <c r="AT1846" s="4" t="s">
        <v>11386</v>
      </c>
      <c r="AU1846" s="4" t="s">
        <v>456</v>
      </c>
      <c r="AV1846" s="4" t="s">
        <v>702</v>
      </c>
      <c r="AW1846" s="4" t="s">
        <v>724</v>
      </c>
      <c r="AX1846" s="4"/>
      <c r="AY1846" s="4">
        <v>245881</v>
      </c>
      <c r="AZ1846" s="4">
        <v>445206</v>
      </c>
      <c r="BA1846" s="4" t="s">
        <v>22821</v>
      </c>
      <c r="BB1846" s="4" t="s">
        <v>22822</v>
      </c>
      <c r="BC1846" s="4">
        <v>40</v>
      </c>
      <c r="BD1846" t="str">
        <f>IF(AND(ADHOC!$G$15="",ADHOC!$S$4=""),"",IF(ADHOC!$G$15&lt;&gt;"",IF(ADHOC!$G$15=LEFT(Domein!$AS1846,LEN(ADHOC!$G$15)),MAX(Domein!BD$1:'Domein'!BD1845)+1,""),IF(ADHOC!$S$4=LEFT(Domein!$AS1846,LEN(ADHOC!$S$4)),MAX(Domein!BD$1:'Domein'!BD1845)+1,"")))</f>
        <v/>
      </c>
      <c r="BE1846" t="str">
        <f t="shared" si="28"/>
        <v/>
      </c>
    </row>
    <row r="1847" spans="45:57" x14ac:dyDescent="0.2">
      <c r="AS1847" s="4" t="s">
        <v>11387</v>
      </c>
      <c r="AT1847" s="4" t="s">
        <v>11388</v>
      </c>
      <c r="AU1847" s="4" t="s">
        <v>456</v>
      </c>
      <c r="AV1847" s="4" t="s">
        <v>702</v>
      </c>
      <c r="AW1847" s="4" t="s">
        <v>724</v>
      </c>
      <c r="AX1847" s="4"/>
      <c r="AY1847" s="4">
        <v>266014</v>
      </c>
      <c r="AZ1847" s="4">
        <v>458101</v>
      </c>
      <c r="BA1847" s="4" t="s">
        <v>22823</v>
      </c>
      <c r="BB1847" s="4" t="s">
        <v>22824</v>
      </c>
      <c r="BC1847" s="4">
        <v>40</v>
      </c>
      <c r="BD1847" t="str">
        <f>IF(AND(ADHOC!$G$15="",ADHOC!$S$4=""),"",IF(ADHOC!$G$15&lt;&gt;"",IF(ADHOC!$G$15=LEFT(Domein!$AS1847,LEN(ADHOC!$G$15)),MAX(Domein!BD$1:'Domein'!BD1846)+1,""),IF(ADHOC!$S$4=LEFT(Domein!$AS1847,LEN(ADHOC!$S$4)),MAX(Domein!BD$1:'Domein'!BD1846)+1,"")))</f>
        <v/>
      </c>
      <c r="BE1847" t="str">
        <f t="shared" si="28"/>
        <v/>
      </c>
    </row>
    <row r="1848" spans="45:57" x14ac:dyDescent="0.2">
      <c r="AS1848" s="4" t="s">
        <v>11389</v>
      </c>
      <c r="AT1848" s="4" t="s">
        <v>11390</v>
      </c>
      <c r="AU1848" s="4" t="s">
        <v>456</v>
      </c>
      <c r="AV1848" s="4" t="s">
        <v>702</v>
      </c>
      <c r="AW1848" s="4" t="s">
        <v>724</v>
      </c>
      <c r="AX1848" s="4"/>
      <c r="AY1848" s="4">
        <v>264682</v>
      </c>
      <c r="AZ1848" s="4">
        <v>461610</v>
      </c>
      <c r="BA1848" s="4" t="s">
        <v>22825</v>
      </c>
      <c r="BB1848" s="4" t="s">
        <v>22826</v>
      </c>
      <c r="BC1848" s="4">
        <v>40</v>
      </c>
      <c r="BD1848" t="str">
        <f>IF(AND(ADHOC!$G$15="",ADHOC!$S$4=""),"",IF(ADHOC!$G$15&lt;&gt;"",IF(ADHOC!$G$15=LEFT(Domein!$AS1848,LEN(ADHOC!$G$15)),MAX(Domein!BD$1:'Domein'!BD1847)+1,""),IF(ADHOC!$S$4=LEFT(Domein!$AS1848,LEN(ADHOC!$S$4)),MAX(Domein!BD$1:'Domein'!BD1847)+1,"")))</f>
        <v/>
      </c>
      <c r="BE1848" t="str">
        <f t="shared" si="28"/>
        <v/>
      </c>
    </row>
    <row r="1849" spans="45:57" x14ac:dyDescent="0.2">
      <c r="AS1849" s="4" t="s">
        <v>11391</v>
      </c>
      <c r="AT1849" s="4" t="s">
        <v>11392</v>
      </c>
      <c r="AU1849" s="4" t="s">
        <v>456</v>
      </c>
      <c r="AV1849" s="4" t="s">
        <v>702</v>
      </c>
      <c r="AW1849" s="4" t="s">
        <v>724</v>
      </c>
      <c r="AX1849" s="4"/>
      <c r="AY1849" s="4">
        <v>256950</v>
      </c>
      <c r="AZ1849" s="4">
        <v>461613</v>
      </c>
      <c r="BA1849" s="4" t="s">
        <v>22827</v>
      </c>
      <c r="BB1849" s="4" t="s">
        <v>22828</v>
      </c>
      <c r="BC1849" s="4">
        <v>40</v>
      </c>
      <c r="BD1849" t="str">
        <f>IF(AND(ADHOC!$G$15="",ADHOC!$S$4=""),"",IF(ADHOC!$G$15&lt;&gt;"",IF(ADHOC!$G$15=LEFT(Domein!$AS1849,LEN(ADHOC!$G$15)),MAX(Domein!BD$1:'Domein'!BD1848)+1,""),IF(ADHOC!$S$4=LEFT(Domein!$AS1849,LEN(ADHOC!$S$4)),MAX(Domein!BD$1:'Domein'!BD1848)+1,"")))</f>
        <v/>
      </c>
      <c r="BE1849" t="str">
        <f t="shared" si="28"/>
        <v/>
      </c>
    </row>
    <row r="1850" spans="45:57" x14ac:dyDescent="0.2">
      <c r="AS1850" s="4" t="s">
        <v>11393</v>
      </c>
      <c r="AT1850" s="4" t="s">
        <v>11394</v>
      </c>
      <c r="AU1850" s="4" t="s">
        <v>456</v>
      </c>
      <c r="AV1850" s="4" t="s">
        <v>702</v>
      </c>
      <c r="AW1850" s="4" t="s">
        <v>724</v>
      </c>
      <c r="AX1850" s="4"/>
      <c r="AY1850" s="4">
        <v>178812</v>
      </c>
      <c r="AZ1850" s="4">
        <v>525526</v>
      </c>
      <c r="BA1850" s="4" t="s">
        <v>22706</v>
      </c>
      <c r="BB1850" s="4" t="s">
        <v>22707</v>
      </c>
      <c r="BC1850" s="4">
        <v>40</v>
      </c>
      <c r="BD1850" t="str">
        <f>IF(AND(ADHOC!$G$15="",ADHOC!$S$4=""),"",IF(ADHOC!$G$15&lt;&gt;"",IF(ADHOC!$G$15=LEFT(Domein!$AS1850,LEN(ADHOC!$G$15)),MAX(Domein!BD$1:'Domein'!BD1849)+1,""),IF(ADHOC!$S$4=LEFT(Domein!$AS1850,LEN(ADHOC!$S$4)),MAX(Domein!BD$1:'Domein'!BD1849)+1,"")))</f>
        <v/>
      </c>
      <c r="BE1850" t="str">
        <f t="shared" si="28"/>
        <v/>
      </c>
    </row>
    <row r="1851" spans="45:57" x14ac:dyDescent="0.2">
      <c r="AS1851" s="4" t="s">
        <v>11395</v>
      </c>
      <c r="AT1851" s="4" t="s">
        <v>11396</v>
      </c>
      <c r="AU1851" s="4" t="s">
        <v>456</v>
      </c>
      <c r="AV1851" s="4" t="s">
        <v>702</v>
      </c>
      <c r="AW1851" s="4" t="s">
        <v>724</v>
      </c>
      <c r="AX1851" s="4"/>
      <c r="AY1851" s="4">
        <v>177997</v>
      </c>
      <c r="AZ1851" s="4">
        <v>525803</v>
      </c>
      <c r="BA1851" s="4" t="s">
        <v>22831</v>
      </c>
      <c r="BB1851" s="4" t="s">
        <v>22832</v>
      </c>
      <c r="BC1851" s="4">
        <v>40</v>
      </c>
      <c r="BD1851" t="str">
        <f>IF(AND(ADHOC!$G$15="",ADHOC!$S$4=""),"",IF(ADHOC!$G$15&lt;&gt;"",IF(ADHOC!$G$15=LEFT(Domein!$AS1851,LEN(ADHOC!$G$15)),MAX(Domein!BD$1:'Domein'!BD1850)+1,""),IF(ADHOC!$S$4=LEFT(Domein!$AS1851,LEN(ADHOC!$S$4)),MAX(Domein!BD$1:'Domein'!BD1850)+1,"")))</f>
        <v/>
      </c>
      <c r="BE1851" t="str">
        <f t="shared" si="28"/>
        <v/>
      </c>
    </row>
    <row r="1852" spans="45:57" x14ac:dyDescent="0.2">
      <c r="AS1852" s="4" t="s">
        <v>15334</v>
      </c>
      <c r="AT1852" s="4" t="s">
        <v>11398</v>
      </c>
      <c r="AU1852" s="4" t="s">
        <v>456</v>
      </c>
      <c r="AV1852" s="4" t="s">
        <v>702</v>
      </c>
      <c r="AW1852" s="4" t="s">
        <v>724</v>
      </c>
      <c r="AX1852" s="4"/>
      <c r="AY1852" s="4">
        <v>178209</v>
      </c>
      <c r="AZ1852" s="4">
        <v>525642</v>
      </c>
      <c r="BA1852" s="4" t="s">
        <v>22829</v>
      </c>
      <c r="BB1852" s="4" t="s">
        <v>22830</v>
      </c>
      <c r="BC1852" s="4">
        <v>40</v>
      </c>
      <c r="BD1852" t="str">
        <f>IF(AND(ADHOC!$G$15="",ADHOC!$S$4=""),"",IF(ADHOC!$G$15&lt;&gt;"",IF(ADHOC!$G$15=LEFT(Domein!$AS1852,LEN(ADHOC!$G$15)),MAX(Domein!BD$1:'Domein'!BD1851)+1,""),IF(ADHOC!$S$4=LEFT(Domein!$AS1852,LEN(ADHOC!$S$4)),MAX(Domein!BD$1:'Domein'!BD1851)+1,"")))</f>
        <v/>
      </c>
      <c r="BE1852" t="str">
        <f t="shared" si="28"/>
        <v/>
      </c>
    </row>
    <row r="1853" spans="45:57" x14ac:dyDescent="0.2">
      <c r="AS1853" s="4" t="s">
        <v>11397</v>
      </c>
      <c r="AT1853" s="4" t="s">
        <v>11398</v>
      </c>
      <c r="AU1853" s="4" t="s">
        <v>456</v>
      </c>
      <c r="AV1853" s="4" t="s">
        <v>702</v>
      </c>
      <c r="AW1853" s="4" t="s">
        <v>724</v>
      </c>
      <c r="AX1853" s="4"/>
      <c r="AY1853" s="4">
        <v>158250</v>
      </c>
      <c r="AZ1853" s="4">
        <v>493612</v>
      </c>
      <c r="BA1853" s="4" t="s">
        <v>22710</v>
      </c>
      <c r="BB1853" s="4" t="s">
        <v>22711</v>
      </c>
      <c r="BC1853" s="4">
        <v>40</v>
      </c>
      <c r="BD1853" t="str">
        <f>IF(AND(ADHOC!$G$15="",ADHOC!$S$4=""),"",IF(ADHOC!$G$15&lt;&gt;"",IF(ADHOC!$G$15=LEFT(Domein!$AS1853,LEN(ADHOC!$G$15)),MAX(Domein!BD$1:'Domein'!BD1852)+1,""),IF(ADHOC!$S$4=LEFT(Domein!$AS1853,LEN(ADHOC!$S$4)),MAX(Domein!BD$1:'Domein'!BD1852)+1,"")))</f>
        <v/>
      </c>
      <c r="BE1853" t="str">
        <f t="shared" si="28"/>
        <v/>
      </c>
    </row>
    <row r="1854" spans="45:57" x14ac:dyDescent="0.2">
      <c r="AS1854" s="4" t="s">
        <v>11399</v>
      </c>
      <c r="AT1854" s="4" t="s">
        <v>11400</v>
      </c>
      <c r="AU1854" s="4" t="s">
        <v>456</v>
      </c>
      <c r="AV1854" s="4" t="s">
        <v>702</v>
      </c>
      <c r="AW1854" s="4" t="s">
        <v>724</v>
      </c>
      <c r="AX1854" s="4"/>
      <c r="AY1854" s="4">
        <v>168784</v>
      </c>
      <c r="AZ1854" s="4">
        <v>503945</v>
      </c>
      <c r="BA1854" s="4" t="s">
        <v>22712</v>
      </c>
      <c r="BB1854" s="4" t="s">
        <v>22713</v>
      </c>
      <c r="BC1854" s="4">
        <v>40</v>
      </c>
      <c r="BD1854" t="str">
        <f>IF(AND(ADHOC!$G$15="",ADHOC!$S$4=""),"",IF(ADHOC!$G$15&lt;&gt;"",IF(ADHOC!$G$15=LEFT(Domein!$AS1854,LEN(ADHOC!$G$15)),MAX(Domein!BD$1:'Domein'!BD1853)+1,""),IF(ADHOC!$S$4=LEFT(Domein!$AS1854,LEN(ADHOC!$S$4)),MAX(Domein!BD$1:'Domein'!BD1853)+1,"")))</f>
        <v/>
      </c>
      <c r="BE1854" t="str">
        <f t="shared" si="28"/>
        <v/>
      </c>
    </row>
    <row r="1855" spans="45:57" x14ac:dyDescent="0.2">
      <c r="AS1855" s="4" t="s">
        <v>17376</v>
      </c>
      <c r="AT1855" s="4" t="s">
        <v>17377</v>
      </c>
      <c r="AU1855" s="4" t="s">
        <v>456</v>
      </c>
      <c r="AV1855" s="4" t="s">
        <v>703</v>
      </c>
      <c r="AW1855" s="4" t="s">
        <v>701</v>
      </c>
      <c r="AX1855" s="4"/>
      <c r="AY1855" s="4"/>
      <c r="AZ1855" s="4"/>
      <c r="BA1855" s="4"/>
      <c r="BB1855" s="4"/>
      <c r="BC1855" s="4">
        <v>40</v>
      </c>
      <c r="BD1855" t="str">
        <f>IF(AND(ADHOC!$G$15="",ADHOC!$S$4=""),"",IF(ADHOC!$G$15&lt;&gt;"",IF(ADHOC!$G$15=LEFT(Domein!$AS1855,LEN(ADHOC!$G$15)),MAX(Domein!BD$1:'Domein'!BD1854)+1,""),IF(ADHOC!$S$4=LEFT(Domein!$AS1855,LEN(ADHOC!$S$4)),MAX(Domein!BD$1:'Domein'!BD1854)+1,"")))</f>
        <v/>
      </c>
      <c r="BE1855" t="str">
        <f t="shared" si="28"/>
        <v/>
      </c>
    </row>
    <row r="1856" spans="45:57" x14ac:dyDescent="0.2">
      <c r="AS1856" s="4" t="s">
        <v>17378</v>
      </c>
      <c r="AT1856" s="4" t="s">
        <v>17379</v>
      </c>
      <c r="AU1856" s="4" t="s">
        <v>456</v>
      </c>
      <c r="AV1856" s="4" t="s">
        <v>703</v>
      </c>
      <c r="AW1856" s="4" t="s">
        <v>701</v>
      </c>
      <c r="AX1856" s="4"/>
      <c r="AY1856" s="4"/>
      <c r="AZ1856" s="4"/>
      <c r="BA1856" s="4"/>
      <c r="BB1856" s="4"/>
      <c r="BC1856" s="4">
        <v>40</v>
      </c>
      <c r="BD1856" t="str">
        <f>IF(AND(ADHOC!$G$15="",ADHOC!$S$4=""),"",IF(ADHOC!$G$15&lt;&gt;"",IF(ADHOC!$G$15=LEFT(Domein!$AS1856,LEN(ADHOC!$G$15)),MAX(Domein!BD$1:'Domein'!BD1855)+1,""),IF(ADHOC!$S$4=LEFT(Domein!$AS1856,LEN(ADHOC!$S$4)),MAX(Domein!BD$1:'Domein'!BD1855)+1,"")))</f>
        <v/>
      </c>
      <c r="BE1856" t="str">
        <f t="shared" si="28"/>
        <v/>
      </c>
    </row>
    <row r="1857" spans="45:57" x14ac:dyDescent="0.2">
      <c r="AS1857" s="4" t="s">
        <v>17380</v>
      </c>
      <c r="AT1857" s="4" t="s">
        <v>17381</v>
      </c>
      <c r="AU1857" s="4" t="s">
        <v>456</v>
      </c>
      <c r="AV1857" s="4" t="s">
        <v>703</v>
      </c>
      <c r="AW1857" s="4" t="s">
        <v>701</v>
      </c>
      <c r="AX1857" s="4"/>
      <c r="AY1857" s="4"/>
      <c r="AZ1857" s="4"/>
      <c r="BA1857" s="4"/>
      <c r="BB1857" s="4"/>
      <c r="BC1857" s="4">
        <v>40</v>
      </c>
      <c r="BD1857" t="str">
        <f>IF(AND(ADHOC!$G$15="",ADHOC!$S$4=""),"",IF(ADHOC!$G$15&lt;&gt;"",IF(ADHOC!$G$15=LEFT(Domein!$AS1857,LEN(ADHOC!$G$15)),MAX(Domein!BD$1:'Domein'!BD1856)+1,""),IF(ADHOC!$S$4=LEFT(Domein!$AS1857,LEN(ADHOC!$S$4)),MAX(Domein!BD$1:'Domein'!BD1856)+1,"")))</f>
        <v/>
      </c>
      <c r="BE1857" t="str">
        <f t="shared" si="28"/>
        <v/>
      </c>
    </row>
    <row r="1858" spans="45:57" x14ac:dyDescent="0.2">
      <c r="AS1858" s="4" t="s">
        <v>17382</v>
      </c>
      <c r="AT1858" s="4" t="s">
        <v>17383</v>
      </c>
      <c r="AU1858" s="4" t="s">
        <v>456</v>
      </c>
      <c r="AV1858" s="4" t="s">
        <v>703</v>
      </c>
      <c r="AW1858" s="4" t="s">
        <v>701</v>
      </c>
      <c r="AX1858" s="4"/>
      <c r="AY1858" s="4"/>
      <c r="AZ1858" s="4"/>
      <c r="BA1858" s="4"/>
      <c r="BB1858" s="4"/>
      <c r="BC1858" s="4">
        <v>40</v>
      </c>
      <c r="BD1858" t="str">
        <f>IF(AND(ADHOC!$G$15="",ADHOC!$S$4=""),"",IF(ADHOC!$G$15&lt;&gt;"",IF(ADHOC!$G$15=LEFT(Domein!$AS1858,LEN(ADHOC!$G$15)),MAX(Domein!BD$1:'Domein'!BD1857)+1,""),IF(ADHOC!$S$4=LEFT(Domein!$AS1858,LEN(ADHOC!$S$4)),MAX(Domein!BD$1:'Domein'!BD1857)+1,"")))</f>
        <v/>
      </c>
      <c r="BE1858" t="str">
        <f t="shared" si="28"/>
        <v/>
      </c>
    </row>
    <row r="1859" spans="45:57" x14ac:dyDescent="0.2">
      <c r="AS1859" s="4" t="s">
        <v>17384</v>
      </c>
      <c r="AT1859" s="4" t="s">
        <v>17385</v>
      </c>
      <c r="AU1859" s="4" t="s">
        <v>456</v>
      </c>
      <c r="AV1859" s="4" t="s">
        <v>703</v>
      </c>
      <c r="AW1859" s="4" t="s">
        <v>701</v>
      </c>
      <c r="AX1859" s="4"/>
      <c r="AY1859" s="4"/>
      <c r="AZ1859" s="4"/>
      <c r="BA1859" s="4"/>
      <c r="BB1859" s="4"/>
      <c r="BC1859" s="4">
        <v>40</v>
      </c>
      <c r="BD1859" t="str">
        <f>IF(AND(ADHOC!$G$15="",ADHOC!$S$4=""),"",IF(ADHOC!$G$15&lt;&gt;"",IF(ADHOC!$G$15=LEFT(Domein!$AS1859,LEN(ADHOC!$G$15)),MAX(Domein!BD$1:'Domein'!BD1858)+1,""),IF(ADHOC!$S$4=LEFT(Domein!$AS1859,LEN(ADHOC!$S$4)),MAX(Domein!BD$1:'Domein'!BD1858)+1,"")))</f>
        <v/>
      </c>
      <c r="BE1859" t="str">
        <f t="shared" ref="BE1859:BE1922" si="29">IFERROR(INDEX($AS$2:$AS$11500,MATCH(ROW()-ROW($BE$1),$BD$2:$BD$11500,0)),"")</f>
        <v/>
      </c>
    </row>
    <row r="1860" spans="45:57" x14ac:dyDescent="0.2">
      <c r="AS1860" s="4" t="s">
        <v>17386</v>
      </c>
      <c r="AT1860" s="4" t="s">
        <v>17387</v>
      </c>
      <c r="AU1860" s="4" t="s">
        <v>456</v>
      </c>
      <c r="AV1860" s="4" t="s">
        <v>703</v>
      </c>
      <c r="AW1860" s="4" t="s">
        <v>701</v>
      </c>
      <c r="AX1860" s="4"/>
      <c r="AY1860" s="4"/>
      <c r="AZ1860" s="4"/>
      <c r="BA1860" s="4"/>
      <c r="BB1860" s="4"/>
      <c r="BC1860" s="4">
        <v>40</v>
      </c>
      <c r="BD1860" t="str">
        <f>IF(AND(ADHOC!$G$15="",ADHOC!$S$4=""),"",IF(ADHOC!$G$15&lt;&gt;"",IF(ADHOC!$G$15=LEFT(Domein!$AS1860,LEN(ADHOC!$G$15)),MAX(Domein!BD$1:'Domein'!BD1859)+1,""),IF(ADHOC!$S$4=LEFT(Domein!$AS1860,LEN(ADHOC!$S$4)),MAX(Domein!BD$1:'Domein'!BD1859)+1,"")))</f>
        <v/>
      </c>
      <c r="BE1860" t="str">
        <f t="shared" si="29"/>
        <v/>
      </c>
    </row>
    <row r="1861" spans="45:57" x14ac:dyDescent="0.2">
      <c r="AS1861" s="4" t="s">
        <v>17388</v>
      </c>
      <c r="AT1861" s="4" t="s">
        <v>17389</v>
      </c>
      <c r="AU1861" s="4" t="s">
        <v>456</v>
      </c>
      <c r="AV1861" s="4" t="s">
        <v>703</v>
      </c>
      <c r="AW1861" s="4" t="s">
        <v>701</v>
      </c>
      <c r="AX1861" s="4"/>
      <c r="AY1861" s="4"/>
      <c r="AZ1861" s="4"/>
      <c r="BA1861" s="4"/>
      <c r="BB1861" s="4"/>
      <c r="BC1861" s="4">
        <v>40</v>
      </c>
      <c r="BD1861" t="str">
        <f>IF(AND(ADHOC!$G$15="",ADHOC!$S$4=""),"",IF(ADHOC!$G$15&lt;&gt;"",IF(ADHOC!$G$15=LEFT(Domein!$AS1861,LEN(ADHOC!$G$15)),MAX(Domein!BD$1:'Domein'!BD1860)+1,""),IF(ADHOC!$S$4=LEFT(Domein!$AS1861,LEN(ADHOC!$S$4)),MAX(Domein!BD$1:'Domein'!BD1860)+1,"")))</f>
        <v/>
      </c>
      <c r="BE1861" t="str">
        <f t="shared" si="29"/>
        <v/>
      </c>
    </row>
    <row r="1862" spans="45:57" x14ac:dyDescent="0.2">
      <c r="AS1862" s="4" t="s">
        <v>17390</v>
      </c>
      <c r="AT1862" s="4" t="s">
        <v>17391</v>
      </c>
      <c r="AU1862" s="4" t="s">
        <v>456</v>
      </c>
      <c r="AV1862" s="4" t="s">
        <v>703</v>
      </c>
      <c r="AW1862" s="4" t="s">
        <v>701</v>
      </c>
      <c r="AX1862" s="4"/>
      <c r="AY1862" s="4"/>
      <c r="AZ1862" s="4"/>
      <c r="BA1862" s="4"/>
      <c r="BB1862" s="4"/>
      <c r="BC1862" s="4">
        <v>40</v>
      </c>
      <c r="BD1862" t="str">
        <f>IF(AND(ADHOC!$G$15="",ADHOC!$S$4=""),"",IF(ADHOC!$G$15&lt;&gt;"",IF(ADHOC!$G$15=LEFT(Domein!$AS1862,LEN(ADHOC!$G$15)),MAX(Domein!BD$1:'Domein'!BD1861)+1,""),IF(ADHOC!$S$4=LEFT(Domein!$AS1862,LEN(ADHOC!$S$4)),MAX(Domein!BD$1:'Domein'!BD1861)+1,"")))</f>
        <v/>
      </c>
      <c r="BE1862" t="str">
        <f t="shared" si="29"/>
        <v/>
      </c>
    </row>
    <row r="1863" spans="45:57" x14ac:dyDescent="0.2">
      <c r="AS1863" s="4" t="s">
        <v>17392</v>
      </c>
      <c r="AT1863" s="4" t="s">
        <v>17393</v>
      </c>
      <c r="AU1863" s="4" t="s">
        <v>456</v>
      </c>
      <c r="AV1863" s="4" t="s">
        <v>703</v>
      </c>
      <c r="AW1863" s="4" t="s">
        <v>701</v>
      </c>
      <c r="AX1863" s="4"/>
      <c r="AY1863" s="4"/>
      <c r="AZ1863" s="4"/>
      <c r="BA1863" s="4"/>
      <c r="BB1863" s="4"/>
      <c r="BC1863" s="4">
        <v>40</v>
      </c>
      <c r="BD1863" t="str">
        <f>IF(AND(ADHOC!$G$15="",ADHOC!$S$4=""),"",IF(ADHOC!$G$15&lt;&gt;"",IF(ADHOC!$G$15=LEFT(Domein!$AS1863,LEN(ADHOC!$G$15)),MAX(Domein!BD$1:'Domein'!BD1862)+1,""),IF(ADHOC!$S$4=LEFT(Domein!$AS1863,LEN(ADHOC!$S$4)),MAX(Domein!BD$1:'Domein'!BD1862)+1,"")))</f>
        <v/>
      </c>
      <c r="BE1863" t="str">
        <f t="shared" si="29"/>
        <v/>
      </c>
    </row>
    <row r="1864" spans="45:57" x14ac:dyDescent="0.2">
      <c r="AS1864" s="4" t="s">
        <v>17394</v>
      </c>
      <c r="AT1864" s="4" t="s">
        <v>17395</v>
      </c>
      <c r="AU1864" s="4" t="s">
        <v>456</v>
      </c>
      <c r="AV1864" s="4" t="s">
        <v>703</v>
      </c>
      <c r="AW1864" s="4" t="s">
        <v>724</v>
      </c>
      <c r="AX1864" s="4"/>
      <c r="AY1864" s="4"/>
      <c r="AZ1864" s="4"/>
      <c r="BA1864" s="4"/>
      <c r="BB1864" s="4"/>
      <c r="BC1864" s="4">
        <v>40</v>
      </c>
      <c r="BD1864" t="str">
        <f>IF(AND(ADHOC!$G$15="",ADHOC!$S$4=""),"",IF(ADHOC!$G$15&lt;&gt;"",IF(ADHOC!$G$15=LEFT(Domein!$AS1864,LEN(ADHOC!$G$15)),MAX(Domein!BD$1:'Domein'!BD1863)+1,""),IF(ADHOC!$S$4=LEFT(Domein!$AS1864,LEN(ADHOC!$S$4)),MAX(Domein!BD$1:'Domein'!BD1863)+1,"")))</f>
        <v/>
      </c>
      <c r="BE1864" t="str">
        <f t="shared" si="29"/>
        <v/>
      </c>
    </row>
    <row r="1865" spans="45:57" x14ac:dyDescent="0.2">
      <c r="AS1865" s="4" t="s">
        <v>12843</v>
      </c>
      <c r="AT1865" s="4" t="s">
        <v>13174</v>
      </c>
      <c r="AU1865" s="4" t="s">
        <v>456</v>
      </c>
      <c r="AV1865" s="4" t="s">
        <v>702</v>
      </c>
      <c r="AW1865" s="4" t="s">
        <v>701</v>
      </c>
      <c r="AX1865" s="4"/>
      <c r="AY1865" s="4">
        <v>240964</v>
      </c>
      <c r="AZ1865" s="4">
        <v>487309</v>
      </c>
      <c r="BA1865" s="4" t="s">
        <v>22833</v>
      </c>
      <c r="BB1865" s="4" t="s">
        <v>22834</v>
      </c>
      <c r="BC1865" s="4">
        <v>40</v>
      </c>
      <c r="BD1865" t="str">
        <f>IF(AND(ADHOC!$G$15="",ADHOC!$S$4=""),"",IF(ADHOC!$G$15&lt;&gt;"",IF(ADHOC!$G$15=LEFT(Domein!$AS1865,LEN(ADHOC!$G$15)),MAX(Domein!BD$1:'Domein'!BD1864)+1,""),IF(ADHOC!$S$4=LEFT(Domein!$AS1865,LEN(ADHOC!$S$4)),MAX(Domein!BD$1:'Domein'!BD1864)+1,"")))</f>
        <v/>
      </c>
      <c r="BE1865" t="str">
        <f t="shared" si="29"/>
        <v/>
      </c>
    </row>
    <row r="1866" spans="45:57" x14ac:dyDescent="0.2">
      <c r="AS1866" s="4" t="s">
        <v>12844</v>
      </c>
      <c r="AT1866" s="4" t="s">
        <v>13175</v>
      </c>
      <c r="AU1866" s="4" t="s">
        <v>456</v>
      </c>
      <c r="AV1866" s="4" t="s">
        <v>702</v>
      </c>
      <c r="AW1866" s="4" t="s">
        <v>701</v>
      </c>
      <c r="AX1866" s="4"/>
      <c r="AY1866" s="4">
        <v>241093</v>
      </c>
      <c r="AZ1866" s="4">
        <v>487228</v>
      </c>
      <c r="BA1866" s="4" t="s">
        <v>22835</v>
      </c>
      <c r="BB1866" s="4" t="s">
        <v>22836</v>
      </c>
      <c r="BC1866" s="4">
        <v>40</v>
      </c>
      <c r="BD1866" t="str">
        <f>IF(AND(ADHOC!$G$15="",ADHOC!$S$4=""),"",IF(ADHOC!$G$15&lt;&gt;"",IF(ADHOC!$G$15=LEFT(Domein!$AS1866,LEN(ADHOC!$G$15)),MAX(Domein!BD$1:'Domein'!BD1865)+1,""),IF(ADHOC!$S$4=LEFT(Domein!$AS1866,LEN(ADHOC!$S$4)),MAX(Domein!BD$1:'Domein'!BD1865)+1,"")))</f>
        <v/>
      </c>
      <c r="BE1866" t="str">
        <f t="shared" si="29"/>
        <v/>
      </c>
    </row>
    <row r="1867" spans="45:57" x14ac:dyDescent="0.2">
      <c r="AS1867" s="4" t="s">
        <v>12845</v>
      </c>
      <c r="AT1867" s="4" t="s">
        <v>13176</v>
      </c>
      <c r="AU1867" s="4" t="s">
        <v>456</v>
      </c>
      <c r="AV1867" s="4" t="s">
        <v>702</v>
      </c>
      <c r="AW1867" s="4" t="s">
        <v>701</v>
      </c>
      <c r="AX1867" s="4"/>
      <c r="AY1867" s="4">
        <v>239769</v>
      </c>
      <c r="AZ1867" s="4">
        <v>491833</v>
      </c>
      <c r="BA1867" s="4" t="s">
        <v>22716</v>
      </c>
      <c r="BB1867" s="4" t="s">
        <v>22717</v>
      </c>
      <c r="BC1867" s="4">
        <v>40</v>
      </c>
      <c r="BD1867" t="str">
        <f>IF(AND(ADHOC!$G$15="",ADHOC!$S$4=""),"",IF(ADHOC!$G$15&lt;&gt;"",IF(ADHOC!$G$15=LEFT(Domein!$AS1867,LEN(ADHOC!$G$15)),MAX(Domein!BD$1:'Domein'!BD1866)+1,""),IF(ADHOC!$S$4=LEFT(Domein!$AS1867,LEN(ADHOC!$S$4)),MAX(Domein!BD$1:'Domein'!BD1866)+1,"")))</f>
        <v/>
      </c>
      <c r="BE1867" t="str">
        <f t="shared" si="29"/>
        <v/>
      </c>
    </row>
    <row r="1868" spans="45:57" x14ac:dyDescent="0.2">
      <c r="AS1868" s="4" t="s">
        <v>12846</v>
      </c>
      <c r="AT1868" s="4" t="s">
        <v>13177</v>
      </c>
      <c r="AU1868" s="4" t="s">
        <v>456</v>
      </c>
      <c r="AV1868" s="4" t="s">
        <v>702</v>
      </c>
      <c r="AW1868" s="4" t="s">
        <v>701</v>
      </c>
      <c r="AX1868" s="4"/>
      <c r="AY1868" s="4">
        <v>239709</v>
      </c>
      <c r="AZ1868" s="4">
        <v>491828</v>
      </c>
      <c r="BA1868" s="4" t="s">
        <v>22837</v>
      </c>
      <c r="BB1868" s="4" t="s">
        <v>22838</v>
      </c>
      <c r="BC1868" s="4">
        <v>40</v>
      </c>
      <c r="BD1868" t="str">
        <f>IF(AND(ADHOC!$G$15="",ADHOC!$S$4=""),"",IF(ADHOC!$G$15&lt;&gt;"",IF(ADHOC!$G$15=LEFT(Domein!$AS1868,LEN(ADHOC!$G$15)),MAX(Domein!BD$1:'Domein'!BD1867)+1,""),IF(ADHOC!$S$4=LEFT(Domein!$AS1868,LEN(ADHOC!$S$4)),MAX(Domein!BD$1:'Domein'!BD1867)+1,"")))</f>
        <v/>
      </c>
      <c r="BE1868" t="str">
        <f t="shared" si="29"/>
        <v/>
      </c>
    </row>
    <row r="1869" spans="45:57" x14ac:dyDescent="0.2">
      <c r="AS1869" s="4" t="s">
        <v>12847</v>
      </c>
      <c r="AT1869" s="4" t="s">
        <v>13178</v>
      </c>
      <c r="AU1869" s="4" t="s">
        <v>456</v>
      </c>
      <c r="AV1869" s="4" t="s">
        <v>702</v>
      </c>
      <c r="AW1869" s="4" t="s">
        <v>701</v>
      </c>
      <c r="AX1869" s="4"/>
      <c r="AY1869" s="4">
        <v>248849</v>
      </c>
      <c r="AZ1869" s="4">
        <v>492295</v>
      </c>
      <c r="BA1869" s="4" t="s">
        <v>22839</v>
      </c>
      <c r="BB1869" s="4" t="s">
        <v>22840</v>
      </c>
      <c r="BC1869" s="4">
        <v>40</v>
      </c>
      <c r="BD1869" t="str">
        <f>IF(AND(ADHOC!$G$15="",ADHOC!$S$4=""),"",IF(ADHOC!$G$15&lt;&gt;"",IF(ADHOC!$G$15=LEFT(Domein!$AS1869,LEN(ADHOC!$G$15)),MAX(Domein!BD$1:'Domein'!BD1868)+1,""),IF(ADHOC!$S$4=LEFT(Domein!$AS1869,LEN(ADHOC!$S$4)),MAX(Domein!BD$1:'Domein'!BD1868)+1,"")))</f>
        <v/>
      </c>
      <c r="BE1869" t="str">
        <f t="shared" si="29"/>
        <v/>
      </c>
    </row>
    <row r="1870" spans="45:57" x14ac:dyDescent="0.2">
      <c r="AS1870" s="4" t="s">
        <v>12848</v>
      </c>
      <c r="AT1870" s="4" t="s">
        <v>13179</v>
      </c>
      <c r="AU1870" s="4" t="s">
        <v>456</v>
      </c>
      <c r="AV1870" s="4" t="s">
        <v>702</v>
      </c>
      <c r="AW1870" s="4" t="s">
        <v>701</v>
      </c>
      <c r="AX1870" s="4"/>
      <c r="AY1870" s="4">
        <v>248790</v>
      </c>
      <c r="AZ1870" s="4">
        <v>492218</v>
      </c>
      <c r="BA1870" s="4" t="s">
        <v>22841</v>
      </c>
      <c r="BB1870" s="4" t="s">
        <v>22842</v>
      </c>
      <c r="BC1870" s="4">
        <v>40</v>
      </c>
      <c r="BD1870" t="str">
        <f>IF(AND(ADHOC!$G$15="",ADHOC!$S$4=""),"",IF(ADHOC!$G$15&lt;&gt;"",IF(ADHOC!$G$15=LEFT(Domein!$AS1870,LEN(ADHOC!$G$15)),MAX(Domein!BD$1:'Domein'!BD1869)+1,""),IF(ADHOC!$S$4=LEFT(Domein!$AS1870,LEN(ADHOC!$S$4)),MAX(Domein!BD$1:'Domein'!BD1869)+1,"")))</f>
        <v/>
      </c>
      <c r="BE1870" t="str">
        <f t="shared" si="29"/>
        <v/>
      </c>
    </row>
    <row r="1871" spans="45:57" x14ac:dyDescent="0.2">
      <c r="AS1871" s="4" t="s">
        <v>12849</v>
      </c>
      <c r="AT1871" s="4" t="s">
        <v>13180</v>
      </c>
      <c r="AU1871" s="4" t="s">
        <v>456</v>
      </c>
      <c r="AV1871" s="4" t="s">
        <v>702</v>
      </c>
      <c r="AW1871" s="4" t="s">
        <v>701</v>
      </c>
      <c r="AX1871" s="4"/>
      <c r="AY1871" s="4">
        <v>248848</v>
      </c>
      <c r="AZ1871" s="4">
        <v>492219</v>
      </c>
      <c r="BA1871" s="4" t="s">
        <v>22841</v>
      </c>
      <c r="BB1871" s="4" t="s">
        <v>22843</v>
      </c>
      <c r="BC1871" s="4">
        <v>40</v>
      </c>
      <c r="BD1871" t="str">
        <f>IF(AND(ADHOC!$G$15="",ADHOC!$S$4=""),"",IF(ADHOC!$G$15&lt;&gt;"",IF(ADHOC!$G$15=LEFT(Domein!$AS1871,LEN(ADHOC!$G$15)),MAX(Domein!BD$1:'Domein'!BD1870)+1,""),IF(ADHOC!$S$4=LEFT(Domein!$AS1871,LEN(ADHOC!$S$4)),MAX(Domein!BD$1:'Domein'!BD1870)+1,"")))</f>
        <v/>
      </c>
      <c r="BE1871" t="str">
        <f t="shared" si="29"/>
        <v/>
      </c>
    </row>
    <row r="1872" spans="45:57" x14ac:dyDescent="0.2">
      <c r="AS1872" s="4" t="s">
        <v>12850</v>
      </c>
      <c r="AT1872" s="4" t="s">
        <v>13181</v>
      </c>
      <c r="AU1872" s="4" t="s">
        <v>456</v>
      </c>
      <c r="AV1872" s="4" t="s">
        <v>702</v>
      </c>
      <c r="AW1872" s="4" t="s">
        <v>701</v>
      </c>
      <c r="AX1872" s="4"/>
      <c r="AY1872" s="4">
        <v>249382</v>
      </c>
      <c r="AZ1872" s="4">
        <v>477847</v>
      </c>
      <c r="BA1872" s="4" t="s">
        <v>22720</v>
      </c>
      <c r="BB1872" s="4" t="s">
        <v>22721</v>
      </c>
      <c r="BC1872" s="4">
        <v>40</v>
      </c>
      <c r="BD1872" t="str">
        <f>IF(AND(ADHOC!$G$15="",ADHOC!$S$4=""),"",IF(ADHOC!$G$15&lt;&gt;"",IF(ADHOC!$G$15=LEFT(Domein!$AS1872,LEN(ADHOC!$G$15)),MAX(Domein!BD$1:'Domein'!BD1871)+1,""),IF(ADHOC!$S$4=LEFT(Domein!$AS1872,LEN(ADHOC!$S$4)),MAX(Domein!BD$1:'Domein'!BD1871)+1,"")))</f>
        <v/>
      </c>
      <c r="BE1872" t="str">
        <f t="shared" si="29"/>
        <v/>
      </c>
    </row>
    <row r="1873" spans="45:57" x14ac:dyDescent="0.2">
      <c r="AS1873" s="4" t="s">
        <v>12851</v>
      </c>
      <c r="AT1873" s="4" t="s">
        <v>12852</v>
      </c>
      <c r="AU1873" s="4" t="s">
        <v>456</v>
      </c>
      <c r="AV1873" s="4" t="s">
        <v>702</v>
      </c>
      <c r="AW1873" s="4" t="s">
        <v>701</v>
      </c>
      <c r="AX1873" s="4"/>
      <c r="AY1873" s="4">
        <v>249645</v>
      </c>
      <c r="AZ1873" s="4">
        <v>477658</v>
      </c>
      <c r="BA1873" s="4" t="s">
        <v>22844</v>
      </c>
      <c r="BB1873" s="4" t="s">
        <v>22845</v>
      </c>
      <c r="BC1873" s="4">
        <v>40</v>
      </c>
      <c r="BD1873" t="str">
        <f>IF(AND(ADHOC!$G$15="",ADHOC!$S$4=""),"",IF(ADHOC!$G$15&lt;&gt;"",IF(ADHOC!$G$15=LEFT(Domein!$AS1873,LEN(ADHOC!$G$15)),MAX(Domein!BD$1:'Domein'!BD1872)+1,""),IF(ADHOC!$S$4=LEFT(Domein!$AS1873,LEN(ADHOC!$S$4)),MAX(Domein!BD$1:'Domein'!BD1872)+1,"")))</f>
        <v/>
      </c>
      <c r="BE1873" t="str">
        <f t="shared" si="29"/>
        <v/>
      </c>
    </row>
    <row r="1874" spans="45:57" x14ac:dyDescent="0.2">
      <c r="AS1874" s="4" t="s">
        <v>12853</v>
      </c>
      <c r="AT1874" s="4" t="s">
        <v>13182</v>
      </c>
      <c r="AU1874" s="4" t="s">
        <v>456</v>
      </c>
      <c r="AV1874" s="4" t="s">
        <v>702</v>
      </c>
      <c r="AW1874" s="4" t="s">
        <v>701</v>
      </c>
      <c r="AX1874" s="4"/>
      <c r="AY1874" s="4">
        <v>249559</v>
      </c>
      <c r="AZ1874" s="4">
        <v>477552</v>
      </c>
      <c r="BA1874" s="4" t="s">
        <v>22846</v>
      </c>
      <c r="BB1874" s="4" t="s">
        <v>22847</v>
      </c>
      <c r="BC1874" s="4">
        <v>40</v>
      </c>
      <c r="BD1874" t="str">
        <f>IF(AND(ADHOC!$G$15="",ADHOC!$S$4=""),"",IF(ADHOC!$G$15&lt;&gt;"",IF(ADHOC!$G$15=LEFT(Domein!$AS1874,LEN(ADHOC!$G$15)),MAX(Domein!BD$1:'Domein'!BD1873)+1,""),IF(ADHOC!$S$4=LEFT(Domein!$AS1874,LEN(ADHOC!$S$4)),MAX(Domein!BD$1:'Domein'!BD1873)+1,"")))</f>
        <v/>
      </c>
      <c r="BE1874" t="str">
        <f t="shared" si="29"/>
        <v/>
      </c>
    </row>
    <row r="1875" spans="45:57" x14ac:dyDescent="0.2">
      <c r="AS1875" s="4" t="s">
        <v>12854</v>
      </c>
      <c r="AT1875" s="4" t="s">
        <v>13183</v>
      </c>
      <c r="AU1875" s="4" t="s">
        <v>456</v>
      </c>
      <c r="AV1875" s="4" t="s">
        <v>702</v>
      </c>
      <c r="AW1875" s="4" t="s">
        <v>701</v>
      </c>
      <c r="AX1875" s="4"/>
      <c r="AY1875" s="4">
        <v>249558</v>
      </c>
      <c r="AZ1875" s="4">
        <v>477554</v>
      </c>
      <c r="BA1875" s="4" t="s">
        <v>22848</v>
      </c>
      <c r="BB1875" s="4" t="s">
        <v>22849</v>
      </c>
      <c r="BC1875" s="4">
        <v>40</v>
      </c>
      <c r="BD1875" t="str">
        <f>IF(AND(ADHOC!$G$15="",ADHOC!$S$4=""),"",IF(ADHOC!$G$15&lt;&gt;"",IF(ADHOC!$G$15=LEFT(Domein!$AS1875,LEN(ADHOC!$G$15)),MAX(Domein!BD$1:'Domein'!BD1874)+1,""),IF(ADHOC!$S$4=LEFT(Domein!$AS1875,LEN(ADHOC!$S$4)),MAX(Domein!BD$1:'Domein'!BD1874)+1,"")))</f>
        <v/>
      </c>
      <c r="BE1875" t="str">
        <f t="shared" si="29"/>
        <v/>
      </c>
    </row>
    <row r="1876" spans="45:57" x14ac:dyDescent="0.2">
      <c r="AS1876" s="4" t="s">
        <v>12855</v>
      </c>
      <c r="AT1876" s="4" t="s">
        <v>12856</v>
      </c>
      <c r="AU1876" s="4" t="s">
        <v>456</v>
      </c>
      <c r="AV1876" s="4" t="s">
        <v>702</v>
      </c>
      <c r="AW1876" s="4" t="s">
        <v>701</v>
      </c>
      <c r="AX1876" s="4"/>
      <c r="AY1876" s="4">
        <v>249324</v>
      </c>
      <c r="AZ1876" s="4">
        <v>477773</v>
      </c>
      <c r="BA1876" s="4" t="s">
        <v>22850</v>
      </c>
      <c r="BB1876" s="4" t="s">
        <v>22851</v>
      </c>
      <c r="BC1876" s="4">
        <v>40</v>
      </c>
      <c r="BD1876" t="str">
        <f>IF(AND(ADHOC!$G$15="",ADHOC!$S$4=""),"",IF(ADHOC!$G$15&lt;&gt;"",IF(ADHOC!$G$15=LEFT(Domein!$AS1876,LEN(ADHOC!$G$15)),MAX(Domein!BD$1:'Domein'!BD1875)+1,""),IF(ADHOC!$S$4=LEFT(Domein!$AS1876,LEN(ADHOC!$S$4)),MAX(Domein!BD$1:'Domein'!BD1875)+1,"")))</f>
        <v/>
      </c>
      <c r="BE1876" t="str">
        <f t="shared" si="29"/>
        <v/>
      </c>
    </row>
    <row r="1877" spans="45:57" x14ac:dyDescent="0.2">
      <c r="AS1877" s="4" t="s">
        <v>12857</v>
      </c>
      <c r="AT1877" s="4" t="s">
        <v>12858</v>
      </c>
      <c r="AU1877" s="4" t="s">
        <v>456</v>
      </c>
      <c r="AV1877" s="4" t="s">
        <v>702</v>
      </c>
      <c r="AW1877" s="4" t="s">
        <v>701</v>
      </c>
      <c r="AX1877" s="4"/>
      <c r="AY1877" s="4">
        <v>249533</v>
      </c>
      <c r="AZ1877" s="4">
        <v>477580</v>
      </c>
      <c r="BA1877" s="4" t="s">
        <v>22852</v>
      </c>
      <c r="BB1877" s="4" t="s">
        <v>22853</v>
      </c>
      <c r="BC1877" s="4">
        <v>40</v>
      </c>
      <c r="BD1877" t="str">
        <f>IF(AND(ADHOC!$G$15="",ADHOC!$S$4=""),"",IF(ADHOC!$G$15&lt;&gt;"",IF(ADHOC!$G$15=LEFT(Domein!$AS1877,LEN(ADHOC!$G$15)),MAX(Domein!BD$1:'Domein'!BD1876)+1,""),IF(ADHOC!$S$4=LEFT(Domein!$AS1877,LEN(ADHOC!$S$4)),MAX(Domein!BD$1:'Domein'!BD1876)+1,"")))</f>
        <v/>
      </c>
      <c r="BE1877" t="str">
        <f t="shared" si="29"/>
        <v/>
      </c>
    </row>
    <row r="1878" spans="45:57" x14ac:dyDescent="0.2">
      <c r="AS1878" s="4" t="s">
        <v>12859</v>
      </c>
      <c r="AT1878" s="4" t="s">
        <v>13184</v>
      </c>
      <c r="AU1878" s="4" t="s">
        <v>456</v>
      </c>
      <c r="AV1878" s="4" t="s">
        <v>702</v>
      </c>
      <c r="AW1878" s="4" t="s">
        <v>701</v>
      </c>
      <c r="AX1878" s="4"/>
      <c r="AY1878" s="4">
        <v>257618</v>
      </c>
      <c r="AZ1878" s="4">
        <v>481172</v>
      </c>
      <c r="BA1878" s="4" t="s">
        <v>22854</v>
      </c>
      <c r="BB1878" s="4" t="s">
        <v>22855</v>
      </c>
      <c r="BC1878" s="4">
        <v>40</v>
      </c>
      <c r="BD1878" t="str">
        <f>IF(AND(ADHOC!$G$15="",ADHOC!$S$4=""),"",IF(ADHOC!$G$15&lt;&gt;"",IF(ADHOC!$G$15=LEFT(Domein!$AS1878,LEN(ADHOC!$G$15)),MAX(Domein!BD$1:'Domein'!BD1877)+1,""),IF(ADHOC!$S$4=LEFT(Domein!$AS1878,LEN(ADHOC!$S$4)),MAX(Domein!BD$1:'Domein'!BD1877)+1,"")))</f>
        <v/>
      </c>
      <c r="BE1878" t="str">
        <f t="shared" si="29"/>
        <v/>
      </c>
    </row>
    <row r="1879" spans="45:57" x14ac:dyDescent="0.2">
      <c r="AS1879" s="4" t="s">
        <v>12860</v>
      </c>
      <c r="AT1879" s="4" t="s">
        <v>13185</v>
      </c>
      <c r="AU1879" s="4" t="s">
        <v>456</v>
      </c>
      <c r="AV1879" s="4" t="s">
        <v>702</v>
      </c>
      <c r="AW1879" s="4" t="s">
        <v>701</v>
      </c>
      <c r="AX1879" s="4"/>
      <c r="AY1879" s="4">
        <v>257795</v>
      </c>
      <c r="AZ1879" s="4">
        <v>481196</v>
      </c>
      <c r="BA1879" s="4" t="s">
        <v>22856</v>
      </c>
      <c r="BB1879" s="4" t="s">
        <v>22857</v>
      </c>
      <c r="BC1879" s="4">
        <v>40</v>
      </c>
      <c r="BD1879" t="str">
        <f>IF(AND(ADHOC!$G$15="",ADHOC!$S$4=""),"",IF(ADHOC!$G$15&lt;&gt;"",IF(ADHOC!$G$15=LEFT(Domein!$AS1879,LEN(ADHOC!$G$15)),MAX(Domein!BD$1:'Domein'!BD1878)+1,""),IF(ADHOC!$S$4=LEFT(Domein!$AS1879,LEN(ADHOC!$S$4)),MAX(Domein!BD$1:'Domein'!BD1878)+1,"")))</f>
        <v/>
      </c>
      <c r="BE1879" t="str">
        <f t="shared" si="29"/>
        <v/>
      </c>
    </row>
    <row r="1880" spans="45:57" x14ac:dyDescent="0.2">
      <c r="AS1880" s="4" t="s">
        <v>12861</v>
      </c>
      <c r="AT1880" s="4" t="s">
        <v>13186</v>
      </c>
      <c r="AU1880" s="4" t="s">
        <v>456</v>
      </c>
      <c r="AV1880" s="4" t="s">
        <v>702</v>
      </c>
      <c r="AW1880" s="4" t="s">
        <v>701</v>
      </c>
      <c r="AX1880" s="4"/>
      <c r="AY1880" s="4">
        <v>257775</v>
      </c>
      <c r="AZ1880" s="4">
        <v>481197</v>
      </c>
      <c r="BA1880" s="4" t="s">
        <v>22858</v>
      </c>
      <c r="BB1880" s="4" t="s">
        <v>22859</v>
      </c>
      <c r="BC1880" s="4">
        <v>40</v>
      </c>
      <c r="BD1880" t="str">
        <f>IF(AND(ADHOC!$G$15="",ADHOC!$S$4=""),"",IF(ADHOC!$G$15&lt;&gt;"",IF(ADHOC!$G$15=LEFT(Domein!$AS1880,LEN(ADHOC!$G$15)),MAX(Domein!BD$1:'Domein'!BD1879)+1,""),IF(ADHOC!$S$4=LEFT(Domein!$AS1880,LEN(ADHOC!$S$4)),MAX(Domein!BD$1:'Domein'!BD1879)+1,"")))</f>
        <v/>
      </c>
      <c r="BE1880" t="str">
        <f t="shared" si="29"/>
        <v/>
      </c>
    </row>
    <row r="1881" spans="45:57" x14ac:dyDescent="0.2">
      <c r="AS1881" s="4" t="s">
        <v>12862</v>
      </c>
      <c r="AT1881" s="4" t="s">
        <v>13187</v>
      </c>
      <c r="AU1881" s="4" t="s">
        <v>456</v>
      </c>
      <c r="AV1881" s="4" t="s">
        <v>702</v>
      </c>
      <c r="AW1881" s="4" t="s">
        <v>701</v>
      </c>
      <c r="AX1881" s="4"/>
      <c r="AY1881" s="4">
        <v>254285</v>
      </c>
      <c r="AZ1881" s="4">
        <v>472635</v>
      </c>
      <c r="BA1881" s="4" t="s">
        <v>22860</v>
      </c>
      <c r="BB1881" s="4" t="s">
        <v>22861</v>
      </c>
      <c r="BC1881" s="4">
        <v>40</v>
      </c>
      <c r="BD1881" t="str">
        <f>IF(AND(ADHOC!$G$15="",ADHOC!$S$4=""),"",IF(ADHOC!$G$15&lt;&gt;"",IF(ADHOC!$G$15=LEFT(Domein!$AS1881,LEN(ADHOC!$G$15)),MAX(Domein!BD$1:'Domein'!BD1880)+1,""),IF(ADHOC!$S$4=LEFT(Domein!$AS1881,LEN(ADHOC!$S$4)),MAX(Domein!BD$1:'Domein'!BD1880)+1,"")))</f>
        <v/>
      </c>
      <c r="BE1881" t="str">
        <f t="shared" si="29"/>
        <v/>
      </c>
    </row>
    <row r="1882" spans="45:57" x14ac:dyDescent="0.2">
      <c r="AS1882" s="4" t="s">
        <v>12863</v>
      </c>
      <c r="AT1882" s="4" t="s">
        <v>13188</v>
      </c>
      <c r="AU1882" s="4" t="s">
        <v>456</v>
      </c>
      <c r="AV1882" s="4" t="s">
        <v>702</v>
      </c>
      <c r="AW1882" s="4" t="s">
        <v>701</v>
      </c>
      <c r="AX1882" s="4"/>
      <c r="AY1882" s="4">
        <v>254444</v>
      </c>
      <c r="AZ1882" s="4">
        <v>472672</v>
      </c>
      <c r="BA1882" s="4" t="s">
        <v>22862</v>
      </c>
      <c r="BB1882" s="4" t="s">
        <v>22863</v>
      </c>
      <c r="BC1882" s="4">
        <v>40</v>
      </c>
      <c r="BD1882" t="str">
        <f>IF(AND(ADHOC!$G$15="",ADHOC!$S$4=""),"",IF(ADHOC!$G$15&lt;&gt;"",IF(ADHOC!$G$15=LEFT(Domein!$AS1882,LEN(ADHOC!$G$15)),MAX(Domein!BD$1:'Domein'!BD1881)+1,""),IF(ADHOC!$S$4=LEFT(Domein!$AS1882,LEN(ADHOC!$S$4)),MAX(Domein!BD$1:'Domein'!BD1881)+1,"")))</f>
        <v/>
      </c>
      <c r="BE1882" t="str">
        <f t="shared" si="29"/>
        <v/>
      </c>
    </row>
    <row r="1883" spans="45:57" x14ac:dyDescent="0.2">
      <c r="AS1883" s="4" t="s">
        <v>12864</v>
      </c>
      <c r="AT1883" s="4" t="s">
        <v>13189</v>
      </c>
      <c r="AU1883" s="4" t="s">
        <v>456</v>
      </c>
      <c r="AV1883" s="4" t="s">
        <v>702</v>
      </c>
      <c r="AW1883" s="4" t="s">
        <v>701</v>
      </c>
      <c r="AX1883" s="4"/>
      <c r="AY1883" s="4">
        <v>254158</v>
      </c>
      <c r="AZ1883" s="4">
        <v>472812</v>
      </c>
      <c r="BA1883" s="4" t="s">
        <v>22864</v>
      </c>
      <c r="BB1883" s="4" t="s">
        <v>22865</v>
      </c>
      <c r="BC1883" s="4">
        <v>40</v>
      </c>
      <c r="BD1883" t="str">
        <f>IF(AND(ADHOC!$G$15="",ADHOC!$S$4=""),"",IF(ADHOC!$G$15&lt;&gt;"",IF(ADHOC!$G$15=LEFT(Domein!$AS1883,LEN(ADHOC!$G$15)),MAX(Domein!BD$1:'Domein'!BD1882)+1,""),IF(ADHOC!$S$4=LEFT(Domein!$AS1883,LEN(ADHOC!$S$4)),MAX(Domein!BD$1:'Domein'!BD1882)+1,"")))</f>
        <v/>
      </c>
      <c r="BE1883" t="str">
        <f t="shared" si="29"/>
        <v/>
      </c>
    </row>
    <row r="1884" spans="45:57" x14ac:dyDescent="0.2">
      <c r="AS1884" s="4" t="s">
        <v>12865</v>
      </c>
      <c r="AT1884" s="4" t="s">
        <v>13190</v>
      </c>
      <c r="AU1884" s="4" t="s">
        <v>456</v>
      </c>
      <c r="AV1884" s="4" t="s">
        <v>702</v>
      </c>
      <c r="AW1884" s="4" t="s">
        <v>701</v>
      </c>
      <c r="AX1884" s="4"/>
      <c r="AY1884" s="4">
        <v>254434</v>
      </c>
      <c r="AZ1884" s="4">
        <v>472673</v>
      </c>
      <c r="BA1884" s="4" t="s">
        <v>22866</v>
      </c>
      <c r="BB1884" s="4" t="s">
        <v>22867</v>
      </c>
      <c r="BC1884" s="4">
        <v>40</v>
      </c>
      <c r="BD1884" t="str">
        <f>IF(AND(ADHOC!$G$15="",ADHOC!$S$4=""),"",IF(ADHOC!$G$15&lt;&gt;"",IF(ADHOC!$G$15=LEFT(Domein!$AS1884,LEN(ADHOC!$G$15)),MAX(Domein!BD$1:'Domein'!BD1883)+1,""),IF(ADHOC!$S$4=LEFT(Domein!$AS1884,LEN(ADHOC!$S$4)),MAX(Domein!BD$1:'Domein'!BD1883)+1,"")))</f>
        <v/>
      </c>
      <c r="BE1884" t="str">
        <f t="shared" si="29"/>
        <v/>
      </c>
    </row>
    <row r="1885" spans="45:57" x14ac:dyDescent="0.2">
      <c r="AS1885" s="4" t="s">
        <v>12866</v>
      </c>
      <c r="AT1885" s="4" t="s">
        <v>13191</v>
      </c>
      <c r="AU1885" s="4" t="s">
        <v>456</v>
      </c>
      <c r="AV1885" s="4" t="s">
        <v>702</v>
      </c>
      <c r="AW1885" s="4" t="s">
        <v>701</v>
      </c>
      <c r="AX1885" s="4"/>
      <c r="AY1885" s="4">
        <v>254424</v>
      </c>
      <c r="AZ1885" s="4">
        <v>472665</v>
      </c>
      <c r="BA1885" s="4" t="s">
        <v>22868</v>
      </c>
      <c r="BB1885" s="4" t="s">
        <v>22869</v>
      </c>
      <c r="BC1885" s="4">
        <v>40</v>
      </c>
      <c r="BD1885" t="str">
        <f>IF(AND(ADHOC!$G$15="",ADHOC!$S$4=""),"",IF(ADHOC!$G$15&lt;&gt;"",IF(ADHOC!$G$15=LEFT(Domein!$AS1885,LEN(ADHOC!$G$15)),MAX(Domein!BD$1:'Domein'!BD1884)+1,""),IF(ADHOC!$S$4=LEFT(Domein!$AS1885,LEN(ADHOC!$S$4)),MAX(Domein!BD$1:'Domein'!BD1884)+1,"")))</f>
        <v/>
      </c>
      <c r="BE1885" t="str">
        <f t="shared" si="29"/>
        <v/>
      </c>
    </row>
    <row r="1886" spans="45:57" x14ac:dyDescent="0.2">
      <c r="AS1886" s="4" t="s">
        <v>12867</v>
      </c>
      <c r="AT1886" s="4" t="s">
        <v>13192</v>
      </c>
      <c r="AU1886" s="4" t="s">
        <v>456</v>
      </c>
      <c r="AV1886" s="4" t="s">
        <v>702</v>
      </c>
      <c r="AW1886" s="4" t="s">
        <v>701</v>
      </c>
      <c r="AX1886" s="4"/>
      <c r="AY1886" s="4">
        <v>254423</v>
      </c>
      <c r="AZ1886" s="4">
        <v>472668</v>
      </c>
      <c r="BA1886" s="4" t="s">
        <v>22870</v>
      </c>
      <c r="BB1886" s="4" t="s">
        <v>22871</v>
      </c>
      <c r="BC1886" s="4">
        <v>40</v>
      </c>
      <c r="BD1886" t="str">
        <f>IF(AND(ADHOC!$G$15="",ADHOC!$S$4=""),"",IF(ADHOC!$G$15&lt;&gt;"",IF(ADHOC!$G$15=LEFT(Domein!$AS1886,LEN(ADHOC!$G$15)),MAX(Domein!BD$1:'Domein'!BD1885)+1,""),IF(ADHOC!$S$4=LEFT(Domein!$AS1886,LEN(ADHOC!$S$4)),MAX(Domein!BD$1:'Domein'!BD1885)+1,"")))</f>
        <v/>
      </c>
      <c r="BE1886" t="str">
        <f t="shared" si="29"/>
        <v/>
      </c>
    </row>
    <row r="1887" spans="45:57" x14ac:dyDescent="0.2">
      <c r="AS1887" s="4" t="s">
        <v>14051</v>
      </c>
      <c r="AT1887" s="4" t="s">
        <v>14052</v>
      </c>
      <c r="AU1887" s="4" t="s">
        <v>456</v>
      </c>
      <c r="AV1887" s="4" t="s">
        <v>702</v>
      </c>
      <c r="AW1887" s="4" t="s">
        <v>701</v>
      </c>
      <c r="AX1887" s="4"/>
      <c r="AY1887" s="4">
        <v>254146</v>
      </c>
      <c r="AZ1887" s="4">
        <v>472765</v>
      </c>
      <c r="BA1887" s="4" t="s">
        <v>22872</v>
      </c>
      <c r="BB1887" s="4" t="s">
        <v>22873</v>
      </c>
      <c r="BC1887" s="4">
        <v>40</v>
      </c>
      <c r="BD1887" t="str">
        <f>IF(AND(ADHOC!$G$15="",ADHOC!$S$4=""),"",IF(ADHOC!$G$15&lt;&gt;"",IF(ADHOC!$G$15=LEFT(Domein!$AS1887,LEN(ADHOC!$G$15)),MAX(Domein!BD$1:'Domein'!BD1886)+1,""),IF(ADHOC!$S$4=LEFT(Domein!$AS1887,LEN(ADHOC!$S$4)),MAX(Domein!BD$1:'Domein'!BD1886)+1,"")))</f>
        <v/>
      </c>
      <c r="BE1887" t="str">
        <f t="shared" si="29"/>
        <v/>
      </c>
    </row>
    <row r="1888" spans="45:57" x14ac:dyDescent="0.2">
      <c r="AS1888" s="4" t="s">
        <v>12868</v>
      </c>
      <c r="AT1888" s="4" t="s">
        <v>13193</v>
      </c>
      <c r="AU1888" s="4" t="s">
        <v>456</v>
      </c>
      <c r="AV1888" s="4" t="s">
        <v>702</v>
      </c>
      <c r="AW1888" s="4" t="s">
        <v>701</v>
      </c>
      <c r="AX1888" s="4"/>
      <c r="AY1888" s="4">
        <v>263812</v>
      </c>
      <c r="AZ1888" s="4">
        <v>471253</v>
      </c>
      <c r="BA1888" s="4" t="s">
        <v>22874</v>
      </c>
      <c r="BB1888" s="4" t="s">
        <v>22875</v>
      </c>
      <c r="BC1888" s="4">
        <v>40</v>
      </c>
      <c r="BD1888" t="str">
        <f>IF(AND(ADHOC!$G$15="",ADHOC!$S$4=""),"",IF(ADHOC!$G$15&lt;&gt;"",IF(ADHOC!$G$15=LEFT(Domein!$AS1888,LEN(ADHOC!$G$15)),MAX(Domein!BD$1:'Domein'!BD1887)+1,""),IF(ADHOC!$S$4=LEFT(Domein!$AS1888,LEN(ADHOC!$S$4)),MAX(Domein!BD$1:'Domein'!BD1887)+1,"")))</f>
        <v/>
      </c>
      <c r="BE1888" t="str">
        <f t="shared" si="29"/>
        <v/>
      </c>
    </row>
    <row r="1889" spans="45:57" x14ac:dyDescent="0.2">
      <c r="AS1889" s="4" t="s">
        <v>12869</v>
      </c>
      <c r="AT1889" s="4" t="s">
        <v>13194</v>
      </c>
      <c r="AU1889" s="4" t="s">
        <v>456</v>
      </c>
      <c r="AV1889" s="4" t="s">
        <v>702</v>
      </c>
      <c r="AW1889" s="4" t="s">
        <v>701</v>
      </c>
      <c r="AX1889" s="4"/>
      <c r="AY1889" s="4">
        <v>263667</v>
      </c>
      <c r="AZ1889" s="4">
        <v>471262</v>
      </c>
      <c r="BA1889" s="4" t="s">
        <v>22876</v>
      </c>
      <c r="BB1889" s="4" t="s">
        <v>22877</v>
      </c>
      <c r="BC1889" s="4">
        <v>40</v>
      </c>
      <c r="BD1889" t="str">
        <f>IF(AND(ADHOC!$G$15="",ADHOC!$S$4=""),"",IF(ADHOC!$G$15&lt;&gt;"",IF(ADHOC!$G$15=LEFT(Domein!$AS1889,LEN(ADHOC!$G$15)),MAX(Domein!BD$1:'Domein'!BD1888)+1,""),IF(ADHOC!$S$4=LEFT(Domein!$AS1889,LEN(ADHOC!$S$4)),MAX(Domein!BD$1:'Domein'!BD1888)+1,"")))</f>
        <v/>
      </c>
      <c r="BE1889" t="str">
        <f t="shared" si="29"/>
        <v/>
      </c>
    </row>
    <row r="1890" spans="45:57" x14ac:dyDescent="0.2">
      <c r="AS1890" s="4" t="s">
        <v>12870</v>
      </c>
      <c r="AT1890" s="4" t="s">
        <v>13195</v>
      </c>
      <c r="AU1890" s="4" t="s">
        <v>456</v>
      </c>
      <c r="AV1890" s="4" t="s">
        <v>702</v>
      </c>
      <c r="AW1890" s="4" t="s">
        <v>701</v>
      </c>
      <c r="AX1890" s="4"/>
      <c r="AY1890" s="4">
        <v>236066</v>
      </c>
      <c r="AZ1890" s="4">
        <v>473899</v>
      </c>
      <c r="BA1890" s="4" t="s">
        <v>22878</v>
      </c>
      <c r="BB1890" s="4" t="s">
        <v>22879</v>
      </c>
      <c r="BC1890" s="4">
        <v>40</v>
      </c>
      <c r="BD1890" t="str">
        <f>IF(AND(ADHOC!$G$15="",ADHOC!$S$4=""),"",IF(ADHOC!$G$15&lt;&gt;"",IF(ADHOC!$G$15=LEFT(Domein!$AS1890,LEN(ADHOC!$G$15)),MAX(Domein!BD$1:'Domein'!BD1889)+1,""),IF(ADHOC!$S$4=LEFT(Domein!$AS1890,LEN(ADHOC!$S$4)),MAX(Domein!BD$1:'Domein'!BD1889)+1,"")))</f>
        <v/>
      </c>
      <c r="BE1890" t="str">
        <f t="shared" si="29"/>
        <v/>
      </c>
    </row>
    <row r="1891" spans="45:57" x14ac:dyDescent="0.2">
      <c r="AS1891" s="4" t="s">
        <v>12871</v>
      </c>
      <c r="AT1891" s="4" t="s">
        <v>13196</v>
      </c>
      <c r="AU1891" s="4" t="s">
        <v>456</v>
      </c>
      <c r="AV1891" s="4" t="s">
        <v>702</v>
      </c>
      <c r="AW1891" s="4" t="s">
        <v>701</v>
      </c>
      <c r="AX1891" s="4"/>
      <c r="AY1891" s="4">
        <v>236052</v>
      </c>
      <c r="AZ1891" s="4">
        <v>473837</v>
      </c>
      <c r="BA1891" s="4" t="s">
        <v>22880</v>
      </c>
      <c r="BB1891" s="4" t="s">
        <v>22881</v>
      </c>
      <c r="BC1891" s="4">
        <v>40</v>
      </c>
      <c r="BD1891" t="str">
        <f>IF(AND(ADHOC!$G$15="",ADHOC!$S$4=""),"",IF(ADHOC!$G$15&lt;&gt;"",IF(ADHOC!$G$15=LEFT(Domein!$AS1891,LEN(ADHOC!$G$15)),MAX(Domein!BD$1:'Domein'!BD1890)+1,""),IF(ADHOC!$S$4=LEFT(Domein!$AS1891,LEN(ADHOC!$S$4)),MAX(Domein!BD$1:'Domein'!BD1890)+1,"")))</f>
        <v/>
      </c>
      <c r="BE1891" t="str">
        <f t="shared" si="29"/>
        <v/>
      </c>
    </row>
    <row r="1892" spans="45:57" x14ac:dyDescent="0.2">
      <c r="AS1892" s="4" t="s">
        <v>12872</v>
      </c>
      <c r="AT1892" s="4" t="s">
        <v>13197</v>
      </c>
      <c r="AU1892" s="4" t="s">
        <v>456</v>
      </c>
      <c r="AV1892" s="4" t="s">
        <v>702</v>
      </c>
      <c r="AW1892" s="4" t="s">
        <v>701</v>
      </c>
      <c r="AX1892" s="4"/>
      <c r="AY1892" s="4">
        <v>236048</v>
      </c>
      <c r="AZ1892" s="4">
        <v>473828</v>
      </c>
      <c r="BA1892" s="4" t="s">
        <v>22882</v>
      </c>
      <c r="BB1892" s="4" t="s">
        <v>22883</v>
      </c>
      <c r="BC1892" s="4">
        <v>40</v>
      </c>
      <c r="BD1892" t="str">
        <f>IF(AND(ADHOC!$G$15="",ADHOC!$S$4=""),"",IF(ADHOC!$G$15&lt;&gt;"",IF(ADHOC!$G$15=LEFT(Domein!$AS1892,LEN(ADHOC!$G$15)),MAX(Domein!BD$1:'Domein'!BD1891)+1,""),IF(ADHOC!$S$4=LEFT(Domein!$AS1892,LEN(ADHOC!$S$4)),MAX(Domein!BD$1:'Domein'!BD1891)+1,"")))</f>
        <v/>
      </c>
      <c r="BE1892" t="str">
        <f t="shared" si="29"/>
        <v/>
      </c>
    </row>
    <row r="1893" spans="45:57" x14ac:dyDescent="0.2">
      <c r="AS1893" s="4" t="s">
        <v>12873</v>
      </c>
      <c r="AT1893" s="4" t="s">
        <v>13198</v>
      </c>
      <c r="AU1893" s="4" t="s">
        <v>456</v>
      </c>
      <c r="AV1893" s="4" t="s">
        <v>702</v>
      </c>
      <c r="AW1893" s="4" t="s">
        <v>701</v>
      </c>
      <c r="AX1893" s="4"/>
      <c r="AY1893" s="4">
        <v>266122</v>
      </c>
      <c r="AZ1893" s="4">
        <v>475951</v>
      </c>
      <c r="BA1893" s="4" t="s">
        <v>22884</v>
      </c>
      <c r="BB1893" s="4" t="s">
        <v>22885</v>
      </c>
      <c r="BC1893" s="4">
        <v>40</v>
      </c>
      <c r="BD1893" t="str">
        <f>IF(AND(ADHOC!$G$15="",ADHOC!$S$4=""),"",IF(ADHOC!$G$15&lt;&gt;"",IF(ADHOC!$G$15=LEFT(Domein!$AS1893,LEN(ADHOC!$G$15)),MAX(Domein!BD$1:'Domein'!BD1892)+1,""),IF(ADHOC!$S$4=LEFT(Domein!$AS1893,LEN(ADHOC!$S$4)),MAX(Domein!BD$1:'Domein'!BD1892)+1,"")))</f>
        <v/>
      </c>
      <c r="BE1893" t="str">
        <f t="shared" si="29"/>
        <v/>
      </c>
    </row>
    <row r="1894" spans="45:57" x14ac:dyDescent="0.2">
      <c r="AS1894" s="4" t="s">
        <v>12874</v>
      </c>
      <c r="AT1894" s="4" t="s">
        <v>13199</v>
      </c>
      <c r="AU1894" s="4" t="s">
        <v>456</v>
      </c>
      <c r="AV1894" s="4" t="s">
        <v>702</v>
      </c>
      <c r="AW1894" s="4" t="s">
        <v>701</v>
      </c>
      <c r="AX1894" s="4"/>
      <c r="AY1894" s="4">
        <v>266059</v>
      </c>
      <c r="AZ1894" s="4">
        <v>476082</v>
      </c>
      <c r="BA1894" s="4" t="s">
        <v>22886</v>
      </c>
      <c r="BB1894" s="4" t="s">
        <v>22887</v>
      </c>
      <c r="BC1894" s="4">
        <v>40</v>
      </c>
      <c r="BD1894" t="str">
        <f>IF(AND(ADHOC!$G$15="",ADHOC!$S$4=""),"",IF(ADHOC!$G$15&lt;&gt;"",IF(ADHOC!$G$15=LEFT(Domein!$AS1894,LEN(ADHOC!$G$15)),MAX(Domein!BD$1:'Domein'!BD1893)+1,""),IF(ADHOC!$S$4=LEFT(Domein!$AS1894,LEN(ADHOC!$S$4)),MAX(Domein!BD$1:'Domein'!BD1893)+1,"")))</f>
        <v/>
      </c>
      <c r="BE1894" t="str">
        <f t="shared" si="29"/>
        <v/>
      </c>
    </row>
    <row r="1895" spans="45:57" x14ac:dyDescent="0.2">
      <c r="AS1895" s="4" t="s">
        <v>12875</v>
      </c>
      <c r="AT1895" s="4" t="s">
        <v>13200</v>
      </c>
      <c r="AU1895" s="4" t="s">
        <v>456</v>
      </c>
      <c r="AV1895" s="4" t="s">
        <v>702</v>
      </c>
      <c r="AW1895" s="4" t="s">
        <v>701</v>
      </c>
      <c r="AX1895" s="4"/>
      <c r="AY1895" s="4">
        <v>267200</v>
      </c>
      <c r="AZ1895" s="4">
        <v>489840</v>
      </c>
      <c r="BA1895" s="4" t="s">
        <v>22888</v>
      </c>
      <c r="BB1895" s="4" t="s">
        <v>22889</v>
      </c>
      <c r="BC1895" s="4">
        <v>40</v>
      </c>
      <c r="BD1895" t="str">
        <f>IF(AND(ADHOC!$G$15="",ADHOC!$S$4=""),"",IF(ADHOC!$G$15&lt;&gt;"",IF(ADHOC!$G$15=LEFT(Domein!$AS1895,LEN(ADHOC!$G$15)),MAX(Domein!BD$1:'Domein'!BD1894)+1,""),IF(ADHOC!$S$4=LEFT(Domein!$AS1895,LEN(ADHOC!$S$4)),MAX(Domein!BD$1:'Domein'!BD1894)+1,"")))</f>
        <v/>
      </c>
      <c r="BE1895" t="str">
        <f t="shared" si="29"/>
        <v/>
      </c>
    </row>
    <row r="1896" spans="45:57" x14ac:dyDescent="0.2">
      <c r="AS1896" s="4" t="s">
        <v>12876</v>
      </c>
      <c r="AT1896" s="4" t="s">
        <v>13201</v>
      </c>
      <c r="AU1896" s="4" t="s">
        <v>456</v>
      </c>
      <c r="AV1896" s="4" t="s">
        <v>702</v>
      </c>
      <c r="AW1896" s="4" t="s">
        <v>701</v>
      </c>
      <c r="AX1896" s="4"/>
      <c r="AY1896" s="4">
        <v>267047</v>
      </c>
      <c r="AZ1896" s="4">
        <v>489787</v>
      </c>
      <c r="BA1896" s="4" t="s">
        <v>22890</v>
      </c>
      <c r="BB1896" s="4" t="s">
        <v>22891</v>
      </c>
      <c r="BC1896" s="4">
        <v>40</v>
      </c>
      <c r="BD1896" t="str">
        <f>IF(AND(ADHOC!$G$15="",ADHOC!$S$4=""),"",IF(ADHOC!$G$15&lt;&gt;"",IF(ADHOC!$G$15=LEFT(Domein!$AS1896,LEN(ADHOC!$G$15)),MAX(Domein!BD$1:'Domein'!BD1895)+1,""),IF(ADHOC!$S$4=LEFT(Domein!$AS1896,LEN(ADHOC!$S$4)),MAX(Domein!BD$1:'Domein'!BD1895)+1,"")))</f>
        <v/>
      </c>
      <c r="BE1896" t="str">
        <f t="shared" si="29"/>
        <v/>
      </c>
    </row>
    <row r="1897" spans="45:57" x14ac:dyDescent="0.2">
      <c r="AS1897" s="4" t="s">
        <v>12877</v>
      </c>
      <c r="AT1897" s="4" t="s">
        <v>13202</v>
      </c>
      <c r="AU1897" s="4" t="s">
        <v>456</v>
      </c>
      <c r="AV1897" s="4" t="s">
        <v>702</v>
      </c>
      <c r="AW1897" s="4" t="s">
        <v>701</v>
      </c>
      <c r="AX1897" s="4"/>
      <c r="AY1897" s="4">
        <v>259958</v>
      </c>
      <c r="AZ1897" s="4">
        <v>492768</v>
      </c>
      <c r="BA1897" s="4" t="s">
        <v>22892</v>
      </c>
      <c r="BB1897" s="4" t="s">
        <v>22893</v>
      </c>
      <c r="BC1897" s="4">
        <v>40</v>
      </c>
      <c r="BD1897" t="str">
        <f>IF(AND(ADHOC!$G$15="",ADHOC!$S$4=""),"",IF(ADHOC!$G$15&lt;&gt;"",IF(ADHOC!$G$15=LEFT(Domein!$AS1897,LEN(ADHOC!$G$15)),MAX(Domein!BD$1:'Domein'!BD1896)+1,""),IF(ADHOC!$S$4=LEFT(Domein!$AS1897,LEN(ADHOC!$S$4)),MAX(Domein!BD$1:'Domein'!BD1896)+1,"")))</f>
        <v/>
      </c>
      <c r="BE1897" t="str">
        <f t="shared" si="29"/>
        <v/>
      </c>
    </row>
    <row r="1898" spans="45:57" x14ac:dyDescent="0.2">
      <c r="AS1898" s="4" t="s">
        <v>12878</v>
      </c>
      <c r="AT1898" s="4" t="s">
        <v>13203</v>
      </c>
      <c r="AU1898" s="4" t="s">
        <v>456</v>
      </c>
      <c r="AV1898" s="4" t="s">
        <v>702</v>
      </c>
      <c r="AW1898" s="4" t="s">
        <v>701</v>
      </c>
      <c r="AX1898" s="4"/>
      <c r="AY1898" s="4">
        <v>259966</v>
      </c>
      <c r="AZ1898" s="4">
        <v>492722</v>
      </c>
      <c r="BA1898" s="4" t="s">
        <v>22894</v>
      </c>
      <c r="BB1898" s="4" t="s">
        <v>22895</v>
      </c>
      <c r="BC1898" s="4">
        <v>40</v>
      </c>
      <c r="BD1898" t="str">
        <f>IF(AND(ADHOC!$G$15="",ADHOC!$S$4=""),"",IF(ADHOC!$G$15&lt;&gt;"",IF(ADHOC!$G$15=LEFT(Domein!$AS1898,LEN(ADHOC!$G$15)),MAX(Domein!BD$1:'Domein'!BD1897)+1,""),IF(ADHOC!$S$4=LEFT(Domein!$AS1898,LEN(ADHOC!$S$4)),MAX(Domein!BD$1:'Domein'!BD1897)+1,"")))</f>
        <v/>
      </c>
      <c r="BE1898" t="str">
        <f t="shared" si="29"/>
        <v/>
      </c>
    </row>
    <row r="1899" spans="45:57" x14ac:dyDescent="0.2">
      <c r="AS1899" s="4" t="s">
        <v>12879</v>
      </c>
      <c r="AT1899" s="4" t="s">
        <v>13204</v>
      </c>
      <c r="AU1899" s="4" t="s">
        <v>456</v>
      </c>
      <c r="AV1899" s="4" t="s">
        <v>702</v>
      </c>
      <c r="AW1899" s="4" t="s">
        <v>701</v>
      </c>
      <c r="AX1899" s="4"/>
      <c r="AY1899" s="4">
        <v>259915</v>
      </c>
      <c r="AZ1899" s="4">
        <v>492740</v>
      </c>
      <c r="BA1899" s="4" t="s">
        <v>22896</v>
      </c>
      <c r="BB1899" s="4" t="s">
        <v>22897</v>
      </c>
      <c r="BC1899" s="4">
        <v>40</v>
      </c>
      <c r="BD1899" t="str">
        <f>IF(AND(ADHOC!$G$15="",ADHOC!$S$4=""),"",IF(ADHOC!$G$15&lt;&gt;"",IF(ADHOC!$G$15=LEFT(Domein!$AS1899,LEN(ADHOC!$G$15)),MAX(Domein!BD$1:'Domein'!BD1898)+1,""),IF(ADHOC!$S$4=LEFT(Domein!$AS1899,LEN(ADHOC!$S$4)),MAX(Domein!BD$1:'Domein'!BD1898)+1,"")))</f>
        <v/>
      </c>
      <c r="BE1899" t="str">
        <f t="shared" si="29"/>
        <v/>
      </c>
    </row>
    <row r="1900" spans="45:57" x14ac:dyDescent="0.2">
      <c r="AS1900" s="4" t="s">
        <v>12880</v>
      </c>
      <c r="AT1900" s="4" t="s">
        <v>13205</v>
      </c>
      <c r="AU1900" s="4" t="s">
        <v>456</v>
      </c>
      <c r="AV1900" s="4" t="s">
        <v>702</v>
      </c>
      <c r="AW1900" s="4" t="s">
        <v>701</v>
      </c>
      <c r="AX1900" s="4"/>
      <c r="AY1900" s="4">
        <v>235073</v>
      </c>
      <c r="AZ1900" s="4">
        <v>496069</v>
      </c>
      <c r="BA1900" s="4" t="s">
        <v>22898</v>
      </c>
      <c r="BB1900" s="4" t="s">
        <v>22899</v>
      </c>
      <c r="BC1900" s="4">
        <v>40</v>
      </c>
      <c r="BD1900" t="str">
        <f>IF(AND(ADHOC!$G$15="",ADHOC!$S$4=""),"",IF(ADHOC!$G$15&lt;&gt;"",IF(ADHOC!$G$15=LEFT(Domein!$AS1900,LEN(ADHOC!$G$15)),MAX(Domein!BD$1:'Domein'!BD1899)+1,""),IF(ADHOC!$S$4=LEFT(Domein!$AS1900,LEN(ADHOC!$S$4)),MAX(Domein!BD$1:'Domein'!BD1899)+1,"")))</f>
        <v/>
      </c>
      <c r="BE1900" t="str">
        <f t="shared" si="29"/>
        <v/>
      </c>
    </row>
    <row r="1901" spans="45:57" x14ac:dyDescent="0.2">
      <c r="AS1901" s="4" t="s">
        <v>12881</v>
      </c>
      <c r="AT1901" s="4" t="s">
        <v>13206</v>
      </c>
      <c r="AU1901" s="4" t="s">
        <v>456</v>
      </c>
      <c r="AV1901" s="4" t="s">
        <v>702</v>
      </c>
      <c r="AW1901" s="4" t="s">
        <v>701</v>
      </c>
      <c r="AX1901" s="4"/>
      <c r="AY1901" s="4">
        <v>235070</v>
      </c>
      <c r="AZ1901" s="4">
        <v>496090</v>
      </c>
      <c r="BA1901" s="4" t="s">
        <v>22900</v>
      </c>
      <c r="BB1901" s="4" t="s">
        <v>22901</v>
      </c>
      <c r="BC1901" s="4">
        <v>40</v>
      </c>
      <c r="BD1901" t="str">
        <f>IF(AND(ADHOC!$G$15="",ADHOC!$S$4=""),"",IF(ADHOC!$G$15&lt;&gt;"",IF(ADHOC!$G$15=LEFT(Domein!$AS1901,LEN(ADHOC!$G$15)),MAX(Domein!BD$1:'Domein'!BD1900)+1,""),IF(ADHOC!$S$4=LEFT(Domein!$AS1901,LEN(ADHOC!$S$4)),MAX(Domein!BD$1:'Domein'!BD1900)+1,"")))</f>
        <v/>
      </c>
      <c r="BE1901" t="str">
        <f t="shared" si="29"/>
        <v/>
      </c>
    </row>
    <row r="1902" spans="45:57" x14ac:dyDescent="0.2">
      <c r="AS1902" s="4" t="s">
        <v>12882</v>
      </c>
      <c r="AT1902" s="4" t="s">
        <v>13207</v>
      </c>
      <c r="AU1902" s="4" t="s">
        <v>456</v>
      </c>
      <c r="AV1902" s="4" t="s">
        <v>702</v>
      </c>
      <c r="AW1902" s="4" t="s">
        <v>701</v>
      </c>
      <c r="AX1902" s="4"/>
      <c r="AY1902" s="4">
        <v>235076</v>
      </c>
      <c r="AZ1902" s="4">
        <v>496138</v>
      </c>
      <c r="BA1902" s="4" t="s">
        <v>22902</v>
      </c>
      <c r="BB1902" s="4" t="s">
        <v>22903</v>
      </c>
      <c r="BC1902" s="4">
        <v>40</v>
      </c>
      <c r="BD1902" t="str">
        <f>IF(AND(ADHOC!$G$15="",ADHOC!$S$4=""),"",IF(ADHOC!$G$15&lt;&gt;"",IF(ADHOC!$G$15=LEFT(Domein!$AS1902,LEN(ADHOC!$G$15)),MAX(Domein!BD$1:'Domein'!BD1901)+1,""),IF(ADHOC!$S$4=LEFT(Domein!$AS1902,LEN(ADHOC!$S$4)),MAX(Domein!BD$1:'Domein'!BD1901)+1,"")))</f>
        <v/>
      </c>
      <c r="BE1902" t="str">
        <f t="shared" si="29"/>
        <v/>
      </c>
    </row>
    <row r="1903" spans="45:57" x14ac:dyDescent="0.2">
      <c r="AS1903" s="4" t="s">
        <v>12883</v>
      </c>
      <c r="AT1903" s="4" t="s">
        <v>13208</v>
      </c>
      <c r="AU1903" s="4" t="s">
        <v>456</v>
      </c>
      <c r="AV1903" s="4" t="s">
        <v>702</v>
      </c>
      <c r="AW1903" s="4" t="s">
        <v>701</v>
      </c>
      <c r="AX1903" s="4"/>
      <c r="AY1903" s="4">
        <v>235067</v>
      </c>
      <c r="AZ1903" s="4">
        <v>496150</v>
      </c>
      <c r="BA1903" s="4" t="s">
        <v>22904</v>
      </c>
      <c r="BB1903" s="4" t="s">
        <v>22905</v>
      </c>
      <c r="BC1903" s="4">
        <v>40</v>
      </c>
      <c r="BD1903" t="str">
        <f>IF(AND(ADHOC!$G$15="",ADHOC!$S$4=""),"",IF(ADHOC!$G$15&lt;&gt;"",IF(ADHOC!$G$15=LEFT(Domein!$AS1903,LEN(ADHOC!$G$15)),MAX(Domein!BD$1:'Domein'!BD1902)+1,""),IF(ADHOC!$S$4=LEFT(Domein!$AS1903,LEN(ADHOC!$S$4)),MAX(Domein!BD$1:'Domein'!BD1902)+1,"")))</f>
        <v/>
      </c>
      <c r="BE1903" t="str">
        <f t="shared" si="29"/>
        <v/>
      </c>
    </row>
    <row r="1904" spans="45:57" x14ac:dyDescent="0.2">
      <c r="AS1904" s="4" t="s">
        <v>12884</v>
      </c>
      <c r="AT1904" s="4" t="s">
        <v>13209</v>
      </c>
      <c r="AU1904" s="4" t="s">
        <v>456</v>
      </c>
      <c r="AV1904" s="4" t="s">
        <v>702</v>
      </c>
      <c r="AW1904" s="4" t="s">
        <v>701</v>
      </c>
      <c r="AX1904" s="4"/>
      <c r="AY1904" s="4">
        <v>239195</v>
      </c>
      <c r="AZ1904" s="4">
        <v>484577</v>
      </c>
      <c r="BA1904" s="4" t="s">
        <v>22906</v>
      </c>
      <c r="BB1904" s="4" t="s">
        <v>22907</v>
      </c>
      <c r="BC1904" s="4">
        <v>40</v>
      </c>
      <c r="BD1904" t="str">
        <f>IF(AND(ADHOC!$G$15="",ADHOC!$S$4=""),"",IF(ADHOC!$G$15&lt;&gt;"",IF(ADHOC!$G$15=LEFT(Domein!$AS1904,LEN(ADHOC!$G$15)),MAX(Domein!BD$1:'Domein'!BD1903)+1,""),IF(ADHOC!$S$4=LEFT(Domein!$AS1904,LEN(ADHOC!$S$4)),MAX(Domein!BD$1:'Domein'!BD1903)+1,"")))</f>
        <v/>
      </c>
      <c r="BE1904" t="str">
        <f t="shared" si="29"/>
        <v/>
      </c>
    </row>
    <row r="1905" spans="45:57" x14ac:dyDescent="0.2">
      <c r="AS1905" s="4" t="s">
        <v>12885</v>
      </c>
      <c r="AT1905" s="4" t="s">
        <v>13210</v>
      </c>
      <c r="AU1905" s="4" t="s">
        <v>456</v>
      </c>
      <c r="AV1905" s="4" t="s">
        <v>702</v>
      </c>
      <c r="AW1905" s="4" t="s">
        <v>701</v>
      </c>
      <c r="AX1905" s="4"/>
      <c r="AY1905" s="4">
        <v>239363</v>
      </c>
      <c r="AZ1905" s="4">
        <v>484471</v>
      </c>
      <c r="BA1905" s="4" t="s">
        <v>22908</v>
      </c>
      <c r="BB1905" s="4" t="s">
        <v>22909</v>
      </c>
      <c r="BC1905" s="4">
        <v>40</v>
      </c>
      <c r="BD1905" t="str">
        <f>IF(AND(ADHOC!$G$15="",ADHOC!$S$4=""),"",IF(ADHOC!$G$15&lt;&gt;"",IF(ADHOC!$G$15=LEFT(Domein!$AS1905,LEN(ADHOC!$G$15)),MAX(Domein!BD$1:'Domein'!BD1904)+1,""),IF(ADHOC!$S$4=LEFT(Domein!$AS1905,LEN(ADHOC!$S$4)),MAX(Domein!BD$1:'Domein'!BD1904)+1,"")))</f>
        <v/>
      </c>
      <c r="BE1905" t="str">
        <f t="shared" si="29"/>
        <v/>
      </c>
    </row>
    <row r="1906" spans="45:57" x14ac:dyDescent="0.2">
      <c r="AS1906" s="4" t="s">
        <v>12886</v>
      </c>
      <c r="AT1906" s="4" t="s">
        <v>13211</v>
      </c>
      <c r="AU1906" s="4" t="s">
        <v>456</v>
      </c>
      <c r="AV1906" s="4" t="s">
        <v>702</v>
      </c>
      <c r="AW1906" s="4" t="s">
        <v>701</v>
      </c>
      <c r="AX1906" s="4"/>
      <c r="AY1906" s="4">
        <v>232899</v>
      </c>
      <c r="AZ1906" s="4">
        <v>481886</v>
      </c>
      <c r="BA1906" s="4" t="s">
        <v>22910</v>
      </c>
      <c r="BB1906" s="4" t="s">
        <v>22911</v>
      </c>
      <c r="BC1906" s="4">
        <v>40</v>
      </c>
      <c r="BD1906" t="str">
        <f>IF(AND(ADHOC!$G$15="",ADHOC!$S$4=""),"",IF(ADHOC!$G$15&lt;&gt;"",IF(ADHOC!$G$15=LEFT(Domein!$AS1906,LEN(ADHOC!$G$15)),MAX(Domein!BD$1:'Domein'!BD1905)+1,""),IF(ADHOC!$S$4=LEFT(Domein!$AS1906,LEN(ADHOC!$S$4)),MAX(Domein!BD$1:'Domein'!BD1905)+1,"")))</f>
        <v/>
      </c>
      <c r="BE1906" t="str">
        <f t="shared" si="29"/>
        <v/>
      </c>
    </row>
    <row r="1907" spans="45:57" x14ac:dyDescent="0.2">
      <c r="AS1907" s="4" t="s">
        <v>12887</v>
      </c>
      <c r="AT1907" s="4" t="s">
        <v>13212</v>
      </c>
      <c r="AU1907" s="4" t="s">
        <v>456</v>
      </c>
      <c r="AV1907" s="4" t="s">
        <v>702</v>
      </c>
      <c r="AW1907" s="4" t="s">
        <v>701</v>
      </c>
      <c r="AX1907" s="4"/>
      <c r="AY1907" s="4">
        <v>232835</v>
      </c>
      <c r="AZ1907" s="4">
        <v>481751</v>
      </c>
      <c r="BA1907" s="4" t="s">
        <v>22912</v>
      </c>
      <c r="BB1907" s="4" t="s">
        <v>22913</v>
      </c>
      <c r="BC1907" s="4">
        <v>40</v>
      </c>
      <c r="BD1907" t="str">
        <f>IF(AND(ADHOC!$G$15="",ADHOC!$S$4=""),"",IF(ADHOC!$G$15&lt;&gt;"",IF(ADHOC!$G$15=LEFT(Domein!$AS1907,LEN(ADHOC!$G$15)),MAX(Domein!BD$1:'Domein'!BD1906)+1,""),IF(ADHOC!$S$4=LEFT(Domein!$AS1907,LEN(ADHOC!$S$4)),MAX(Domein!BD$1:'Domein'!BD1906)+1,"")))</f>
        <v/>
      </c>
      <c r="BE1907" t="str">
        <f t="shared" si="29"/>
        <v/>
      </c>
    </row>
    <row r="1908" spans="45:57" x14ac:dyDescent="0.2">
      <c r="AS1908" s="4" t="s">
        <v>12888</v>
      </c>
      <c r="AT1908" s="4" t="s">
        <v>13213</v>
      </c>
      <c r="AU1908" s="4" t="s">
        <v>456</v>
      </c>
      <c r="AV1908" s="4" t="s">
        <v>702</v>
      </c>
      <c r="AW1908" s="4" t="s">
        <v>701</v>
      </c>
      <c r="AX1908" s="4"/>
      <c r="AY1908" s="4">
        <v>228848</v>
      </c>
      <c r="AZ1908" s="4">
        <v>487447</v>
      </c>
      <c r="BA1908" s="4" t="s">
        <v>22914</v>
      </c>
      <c r="BB1908" s="4" t="s">
        <v>22915</v>
      </c>
      <c r="BC1908" s="4">
        <v>40</v>
      </c>
      <c r="BD1908" t="str">
        <f>IF(AND(ADHOC!$G$15="",ADHOC!$S$4=""),"",IF(ADHOC!$G$15&lt;&gt;"",IF(ADHOC!$G$15=LEFT(Domein!$AS1908,LEN(ADHOC!$G$15)),MAX(Domein!BD$1:'Domein'!BD1907)+1,""),IF(ADHOC!$S$4=LEFT(Domein!$AS1908,LEN(ADHOC!$S$4)),MAX(Domein!BD$1:'Domein'!BD1907)+1,"")))</f>
        <v/>
      </c>
      <c r="BE1908" t="str">
        <f t="shared" si="29"/>
        <v/>
      </c>
    </row>
    <row r="1909" spans="45:57" x14ac:dyDescent="0.2">
      <c r="AS1909" s="4" t="s">
        <v>12889</v>
      </c>
      <c r="AT1909" s="4" t="s">
        <v>13214</v>
      </c>
      <c r="AU1909" s="4" t="s">
        <v>456</v>
      </c>
      <c r="AV1909" s="4" t="s">
        <v>702</v>
      </c>
      <c r="AW1909" s="4" t="s">
        <v>701</v>
      </c>
      <c r="AX1909" s="4"/>
      <c r="AY1909" s="4">
        <v>228953</v>
      </c>
      <c r="AZ1909" s="4">
        <v>487321</v>
      </c>
      <c r="BA1909" s="4" t="s">
        <v>22916</v>
      </c>
      <c r="BB1909" s="4" t="s">
        <v>22917</v>
      </c>
      <c r="BC1909" s="4">
        <v>40</v>
      </c>
      <c r="BD1909" t="str">
        <f>IF(AND(ADHOC!$G$15="",ADHOC!$S$4=""),"",IF(ADHOC!$G$15&lt;&gt;"",IF(ADHOC!$G$15=LEFT(Domein!$AS1909,LEN(ADHOC!$G$15)),MAX(Domein!BD$1:'Domein'!BD1908)+1,""),IF(ADHOC!$S$4=LEFT(Domein!$AS1909,LEN(ADHOC!$S$4)),MAX(Domein!BD$1:'Domein'!BD1908)+1,"")))</f>
        <v/>
      </c>
      <c r="BE1909" t="str">
        <f t="shared" si="29"/>
        <v/>
      </c>
    </row>
    <row r="1910" spans="45:57" x14ac:dyDescent="0.2">
      <c r="AS1910" s="4" t="s">
        <v>12890</v>
      </c>
      <c r="AT1910" s="4" t="s">
        <v>13215</v>
      </c>
      <c r="AU1910" s="4" t="s">
        <v>456</v>
      </c>
      <c r="AV1910" s="4" t="s">
        <v>702</v>
      </c>
      <c r="AW1910" s="4" t="s">
        <v>701</v>
      </c>
      <c r="AX1910" s="4"/>
      <c r="AY1910" s="4">
        <v>228765</v>
      </c>
      <c r="AZ1910" s="4">
        <v>487504</v>
      </c>
      <c r="BA1910" s="4" t="s">
        <v>22918</v>
      </c>
      <c r="BB1910" s="4" t="s">
        <v>22919</v>
      </c>
      <c r="BC1910" s="4">
        <v>40</v>
      </c>
      <c r="BD1910" t="str">
        <f>IF(AND(ADHOC!$G$15="",ADHOC!$S$4=""),"",IF(ADHOC!$G$15&lt;&gt;"",IF(ADHOC!$G$15=LEFT(Domein!$AS1910,LEN(ADHOC!$G$15)),MAX(Domein!BD$1:'Domein'!BD1909)+1,""),IF(ADHOC!$S$4=LEFT(Domein!$AS1910,LEN(ADHOC!$S$4)),MAX(Domein!BD$1:'Domein'!BD1909)+1,"")))</f>
        <v/>
      </c>
      <c r="BE1910" t="str">
        <f t="shared" si="29"/>
        <v/>
      </c>
    </row>
    <row r="1911" spans="45:57" x14ac:dyDescent="0.2">
      <c r="AS1911" s="4" t="s">
        <v>12891</v>
      </c>
      <c r="AT1911" s="4" t="s">
        <v>13216</v>
      </c>
      <c r="AU1911" s="4" t="s">
        <v>456</v>
      </c>
      <c r="AV1911" s="4" t="s">
        <v>702</v>
      </c>
      <c r="AW1911" s="4" t="s">
        <v>701</v>
      </c>
      <c r="AX1911" s="4"/>
      <c r="AY1911" s="4">
        <v>228935</v>
      </c>
      <c r="AZ1911" s="4">
        <v>487386</v>
      </c>
      <c r="BA1911" s="4" t="s">
        <v>22920</v>
      </c>
      <c r="BB1911" s="4" t="s">
        <v>22921</v>
      </c>
      <c r="BC1911" s="4">
        <v>40</v>
      </c>
      <c r="BD1911" t="str">
        <f>IF(AND(ADHOC!$G$15="",ADHOC!$S$4=""),"",IF(ADHOC!$G$15&lt;&gt;"",IF(ADHOC!$G$15=LEFT(Domein!$AS1911,LEN(ADHOC!$G$15)),MAX(Domein!BD$1:'Domein'!BD1910)+1,""),IF(ADHOC!$S$4=LEFT(Domein!$AS1911,LEN(ADHOC!$S$4)),MAX(Domein!BD$1:'Domein'!BD1910)+1,"")))</f>
        <v/>
      </c>
      <c r="BE1911" t="str">
        <f t="shared" si="29"/>
        <v/>
      </c>
    </row>
    <row r="1912" spans="45:57" x14ac:dyDescent="0.2">
      <c r="AS1912" s="4" t="s">
        <v>12892</v>
      </c>
      <c r="AT1912" s="4" t="s">
        <v>13217</v>
      </c>
      <c r="AU1912" s="4" t="s">
        <v>456</v>
      </c>
      <c r="AV1912" s="4" t="s">
        <v>702</v>
      </c>
      <c r="AW1912" s="4" t="s">
        <v>701</v>
      </c>
      <c r="AX1912" s="4"/>
      <c r="AY1912" s="4">
        <v>228926</v>
      </c>
      <c r="AZ1912" s="4">
        <v>487401</v>
      </c>
      <c r="BA1912" s="4" t="s">
        <v>22922</v>
      </c>
      <c r="BB1912" s="4" t="s">
        <v>22923</v>
      </c>
      <c r="BC1912" s="4">
        <v>40</v>
      </c>
      <c r="BD1912" t="str">
        <f>IF(AND(ADHOC!$G$15="",ADHOC!$S$4=""),"",IF(ADHOC!$G$15&lt;&gt;"",IF(ADHOC!$G$15=LEFT(Domein!$AS1912,LEN(ADHOC!$G$15)),MAX(Domein!BD$1:'Domein'!BD1911)+1,""),IF(ADHOC!$S$4=LEFT(Domein!$AS1912,LEN(ADHOC!$S$4)),MAX(Domein!BD$1:'Domein'!BD1911)+1,"")))</f>
        <v/>
      </c>
      <c r="BE1912" t="str">
        <f t="shared" si="29"/>
        <v/>
      </c>
    </row>
    <row r="1913" spans="45:57" x14ac:dyDescent="0.2">
      <c r="AS1913" s="4" t="s">
        <v>12893</v>
      </c>
      <c r="AT1913" s="4" t="s">
        <v>13218</v>
      </c>
      <c r="AU1913" s="4" t="s">
        <v>456</v>
      </c>
      <c r="AV1913" s="4" t="s">
        <v>702</v>
      </c>
      <c r="AW1913" s="4" t="s">
        <v>701</v>
      </c>
      <c r="AX1913" s="4"/>
      <c r="AY1913" s="4">
        <v>229085</v>
      </c>
      <c r="AZ1913" s="4">
        <v>498018</v>
      </c>
      <c r="BA1913" s="4" t="s">
        <v>22924</v>
      </c>
      <c r="BB1913" s="4" t="s">
        <v>22925</v>
      </c>
      <c r="BC1913" s="4">
        <v>40</v>
      </c>
      <c r="BD1913" t="str">
        <f>IF(AND(ADHOC!$G$15="",ADHOC!$S$4=""),"",IF(ADHOC!$G$15&lt;&gt;"",IF(ADHOC!$G$15=LEFT(Domein!$AS1913,LEN(ADHOC!$G$15)),MAX(Domein!BD$1:'Domein'!BD1912)+1,""),IF(ADHOC!$S$4=LEFT(Domein!$AS1913,LEN(ADHOC!$S$4)),MAX(Domein!BD$1:'Domein'!BD1912)+1,"")))</f>
        <v/>
      </c>
      <c r="BE1913" t="str">
        <f t="shared" si="29"/>
        <v/>
      </c>
    </row>
    <row r="1914" spans="45:57" x14ac:dyDescent="0.2">
      <c r="AS1914" s="4" t="s">
        <v>12894</v>
      </c>
      <c r="AT1914" s="4" t="s">
        <v>13219</v>
      </c>
      <c r="AU1914" s="4" t="s">
        <v>456</v>
      </c>
      <c r="AV1914" s="4" t="s">
        <v>702</v>
      </c>
      <c r="AW1914" s="4" t="s">
        <v>701</v>
      </c>
      <c r="AX1914" s="4"/>
      <c r="AY1914" s="4">
        <v>229109</v>
      </c>
      <c r="AZ1914" s="4">
        <v>498048</v>
      </c>
      <c r="BA1914" s="4" t="s">
        <v>22926</v>
      </c>
      <c r="BB1914" s="4" t="s">
        <v>22927</v>
      </c>
      <c r="BC1914" s="4">
        <v>40</v>
      </c>
      <c r="BD1914" t="str">
        <f>IF(AND(ADHOC!$G$15="",ADHOC!$S$4=""),"",IF(ADHOC!$G$15&lt;&gt;"",IF(ADHOC!$G$15=LEFT(Domein!$AS1914,LEN(ADHOC!$G$15)),MAX(Domein!BD$1:'Domein'!BD1913)+1,""),IF(ADHOC!$S$4=LEFT(Domein!$AS1914,LEN(ADHOC!$S$4)),MAX(Domein!BD$1:'Domein'!BD1913)+1,"")))</f>
        <v/>
      </c>
      <c r="BE1914" t="str">
        <f t="shared" si="29"/>
        <v/>
      </c>
    </row>
    <row r="1915" spans="45:57" x14ac:dyDescent="0.2">
      <c r="AS1915" s="4" t="s">
        <v>12895</v>
      </c>
      <c r="AT1915" s="4" t="s">
        <v>13220</v>
      </c>
      <c r="AU1915" s="4" t="s">
        <v>456</v>
      </c>
      <c r="AV1915" s="4" t="s">
        <v>702</v>
      </c>
      <c r="AW1915" s="4" t="s">
        <v>701</v>
      </c>
      <c r="AX1915" s="4"/>
      <c r="AY1915" s="4">
        <v>245691</v>
      </c>
      <c r="AZ1915" s="4">
        <v>466247</v>
      </c>
      <c r="BA1915" s="4" t="s">
        <v>22928</v>
      </c>
      <c r="BB1915" s="4" t="s">
        <v>22929</v>
      </c>
      <c r="BC1915" s="4">
        <v>40</v>
      </c>
      <c r="BD1915" t="str">
        <f>IF(AND(ADHOC!$G$15="",ADHOC!$S$4=""),"",IF(ADHOC!$G$15&lt;&gt;"",IF(ADHOC!$G$15=LEFT(Domein!$AS1915,LEN(ADHOC!$G$15)),MAX(Domein!BD$1:'Domein'!BD1914)+1,""),IF(ADHOC!$S$4=LEFT(Domein!$AS1915,LEN(ADHOC!$S$4)),MAX(Domein!BD$1:'Domein'!BD1914)+1,"")))</f>
        <v/>
      </c>
      <c r="BE1915" t="str">
        <f t="shared" si="29"/>
        <v/>
      </c>
    </row>
    <row r="1916" spans="45:57" x14ac:dyDescent="0.2">
      <c r="AS1916" s="4" t="s">
        <v>12896</v>
      </c>
      <c r="AT1916" s="4" t="s">
        <v>13221</v>
      </c>
      <c r="AU1916" s="4" t="s">
        <v>456</v>
      </c>
      <c r="AV1916" s="4" t="s">
        <v>702</v>
      </c>
      <c r="AW1916" s="4" t="s">
        <v>701</v>
      </c>
      <c r="AX1916" s="4"/>
      <c r="AY1916" s="4">
        <v>245899</v>
      </c>
      <c r="AZ1916" s="4">
        <v>466311</v>
      </c>
      <c r="BA1916" s="4" t="s">
        <v>22718</v>
      </c>
      <c r="BB1916" s="4" t="s">
        <v>22719</v>
      </c>
      <c r="BC1916" s="4">
        <v>40</v>
      </c>
      <c r="BD1916" t="str">
        <f>IF(AND(ADHOC!$G$15="",ADHOC!$S$4=""),"",IF(ADHOC!$G$15&lt;&gt;"",IF(ADHOC!$G$15=LEFT(Domein!$AS1916,LEN(ADHOC!$G$15)),MAX(Domein!BD$1:'Domein'!BD1915)+1,""),IF(ADHOC!$S$4=LEFT(Domein!$AS1916,LEN(ADHOC!$S$4)),MAX(Domein!BD$1:'Domein'!BD1915)+1,"")))</f>
        <v/>
      </c>
      <c r="BE1916" t="str">
        <f t="shared" si="29"/>
        <v/>
      </c>
    </row>
    <row r="1917" spans="45:57" x14ac:dyDescent="0.2">
      <c r="AS1917" s="4" t="s">
        <v>12897</v>
      </c>
      <c r="AT1917" s="4" t="s">
        <v>13222</v>
      </c>
      <c r="AU1917" s="4" t="s">
        <v>456</v>
      </c>
      <c r="AV1917" s="4" t="s">
        <v>702</v>
      </c>
      <c r="AW1917" s="4" t="s">
        <v>701</v>
      </c>
      <c r="AX1917" s="4"/>
      <c r="AY1917" s="4">
        <v>224190</v>
      </c>
      <c r="AZ1917" s="4">
        <v>504816</v>
      </c>
      <c r="BA1917" s="4" t="s">
        <v>22930</v>
      </c>
      <c r="BB1917" s="4" t="s">
        <v>22931</v>
      </c>
      <c r="BC1917" s="4">
        <v>40</v>
      </c>
      <c r="BD1917" t="str">
        <f>IF(AND(ADHOC!$G$15="",ADHOC!$S$4=""),"",IF(ADHOC!$G$15&lt;&gt;"",IF(ADHOC!$G$15=LEFT(Domein!$AS1917,LEN(ADHOC!$G$15)),MAX(Domein!BD$1:'Domein'!BD1916)+1,""),IF(ADHOC!$S$4=LEFT(Domein!$AS1917,LEN(ADHOC!$S$4)),MAX(Domein!BD$1:'Domein'!BD1916)+1,"")))</f>
        <v/>
      </c>
      <c r="BE1917" t="str">
        <f t="shared" si="29"/>
        <v/>
      </c>
    </row>
    <row r="1918" spans="45:57" x14ac:dyDescent="0.2">
      <c r="AS1918" s="4" t="s">
        <v>12898</v>
      </c>
      <c r="AT1918" s="4" t="s">
        <v>13223</v>
      </c>
      <c r="AU1918" s="4" t="s">
        <v>456</v>
      </c>
      <c r="AV1918" s="4" t="s">
        <v>702</v>
      </c>
      <c r="AW1918" s="4" t="s">
        <v>701</v>
      </c>
      <c r="AX1918" s="4"/>
      <c r="AY1918" s="4">
        <v>224178</v>
      </c>
      <c r="AZ1918" s="4">
        <v>504825</v>
      </c>
      <c r="BA1918" s="4" t="s">
        <v>22932</v>
      </c>
      <c r="BB1918" s="4" t="s">
        <v>22933</v>
      </c>
      <c r="BC1918" s="4">
        <v>40</v>
      </c>
      <c r="BD1918" t="str">
        <f>IF(AND(ADHOC!$G$15="",ADHOC!$S$4=""),"",IF(ADHOC!$G$15&lt;&gt;"",IF(ADHOC!$G$15=LEFT(Domein!$AS1918,LEN(ADHOC!$G$15)),MAX(Domein!BD$1:'Domein'!BD1917)+1,""),IF(ADHOC!$S$4=LEFT(Domein!$AS1918,LEN(ADHOC!$S$4)),MAX(Domein!BD$1:'Domein'!BD1917)+1,"")))</f>
        <v/>
      </c>
      <c r="BE1918" t="str">
        <f t="shared" si="29"/>
        <v/>
      </c>
    </row>
    <row r="1919" spans="45:57" x14ac:dyDescent="0.2">
      <c r="AS1919" s="4" t="s">
        <v>12899</v>
      </c>
      <c r="AT1919" s="4" t="s">
        <v>13224</v>
      </c>
      <c r="AU1919" s="4" t="s">
        <v>456</v>
      </c>
      <c r="AV1919" s="4" t="s">
        <v>702</v>
      </c>
      <c r="AW1919" s="4" t="s">
        <v>701</v>
      </c>
      <c r="AX1919" s="4"/>
      <c r="AY1919" s="4">
        <v>237898</v>
      </c>
      <c r="AZ1919" s="4">
        <v>506603</v>
      </c>
      <c r="BA1919" s="4" t="s">
        <v>22934</v>
      </c>
      <c r="BB1919" s="4" t="s">
        <v>22935</v>
      </c>
      <c r="BC1919" s="4">
        <v>40</v>
      </c>
      <c r="BD1919" t="str">
        <f>IF(AND(ADHOC!$G$15="",ADHOC!$S$4=""),"",IF(ADHOC!$G$15&lt;&gt;"",IF(ADHOC!$G$15=LEFT(Domein!$AS1919,LEN(ADHOC!$G$15)),MAX(Domein!BD$1:'Domein'!BD1918)+1,""),IF(ADHOC!$S$4=LEFT(Domein!$AS1919,LEN(ADHOC!$S$4)),MAX(Domein!BD$1:'Domein'!BD1918)+1,"")))</f>
        <v/>
      </c>
      <c r="BE1919" t="str">
        <f t="shared" si="29"/>
        <v/>
      </c>
    </row>
    <row r="1920" spans="45:57" x14ac:dyDescent="0.2">
      <c r="AS1920" s="4" t="s">
        <v>12900</v>
      </c>
      <c r="AT1920" s="4" t="s">
        <v>13225</v>
      </c>
      <c r="AU1920" s="4" t="s">
        <v>456</v>
      </c>
      <c r="AV1920" s="4" t="s">
        <v>702</v>
      </c>
      <c r="AW1920" s="4" t="s">
        <v>701</v>
      </c>
      <c r="AX1920" s="4"/>
      <c r="AY1920" s="4">
        <v>237847</v>
      </c>
      <c r="AZ1920" s="4">
        <v>506607</v>
      </c>
      <c r="BA1920" s="4" t="s">
        <v>22936</v>
      </c>
      <c r="BB1920" s="4" t="s">
        <v>22937</v>
      </c>
      <c r="BC1920" s="4">
        <v>40</v>
      </c>
      <c r="BD1920" t="str">
        <f>IF(AND(ADHOC!$G$15="",ADHOC!$S$4=""),"",IF(ADHOC!$G$15&lt;&gt;"",IF(ADHOC!$G$15=LEFT(Domein!$AS1920,LEN(ADHOC!$G$15)),MAX(Domein!BD$1:'Domein'!BD1919)+1,""),IF(ADHOC!$S$4=LEFT(Domein!$AS1920,LEN(ADHOC!$S$4)),MAX(Domein!BD$1:'Domein'!BD1919)+1,"")))</f>
        <v/>
      </c>
      <c r="BE1920" t="str">
        <f t="shared" si="29"/>
        <v/>
      </c>
    </row>
    <row r="1921" spans="45:57" x14ac:dyDescent="0.2">
      <c r="AS1921" s="4" t="s">
        <v>12901</v>
      </c>
      <c r="AT1921" s="4" t="s">
        <v>13226</v>
      </c>
      <c r="AU1921" s="4" t="s">
        <v>456</v>
      </c>
      <c r="AV1921" s="4" t="s">
        <v>702</v>
      </c>
      <c r="AW1921" s="4" t="s">
        <v>701</v>
      </c>
      <c r="AX1921" s="4"/>
      <c r="AY1921" s="4">
        <v>245104</v>
      </c>
      <c r="AZ1921" s="4">
        <v>517999</v>
      </c>
      <c r="BA1921" s="4" t="s">
        <v>22938</v>
      </c>
      <c r="BB1921" s="4" t="s">
        <v>22939</v>
      </c>
      <c r="BC1921" s="4">
        <v>40</v>
      </c>
      <c r="BD1921" t="str">
        <f>IF(AND(ADHOC!$G$15="",ADHOC!$S$4=""),"",IF(ADHOC!$G$15&lt;&gt;"",IF(ADHOC!$G$15=LEFT(Domein!$AS1921,LEN(ADHOC!$G$15)),MAX(Domein!BD$1:'Domein'!BD1920)+1,""),IF(ADHOC!$S$4=LEFT(Domein!$AS1921,LEN(ADHOC!$S$4)),MAX(Domein!BD$1:'Domein'!BD1920)+1,"")))</f>
        <v/>
      </c>
      <c r="BE1921" t="str">
        <f t="shared" si="29"/>
        <v/>
      </c>
    </row>
    <row r="1922" spans="45:57" x14ac:dyDescent="0.2">
      <c r="AS1922" s="4" t="s">
        <v>12902</v>
      </c>
      <c r="AT1922" s="4" t="s">
        <v>13227</v>
      </c>
      <c r="AU1922" s="4" t="s">
        <v>456</v>
      </c>
      <c r="AV1922" s="4" t="s">
        <v>702</v>
      </c>
      <c r="AW1922" s="4" t="s">
        <v>701</v>
      </c>
      <c r="AX1922" s="4"/>
      <c r="AY1922" s="4">
        <v>245076</v>
      </c>
      <c r="AZ1922" s="4">
        <v>518076</v>
      </c>
      <c r="BA1922" s="4" t="s">
        <v>22940</v>
      </c>
      <c r="BB1922" s="4" t="s">
        <v>22941</v>
      </c>
      <c r="BC1922" s="4">
        <v>40</v>
      </c>
      <c r="BD1922" t="str">
        <f>IF(AND(ADHOC!$G$15="",ADHOC!$S$4=""),"",IF(ADHOC!$G$15&lt;&gt;"",IF(ADHOC!$G$15=LEFT(Domein!$AS1922,LEN(ADHOC!$G$15)),MAX(Domein!BD$1:'Domein'!BD1921)+1,""),IF(ADHOC!$S$4=LEFT(Domein!$AS1922,LEN(ADHOC!$S$4)),MAX(Domein!BD$1:'Domein'!BD1921)+1,"")))</f>
        <v/>
      </c>
      <c r="BE1922" t="str">
        <f t="shared" si="29"/>
        <v/>
      </c>
    </row>
    <row r="1923" spans="45:57" x14ac:dyDescent="0.2">
      <c r="AS1923" s="4" t="s">
        <v>12903</v>
      </c>
      <c r="AT1923" s="4" t="s">
        <v>13228</v>
      </c>
      <c r="AU1923" s="4" t="s">
        <v>456</v>
      </c>
      <c r="AV1923" s="4" t="s">
        <v>702</v>
      </c>
      <c r="AW1923" s="4" t="s">
        <v>701</v>
      </c>
      <c r="AX1923" s="4"/>
      <c r="AY1923" s="4">
        <v>249832</v>
      </c>
      <c r="AZ1923" s="4">
        <v>531514</v>
      </c>
      <c r="BA1923" s="4" t="s">
        <v>22942</v>
      </c>
      <c r="BB1923" s="4" t="s">
        <v>22943</v>
      </c>
      <c r="BC1923" s="4">
        <v>40</v>
      </c>
      <c r="BD1923" t="str">
        <f>IF(AND(ADHOC!$G$15="",ADHOC!$S$4=""),"",IF(ADHOC!$G$15&lt;&gt;"",IF(ADHOC!$G$15=LEFT(Domein!$AS1923,LEN(ADHOC!$G$15)),MAX(Domein!BD$1:'Domein'!BD1922)+1,""),IF(ADHOC!$S$4=LEFT(Domein!$AS1923,LEN(ADHOC!$S$4)),MAX(Domein!BD$1:'Domein'!BD1922)+1,"")))</f>
        <v/>
      </c>
      <c r="BE1923" t="str">
        <f t="shared" ref="BE1923:BE1986" si="30">IFERROR(INDEX($AS$2:$AS$11500,MATCH(ROW()-ROW($BE$1),$BD$2:$BD$11500,0)),"")</f>
        <v/>
      </c>
    </row>
    <row r="1924" spans="45:57" x14ac:dyDescent="0.2">
      <c r="AS1924" s="4" t="s">
        <v>12904</v>
      </c>
      <c r="AT1924" s="4" t="s">
        <v>13229</v>
      </c>
      <c r="AU1924" s="4" t="s">
        <v>456</v>
      </c>
      <c r="AV1924" s="4" t="s">
        <v>702</v>
      </c>
      <c r="AW1924" s="4" t="s">
        <v>701</v>
      </c>
      <c r="AX1924" s="4"/>
      <c r="AY1924" s="4">
        <v>249772</v>
      </c>
      <c r="AZ1924" s="4">
        <v>531496</v>
      </c>
      <c r="BA1924" s="4" t="s">
        <v>22944</v>
      </c>
      <c r="BB1924" s="4" t="s">
        <v>22945</v>
      </c>
      <c r="BC1924" s="4">
        <v>40</v>
      </c>
      <c r="BD1924" t="str">
        <f>IF(AND(ADHOC!$G$15="",ADHOC!$S$4=""),"",IF(ADHOC!$G$15&lt;&gt;"",IF(ADHOC!$G$15=LEFT(Domein!$AS1924,LEN(ADHOC!$G$15)),MAX(Domein!BD$1:'Domein'!BD1923)+1,""),IF(ADHOC!$S$4=LEFT(Domein!$AS1924,LEN(ADHOC!$S$4)),MAX(Domein!BD$1:'Domein'!BD1923)+1,"")))</f>
        <v/>
      </c>
      <c r="BE1924" t="str">
        <f t="shared" si="30"/>
        <v/>
      </c>
    </row>
    <row r="1925" spans="45:57" x14ac:dyDescent="0.2">
      <c r="AS1925" s="4" t="s">
        <v>12905</v>
      </c>
      <c r="AT1925" s="4" t="s">
        <v>13230</v>
      </c>
      <c r="AU1925" s="4" t="s">
        <v>456</v>
      </c>
      <c r="AV1925" s="4" t="s">
        <v>702</v>
      </c>
      <c r="AW1925" s="4" t="s">
        <v>701</v>
      </c>
      <c r="AX1925" s="4"/>
      <c r="AY1925" s="4">
        <v>229957</v>
      </c>
      <c r="AZ1925" s="4">
        <v>512693</v>
      </c>
      <c r="BA1925" s="4" t="s">
        <v>22946</v>
      </c>
      <c r="BB1925" s="4" t="s">
        <v>22947</v>
      </c>
      <c r="BC1925" s="4">
        <v>40</v>
      </c>
      <c r="BD1925" t="str">
        <f>IF(AND(ADHOC!$G$15="",ADHOC!$S$4=""),"",IF(ADHOC!$G$15&lt;&gt;"",IF(ADHOC!$G$15=LEFT(Domein!$AS1925,LEN(ADHOC!$G$15)),MAX(Domein!BD$1:'Domein'!BD1924)+1,""),IF(ADHOC!$S$4=LEFT(Domein!$AS1925,LEN(ADHOC!$S$4)),MAX(Domein!BD$1:'Domein'!BD1924)+1,"")))</f>
        <v/>
      </c>
      <c r="BE1925" t="str">
        <f t="shared" si="30"/>
        <v/>
      </c>
    </row>
    <row r="1926" spans="45:57" x14ac:dyDescent="0.2">
      <c r="AS1926" s="4" t="s">
        <v>12906</v>
      </c>
      <c r="AT1926" s="4" t="s">
        <v>13231</v>
      </c>
      <c r="AU1926" s="4" t="s">
        <v>456</v>
      </c>
      <c r="AV1926" s="4" t="s">
        <v>702</v>
      </c>
      <c r="AW1926" s="4" t="s">
        <v>701</v>
      </c>
      <c r="AX1926" s="4"/>
      <c r="AY1926" s="4">
        <v>229962</v>
      </c>
      <c r="AZ1926" s="4">
        <v>512700</v>
      </c>
      <c r="BA1926" s="4" t="s">
        <v>22948</v>
      </c>
      <c r="BB1926" s="4" t="s">
        <v>22949</v>
      </c>
      <c r="BC1926" s="4">
        <v>40</v>
      </c>
      <c r="BD1926" t="str">
        <f>IF(AND(ADHOC!$G$15="",ADHOC!$S$4=""),"",IF(ADHOC!$G$15&lt;&gt;"",IF(ADHOC!$G$15=LEFT(Domein!$AS1926,LEN(ADHOC!$G$15)),MAX(Domein!BD$1:'Domein'!BD1925)+1,""),IF(ADHOC!$S$4=LEFT(Domein!$AS1926,LEN(ADHOC!$S$4)),MAX(Domein!BD$1:'Domein'!BD1925)+1,"")))</f>
        <v/>
      </c>
      <c r="BE1926" t="str">
        <f t="shared" si="30"/>
        <v/>
      </c>
    </row>
    <row r="1927" spans="45:57" x14ac:dyDescent="0.2">
      <c r="AS1927" s="4" t="s">
        <v>12907</v>
      </c>
      <c r="AT1927" s="4" t="s">
        <v>13232</v>
      </c>
      <c r="AU1927" s="4" t="s">
        <v>456</v>
      </c>
      <c r="AV1927" s="4" t="s">
        <v>702</v>
      </c>
      <c r="AW1927" s="4" t="s">
        <v>701</v>
      </c>
      <c r="AX1927" s="4"/>
      <c r="AY1927" s="4">
        <v>255795</v>
      </c>
      <c r="AZ1927" s="4">
        <v>527909</v>
      </c>
      <c r="BA1927" s="4" t="s">
        <v>22950</v>
      </c>
      <c r="BB1927" s="4" t="s">
        <v>22951</v>
      </c>
      <c r="BC1927" s="4">
        <v>40</v>
      </c>
      <c r="BD1927" t="str">
        <f>IF(AND(ADHOC!$G$15="",ADHOC!$S$4=""),"",IF(ADHOC!$G$15&lt;&gt;"",IF(ADHOC!$G$15=LEFT(Domein!$AS1927,LEN(ADHOC!$G$15)),MAX(Domein!BD$1:'Domein'!BD1926)+1,""),IF(ADHOC!$S$4=LEFT(Domein!$AS1927,LEN(ADHOC!$S$4)),MAX(Domein!BD$1:'Domein'!BD1926)+1,"")))</f>
        <v/>
      </c>
      <c r="BE1927" t="str">
        <f t="shared" si="30"/>
        <v/>
      </c>
    </row>
    <row r="1928" spans="45:57" x14ac:dyDescent="0.2">
      <c r="AS1928" s="4" t="s">
        <v>12908</v>
      </c>
      <c r="AT1928" s="4" t="s">
        <v>13233</v>
      </c>
      <c r="AU1928" s="4" t="s">
        <v>456</v>
      </c>
      <c r="AV1928" s="4" t="s">
        <v>702</v>
      </c>
      <c r="AW1928" s="4" t="s">
        <v>701</v>
      </c>
      <c r="AX1928" s="4"/>
      <c r="AY1928" s="4">
        <v>255951</v>
      </c>
      <c r="AZ1928" s="4">
        <v>528114</v>
      </c>
      <c r="BA1928" s="4" t="s">
        <v>22694</v>
      </c>
      <c r="BB1928" s="4" t="s">
        <v>22695</v>
      </c>
      <c r="BC1928" s="4">
        <v>40</v>
      </c>
      <c r="BD1928" t="str">
        <f>IF(AND(ADHOC!$G$15="",ADHOC!$S$4=""),"",IF(ADHOC!$G$15&lt;&gt;"",IF(ADHOC!$G$15=LEFT(Domein!$AS1928,LEN(ADHOC!$G$15)),MAX(Domein!BD$1:'Domein'!BD1927)+1,""),IF(ADHOC!$S$4=LEFT(Domein!$AS1928,LEN(ADHOC!$S$4)),MAX(Domein!BD$1:'Domein'!BD1927)+1,"")))</f>
        <v/>
      </c>
      <c r="BE1928" t="str">
        <f t="shared" si="30"/>
        <v/>
      </c>
    </row>
    <row r="1929" spans="45:57" x14ac:dyDescent="0.2">
      <c r="AS1929" s="4" t="s">
        <v>13234</v>
      </c>
      <c r="AT1929" s="4" t="s">
        <v>13235</v>
      </c>
      <c r="AU1929" s="4" t="s">
        <v>456</v>
      </c>
      <c r="AV1929" s="4" t="s">
        <v>702</v>
      </c>
      <c r="AW1929" s="4" t="s">
        <v>701</v>
      </c>
      <c r="AX1929" s="4"/>
      <c r="AY1929" s="4">
        <v>255951</v>
      </c>
      <c r="AZ1929" s="4">
        <v>528114</v>
      </c>
      <c r="BA1929" s="4" t="s">
        <v>22694</v>
      </c>
      <c r="BB1929" s="4" t="s">
        <v>22695</v>
      </c>
      <c r="BC1929" s="4">
        <v>40</v>
      </c>
      <c r="BD1929" t="str">
        <f>IF(AND(ADHOC!$G$15="",ADHOC!$S$4=""),"",IF(ADHOC!$G$15&lt;&gt;"",IF(ADHOC!$G$15=LEFT(Domein!$AS1929,LEN(ADHOC!$G$15)),MAX(Domein!BD$1:'Domein'!BD1928)+1,""),IF(ADHOC!$S$4=LEFT(Domein!$AS1929,LEN(ADHOC!$S$4)),MAX(Domein!BD$1:'Domein'!BD1928)+1,"")))</f>
        <v/>
      </c>
      <c r="BE1929" t="str">
        <f t="shared" si="30"/>
        <v/>
      </c>
    </row>
    <row r="1930" spans="45:57" x14ac:dyDescent="0.2">
      <c r="AS1930" s="4" t="s">
        <v>8749</v>
      </c>
      <c r="AT1930" s="4" t="s">
        <v>8750</v>
      </c>
      <c r="AU1930" s="4" t="s">
        <v>463</v>
      </c>
      <c r="AV1930" s="4" t="s">
        <v>706</v>
      </c>
      <c r="AW1930" s="4" t="s">
        <v>701</v>
      </c>
      <c r="AX1930" s="4"/>
      <c r="AY1930" s="4">
        <v>179065</v>
      </c>
      <c r="AZ1930" s="4">
        <v>512486</v>
      </c>
      <c r="BA1930" s="4" t="s">
        <v>22952</v>
      </c>
      <c r="BB1930" s="4" t="s">
        <v>22953</v>
      </c>
      <c r="BC1930" s="4">
        <v>40</v>
      </c>
      <c r="BD1930" t="str">
        <f>IF(AND(ADHOC!$G$15="",ADHOC!$S$4=""),"",IF(ADHOC!$G$15&lt;&gt;"",IF(ADHOC!$G$15=LEFT(Domein!$AS1930,LEN(ADHOC!$G$15)),MAX(Domein!BD$1:'Domein'!BD1929)+1,""),IF(ADHOC!$S$4=LEFT(Domein!$AS1930,LEN(ADHOC!$S$4)),MAX(Domein!BD$1:'Domein'!BD1929)+1,"")))</f>
        <v/>
      </c>
      <c r="BE1930" t="str">
        <f t="shared" si="30"/>
        <v/>
      </c>
    </row>
    <row r="1931" spans="45:57" x14ac:dyDescent="0.2">
      <c r="AS1931" s="4" t="s">
        <v>8751</v>
      </c>
      <c r="AT1931" s="4" t="s">
        <v>8752</v>
      </c>
      <c r="AU1931" s="4" t="s">
        <v>463</v>
      </c>
      <c r="AV1931" s="4" t="s">
        <v>706</v>
      </c>
      <c r="AW1931" s="4" t="s">
        <v>701</v>
      </c>
      <c r="AX1931" s="4"/>
      <c r="AY1931" s="4">
        <v>179065</v>
      </c>
      <c r="AZ1931" s="4">
        <v>512486</v>
      </c>
      <c r="BA1931" s="4" t="s">
        <v>22952</v>
      </c>
      <c r="BB1931" s="4" t="s">
        <v>22953</v>
      </c>
      <c r="BC1931" s="4">
        <v>40</v>
      </c>
      <c r="BD1931" t="str">
        <f>IF(AND(ADHOC!$G$15="",ADHOC!$S$4=""),"",IF(ADHOC!$G$15&lt;&gt;"",IF(ADHOC!$G$15=LEFT(Domein!$AS1931,LEN(ADHOC!$G$15)),MAX(Domein!BD$1:'Domein'!BD1930)+1,""),IF(ADHOC!$S$4=LEFT(Domein!$AS1931,LEN(ADHOC!$S$4)),MAX(Domein!BD$1:'Domein'!BD1930)+1,"")))</f>
        <v/>
      </c>
      <c r="BE1931" t="str">
        <f t="shared" si="30"/>
        <v/>
      </c>
    </row>
    <row r="1932" spans="45:57" x14ac:dyDescent="0.2">
      <c r="AS1932" s="4" t="s">
        <v>8753</v>
      </c>
      <c r="AT1932" s="4" t="s">
        <v>8754</v>
      </c>
      <c r="AU1932" s="4" t="s">
        <v>463</v>
      </c>
      <c r="AV1932" s="4" t="s">
        <v>706</v>
      </c>
      <c r="AW1932" s="4" t="s">
        <v>724</v>
      </c>
      <c r="AX1932" s="4"/>
      <c r="AY1932" s="4">
        <v>179065</v>
      </c>
      <c r="AZ1932" s="4">
        <v>512486</v>
      </c>
      <c r="BA1932" s="4" t="s">
        <v>22952</v>
      </c>
      <c r="BB1932" s="4" t="s">
        <v>22953</v>
      </c>
      <c r="BC1932" s="4">
        <v>40</v>
      </c>
      <c r="BD1932" t="str">
        <f>IF(AND(ADHOC!$G$15="",ADHOC!$S$4=""),"",IF(ADHOC!$G$15&lt;&gt;"",IF(ADHOC!$G$15=LEFT(Domein!$AS1932,LEN(ADHOC!$G$15)),MAX(Domein!BD$1:'Domein'!BD1931)+1,""),IF(ADHOC!$S$4=LEFT(Domein!$AS1932,LEN(ADHOC!$S$4)),MAX(Domein!BD$1:'Domein'!BD1931)+1,"")))</f>
        <v/>
      </c>
      <c r="BE1932" t="str">
        <f t="shared" si="30"/>
        <v/>
      </c>
    </row>
    <row r="1933" spans="45:57" x14ac:dyDescent="0.2">
      <c r="AS1933" s="4" t="s">
        <v>8755</v>
      </c>
      <c r="AT1933" s="4" t="s">
        <v>8756</v>
      </c>
      <c r="AU1933" s="4" t="s">
        <v>463</v>
      </c>
      <c r="AV1933" s="4" t="s">
        <v>706</v>
      </c>
      <c r="AW1933" s="4" t="s">
        <v>701</v>
      </c>
      <c r="AX1933" s="4"/>
      <c r="AY1933" s="4">
        <v>179065</v>
      </c>
      <c r="AZ1933" s="4">
        <v>512486</v>
      </c>
      <c r="BA1933" s="4" t="s">
        <v>22952</v>
      </c>
      <c r="BB1933" s="4" t="s">
        <v>22953</v>
      </c>
      <c r="BC1933" s="4">
        <v>40</v>
      </c>
      <c r="BD1933" t="str">
        <f>IF(AND(ADHOC!$G$15="",ADHOC!$S$4=""),"",IF(ADHOC!$G$15&lt;&gt;"",IF(ADHOC!$G$15=LEFT(Domein!$AS1933,LEN(ADHOC!$G$15)),MAX(Domein!BD$1:'Domein'!BD1932)+1,""),IF(ADHOC!$S$4=LEFT(Domein!$AS1933,LEN(ADHOC!$S$4)),MAX(Domein!BD$1:'Domein'!BD1932)+1,"")))</f>
        <v/>
      </c>
      <c r="BE1933" t="str">
        <f t="shared" si="30"/>
        <v/>
      </c>
    </row>
    <row r="1934" spans="45:57" x14ac:dyDescent="0.2">
      <c r="AS1934" s="4" t="s">
        <v>8757</v>
      </c>
      <c r="AT1934" s="4" t="s">
        <v>8758</v>
      </c>
      <c r="AU1934" s="4" t="s">
        <v>463</v>
      </c>
      <c r="AV1934" s="4" t="s">
        <v>706</v>
      </c>
      <c r="AW1934" s="4" t="s">
        <v>701</v>
      </c>
      <c r="AX1934" s="4"/>
      <c r="AY1934" s="4">
        <v>179065</v>
      </c>
      <c r="AZ1934" s="4">
        <v>512486</v>
      </c>
      <c r="BA1934" s="4" t="s">
        <v>22952</v>
      </c>
      <c r="BB1934" s="4" t="s">
        <v>22953</v>
      </c>
      <c r="BC1934" s="4">
        <v>40</v>
      </c>
      <c r="BD1934" t="str">
        <f>IF(AND(ADHOC!$G$15="",ADHOC!$S$4=""),"",IF(ADHOC!$G$15&lt;&gt;"",IF(ADHOC!$G$15=LEFT(Domein!$AS1934,LEN(ADHOC!$G$15)),MAX(Domein!BD$1:'Domein'!BD1933)+1,""),IF(ADHOC!$S$4=LEFT(Domein!$AS1934,LEN(ADHOC!$S$4)),MAX(Domein!BD$1:'Domein'!BD1933)+1,"")))</f>
        <v/>
      </c>
      <c r="BE1934" t="str">
        <f t="shared" si="30"/>
        <v/>
      </c>
    </row>
    <row r="1935" spans="45:57" x14ac:dyDescent="0.2">
      <c r="AS1935" s="4" t="s">
        <v>8759</v>
      </c>
      <c r="AT1935" s="4" t="s">
        <v>8760</v>
      </c>
      <c r="AU1935" s="4" t="s">
        <v>463</v>
      </c>
      <c r="AV1935" s="4" t="s">
        <v>706</v>
      </c>
      <c r="AW1935" s="4" t="s">
        <v>701</v>
      </c>
      <c r="AX1935" s="4"/>
      <c r="AY1935" s="4">
        <v>179065</v>
      </c>
      <c r="AZ1935" s="4">
        <v>512486</v>
      </c>
      <c r="BA1935" s="4" t="s">
        <v>22952</v>
      </c>
      <c r="BB1935" s="4" t="s">
        <v>22953</v>
      </c>
      <c r="BC1935" s="4">
        <v>40</v>
      </c>
      <c r="BD1935" t="str">
        <f>IF(AND(ADHOC!$G$15="",ADHOC!$S$4=""),"",IF(ADHOC!$G$15&lt;&gt;"",IF(ADHOC!$G$15=LEFT(Domein!$AS1935,LEN(ADHOC!$G$15)),MAX(Domein!BD$1:'Domein'!BD1934)+1,""),IF(ADHOC!$S$4=LEFT(Domein!$AS1935,LEN(ADHOC!$S$4)),MAX(Domein!BD$1:'Domein'!BD1934)+1,"")))</f>
        <v/>
      </c>
      <c r="BE1935" t="str">
        <f t="shared" si="30"/>
        <v/>
      </c>
    </row>
    <row r="1936" spans="45:57" x14ac:dyDescent="0.2">
      <c r="AS1936" s="4" t="s">
        <v>8761</v>
      </c>
      <c r="AT1936" s="4" t="s">
        <v>8762</v>
      </c>
      <c r="AU1936" s="4" t="s">
        <v>463</v>
      </c>
      <c r="AV1936" s="4" t="s">
        <v>706</v>
      </c>
      <c r="AW1936" s="4" t="s">
        <v>701</v>
      </c>
      <c r="AX1936" s="4"/>
      <c r="AY1936" s="4">
        <v>179065</v>
      </c>
      <c r="AZ1936" s="4">
        <v>512486</v>
      </c>
      <c r="BA1936" s="4" t="s">
        <v>22952</v>
      </c>
      <c r="BB1936" s="4" t="s">
        <v>22953</v>
      </c>
      <c r="BC1936" s="4">
        <v>40</v>
      </c>
      <c r="BD1936" t="str">
        <f>IF(AND(ADHOC!$G$15="",ADHOC!$S$4=""),"",IF(ADHOC!$G$15&lt;&gt;"",IF(ADHOC!$G$15=LEFT(Domein!$AS1936,LEN(ADHOC!$G$15)),MAX(Domein!BD$1:'Domein'!BD1935)+1,""),IF(ADHOC!$S$4=LEFT(Domein!$AS1936,LEN(ADHOC!$S$4)),MAX(Domein!BD$1:'Domein'!BD1935)+1,"")))</f>
        <v/>
      </c>
      <c r="BE1936" t="str">
        <f t="shared" si="30"/>
        <v/>
      </c>
    </row>
    <row r="1937" spans="45:57" x14ac:dyDescent="0.2">
      <c r="AS1937" s="4" t="s">
        <v>8763</v>
      </c>
      <c r="AT1937" s="4" t="s">
        <v>8764</v>
      </c>
      <c r="AU1937" s="4" t="s">
        <v>463</v>
      </c>
      <c r="AV1937" s="4" t="s">
        <v>706</v>
      </c>
      <c r="AW1937" s="4" t="s">
        <v>701</v>
      </c>
      <c r="AX1937" s="4"/>
      <c r="AY1937" s="4">
        <v>179065</v>
      </c>
      <c r="AZ1937" s="4">
        <v>512486</v>
      </c>
      <c r="BA1937" s="4" t="s">
        <v>22952</v>
      </c>
      <c r="BB1937" s="4" t="s">
        <v>22953</v>
      </c>
      <c r="BC1937" s="4">
        <v>40</v>
      </c>
      <c r="BD1937" t="str">
        <f>IF(AND(ADHOC!$G$15="",ADHOC!$S$4=""),"",IF(ADHOC!$G$15&lt;&gt;"",IF(ADHOC!$G$15=LEFT(Domein!$AS1937,LEN(ADHOC!$G$15)),MAX(Domein!BD$1:'Domein'!BD1936)+1,""),IF(ADHOC!$S$4=LEFT(Domein!$AS1937,LEN(ADHOC!$S$4)),MAX(Domein!BD$1:'Domein'!BD1936)+1,"")))</f>
        <v/>
      </c>
      <c r="BE1937" t="str">
        <f t="shared" si="30"/>
        <v/>
      </c>
    </row>
    <row r="1938" spans="45:57" x14ac:dyDescent="0.2">
      <c r="AS1938" s="4" t="s">
        <v>8765</v>
      </c>
      <c r="AT1938" s="4" t="s">
        <v>8766</v>
      </c>
      <c r="AU1938" s="4" t="s">
        <v>463</v>
      </c>
      <c r="AV1938" s="4" t="s">
        <v>706</v>
      </c>
      <c r="AW1938" s="4" t="s">
        <v>701</v>
      </c>
      <c r="AX1938" s="4"/>
      <c r="AY1938" s="4">
        <v>179065</v>
      </c>
      <c r="AZ1938" s="4">
        <v>512486</v>
      </c>
      <c r="BA1938" s="4" t="s">
        <v>22952</v>
      </c>
      <c r="BB1938" s="4" t="s">
        <v>22953</v>
      </c>
      <c r="BC1938" s="4">
        <v>40</v>
      </c>
      <c r="BD1938" t="str">
        <f>IF(AND(ADHOC!$G$15="",ADHOC!$S$4=""),"",IF(ADHOC!$G$15&lt;&gt;"",IF(ADHOC!$G$15=LEFT(Domein!$AS1938,LEN(ADHOC!$G$15)),MAX(Domein!BD$1:'Domein'!BD1937)+1,""),IF(ADHOC!$S$4=LEFT(Domein!$AS1938,LEN(ADHOC!$S$4)),MAX(Domein!BD$1:'Domein'!BD1937)+1,"")))</f>
        <v/>
      </c>
      <c r="BE1938" t="str">
        <f t="shared" si="30"/>
        <v/>
      </c>
    </row>
    <row r="1939" spans="45:57" x14ac:dyDescent="0.2">
      <c r="AS1939" s="4" t="s">
        <v>8767</v>
      </c>
      <c r="AT1939" s="4" t="s">
        <v>8768</v>
      </c>
      <c r="AU1939" s="4" t="s">
        <v>463</v>
      </c>
      <c r="AV1939" s="4" t="s">
        <v>706</v>
      </c>
      <c r="AW1939" s="4" t="s">
        <v>701</v>
      </c>
      <c r="AX1939" s="4"/>
      <c r="AY1939" s="4">
        <v>179065</v>
      </c>
      <c r="AZ1939" s="4">
        <v>512486</v>
      </c>
      <c r="BA1939" s="4" t="s">
        <v>22952</v>
      </c>
      <c r="BB1939" s="4" t="s">
        <v>22953</v>
      </c>
      <c r="BC1939" s="4">
        <v>40</v>
      </c>
      <c r="BD1939" t="str">
        <f>IF(AND(ADHOC!$G$15="",ADHOC!$S$4=""),"",IF(ADHOC!$G$15&lt;&gt;"",IF(ADHOC!$G$15=LEFT(Domein!$AS1939,LEN(ADHOC!$G$15)),MAX(Domein!BD$1:'Domein'!BD1938)+1,""),IF(ADHOC!$S$4=LEFT(Domein!$AS1939,LEN(ADHOC!$S$4)),MAX(Domein!BD$1:'Domein'!BD1938)+1,"")))</f>
        <v/>
      </c>
      <c r="BE1939" t="str">
        <f t="shared" si="30"/>
        <v/>
      </c>
    </row>
    <row r="1940" spans="45:57" x14ac:dyDescent="0.2">
      <c r="AS1940" s="4" t="s">
        <v>11401</v>
      </c>
      <c r="AT1940" s="4" t="s">
        <v>11402</v>
      </c>
      <c r="AU1940" s="4" t="s">
        <v>456</v>
      </c>
      <c r="AV1940" s="4" t="s">
        <v>702</v>
      </c>
      <c r="AW1940" s="4" t="s">
        <v>724</v>
      </c>
      <c r="AX1940" s="4"/>
      <c r="AY1940" s="4">
        <v>199849</v>
      </c>
      <c r="AZ1940" s="4">
        <v>502143</v>
      </c>
      <c r="BA1940" s="4" t="s">
        <v>22954</v>
      </c>
      <c r="BB1940" s="4" t="s">
        <v>22955</v>
      </c>
      <c r="BC1940" s="4">
        <v>40</v>
      </c>
      <c r="BD1940" t="str">
        <f>IF(AND(ADHOC!$G$15="",ADHOC!$S$4=""),"",IF(ADHOC!$G$15&lt;&gt;"",IF(ADHOC!$G$15=LEFT(Domein!$AS1940,LEN(ADHOC!$G$15)),MAX(Domein!BD$1:'Domein'!BD1939)+1,""),IF(ADHOC!$S$4=LEFT(Domein!$AS1940,LEN(ADHOC!$S$4)),MAX(Domein!BD$1:'Domein'!BD1939)+1,"")))</f>
        <v/>
      </c>
      <c r="BE1940" t="str">
        <f t="shared" si="30"/>
        <v/>
      </c>
    </row>
    <row r="1941" spans="45:57" x14ac:dyDescent="0.2">
      <c r="AS1941" s="4" t="s">
        <v>14515</v>
      </c>
      <c r="AT1941" s="4" t="s">
        <v>14516</v>
      </c>
      <c r="AU1941" s="4" t="s">
        <v>456</v>
      </c>
      <c r="AV1941" s="4" t="s">
        <v>702</v>
      </c>
      <c r="AW1941" s="4" t="s">
        <v>724</v>
      </c>
      <c r="AX1941" s="4"/>
      <c r="AY1941" s="4">
        <v>200000</v>
      </c>
      <c r="AZ1941" s="4">
        <v>500000</v>
      </c>
      <c r="BA1941" s="4" t="s">
        <v>22956</v>
      </c>
      <c r="BB1941" s="4" t="s">
        <v>22957</v>
      </c>
      <c r="BC1941" s="4">
        <v>40</v>
      </c>
      <c r="BD1941" t="str">
        <f>IF(AND(ADHOC!$G$15="",ADHOC!$S$4=""),"",IF(ADHOC!$G$15&lt;&gt;"",IF(ADHOC!$G$15=LEFT(Domein!$AS1941,LEN(ADHOC!$G$15)),MAX(Domein!BD$1:'Domein'!BD1940)+1,""),IF(ADHOC!$S$4=LEFT(Domein!$AS1941,LEN(ADHOC!$S$4)),MAX(Domein!BD$1:'Domein'!BD1940)+1,"")))</f>
        <v/>
      </c>
      <c r="BE1941" t="str">
        <f t="shared" si="30"/>
        <v/>
      </c>
    </row>
    <row r="1942" spans="45:57" x14ac:dyDescent="0.2">
      <c r="AS1942" s="4" t="s">
        <v>11403</v>
      </c>
      <c r="AT1942" s="4" t="s">
        <v>11404</v>
      </c>
      <c r="AU1942" s="4" t="s">
        <v>456</v>
      </c>
      <c r="AV1942" s="4" t="s">
        <v>702</v>
      </c>
      <c r="AW1942" s="4" t="s">
        <v>724</v>
      </c>
      <c r="AX1942" s="4"/>
      <c r="AY1942" s="4">
        <v>199849</v>
      </c>
      <c r="AZ1942" s="4">
        <v>502143</v>
      </c>
      <c r="BA1942" s="4" t="s">
        <v>22954</v>
      </c>
      <c r="BB1942" s="4" t="s">
        <v>22955</v>
      </c>
      <c r="BC1942" s="4">
        <v>40</v>
      </c>
      <c r="BD1942" t="str">
        <f>IF(AND(ADHOC!$G$15="",ADHOC!$S$4=""),"",IF(ADHOC!$G$15&lt;&gt;"",IF(ADHOC!$G$15=LEFT(Domein!$AS1942,LEN(ADHOC!$G$15)),MAX(Domein!BD$1:'Domein'!BD1941)+1,""),IF(ADHOC!$S$4=LEFT(Domein!$AS1942,LEN(ADHOC!$S$4)),MAX(Domein!BD$1:'Domein'!BD1941)+1,"")))</f>
        <v/>
      </c>
      <c r="BE1942" t="str">
        <f t="shared" si="30"/>
        <v/>
      </c>
    </row>
    <row r="1943" spans="45:57" x14ac:dyDescent="0.2">
      <c r="AS1943" s="4" t="s">
        <v>11405</v>
      </c>
      <c r="AT1943" s="4" t="s">
        <v>11406</v>
      </c>
      <c r="AU1943" s="4" t="s">
        <v>456</v>
      </c>
      <c r="AV1943" s="4" t="s">
        <v>702</v>
      </c>
      <c r="AW1943" s="4" t="s">
        <v>724</v>
      </c>
      <c r="AX1943" s="4"/>
      <c r="AY1943" s="4">
        <v>199849</v>
      </c>
      <c r="AZ1943" s="4">
        <v>502143</v>
      </c>
      <c r="BA1943" s="4" t="s">
        <v>22954</v>
      </c>
      <c r="BB1943" s="4" t="s">
        <v>22955</v>
      </c>
      <c r="BC1943" s="4">
        <v>40</v>
      </c>
      <c r="BD1943" t="str">
        <f>IF(AND(ADHOC!$G$15="",ADHOC!$S$4=""),"",IF(ADHOC!$G$15&lt;&gt;"",IF(ADHOC!$G$15=LEFT(Domein!$AS1943,LEN(ADHOC!$G$15)),MAX(Domein!BD$1:'Domein'!BD1942)+1,""),IF(ADHOC!$S$4=LEFT(Domein!$AS1943,LEN(ADHOC!$S$4)),MAX(Domein!BD$1:'Domein'!BD1942)+1,"")))</f>
        <v/>
      </c>
      <c r="BE1943" t="str">
        <f t="shared" si="30"/>
        <v/>
      </c>
    </row>
    <row r="1944" spans="45:57" x14ac:dyDescent="0.2">
      <c r="AS1944" s="4" t="s">
        <v>11407</v>
      </c>
      <c r="AT1944" s="4" t="s">
        <v>11408</v>
      </c>
      <c r="AU1944" s="4" t="s">
        <v>456</v>
      </c>
      <c r="AV1944" s="4" t="s">
        <v>702</v>
      </c>
      <c r="AW1944" s="4" t="s">
        <v>724</v>
      </c>
      <c r="AX1944" s="4"/>
      <c r="AY1944" s="4">
        <v>199849</v>
      </c>
      <c r="AZ1944" s="4">
        <v>502143</v>
      </c>
      <c r="BA1944" s="4" t="s">
        <v>22954</v>
      </c>
      <c r="BB1944" s="4" t="s">
        <v>22955</v>
      </c>
      <c r="BC1944" s="4">
        <v>40</v>
      </c>
      <c r="BD1944" t="str">
        <f>IF(AND(ADHOC!$G$15="",ADHOC!$S$4=""),"",IF(ADHOC!$G$15&lt;&gt;"",IF(ADHOC!$G$15=LEFT(Domein!$AS1944,LEN(ADHOC!$G$15)),MAX(Domein!BD$1:'Domein'!BD1943)+1,""),IF(ADHOC!$S$4=LEFT(Domein!$AS1944,LEN(ADHOC!$S$4)),MAX(Domein!BD$1:'Domein'!BD1943)+1,"")))</f>
        <v/>
      </c>
      <c r="BE1944" t="str">
        <f t="shared" si="30"/>
        <v/>
      </c>
    </row>
    <row r="1945" spans="45:57" x14ac:dyDescent="0.2">
      <c r="AS1945" s="4" t="s">
        <v>11409</v>
      </c>
      <c r="AT1945" s="4" t="s">
        <v>11410</v>
      </c>
      <c r="AU1945" s="4" t="s">
        <v>456</v>
      </c>
      <c r="AV1945" s="4" t="s">
        <v>702</v>
      </c>
      <c r="AW1945" s="4" t="s">
        <v>724</v>
      </c>
      <c r="AX1945" s="4"/>
      <c r="AY1945" s="4">
        <v>199849</v>
      </c>
      <c r="AZ1945" s="4">
        <v>502143</v>
      </c>
      <c r="BA1945" s="4" t="s">
        <v>22954</v>
      </c>
      <c r="BB1945" s="4" t="s">
        <v>22955</v>
      </c>
      <c r="BC1945" s="4">
        <v>40</v>
      </c>
      <c r="BD1945" t="str">
        <f>IF(AND(ADHOC!$G$15="",ADHOC!$S$4=""),"",IF(ADHOC!$G$15&lt;&gt;"",IF(ADHOC!$G$15=LEFT(Domein!$AS1945,LEN(ADHOC!$G$15)),MAX(Domein!BD$1:'Domein'!BD1944)+1,""),IF(ADHOC!$S$4=LEFT(Domein!$AS1945,LEN(ADHOC!$S$4)),MAX(Domein!BD$1:'Domein'!BD1944)+1,"")))</f>
        <v/>
      </c>
      <c r="BE1945" t="str">
        <f t="shared" si="30"/>
        <v/>
      </c>
    </row>
    <row r="1946" spans="45:57" x14ac:dyDescent="0.2">
      <c r="AS1946" s="4" t="s">
        <v>11411</v>
      </c>
      <c r="AT1946" s="4" t="s">
        <v>11412</v>
      </c>
      <c r="AU1946" s="4" t="s">
        <v>456</v>
      </c>
      <c r="AV1946" s="4" t="s">
        <v>702</v>
      </c>
      <c r="AW1946" s="4" t="s">
        <v>724</v>
      </c>
      <c r="AX1946" s="4"/>
      <c r="AY1946" s="4">
        <v>199849</v>
      </c>
      <c r="AZ1946" s="4">
        <v>502143</v>
      </c>
      <c r="BA1946" s="4" t="s">
        <v>22954</v>
      </c>
      <c r="BB1946" s="4" t="s">
        <v>22955</v>
      </c>
      <c r="BC1946" s="4">
        <v>40</v>
      </c>
      <c r="BD1946" t="str">
        <f>IF(AND(ADHOC!$G$15="",ADHOC!$S$4=""),"",IF(ADHOC!$G$15&lt;&gt;"",IF(ADHOC!$G$15=LEFT(Domein!$AS1946,LEN(ADHOC!$G$15)),MAX(Domein!BD$1:'Domein'!BD1945)+1,""),IF(ADHOC!$S$4=LEFT(Domein!$AS1946,LEN(ADHOC!$S$4)),MAX(Domein!BD$1:'Domein'!BD1945)+1,"")))</f>
        <v/>
      </c>
      <c r="BE1946" t="str">
        <f t="shared" si="30"/>
        <v/>
      </c>
    </row>
    <row r="1947" spans="45:57" x14ac:dyDescent="0.2">
      <c r="AS1947" s="4" t="s">
        <v>11413</v>
      </c>
      <c r="AT1947" s="4" t="s">
        <v>11414</v>
      </c>
      <c r="AU1947" s="4" t="s">
        <v>456</v>
      </c>
      <c r="AV1947" s="4" t="s">
        <v>702</v>
      </c>
      <c r="AW1947" s="4" t="s">
        <v>724</v>
      </c>
      <c r="AX1947" s="4"/>
      <c r="AY1947" s="4">
        <v>199849</v>
      </c>
      <c r="AZ1947" s="4">
        <v>502143</v>
      </c>
      <c r="BA1947" s="4" t="s">
        <v>22954</v>
      </c>
      <c r="BB1947" s="4" t="s">
        <v>22955</v>
      </c>
      <c r="BC1947" s="4">
        <v>40</v>
      </c>
      <c r="BD1947" t="str">
        <f>IF(AND(ADHOC!$G$15="",ADHOC!$S$4=""),"",IF(ADHOC!$G$15&lt;&gt;"",IF(ADHOC!$G$15=LEFT(Domein!$AS1947,LEN(ADHOC!$G$15)),MAX(Domein!BD$1:'Domein'!BD1946)+1,""),IF(ADHOC!$S$4=LEFT(Domein!$AS1947,LEN(ADHOC!$S$4)),MAX(Domein!BD$1:'Domein'!BD1946)+1,"")))</f>
        <v/>
      </c>
      <c r="BE1947" t="str">
        <f t="shared" si="30"/>
        <v/>
      </c>
    </row>
    <row r="1948" spans="45:57" x14ac:dyDescent="0.2">
      <c r="AS1948" s="4" t="s">
        <v>11415</v>
      </c>
      <c r="AT1948" s="4" t="s">
        <v>11416</v>
      </c>
      <c r="AU1948" s="4" t="s">
        <v>456</v>
      </c>
      <c r="AV1948" s="4" t="s">
        <v>702</v>
      </c>
      <c r="AW1948" s="4" t="s">
        <v>724</v>
      </c>
      <c r="AX1948" s="4"/>
      <c r="AY1948" s="4">
        <v>199849</v>
      </c>
      <c r="AZ1948" s="4">
        <v>502143</v>
      </c>
      <c r="BA1948" s="4" t="s">
        <v>22954</v>
      </c>
      <c r="BB1948" s="4" t="s">
        <v>22955</v>
      </c>
      <c r="BC1948" s="4">
        <v>40</v>
      </c>
      <c r="BD1948" t="str">
        <f>IF(AND(ADHOC!$G$15="",ADHOC!$S$4=""),"",IF(ADHOC!$G$15&lt;&gt;"",IF(ADHOC!$G$15=LEFT(Domein!$AS1948,LEN(ADHOC!$G$15)),MAX(Domein!BD$1:'Domein'!BD1947)+1,""),IF(ADHOC!$S$4=LEFT(Domein!$AS1948,LEN(ADHOC!$S$4)),MAX(Domein!BD$1:'Domein'!BD1947)+1,"")))</f>
        <v/>
      </c>
      <c r="BE1948" t="str">
        <f t="shared" si="30"/>
        <v/>
      </c>
    </row>
    <row r="1949" spans="45:57" x14ac:dyDescent="0.2">
      <c r="AS1949" s="4" t="s">
        <v>11417</v>
      </c>
      <c r="AT1949" s="4" t="s">
        <v>11418</v>
      </c>
      <c r="AU1949" s="4" t="s">
        <v>456</v>
      </c>
      <c r="AV1949" s="4" t="s">
        <v>702</v>
      </c>
      <c r="AW1949" s="4" t="s">
        <v>724</v>
      </c>
      <c r="AX1949" s="4"/>
      <c r="AY1949" s="4">
        <v>199849</v>
      </c>
      <c r="AZ1949" s="4">
        <v>502143</v>
      </c>
      <c r="BA1949" s="4" t="s">
        <v>22954</v>
      </c>
      <c r="BB1949" s="4" t="s">
        <v>22955</v>
      </c>
      <c r="BC1949" s="4">
        <v>40</v>
      </c>
      <c r="BD1949" t="str">
        <f>IF(AND(ADHOC!$G$15="",ADHOC!$S$4=""),"",IF(ADHOC!$G$15&lt;&gt;"",IF(ADHOC!$G$15=LEFT(Domein!$AS1949,LEN(ADHOC!$G$15)),MAX(Domein!BD$1:'Domein'!BD1948)+1,""),IF(ADHOC!$S$4=LEFT(Domein!$AS1949,LEN(ADHOC!$S$4)),MAX(Domein!BD$1:'Domein'!BD1948)+1,"")))</f>
        <v/>
      </c>
      <c r="BE1949" t="str">
        <f t="shared" si="30"/>
        <v/>
      </c>
    </row>
    <row r="1950" spans="45:57" x14ac:dyDescent="0.2">
      <c r="AS1950" s="4" t="s">
        <v>11419</v>
      </c>
      <c r="AT1950" s="4" t="s">
        <v>11420</v>
      </c>
      <c r="AU1950" s="4" t="s">
        <v>456</v>
      </c>
      <c r="AV1950" s="4" t="s">
        <v>702</v>
      </c>
      <c r="AW1950" s="4" t="s">
        <v>724</v>
      </c>
      <c r="AX1950" s="4"/>
      <c r="AY1950" s="4">
        <v>199849</v>
      </c>
      <c r="AZ1950" s="4">
        <v>502143</v>
      </c>
      <c r="BA1950" s="4" t="s">
        <v>22954</v>
      </c>
      <c r="BB1950" s="4" t="s">
        <v>22955</v>
      </c>
      <c r="BC1950" s="4">
        <v>40</v>
      </c>
      <c r="BD1950" t="str">
        <f>IF(AND(ADHOC!$G$15="",ADHOC!$S$4=""),"",IF(ADHOC!$G$15&lt;&gt;"",IF(ADHOC!$G$15=LEFT(Domein!$AS1950,LEN(ADHOC!$G$15)),MAX(Domein!BD$1:'Domein'!BD1949)+1,""),IF(ADHOC!$S$4=LEFT(Domein!$AS1950,LEN(ADHOC!$S$4)),MAX(Domein!BD$1:'Domein'!BD1949)+1,"")))</f>
        <v/>
      </c>
      <c r="BE1950" t="str">
        <f t="shared" si="30"/>
        <v/>
      </c>
    </row>
    <row r="1951" spans="45:57" x14ac:dyDescent="0.2">
      <c r="AS1951" s="4" t="s">
        <v>11421</v>
      </c>
      <c r="AT1951" s="4" t="s">
        <v>11422</v>
      </c>
      <c r="AU1951" s="4" t="s">
        <v>456</v>
      </c>
      <c r="AV1951" s="4" t="s">
        <v>702</v>
      </c>
      <c r="AW1951" s="4" t="s">
        <v>724</v>
      </c>
      <c r="AX1951" s="4"/>
      <c r="AY1951" s="4">
        <v>199849</v>
      </c>
      <c r="AZ1951" s="4">
        <v>502143</v>
      </c>
      <c r="BA1951" s="4" t="s">
        <v>22954</v>
      </c>
      <c r="BB1951" s="4" t="s">
        <v>22955</v>
      </c>
      <c r="BC1951" s="4">
        <v>40</v>
      </c>
      <c r="BD1951" t="str">
        <f>IF(AND(ADHOC!$G$15="",ADHOC!$S$4=""),"",IF(ADHOC!$G$15&lt;&gt;"",IF(ADHOC!$G$15=LEFT(Domein!$AS1951,LEN(ADHOC!$G$15)),MAX(Domein!BD$1:'Domein'!BD1950)+1,""),IF(ADHOC!$S$4=LEFT(Domein!$AS1951,LEN(ADHOC!$S$4)),MAX(Domein!BD$1:'Domein'!BD1950)+1,"")))</f>
        <v/>
      </c>
      <c r="BE1951" t="str">
        <f t="shared" si="30"/>
        <v/>
      </c>
    </row>
    <row r="1952" spans="45:57" x14ac:dyDescent="0.2">
      <c r="AS1952" s="4" t="s">
        <v>11423</v>
      </c>
      <c r="AT1952" s="4" t="s">
        <v>11424</v>
      </c>
      <c r="AU1952" s="4" t="s">
        <v>456</v>
      </c>
      <c r="AV1952" s="4" t="s">
        <v>702</v>
      </c>
      <c r="AW1952" s="4" t="s">
        <v>724</v>
      </c>
      <c r="AX1952" s="4"/>
      <c r="AY1952" s="4">
        <v>199849</v>
      </c>
      <c r="AZ1952" s="4">
        <v>502143</v>
      </c>
      <c r="BA1952" s="4" t="s">
        <v>22954</v>
      </c>
      <c r="BB1952" s="4" t="s">
        <v>22955</v>
      </c>
      <c r="BC1952" s="4">
        <v>40</v>
      </c>
      <c r="BD1952" t="str">
        <f>IF(AND(ADHOC!$G$15="",ADHOC!$S$4=""),"",IF(ADHOC!$G$15&lt;&gt;"",IF(ADHOC!$G$15=LEFT(Domein!$AS1952,LEN(ADHOC!$G$15)),MAX(Domein!BD$1:'Domein'!BD1951)+1,""),IF(ADHOC!$S$4=LEFT(Domein!$AS1952,LEN(ADHOC!$S$4)),MAX(Domein!BD$1:'Domein'!BD1951)+1,"")))</f>
        <v/>
      </c>
      <c r="BE1952" t="str">
        <f t="shared" si="30"/>
        <v/>
      </c>
    </row>
    <row r="1953" spans="45:57" x14ac:dyDescent="0.2">
      <c r="AS1953" s="4" t="s">
        <v>11425</v>
      </c>
      <c r="AT1953" s="4" t="s">
        <v>11426</v>
      </c>
      <c r="AU1953" s="4" t="s">
        <v>456</v>
      </c>
      <c r="AV1953" s="4" t="s">
        <v>702</v>
      </c>
      <c r="AW1953" s="4" t="s">
        <v>724</v>
      </c>
      <c r="AX1953" s="4"/>
      <c r="AY1953" s="4">
        <v>199849</v>
      </c>
      <c r="AZ1953" s="4">
        <v>502143</v>
      </c>
      <c r="BA1953" s="4" t="s">
        <v>22954</v>
      </c>
      <c r="BB1953" s="4" t="s">
        <v>22955</v>
      </c>
      <c r="BC1953" s="4">
        <v>40</v>
      </c>
      <c r="BD1953" t="str">
        <f>IF(AND(ADHOC!$G$15="",ADHOC!$S$4=""),"",IF(ADHOC!$G$15&lt;&gt;"",IF(ADHOC!$G$15=LEFT(Domein!$AS1953,LEN(ADHOC!$G$15)),MAX(Domein!BD$1:'Domein'!BD1952)+1,""),IF(ADHOC!$S$4=LEFT(Domein!$AS1953,LEN(ADHOC!$S$4)),MAX(Domein!BD$1:'Domein'!BD1952)+1,"")))</f>
        <v/>
      </c>
      <c r="BE1953" t="str">
        <f t="shared" si="30"/>
        <v/>
      </c>
    </row>
    <row r="1954" spans="45:57" x14ac:dyDescent="0.2">
      <c r="AS1954" s="4" t="s">
        <v>11427</v>
      </c>
      <c r="AT1954" s="4" t="s">
        <v>11428</v>
      </c>
      <c r="AU1954" s="4" t="s">
        <v>456</v>
      </c>
      <c r="AV1954" s="4" t="s">
        <v>702</v>
      </c>
      <c r="AW1954" s="4" t="s">
        <v>724</v>
      </c>
      <c r="AX1954" s="4"/>
      <c r="AY1954" s="4">
        <v>199849</v>
      </c>
      <c r="AZ1954" s="4">
        <v>502143</v>
      </c>
      <c r="BA1954" s="4" t="s">
        <v>22954</v>
      </c>
      <c r="BB1954" s="4" t="s">
        <v>22955</v>
      </c>
      <c r="BC1954" s="4">
        <v>40</v>
      </c>
      <c r="BD1954" t="str">
        <f>IF(AND(ADHOC!$G$15="",ADHOC!$S$4=""),"",IF(ADHOC!$G$15&lt;&gt;"",IF(ADHOC!$G$15=LEFT(Domein!$AS1954,LEN(ADHOC!$G$15)),MAX(Domein!BD$1:'Domein'!BD1953)+1,""),IF(ADHOC!$S$4=LEFT(Domein!$AS1954,LEN(ADHOC!$S$4)),MAX(Domein!BD$1:'Domein'!BD1953)+1,"")))</f>
        <v/>
      </c>
      <c r="BE1954" t="str">
        <f t="shared" si="30"/>
        <v/>
      </c>
    </row>
    <row r="1955" spans="45:57" x14ac:dyDescent="0.2">
      <c r="AS1955" s="4" t="s">
        <v>11429</v>
      </c>
      <c r="AT1955" s="4" t="s">
        <v>11430</v>
      </c>
      <c r="AU1955" s="4" t="s">
        <v>456</v>
      </c>
      <c r="AV1955" s="4" t="s">
        <v>702</v>
      </c>
      <c r="AW1955" s="4" t="s">
        <v>724</v>
      </c>
      <c r="AX1955" s="4"/>
      <c r="AY1955" s="4">
        <v>199849</v>
      </c>
      <c r="AZ1955" s="4">
        <v>502143</v>
      </c>
      <c r="BA1955" s="4" t="s">
        <v>22954</v>
      </c>
      <c r="BB1955" s="4" t="s">
        <v>22955</v>
      </c>
      <c r="BC1955" s="4">
        <v>40</v>
      </c>
      <c r="BD1955" t="str">
        <f>IF(AND(ADHOC!$G$15="",ADHOC!$S$4=""),"",IF(ADHOC!$G$15&lt;&gt;"",IF(ADHOC!$G$15=LEFT(Domein!$AS1955,LEN(ADHOC!$G$15)),MAX(Domein!BD$1:'Domein'!BD1954)+1,""),IF(ADHOC!$S$4=LEFT(Domein!$AS1955,LEN(ADHOC!$S$4)),MAX(Domein!BD$1:'Domein'!BD1954)+1,"")))</f>
        <v/>
      </c>
      <c r="BE1955" t="str">
        <f t="shared" si="30"/>
        <v/>
      </c>
    </row>
    <row r="1956" spans="45:57" x14ac:dyDescent="0.2">
      <c r="AS1956" s="4" t="s">
        <v>11431</v>
      </c>
      <c r="AT1956" s="4" t="s">
        <v>11432</v>
      </c>
      <c r="AU1956" s="4" t="s">
        <v>456</v>
      </c>
      <c r="AV1956" s="4" t="s">
        <v>702</v>
      </c>
      <c r="AW1956" s="4" t="s">
        <v>724</v>
      </c>
      <c r="AX1956" s="4"/>
      <c r="AY1956" s="4">
        <v>199849</v>
      </c>
      <c r="AZ1956" s="4">
        <v>502143</v>
      </c>
      <c r="BA1956" s="4" t="s">
        <v>22954</v>
      </c>
      <c r="BB1956" s="4" t="s">
        <v>22955</v>
      </c>
      <c r="BC1956" s="4">
        <v>40</v>
      </c>
      <c r="BD1956" t="str">
        <f>IF(AND(ADHOC!$G$15="",ADHOC!$S$4=""),"",IF(ADHOC!$G$15&lt;&gt;"",IF(ADHOC!$G$15=LEFT(Domein!$AS1956,LEN(ADHOC!$G$15)),MAX(Domein!BD$1:'Domein'!BD1955)+1,""),IF(ADHOC!$S$4=LEFT(Domein!$AS1956,LEN(ADHOC!$S$4)),MAX(Domein!BD$1:'Domein'!BD1955)+1,"")))</f>
        <v/>
      </c>
      <c r="BE1956" t="str">
        <f t="shared" si="30"/>
        <v/>
      </c>
    </row>
    <row r="1957" spans="45:57" x14ac:dyDescent="0.2">
      <c r="AS1957" s="4" t="s">
        <v>11433</v>
      </c>
      <c r="AT1957" s="4" t="s">
        <v>11434</v>
      </c>
      <c r="AU1957" s="4" t="s">
        <v>456</v>
      </c>
      <c r="AV1957" s="4" t="s">
        <v>702</v>
      </c>
      <c r="AW1957" s="4" t="s">
        <v>724</v>
      </c>
      <c r="AX1957" s="4"/>
      <c r="AY1957" s="4">
        <v>199849</v>
      </c>
      <c r="AZ1957" s="4">
        <v>502143</v>
      </c>
      <c r="BA1957" s="4" t="s">
        <v>22954</v>
      </c>
      <c r="BB1957" s="4" t="s">
        <v>22955</v>
      </c>
      <c r="BC1957" s="4">
        <v>40</v>
      </c>
      <c r="BD1957" t="str">
        <f>IF(AND(ADHOC!$G$15="",ADHOC!$S$4=""),"",IF(ADHOC!$G$15&lt;&gt;"",IF(ADHOC!$G$15=LEFT(Domein!$AS1957,LEN(ADHOC!$G$15)),MAX(Domein!BD$1:'Domein'!BD1956)+1,""),IF(ADHOC!$S$4=LEFT(Domein!$AS1957,LEN(ADHOC!$S$4)),MAX(Domein!BD$1:'Domein'!BD1956)+1,"")))</f>
        <v/>
      </c>
      <c r="BE1957" t="str">
        <f t="shared" si="30"/>
        <v/>
      </c>
    </row>
    <row r="1958" spans="45:57" x14ac:dyDescent="0.2">
      <c r="AS1958" s="4" t="s">
        <v>11435</v>
      </c>
      <c r="AT1958" s="4" t="s">
        <v>11436</v>
      </c>
      <c r="AU1958" s="4" t="s">
        <v>456</v>
      </c>
      <c r="AV1958" s="4" t="s">
        <v>702</v>
      </c>
      <c r="AW1958" s="4" t="s">
        <v>724</v>
      </c>
      <c r="AX1958" s="4"/>
      <c r="AY1958" s="4">
        <v>199849</v>
      </c>
      <c r="AZ1958" s="4">
        <v>502143</v>
      </c>
      <c r="BA1958" s="4" t="s">
        <v>22954</v>
      </c>
      <c r="BB1958" s="4" t="s">
        <v>22955</v>
      </c>
      <c r="BC1958" s="4">
        <v>40</v>
      </c>
      <c r="BD1958" t="str">
        <f>IF(AND(ADHOC!$G$15="",ADHOC!$S$4=""),"",IF(ADHOC!$G$15&lt;&gt;"",IF(ADHOC!$G$15=LEFT(Domein!$AS1958,LEN(ADHOC!$G$15)),MAX(Domein!BD$1:'Domein'!BD1957)+1,""),IF(ADHOC!$S$4=LEFT(Domein!$AS1958,LEN(ADHOC!$S$4)),MAX(Domein!BD$1:'Domein'!BD1957)+1,"")))</f>
        <v/>
      </c>
      <c r="BE1958" t="str">
        <f t="shared" si="30"/>
        <v/>
      </c>
    </row>
    <row r="1959" spans="45:57" x14ac:dyDescent="0.2">
      <c r="AS1959" s="4" t="s">
        <v>13610</v>
      </c>
      <c r="AT1959" s="4" t="s">
        <v>13611</v>
      </c>
      <c r="AU1959" s="4" t="s">
        <v>456</v>
      </c>
      <c r="AV1959" s="4" t="s">
        <v>703</v>
      </c>
      <c r="AW1959" s="4" t="s">
        <v>724</v>
      </c>
      <c r="AX1959" s="4"/>
      <c r="AY1959" s="4">
        <v>260000</v>
      </c>
      <c r="AZ1959" s="4">
        <v>520000</v>
      </c>
      <c r="BA1959" s="4" t="s">
        <v>22958</v>
      </c>
      <c r="BB1959" s="4" t="s">
        <v>22959</v>
      </c>
      <c r="BC1959" s="4">
        <v>40</v>
      </c>
      <c r="BD1959" t="str">
        <f>IF(AND(ADHOC!$G$15="",ADHOC!$S$4=""),"",IF(ADHOC!$G$15&lt;&gt;"",IF(ADHOC!$G$15=LEFT(Domein!$AS1959,LEN(ADHOC!$G$15)),MAX(Domein!BD$1:'Domein'!BD1958)+1,""),IF(ADHOC!$S$4=LEFT(Domein!$AS1959,LEN(ADHOC!$S$4)),MAX(Domein!BD$1:'Domein'!BD1958)+1,"")))</f>
        <v/>
      </c>
      <c r="BE1959" t="str">
        <f t="shared" si="30"/>
        <v/>
      </c>
    </row>
    <row r="1960" spans="45:57" x14ac:dyDescent="0.2">
      <c r="AS1960" s="4" t="s">
        <v>13612</v>
      </c>
      <c r="AT1960" s="4" t="s">
        <v>13613</v>
      </c>
      <c r="AU1960" s="4" t="s">
        <v>456</v>
      </c>
      <c r="AV1960" s="4" t="s">
        <v>703</v>
      </c>
      <c r="AW1960" s="4" t="s">
        <v>724</v>
      </c>
      <c r="AX1960" s="4"/>
      <c r="AY1960" s="4">
        <v>260000</v>
      </c>
      <c r="AZ1960" s="4">
        <v>520000</v>
      </c>
      <c r="BA1960" s="4" t="s">
        <v>22958</v>
      </c>
      <c r="BB1960" s="4" t="s">
        <v>22959</v>
      </c>
      <c r="BC1960" s="4">
        <v>40</v>
      </c>
      <c r="BD1960" t="str">
        <f>IF(AND(ADHOC!$G$15="",ADHOC!$S$4=""),"",IF(ADHOC!$G$15&lt;&gt;"",IF(ADHOC!$G$15=LEFT(Domein!$AS1960,LEN(ADHOC!$G$15)),MAX(Domein!BD$1:'Domein'!BD1959)+1,""),IF(ADHOC!$S$4=LEFT(Domein!$AS1960,LEN(ADHOC!$S$4)),MAX(Domein!BD$1:'Domein'!BD1959)+1,"")))</f>
        <v/>
      </c>
      <c r="BE1960" t="str">
        <f t="shared" si="30"/>
        <v/>
      </c>
    </row>
    <row r="1961" spans="45:57" x14ac:dyDescent="0.2">
      <c r="AS1961" s="4" t="s">
        <v>13614</v>
      </c>
      <c r="AT1961" s="4" t="s">
        <v>13615</v>
      </c>
      <c r="AU1961" s="4" t="s">
        <v>456</v>
      </c>
      <c r="AV1961" s="4" t="s">
        <v>703</v>
      </c>
      <c r="AW1961" s="4" t="s">
        <v>724</v>
      </c>
      <c r="AX1961" s="4"/>
      <c r="AY1961" s="4">
        <v>260000</v>
      </c>
      <c r="AZ1961" s="4">
        <v>520000</v>
      </c>
      <c r="BA1961" s="4" t="s">
        <v>22958</v>
      </c>
      <c r="BB1961" s="4" t="s">
        <v>22959</v>
      </c>
      <c r="BC1961" s="4">
        <v>40</v>
      </c>
      <c r="BD1961" t="str">
        <f>IF(AND(ADHOC!$G$15="",ADHOC!$S$4=""),"",IF(ADHOC!$G$15&lt;&gt;"",IF(ADHOC!$G$15=LEFT(Domein!$AS1961,LEN(ADHOC!$G$15)),MAX(Domein!BD$1:'Domein'!BD1960)+1,""),IF(ADHOC!$S$4=LEFT(Domein!$AS1961,LEN(ADHOC!$S$4)),MAX(Domein!BD$1:'Domein'!BD1960)+1,"")))</f>
        <v/>
      </c>
      <c r="BE1961" t="str">
        <f t="shared" si="30"/>
        <v/>
      </c>
    </row>
    <row r="1962" spans="45:57" x14ac:dyDescent="0.2">
      <c r="AS1962" s="4" t="s">
        <v>13616</v>
      </c>
      <c r="AT1962" s="4" t="s">
        <v>13617</v>
      </c>
      <c r="AU1962" s="4" t="s">
        <v>456</v>
      </c>
      <c r="AV1962" s="4" t="s">
        <v>703</v>
      </c>
      <c r="AW1962" s="4" t="s">
        <v>724</v>
      </c>
      <c r="AX1962" s="4"/>
      <c r="AY1962" s="4">
        <v>260000</v>
      </c>
      <c r="AZ1962" s="4">
        <v>520000</v>
      </c>
      <c r="BA1962" s="4" t="s">
        <v>22958</v>
      </c>
      <c r="BB1962" s="4" t="s">
        <v>22959</v>
      </c>
      <c r="BC1962" s="4">
        <v>40</v>
      </c>
      <c r="BD1962" t="str">
        <f>IF(AND(ADHOC!$G$15="",ADHOC!$S$4=""),"",IF(ADHOC!$G$15&lt;&gt;"",IF(ADHOC!$G$15=LEFT(Domein!$AS1962,LEN(ADHOC!$G$15)),MAX(Domein!BD$1:'Domein'!BD1961)+1,""),IF(ADHOC!$S$4=LEFT(Domein!$AS1962,LEN(ADHOC!$S$4)),MAX(Domein!BD$1:'Domein'!BD1961)+1,"")))</f>
        <v/>
      </c>
      <c r="BE1962" t="str">
        <f t="shared" si="30"/>
        <v/>
      </c>
    </row>
    <row r="1963" spans="45:57" x14ac:dyDescent="0.2">
      <c r="AS1963" s="4" t="s">
        <v>13618</v>
      </c>
      <c r="AT1963" s="4" t="s">
        <v>13619</v>
      </c>
      <c r="AU1963" s="4" t="s">
        <v>456</v>
      </c>
      <c r="AV1963" s="4" t="s">
        <v>703</v>
      </c>
      <c r="AW1963" s="4" t="s">
        <v>724</v>
      </c>
      <c r="AX1963" s="4"/>
      <c r="AY1963" s="4">
        <v>260000</v>
      </c>
      <c r="AZ1963" s="4">
        <v>520000</v>
      </c>
      <c r="BA1963" s="4" t="s">
        <v>22958</v>
      </c>
      <c r="BB1963" s="4" t="s">
        <v>22959</v>
      </c>
      <c r="BC1963" s="4">
        <v>40</v>
      </c>
      <c r="BD1963" t="str">
        <f>IF(AND(ADHOC!$G$15="",ADHOC!$S$4=""),"",IF(ADHOC!$G$15&lt;&gt;"",IF(ADHOC!$G$15=LEFT(Domein!$AS1963,LEN(ADHOC!$G$15)),MAX(Domein!BD$1:'Domein'!BD1962)+1,""),IF(ADHOC!$S$4=LEFT(Domein!$AS1963,LEN(ADHOC!$S$4)),MAX(Domein!BD$1:'Domein'!BD1962)+1,"")))</f>
        <v/>
      </c>
      <c r="BE1963" t="str">
        <f t="shared" si="30"/>
        <v/>
      </c>
    </row>
    <row r="1964" spans="45:57" x14ac:dyDescent="0.2">
      <c r="AS1964" s="4" t="s">
        <v>13620</v>
      </c>
      <c r="AT1964" s="4" t="s">
        <v>13621</v>
      </c>
      <c r="AU1964" s="4" t="s">
        <v>456</v>
      </c>
      <c r="AV1964" s="4" t="s">
        <v>703</v>
      </c>
      <c r="AW1964" s="4" t="s">
        <v>724</v>
      </c>
      <c r="AX1964" s="4"/>
      <c r="AY1964" s="4">
        <v>260000</v>
      </c>
      <c r="AZ1964" s="4">
        <v>520000</v>
      </c>
      <c r="BA1964" s="4" t="s">
        <v>22958</v>
      </c>
      <c r="BB1964" s="4" t="s">
        <v>22959</v>
      </c>
      <c r="BC1964" s="4">
        <v>40</v>
      </c>
      <c r="BD1964" t="str">
        <f>IF(AND(ADHOC!$G$15="",ADHOC!$S$4=""),"",IF(ADHOC!$G$15&lt;&gt;"",IF(ADHOC!$G$15=LEFT(Domein!$AS1964,LEN(ADHOC!$G$15)),MAX(Domein!BD$1:'Domein'!BD1963)+1,""),IF(ADHOC!$S$4=LEFT(Domein!$AS1964,LEN(ADHOC!$S$4)),MAX(Domein!BD$1:'Domein'!BD1963)+1,"")))</f>
        <v/>
      </c>
      <c r="BE1964" t="str">
        <f t="shared" si="30"/>
        <v/>
      </c>
    </row>
    <row r="1965" spans="45:57" x14ac:dyDescent="0.2">
      <c r="AS1965" s="4" t="s">
        <v>13622</v>
      </c>
      <c r="AT1965" s="4" t="s">
        <v>13623</v>
      </c>
      <c r="AU1965" s="4" t="s">
        <v>456</v>
      </c>
      <c r="AV1965" s="4" t="s">
        <v>703</v>
      </c>
      <c r="AW1965" s="4" t="s">
        <v>724</v>
      </c>
      <c r="AX1965" s="4"/>
      <c r="AY1965" s="4">
        <v>260000</v>
      </c>
      <c r="AZ1965" s="4">
        <v>520000</v>
      </c>
      <c r="BA1965" s="4" t="s">
        <v>22958</v>
      </c>
      <c r="BB1965" s="4" t="s">
        <v>22959</v>
      </c>
      <c r="BC1965" s="4">
        <v>40</v>
      </c>
      <c r="BD1965" t="str">
        <f>IF(AND(ADHOC!$G$15="",ADHOC!$S$4=""),"",IF(ADHOC!$G$15&lt;&gt;"",IF(ADHOC!$G$15=LEFT(Domein!$AS1965,LEN(ADHOC!$G$15)),MAX(Domein!BD$1:'Domein'!BD1964)+1,""),IF(ADHOC!$S$4=LEFT(Domein!$AS1965,LEN(ADHOC!$S$4)),MAX(Domein!BD$1:'Domein'!BD1964)+1,"")))</f>
        <v/>
      </c>
      <c r="BE1965" t="str">
        <f t="shared" si="30"/>
        <v/>
      </c>
    </row>
    <row r="1966" spans="45:57" x14ac:dyDescent="0.2">
      <c r="AS1966" s="4" t="s">
        <v>13624</v>
      </c>
      <c r="AT1966" s="4" t="s">
        <v>13625</v>
      </c>
      <c r="AU1966" s="4" t="s">
        <v>456</v>
      </c>
      <c r="AV1966" s="4" t="s">
        <v>703</v>
      </c>
      <c r="AW1966" s="4" t="s">
        <v>724</v>
      </c>
      <c r="AX1966" s="4"/>
      <c r="AY1966" s="4">
        <v>260000</v>
      </c>
      <c r="AZ1966" s="4">
        <v>520000</v>
      </c>
      <c r="BA1966" s="4" t="s">
        <v>22958</v>
      </c>
      <c r="BB1966" s="4" t="s">
        <v>22959</v>
      </c>
      <c r="BC1966" s="4">
        <v>40</v>
      </c>
      <c r="BD1966" t="str">
        <f>IF(AND(ADHOC!$G$15="",ADHOC!$S$4=""),"",IF(ADHOC!$G$15&lt;&gt;"",IF(ADHOC!$G$15=LEFT(Domein!$AS1966,LEN(ADHOC!$G$15)),MAX(Domein!BD$1:'Domein'!BD1965)+1,""),IF(ADHOC!$S$4=LEFT(Domein!$AS1966,LEN(ADHOC!$S$4)),MAX(Domein!BD$1:'Domein'!BD1965)+1,"")))</f>
        <v/>
      </c>
      <c r="BE1966" t="str">
        <f t="shared" si="30"/>
        <v/>
      </c>
    </row>
    <row r="1967" spans="45:57" x14ac:dyDescent="0.2">
      <c r="AS1967" s="4" t="s">
        <v>13626</v>
      </c>
      <c r="AT1967" s="4" t="s">
        <v>13627</v>
      </c>
      <c r="AU1967" s="4" t="s">
        <v>456</v>
      </c>
      <c r="AV1967" s="4" t="s">
        <v>703</v>
      </c>
      <c r="AW1967" s="4" t="s">
        <v>724</v>
      </c>
      <c r="AX1967" s="4"/>
      <c r="AY1967" s="4">
        <v>260000</v>
      </c>
      <c r="AZ1967" s="4">
        <v>520000</v>
      </c>
      <c r="BA1967" s="4" t="s">
        <v>22958</v>
      </c>
      <c r="BB1967" s="4" t="s">
        <v>22959</v>
      </c>
      <c r="BC1967" s="4">
        <v>40</v>
      </c>
      <c r="BD1967" t="str">
        <f>IF(AND(ADHOC!$G$15="",ADHOC!$S$4=""),"",IF(ADHOC!$G$15&lt;&gt;"",IF(ADHOC!$G$15=LEFT(Domein!$AS1967,LEN(ADHOC!$G$15)),MAX(Domein!BD$1:'Domein'!BD1966)+1,""),IF(ADHOC!$S$4=LEFT(Domein!$AS1967,LEN(ADHOC!$S$4)),MAX(Domein!BD$1:'Domein'!BD1966)+1,"")))</f>
        <v/>
      </c>
      <c r="BE1967" t="str">
        <f t="shared" si="30"/>
        <v/>
      </c>
    </row>
    <row r="1968" spans="45:57" x14ac:dyDescent="0.2">
      <c r="AS1968" s="4" t="s">
        <v>13628</v>
      </c>
      <c r="AT1968" s="4" t="s">
        <v>13629</v>
      </c>
      <c r="AU1968" s="4" t="s">
        <v>456</v>
      </c>
      <c r="AV1968" s="4" t="s">
        <v>703</v>
      </c>
      <c r="AW1968" s="4" t="s">
        <v>724</v>
      </c>
      <c r="AX1968" s="4"/>
      <c r="AY1968" s="4">
        <v>260000</v>
      </c>
      <c r="AZ1968" s="4">
        <v>520000</v>
      </c>
      <c r="BA1968" s="4" t="s">
        <v>22958</v>
      </c>
      <c r="BB1968" s="4" t="s">
        <v>22959</v>
      </c>
      <c r="BC1968" s="4">
        <v>40</v>
      </c>
      <c r="BD1968" t="str">
        <f>IF(AND(ADHOC!$G$15="",ADHOC!$S$4=""),"",IF(ADHOC!$G$15&lt;&gt;"",IF(ADHOC!$G$15=LEFT(Domein!$AS1968,LEN(ADHOC!$G$15)),MAX(Domein!BD$1:'Domein'!BD1967)+1,""),IF(ADHOC!$S$4=LEFT(Domein!$AS1968,LEN(ADHOC!$S$4)),MAX(Domein!BD$1:'Domein'!BD1967)+1,"")))</f>
        <v/>
      </c>
      <c r="BE1968" t="str">
        <f t="shared" si="30"/>
        <v/>
      </c>
    </row>
    <row r="1969" spans="45:57" x14ac:dyDescent="0.2">
      <c r="AS1969" s="4" t="s">
        <v>13630</v>
      </c>
      <c r="AT1969" s="4" t="s">
        <v>13631</v>
      </c>
      <c r="AU1969" s="4" t="s">
        <v>456</v>
      </c>
      <c r="AV1969" s="4" t="s">
        <v>703</v>
      </c>
      <c r="AW1969" s="4" t="s">
        <v>724</v>
      </c>
      <c r="AX1969" s="4"/>
      <c r="AY1969" s="4">
        <v>260000</v>
      </c>
      <c r="AZ1969" s="4">
        <v>520000</v>
      </c>
      <c r="BA1969" s="4" t="s">
        <v>22958</v>
      </c>
      <c r="BB1969" s="4" t="s">
        <v>22959</v>
      </c>
      <c r="BC1969" s="4">
        <v>40</v>
      </c>
      <c r="BD1969" t="str">
        <f>IF(AND(ADHOC!$G$15="",ADHOC!$S$4=""),"",IF(ADHOC!$G$15&lt;&gt;"",IF(ADHOC!$G$15=LEFT(Domein!$AS1969,LEN(ADHOC!$G$15)),MAX(Domein!BD$1:'Domein'!BD1968)+1,""),IF(ADHOC!$S$4=LEFT(Domein!$AS1969,LEN(ADHOC!$S$4)),MAX(Domein!BD$1:'Domein'!BD1968)+1,"")))</f>
        <v/>
      </c>
      <c r="BE1969" t="str">
        <f t="shared" si="30"/>
        <v/>
      </c>
    </row>
    <row r="1970" spans="45:57" x14ac:dyDescent="0.2">
      <c r="AS1970" s="4" t="s">
        <v>13632</v>
      </c>
      <c r="AT1970" s="4" t="s">
        <v>13633</v>
      </c>
      <c r="AU1970" s="4" t="s">
        <v>456</v>
      </c>
      <c r="AV1970" s="4" t="s">
        <v>703</v>
      </c>
      <c r="AW1970" s="4" t="s">
        <v>724</v>
      </c>
      <c r="AX1970" s="4"/>
      <c r="AY1970" s="4">
        <v>260000</v>
      </c>
      <c r="AZ1970" s="4">
        <v>520000</v>
      </c>
      <c r="BA1970" s="4" t="s">
        <v>22958</v>
      </c>
      <c r="BB1970" s="4" t="s">
        <v>22959</v>
      </c>
      <c r="BC1970" s="4">
        <v>40</v>
      </c>
      <c r="BD1970" t="str">
        <f>IF(AND(ADHOC!$G$15="",ADHOC!$S$4=""),"",IF(ADHOC!$G$15&lt;&gt;"",IF(ADHOC!$G$15=LEFT(Domein!$AS1970,LEN(ADHOC!$G$15)),MAX(Domein!BD$1:'Domein'!BD1969)+1,""),IF(ADHOC!$S$4=LEFT(Domein!$AS1970,LEN(ADHOC!$S$4)),MAX(Domein!BD$1:'Domein'!BD1969)+1,"")))</f>
        <v/>
      </c>
      <c r="BE1970" t="str">
        <f t="shared" si="30"/>
        <v/>
      </c>
    </row>
    <row r="1971" spans="45:57" x14ac:dyDescent="0.2">
      <c r="AS1971" s="4" t="s">
        <v>13634</v>
      </c>
      <c r="AT1971" s="4" t="s">
        <v>13635</v>
      </c>
      <c r="AU1971" s="4" t="s">
        <v>456</v>
      </c>
      <c r="AV1971" s="4" t="s">
        <v>703</v>
      </c>
      <c r="AW1971" s="4" t="s">
        <v>724</v>
      </c>
      <c r="AX1971" s="4"/>
      <c r="AY1971" s="4">
        <v>260000</v>
      </c>
      <c r="AZ1971" s="4">
        <v>520000</v>
      </c>
      <c r="BA1971" s="4" t="s">
        <v>22958</v>
      </c>
      <c r="BB1971" s="4" t="s">
        <v>22959</v>
      </c>
      <c r="BC1971" s="4">
        <v>40</v>
      </c>
      <c r="BD1971" t="str">
        <f>IF(AND(ADHOC!$G$15="",ADHOC!$S$4=""),"",IF(ADHOC!$G$15&lt;&gt;"",IF(ADHOC!$G$15=LEFT(Domein!$AS1971,LEN(ADHOC!$G$15)),MAX(Domein!BD$1:'Domein'!BD1970)+1,""),IF(ADHOC!$S$4=LEFT(Domein!$AS1971,LEN(ADHOC!$S$4)),MAX(Domein!BD$1:'Domein'!BD1970)+1,"")))</f>
        <v/>
      </c>
      <c r="BE1971" t="str">
        <f t="shared" si="30"/>
        <v/>
      </c>
    </row>
    <row r="1972" spans="45:57" x14ac:dyDescent="0.2">
      <c r="AS1972" s="4" t="s">
        <v>13636</v>
      </c>
      <c r="AT1972" s="4" t="s">
        <v>13637</v>
      </c>
      <c r="AU1972" s="4" t="s">
        <v>456</v>
      </c>
      <c r="AV1972" s="4" t="s">
        <v>703</v>
      </c>
      <c r="AW1972" s="4" t="s">
        <v>724</v>
      </c>
      <c r="AX1972" s="4"/>
      <c r="AY1972" s="4">
        <v>260000</v>
      </c>
      <c r="AZ1972" s="4">
        <v>520000</v>
      </c>
      <c r="BA1972" s="4" t="s">
        <v>22958</v>
      </c>
      <c r="BB1972" s="4" t="s">
        <v>22959</v>
      </c>
      <c r="BC1972" s="4">
        <v>40</v>
      </c>
      <c r="BD1972" t="str">
        <f>IF(AND(ADHOC!$G$15="",ADHOC!$S$4=""),"",IF(ADHOC!$G$15&lt;&gt;"",IF(ADHOC!$G$15=LEFT(Domein!$AS1972,LEN(ADHOC!$G$15)),MAX(Domein!BD$1:'Domein'!BD1971)+1,""),IF(ADHOC!$S$4=LEFT(Domein!$AS1972,LEN(ADHOC!$S$4)),MAX(Domein!BD$1:'Domein'!BD1971)+1,"")))</f>
        <v/>
      </c>
      <c r="BE1972" t="str">
        <f t="shared" si="30"/>
        <v/>
      </c>
    </row>
    <row r="1973" spans="45:57" x14ac:dyDescent="0.2">
      <c r="AS1973" s="4" t="s">
        <v>13638</v>
      </c>
      <c r="AT1973" s="4" t="s">
        <v>13639</v>
      </c>
      <c r="AU1973" s="4" t="s">
        <v>456</v>
      </c>
      <c r="AV1973" s="4" t="s">
        <v>703</v>
      </c>
      <c r="AW1973" s="4" t="s">
        <v>724</v>
      </c>
      <c r="AX1973" s="4"/>
      <c r="AY1973" s="4">
        <v>260000</v>
      </c>
      <c r="AZ1973" s="4">
        <v>520000</v>
      </c>
      <c r="BA1973" s="4" t="s">
        <v>22958</v>
      </c>
      <c r="BB1973" s="4" t="s">
        <v>22959</v>
      </c>
      <c r="BC1973" s="4">
        <v>40</v>
      </c>
      <c r="BD1973" t="str">
        <f>IF(AND(ADHOC!$G$15="",ADHOC!$S$4=""),"",IF(ADHOC!$G$15&lt;&gt;"",IF(ADHOC!$G$15=LEFT(Domein!$AS1973,LEN(ADHOC!$G$15)),MAX(Domein!BD$1:'Domein'!BD1972)+1,""),IF(ADHOC!$S$4=LEFT(Domein!$AS1973,LEN(ADHOC!$S$4)),MAX(Domein!BD$1:'Domein'!BD1972)+1,"")))</f>
        <v/>
      </c>
      <c r="BE1973" t="str">
        <f t="shared" si="30"/>
        <v/>
      </c>
    </row>
    <row r="1974" spans="45:57" x14ac:dyDescent="0.2">
      <c r="AS1974" s="4" t="s">
        <v>13640</v>
      </c>
      <c r="AT1974" s="4" t="s">
        <v>13641</v>
      </c>
      <c r="AU1974" s="4" t="s">
        <v>456</v>
      </c>
      <c r="AV1974" s="4" t="s">
        <v>703</v>
      </c>
      <c r="AW1974" s="4" t="s">
        <v>724</v>
      </c>
      <c r="AX1974" s="4"/>
      <c r="AY1974" s="4">
        <v>260000</v>
      </c>
      <c r="AZ1974" s="4">
        <v>520000</v>
      </c>
      <c r="BA1974" s="4" t="s">
        <v>22958</v>
      </c>
      <c r="BB1974" s="4" t="s">
        <v>22959</v>
      </c>
      <c r="BC1974" s="4">
        <v>40</v>
      </c>
      <c r="BD1974" t="str">
        <f>IF(AND(ADHOC!$G$15="",ADHOC!$S$4=""),"",IF(ADHOC!$G$15&lt;&gt;"",IF(ADHOC!$G$15=LEFT(Domein!$AS1974,LEN(ADHOC!$G$15)),MAX(Domein!BD$1:'Domein'!BD1973)+1,""),IF(ADHOC!$S$4=LEFT(Domein!$AS1974,LEN(ADHOC!$S$4)),MAX(Domein!BD$1:'Domein'!BD1973)+1,"")))</f>
        <v/>
      </c>
      <c r="BE1974" t="str">
        <f t="shared" si="30"/>
        <v/>
      </c>
    </row>
    <row r="1975" spans="45:57" x14ac:dyDescent="0.2">
      <c r="AS1975" s="4" t="s">
        <v>13642</v>
      </c>
      <c r="AT1975" s="4" t="s">
        <v>13643</v>
      </c>
      <c r="AU1975" s="4" t="s">
        <v>456</v>
      </c>
      <c r="AV1975" s="4" t="s">
        <v>703</v>
      </c>
      <c r="AW1975" s="4" t="s">
        <v>724</v>
      </c>
      <c r="AX1975" s="4"/>
      <c r="AY1975" s="4">
        <v>260000</v>
      </c>
      <c r="AZ1975" s="4">
        <v>520000</v>
      </c>
      <c r="BA1975" s="4" t="s">
        <v>22958</v>
      </c>
      <c r="BB1975" s="4" t="s">
        <v>22959</v>
      </c>
      <c r="BC1975" s="4">
        <v>40</v>
      </c>
      <c r="BD1975" t="str">
        <f>IF(AND(ADHOC!$G$15="",ADHOC!$S$4=""),"",IF(ADHOC!$G$15&lt;&gt;"",IF(ADHOC!$G$15=LEFT(Domein!$AS1975,LEN(ADHOC!$G$15)),MAX(Domein!BD$1:'Domein'!BD1974)+1,""),IF(ADHOC!$S$4=LEFT(Domein!$AS1975,LEN(ADHOC!$S$4)),MAX(Domein!BD$1:'Domein'!BD1974)+1,"")))</f>
        <v/>
      </c>
      <c r="BE1975" t="str">
        <f t="shared" si="30"/>
        <v/>
      </c>
    </row>
    <row r="1976" spans="45:57" x14ac:dyDescent="0.2">
      <c r="AS1976" s="4" t="s">
        <v>13644</v>
      </c>
      <c r="AT1976" s="4" t="s">
        <v>13645</v>
      </c>
      <c r="AU1976" s="4" t="s">
        <v>456</v>
      </c>
      <c r="AV1976" s="4" t="s">
        <v>703</v>
      </c>
      <c r="AW1976" s="4" t="s">
        <v>724</v>
      </c>
      <c r="AX1976" s="4"/>
      <c r="AY1976" s="4">
        <v>260000</v>
      </c>
      <c r="AZ1976" s="4">
        <v>520000</v>
      </c>
      <c r="BA1976" s="4" t="s">
        <v>22958</v>
      </c>
      <c r="BB1976" s="4" t="s">
        <v>22959</v>
      </c>
      <c r="BC1976" s="4">
        <v>40</v>
      </c>
      <c r="BD1976" t="str">
        <f>IF(AND(ADHOC!$G$15="",ADHOC!$S$4=""),"",IF(ADHOC!$G$15&lt;&gt;"",IF(ADHOC!$G$15=LEFT(Domein!$AS1976,LEN(ADHOC!$G$15)),MAX(Domein!BD$1:'Domein'!BD1975)+1,""),IF(ADHOC!$S$4=LEFT(Domein!$AS1976,LEN(ADHOC!$S$4)),MAX(Domein!BD$1:'Domein'!BD1975)+1,"")))</f>
        <v/>
      </c>
      <c r="BE1976" t="str">
        <f t="shared" si="30"/>
        <v/>
      </c>
    </row>
    <row r="1977" spans="45:57" x14ac:dyDescent="0.2">
      <c r="AS1977" s="4" t="s">
        <v>13646</v>
      </c>
      <c r="AT1977" s="4" t="s">
        <v>13647</v>
      </c>
      <c r="AU1977" s="4" t="s">
        <v>456</v>
      </c>
      <c r="AV1977" s="4" t="s">
        <v>703</v>
      </c>
      <c r="AW1977" s="4" t="s">
        <v>724</v>
      </c>
      <c r="AX1977" s="4"/>
      <c r="AY1977" s="4">
        <v>260000</v>
      </c>
      <c r="AZ1977" s="4">
        <v>520000</v>
      </c>
      <c r="BA1977" s="4" t="s">
        <v>22958</v>
      </c>
      <c r="BB1977" s="4" t="s">
        <v>22959</v>
      </c>
      <c r="BC1977" s="4">
        <v>40</v>
      </c>
      <c r="BD1977" t="str">
        <f>IF(AND(ADHOC!$G$15="",ADHOC!$S$4=""),"",IF(ADHOC!$G$15&lt;&gt;"",IF(ADHOC!$G$15=LEFT(Domein!$AS1977,LEN(ADHOC!$G$15)),MAX(Domein!BD$1:'Domein'!BD1976)+1,""),IF(ADHOC!$S$4=LEFT(Domein!$AS1977,LEN(ADHOC!$S$4)),MAX(Domein!BD$1:'Domein'!BD1976)+1,"")))</f>
        <v/>
      </c>
      <c r="BE1977" t="str">
        <f t="shared" si="30"/>
        <v/>
      </c>
    </row>
    <row r="1978" spans="45:57" x14ac:dyDescent="0.2">
      <c r="AS1978" s="4" t="s">
        <v>13648</v>
      </c>
      <c r="AT1978" s="4" t="s">
        <v>13649</v>
      </c>
      <c r="AU1978" s="4" t="s">
        <v>456</v>
      </c>
      <c r="AV1978" s="4" t="s">
        <v>703</v>
      </c>
      <c r="AW1978" s="4" t="s">
        <v>724</v>
      </c>
      <c r="AX1978" s="4"/>
      <c r="AY1978" s="4">
        <v>260000</v>
      </c>
      <c r="AZ1978" s="4">
        <v>520000</v>
      </c>
      <c r="BA1978" s="4" t="s">
        <v>22958</v>
      </c>
      <c r="BB1978" s="4" t="s">
        <v>22959</v>
      </c>
      <c r="BC1978" s="4">
        <v>40</v>
      </c>
      <c r="BD1978" t="str">
        <f>IF(AND(ADHOC!$G$15="",ADHOC!$S$4=""),"",IF(ADHOC!$G$15&lt;&gt;"",IF(ADHOC!$G$15=LEFT(Domein!$AS1978,LEN(ADHOC!$G$15)),MAX(Domein!BD$1:'Domein'!BD1977)+1,""),IF(ADHOC!$S$4=LEFT(Domein!$AS1978,LEN(ADHOC!$S$4)),MAX(Domein!BD$1:'Domein'!BD1977)+1,"")))</f>
        <v/>
      </c>
      <c r="BE1978" t="str">
        <f t="shared" si="30"/>
        <v/>
      </c>
    </row>
    <row r="1979" spans="45:57" x14ac:dyDescent="0.2">
      <c r="AS1979" s="4" t="s">
        <v>13650</v>
      </c>
      <c r="AT1979" s="4" t="s">
        <v>13651</v>
      </c>
      <c r="AU1979" s="4" t="s">
        <v>456</v>
      </c>
      <c r="AV1979" s="4" t="s">
        <v>703</v>
      </c>
      <c r="AW1979" s="4" t="s">
        <v>724</v>
      </c>
      <c r="AX1979" s="4"/>
      <c r="AY1979" s="4">
        <v>260000</v>
      </c>
      <c r="AZ1979" s="4">
        <v>520000</v>
      </c>
      <c r="BA1979" s="4" t="s">
        <v>22958</v>
      </c>
      <c r="BB1979" s="4" t="s">
        <v>22959</v>
      </c>
      <c r="BC1979" s="4">
        <v>40</v>
      </c>
      <c r="BD1979" t="str">
        <f>IF(AND(ADHOC!$G$15="",ADHOC!$S$4=""),"",IF(ADHOC!$G$15&lt;&gt;"",IF(ADHOC!$G$15=LEFT(Domein!$AS1979,LEN(ADHOC!$G$15)),MAX(Domein!BD$1:'Domein'!BD1978)+1,""),IF(ADHOC!$S$4=LEFT(Domein!$AS1979,LEN(ADHOC!$S$4)),MAX(Domein!BD$1:'Domein'!BD1978)+1,"")))</f>
        <v/>
      </c>
      <c r="BE1979" t="str">
        <f t="shared" si="30"/>
        <v/>
      </c>
    </row>
    <row r="1980" spans="45:57" x14ac:dyDescent="0.2">
      <c r="AS1980" s="4" t="s">
        <v>13652</v>
      </c>
      <c r="AT1980" s="4" t="s">
        <v>13653</v>
      </c>
      <c r="AU1980" s="4" t="s">
        <v>456</v>
      </c>
      <c r="AV1980" s="4" t="s">
        <v>703</v>
      </c>
      <c r="AW1980" s="4" t="s">
        <v>724</v>
      </c>
      <c r="AX1980" s="4"/>
      <c r="AY1980" s="4">
        <v>260000</v>
      </c>
      <c r="AZ1980" s="4">
        <v>520000</v>
      </c>
      <c r="BA1980" s="4" t="s">
        <v>22958</v>
      </c>
      <c r="BB1980" s="4" t="s">
        <v>22959</v>
      </c>
      <c r="BC1980" s="4">
        <v>40</v>
      </c>
      <c r="BD1980" t="str">
        <f>IF(AND(ADHOC!$G$15="",ADHOC!$S$4=""),"",IF(ADHOC!$G$15&lt;&gt;"",IF(ADHOC!$G$15=LEFT(Domein!$AS1980,LEN(ADHOC!$G$15)),MAX(Domein!BD$1:'Domein'!BD1979)+1,""),IF(ADHOC!$S$4=LEFT(Domein!$AS1980,LEN(ADHOC!$S$4)),MAX(Domein!BD$1:'Domein'!BD1979)+1,"")))</f>
        <v/>
      </c>
      <c r="BE1980" t="str">
        <f t="shared" si="30"/>
        <v/>
      </c>
    </row>
    <row r="1981" spans="45:57" x14ac:dyDescent="0.2">
      <c r="AS1981" s="4" t="s">
        <v>13654</v>
      </c>
      <c r="AT1981" s="4" t="s">
        <v>13655</v>
      </c>
      <c r="AU1981" s="4" t="s">
        <v>456</v>
      </c>
      <c r="AV1981" s="4" t="s">
        <v>703</v>
      </c>
      <c r="AW1981" s="4" t="s">
        <v>724</v>
      </c>
      <c r="AX1981" s="4"/>
      <c r="AY1981" s="4">
        <v>260000</v>
      </c>
      <c r="AZ1981" s="4">
        <v>520000</v>
      </c>
      <c r="BA1981" s="4" t="s">
        <v>22958</v>
      </c>
      <c r="BB1981" s="4" t="s">
        <v>22959</v>
      </c>
      <c r="BC1981" s="4">
        <v>40</v>
      </c>
      <c r="BD1981" t="str">
        <f>IF(AND(ADHOC!$G$15="",ADHOC!$S$4=""),"",IF(ADHOC!$G$15&lt;&gt;"",IF(ADHOC!$G$15=LEFT(Domein!$AS1981,LEN(ADHOC!$G$15)),MAX(Domein!BD$1:'Domein'!BD1980)+1,""),IF(ADHOC!$S$4=LEFT(Domein!$AS1981,LEN(ADHOC!$S$4)),MAX(Domein!BD$1:'Domein'!BD1980)+1,"")))</f>
        <v/>
      </c>
      <c r="BE1981" t="str">
        <f t="shared" si="30"/>
        <v/>
      </c>
    </row>
    <row r="1982" spans="45:57" x14ac:dyDescent="0.2">
      <c r="AS1982" s="4" t="s">
        <v>13656</v>
      </c>
      <c r="AT1982" s="4" t="s">
        <v>13657</v>
      </c>
      <c r="AU1982" s="4" t="s">
        <v>456</v>
      </c>
      <c r="AV1982" s="4" t="s">
        <v>703</v>
      </c>
      <c r="AW1982" s="4" t="s">
        <v>724</v>
      </c>
      <c r="AX1982" s="4"/>
      <c r="AY1982" s="4">
        <v>260000</v>
      </c>
      <c r="AZ1982" s="4">
        <v>520000</v>
      </c>
      <c r="BA1982" s="4" t="s">
        <v>22958</v>
      </c>
      <c r="BB1982" s="4" t="s">
        <v>22959</v>
      </c>
      <c r="BC1982" s="4">
        <v>40</v>
      </c>
      <c r="BD1982" t="str">
        <f>IF(AND(ADHOC!$G$15="",ADHOC!$S$4=""),"",IF(ADHOC!$G$15&lt;&gt;"",IF(ADHOC!$G$15=LEFT(Domein!$AS1982,LEN(ADHOC!$G$15)),MAX(Domein!BD$1:'Domein'!BD1981)+1,""),IF(ADHOC!$S$4=LEFT(Domein!$AS1982,LEN(ADHOC!$S$4)),MAX(Domein!BD$1:'Domein'!BD1981)+1,"")))</f>
        <v/>
      </c>
      <c r="BE1982" t="str">
        <f t="shared" si="30"/>
        <v/>
      </c>
    </row>
    <row r="1983" spans="45:57" x14ac:dyDescent="0.2">
      <c r="AS1983" s="4" t="s">
        <v>13658</v>
      </c>
      <c r="AT1983" s="4" t="s">
        <v>13659</v>
      </c>
      <c r="AU1983" s="4" t="s">
        <v>456</v>
      </c>
      <c r="AV1983" s="4" t="s">
        <v>703</v>
      </c>
      <c r="AW1983" s="4" t="s">
        <v>724</v>
      </c>
      <c r="AX1983" s="4"/>
      <c r="AY1983" s="4">
        <v>260000</v>
      </c>
      <c r="AZ1983" s="4">
        <v>520000</v>
      </c>
      <c r="BA1983" s="4" t="s">
        <v>22958</v>
      </c>
      <c r="BB1983" s="4" t="s">
        <v>22959</v>
      </c>
      <c r="BC1983" s="4">
        <v>40</v>
      </c>
      <c r="BD1983" t="str">
        <f>IF(AND(ADHOC!$G$15="",ADHOC!$S$4=""),"",IF(ADHOC!$G$15&lt;&gt;"",IF(ADHOC!$G$15=LEFT(Domein!$AS1983,LEN(ADHOC!$G$15)),MAX(Domein!BD$1:'Domein'!BD1982)+1,""),IF(ADHOC!$S$4=LEFT(Domein!$AS1983,LEN(ADHOC!$S$4)),MAX(Domein!BD$1:'Domein'!BD1982)+1,"")))</f>
        <v/>
      </c>
      <c r="BE1983" t="str">
        <f t="shared" si="30"/>
        <v/>
      </c>
    </row>
    <row r="1984" spans="45:57" x14ac:dyDescent="0.2">
      <c r="AS1984" s="4" t="s">
        <v>14040</v>
      </c>
      <c r="AT1984" s="4" t="s">
        <v>14041</v>
      </c>
      <c r="AU1984" s="4" t="s">
        <v>456</v>
      </c>
      <c r="AV1984" s="4" t="s">
        <v>703</v>
      </c>
      <c r="AW1984" s="4" t="s">
        <v>701</v>
      </c>
      <c r="AX1984" s="4"/>
      <c r="AY1984" s="4">
        <v>199978</v>
      </c>
      <c r="AZ1984" s="4">
        <v>502587</v>
      </c>
      <c r="BA1984" s="4" t="s">
        <v>22960</v>
      </c>
      <c r="BB1984" s="4" t="s">
        <v>22961</v>
      </c>
      <c r="BC1984" s="4">
        <v>40</v>
      </c>
      <c r="BD1984" t="str">
        <f>IF(AND(ADHOC!$G$15="",ADHOC!$S$4=""),"",IF(ADHOC!$G$15&lt;&gt;"",IF(ADHOC!$G$15=LEFT(Domein!$AS1984,LEN(ADHOC!$G$15)),MAX(Domein!BD$1:'Domein'!BD1983)+1,""),IF(ADHOC!$S$4=LEFT(Domein!$AS1984,LEN(ADHOC!$S$4)),MAX(Domein!BD$1:'Domein'!BD1983)+1,"")))</f>
        <v/>
      </c>
      <c r="BE1984" t="str">
        <f t="shared" si="30"/>
        <v/>
      </c>
    </row>
    <row r="1985" spans="45:57" x14ac:dyDescent="0.2">
      <c r="AS1985" s="4" t="s">
        <v>14042</v>
      </c>
      <c r="AT1985" s="4" t="s">
        <v>14043</v>
      </c>
      <c r="AU1985" s="4" t="s">
        <v>456</v>
      </c>
      <c r="AV1985" s="4" t="s">
        <v>703</v>
      </c>
      <c r="AW1985" s="4" t="s">
        <v>701</v>
      </c>
      <c r="AX1985" s="4"/>
      <c r="AY1985" s="4">
        <v>199979</v>
      </c>
      <c r="AZ1985" s="4">
        <v>502588</v>
      </c>
      <c r="BA1985" s="4" t="s">
        <v>22960</v>
      </c>
      <c r="BB1985" s="4" t="s">
        <v>22962</v>
      </c>
      <c r="BC1985" s="4">
        <v>40</v>
      </c>
      <c r="BD1985" t="str">
        <f>IF(AND(ADHOC!$G$15="",ADHOC!$S$4=""),"",IF(ADHOC!$G$15&lt;&gt;"",IF(ADHOC!$G$15=LEFT(Domein!$AS1985,LEN(ADHOC!$G$15)),MAX(Domein!BD$1:'Domein'!BD1984)+1,""),IF(ADHOC!$S$4=LEFT(Domein!$AS1985,LEN(ADHOC!$S$4)),MAX(Domein!BD$1:'Domein'!BD1984)+1,"")))</f>
        <v/>
      </c>
      <c r="BE1985" t="str">
        <f t="shared" si="30"/>
        <v/>
      </c>
    </row>
    <row r="1986" spans="45:57" x14ac:dyDescent="0.2">
      <c r="AS1986" s="4" t="s">
        <v>14044</v>
      </c>
      <c r="AT1986" s="4" t="s">
        <v>14045</v>
      </c>
      <c r="AU1986" s="4" t="s">
        <v>456</v>
      </c>
      <c r="AV1986" s="4" t="s">
        <v>703</v>
      </c>
      <c r="AW1986" s="4" t="s">
        <v>701</v>
      </c>
      <c r="AX1986" s="4"/>
      <c r="AY1986" s="4">
        <v>199980</v>
      </c>
      <c r="AZ1986" s="4">
        <v>502589</v>
      </c>
      <c r="BA1986" s="4" t="s">
        <v>22963</v>
      </c>
      <c r="BB1986" s="4" t="s">
        <v>22964</v>
      </c>
      <c r="BC1986" s="4">
        <v>40</v>
      </c>
      <c r="BD1986" t="str">
        <f>IF(AND(ADHOC!$G$15="",ADHOC!$S$4=""),"",IF(ADHOC!$G$15&lt;&gt;"",IF(ADHOC!$G$15=LEFT(Domein!$AS1986,LEN(ADHOC!$G$15)),MAX(Domein!BD$1:'Domein'!BD1985)+1,""),IF(ADHOC!$S$4=LEFT(Domein!$AS1986,LEN(ADHOC!$S$4)),MAX(Domein!BD$1:'Domein'!BD1985)+1,"")))</f>
        <v/>
      </c>
      <c r="BE1986" t="str">
        <f t="shared" si="30"/>
        <v/>
      </c>
    </row>
    <row r="1987" spans="45:57" x14ac:dyDescent="0.2">
      <c r="AS1987" s="4" t="s">
        <v>14046</v>
      </c>
      <c r="AT1987" s="4" t="s">
        <v>14047</v>
      </c>
      <c r="AU1987" s="4" t="s">
        <v>456</v>
      </c>
      <c r="AV1987" s="4" t="s">
        <v>703</v>
      </c>
      <c r="AW1987" s="4" t="s">
        <v>701</v>
      </c>
      <c r="AX1987" s="4"/>
      <c r="AY1987" s="4">
        <v>199981</v>
      </c>
      <c r="AZ1987" s="4">
        <v>502590</v>
      </c>
      <c r="BA1987" s="4" t="s">
        <v>22965</v>
      </c>
      <c r="BB1987" s="4" t="s">
        <v>22966</v>
      </c>
      <c r="BC1987" s="4">
        <v>40</v>
      </c>
      <c r="BD1987" t="str">
        <f>IF(AND(ADHOC!$G$15="",ADHOC!$S$4=""),"",IF(ADHOC!$G$15&lt;&gt;"",IF(ADHOC!$G$15=LEFT(Domein!$AS1987,LEN(ADHOC!$G$15)),MAX(Domein!BD$1:'Domein'!BD1986)+1,""),IF(ADHOC!$S$4=LEFT(Domein!$AS1987,LEN(ADHOC!$S$4)),MAX(Domein!BD$1:'Domein'!BD1986)+1,"")))</f>
        <v/>
      </c>
      <c r="BE1987" t="str">
        <f t="shared" ref="BE1987:BE2050" si="31">IFERROR(INDEX($AS$2:$AS$11500,MATCH(ROW()-ROW($BE$1),$BD$2:$BD$11500,0)),"")</f>
        <v/>
      </c>
    </row>
    <row r="1988" spans="45:57" x14ac:dyDescent="0.2">
      <c r="AS1988" s="4" t="s">
        <v>14048</v>
      </c>
      <c r="AT1988" s="4" t="s">
        <v>14049</v>
      </c>
      <c r="AU1988" s="4" t="s">
        <v>456</v>
      </c>
      <c r="AV1988" s="4" t="s">
        <v>703</v>
      </c>
      <c r="AW1988" s="4" t="s">
        <v>701</v>
      </c>
      <c r="AX1988" s="4"/>
      <c r="AY1988" s="4">
        <v>199982</v>
      </c>
      <c r="AZ1988" s="4">
        <v>502591</v>
      </c>
      <c r="BA1988" s="4" t="s">
        <v>22967</v>
      </c>
      <c r="BB1988" s="4" t="s">
        <v>22769</v>
      </c>
      <c r="BC1988" s="4">
        <v>40</v>
      </c>
      <c r="BD1988" t="str">
        <f>IF(AND(ADHOC!$G$15="",ADHOC!$S$4=""),"",IF(ADHOC!$G$15&lt;&gt;"",IF(ADHOC!$G$15=LEFT(Domein!$AS1988,LEN(ADHOC!$G$15)),MAX(Domein!BD$1:'Domein'!BD1987)+1,""),IF(ADHOC!$S$4=LEFT(Domein!$AS1988,LEN(ADHOC!$S$4)),MAX(Domein!BD$1:'Domein'!BD1987)+1,"")))</f>
        <v/>
      </c>
      <c r="BE1988" t="str">
        <f t="shared" si="31"/>
        <v/>
      </c>
    </row>
    <row r="1989" spans="45:57" x14ac:dyDescent="0.2">
      <c r="AS1989" s="4" t="s">
        <v>14278</v>
      </c>
      <c r="AT1989" s="4" t="s">
        <v>14279</v>
      </c>
      <c r="AU1989" s="4" t="s">
        <v>456</v>
      </c>
      <c r="AV1989" s="4" t="s">
        <v>702</v>
      </c>
      <c r="AW1989" s="4" t="s">
        <v>701</v>
      </c>
      <c r="AX1989" s="4"/>
      <c r="AY1989" s="4">
        <v>200000</v>
      </c>
      <c r="AZ1989" s="4">
        <v>500000</v>
      </c>
      <c r="BA1989" s="4" t="s">
        <v>22956</v>
      </c>
      <c r="BB1989" s="4" t="s">
        <v>22957</v>
      </c>
      <c r="BC1989" s="4">
        <v>40</v>
      </c>
      <c r="BD1989" t="str">
        <f>IF(AND(ADHOC!$G$15="",ADHOC!$S$4=""),"",IF(ADHOC!$G$15&lt;&gt;"",IF(ADHOC!$G$15=LEFT(Domein!$AS1989,LEN(ADHOC!$G$15)),MAX(Domein!BD$1:'Domein'!BD1988)+1,""),IF(ADHOC!$S$4=LEFT(Domein!$AS1989,LEN(ADHOC!$S$4)),MAX(Domein!BD$1:'Domein'!BD1988)+1,"")))</f>
        <v/>
      </c>
      <c r="BE1989" t="str">
        <f t="shared" si="31"/>
        <v/>
      </c>
    </row>
    <row r="1990" spans="45:57" x14ac:dyDescent="0.2">
      <c r="AS1990" s="4" t="s">
        <v>14280</v>
      </c>
      <c r="AT1990" s="4" t="s">
        <v>14281</v>
      </c>
      <c r="AU1990" s="4" t="s">
        <v>456</v>
      </c>
      <c r="AV1990" s="4" t="s">
        <v>702</v>
      </c>
      <c r="AW1990" s="4" t="s">
        <v>701</v>
      </c>
      <c r="AX1990" s="4"/>
      <c r="AY1990" s="4">
        <v>200000</v>
      </c>
      <c r="AZ1990" s="4">
        <v>500000</v>
      </c>
      <c r="BA1990" s="4" t="s">
        <v>22956</v>
      </c>
      <c r="BB1990" s="4" t="s">
        <v>22957</v>
      </c>
      <c r="BC1990" s="4">
        <v>40</v>
      </c>
      <c r="BD1990" t="str">
        <f>IF(AND(ADHOC!$G$15="",ADHOC!$S$4=""),"",IF(ADHOC!$G$15&lt;&gt;"",IF(ADHOC!$G$15=LEFT(Domein!$AS1990,LEN(ADHOC!$G$15)),MAX(Domein!BD$1:'Domein'!BD1989)+1,""),IF(ADHOC!$S$4=LEFT(Domein!$AS1990,LEN(ADHOC!$S$4)),MAX(Domein!BD$1:'Domein'!BD1989)+1,"")))</f>
        <v/>
      </c>
      <c r="BE1990" t="str">
        <f t="shared" si="31"/>
        <v/>
      </c>
    </row>
    <row r="1991" spans="45:57" x14ac:dyDescent="0.2">
      <c r="AS1991" s="4" t="s">
        <v>14282</v>
      </c>
      <c r="AT1991" s="4" t="s">
        <v>14283</v>
      </c>
      <c r="AU1991" s="4" t="s">
        <v>456</v>
      </c>
      <c r="AV1991" s="4" t="s">
        <v>702</v>
      </c>
      <c r="AW1991" s="4" t="s">
        <v>724</v>
      </c>
      <c r="AX1991" s="4"/>
      <c r="AY1991" s="4">
        <v>200000</v>
      </c>
      <c r="AZ1991" s="4">
        <v>500000</v>
      </c>
      <c r="BA1991" s="4" t="s">
        <v>22956</v>
      </c>
      <c r="BB1991" s="4" t="s">
        <v>22957</v>
      </c>
      <c r="BC1991" s="4">
        <v>40</v>
      </c>
      <c r="BD1991" t="str">
        <f>IF(AND(ADHOC!$G$15="",ADHOC!$S$4=""),"",IF(ADHOC!$G$15&lt;&gt;"",IF(ADHOC!$G$15=LEFT(Domein!$AS1991,LEN(ADHOC!$G$15)),MAX(Domein!BD$1:'Domein'!BD1990)+1,""),IF(ADHOC!$S$4=LEFT(Domein!$AS1991,LEN(ADHOC!$S$4)),MAX(Domein!BD$1:'Domein'!BD1990)+1,"")))</f>
        <v/>
      </c>
      <c r="BE1991" t="str">
        <f t="shared" si="31"/>
        <v/>
      </c>
    </row>
    <row r="1992" spans="45:57" x14ac:dyDescent="0.2">
      <c r="AS1992" s="4" t="s">
        <v>14284</v>
      </c>
      <c r="AT1992" s="4" t="s">
        <v>14285</v>
      </c>
      <c r="AU1992" s="4" t="s">
        <v>456</v>
      </c>
      <c r="AV1992" s="4" t="s">
        <v>702</v>
      </c>
      <c r="AW1992" s="4" t="s">
        <v>701</v>
      </c>
      <c r="AX1992" s="4"/>
      <c r="AY1992" s="4">
        <v>200000</v>
      </c>
      <c r="AZ1992" s="4">
        <v>500000</v>
      </c>
      <c r="BA1992" s="4" t="s">
        <v>22956</v>
      </c>
      <c r="BB1992" s="4" t="s">
        <v>22957</v>
      </c>
      <c r="BC1992" s="4">
        <v>40</v>
      </c>
      <c r="BD1992" t="str">
        <f>IF(AND(ADHOC!$G$15="",ADHOC!$S$4=""),"",IF(ADHOC!$G$15&lt;&gt;"",IF(ADHOC!$G$15=LEFT(Domein!$AS1992,LEN(ADHOC!$G$15)),MAX(Domein!BD$1:'Domein'!BD1991)+1,""),IF(ADHOC!$S$4=LEFT(Domein!$AS1992,LEN(ADHOC!$S$4)),MAX(Domein!BD$1:'Domein'!BD1991)+1,"")))</f>
        <v/>
      </c>
      <c r="BE1992" t="str">
        <f t="shared" si="31"/>
        <v/>
      </c>
    </row>
    <row r="1993" spans="45:57" x14ac:dyDescent="0.2">
      <c r="AS1993" s="4" t="s">
        <v>14286</v>
      </c>
      <c r="AT1993" s="4" t="s">
        <v>14287</v>
      </c>
      <c r="AU1993" s="4" t="s">
        <v>456</v>
      </c>
      <c r="AV1993" s="4" t="s">
        <v>702</v>
      </c>
      <c r="AW1993" s="4" t="s">
        <v>701</v>
      </c>
      <c r="AX1993" s="4"/>
      <c r="AY1993" s="4">
        <v>200000</v>
      </c>
      <c r="AZ1993" s="4">
        <v>500000</v>
      </c>
      <c r="BA1993" s="4" t="s">
        <v>22956</v>
      </c>
      <c r="BB1993" s="4" t="s">
        <v>22957</v>
      </c>
      <c r="BC1993" s="4">
        <v>40</v>
      </c>
      <c r="BD1993" t="str">
        <f>IF(AND(ADHOC!$G$15="",ADHOC!$S$4=""),"",IF(ADHOC!$G$15&lt;&gt;"",IF(ADHOC!$G$15=LEFT(Domein!$AS1993,LEN(ADHOC!$G$15)),MAX(Domein!BD$1:'Domein'!BD1992)+1,""),IF(ADHOC!$S$4=LEFT(Domein!$AS1993,LEN(ADHOC!$S$4)),MAX(Domein!BD$1:'Domein'!BD1992)+1,"")))</f>
        <v/>
      </c>
      <c r="BE1993" t="str">
        <f t="shared" si="31"/>
        <v/>
      </c>
    </row>
    <row r="1994" spans="45:57" x14ac:dyDescent="0.2">
      <c r="AS1994" s="4" t="s">
        <v>14288</v>
      </c>
      <c r="AT1994" s="4" t="s">
        <v>14289</v>
      </c>
      <c r="AU1994" s="4" t="s">
        <v>456</v>
      </c>
      <c r="AV1994" s="4" t="s">
        <v>702</v>
      </c>
      <c r="AW1994" s="4" t="s">
        <v>1259</v>
      </c>
      <c r="AX1994" s="4"/>
      <c r="AY1994" s="4">
        <v>200000</v>
      </c>
      <c r="AZ1994" s="4">
        <v>500000</v>
      </c>
      <c r="BA1994" s="4" t="s">
        <v>22956</v>
      </c>
      <c r="BB1994" s="4" t="s">
        <v>22957</v>
      </c>
      <c r="BC1994" s="4">
        <v>40</v>
      </c>
      <c r="BD1994" t="str">
        <f>IF(AND(ADHOC!$G$15="",ADHOC!$S$4=""),"",IF(ADHOC!$G$15&lt;&gt;"",IF(ADHOC!$G$15=LEFT(Domein!$AS1994,LEN(ADHOC!$G$15)),MAX(Domein!BD$1:'Domein'!BD1993)+1,""),IF(ADHOC!$S$4=LEFT(Domein!$AS1994,LEN(ADHOC!$S$4)),MAX(Domein!BD$1:'Domein'!BD1993)+1,"")))</f>
        <v/>
      </c>
      <c r="BE1994" t="str">
        <f t="shared" si="31"/>
        <v/>
      </c>
    </row>
    <row r="1995" spans="45:57" x14ac:dyDescent="0.2">
      <c r="AS1995" s="4" t="s">
        <v>14290</v>
      </c>
      <c r="AT1995" s="4" t="s">
        <v>14291</v>
      </c>
      <c r="AU1995" s="4" t="s">
        <v>456</v>
      </c>
      <c r="AV1995" s="4" t="s">
        <v>702</v>
      </c>
      <c r="AW1995" s="4" t="s">
        <v>701</v>
      </c>
      <c r="AX1995" s="4"/>
      <c r="AY1995" s="4">
        <v>200000</v>
      </c>
      <c r="AZ1995" s="4">
        <v>500000</v>
      </c>
      <c r="BA1995" s="4" t="s">
        <v>22956</v>
      </c>
      <c r="BB1995" s="4" t="s">
        <v>22957</v>
      </c>
      <c r="BC1995" s="4">
        <v>40</v>
      </c>
      <c r="BD1995" t="str">
        <f>IF(AND(ADHOC!$G$15="",ADHOC!$S$4=""),"",IF(ADHOC!$G$15&lt;&gt;"",IF(ADHOC!$G$15=LEFT(Domein!$AS1995,LEN(ADHOC!$G$15)),MAX(Domein!BD$1:'Domein'!BD1994)+1,""),IF(ADHOC!$S$4=LEFT(Domein!$AS1995,LEN(ADHOC!$S$4)),MAX(Domein!BD$1:'Domein'!BD1994)+1,"")))</f>
        <v/>
      </c>
      <c r="BE1995" t="str">
        <f t="shared" si="31"/>
        <v/>
      </c>
    </row>
    <row r="1996" spans="45:57" x14ac:dyDescent="0.2">
      <c r="AS1996" s="4" t="s">
        <v>14292</v>
      </c>
      <c r="AT1996" s="4" t="s">
        <v>14293</v>
      </c>
      <c r="AU1996" s="4" t="s">
        <v>456</v>
      </c>
      <c r="AV1996" s="4" t="s">
        <v>702</v>
      </c>
      <c r="AW1996" s="4" t="s">
        <v>701</v>
      </c>
      <c r="AX1996" s="4"/>
      <c r="AY1996" s="4">
        <v>200000</v>
      </c>
      <c r="AZ1996" s="4">
        <v>500000</v>
      </c>
      <c r="BA1996" s="4" t="s">
        <v>22956</v>
      </c>
      <c r="BB1996" s="4" t="s">
        <v>22957</v>
      </c>
      <c r="BC1996" s="4">
        <v>40</v>
      </c>
      <c r="BD1996" t="str">
        <f>IF(AND(ADHOC!$G$15="",ADHOC!$S$4=""),"",IF(ADHOC!$G$15&lt;&gt;"",IF(ADHOC!$G$15=LEFT(Domein!$AS1996,LEN(ADHOC!$G$15)),MAX(Domein!BD$1:'Domein'!BD1995)+1,""),IF(ADHOC!$S$4=LEFT(Domein!$AS1996,LEN(ADHOC!$S$4)),MAX(Domein!BD$1:'Domein'!BD1995)+1,"")))</f>
        <v/>
      </c>
      <c r="BE1996" t="str">
        <f t="shared" si="31"/>
        <v/>
      </c>
    </row>
    <row r="1997" spans="45:57" x14ac:dyDescent="0.2">
      <c r="AS1997" s="4" t="s">
        <v>14294</v>
      </c>
      <c r="AT1997" s="4" t="s">
        <v>14295</v>
      </c>
      <c r="AU1997" s="4" t="s">
        <v>456</v>
      </c>
      <c r="AV1997" s="4" t="s">
        <v>702</v>
      </c>
      <c r="AW1997" s="4" t="s">
        <v>701</v>
      </c>
      <c r="AX1997" s="4"/>
      <c r="AY1997" s="4">
        <v>200000</v>
      </c>
      <c r="AZ1997" s="4">
        <v>500000</v>
      </c>
      <c r="BA1997" s="4" t="s">
        <v>22956</v>
      </c>
      <c r="BB1997" s="4" t="s">
        <v>22957</v>
      </c>
      <c r="BC1997" s="4">
        <v>40</v>
      </c>
      <c r="BD1997" t="str">
        <f>IF(AND(ADHOC!$G$15="",ADHOC!$S$4=""),"",IF(ADHOC!$G$15&lt;&gt;"",IF(ADHOC!$G$15=LEFT(Domein!$AS1997,LEN(ADHOC!$G$15)),MAX(Domein!BD$1:'Domein'!BD1996)+1,""),IF(ADHOC!$S$4=LEFT(Domein!$AS1997,LEN(ADHOC!$S$4)),MAX(Domein!BD$1:'Domein'!BD1996)+1,"")))</f>
        <v/>
      </c>
      <c r="BE1997" t="str">
        <f t="shared" si="31"/>
        <v/>
      </c>
    </row>
    <row r="1998" spans="45:57" x14ac:dyDescent="0.2">
      <c r="AS1998" s="4" t="s">
        <v>14296</v>
      </c>
      <c r="AT1998" s="4" t="s">
        <v>14297</v>
      </c>
      <c r="AU1998" s="4" t="s">
        <v>456</v>
      </c>
      <c r="AV1998" s="4" t="s">
        <v>702</v>
      </c>
      <c r="AW1998" s="4" t="s">
        <v>701</v>
      </c>
      <c r="AX1998" s="4"/>
      <c r="AY1998" s="4">
        <v>200000</v>
      </c>
      <c r="AZ1998" s="4">
        <v>500000</v>
      </c>
      <c r="BA1998" s="4" t="s">
        <v>22956</v>
      </c>
      <c r="BB1998" s="4" t="s">
        <v>22957</v>
      </c>
      <c r="BC1998" s="4">
        <v>40</v>
      </c>
      <c r="BD1998" t="str">
        <f>IF(AND(ADHOC!$G$15="",ADHOC!$S$4=""),"",IF(ADHOC!$G$15&lt;&gt;"",IF(ADHOC!$G$15=LEFT(Domein!$AS1998,LEN(ADHOC!$G$15)),MAX(Domein!BD$1:'Domein'!BD1997)+1,""),IF(ADHOC!$S$4=LEFT(Domein!$AS1998,LEN(ADHOC!$S$4)),MAX(Domein!BD$1:'Domein'!BD1997)+1,"")))</f>
        <v/>
      </c>
      <c r="BE1998" t="str">
        <f t="shared" si="31"/>
        <v/>
      </c>
    </row>
    <row r="1999" spans="45:57" x14ac:dyDescent="0.2">
      <c r="AS1999" s="4" t="s">
        <v>14298</v>
      </c>
      <c r="AT1999" s="4" t="s">
        <v>14299</v>
      </c>
      <c r="AU1999" s="4" t="s">
        <v>456</v>
      </c>
      <c r="AV1999" s="4" t="s">
        <v>702</v>
      </c>
      <c r="AW1999" s="4" t="s">
        <v>939</v>
      </c>
      <c r="AX1999" s="4"/>
      <c r="AY1999" s="4">
        <v>200000</v>
      </c>
      <c r="AZ1999" s="4">
        <v>500000</v>
      </c>
      <c r="BA1999" s="4" t="s">
        <v>22956</v>
      </c>
      <c r="BB1999" s="4" t="s">
        <v>22957</v>
      </c>
      <c r="BC1999" s="4">
        <v>40</v>
      </c>
      <c r="BD1999" t="str">
        <f>IF(AND(ADHOC!$G$15="",ADHOC!$S$4=""),"",IF(ADHOC!$G$15&lt;&gt;"",IF(ADHOC!$G$15=LEFT(Domein!$AS1999,LEN(ADHOC!$G$15)),MAX(Domein!BD$1:'Domein'!BD1998)+1,""),IF(ADHOC!$S$4=LEFT(Domein!$AS1999,LEN(ADHOC!$S$4)),MAX(Domein!BD$1:'Domein'!BD1998)+1,"")))</f>
        <v/>
      </c>
      <c r="BE1999" t="str">
        <f t="shared" si="31"/>
        <v/>
      </c>
    </row>
    <row r="2000" spans="45:57" x14ac:dyDescent="0.2">
      <c r="AS2000" s="4" t="s">
        <v>14300</v>
      </c>
      <c r="AT2000" s="4" t="s">
        <v>14301</v>
      </c>
      <c r="AU2000" s="4" t="s">
        <v>456</v>
      </c>
      <c r="AV2000" s="4" t="s">
        <v>702</v>
      </c>
      <c r="AW2000" s="4" t="s">
        <v>724</v>
      </c>
      <c r="AX2000" s="4"/>
      <c r="AY2000" s="4">
        <v>200000</v>
      </c>
      <c r="AZ2000" s="4">
        <v>500000</v>
      </c>
      <c r="BA2000" s="4" t="s">
        <v>22956</v>
      </c>
      <c r="BB2000" s="4" t="s">
        <v>22957</v>
      </c>
      <c r="BC2000" s="4">
        <v>40</v>
      </c>
      <c r="BD2000" t="str">
        <f>IF(AND(ADHOC!$G$15="",ADHOC!$S$4=""),"",IF(ADHOC!$G$15&lt;&gt;"",IF(ADHOC!$G$15=LEFT(Domein!$AS2000,LEN(ADHOC!$G$15)),MAX(Domein!BD$1:'Domein'!BD1999)+1,""),IF(ADHOC!$S$4=LEFT(Domein!$AS2000,LEN(ADHOC!$S$4)),MAX(Domein!BD$1:'Domein'!BD1999)+1,"")))</f>
        <v/>
      </c>
      <c r="BE2000" t="str">
        <f t="shared" si="31"/>
        <v/>
      </c>
    </row>
    <row r="2001" spans="45:57" x14ac:dyDescent="0.2">
      <c r="AS2001" s="4" t="s">
        <v>14302</v>
      </c>
      <c r="AT2001" s="4" t="s">
        <v>14303</v>
      </c>
      <c r="AU2001" s="4" t="s">
        <v>456</v>
      </c>
      <c r="AV2001" s="4" t="s">
        <v>702</v>
      </c>
      <c r="AW2001" s="4" t="s">
        <v>701</v>
      </c>
      <c r="AX2001" s="4"/>
      <c r="AY2001" s="4">
        <v>200000</v>
      </c>
      <c r="AZ2001" s="4">
        <v>500000</v>
      </c>
      <c r="BA2001" s="4" t="s">
        <v>22956</v>
      </c>
      <c r="BB2001" s="4" t="s">
        <v>22957</v>
      </c>
      <c r="BC2001" s="4">
        <v>40</v>
      </c>
      <c r="BD2001" t="str">
        <f>IF(AND(ADHOC!$G$15="",ADHOC!$S$4=""),"",IF(ADHOC!$G$15&lt;&gt;"",IF(ADHOC!$G$15=LEFT(Domein!$AS2001,LEN(ADHOC!$G$15)),MAX(Domein!BD$1:'Domein'!BD2000)+1,""),IF(ADHOC!$S$4=LEFT(Domein!$AS2001,LEN(ADHOC!$S$4)),MAX(Domein!BD$1:'Domein'!BD2000)+1,"")))</f>
        <v/>
      </c>
      <c r="BE2001" t="str">
        <f t="shared" si="31"/>
        <v/>
      </c>
    </row>
    <row r="2002" spans="45:57" x14ac:dyDescent="0.2">
      <c r="AS2002" s="4" t="s">
        <v>14304</v>
      </c>
      <c r="AT2002" s="4" t="s">
        <v>14305</v>
      </c>
      <c r="AU2002" s="4" t="s">
        <v>456</v>
      </c>
      <c r="AV2002" s="4" t="s">
        <v>702</v>
      </c>
      <c r="AW2002" s="4" t="s">
        <v>701</v>
      </c>
      <c r="AX2002" s="4"/>
      <c r="AY2002" s="4">
        <v>200000</v>
      </c>
      <c r="AZ2002" s="4">
        <v>500000</v>
      </c>
      <c r="BA2002" s="4" t="s">
        <v>22956</v>
      </c>
      <c r="BB2002" s="4" t="s">
        <v>22957</v>
      </c>
      <c r="BC2002" s="4">
        <v>40</v>
      </c>
      <c r="BD2002" t="str">
        <f>IF(AND(ADHOC!$G$15="",ADHOC!$S$4=""),"",IF(ADHOC!$G$15&lt;&gt;"",IF(ADHOC!$G$15=LEFT(Domein!$AS2002,LEN(ADHOC!$G$15)),MAX(Domein!BD$1:'Domein'!BD2001)+1,""),IF(ADHOC!$S$4=LEFT(Domein!$AS2002,LEN(ADHOC!$S$4)),MAX(Domein!BD$1:'Domein'!BD2001)+1,"")))</f>
        <v/>
      </c>
      <c r="BE2002" t="str">
        <f t="shared" si="31"/>
        <v/>
      </c>
    </row>
    <row r="2003" spans="45:57" x14ac:dyDescent="0.2">
      <c r="AS2003" s="4" t="s">
        <v>14306</v>
      </c>
      <c r="AT2003" s="4" t="s">
        <v>14307</v>
      </c>
      <c r="AU2003" s="4" t="s">
        <v>456</v>
      </c>
      <c r="AV2003" s="4" t="s">
        <v>702</v>
      </c>
      <c r="AW2003" s="4" t="s">
        <v>701</v>
      </c>
      <c r="AX2003" s="4"/>
      <c r="AY2003" s="4">
        <v>200000</v>
      </c>
      <c r="AZ2003" s="4">
        <v>500000</v>
      </c>
      <c r="BA2003" s="4" t="s">
        <v>22956</v>
      </c>
      <c r="BB2003" s="4" t="s">
        <v>22957</v>
      </c>
      <c r="BC2003" s="4">
        <v>40</v>
      </c>
      <c r="BD2003" t="str">
        <f>IF(AND(ADHOC!$G$15="",ADHOC!$S$4=""),"",IF(ADHOC!$G$15&lt;&gt;"",IF(ADHOC!$G$15=LEFT(Domein!$AS2003,LEN(ADHOC!$G$15)),MAX(Domein!BD$1:'Domein'!BD2002)+1,""),IF(ADHOC!$S$4=LEFT(Domein!$AS2003,LEN(ADHOC!$S$4)),MAX(Domein!BD$1:'Domein'!BD2002)+1,"")))</f>
        <v/>
      </c>
      <c r="BE2003" t="str">
        <f t="shared" si="31"/>
        <v/>
      </c>
    </row>
    <row r="2004" spans="45:57" x14ac:dyDescent="0.2">
      <c r="AS2004" s="4" t="s">
        <v>11026</v>
      </c>
      <c r="AT2004" s="4" t="s">
        <v>11027</v>
      </c>
      <c r="AU2004" s="4" t="s">
        <v>460</v>
      </c>
      <c r="AV2004" s="4" t="s">
        <v>702</v>
      </c>
      <c r="AW2004" s="4" t="s">
        <v>701</v>
      </c>
      <c r="AX2004" s="4"/>
      <c r="AY2004" s="4"/>
      <c r="AZ2004" s="4"/>
      <c r="BA2004" s="4"/>
      <c r="BB2004" s="4"/>
      <c r="BC2004" s="4">
        <v>40</v>
      </c>
      <c r="BD2004" t="str">
        <f>IF(AND(ADHOC!$G$15="",ADHOC!$S$4=""),"",IF(ADHOC!$G$15&lt;&gt;"",IF(ADHOC!$G$15=LEFT(Domein!$AS2004,LEN(ADHOC!$G$15)),MAX(Domein!BD$1:'Domein'!BD2003)+1,""),IF(ADHOC!$S$4=LEFT(Domein!$AS2004,LEN(ADHOC!$S$4)),MAX(Domein!BD$1:'Domein'!BD2003)+1,"")))</f>
        <v/>
      </c>
      <c r="BE2004" t="str">
        <f t="shared" si="31"/>
        <v/>
      </c>
    </row>
    <row r="2005" spans="45:57" x14ac:dyDescent="0.2">
      <c r="AS2005" s="4" t="s">
        <v>12644</v>
      </c>
      <c r="AT2005" s="4" t="s">
        <v>12645</v>
      </c>
      <c r="AU2005" s="4" t="s">
        <v>456</v>
      </c>
      <c r="AV2005" s="4" t="s">
        <v>702</v>
      </c>
      <c r="AW2005" s="4" t="s">
        <v>701</v>
      </c>
      <c r="AX2005" s="4"/>
      <c r="AY2005" s="4">
        <v>254882</v>
      </c>
      <c r="AZ2005" s="4">
        <v>473399</v>
      </c>
      <c r="BA2005" s="4" t="s">
        <v>22968</v>
      </c>
      <c r="BB2005" s="4" t="s">
        <v>22969</v>
      </c>
      <c r="BC2005" s="4">
        <v>40</v>
      </c>
      <c r="BD2005" t="str">
        <f>IF(AND(ADHOC!$G$15="",ADHOC!$S$4=""),"",IF(ADHOC!$G$15&lt;&gt;"",IF(ADHOC!$G$15=LEFT(Domein!$AS2005,LEN(ADHOC!$G$15)),MAX(Domein!BD$1:'Domein'!BD2004)+1,""),IF(ADHOC!$S$4=LEFT(Domein!$AS2005,LEN(ADHOC!$S$4)),MAX(Domein!BD$1:'Domein'!BD2004)+1,"")))</f>
        <v/>
      </c>
      <c r="BE2005" t="str">
        <f t="shared" si="31"/>
        <v/>
      </c>
    </row>
    <row r="2006" spans="45:57" x14ac:dyDescent="0.2">
      <c r="AS2006" s="4" t="s">
        <v>8347</v>
      </c>
      <c r="AT2006" s="4" t="s">
        <v>8348</v>
      </c>
      <c r="AU2006" s="4" t="s">
        <v>456</v>
      </c>
      <c r="AV2006" s="4" t="s">
        <v>705</v>
      </c>
      <c r="AW2006" s="4" t="s">
        <v>701</v>
      </c>
      <c r="AX2006" s="4"/>
      <c r="AY2006" s="4"/>
      <c r="AZ2006" s="4"/>
      <c r="BA2006" s="4"/>
      <c r="BB2006" s="4"/>
      <c r="BC2006" s="4">
        <v>40</v>
      </c>
      <c r="BD2006" t="str">
        <f>IF(AND(ADHOC!$G$15="",ADHOC!$S$4=""),"",IF(ADHOC!$G$15&lt;&gt;"",IF(ADHOC!$G$15=LEFT(Domein!$AS2006,LEN(ADHOC!$G$15)),MAX(Domein!BD$1:'Domein'!BD2005)+1,""),IF(ADHOC!$S$4=LEFT(Domein!$AS2006,LEN(ADHOC!$S$4)),MAX(Domein!BD$1:'Domein'!BD2005)+1,"")))</f>
        <v/>
      </c>
      <c r="BE2006" t="str">
        <f t="shared" si="31"/>
        <v/>
      </c>
    </row>
    <row r="2007" spans="45:57" x14ac:dyDescent="0.2">
      <c r="AS2007" s="4" t="s">
        <v>14347</v>
      </c>
      <c r="AT2007" s="4" t="s">
        <v>14348</v>
      </c>
      <c r="AU2007" s="4" t="s">
        <v>456</v>
      </c>
      <c r="AV2007" s="4" t="s">
        <v>705</v>
      </c>
      <c r="AW2007" s="4" t="s">
        <v>1167</v>
      </c>
      <c r="AX2007" s="4"/>
      <c r="AY2007" s="4"/>
      <c r="AZ2007" s="4"/>
      <c r="BA2007" s="4"/>
      <c r="BB2007" s="4"/>
      <c r="BC2007" s="4">
        <v>40</v>
      </c>
      <c r="BD2007" t="str">
        <f>IF(AND(ADHOC!$G$15="",ADHOC!$S$4=""),"",IF(ADHOC!$G$15&lt;&gt;"",IF(ADHOC!$G$15=LEFT(Domein!$AS2007,LEN(ADHOC!$G$15)),MAX(Domein!BD$1:'Domein'!BD2006)+1,""),IF(ADHOC!$S$4=LEFT(Domein!$AS2007,LEN(ADHOC!$S$4)),MAX(Domein!BD$1:'Domein'!BD2006)+1,"")))</f>
        <v/>
      </c>
      <c r="BE2007" t="str">
        <f t="shared" si="31"/>
        <v/>
      </c>
    </row>
    <row r="2008" spans="45:57" x14ac:dyDescent="0.2">
      <c r="AS2008" s="4" t="s">
        <v>14349</v>
      </c>
      <c r="AT2008" s="4" t="s">
        <v>14350</v>
      </c>
      <c r="AU2008" s="4" t="s">
        <v>456</v>
      </c>
      <c r="AV2008" s="4" t="s">
        <v>705</v>
      </c>
      <c r="AW2008" s="4" t="s">
        <v>1167</v>
      </c>
      <c r="AX2008" s="4"/>
      <c r="AY2008" s="4"/>
      <c r="AZ2008" s="4"/>
      <c r="BA2008" s="4"/>
      <c r="BB2008" s="4"/>
      <c r="BC2008" s="4">
        <v>40</v>
      </c>
      <c r="BD2008" t="str">
        <f>IF(AND(ADHOC!$G$15="",ADHOC!$S$4=""),"",IF(ADHOC!$G$15&lt;&gt;"",IF(ADHOC!$G$15=LEFT(Domein!$AS2008,LEN(ADHOC!$G$15)),MAX(Domein!BD$1:'Domein'!BD2007)+1,""),IF(ADHOC!$S$4=LEFT(Domein!$AS2008,LEN(ADHOC!$S$4)),MAX(Domein!BD$1:'Domein'!BD2007)+1,"")))</f>
        <v/>
      </c>
      <c r="BE2008" t="str">
        <f t="shared" si="31"/>
        <v/>
      </c>
    </row>
    <row r="2009" spans="45:57" x14ac:dyDescent="0.2">
      <c r="AS2009" s="4" t="s">
        <v>14351</v>
      </c>
      <c r="AT2009" s="4" t="s">
        <v>14352</v>
      </c>
      <c r="AU2009" s="4" t="s">
        <v>456</v>
      </c>
      <c r="AV2009" s="4" t="s">
        <v>705</v>
      </c>
      <c r="AW2009" s="4" t="s">
        <v>1167</v>
      </c>
      <c r="AX2009" s="4"/>
      <c r="AY2009" s="4"/>
      <c r="AZ2009" s="4"/>
      <c r="BA2009" s="4"/>
      <c r="BB2009" s="4"/>
      <c r="BC2009" s="4">
        <v>40</v>
      </c>
      <c r="BD2009" t="str">
        <f>IF(AND(ADHOC!$G$15="",ADHOC!$S$4=""),"",IF(ADHOC!$G$15&lt;&gt;"",IF(ADHOC!$G$15=LEFT(Domein!$AS2009,LEN(ADHOC!$G$15)),MAX(Domein!BD$1:'Domein'!BD2008)+1,""),IF(ADHOC!$S$4=LEFT(Domein!$AS2009,LEN(ADHOC!$S$4)),MAX(Domein!BD$1:'Domein'!BD2008)+1,"")))</f>
        <v/>
      </c>
      <c r="BE2009" t="str">
        <f t="shared" si="31"/>
        <v/>
      </c>
    </row>
    <row r="2010" spans="45:57" x14ac:dyDescent="0.2">
      <c r="AS2010" s="4" t="s">
        <v>14353</v>
      </c>
      <c r="AT2010" s="4" t="s">
        <v>14354</v>
      </c>
      <c r="AU2010" s="4" t="s">
        <v>456</v>
      </c>
      <c r="AV2010" s="4" t="s">
        <v>705</v>
      </c>
      <c r="AW2010" s="4" t="s">
        <v>1167</v>
      </c>
      <c r="AX2010" s="4"/>
      <c r="AY2010" s="4"/>
      <c r="AZ2010" s="4"/>
      <c r="BA2010" s="4"/>
      <c r="BB2010" s="4"/>
      <c r="BC2010" s="4">
        <v>40</v>
      </c>
      <c r="BD2010" t="str">
        <f>IF(AND(ADHOC!$G$15="",ADHOC!$S$4=""),"",IF(ADHOC!$G$15&lt;&gt;"",IF(ADHOC!$G$15=LEFT(Domein!$AS2010,LEN(ADHOC!$G$15)),MAX(Domein!BD$1:'Domein'!BD2009)+1,""),IF(ADHOC!$S$4=LEFT(Domein!$AS2010,LEN(ADHOC!$S$4)),MAX(Domein!BD$1:'Domein'!BD2009)+1,"")))</f>
        <v/>
      </c>
      <c r="BE2010" t="str">
        <f t="shared" si="31"/>
        <v/>
      </c>
    </row>
    <row r="2011" spans="45:57" x14ac:dyDescent="0.2">
      <c r="AS2011" s="4" t="s">
        <v>14355</v>
      </c>
      <c r="AT2011" s="4" t="s">
        <v>14356</v>
      </c>
      <c r="AU2011" s="4" t="s">
        <v>456</v>
      </c>
      <c r="AV2011" s="4" t="s">
        <v>705</v>
      </c>
      <c r="AW2011" s="4" t="s">
        <v>1167</v>
      </c>
      <c r="AX2011" s="4"/>
      <c r="AY2011" s="4"/>
      <c r="AZ2011" s="4"/>
      <c r="BA2011" s="4"/>
      <c r="BB2011" s="4"/>
      <c r="BC2011" s="4">
        <v>40</v>
      </c>
      <c r="BD2011" t="str">
        <f>IF(AND(ADHOC!$G$15="",ADHOC!$S$4=""),"",IF(ADHOC!$G$15&lt;&gt;"",IF(ADHOC!$G$15=LEFT(Domein!$AS2011,LEN(ADHOC!$G$15)),MAX(Domein!BD$1:'Domein'!BD2010)+1,""),IF(ADHOC!$S$4=LEFT(Domein!$AS2011,LEN(ADHOC!$S$4)),MAX(Domein!BD$1:'Domein'!BD2010)+1,"")))</f>
        <v/>
      </c>
      <c r="BE2011" t="str">
        <f t="shared" si="31"/>
        <v/>
      </c>
    </row>
    <row r="2012" spans="45:57" x14ac:dyDescent="0.2">
      <c r="AS2012" s="4" t="s">
        <v>14357</v>
      </c>
      <c r="AT2012" s="4" t="s">
        <v>14358</v>
      </c>
      <c r="AU2012" s="4" t="s">
        <v>456</v>
      </c>
      <c r="AV2012" s="4" t="s">
        <v>705</v>
      </c>
      <c r="AW2012" s="4" t="s">
        <v>1167</v>
      </c>
      <c r="AX2012" s="4"/>
      <c r="AY2012" s="4"/>
      <c r="AZ2012" s="4"/>
      <c r="BA2012" s="4"/>
      <c r="BB2012" s="4"/>
      <c r="BC2012" s="4">
        <v>40</v>
      </c>
      <c r="BD2012" t="str">
        <f>IF(AND(ADHOC!$G$15="",ADHOC!$S$4=""),"",IF(ADHOC!$G$15&lt;&gt;"",IF(ADHOC!$G$15=LEFT(Domein!$AS2012,LEN(ADHOC!$G$15)),MAX(Domein!BD$1:'Domein'!BD2011)+1,""),IF(ADHOC!$S$4=LEFT(Domein!$AS2012,LEN(ADHOC!$S$4)),MAX(Domein!BD$1:'Domein'!BD2011)+1,"")))</f>
        <v/>
      </c>
      <c r="BE2012" t="str">
        <f t="shared" si="31"/>
        <v/>
      </c>
    </row>
    <row r="2013" spans="45:57" x14ac:dyDescent="0.2">
      <c r="AS2013" s="4" t="s">
        <v>14662</v>
      </c>
      <c r="AT2013" s="4" t="s">
        <v>14663</v>
      </c>
      <c r="AU2013" s="4" t="s">
        <v>456</v>
      </c>
      <c r="AV2013" s="4" t="s">
        <v>705</v>
      </c>
      <c r="AW2013" s="4" t="s">
        <v>724</v>
      </c>
      <c r="AX2013" s="4"/>
      <c r="AY2013" s="4"/>
      <c r="AZ2013" s="4"/>
      <c r="BA2013" s="4"/>
      <c r="BB2013" s="4"/>
      <c r="BC2013" s="4">
        <v>40</v>
      </c>
      <c r="BD2013" t="str">
        <f>IF(AND(ADHOC!$G$15="",ADHOC!$S$4=""),"",IF(ADHOC!$G$15&lt;&gt;"",IF(ADHOC!$G$15=LEFT(Domein!$AS2013,LEN(ADHOC!$G$15)),MAX(Domein!BD$1:'Domein'!BD2012)+1,""),IF(ADHOC!$S$4=LEFT(Domein!$AS2013,LEN(ADHOC!$S$4)),MAX(Domein!BD$1:'Domein'!BD2012)+1,"")))</f>
        <v/>
      </c>
      <c r="BE2013" t="str">
        <f t="shared" si="31"/>
        <v/>
      </c>
    </row>
    <row r="2014" spans="45:57" x14ac:dyDescent="0.2">
      <c r="AS2014" s="4" t="s">
        <v>14664</v>
      </c>
      <c r="AT2014" s="4" t="s">
        <v>14665</v>
      </c>
      <c r="AU2014" s="4" t="s">
        <v>456</v>
      </c>
      <c r="AV2014" s="4" t="s">
        <v>705</v>
      </c>
      <c r="AW2014" s="4" t="s">
        <v>724</v>
      </c>
      <c r="AX2014" s="4"/>
      <c r="AY2014" s="4"/>
      <c r="AZ2014" s="4"/>
      <c r="BA2014" s="4"/>
      <c r="BB2014" s="4"/>
      <c r="BC2014" s="4">
        <v>40</v>
      </c>
      <c r="BD2014" t="str">
        <f>IF(AND(ADHOC!$G$15="",ADHOC!$S$4=""),"",IF(ADHOC!$G$15&lt;&gt;"",IF(ADHOC!$G$15=LEFT(Domein!$AS2014,LEN(ADHOC!$G$15)),MAX(Domein!BD$1:'Domein'!BD2013)+1,""),IF(ADHOC!$S$4=LEFT(Domein!$AS2014,LEN(ADHOC!$S$4)),MAX(Domein!BD$1:'Domein'!BD2013)+1,"")))</f>
        <v/>
      </c>
      <c r="BE2014" t="str">
        <f t="shared" si="31"/>
        <v/>
      </c>
    </row>
    <row r="2015" spans="45:57" x14ac:dyDescent="0.2">
      <c r="AS2015" s="4" t="s">
        <v>14666</v>
      </c>
      <c r="AT2015" s="4" t="s">
        <v>14667</v>
      </c>
      <c r="AU2015" s="4" t="s">
        <v>456</v>
      </c>
      <c r="AV2015" s="4" t="s">
        <v>705</v>
      </c>
      <c r="AW2015" s="4" t="s">
        <v>724</v>
      </c>
      <c r="AX2015" s="4"/>
      <c r="AY2015" s="4"/>
      <c r="AZ2015" s="4"/>
      <c r="BA2015" s="4"/>
      <c r="BB2015" s="4"/>
      <c r="BC2015" s="4">
        <v>40</v>
      </c>
      <c r="BD2015" t="str">
        <f>IF(AND(ADHOC!$G$15="",ADHOC!$S$4=""),"",IF(ADHOC!$G$15&lt;&gt;"",IF(ADHOC!$G$15=LEFT(Domein!$AS2015,LEN(ADHOC!$G$15)),MAX(Domein!BD$1:'Domein'!BD2014)+1,""),IF(ADHOC!$S$4=LEFT(Domein!$AS2015,LEN(ADHOC!$S$4)),MAX(Domein!BD$1:'Domein'!BD2014)+1,"")))</f>
        <v/>
      </c>
      <c r="BE2015" t="str">
        <f t="shared" si="31"/>
        <v/>
      </c>
    </row>
    <row r="2016" spans="45:57" x14ac:dyDescent="0.2">
      <c r="AS2016" s="4" t="s">
        <v>12591</v>
      </c>
      <c r="AT2016" s="4" t="s">
        <v>12592</v>
      </c>
      <c r="AU2016" s="4" t="s">
        <v>456</v>
      </c>
      <c r="AV2016" s="4" t="s">
        <v>705</v>
      </c>
      <c r="AW2016" s="4" t="s">
        <v>701</v>
      </c>
      <c r="AX2016" s="4"/>
      <c r="AY2016" s="4"/>
      <c r="AZ2016" s="4"/>
      <c r="BA2016" s="4"/>
      <c r="BB2016" s="4"/>
      <c r="BC2016" s="4">
        <v>40</v>
      </c>
      <c r="BD2016" t="str">
        <f>IF(AND(ADHOC!$G$15="",ADHOC!$S$4=""),"",IF(ADHOC!$G$15&lt;&gt;"",IF(ADHOC!$G$15=LEFT(Domein!$AS2016,LEN(ADHOC!$G$15)),MAX(Domein!BD$1:'Domein'!BD2015)+1,""),IF(ADHOC!$S$4=LEFT(Domein!$AS2016,LEN(ADHOC!$S$4)),MAX(Domein!BD$1:'Domein'!BD2015)+1,"")))</f>
        <v/>
      </c>
      <c r="BE2016" t="str">
        <f t="shared" si="31"/>
        <v/>
      </c>
    </row>
    <row r="2017" spans="45:57" x14ac:dyDescent="0.2">
      <c r="AS2017" s="4" t="s">
        <v>12593</v>
      </c>
      <c r="AT2017" s="4" t="s">
        <v>12594</v>
      </c>
      <c r="AU2017" s="4" t="s">
        <v>456</v>
      </c>
      <c r="AV2017" s="4" t="s">
        <v>705</v>
      </c>
      <c r="AW2017" s="4" t="s">
        <v>701</v>
      </c>
      <c r="AX2017" s="4"/>
      <c r="AY2017" s="4"/>
      <c r="AZ2017" s="4"/>
      <c r="BA2017" s="4"/>
      <c r="BB2017" s="4"/>
      <c r="BC2017" s="4">
        <v>40</v>
      </c>
      <c r="BD2017" t="str">
        <f>IF(AND(ADHOC!$G$15="",ADHOC!$S$4=""),"",IF(ADHOC!$G$15&lt;&gt;"",IF(ADHOC!$G$15=LEFT(Domein!$AS2017,LEN(ADHOC!$G$15)),MAX(Domein!BD$1:'Domein'!BD2016)+1,""),IF(ADHOC!$S$4=LEFT(Domein!$AS2017,LEN(ADHOC!$S$4)),MAX(Domein!BD$1:'Domein'!BD2016)+1,"")))</f>
        <v/>
      </c>
      <c r="BE2017" t="str">
        <f t="shared" si="31"/>
        <v/>
      </c>
    </row>
    <row r="2018" spans="45:57" x14ac:dyDescent="0.2">
      <c r="AS2018" s="4" t="s">
        <v>12595</v>
      </c>
      <c r="AT2018" s="4" t="s">
        <v>12596</v>
      </c>
      <c r="AU2018" s="4" t="s">
        <v>456</v>
      </c>
      <c r="AV2018" s="4" t="s">
        <v>705</v>
      </c>
      <c r="AW2018" s="4" t="s">
        <v>724</v>
      </c>
      <c r="AX2018" s="4"/>
      <c r="AY2018" s="4"/>
      <c r="AZ2018" s="4"/>
      <c r="BA2018" s="4"/>
      <c r="BB2018" s="4"/>
      <c r="BC2018" s="4">
        <v>40</v>
      </c>
      <c r="BD2018" t="str">
        <f>IF(AND(ADHOC!$G$15="",ADHOC!$S$4=""),"",IF(ADHOC!$G$15&lt;&gt;"",IF(ADHOC!$G$15=LEFT(Domein!$AS2018,LEN(ADHOC!$G$15)),MAX(Domein!BD$1:'Domein'!BD2017)+1,""),IF(ADHOC!$S$4=LEFT(Domein!$AS2018,LEN(ADHOC!$S$4)),MAX(Domein!BD$1:'Domein'!BD2017)+1,"")))</f>
        <v/>
      </c>
      <c r="BE2018" t="str">
        <f t="shared" si="31"/>
        <v/>
      </c>
    </row>
    <row r="2019" spans="45:57" x14ac:dyDescent="0.2">
      <c r="AS2019" s="4" t="s">
        <v>12597</v>
      </c>
      <c r="AT2019" s="4" t="s">
        <v>12598</v>
      </c>
      <c r="AU2019" s="4" t="s">
        <v>456</v>
      </c>
      <c r="AV2019" s="4" t="s">
        <v>705</v>
      </c>
      <c r="AW2019" s="4" t="s">
        <v>724</v>
      </c>
      <c r="AX2019" s="4"/>
      <c r="AY2019" s="4"/>
      <c r="AZ2019" s="4"/>
      <c r="BA2019" s="4"/>
      <c r="BB2019" s="4"/>
      <c r="BC2019" s="4">
        <v>40</v>
      </c>
      <c r="BD2019" t="str">
        <f>IF(AND(ADHOC!$G$15="",ADHOC!$S$4=""),"",IF(ADHOC!$G$15&lt;&gt;"",IF(ADHOC!$G$15=LEFT(Domein!$AS2019,LEN(ADHOC!$G$15)),MAX(Domein!BD$1:'Domein'!BD2018)+1,""),IF(ADHOC!$S$4=LEFT(Domein!$AS2019,LEN(ADHOC!$S$4)),MAX(Domein!BD$1:'Domein'!BD2018)+1,"")))</f>
        <v/>
      </c>
      <c r="BE2019" t="str">
        <f t="shared" si="31"/>
        <v/>
      </c>
    </row>
    <row r="2020" spans="45:57" x14ac:dyDescent="0.2">
      <c r="AS2020" s="4" t="s">
        <v>12599</v>
      </c>
      <c r="AT2020" s="4" t="s">
        <v>12600</v>
      </c>
      <c r="AU2020" s="4" t="s">
        <v>456</v>
      </c>
      <c r="AV2020" s="4" t="s">
        <v>705</v>
      </c>
      <c r="AW2020" s="4" t="s">
        <v>724</v>
      </c>
      <c r="AX2020" s="4"/>
      <c r="AY2020" s="4"/>
      <c r="AZ2020" s="4"/>
      <c r="BA2020" s="4"/>
      <c r="BB2020" s="4"/>
      <c r="BC2020" s="4">
        <v>40</v>
      </c>
      <c r="BD2020" t="str">
        <f>IF(AND(ADHOC!$G$15="",ADHOC!$S$4=""),"",IF(ADHOC!$G$15&lt;&gt;"",IF(ADHOC!$G$15=LEFT(Domein!$AS2020,LEN(ADHOC!$G$15)),MAX(Domein!BD$1:'Domein'!BD2019)+1,""),IF(ADHOC!$S$4=LEFT(Domein!$AS2020,LEN(ADHOC!$S$4)),MAX(Domein!BD$1:'Domein'!BD2019)+1,"")))</f>
        <v/>
      </c>
      <c r="BE2020" t="str">
        <f t="shared" si="31"/>
        <v/>
      </c>
    </row>
    <row r="2021" spans="45:57" x14ac:dyDescent="0.2">
      <c r="AS2021" s="4" t="s">
        <v>12601</v>
      </c>
      <c r="AT2021" s="4" t="s">
        <v>12602</v>
      </c>
      <c r="AU2021" s="4" t="s">
        <v>456</v>
      </c>
      <c r="AV2021" s="4" t="s">
        <v>705</v>
      </c>
      <c r="AW2021" s="4" t="s">
        <v>724</v>
      </c>
      <c r="AX2021" s="4"/>
      <c r="AY2021" s="4"/>
      <c r="AZ2021" s="4"/>
      <c r="BA2021" s="4"/>
      <c r="BB2021" s="4"/>
      <c r="BC2021" s="4">
        <v>40</v>
      </c>
      <c r="BD2021" t="str">
        <f>IF(AND(ADHOC!$G$15="",ADHOC!$S$4=""),"",IF(ADHOC!$G$15&lt;&gt;"",IF(ADHOC!$G$15=LEFT(Domein!$AS2021,LEN(ADHOC!$G$15)),MAX(Domein!BD$1:'Domein'!BD2020)+1,""),IF(ADHOC!$S$4=LEFT(Domein!$AS2021,LEN(ADHOC!$S$4)),MAX(Domein!BD$1:'Domein'!BD2020)+1,"")))</f>
        <v/>
      </c>
      <c r="BE2021" t="str">
        <f t="shared" si="31"/>
        <v/>
      </c>
    </row>
    <row r="2022" spans="45:57" x14ac:dyDescent="0.2">
      <c r="AS2022" s="4" t="s">
        <v>12603</v>
      </c>
      <c r="AT2022" s="4" t="s">
        <v>12604</v>
      </c>
      <c r="AU2022" s="4" t="s">
        <v>456</v>
      </c>
      <c r="AV2022" s="4" t="s">
        <v>705</v>
      </c>
      <c r="AW2022" s="4" t="s">
        <v>701</v>
      </c>
      <c r="AX2022" s="4"/>
      <c r="AY2022" s="4"/>
      <c r="AZ2022" s="4"/>
      <c r="BA2022" s="4"/>
      <c r="BB2022" s="4"/>
      <c r="BC2022" s="4">
        <v>40</v>
      </c>
      <c r="BD2022" t="str">
        <f>IF(AND(ADHOC!$G$15="",ADHOC!$S$4=""),"",IF(ADHOC!$G$15&lt;&gt;"",IF(ADHOC!$G$15=LEFT(Domein!$AS2022,LEN(ADHOC!$G$15)),MAX(Domein!BD$1:'Domein'!BD2021)+1,""),IF(ADHOC!$S$4=LEFT(Domein!$AS2022,LEN(ADHOC!$S$4)),MAX(Domein!BD$1:'Domein'!BD2021)+1,"")))</f>
        <v/>
      </c>
      <c r="BE2022" t="str">
        <f t="shared" si="31"/>
        <v/>
      </c>
    </row>
    <row r="2023" spans="45:57" x14ac:dyDescent="0.2">
      <c r="AS2023" s="4" t="s">
        <v>12605</v>
      </c>
      <c r="AT2023" s="4" t="s">
        <v>12606</v>
      </c>
      <c r="AU2023" s="4" t="s">
        <v>456</v>
      </c>
      <c r="AV2023" s="4" t="s">
        <v>705</v>
      </c>
      <c r="AW2023" s="4" t="s">
        <v>701</v>
      </c>
      <c r="AX2023" s="4"/>
      <c r="AY2023" s="4"/>
      <c r="AZ2023" s="4"/>
      <c r="BA2023" s="4"/>
      <c r="BB2023" s="4"/>
      <c r="BC2023" s="4">
        <v>40</v>
      </c>
      <c r="BD2023" t="str">
        <f>IF(AND(ADHOC!$G$15="",ADHOC!$S$4=""),"",IF(ADHOC!$G$15&lt;&gt;"",IF(ADHOC!$G$15=LEFT(Domein!$AS2023,LEN(ADHOC!$G$15)),MAX(Domein!BD$1:'Domein'!BD2022)+1,""),IF(ADHOC!$S$4=LEFT(Domein!$AS2023,LEN(ADHOC!$S$4)),MAX(Domein!BD$1:'Domein'!BD2022)+1,"")))</f>
        <v/>
      </c>
      <c r="BE2023" t="str">
        <f t="shared" si="31"/>
        <v/>
      </c>
    </row>
    <row r="2024" spans="45:57" x14ac:dyDescent="0.2">
      <c r="AS2024" s="4" t="s">
        <v>15335</v>
      </c>
      <c r="AT2024" s="4" t="s">
        <v>15336</v>
      </c>
      <c r="AU2024" s="4" t="s">
        <v>456</v>
      </c>
      <c r="AV2024" s="4" t="s">
        <v>705</v>
      </c>
      <c r="AW2024" s="4" t="s">
        <v>701</v>
      </c>
      <c r="AX2024" s="4"/>
      <c r="AY2024" s="4"/>
      <c r="AZ2024" s="4"/>
      <c r="BA2024" s="4"/>
      <c r="BB2024" s="4"/>
      <c r="BC2024" s="4">
        <v>40</v>
      </c>
      <c r="BD2024" t="str">
        <f>IF(AND(ADHOC!$G$15="",ADHOC!$S$4=""),"",IF(ADHOC!$G$15&lt;&gt;"",IF(ADHOC!$G$15=LEFT(Domein!$AS2024,LEN(ADHOC!$G$15)),MAX(Domein!BD$1:'Domein'!BD2023)+1,""),IF(ADHOC!$S$4=LEFT(Domein!$AS2024,LEN(ADHOC!$S$4)),MAX(Domein!BD$1:'Domein'!BD2023)+1,"")))</f>
        <v/>
      </c>
      <c r="BE2024" t="str">
        <f t="shared" si="31"/>
        <v/>
      </c>
    </row>
    <row r="2025" spans="45:57" x14ac:dyDescent="0.2">
      <c r="AS2025" s="4" t="s">
        <v>15337</v>
      </c>
      <c r="AT2025" s="4" t="s">
        <v>15338</v>
      </c>
      <c r="AU2025" s="4" t="s">
        <v>456</v>
      </c>
      <c r="AV2025" s="4" t="s">
        <v>705</v>
      </c>
      <c r="AW2025" s="4" t="s">
        <v>701</v>
      </c>
      <c r="AX2025" s="4"/>
      <c r="AY2025" s="4"/>
      <c r="AZ2025" s="4"/>
      <c r="BA2025" s="4"/>
      <c r="BB2025" s="4"/>
      <c r="BC2025" s="4">
        <v>40</v>
      </c>
      <c r="BD2025" t="str">
        <f>IF(AND(ADHOC!$G$15="",ADHOC!$S$4=""),"",IF(ADHOC!$G$15&lt;&gt;"",IF(ADHOC!$G$15=LEFT(Domein!$AS2025,LEN(ADHOC!$G$15)),MAX(Domein!BD$1:'Domein'!BD2024)+1,""),IF(ADHOC!$S$4=LEFT(Domein!$AS2025,LEN(ADHOC!$S$4)),MAX(Domein!BD$1:'Domein'!BD2024)+1,"")))</f>
        <v/>
      </c>
      <c r="BE2025" t="str">
        <f t="shared" si="31"/>
        <v/>
      </c>
    </row>
    <row r="2026" spans="45:57" x14ac:dyDescent="0.2">
      <c r="AS2026" s="4" t="s">
        <v>15339</v>
      </c>
      <c r="AT2026" s="4" t="s">
        <v>15340</v>
      </c>
      <c r="AU2026" s="4" t="s">
        <v>456</v>
      </c>
      <c r="AV2026" s="4" t="s">
        <v>705</v>
      </c>
      <c r="AW2026" s="4" t="s">
        <v>1167</v>
      </c>
      <c r="AX2026" s="4"/>
      <c r="AY2026" s="4"/>
      <c r="AZ2026" s="4"/>
      <c r="BA2026" s="4"/>
      <c r="BB2026" s="4"/>
      <c r="BC2026" s="4">
        <v>40</v>
      </c>
      <c r="BD2026" t="str">
        <f>IF(AND(ADHOC!$G$15="",ADHOC!$S$4=""),"",IF(ADHOC!$G$15&lt;&gt;"",IF(ADHOC!$G$15=LEFT(Domein!$AS2026,LEN(ADHOC!$G$15)),MAX(Domein!BD$1:'Domein'!BD2025)+1,""),IF(ADHOC!$S$4=LEFT(Domein!$AS2026,LEN(ADHOC!$S$4)),MAX(Domein!BD$1:'Domein'!BD2025)+1,"")))</f>
        <v/>
      </c>
      <c r="BE2026" t="str">
        <f t="shared" si="31"/>
        <v/>
      </c>
    </row>
    <row r="2027" spans="45:57" x14ac:dyDescent="0.2">
      <c r="AS2027" s="4" t="s">
        <v>15341</v>
      </c>
      <c r="AT2027" s="4" t="s">
        <v>15342</v>
      </c>
      <c r="AU2027" s="4" t="s">
        <v>456</v>
      </c>
      <c r="AV2027" s="4" t="s">
        <v>705</v>
      </c>
      <c r="AW2027" s="4" t="s">
        <v>1167</v>
      </c>
      <c r="AX2027" s="4"/>
      <c r="AY2027" s="4"/>
      <c r="AZ2027" s="4"/>
      <c r="BA2027" s="4"/>
      <c r="BB2027" s="4"/>
      <c r="BC2027" s="4">
        <v>40</v>
      </c>
      <c r="BD2027" t="str">
        <f>IF(AND(ADHOC!$G$15="",ADHOC!$S$4=""),"",IF(ADHOC!$G$15&lt;&gt;"",IF(ADHOC!$G$15=LEFT(Domein!$AS2027,LEN(ADHOC!$G$15)),MAX(Domein!BD$1:'Domein'!BD2026)+1,""),IF(ADHOC!$S$4=LEFT(Domein!$AS2027,LEN(ADHOC!$S$4)),MAX(Domein!BD$1:'Domein'!BD2026)+1,"")))</f>
        <v/>
      </c>
      <c r="BE2027" t="str">
        <f t="shared" si="31"/>
        <v/>
      </c>
    </row>
    <row r="2028" spans="45:57" x14ac:dyDescent="0.2">
      <c r="AS2028" s="4" t="s">
        <v>15343</v>
      </c>
      <c r="AT2028" s="4" t="s">
        <v>15344</v>
      </c>
      <c r="AU2028" s="4" t="s">
        <v>456</v>
      </c>
      <c r="AV2028" s="4" t="s">
        <v>705</v>
      </c>
      <c r="AW2028" s="4" t="s">
        <v>724</v>
      </c>
      <c r="AX2028" s="4"/>
      <c r="AY2028" s="4"/>
      <c r="AZ2028" s="4"/>
      <c r="BA2028" s="4"/>
      <c r="BB2028" s="4"/>
      <c r="BC2028" s="4">
        <v>40</v>
      </c>
      <c r="BD2028" t="str">
        <f>IF(AND(ADHOC!$G$15="",ADHOC!$S$4=""),"",IF(ADHOC!$G$15&lt;&gt;"",IF(ADHOC!$G$15=LEFT(Domein!$AS2028,LEN(ADHOC!$G$15)),MAX(Domein!BD$1:'Domein'!BD2027)+1,""),IF(ADHOC!$S$4=LEFT(Domein!$AS2028,LEN(ADHOC!$S$4)),MAX(Domein!BD$1:'Domein'!BD2027)+1,"")))</f>
        <v/>
      </c>
      <c r="BE2028" t="str">
        <f t="shared" si="31"/>
        <v/>
      </c>
    </row>
    <row r="2029" spans="45:57" x14ac:dyDescent="0.2">
      <c r="AS2029" s="4" t="s">
        <v>15345</v>
      </c>
      <c r="AT2029" s="4" t="s">
        <v>15346</v>
      </c>
      <c r="AU2029" s="4" t="s">
        <v>456</v>
      </c>
      <c r="AV2029" s="4" t="s">
        <v>705</v>
      </c>
      <c r="AW2029" s="4" t="s">
        <v>724</v>
      </c>
      <c r="AX2029" s="4"/>
      <c r="AY2029" s="4"/>
      <c r="AZ2029" s="4"/>
      <c r="BA2029" s="4"/>
      <c r="BB2029" s="4"/>
      <c r="BC2029" s="4">
        <v>40</v>
      </c>
      <c r="BD2029" t="str">
        <f>IF(AND(ADHOC!$G$15="",ADHOC!$S$4=""),"",IF(ADHOC!$G$15&lt;&gt;"",IF(ADHOC!$G$15=LEFT(Domein!$AS2029,LEN(ADHOC!$G$15)),MAX(Domein!BD$1:'Domein'!BD2028)+1,""),IF(ADHOC!$S$4=LEFT(Domein!$AS2029,LEN(ADHOC!$S$4)),MAX(Domein!BD$1:'Domein'!BD2028)+1,"")))</f>
        <v/>
      </c>
      <c r="BE2029" t="str">
        <f t="shared" si="31"/>
        <v/>
      </c>
    </row>
    <row r="2030" spans="45:57" x14ac:dyDescent="0.2">
      <c r="AS2030" s="4" t="s">
        <v>15347</v>
      </c>
      <c r="AT2030" s="4" t="s">
        <v>15348</v>
      </c>
      <c r="AU2030" s="4" t="s">
        <v>456</v>
      </c>
      <c r="AV2030" s="4" t="s">
        <v>705</v>
      </c>
      <c r="AW2030" s="4" t="s">
        <v>724</v>
      </c>
      <c r="AX2030" s="4"/>
      <c r="AY2030" s="4"/>
      <c r="AZ2030" s="4"/>
      <c r="BA2030" s="4"/>
      <c r="BB2030" s="4"/>
      <c r="BC2030" s="4">
        <v>40</v>
      </c>
      <c r="BD2030" t="str">
        <f>IF(AND(ADHOC!$G$15="",ADHOC!$S$4=""),"",IF(ADHOC!$G$15&lt;&gt;"",IF(ADHOC!$G$15=LEFT(Domein!$AS2030,LEN(ADHOC!$G$15)),MAX(Domein!BD$1:'Domein'!BD2029)+1,""),IF(ADHOC!$S$4=LEFT(Domein!$AS2030,LEN(ADHOC!$S$4)),MAX(Domein!BD$1:'Domein'!BD2029)+1,"")))</f>
        <v/>
      </c>
      <c r="BE2030" t="str">
        <f t="shared" si="31"/>
        <v/>
      </c>
    </row>
    <row r="2031" spans="45:57" x14ac:dyDescent="0.2">
      <c r="AS2031" s="4" t="s">
        <v>16328</v>
      </c>
      <c r="AT2031" s="4" t="s">
        <v>16329</v>
      </c>
      <c r="AU2031" s="4" t="s">
        <v>456</v>
      </c>
      <c r="AV2031" s="4" t="s">
        <v>705</v>
      </c>
      <c r="AW2031" s="4" t="s">
        <v>701</v>
      </c>
      <c r="AX2031" s="4"/>
      <c r="AY2031" s="4"/>
      <c r="AZ2031" s="4"/>
      <c r="BA2031" s="4"/>
      <c r="BB2031" s="4"/>
      <c r="BC2031" s="4">
        <v>40</v>
      </c>
      <c r="BD2031" t="str">
        <f>IF(AND(ADHOC!$G$15="",ADHOC!$S$4=""),"",IF(ADHOC!$G$15&lt;&gt;"",IF(ADHOC!$G$15=LEFT(Domein!$AS2031,LEN(ADHOC!$G$15)),MAX(Domein!BD$1:'Domein'!BD2030)+1,""),IF(ADHOC!$S$4=LEFT(Domein!$AS2031,LEN(ADHOC!$S$4)),MAX(Domein!BD$1:'Domein'!BD2030)+1,"")))</f>
        <v/>
      </c>
      <c r="BE2031" t="str">
        <f t="shared" si="31"/>
        <v/>
      </c>
    </row>
    <row r="2032" spans="45:57" x14ac:dyDescent="0.2">
      <c r="AS2032" s="4" t="s">
        <v>16330</v>
      </c>
      <c r="AT2032" s="4" t="s">
        <v>16329</v>
      </c>
      <c r="AU2032" s="4" t="s">
        <v>456</v>
      </c>
      <c r="AV2032" s="4" t="s">
        <v>705</v>
      </c>
      <c r="AW2032" s="4" t="s">
        <v>701</v>
      </c>
      <c r="AX2032" s="4"/>
      <c r="AY2032" s="4"/>
      <c r="AZ2032" s="4"/>
      <c r="BA2032" s="4"/>
      <c r="BB2032" s="4"/>
      <c r="BC2032" s="4">
        <v>40</v>
      </c>
      <c r="BD2032" t="str">
        <f>IF(AND(ADHOC!$G$15="",ADHOC!$S$4=""),"",IF(ADHOC!$G$15&lt;&gt;"",IF(ADHOC!$G$15=LEFT(Domein!$AS2032,LEN(ADHOC!$G$15)),MAX(Domein!BD$1:'Domein'!BD2031)+1,""),IF(ADHOC!$S$4=LEFT(Domein!$AS2032,LEN(ADHOC!$S$4)),MAX(Domein!BD$1:'Domein'!BD2031)+1,"")))</f>
        <v/>
      </c>
      <c r="BE2032" t="str">
        <f t="shared" si="31"/>
        <v/>
      </c>
    </row>
    <row r="2033" spans="45:57" x14ac:dyDescent="0.2">
      <c r="AS2033" s="4" t="s">
        <v>16331</v>
      </c>
      <c r="AT2033" s="4" t="s">
        <v>16332</v>
      </c>
      <c r="AU2033" s="4" t="s">
        <v>456</v>
      </c>
      <c r="AV2033" s="4" t="s">
        <v>705</v>
      </c>
      <c r="AW2033" s="4" t="s">
        <v>1167</v>
      </c>
      <c r="AX2033" s="4"/>
      <c r="AY2033" s="4"/>
      <c r="AZ2033" s="4"/>
      <c r="BA2033" s="4"/>
      <c r="BB2033" s="4"/>
      <c r="BC2033" s="4">
        <v>40</v>
      </c>
      <c r="BD2033" t="str">
        <f>IF(AND(ADHOC!$G$15="",ADHOC!$S$4=""),"",IF(ADHOC!$G$15&lt;&gt;"",IF(ADHOC!$G$15=LEFT(Domein!$AS2033,LEN(ADHOC!$G$15)),MAX(Domein!BD$1:'Domein'!BD2032)+1,""),IF(ADHOC!$S$4=LEFT(Domein!$AS2033,LEN(ADHOC!$S$4)),MAX(Domein!BD$1:'Domein'!BD2032)+1,"")))</f>
        <v/>
      </c>
      <c r="BE2033" t="str">
        <f t="shared" si="31"/>
        <v/>
      </c>
    </row>
    <row r="2034" spans="45:57" x14ac:dyDescent="0.2">
      <c r="AS2034" s="4" t="s">
        <v>16333</v>
      </c>
      <c r="AT2034" s="4" t="s">
        <v>16332</v>
      </c>
      <c r="AU2034" s="4" t="s">
        <v>456</v>
      </c>
      <c r="AV2034" s="4" t="s">
        <v>705</v>
      </c>
      <c r="AW2034" s="4" t="s">
        <v>1167</v>
      </c>
      <c r="AX2034" s="4"/>
      <c r="AY2034" s="4"/>
      <c r="AZ2034" s="4"/>
      <c r="BA2034" s="4"/>
      <c r="BB2034" s="4"/>
      <c r="BC2034" s="4">
        <v>40</v>
      </c>
      <c r="BD2034" t="str">
        <f>IF(AND(ADHOC!$G$15="",ADHOC!$S$4=""),"",IF(ADHOC!$G$15&lt;&gt;"",IF(ADHOC!$G$15=LEFT(Domein!$AS2034,LEN(ADHOC!$G$15)),MAX(Domein!BD$1:'Domein'!BD2033)+1,""),IF(ADHOC!$S$4=LEFT(Domein!$AS2034,LEN(ADHOC!$S$4)),MAX(Domein!BD$1:'Domein'!BD2033)+1,"")))</f>
        <v/>
      </c>
      <c r="BE2034" t="str">
        <f t="shared" si="31"/>
        <v/>
      </c>
    </row>
    <row r="2035" spans="45:57" x14ac:dyDescent="0.2">
      <c r="AS2035" s="4" t="s">
        <v>16334</v>
      </c>
      <c r="AT2035" s="4" t="s">
        <v>16335</v>
      </c>
      <c r="AU2035" s="4" t="s">
        <v>456</v>
      </c>
      <c r="AV2035" s="4" t="s">
        <v>705</v>
      </c>
      <c r="AW2035" s="4" t="s">
        <v>724</v>
      </c>
      <c r="AX2035" s="4"/>
      <c r="AY2035" s="4"/>
      <c r="AZ2035" s="4"/>
      <c r="BA2035" s="4"/>
      <c r="BB2035" s="4"/>
      <c r="BC2035" s="4">
        <v>40</v>
      </c>
      <c r="BD2035" t="str">
        <f>IF(AND(ADHOC!$G$15="",ADHOC!$S$4=""),"",IF(ADHOC!$G$15&lt;&gt;"",IF(ADHOC!$G$15=LEFT(Domein!$AS2035,LEN(ADHOC!$G$15)),MAX(Domein!BD$1:'Domein'!BD2034)+1,""),IF(ADHOC!$S$4=LEFT(Domein!$AS2035,LEN(ADHOC!$S$4)),MAX(Domein!BD$1:'Domein'!BD2034)+1,"")))</f>
        <v/>
      </c>
      <c r="BE2035" t="str">
        <f t="shared" si="31"/>
        <v/>
      </c>
    </row>
    <row r="2036" spans="45:57" x14ac:dyDescent="0.2">
      <c r="AS2036" s="4" t="s">
        <v>16336</v>
      </c>
      <c r="AT2036" s="4" t="s">
        <v>16335</v>
      </c>
      <c r="AU2036" s="4" t="s">
        <v>456</v>
      </c>
      <c r="AV2036" s="4" t="s">
        <v>705</v>
      </c>
      <c r="AW2036" s="4" t="s">
        <v>724</v>
      </c>
      <c r="AX2036" s="4"/>
      <c r="AY2036" s="4"/>
      <c r="AZ2036" s="4"/>
      <c r="BA2036" s="4"/>
      <c r="BB2036" s="4"/>
      <c r="BC2036" s="4">
        <v>40</v>
      </c>
      <c r="BD2036" t="str">
        <f>IF(AND(ADHOC!$G$15="",ADHOC!$S$4=""),"",IF(ADHOC!$G$15&lt;&gt;"",IF(ADHOC!$G$15=LEFT(Domein!$AS2036,LEN(ADHOC!$G$15)),MAX(Domein!BD$1:'Domein'!BD2035)+1,""),IF(ADHOC!$S$4=LEFT(Domein!$AS2036,LEN(ADHOC!$S$4)),MAX(Domein!BD$1:'Domein'!BD2035)+1,"")))</f>
        <v/>
      </c>
      <c r="BE2036" t="str">
        <f t="shared" si="31"/>
        <v/>
      </c>
    </row>
    <row r="2037" spans="45:57" x14ac:dyDescent="0.2">
      <c r="AS2037" s="4" t="s">
        <v>16337</v>
      </c>
      <c r="AT2037" s="4" t="s">
        <v>16329</v>
      </c>
      <c r="AU2037" s="4" t="s">
        <v>456</v>
      </c>
      <c r="AV2037" s="4" t="s">
        <v>705</v>
      </c>
      <c r="AW2037" s="4" t="s">
        <v>701</v>
      </c>
      <c r="AX2037" s="4"/>
      <c r="AY2037" s="4"/>
      <c r="AZ2037" s="4"/>
      <c r="BA2037" s="4"/>
      <c r="BB2037" s="4"/>
      <c r="BC2037" s="4">
        <v>40</v>
      </c>
      <c r="BD2037" t="str">
        <f>IF(AND(ADHOC!$G$15="",ADHOC!$S$4=""),"",IF(ADHOC!$G$15&lt;&gt;"",IF(ADHOC!$G$15=LEFT(Domein!$AS2037,LEN(ADHOC!$G$15)),MAX(Domein!BD$1:'Domein'!BD2036)+1,""),IF(ADHOC!$S$4=LEFT(Domein!$AS2037,LEN(ADHOC!$S$4)),MAX(Domein!BD$1:'Domein'!BD2036)+1,"")))</f>
        <v/>
      </c>
      <c r="BE2037" t="str">
        <f t="shared" si="31"/>
        <v/>
      </c>
    </row>
    <row r="2038" spans="45:57" x14ac:dyDescent="0.2">
      <c r="AS2038" s="4" t="s">
        <v>13258</v>
      </c>
      <c r="AT2038" s="4" t="s">
        <v>13259</v>
      </c>
      <c r="AU2038" s="4" t="s">
        <v>456</v>
      </c>
      <c r="AV2038" s="4" t="s">
        <v>705</v>
      </c>
      <c r="AW2038" s="4" t="s">
        <v>724</v>
      </c>
      <c r="AX2038" s="4"/>
      <c r="AY2038" s="4"/>
      <c r="AZ2038" s="4"/>
      <c r="BA2038" s="4"/>
      <c r="BB2038" s="4"/>
      <c r="BC2038" s="4">
        <v>40</v>
      </c>
      <c r="BD2038" t="str">
        <f>IF(AND(ADHOC!$G$15="",ADHOC!$S$4=""),"",IF(ADHOC!$G$15&lt;&gt;"",IF(ADHOC!$G$15=LEFT(Domein!$AS2038,LEN(ADHOC!$G$15)),MAX(Domein!BD$1:'Domein'!BD2037)+1,""),IF(ADHOC!$S$4=LEFT(Domein!$AS2038,LEN(ADHOC!$S$4)),MAX(Domein!BD$1:'Domein'!BD2037)+1,"")))</f>
        <v/>
      </c>
      <c r="BE2038" t="str">
        <f t="shared" si="31"/>
        <v/>
      </c>
    </row>
    <row r="2039" spans="45:57" x14ac:dyDescent="0.2">
      <c r="AS2039" s="4" t="s">
        <v>13260</v>
      </c>
      <c r="AT2039" s="4" t="s">
        <v>13261</v>
      </c>
      <c r="AU2039" s="4" t="s">
        <v>456</v>
      </c>
      <c r="AV2039" s="4" t="s">
        <v>705</v>
      </c>
      <c r="AW2039" s="4" t="s">
        <v>724</v>
      </c>
      <c r="AX2039" s="4"/>
      <c r="AY2039" s="4"/>
      <c r="AZ2039" s="4"/>
      <c r="BA2039" s="4"/>
      <c r="BB2039" s="4"/>
      <c r="BC2039" s="4">
        <v>40</v>
      </c>
      <c r="BD2039" t="str">
        <f>IF(AND(ADHOC!$G$15="",ADHOC!$S$4=""),"",IF(ADHOC!$G$15&lt;&gt;"",IF(ADHOC!$G$15=LEFT(Domein!$AS2039,LEN(ADHOC!$G$15)),MAX(Domein!BD$1:'Domein'!BD2038)+1,""),IF(ADHOC!$S$4=LEFT(Domein!$AS2039,LEN(ADHOC!$S$4)),MAX(Domein!BD$1:'Domein'!BD2038)+1,"")))</f>
        <v/>
      </c>
      <c r="BE2039" t="str">
        <f t="shared" si="31"/>
        <v/>
      </c>
    </row>
    <row r="2040" spans="45:57" x14ac:dyDescent="0.2">
      <c r="AS2040" s="4" t="s">
        <v>13262</v>
      </c>
      <c r="AT2040" s="4" t="s">
        <v>13263</v>
      </c>
      <c r="AU2040" s="4" t="s">
        <v>456</v>
      </c>
      <c r="AV2040" s="4" t="s">
        <v>705</v>
      </c>
      <c r="AW2040" s="4" t="s">
        <v>724</v>
      </c>
      <c r="AX2040" s="4"/>
      <c r="AY2040" s="4"/>
      <c r="AZ2040" s="4"/>
      <c r="BA2040" s="4"/>
      <c r="BB2040" s="4"/>
      <c r="BC2040" s="4">
        <v>40</v>
      </c>
      <c r="BD2040" t="str">
        <f>IF(AND(ADHOC!$G$15="",ADHOC!$S$4=""),"",IF(ADHOC!$G$15&lt;&gt;"",IF(ADHOC!$G$15=LEFT(Domein!$AS2040,LEN(ADHOC!$G$15)),MAX(Domein!BD$1:'Domein'!BD2039)+1,""),IF(ADHOC!$S$4=LEFT(Domein!$AS2040,LEN(ADHOC!$S$4)),MAX(Domein!BD$1:'Domein'!BD2039)+1,"")))</f>
        <v/>
      </c>
      <c r="BE2040" t="str">
        <f t="shared" si="31"/>
        <v/>
      </c>
    </row>
    <row r="2041" spans="45:57" x14ac:dyDescent="0.2">
      <c r="AS2041" s="4" t="s">
        <v>12183</v>
      </c>
      <c r="AT2041" s="4" t="s">
        <v>12184</v>
      </c>
      <c r="AU2041" s="4" t="s">
        <v>456</v>
      </c>
      <c r="AV2041" s="4" t="s">
        <v>705</v>
      </c>
      <c r="AW2041" s="4" t="s">
        <v>724</v>
      </c>
      <c r="AX2041" s="4"/>
      <c r="AY2041" s="4"/>
      <c r="AZ2041" s="4"/>
      <c r="BA2041" s="4"/>
      <c r="BB2041" s="4"/>
      <c r="BC2041" s="4">
        <v>40</v>
      </c>
      <c r="BD2041" t="str">
        <f>IF(AND(ADHOC!$G$15="",ADHOC!$S$4=""),"",IF(ADHOC!$G$15&lt;&gt;"",IF(ADHOC!$G$15=LEFT(Domein!$AS2041,LEN(ADHOC!$G$15)),MAX(Domein!BD$1:'Domein'!BD2040)+1,""),IF(ADHOC!$S$4=LEFT(Domein!$AS2041,LEN(ADHOC!$S$4)),MAX(Domein!BD$1:'Domein'!BD2040)+1,"")))</f>
        <v/>
      </c>
      <c r="BE2041" t="str">
        <f t="shared" si="31"/>
        <v/>
      </c>
    </row>
    <row r="2042" spans="45:57" x14ac:dyDescent="0.2">
      <c r="AS2042" s="4" t="s">
        <v>12185</v>
      </c>
      <c r="AT2042" s="4" t="s">
        <v>12186</v>
      </c>
      <c r="AU2042" s="4" t="s">
        <v>456</v>
      </c>
      <c r="AV2042" s="4" t="s">
        <v>705</v>
      </c>
      <c r="AW2042" s="4" t="s">
        <v>724</v>
      </c>
      <c r="AX2042" s="4"/>
      <c r="AY2042" s="4"/>
      <c r="AZ2042" s="4"/>
      <c r="BA2042" s="4"/>
      <c r="BB2042" s="4"/>
      <c r="BC2042" s="4">
        <v>40</v>
      </c>
      <c r="BD2042" t="str">
        <f>IF(AND(ADHOC!$G$15="",ADHOC!$S$4=""),"",IF(ADHOC!$G$15&lt;&gt;"",IF(ADHOC!$G$15=LEFT(Domein!$AS2042,LEN(ADHOC!$G$15)),MAX(Domein!BD$1:'Domein'!BD2041)+1,""),IF(ADHOC!$S$4=LEFT(Domein!$AS2042,LEN(ADHOC!$S$4)),MAX(Domein!BD$1:'Domein'!BD2041)+1,"")))</f>
        <v/>
      </c>
      <c r="BE2042" t="str">
        <f t="shared" si="31"/>
        <v/>
      </c>
    </row>
    <row r="2043" spans="45:57" x14ac:dyDescent="0.2">
      <c r="AS2043" s="4" t="s">
        <v>12187</v>
      </c>
      <c r="AT2043" s="4" t="s">
        <v>12188</v>
      </c>
      <c r="AU2043" s="4" t="s">
        <v>456</v>
      </c>
      <c r="AV2043" s="4" t="s">
        <v>705</v>
      </c>
      <c r="AW2043" s="4" t="s">
        <v>724</v>
      </c>
      <c r="AX2043" s="4"/>
      <c r="AY2043" s="4"/>
      <c r="AZ2043" s="4"/>
      <c r="BA2043" s="4"/>
      <c r="BB2043" s="4"/>
      <c r="BC2043" s="4">
        <v>40</v>
      </c>
      <c r="BD2043" t="str">
        <f>IF(AND(ADHOC!$G$15="",ADHOC!$S$4=""),"",IF(ADHOC!$G$15&lt;&gt;"",IF(ADHOC!$G$15=LEFT(Domein!$AS2043,LEN(ADHOC!$G$15)),MAX(Domein!BD$1:'Domein'!BD2042)+1,""),IF(ADHOC!$S$4=LEFT(Domein!$AS2043,LEN(ADHOC!$S$4)),MAX(Domein!BD$1:'Domein'!BD2042)+1,"")))</f>
        <v/>
      </c>
      <c r="BE2043" t="str">
        <f t="shared" si="31"/>
        <v/>
      </c>
    </row>
    <row r="2044" spans="45:57" x14ac:dyDescent="0.2">
      <c r="AS2044" s="4" t="s">
        <v>14997</v>
      </c>
      <c r="AT2044" s="4" t="s">
        <v>14998</v>
      </c>
      <c r="AU2044" s="4" t="s">
        <v>456</v>
      </c>
      <c r="AV2044" s="4" t="s">
        <v>705</v>
      </c>
      <c r="AW2044" s="4" t="s">
        <v>724</v>
      </c>
      <c r="AX2044" s="4"/>
      <c r="AY2044" s="4"/>
      <c r="AZ2044" s="4"/>
      <c r="BA2044" s="4"/>
      <c r="BB2044" s="4"/>
      <c r="BC2044" s="4">
        <v>40</v>
      </c>
      <c r="BD2044" t="str">
        <f>IF(AND(ADHOC!$G$15="",ADHOC!$S$4=""),"",IF(ADHOC!$G$15&lt;&gt;"",IF(ADHOC!$G$15=LEFT(Domein!$AS2044,LEN(ADHOC!$G$15)),MAX(Domein!BD$1:'Domein'!BD2043)+1,""),IF(ADHOC!$S$4=LEFT(Domein!$AS2044,LEN(ADHOC!$S$4)),MAX(Domein!BD$1:'Domein'!BD2043)+1,"")))</f>
        <v/>
      </c>
      <c r="BE2044" t="str">
        <f t="shared" si="31"/>
        <v/>
      </c>
    </row>
    <row r="2045" spans="45:57" x14ac:dyDescent="0.2">
      <c r="AS2045" s="4" t="s">
        <v>14999</v>
      </c>
      <c r="AT2045" s="4" t="s">
        <v>15000</v>
      </c>
      <c r="AU2045" s="4" t="s">
        <v>456</v>
      </c>
      <c r="AV2045" s="4" t="s">
        <v>705</v>
      </c>
      <c r="AW2045" s="4" t="s">
        <v>724</v>
      </c>
      <c r="AX2045" s="4"/>
      <c r="AY2045" s="4"/>
      <c r="AZ2045" s="4"/>
      <c r="BA2045" s="4"/>
      <c r="BB2045" s="4"/>
      <c r="BC2045" s="4">
        <v>40</v>
      </c>
      <c r="BD2045" t="str">
        <f>IF(AND(ADHOC!$G$15="",ADHOC!$S$4=""),"",IF(ADHOC!$G$15&lt;&gt;"",IF(ADHOC!$G$15=LEFT(Domein!$AS2045,LEN(ADHOC!$G$15)),MAX(Domein!BD$1:'Domein'!BD2044)+1,""),IF(ADHOC!$S$4=LEFT(Domein!$AS2045,LEN(ADHOC!$S$4)),MAX(Domein!BD$1:'Domein'!BD2044)+1,"")))</f>
        <v/>
      </c>
      <c r="BE2045" t="str">
        <f t="shared" si="31"/>
        <v/>
      </c>
    </row>
    <row r="2046" spans="45:57" x14ac:dyDescent="0.2">
      <c r="AS2046" s="4" t="s">
        <v>15001</v>
      </c>
      <c r="AT2046" s="4" t="s">
        <v>15002</v>
      </c>
      <c r="AU2046" s="4" t="s">
        <v>456</v>
      </c>
      <c r="AV2046" s="4" t="s">
        <v>705</v>
      </c>
      <c r="AW2046" s="4" t="s">
        <v>724</v>
      </c>
      <c r="AX2046" s="4"/>
      <c r="AY2046" s="4"/>
      <c r="AZ2046" s="4"/>
      <c r="BA2046" s="4"/>
      <c r="BB2046" s="4"/>
      <c r="BC2046" s="4">
        <v>40</v>
      </c>
      <c r="BD2046" t="str">
        <f>IF(AND(ADHOC!$G$15="",ADHOC!$S$4=""),"",IF(ADHOC!$G$15&lt;&gt;"",IF(ADHOC!$G$15=LEFT(Domein!$AS2046,LEN(ADHOC!$G$15)),MAX(Domein!BD$1:'Domein'!BD2045)+1,""),IF(ADHOC!$S$4=LEFT(Domein!$AS2046,LEN(ADHOC!$S$4)),MAX(Domein!BD$1:'Domein'!BD2045)+1,"")))</f>
        <v/>
      </c>
      <c r="BE2046" t="str">
        <f t="shared" si="31"/>
        <v/>
      </c>
    </row>
    <row r="2047" spans="45:57" x14ac:dyDescent="0.2">
      <c r="AS2047" s="4" t="s">
        <v>16795</v>
      </c>
      <c r="AT2047" s="4" t="s">
        <v>16796</v>
      </c>
      <c r="AU2047" s="4" t="s">
        <v>456</v>
      </c>
      <c r="AV2047" s="4" t="s">
        <v>705</v>
      </c>
      <c r="AW2047" s="4" t="s">
        <v>724</v>
      </c>
      <c r="AX2047" s="4"/>
      <c r="AY2047" s="4"/>
      <c r="AZ2047" s="4"/>
      <c r="BA2047" s="4"/>
      <c r="BB2047" s="4"/>
      <c r="BC2047" s="4">
        <v>40</v>
      </c>
      <c r="BD2047" t="str">
        <f>IF(AND(ADHOC!$G$15="",ADHOC!$S$4=""),"",IF(ADHOC!$G$15&lt;&gt;"",IF(ADHOC!$G$15=LEFT(Domein!$AS2047,LEN(ADHOC!$G$15)),MAX(Domein!BD$1:'Domein'!BD2046)+1,""),IF(ADHOC!$S$4=LEFT(Domein!$AS2047,LEN(ADHOC!$S$4)),MAX(Domein!BD$1:'Domein'!BD2046)+1,"")))</f>
        <v/>
      </c>
      <c r="BE2047" t="str">
        <f t="shared" si="31"/>
        <v/>
      </c>
    </row>
    <row r="2048" spans="45:57" x14ac:dyDescent="0.2">
      <c r="AS2048" s="4" t="s">
        <v>16797</v>
      </c>
      <c r="AT2048" s="4" t="s">
        <v>16798</v>
      </c>
      <c r="AU2048" s="4" t="s">
        <v>456</v>
      </c>
      <c r="AV2048" s="4" t="s">
        <v>705</v>
      </c>
      <c r="AW2048" s="4" t="s">
        <v>724</v>
      </c>
      <c r="AX2048" s="4"/>
      <c r="AY2048" s="4"/>
      <c r="AZ2048" s="4"/>
      <c r="BA2048" s="4"/>
      <c r="BB2048" s="4"/>
      <c r="BC2048" s="4">
        <v>40</v>
      </c>
      <c r="BD2048" t="str">
        <f>IF(AND(ADHOC!$G$15="",ADHOC!$S$4=""),"",IF(ADHOC!$G$15&lt;&gt;"",IF(ADHOC!$G$15=LEFT(Domein!$AS2048,LEN(ADHOC!$G$15)),MAX(Domein!BD$1:'Domein'!BD2047)+1,""),IF(ADHOC!$S$4=LEFT(Domein!$AS2048,LEN(ADHOC!$S$4)),MAX(Domein!BD$1:'Domein'!BD2047)+1,"")))</f>
        <v/>
      </c>
      <c r="BE2048" t="str">
        <f t="shared" si="31"/>
        <v/>
      </c>
    </row>
    <row r="2049" spans="45:57" x14ac:dyDescent="0.2">
      <c r="AS2049" s="4" t="s">
        <v>16799</v>
      </c>
      <c r="AT2049" s="4" t="s">
        <v>16800</v>
      </c>
      <c r="AU2049" s="4" t="s">
        <v>456</v>
      </c>
      <c r="AV2049" s="4" t="s">
        <v>705</v>
      </c>
      <c r="AW2049" s="4" t="s">
        <v>724</v>
      </c>
      <c r="AX2049" s="4"/>
      <c r="AY2049" s="4"/>
      <c r="AZ2049" s="4"/>
      <c r="BA2049" s="4"/>
      <c r="BB2049" s="4"/>
      <c r="BC2049" s="4">
        <v>40</v>
      </c>
      <c r="BD2049" t="str">
        <f>IF(AND(ADHOC!$G$15="",ADHOC!$S$4=""),"",IF(ADHOC!$G$15&lt;&gt;"",IF(ADHOC!$G$15=LEFT(Domein!$AS2049,LEN(ADHOC!$G$15)),MAX(Domein!BD$1:'Domein'!BD2048)+1,""),IF(ADHOC!$S$4=LEFT(Domein!$AS2049,LEN(ADHOC!$S$4)),MAX(Domein!BD$1:'Domein'!BD2048)+1,"")))</f>
        <v/>
      </c>
      <c r="BE2049" t="str">
        <f t="shared" si="31"/>
        <v/>
      </c>
    </row>
    <row r="2050" spans="45:57" x14ac:dyDescent="0.2">
      <c r="AS2050" s="4" t="s">
        <v>16826</v>
      </c>
      <c r="AT2050" s="4" t="s">
        <v>16827</v>
      </c>
      <c r="AU2050" s="4" t="s">
        <v>456</v>
      </c>
      <c r="AV2050" s="4" t="s">
        <v>705</v>
      </c>
      <c r="AW2050" s="4" t="s">
        <v>701</v>
      </c>
      <c r="AX2050" s="4"/>
      <c r="AY2050" s="4"/>
      <c r="AZ2050" s="4"/>
      <c r="BA2050" s="4"/>
      <c r="BB2050" s="4"/>
      <c r="BC2050" s="4">
        <v>40</v>
      </c>
      <c r="BD2050" t="str">
        <f>IF(AND(ADHOC!$G$15="",ADHOC!$S$4=""),"",IF(ADHOC!$G$15&lt;&gt;"",IF(ADHOC!$G$15=LEFT(Domein!$AS2050,LEN(ADHOC!$G$15)),MAX(Domein!BD$1:'Domein'!BD2049)+1,""),IF(ADHOC!$S$4=LEFT(Domein!$AS2050,LEN(ADHOC!$S$4)),MAX(Domein!BD$1:'Domein'!BD2049)+1,"")))</f>
        <v/>
      </c>
      <c r="BE2050" t="str">
        <f t="shared" si="31"/>
        <v/>
      </c>
    </row>
    <row r="2051" spans="45:57" x14ac:dyDescent="0.2">
      <c r="AS2051" s="4" t="s">
        <v>16828</v>
      </c>
      <c r="AT2051" s="4" t="s">
        <v>16829</v>
      </c>
      <c r="AU2051" s="4" t="s">
        <v>456</v>
      </c>
      <c r="AV2051" s="4" t="s">
        <v>705</v>
      </c>
      <c r="AW2051" s="4" t="s">
        <v>701</v>
      </c>
      <c r="AX2051" s="4"/>
      <c r="AY2051" s="4"/>
      <c r="AZ2051" s="4"/>
      <c r="BA2051" s="4"/>
      <c r="BB2051" s="4"/>
      <c r="BC2051" s="4">
        <v>40</v>
      </c>
      <c r="BD2051" t="str">
        <f>IF(AND(ADHOC!$G$15="",ADHOC!$S$4=""),"",IF(ADHOC!$G$15&lt;&gt;"",IF(ADHOC!$G$15=LEFT(Domein!$AS2051,LEN(ADHOC!$G$15)),MAX(Domein!BD$1:'Domein'!BD2050)+1,""),IF(ADHOC!$S$4=LEFT(Domein!$AS2051,LEN(ADHOC!$S$4)),MAX(Domein!BD$1:'Domein'!BD2050)+1,"")))</f>
        <v/>
      </c>
      <c r="BE2051" t="str">
        <f t="shared" ref="BE2051:BE2114" si="32">IFERROR(INDEX($AS$2:$AS$11500,MATCH(ROW()-ROW($BE$1),$BD$2:$BD$11500,0)),"")</f>
        <v/>
      </c>
    </row>
    <row r="2052" spans="45:57" x14ac:dyDescent="0.2">
      <c r="AS2052" s="4" t="s">
        <v>16830</v>
      </c>
      <c r="AT2052" s="4" t="s">
        <v>16831</v>
      </c>
      <c r="AU2052" s="4" t="s">
        <v>456</v>
      </c>
      <c r="AV2052" s="4" t="s">
        <v>705</v>
      </c>
      <c r="AW2052" s="4" t="s">
        <v>701</v>
      </c>
      <c r="AX2052" s="4"/>
      <c r="AY2052" s="4"/>
      <c r="AZ2052" s="4"/>
      <c r="BA2052" s="4"/>
      <c r="BB2052" s="4"/>
      <c r="BC2052" s="4">
        <v>40</v>
      </c>
      <c r="BD2052" t="str">
        <f>IF(AND(ADHOC!$G$15="",ADHOC!$S$4=""),"",IF(ADHOC!$G$15&lt;&gt;"",IF(ADHOC!$G$15=LEFT(Domein!$AS2052,LEN(ADHOC!$G$15)),MAX(Domein!BD$1:'Domein'!BD2051)+1,""),IF(ADHOC!$S$4=LEFT(Domein!$AS2052,LEN(ADHOC!$S$4)),MAX(Domein!BD$1:'Domein'!BD2051)+1,"")))</f>
        <v/>
      </c>
      <c r="BE2052" t="str">
        <f t="shared" si="32"/>
        <v/>
      </c>
    </row>
    <row r="2053" spans="45:57" x14ac:dyDescent="0.2">
      <c r="AS2053" s="4" t="s">
        <v>16832</v>
      </c>
      <c r="AT2053" s="4" t="s">
        <v>16833</v>
      </c>
      <c r="AU2053" s="4" t="s">
        <v>456</v>
      </c>
      <c r="AV2053" s="4" t="s">
        <v>705</v>
      </c>
      <c r="AW2053" s="4" t="s">
        <v>1167</v>
      </c>
      <c r="AX2053" s="4"/>
      <c r="AY2053" s="4"/>
      <c r="AZ2053" s="4"/>
      <c r="BA2053" s="4"/>
      <c r="BB2053" s="4"/>
      <c r="BC2053" s="4">
        <v>40</v>
      </c>
      <c r="BD2053" t="str">
        <f>IF(AND(ADHOC!$G$15="",ADHOC!$S$4=""),"",IF(ADHOC!$G$15&lt;&gt;"",IF(ADHOC!$G$15=LEFT(Domein!$AS2053,LEN(ADHOC!$G$15)),MAX(Domein!BD$1:'Domein'!BD2052)+1,""),IF(ADHOC!$S$4=LEFT(Domein!$AS2053,LEN(ADHOC!$S$4)),MAX(Domein!BD$1:'Domein'!BD2052)+1,"")))</f>
        <v/>
      </c>
      <c r="BE2053" t="str">
        <f t="shared" si="32"/>
        <v/>
      </c>
    </row>
    <row r="2054" spans="45:57" x14ac:dyDescent="0.2">
      <c r="AS2054" s="4" t="s">
        <v>16834</v>
      </c>
      <c r="AT2054" s="4" t="s">
        <v>16835</v>
      </c>
      <c r="AU2054" s="4" t="s">
        <v>456</v>
      </c>
      <c r="AV2054" s="4" t="s">
        <v>705</v>
      </c>
      <c r="AW2054" s="4" t="s">
        <v>1167</v>
      </c>
      <c r="AX2054" s="4"/>
      <c r="AY2054" s="4"/>
      <c r="AZ2054" s="4"/>
      <c r="BA2054" s="4"/>
      <c r="BB2054" s="4"/>
      <c r="BC2054" s="4">
        <v>40</v>
      </c>
      <c r="BD2054" t="str">
        <f>IF(AND(ADHOC!$G$15="",ADHOC!$S$4=""),"",IF(ADHOC!$G$15&lt;&gt;"",IF(ADHOC!$G$15=LEFT(Domein!$AS2054,LEN(ADHOC!$G$15)),MAX(Domein!BD$1:'Domein'!BD2053)+1,""),IF(ADHOC!$S$4=LEFT(Domein!$AS2054,LEN(ADHOC!$S$4)),MAX(Domein!BD$1:'Domein'!BD2053)+1,"")))</f>
        <v/>
      </c>
      <c r="BE2054" t="str">
        <f t="shared" si="32"/>
        <v/>
      </c>
    </row>
    <row r="2055" spans="45:57" x14ac:dyDescent="0.2">
      <c r="AS2055" s="4" t="s">
        <v>16836</v>
      </c>
      <c r="AT2055" s="4" t="s">
        <v>16837</v>
      </c>
      <c r="AU2055" s="4" t="s">
        <v>456</v>
      </c>
      <c r="AV2055" s="4" t="s">
        <v>705</v>
      </c>
      <c r="AW2055" s="4" t="s">
        <v>1167</v>
      </c>
      <c r="AX2055" s="4"/>
      <c r="AY2055" s="4"/>
      <c r="AZ2055" s="4"/>
      <c r="BA2055" s="4"/>
      <c r="BB2055" s="4"/>
      <c r="BC2055" s="4">
        <v>40</v>
      </c>
      <c r="BD2055" t="str">
        <f>IF(AND(ADHOC!$G$15="",ADHOC!$S$4=""),"",IF(ADHOC!$G$15&lt;&gt;"",IF(ADHOC!$G$15=LEFT(Domein!$AS2055,LEN(ADHOC!$G$15)),MAX(Domein!BD$1:'Domein'!BD2054)+1,""),IF(ADHOC!$S$4=LEFT(Domein!$AS2055,LEN(ADHOC!$S$4)),MAX(Domein!BD$1:'Domein'!BD2054)+1,"")))</f>
        <v/>
      </c>
      <c r="BE2055" t="str">
        <f t="shared" si="32"/>
        <v/>
      </c>
    </row>
    <row r="2056" spans="45:57" x14ac:dyDescent="0.2">
      <c r="AS2056" s="4" t="s">
        <v>16838</v>
      </c>
      <c r="AT2056" s="4" t="s">
        <v>16839</v>
      </c>
      <c r="AU2056" s="4" t="s">
        <v>456</v>
      </c>
      <c r="AV2056" s="4" t="s">
        <v>705</v>
      </c>
      <c r="AW2056" s="4" t="s">
        <v>1167</v>
      </c>
      <c r="AX2056" s="4"/>
      <c r="AY2056" s="4"/>
      <c r="AZ2056" s="4"/>
      <c r="BA2056" s="4"/>
      <c r="BB2056" s="4"/>
      <c r="BC2056" s="4">
        <v>40</v>
      </c>
      <c r="BD2056" t="str">
        <f>IF(AND(ADHOC!$G$15="",ADHOC!$S$4=""),"",IF(ADHOC!$G$15&lt;&gt;"",IF(ADHOC!$G$15=LEFT(Domein!$AS2056,LEN(ADHOC!$G$15)),MAX(Domein!BD$1:'Domein'!BD2055)+1,""),IF(ADHOC!$S$4=LEFT(Domein!$AS2056,LEN(ADHOC!$S$4)),MAX(Domein!BD$1:'Domein'!BD2055)+1,"")))</f>
        <v/>
      </c>
      <c r="BE2056" t="str">
        <f t="shared" si="32"/>
        <v/>
      </c>
    </row>
    <row r="2057" spans="45:57" x14ac:dyDescent="0.2">
      <c r="AS2057" s="4" t="s">
        <v>16840</v>
      </c>
      <c r="AT2057" s="4" t="s">
        <v>16841</v>
      </c>
      <c r="AU2057" s="4" t="s">
        <v>456</v>
      </c>
      <c r="AV2057" s="4" t="s">
        <v>705</v>
      </c>
      <c r="AW2057" s="4" t="s">
        <v>724</v>
      </c>
      <c r="AX2057" s="4"/>
      <c r="AY2057" s="4"/>
      <c r="AZ2057" s="4"/>
      <c r="BA2057" s="4"/>
      <c r="BB2057" s="4"/>
      <c r="BC2057" s="4">
        <v>40</v>
      </c>
      <c r="BD2057" t="str">
        <f>IF(AND(ADHOC!$G$15="",ADHOC!$S$4=""),"",IF(ADHOC!$G$15&lt;&gt;"",IF(ADHOC!$G$15=LEFT(Domein!$AS2057,LEN(ADHOC!$G$15)),MAX(Domein!BD$1:'Domein'!BD2056)+1,""),IF(ADHOC!$S$4=LEFT(Domein!$AS2057,LEN(ADHOC!$S$4)),MAX(Domein!BD$1:'Domein'!BD2056)+1,"")))</f>
        <v/>
      </c>
      <c r="BE2057" t="str">
        <f t="shared" si="32"/>
        <v/>
      </c>
    </row>
    <row r="2058" spans="45:57" x14ac:dyDescent="0.2">
      <c r="AS2058" s="4" t="s">
        <v>16842</v>
      </c>
      <c r="AT2058" s="4" t="s">
        <v>16843</v>
      </c>
      <c r="AU2058" s="4" t="s">
        <v>456</v>
      </c>
      <c r="AV2058" s="4" t="s">
        <v>705</v>
      </c>
      <c r="AW2058" s="4" t="s">
        <v>724</v>
      </c>
      <c r="AX2058" s="4"/>
      <c r="AY2058" s="4"/>
      <c r="AZ2058" s="4"/>
      <c r="BA2058" s="4"/>
      <c r="BB2058" s="4"/>
      <c r="BC2058" s="4">
        <v>40</v>
      </c>
      <c r="BD2058" t="str">
        <f>IF(AND(ADHOC!$G$15="",ADHOC!$S$4=""),"",IF(ADHOC!$G$15&lt;&gt;"",IF(ADHOC!$G$15=LEFT(Domein!$AS2058,LEN(ADHOC!$G$15)),MAX(Domein!BD$1:'Domein'!BD2057)+1,""),IF(ADHOC!$S$4=LEFT(Domein!$AS2058,LEN(ADHOC!$S$4)),MAX(Domein!BD$1:'Domein'!BD2057)+1,"")))</f>
        <v/>
      </c>
      <c r="BE2058" t="str">
        <f t="shared" si="32"/>
        <v/>
      </c>
    </row>
    <row r="2059" spans="45:57" x14ac:dyDescent="0.2">
      <c r="AS2059" s="4" t="s">
        <v>15003</v>
      </c>
      <c r="AT2059" s="4" t="s">
        <v>15004</v>
      </c>
      <c r="AU2059" s="4" t="s">
        <v>456</v>
      </c>
      <c r="AV2059" s="4" t="s">
        <v>705</v>
      </c>
      <c r="AW2059" s="4" t="s">
        <v>701</v>
      </c>
      <c r="AX2059" s="4"/>
      <c r="AY2059" s="4"/>
      <c r="AZ2059" s="4"/>
      <c r="BA2059" s="4"/>
      <c r="BB2059" s="4"/>
      <c r="BC2059" s="4">
        <v>40</v>
      </c>
      <c r="BD2059" t="str">
        <f>IF(AND(ADHOC!$G$15="",ADHOC!$S$4=""),"",IF(ADHOC!$G$15&lt;&gt;"",IF(ADHOC!$G$15=LEFT(Domein!$AS2059,LEN(ADHOC!$G$15)),MAX(Domein!BD$1:'Domein'!BD2058)+1,""),IF(ADHOC!$S$4=LEFT(Domein!$AS2059,LEN(ADHOC!$S$4)),MAX(Domein!BD$1:'Domein'!BD2058)+1,"")))</f>
        <v/>
      </c>
      <c r="BE2059" t="str">
        <f t="shared" si="32"/>
        <v/>
      </c>
    </row>
    <row r="2060" spans="45:57" x14ac:dyDescent="0.2">
      <c r="AS2060" s="4" t="s">
        <v>15005</v>
      </c>
      <c r="AT2060" s="4" t="s">
        <v>15006</v>
      </c>
      <c r="AU2060" s="4" t="s">
        <v>456</v>
      </c>
      <c r="AV2060" s="4" t="s">
        <v>705</v>
      </c>
      <c r="AW2060" s="4" t="s">
        <v>701</v>
      </c>
      <c r="AX2060" s="4"/>
      <c r="AY2060" s="4"/>
      <c r="AZ2060" s="4"/>
      <c r="BA2060" s="4"/>
      <c r="BB2060" s="4"/>
      <c r="BC2060" s="4">
        <v>40</v>
      </c>
      <c r="BD2060" t="str">
        <f>IF(AND(ADHOC!$G$15="",ADHOC!$S$4=""),"",IF(ADHOC!$G$15&lt;&gt;"",IF(ADHOC!$G$15=LEFT(Domein!$AS2060,LEN(ADHOC!$G$15)),MAX(Domein!BD$1:'Domein'!BD2059)+1,""),IF(ADHOC!$S$4=LEFT(Domein!$AS2060,LEN(ADHOC!$S$4)),MAX(Domein!BD$1:'Domein'!BD2059)+1,"")))</f>
        <v/>
      </c>
      <c r="BE2060" t="str">
        <f t="shared" si="32"/>
        <v/>
      </c>
    </row>
    <row r="2061" spans="45:57" x14ac:dyDescent="0.2">
      <c r="AS2061" s="4" t="s">
        <v>15007</v>
      </c>
      <c r="AT2061" s="4" t="s">
        <v>15008</v>
      </c>
      <c r="AU2061" s="4" t="s">
        <v>456</v>
      </c>
      <c r="AV2061" s="4" t="s">
        <v>705</v>
      </c>
      <c r="AW2061" s="4" t="s">
        <v>701</v>
      </c>
      <c r="AX2061" s="4"/>
      <c r="AY2061" s="4"/>
      <c r="AZ2061" s="4"/>
      <c r="BA2061" s="4"/>
      <c r="BB2061" s="4"/>
      <c r="BC2061" s="4">
        <v>40</v>
      </c>
      <c r="BD2061" t="str">
        <f>IF(AND(ADHOC!$G$15="",ADHOC!$S$4=""),"",IF(ADHOC!$G$15&lt;&gt;"",IF(ADHOC!$G$15=LEFT(Domein!$AS2061,LEN(ADHOC!$G$15)),MAX(Domein!BD$1:'Domein'!BD2060)+1,""),IF(ADHOC!$S$4=LEFT(Domein!$AS2061,LEN(ADHOC!$S$4)),MAX(Domein!BD$1:'Domein'!BD2060)+1,"")))</f>
        <v/>
      </c>
      <c r="BE2061" t="str">
        <f t="shared" si="32"/>
        <v/>
      </c>
    </row>
    <row r="2062" spans="45:57" x14ac:dyDescent="0.2">
      <c r="AS2062" s="4" t="s">
        <v>15009</v>
      </c>
      <c r="AT2062" s="4" t="s">
        <v>15010</v>
      </c>
      <c r="AU2062" s="4" t="s">
        <v>456</v>
      </c>
      <c r="AV2062" s="4" t="s">
        <v>705</v>
      </c>
      <c r="AW2062" s="4" t="s">
        <v>701</v>
      </c>
      <c r="AX2062" s="4"/>
      <c r="AY2062" s="4"/>
      <c r="AZ2062" s="4"/>
      <c r="BA2062" s="4"/>
      <c r="BB2062" s="4"/>
      <c r="BC2062" s="4">
        <v>40</v>
      </c>
      <c r="BD2062" t="str">
        <f>IF(AND(ADHOC!$G$15="",ADHOC!$S$4=""),"",IF(ADHOC!$G$15&lt;&gt;"",IF(ADHOC!$G$15=LEFT(Domein!$AS2062,LEN(ADHOC!$G$15)),MAX(Domein!BD$1:'Domein'!BD2061)+1,""),IF(ADHOC!$S$4=LEFT(Domein!$AS2062,LEN(ADHOC!$S$4)),MAX(Domein!BD$1:'Domein'!BD2061)+1,"")))</f>
        <v/>
      </c>
      <c r="BE2062" t="str">
        <f t="shared" si="32"/>
        <v/>
      </c>
    </row>
    <row r="2063" spans="45:57" x14ac:dyDescent="0.2">
      <c r="AS2063" s="4" t="s">
        <v>15011</v>
      </c>
      <c r="AT2063" s="4" t="s">
        <v>15012</v>
      </c>
      <c r="AU2063" s="4" t="s">
        <v>456</v>
      </c>
      <c r="AV2063" s="4" t="s">
        <v>705</v>
      </c>
      <c r="AW2063" s="4" t="s">
        <v>701</v>
      </c>
      <c r="AX2063" s="4"/>
      <c r="AY2063" s="4"/>
      <c r="AZ2063" s="4"/>
      <c r="BA2063" s="4"/>
      <c r="BB2063" s="4"/>
      <c r="BC2063" s="4">
        <v>40</v>
      </c>
      <c r="BD2063" t="str">
        <f>IF(AND(ADHOC!$G$15="",ADHOC!$S$4=""),"",IF(ADHOC!$G$15&lt;&gt;"",IF(ADHOC!$G$15=LEFT(Domein!$AS2063,LEN(ADHOC!$G$15)),MAX(Domein!BD$1:'Domein'!BD2062)+1,""),IF(ADHOC!$S$4=LEFT(Domein!$AS2063,LEN(ADHOC!$S$4)),MAX(Domein!BD$1:'Domein'!BD2062)+1,"")))</f>
        <v/>
      </c>
      <c r="BE2063" t="str">
        <f t="shared" si="32"/>
        <v/>
      </c>
    </row>
    <row r="2064" spans="45:57" x14ac:dyDescent="0.2">
      <c r="AS2064" s="4" t="s">
        <v>15318</v>
      </c>
      <c r="AT2064" s="4" t="s">
        <v>15319</v>
      </c>
      <c r="AU2064" s="4" t="s">
        <v>456</v>
      </c>
      <c r="AV2064" s="4" t="s">
        <v>705</v>
      </c>
      <c r="AW2064" s="4" t="s">
        <v>724</v>
      </c>
      <c r="AX2064" s="4"/>
      <c r="AY2064" s="4"/>
      <c r="AZ2064" s="4"/>
      <c r="BA2064" s="4"/>
      <c r="BB2064" s="4"/>
      <c r="BC2064" s="4">
        <v>40</v>
      </c>
      <c r="BD2064" t="str">
        <f>IF(AND(ADHOC!$G$15="",ADHOC!$S$4=""),"",IF(ADHOC!$G$15&lt;&gt;"",IF(ADHOC!$G$15=LEFT(Domein!$AS2064,LEN(ADHOC!$G$15)),MAX(Domein!BD$1:'Domein'!BD2063)+1,""),IF(ADHOC!$S$4=LEFT(Domein!$AS2064,LEN(ADHOC!$S$4)),MAX(Domein!BD$1:'Domein'!BD2063)+1,"")))</f>
        <v/>
      </c>
      <c r="BE2064" t="str">
        <f t="shared" si="32"/>
        <v/>
      </c>
    </row>
    <row r="2065" spans="45:57" x14ac:dyDescent="0.2">
      <c r="AS2065" s="4" t="s">
        <v>15320</v>
      </c>
      <c r="AT2065" s="4" t="s">
        <v>15321</v>
      </c>
      <c r="AU2065" s="4" t="s">
        <v>456</v>
      </c>
      <c r="AV2065" s="4" t="s">
        <v>705</v>
      </c>
      <c r="AW2065" s="4" t="s">
        <v>724</v>
      </c>
      <c r="AX2065" s="4"/>
      <c r="AY2065" s="4"/>
      <c r="AZ2065" s="4"/>
      <c r="BA2065" s="4"/>
      <c r="BB2065" s="4"/>
      <c r="BC2065" s="4">
        <v>40</v>
      </c>
      <c r="BD2065" t="str">
        <f>IF(AND(ADHOC!$G$15="",ADHOC!$S$4=""),"",IF(ADHOC!$G$15&lt;&gt;"",IF(ADHOC!$G$15=LEFT(Domein!$AS2065,LEN(ADHOC!$G$15)),MAX(Domein!BD$1:'Domein'!BD2064)+1,""),IF(ADHOC!$S$4=LEFT(Domein!$AS2065,LEN(ADHOC!$S$4)),MAX(Domein!BD$1:'Domein'!BD2064)+1,"")))</f>
        <v/>
      </c>
      <c r="BE2065" t="str">
        <f t="shared" si="32"/>
        <v/>
      </c>
    </row>
    <row r="2066" spans="45:57" x14ac:dyDescent="0.2">
      <c r="AS2066" s="4" t="s">
        <v>15322</v>
      </c>
      <c r="AT2066" s="4" t="s">
        <v>15323</v>
      </c>
      <c r="AU2066" s="4" t="s">
        <v>456</v>
      </c>
      <c r="AV2066" s="4" t="s">
        <v>705</v>
      </c>
      <c r="AW2066" s="4" t="s">
        <v>724</v>
      </c>
      <c r="AX2066" s="4"/>
      <c r="AY2066" s="4"/>
      <c r="AZ2066" s="4"/>
      <c r="BA2066" s="4"/>
      <c r="BB2066" s="4"/>
      <c r="BC2066" s="4">
        <v>40</v>
      </c>
      <c r="BD2066" t="str">
        <f>IF(AND(ADHOC!$G$15="",ADHOC!$S$4=""),"",IF(ADHOC!$G$15&lt;&gt;"",IF(ADHOC!$G$15=LEFT(Domein!$AS2066,LEN(ADHOC!$G$15)),MAX(Domein!BD$1:'Domein'!BD2065)+1,""),IF(ADHOC!$S$4=LEFT(Domein!$AS2066,LEN(ADHOC!$S$4)),MAX(Domein!BD$1:'Domein'!BD2065)+1,"")))</f>
        <v/>
      </c>
      <c r="BE2066" t="str">
        <f t="shared" si="32"/>
        <v/>
      </c>
    </row>
    <row r="2067" spans="45:57" x14ac:dyDescent="0.2">
      <c r="AS2067" s="4" t="s">
        <v>15324</v>
      </c>
      <c r="AT2067" s="4" t="s">
        <v>15325</v>
      </c>
      <c r="AU2067" s="4" t="s">
        <v>456</v>
      </c>
      <c r="AV2067" s="4" t="s">
        <v>705</v>
      </c>
      <c r="AW2067" s="4" t="s">
        <v>724</v>
      </c>
      <c r="AX2067" s="4"/>
      <c r="AY2067" s="4"/>
      <c r="AZ2067" s="4"/>
      <c r="BA2067" s="4"/>
      <c r="BB2067" s="4"/>
      <c r="BC2067" s="4">
        <v>40</v>
      </c>
      <c r="BD2067" t="str">
        <f>IF(AND(ADHOC!$G$15="",ADHOC!$S$4=""),"",IF(ADHOC!$G$15&lt;&gt;"",IF(ADHOC!$G$15=LEFT(Domein!$AS2067,LEN(ADHOC!$G$15)),MAX(Domein!BD$1:'Domein'!BD2066)+1,""),IF(ADHOC!$S$4=LEFT(Domein!$AS2067,LEN(ADHOC!$S$4)),MAX(Domein!BD$1:'Domein'!BD2066)+1,"")))</f>
        <v/>
      </c>
      <c r="BE2067" t="str">
        <f t="shared" si="32"/>
        <v/>
      </c>
    </row>
    <row r="2068" spans="45:57" x14ac:dyDescent="0.2">
      <c r="AS2068" s="4" t="s">
        <v>34043</v>
      </c>
      <c r="AT2068" s="4" t="s">
        <v>34044</v>
      </c>
      <c r="AU2068" s="4" t="s">
        <v>456</v>
      </c>
      <c r="AV2068" s="4" t="s">
        <v>705</v>
      </c>
      <c r="AW2068" s="4" t="s">
        <v>724</v>
      </c>
      <c r="AX2068" s="4"/>
      <c r="AY2068" s="4"/>
      <c r="AZ2068" s="4"/>
      <c r="BA2068" s="4"/>
      <c r="BB2068" s="4"/>
      <c r="BC2068" s="4">
        <v>40</v>
      </c>
      <c r="BD2068" t="str">
        <f>IF(AND(ADHOC!$G$15="",ADHOC!$S$4=""),"",IF(ADHOC!$G$15&lt;&gt;"",IF(ADHOC!$G$15=LEFT(Domein!$AS2068,LEN(ADHOC!$G$15)),MAX(Domein!BD$1:'Domein'!BD2067)+1,""),IF(ADHOC!$S$4=LEFT(Domein!$AS2068,LEN(ADHOC!$S$4)),MAX(Domein!BD$1:'Domein'!BD2067)+1,"")))</f>
        <v/>
      </c>
      <c r="BE2068" t="str">
        <f t="shared" si="32"/>
        <v/>
      </c>
    </row>
    <row r="2069" spans="45:57" x14ac:dyDescent="0.2">
      <c r="AS2069" s="4" t="s">
        <v>34045</v>
      </c>
      <c r="AT2069" s="4" t="s">
        <v>34046</v>
      </c>
      <c r="AU2069" s="4" t="s">
        <v>456</v>
      </c>
      <c r="AV2069" s="4" t="s">
        <v>705</v>
      </c>
      <c r="AW2069" s="4" t="s">
        <v>724</v>
      </c>
      <c r="AX2069" s="4"/>
      <c r="AY2069" s="4"/>
      <c r="AZ2069" s="4"/>
      <c r="BA2069" s="4"/>
      <c r="BB2069" s="4"/>
      <c r="BC2069" s="4">
        <v>40</v>
      </c>
      <c r="BD2069" t="str">
        <f>IF(AND(ADHOC!$G$15="",ADHOC!$S$4=""),"",IF(ADHOC!$G$15&lt;&gt;"",IF(ADHOC!$G$15=LEFT(Domein!$AS2069,LEN(ADHOC!$G$15)),MAX(Domein!BD$1:'Domein'!BD2068)+1,""),IF(ADHOC!$S$4=LEFT(Domein!$AS2069,LEN(ADHOC!$S$4)),MAX(Domein!BD$1:'Domein'!BD2068)+1,"")))</f>
        <v/>
      </c>
      <c r="BE2069" t="str">
        <f t="shared" si="32"/>
        <v/>
      </c>
    </row>
    <row r="2070" spans="45:57" x14ac:dyDescent="0.2">
      <c r="AS2070" s="4" t="s">
        <v>34047</v>
      </c>
      <c r="AT2070" s="4" t="s">
        <v>34048</v>
      </c>
      <c r="AU2070" s="4" t="s">
        <v>456</v>
      </c>
      <c r="AV2070" s="4" t="s">
        <v>705</v>
      </c>
      <c r="AW2070" s="4" t="s">
        <v>724</v>
      </c>
      <c r="AX2070" s="4"/>
      <c r="AY2070" s="4"/>
      <c r="AZ2070" s="4"/>
      <c r="BA2070" s="4"/>
      <c r="BB2070" s="4"/>
      <c r="BC2070" s="4">
        <v>40</v>
      </c>
      <c r="BD2070" t="str">
        <f>IF(AND(ADHOC!$G$15="",ADHOC!$S$4=""),"",IF(ADHOC!$G$15&lt;&gt;"",IF(ADHOC!$G$15=LEFT(Domein!$AS2070,LEN(ADHOC!$G$15)),MAX(Domein!BD$1:'Domein'!BD2069)+1,""),IF(ADHOC!$S$4=LEFT(Domein!$AS2070,LEN(ADHOC!$S$4)),MAX(Domein!BD$1:'Domein'!BD2069)+1,"")))</f>
        <v/>
      </c>
      <c r="BE2070" t="str">
        <f t="shared" si="32"/>
        <v/>
      </c>
    </row>
    <row r="2071" spans="45:57" x14ac:dyDescent="0.2">
      <c r="AS2071" s="4" t="s">
        <v>34049</v>
      </c>
      <c r="AT2071" s="4" t="s">
        <v>34050</v>
      </c>
      <c r="AU2071" s="4" t="s">
        <v>456</v>
      </c>
      <c r="AV2071" s="4" t="s">
        <v>705</v>
      </c>
      <c r="AW2071" s="4" t="s">
        <v>724</v>
      </c>
      <c r="AX2071" s="4"/>
      <c r="AY2071" s="4"/>
      <c r="AZ2071" s="4"/>
      <c r="BA2071" s="4"/>
      <c r="BB2071" s="4"/>
      <c r="BC2071" s="4">
        <v>40</v>
      </c>
      <c r="BD2071" t="str">
        <f>IF(AND(ADHOC!$G$15="",ADHOC!$S$4=""),"",IF(ADHOC!$G$15&lt;&gt;"",IF(ADHOC!$G$15=LEFT(Domein!$AS2071,LEN(ADHOC!$G$15)),MAX(Domein!BD$1:'Domein'!BD2070)+1,""),IF(ADHOC!$S$4=LEFT(Domein!$AS2071,LEN(ADHOC!$S$4)),MAX(Domein!BD$1:'Domein'!BD2070)+1,"")))</f>
        <v/>
      </c>
      <c r="BE2071" t="str">
        <f t="shared" si="32"/>
        <v/>
      </c>
    </row>
    <row r="2072" spans="45:57" x14ac:dyDescent="0.2">
      <c r="AS2072" s="4" t="s">
        <v>34051</v>
      </c>
      <c r="AT2072" s="4" t="s">
        <v>34052</v>
      </c>
      <c r="AU2072" s="4" t="s">
        <v>456</v>
      </c>
      <c r="AV2072" s="4" t="s">
        <v>705</v>
      </c>
      <c r="AW2072" s="4" t="s">
        <v>724</v>
      </c>
      <c r="AX2072" s="4"/>
      <c r="AY2072" s="4"/>
      <c r="AZ2072" s="4"/>
      <c r="BA2072" s="4"/>
      <c r="BB2072" s="4"/>
      <c r="BC2072" s="4">
        <v>40</v>
      </c>
      <c r="BD2072" t="str">
        <f>IF(AND(ADHOC!$G$15="",ADHOC!$S$4=""),"",IF(ADHOC!$G$15&lt;&gt;"",IF(ADHOC!$G$15=LEFT(Domein!$AS2072,LEN(ADHOC!$G$15)),MAX(Domein!BD$1:'Domein'!BD2071)+1,""),IF(ADHOC!$S$4=LEFT(Domein!$AS2072,LEN(ADHOC!$S$4)),MAX(Domein!BD$1:'Domein'!BD2071)+1,"")))</f>
        <v/>
      </c>
      <c r="BE2072" t="str">
        <f t="shared" si="32"/>
        <v/>
      </c>
    </row>
    <row r="2073" spans="45:57" x14ac:dyDescent="0.2">
      <c r="AS2073" s="4" t="s">
        <v>34053</v>
      </c>
      <c r="AT2073" s="4" t="s">
        <v>34054</v>
      </c>
      <c r="AU2073" s="4" t="s">
        <v>456</v>
      </c>
      <c r="AV2073" s="4" t="s">
        <v>705</v>
      </c>
      <c r="AW2073" s="4" t="s">
        <v>724</v>
      </c>
      <c r="AX2073" s="4"/>
      <c r="AY2073" s="4"/>
      <c r="AZ2073" s="4"/>
      <c r="BA2073" s="4"/>
      <c r="BB2073" s="4"/>
      <c r="BC2073" s="4">
        <v>40</v>
      </c>
      <c r="BD2073" t="str">
        <f>IF(AND(ADHOC!$G$15="",ADHOC!$S$4=""),"",IF(ADHOC!$G$15&lt;&gt;"",IF(ADHOC!$G$15=LEFT(Domein!$AS2073,LEN(ADHOC!$G$15)),MAX(Domein!BD$1:'Domein'!BD2072)+1,""),IF(ADHOC!$S$4=LEFT(Domein!$AS2073,LEN(ADHOC!$S$4)),MAX(Domein!BD$1:'Domein'!BD2072)+1,"")))</f>
        <v/>
      </c>
      <c r="BE2073" t="str">
        <f t="shared" si="32"/>
        <v/>
      </c>
    </row>
    <row r="2074" spans="45:57" x14ac:dyDescent="0.2">
      <c r="AS2074" s="4" t="s">
        <v>36750</v>
      </c>
      <c r="AT2074" s="4" t="s">
        <v>36751</v>
      </c>
      <c r="AU2074" s="4" t="s">
        <v>456</v>
      </c>
      <c r="AV2074" s="4" t="s">
        <v>705</v>
      </c>
      <c r="AW2074" s="4" t="s">
        <v>724</v>
      </c>
      <c r="AX2074" s="4"/>
      <c r="AY2074" s="4"/>
      <c r="AZ2074" s="4"/>
      <c r="BA2074" s="4"/>
      <c r="BB2074" s="4"/>
      <c r="BC2074" s="4">
        <v>40</v>
      </c>
      <c r="BD2074" t="str">
        <f>IF(AND(ADHOC!$G$15="",ADHOC!$S$4=""),"",IF(ADHOC!$G$15&lt;&gt;"",IF(ADHOC!$G$15=LEFT(Domein!$AS2074,LEN(ADHOC!$G$15)),MAX(Domein!BD$1:'Domein'!BD2073)+1,""),IF(ADHOC!$S$4=LEFT(Domein!$AS2074,LEN(ADHOC!$S$4)),MAX(Domein!BD$1:'Domein'!BD2073)+1,"")))</f>
        <v/>
      </c>
      <c r="BE2074" t="str">
        <f t="shared" si="32"/>
        <v/>
      </c>
    </row>
    <row r="2075" spans="45:57" x14ac:dyDescent="0.2">
      <c r="AS2075" s="4" t="s">
        <v>36752</v>
      </c>
      <c r="AT2075" s="4" t="s">
        <v>36753</v>
      </c>
      <c r="AU2075" s="4" t="s">
        <v>456</v>
      </c>
      <c r="AV2075" s="4" t="s">
        <v>705</v>
      </c>
      <c r="AW2075" s="4" t="s">
        <v>724</v>
      </c>
      <c r="AX2075" s="4"/>
      <c r="AY2075" s="4"/>
      <c r="AZ2075" s="4"/>
      <c r="BA2075" s="4"/>
      <c r="BB2075" s="4"/>
      <c r="BC2075" s="4">
        <v>40</v>
      </c>
      <c r="BD2075" t="str">
        <f>IF(AND(ADHOC!$G$15="",ADHOC!$S$4=""),"",IF(ADHOC!$G$15&lt;&gt;"",IF(ADHOC!$G$15=LEFT(Domein!$AS2075,LEN(ADHOC!$G$15)),MAX(Domein!BD$1:'Domein'!BD2074)+1,""),IF(ADHOC!$S$4=LEFT(Domein!$AS2075,LEN(ADHOC!$S$4)),MAX(Domein!BD$1:'Domein'!BD2074)+1,"")))</f>
        <v/>
      </c>
      <c r="BE2075" t="str">
        <f t="shared" si="32"/>
        <v/>
      </c>
    </row>
    <row r="2076" spans="45:57" x14ac:dyDescent="0.2">
      <c r="AS2076" s="4" t="s">
        <v>36754</v>
      </c>
      <c r="AT2076" s="4" t="s">
        <v>36755</v>
      </c>
      <c r="AU2076" s="4" t="s">
        <v>456</v>
      </c>
      <c r="AV2076" s="4" t="s">
        <v>705</v>
      </c>
      <c r="AW2076" s="4" t="s">
        <v>724</v>
      </c>
      <c r="AX2076" s="4"/>
      <c r="AY2076" s="4"/>
      <c r="AZ2076" s="4"/>
      <c r="BA2076" s="4"/>
      <c r="BB2076" s="4"/>
      <c r="BC2076" s="4">
        <v>40</v>
      </c>
      <c r="BD2076" t="str">
        <f>IF(AND(ADHOC!$G$15="",ADHOC!$S$4=""),"",IF(ADHOC!$G$15&lt;&gt;"",IF(ADHOC!$G$15=LEFT(Domein!$AS2076,LEN(ADHOC!$G$15)),MAX(Domein!BD$1:'Domein'!BD2075)+1,""),IF(ADHOC!$S$4=LEFT(Domein!$AS2076,LEN(ADHOC!$S$4)),MAX(Domein!BD$1:'Domein'!BD2075)+1,"")))</f>
        <v/>
      </c>
      <c r="BE2076" t="str">
        <f t="shared" si="32"/>
        <v/>
      </c>
    </row>
    <row r="2077" spans="45:57" x14ac:dyDescent="0.2">
      <c r="AS2077" s="4" t="s">
        <v>36756</v>
      </c>
      <c r="AT2077" s="4" t="s">
        <v>36757</v>
      </c>
      <c r="AU2077" s="4" t="s">
        <v>456</v>
      </c>
      <c r="AV2077" s="4" t="s">
        <v>705</v>
      </c>
      <c r="AW2077" s="4" t="s">
        <v>724</v>
      </c>
      <c r="AX2077" s="4"/>
      <c r="AY2077" s="4"/>
      <c r="AZ2077" s="4"/>
      <c r="BA2077" s="4"/>
      <c r="BB2077" s="4"/>
      <c r="BC2077" s="4">
        <v>40</v>
      </c>
      <c r="BD2077" t="str">
        <f>IF(AND(ADHOC!$G$15="",ADHOC!$S$4=""),"",IF(ADHOC!$G$15&lt;&gt;"",IF(ADHOC!$G$15=LEFT(Domein!$AS2077,LEN(ADHOC!$G$15)),MAX(Domein!BD$1:'Domein'!BD2076)+1,""),IF(ADHOC!$S$4=LEFT(Domein!$AS2077,LEN(ADHOC!$S$4)),MAX(Domein!BD$1:'Domein'!BD2076)+1,"")))</f>
        <v/>
      </c>
      <c r="BE2077" t="str">
        <f t="shared" si="32"/>
        <v/>
      </c>
    </row>
    <row r="2078" spans="45:57" x14ac:dyDescent="0.2">
      <c r="AS2078" s="4" t="s">
        <v>36758</v>
      </c>
      <c r="AT2078" s="4" t="s">
        <v>36759</v>
      </c>
      <c r="AU2078" s="4" t="s">
        <v>456</v>
      </c>
      <c r="AV2078" s="4" t="s">
        <v>705</v>
      </c>
      <c r="AW2078" s="4" t="s">
        <v>724</v>
      </c>
      <c r="AX2078" s="4"/>
      <c r="AY2078" s="4"/>
      <c r="AZ2078" s="4"/>
      <c r="BA2078" s="4"/>
      <c r="BB2078" s="4"/>
      <c r="BC2078" s="4">
        <v>40</v>
      </c>
      <c r="BD2078" t="str">
        <f>IF(AND(ADHOC!$G$15="",ADHOC!$S$4=""),"",IF(ADHOC!$G$15&lt;&gt;"",IF(ADHOC!$G$15=LEFT(Domein!$AS2078,LEN(ADHOC!$G$15)),MAX(Domein!BD$1:'Domein'!BD2077)+1,""),IF(ADHOC!$S$4=LEFT(Domein!$AS2078,LEN(ADHOC!$S$4)),MAX(Domein!BD$1:'Domein'!BD2077)+1,"")))</f>
        <v/>
      </c>
      <c r="BE2078" t="str">
        <f t="shared" si="32"/>
        <v/>
      </c>
    </row>
    <row r="2079" spans="45:57" x14ac:dyDescent="0.2">
      <c r="AS2079" s="4" t="s">
        <v>36760</v>
      </c>
      <c r="AT2079" s="4" t="s">
        <v>36761</v>
      </c>
      <c r="AU2079" s="4" t="s">
        <v>456</v>
      </c>
      <c r="AV2079" s="4" t="s">
        <v>705</v>
      </c>
      <c r="AW2079" s="4" t="s">
        <v>724</v>
      </c>
      <c r="AX2079" s="4"/>
      <c r="AY2079" s="4"/>
      <c r="AZ2079" s="4"/>
      <c r="BA2079" s="4"/>
      <c r="BB2079" s="4"/>
      <c r="BC2079" s="4">
        <v>40</v>
      </c>
      <c r="BD2079" t="str">
        <f>IF(AND(ADHOC!$G$15="",ADHOC!$S$4=""),"",IF(ADHOC!$G$15&lt;&gt;"",IF(ADHOC!$G$15=LEFT(Domein!$AS2079,LEN(ADHOC!$G$15)),MAX(Domein!BD$1:'Domein'!BD2078)+1,""),IF(ADHOC!$S$4=LEFT(Domein!$AS2079,LEN(ADHOC!$S$4)),MAX(Domein!BD$1:'Domein'!BD2078)+1,"")))</f>
        <v/>
      </c>
      <c r="BE2079" t="str">
        <f t="shared" si="32"/>
        <v/>
      </c>
    </row>
    <row r="2080" spans="45:57" x14ac:dyDescent="0.2">
      <c r="AS2080" s="4" t="s">
        <v>36293</v>
      </c>
      <c r="AT2080" s="4" t="s">
        <v>36294</v>
      </c>
      <c r="AU2080" s="4" t="s">
        <v>456</v>
      </c>
      <c r="AV2080" s="4" t="s">
        <v>705</v>
      </c>
      <c r="AW2080" s="4" t="s">
        <v>701</v>
      </c>
      <c r="AX2080" s="4"/>
      <c r="AY2080" s="4"/>
      <c r="AZ2080" s="4"/>
      <c r="BA2080" s="4"/>
      <c r="BB2080" s="4"/>
      <c r="BC2080" s="4">
        <v>40</v>
      </c>
      <c r="BD2080" t="str">
        <f>IF(AND(ADHOC!$G$15="",ADHOC!$S$4=""),"",IF(ADHOC!$G$15&lt;&gt;"",IF(ADHOC!$G$15=LEFT(Domein!$AS2080,LEN(ADHOC!$G$15)),MAX(Domein!BD$1:'Domein'!BD2079)+1,""),IF(ADHOC!$S$4=LEFT(Domein!$AS2080,LEN(ADHOC!$S$4)),MAX(Domein!BD$1:'Domein'!BD2079)+1,"")))</f>
        <v/>
      </c>
      <c r="BE2080" t="str">
        <f t="shared" si="32"/>
        <v/>
      </c>
    </row>
    <row r="2081" spans="45:57" x14ac:dyDescent="0.2">
      <c r="AS2081" s="4" t="s">
        <v>36295</v>
      </c>
      <c r="AT2081" s="4" t="s">
        <v>36296</v>
      </c>
      <c r="AU2081" s="4" t="s">
        <v>456</v>
      </c>
      <c r="AV2081" s="4" t="s">
        <v>705</v>
      </c>
      <c r="AW2081" s="4" t="s">
        <v>701</v>
      </c>
      <c r="AX2081" s="4"/>
      <c r="AY2081" s="4"/>
      <c r="AZ2081" s="4"/>
      <c r="BA2081" s="4"/>
      <c r="BB2081" s="4"/>
      <c r="BC2081" s="4">
        <v>40</v>
      </c>
      <c r="BD2081" t="str">
        <f>IF(AND(ADHOC!$G$15="",ADHOC!$S$4=""),"",IF(ADHOC!$G$15&lt;&gt;"",IF(ADHOC!$G$15=LEFT(Domein!$AS2081,LEN(ADHOC!$G$15)),MAX(Domein!BD$1:'Domein'!BD2080)+1,""),IF(ADHOC!$S$4=LEFT(Domein!$AS2081,LEN(ADHOC!$S$4)),MAX(Domein!BD$1:'Domein'!BD2080)+1,"")))</f>
        <v/>
      </c>
      <c r="BE2081" t="str">
        <f t="shared" si="32"/>
        <v/>
      </c>
    </row>
    <row r="2082" spans="45:57" x14ac:dyDescent="0.2">
      <c r="AS2082" s="4" t="s">
        <v>36297</v>
      </c>
      <c r="AT2082" s="4" t="s">
        <v>36298</v>
      </c>
      <c r="AU2082" s="4" t="s">
        <v>456</v>
      </c>
      <c r="AV2082" s="4" t="s">
        <v>705</v>
      </c>
      <c r="AW2082" s="4" t="s">
        <v>701</v>
      </c>
      <c r="AX2082" s="4"/>
      <c r="AY2082" s="4"/>
      <c r="AZ2082" s="4"/>
      <c r="BA2082" s="4"/>
      <c r="BB2082" s="4"/>
      <c r="BC2082" s="4">
        <v>40</v>
      </c>
      <c r="BD2082" t="str">
        <f>IF(AND(ADHOC!$G$15="",ADHOC!$S$4=""),"",IF(ADHOC!$G$15&lt;&gt;"",IF(ADHOC!$G$15=LEFT(Domein!$AS2082,LEN(ADHOC!$G$15)),MAX(Domein!BD$1:'Domein'!BD2081)+1,""),IF(ADHOC!$S$4=LEFT(Domein!$AS2082,LEN(ADHOC!$S$4)),MAX(Domein!BD$1:'Domein'!BD2081)+1,"")))</f>
        <v/>
      </c>
      <c r="BE2082" t="str">
        <f t="shared" si="32"/>
        <v/>
      </c>
    </row>
    <row r="2083" spans="45:57" x14ac:dyDescent="0.2">
      <c r="AS2083" s="4" t="s">
        <v>36299</v>
      </c>
      <c r="AT2083" s="4" t="s">
        <v>36300</v>
      </c>
      <c r="AU2083" s="4" t="s">
        <v>456</v>
      </c>
      <c r="AV2083" s="4" t="s">
        <v>705</v>
      </c>
      <c r="AW2083" s="4" t="s">
        <v>701</v>
      </c>
      <c r="AX2083" s="4"/>
      <c r="AY2083" s="4"/>
      <c r="AZ2083" s="4"/>
      <c r="BA2083" s="4"/>
      <c r="BB2083" s="4"/>
      <c r="BC2083" s="4">
        <v>40</v>
      </c>
      <c r="BD2083" t="str">
        <f>IF(AND(ADHOC!$G$15="",ADHOC!$S$4=""),"",IF(ADHOC!$G$15&lt;&gt;"",IF(ADHOC!$G$15=LEFT(Domein!$AS2083,LEN(ADHOC!$G$15)),MAX(Domein!BD$1:'Domein'!BD2082)+1,""),IF(ADHOC!$S$4=LEFT(Domein!$AS2083,LEN(ADHOC!$S$4)),MAX(Domein!BD$1:'Domein'!BD2082)+1,"")))</f>
        <v/>
      </c>
      <c r="BE2083" t="str">
        <f t="shared" si="32"/>
        <v/>
      </c>
    </row>
    <row r="2084" spans="45:57" x14ac:dyDescent="0.2">
      <c r="AS2084" s="4" t="s">
        <v>36301</v>
      </c>
      <c r="AT2084" s="4" t="s">
        <v>36302</v>
      </c>
      <c r="AU2084" s="4" t="s">
        <v>456</v>
      </c>
      <c r="AV2084" s="4" t="s">
        <v>705</v>
      </c>
      <c r="AW2084" s="4" t="s">
        <v>701</v>
      </c>
      <c r="AX2084" s="4"/>
      <c r="AY2084" s="4"/>
      <c r="AZ2084" s="4"/>
      <c r="BA2084" s="4"/>
      <c r="BB2084" s="4"/>
      <c r="BC2084" s="4">
        <v>40</v>
      </c>
      <c r="BD2084" t="str">
        <f>IF(AND(ADHOC!$G$15="",ADHOC!$S$4=""),"",IF(ADHOC!$G$15&lt;&gt;"",IF(ADHOC!$G$15=LEFT(Domein!$AS2084,LEN(ADHOC!$G$15)),MAX(Domein!BD$1:'Domein'!BD2083)+1,""),IF(ADHOC!$S$4=LEFT(Domein!$AS2084,LEN(ADHOC!$S$4)),MAX(Domein!BD$1:'Domein'!BD2083)+1,"")))</f>
        <v/>
      </c>
      <c r="BE2084" t="str">
        <f t="shared" si="32"/>
        <v/>
      </c>
    </row>
    <row r="2085" spans="45:57" x14ac:dyDescent="0.2">
      <c r="AS2085" s="4" t="s">
        <v>36303</v>
      </c>
      <c r="AT2085" s="4" t="s">
        <v>36304</v>
      </c>
      <c r="AU2085" s="4" t="s">
        <v>456</v>
      </c>
      <c r="AV2085" s="4" t="s">
        <v>705</v>
      </c>
      <c r="AW2085" s="4" t="s">
        <v>701</v>
      </c>
      <c r="AX2085" s="4"/>
      <c r="AY2085" s="4"/>
      <c r="AZ2085" s="4"/>
      <c r="BA2085" s="4"/>
      <c r="BB2085" s="4"/>
      <c r="BC2085" s="4">
        <v>40</v>
      </c>
      <c r="BD2085" t="str">
        <f>IF(AND(ADHOC!$G$15="",ADHOC!$S$4=""),"",IF(ADHOC!$G$15&lt;&gt;"",IF(ADHOC!$G$15=LEFT(Domein!$AS2085,LEN(ADHOC!$G$15)),MAX(Domein!BD$1:'Domein'!BD2084)+1,""),IF(ADHOC!$S$4=LEFT(Domein!$AS2085,LEN(ADHOC!$S$4)),MAX(Domein!BD$1:'Domein'!BD2084)+1,"")))</f>
        <v/>
      </c>
      <c r="BE2085" t="str">
        <f t="shared" si="32"/>
        <v/>
      </c>
    </row>
    <row r="2086" spans="45:57" x14ac:dyDescent="0.2">
      <c r="AS2086" s="4" t="s">
        <v>33465</v>
      </c>
      <c r="AT2086" s="4" t="s">
        <v>33466</v>
      </c>
      <c r="AU2086" s="4" t="s">
        <v>456</v>
      </c>
      <c r="AV2086" s="4" t="s">
        <v>705</v>
      </c>
      <c r="AW2086" s="4" t="s">
        <v>724</v>
      </c>
      <c r="AX2086" s="4"/>
      <c r="AY2086" s="4"/>
      <c r="AZ2086" s="4"/>
      <c r="BA2086" s="4"/>
      <c r="BB2086" s="4"/>
      <c r="BC2086" s="4">
        <v>40</v>
      </c>
      <c r="BD2086" t="str">
        <f>IF(AND(ADHOC!$G$15="",ADHOC!$S$4=""),"",IF(ADHOC!$G$15&lt;&gt;"",IF(ADHOC!$G$15=LEFT(Domein!$AS2086,LEN(ADHOC!$G$15)),MAX(Domein!BD$1:'Domein'!BD2085)+1,""),IF(ADHOC!$S$4=LEFT(Domein!$AS2086,LEN(ADHOC!$S$4)),MAX(Domein!BD$1:'Domein'!BD2085)+1,"")))</f>
        <v/>
      </c>
      <c r="BE2086" t="str">
        <f t="shared" si="32"/>
        <v/>
      </c>
    </row>
    <row r="2087" spans="45:57" x14ac:dyDescent="0.2">
      <c r="AS2087" s="4" t="s">
        <v>33467</v>
      </c>
      <c r="AT2087" s="4" t="s">
        <v>33466</v>
      </c>
      <c r="AU2087" s="4" t="s">
        <v>456</v>
      </c>
      <c r="AV2087" s="4" t="s">
        <v>705</v>
      </c>
      <c r="AW2087" s="4" t="s">
        <v>724</v>
      </c>
      <c r="AX2087" s="4"/>
      <c r="AY2087" s="4"/>
      <c r="AZ2087" s="4"/>
      <c r="BA2087" s="4"/>
      <c r="BB2087" s="4"/>
      <c r="BC2087" s="4">
        <v>40</v>
      </c>
      <c r="BD2087" t="str">
        <f>IF(AND(ADHOC!$G$15="",ADHOC!$S$4=""),"",IF(ADHOC!$G$15&lt;&gt;"",IF(ADHOC!$G$15=LEFT(Domein!$AS2087,LEN(ADHOC!$G$15)),MAX(Domein!BD$1:'Domein'!BD2086)+1,""),IF(ADHOC!$S$4=LEFT(Domein!$AS2087,LEN(ADHOC!$S$4)),MAX(Domein!BD$1:'Domein'!BD2086)+1,"")))</f>
        <v/>
      </c>
      <c r="BE2087" t="str">
        <f t="shared" si="32"/>
        <v/>
      </c>
    </row>
    <row r="2088" spans="45:57" x14ac:dyDescent="0.2">
      <c r="AS2088" s="4" t="s">
        <v>33468</v>
      </c>
      <c r="AT2088" s="4" t="s">
        <v>33469</v>
      </c>
      <c r="AU2088" s="4" t="s">
        <v>456</v>
      </c>
      <c r="AV2088" s="4" t="s">
        <v>705</v>
      </c>
      <c r="AW2088" s="4" t="s">
        <v>724</v>
      </c>
      <c r="AX2088" s="4"/>
      <c r="AY2088" s="4"/>
      <c r="AZ2088" s="4"/>
      <c r="BA2088" s="4"/>
      <c r="BB2088" s="4"/>
      <c r="BC2088" s="4">
        <v>40</v>
      </c>
      <c r="BD2088" t="str">
        <f>IF(AND(ADHOC!$G$15="",ADHOC!$S$4=""),"",IF(ADHOC!$G$15&lt;&gt;"",IF(ADHOC!$G$15=LEFT(Domein!$AS2088,LEN(ADHOC!$G$15)),MAX(Domein!BD$1:'Domein'!BD2087)+1,""),IF(ADHOC!$S$4=LEFT(Domein!$AS2088,LEN(ADHOC!$S$4)),MAX(Domein!BD$1:'Domein'!BD2087)+1,"")))</f>
        <v/>
      </c>
      <c r="BE2088" t="str">
        <f t="shared" si="32"/>
        <v/>
      </c>
    </row>
    <row r="2089" spans="45:57" x14ac:dyDescent="0.2">
      <c r="AS2089" s="4" t="s">
        <v>33470</v>
      </c>
      <c r="AT2089" s="4" t="s">
        <v>33471</v>
      </c>
      <c r="AU2089" s="4" t="s">
        <v>456</v>
      </c>
      <c r="AV2089" s="4" t="s">
        <v>705</v>
      </c>
      <c r="AW2089" s="4" t="s">
        <v>724</v>
      </c>
      <c r="AX2089" s="4"/>
      <c r="AY2089" s="4"/>
      <c r="AZ2089" s="4"/>
      <c r="BA2089" s="4"/>
      <c r="BB2089" s="4"/>
      <c r="BC2089" s="4">
        <v>40</v>
      </c>
      <c r="BD2089" t="str">
        <f>IF(AND(ADHOC!$G$15="",ADHOC!$S$4=""),"",IF(ADHOC!$G$15&lt;&gt;"",IF(ADHOC!$G$15=LEFT(Domein!$AS2089,LEN(ADHOC!$G$15)),MAX(Domein!BD$1:'Domein'!BD2088)+1,""),IF(ADHOC!$S$4=LEFT(Domein!$AS2089,LEN(ADHOC!$S$4)),MAX(Domein!BD$1:'Domein'!BD2088)+1,"")))</f>
        <v/>
      </c>
      <c r="BE2089" t="str">
        <f t="shared" si="32"/>
        <v/>
      </c>
    </row>
    <row r="2090" spans="45:57" x14ac:dyDescent="0.2">
      <c r="AS2090" s="4" t="s">
        <v>31797</v>
      </c>
      <c r="AT2090" s="4" t="s">
        <v>31798</v>
      </c>
      <c r="AU2090" s="4" t="s">
        <v>456</v>
      </c>
      <c r="AV2090" s="4" t="s">
        <v>705</v>
      </c>
      <c r="AW2090" s="4" t="s">
        <v>701</v>
      </c>
      <c r="AX2090" s="4"/>
      <c r="AY2090" s="4"/>
      <c r="AZ2090" s="4"/>
      <c r="BA2090" s="4"/>
      <c r="BB2090" s="4"/>
      <c r="BC2090" s="4">
        <v>40</v>
      </c>
      <c r="BD2090" t="str">
        <f>IF(AND(ADHOC!$G$15="",ADHOC!$S$4=""),"",IF(ADHOC!$G$15&lt;&gt;"",IF(ADHOC!$G$15=LEFT(Domein!$AS2090,LEN(ADHOC!$G$15)),MAX(Domein!BD$1:'Domein'!BD2089)+1,""),IF(ADHOC!$S$4=LEFT(Domein!$AS2090,LEN(ADHOC!$S$4)),MAX(Domein!BD$1:'Domein'!BD2089)+1,"")))</f>
        <v/>
      </c>
      <c r="BE2090" t="str">
        <f t="shared" si="32"/>
        <v/>
      </c>
    </row>
    <row r="2091" spans="45:57" x14ac:dyDescent="0.2">
      <c r="AS2091" s="4" t="s">
        <v>31799</v>
      </c>
      <c r="AT2091" s="4" t="s">
        <v>31800</v>
      </c>
      <c r="AU2091" s="4" t="s">
        <v>456</v>
      </c>
      <c r="AV2091" s="4" t="s">
        <v>705</v>
      </c>
      <c r="AW2091" s="4" t="s">
        <v>701</v>
      </c>
      <c r="AX2091" s="4"/>
      <c r="AY2091" s="4"/>
      <c r="AZ2091" s="4"/>
      <c r="BA2091" s="4"/>
      <c r="BB2091" s="4"/>
      <c r="BC2091" s="4">
        <v>40</v>
      </c>
      <c r="BD2091" t="str">
        <f>IF(AND(ADHOC!$G$15="",ADHOC!$S$4=""),"",IF(ADHOC!$G$15&lt;&gt;"",IF(ADHOC!$G$15=LEFT(Domein!$AS2091,LEN(ADHOC!$G$15)),MAX(Domein!BD$1:'Domein'!BD2090)+1,""),IF(ADHOC!$S$4=LEFT(Domein!$AS2091,LEN(ADHOC!$S$4)),MAX(Domein!BD$1:'Domein'!BD2090)+1,"")))</f>
        <v/>
      </c>
      <c r="BE2091" t="str">
        <f t="shared" si="32"/>
        <v/>
      </c>
    </row>
    <row r="2092" spans="45:57" x14ac:dyDescent="0.2">
      <c r="AS2092" s="4" t="s">
        <v>31801</v>
      </c>
      <c r="AT2092" s="4" t="s">
        <v>31802</v>
      </c>
      <c r="AU2092" s="4" t="s">
        <v>456</v>
      </c>
      <c r="AV2092" s="4" t="s">
        <v>705</v>
      </c>
      <c r="AW2092" s="4" t="s">
        <v>1167</v>
      </c>
      <c r="AX2092" s="4"/>
      <c r="AY2092" s="4"/>
      <c r="AZ2092" s="4"/>
      <c r="BA2092" s="4"/>
      <c r="BB2092" s="4"/>
      <c r="BC2092" s="4">
        <v>40</v>
      </c>
      <c r="BD2092" t="str">
        <f>IF(AND(ADHOC!$G$15="",ADHOC!$S$4=""),"",IF(ADHOC!$G$15&lt;&gt;"",IF(ADHOC!$G$15=LEFT(Domein!$AS2092,LEN(ADHOC!$G$15)),MAX(Domein!BD$1:'Domein'!BD2091)+1,""),IF(ADHOC!$S$4=LEFT(Domein!$AS2092,LEN(ADHOC!$S$4)),MAX(Domein!BD$1:'Domein'!BD2091)+1,"")))</f>
        <v/>
      </c>
      <c r="BE2092" t="str">
        <f t="shared" si="32"/>
        <v/>
      </c>
    </row>
    <row r="2093" spans="45:57" x14ac:dyDescent="0.2">
      <c r="AS2093" s="4" t="s">
        <v>31803</v>
      </c>
      <c r="AT2093" s="4" t="s">
        <v>31804</v>
      </c>
      <c r="AU2093" s="4" t="s">
        <v>456</v>
      </c>
      <c r="AV2093" s="4" t="s">
        <v>705</v>
      </c>
      <c r="AW2093" s="4" t="s">
        <v>1167</v>
      </c>
      <c r="AX2093" s="4"/>
      <c r="AY2093" s="4"/>
      <c r="AZ2093" s="4"/>
      <c r="BA2093" s="4"/>
      <c r="BB2093" s="4"/>
      <c r="BC2093" s="4">
        <v>40</v>
      </c>
      <c r="BD2093" t="str">
        <f>IF(AND(ADHOC!$G$15="",ADHOC!$S$4=""),"",IF(ADHOC!$G$15&lt;&gt;"",IF(ADHOC!$G$15=LEFT(Domein!$AS2093,LEN(ADHOC!$G$15)),MAX(Domein!BD$1:'Domein'!BD2092)+1,""),IF(ADHOC!$S$4=LEFT(Domein!$AS2093,LEN(ADHOC!$S$4)),MAX(Domein!BD$1:'Domein'!BD2092)+1,"")))</f>
        <v/>
      </c>
      <c r="BE2093" t="str">
        <f t="shared" si="32"/>
        <v/>
      </c>
    </row>
    <row r="2094" spans="45:57" x14ac:dyDescent="0.2">
      <c r="AS2094" s="4" t="s">
        <v>31805</v>
      </c>
      <c r="AT2094" s="4" t="s">
        <v>31806</v>
      </c>
      <c r="AU2094" s="4" t="s">
        <v>456</v>
      </c>
      <c r="AV2094" s="4" t="s">
        <v>705</v>
      </c>
      <c r="AW2094" s="4" t="s">
        <v>724</v>
      </c>
      <c r="AX2094" s="4"/>
      <c r="AY2094" s="4"/>
      <c r="AZ2094" s="4"/>
      <c r="BA2094" s="4"/>
      <c r="BB2094" s="4"/>
      <c r="BC2094" s="4">
        <v>40</v>
      </c>
      <c r="BD2094" t="str">
        <f>IF(AND(ADHOC!$G$15="",ADHOC!$S$4=""),"",IF(ADHOC!$G$15&lt;&gt;"",IF(ADHOC!$G$15=LEFT(Domein!$AS2094,LEN(ADHOC!$G$15)),MAX(Domein!BD$1:'Domein'!BD2093)+1,""),IF(ADHOC!$S$4=LEFT(Domein!$AS2094,LEN(ADHOC!$S$4)),MAX(Domein!BD$1:'Domein'!BD2093)+1,"")))</f>
        <v/>
      </c>
      <c r="BE2094" t="str">
        <f t="shared" si="32"/>
        <v/>
      </c>
    </row>
    <row r="2095" spans="45:57" x14ac:dyDescent="0.2">
      <c r="AS2095" s="4" t="s">
        <v>31807</v>
      </c>
      <c r="AT2095" s="4" t="s">
        <v>31808</v>
      </c>
      <c r="AU2095" s="4" t="s">
        <v>456</v>
      </c>
      <c r="AV2095" s="4" t="s">
        <v>705</v>
      </c>
      <c r="AW2095" s="4" t="s">
        <v>724</v>
      </c>
      <c r="AX2095" s="4"/>
      <c r="AY2095" s="4"/>
      <c r="AZ2095" s="4"/>
      <c r="BA2095" s="4"/>
      <c r="BB2095" s="4"/>
      <c r="BC2095" s="4">
        <v>40</v>
      </c>
      <c r="BD2095" t="str">
        <f>IF(AND(ADHOC!$G$15="",ADHOC!$S$4=""),"",IF(ADHOC!$G$15&lt;&gt;"",IF(ADHOC!$G$15=LEFT(Domein!$AS2095,LEN(ADHOC!$G$15)),MAX(Domein!BD$1:'Domein'!BD2094)+1,""),IF(ADHOC!$S$4=LEFT(Domein!$AS2095,LEN(ADHOC!$S$4)),MAX(Domein!BD$1:'Domein'!BD2094)+1,"")))</f>
        <v/>
      </c>
      <c r="BE2095" t="str">
        <f t="shared" si="32"/>
        <v/>
      </c>
    </row>
    <row r="2096" spans="45:57" x14ac:dyDescent="0.2">
      <c r="AS2096" s="4" t="s">
        <v>31809</v>
      </c>
      <c r="AT2096" s="4" t="s">
        <v>31810</v>
      </c>
      <c r="AU2096" s="4" t="s">
        <v>456</v>
      </c>
      <c r="AV2096" s="4" t="s">
        <v>705</v>
      </c>
      <c r="AW2096" s="4" t="s">
        <v>724</v>
      </c>
      <c r="AX2096" s="4"/>
      <c r="AY2096" s="4"/>
      <c r="AZ2096" s="4"/>
      <c r="BA2096" s="4"/>
      <c r="BB2096" s="4"/>
      <c r="BC2096" s="4">
        <v>40</v>
      </c>
      <c r="BD2096" t="str">
        <f>IF(AND(ADHOC!$G$15="",ADHOC!$S$4=""),"",IF(ADHOC!$G$15&lt;&gt;"",IF(ADHOC!$G$15=LEFT(Domein!$AS2096,LEN(ADHOC!$G$15)),MAX(Domein!BD$1:'Domein'!BD2095)+1,""),IF(ADHOC!$S$4=LEFT(Domein!$AS2096,LEN(ADHOC!$S$4)),MAX(Domein!BD$1:'Domein'!BD2095)+1,"")))</f>
        <v/>
      </c>
      <c r="BE2096" t="str">
        <f t="shared" si="32"/>
        <v/>
      </c>
    </row>
    <row r="2097" spans="45:57" x14ac:dyDescent="0.2">
      <c r="AS2097" s="4" t="s">
        <v>31811</v>
      </c>
      <c r="AT2097" s="4" t="s">
        <v>31812</v>
      </c>
      <c r="AU2097" s="4" t="s">
        <v>456</v>
      </c>
      <c r="AV2097" s="4" t="s">
        <v>705</v>
      </c>
      <c r="AW2097" s="4" t="s">
        <v>724</v>
      </c>
      <c r="AX2097" s="4"/>
      <c r="AY2097" s="4"/>
      <c r="AZ2097" s="4"/>
      <c r="BA2097" s="4"/>
      <c r="BB2097" s="4"/>
      <c r="BC2097" s="4">
        <v>40</v>
      </c>
      <c r="BD2097" t="str">
        <f>IF(AND(ADHOC!$G$15="",ADHOC!$S$4=""),"",IF(ADHOC!$G$15&lt;&gt;"",IF(ADHOC!$G$15=LEFT(Domein!$AS2097,LEN(ADHOC!$G$15)),MAX(Domein!BD$1:'Domein'!BD2096)+1,""),IF(ADHOC!$S$4=LEFT(Domein!$AS2097,LEN(ADHOC!$S$4)),MAX(Domein!BD$1:'Domein'!BD2096)+1,"")))</f>
        <v/>
      </c>
      <c r="BE2097" t="str">
        <f t="shared" si="32"/>
        <v/>
      </c>
    </row>
    <row r="2098" spans="45:57" x14ac:dyDescent="0.2">
      <c r="AS2098" s="4" t="s">
        <v>34309</v>
      </c>
      <c r="AT2098" s="4" t="s">
        <v>34310</v>
      </c>
      <c r="AU2098" s="4" t="s">
        <v>456</v>
      </c>
      <c r="AV2098" s="4" t="s">
        <v>705</v>
      </c>
      <c r="AW2098" s="4" t="s">
        <v>724</v>
      </c>
      <c r="AX2098" s="4"/>
      <c r="AY2098" s="4"/>
      <c r="AZ2098" s="4"/>
      <c r="BA2098" s="4"/>
      <c r="BB2098" s="4"/>
      <c r="BC2098" s="4">
        <v>40</v>
      </c>
      <c r="BD2098" t="str">
        <f>IF(AND(ADHOC!$G$15="",ADHOC!$S$4=""),"",IF(ADHOC!$G$15&lt;&gt;"",IF(ADHOC!$G$15=LEFT(Domein!$AS2098,LEN(ADHOC!$G$15)),MAX(Domein!BD$1:'Domein'!BD2097)+1,""),IF(ADHOC!$S$4=LEFT(Domein!$AS2098,LEN(ADHOC!$S$4)),MAX(Domein!BD$1:'Domein'!BD2097)+1,"")))</f>
        <v/>
      </c>
      <c r="BE2098" t="str">
        <f t="shared" si="32"/>
        <v/>
      </c>
    </row>
    <row r="2099" spans="45:57" x14ac:dyDescent="0.2">
      <c r="AS2099" s="4" t="s">
        <v>34311</v>
      </c>
      <c r="AT2099" s="4" t="s">
        <v>34312</v>
      </c>
      <c r="AU2099" s="4" t="s">
        <v>456</v>
      </c>
      <c r="AV2099" s="4" t="s">
        <v>705</v>
      </c>
      <c r="AW2099" s="4" t="s">
        <v>701</v>
      </c>
      <c r="AX2099" s="4"/>
      <c r="AY2099" s="4"/>
      <c r="AZ2099" s="4"/>
      <c r="BA2099" s="4"/>
      <c r="BB2099" s="4"/>
      <c r="BC2099" s="4">
        <v>40</v>
      </c>
      <c r="BD2099" t="str">
        <f>IF(AND(ADHOC!$G$15="",ADHOC!$S$4=""),"",IF(ADHOC!$G$15&lt;&gt;"",IF(ADHOC!$G$15=LEFT(Domein!$AS2099,LEN(ADHOC!$G$15)),MAX(Domein!BD$1:'Domein'!BD2098)+1,""),IF(ADHOC!$S$4=LEFT(Domein!$AS2099,LEN(ADHOC!$S$4)),MAX(Domein!BD$1:'Domein'!BD2098)+1,"")))</f>
        <v/>
      </c>
      <c r="BE2099" t="str">
        <f t="shared" si="32"/>
        <v/>
      </c>
    </row>
    <row r="2100" spans="45:57" x14ac:dyDescent="0.2">
      <c r="AS2100" s="4" t="s">
        <v>34313</v>
      </c>
      <c r="AT2100" s="4" t="s">
        <v>34314</v>
      </c>
      <c r="AU2100" s="4" t="s">
        <v>456</v>
      </c>
      <c r="AV2100" s="4" t="s">
        <v>705</v>
      </c>
      <c r="AW2100" s="4" t="s">
        <v>1167</v>
      </c>
      <c r="AX2100" s="4"/>
      <c r="AY2100" s="4"/>
      <c r="AZ2100" s="4"/>
      <c r="BA2100" s="4"/>
      <c r="BB2100" s="4"/>
      <c r="BC2100" s="4">
        <v>40</v>
      </c>
      <c r="BD2100" t="str">
        <f>IF(AND(ADHOC!$G$15="",ADHOC!$S$4=""),"",IF(ADHOC!$G$15&lt;&gt;"",IF(ADHOC!$G$15=LEFT(Domein!$AS2100,LEN(ADHOC!$G$15)),MAX(Domein!BD$1:'Domein'!BD2099)+1,""),IF(ADHOC!$S$4=LEFT(Domein!$AS2100,LEN(ADHOC!$S$4)),MAX(Domein!BD$1:'Domein'!BD2099)+1,"")))</f>
        <v/>
      </c>
      <c r="BE2100" t="str">
        <f t="shared" si="32"/>
        <v/>
      </c>
    </row>
    <row r="2101" spans="45:57" x14ac:dyDescent="0.2">
      <c r="AS2101" s="4" t="s">
        <v>34315</v>
      </c>
      <c r="AT2101" s="4" t="s">
        <v>34316</v>
      </c>
      <c r="AU2101" s="4" t="s">
        <v>456</v>
      </c>
      <c r="AV2101" s="4" t="s">
        <v>705</v>
      </c>
      <c r="AW2101" s="4" t="s">
        <v>1167</v>
      </c>
      <c r="AX2101" s="4"/>
      <c r="AY2101" s="4"/>
      <c r="AZ2101" s="4"/>
      <c r="BA2101" s="4"/>
      <c r="BB2101" s="4"/>
      <c r="BC2101" s="4">
        <v>40</v>
      </c>
      <c r="BD2101" t="str">
        <f>IF(AND(ADHOC!$G$15="",ADHOC!$S$4=""),"",IF(ADHOC!$G$15&lt;&gt;"",IF(ADHOC!$G$15=LEFT(Domein!$AS2101,LEN(ADHOC!$G$15)),MAX(Domein!BD$1:'Domein'!BD2100)+1,""),IF(ADHOC!$S$4=LEFT(Domein!$AS2101,LEN(ADHOC!$S$4)),MAX(Domein!BD$1:'Domein'!BD2100)+1,"")))</f>
        <v/>
      </c>
      <c r="BE2101" t="str">
        <f t="shared" si="32"/>
        <v/>
      </c>
    </row>
    <row r="2102" spans="45:57" x14ac:dyDescent="0.2">
      <c r="AS2102" s="4" t="s">
        <v>34317</v>
      </c>
      <c r="AT2102" s="4" t="s">
        <v>34318</v>
      </c>
      <c r="AU2102" s="4" t="s">
        <v>456</v>
      </c>
      <c r="AV2102" s="4" t="s">
        <v>705</v>
      </c>
      <c r="AW2102" s="4" t="s">
        <v>724</v>
      </c>
      <c r="AX2102" s="4"/>
      <c r="AY2102" s="4"/>
      <c r="AZ2102" s="4"/>
      <c r="BA2102" s="4"/>
      <c r="BB2102" s="4"/>
      <c r="BC2102" s="4">
        <v>40</v>
      </c>
      <c r="BD2102" t="str">
        <f>IF(AND(ADHOC!$G$15="",ADHOC!$S$4=""),"",IF(ADHOC!$G$15&lt;&gt;"",IF(ADHOC!$G$15=LEFT(Domein!$AS2102,LEN(ADHOC!$G$15)),MAX(Domein!BD$1:'Domein'!BD2101)+1,""),IF(ADHOC!$S$4=LEFT(Domein!$AS2102,LEN(ADHOC!$S$4)),MAX(Domein!BD$1:'Domein'!BD2101)+1,"")))</f>
        <v/>
      </c>
      <c r="BE2102" t="str">
        <f t="shared" si="32"/>
        <v/>
      </c>
    </row>
    <row r="2103" spans="45:57" x14ac:dyDescent="0.2">
      <c r="AS2103" s="4" t="s">
        <v>34319</v>
      </c>
      <c r="AT2103" s="4" t="s">
        <v>34320</v>
      </c>
      <c r="AU2103" s="4" t="s">
        <v>456</v>
      </c>
      <c r="AV2103" s="4" t="s">
        <v>705</v>
      </c>
      <c r="AW2103" s="4" t="s">
        <v>724</v>
      </c>
      <c r="AX2103" s="4"/>
      <c r="AY2103" s="4"/>
      <c r="AZ2103" s="4"/>
      <c r="BA2103" s="4"/>
      <c r="BB2103" s="4"/>
      <c r="BC2103" s="4">
        <v>40</v>
      </c>
      <c r="BD2103" t="str">
        <f>IF(AND(ADHOC!$G$15="",ADHOC!$S$4=""),"",IF(ADHOC!$G$15&lt;&gt;"",IF(ADHOC!$G$15=LEFT(Domein!$AS2103,LEN(ADHOC!$G$15)),MAX(Domein!BD$1:'Domein'!BD2102)+1,""),IF(ADHOC!$S$4=LEFT(Domein!$AS2103,LEN(ADHOC!$S$4)),MAX(Domein!BD$1:'Domein'!BD2102)+1,"")))</f>
        <v/>
      </c>
      <c r="BE2103" t="str">
        <f t="shared" si="32"/>
        <v/>
      </c>
    </row>
    <row r="2104" spans="45:57" x14ac:dyDescent="0.2">
      <c r="AS2104" s="4" t="s">
        <v>34321</v>
      </c>
      <c r="AT2104" s="4" t="s">
        <v>34322</v>
      </c>
      <c r="AU2104" s="4" t="s">
        <v>456</v>
      </c>
      <c r="AV2104" s="4" t="s">
        <v>705</v>
      </c>
      <c r="AW2104" s="4" t="s">
        <v>724</v>
      </c>
      <c r="AX2104" s="4"/>
      <c r="AY2104" s="4"/>
      <c r="AZ2104" s="4"/>
      <c r="BA2104" s="4"/>
      <c r="BB2104" s="4"/>
      <c r="BC2104" s="4">
        <v>40</v>
      </c>
      <c r="BD2104" t="str">
        <f>IF(AND(ADHOC!$G$15="",ADHOC!$S$4=""),"",IF(ADHOC!$G$15&lt;&gt;"",IF(ADHOC!$G$15=LEFT(Domein!$AS2104,LEN(ADHOC!$G$15)),MAX(Domein!BD$1:'Domein'!BD2103)+1,""),IF(ADHOC!$S$4=LEFT(Domein!$AS2104,LEN(ADHOC!$S$4)),MAX(Domein!BD$1:'Domein'!BD2103)+1,"")))</f>
        <v/>
      </c>
      <c r="BE2104" t="str">
        <f t="shared" si="32"/>
        <v/>
      </c>
    </row>
    <row r="2105" spans="45:57" x14ac:dyDescent="0.2">
      <c r="AS2105" s="4" t="s">
        <v>36183</v>
      </c>
      <c r="AT2105" s="4" t="s">
        <v>36184</v>
      </c>
      <c r="AU2105" s="4" t="s">
        <v>456</v>
      </c>
      <c r="AV2105" s="4" t="s">
        <v>705</v>
      </c>
      <c r="AW2105" s="4" t="s">
        <v>1167</v>
      </c>
      <c r="AX2105" s="4"/>
      <c r="AY2105" s="4"/>
      <c r="AZ2105" s="4"/>
      <c r="BA2105" s="4"/>
      <c r="BB2105" s="4"/>
      <c r="BC2105" s="4">
        <v>40</v>
      </c>
      <c r="BD2105" t="str">
        <f>IF(AND(ADHOC!$G$15="",ADHOC!$S$4=""),"",IF(ADHOC!$G$15&lt;&gt;"",IF(ADHOC!$G$15=LEFT(Domein!$AS2105,LEN(ADHOC!$G$15)),MAX(Domein!BD$1:'Domein'!BD2104)+1,""),IF(ADHOC!$S$4=LEFT(Domein!$AS2105,LEN(ADHOC!$S$4)),MAX(Domein!BD$1:'Domein'!BD2104)+1,"")))</f>
        <v/>
      </c>
      <c r="BE2105" t="str">
        <f t="shared" si="32"/>
        <v/>
      </c>
    </row>
    <row r="2106" spans="45:57" x14ac:dyDescent="0.2">
      <c r="AS2106" s="4" t="s">
        <v>36185</v>
      </c>
      <c r="AT2106" s="4" t="s">
        <v>36186</v>
      </c>
      <c r="AU2106" s="4" t="s">
        <v>456</v>
      </c>
      <c r="AV2106" s="4" t="s">
        <v>705</v>
      </c>
      <c r="AW2106" s="4" t="s">
        <v>1167</v>
      </c>
      <c r="AX2106" s="4"/>
      <c r="AY2106" s="4"/>
      <c r="AZ2106" s="4"/>
      <c r="BA2106" s="4"/>
      <c r="BB2106" s="4"/>
      <c r="BC2106" s="4">
        <v>40</v>
      </c>
      <c r="BD2106" t="str">
        <f>IF(AND(ADHOC!$G$15="",ADHOC!$S$4=""),"",IF(ADHOC!$G$15&lt;&gt;"",IF(ADHOC!$G$15=LEFT(Domein!$AS2106,LEN(ADHOC!$G$15)),MAX(Domein!BD$1:'Domein'!BD2105)+1,""),IF(ADHOC!$S$4=LEFT(Domein!$AS2106,LEN(ADHOC!$S$4)),MAX(Domein!BD$1:'Domein'!BD2105)+1,"")))</f>
        <v/>
      </c>
      <c r="BE2106" t="str">
        <f t="shared" si="32"/>
        <v/>
      </c>
    </row>
    <row r="2107" spans="45:57" x14ac:dyDescent="0.2">
      <c r="AS2107" s="4" t="s">
        <v>36187</v>
      </c>
      <c r="AT2107" s="4" t="s">
        <v>36188</v>
      </c>
      <c r="AU2107" s="4" t="s">
        <v>456</v>
      </c>
      <c r="AV2107" s="4" t="s">
        <v>705</v>
      </c>
      <c r="AW2107" s="4" t="s">
        <v>1167</v>
      </c>
      <c r="AX2107" s="4"/>
      <c r="AY2107" s="4"/>
      <c r="AZ2107" s="4"/>
      <c r="BA2107" s="4"/>
      <c r="BB2107" s="4"/>
      <c r="BC2107" s="4">
        <v>40</v>
      </c>
      <c r="BD2107" t="str">
        <f>IF(AND(ADHOC!$G$15="",ADHOC!$S$4=""),"",IF(ADHOC!$G$15&lt;&gt;"",IF(ADHOC!$G$15=LEFT(Domein!$AS2107,LEN(ADHOC!$G$15)),MAX(Domein!BD$1:'Domein'!BD2106)+1,""),IF(ADHOC!$S$4=LEFT(Domein!$AS2107,LEN(ADHOC!$S$4)),MAX(Domein!BD$1:'Domein'!BD2106)+1,"")))</f>
        <v/>
      </c>
      <c r="BE2107" t="str">
        <f t="shared" si="32"/>
        <v/>
      </c>
    </row>
    <row r="2108" spans="45:57" x14ac:dyDescent="0.2">
      <c r="AS2108" s="4" t="s">
        <v>36189</v>
      </c>
      <c r="AT2108" s="4" t="s">
        <v>36190</v>
      </c>
      <c r="AU2108" s="4" t="s">
        <v>456</v>
      </c>
      <c r="AV2108" s="4" t="s">
        <v>705</v>
      </c>
      <c r="AW2108" s="4" t="s">
        <v>1167</v>
      </c>
      <c r="AX2108" s="4"/>
      <c r="AY2108" s="4"/>
      <c r="AZ2108" s="4"/>
      <c r="BA2108" s="4"/>
      <c r="BB2108" s="4"/>
      <c r="BC2108" s="4">
        <v>40</v>
      </c>
      <c r="BD2108" t="str">
        <f>IF(AND(ADHOC!$G$15="",ADHOC!$S$4=""),"",IF(ADHOC!$G$15&lt;&gt;"",IF(ADHOC!$G$15=LEFT(Domein!$AS2108,LEN(ADHOC!$G$15)),MAX(Domein!BD$1:'Domein'!BD2107)+1,""),IF(ADHOC!$S$4=LEFT(Domein!$AS2108,LEN(ADHOC!$S$4)),MAX(Domein!BD$1:'Domein'!BD2107)+1,"")))</f>
        <v/>
      </c>
      <c r="BE2108" t="str">
        <f t="shared" si="32"/>
        <v/>
      </c>
    </row>
    <row r="2109" spans="45:57" x14ac:dyDescent="0.2">
      <c r="AS2109" s="4" t="s">
        <v>36191</v>
      </c>
      <c r="AT2109" s="4" t="s">
        <v>36192</v>
      </c>
      <c r="AU2109" s="4" t="s">
        <v>456</v>
      </c>
      <c r="AV2109" s="4" t="s">
        <v>705</v>
      </c>
      <c r="AW2109" s="4" t="s">
        <v>1167</v>
      </c>
      <c r="AX2109" s="4"/>
      <c r="AY2109" s="4"/>
      <c r="AZ2109" s="4"/>
      <c r="BA2109" s="4"/>
      <c r="BB2109" s="4"/>
      <c r="BC2109" s="4">
        <v>40</v>
      </c>
      <c r="BD2109" t="str">
        <f>IF(AND(ADHOC!$G$15="",ADHOC!$S$4=""),"",IF(ADHOC!$G$15&lt;&gt;"",IF(ADHOC!$G$15=LEFT(Domein!$AS2109,LEN(ADHOC!$G$15)),MAX(Domein!BD$1:'Domein'!BD2108)+1,""),IF(ADHOC!$S$4=LEFT(Domein!$AS2109,LEN(ADHOC!$S$4)),MAX(Domein!BD$1:'Domein'!BD2108)+1,"")))</f>
        <v/>
      </c>
      <c r="BE2109" t="str">
        <f t="shared" si="32"/>
        <v/>
      </c>
    </row>
    <row r="2110" spans="45:57" x14ac:dyDescent="0.2">
      <c r="AS2110" s="4" t="s">
        <v>36193</v>
      </c>
      <c r="AT2110" s="4" t="s">
        <v>36194</v>
      </c>
      <c r="AU2110" s="4" t="s">
        <v>456</v>
      </c>
      <c r="AV2110" s="4" t="s">
        <v>705</v>
      </c>
      <c r="AW2110" s="4" t="s">
        <v>1167</v>
      </c>
      <c r="AX2110" s="4"/>
      <c r="AY2110" s="4"/>
      <c r="AZ2110" s="4"/>
      <c r="BA2110" s="4"/>
      <c r="BB2110" s="4"/>
      <c r="BC2110" s="4">
        <v>40</v>
      </c>
      <c r="BD2110" t="str">
        <f>IF(AND(ADHOC!$G$15="",ADHOC!$S$4=""),"",IF(ADHOC!$G$15&lt;&gt;"",IF(ADHOC!$G$15=LEFT(Domein!$AS2110,LEN(ADHOC!$G$15)),MAX(Domein!BD$1:'Domein'!BD2109)+1,""),IF(ADHOC!$S$4=LEFT(Domein!$AS2110,LEN(ADHOC!$S$4)),MAX(Domein!BD$1:'Domein'!BD2109)+1,"")))</f>
        <v/>
      </c>
      <c r="BE2110" t="str">
        <f t="shared" si="32"/>
        <v/>
      </c>
    </row>
    <row r="2111" spans="45:57" x14ac:dyDescent="0.2">
      <c r="AS2111" s="4" t="s">
        <v>36195</v>
      </c>
      <c r="AT2111" s="4" t="s">
        <v>36196</v>
      </c>
      <c r="AU2111" s="4" t="s">
        <v>456</v>
      </c>
      <c r="AV2111" s="4" t="s">
        <v>705</v>
      </c>
      <c r="AW2111" s="4" t="s">
        <v>701</v>
      </c>
      <c r="AX2111" s="4"/>
      <c r="AY2111" s="4"/>
      <c r="AZ2111" s="4"/>
      <c r="BA2111" s="4"/>
      <c r="BB2111" s="4"/>
      <c r="BC2111" s="4">
        <v>40</v>
      </c>
      <c r="BD2111" t="str">
        <f>IF(AND(ADHOC!$G$15="",ADHOC!$S$4=""),"",IF(ADHOC!$G$15&lt;&gt;"",IF(ADHOC!$G$15=LEFT(Domein!$AS2111,LEN(ADHOC!$G$15)),MAX(Domein!BD$1:'Domein'!BD2110)+1,""),IF(ADHOC!$S$4=LEFT(Domein!$AS2111,LEN(ADHOC!$S$4)),MAX(Domein!BD$1:'Domein'!BD2110)+1,"")))</f>
        <v/>
      </c>
      <c r="BE2111" t="str">
        <f t="shared" si="32"/>
        <v/>
      </c>
    </row>
    <row r="2112" spans="45:57" x14ac:dyDescent="0.2">
      <c r="AS2112" s="4" t="s">
        <v>32768</v>
      </c>
      <c r="AT2112" s="4" t="s">
        <v>32769</v>
      </c>
      <c r="AU2112" s="4" t="s">
        <v>456</v>
      </c>
      <c r="AV2112" s="4" t="s">
        <v>705</v>
      </c>
      <c r="AW2112" s="4" t="s">
        <v>724</v>
      </c>
      <c r="AX2112" s="4"/>
      <c r="AY2112" s="4"/>
      <c r="AZ2112" s="4"/>
      <c r="BA2112" s="4"/>
      <c r="BB2112" s="4"/>
      <c r="BC2112" s="4">
        <v>40</v>
      </c>
      <c r="BD2112" t="str">
        <f>IF(AND(ADHOC!$G$15="",ADHOC!$S$4=""),"",IF(ADHOC!$G$15&lt;&gt;"",IF(ADHOC!$G$15=LEFT(Domein!$AS2112,LEN(ADHOC!$G$15)),MAX(Domein!BD$1:'Domein'!BD2111)+1,""),IF(ADHOC!$S$4=LEFT(Domein!$AS2112,LEN(ADHOC!$S$4)),MAX(Domein!BD$1:'Domein'!BD2111)+1,"")))</f>
        <v/>
      </c>
      <c r="BE2112" t="str">
        <f t="shared" si="32"/>
        <v/>
      </c>
    </row>
    <row r="2113" spans="45:57" x14ac:dyDescent="0.2">
      <c r="AS2113" s="4" t="s">
        <v>32770</v>
      </c>
      <c r="AT2113" s="4" t="s">
        <v>32771</v>
      </c>
      <c r="AU2113" s="4" t="s">
        <v>456</v>
      </c>
      <c r="AV2113" s="4" t="s">
        <v>705</v>
      </c>
      <c r="AW2113" s="4" t="s">
        <v>724</v>
      </c>
      <c r="AX2113" s="4"/>
      <c r="AY2113" s="4"/>
      <c r="AZ2113" s="4"/>
      <c r="BA2113" s="4"/>
      <c r="BB2113" s="4"/>
      <c r="BC2113" s="4">
        <v>40</v>
      </c>
      <c r="BD2113" t="str">
        <f>IF(AND(ADHOC!$G$15="",ADHOC!$S$4=""),"",IF(ADHOC!$G$15&lt;&gt;"",IF(ADHOC!$G$15=LEFT(Domein!$AS2113,LEN(ADHOC!$G$15)),MAX(Domein!BD$1:'Domein'!BD2112)+1,""),IF(ADHOC!$S$4=LEFT(Domein!$AS2113,LEN(ADHOC!$S$4)),MAX(Domein!BD$1:'Domein'!BD2112)+1,"")))</f>
        <v/>
      </c>
      <c r="BE2113" t="str">
        <f t="shared" si="32"/>
        <v/>
      </c>
    </row>
    <row r="2114" spans="45:57" x14ac:dyDescent="0.2">
      <c r="AS2114" s="4" t="s">
        <v>32772</v>
      </c>
      <c r="AT2114" s="4" t="s">
        <v>32773</v>
      </c>
      <c r="AU2114" s="4" t="s">
        <v>456</v>
      </c>
      <c r="AV2114" s="4" t="s">
        <v>705</v>
      </c>
      <c r="AW2114" s="4" t="s">
        <v>724</v>
      </c>
      <c r="AX2114" s="4"/>
      <c r="AY2114" s="4"/>
      <c r="AZ2114" s="4"/>
      <c r="BA2114" s="4"/>
      <c r="BB2114" s="4"/>
      <c r="BC2114" s="4">
        <v>40</v>
      </c>
      <c r="BD2114" t="str">
        <f>IF(AND(ADHOC!$G$15="",ADHOC!$S$4=""),"",IF(ADHOC!$G$15&lt;&gt;"",IF(ADHOC!$G$15=LEFT(Domein!$AS2114,LEN(ADHOC!$G$15)),MAX(Domein!BD$1:'Domein'!BD2113)+1,""),IF(ADHOC!$S$4=LEFT(Domein!$AS2114,LEN(ADHOC!$S$4)),MAX(Domein!BD$1:'Domein'!BD2113)+1,"")))</f>
        <v/>
      </c>
      <c r="BE2114" t="str">
        <f t="shared" si="32"/>
        <v/>
      </c>
    </row>
    <row r="2115" spans="45:57" x14ac:dyDescent="0.2">
      <c r="AS2115" s="4" t="s">
        <v>22023</v>
      </c>
      <c r="AT2115" s="4" t="s">
        <v>22024</v>
      </c>
      <c r="AU2115" s="4" t="s">
        <v>456</v>
      </c>
      <c r="AV2115" s="4" t="s">
        <v>705</v>
      </c>
      <c r="AW2115" s="4" t="s">
        <v>724</v>
      </c>
      <c r="AX2115" s="4"/>
      <c r="AY2115" s="4"/>
      <c r="AZ2115" s="4"/>
      <c r="BA2115" s="4"/>
      <c r="BB2115" s="4"/>
      <c r="BC2115" s="4">
        <v>40</v>
      </c>
      <c r="BD2115" t="str">
        <f>IF(AND(ADHOC!$G$15="",ADHOC!$S$4=""),"",IF(ADHOC!$G$15&lt;&gt;"",IF(ADHOC!$G$15=LEFT(Domein!$AS2115,LEN(ADHOC!$G$15)),MAX(Domein!BD$1:'Domein'!BD2114)+1,""),IF(ADHOC!$S$4=LEFT(Domein!$AS2115,LEN(ADHOC!$S$4)),MAX(Domein!BD$1:'Domein'!BD2114)+1,"")))</f>
        <v/>
      </c>
      <c r="BE2115" t="str">
        <f t="shared" ref="BE2115:BE2178" si="33">IFERROR(INDEX($AS$2:$AS$11500,MATCH(ROW()-ROW($BE$1),$BD$2:$BD$11500,0)),"")</f>
        <v/>
      </c>
    </row>
    <row r="2116" spans="45:57" x14ac:dyDescent="0.2">
      <c r="AS2116" s="4" t="s">
        <v>22025</v>
      </c>
      <c r="AT2116" s="4" t="s">
        <v>22026</v>
      </c>
      <c r="AU2116" s="4" t="s">
        <v>456</v>
      </c>
      <c r="AV2116" s="4" t="s">
        <v>705</v>
      </c>
      <c r="AW2116" s="4" t="s">
        <v>724</v>
      </c>
      <c r="AX2116" s="4"/>
      <c r="AY2116" s="4"/>
      <c r="AZ2116" s="4"/>
      <c r="BA2116" s="4"/>
      <c r="BB2116" s="4"/>
      <c r="BC2116" s="4">
        <v>40</v>
      </c>
      <c r="BD2116" t="str">
        <f>IF(AND(ADHOC!$G$15="",ADHOC!$S$4=""),"",IF(ADHOC!$G$15&lt;&gt;"",IF(ADHOC!$G$15=LEFT(Domein!$AS2116,LEN(ADHOC!$G$15)),MAX(Domein!BD$1:'Domein'!BD2115)+1,""),IF(ADHOC!$S$4=LEFT(Domein!$AS2116,LEN(ADHOC!$S$4)),MAX(Domein!BD$1:'Domein'!BD2115)+1,"")))</f>
        <v/>
      </c>
      <c r="BE2116" t="str">
        <f t="shared" si="33"/>
        <v/>
      </c>
    </row>
    <row r="2117" spans="45:57" x14ac:dyDescent="0.2">
      <c r="AS2117" s="4" t="s">
        <v>22027</v>
      </c>
      <c r="AT2117" s="4" t="s">
        <v>22028</v>
      </c>
      <c r="AU2117" s="4" t="s">
        <v>456</v>
      </c>
      <c r="AV2117" s="4" t="s">
        <v>705</v>
      </c>
      <c r="AW2117" s="4" t="s">
        <v>724</v>
      </c>
      <c r="AX2117" s="4"/>
      <c r="AY2117" s="4"/>
      <c r="AZ2117" s="4"/>
      <c r="BA2117" s="4"/>
      <c r="BB2117" s="4"/>
      <c r="BC2117" s="4">
        <v>40</v>
      </c>
      <c r="BD2117" t="str">
        <f>IF(AND(ADHOC!$G$15="",ADHOC!$S$4=""),"",IF(ADHOC!$G$15&lt;&gt;"",IF(ADHOC!$G$15=LEFT(Domein!$AS2117,LEN(ADHOC!$G$15)),MAX(Domein!BD$1:'Domein'!BD2116)+1,""),IF(ADHOC!$S$4=LEFT(Domein!$AS2117,LEN(ADHOC!$S$4)),MAX(Domein!BD$1:'Domein'!BD2116)+1,"")))</f>
        <v/>
      </c>
      <c r="BE2117" t="str">
        <f t="shared" si="33"/>
        <v/>
      </c>
    </row>
    <row r="2118" spans="45:57" x14ac:dyDescent="0.2">
      <c r="AS2118" s="4" t="s">
        <v>33650</v>
      </c>
      <c r="AT2118" s="4" t="s">
        <v>33651</v>
      </c>
      <c r="AU2118" s="4" t="s">
        <v>456</v>
      </c>
      <c r="AV2118" s="4" t="s">
        <v>705</v>
      </c>
      <c r="AW2118" s="4" t="s">
        <v>724</v>
      </c>
      <c r="AX2118" s="4"/>
      <c r="AY2118" s="4"/>
      <c r="AZ2118" s="4"/>
      <c r="BA2118" s="4"/>
      <c r="BB2118" s="4"/>
      <c r="BC2118" s="4">
        <v>40</v>
      </c>
      <c r="BD2118" t="str">
        <f>IF(AND(ADHOC!$G$15="",ADHOC!$S$4=""),"",IF(ADHOC!$G$15&lt;&gt;"",IF(ADHOC!$G$15=LEFT(Domein!$AS2118,LEN(ADHOC!$G$15)),MAX(Domein!BD$1:'Domein'!BD2117)+1,""),IF(ADHOC!$S$4=LEFT(Domein!$AS2118,LEN(ADHOC!$S$4)),MAX(Domein!BD$1:'Domein'!BD2117)+1,"")))</f>
        <v/>
      </c>
      <c r="BE2118" t="str">
        <f t="shared" si="33"/>
        <v/>
      </c>
    </row>
    <row r="2119" spans="45:57" x14ac:dyDescent="0.2">
      <c r="AS2119" s="4" t="s">
        <v>33652</v>
      </c>
      <c r="AT2119" s="4" t="s">
        <v>33653</v>
      </c>
      <c r="AU2119" s="4" t="s">
        <v>456</v>
      </c>
      <c r="AV2119" s="4" t="s">
        <v>705</v>
      </c>
      <c r="AW2119" s="4" t="s">
        <v>724</v>
      </c>
      <c r="AX2119" s="4"/>
      <c r="AY2119" s="4"/>
      <c r="AZ2119" s="4"/>
      <c r="BA2119" s="4"/>
      <c r="BB2119" s="4"/>
      <c r="BC2119" s="4">
        <v>40</v>
      </c>
      <c r="BD2119" t="str">
        <f>IF(AND(ADHOC!$G$15="",ADHOC!$S$4=""),"",IF(ADHOC!$G$15&lt;&gt;"",IF(ADHOC!$G$15=LEFT(Domein!$AS2119,LEN(ADHOC!$G$15)),MAX(Domein!BD$1:'Domein'!BD2118)+1,""),IF(ADHOC!$S$4=LEFT(Domein!$AS2119,LEN(ADHOC!$S$4)),MAX(Domein!BD$1:'Domein'!BD2118)+1,"")))</f>
        <v/>
      </c>
      <c r="BE2119" t="str">
        <f t="shared" si="33"/>
        <v/>
      </c>
    </row>
    <row r="2120" spans="45:57" x14ac:dyDescent="0.2">
      <c r="AS2120" s="4" t="s">
        <v>33654</v>
      </c>
      <c r="AT2120" s="4" t="s">
        <v>33655</v>
      </c>
      <c r="AU2120" s="4" t="s">
        <v>456</v>
      </c>
      <c r="AV2120" s="4" t="s">
        <v>705</v>
      </c>
      <c r="AW2120" s="4" t="s">
        <v>724</v>
      </c>
      <c r="AX2120" s="4"/>
      <c r="AY2120" s="4"/>
      <c r="AZ2120" s="4"/>
      <c r="BA2120" s="4"/>
      <c r="BB2120" s="4"/>
      <c r="BC2120" s="4">
        <v>40</v>
      </c>
      <c r="BD2120" t="str">
        <f>IF(AND(ADHOC!$G$15="",ADHOC!$S$4=""),"",IF(ADHOC!$G$15&lt;&gt;"",IF(ADHOC!$G$15=LEFT(Domein!$AS2120,LEN(ADHOC!$G$15)),MAX(Domein!BD$1:'Domein'!BD2119)+1,""),IF(ADHOC!$S$4=LEFT(Domein!$AS2120,LEN(ADHOC!$S$4)),MAX(Domein!BD$1:'Domein'!BD2119)+1,"")))</f>
        <v/>
      </c>
      <c r="BE2120" t="str">
        <f t="shared" si="33"/>
        <v/>
      </c>
    </row>
    <row r="2121" spans="45:57" x14ac:dyDescent="0.2">
      <c r="AS2121" s="4" t="s">
        <v>36762</v>
      </c>
      <c r="AT2121" s="4" t="s">
        <v>36763</v>
      </c>
      <c r="AU2121" s="4" t="s">
        <v>456</v>
      </c>
      <c r="AV2121" s="4" t="s">
        <v>705</v>
      </c>
      <c r="AW2121" s="4" t="s">
        <v>724</v>
      </c>
      <c r="AX2121" s="4"/>
      <c r="AY2121" s="4"/>
      <c r="AZ2121" s="4"/>
      <c r="BA2121" s="4"/>
      <c r="BB2121" s="4"/>
      <c r="BC2121" s="4">
        <v>40</v>
      </c>
      <c r="BD2121" t="str">
        <f>IF(AND(ADHOC!$G$15="",ADHOC!$S$4=""),"",IF(ADHOC!$G$15&lt;&gt;"",IF(ADHOC!$G$15=LEFT(Domein!$AS2121,LEN(ADHOC!$G$15)),MAX(Domein!BD$1:'Domein'!BD2120)+1,""),IF(ADHOC!$S$4=LEFT(Domein!$AS2121,LEN(ADHOC!$S$4)),MAX(Domein!BD$1:'Domein'!BD2120)+1,"")))</f>
        <v/>
      </c>
      <c r="BE2121" t="str">
        <f t="shared" si="33"/>
        <v/>
      </c>
    </row>
    <row r="2122" spans="45:57" x14ac:dyDescent="0.2">
      <c r="AS2122" s="4" t="s">
        <v>36764</v>
      </c>
      <c r="AT2122" s="4" t="s">
        <v>36765</v>
      </c>
      <c r="AU2122" s="4" t="s">
        <v>456</v>
      </c>
      <c r="AV2122" s="4" t="s">
        <v>705</v>
      </c>
      <c r="AW2122" s="4" t="s">
        <v>724</v>
      </c>
      <c r="AX2122" s="4"/>
      <c r="AY2122" s="4"/>
      <c r="AZ2122" s="4"/>
      <c r="BA2122" s="4"/>
      <c r="BB2122" s="4"/>
      <c r="BC2122" s="4">
        <v>40</v>
      </c>
      <c r="BD2122" t="str">
        <f>IF(AND(ADHOC!$G$15="",ADHOC!$S$4=""),"",IF(ADHOC!$G$15&lt;&gt;"",IF(ADHOC!$G$15=LEFT(Domein!$AS2122,LEN(ADHOC!$G$15)),MAX(Domein!BD$1:'Domein'!BD2121)+1,""),IF(ADHOC!$S$4=LEFT(Domein!$AS2122,LEN(ADHOC!$S$4)),MAX(Domein!BD$1:'Domein'!BD2121)+1,"")))</f>
        <v/>
      </c>
      <c r="BE2122" t="str">
        <f t="shared" si="33"/>
        <v/>
      </c>
    </row>
    <row r="2123" spans="45:57" x14ac:dyDescent="0.2">
      <c r="AS2123" s="4" t="s">
        <v>36766</v>
      </c>
      <c r="AT2123" s="4" t="s">
        <v>36767</v>
      </c>
      <c r="AU2123" s="4" t="s">
        <v>456</v>
      </c>
      <c r="AV2123" s="4" t="s">
        <v>705</v>
      </c>
      <c r="AW2123" s="4" t="s">
        <v>724</v>
      </c>
      <c r="AX2123" s="4"/>
      <c r="AY2123" s="4"/>
      <c r="AZ2123" s="4"/>
      <c r="BA2123" s="4"/>
      <c r="BB2123" s="4"/>
      <c r="BC2123" s="4">
        <v>40</v>
      </c>
      <c r="BD2123" t="str">
        <f>IF(AND(ADHOC!$G$15="",ADHOC!$S$4=""),"",IF(ADHOC!$G$15&lt;&gt;"",IF(ADHOC!$G$15=LEFT(Domein!$AS2123,LEN(ADHOC!$G$15)),MAX(Domein!BD$1:'Domein'!BD2122)+1,""),IF(ADHOC!$S$4=LEFT(Domein!$AS2123,LEN(ADHOC!$S$4)),MAX(Domein!BD$1:'Domein'!BD2122)+1,"")))</f>
        <v/>
      </c>
      <c r="BE2123" t="str">
        <f t="shared" si="33"/>
        <v/>
      </c>
    </row>
    <row r="2124" spans="45:57" x14ac:dyDescent="0.2">
      <c r="AS2124" s="4" t="s">
        <v>36854</v>
      </c>
      <c r="AT2124" s="4" t="s">
        <v>36855</v>
      </c>
      <c r="AU2124" s="4" t="s">
        <v>456</v>
      </c>
      <c r="AV2124" s="4" t="s">
        <v>705</v>
      </c>
      <c r="AW2124" s="4" t="s">
        <v>701</v>
      </c>
      <c r="AX2124" s="4"/>
      <c r="AY2124" s="4"/>
      <c r="AZ2124" s="4"/>
      <c r="BA2124" s="4"/>
      <c r="BB2124" s="4"/>
      <c r="BC2124" s="4">
        <v>40</v>
      </c>
      <c r="BD2124" t="str">
        <f>IF(AND(ADHOC!$G$15="",ADHOC!$S$4=""),"",IF(ADHOC!$G$15&lt;&gt;"",IF(ADHOC!$G$15=LEFT(Domein!$AS2124,LEN(ADHOC!$G$15)),MAX(Domein!BD$1:'Domein'!BD2123)+1,""),IF(ADHOC!$S$4=LEFT(Domein!$AS2124,LEN(ADHOC!$S$4)),MAX(Domein!BD$1:'Domein'!BD2123)+1,"")))</f>
        <v/>
      </c>
      <c r="BE2124" t="str">
        <f t="shared" si="33"/>
        <v/>
      </c>
    </row>
    <row r="2125" spans="45:57" x14ac:dyDescent="0.2">
      <c r="AS2125" s="4" t="s">
        <v>36856</v>
      </c>
      <c r="AT2125" s="4" t="s">
        <v>36855</v>
      </c>
      <c r="AU2125" s="4" t="s">
        <v>456</v>
      </c>
      <c r="AV2125" s="4" t="s">
        <v>705</v>
      </c>
      <c r="AW2125" s="4" t="s">
        <v>701</v>
      </c>
      <c r="AX2125" s="4"/>
      <c r="AY2125" s="4"/>
      <c r="AZ2125" s="4"/>
      <c r="BA2125" s="4"/>
      <c r="BB2125" s="4"/>
      <c r="BC2125" s="4">
        <v>40</v>
      </c>
      <c r="BD2125" t="str">
        <f>IF(AND(ADHOC!$G$15="",ADHOC!$S$4=""),"",IF(ADHOC!$G$15&lt;&gt;"",IF(ADHOC!$G$15=LEFT(Domein!$AS2125,LEN(ADHOC!$G$15)),MAX(Domein!BD$1:'Domein'!BD2124)+1,""),IF(ADHOC!$S$4=LEFT(Domein!$AS2125,LEN(ADHOC!$S$4)),MAX(Domein!BD$1:'Domein'!BD2124)+1,"")))</f>
        <v/>
      </c>
      <c r="BE2125" t="str">
        <f t="shared" si="33"/>
        <v/>
      </c>
    </row>
    <row r="2126" spans="45:57" x14ac:dyDescent="0.2">
      <c r="AS2126" s="4" t="s">
        <v>36857</v>
      </c>
      <c r="AT2126" s="4" t="s">
        <v>36855</v>
      </c>
      <c r="AU2126" s="4" t="s">
        <v>456</v>
      </c>
      <c r="AV2126" s="4" t="s">
        <v>705</v>
      </c>
      <c r="AW2126" s="4" t="s">
        <v>1167</v>
      </c>
      <c r="AX2126" s="4"/>
      <c r="AY2126" s="4"/>
      <c r="AZ2126" s="4"/>
      <c r="BA2126" s="4"/>
      <c r="BB2126" s="4"/>
      <c r="BC2126" s="4">
        <v>40</v>
      </c>
      <c r="BD2126" t="str">
        <f>IF(AND(ADHOC!$G$15="",ADHOC!$S$4=""),"",IF(ADHOC!$G$15&lt;&gt;"",IF(ADHOC!$G$15=LEFT(Domein!$AS2126,LEN(ADHOC!$G$15)),MAX(Domein!BD$1:'Domein'!BD2125)+1,""),IF(ADHOC!$S$4=LEFT(Domein!$AS2126,LEN(ADHOC!$S$4)),MAX(Domein!BD$1:'Domein'!BD2125)+1,"")))</f>
        <v/>
      </c>
      <c r="BE2126" t="str">
        <f t="shared" si="33"/>
        <v/>
      </c>
    </row>
    <row r="2127" spans="45:57" x14ac:dyDescent="0.2">
      <c r="AS2127" s="4" t="s">
        <v>36858</v>
      </c>
      <c r="AT2127" s="4" t="s">
        <v>36855</v>
      </c>
      <c r="AU2127" s="4" t="s">
        <v>456</v>
      </c>
      <c r="AV2127" s="4" t="s">
        <v>705</v>
      </c>
      <c r="AW2127" s="4" t="s">
        <v>1167</v>
      </c>
      <c r="AX2127" s="4"/>
      <c r="AY2127" s="4"/>
      <c r="AZ2127" s="4"/>
      <c r="BA2127" s="4"/>
      <c r="BB2127" s="4"/>
      <c r="BC2127" s="4">
        <v>40</v>
      </c>
      <c r="BD2127" t="str">
        <f>IF(AND(ADHOC!$G$15="",ADHOC!$S$4=""),"",IF(ADHOC!$G$15&lt;&gt;"",IF(ADHOC!$G$15=LEFT(Domein!$AS2127,LEN(ADHOC!$G$15)),MAX(Domein!BD$1:'Domein'!BD2126)+1,""),IF(ADHOC!$S$4=LEFT(Domein!$AS2127,LEN(ADHOC!$S$4)),MAX(Domein!BD$1:'Domein'!BD2126)+1,"")))</f>
        <v/>
      </c>
      <c r="BE2127" t="str">
        <f t="shared" si="33"/>
        <v/>
      </c>
    </row>
    <row r="2128" spans="45:57" x14ac:dyDescent="0.2">
      <c r="AS2128" s="4" t="s">
        <v>36859</v>
      </c>
      <c r="AT2128" s="4" t="s">
        <v>36855</v>
      </c>
      <c r="AU2128" s="4" t="s">
        <v>456</v>
      </c>
      <c r="AV2128" s="4" t="s">
        <v>705</v>
      </c>
      <c r="AW2128" s="4" t="s">
        <v>724</v>
      </c>
      <c r="AX2128" s="4"/>
      <c r="AY2128" s="4"/>
      <c r="AZ2128" s="4"/>
      <c r="BA2128" s="4"/>
      <c r="BB2128" s="4"/>
      <c r="BC2128" s="4">
        <v>40</v>
      </c>
      <c r="BD2128" t="str">
        <f>IF(AND(ADHOC!$G$15="",ADHOC!$S$4=""),"",IF(ADHOC!$G$15&lt;&gt;"",IF(ADHOC!$G$15=LEFT(Domein!$AS2128,LEN(ADHOC!$G$15)),MAX(Domein!BD$1:'Domein'!BD2127)+1,""),IF(ADHOC!$S$4=LEFT(Domein!$AS2128,LEN(ADHOC!$S$4)),MAX(Domein!BD$1:'Domein'!BD2127)+1,"")))</f>
        <v/>
      </c>
      <c r="BE2128" t="str">
        <f t="shared" si="33"/>
        <v/>
      </c>
    </row>
    <row r="2129" spans="45:57" x14ac:dyDescent="0.2">
      <c r="AS2129" s="4" t="s">
        <v>36860</v>
      </c>
      <c r="AT2129" s="4" t="s">
        <v>36855</v>
      </c>
      <c r="AU2129" s="4" t="s">
        <v>456</v>
      </c>
      <c r="AV2129" s="4" t="s">
        <v>705</v>
      </c>
      <c r="AW2129" s="4" t="s">
        <v>724</v>
      </c>
      <c r="AX2129" s="4"/>
      <c r="AY2129" s="4"/>
      <c r="AZ2129" s="4"/>
      <c r="BA2129" s="4"/>
      <c r="BB2129" s="4"/>
      <c r="BC2129" s="4">
        <v>40</v>
      </c>
      <c r="BD2129" t="str">
        <f>IF(AND(ADHOC!$G$15="",ADHOC!$S$4=""),"",IF(ADHOC!$G$15&lt;&gt;"",IF(ADHOC!$G$15=LEFT(Domein!$AS2129,LEN(ADHOC!$G$15)),MAX(Domein!BD$1:'Domein'!BD2128)+1,""),IF(ADHOC!$S$4=LEFT(Domein!$AS2129,LEN(ADHOC!$S$4)),MAX(Domein!BD$1:'Domein'!BD2128)+1,"")))</f>
        <v/>
      </c>
      <c r="BE2129" t="str">
        <f t="shared" si="33"/>
        <v/>
      </c>
    </row>
    <row r="2130" spans="45:57" x14ac:dyDescent="0.2">
      <c r="AS2130" s="4" t="s">
        <v>36861</v>
      </c>
      <c r="AT2130" s="4" t="s">
        <v>36855</v>
      </c>
      <c r="AU2130" s="4" t="s">
        <v>456</v>
      </c>
      <c r="AV2130" s="4" t="s">
        <v>705</v>
      </c>
      <c r="AW2130" s="4" t="s">
        <v>701</v>
      </c>
      <c r="AX2130" s="4"/>
      <c r="AY2130" s="4"/>
      <c r="AZ2130" s="4"/>
      <c r="BA2130" s="4"/>
      <c r="BB2130" s="4"/>
      <c r="BC2130" s="4">
        <v>40</v>
      </c>
      <c r="BD2130" t="str">
        <f>IF(AND(ADHOC!$G$15="",ADHOC!$S$4=""),"",IF(ADHOC!$G$15&lt;&gt;"",IF(ADHOC!$G$15=LEFT(Domein!$AS2130,LEN(ADHOC!$G$15)),MAX(Domein!BD$1:'Domein'!BD2129)+1,""),IF(ADHOC!$S$4=LEFT(Domein!$AS2130,LEN(ADHOC!$S$4)),MAX(Domein!BD$1:'Domein'!BD2129)+1,"")))</f>
        <v/>
      </c>
      <c r="BE2130" t="str">
        <f t="shared" si="33"/>
        <v/>
      </c>
    </row>
    <row r="2131" spans="45:57" x14ac:dyDescent="0.2">
      <c r="AS2131" s="4" t="s">
        <v>33656</v>
      </c>
      <c r="AT2131" s="4" t="s">
        <v>33657</v>
      </c>
      <c r="AU2131" s="4" t="s">
        <v>456</v>
      </c>
      <c r="AV2131" s="4" t="s">
        <v>705</v>
      </c>
      <c r="AW2131" s="4" t="s">
        <v>701</v>
      </c>
      <c r="AX2131" s="4"/>
      <c r="AY2131" s="4"/>
      <c r="AZ2131" s="4"/>
      <c r="BA2131" s="4"/>
      <c r="BB2131" s="4"/>
      <c r="BC2131" s="4">
        <v>40</v>
      </c>
      <c r="BD2131" t="str">
        <f>IF(AND(ADHOC!$G$15="",ADHOC!$S$4=""),"",IF(ADHOC!$G$15&lt;&gt;"",IF(ADHOC!$G$15=LEFT(Domein!$AS2131,LEN(ADHOC!$G$15)),MAX(Domein!BD$1:'Domein'!BD2130)+1,""),IF(ADHOC!$S$4=LEFT(Domein!$AS2131,LEN(ADHOC!$S$4)),MAX(Domein!BD$1:'Domein'!BD2130)+1,"")))</f>
        <v/>
      </c>
      <c r="BE2131" t="str">
        <f t="shared" si="33"/>
        <v/>
      </c>
    </row>
    <row r="2132" spans="45:57" x14ac:dyDescent="0.2">
      <c r="AS2132" s="4" t="s">
        <v>33658</v>
      </c>
      <c r="AT2132" s="4" t="s">
        <v>33659</v>
      </c>
      <c r="AU2132" s="4" t="s">
        <v>456</v>
      </c>
      <c r="AV2132" s="4" t="s">
        <v>705</v>
      </c>
      <c r="AW2132" s="4" t="s">
        <v>701</v>
      </c>
      <c r="AX2132" s="4"/>
      <c r="AY2132" s="4"/>
      <c r="AZ2132" s="4"/>
      <c r="BA2132" s="4"/>
      <c r="BB2132" s="4"/>
      <c r="BC2132" s="4">
        <v>40</v>
      </c>
      <c r="BD2132" t="str">
        <f>IF(AND(ADHOC!$G$15="",ADHOC!$S$4=""),"",IF(ADHOC!$G$15&lt;&gt;"",IF(ADHOC!$G$15=LEFT(Domein!$AS2132,LEN(ADHOC!$G$15)),MAX(Domein!BD$1:'Domein'!BD2131)+1,""),IF(ADHOC!$S$4=LEFT(Domein!$AS2132,LEN(ADHOC!$S$4)),MAX(Domein!BD$1:'Domein'!BD2131)+1,"")))</f>
        <v/>
      </c>
      <c r="BE2132" t="str">
        <f t="shared" si="33"/>
        <v/>
      </c>
    </row>
    <row r="2133" spans="45:57" x14ac:dyDescent="0.2">
      <c r="AS2133" s="4" t="s">
        <v>33660</v>
      </c>
      <c r="AT2133" s="4" t="s">
        <v>33661</v>
      </c>
      <c r="AU2133" s="4" t="s">
        <v>456</v>
      </c>
      <c r="AV2133" s="4" t="s">
        <v>705</v>
      </c>
      <c r="AW2133" s="4" t="s">
        <v>701</v>
      </c>
      <c r="AX2133" s="4"/>
      <c r="AY2133" s="4"/>
      <c r="AZ2133" s="4"/>
      <c r="BA2133" s="4"/>
      <c r="BB2133" s="4"/>
      <c r="BC2133" s="4">
        <v>40</v>
      </c>
      <c r="BD2133" t="str">
        <f>IF(AND(ADHOC!$G$15="",ADHOC!$S$4=""),"",IF(ADHOC!$G$15&lt;&gt;"",IF(ADHOC!$G$15=LEFT(Domein!$AS2133,LEN(ADHOC!$G$15)),MAX(Domein!BD$1:'Domein'!BD2132)+1,""),IF(ADHOC!$S$4=LEFT(Domein!$AS2133,LEN(ADHOC!$S$4)),MAX(Domein!BD$1:'Domein'!BD2132)+1,"")))</f>
        <v/>
      </c>
      <c r="BE2133" t="str">
        <f t="shared" si="33"/>
        <v/>
      </c>
    </row>
    <row r="2134" spans="45:57" x14ac:dyDescent="0.2">
      <c r="AS2134" s="4" t="s">
        <v>33662</v>
      </c>
      <c r="AT2134" s="4" t="s">
        <v>33663</v>
      </c>
      <c r="AU2134" s="4" t="s">
        <v>456</v>
      </c>
      <c r="AV2134" s="4" t="s">
        <v>705</v>
      </c>
      <c r="AW2134" s="4" t="s">
        <v>701</v>
      </c>
      <c r="AX2134" s="4"/>
      <c r="AY2134" s="4"/>
      <c r="AZ2134" s="4"/>
      <c r="BA2134" s="4"/>
      <c r="BB2134" s="4"/>
      <c r="BC2134" s="4">
        <v>40</v>
      </c>
      <c r="BD2134" t="str">
        <f>IF(AND(ADHOC!$G$15="",ADHOC!$S$4=""),"",IF(ADHOC!$G$15&lt;&gt;"",IF(ADHOC!$G$15=LEFT(Domein!$AS2134,LEN(ADHOC!$G$15)),MAX(Domein!BD$1:'Domein'!BD2133)+1,""),IF(ADHOC!$S$4=LEFT(Domein!$AS2134,LEN(ADHOC!$S$4)),MAX(Domein!BD$1:'Domein'!BD2133)+1,"")))</f>
        <v/>
      </c>
      <c r="BE2134" t="str">
        <f t="shared" si="33"/>
        <v/>
      </c>
    </row>
    <row r="2135" spans="45:57" x14ac:dyDescent="0.2">
      <c r="AS2135" s="4" t="s">
        <v>33664</v>
      </c>
      <c r="AT2135" s="4" t="s">
        <v>33665</v>
      </c>
      <c r="AU2135" s="4" t="s">
        <v>456</v>
      </c>
      <c r="AV2135" s="4" t="s">
        <v>705</v>
      </c>
      <c r="AW2135" s="4" t="s">
        <v>701</v>
      </c>
      <c r="AX2135" s="4"/>
      <c r="AY2135" s="4"/>
      <c r="AZ2135" s="4"/>
      <c r="BA2135" s="4"/>
      <c r="BB2135" s="4"/>
      <c r="BC2135" s="4">
        <v>40</v>
      </c>
      <c r="BD2135" t="str">
        <f>IF(AND(ADHOC!$G$15="",ADHOC!$S$4=""),"",IF(ADHOC!$G$15&lt;&gt;"",IF(ADHOC!$G$15=LEFT(Domein!$AS2135,LEN(ADHOC!$G$15)),MAX(Domein!BD$1:'Domein'!BD2134)+1,""),IF(ADHOC!$S$4=LEFT(Domein!$AS2135,LEN(ADHOC!$S$4)),MAX(Domein!BD$1:'Domein'!BD2134)+1,"")))</f>
        <v/>
      </c>
      <c r="BE2135" t="str">
        <f t="shared" si="33"/>
        <v/>
      </c>
    </row>
    <row r="2136" spans="45:57" x14ac:dyDescent="0.2">
      <c r="AS2136" s="4" t="s">
        <v>33666</v>
      </c>
      <c r="AT2136" s="4" t="s">
        <v>33667</v>
      </c>
      <c r="AU2136" s="4" t="s">
        <v>456</v>
      </c>
      <c r="AV2136" s="4" t="s">
        <v>705</v>
      </c>
      <c r="AW2136" s="4" t="s">
        <v>701</v>
      </c>
      <c r="AX2136" s="4"/>
      <c r="AY2136" s="4"/>
      <c r="AZ2136" s="4"/>
      <c r="BA2136" s="4"/>
      <c r="BB2136" s="4"/>
      <c r="BC2136" s="4">
        <v>40</v>
      </c>
      <c r="BD2136" t="str">
        <f>IF(AND(ADHOC!$G$15="",ADHOC!$S$4=""),"",IF(ADHOC!$G$15&lt;&gt;"",IF(ADHOC!$G$15=LEFT(Domein!$AS2136,LEN(ADHOC!$G$15)),MAX(Domein!BD$1:'Domein'!BD2135)+1,""),IF(ADHOC!$S$4=LEFT(Domein!$AS2136,LEN(ADHOC!$S$4)),MAX(Domein!BD$1:'Domein'!BD2135)+1,"")))</f>
        <v/>
      </c>
      <c r="BE2136" t="str">
        <f t="shared" si="33"/>
        <v/>
      </c>
    </row>
    <row r="2137" spans="45:57" x14ac:dyDescent="0.2">
      <c r="AS2137" s="4" t="s">
        <v>33668</v>
      </c>
      <c r="AT2137" s="4" t="s">
        <v>33669</v>
      </c>
      <c r="AU2137" s="4" t="s">
        <v>456</v>
      </c>
      <c r="AV2137" s="4" t="s">
        <v>705</v>
      </c>
      <c r="AW2137" s="4" t="s">
        <v>701</v>
      </c>
      <c r="AX2137" s="4"/>
      <c r="AY2137" s="4"/>
      <c r="AZ2137" s="4"/>
      <c r="BA2137" s="4"/>
      <c r="BB2137" s="4"/>
      <c r="BC2137" s="4">
        <v>40</v>
      </c>
      <c r="BD2137" t="str">
        <f>IF(AND(ADHOC!$G$15="",ADHOC!$S$4=""),"",IF(ADHOC!$G$15&lt;&gt;"",IF(ADHOC!$G$15=LEFT(Domein!$AS2137,LEN(ADHOC!$G$15)),MAX(Domein!BD$1:'Domein'!BD2136)+1,""),IF(ADHOC!$S$4=LEFT(Domein!$AS2137,LEN(ADHOC!$S$4)),MAX(Domein!BD$1:'Domein'!BD2136)+1,"")))</f>
        <v/>
      </c>
      <c r="BE2137" t="str">
        <f t="shared" si="33"/>
        <v/>
      </c>
    </row>
    <row r="2138" spans="45:57" x14ac:dyDescent="0.2">
      <c r="AS2138" s="4" t="s">
        <v>34110</v>
      </c>
      <c r="AT2138" s="4" t="s">
        <v>34111</v>
      </c>
      <c r="AU2138" s="4" t="s">
        <v>456</v>
      </c>
      <c r="AV2138" s="4" t="s">
        <v>705</v>
      </c>
      <c r="AW2138" s="4" t="s">
        <v>724</v>
      </c>
      <c r="AX2138" s="4"/>
      <c r="AY2138" s="4"/>
      <c r="AZ2138" s="4"/>
      <c r="BA2138" s="4"/>
      <c r="BB2138" s="4"/>
      <c r="BC2138" s="4">
        <v>40</v>
      </c>
      <c r="BD2138" t="str">
        <f>IF(AND(ADHOC!$G$15="",ADHOC!$S$4=""),"",IF(ADHOC!$G$15&lt;&gt;"",IF(ADHOC!$G$15=LEFT(Domein!$AS2138,LEN(ADHOC!$G$15)),MAX(Domein!BD$1:'Domein'!BD2137)+1,""),IF(ADHOC!$S$4=LEFT(Domein!$AS2138,LEN(ADHOC!$S$4)),MAX(Domein!BD$1:'Domein'!BD2137)+1,"")))</f>
        <v/>
      </c>
      <c r="BE2138" t="str">
        <f t="shared" si="33"/>
        <v/>
      </c>
    </row>
    <row r="2139" spans="45:57" x14ac:dyDescent="0.2">
      <c r="AS2139" s="4" t="s">
        <v>34112</v>
      </c>
      <c r="AT2139" s="4" t="s">
        <v>34113</v>
      </c>
      <c r="AU2139" s="4" t="s">
        <v>456</v>
      </c>
      <c r="AV2139" s="4" t="s">
        <v>705</v>
      </c>
      <c r="AW2139" s="4" t="s">
        <v>724</v>
      </c>
      <c r="AX2139" s="4"/>
      <c r="AY2139" s="4"/>
      <c r="AZ2139" s="4"/>
      <c r="BA2139" s="4"/>
      <c r="BB2139" s="4"/>
      <c r="BC2139" s="4">
        <v>40</v>
      </c>
      <c r="BD2139" t="str">
        <f>IF(AND(ADHOC!$G$15="",ADHOC!$S$4=""),"",IF(ADHOC!$G$15&lt;&gt;"",IF(ADHOC!$G$15=LEFT(Domein!$AS2139,LEN(ADHOC!$G$15)),MAX(Domein!BD$1:'Domein'!BD2138)+1,""),IF(ADHOC!$S$4=LEFT(Domein!$AS2139,LEN(ADHOC!$S$4)),MAX(Domein!BD$1:'Domein'!BD2138)+1,"")))</f>
        <v/>
      </c>
      <c r="BE2139" t="str">
        <f t="shared" si="33"/>
        <v/>
      </c>
    </row>
    <row r="2140" spans="45:57" x14ac:dyDescent="0.2">
      <c r="AS2140" s="4" t="s">
        <v>34114</v>
      </c>
      <c r="AT2140" s="4" t="s">
        <v>34115</v>
      </c>
      <c r="AU2140" s="4" t="s">
        <v>456</v>
      </c>
      <c r="AV2140" s="4" t="s">
        <v>705</v>
      </c>
      <c r="AW2140" s="4" t="s">
        <v>724</v>
      </c>
      <c r="AX2140" s="4"/>
      <c r="AY2140" s="4"/>
      <c r="AZ2140" s="4"/>
      <c r="BA2140" s="4"/>
      <c r="BB2140" s="4"/>
      <c r="BC2140" s="4">
        <v>40</v>
      </c>
      <c r="BD2140" t="str">
        <f>IF(AND(ADHOC!$G$15="",ADHOC!$S$4=""),"",IF(ADHOC!$G$15&lt;&gt;"",IF(ADHOC!$G$15=LEFT(Domein!$AS2140,LEN(ADHOC!$G$15)),MAX(Domein!BD$1:'Domein'!BD2139)+1,""),IF(ADHOC!$S$4=LEFT(Domein!$AS2140,LEN(ADHOC!$S$4)),MAX(Domein!BD$1:'Domein'!BD2139)+1,"")))</f>
        <v/>
      </c>
      <c r="BE2140" t="str">
        <f t="shared" si="33"/>
        <v/>
      </c>
    </row>
    <row r="2141" spans="45:57" x14ac:dyDescent="0.2">
      <c r="AS2141" s="4" t="s">
        <v>34116</v>
      </c>
      <c r="AT2141" s="4" t="s">
        <v>34117</v>
      </c>
      <c r="AU2141" s="4" t="s">
        <v>456</v>
      </c>
      <c r="AV2141" s="4" t="s">
        <v>705</v>
      </c>
      <c r="AW2141" s="4" t="s">
        <v>724</v>
      </c>
      <c r="AX2141" s="4"/>
      <c r="AY2141" s="4"/>
      <c r="AZ2141" s="4"/>
      <c r="BA2141" s="4"/>
      <c r="BB2141" s="4"/>
      <c r="BC2141" s="4">
        <v>40</v>
      </c>
      <c r="BD2141" t="str">
        <f>IF(AND(ADHOC!$G$15="",ADHOC!$S$4=""),"",IF(ADHOC!$G$15&lt;&gt;"",IF(ADHOC!$G$15=LEFT(Domein!$AS2141,LEN(ADHOC!$G$15)),MAX(Domein!BD$1:'Domein'!BD2140)+1,""),IF(ADHOC!$S$4=LEFT(Domein!$AS2141,LEN(ADHOC!$S$4)),MAX(Domein!BD$1:'Domein'!BD2140)+1,"")))</f>
        <v/>
      </c>
      <c r="BE2141" t="str">
        <f t="shared" si="33"/>
        <v/>
      </c>
    </row>
    <row r="2142" spans="45:57" x14ac:dyDescent="0.2">
      <c r="AS2142" s="4" t="s">
        <v>8771</v>
      </c>
      <c r="AT2142" s="4" t="s">
        <v>8769</v>
      </c>
      <c r="AU2142" s="4" t="s">
        <v>456</v>
      </c>
      <c r="AV2142" s="4" t="s">
        <v>705</v>
      </c>
      <c r="AW2142" s="4" t="s">
        <v>1167</v>
      </c>
      <c r="AX2142" s="4"/>
      <c r="AY2142" s="4"/>
      <c r="AZ2142" s="4"/>
      <c r="BA2142" s="4"/>
      <c r="BB2142" s="4"/>
      <c r="BC2142" s="4">
        <v>40</v>
      </c>
      <c r="BD2142" t="str">
        <f>IF(AND(ADHOC!$G$15="",ADHOC!$S$4=""),"",IF(ADHOC!$G$15&lt;&gt;"",IF(ADHOC!$G$15=LEFT(Domein!$AS2142,LEN(ADHOC!$G$15)),MAX(Domein!BD$1:'Domein'!BD2141)+1,""),IF(ADHOC!$S$4=LEFT(Domein!$AS2142,LEN(ADHOC!$S$4)),MAX(Domein!BD$1:'Domein'!BD2141)+1,"")))</f>
        <v/>
      </c>
      <c r="BE2142" t="str">
        <f t="shared" si="33"/>
        <v/>
      </c>
    </row>
    <row r="2143" spans="45:57" x14ac:dyDescent="0.2">
      <c r="AS2143" s="4" t="s">
        <v>8772</v>
      </c>
      <c r="AT2143" s="4" t="s">
        <v>8770</v>
      </c>
      <c r="AU2143" s="4" t="s">
        <v>456</v>
      </c>
      <c r="AV2143" s="4" t="s">
        <v>705</v>
      </c>
      <c r="AW2143" s="4" t="s">
        <v>1167</v>
      </c>
      <c r="AX2143" s="4"/>
      <c r="AY2143" s="4"/>
      <c r="AZ2143" s="4"/>
      <c r="BA2143" s="4"/>
      <c r="BB2143" s="4"/>
      <c r="BC2143" s="4">
        <v>40</v>
      </c>
      <c r="BD2143" t="str">
        <f>IF(AND(ADHOC!$G$15="",ADHOC!$S$4=""),"",IF(ADHOC!$G$15&lt;&gt;"",IF(ADHOC!$G$15=LEFT(Domein!$AS2143,LEN(ADHOC!$G$15)),MAX(Domein!BD$1:'Domein'!BD2142)+1,""),IF(ADHOC!$S$4=LEFT(Domein!$AS2143,LEN(ADHOC!$S$4)),MAX(Domein!BD$1:'Domein'!BD2142)+1,"")))</f>
        <v/>
      </c>
      <c r="BE2143" t="str">
        <f t="shared" si="33"/>
        <v/>
      </c>
    </row>
    <row r="2144" spans="45:57" x14ac:dyDescent="0.2">
      <c r="AS2144" s="4" t="s">
        <v>37077</v>
      </c>
      <c r="AT2144" s="4" t="s">
        <v>31936</v>
      </c>
      <c r="AU2144" s="4" t="s">
        <v>456</v>
      </c>
      <c r="AV2144" s="4" t="s">
        <v>8502</v>
      </c>
      <c r="AW2144" s="4" t="s">
        <v>724</v>
      </c>
      <c r="AX2144" s="4"/>
      <c r="AY2144" s="4"/>
      <c r="AZ2144" s="4"/>
      <c r="BA2144" s="4"/>
      <c r="BB2144" s="4"/>
      <c r="BC2144" s="4">
        <v>40</v>
      </c>
      <c r="BD2144" t="str">
        <f>IF(AND(ADHOC!$G$15="",ADHOC!$S$4=""),"",IF(ADHOC!$G$15&lt;&gt;"",IF(ADHOC!$G$15=LEFT(Domein!$AS2144,LEN(ADHOC!$G$15)),MAX(Domein!BD$1:'Domein'!BD2143)+1,""),IF(ADHOC!$S$4=LEFT(Domein!$AS2144,LEN(ADHOC!$S$4)),MAX(Domein!BD$1:'Domein'!BD2143)+1,"")))</f>
        <v/>
      </c>
      <c r="BE2144" t="str">
        <f t="shared" si="33"/>
        <v/>
      </c>
    </row>
    <row r="2145" spans="45:57" x14ac:dyDescent="0.2">
      <c r="AS2145" s="4" t="s">
        <v>37078</v>
      </c>
      <c r="AT2145" s="4" t="s">
        <v>31937</v>
      </c>
      <c r="AU2145" s="4" t="s">
        <v>456</v>
      </c>
      <c r="AV2145" s="4" t="s">
        <v>8502</v>
      </c>
      <c r="AW2145" s="4" t="s">
        <v>724</v>
      </c>
      <c r="AX2145" s="4"/>
      <c r="AY2145" s="4"/>
      <c r="AZ2145" s="4"/>
      <c r="BA2145" s="4"/>
      <c r="BB2145" s="4"/>
      <c r="BC2145" s="4">
        <v>40</v>
      </c>
      <c r="BD2145" t="str">
        <f>IF(AND(ADHOC!$G$15="",ADHOC!$S$4=""),"",IF(ADHOC!$G$15&lt;&gt;"",IF(ADHOC!$G$15=LEFT(Domein!$AS2145,LEN(ADHOC!$G$15)),MAX(Domein!BD$1:'Domein'!BD2144)+1,""),IF(ADHOC!$S$4=LEFT(Domein!$AS2145,LEN(ADHOC!$S$4)),MAX(Domein!BD$1:'Domein'!BD2144)+1,"")))</f>
        <v/>
      </c>
      <c r="BE2145" t="str">
        <f t="shared" si="33"/>
        <v/>
      </c>
    </row>
    <row r="2146" spans="45:57" x14ac:dyDescent="0.2">
      <c r="AS2146" s="4" t="s">
        <v>37079</v>
      </c>
      <c r="AT2146" s="4" t="s">
        <v>31938</v>
      </c>
      <c r="AU2146" s="4" t="s">
        <v>456</v>
      </c>
      <c r="AV2146" s="4" t="s">
        <v>8502</v>
      </c>
      <c r="AW2146" s="4" t="s">
        <v>724</v>
      </c>
      <c r="AX2146" s="4"/>
      <c r="AY2146" s="4"/>
      <c r="AZ2146" s="4"/>
      <c r="BA2146" s="4"/>
      <c r="BB2146" s="4"/>
      <c r="BC2146" s="4">
        <v>40</v>
      </c>
      <c r="BD2146" t="str">
        <f>IF(AND(ADHOC!$G$15="",ADHOC!$S$4=""),"",IF(ADHOC!$G$15&lt;&gt;"",IF(ADHOC!$G$15=LEFT(Domein!$AS2146,LEN(ADHOC!$G$15)),MAX(Domein!BD$1:'Domein'!BD2145)+1,""),IF(ADHOC!$S$4=LEFT(Domein!$AS2146,LEN(ADHOC!$S$4)),MAX(Domein!BD$1:'Domein'!BD2145)+1,"")))</f>
        <v/>
      </c>
      <c r="BE2146" t="str">
        <f t="shared" si="33"/>
        <v/>
      </c>
    </row>
    <row r="2147" spans="45:57" x14ac:dyDescent="0.2">
      <c r="AS2147" s="4" t="s">
        <v>37080</v>
      </c>
      <c r="AT2147" s="4" t="s">
        <v>31939</v>
      </c>
      <c r="AU2147" s="4" t="s">
        <v>456</v>
      </c>
      <c r="AV2147" s="4" t="s">
        <v>8502</v>
      </c>
      <c r="AW2147" s="4" t="s">
        <v>724</v>
      </c>
      <c r="AX2147" s="4"/>
      <c r="AY2147" s="4"/>
      <c r="AZ2147" s="4"/>
      <c r="BA2147" s="4"/>
      <c r="BB2147" s="4"/>
      <c r="BC2147" s="4">
        <v>40</v>
      </c>
      <c r="BD2147" t="str">
        <f>IF(AND(ADHOC!$G$15="",ADHOC!$S$4=""),"",IF(ADHOC!$G$15&lt;&gt;"",IF(ADHOC!$G$15=LEFT(Domein!$AS2147,LEN(ADHOC!$G$15)),MAX(Domein!BD$1:'Domein'!BD2146)+1,""),IF(ADHOC!$S$4=LEFT(Domein!$AS2147,LEN(ADHOC!$S$4)),MAX(Domein!BD$1:'Domein'!BD2146)+1,"")))</f>
        <v/>
      </c>
      <c r="BE2147" t="str">
        <f t="shared" si="33"/>
        <v/>
      </c>
    </row>
    <row r="2148" spans="45:57" x14ac:dyDescent="0.2">
      <c r="AS2148" s="4" t="s">
        <v>37081</v>
      </c>
      <c r="AT2148" s="4" t="s">
        <v>31940</v>
      </c>
      <c r="AU2148" s="4" t="s">
        <v>456</v>
      </c>
      <c r="AV2148" s="4" t="s">
        <v>8502</v>
      </c>
      <c r="AW2148" s="4" t="s">
        <v>724</v>
      </c>
      <c r="AX2148" s="4"/>
      <c r="AY2148" s="4"/>
      <c r="AZ2148" s="4"/>
      <c r="BA2148" s="4"/>
      <c r="BB2148" s="4"/>
      <c r="BC2148" s="4">
        <v>40</v>
      </c>
      <c r="BD2148" t="str">
        <f>IF(AND(ADHOC!$G$15="",ADHOC!$S$4=""),"",IF(ADHOC!$G$15&lt;&gt;"",IF(ADHOC!$G$15=LEFT(Domein!$AS2148,LEN(ADHOC!$G$15)),MAX(Domein!BD$1:'Domein'!BD2147)+1,""),IF(ADHOC!$S$4=LEFT(Domein!$AS2148,LEN(ADHOC!$S$4)),MAX(Domein!BD$1:'Domein'!BD2147)+1,"")))</f>
        <v/>
      </c>
      <c r="BE2148" t="str">
        <f t="shared" si="33"/>
        <v/>
      </c>
    </row>
    <row r="2149" spans="45:57" x14ac:dyDescent="0.2">
      <c r="AS2149" s="4" t="s">
        <v>37082</v>
      </c>
      <c r="AT2149" s="4" t="s">
        <v>31941</v>
      </c>
      <c r="AU2149" s="4" t="s">
        <v>456</v>
      </c>
      <c r="AV2149" s="4" t="s">
        <v>8502</v>
      </c>
      <c r="AW2149" s="4" t="s">
        <v>724</v>
      </c>
      <c r="AX2149" s="4"/>
      <c r="AY2149" s="4"/>
      <c r="AZ2149" s="4"/>
      <c r="BA2149" s="4"/>
      <c r="BB2149" s="4"/>
      <c r="BC2149" s="4">
        <v>40</v>
      </c>
      <c r="BD2149" t="str">
        <f>IF(AND(ADHOC!$G$15="",ADHOC!$S$4=""),"",IF(ADHOC!$G$15&lt;&gt;"",IF(ADHOC!$G$15=LEFT(Domein!$AS2149,LEN(ADHOC!$G$15)),MAX(Domein!BD$1:'Domein'!BD2148)+1,""),IF(ADHOC!$S$4=LEFT(Domein!$AS2149,LEN(ADHOC!$S$4)),MAX(Domein!BD$1:'Domein'!BD2148)+1,"")))</f>
        <v/>
      </c>
      <c r="BE2149" t="str">
        <f t="shared" si="33"/>
        <v/>
      </c>
    </row>
    <row r="2150" spans="45:57" x14ac:dyDescent="0.2">
      <c r="AS2150" s="4" t="s">
        <v>37083</v>
      </c>
      <c r="AT2150" s="4" t="s">
        <v>31943</v>
      </c>
      <c r="AU2150" s="4" t="s">
        <v>456</v>
      </c>
      <c r="AV2150" s="4" t="s">
        <v>8502</v>
      </c>
      <c r="AW2150" s="4" t="s">
        <v>724</v>
      </c>
      <c r="AX2150" s="4"/>
      <c r="AY2150" s="4"/>
      <c r="AZ2150" s="4"/>
      <c r="BA2150" s="4"/>
      <c r="BB2150" s="4"/>
      <c r="BC2150" s="4">
        <v>40</v>
      </c>
      <c r="BD2150" t="str">
        <f>IF(AND(ADHOC!$G$15="",ADHOC!$S$4=""),"",IF(ADHOC!$G$15&lt;&gt;"",IF(ADHOC!$G$15=LEFT(Domein!$AS2150,LEN(ADHOC!$G$15)),MAX(Domein!BD$1:'Domein'!BD2149)+1,""),IF(ADHOC!$S$4=LEFT(Domein!$AS2150,LEN(ADHOC!$S$4)),MAX(Domein!BD$1:'Domein'!BD2149)+1,"")))</f>
        <v/>
      </c>
      <c r="BE2150" t="str">
        <f t="shared" si="33"/>
        <v/>
      </c>
    </row>
    <row r="2151" spans="45:57" x14ac:dyDescent="0.2">
      <c r="AS2151" s="4" t="s">
        <v>37084</v>
      </c>
      <c r="AT2151" s="4" t="s">
        <v>31945</v>
      </c>
      <c r="AU2151" s="4" t="s">
        <v>456</v>
      </c>
      <c r="AV2151" s="4" t="s">
        <v>8502</v>
      </c>
      <c r="AW2151" s="4" t="s">
        <v>724</v>
      </c>
      <c r="AX2151" s="4"/>
      <c r="AY2151" s="4"/>
      <c r="AZ2151" s="4"/>
      <c r="BA2151" s="4"/>
      <c r="BB2151" s="4"/>
      <c r="BC2151" s="4">
        <v>40</v>
      </c>
      <c r="BD2151" t="str">
        <f>IF(AND(ADHOC!$G$15="",ADHOC!$S$4=""),"",IF(ADHOC!$G$15&lt;&gt;"",IF(ADHOC!$G$15=LEFT(Domein!$AS2151,LEN(ADHOC!$G$15)),MAX(Domein!BD$1:'Domein'!BD2150)+1,""),IF(ADHOC!$S$4=LEFT(Domein!$AS2151,LEN(ADHOC!$S$4)),MAX(Domein!BD$1:'Domein'!BD2150)+1,"")))</f>
        <v/>
      </c>
      <c r="BE2151" t="str">
        <f t="shared" si="33"/>
        <v/>
      </c>
    </row>
    <row r="2152" spans="45:57" x14ac:dyDescent="0.2">
      <c r="AS2152" s="4" t="s">
        <v>37085</v>
      </c>
      <c r="AT2152" s="4" t="s">
        <v>31947</v>
      </c>
      <c r="AU2152" s="4" t="s">
        <v>456</v>
      </c>
      <c r="AV2152" s="4" t="s">
        <v>8502</v>
      </c>
      <c r="AW2152" s="4" t="s">
        <v>724</v>
      </c>
      <c r="AX2152" s="4"/>
      <c r="AY2152" s="4"/>
      <c r="AZ2152" s="4"/>
      <c r="BA2152" s="4"/>
      <c r="BB2152" s="4"/>
      <c r="BC2152" s="4">
        <v>40</v>
      </c>
      <c r="BD2152" t="str">
        <f>IF(AND(ADHOC!$G$15="",ADHOC!$S$4=""),"",IF(ADHOC!$G$15&lt;&gt;"",IF(ADHOC!$G$15=LEFT(Domein!$AS2152,LEN(ADHOC!$G$15)),MAX(Domein!BD$1:'Domein'!BD2151)+1,""),IF(ADHOC!$S$4=LEFT(Domein!$AS2152,LEN(ADHOC!$S$4)),MAX(Domein!BD$1:'Domein'!BD2151)+1,"")))</f>
        <v/>
      </c>
      <c r="BE2152" t="str">
        <f t="shared" si="33"/>
        <v/>
      </c>
    </row>
    <row r="2153" spans="45:57" x14ac:dyDescent="0.2">
      <c r="AS2153" s="4" t="s">
        <v>37086</v>
      </c>
      <c r="AT2153" s="4" t="s">
        <v>31949</v>
      </c>
      <c r="AU2153" s="4" t="s">
        <v>456</v>
      </c>
      <c r="AV2153" s="4" t="s">
        <v>8502</v>
      </c>
      <c r="AW2153" s="4" t="s">
        <v>724</v>
      </c>
      <c r="AX2153" s="4"/>
      <c r="AY2153" s="4"/>
      <c r="AZ2153" s="4"/>
      <c r="BA2153" s="4"/>
      <c r="BB2153" s="4"/>
      <c r="BC2153" s="4">
        <v>40</v>
      </c>
      <c r="BD2153" t="str">
        <f>IF(AND(ADHOC!$G$15="",ADHOC!$S$4=""),"",IF(ADHOC!$G$15&lt;&gt;"",IF(ADHOC!$G$15=LEFT(Domein!$AS2153,LEN(ADHOC!$G$15)),MAX(Domein!BD$1:'Domein'!BD2152)+1,""),IF(ADHOC!$S$4=LEFT(Domein!$AS2153,LEN(ADHOC!$S$4)),MAX(Domein!BD$1:'Domein'!BD2152)+1,"")))</f>
        <v/>
      </c>
      <c r="BE2153" t="str">
        <f t="shared" si="33"/>
        <v/>
      </c>
    </row>
    <row r="2154" spans="45:57" x14ac:dyDescent="0.2">
      <c r="AS2154" s="4" t="s">
        <v>37087</v>
      </c>
      <c r="AT2154" s="4" t="s">
        <v>31951</v>
      </c>
      <c r="AU2154" s="4" t="s">
        <v>456</v>
      </c>
      <c r="AV2154" s="4" t="s">
        <v>8502</v>
      </c>
      <c r="AW2154" s="4" t="s">
        <v>724</v>
      </c>
      <c r="AX2154" s="4"/>
      <c r="AY2154" s="4"/>
      <c r="AZ2154" s="4"/>
      <c r="BA2154" s="4"/>
      <c r="BB2154" s="4"/>
      <c r="BC2154" s="4">
        <v>40</v>
      </c>
      <c r="BD2154" t="str">
        <f>IF(AND(ADHOC!$G$15="",ADHOC!$S$4=""),"",IF(ADHOC!$G$15&lt;&gt;"",IF(ADHOC!$G$15=LEFT(Domein!$AS2154,LEN(ADHOC!$G$15)),MAX(Domein!BD$1:'Domein'!BD2153)+1,""),IF(ADHOC!$S$4=LEFT(Domein!$AS2154,LEN(ADHOC!$S$4)),MAX(Domein!BD$1:'Domein'!BD2153)+1,"")))</f>
        <v/>
      </c>
      <c r="BE2154" t="str">
        <f t="shared" si="33"/>
        <v/>
      </c>
    </row>
    <row r="2155" spans="45:57" x14ac:dyDescent="0.2">
      <c r="AS2155" s="4" t="s">
        <v>37088</v>
      </c>
      <c r="AT2155" s="4" t="s">
        <v>31953</v>
      </c>
      <c r="AU2155" s="4" t="s">
        <v>456</v>
      </c>
      <c r="AV2155" s="4" t="s">
        <v>8502</v>
      </c>
      <c r="AW2155" s="4" t="s">
        <v>724</v>
      </c>
      <c r="AX2155" s="4"/>
      <c r="AY2155" s="4"/>
      <c r="AZ2155" s="4"/>
      <c r="BA2155" s="4"/>
      <c r="BB2155" s="4"/>
      <c r="BC2155" s="4">
        <v>40</v>
      </c>
      <c r="BD2155" t="str">
        <f>IF(AND(ADHOC!$G$15="",ADHOC!$S$4=""),"",IF(ADHOC!$G$15&lt;&gt;"",IF(ADHOC!$G$15=LEFT(Domein!$AS2155,LEN(ADHOC!$G$15)),MAX(Domein!BD$1:'Domein'!BD2154)+1,""),IF(ADHOC!$S$4=LEFT(Domein!$AS2155,LEN(ADHOC!$S$4)),MAX(Domein!BD$1:'Domein'!BD2154)+1,"")))</f>
        <v/>
      </c>
      <c r="BE2155" t="str">
        <f t="shared" si="33"/>
        <v/>
      </c>
    </row>
    <row r="2156" spans="45:57" x14ac:dyDescent="0.2">
      <c r="AS2156" s="4" t="s">
        <v>37089</v>
      </c>
      <c r="AT2156" s="4" t="s">
        <v>31955</v>
      </c>
      <c r="AU2156" s="4" t="s">
        <v>456</v>
      </c>
      <c r="AV2156" s="4" t="s">
        <v>8502</v>
      </c>
      <c r="AW2156" s="4" t="s">
        <v>724</v>
      </c>
      <c r="AX2156" s="4"/>
      <c r="AY2156" s="4"/>
      <c r="AZ2156" s="4"/>
      <c r="BA2156" s="4"/>
      <c r="BB2156" s="4"/>
      <c r="BC2156" s="4">
        <v>40</v>
      </c>
      <c r="BD2156" t="str">
        <f>IF(AND(ADHOC!$G$15="",ADHOC!$S$4=""),"",IF(ADHOC!$G$15&lt;&gt;"",IF(ADHOC!$G$15=LEFT(Domein!$AS2156,LEN(ADHOC!$G$15)),MAX(Domein!BD$1:'Domein'!BD2155)+1,""),IF(ADHOC!$S$4=LEFT(Domein!$AS2156,LEN(ADHOC!$S$4)),MAX(Domein!BD$1:'Domein'!BD2155)+1,"")))</f>
        <v/>
      </c>
      <c r="BE2156" t="str">
        <f t="shared" si="33"/>
        <v/>
      </c>
    </row>
    <row r="2157" spans="45:57" x14ac:dyDescent="0.2">
      <c r="AS2157" s="4" t="s">
        <v>37090</v>
      </c>
      <c r="AT2157" s="4" t="s">
        <v>31956</v>
      </c>
      <c r="AU2157" s="4" t="s">
        <v>456</v>
      </c>
      <c r="AV2157" s="4" t="s">
        <v>8502</v>
      </c>
      <c r="AW2157" s="4" t="s">
        <v>724</v>
      </c>
      <c r="AX2157" s="4"/>
      <c r="AY2157" s="4"/>
      <c r="AZ2157" s="4"/>
      <c r="BA2157" s="4"/>
      <c r="BB2157" s="4"/>
      <c r="BC2157" s="4">
        <v>40</v>
      </c>
      <c r="BD2157" t="str">
        <f>IF(AND(ADHOC!$G$15="",ADHOC!$S$4=""),"",IF(ADHOC!$G$15&lt;&gt;"",IF(ADHOC!$G$15=LEFT(Domein!$AS2157,LEN(ADHOC!$G$15)),MAX(Domein!BD$1:'Domein'!BD2156)+1,""),IF(ADHOC!$S$4=LEFT(Domein!$AS2157,LEN(ADHOC!$S$4)),MAX(Domein!BD$1:'Domein'!BD2156)+1,"")))</f>
        <v/>
      </c>
      <c r="BE2157" t="str">
        <f t="shared" si="33"/>
        <v/>
      </c>
    </row>
    <row r="2158" spans="45:57" x14ac:dyDescent="0.2">
      <c r="AS2158" s="4" t="s">
        <v>37091</v>
      </c>
      <c r="AT2158" s="4" t="s">
        <v>31957</v>
      </c>
      <c r="AU2158" s="4" t="s">
        <v>456</v>
      </c>
      <c r="AV2158" s="4" t="s">
        <v>8502</v>
      </c>
      <c r="AW2158" s="4" t="s">
        <v>724</v>
      </c>
      <c r="AX2158" s="4"/>
      <c r="AY2158" s="4"/>
      <c r="AZ2158" s="4"/>
      <c r="BA2158" s="4"/>
      <c r="BB2158" s="4"/>
      <c r="BC2158" s="4">
        <v>40</v>
      </c>
      <c r="BD2158" t="str">
        <f>IF(AND(ADHOC!$G$15="",ADHOC!$S$4=""),"",IF(ADHOC!$G$15&lt;&gt;"",IF(ADHOC!$G$15=LEFT(Domein!$AS2158,LEN(ADHOC!$G$15)),MAX(Domein!BD$1:'Domein'!BD2157)+1,""),IF(ADHOC!$S$4=LEFT(Domein!$AS2158,LEN(ADHOC!$S$4)),MAX(Domein!BD$1:'Domein'!BD2157)+1,"")))</f>
        <v/>
      </c>
      <c r="BE2158" t="str">
        <f t="shared" si="33"/>
        <v/>
      </c>
    </row>
    <row r="2159" spans="45:57" x14ac:dyDescent="0.2">
      <c r="AS2159" s="4" t="s">
        <v>37092</v>
      </c>
      <c r="AT2159" s="4" t="s">
        <v>31958</v>
      </c>
      <c r="AU2159" s="4" t="s">
        <v>456</v>
      </c>
      <c r="AV2159" s="4" t="s">
        <v>8502</v>
      </c>
      <c r="AW2159" s="4" t="s">
        <v>724</v>
      </c>
      <c r="AX2159" s="4"/>
      <c r="AY2159" s="4"/>
      <c r="AZ2159" s="4"/>
      <c r="BA2159" s="4"/>
      <c r="BB2159" s="4"/>
      <c r="BC2159" s="4">
        <v>40</v>
      </c>
      <c r="BD2159" t="str">
        <f>IF(AND(ADHOC!$G$15="",ADHOC!$S$4=""),"",IF(ADHOC!$G$15&lt;&gt;"",IF(ADHOC!$G$15=LEFT(Domein!$AS2159,LEN(ADHOC!$G$15)),MAX(Domein!BD$1:'Domein'!BD2158)+1,""),IF(ADHOC!$S$4=LEFT(Domein!$AS2159,LEN(ADHOC!$S$4)),MAX(Domein!BD$1:'Domein'!BD2158)+1,"")))</f>
        <v/>
      </c>
      <c r="BE2159" t="str">
        <f t="shared" si="33"/>
        <v/>
      </c>
    </row>
    <row r="2160" spans="45:57" x14ac:dyDescent="0.2">
      <c r="AS2160" s="4" t="s">
        <v>37093</v>
      </c>
      <c r="AT2160" s="4" t="s">
        <v>31959</v>
      </c>
      <c r="AU2160" s="4" t="s">
        <v>456</v>
      </c>
      <c r="AV2160" s="4" t="s">
        <v>8502</v>
      </c>
      <c r="AW2160" s="4" t="s">
        <v>724</v>
      </c>
      <c r="AX2160" s="4"/>
      <c r="AY2160" s="4"/>
      <c r="AZ2160" s="4"/>
      <c r="BA2160" s="4"/>
      <c r="BB2160" s="4"/>
      <c r="BC2160" s="4">
        <v>40</v>
      </c>
      <c r="BD2160" t="str">
        <f>IF(AND(ADHOC!$G$15="",ADHOC!$S$4=""),"",IF(ADHOC!$G$15&lt;&gt;"",IF(ADHOC!$G$15=LEFT(Domein!$AS2160,LEN(ADHOC!$G$15)),MAX(Domein!BD$1:'Domein'!BD2159)+1,""),IF(ADHOC!$S$4=LEFT(Domein!$AS2160,LEN(ADHOC!$S$4)),MAX(Domein!BD$1:'Domein'!BD2159)+1,"")))</f>
        <v/>
      </c>
      <c r="BE2160" t="str">
        <f t="shared" si="33"/>
        <v/>
      </c>
    </row>
    <row r="2161" spans="45:57" x14ac:dyDescent="0.2">
      <c r="AS2161" s="4" t="s">
        <v>37094</v>
      </c>
      <c r="AT2161" s="4" t="s">
        <v>31960</v>
      </c>
      <c r="AU2161" s="4" t="s">
        <v>456</v>
      </c>
      <c r="AV2161" s="4" t="s">
        <v>8502</v>
      </c>
      <c r="AW2161" s="4" t="s">
        <v>724</v>
      </c>
      <c r="AX2161" s="4"/>
      <c r="AY2161" s="4"/>
      <c r="AZ2161" s="4"/>
      <c r="BA2161" s="4"/>
      <c r="BB2161" s="4"/>
      <c r="BC2161" s="4">
        <v>40</v>
      </c>
      <c r="BD2161" t="str">
        <f>IF(AND(ADHOC!$G$15="",ADHOC!$S$4=""),"",IF(ADHOC!$G$15&lt;&gt;"",IF(ADHOC!$G$15=LEFT(Domein!$AS2161,LEN(ADHOC!$G$15)),MAX(Domein!BD$1:'Domein'!BD2160)+1,""),IF(ADHOC!$S$4=LEFT(Domein!$AS2161,LEN(ADHOC!$S$4)),MAX(Domein!BD$1:'Domein'!BD2160)+1,"")))</f>
        <v/>
      </c>
      <c r="BE2161" t="str">
        <f t="shared" si="33"/>
        <v/>
      </c>
    </row>
    <row r="2162" spans="45:57" x14ac:dyDescent="0.2">
      <c r="AS2162" s="4" t="s">
        <v>37095</v>
      </c>
      <c r="AT2162" s="4" t="s">
        <v>31961</v>
      </c>
      <c r="AU2162" s="4" t="s">
        <v>456</v>
      </c>
      <c r="AV2162" s="4" t="s">
        <v>8502</v>
      </c>
      <c r="AW2162" s="4" t="s">
        <v>724</v>
      </c>
      <c r="AX2162" s="4"/>
      <c r="AY2162" s="4"/>
      <c r="AZ2162" s="4"/>
      <c r="BA2162" s="4"/>
      <c r="BB2162" s="4"/>
      <c r="BC2162" s="4">
        <v>40</v>
      </c>
      <c r="BD2162" t="str">
        <f>IF(AND(ADHOC!$G$15="",ADHOC!$S$4=""),"",IF(ADHOC!$G$15&lt;&gt;"",IF(ADHOC!$G$15=LEFT(Domein!$AS2162,LEN(ADHOC!$G$15)),MAX(Domein!BD$1:'Domein'!BD2161)+1,""),IF(ADHOC!$S$4=LEFT(Domein!$AS2162,LEN(ADHOC!$S$4)),MAX(Domein!BD$1:'Domein'!BD2161)+1,"")))</f>
        <v/>
      </c>
      <c r="BE2162" t="str">
        <f t="shared" si="33"/>
        <v/>
      </c>
    </row>
    <row r="2163" spans="45:57" x14ac:dyDescent="0.2">
      <c r="AS2163" s="4" t="s">
        <v>37096</v>
      </c>
      <c r="AT2163" s="4" t="s">
        <v>31962</v>
      </c>
      <c r="AU2163" s="4" t="s">
        <v>456</v>
      </c>
      <c r="AV2163" s="4" t="s">
        <v>8502</v>
      </c>
      <c r="AW2163" s="4" t="s">
        <v>724</v>
      </c>
      <c r="AX2163" s="4"/>
      <c r="AY2163" s="4"/>
      <c r="AZ2163" s="4"/>
      <c r="BA2163" s="4"/>
      <c r="BB2163" s="4"/>
      <c r="BC2163" s="4">
        <v>40</v>
      </c>
      <c r="BD2163" t="str">
        <f>IF(AND(ADHOC!$G$15="",ADHOC!$S$4=""),"",IF(ADHOC!$G$15&lt;&gt;"",IF(ADHOC!$G$15=LEFT(Domein!$AS2163,LEN(ADHOC!$G$15)),MAX(Domein!BD$1:'Domein'!BD2162)+1,""),IF(ADHOC!$S$4=LEFT(Domein!$AS2163,LEN(ADHOC!$S$4)),MAX(Domein!BD$1:'Domein'!BD2162)+1,"")))</f>
        <v/>
      </c>
      <c r="BE2163" t="str">
        <f t="shared" si="33"/>
        <v/>
      </c>
    </row>
    <row r="2164" spans="45:57" x14ac:dyDescent="0.2">
      <c r="AS2164" s="4" t="s">
        <v>37097</v>
      </c>
      <c r="AT2164" s="4" t="s">
        <v>31963</v>
      </c>
      <c r="AU2164" s="4" t="s">
        <v>456</v>
      </c>
      <c r="AV2164" s="4" t="s">
        <v>8502</v>
      </c>
      <c r="AW2164" s="4" t="s">
        <v>724</v>
      </c>
      <c r="AX2164" s="4"/>
      <c r="AY2164" s="4"/>
      <c r="AZ2164" s="4"/>
      <c r="BA2164" s="4"/>
      <c r="BB2164" s="4"/>
      <c r="BC2164" s="4">
        <v>40</v>
      </c>
      <c r="BD2164" t="str">
        <f>IF(AND(ADHOC!$G$15="",ADHOC!$S$4=""),"",IF(ADHOC!$G$15&lt;&gt;"",IF(ADHOC!$G$15=LEFT(Domein!$AS2164,LEN(ADHOC!$G$15)),MAX(Domein!BD$1:'Domein'!BD2163)+1,""),IF(ADHOC!$S$4=LEFT(Domein!$AS2164,LEN(ADHOC!$S$4)),MAX(Domein!BD$1:'Domein'!BD2163)+1,"")))</f>
        <v/>
      </c>
      <c r="BE2164" t="str">
        <f t="shared" si="33"/>
        <v/>
      </c>
    </row>
    <row r="2165" spans="45:57" x14ac:dyDescent="0.2">
      <c r="AS2165" s="4" t="s">
        <v>37098</v>
      </c>
      <c r="AT2165" s="4" t="s">
        <v>31964</v>
      </c>
      <c r="AU2165" s="4" t="s">
        <v>456</v>
      </c>
      <c r="AV2165" s="4" t="s">
        <v>8502</v>
      </c>
      <c r="AW2165" s="4" t="s">
        <v>724</v>
      </c>
      <c r="AX2165" s="4"/>
      <c r="AY2165" s="4"/>
      <c r="AZ2165" s="4"/>
      <c r="BA2165" s="4"/>
      <c r="BB2165" s="4"/>
      <c r="BC2165" s="4">
        <v>40</v>
      </c>
      <c r="BD2165" t="str">
        <f>IF(AND(ADHOC!$G$15="",ADHOC!$S$4=""),"",IF(ADHOC!$G$15&lt;&gt;"",IF(ADHOC!$G$15=LEFT(Domein!$AS2165,LEN(ADHOC!$G$15)),MAX(Domein!BD$1:'Domein'!BD2164)+1,""),IF(ADHOC!$S$4=LEFT(Domein!$AS2165,LEN(ADHOC!$S$4)),MAX(Domein!BD$1:'Domein'!BD2164)+1,"")))</f>
        <v/>
      </c>
      <c r="BE2165" t="str">
        <f t="shared" si="33"/>
        <v/>
      </c>
    </row>
    <row r="2166" spans="45:57" x14ac:dyDescent="0.2">
      <c r="AS2166" s="4" t="s">
        <v>37099</v>
      </c>
      <c r="AT2166" s="4" t="s">
        <v>31965</v>
      </c>
      <c r="AU2166" s="4" t="s">
        <v>456</v>
      </c>
      <c r="AV2166" s="4" t="s">
        <v>8502</v>
      </c>
      <c r="AW2166" s="4" t="s">
        <v>724</v>
      </c>
      <c r="AX2166" s="4"/>
      <c r="AY2166" s="4"/>
      <c r="AZ2166" s="4"/>
      <c r="BA2166" s="4"/>
      <c r="BB2166" s="4"/>
      <c r="BC2166" s="4">
        <v>40</v>
      </c>
      <c r="BD2166" t="str">
        <f>IF(AND(ADHOC!$G$15="",ADHOC!$S$4=""),"",IF(ADHOC!$G$15&lt;&gt;"",IF(ADHOC!$G$15=LEFT(Domein!$AS2166,LEN(ADHOC!$G$15)),MAX(Domein!BD$1:'Domein'!BD2165)+1,""),IF(ADHOC!$S$4=LEFT(Domein!$AS2166,LEN(ADHOC!$S$4)),MAX(Domein!BD$1:'Domein'!BD2165)+1,"")))</f>
        <v/>
      </c>
      <c r="BE2166" t="str">
        <f t="shared" si="33"/>
        <v/>
      </c>
    </row>
    <row r="2167" spans="45:57" x14ac:dyDescent="0.2">
      <c r="AS2167" s="4" t="s">
        <v>37100</v>
      </c>
      <c r="AT2167" s="4" t="s">
        <v>31966</v>
      </c>
      <c r="AU2167" s="4" t="s">
        <v>456</v>
      </c>
      <c r="AV2167" s="4" t="s">
        <v>8502</v>
      </c>
      <c r="AW2167" s="4" t="s">
        <v>724</v>
      </c>
      <c r="AX2167" s="4"/>
      <c r="AY2167" s="4"/>
      <c r="AZ2167" s="4"/>
      <c r="BA2167" s="4"/>
      <c r="BB2167" s="4"/>
      <c r="BC2167" s="4">
        <v>40</v>
      </c>
      <c r="BD2167" t="str">
        <f>IF(AND(ADHOC!$G$15="",ADHOC!$S$4=""),"",IF(ADHOC!$G$15&lt;&gt;"",IF(ADHOC!$G$15=LEFT(Domein!$AS2167,LEN(ADHOC!$G$15)),MAX(Domein!BD$1:'Domein'!BD2166)+1,""),IF(ADHOC!$S$4=LEFT(Domein!$AS2167,LEN(ADHOC!$S$4)),MAX(Domein!BD$1:'Domein'!BD2166)+1,"")))</f>
        <v/>
      </c>
      <c r="BE2167" t="str">
        <f t="shared" si="33"/>
        <v/>
      </c>
    </row>
    <row r="2168" spans="45:57" x14ac:dyDescent="0.2">
      <c r="AS2168" s="4" t="s">
        <v>37101</v>
      </c>
      <c r="AT2168" s="4" t="s">
        <v>31967</v>
      </c>
      <c r="AU2168" s="4" t="s">
        <v>456</v>
      </c>
      <c r="AV2168" s="4" t="s">
        <v>8502</v>
      </c>
      <c r="AW2168" s="4" t="s">
        <v>724</v>
      </c>
      <c r="AX2168" s="4"/>
      <c r="AY2168" s="4"/>
      <c r="AZ2168" s="4"/>
      <c r="BA2168" s="4"/>
      <c r="BB2168" s="4"/>
      <c r="BC2168" s="4">
        <v>40</v>
      </c>
      <c r="BD2168" t="str">
        <f>IF(AND(ADHOC!$G$15="",ADHOC!$S$4=""),"",IF(ADHOC!$G$15&lt;&gt;"",IF(ADHOC!$G$15=LEFT(Domein!$AS2168,LEN(ADHOC!$G$15)),MAX(Domein!BD$1:'Domein'!BD2167)+1,""),IF(ADHOC!$S$4=LEFT(Domein!$AS2168,LEN(ADHOC!$S$4)),MAX(Domein!BD$1:'Domein'!BD2167)+1,"")))</f>
        <v/>
      </c>
      <c r="BE2168" t="str">
        <f t="shared" si="33"/>
        <v/>
      </c>
    </row>
    <row r="2169" spans="45:57" x14ac:dyDescent="0.2">
      <c r="AS2169" s="4" t="s">
        <v>37102</v>
      </c>
      <c r="AT2169" s="4" t="s">
        <v>31968</v>
      </c>
      <c r="AU2169" s="4" t="s">
        <v>456</v>
      </c>
      <c r="AV2169" s="4" t="s">
        <v>8502</v>
      </c>
      <c r="AW2169" s="4" t="s">
        <v>724</v>
      </c>
      <c r="AX2169" s="4"/>
      <c r="AY2169" s="4"/>
      <c r="AZ2169" s="4"/>
      <c r="BA2169" s="4"/>
      <c r="BB2169" s="4"/>
      <c r="BC2169" s="4">
        <v>40</v>
      </c>
      <c r="BD2169" t="str">
        <f>IF(AND(ADHOC!$G$15="",ADHOC!$S$4=""),"",IF(ADHOC!$G$15&lt;&gt;"",IF(ADHOC!$G$15=LEFT(Domein!$AS2169,LEN(ADHOC!$G$15)),MAX(Domein!BD$1:'Domein'!BD2168)+1,""),IF(ADHOC!$S$4=LEFT(Domein!$AS2169,LEN(ADHOC!$S$4)),MAX(Domein!BD$1:'Domein'!BD2168)+1,"")))</f>
        <v/>
      </c>
      <c r="BE2169" t="str">
        <f t="shared" si="33"/>
        <v/>
      </c>
    </row>
    <row r="2170" spans="45:57" x14ac:dyDescent="0.2">
      <c r="AS2170" s="4" t="s">
        <v>37103</v>
      </c>
      <c r="AT2170" s="4" t="s">
        <v>31969</v>
      </c>
      <c r="AU2170" s="4" t="s">
        <v>456</v>
      </c>
      <c r="AV2170" s="4" t="s">
        <v>8502</v>
      </c>
      <c r="AW2170" s="4" t="s">
        <v>724</v>
      </c>
      <c r="AX2170" s="4"/>
      <c r="AY2170" s="4"/>
      <c r="AZ2170" s="4"/>
      <c r="BA2170" s="4"/>
      <c r="BB2170" s="4"/>
      <c r="BC2170" s="4">
        <v>40</v>
      </c>
      <c r="BD2170" t="str">
        <f>IF(AND(ADHOC!$G$15="",ADHOC!$S$4=""),"",IF(ADHOC!$G$15&lt;&gt;"",IF(ADHOC!$G$15=LEFT(Domein!$AS2170,LEN(ADHOC!$G$15)),MAX(Domein!BD$1:'Domein'!BD2169)+1,""),IF(ADHOC!$S$4=LEFT(Domein!$AS2170,LEN(ADHOC!$S$4)),MAX(Domein!BD$1:'Domein'!BD2169)+1,"")))</f>
        <v/>
      </c>
      <c r="BE2170" t="str">
        <f t="shared" si="33"/>
        <v/>
      </c>
    </row>
    <row r="2171" spans="45:57" x14ac:dyDescent="0.2">
      <c r="AS2171" s="4" t="s">
        <v>37104</v>
      </c>
      <c r="AT2171" s="4" t="s">
        <v>31971</v>
      </c>
      <c r="AU2171" s="4" t="s">
        <v>456</v>
      </c>
      <c r="AV2171" s="4" t="s">
        <v>8502</v>
      </c>
      <c r="AW2171" s="4" t="s">
        <v>724</v>
      </c>
      <c r="AX2171" s="4"/>
      <c r="AY2171" s="4"/>
      <c r="AZ2171" s="4"/>
      <c r="BA2171" s="4"/>
      <c r="BB2171" s="4"/>
      <c r="BC2171" s="4">
        <v>40</v>
      </c>
      <c r="BD2171" t="str">
        <f>IF(AND(ADHOC!$G$15="",ADHOC!$S$4=""),"",IF(ADHOC!$G$15&lt;&gt;"",IF(ADHOC!$G$15=LEFT(Domein!$AS2171,LEN(ADHOC!$G$15)),MAX(Domein!BD$1:'Domein'!BD2170)+1,""),IF(ADHOC!$S$4=LEFT(Domein!$AS2171,LEN(ADHOC!$S$4)),MAX(Domein!BD$1:'Domein'!BD2170)+1,"")))</f>
        <v/>
      </c>
      <c r="BE2171" t="str">
        <f t="shared" si="33"/>
        <v/>
      </c>
    </row>
    <row r="2172" spans="45:57" x14ac:dyDescent="0.2">
      <c r="AS2172" s="4" t="s">
        <v>37105</v>
      </c>
      <c r="AT2172" s="4" t="s">
        <v>31973</v>
      </c>
      <c r="AU2172" s="4" t="s">
        <v>456</v>
      </c>
      <c r="AV2172" s="4" t="s">
        <v>8502</v>
      </c>
      <c r="AW2172" s="4" t="s">
        <v>724</v>
      </c>
      <c r="AX2172" s="4"/>
      <c r="AY2172" s="4"/>
      <c r="AZ2172" s="4"/>
      <c r="BA2172" s="4"/>
      <c r="BB2172" s="4"/>
      <c r="BC2172" s="4">
        <v>40</v>
      </c>
      <c r="BD2172" t="str">
        <f>IF(AND(ADHOC!$G$15="",ADHOC!$S$4=""),"",IF(ADHOC!$G$15&lt;&gt;"",IF(ADHOC!$G$15=LEFT(Domein!$AS2172,LEN(ADHOC!$G$15)),MAX(Domein!BD$1:'Domein'!BD2171)+1,""),IF(ADHOC!$S$4=LEFT(Domein!$AS2172,LEN(ADHOC!$S$4)),MAX(Domein!BD$1:'Domein'!BD2171)+1,"")))</f>
        <v/>
      </c>
      <c r="BE2172" t="str">
        <f t="shared" si="33"/>
        <v/>
      </c>
    </row>
    <row r="2173" spans="45:57" x14ac:dyDescent="0.2">
      <c r="AS2173" s="4" t="s">
        <v>37106</v>
      </c>
      <c r="AT2173" s="4" t="s">
        <v>31975</v>
      </c>
      <c r="AU2173" s="4" t="s">
        <v>456</v>
      </c>
      <c r="AV2173" s="4" t="s">
        <v>8502</v>
      </c>
      <c r="AW2173" s="4" t="s">
        <v>724</v>
      </c>
      <c r="AX2173" s="4"/>
      <c r="AY2173" s="4"/>
      <c r="AZ2173" s="4"/>
      <c r="BA2173" s="4"/>
      <c r="BB2173" s="4"/>
      <c r="BC2173" s="4">
        <v>40</v>
      </c>
      <c r="BD2173" t="str">
        <f>IF(AND(ADHOC!$G$15="",ADHOC!$S$4=""),"",IF(ADHOC!$G$15&lt;&gt;"",IF(ADHOC!$G$15=LEFT(Domein!$AS2173,LEN(ADHOC!$G$15)),MAX(Domein!BD$1:'Domein'!BD2172)+1,""),IF(ADHOC!$S$4=LEFT(Domein!$AS2173,LEN(ADHOC!$S$4)),MAX(Domein!BD$1:'Domein'!BD2172)+1,"")))</f>
        <v/>
      </c>
      <c r="BE2173" t="str">
        <f t="shared" si="33"/>
        <v/>
      </c>
    </row>
    <row r="2174" spans="45:57" x14ac:dyDescent="0.2">
      <c r="AS2174" s="4" t="s">
        <v>37107</v>
      </c>
      <c r="AT2174" s="4" t="s">
        <v>31977</v>
      </c>
      <c r="AU2174" s="4" t="s">
        <v>456</v>
      </c>
      <c r="AV2174" s="4" t="s">
        <v>8502</v>
      </c>
      <c r="AW2174" s="4" t="s">
        <v>724</v>
      </c>
      <c r="AX2174" s="4"/>
      <c r="AY2174" s="4"/>
      <c r="AZ2174" s="4"/>
      <c r="BA2174" s="4"/>
      <c r="BB2174" s="4"/>
      <c r="BC2174" s="4">
        <v>40</v>
      </c>
      <c r="BD2174" t="str">
        <f>IF(AND(ADHOC!$G$15="",ADHOC!$S$4=""),"",IF(ADHOC!$G$15&lt;&gt;"",IF(ADHOC!$G$15=LEFT(Domein!$AS2174,LEN(ADHOC!$G$15)),MAX(Domein!BD$1:'Domein'!BD2173)+1,""),IF(ADHOC!$S$4=LEFT(Domein!$AS2174,LEN(ADHOC!$S$4)),MAX(Domein!BD$1:'Domein'!BD2173)+1,"")))</f>
        <v/>
      </c>
      <c r="BE2174" t="str">
        <f t="shared" si="33"/>
        <v/>
      </c>
    </row>
    <row r="2175" spans="45:57" x14ac:dyDescent="0.2">
      <c r="AS2175" s="4" t="s">
        <v>37108</v>
      </c>
      <c r="AT2175" s="4" t="s">
        <v>31979</v>
      </c>
      <c r="AU2175" s="4" t="s">
        <v>456</v>
      </c>
      <c r="AV2175" s="4" t="s">
        <v>8502</v>
      </c>
      <c r="AW2175" s="4" t="s">
        <v>724</v>
      </c>
      <c r="AX2175" s="4"/>
      <c r="AY2175" s="4"/>
      <c r="AZ2175" s="4"/>
      <c r="BA2175" s="4"/>
      <c r="BB2175" s="4"/>
      <c r="BC2175" s="4">
        <v>40</v>
      </c>
      <c r="BD2175" t="str">
        <f>IF(AND(ADHOC!$G$15="",ADHOC!$S$4=""),"",IF(ADHOC!$G$15&lt;&gt;"",IF(ADHOC!$G$15=LEFT(Domein!$AS2175,LEN(ADHOC!$G$15)),MAX(Domein!BD$1:'Domein'!BD2174)+1,""),IF(ADHOC!$S$4=LEFT(Domein!$AS2175,LEN(ADHOC!$S$4)),MAX(Domein!BD$1:'Domein'!BD2174)+1,"")))</f>
        <v/>
      </c>
      <c r="BE2175" t="str">
        <f t="shared" si="33"/>
        <v/>
      </c>
    </row>
    <row r="2176" spans="45:57" x14ac:dyDescent="0.2">
      <c r="AS2176" s="4" t="s">
        <v>37109</v>
      </c>
      <c r="AT2176" s="4" t="s">
        <v>31981</v>
      </c>
      <c r="AU2176" s="4" t="s">
        <v>456</v>
      </c>
      <c r="AV2176" s="4" t="s">
        <v>8502</v>
      </c>
      <c r="AW2176" s="4" t="s">
        <v>724</v>
      </c>
      <c r="AX2176" s="4"/>
      <c r="AY2176" s="4"/>
      <c r="AZ2176" s="4"/>
      <c r="BA2176" s="4"/>
      <c r="BB2176" s="4"/>
      <c r="BC2176" s="4">
        <v>40</v>
      </c>
      <c r="BD2176" t="str">
        <f>IF(AND(ADHOC!$G$15="",ADHOC!$S$4=""),"",IF(ADHOC!$G$15&lt;&gt;"",IF(ADHOC!$G$15=LEFT(Domein!$AS2176,LEN(ADHOC!$G$15)),MAX(Domein!BD$1:'Domein'!BD2175)+1,""),IF(ADHOC!$S$4=LEFT(Domein!$AS2176,LEN(ADHOC!$S$4)),MAX(Domein!BD$1:'Domein'!BD2175)+1,"")))</f>
        <v/>
      </c>
      <c r="BE2176" t="str">
        <f t="shared" si="33"/>
        <v/>
      </c>
    </row>
    <row r="2177" spans="45:57" x14ac:dyDescent="0.2">
      <c r="AS2177" s="4" t="s">
        <v>37110</v>
      </c>
      <c r="AT2177" s="4" t="s">
        <v>31983</v>
      </c>
      <c r="AU2177" s="4" t="s">
        <v>456</v>
      </c>
      <c r="AV2177" s="4" t="s">
        <v>8502</v>
      </c>
      <c r="AW2177" s="4" t="s">
        <v>724</v>
      </c>
      <c r="AX2177" s="4"/>
      <c r="AY2177" s="4"/>
      <c r="AZ2177" s="4"/>
      <c r="BA2177" s="4"/>
      <c r="BB2177" s="4"/>
      <c r="BC2177" s="4">
        <v>40</v>
      </c>
      <c r="BD2177" t="str">
        <f>IF(AND(ADHOC!$G$15="",ADHOC!$S$4=""),"",IF(ADHOC!$G$15&lt;&gt;"",IF(ADHOC!$G$15=LEFT(Domein!$AS2177,LEN(ADHOC!$G$15)),MAX(Domein!BD$1:'Domein'!BD2176)+1,""),IF(ADHOC!$S$4=LEFT(Domein!$AS2177,LEN(ADHOC!$S$4)),MAX(Domein!BD$1:'Domein'!BD2176)+1,"")))</f>
        <v/>
      </c>
      <c r="BE2177" t="str">
        <f t="shared" si="33"/>
        <v/>
      </c>
    </row>
    <row r="2178" spans="45:57" x14ac:dyDescent="0.2">
      <c r="AS2178" s="4" t="s">
        <v>37111</v>
      </c>
      <c r="AT2178" s="4" t="s">
        <v>31985</v>
      </c>
      <c r="AU2178" s="4" t="s">
        <v>456</v>
      </c>
      <c r="AV2178" s="4" t="s">
        <v>8502</v>
      </c>
      <c r="AW2178" s="4" t="s">
        <v>724</v>
      </c>
      <c r="AX2178" s="4"/>
      <c r="AY2178" s="4"/>
      <c r="AZ2178" s="4"/>
      <c r="BA2178" s="4"/>
      <c r="BB2178" s="4"/>
      <c r="BC2178" s="4">
        <v>40</v>
      </c>
      <c r="BD2178" t="str">
        <f>IF(AND(ADHOC!$G$15="",ADHOC!$S$4=""),"",IF(ADHOC!$G$15&lt;&gt;"",IF(ADHOC!$G$15=LEFT(Domein!$AS2178,LEN(ADHOC!$G$15)),MAX(Domein!BD$1:'Domein'!BD2177)+1,""),IF(ADHOC!$S$4=LEFT(Domein!$AS2178,LEN(ADHOC!$S$4)),MAX(Domein!BD$1:'Domein'!BD2177)+1,"")))</f>
        <v/>
      </c>
      <c r="BE2178" t="str">
        <f t="shared" si="33"/>
        <v/>
      </c>
    </row>
    <row r="2179" spans="45:57" x14ac:dyDescent="0.2">
      <c r="AS2179" s="4" t="s">
        <v>37112</v>
      </c>
      <c r="AT2179" s="4" t="s">
        <v>31987</v>
      </c>
      <c r="AU2179" s="4" t="s">
        <v>456</v>
      </c>
      <c r="AV2179" s="4" t="s">
        <v>8502</v>
      </c>
      <c r="AW2179" s="4" t="s">
        <v>724</v>
      </c>
      <c r="AX2179" s="4"/>
      <c r="AY2179" s="4"/>
      <c r="AZ2179" s="4"/>
      <c r="BA2179" s="4"/>
      <c r="BB2179" s="4"/>
      <c r="BC2179" s="4">
        <v>40</v>
      </c>
      <c r="BD2179" t="str">
        <f>IF(AND(ADHOC!$G$15="",ADHOC!$S$4=""),"",IF(ADHOC!$G$15&lt;&gt;"",IF(ADHOC!$G$15=LEFT(Domein!$AS2179,LEN(ADHOC!$G$15)),MAX(Domein!BD$1:'Domein'!BD2178)+1,""),IF(ADHOC!$S$4=LEFT(Domein!$AS2179,LEN(ADHOC!$S$4)),MAX(Domein!BD$1:'Domein'!BD2178)+1,"")))</f>
        <v/>
      </c>
      <c r="BE2179" t="str">
        <f t="shared" ref="BE2179:BE2242" si="34">IFERROR(INDEX($AS$2:$AS$11500,MATCH(ROW()-ROW($BE$1),$BD$2:$BD$11500,0)),"")</f>
        <v/>
      </c>
    </row>
    <row r="2180" spans="45:57" x14ac:dyDescent="0.2">
      <c r="AS2180" s="4" t="s">
        <v>37113</v>
      </c>
      <c r="AT2180" s="4" t="s">
        <v>31989</v>
      </c>
      <c r="AU2180" s="4" t="s">
        <v>456</v>
      </c>
      <c r="AV2180" s="4" t="s">
        <v>8502</v>
      </c>
      <c r="AW2180" s="4" t="s">
        <v>724</v>
      </c>
      <c r="AX2180" s="4"/>
      <c r="AY2180" s="4"/>
      <c r="AZ2180" s="4"/>
      <c r="BA2180" s="4"/>
      <c r="BB2180" s="4"/>
      <c r="BC2180" s="4">
        <v>40</v>
      </c>
      <c r="BD2180" t="str">
        <f>IF(AND(ADHOC!$G$15="",ADHOC!$S$4=""),"",IF(ADHOC!$G$15&lt;&gt;"",IF(ADHOC!$G$15=LEFT(Domein!$AS2180,LEN(ADHOC!$G$15)),MAX(Domein!BD$1:'Domein'!BD2179)+1,""),IF(ADHOC!$S$4=LEFT(Domein!$AS2180,LEN(ADHOC!$S$4)),MAX(Domein!BD$1:'Domein'!BD2179)+1,"")))</f>
        <v/>
      </c>
      <c r="BE2180" t="str">
        <f t="shared" si="34"/>
        <v/>
      </c>
    </row>
    <row r="2181" spans="45:57" x14ac:dyDescent="0.2">
      <c r="AS2181" s="4" t="s">
        <v>37114</v>
      </c>
      <c r="AT2181" s="4" t="s">
        <v>31991</v>
      </c>
      <c r="AU2181" s="4" t="s">
        <v>456</v>
      </c>
      <c r="AV2181" s="4" t="s">
        <v>8502</v>
      </c>
      <c r="AW2181" s="4" t="s">
        <v>724</v>
      </c>
      <c r="AX2181" s="4"/>
      <c r="AY2181" s="4"/>
      <c r="AZ2181" s="4"/>
      <c r="BA2181" s="4"/>
      <c r="BB2181" s="4"/>
      <c r="BC2181" s="4">
        <v>40</v>
      </c>
      <c r="BD2181" t="str">
        <f>IF(AND(ADHOC!$G$15="",ADHOC!$S$4=""),"",IF(ADHOC!$G$15&lt;&gt;"",IF(ADHOC!$G$15=LEFT(Domein!$AS2181,LEN(ADHOC!$G$15)),MAX(Domein!BD$1:'Domein'!BD2180)+1,""),IF(ADHOC!$S$4=LEFT(Domein!$AS2181,LEN(ADHOC!$S$4)),MAX(Domein!BD$1:'Domein'!BD2180)+1,"")))</f>
        <v/>
      </c>
      <c r="BE2181" t="str">
        <f t="shared" si="34"/>
        <v/>
      </c>
    </row>
    <row r="2182" spans="45:57" x14ac:dyDescent="0.2">
      <c r="AS2182" s="4" t="s">
        <v>37115</v>
      </c>
      <c r="AT2182" s="4" t="s">
        <v>31993</v>
      </c>
      <c r="AU2182" s="4" t="s">
        <v>456</v>
      </c>
      <c r="AV2182" s="4" t="s">
        <v>8502</v>
      </c>
      <c r="AW2182" s="4" t="s">
        <v>724</v>
      </c>
      <c r="AX2182" s="4"/>
      <c r="AY2182" s="4"/>
      <c r="AZ2182" s="4"/>
      <c r="BA2182" s="4"/>
      <c r="BB2182" s="4"/>
      <c r="BC2182" s="4">
        <v>40</v>
      </c>
      <c r="BD2182" t="str">
        <f>IF(AND(ADHOC!$G$15="",ADHOC!$S$4=""),"",IF(ADHOC!$G$15&lt;&gt;"",IF(ADHOC!$G$15=LEFT(Domein!$AS2182,LEN(ADHOC!$G$15)),MAX(Domein!BD$1:'Domein'!BD2181)+1,""),IF(ADHOC!$S$4=LEFT(Domein!$AS2182,LEN(ADHOC!$S$4)),MAX(Domein!BD$1:'Domein'!BD2181)+1,"")))</f>
        <v/>
      </c>
      <c r="BE2182" t="str">
        <f t="shared" si="34"/>
        <v/>
      </c>
    </row>
    <row r="2183" spans="45:57" x14ac:dyDescent="0.2">
      <c r="AS2183" s="4" t="s">
        <v>37116</v>
      </c>
      <c r="AT2183" s="4" t="s">
        <v>31995</v>
      </c>
      <c r="AU2183" s="4" t="s">
        <v>456</v>
      </c>
      <c r="AV2183" s="4" t="s">
        <v>8502</v>
      </c>
      <c r="AW2183" s="4" t="s">
        <v>724</v>
      </c>
      <c r="AX2183" s="4"/>
      <c r="AY2183" s="4"/>
      <c r="AZ2183" s="4"/>
      <c r="BA2183" s="4"/>
      <c r="BB2183" s="4"/>
      <c r="BC2183" s="4">
        <v>40</v>
      </c>
      <c r="BD2183" t="str">
        <f>IF(AND(ADHOC!$G$15="",ADHOC!$S$4=""),"",IF(ADHOC!$G$15&lt;&gt;"",IF(ADHOC!$G$15=LEFT(Domein!$AS2183,LEN(ADHOC!$G$15)),MAX(Domein!BD$1:'Domein'!BD2182)+1,""),IF(ADHOC!$S$4=LEFT(Domein!$AS2183,LEN(ADHOC!$S$4)),MAX(Domein!BD$1:'Domein'!BD2182)+1,"")))</f>
        <v/>
      </c>
      <c r="BE2183" t="str">
        <f t="shared" si="34"/>
        <v/>
      </c>
    </row>
    <row r="2184" spans="45:57" x14ac:dyDescent="0.2">
      <c r="AS2184" s="4" t="s">
        <v>37117</v>
      </c>
      <c r="AT2184" s="4" t="s">
        <v>31997</v>
      </c>
      <c r="AU2184" s="4" t="s">
        <v>456</v>
      </c>
      <c r="AV2184" s="4" t="s">
        <v>8502</v>
      </c>
      <c r="AW2184" s="4" t="s">
        <v>724</v>
      </c>
      <c r="AX2184" s="4"/>
      <c r="AY2184" s="4"/>
      <c r="AZ2184" s="4"/>
      <c r="BA2184" s="4"/>
      <c r="BB2184" s="4"/>
      <c r="BC2184" s="4">
        <v>40</v>
      </c>
      <c r="BD2184" t="str">
        <f>IF(AND(ADHOC!$G$15="",ADHOC!$S$4=""),"",IF(ADHOC!$G$15&lt;&gt;"",IF(ADHOC!$G$15=LEFT(Domein!$AS2184,LEN(ADHOC!$G$15)),MAX(Domein!BD$1:'Domein'!BD2183)+1,""),IF(ADHOC!$S$4=LEFT(Domein!$AS2184,LEN(ADHOC!$S$4)),MAX(Domein!BD$1:'Domein'!BD2183)+1,"")))</f>
        <v/>
      </c>
      <c r="BE2184" t="str">
        <f t="shared" si="34"/>
        <v/>
      </c>
    </row>
    <row r="2185" spans="45:57" x14ac:dyDescent="0.2">
      <c r="AS2185" s="4" t="s">
        <v>37118</v>
      </c>
      <c r="AT2185" s="4" t="s">
        <v>31999</v>
      </c>
      <c r="AU2185" s="4" t="s">
        <v>456</v>
      </c>
      <c r="AV2185" s="4" t="s">
        <v>8502</v>
      </c>
      <c r="AW2185" s="4" t="s">
        <v>724</v>
      </c>
      <c r="AX2185" s="4"/>
      <c r="AY2185" s="4"/>
      <c r="AZ2185" s="4"/>
      <c r="BA2185" s="4"/>
      <c r="BB2185" s="4"/>
      <c r="BC2185" s="4">
        <v>40</v>
      </c>
      <c r="BD2185" t="str">
        <f>IF(AND(ADHOC!$G$15="",ADHOC!$S$4=""),"",IF(ADHOC!$G$15&lt;&gt;"",IF(ADHOC!$G$15=LEFT(Domein!$AS2185,LEN(ADHOC!$G$15)),MAX(Domein!BD$1:'Domein'!BD2184)+1,""),IF(ADHOC!$S$4=LEFT(Domein!$AS2185,LEN(ADHOC!$S$4)),MAX(Domein!BD$1:'Domein'!BD2184)+1,"")))</f>
        <v/>
      </c>
      <c r="BE2185" t="str">
        <f t="shared" si="34"/>
        <v/>
      </c>
    </row>
    <row r="2186" spans="45:57" x14ac:dyDescent="0.2">
      <c r="AS2186" s="4" t="s">
        <v>37119</v>
      </c>
      <c r="AT2186" s="4" t="s">
        <v>32001</v>
      </c>
      <c r="AU2186" s="4" t="s">
        <v>456</v>
      </c>
      <c r="AV2186" s="4" t="s">
        <v>8502</v>
      </c>
      <c r="AW2186" s="4" t="s">
        <v>724</v>
      </c>
      <c r="AX2186" s="4"/>
      <c r="AY2186" s="4"/>
      <c r="AZ2186" s="4"/>
      <c r="BA2186" s="4"/>
      <c r="BB2186" s="4"/>
      <c r="BC2186" s="4">
        <v>40</v>
      </c>
      <c r="BD2186" t="str">
        <f>IF(AND(ADHOC!$G$15="",ADHOC!$S$4=""),"",IF(ADHOC!$G$15&lt;&gt;"",IF(ADHOC!$G$15=LEFT(Domein!$AS2186,LEN(ADHOC!$G$15)),MAX(Domein!BD$1:'Domein'!BD2185)+1,""),IF(ADHOC!$S$4=LEFT(Domein!$AS2186,LEN(ADHOC!$S$4)),MAX(Domein!BD$1:'Domein'!BD2185)+1,"")))</f>
        <v/>
      </c>
      <c r="BE2186" t="str">
        <f t="shared" si="34"/>
        <v/>
      </c>
    </row>
    <row r="2187" spans="45:57" x14ac:dyDescent="0.2">
      <c r="AS2187" s="4" t="s">
        <v>37120</v>
      </c>
      <c r="AT2187" s="4" t="s">
        <v>32003</v>
      </c>
      <c r="AU2187" s="4" t="s">
        <v>456</v>
      </c>
      <c r="AV2187" s="4" t="s">
        <v>8502</v>
      </c>
      <c r="AW2187" s="4" t="s">
        <v>724</v>
      </c>
      <c r="AX2187" s="4"/>
      <c r="AY2187" s="4"/>
      <c r="AZ2187" s="4"/>
      <c r="BA2187" s="4"/>
      <c r="BB2187" s="4"/>
      <c r="BC2187" s="4">
        <v>40</v>
      </c>
      <c r="BD2187" t="str">
        <f>IF(AND(ADHOC!$G$15="",ADHOC!$S$4=""),"",IF(ADHOC!$G$15&lt;&gt;"",IF(ADHOC!$G$15=LEFT(Domein!$AS2187,LEN(ADHOC!$G$15)),MAX(Domein!BD$1:'Domein'!BD2186)+1,""),IF(ADHOC!$S$4=LEFT(Domein!$AS2187,LEN(ADHOC!$S$4)),MAX(Domein!BD$1:'Domein'!BD2186)+1,"")))</f>
        <v/>
      </c>
      <c r="BE2187" t="str">
        <f t="shared" si="34"/>
        <v/>
      </c>
    </row>
    <row r="2188" spans="45:57" x14ac:dyDescent="0.2">
      <c r="AS2188" s="4" t="s">
        <v>37121</v>
      </c>
      <c r="AT2188" s="4" t="s">
        <v>32005</v>
      </c>
      <c r="AU2188" s="4" t="s">
        <v>456</v>
      </c>
      <c r="AV2188" s="4" t="s">
        <v>8502</v>
      </c>
      <c r="AW2188" s="4" t="s">
        <v>724</v>
      </c>
      <c r="AX2188" s="4"/>
      <c r="AY2188" s="4"/>
      <c r="AZ2188" s="4"/>
      <c r="BA2188" s="4"/>
      <c r="BB2188" s="4"/>
      <c r="BC2188" s="4">
        <v>40</v>
      </c>
      <c r="BD2188" t="str">
        <f>IF(AND(ADHOC!$G$15="",ADHOC!$S$4=""),"",IF(ADHOC!$G$15&lt;&gt;"",IF(ADHOC!$G$15=LEFT(Domein!$AS2188,LEN(ADHOC!$G$15)),MAX(Domein!BD$1:'Domein'!BD2187)+1,""),IF(ADHOC!$S$4=LEFT(Domein!$AS2188,LEN(ADHOC!$S$4)),MAX(Domein!BD$1:'Domein'!BD2187)+1,"")))</f>
        <v/>
      </c>
      <c r="BE2188" t="str">
        <f t="shared" si="34"/>
        <v/>
      </c>
    </row>
    <row r="2189" spans="45:57" x14ac:dyDescent="0.2">
      <c r="AS2189" s="4" t="s">
        <v>37122</v>
      </c>
      <c r="AT2189" s="4" t="s">
        <v>32007</v>
      </c>
      <c r="AU2189" s="4" t="s">
        <v>456</v>
      </c>
      <c r="AV2189" s="4" t="s">
        <v>8502</v>
      </c>
      <c r="AW2189" s="4" t="s">
        <v>724</v>
      </c>
      <c r="AX2189" s="4"/>
      <c r="AY2189" s="4"/>
      <c r="AZ2189" s="4"/>
      <c r="BA2189" s="4"/>
      <c r="BB2189" s="4"/>
      <c r="BC2189" s="4">
        <v>40</v>
      </c>
      <c r="BD2189" t="str">
        <f>IF(AND(ADHOC!$G$15="",ADHOC!$S$4=""),"",IF(ADHOC!$G$15&lt;&gt;"",IF(ADHOC!$G$15=LEFT(Domein!$AS2189,LEN(ADHOC!$G$15)),MAX(Domein!BD$1:'Domein'!BD2188)+1,""),IF(ADHOC!$S$4=LEFT(Domein!$AS2189,LEN(ADHOC!$S$4)),MAX(Domein!BD$1:'Domein'!BD2188)+1,"")))</f>
        <v/>
      </c>
      <c r="BE2189" t="str">
        <f t="shared" si="34"/>
        <v/>
      </c>
    </row>
    <row r="2190" spans="45:57" x14ac:dyDescent="0.2">
      <c r="AS2190" s="4" t="s">
        <v>37123</v>
      </c>
      <c r="AT2190" s="4" t="s">
        <v>32009</v>
      </c>
      <c r="AU2190" s="4" t="s">
        <v>456</v>
      </c>
      <c r="AV2190" s="4" t="s">
        <v>8502</v>
      </c>
      <c r="AW2190" s="4" t="s">
        <v>724</v>
      </c>
      <c r="AX2190" s="4"/>
      <c r="AY2190" s="4"/>
      <c r="AZ2190" s="4"/>
      <c r="BA2190" s="4"/>
      <c r="BB2190" s="4"/>
      <c r="BC2190" s="4">
        <v>40</v>
      </c>
      <c r="BD2190" t="str">
        <f>IF(AND(ADHOC!$G$15="",ADHOC!$S$4=""),"",IF(ADHOC!$G$15&lt;&gt;"",IF(ADHOC!$G$15=LEFT(Domein!$AS2190,LEN(ADHOC!$G$15)),MAX(Domein!BD$1:'Domein'!BD2189)+1,""),IF(ADHOC!$S$4=LEFT(Domein!$AS2190,LEN(ADHOC!$S$4)),MAX(Domein!BD$1:'Domein'!BD2189)+1,"")))</f>
        <v/>
      </c>
      <c r="BE2190" t="str">
        <f t="shared" si="34"/>
        <v/>
      </c>
    </row>
    <row r="2191" spans="45:57" x14ac:dyDescent="0.2">
      <c r="AS2191" s="4" t="s">
        <v>37124</v>
      </c>
      <c r="AT2191" s="4" t="s">
        <v>32011</v>
      </c>
      <c r="AU2191" s="4" t="s">
        <v>456</v>
      </c>
      <c r="AV2191" s="4" t="s">
        <v>8502</v>
      </c>
      <c r="AW2191" s="4" t="s">
        <v>724</v>
      </c>
      <c r="AX2191" s="4"/>
      <c r="AY2191" s="4"/>
      <c r="AZ2191" s="4"/>
      <c r="BA2191" s="4"/>
      <c r="BB2191" s="4"/>
      <c r="BC2191" s="4">
        <v>40</v>
      </c>
      <c r="BD2191" t="str">
        <f>IF(AND(ADHOC!$G$15="",ADHOC!$S$4=""),"",IF(ADHOC!$G$15&lt;&gt;"",IF(ADHOC!$G$15=LEFT(Domein!$AS2191,LEN(ADHOC!$G$15)),MAX(Domein!BD$1:'Domein'!BD2190)+1,""),IF(ADHOC!$S$4=LEFT(Domein!$AS2191,LEN(ADHOC!$S$4)),MAX(Domein!BD$1:'Domein'!BD2190)+1,"")))</f>
        <v/>
      </c>
      <c r="BE2191" t="str">
        <f t="shared" si="34"/>
        <v/>
      </c>
    </row>
    <row r="2192" spans="45:57" x14ac:dyDescent="0.2">
      <c r="AS2192" s="4" t="s">
        <v>37125</v>
      </c>
      <c r="AT2192" s="4" t="s">
        <v>32013</v>
      </c>
      <c r="AU2192" s="4" t="s">
        <v>456</v>
      </c>
      <c r="AV2192" s="4" t="s">
        <v>8502</v>
      </c>
      <c r="AW2192" s="4" t="s">
        <v>724</v>
      </c>
      <c r="AX2192" s="4"/>
      <c r="AY2192" s="4"/>
      <c r="AZ2192" s="4"/>
      <c r="BA2192" s="4"/>
      <c r="BB2192" s="4"/>
      <c r="BC2192" s="4">
        <v>40</v>
      </c>
      <c r="BD2192" t="str">
        <f>IF(AND(ADHOC!$G$15="",ADHOC!$S$4=""),"",IF(ADHOC!$G$15&lt;&gt;"",IF(ADHOC!$G$15=LEFT(Domein!$AS2192,LEN(ADHOC!$G$15)),MAX(Domein!BD$1:'Domein'!BD2191)+1,""),IF(ADHOC!$S$4=LEFT(Domein!$AS2192,LEN(ADHOC!$S$4)),MAX(Domein!BD$1:'Domein'!BD2191)+1,"")))</f>
        <v/>
      </c>
      <c r="BE2192" t="str">
        <f t="shared" si="34"/>
        <v/>
      </c>
    </row>
    <row r="2193" spans="45:57" x14ac:dyDescent="0.2">
      <c r="AS2193" s="4" t="s">
        <v>37126</v>
      </c>
      <c r="AT2193" s="4" t="s">
        <v>32015</v>
      </c>
      <c r="AU2193" s="4" t="s">
        <v>456</v>
      </c>
      <c r="AV2193" s="4" t="s">
        <v>8502</v>
      </c>
      <c r="AW2193" s="4" t="s">
        <v>724</v>
      </c>
      <c r="AX2193" s="4"/>
      <c r="AY2193" s="4"/>
      <c r="AZ2193" s="4"/>
      <c r="BA2193" s="4"/>
      <c r="BB2193" s="4"/>
      <c r="BC2193" s="4">
        <v>40</v>
      </c>
      <c r="BD2193" t="str">
        <f>IF(AND(ADHOC!$G$15="",ADHOC!$S$4=""),"",IF(ADHOC!$G$15&lt;&gt;"",IF(ADHOC!$G$15=LEFT(Domein!$AS2193,LEN(ADHOC!$G$15)),MAX(Domein!BD$1:'Domein'!BD2192)+1,""),IF(ADHOC!$S$4=LEFT(Domein!$AS2193,LEN(ADHOC!$S$4)),MAX(Domein!BD$1:'Domein'!BD2192)+1,"")))</f>
        <v/>
      </c>
      <c r="BE2193" t="str">
        <f t="shared" si="34"/>
        <v/>
      </c>
    </row>
    <row r="2194" spans="45:57" x14ac:dyDescent="0.2">
      <c r="AS2194" s="4" t="s">
        <v>37127</v>
      </c>
      <c r="AT2194" s="4" t="s">
        <v>32017</v>
      </c>
      <c r="AU2194" s="4" t="s">
        <v>456</v>
      </c>
      <c r="AV2194" s="4" t="s">
        <v>8502</v>
      </c>
      <c r="AW2194" s="4" t="s">
        <v>724</v>
      </c>
      <c r="AX2194" s="4"/>
      <c r="AY2194" s="4"/>
      <c r="AZ2194" s="4"/>
      <c r="BA2194" s="4"/>
      <c r="BB2194" s="4"/>
      <c r="BC2194" s="4">
        <v>40</v>
      </c>
      <c r="BD2194" t="str">
        <f>IF(AND(ADHOC!$G$15="",ADHOC!$S$4=""),"",IF(ADHOC!$G$15&lt;&gt;"",IF(ADHOC!$G$15=LEFT(Domein!$AS2194,LEN(ADHOC!$G$15)),MAX(Domein!BD$1:'Domein'!BD2193)+1,""),IF(ADHOC!$S$4=LEFT(Domein!$AS2194,LEN(ADHOC!$S$4)),MAX(Domein!BD$1:'Domein'!BD2193)+1,"")))</f>
        <v/>
      </c>
      <c r="BE2194" t="str">
        <f t="shared" si="34"/>
        <v/>
      </c>
    </row>
    <row r="2195" spans="45:57" x14ac:dyDescent="0.2">
      <c r="AS2195" s="4" t="s">
        <v>37128</v>
      </c>
      <c r="AT2195" s="4" t="s">
        <v>32019</v>
      </c>
      <c r="AU2195" s="4" t="s">
        <v>456</v>
      </c>
      <c r="AV2195" s="4" t="s">
        <v>8502</v>
      </c>
      <c r="AW2195" s="4" t="s">
        <v>724</v>
      </c>
      <c r="AX2195" s="4"/>
      <c r="AY2195" s="4"/>
      <c r="AZ2195" s="4"/>
      <c r="BA2195" s="4"/>
      <c r="BB2195" s="4"/>
      <c r="BC2195" s="4">
        <v>40</v>
      </c>
      <c r="BD2195" t="str">
        <f>IF(AND(ADHOC!$G$15="",ADHOC!$S$4=""),"",IF(ADHOC!$G$15&lt;&gt;"",IF(ADHOC!$G$15=LEFT(Domein!$AS2195,LEN(ADHOC!$G$15)),MAX(Domein!BD$1:'Domein'!BD2194)+1,""),IF(ADHOC!$S$4=LEFT(Domein!$AS2195,LEN(ADHOC!$S$4)),MAX(Domein!BD$1:'Domein'!BD2194)+1,"")))</f>
        <v/>
      </c>
      <c r="BE2195" t="str">
        <f t="shared" si="34"/>
        <v/>
      </c>
    </row>
    <row r="2196" spans="45:57" x14ac:dyDescent="0.2">
      <c r="AS2196" s="4" t="s">
        <v>37129</v>
      </c>
      <c r="AT2196" s="4" t="s">
        <v>32021</v>
      </c>
      <c r="AU2196" s="4" t="s">
        <v>456</v>
      </c>
      <c r="AV2196" s="4" t="s">
        <v>8502</v>
      </c>
      <c r="AW2196" s="4" t="s">
        <v>724</v>
      </c>
      <c r="AX2196" s="4"/>
      <c r="AY2196" s="4"/>
      <c r="AZ2196" s="4"/>
      <c r="BA2196" s="4"/>
      <c r="BB2196" s="4"/>
      <c r="BC2196" s="4">
        <v>40</v>
      </c>
      <c r="BD2196" t="str">
        <f>IF(AND(ADHOC!$G$15="",ADHOC!$S$4=""),"",IF(ADHOC!$G$15&lt;&gt;"",IF(ADHOC!$G$15=LEFT(Domein!$AS2196,LEN(ADHOC!$G$15)),MAX(Domein!BD$1:'Domein'!BD2195)+1,""),IF(ADHOC!$S$4=LEFT(Domein!$AS2196,LEN(ADHOC!$S$4)),MAX(Domein!BD$1:'Domein'!BD2195)+1,"")))</f>
        <v/>
      </c>
      <c r="BE2196" t="str">
        <f t="shared" si="34"/>
        <v/>
      </c>
    </row>
    <row r="2197" spans="45:57" x14ac:dyDescent="0.2">
      <c r="AS2197" s="4" t="s">
        <v>37130</v>
      </c>
      <c r="AT2197" s="4" t="s">
        <v>32023</v>
      </c>
      <c r="AU2197" s="4" t="s">
        <v>456</v>
      </c>
      <c r="AV2197" s="4" t="s">
        <v>8502</v>
      </c>
      <c r="AW2197" s="4" t="s">
        <v>724</v>
      </c>
      <c r="AX2197" s="4"/>
      <c r="AY2197" s="4"/>
      <c r="AZ2197" s="4"/>
      <c r="BA2197" s="4"/>
      <c r="BB2197" s="4"/>
      <c r="BC2197" s="4">
        <v>40</v>
      </c>
      <c r="BD2197" t="str">
        <f>IF(AND(ADHOC!$G$15="",ADHOC!$S$4=""),"",IF(ADHOC!$G$15&lt;&gt;"",IF(ADHOC!$G$15=LEFT(Domein!$AS2197,LEN(ADHOC!$G$15)),MAX(Domein!BD$1:'Domein'!BD2196)+1,""),IF(ADHOC!$S$4=LEFT(Domein!$AS2197,LEN(ADHOC!$S$4)),MAX(Domein!BD$1:'Domein'!BD2196)+1,"")))</f>
        <v/>
      </c>
      <c r="BE2197" t="str">
        <f t="shared" si="34"/>
        <v/>
      </c>
    </row>
    <row r="2198" spans="45:57" x14ac:dyDescent="0.2">
      <c r="AS2198" s="4" t="s">
        <v>37131</v>
      </c>
      <c r="AT2198" s="4" t="s">
        <v>32025</v>
      </c>
      <c r="AU2198" s="4" t="s">
        <v>456</v>
      </c>
      <c r="AV2198" s="4" t="s">
        <v>8502</v>
      </c>
      <c r="AW2198" s="4" t="s">
        <v>724</v>
      </c>
      <c r="AX2198" s="4"/>
      <c r="AY2198" s="4"/>
      <c r="AZ2198" s="4"/>
      <c r="BA2198" s="4"/>
      <c r="BB2198" s="4"/>
      <c r="BC2198" s="4">
        <v>40</v>
      </c>
      <c r="BD2198" t="str">
        <f>IF(AND(ADHOC!$G$15="",ADHOC!$S$4=""),"",IF(ADHOC!$G$15&lt;&gt;"",IF(ADHOC!$G$15=LEFT(Domein!$AS2198,LEN(ADHOC!$G$15)),MAX(Domein!BD$1:'Domein'!BD2197)+1,""),IF(ADHOC!$S$4=LEFT(Domein!$AS2198,LEN(ADHOC!$S$4)),MAX(Domein!BD$1:'Domein'!BD2197)+1,"")))</f>
        <v/>
      </c>
      <c r="BE2198" t="str">
        <f t="shared" si="34"/>
        <v/>
      </c>
    </row>
    <row r="2199" spans="45:57" x14ac:dyDescent="0.2">
      <c r="AS2199" s="4" t="s">
        <v>37132</v>
      </c>
      <c r="AT2199" s="4" t="s">
        <v>32027</v>
      </c>
      <c r="AU2199" s="4" t="s">
        <v>456</v>
      </c>
      <c r="AV2199" s="4" t="s">
        <v>8502</v>
      </c>
      <c r="AW2199" s="4" t="s">
        <v>724</v>
      </c>
      <c r="AX2199" s="4"/>
      <c r="AY2199" s="4"/>
      <c r="AZ2199" s="4"/>
      <c r="BA2199" s="4"/>
      <c r="BB2199" s="4"/>
      <c r="BC2199" s="4">
        <v>40</v>
      </c>
      <c r="BD2199" t="str">
        <f>IF(AND(ADHOC!$G$15="",ADHOC!$S$4=""),"",IF(ADHOC!$G$15&lt;&gt;"",IF(ADHOC!$G$15=LEFT(Domein!$AS2199,LEN(ADHOC!$G$15)),MAX(Domein!BD$1:'Domein'!BD2198)+1,""),IF(ADHOC!$S$4=LEFT(Domein!$AS2199,LEN(ADHOC!$S$4)),MAX(Domein!BD$1:'Domein'!BD2198)+1,"")))</f>
        <v/>
      </c>
      <c r="BE2199" t="str">
        <f t="shared" si="34"/>
        <v/>
      </c>
    </row>
    <row r="2200" spans="45:57" x14ac:dyDescent="0.2">
      <c r="AS2200" s="4" t="s">
        <v>37133</v>
      </c>
      <c r="AT2200" s="4" t="s">
        <v>32029</v>
      </c>
      <c r="AU2200" s="4" t="s">
        <v>456</v>
      </c>
      <c r="AV2200" s="4" t="s">
        <v>8502</v>
      </c>
      <c r="AW2200" s="4" t="s">
        <v>724</v>
      </c>
      <c r="AX2200" s="4"/>
      <c r="AY2200" s="4"/>
      <c r="AZ2200" s="4"/>
      <c r="BA2200" s="4"/>
      <c r="BB2200" s="4"/>
      <c r="BC2200" s="4">
        <v>40</v>
      </c>
      <c r="BD2200" t="str">
        <f>IF(AND(ADHOC!$G$15="",ADHOC!$S$4=""),"",IF(ADHOC!$G$15&lt;&gt;"",IF(ADHOC!$G$15=LEFT(Domein!$AS2200,LEN(ADHOC!$G$15)),MAX(Domein!BD$1:'Domein'!BD2199)+1,""),IF(ADHOC!$S$4=LEFT(Domein!$AS2200,LEN(ADHOC!$S$4)),MAX(Domein!BD$1:'Domein'!BD2199)+1,"")))</f>
        <v/>
      </c>
      <c r="BE2200" t="str">
        <f t="shared" si="34"/>
        <v/>
      </c>
    </row>
    <row r="2201" spans="45:57" x14ac:dyDescent="0.2">
      <c r="AS2201" s="4" t="s">
        <v>37134</v>
      </c>
      <c r="AT2201" s="4" t="s">
        <v>32031</v>
      </c>
      <c r="AU2201" s="4" t="s">
        <v>456</v>
      </c>
      <c r="AV2201" s="4" t="s">
        <v>8502</v>
      </c>
      <c r="AW2201" s="4" t="s">
        <v>724</v>
      </c>
      <c r="AX2201" s="4"/>
      <c r="AY2201" s="4"/>
      <c r="AZ2201" s="4"/>
      <c r="BA2201" s="4"/>
      <c r="BB2201" s="4"/>
      <c r="BC2201" s="4">
        <v>40</v>
      </c>
      <c r="BD2201" t="str">
        <f>IF(AND(ADHOC!$G$15="",ADHOC!$S$4=""),"",IF(ADHOC!$G$15&lt;&gt;"",IF(ADHOC!$G$15=LEFT(Domein!$AS2201,LEN(ADHOC!$G$15)),MAX(Domein!BD$1:'Domein'!BD2200)+1,""),IF(ADHOC!$S$4=LEFT(Domein!$AS2201,LEN(ADHOC!$S$4)),MAX(Domein!BD$1:'Domein'!BD2200)+1,"")))</f>
        <v/>
      </c>
      <c r="BE2201" t="str">
        <f t="shared" si="34"/>
        <v/>
      </c>
    </row>
    <row r="2202" spans="45:57" x14ac:dyDescent="0.2">
      <c r="AS2202" s="4" t="s">
        <v>37135</v>
      </c>
      <c r="AT2202" s="4" t="s">
        <v>32033</v>
      </c>
      <c r="AU2202" s="4" t="s">
        <v>456</v>
      </c>
      <c r="AV2202" s="4" t="s">
        <v>8502</v>
      </c>
      <c r="AW2202" s="4" t="s">
        <v>724</v>
      </c>
      <c r="AX2202" s="4"/>
      <c r="AY2202" s="4"/>
      <c r="AZ2202" s="4"/>
      <c r="BA2202" s="4"/>
      <c r="BB2202" s="4"/>
      <c r="BC2202" s="4">
        <v>40</v>
      </c>
      <c r="BD2202" t="str">
        <f>IF(AND(ADHOC!$G$15="",ADHOC!$S$4=""),"",IF(ADHOC!$G$15&lt;&gt;"",IF(ADHOC!$G$15=LEFT(Domein!$AS2202,LEN(ADHOC!$G$15)),MAX(Domein!BD$1:'Domein'!BD2201)+1,""),IF(ADHOC!$S$4=LEFT(Domein!$AS2202,LEN(ADHOC!$S$4)),MAX(Domein!BD$1:'Domein'!BD2201)+1,"")))</f>
        <v/>
      </c>
      <c r="BE2202" t="str">
        <f t="shared" si="34"/>
        <v/>
      </c>
    </row>
    <row r="2203" spans="45:57" x14ac:dyDescent="0.2">
      <c r="AS2203" s="4" t="s">
        <v>37136</v>
      </c>
      <c r="AT2203" s="4" t="s">
        <v>32035</v>
      </c>
      <c r="AU2203" s="4" t="s">
        <v>456</v>
      </c>
      <c r="AV2203" s="4" t="s">
        <v>8502</v>
      </c>
      <c r="AW2203" s="4" t="s">
        <v>724</v>
      </c>
      <c r="AX2203" s="4"/>
      <c r="AY2203" s="4"/>
      <c r="AZ2203" s="4"/>
      <c r="BA2203" s="4"/>
      <c r="BB2203" s="4"/>
      <c r="BC2203" s="4">
        <v>40</v>
      </c>
      <c r="BD2203" t="str">
        <f>IF(AND(ADHOC!$G$15="",ADHOC!$S$4=""),"",IF(ADHOC!$G$15&lt;&gt;"",IF(ADHOC!$G$15=LEFT(Domein!$AS2203,LEN(ADHOC!$G$15)),MAX(Domein!BD$1:'Domein'!BD2202)+1,""),IF(ADHOC!$S$4=LEFT(Domein!$AS2203,LEN(ADHOC!$S$4)),MAX(Domein!BD$1:'Domein'!BD2202)+1,"")))</f>
        <v/>
      </c>
      <c r="BE2203" t="str">
        <f t="shared" si="34"/>
        <v/>
      </c>
    </row>
    <row r="2204" spans="45:57" x14ac:dyDescent="0.2">
      <c r="AS2204" s="4" t="s">
        <v>37137</v>
      </c>
      <c r="AT2204" s="4" t="s">
        <v>32037</v>
      </c>
      <c r="AU2204" s="4" t="s">
        <v>456</v>
      </c>
      <c r="AV2204" s="4" t="s">
        <v>8502</v>
      </c>
      <c r="AW2204" s="4" t="s">
        <v>724</v>
      </c>
      <c r="AX2204" s="4"/>
      <c r="AY2204" s="4"/>
      <c r="AZ2204" s="4"/>
      <c r="BA2204" s="4"/>
      <c r="BB2204" s="4"/>
      <c r="BC2204" s="4">
        <v>40</v>
      </c>
      <c r="BD2204" t="str">
        <f>IF(AND(ADHOC!$G$15="",ADHOC!$S$4=""),"",IF(ADHOC!$G$15&lt;&gt;"",IF(ADHOC!$G$15=LEFT(Domein!$AS2204,LEN(ADHOC!$G$15)),MAX(Domein!BD$1:'Domein'!BD2203)+1,""),IF(ADHOC!$S$4=LEFT(Domein!$AS2204,LEN(ADHOC!$S$4)),MAX(Domein!BD$1:'Domein'!BD2203)+1,"")))</f>
        <v/>
      </c>
      <c r="BE2204" t="str">
        <f t="shared" si="34"/>
        <v/>
      </c>
    </row>
    <row r="2205" spans="45:57" x14ac:dyDescent="0.2">
      <c r="AS2205" s="4" t="s">
        <v>37138</v>
      </c>
      <c r="AT2205" s="4" t="s">
        <v>32039</v>
      </c>
      <c r="AU2205" s="4" t="s">
        <v>456</v>
      </c>
      <c r="AV2205" s="4" t="s">
        <v>8502</v>
      </c>
      <c r="AW2205" s="4" t="s">
        <v>724</v>
      </c>
      <c r="AX2205" s="4"/>
      <c r="AY2205" s="4"/>
      <c r="AZ2205" s="4"/>
      <c r="BA2205" s="4"/>
      <c r="BB2205" s="4"/>
      <c r="BC2205" s="4">
        <v>40</v>
      </c>
      <c r="BD2205" t="str">
        <f>IF(AND(ADHOC!$G$15="",ADHOC!$S$4=""),"",IF(ADHOC!$G$15&lt;&gt;"",IF(ADHOC!$G$15=LEFT(Domein!$AS2205,LEN(ADHOC!$G$15)),MAX(Domein!BD$1:'Domein'!BD2204)+1,""),IF(ADHOC!$S$4=LEFT(Domein!$AS2205,LEN(ADHOC!$S$4)),MAX(Domein!BD$1:'Domein'!BD2204)+1,"")))</f>
        <v/>
      </c>
      <c r="BE2205" t="str">
        <f t="shared" si="34"/>
        <v/>
      </c>
    </row>
    <row r="2206" spans="45:57" x14ac:dyDescent="0.2">
      <c r="AS2206" s="4" t="s">
        <v>37139</v>
      </c>
      <c r="AT2206" s="4" t="s">
        <v>32041</v>
      </c>
      <c r="AU2206" s="4" t="s">
        <v>456</v>
      </c>
      <c r="AV2206" s="4" t="s">
        <v>8502</v>
      </c>
      <c r="AW2206" s="4" t="s">
        <v>724</v>
      </c>
      <c r="AX2206" s="4"/>
      <c r="AY2206" s="4"/>
      <c r="AZ2206" s="4"/>
      <c r="BA2206" s="4"/>
      <c r="BB2206" s="4"/>
      <c r="BC2206" s="4">
        <v>40</v>
      </c>
      <c r="BD2206" t="str">
        <f>IF(AND(ADHOC!$G$15="",ADHOC!$S$4=""),"",IF(ADHOC!$G$15&lt;&gt;"",IF(ADHOC!$G$15=LEFT(Domein!$AS2206,LEN(ADHOC!$G$15)),MAX(Domein!BD$1:'Domein'!BD2205)+1,""),IF(ADHOC!$S$4=LEFT(Domein!$AS2206,LEN(ADHOC!$S$4)),MAX(Domein!BD$1:'Domein'!BD2205)+1,"")))</f>
        <v/>
      </c>
      <c r="BE2206" t="str">
        <f t="shared" si="34"/>
        <v/>
      </c>
    </row>
    <row r="2207" spans="45:57" x14ac:dyDescent="0.2">
      <c r="AS2207" s="4" t="s">
        <v>37140</v>
      </c>
      <c r="AT2207" s="4" t="s">
        <v>32043</v>
      </c>
      <c r="AU2207" s="4" t="s">
        <v>456</v>
      </c>
      <c r="AV2207" s="4" t="s">
        <v>8502</v>
      </c>
      <c r="AW2207" s="4" t="s">
        <v>724</v>
      </c>
      <c r="AX2207" s="4"/>
      <c r="AY2207" s="4"/>
      <c r="AZ2207" s="4"/>
      <c r="BA2207" s="4"/>
      <c r="BB2207" s="4"/>
      <c r="BC2207" s="4">
        <v>40</v>
      </c>
      <c r="BD2207" t="str">
        <f>IF(AND(ADHOC!$G$15="",ADHOC!$S$4=""),"",IF(ADHOC!$G$15&lt;&gt;"",IF(ADHOC!$G$15=LEFT(Domein!$AS2207,LEN(ADHOC!$G$15)),MAX(Domein!BD$1:'Domein'!BD2206)+1,""),IF(ADHOC!$S$4=LEFT(Domein!$AS2207,LEN(ADHOC!$S$4)),MAX(Domein!BD$1:'Domein'!BD2206)+1,"")))</f>
        <v/>
      </c>
      <c r="BE2207" t="str">
        <f t="shared" si="34"/>
        <v/>
      </c>
    </row>
    <row r="2208" spans="45:57" x14ac:dyDescent="0.2">
      <c r="AS2208" s="4" t="s">
        <v>37141</v>
      </c>
      <c r="AT2208" s="4" t="s">
        <v>32045</v>
      </c>
      <c r="AU2208" s="4" t="s">
        <v>456</v>
      </c>
      <c r="AV2208" s="4" t="s">
        <v>8502</v>
      </c>
      <c r="AW2208" s="4" t="s">
        <v>724</v>
      </c>
      <c r="AX2208" s="4"/>
      <c r="AY2208" s="4"/>
      <c r="AZ2208" s="4"/>
      <c r="BA2208" s="4"/>
      <c r="BB2208" s="4"/>
      <c r="BC2208" s="4">
        <v>40</v>
      </c>
      <c r="BD2208" t="str">
        <f>IF(AND(ADHOC!$G$15="",ADHOC!$S$4=""),"",IF(ADHOC!$G$15&lt;&gt;"",IF(ADHOC!$G$15=LEFT(Domein!$AS2208,LEN(ADHOC!$G$15)),MAX(Domein!BD$1:'Domein'!BD2207)+1,""),IF(ADHOC!$S$4=LEFT(Domein!$AS2208,LEN(ADHOC!$S$4)),MAX(Domein!BD$1:'Domein'!BD2207)+1,"")))</f>
        <v/>
      </c>
      <c r="BE2208" t="str">
        <f t="shared" si="34"/>
        <v/>
      </c>
    </row>
    <row r="2209" spans="45:57" x14ac:dyDescent="0.2">
      <c r="AS2209" s="4" t="s">
        <v>37142</v>
      </c>
      <c r="AT2209" s="4" t="s">
        <v>32047</v>
      </c>
      <c r="AU2209" s="4" t="s">
        <v>456</v>
      </c>
      <c r="AV2209" s="4" t="s">
        <v>8502</v>
      </c>
      <c r="AW2209" s="4" t="s">
        <v>724</v>
      </c>
      <c r="AX2209" s="4"/>
      <c r="AY2209" s="4"/>
      <c r="AZ2209" s="4"/>
      <c r="BA2209" s="4"/>
      <c r="BB2209" s="4"/>
      <c r="BC2209" s="4">
        <v>40</v>
      </c>
      <c r="BD2209" t="str">
        <f>IF(AND(ADHOC!$G$15="",ADHOC!$S$4=""),"",IF(ADHOC!$G$15&lt;&gt;"",IF(ADHOC!$G$15=LEFT(Domein!$AS2209,LEN(ADHOC!$G$15)),MAX(Domein!BD$1:'Domein'!BD2208)+1,""),IF(ADHOC!$S$4=LEFT(Domein!$AS2209,LEN(ADHOC!$S$4)),MAX(Domein!BD$1:'Domein'!BD2208)+1,"")))</f>
        <v/>
      </c>
      <c r="BE2209" t="str">
        <f t="shared" si="34"/>
        <v/>
      </c>
    </row>
    <row r="2210" spans="45:57" x14ac:dyDescent="0.2">
      <c r="AS2210" s="4" t="s">
        <v>37143</v>
      </c>
      <c r="AT2210" s="4" t="s">
        <v>32049</v>
      </c>
      <c r="AU2210" s="4" t="s">
        <v>456</v>
      </c>
      <c r="AV2210" s="4" t="s">
        <v>8502</v>
      </c>
      <c r="AW2210" s="4" t="s">
        <v>724</v>
      </c>
      <c r="AX2210" s="4"/>
      <c r="AY2210" s="4"/>
      <c r="AZ2210" s="4"/>
      <c r="BA2210" s="4"/>
      <c r="BB2210" s="4"/>
      <c r="BC2210" s="4">
        <v>40</v>
      </c>
      <c r="BD2210" t="str">
        <f>IF(AND(ADHOC!$G$15="",ADHOC!$S$4=""),"",IF(ADHOC!$G$15&lt;&gt;"",IF(ADHOC!$G$15=LEFT(Domein!$AS2210,LEN(ADHOC!$G$15)),MAX(Domein!BD$1:'Domein'!BD2209)+1,""),IF(ADHOC!$S$4=LEFT(Domein!$AS2210,LEN(ADHOC!$S$4)),MAX(Domein!BD$1:'Domein'!BD2209)+1,"")))</f>
        <v/>
      </c>
      <c r="BE2210" t="str">
        <f t="shared" si="34"/>
        <v/>
      </c>
    </row>
    <row r="2211" spans="45:57" x14ac:dyDescent="0.2">
      <c r="AS2211" s="4" t="s">
        <v>37144</v>
      </c>
      <c r="AT2211" s="4" t="s">
        <v>32051</v>
      </c>
      <c r="AU2211" s="4" t="s">
        <v>456</v>
      </c>
      <c r="AV2211" s="4" t="s">
        <v>8502</v>
      </c>
      <c r="AW2211" s="4" t="s">
        <v>724</v>
      </c>
      <c r="AX2211" s="4"/>
      <c r="AY2211" s="4"/>
      <c r="AZ2211" s="4"/>
      <c r="BA2211" s="4"/>
      <c r="BB2211" s="4"/>
      <c r="BC2211" s="4">
        <v>40</v>
      </c>
      <c r="BD2211" t="str">
        <f>IF(AND(ADHOC!$G$15="",ADHOC!$S$4=""),"",IF(ADHOC!$G$15&lt;&gt;"",IF(ADHOC!$G$15=LEFT(Domein!$AS2211,LEN(ADHOC!$G$15)),MAX(Domein!BD$1:'Domein'!BD2210)+1,""),IF(ADHOC!$S$4=LEFT(Domein!$AS2211,LEN(ADHOC!$S$4)),MAX(Domein!BD$1:'Domein'!BD2210)+1,"")))</f>
        <v/>
      </c>
      <c r="BE2211" t="str">
        <f t="shared" si="34"/>
        <v/>
      </c>
    </row>
    <row r="2212" spans="45:57" x14ac:dyDescent="0.2">
      <c r="AS2212" s="4" t="s">
        <v>37145</v>
      </c>
      <c r="AT2212" s="4" t="s">
        <v>32053</v>
      </c>
      <c r="AU2212" s="4" t="s">
        <v>456</v>
      </c>
      <c r="AV2212" s="4" t="s">
        <v>8502</v>
      </c>
      <c r="AW2212" s="4" t="s">
        <v>724</v>
      </c>
      <c r="AX2212" s="4"/>
      <c r="AY2212" s="4"/>
      <c r="AZ2212" s="4"/>
      <c r="BA2212" s="4"/>
      <c r="BB2212" s="4"/>
      <c r="BC2212" s="4">
        <v>40</v>
      </c>
      <c r="BD2212" t="str">
        <f>IF(AND(ADHOC!$G$15="",ADHOC!$S$4=""),"",IF(ADHOC!$G$15&lt;&gt;"",IF(ADHOC!$G$15=LEFT(Domein!$AS2212,LEN(ADHOC!$G$15)),MAX(Domein!BD$1:'Domein'!BD2211)+1,""),IF(ADHOC!$S$4=LEFT(Domein!$AS2212,LEN(ADHOC!$S$4)),MAX(Domein!BD$1:'Domein'!BD2211)+1,"")))</f>
        <v/>
      </c>
      <c r="BE2212" t="str">
        <f t="shared" si="34"/>
        <v/>
      </c>
    </row>
    <row r="2213" spans="45:57" x14ac:dyDescent="0.2">
      <c r="AS2213" s="4" t="s">
        <v>37146</v>
      </c>
      <c r="AT2213" s="4" t="s">
        <v>32055</v>
      </c>
      <c r="AU2213" s="4" t="s">
        <v>456</v>
      </c>
      <c r="AV2213" s="4" t="s">
        <v>8502</v>
      </c>
      <c r="AW2213" s="4" t="s">
        <v>724</v>
      </c>
      <c r="AX2213" s="4"/>
      <c r="AY2213" s="4"/>
      <c r="AZ2213" s="4"/>
      <c r="BA2213" s="4"/>
      <c r="BB2213" s="4"/>
      <c r="BC2213" s="4">
        <v>40</v>
      </c>
      <c r="BD2213" t="str">
        <f>IF(AND(ADHOC!$G$15="",ADHOC!$S$4=""),"",IF(ADHOC!$G$15&lt;&gt;"",IF(ADHOC!$G$15=LEFT(Domein!$AS2213,LEN(ADHOC!$G$15)),MAX(Domein!BD$1:'Domein'!BD2212)+1,""),IF(ADHOC!$S$4=LEFT(Domein!$AS2213,LEN(ADHOC!$S$4)),MAX(Domein!BD$1:'Domein'!BD2212)+1,"")))</f>
        <v/>
      </c>
      <c r="BE2213" t="str">
        <f t="shared" si="34"/>
        <v/>
      </c>
    </row>
    <row r="2214" spans="45:57" x14ac:dyDescent="0.2">
      <c r="AS2214" s="4" t="s">
        <v>37147</v>
      </c>
      <c r="AT2214" s="4" t="s">
        <v>32057</v>
      </c>
      <c r="AU2214" s="4" t="s">
        <v>456</v>
      </c>
      <c r="AV2214" s="4" t="s">
        <v>8502</v>
      </c>
      <c r="AW2214" s="4" t="s">
        <v>724</v>
      </c>
      <c r="AX2214" s="4"/>
      <c r="AY2214" s="4"/>
      <c r="AZ2214" s="4"/>
      <c r="BA2214" s="4"/>
      <c r="BB2214" s="4"/>
      <c r="BC2214" s="4">
        <v>40</v>
      </c>
      <c r="BD2214" t="str">
        <f>IF(AND(ADHOC!$G$15="",ADHOC!$S$4=""),"",IF(ADHOC!$G$15&lt;&gt;"",IF(ADHOC!$G$15=LEFT(Domein!$AS2214,LEN(ADHOC!$G$15)),MAX(Domein!BD$1:'Domein'!BD2213)+1,""),IF(ADHOC!$S$4=LEFT(Domein!$AS2214,LEN(ADHOC!$S$4)),MAX(Domein!BD$1:'Domein'!BD2213)+1,"")))</f>
        <v/>
      </c>
      <c r="BE2214" t="str">
        <f t="shared" si="34"/>
        <v/>
      </c>
    </row>
    <row r="2215" spans="45:57" x14ac:dyDescent="0.2">
      <c r="AS2215" s="4" t="s">
        <v>37148</v>
      </c>
      <c r="AT2215" s="4" t="s">
        <v>32059</v>
      </c>
      <c r="AU2215" s="4" t="s">
        <v>456</v>
      </c>
      <c r="AV2215" s="4" t="s">
        <v>8502</v>
      </c>
      <c r="AW2215" s="4" t="s">
        <v>724</v>
      </c>
      <c r="AX2215" s="4"/>
      <c r="AY2215" s="4"/>
      <c r="AZ2215" s="4"/>
      <c r="BA2215" s="4"/>
      <c r="BB2215" s="4"/>
      <c r="BC2215" s="4">
        <v>40</v>
      </c>
      <c r="BD2215" t="str">
        <f>IF(AND(ADHOC!$G$15="",ADHOC!$S$4=""),"",IF(ADHOC!$G$15&lt;&gt;"",IF(ADHOC!$G$15=LEFT(Domein!$AS2215,LEN(ADHOC!$G$15)),MAX(Domein!BD$1:'Domein'!BD2214)+1,""),IF(ADHOC!$S$4=LEFT(Domein!$AS2215,LEN(ADHOC!$S$4)),MAX(Domein!BD$1:'Domein'!BD2214)+1,"")))</f>
        <v/>
      </c>
      <c r="BE2215" t="str">
        <f t="shared" si="34"/>
        <v/>
      </c>
    </row>
    <row r="2216" spans="45:57" x14ac:dyDescent="0.2">
      <c r="AS2216" s="4" t="s">
        <v>37149</v>
      </c>
      <c r="AT2216" s="4" t="s">
        <v>32061</v>
      </c>
      <c r="AU2216" s="4" t="s">
        <v>456</v>
      </c>
      <c r="AV2216" s="4" t="s">
        <v>8502</v>
      </c>
      <c r="AW2216" s="4" t="s">
        <v>724</v>
      </c>
      <c r="AX2216" s="4"/>
      <c r="AY2216" s="4"/>
      <c r="AZ2216" s="4"/>
      <c r="BA2216" s="4"/>
      <c r="BB2216" s="4"/>
      <c r="BC2216" s="4">
        <v>40</v>
      </c>
      <c r="BD2216" t="str">
        <f>IF(AND(ADHOC!$G$15="",ADHOC!$S$4=""),"",IF(ADHOC!$G$15&lt;&gt;"",IF(ADHOC!$G$15=LEFT(Domein!$AS2216,LEN(ADHOC!$G$15)),MAX(Domein!BD$1:'Domein'!BD2215)+1,""),IF(ADHOC!$S$4=LEFT(Domein!$AS2216,LEN(ADHOC!$S$4)),MAX(Domein!BD$1:'Domein'!BD2215)+1,"")))</f>
        <v/>
      </c>
      <c r="BE2216" t="str">
        <f t="shared" si="34"/>
        <v/>
      </c>
    </row>
    <row r="2217" spans="45:57" x14ac:dyDescent="0.2">
      <c r="AS2217" s="4" t="s">
        <v>37150</v>
      </c>
      <c r="AT2217" s="4" t="s">
        <v>32063</v>
      </c>
      <c r="AU2217" s="4" t="s">
        <v>456</v>
      </c>
      <c r="AV2217" s="4" t="s">
        <v>8502</v>
      </c>
      <c r="AW2217" s="4" t="s">
        <v>724</v>
      </c>
      <c r="AX2217" s="4"/>
      <c r="AY2217" s="4"/>
      <c r="AZ2217" s="4"/>
      <c r="BA2217" s="4"/>
      <c r="BB2217" s="4"/>
      <c r="BC2217" s="4">
        <v>40</v>
      </c>
      <c r="BD2217" t="str">
        <f>IF(AND(ADHOC!$G$15="",ADHOC!$S$4=""),"",IF(ADHOC!$G$15&lt;&gt;"",IF(ADHOC!$G$15=LEFT(Domein!$AS2217,LEN(ADHOC!$G$15)),MAX(Domein!BD$1:'Domein'!BD2216)+1,""),IF(ADHOC!$S$4=LEFT(Domein!$AS2217,LEN(ADHOC!$S$4)),MAX(Domein!BD$1:'Domein'!BD2216)+1,"")))</f>
        <v/>
      </c>
      <c r="BE2217" t="str">
        <f t="shared" si="34"/>
        <v/>
      </c>
    </row>
    <row r="2218" spans="45:57" x14ac:dyDescent="0.2">
      <c r="AS2218" s="4" t="s">
        <v>37151</v>
      </c>
      <c r="AT2218" s="4" t="s">
        <v>32065</v>
      </c>
      <c r="AU2218" s="4" t="s">
        <v>456</v>
      </c>
      <c r="AV2218" s="4" t="s">
        <v>8502</v>
      </c>
      <c r="AW2218" s="4" t="s">
        <v>724</v>
      </c>
      <c r="AX2218" s="4"/>
      <c r="AY2218" s="4"/>
      <c r="AZ2218" s="4"/>
      <c r="BA2218" s="4"/>
      <c r="BB2218" s="4"/>
      <c r="BC2218" s="4">
        <v>40</v>
      </c>
      <c r="BD2218" t="str">
        <f>IF(AND(ADHOC!$G$15="",ADHOC!$S$4=""),"",IF(ADHOC!$G$15&lt;&gt;"",IF(ADHOC!$G$15=LEFT(Domein!$AS2218,LEN(ADHOC!$G$15)),MAX(Domein!BD$1:'Domein'!BD2217)+1,""),IF(ADHOC!$S$4=LEFT(Domein!$AS2218,LEN(ADHOC!$S$4)),MAX(Domein!BD$1:'Domein'!BD2217)+1,"")))</f>
        <v/>
      </c>
      <c r="BE2218" t="str">
        <f t="shared" si="34"/>
        <v/>
      </c>
    </row>
    <row r="2219" spans="45:57" x14ac:dyDescent="0.2">
      <c r="AS2219" s="4" t="s">
        <v>37152</v>
      </c>
      <c r="AT2219" s="4" t="s">
        <v>32067</v>
      </c>
      <c r="AU2219" s="4" t="s">
        <v>456</v>
      </c>
      <c r="AV2219" s="4" t="s">
        <v>8502</v>
      </c>
      <c r="AW2219" s="4" t="s">
        <v>724</v>
      </c>
      <c r="AX2219" s="4"/>
      <c r="AY2219" s="4"/>
      <c r="AZ2219" s="4"/>
      <c r="BA2219" s="4"/>
      <c r="BB2219" s="4"/>
      <c r="BC2219" s="4">
        <v>40</v>
      </c>
      <c r="BD2219" t="str">
        <f>IF(AND(ADHOC!$G$15="",ADHOC!$S$4=""),"",IF(ADHOC!$G$15&lt;&gt;"",IF(ADHOC!$G$15=LEFT(Domein!$AS2219,LEN(ADHOC!$G$15)),MAX(Domein!BD$1:'Domein'!BD2218)+1,""),IF(ADHOC!$S$4=LEFT(Domein!$AS2219,LEN(ADHOC!$S$4)),MAX(Domein!BD$1:'Domein'!BD2218)+1,"")))</f>
        <v/>
      </c>
      <c r="BE2219" t="str">
        <f t="shared" si="34"/>
        <v/>
      </c>
    </row>
    <row r="2220" spans="45:57" x14ac:dyDescent="0.2">
      <c r="AS2220" s="4" t="s">
        <v>37153</v>
      </c>
      <c r="AT2220" s="4" t="s">
        <v>32069</v>
      </c>
      <c r="AU2220" s="4" t="s">
        <v>456</v>
      </c>
      <c r="AV2220" s="4" t="s">
        <v>8502</v>
      </c>
      <c r="AW2220" s="4" t="s">
        <v>724</v>
      </c>
      <c r="AX2220" s="4"/>
      <c r="AY2220" s="4"/>
      <c r="AZ2220" s="4"/>
      <c r="BA2220" s="4"/>
      <c r="BB2220" s="4"/>
      <c r="BC2220" s="4">
        <v>40</v>
      </c>
      <c r="BD2220" t="str">
        <f>IF(AND(ADHOC!$G$15="",ADHOC!$S$4=""),"",IF(ADHOC!$G$15&lt;&gt;"",IF(ADHOC!$G$15=LEFT(Domein!$AS2220,LEN(ADHOC!$G$15)),MAX(Domein!BD$1:'Domein'!BD2219)+1,""),IF(ADHOC!$S$4=LEFT(Domein!$AS2220,LEN(ADHOC!$S$4)),MAX(Domein!BD$1:'Domein'!BD2219)+1,"")))</f>
        <v/>
      </c>
      <c r="BE2220" t="str">
        <f t="shared" si="34"/>
        <v/>
      </c>
    </row>
    <row r="2221" spans="45:57" x14ac:dyDescent="0.2">
      <c r="AS2221" s="4" t="s">
        <v>37154</v>
      </c>
      <c r="AT2221" s="4" t="s">
        <v>32071</v>
      </c>
      <c r="AU2221" s="4" t="s">
        <v>456</v>
      </c>
      <c r="AV2221" s="4" t="s">
        <v>8502</v>
      </c>
      <c r="AW2221" s="4" t="s">
        <v>724</v>
      </c>
      <c r="AX2221" s="4"/>
      <c r="AY2221" s="4"/>
      <c r="AZ2221" s="4"/>
      <c r="BA2221" s="4"/>
      <c r="BB2221" s="4"/>
      <c r="BC2221" s="4">
        <v>40</v>
      </c>
      <c r="BD2221" t="str">
        <f>IF(AND(ADHOC!$G$15="",ADHOC!$S$4=""),"",IF(ADHOC!$G$15&lt;&gt;"",IF(ADHOC!$G$15=LEFT(Domein!$AS2221,LEN(ADHOC!$G$15)),MAX(Domein!BD$1:'Domein'!BD2220)+1,""),IF(ADHOC!$S$4=LEFT(Domein!$AS2221,LEN(ADHOC!$S$4)),MAX(Domein!BD$1:'Domein'!BD2220)+1,"")))</f>
        <v/>
      </c>
      <c r="BE2221" t="str">
        <f t="shared" si="34"/>
        <v/>
      </c>
    </row>
    <row r="2222" spans="45:57" x14ac:dyDescent="0.2">
      <c r="AS2222" s="4" t="s">
        <v>37155</v>
      </c>
      <c r="AT2222" s="4" t="s">
        <v>32073</v>
      </c>
      <c r="AU2222" s="4" t="s">
        <v>456</v>
      </c>
      <c r="AV2222" s="4" t="s">
        <v>8502</v>
      </c>
      <c r="AW2222" s="4" t="s">
        <v>724</v>
      </c>
      <c r="AX2222" s="4"/>
      <c r="AY2222" s="4"/>
      <c r="AZ2222" s="4"/>
      <c r="BA2222" s="4"/>
      <c r="BB2222" s="4"/>
      <c r="BC2222" s="4">
        <v>40</v>
      </c>
      <c r="BD2222" t="str">
        <f>IF(AND(ADHOC!$G$15="",ADHOC!$S$4=""),"",IF(ADHOC!$G$15&lt;&gt;"",IF(ADHOC!$G$15=LEFT(Domein!$AS2222,LEN(ADHOC!$G$15)),MAX(Domein!BD$1:'Domein'!BD2221)+1,""),IF(ADHOC!$S$4=LEFT(Domein!$AS2222,LEN(ADHOC!$S$4)),MAX(Domein!BD$1:'Domein'!BD2221)+1,"")))</f>
        <v/>
      </c>
      <c r="BE2222" t="str">
        <f t="shared" si="34"/>
        <v/>
      </c>
    </row>
    <row r="2223" spans="45:57" x14ac:dyDescent="0.2">
      <c r="AS2223" s="4" t="s">
        <v>37156</v>
      </c>
      <c r="AT2223" s="4" t="s">
        <v>32075</v>
      </c>
      <c r="AU2223" s="4" t="s">
        <v>456</v>
      </c>
      <c r="AV2223" s="4" t="s">
        <v>8502</v>
      </c>
      <c r="AW2223" s="4" t="s">
        <v>724</v>
      </c>
      <c r="AX2223" s="4"/>
      <c r="AY2223" s="4"/>
      <c r="AZ2223" s="4"/>
      <c r="BA2223" s="4"/>
      <c r="BB2223" s="4"/>
      <c r="BC2223" s="4">
        <v>40</v>
      </c>
      <c r="BD2223" t="str">
        <f>IF(AND(ADHOC!$G$15="",ADHOC!$S$4=""),"",IF(ADHOC!$G$15&lt;&gt;"",IF(ADHOC!$G$15=LEFT(Domein!$AS2223,LEN(ADHOC!$G$15)),MAX(Domein!BD$1:'Domein'!BD2222)+1,""),IF(ADHOC!$S$4=LEFT(Domein!$AS2223,LEN(ADHOC!$S$4)),MAX(Domein!BD$1:'Domein'!BD2222)+1,"")))</f>
        <v/>
      </c>
      <c r="BE2223" t="str">
        <f t="shared" si="34"/>
        <v/>
      </c>
    </row>
    <row r="2224" spans="45:57" x14ac:dyDescent="0.2">
      <c r="AS2224" s="4" t="s">
        <v>37157</v>
      </c>
      <c r="AT2224" s="4" t="s">
        <v>32077</v>
      </c>
      <c r="AU2224" s="4" t="s">
        <v>456</v>
      </c>
      <c r="AV2224" s="4" t="s">
        <v>8502</v>
      </c>
      <c r="AW2224" s="4" t="s">
        <v>724</v>
      </c>
      <c r="AX2224" s="4"/>
      <c r="AY2224" s="4"/>
      <c r="AZ2224" s="4"/>
      <c r="BA2224" s="4"/>
      <c r="BB2224" s="4"/>
      <c r="BC2224" s="4">
        <v>40</v>
      </c>
      <c r="BD2224" t="str">
        <f>IF(AND(ADHOC!$G$15="",ADHOC!$S$4=""),"",IF(ADHOC!$G$15&lt;&gt;"",IF(ADHOC!$G$15=LEFT(Domein!$AS2224,LEN(ADHOC!$G$15)),MAX(Domein!BD$1:'Domein'!BD2223)+1,""),IF(ADHOC!$S$4=LEFT(Domein!$AS2224,LEN(ADHOC!$S$4)),MAX(Domein!BD$1:'Domein'!BD2223)+1,"")))</f>
        <v/>
      </c>
      <c r="BE2224" t="str">
        <f t="shared" si="34"/>
        <v/>
      </c>
    </row>
    <row r="2225" spans="45:57" x14ac:dyDescent="0.2">
      <c r="AS2225" s="4" t="s">
        <v>37158</v>
      </c>
      <c r="AT2225" s="4" t="s">
        <v>32079</v>
      </c>
      <c r="AU2225" s="4" t="s">
        <v>456</v>
      </c>
      <c r="AV2225" s="4" t="s">
        <v>8502</v>
      </c>
      <c r="AW2225" s="4" t="s">
        <v>724</v>
      </c>
      <c r="AX2225" s="4"/>
      <c r="AY2225" s="4"/>
      <c r="AZ2225" s="4"/>
      <c r="BA2225" s="4"/>
      <c r="BB2225" s="4"/>
      <c r="BC2225" s="4">
        <v>40</v>
      </c>
      <c r="BD2225" t="str">
        <f>IF(AND(ADHOC!$G$15="",ADHOC!$S$4=""),"",IF(ADHOC!$G$15&lt;&gt;"",IF(ADHOC!$G$15=LEFT(Domein!$AS2225,LEN(ADHOC!$G$15)),MAX(Domein!BD$1:'Domein'!BD2224)+1,""),IF(ADHOC!$S$4=LEFT(Domein!$AS2225,LEN(ADHOC!$S$4)),MAX(Domein!BD$1:'Domein'!BD2224)+1,"")))</f>
        <v/>
      </c>
      <c r="BE2225" t="str">
        <f t="shared" si="34"/>
        <v/>
      </c>
    </row>
    <row r="2226" spans="45:57" x14ac:dyDescent="0.2">
      <c r="AS2226" s="4" t="s">
        <v>37159</v>
      </c>
      <c r="AT2226" s="4" t="s">
        <v>32081</v>
      </c>
      <c r="AU2226" s="4" t="s">
        <v>456</v>
      </c>
      <c r="AV2226" s="4" t="s">
        <v>8502</v>
      </c>
      <c r="AW2226" s="4" t="s">
        <v>724</v>
      </c>
      <c r="AX2226" s="4"/>
      <c r="AY2226" s="4"/>
      <c r="AZ2226" s="4"/>
      <c r="BA2226" s="4"/>
      <c r="BB2226" s="4"/>
      <c r="BC2226" s="4">
        <v>40</v>
      </c>
      <c r="BD2226" t="str">
        <f>IF(AND(ADHOC!$G$15="",ADHOC!$S$4=""),"",IF(ADHOC!$G$15&lt;&gt;"",IF(ADHOC!$G$15=LEFT(Domein!$AS2226,LEN(ADHOC!$G$15)),MAX(Domein!BD$1:'Domein'!BD2225)+1,""),IF(ADHOC!$S$4=LEFT(Domein!$AS2226,LEN(ADHOC!$S$4)),MAX(Domein!BD$1:'Domein'!BD2225)+1,"")))</f>
        <v/>
      </c>
      <c r="BE2226" t="str">
        <f t="shared" si="34"/>
        <v/>
      </c>
    </row>
    <row r="2227" spans="45:57" x14ac:dyDescent="0.2">
      <c r="AS2227" s="4" t="s">
        <v>37160</v>
      </c>
      <c r="AT2227" s="4" t="s">
        <v>32083</v>
      </c>
      <c r="AU2227" s="4" t="s">
        <v>456</v>
      </c>
      <c r="AV2227" s="4" t="s">
        <v>8502</v>
      </c>
      <c r="AW2227" s="4" t="s">
        <v>724</v>
      </c>
      <c r="AX2227" s="4"/>
      <c r="AY2227" s="4"/>
      <c r="AZ2227" s="4"/>
      <c r="BA2227" s="4"/>
      <c r="BB2227" s="4"/>
      <c r="BC2227" s="4">
        <v>40</v>
      </c>
      <c r="BD2227" t="str">
        <f>IF(AND(ADHOC!$G$15="",ADHOC!$S$4=""),"",IF(ADHOC!$G$15&lt;&gt;"",IF(ADHOC!$G$15=LEFT(Domein!$AS2227,LEN(ADHOC!$G$15)),MAX(Domein!BD$1:'Domein'!BD2226)+1,""),IF(ADHOC!$S$4=LEFT(Domein!$AS2227,LEN(ADHOC!$S$4)),MAX(Domein!BD$1:'Domein'!BD2226)+1,"")))</f>
        <v/>
      </c>
      <c r="BE2227" t="str">
        <f t="shared" si="34"/>
        <v/>
      </c>
    </row>
    <row r="2228" spans="45:57" x14ac:dyDescent="0.2">
      <c r="AS2228" s="4" t="s">
        <v>37161</v>
      </c>
      <c r="AT2228" s="4" t="s">
        <v>32085</v>
      </c>
      <c r="AU2228" s="4" t="s">
        <v>456</v>
      </c>
      <c r="AV2228" s="4" t="s">
        <v>8502</v>
      </c>
      <c r="AW2228" s="4" t="s">
        <v>724</v>
      </c>
      <c r="AX2228" s="4"/>
      <c r="AY2228" s="4"/>
      <c r="AZ2228" s="4"/>
      <c r="BA2228" s="4"/>
      <c r="BB2228" s="4"/>
      <c r="BC2228" s="4">
        <v>40</v>
      </c>
      <c r="BD2228" t="str">
        <f>IF(AND(ADHOC!$G$15="",ADHOC!$S$4=""),"",IF(ADHOC!$G$15&lt;&gt;"",IF(ADHOC!$G$15=LEFT(Domein!$AS2228,LEN(ADHOC!$G$15)),MAX(Domein!BD$1:'Domein'!BD2227)+1,""),IF(ADHOC!$S$4=LEFT(Domein!$AS2228,LEN(ADHOC!$S$4)),MAX(Domein!BD$1:'Domein'!BD2227)+1,"")))</f>
        <v/>
      </c>
      <c r="BE2228" t="str">
        <f t="shared" si="34"/>
        <v/>
      </c>
    </row>
    <row r="2229" spans="45:57" x14ac:dyDescent="0.2">
      <c r="AS2229" s="4" t="s">
        <v>37162</v>
      </c>
      <c r="AT2229" s="4" t="s">
        <v>32087</v>
      </c>
      <c r="AU2229" s="4" t="s">
        <v>456</v>
      </c>
      <c r="AV2229" s="4" t="s">
        <v>8502</v>
      </c>
      <c r="AW2229" s="4" t="s">
        <v>724</v>
      </c>
      <c r="AX2229" s="4"/>
      <c r="AY2229" s="4"/>
      <c r="AZ2229" s="4"/>
      <c r="BA2229" s="4"/>
      <c r="BB2229" s="4"/>
      <c r="BC2229" s="4">
        <v>40</v>
      </c>
      <c r="BD2229" t="str">
        <f>IF(AND(ADHOC!$G$15="",ADHOC!$S$4=""),"",IF(ADHOC!$G$15&lt;&gt;"",IF(ADHOC!$G$15=LEFT(Domein!$AS2229,LEN(ADHOC!$G$15)),MAX(Domein!BD$1:'Domein'!BD2228)+1,""),IF(ADHOC!$S$4=LEFT(Domein!$AS2229,LEN(ADHOC!$S$4)),MAX(Domein!BD$1:'Domein'!BD2228)+1,"")))</f>
        <v/>
      </c>
      <c r="BE2229" t="str">
        <f t="shared" si="34"/>
        <v/>
      </c>
    </row>
    <row r="2230" spans="45:57" x14ac:dyDescent="0.2">
      <c r="AS2230" s="4" t="s">
        <v>37163</v>
      </c>
      <c r="AT2230" s="4" t="s">
        <v>32089</v>
      </c>
      <c r="AU2230" s="4" t="s">
        <v>456</v>
      </c>
      <c r="AV2230" s="4" t="s">
        <v>8502</v>
      </c>
      <c r="AW2230" s="4" t="s">
        <v>724</v>
      </c>
      <c r="AX2230" s="4"/>
      <c r="AY2230" s="4"/>
      <c r="AZ2230" s="4"/>
      <c r="BA2230" s="4"/>
      <c r="BB2230" s="4"/>
      <c r="BC2230" s="4">
        <v>40</v>
      </c>
      <c r="BD2230" t="str">
        <f>IF(AND(ADHOC!$G$15="",ADHOC!$S$4=""),"",IF(ADHOC!$G$15&lt;&gt;"",IF(ADHOC!$G$15=LEFT(Domein!$AS2230,LEN(ADHOC!$G$15)),MAX(Domein!BD$1:'Domein'!BD2229)+1,""),IF(ADHOC!$S$4=LEFT(Domein!$AS2230,LEN(ADHOC!$S$4)),MAX(Domein!BD$1:'Domein'!BD2229)+1,"")))</f>
        <v/>
      </c>
      <c r="BE2230" t="str">
        <f t="shared" si="34"/>
        <v/>
      </c>
    </row>
    <row r="2231" spans="45:57" x14ac:dyDescent="0.2">
      <c r="AS2231" s="4" t="s">
        <v>37164</v>
      </c>
      <c r="AT2231" s="4" t="s">
        <v>32091</v>
      </c>
      <c r="AU2231" s="4" t="s">
        <v>456</v>
      </c>
      <c r="AV2231" s="4" t="s">
        <v>8502</v>
      </c>
      <c r="AW2231" s="4" t="s">
        <v>724</v>
      </c>
      <c r="AX2231" s="4"/>
      <c r="AY2231" s="4"/>
      <c r="AZ2231" s="4"/>
      <c r="BA2231" s="4"/>
      <c r="BB2231" s="4"/>
      <c r="BC2231" s="4">
        <v>40</v>
      </c>
      <c r="BD2231" t="str">
        <f>IF(AND(ADHOC!$G$15="",ADHOC!$S$4=""),"",IF(ADHOC!$G$15&lt;&gt;"",IF(ADHOC!$G$15=LEFT(Domein!$AS2231,LEN(ADHOC!$G$15)),MAX(Domein!BD$1:'Domein'!BD2230)+1,""),IF(ADHOC!$S$4=LEFT(Domein!$AS2231,LEN(ADHOC!$S$4)),MAX(Domein!BD$1:'Domein'!BD2230)+1,"")))</f>
        <v/>
      </c>
      <c r="BE2231" t="str">
        <f t="shared" si="34"/>
        <v/>
      </c>
    </row>
    <row r="2232" spans="45:57" x14ac:dyDescent="0.2">
      <c r="AS2232" s="4" t="s">
        <v>37165</v>
      </c>
      <c r="AT2232" s="4" t="s">
        <v>32093</v>
      </c>
      <c r="AU2232" s="4" t="s">
        <v>456</v>
      </c>
      <c r="AV2232" s="4" t="s">
        <v>8502</v>
      </c>
      <c r="AW2232" s="4" t="s">
        <v>724</v>
      </c>
      <c r="AX2232" s="4"/>
      <c r="AY2232" s="4"/>
      <c r="AZ2232" s="4"/>
      <c r="BA2232" s="4"/>
      <c r="BB2232" s="4"/>
      <c r="BC2232" s="4">
        <v>40</v>
      </c>
      <c r="BD2232" t="str">
        <f>IF(AND(ADHOC!$G$15="",ADHOC!$S$4=""),"",IF(ADHOC!$G$15&lt;&gt;"",IF(ADHOC!$G$15=LEFT(Domein!$AS2232,LEN(ADHOC!$G$15)),MAX(Domein!BD$1:'Domein'!BD2231)+1,""),IF(ADHOC!$S$4=LEFT(Domein!$AS2232,LEN(ADHOC!$S$4)),MAX(Domein!BD$1:'Domein'!BD2231)+1,"")))</f>
        <v/>
      </c>
      <c r="BE2232" t="str">
        <f t="shared" si="34"/>
        <v/>
      </c>
    </row>
    <row r="2233" spans="45:57" x14ac:dyDescent="0.2">
      <c r="AS2233" s="4" t="s">
        <v>37166</v>
      </c>
      <c r="AT2233" s="4" t="s">
        <v>32095</v>
      </c>
      <c r="AU2233" s="4" t="s">
        <v>456</v>
      </c>
      <c r="AV2233" s="4" t="s">
        <v>8502</v>
      </c>
      <c r="AW2233" s="4" t="s">
        <v>724</v>
      </c>
      <c r="AX2233" s="4"/>
      <c r="AY2233" s="4"/>
      <c r="AZ2233" s="4"/>
      <c r="BA2233" s="4"/>
      <c r="BB2233" s="4"/>
      <c r="BC2233" s="4">
        <v>40</v>
      </c>
      <c r="BD2233" t="str">
        <f>IF(AND(ADHOC!$G$15="",ADHOC!$S$4=""),"",IF(ADHOC!$G$15&lt;&gt;"",IF(ADHOC!$G$15=LEFT(Domein!$AS2233,LEN(ADHOC!$G$15)),MAX(Domein!BD$1:'Domein'!BD2232)+1,""),IF(ADHOC!$S$4=LEFT(Domein!$AS2233,LEN(ADHOC!$S$4)),MAX(Domein!BD$1:'Domein'!BD2232)+1,"")))</f>
        <v/>
      </c>
      <c r="BE2233" t="str">
        <f t="shared" si="34"/>
        <v/>
      </c>
    </row>
    <row r="2234" spans="45:57" x14ac:dyDescent="0.2">
      <c r="AS2234" s="4" t="s">
        <v>37167</v>
      </c>
      <c r="AT2234" s="4" t="s">
        <v>32097</v>
      </c>
      <c r="AU2234" s="4" t="s">
        <v>456</v>
      </c>
      <c r="AV2234" s="4" t="s">
        <v>8502</v>
      </c>
      <c r="AW2234" s="4" t="s">
        <v>724</v>
      </c>
      <c r="AX2234" s="4"/>
      <c r="AY2234" s="4"/>
      <c r="AZ2234" s="4"/>
      <c r="BA2234" s="4"/>
      <c r="BB2234" s="4"/>
      <c r="BC2234" s="4">
        <v>40</v>
      </c>
      <c r="BD2234" t="str">
        <f>IF(AND(ADHOC!$G$15="",ADHOC!$S$4=""),"",IF(ADHOC!$G$15&lt;&gt;"",IF(ADHOC!$G$15=LEFT(Domein!$AS2234,LEN(ADHOC!$G$15)),MAX(Domein!BD$1:'Domein'!BD2233)+1,""),IF(ADHOC!$S$4=LEFT(Domein!$AS2234,LEN(ADHOC!$S$4)),MAX(Domein!BD$1:'Domein'!BD2233)+1,"")))</f>
        <v/>
      </c>
      <c r="BE2234" t="str">
        <f t="shared" si="34"/>
        <v/>
      </c>
    </row>
    <row r="2235" spans="45:57" x14ac:dyDescent="0.2">
      <c r="AS2235" s="4" t="s">
        <v>37168</v>
      </c>
      <c r="AT2235" s="4" t="s">
        <v>32099</v>
      </c>
      <c r="AU2235" s="4" t="s">
        <v>456</v>
      </c>
      <c r="AV2235" s="4" t="s">
        <v>8502</v>
      </c>
      <c r="AW2235" s="4" t="s">
        <v>724</v>
      </c>
      <c r="AX2235" s="4"/>
      <c r="AY2235" s="4"/>
      <c r="AZ2235" s="4"/>
      <c r="BA2235" s="4"/>
      <c r="BB2235" s="4"/>
      <c r="BC2235" s="4">
        <v>40</v>
      </c>
      <c r="BD2235" t="str">
        <f>IF(AND(ADHOC!$G$15="",ADHOC!$S$4=""),"",IF(ADHOC!$G$15&lt;&gt;"",IF(ADHOC!$G$15=LEFT(Domein!$AS2235,LEN(ADHOC!$G$15)),MAX(Domein!BD$1:'Domein'!BD2234)+1,""),IF(ADHOC!$S$4=LEFT(Domein!$AS2235,LEN(ADHOC!$S$4)),MAX(Domein!BD$1:'Domein'!BD2234)+1,"")))</f>
        <v/>
      </c>
      <c r="BE2235" t="str">
        <f t="shared" si="34"/>
        <v/>
      </c>
    </row>
    <row r="2236" spans="45:57" x14ac:dyDescent="0.2">
      <c r="AS2236" s="4" t="s">
        <v>37169</v>
      </c>
      <c r="AT2236" s="4" t="s">
        <v>32101</v>
      </c>
      <c r="AU2236" s="4" t="s">
        <v>456</v>
      </c>
      <c r="AV2236" s="4" t="s">
        <v>8502</v>
      </c>
      <c r="AW2236" s="4" t="s">
        <v>724</v>
      </c>
      <c r="AX2236" s="4"/>
      <c r="AY2236" s="4"/>
      <c r="AZ2236" s="4"/>
      <c r="BA2236" s="4"/>
      <c r="BB2236" s="4"/>
      <c r="BC2236" s="4">
        <v>40</v>
      </c>
      <c r="BD2236" t="str">
        <f>IF(AND(ADHOC!$G$15="",ADHOC!$S$4=""),"",IF(ADHOC!$G$15&lt;&gt;"",IF(ADHOC!$G$15=LEFT(Domein!$AS2236,LEN(ADHOC!$G$15)),MAX(Domein!BD$1:'Domein'!BD2235)+1,""),IF(ADHOC!$S$4=LEFT(Domein!$AS2236,LEN(ADHOC!$S$4)),MAX(Domein!BD$1:'Domein'!BD2235)+1,"")))</f>
        <v/>
      </c>
      <c r="BE2236" t="str">
        <f t="shared" si="34"/>
        <v/>
      </c>
    </row>
    <row r="2237" spans="45:57" x14ac:dyDescent="0.2">
      <c r="AS2237" s="4" t="s">
        <v>37170</v>
      </c>
      <c r="AT2237" s="4" t="s">
        <v>32103</v>
      </c>
      <c r="AU2237" s="4" t="s">
        <v>456</v>
      </c>
      <c r="AV2237" s="4" t="s">
        <v>8502</v>
      </c>
      <c r="AW2237" s="4" t="s">
        <v>724</v>
      </c>
      <c r="AX2237" s="4"/>
      <c r="AY2237" s="4"/>
      <c r="AZ2237" s="4"/>
      <c r="BA2237" s="4"/>
      <c r="BB2237" s="4"/>
      <c r="BC2237" s="4">
        <v>40</v>
      </c>
      <c r="BD2237" t="str">
        <f>IF(AND(ADHOC!$G$15="",ADHOC!$S$4=""),"",IF(ADHOC!$G$15&lt;&gt;"",IF(ADHOC!$G$15=LEFT(Domein!$AS2237,LEN(ADHOC!$G$15)),MAX(Domein!BD$1:'Domein'!BD2236)+1,""),IF(ADHOC!$S$4=LEFT(Domein!$AS2237,LEN(ADHOC!$S$4)),MAX(Domein!BD$1:'Domein'!BD2236)+1,"")))</f>
        <v/>
      </c>
      <c r="BE2237" t="str">
        <f t="shared" si="34"/>
        <v/>
      </c>
    </row>
    <row r="2238" spans="45:57" x14ac:dyDescent="0.2">
      <c r="AS2238" s="4" t="s">
        <v>37171</v>
      </c>
      <c r="AT2238" s="4" t="s">
        <v>32105</v>
      </c>
      <c r="AU2238" s="4" t="s">
        <v>456</v>
      </c>
      <c r="AV2238" s="4" t="s">
        <v>8502</v>
      </c>
      <c r="AW2238" s="4" t="s">
        <v>724</v>
      </c>
      <c r="AX2238" s="4"/>
      <c r="AY2238" s="4"/>
      <c r="AZ2238" s="4"/>
      <c r="BA2238" s="4"/>
      <c r="BB2238" s="4"/>
      <c r="BC2238" s="4">
        <v>40</v>
      </c>
      <c r="BD2238" t="str">
        <f>IF(AND(ADHOC!$G$15="",ADHOC!$S$4=""),"",IF(ADHOC!$G$15&lt;&gt;"",IF(ADHOC!$G$15=LEFT(Domein!$AS2238,LEN(ADHOC!$G$15)),MAX(Domein!BD$1:'Domein'!BD2237)+1,""),IF(ADHOC!$S$4=LEFT(Domein!$AS2238,LEN(ADHOC!$S$4)),MAX(Domein!BD$1:'Domein'!BD2237)+1,"")))</f>
        <v/>
      </c>
      <c r="BE2238" t="str">
        <f t="shared" si="34"/>
        <v/>
      </c>
    </row>
    <row r="2239" spans="45:57" x14ac:dyDescent="0.2">
      <c r="AS2239" s="4" t="s">
        <v>37172</v>
      </c>
      <c r="AT2239" s="4" t="s">
        <v>32107</v>
      </c>
      <c r="AU2239" s="4" t="s">
        <v>456</v>
      </c>
      <c r="AV2239" s="4" t="s">
        <v>8502</v>
      </c>
      <c r="AW2239" s="4" t="s">
        <v>724</v>
      </c>
      <c r="AX2239" s="4"/>
      <c r="AY2239" s="4"/>
      <c r="AZ2239" s="4"/>
      <c r="BA2239" s="4"/>
      <c r="BB2239" s="4"/>
      <c r="BC2239" s="4">
        <v>40</v>
      </c>
      <c r="BD2239" t="str">
        <f>IF(AND(ADHOC!$G$15="",ADHOC!$S$4=""),"",IF(ADHOC!$G$15&lt;&gt;"",IF(ADHOC!$G$15=LEFT(Domein!$AS2239,LEN(ADHOC!$G$15)),MAX(Domein!BD$1:'Domein'!BD2238)+1,""),IF(ADHOC!$S$4=LEFT(Domein!$AS2239,LEN(ADHOC!$S$4)),MAX(Domein!BD$1:'Domein'!BD2238)+1,"")))</f>
        <v/>
      </c>
      <c r="BE2239" t="str">
        <f t="shared" si="34"/>
        <v/>
      </c>
    </row>
    <row r="2240" spans="45:57" x14ac:dyDescent="0.2">
      <c r="AS2240" s="4" t="s">
        <v>37173</v>
      </c>
      <c r="AT2240" s="4" t="s">
        <v>32109</v>
      </c>
      <c r="AU2240" s="4" t="s">
        <v>456</v>
      </c>
      <c r="AV2240" s="4" t="s">
        <v>8502</v>
      </c>
      <c r="AW2240" s="4" t="s">
        <v>724</v>
      </c>
      <c r="AX2240" s="4"/>
      <c r="AY2240" s="4"/>
      <c r="AZ2240" s="4"/>
      <c r="BA2240" s="4"/>
      <c r="BB2240" s="4"/>
      <c r="BC2240" s="4">
        <v>40</v>
      </c>
      <c r="BD2240" t="str">
        <f>IF(AND(ADHOC!$G$15="",ADHOC!$S$4=""),"",IF(ADHOC!$G$15&lt;&gt;"",IF(ADHOC!$G$15=LEFT(Domein!$AS2240,LEN(ADHOC!$G$15)),MAX(Domein!BD$1:'Domein'!BD2239)+1,""),IF(ADHOC!$S$4=LEFT(Domein!$AS2240,LEN(ADHOC!$S$4)),MAX(Domein!BD$1:'Domein'!BD2239)+1,"")))</f>
        <v/>
      </c>
      <c r="BE2240" t="str">
        <f t="shared" si="34"/>
        <v/>
      </c>
    </row>
    <row r="2241" spans="45:57" x14ac:dyDescent="0.2">
      <c r="AS2241" s="4" t="s">
        <v>37174</v>
      </c>
      <c r="AT2241" s="4" t="s">
        <v>32111</v>
      </c>
      <c r="AU2241" s="4" t="s">
        <v>456</v>
      </c>
      <c r="AV2241" s="4" t="s">
        <v>8502</v>
      </c>
      <c r="AW2241" s="4" t="s">
        <v>724</v>
      </c>
      <c r="AX2241" s="4"/>
      <c r="AY2241" s="4"/>
      <c r="AZ2241" s="4"/>
      <c r="BA2241" s="4"/>
      <c r="BB2241" s="4"/>
      <c r="BC2241" s="4">
        <v>40</v>
      </c>
      <c r="BD2241" t="str">
        <f>IF(AND(ADHOC!$G$15="",ADHOC!$S$4=""),"",IF(ADHOC!$G$15&lt;&gt;"",IF(ADHOC!$G$15=LEFT(Domein!$AS2241,LEN(ADHOC!$G$15)),MAX(Domein!BD$1:'Domein'!BD2240)+1,""),IF(ADHOC!$S$4=LEFT(Domein!$AS2241,LEN(ADHOC!$S$4)),MAX(Domein!BD$1:'Domein'!BD2240)+1,"")))</f>
        <v/>
      </c>
      <c r="BE2241" t="str">
        <f t="shared" si="34"/>
        <v/>
      </c>
    </row>
    <row r="2242" spans="45:57" x14ac:dyDescent="0.2">
      <c r="AS2242" s="4" t="s">
        <v>37175</v>
      </c>
      <c r="AT2242" s="85" t="s">
        <v>32113</v>
      </c>
      <c r="AU2242" s="4" t="s">
        <v>456</v>
      </c>
      <c r="AV2242" s="4" t="s">
        <v>8502</v>
      </c>
      <c r="AW2242" s="4" t="s">
        <v>724</v>
      </c>
      <c r="AX2242" s="4"/>
      <c r="AY2242" s="4"/>
      <c r="AZ2242" s="4"/>
      <c r="BA2242" s="4"/>
      <c r="BB2242" s="4"/>
      <c r="BC2242" s="4">
        <v>40</v>
      </c>
      <c r="BD2242" t="str">
        <f>IF(AND(ADHOC!$G$15="",ADHOC!$S$4=""),"",IF(ADHOC!$G$15&lt;&gt;"",IF(ADHOC!$G$15=LEFT(Domein!$AS2242,LEN(ADHOC!$G$15)),MAX(Domein!BD$1:'Domein'!BD2241)+1,""),IF(ADHOC!$S$4=LEFT(Domein!$AS2242,LEN(ADHOC!$S$4)),MAX(Domein!BD$1:'Domein'!BD2241)+1,"")))</f>
        <v/>
      </c>
      <c r="BE2242" t="str">
        <f t="shared" si="34"/>
        <v/>
      </c>
    </row>
    <row r="2243" spans="45:57" x14ac:dyDescent="0.2">
      <c r="AS2243" s="4" t="s">
        <v>37176</v>
      </c>
      <c r="AT2243" s="85" t="s">
        <v>32115</v>
      </c>
      <c r="AU2243" s="4" t="s">
        <v>456</v>
      </c>
      <c r="AV2243" s="4" t="s">
        <v>8502</v>
      </c>
      <c r="AW2243" s="4" t="s">
        <v>724</v>
      </c>
      <c r="AX2243" s="4"/>
      <c r="AY2243" s="4"/>
      <c r="AZ2243" s="4"/>
      <c r="BA2243" s="4"/>
      <c r="BB2243" s="4"/>
      <c r="BC2243" s="4">
        <v>40</v>
      </c>
      <c r="BD2243" t="str">
        <f>IF(AND(ADHOC!$G$15="",ADHOC!$S$4=""),"",IF(ADHOC!$G$15&lt;&gt;"",IF(ADHOC!$G$15=LEFT(Domein!$AS2243,LEN(ADHOC!$G$15)),MAX(Domein!BD$1:'Domein'!BD2242)+1,""),IF(ADHOC!$S$4=LEFT(Domein!$AS2243,LEN(ADHOC!$S$4)),MAX(Domein!BD$1:'Domein'!BD2242)+1,"")))</f>
        <v/>
      </c>
      <c r="BE2243" t="str">
        <f t="shared" ref="BE2243:BE2306" si="35">IFERROR(INDEX($AS$2:$AS$11500,MATCH(ROW()-ROW($BE$1),$BD$2:$BD$11500,0)),"")</f>
        <v/>
      </c>
    </row>
    <row r="2244" spans="45:57" x14ac:dyDescent="0.2">
      <c r="AS2244" s="4" t="s">
        <v>37177</v>
      </c>
      <c r="AT2244" s="85" t="s">
        <v>35034</v>
      </c>
      <c r="AU2244" s="4" t="s">
        <v>456</v>
      </c>
      <c r="AV2244" s="4" t="s">
        <v>8502</v>
      </c>
      <c r="AW2244" s="4" t="s">
        <v>724</v>
      </c>
      <c r="AX2244" s="4"/>
      <c r="AY2244" s="4"/>
      <c r="AZ2244" s="4"/>
      <c r="BA2244" s="4"/>
      <c r="BB2244" s="4"/>
      <c r="BC2244" s="4">
        <v>40</v>
      </c>
      <c r="BD2244" t="str">
        <f>IF(AND(ADHOC!$G$15="",ADHOC!$S$4=""),"",IF(ADHOC!$G$15&lt;&gt;"",IF(ADHOC!$G$15=LEFT(Domein!$AS2244,LEN(ADHOC!$G$15)),MAX(Domein!BD$1:'Domein'!BD2243)+1,""),IF(ADHOC!$S$4=LEFT(Domein!$AS2244,LEN(ADHOC!$S$4)),MAX(Domein!BD$1:'Domein'!BD2243)+1,"")))</f>
        <v/>
      </c>
      <c r="BE2244" t="str">
        <f t="shared" si="35"/>
        <v/>
      </c>
    </row>
    <row r="2245" spans="45:57" x14ac:dyDescent="0.2">
      <c r="AS2245" s="4" t="s">
        <v>37178</v>
      </c>
      <c r="AT2245" s="85" t="s">
        <v>35035</v>
      </c>
      <c r="AU2245" s="4" t="s">
        <v>456</v>
      </c>
      <c r="AV2245" s="4" t="s">
        <v>8502</v>
      </c>
      <c r="AW2245" s="4" t="s">
        <v>724</v>
      </c>
      <c r="AX2245" s="4"/>
      <c r="AY2245" s="4"/>
      <c r="AZ2245" s="4"/>
      <c r="BA2245" s="4"/>
      <c r="BB2245" s="4"/>
      <c r="BC2245" s="4">
        <v>40</v>
      </c>
      <c r="BD2245" t="str">
        <f>IF(AND(ADHOC!$G$15="",ADHOC!$S$4=""),"",IF(ADHOC!$G$15&lt;&gt;"",IF(ADHOC!$G$15=LEFT(Domein!$AS2245,LEN(ADHOC!$G$15)),MAX(Domein!BD$1:'Domein'!BD2244)+1,""),IF(ADHOC!$S$4=LEFT(Domein!$AS2245,LEN(ADHOC!$S$4)),MAX(Domein!BD$1:'Domein'!BD2244)+1,"")))</f>
        <v/>
      </c>
      <c r="BE2245" t="str">
        <f t="shared" si="35"/>
        <v/>
      </c>
    </row>
    <row r="2246" spans="45:57" x14ac:dyDescent="0.2">
      <c r="AS2246" s="4" t="s">
        <v>37179</v>
      </c>
      <c r="AT2246" s="85" t="s">
        <v>35036</v>
      </c>
      <c r="AU2246" s="4" t="s">
        <v>456</v>
      </c>
      <c r="AV2246" s="4" t="s">
        <v>8502</v>
      </c>
      <c r="AW2246" s="4" t="s">
        <v>724</v>
      </c>
      <c r="AX2246" s="4"/>
      <c r="AY2246" s="4"/>
      <c r="AZ2246" s="4"/>
      <c r="BA2246" s="4"/>
      <c r="BB2246" s="4"/>
      <c r="BC2246" s="4">
        <v>40</v>
      </c>
      <c r="BD2246" t="str">
        <f>IF(AND(ADHOC!$G$15="",ADHOC!$S$4=""),"",IF(ADHOC!$G$15&lt;&gt;"",IF(ADHOC!$G$15=LEFT(Domein!$AS2246,LEN(ADHOC!$G$15)),MAX(Domein!BD$1:'Domein'!BD2245)+1,""),IF(ADHOC!$S$4=LEFT(Domein!$AS2246,LEN(ADHOC!$S$4)),MAX(Domein!BD$1:'Domein'!BD2245)+1,"")))</f>
        <v/>
      </c>
      <c r="BE2246" t="str">
        <f t="shared" si="35"/>
        <v/>
      </c>
    </row>
    <row r="2247" spans="45:57" x14ac:dyDescent="0.2">
      <c r="AS2247" s="4" t="s">
        <v>38711</v>
      </c>
      <c r="AT2247" s="4" t="s">
        <v>38712</v>
      </c>
      <c r="AU2247" s="4" t="s">
        <v>456</v>
      </c>
      <c r="AV2247" s="4" t="s">
        <v>8502</v>
      </c>
      <c r="AW2247" s="4" t="s">
        <v>724</v>
      </c>
      <c r="AX2247" s="4"/>
      <c r="AY2247" s="4"/>
      <c r="AZ2247" s="4"/>
      <c r="BA2247" s="4"/>
      <c r="BB2247" s="4"/>
      <c r="BC2247" s="4">
        <v>40</v>
      </c>
      <c r="BD2247" t="str">
        <f>IF(AND(ADHOC!$G$15="",ADHOC!$S$4=""),"",IF(ADHOC!$G$15&lt;&gt;"",IF(ADHOC!$G$15=LEFT(Domein!$AS2247,LEN(ADHOC!$G$15)),MAX(Domein!BD$1:'Domein'!BD2246)+1,""),IF(ADHOC!$S$4=LEFT(Domein!$AS2247,LEN(ADHOC!$S$4)),MAX(Domein!BD$1:'Domein'!BD2246)+1,"")))</f>
        <v/>
      </c>
      <c r="BE2247" t="str">
        <f t="shared" si="35"/>
        <v/>
      </c>
    </row>
    <row r="2248" spans="45:57" x14ac:dyDescent="0.2">
      <c r="AS2248" s="4" t="s">
        <v>38713</v>
      </c>
      <c r="AT2248" s="85" t="s">
        <v>38714</v>
      </c>
      <c r="AU2248" s="4" t="s">
        <v>456</v>
      </c>
      <c r="AV2248" s="4" t="s">
        <v>8502</v>
      </c>
      <c r="AW2248" s="4" t="s">
        <v>724</v>
      </c>
      <c r="AX2248" s="4"/>
      <c r="AY2248" s="4"/>
      <c r="AZ2248" s="4"/>
      <c r="BA2248" s="4"/>
      <c r="BB2248" s="4"/>
      <c r="BC2248" s="4">
        <v>40</v>
      </c>
      <c r="BD2248" t="str">
        <f>IF(AND(ADHOC!$G$15="",ADHOC!$S$4=""),"",IF(ADHOC!$G$15&lt;&gt;"",IF(ADHOC!$G$15=LEFT(Domein!$AS2248,LEN(ADHOC!$G$15)),MAX(Domein!BD$1:'Domein'!BD2247)+1,""),IF(ADHOC!$S$4=LEFT(Domein!$AS2248,LEN(ADHOC!$S$4)),MAX(Domein!BD$1:'Domein'!BD2247)+1,"")))</f>
        <v/>
      </c>
      <c r="BE2248" t="str">
        <f t="shared" si="35"/>
        <v/>
      </c>
    </row>
    <row r="2249" spans="45:57" x14ac:dyDescent="0.2">
      <c r="AS2249" s="4" t="s">
        <v>38928</v>
      </c>
      <c r="AT2249" s="85" t="s">
        <v>38929</v>
      </c>
      <c r="AU2249" s="4" t="s">
        <v>456</v>
      </c>
      <c r="AV2249" s="4" t="s">
        <v>8502</v>
      </c>
      <c r="AW2249" s="4" t="s">
        <v>724</v>
      </c>
      <c r="AX2249" s="4"/>
      <c r="AY2249" s="4"/>
      <c r="AZ2249" s="4"/>
      <c r="BA2249" s="4"/>
      <c r="BB2249" s="4"/>
      <c r="BC2249" s="4">
        <v>40</v>
      </c>
      <c r="BD2249" t="str">
        <f>IF(AND(ADHOC!$G$15="",ADHOC!$S$4=""),"",IF(ADHOC!$G$15&lt;&gt;"",IF(ADHOC!$G$15=LEFT(Domein!$AS2249,LEN(ADHOC!$G$15)),MAX(Domein!BD$1:'Domein'!BD2248)+1,""),IF(ADHOC!$S$4=LEFT(Domein!$AS2249,LEN(ADHOC!$S$4)),MAX(Domein!BD$1:'Domein'!BD2248)+1,"")))</f>
        <v/>
      </c>
      <c r="BE2249" t="str">
        <f t="shared" si="35"/>
        <v/>
      </c>
    </row>
    <row r="2250" spans="45:57" x14ac:dyDescent="0.2">
      <c r="AS2250" s="4" t="s">
        <v>38930</v>
      </c>
      <c r="AT2250" s="85" t="s">
        <v>38931</v>
      </c>
      <c r="AU2250" s="4" t="s">
        <v>456</v>
      </c>
      <c r="AV2250" s="4" t="s">
        <v>8502</v>
      </c>
      <c r="AW2250" s="4" t="s">
        <v>724</v>
      </c>
      <c r="AX2250" s="4"/>
      <c r="AY2250" s="4"/>
      <c r="AZ2250" s="4"/>
      <c r="BA2250" s="4"/>
      <c r="BB2250" s="4"/>
      <c r="BC2250" s="4">
        <v>40</v>
      </c>
      <c r="BD2250" t="str">
        <f>IF(AND(ADHOC!$G$15="",ADHOC!$S$4=""),"",IF(ADHOC!$G$15&lt;&gt;"",IF(ADHOC!$G$15=LEFT(Domein!$AS2250,LEN(ADHOC!$G$15)),MAX(Domein!BD$1:'Domein'!BD2249)+1,""),IF(ADHOC!$S$4=LEFT(Domein!$AS2250,LEN(ADHOC!$S$4)),MAX(Domein!BD$1:'Domein'!BD2249)+1,"")))</f>
        <v/>
      </c>
      <c r="BE2250" t="str">
        <f t="shared" si="35"/>
        <v/>
      </c>
    </row>
    <row r="2251" spans="45:57" x14ac:dyDescent="0.2">
      <c r="AS2251" s="4" t="s">
        <v>38932</v>
      </c>
      <c r="AT2251" s="85" t="s">
        <v>38933</v>
      </c>
      <c r="AU2251" s="4" t="s">
        <v>456</v>
      </c>
      <c r="AV2251" s="4" t="s">
        <v>8502</v>
      </c>
      <c r="AW2251" s="4" t="s">
        <v>724</v>
      </c>
      <c r="AX2251" s="4"/>
      <c r="AY2251" s="4"/>
      <c r="AZ2251" s="4"/>
      <c r="BA2251" s="4"/>
      <c r="BB2251" s="4"/>
      <c r="BC2251" s="4">
        <v>40</v>
      </c>
      <c r="BD2251" t="str">
        <f>IF(AND(ADHOC!$G$15="",ADHOC!$S$4=""),"",IF(ADHOC!$G$15&lt;&gt;"",IF(ADHOC!$G$15=LEFT(Domein!$AS2251,LEN(ADHOC!$G$15)),MAX(Domein!BD$1:'Domein'!BD2250)+1,""),IF(ADHOC!$S$4=LEFT(Domein!$AS2251,LEN(ADHOC!$S$4)),MAX(Domein!BD$1:'Domein'!BD2250)+1,"")))</f>
        <v/>
      </c>
      <c r="BE2251" t="str">
        <f t="shared" si="35"/>
        <v/>
      </c>
    </row>
    <row r="2252" spans="45:57" x14ac:dyDescent="0.2">
      <c r="AS2252" s="4" t="s">
        <v>38934</v>
      </c>
      <c r="AT2252" s="85" t="s">
        <v>38935</v>
      </c>
      <c r="AU2252" s="4" t="s">
        <v>456</v>
      </c>
      <c r="AV2252" s="4" t="s">
        <v>8502</v>
      </c>
      <c r="AW2252" s="4" t="s">
        <v>724</v>
      </c>
      <c r="AX2252" s="4"/>
      <c r="AY2252" s="4"/>
      <c r="AZ2252" s="4"/>
      <c r="BA2252" s="4"/>
      <c r="BB2252" s="4"/>
      <c r="BC2252" s="4">
        <v>40</v>
      </c>
      <c r="BD2252" t="str">
        <f>IF(AND(ADHOC!$G$15="",ADHOC!$S$4=""),"",IF(ADHOC!$G$15&lt;&gt;"",IF(ADHOC!$G$15=LEFT(Domein!$AS2252,LEN(ADHOC!$G$15)),MAX(Domein!BD$1:'Domein'!BD2251)+1,""),IF(ADHOC!$S$4=LEFT(Domein!$AS2252,LEN(ADHOC!$S$4)),MAX(Domein!BD$1:'Domein'!BD2251)+1,"")))</f>
        <v/>
      </c>
      <c r="BE2252" t="str">
        <f t="shared" si="35"/>
        <v/>
      </c>
    </row>
    <row r="2253" spans="45:57" x14ac:dyDescent="0.2">
      <c r="AS2253" s="4" t="s">
        <v>38936</v>
      </c>
      <c r="AT2253" s="85" t="s">
        <v>38937</v>
      </c>
      <c r="AU2253" s="4" t="s">
        <v>456</v>
      </c>
      <c r="AV2253" s="4" t="s">
        <v>8502</v>
      </c>
      <c r="AW2253" s="4" t="s">
        <v>724</v>
      </c>
      <c r="AX2253" s="4"/>
      <c r="AY2253" s="4"/>
      <c r="AZ2253" s="4"/>
      <c r="BA2253" s="4"/>
      <c r="BB2253" s="4"/>
      <c r="BC2253" s="4">
        <v>40</v>
      </c>
      <c r="BD2253" t="str">
        <f>IF(AND(ADHOC!$G$15="",ADHOC!$S$4=""),"",IF(ADHOC!$G$15&lt;&gt;"",IF(ADHOC!$G$15=LEFT(Domein!$AS2253,LEN(ADHOC!$G$15)),MAX(Domein!BD$1:'Domein'!BD2252)+1,""),IF(ADHOC!$S$4=LEFT(Domein!$AS2253,LEN(ADHOC!$S$4)),MAX(Domein!BD$1:'Domein'!BD2252)+1,"")))</f>
        <v/>
      </c>
      <c r="BE2253" t="str">
        <f t="shared" si="35"/>
        <v/>
      </c>
    </row>
    <row r="2254" spans="45:57" x14ac:dyDescent="0.2">
      <c r="AS2254" s="4" t="s">
        <v>39019</v>
      </c>
      <c r="AT2254" s="85" t="s">
        <v>39020</v>
      </c>
      <c r="AU2254" s="4" t="s">
        <v>456</v>
      </c>
      <c r="AV2254" s="4" t="s">
        <v>8502</v>
      </c>
      <c r="AW2254" s="4" t="s">
        <v>724</v>
      </c>
      <c r="AX2254" s="4"/>
      <c r="AY2254" s="4"/>
      <c r="AZ2254" s="4"/>
      <c r="BA2254" s="4"/>
      <c r="BB2254" s="4"/>
      <c r="BC2254" s="4">
        <v>40</v>
      </c>
      <c r="BD2254" t="str">
        <f>IF(AND(ADHOC!$G$15="",ADHOC!$S$4=""),"",IF(ADHOC!$G$15&lt;&gt;"",IF(ADHOC!$G$15=LEFT(Domein!$AS2254,LEN(ADHOC!$G$15)),MAX(Domein!BD$1:'Domein'!BD2253)+1,""),IF(ADHOC!$S$4=LEFT(Domein!$AS2254,LEN(ADHOC!$S$4)),MAX(Domein!BD$1:'Domein'!BD2253)+1,"")))</f>
        <v/>
      </c>
      <c r="BE2254" t="str">
        <f t="shared" si="35"/>
        <v/>
      </c>
    </row>
    <row r="2255" spans="45:57" x14ac:dyDescent="0.2">
      <c r="AS2255" s="4" t="s">
        <v>39021</v>
      </c>
      <c r="AT2255" s="85" t="s">
        <v>39020</v>
      </c>
      <c r="AU2255" s="4" t="s">
        <v>456</v>
      </c>
      <c r="AV2255" s="4" t="s">
        <v>8502</v>
      </c>
      <c r="AW2255" s="4" t="s">
        <v>724</v>
      </c>
      <c r="AX2255" s="4"/>
      <c r="AY2255" s="4"/>
      <c r="AZ2255" s="4"/>
      <c r="BA2255" s="4"/>
      <c r="BB2255" s="4"/>
      <c r="BC2255" s="4">
        <v>40</v>
      </c>
      <c r="BD2255" t="str">
        <f>IF(AND(ADHOC!$G$15="",ADHOC!$S$4=""),"",IF(ADHOC!$G$15&lt;&gt;"",IF(ADHOC!$G$15=LEFT(Domein!$AS2255,LEN(ADHOC!$G$15)),MAX(Domein!BD$1:'Domein'!BD2254)+1,""),IF(ADHOC!$S$4=LEFT(Domein!$AS2255,LEN(ADHOC!$S$4)),MAX(Domein!BD$1:'Domein'!BD2254)+1,"")))</f>
        <v/>
      </c>
      <c r="BE2255" t="str">
        <f t="shared" si="35"/>
        <v/>
      </c>
    </row>
    <row r="2256" spans="45:57" x14ac:dyDescent="0.2">
      <c r="AS2256" s="4" t="s">
        <v>39022</v>
      </c>
      <c r="AT2256" s="85" t="s">
        <v>39023</v>
      </c>
      <c r="AU2256" s="4" t="s">
        <v>456</v>
      </c>
      <c r="AV2256" s="4" t="s">
        <v>8502</v>
      </c>
      <c r="AW2256" s="4" t="s">
        <v>724</v>
      </c>
      <c r="AX2256" s="4"/>
      <c r="AY2256" s="4"/>
      <c r="AZ2256" s="4"/>
      <c r="BA2256" s="4"/>
      <c r="BB2256" s="4"/>
      <c r="BC2256" s="4">
        <v>40</v>
      </c>
      <c r="BD2256" t="str">
        <f>IF(AND(ADHOC!$G$15="",ADHOC!$S$4=""),"",IF(ADHOC!$G$15&lt;&gt;"",IF(ADHOC!$G$15=LEFT(Domein!$AS2256,LEN(ADHOC!$G$15)),MAX(Domein!BD$1:'Domein'!BD2255)+1,""),IF(ADHOC!$S$4=LEFT(Domein!$AS2256,LEN(ADHOC!$S$4)),MAX(Domein!BD$1:'Domein'!BD2255)+1,"")))</f>
        <v/>
      </c>
      <c r="BE2256" t="str">
        <f t="shared" si="35"/>
        <v/>
      </c>
    </row>
    <row r="2257" spans="45:57" x14ac:dyDescent="0.2">
      <c r="AS2257" s="4" t="s">
        <v>39024</v>
      </c>
      <c r="AT2257" s="85" t="s">
        <v>39025</v>
      </c>
      <c r="AU2257" s="4" t="s">
        <v>456</v>
      </c>
      <c r="AV2257" s="4" t="s">
        <v>8502</v>
      </c>
      <c r="AW2257" s="4" t="s">
        <v>724</v>
      </c>
      <c r="AX2257" s="4"/>
      <c r="AY2257" s="4"/>
      <c r="AZ2257" s="4"/>
      <c r="BA2257" s="4"/>
      <c r="BB2257" s="4"/>
      <c r="BC2257" s="4">
        <v>40</v>
      </c>
      <c r="BD2257" t="str">
        <f>IF(AND(ADHOC!$G$15="",ADHOC!$S$4=""),"",IF(ADHOC!$G$15&lt;&gt;"",IF(ADHOC!$G$15=LEFT(Domein!$AS2257,LEN(ADHOC!$G$15)),MAX(Domein!BD$1:'Domein'!BD2256)+1,""),IF(ADHOC!$S$4=LEFT(Domein!$AS2257,LEN(ADHOC!$S$4)),MAX(Domein!BD$1:'Domein'!BD2256)+1,"")))</f>
        <v/>
      </c>
      <c r="BE2257" t="str">
        <f t="shared" si="35"/>
        <v/>
      </c>
    </row>
    <row r="2258" spans="45:57" x14ac:dyDescent="0.2">
      <c r="AS2258" s="4" t="s">
        <v>38715</v>
      </c>
      <c r="AT2258" s="85" t="s">
        <v>38712</v>
      </c>
      <c r="AU2258" s="4" t="s">
        <v>456</v>
      </c>
      <c r="AV2258" s="4" t="s">
        <v>8502</v>
      </c>
      <c r="AW2258" s="4" t="s">
        <v>724</v>
      </c>
      <c r="AX2258" s="4"/>
      <c r="AY2258" s="4"/>
      <c r="AZ2258" s="4"/>
      <c r="BA2258" s="4"/>
      <c r="BB2258" s="4"/>
      <c r="BC2258" s="4">
        <v>40</v>
      </c>
      <c r="BD2258" t="str">
        <f>IF(AND(ADHOC!$G$15="",ADHOC!$S$4=""),"",IF(ADHOC!$G$15&lt;&gt;"",IF(ADHOC!$G$15=LEFT(Domein!$AS2258,LEN(ADHOC!$G$15)),MAX(Domein!BD$1:'Domein'!BD2257)+1,""),IF(ADHOC!$S$4=LEFT(Domein!$AS2258,LEN(ADHOC!$S$4)),MAX(Domein!BD$1:'Domein'!BD2257)+1,"")))</f>
        <v/>
      </c>
      <c r="BE2258" t="str">
        <f t="shared" si="35"/>
        <v/>
      </c>
    </row>
    <row r="2259" spans="45:57" x14ac:dyDescent="0.2">
      <c r="AS2259" s="4" t="s">
        <v>38716</v>
      </c>
      <c r="AT2259" s="85" t="s">
        <v>38714</v>
      </c>
      <c r="AU2259" s="4" t="s">
        <v>456</v>
      </c>
      <c r="AV2259" s="4" t="s">
        <v>8502</v>
      </c>
      <c r="AW2259" s="4" t="s">
        <v>724</v>
      </c>
      <c r="AX2259" s="4"/>
      <c r="AY2259" s="4"/>
      <c r="AZ2259" s="4"/>
      <c r="BA2259" s="4"/>
      <c r="BB2259" s="4"/>
      <c r="BC2259" s="4">
        <v>40</v>
      </c>
      <c r="BD2259" t="str">
        <f>IF(AND(ADHOC!$G$15="",ADHOC!$S$4=""),"",IF(ADHOC!$G$15&lt;&gt;"",IF(ADHOC!$G$15=LEFT(Domein!$AS2259,LEN(ADHOC!$G$15)),MAX(Domein!BD$1:'Domein'!BD2258)+1,""),IF(ADHOC!$S$4=LEFT(Domein!$AS2259,LEN(ADHOC!$S$4)),MAX(Domein!BD$1:'Domein'!BD2258)+1,"")))</f>
        <v/>
      </c>
      <c r="BE2259" t="str">
        <f t="shared" si="35"/>
        <v/>
      </c>
    </row>
    <row r="2260" spans="45:57" x14ac:dyDescent="0.2">
      <c r="AS2260" s="4" t="s">
        <v>32657</v>
      </c>
      <c r="AT2260" s="85" t="s">
        <v>32658</v>
      </c>
      <c r="AU2260" s="4" t="s">
        <v>456</v>
      </c>
      <c r="AV2260" s="4" t="s">
        <v>705</v>
      </c>
      <c r="AW2260" s="4" t="s">
        <v>724</v>
      </c>
      <c r="AX2260" s="4"/>
      <c r="AY2260" s="4"/>
      <c r="AZ2260" s="4"/>
      <c r="BA2260" s="4"/>
      <c r="BB2260" s="4"/>
      <c r="BC2260" s="4">
        <v>40</v>
      </c>
      <c r="BD2260" t="str">
        <f>IF(AND(ADHOC!$G$15="",ADHOC!$S$4=""),"",IF(ADHOC!$G$15&lt;&gt;"",IF(ADHOC!$G$15=LEFT(Domein!$AS2260,LEN(ADHOC!$G$15)),MAX(Domein!BD$1:'Domein'!BD2259)+1,""),IF(ADHOC!$S$4=LEFT(Domein!$AS2260,LEN(ADHOC!$S$4)),MAX(Domein!BD$1:'Domein'!BD2259)+1,"")))</f>
        <v/>
      </c>
      <c r="BE2260" t="str">
        <f t="shared" si="35"/>
        <v/>
      </c>
    </row>
    <row r="2261" spans="45:57" x14ac:dyDescent="0.2">
      <c r="AS2261" s="4" t="s">
        <v>32661</v>
      </c>
      <c r="AT2261" s="4" t="s">
        <v>32662</v>
      </c>
      <c r="AU2261" s="4" t="s">
        <v>456</v>
      </c>
      <c r="AV2261" s="4" t="s">
        <v>705</v>
      </c>
      <c r="AW2261" s="4" t="s">
        <v>724</v>
      </c>
      <c r="AX2261" s="4"/>
      <c r="AY2261" s="4"/>
      <c r="AZ2261" s="4"/>
      <c r="BA2261" s="4"/>
      <c r="BB2261" s="4"/>
      <c r="BC2261" s="4">
        <v>40</v>
      </c>
      <c r="BD2261" t="str">
        <f>IF(AND(ADHOC!$G$15="",ADHOC!$S$4=""),"",IF(ADHOC!$G$15&lt;&gt;"",IF(ADHOC!$G$15=LEFT(Domein!$AS2261,LEN(ADHOC!$G$15)),MAX(Domein!BD$1:'Domein'!BD2260)+1,""),IF(ADHOC!$S$4=LEFT(Domein!$AS2261,LEN(ADHOC!$S$4)),MAX(Domein!BD$1:'Domein'!BD2260)+1,"")))</f>
        <v/>
      </c>
      <c r="BE2261" t="str">
        <f t="shared" si="35"/>
        <v/>
      </c>
    </row>
    <row r="2262" spans="45:57" x14ac:dyDescent="0.2">
      <c r="AS2262" s="4" t="s">
        <v>32663</v>
      </c>
      <c r="AT2262" s="85" t="s">
        <v>32664</v>
      </c>
      <c r="AU2262" s="4" t="s">
        <v>456</v>
      </c>
      <c r="AV2262" s="4" t="s">
        <v>705</v>
      </c>
      <c r="AW2262" s="4" t="s">
        <v>724</v>
      </c>
      <c r="AX2262" s="4"/>
      <c r="AY2262" s="4"/>
      <c r="AZ2262" s="4"/>
      <c r="BA2262" s="4"/>
      <c r="BB2262" s="4"/>
      <c r="BC2262" s="4">
        <v>40</v>
      </c>
      <c r="BD2262" t="str">
        <f>IF(AND(ADHOC!$G$15="",ADHOC!$S$4=""),"",IF(ADHOC!$G$15&lt;&gt;"",IF(ADHOC!$G$15=LEFT(Domein!$AS2262,LEN(ADHOC!$G$15)),MAX(Domein!BD$1:'Domein'!BD2261)+1,""),IF(ADHOC!$S$4=LEFT(Domein!$AS2262,LEN(ADHOC!$S$4)),MAX(Domein!BD$1:'Domein'!BD2261)+1,"")))</f>
        <v/>
      </c>
      <c r="BE2262" t="str">
        <f t="shared" si="35"/>
        <v/>
      </c>
    </row>
    <row r="2263" spans="45:57" x14ac:dyDescent="0.2">
      <c r="AS2263" s="4" t="s">
        <v>12383</v>
      </c>
      <c r="AT2263" s="85" t="s">
        <v>12384</v>
      </c>
      <c r="AU2263" s="4" t="s">
        <v>456</v>
      </c>
      <c r="AV2263" s="4" t="s">
        <v>705</v>
      </c>
      <c r="AW2263" s="4" t="s">
        <v>701</v>
      </c>
      <c r="AX2263" s="4"/>
      <c r="AY2263" s="4"/>
      <c r="AZ2263" s="4"/>
      <c r="BA2263" s="4"/>
      <c r="BB2263" s="4"/>
      <c r="BC2263" s="4">
        <v>40</v>
      </c>
      <c r="BD2263" t="str">
        <f>IF(AND(ADHOC!$G$15="",ADHOC!$S$4=""),"",IF(ADHOC!$G$15&lt;&gt;"",IF(ADHOC!$G$15=LEFT(Domein!$AS2263,LEN(ADHOC!$G$15)),MAX(Domein!BD$1:'Domein'!BD2262)+1,""),IF(ADHOC!$S$4=LEFT(Domein!$AS2263,LEN(ADHOC!$S$4)),MAX(Domein!BD$1:'Domein'!BD2262)+1,"")))</f>
        <v/>
      </c>
      <c r="BE2263" t="str">
        <f t="shared" si="35"/>
        <v/>
      </c>
    </row>
    <row r="2264" spans="45:57" x14ac:dyDescent="0.2">
      <c r="AS2264" s="4" t="s">
        <v>12385</v>
      </c>
      <c r="AT2264" s="85" t="s">
        <v>12386</v>
      </c>
      <c r="AU2264" s="4" t="s">
        <v>456</v>
      </c>
      <c r="AV2264" s="4" t="s">
        <v>705</v>
      </c>
      <c r="AW2264" s="4" t="s">
        <v>701</v>
      </c>
      <c r="AX2264" s="4"/>
      <c r="AY2264" s="4"/>
      <c r="AZ2264" s="4"/>
      <c r="BA2264" s="4"/>
      <c r="BB2264" s="4"/>
      <c r="BC2264" s="4">
        <v>40</v>
      </c>
      <c r="BD2264" t="str">
        <f>IF(AND(ADHOC!$G$15="",ADHOC!$S$4=""),"",IF(ADHOC!$G$15&lt;&gt;"",IF(ADHOC!$G$15=LEFT(Domein!$AS2264,LEN(ADHOC!$G$15)),MAX(Domein!BD$1:'Domein'!BD2263)+1,""),IF(ADHOC!$S$4=LEFT(Domein!$AS2264,LEN(ADHOC!$S$4)),MAX(Domein!BD$1:'Domein'!BD2263)+1,"")))</f>
        <v/>
      </c>
      <c r="BE2264" t="str">
        <f t="shared" si="35"/>
        <v/>
      </c>
    </row>
    <row r="2265" spans="45:57" x14ac:dyDescent="0.2">
      <c r="AS2265" s="4" t="s">
        <v>12387</v>
      </c>
      <c r="AT2265" s="85" t="s">
        <v>12388</v>
      </c>
      <c r="AU2265" s="4" t="s">
        <v>456</v>
      </c>
      <c r="AV2265" s="4" t="s">
        <v>705</v>
      </c>
      <c r="AW2265" s="4" t="s">
        <v>701</v>
      </c>
      <c r="AX2265" s="4"/>
      <c r="AY2265" s="4"/>
      <c r="AZ2265" s="4"/>
      <c r="BA2265" s="4"/>
      <c r="BB2265" s="4"/>
      <c r="BC2265" s="4">
        <v>40</v>
      </c>
      <c r="BD2265" t="str">
        <f>IF(AND(ADHOC!$G$15="",ADHOC!$S$4=""),"",IF(ADHOC!$G$15&lt;&gt;"",IF(ADHOC!$G$15=LEFT(Domein!$AS2265,LEN(ADHOC!$G$15)),MAX(Domein!BD$1:'Domein'!BD2264)+1,""),IF(ADHOC!$S$4=LEFT(Domein!$AS2265,LEN(ADHOC!$S$4)),MAX(Domein!BD$1:'Domein'!BD2264)+1,"")))</f>
        <v/>
      </c>
      <c r="BE2265" t="str">
        <f t="shared" si="35"/>
        <v/>
      </c>
    </row>
    <row r="2266" spans="45:57" x14ac:dyDescent="0.2">
      <c r="AS2266" s="4" t="s">
        <v>12389</v>
      </c>
      <c r="AT2266" s="85" t="s">
        <v>12390</v>
      </c>
      <c r="AU2266" s="4" t="s">
        <v>456</v>
      </c>
      <c r="AV2266" s="4" t="s">
        <v>705</v>
      </c>
      <c r="AW2266" s="4" t="s">
        <v>724</v>
      </c>
      <c r="AX2266" s="4"/>
      <c r="AY2266" s="4"/>
      <c r="AZ2266" s="4"/>
      <c r="BA2266" s="4"/>
      <c r="BB2266" s="4"/>
      <c r="BC2266" s="4">
        <v>40</v>
      </c>
      <c r="BD2266" t="str">
        <f>IF(AND(ADHOC!$G$15="",ADHOC!$S$4=""),"",IF(ADHOC!$G$15&lt;&gt;"",IF(ADHOC!$G$15=LEFT(Domein!$AS2266,LEN(ADHOC!$G$15)),MAX(Domein!BD$1:'Domein'!BD2265)+1,""),IF(ADHOC!$S$4=LEFT(Domein!$AS2266,LEN(ADHOC!$S$4)),MAX(Domein!BD$1:'Domein'!BD2265)+1,"")))</f>
        <v/>
      </c>
      <c r="BE2266" t="str">
        <f t="shared" si="35"/>
        <v/>
      </c>
    </row>
    <row r="2267" spans="45:57" x14ac:dyDescent="0.2">
      <c r="AS2267" s="4" t="s">
        <v>12391</v>
      </c>
      <c r="AT2267" s="4" t="s">
        <v>12392</v>
      </c>
      <c r="AU2267" s="4" t="s">
        <v>456</v>
      </c>
      <c r="AV2267" s="4" t="s">
        <v>705</v>
      </c>
      <c r="AW2267" s="4" t="s">
        <v>724</v>
      </c>
      <c r="AX2267" s="4"/>
      <c r="AY2267" s="4"/>
      <c r="AZ2267" s="4"/>
      <c r="BA2267" s="4"/>
      <c r="BB2267" s="4"/>
      <c r="BC2267" s="4">
        <v>40</v>
      </c>
      <c r="BD2267" t="str">
        <f>IF(AND(ADHOC!$G$15="",ADHOC!$S$4=""),"",IF(ADHOC!$G$15&lt;&gt;"",IF(ADHOC!$G$15=LEFT(Domein!$AS2267,LEN(ADHOC!$G$15)),MAX(Domein!BD$1:'Domein'!BD2266)+1,""),IF(ADHOC!$S$4=LEFT(Domein!$AS2267,LEN(ADHOC!$S$4)),MAX(Domein!BD$1:'Domein'!BD2266)+1,"")))</f>
        <v/>
      </c>
      <c r="BE2267" t="str">
        <f t="shared" si="35"/>
        <v/>
      </c>
    </row>
    <row r="2268" spans="45:57" x14ac:dyDescent="0.2">
      <c r="AS2268" s="4" t="s">
        <v>12393</v>
      </c>
      <c r="AT2268" s="85" t="s">
        <v>12394</v>
      </c>
      <c r="AU2268" s="4" t="s">
        <v>456</v>
      </c>
      <c r="AV2268" s="4" t="s">
        <v>705</v>
      </c>
      <c r="AW2268" s="4" t="s">
        <v>701</v>
      </c>
      <c r="AX2268" s="4"/>
      <c r="AY2268" s="4"/>
      <c r="AZ2268" s="4"/>
      <c r="BA2268" s="4"/>
      <c r="BB2268" s="4"/>
      <c r="BC2268" s="4">
        <v>40</v>
      </c>
      <c r="BD2268" t="str">
        <f>IF(AND(ADHOC!$G$15="",ADHOC!$S$4=""),"",IF(ADHOC!$G$15&lt;&gt;"",IF(ADHOC!$G$15=LEFT(Domein!$AS2268,LEN(ADHOC!$G$15)),MAX(Domein!BD$1:'Domein'!BD2267)+1,""),IF(ADHOC!$S$4=LEFT(Domein!$AS2268,LEN(ADHOC!$S$4)),MAX(Domein!BD$1:'Domein'!BD2267)+1,"")))</f>
        <v/>
      </c>
      <c r="BE2268" t="str">
        <f t="shared" si="35"/>
        <v/>
      </c>
    </row>
    <row r="2269" spans="45:57" x14ac:dyDescent="0.2">
      <c r="AS2269" s="4" t="s">
        <v>12395</v>
      </c>
      <c r="AT2269" s="85" t="s">
        <v>12396</v>
      </c>
      <c r="AU2269" s="4" t="s">
        <v>456</v>
      </c>
      <c r="AV2269" s="4" t="s">
        <v>705</v>
      </c>
      <c r="AW2269" s="4" t="s">
        <v>724</v>
      </c>
      <c r="AX2269" s="4"/>
      <c r="AY2269" s="4"/>
      <c r="AZ2269" s="4"/>
      <c r="BA2269" s="4"/>
      <c r="BB2269" s="4"/>
      <c r="BC2269" s="4">
        <v>40</v>
      </c>
      <c r="BD2269" t="str">
        <f>IF(AND(ADHOC!$G$15="",ADHOC!$S$4=""),"",IF(ADHOC!$G$15&lt;&gt;"",IF(ADHOC!$G$15=LEFT(Domein!$AS2269,LEN(ADHOC!$G$15)),MAX(Domein!BD$1:'Domein'!BD2268)+1,""),IF(ADHOC!$S$4=LEFT(Domein!$AS2269,LEN(ADHOC!$S$4)),MAX(Domein!BD$1:'Domein'!BD2268)+1,"")))</f>
        <v/>
      </c>
      <c r="BE2269" t="str">
        <f t="shared" si="35"/>
        <v/>
      </c>
    </row>
    <row r="2270" spans="45:57" x14ac:dyDescent="0.2">
      <c r="AS2270" s="4" t="s">
        <v>12397</v>
      </c>
      <c r="AT2270" s="85" t="s">
        <v>12398</v>
      </c>
      <c r="AU2270" s="4" t="s">
        <v>456</v>
      </c>
      <c r="AV2270" s="4" t="s">
        <v>705</v>
      </c>
      <c r="AW2270" s="4" t="s">
        <v>701</v>
      </c>
      <c r="AX2270" s="4"/>
      <c r="AY2270" s="4"/>
      <c r="AZ2270" s="4"/>
      <c r="BA2270" s="4"/>
      <c r="BB2270" s="4"/>
      <c r="BC2270" s="4">
        <v>40</v>
      </c>
      <c r="BD2270" t="str">
        <f>IF(AND(ADHOC!$G$15="",ADHOC!$S$4=""),"",IF(ADHOC!$G$15&lt;&gt;"",IF(ADHOC!$G$15=LEFT(Domein!$AS2270,LEN(ADHOC!$G$15)),MAX(Domein!BD$1:'Domein'!BD2269)+1,""),IF(ADHOC!$S$4=LEFT(Domein!$AS2270,LEN(ADHOC!$S$4)),MAX(Domein!BD$1:'Domein'!BD2269)+1,"")))</f>
        <v/>
      </c>
      <c r="BE2270" t="str">
        <f t="shared" si="35"/>
        <v/>
      </c>
    </row>
    <row r="2271" spans="45:57" x14ac:dyDescent="0.2">
      <c r="AS2271" s="4" t="s">
        <v>12399</v>
      </c>
      <c r="AT2271" s="4" t="s">
        <v>12400</v>
      </c>
      <c r="AU2271" s="4" t="s">
        <v>456</v>
      </c>
      <c r="AV2271" s="4" t="s">
        <v>705</v>
      </c>
      <c r="AW2271" s="4" t="s">
        <v>724</v>
      </c>
      <c r="AX2271" s="4"/>
      <c r="AY2271" s="4"/>
      <c r="AZ2271" s="4"/>
      <c r="BA2271" s="4"/>
      <c r="BB2271" s="4"/>
      <c r="BC2271" s="4">
        <v>40</v>
      </c>
      <c r="BD2271" t="str">
        <f>IF(AND(ADHOC!$G$15="",ADHOC!$S$4=""),"",IF(ADHOC!$G$15&lt;&gt;"",IF(ADHOC!$G$15=LEFT(Domein!$AS2271,LEN(ADHOC!$G$15)),MAX(Domein!BD$1:'Domein'!BD2270)+1,""),IF(ADHOC!$S$4=LEFT(Domein!$AS2271,LEN(ADHOC!$S$4)),MAX(Domein!BD$1:'Domein'!BD2270)+1,"")))</f>
        <v/>
      </c>
      <c r="BE2271" t="str">
        <f t="shared" si="35"/>
        <v/>
      </c>
    </row>
    <row r="2272" spans="45:57" x14ac:dyDescent="0.2">
      <c r="AS2272" s="4" t="s">
        <v>14237</v>
      </c>
      <c r="AT2272" s="4" t="s">
        <v>14238</v>
      </c>
      <c r="AU2272" s="4" t="s">
        <v>456</v>
      </c>
      <c r="AV2272" s="4" t="s">
        <v>705</v>
      </c>
      <c r="AW2272" s="4" t="s">
        <v>724</v>
      </c>
      <c r="AX2272" s="4"/>
      <c r="AY2272" s="4"/>
      <c r="AZ2272" s="4"/>
      <c r="BA2272" s="4"/>
      <c r="BB2272" s="4"/>
      <c r="BC2272" s="4">
        <v>40</v>
      </c>
      <c r="BD2272" t="str">
        <f>IF(AND(ADHOC!$G$15="",ADHOC!$S$4=""),"",IF(ADHOC!$G$15&lt;&gt;"",IF(ADHOC!$G$15=LEFT(Domein!$AS2272,LEN(ADHOC!$G$15)),MAX(Domein!BD$1:'Domein'!BD2271)+1,""),IF(ADHOC!$S$4=LEFT(Domein!$AS2272,LEN(ADHOC!$S$4)),MAX(Domein!BD$1:'Domein'!BD2271)+1,"")))</f>
        <v/>
      </c>
      <c r="BE2272" t="str">
        <f t="shared" si="35"/>
        <v/>
      </c>
    </row>
    <row r="2273" spans="45:57" x14ac:dyDescent="0.2">
      <c r="AS2273" s="4" t="s">
        <v>14239</v>
      </c>
      <c r="AT2273" s="4" t="s">
        <v>14240</v>
      </c>
      <c r="AU2273" s="4" t="s">
        <v>456</v>
      </c>
      <c r="AV2273" s="4" t="s">
        <v>705</v>
      </c>
      <c r="AW2273" s="4" t="s">
        <v>724</v>
      </c>
      <c r="AX2273" s="4"/>
      <c r="AY2273" s="4"/>
      <c r="AZ2273" s="4"/>
      <c r="BA2273" s="4"/>
      <c r="BB2273" s="4"/>
      <c r="BC2273" s="4">
        <v>40</v>
      </c>
      <c r="BD2273" t="str">
        <f>IF(AND(ADHOC!$G$15="",ADHOC!$S$4=""),"",IF(ADHOC!$G$15&lt;&gt;"",IF(ADHOC!$G$15=LEFT(Domein!$AS2273,LEN(ADHOC!$G$15)),MAX(Domein!BD$1:'Domein'!BD2272)+1,""),IF(ADHOC!$S$4=LEFT(Domein!$AS2273,LEN(ADHOC!$S$4)),MAX(Domein!BD$1:'Domein'!BD2272)+1,"")))</f>
        <v/>
      </c>
      <c r="BE2273" t="str">
        <f t="shared" si="35"/>
        <v/>
      </c>
    </row>
    <row r="2274" spans="45:57" x14ac:dyDescent="0.2">
      <c r="AS2274" s="4" t="s">
        <v>14241</v>
      </c>
      <c r="AT2274" s="4" t="s">
        <v>14242</v>
      </c>
      <c r="AU2274" s="4" t="s">
        <v>456</v>
      </c>
      <c r="AV2274" s="4" t="s">
        <v>705</v>
      </c>
      <c r="AW2274" s="4" t="s">
        <v>724</v>
      </c>
      <c r="AX2274" s="4"/>
      <c r="AY2274" s="4"/>
      <c r="AZ2274" s="4"/>
      <c r="BA2274" s="4"/>
      <c r="BB2274" s="4"/>
      <c r="BC2274" s="4">
        <v>40</v>
      </c>
      <c r="BD2274" t="str">
        <f>IF(AND(ADHOC!$G$15="",ADHOC!$S$4=""),"",IF(ADHOC!$G$15&lt;&gt;"",IF(ADHOC!$G$15=LEFT(Domein!$AS2274,LEN(ADHOC!$G$15)),MAX(Domein!BD$1:'Domein'!BD2273)+1,""),IF(ADHOC!$S$4=LEFT(Domein!$AS2274,LEN(ADHOC!$S$4)),MAX(Domein!BD$1:'Domein'!BD2273)+1,"")))</f>
        <v/>
      </c>
      <c r="BE2274" t="str">
        <f t="shared" si="35"/>
        <v/>
      </c>
    </row>
    <row r="2275" spans="45:57" x14ac:dyDescent="0.2">
      <c r="AS2275" s="4" t="s">
        <v>33472</v>
      </c>
      <c r="AT2275" s="4" t="s">
        <v>33473</v>
      </c>
      <c r="AU2275" s="4" t="s">
        <v>456</v>
      </c>
      <c r="AV2275" s="4" t="s">
        <v>705</v>
      </c>
      <c r="AW2275" s="4" t="s">
        <v>724</v>
      </c>
      <c r="AX2275" s="4"/>
      <c r="AY2275" s="4"/>
      <c r="AZ2275" s="4"/>
      <c r="BA2275" s="4"/>
      <c r="BB2275" s="4"/>
      <c r="BC2275" s="4">
        <v>40</v>
      </c>
      <c r="BD2275" t="str">
        <f>IF(AND(ADHOC!$G$15="",ADHOC!$S$4=""),"",IF(ADHOC!$G$15&lt;&gt;"",IF(ADHOC!$G$15=LEFT(Domein!$AS2275,LEN(ADHOC!$G$15)),MAX(Domein!BD$1:'Domein'!BD2274)+1,""),IF(ADHOC!$S$4=LEFT(Domein!$AS2275,LEN(ADHOC!$S$4)),MAX(Domein!BD$1:'Domein'!BD2274)+1,"")))</f>
        <v/>
      </c>
      <c r="BE2275" t="str">
        <f t="shared" si="35"/>
        <v/>
      </c>
    </row>
    <row r="2276" spans="45:57" x14ac:dyDescent="0.2">
      <c r="AS2276" s="4" t="s">
        <v>33474</v>
      </c>
      <c r="AT2276" s="85" t="s">
        <v>33475</v>
      </c>
      <c r="AU2276" s="4" t="s">
        <v>456</v>
      </c>
      <c r="AV2276" s="4" t="s">
        <v>705</v>
      </c>
      <c r="AW2276" s="4" t="s">
        <v>724</v>
      </c>
      <c r="AX2276" s="4"/>
      <c r="AY2276" s="4"/>
      <c r="AZ2276" s="4"/>
      <c r="BA2276" s="4"/>
      <c r="BB2276" s="4"/>
      <c r="BC2276" s="4">
        <v>40</v>
      </c>
      <c r="BD2276" t="str">
        <f>IF(AND(ADHOC!$G$15="",ADHOC!$S$4=""),"",IF(ADHOC!$G$15&lt;&gt;"",IF(ADHOC!$G$15=LEFT(Domein!$AS2276,LEN(ADHOC!$G$15)),MAX(Domein!BD$1:'Domein'!BD2275)+1,""),IF(ADHOC!$S$4=LEFT(Domein!$AS2276,LEN(ADHOC!$S$4)),MAX(Domein!BD$1:'Domein'!BD2275)+1,"")))</f>
        <v/>
      </c>
      <c r="BE2276" t="str">
        <f t="shared" si="35"/>
        <v/>
      </c>
    </row>
    <row r="2277" spans="45:57" x14ac:dyDescent="0.2">
      <c r="AS2277" s="4" t="s">
        <v>33476</v>
      </c>
      <c r="AT2277" s="85" t="s">
        <v>33477</v>
      </c>
      <c r="AU2277" s="4" t="s">
        <v>456</v>
      </c>
      <c r="AV2277" s="4" t="s">
        <v>705</v>
      </c>
      <c r="AW2277" s="4" t="s">
        <v>724</v>
      </c>
      <c r="AX2277" s="4"/>
      <c r="AY2277" s="4"/>
      <c r="AZ2277" s="4"/>
      <c r="BA2277" s="4"/>
      <c r="BB2277" s="4"/>
      <c r="BC2277" s="4">
        <v>40</v>
      </c>
      <c r="BD2277" t="str">
        <f>IF(AND(ADHOC!$G$15="",ADHOC!$S$4=""),"",IF(ADHOC!$G$15&lt;&gt;"",IF(ADHOC!$G$15=LEFT(Domein!$AS2277,LEN(ADHOC!$G$15)),MAX(Domein!BD$1:'Domein'!BD2276)+1,""),IF(ADHOC!$S$4=LEFT(Domein!$AS2277,LEN(ADHOC!$S$4)),MAX(Domein!BD$1:'Domein'!BD2276)+1,"")))</f>
        <v/>
      </c>
      <c r="BE2277" t="str">
        <f t="shared" si="35"/>
        <v/>
      </c>
    </row>
    <row r="2278" spans="45:57" x14ac:dyDescent="0.2">
      <c r="AS2278" s="4" t="s">
        <v>16266</v>
      </c>
      <c r="AT2278" s="85" t="s">
        <v>16267</v>
      </c>
      <c r="AU2278" s="4" t="s">
        <v>456</v>
      </c>
      <c r="AV2278" s="4" t="s">
        <v>705</v>
      </c>
      <c r="AW2278" s="4" t="s">
        <v>701</v>
      </c>
      <c r="AX2278" s="4"/>
      <c r="AY2278" s="4"/>
      <c r="AZ2278" s="4"/>
      <c r="BA2278" s="4"/>
      <c r="BB2278" s="4"/>
      <c r="BC2278" s="4">
        <v>40</v>
      </c>
      <c r="BD2278" t="str">
        <f>IF(AND(ADHOC!$G$15="",ADHOC!$S$4=""),"",IF(ADHOC!$G$15&lt;&gt;"",IF(ADHOC!$G$15=LEFT(Domein!$AS2278,LEN(ADHOC!$G$15)),MAX(Domein!BD$1:'Domein'!BD2277)+1,""),IF(ADHOC!$S$4=LEFT(Domein!$AS2278,LEN(ADHOC!$S$4)),MAX(Domein!BD$1:'Domein'!BD2277)+1,"")))</f>
        <v/>
      </c>
      <c r="BE2278" t="str">
        <f t="shared" si="35"/>
        <v/>
      </c>
    </row>
    <row r="2279" spans="45:57" x14ac:dyDescent="0.2">
      <c r="AS2279" s="4" t="s">
        <v>16268</v>
      </c>
      <c r="AT2279" s="85" t="s">
        <v>16269</v>
      </c>
      <c r="AU2279" s="4" t="s">
        <v>456</v>
      </c>
      <c r="AV2279" s="4" t="s">
        <v>705</v>
      </c>
      <c r="AW2279" s="4" t="s">
        <v>701</v>
      </c>
      <c r="AX2279" s="4"/>
      <c r="AY2279" s="4"/>
      <c r="AZ2279" s="4"/>
      <c r="BA2279" s="4"/>
      <c r="BB2279" s="4"/>
      <c r="BC2279" s="4">
        <v>40</v>
      </c>
      <c r="BD2279" t="str">
        <f>IF(AND(ADHOC!$G$15="",ADHOC!$S$4=""),"",IF(ADHOC!$G$15&lt;&gt;"",IF(ADHOC!$G$15=LEFT(Domein!$AS2279,LEN(ADHOC!$G$15)),MAX(Domein!BD$1:'Domein'!BD2278)+1,""),IF(ADHOC!$S$4=LEFT(Domein!$AS2279,LEN(ADHOC!$S$4)),MAX(Domein!BD$1:'Domein'!BD2278)+1,"")))</f>
        <v/>
      </c>
      <c r="BE2279" t="str">
        <f t="shared" si="35"/>
        <v/>
      </c>
    </row>
    <row r="2280" spans="45:57" x14ac:dyDescent="0.2">
      <c r="AS2280" s="4" t="s">
        <v>16270</v>
      </c>
      <c r="AT2280" s="85" t="s">
        <v>16271</v>
      </c>
      <c r="AU2280" s="4" t="s">
        <v>456</v>
      </c>
      <c r="AV2280" s="4" t="s">
        <v>705</v>
      </c>
      <c r="AW2280" s="4" t="s">
        <v>701</v>
      </c>
      <c r="AX2280" s="4"/>
      <c r="AY2280" s="4"/>
      <c r="AZ2280" s="4"/>
      <c r="BA2280" s="4"/>
      <c r="BB2280" s="4"/>
      <c r="BC2280" s="4">
        <v>40</v>
      </c>
      <c r="BD2280" t="str">
        <f>IF(AND(ADHOC!$G$15="",ADHOC!$S$4=""),"",IF(ADHOC!$G$15&lt;&gt;"",IF(ADHOC!$G$15=LEFT(Domein!$AS2280,LEN(ADHOC!$G$15)),MAX(Domein!BD$1:'Domein'!BD2279)+1,""),IF(ADHOC!$S$4=LEFT(Domein!$AS2280,LEN(ADHOC!$S$4)),MAX(Domein!BD$1:'Domein'!BD2279)+1,"")))</f>
        <v/>
      </c>
      <c r="BE2280" t="str">
        <f t="shared" si="35"/>
        <v/>
      </c>
    </row>
    <row r="2281" spans="45:57" x14ac:dyDescent="0.2">
      <c r="AS2281" s="4" t="s">
        <v>36245</v>
      </c>
      <c r="AT2281" s="85" t="s">
        <v>36246</v>
      </c>
      <c r="AU2281" s="4" t="s">
        <v>456</v>
      </c>
      <c r="AV2281" s="4" t="s">
        <v>705</v>
      </c>
      <c r="AW2281" s="4" t="s">
        <v>701</v>
      </c>
      <c r="AX2281" s="4"/>
      <c r="AY2281" s="4"/>
      <c r="AZ2281" s="4"/>
      <c r="BA2281" s="4"/>
      <c r="BB2281" s="4"/>
      <c r="BC2281" s="4">
        <v>40</v>
      </c>
      <c r="BD2281" t="str">
        <f>IF(AND(ADHOC!$G$15="",ADHOC!$S$4=""),"",IF(ADHOC!$G$15&lt;&gt;"",IF(ADHOC!$G$15=LEFT(Domein!$AS2281,LEN(ADHOC!$G$15)),MAX(Domein!BD$1:'Domein'!BD2280)+1,""),IF(ADHOC!$S$4=LEFT(Domein!$AS2281,LEN(ADHOC!$S$4)),MAX(Domein!BD$1:'Domein'!BD2280)+1,"")))</f>
        <v/>
      </c>
      <c r="BE2281" t="str">
        <f t="shared" si="35"/>
        <v/>
      </c>
    </row>
    <row r="2282" spans="45:57" x14ac:dyDescent="0.2">
      <c r="AS2282" s="4" t="s">
        <v>36247</v>
      </c>
      <c r="AT2282" s="85" t="s">
        <v>36248</v>
      </c>
      <c r="AU2282" s="4" t="s">
        <v>456</v>
      </c>
      <c r="AV2282" s="4" t="s">
        <v>705</v>
      </c>
      <c r="AW2282" s="4" t="s">
        <v>701</v>
      </c>
      <c r="AX2282" s="4"/>
      <c r="AY2282" s="4"/>
      <c r="AZ2282" s="4"/>
      <c r="BA2282" s="4"/>
      <c r="BB2282" s="4"/>
      <c r="BC2282" s="4">
        <v>40</v>
      </c>
      <c r="BD2282" t="str">
        <f>IF(AND(ADHOC!$G$15="",ADHOC!$S$4=""),"",IF(ADHOC!$G$15&lt;&gt;"",IF(ADHOC!$G$15=LEFT(Domein!$AS2282,LEN(ADHOC!$G$15)),MAX(Domein!BD$1:'Domein'!BD2281)+1,""),IF(ADHOC!$S$4=LEFT(Domein!$AS2282,LEN(ADHOC!$S$4)),MAX(Domein!BD$1:'Domein'!BD2281)+1,"")))</f>
        <v/>
      </c>
      <c r="BE2282" t="str">
        <f t="shared" si="35"/>
        <v/>
      </c>
    </row>
    <row r="2283" spans="45:57" x14ac:dyDescent="0.2">
      <c r="AS2283" s="4" t="s">
        <v>36249</v>
      </c>
      <c r="AT2283" s="85" t="s">
        <v>36250</v>
      </c>
      <c r="AU2283" s="4" t="s">
        <v>456</v>
      </c>
      <c r="AV2283" s="4" t="s">
        <v>705</v>
      </c>
      <c r="AW2283" s="4" t="s">
        <v>701</v>
      </c>
      <c r="AX2283" s="4"/>
      <c r="AY2283" s="4"/>
      <c r="AZ2283" s="4"/>
      <c r="BA2283" s="4"/>
      <c r="BB2283" s="4"/>
      <c r="BC2283" s="4">
        <v>40</v>
      </c>
      <c r="BD2283" t="str">
        <f>IF(AND(ADHOC!$G$15="",ADHOC!$S$4=""),"",IF(ADHOC!$G$15&lt;&gt;"",IF(ADHOC!$G$15=LEFT(Domein!$AS2283,LEN(ADHOC!$G$15)),MAX(Domein!BD$1:'Domein'!BD2282)+1,""),IF(ADHOC!$S$4=LEFT(Domein!$AS2283,LEN(ADHOC!$S$4)),MAX(Domein!BD$1:'Domein'!BD2282)+1,"")))</f>
        <v/>
      </c>
      <c r="BE2283" t="str">
        <f t="shared" si="35"/>
        <v/>
      </c>
    </row>
    <row r="2284" spans="45:57" x14ac:dyDescent="0.2">
      <c r="AS2284" s="4" t="s">
        <v>12305</v>
      </c>
      <c r="AT2284" s="85" t="s">
        <v>12306</v>
      </c>
      <c r="AU2284" s="4" t="s">
        <v>456</v>
      </c>
      <c r="AV2284" s="4" t="s">
        <v>705</v>
      </c>
      <c r="AW2284" s="4" t="s">
        <v>939</v>
      </c>
      <c r="AX2284" s="4"/>
      <c r="AY2284" s="4"/>
      <c r="AZ2284" s="4"/>
      <c r="BA2284" s="4"/>
      <c r="BB2284" s="4"/>
      <c r="BC2284" s="4">
        <v>40</v>
      </c>
      <c r="BD2284" t="str">
        <f>IF(AND(ADHOC!$G$15="",ADHOC!$S$4=""),"",IF(ADHOC!$G$15&lt;&gt;"",IF(ADHOC!$G$15=LEFT(Domein!$AS2284,LEN(ADHOC!$G$15)),MAX(Domein!BD$1:'Domein'!BD2283)+1,""),IF(ADHOC!$S$4=LEFT(Domein!$AS2284,LEN(ADHOC!$S$4)),MAX(Domein!BD$1:'Domein'!BD2283)+1,"")))</f>
        <v/>
      </c>
      <c r="BE2284" t="str">
        <f t="shared" si="35"/>
        <v/>
      </c>
    </row>
    <row r="2285" spans="45:57" x14ac:dyDescent="0.2">
      <c r="AS2285" s="4" t="s">
        <v>7051</v>
      </c>
      <c r="AT2285" s="85" t="s">
        <v>7052</v>
      </c>
      <c r="AU2285" s="4" t="s">
        <v>456</v>
      </c>
      <c r="AV2285" s="4" t="s">
        <v>705</v>
      </c>
      <c r="AW2285" s="4" t="s">
        <v>939</v>
      </c>
      <c r="AX2285" s="4"/>
      <c r="AY2285" s="4"/>
      <c r="AZ2285" s="4"/>
      <c r="BA2285" s="4"/>
      <c r="BB2285" s="4"/>
      <c r="BC2285" s="4">
        <v>40</v>
      </c>
      <c r="BD2285" t="str">
        <f>IF(AND(ADHOC!$G$15="",ADHOC!$S$4=""),"",IF(ADHOC!$G$15&lt;&gt;"",IF(ADHOC!$G$15=LEFT(Domein!$AS2285,LEN(ADHOC!$G$15)),MAX(Domein!BD$1:'Domein'!BD2284)+1,""),IF(ADHOC!$S$4=LEFT(Domein!$AS2285,LEN(ADHOC!$S$4)),MAX(Domein!BD$1:'Domein'!BD2284)+1,"")))</f>
        <v/>
      </c>
      <c r="BE2285" t="str">
        <f t="shared" si="35"/>
        <v/>
      </c>
    </row>
    <row r="2286" spans="45:57" x14ac:dyDescent="0.2">
      <c r="AS2286" s="4" t="s">
        <v>12307</v>
      </c>
      <c r="AT2286" s="4" t="s">
        <v>12308</v>
      </c>
      <c r="AU2286" s="4" t="s">
        <v>456</v>
      </c>
      <c r="AV2286" s="4" t="s">
        <v>705</v>
      </c>
      <c r="AW2286" s="4" t="s">
        <v>939</v>
      </c>
      <c r="AX2286" s="4"/>
      <c r="AY2286" s="4"/>
      <c r="AZ2286" s="4"/>
      <c r="BA2286" s="4"/>
      <c r="BB2286" s="4"/>
      <c r="BC2286" s="4">
        <v>40</v>
      </c>
      <c r="BD2286" t="str">
        <f>IF(AND(ADHOC!$G$15="",ADHOC!$S$4=""),"",IF(ADHOC!$G$15&lt;&gt;"",IF(ADHOC!$G$15=LEFT(Domein!$AS2286,LEN(ADHOC!$G$15)),MAX(Domein!BD$1:'Domein'!BD2285)+1,""),IF(ADHOC!$S$4=LEFT(Domein!$AS2286,LEN(ADHOC!$S$4)),MAX(Domein!BD$1:'Domein'!BD2285)+1,"")))</f>
        <v/>
      </c>
      <c r="BE2286" t="str">
        <f t="shared" si="35"/>
        <v/>
      </c>
    </row>
    <row r="2287" spans="45:57" x14ac:dyDescent="0.2">
      <c r="AS2287" s="4" t="s">
        <v>31532</v>
      </c>
      <c r="AT2287" s="4" t="s">
        <v>31533</v>
      </c>
      <c r="AU2287" s="4" t="s">
        <v>456</v>
      </c>
      <c r="AV2287" s="4" t="s">
        <v>705</v>
      </c>
      <c r="AW2287" s="4" t="s">
        <v>939</v>
      </c>
      <c r="AX2287" s="4"/>
      <c r="AY2287" s="4"/>
      <c r="AZ2287" s="4"/>
      <c r="BA2287" s="4"/>
      <c r="BB2287" s="4"/>
      <c r="BC2287" s="4">
        <v>40</v>
      </c>
      <c r="BD2287" t="str">
        <f>IF(AND(ADHOC!$G$15="",ADHOC!$S$4=""),"",IF(ADHOC!$G$15&lt;&gt;"",IF(ADHOC!$G$15=LEFT(Domein!$AS2287,LEN(ADHOC!$G$15)),MAX(Domein!BD$1:'Domein'!BD2286)+1,""),IF(ADHOC!$S$4=LEFT(Domein!$AS2287,LEN(ADHOC!$S$4)),MAX(Domein!BD$1:'Domein'!BD2286)+1,"")))</f>
        <v/>
      </c>
      <c r="BE2287" t="str">
        <f t="shared" si="35"/>
        <v/>
      </c>
    </row>
    <row r="2288" spans="45:57" x14ac:dyDescent="0.2">
      <c r="AS2288" s="4" t="s">
        <v>31534</v>
      </c>
      <c r="AT2288" s="85" t="s">
        <v>31535</v>
      </c>
      <c r="AU2288" s="4" t="s">
        <v>456</v>
      </c>
      <c r="AV2288" s="4" t="s">
        <v>705</v>
      </c>
      <c r="AW2288" s="4" t="s">
        <v>939</v>
      </c>
      <c r="AX2288" s="4"/>
      <c r="AY2288" s="4"/>
      <c r="AZ2288" s="4"/>
      <c r="BA2288" s="4"/>
      <c r="BB2288" s="4"/>
      <c r="BC2288" s="4">
        <v>40</v>
      </c>
      <c r="BD2288" t="str">
        <f>IF(AND(ADHOC!$G$15="",ADHOC!$S$4=""),"",IF(ADHOC!$G$15&lt;&gt;"",IF(ADHOC!$G$15=LEFT(Domein!$AS2288,LEN(ADHOC!$G$15)),MAX(Domein!BD$1:'Domein'!BD2287)+1,""),IF(ADHOC!$S$4=LEFT(Domein!$AS2288,LEN(ADHOC!$S$4)),MAX(Domein!BD$1:'Domein'!BD2287)+1,"")))</f>
        <v/>
      </c>
      <c r="BE2288" t="str">
        <f t="shared" si="35"/>
        <v/>
      </c>
    </row>
    <row r="2289" spans="45:57" x14ac:dyDescent="0.2">
      <c r="AS2289" s="4" t="s">
        <v>31536</v>
      </c>
      <c r="AT2289" s="85" t="s">
        <v>31537</v>
      </c>
      <c r="AU2289" s="4" t="s">
        <v>456</v>
      </c>
      <c r="AV2289" s="4" t="s">
        <v>705</v>
      </c>
      <c r="AW2289" s="4" t="s">
        <v>939</v>
      </c>
      <c r="AX2289" s="4"/>
      <c r="AY2289" s="4"/>
      <c r="AZ2289" s="4"/>
      <c r="BA2289" s="4"/>
      <c r="BB2289" s="4"/>
      <c r="BC2289" s="4">
        <v>40</v>
      </c>
      <c r="BD2289" t="str">
        <f>IF(AND(ADHOC!$G$15="",ADHOC!$S$4=""),"",IF(ADHOC!$G$15&lt;&gt;"",IF(ADHOC!$G$15=LEFT(Domein!$AS2289,LEN(ADHOC!$G$15)),MAX(Domein!BD$1:'Domein'!BD2288)+1,""),IF(ADHOC!$S$4=LEFT(Domein!$AS2289,LEN(ADHOC!$S$4)),MAX(Domein!BD$1:'Domein'!BD2288)+1,"")))</f>
        <v/>
      </c>
      <c r="BE2289" t="str">
        <f t="shared" si="35"/>
        <v/>
      </c>
    </row>
    <row r="2290" spans="45:57" x14ac:dyDescent="0.2">
      <c r="AS2290" s="4" t="s">
        <v>31538</v>
      </c>
      <c r="AT2290" s="4" t="s">
        <v>31539</v>
      </c>
      <c r="AU2290" s="4" t="s">
        <v>456</v>
      </c>
      <c r="AV2290" s="4" t="s">
        <v>705</v>
      </c>
      <c r="AW2290" s="4" t="s">
        <v>939</v>
      </c>
      <c r="AX2290" s="4"/>
      <c r="AY2290" s="4"/>
      <c r="AZ2290" s="4"/>
      <c r="BA2290" s="4"/>
      <c r="BB2290" s="4"/>
      <c r="BC2290" s="4">
        <v>40</v>
      </c>
      <c r="BD2290" t="str">
        <f>IF(AND(ADHOC!$G$15="",ADHOC!$S$4=""),"",IF(ADHOC!$G$15&lt;&gt;"",IF(ADHOC!$G$15=LEFT(Domein!$AS2290,LEN(ADHOC!$G$15)),MAX(Domein!BD$1:'Domein'!BD2289)+1,""),IF(ADHOC!$S$4=LEFT(Domein!$AS2290,LEN(ADHOC!$S$4)),MAX(Domein!BD$1:'Domein'!BD2289)+1,"")))</f>
        <v/>
      </c>
      <c r="BE2290" t="str">
        <f t="shared" si="35"/>
        <v/>
      </c>
    </row>
    <row r="2291" spans="45:57" x14ac:dyDescent="0.2">
      <c r="AS2291" s="4" t="s">
        <v>12309</v>
      </c>
      <c r="AT2291" s="85" t="s">
        <v>12310</v>
      </c>
      <c r="AU2291" s="4" t="s">
        <v>456</v>
      </c>
      <c r="AV2291" s="4" t="s">
        <v>705</v>
      </c>
      <c r="AW2291" s="4" t="s">
        <v>939</v>
      </c>
      <c r="AX2291" s="4"/>
      <c r="AY2291" s="4"/>
      <c r="AZ2291" s="4"/>
      <c r="BA2291" s="4"/>
      <c r="BB2291" s="4"/>
      <c r="BC2291" s="4">
        <v>40</v>
      </c>
      <c r="BD2291" t="str">
        <f>IF(AND(ADHOC!$G$15="",ADHOC!$S$4=""),"",IF(ADHOC!$G$15&lt;&gt;"",IF(ADHOC!$G$15=LEFT(Domein!$AS2291,LEN(ADHOC!$G$15)),MAX(Domein!BD$1:'Domein'!BD2290)+1,""),IF(ADHOC!$S$4=LEFT(Domein!$AS2291,LEN(ADHOC!$S$4)),MAX(Domein!BD$1:'Domein'!BD2290)+1,"")))</f>
        <v/>
      </c>
      <c r="BE2291" t="str">
        <f t="shared" si="35"/>
        <v/>
      </c>
    </row>
    <row r="2292" spans="45:57" x14ac:dyDescent="0.2">
      <c r="AS2292" s="4" t="s">
        <v>12311</v>
      </c>
      <c r="AT2292" s="85" t="s">
        <v>12312</v>
      </c>
      <c r="AU2292" s="4" t="s">
        <v>456</v>
      </c>
      <c r="AV2292" s="4" t="s">
        <v>705</v>
      </c>
      <c r="AW2292" s="4" t="s">
        <v>939</v>
      </c>
      <c r="AX2292" s="4"/>
      <c r="AY2292" s="4"/>
      <c r="AZ2292" s="4"/>
      <c r="BA2292" s="4"/>
      <c r="BB2292" s="4"/>
      <c r="BC2292" s="4">
        <v>40</v>
      </c>
      <c r="BD2292" t="str">
        <f>IF(AND(ADHOC!$G$15="",ADHOC!$S$4=""),"",IF(ADHOC!$G$15&lt;&gt;"",IF(ADHOC!$G$15=LEFT(Domein!$AS2292,LEN(ADHOC!$G$15)),MAX(Domein!BD$1:'Domein'!BD2291)+1,""),IF(ADHOC!$S$4=LEFT(Domein!$AS2292,LEN(ADHOC!$S$4)),MAX(Domein!BD$1:'Domein'!BD2291)+1,"")))</f>
        <v/>
      </c>
      <c r="BE2292" t="str">
        <f t="shared" si="35"/>
        <v/>
      </c>
    </row>
    <row r="2293" spans="45:57" x14ac:dyDescent="0.2">
      <c r="AS2293" s="4" t="s">
        <v>36340</v>
      </c>
      <c r="AT2293" s="4" t="s">
        <v>36341</v>
      </c>
      <c r="AU2293" s="4" t="s">
        <v>456</v>
      </c>
      <c r="AV2293" s="4" t="s">
        <v>705</v>
      </c>
      <c r="AW2293" s="4" t="s">
        <v>701</v>
      </c>
      <c r="AX2293" s="4"/>
      <c r="AY2293" s="4"/>
      <c r="AZ2293" s="4"/>
      <c r="BA2293" s="4"/>
      <c r="BB2293" s="4"/>
      <c r="BC2293" s="4">
        <v>40</v>
      </c>
      <c r="BD2293" t="str">
        <f>IF(AND(ADHOC!$G$15="",ADHOC!$S$4=""),"",IF(ADHOC!$G$15&lt;&gt;"",IF(ADHOC!$G$15=LEFT(Domein!$AS2293,LEN(ADHOC!$G$15)),MAX(Domein!BD$1:'Domein'!BD2292)+1,""),IF(ADHOC!$S$4=LEFT(Domein!$AS2293,LEN(ADHOC!$S$4)),MAX(Domein!BD$1:'Domein'!BD2292)+1,"")))</f>
        <v/>
      </c>
      <c r="BE2293" t="str">
        <f t="shared" si="35"/>
        <v/>
      </c>
    </row>
    <row r="2294" spans="45:57" x14ac:dyDescent="0.2">
      <c r="AS2294" s="4" t="s">
        <v>36342</v>
      </c>
      <c r="AT2294" s="85" t="s">
        <v>36343</v>
      </c>
      <c r="AU2294" s="4" t="s">
        <v>456</v>
      </c>
      <c r="AV2294" s="4" t="s">
        <v>705</v>
      </c>
      <c r="AW2294" s="4" t="s">
        <v>701</v>
      </c>
      <c r="AX2294" s="4"/>
      <c r="AY2294" s="4"/>
      <c r="AZ2294" s="4"/>
      <c r="BA2294" s="4"/>
      <c r="BB2294" s="4"/>
      <c r="BC2294" s="4">
        <v>40</v>
      </c>
      <c r="BD2294" t="str">
        <f>IF(AND(ADHOC!$G$15="",ADHOC!$S$4=""),"",IF(ADHOC!$G$15&lt;&gt;"",IF(ADHOC!$G$15=LEFT(Domein!$AS2294,LEN(ADHOC!$G$15)),MAX(Domein!BD$1:'Domein'!BD2293)+1,""),IF(ADHOC!$S$4=LEFT(Domein!$AS2294,LEN(ADHOC!$S$4)),MAX(Domein!BD$1:'Domein'!BD2293)+1,"")))</f>
        <v/>
      </c>
      <c r="BE2294" t="str">
        <f t="shared" si="35"/>
        <v/>
      </c>
    </row>
    <row r="2295" spans="45:57" x14ac:dyDescent="0.2">
      <c r="AS2295" s="4" t="s">
        <v>36344</v>
      </c>
      <c r="AT2295" s="85" t="s">
        <v>36345</v>
      </c>
      <c r="AU2295" s="4" t="s">
        <v>456</v>
      </c>
      <c r="AV2295" s="4" t="s">
        <v>705</v>
      </c>
      <c r="AW2295" s="4" t="s">
        <v>701</v>
      </c>
      <c r="AX2295" s="4"/>
      <c r="AY2295" s="4"/>
      <c r="AZ2295" s="4"/>
      <c r="BA2295" s="4"/>
      <c r="BB2295" s="4"/>
      <c r="BC2295" s="4">
        <v>40</v>
      </c>
      <c r="BD2295" t="str">
        <f>IF(AND(ADHOC!$G$15="",ADHOC!$S$4=""),"",IF(ADHOC!$G$15&lt;&gt;"",IF(ADHOC!$G$15=LEFT(Domein!$AS2295,LEN(ADHOC!$G$15)),MAX(Domein!BD$1:'Domein'!BD2294)+1,""),IF(ADHOC!$S$4=LEFT(Domein!$AS2295,LEN(ADHOC!$S$4)),MAX(Domein!BD$1:'Domein'!BD2294)+1,"")))</f>
        <v/>
      </c>
      <c r="BE2295" t="str">
        <f t="shared" si="35"/>
        <v/>
      </c>
    </row>
    <row r="2296" spans="45:57" x14ac:dyDescent="0.2">
      <c r="AS2296" s="4" t="s">
        <v>36346</v>
      </c>
      <c r="AT2296" s="4" t="s">
        <v>36347</v>
      </c>
      <c r="AU2296" s="4" t="s">
        <v>456</v>
      </c>
      <c r="AV2296" s="4" t="s">
        <v>705</v>
      </c>
      <c r="AW2296" s="4" t="s">
        <v>701</v>
      </c>
      <c r="AX2296" s="4"/>
      <c r="AY2296" s="4"/>
      <c r="AZ2296" s="4"/>
      <c r="BA2296" s="4"/>
      <c r="BB2296" s="4"/>
      <c r="BC2296" s="4">
        <v>40</v>
      </c>
      <c r="BD2296" t="str">
        <f>IF(AND(ADHOC!$G$15="",ADHOC!$S$4=""),"",IF(ADHOC!$G$15&lt;&gt;"",IF(ADHOC!$G$15=LEFT(Domein!$AS2296,LEN(ADHOC!$G$15)),MAX(Domein!BD$1:'Domein'!BD2295)+1,""),IF(ADHOC!$S$4=LEFT(Domein!$AS2296,LEN(ADHOC!$S$4)),MAX(Domein!BD$1:'Domein'!BD2295)+1,"")))</f>
        <v/>
      </c>
      <c r="BE2296" t="str">
        <f t="shared" si="35"/>
        <v/>
      </c>
    </row>
    <row r="2297" spans="45:57" x14ac:dyDescent="0.2">
      <c r="AS2297" s="4" t="s">
        <v>36348</v>
      </c>
      <c r="AT2297" s="85" t="s">
        <v>36349</v>
      </c>
      <c r="AU2297" s="4" t="s">
        <v>456</v>
      </c>
      <c r="AV2297" s="4" t="s">
        <v>705</v>
      </c>
      <c r="AW2297" s="4" t="s">
        <v>701</v>
      </c>
      <c r="AX2297" s="4"/>
      <c r="AY2297" s="4"/>
      <c r="AZ2297" s="4"/>
      <c r="BA2297" s="4"/>
      <c r="BB2297" s="4"/>
      <c r="BC2297" s="4">
        <v>40</v>
      </c>
      <c r="BD2297" t="str">
        <f>IF(AND(ADHOC!$G$15="",ADHOC!$S$4=""),"",IF(ADHOC!$G$15&lt;&gt;"",IF(ADHOC!$G$15=LEFT(Domein!$AS2297,LEN(ADHOC!$G$15)),MAX(Domein!BD$1:'Domein'!BD2296)+1,""),IF(ADHOC!$S$4=LEFT(Domein!$AS2297,LEN(ADHOC!$S$4)),MAX(Domein!BD$1:'Domein'!BD2296)+1,"")))</f>
        <v/>
      </c>
      <c r="BE2297" t="str">
        <f t="shared" si="35"/>
        <v/>
      </c>
    </row>
    <row r="2298" spans="45:57" x14ac:dyDescent="0.2">
      <c r="AS2298" s="4" t="s">
        <v>36350</v>
      </c>
      <c r="AT2298" s="85" t="s">
        <v>36351</v>
      </c>
      <c r="AU2298" s="4" t="s">
        <v>456</v>
      </c>
      <c r="AV2298" s="4" t="s">
        <v>705</v>
      </c>
      <c r="AW2298" s="4" t="s">
        <v>701</v>
      </c>
      <c r="AX2298" s="4"/>
      <c r="AY2298" s="4"/>
      <c r="AZ2298" s="4"/>
      <c r="BA2298" s="4"/>
      <c r="BB2298" s="4"/>
      <c r="BC2298" s="4">
        <v>40</v>
      </c>
      <c r="BD2298" t="str">
        <f>IF(AND(ADHOC!$G$15="",ADHOC!$S$4=""),"",IF(ADHOC!$G$15&lt;&gt;"",IF(ADHOC!$G$15=LEFT(Domein!$AS2298,LEN(ADHOC!$G$15)),MAX(Domein!BD$1:'Domein'!BD2297)+1,""),IF(ADHOC!$S$4=LEFT(Domein!$AS2298,LEN(ADHOC!$S$4)),MAX(Domein!BD$1:'Domein'!BD2297)+1,"")))</f>
        <v/>
      </c>
      <c r="BE2298" t="str">
        <f t="shared" si="35"/>
        <v/>
      </c>
    </row>
    <row r="2299" spans="45:57" x14ac:dyDescent="0.2">
      <c r="AS2299" s="4" t="s">
        <v>36352</v>
      </c>
      <c r="AT2299" s="4" t="s">
        <v>36351</v>
      </c>
      <c r="AU2299" s="4" t="s">
        <v>456</v>
      </c>
      <c r="AV2299" s="4" t="s">
        <v>705</v>
      </c>
      <c r="AW2299" s="4" t="s">
        <v>701</v>
      </c>
      <c r="AX2299" s="4"/>
      <c r="AY2299" s="4"/>
      <c r="AZ2299" s="4"/>
      <c r="BA2299" s="4"/>
      <c r="BB2299" s="4"/>
      <c r="BC2299" s="4">
        <v>40</v>
      </c>
      <c r="BD2299" t="str">
        <f>IF(AND(ADHOC!$G$15="",ADHOC!$S$4=""),"",IF(ADHOC!$G$15&lt;&gt;"",IF(ADHOC!$G$15=LEFT(Domein!$AS2299,LEN(ADHOC!$G$15)),MAX(Domein!BD$1:'Domein'!BD2298)+1,""),IF(ADHOC!$S$4=LEFT(Domein!$AS2299,LEN(ADHOC!$S$4)),MAX(Domein!BD$1:'Domein'!BD2298)+1,"")))</f>
        <v/>
      </c>
      <c r="BE2299" t="str">
        <f t="shared" si="35"/>
        <v/>
      </c>
    </row>
    <row r="2300" spans="45:57" x14ac:dyDescent="0.2">
      <c r="AS2300" s="4" t="s">
        <v>36353</v>
      </c>
      <c r="AT2300" s="85" t="s">
        <v>36354</v>
      </c>
      <c r="AU2300" s="4" t="s">
        <v>456</v>
      </c>
      <c r="AV2300" s="4" t="s">
        <v>705</v>
      </c>
      <c r="AW2300" s="4" t="s">
        <v>701</v>
      </c>
      <c r="AX2300" s="4"/>
      <c r="AY2300" s="4"/>
      <c r="AZ2300" s="4"/>
      <c r="BA2300" s="4"/>
      <c r="BB2300" s="4"/>
      <c r="BC2300" s="4">
        <v>40</v>
      </c>
      <c r="BD2300" t="str">
        <f>IF(AND(ADHOC!$G$15="",ADHOC!$S$4=""),"",IF(ADHOC!$G$15&lt;&gt;"",IF(ADHOC!$G$15=LEFT(Domein!$AS2300,LEN(ADHOC!$G$15)),MAX(Domein!BD$1:'Domein'!BD2299)+1,""),IF(ADHOC!$S$4=LEFT(Domein!$AS2300,LEN(ADHOC!$S$4)),MAX(Domein!BD$1:'Domein'!BD2299)+1,"")))</f>
        <v/>
      </c>
      <c r="BE2300" t="str">
        <f t="shared" si="35"/>
        <v/>
      </c>
    </row>
    <row r="2301" spans="45:57" x14ac:dyDescent="0.2">
      <c r="AS2301" s="4" t="s">
        <v>37180</v>
      </c>
      <c r="AT2301" s="85" t="s">
        <v>34983</v>
      </c>
      <c r="AU2301" s="4" t="s">
        <v>456</v>
      </c>
      <c r="AV2301" s="4" t="s">
        <v>8502</v>
      </c>
      <c r="AW2301" s="4" t="s">
        <v>724</v>
      </c>
      <c r="AX2301" s="4"/>
      <c r="AY2301" s="4"/>
      <c r="AZ2301" s="4"/>
      <c r="BA2301" s="4"/>
      <c r="BB2301" s="4"/>
      <c r="BC2301" s="4">
        <v>40</v>
      </c>
      <c r="BD2301" t="str">
        <f>IF(AND(ADHOC!$G$15="",ADHOC!$S$4=""),"",IF(ADHOC!$G$15&lt;&gt;"",IF(ADHOC!$G$15=LEFT(Domein!$AS2301,LEN(ADHOC!$G$15)),MAX(Domein!BD$1:'Domein'!BD2300)+1,""),IF(ADHOC!$S$4=LEFT(Domein!$AS2301,LEN(ADHOC!$S$4)),MAX(Domein!BD$1:'Domein'!BD2300)+1,"")))</f>
        <v/>
      </c>
      <c r="BE2301" t="str">
        <f t="shared" si="35"/>
        <v/>
      </c>
    </row>
    <row r="2302" spans="45:57" x14ac:dyDescent="0.2">
      <c r="AS2302" s="4" t="s">
        <v>37181</v>
      </c>
      <c r="AT2302" s="85" t="s">
        <v>34985</v>
      </c>
      <c r="AU2302" s="4" t="s">
        <v>456</v>
      </c>
      <c r="AV2302" s="4" t="s">
        <v>8502</v>
      </c>
      <c r="AW2302" s="4" t="s">
        <v>724</v>
      </c>
      <c r="AX2302" s="4"/>
      <c r="AY2302" s="4"/>
      <c r="AZ2302" s="4"/>
      <c r="BA2302" s="4"/>
      <c r="BB2302" s="4"/>
      <c r="BC2302" s="4">
        <v>40</v>
      </c>
      <c r="BD2302" t="str">
        <f>IF(AND(ADHOC!$G$15="",ADHOC!$S$4=""),"",IF(ADHOC!$G$15&lt;&gt;"",IF(ADHOC!$G$15=LEFT(Domein!$AS2302,LEN(ADHOC!$G$15)),MAX(Domein!BD$1:'Domein'!BD2301)+1,""),IF(ADHOC!$S$4=LEFT(Domein!$AS2302,LEN(ADHOC!$S$4)),MAX(Domein!BD$1:'Domein'!BD2301)+1,"")))</f>
        <v/>
      </c>
      <c r="BE2302" t="str">
        <f t="shared" si="35"/>
        <v/>
      </c>
    </row>
    <row r="2303" spans="45:57" x14ac:dyDescent="0.2">
      <c r="AS2303" s="4" t="s">
        <v>37182</v>
      </c>
      <c r="AT2303" s="4" t="s">
        <v>34987</v>
      </c>
      <c r="AU2303" s="4" t="s">
        <v>456</v>
      </c>
      <c r="AV2303" s="4" t="s">
        <v>8502</v>
      </c>
      <c r="AW2303" s="4" t="s">
        <v>724</v>
      </c>
      <c r="AX2303" s="4"/>
      <c r="AY2303" s="4"/>
      <c r="AZ2303" s="4"/>
      <c r="BA2303" s="4"/>
      <c r="BB2303" s="4"/>
      <c r="BC2303" s="4">
        <v>40</v>
      </c>
      <c r="BD2303" t="str">
        <f>IF(AND(ADHOC!$G$15="",ADHOC!$S$4=""),"",IF(ADHOC!$G$15&lt;&gt;"",IF(ADHOC!$G$15=LEFT(Domein!$AS2303,LEN(ADHOC!$G$15)),MAX(Domein!BD$1:'Domein'!BD2302)+1,""),IF(ADHOC!$S$4=LEFT(Domein!$AS2303,LEN(ADHOC!$S$4)),MAX(Domein!BD$1:'Domein'!BD2302)+1,"")))</f>
        <v/>
      </c>
      <c r="BE2303" t="str">
        <f t="shared" si="35"/>
        <v/>
      </c>
    </row>
    <row r="2304" spans="45:57" x14ac:dyDescent="0.2">
      <c r="AS2304" s="4" t="s">
        <v>37183</v>
      </c>
      <c r="AT2304" s="85" t="s">
        <v>21851</v>
      </c>
      <c r="AU2304" s="4" t="s">
        <v>456</v>
      </c>
      <c r="AV2304" s="4" t="s">
        <v>8502</v>
      </c>
      <c r="AW2304" s="4" t="s">
        <v>724</v>
      </c>
      <c r="AX2304" s="4"/>
      <c r="AY2304" s="4"/>
      <c r="AZ2304" s="4"/>
      <c r="BA2304" s="4"/>
      <c r="BB2304" s="4"/>
      <c r="BC2304" s="4">
        <v>40</v>
      </c>
      <c r="BD2304" t="str">
        <f>IF(AND(ADHOC!$G$15="",ADHOC!$S$4=""),"",IF(ADHOC!$G$15&lt;&gt;"",IF(ADHOC!$G$15=LEFT(Domein!$AS2304,LEN(ADHOC!$G$15)),MAX(Domein!BD$1:'Domein'!BD2303)+1,""),IF(ADHOC!$S$4=LEFT(Domein!$AS2304,LEN(ADHOC!$S$4)),MAX(Domein!BD$1:'Domein'!BD2303)+1,"")))</f>
        <v/>
      </c>
      <c r="BE2304" t="str">
        <f t="shared" si="35"/>
        <v/>
      </c>
    </row>
    <row r="2305" spans="45:57" x14ac:dyDescent="0.2">
      <c r="AS2305" s="4" t="s">
        <v>37184</v>
      </c>
      <c r="AT2305" s="4" t="s">
        <v>37185</v>
      </c>
      <c r="AU2305" s="4" t="s">
        <v>456</v>
      </c>
      <c r="AV2305" s="4" t="s">
        <v>8502</v>
      </c>
      <c r="AW2305" s="4" t="s">
        <v>724</v>
      </c>
      <c r="AX2305" s="4"/>
      <c r="AY2305" s="4"/>
      <c r="AZ2305" s="4"/>
      <c r="BA2305" s="4"/>
      <c r="BB2305" s="4"/>
      <c r="BC2305" s="4">
        <v>40</v>
      </c>
      <c r="BD2305" t="str">
        <f>IF(AND(ADHOC!$G$15="",ADHOC!$S$4=""),"",IF(ADHOC!$G$15&lt;&gt;"",IF(ADHOC!$G$15=LEFT(Domein!$AS2305,LEN(ADHOC!$G$15)),MAX(Domein!BD$1:'Domein'!BD2304)+1,""),IF(ADHOC!$S$4=LEFT(Domein!$AS2305,LEN(ADHOC!$S$4)),MAX(Domein!BD$1:'Domein'!BD2304)+1,"")))</f>
        <v/>
      </c>
      <c r="BE2305" t="str">
        <f t="shared" si="35"/>
        <v/>
      </c>
    </row>
    <row r="2306" spans="45:57" x14ac:dyDescent="0.2">
      <c r="AS2306" s="4" t="s">
        <v>37186</v>
      </c>
      <c r="AT2306" s="85" t="s">
        <v>37187</v>
      </c>
      <c r="AU2306" s="4" t="s">
        <v>456</v>
      </c>
      <c r="AV2306" s="4" t="s">
        <v>8502</v>
      </c>
      <c r="AW2306" s="4" t="s">
        <v>724</v>
      </c>
      <c r="AX2306" s="4"/>
      <c r="AY2306" s="4"/>
      <c r="AZ2306" s="4"/>
      <c r="BA2306" s="4"/>
      <c r="BB2306" s="4"/>
      <c r="BC2306" s="4">
        <v>40</v>
      </c>
      <c r="BD2306" t="str">
        <f>IF(AND(ADHOC!$G$15="",ADHOC!$S$4=""),"",IF(ADHOC!$G$15&lt;&gt;"",IF(ADHOC!$G$15=LEFT(Domein!$AS2306,LEN(ADHOC!$G$15)),MAX(Domein!BD$1:'Domein'!BD2305)+1,""),IF(ADHOC!$S$4=LEFT(Domein!$AS2306,LEN(ADHOC!$S$4)),MAX(Domein!BD$1:'Domein'!BD2305)+1,"")))</f>
        <v/>
      </c>
      <c r="BE2306" t="str">
        <f t="shared" si="35"/>
        <v/>
      </c>
    </row>
    <row r="2307" spans="45:57" x14ac:dyDescent="0.2">
      <c r="AS2307" s="4" t="s">
        <v>37188</v>
      </c>
      <c r="AT2307" s="85" t="s">
        <v>37189</v>
      </c>
      <c r="AU2307" s="4" t="s">
        <v>456</v>
      </c>
      <c r="AV2307" s="4" t="s">
        <v>8502</v>
      </c>
      <c r="AW2307" s="4" t="s">
        <v>724</v>
      </c>
      <c r="AX2307" s="4"/>
      <c r="AY2307" s="4"/>
      <c r="AZ2307" s="4"/>
      <c r="BA2307" s="4"/>
      <c r="BB2307" s="4"/>
      <c r="BC2307" s="4">
        <v>40</v>
      </c>
      <c r="BD2307" t="str">
        <f>IF(AND(ADHOC!$G$15="",ADHOC!$S$4=""),"",IF(ADHOC!$G$15&lt;&gt;"",IF(ADHOC!$G$15=LEFT(Domein!$AS2307,LEN(ADHOC!$G$15)),MAX(Domein!BD$1:'Domein'!BD2306)+1,""),IF(ADHOC!$S$4=LEFT(Domein!$AS2307,LEN(ADHOC!$S$4)),MAX(Domein!BD$1:'Domein'!BD2306)+1,"")))</f>
        <v/>
      </c>
      <c r="BE2307" t="str">
        <f t="shared" ref="BE2307:BE2370" si="36">IFERROR(INDEX($AS$2:$AS$11500,MATCH(ROW()-ROW($BE$1),$BD$2:$BD$11500,0)),"")</f>
        <v/>
      </c>
    </row>
    <row r="2308" spans="45:57" x14ac:dyDescent="0.2">
      <c r="AS2308" s="4" t="s">
        <v>37190</v>
      </c>
      <c r="AT2308" s="4" t="s">
        <v>37191</v>
      </c>
      <c r="AU2308" s="4" t="s">
        <v>456</v>
      </c>
      <c r="AV2308" s="4" t="s">
        <v>8502</v>
      </c>
      <c r="AW2308" s="4" t="s">
        <v>724</v>
      </c>
      <c r="AX2308" s="4"/>
      <c r="AY2308" s="4"/>
      <c r="AZ2308" s="4"/>
      <c r="BA2308" s="4"/>
      <c r="BB2308" s="4"/>
      <c r="BC2308" s="4">
        <v>40</v>
      </c>
      <c r="BD2308" t="str">
        <f>IF(AND(ADHOC!$G$15="",ADHOC!$S$4=""),"",IF(ADHOC!$G$15&lt;&gt;"",IF(ADHOC!$G$15=LEFT(Domein!$AS2308,LEN(ADHOC!$G$15)),MAX(Domein!BD$1:'Domein'!BD2307)+1,""),IF(ADHOC!$S$4=LEFT(Domein!$AS2308,LEN(ADHOC!$S$4)),MAX(Domein!BD$1:'Domein'!BD2307)+1,"")))</f>
        <v/>
      </c>
      <c r="BE2308" t="str">
        <f t="shared" si="36"/>
        <v/>
      </c>
    </row>
    <row r="2309" spans="45:57" x14ac:dyDescent="0.2">
      <c r="AS2309" s="4" t="s">
        <v>37192</v>
      </c>
      <c r="AT2309" s="4" t="s">
        <v>37193</v>
      </c>
      <c r="AU2309" s="4" t="s">
        <v>456</v>
      </c>
      <c r="AV2309" s="4" t="s">
        <v>8502</v>
      </c>
      <c r="AW2309" s="4" t="s">
        <v>724</v>
      </c>
      <c r="AX2309" s="4"/>
      <c r="AY2309" s="4"/>
      <c r="AZ2309" s="4"/>
      <c r="BA2309" s="4"/>
      <c r="BB2309" s="4"/>
      <c r="BC2309" s="4">
        <v>40</v>
      </c>
      <c r="BD2309" t="str">
        <f>IF(AND(ADHOC!$G$15="",ADHOC!$S$4=""),"",IF(ADHOC!$G$15&lt;&gt;"",IF(ADHOC!$G$15=LEFT(Domein!$AS2309,LEN(ADHOC!$G$15)),MAX(Domein!BD$1:'Domein'!BD2308)+1,""),IF(ADHOC!$S$4=LEFT(Domein!$AS2309,LEN(ADHOC!$S$4)),MAX(Domein!BD$1:'Domein'!BD2308)+1,"")))</f>
        <v/>
      </c>
      <c r="BE2309" t="str">
        <f t="shared" si="36"/>
        <v/>
      </c>
    </row>
    <row r="2310" spans="45:57" x14ac:dyDescent="0.2">
      <c r="AS2310" s="4" t="s">
        <v>37194</v>
      </c>
      <c r="AT2310" s="85" t="s">
        <v>36384</v>
      </c>
      <c r="AU2310" s="4" t="s">
        <v>456</v>
      </c>
      <c r="AV2310" s="4" t="s">
        <v>8502</v>
      </c>
      <c r="AW2310" s="4" t="s">
        <v>724</v>
      </c>
      <c r="AX2310" s="4"/>
      <c r="AY2310" s="4"/>
      <c r="AZ2310" s="4"/>
      <c r="BA2310" s="4"/>
      <c r="BB2310" s="4"/>
      <c r="BC2310" s="4">
        <v>40</v>
      </c>
      <c r="BD2310" t="str">
        <f>IF(AND(ADHOC!$G$15="",ADHOC!$S$4=""),"",IF(ADHOC!$G$15&lt;&gt;"",IF(ADHOC!$G$15=LEFT(Domein!$AS2310,LEN(ADHOC!$G$15)),MAX(Domein!BD$1:'Domein'!BD2309)+1,""),IF(ADHOC!$S$4=LEFT(Domein!$AS2310,LEN(ADHOC!$S$4)),MAX(Domein!BD$1:'Domein'!BD2309)+1,"")))</f>
        <v/>
      </c>
      <c r="BE2310" t="str">
        <f t="shared" si="36"/>
        <v/>
      </c>
    </row>
    <row r="2311" spans="45:57" x14ac:dyDescent="0.2">
      <c r="AS2311" s="4" t="s">
        <v>37195</v>
      </c>
      <c r="AT2311" s="4" t="s">
        <v>36386</v>
      </c>
      <c r="AU2311" s="4" t="s">
        <v>456</v>
      </c>
      <c r="AV2311" s="4" t="s">
        <v>8502</v>
      </c>
      <c r="AW2311" s="4" t="s">
        <v>724</v>
      </c>
      <c r="AX2311" s="4"/>
      <c r="AY2311" s="4"/>
      <c r="AZ2311" s="4"/>
      <c r="BA2311" s="4"/>
      <c r="BB2311" s="4"/>
      <c r="BC2311" s="4">
        <v>40</v>
      </c>
      <c r="BD2311" t="str">
        <f>IF(AND(ADHOC!$G$15="",ADHOC!$S$4=""),"",IF(ADHOC!$G$15&lt;&gt;"",IF(ADHOC!$G$15=LEFT(Domein!$AS2311,LEN(ADHOC!$G$15)),MAX(Domein!BD$1:'Domein'!BD2310)+1,""),IF(ADHOC!$S$4=LEFT(Domein!$AS2311,LEN(ADHOC!$S$4)),MAX(Domein!BD$1:'Domein'!BD2310)+1,"")))</f>
        <v/>
      </c>
      <c r="BE2311" t="str">
        <f t="shared" si="36"/>
        <v/>
      </c>
    </row>
    <row r="2312" spans="45:57" x14ac:dyDescent="0.2">
      <c r="AS2312" s="4" t="s">
        <v>37196</v>
      </c>
      <c r="AT2312" s="85" t="s">
        <v>36388</v>
      </c>
      <c r="AU2312" s="4" t="s">
        <v>456</v>
      </c>
      <c r="AV2312" s="4" t="s">
        <v>8502</v>
      </c>
      <c r="AW2312" s="4" t="s">
        <v>724</v>
      </c>
      <c r="AX2312" s="4"/>
      <c r="AY2312" s="4"/>
      <c r="AZ2312" s="4"/>
      <c r="BA2312" s="4"/>
      <c r="BB2312" s="4"/>
      <c r="BC2312" s="4">
        <v>40</v>
      </c>
      <c r="BD2312" t="str">
        <f>IF(AND(ADHOC!$G$15="",ADHOC!$S$4=""),"",IF(ADHOC!$G$15&lt;&gt;"",IF(ADHOC!$G$15=LEFT(Domein!$AS2312,LEN(ADHOC!$G$15)),MAX(Domein!BD$1:'Domein'!BD2311)+1,""),IF(ADHOC!$S$4=LEFT(Domein!$AS2312,LEN(ADHOC!$S$4)),MAX(Domein!BD$1:'Domein'!BD2311)+1,"")))</f>
        <v/>
      </c>
      <c r="BE2312" t="str">
        <f t="shared" si="36"/>
        <v/>
      </c>
    </row>
    <row r="2313" spans="45:57" x14ac:dyDescent="0.2">
      <c r="AS2313" s="4" t="s">
        <v>37197</v>
      </c>
      <c r="AT2313" s="85" t="s">
        <v>36390</v>
      </c>
      <c r="AU2313" s="4" t="s">
        <v>456</v>
      </c>
      <c r="AV2313" s="4" t="s">
        <v>8502</v>
      </c>
      <c r="AW2313" s="4" t="s">
        <v>724</v>
      </c>
      <c r="AX2313" s="4"/>
      <c r="AY2313" s="4"/>
      <c r="AZ2313" s="4"/>
      <c r="BA2313" s="4"/>
      <c r="BB2313" s="4"/>
      <c r="BC2313" s="4">
        <v>40</v>
      </c>
      <c r="BD2313" t="str">
        <f>IF(AND(ADHOC!$G$15="",ADHOC!$S$4=""),"",IF(ADHOC!$G$15&lt;&gt;"",IF(ADHOC!$G$15=LEFT(Domein!$AS2313,LEN(ADHOC!$G$15)),MAX(Domein!BD$1:'Domein'!BD2312)+1,""),IF(ADHOC!$S$4=LEFT(Domein!$AS2313,LEN(ADHOC!$S$4)),MAX(Domein!BD$1:'Domein'!BD2312)+1,"")))</f>
        <v/>
      </c>
      <c r="BE2313" t="str">
        <f t="shared" si="36"/>
        <v/>
      </c>
    </row>
    <row r="2314" spans="45:57" x14ac:dyDescent="0.2">
      <c r="AS2314" s="4" t="s">
        <v>36797</v>
      </c>
      <c r="AT2314" s="4" t="s">
        <v>36798</v>
      </c>
      <c r="AU2314" s="4" t="s">
        <v>456</v>
      </c>
      <c r="AV2314" s="4" t="s">
        <v>8502</v>
      </c>
      <c r="AW2314" s="4" t="s">
        <v>724</v>
      </c>
      <c r="AX2314" s="4"/>
      <c r="AY2314" s="4"/>
      <c r="AZ2314" s="4"/>
      <c r="BA2314" s="4"/>
      <c r="BB2314" s="4"/>
      <c r="BC2314" s="4">
        <v>40</v>
      </c>
      <c r="BD2314" t="str">
        <f>IF(AND(ADHOC!$G$15="",ADHOC!$S$4=""),"",IF(ADHOC!$G$15&lt;&gt;"",IF(ADHOC!$G$15=LEFT(Domein!$AS2314,LEN(ADHOC!$G$15)),MAX(Domein!BD$1:'Domein'!BD2313)+1,""),IF(ADHOC!$S$4=LEFT(Domein!$AS2314,LEN(ADHOC!$S$4)),MAX(Domein!BD$1:'Domein'!BD2313)+1,"")))</f>
        <v/>
      </c>
      <c r="BE2314" t="str">
        <f t="shared" si="36"/>
        <v/>
      </c>
    </row>
    <row r="2315" spans="45:57" x14ac:dyDescent="0.2">
      <c r="AS2315" s="4" t="s">
        <v>36799</v>
      </c>
      <c r="AT2315" s="4" t="s">
        <v>36800</v>
      </c>
      <c r="AU2315" s="4" t="s">
        <v>456</v>
      </c>
      <c r="AV2315" s="4" t="s">
        <v>8502</v>
      </c>
      <c r="AW2315" s="4" t="s">
        <v>724</v>
      </c>
      <c r="AX2315" s="4"/>
      <c r="AY2315" s="4"/>
      <c r="AZ2315" s="4"/>
      <c r="BA2315" s="4"/>
      <c r="BB2315" s="4"/>
      <c r="BC2315" s="4">
        <v>40</v>
      </c>
      <c r="BD2315" t="str">
        <f>IF(AND(ADHOC!$G$15="",ADHOC!$S$4=""),"",IF(ADHOC!$G$15&lt;&gt;"",IF(ADHOC!$G$15=LEFT(Domein!$AS2315,LEN(ADHOC!$G$15)),MAX(Domein!BD$1:'Domein'!BD2314)+1,""),IF(ADHOC!$S$4=LEFT(Domein!$AS2315,LEN(ADHOC!$S$4)),MAX(Domein!BD$1:'Domein'!BD2314)+1,"")))</f>
        <v/>
      </c>
      <c r="BE2315" t="str">
        <f t="shared" si="36"/>
        <v/>
      </c>
    </row>
    <row r="2316" spans="45:57" x14ac:dyDescent="0.2">
      <c r="AS2316" s="4" t="s">
        <v>36801</v>
      </c>
      <c r="AT2316" s="4" t="s">
        <v>36802</v>
      </c>
      <c r="AU2316" s="4" t="s">
        <v>456</v>
      </c>
      <c r="AV2316" s="4" t="s">
        <v>8502</v>
      </c>
      <c r="AW2316" s="4" t="s">
        <v>724</v>
      </c>
      <c r="AX2316" s="4"/>
      <c r="AY2316" s="4"/>
      <c r="AZ2316" s="4"/>
      <c r="BA2316" s="4"/>
      <c r="BB2316" s="4"/>
      <c r="BC2316" s="4">
        <v>40</v>
      </c>
      <c r="BD2316" t="str">
        <f>IF(AND(ADHOC!$G$15="",ADHOC!$S$4=""),"",IF(ADHOC!$G$15&lt;&gt;"",IF(ADHOC!$G$15=LEFT(Domein!$AS2316,LEN(ADHOC!$G$15)),MAX(Domein!BD$1:'Domein'!BD2315)+1,""),IF(ADHOC!$S$4=LEFT(Domein!$AS2316,LEN(ADHOC!$S$4)),MAX(Domein!BD$1:'Domein'!BD2315)+1,"")))</f>
        <v/>
      </c>
      <c r="BE2316" t="str">
        <f t="shared" si="36"/>
        <v/>
      </c>
    </row>
    <row r="2317" spans="45:57" x14ac:dyDescent="0.2">
      <c r="AS2317" s="4" t="s">
        <v>36803</v>
      </c>
      <c r="AT2317" s="4" t="s">
        <v>36804</v>
      </c>
      <c r="AU2317" s="4" t="s">
        <v>456</v>
      </c>
      <c r="AV2317" s="4" t="s">
        <v>8502</v>
      </c>
      <c r="AW2317" s="4" t="s">
        <v>724</v>
      </c>
      <c r="AX2317" s="4"/>
      <c r="AY2317" s="4"/>
      <c r="AZ2317" s="4"/>
      <c r="BA2317" s="4"/>
      <c r="BB2317" s="4"/>
      <c r="BC2317" s="4">
        <v>40</v>
      </c>
      <c r="BD2317" t="str">
        <f>IF(AND(ADHOC!$G$15="",ADHOC!$S$4=""),"",IF(ADHOC!$G$15&lt;&gt;"",IF(ADHOC!$G$15=LEFT(Domein!$AS2317,LEN(ADHOC!$G$15)),MAX(Domein!BD$1:'Domein'!BD2316)+1,""),IF(ADHOC!$S$4=LEFT(Domein!$AS2317,LEN(ADHOC!$S$4)),MAX(Domein!BD$1:'Domein'!BD2316)+1,"")))</f>
        <v/>
      </c>
      <c r="BE2317" t="str">
        <f t="shared" si="36"/>
        <v/>
      </c>
    </row>
    <row r="2318" spans="45:57" x14ac:dyDescent="0.2">
      <c r="AS2318" s="4" t="s">
        <v>36805</v>
      </c>
      <c r="AT2318" s="4" t="s">
        <v>36806</v>
      </c>
      <c r="AU2318" s="4" t="s">
        <v>456</v>
      </c>
      <c r="AV2318" s="4" t="s">
        <v>8502</v>
      </c>
      <c r="AW2318" s="4" t="s">
        <v>724</v>
      </c>
      <c r="AX2318" s="4"/>
      <c r="AY2318" s="4"/>
      <c r="AZ2318" s="4"/>
      <c r="BA2318" s="4"/>
      <c r="BB2318" s="4"/>
      <c r="BC2318" s="4">
        <v>40</v>
      </c>
      <c r="BD2318" t="str">
        <f>IF(AND(ADHOC!$G$15="",ADHOC!$S$4=""),"",IF(ADHOC!$G$15&lt;&gt;"",IF(ADHOC!$G$15=LEFT(Domein!$AS2318,LEN(ADHOC!$G$15)),MAX(Domein!BD$1:'Domein'!BD2317)+1,""),IF(ADHOC!$S$4=LEFT(Domein!$AS2318,LEN(ADHOC!$S$4)),MAX(Domein!BD$1:'Domein'!BD2317)+1,"")))</f>
        <v/>
      </c>
      <c r="BE2318" t="str">
        <f t="shared" si="36"/>
        <v/>
      </c>
    </row>
    <row r="2319" spans="45:57" x14ac:dyDescent="0.2">
      <c r="AS2319" s="4" t="s">
        <v>36807</v>
      </c>
      <c r="AT2319" s="4" t="s">
        <v>36808</v>
      </c>
      <c r="AU2319" s="4" t="s">
        <v>456</v>
      </c>
      <c r="AV2319" s="4" t="s">
        <v>8502</v>
      </c>
      <c r="AW2319" s="4" t="s">
        <v>724</v>
      </c>
      <c r="AX2319" s="4"/>
      <c r="AY2319" s="4"/>
      <c r="AZ2319" s="4"/>
      <c r="BA2319" s="4"/>
      <c r="BB2319" s="4"/>
      <c r="BC2319" s="4">
        <v>40</v>
      </c>
      <c r="BD2319" t="str">
        <f>IF(AND(ADHOC!$G$15="",ADHOC!$S$4=""),"",IF(ADHOC!$G$15&lt;&gt;"",IF(ADHOC!$G$15=LEFT(Domein!$AS2319,LEN(ADHOC!$G$15)),MAX(Domein!BD$1:'Domein'!BD2318)+1,""),IF(ADHOC!$S$4=LEFT(Domein!$AS2319,LEN(ADHOC!$S$4)),MAX(Domein!BD$1:'Domein'!BD2318)+1,"")))</f>
        <v/>
      </c>
      <c r="BE2319" t="str">
        <f t="shared" si="36"/>
        <v/>
      </c>
    </row>
    <row r="2320" spans="45:57" x14ac:dyDescent="0.2">
      <c r="AS2320" s="4" t="s">
        <v>11949</v>
      </c>
      <c r="AT2320" s="4" t="s">
        <v>11950</v>
      </c>
      <c r="AU2320" s="4" t="s">
        <v>456</v>
      </c>
      <c r="AV2320" s="4" t="s">
        <v>702</v>
      </c>
      <c r="AW2320" s="4" t="s">
        <v>701</v>
      </c>
      <c r="AX2320" s="4"/>
      <c r="AY2320" s="4">
        <v>239958</v>
      </c>
      <c r="AZ2320" s="4">
        <v>487940</v>
      </c>
      <c r="BA2320" s="4" t="s">
        <v>22970</v>
      </c>
      <c r="BB2320" s="4" t="s">
        <v>22971</v>
      </c>
      <c r="BC2320" s="4">
        <v>40</v>
      </c>
      <c r="BD2320" t="str">
        <f>IF(AND(ADHOC!$G$15="",ADHOC!$S$4=""),"",IF(ADHOC!$G$15&lt;&gt;"",IF(ADHOC!$G$15=LEFT(Domein!$AS2320,LEN(ADHOC!$G$15)),MAX(Domein!BD$1:'Domein'!BD2319)+1,""),IF(ADHOC!$S$4=LEFT(Domein!$AS2320,LEN(ADHOC!$S$4)),MAX(Domein!BD$1:'Domein'!BD2319)+1,"")))</f>
        <v/>
      </c>
      <c r="BE2320" t="str">
        <f t="shared" si="36"/>
        <v/>
      </c>
    </row>
    <row r="2321" spans="45:57" x14ac:dyDescent="0.2">
      <c r="AS2321" s="4" t="s">
        <v>12025</v>
      </c>
      <c r="AT2321" s="4" t="s">
        <v>12026</v>
      </c>
      <c r="AU2321" s="4" t="s">
        <v>456</v>
      </c>
      <c r="AV2321" s="4" t="s">
        <v>702</v>
      </c>
      <c r="AW2321" s="4" t="s">
        <v>701</v>
      </c>
      <c r="AX2321" s="4"/>
      <c r="AY2321" s="4">
        <v>199726</v>
      </c>
      <c r="AZ2321" s="4">
        <v>502541</v>
      </c>
      <c r="BA2321" s="4" t="s">
        <v>22972</v>
      </c>
      <c r="BB2321" s="4" t="s">
        <v>22973</v>
      </c>
      <c r="BC2321" s="4">
        <v>40</v>
      </c>
      <c r="BD2321" t="str">
        <f>IF(AND(ADHOC!$G$15="",ADHOC!$S$4=""),"",IF(ADHOC!$G$15&lt;&gt;"",IF(ADHOC!$G$15=LEFT(Domein!$AS2321,LEN(ADHOC!$G$15)),MAX(Domein!BD$1:'Domein'!BD2320)+1,""),IF(ADHOC!$S$4=LEFT(Domein!$AS2321,LEN(ADHOC!$S$4)),MAX(Domein!BD$1:'Domein'!BD2320)+1,"")))</f>
        <v/>
      </c>
      <c r="BE2321" t="str">
        <f t="shared" si="36"/>
        <v/>
      </c>
    </row>
    <row r="2322" spans="45:57" x14ac:dyDescent="0.2">
      <c r="AS2322" s="4" t="s">
        <v>8775</v>
      </c>
      <c r="AT2322" s="4" t="s">
        <v>8774</v>
      </c>
      <c r="AU2322" s="4" t="s">
        <v>456</v>
      </c>
      <c r="AV2322" s="4" t="s">
        <v>705</v>
      </c>
      <c r="AW2322" s="4" t="s">
        <v>724</v>
      </c>
      <c r="AX2322" s="4"/>
      <c r="AY2322" s="4"/>
      <c r="AZ2322" s="4"/>
      <c r="BA2322" s="4"/>
      <c r="BB2322" s="4"/>
      <c r="BC2322" s="4">
        <v>40</v>
      </c>
      <c r="BD2322" t="str">
        <f>IF(AND(ADHOC!$G$15="",ADHOC!$S$4=""),"",IF(ADHOC!$G$15&lt;&gt;"",IF(ADHOC!$G$15=LEFT(Domein!$AS2322,LEN(ADHOC!$G$15)),MAX(Domein!BD$1:'Domein'!BD2321)+1,""),IF(ADHOC!$S$4=LEFT(Domein!$AS2322,LEN(ADHOC!$S$4)),MAX(Domein!BD$1:'Domein'!BD2321)+1,"")))</f>
        <v/>
      </c>
      <c r="BE2322" t="str">
        <f t="shared" si="36"/>
        <v/>
      </c>
    </row>
    <row r="2323" spans="45:57" x14ac:dyDescent="0.2">
      <c r="AS2323" s="4" t="s">
        <v>8776</v>
      </c>
      <c r="AT2323" s="4" t="s">
        <v>8773</v>
      </c>
      <c r="AU2323" s="4" t="s">
        <v>456</v>
      </c>
      <c r="AV2323" s="4" t="s">
        <v>705</v>
      </c>
      <c r="AW2323" s="4" t="s">
        <v>724</v>
      </c>
      <c r="AX2323" s="4"/>
      <c r="AY2323" s="4"/>
      <c r="AZ2323" s="4"/>
      <c r="BA2323" s="4"/>
      <c r="BB2323" s="4"/>
      <c r="BC2323" s="4">
        <v>40</v>
      </c>
      <c r="BD2323" t="str">
        <f>IF(AND(ADHOC!$G$15="",ADHOC!$S$4=""),"",IF(ADHOC!$G$15&lt;&gt;"",IF(ADHOC!$G$15=LEFT(Domein!$AS2323,LEN(ADHOC!$G$15)),MAX(Domein!BD$1:'Domein'!BD2322)+1,""),IF(ADHOC!$S$4=LEFT(Domein!$AS2323,LEN(ADHOC!$S$4)),MAX(Domein!BD$1:'Domein'!BD2322)+1,"")))</f>
        <v/>
      </c>
      <c r="BE2323" t="str">
        <f t="shared" si="36"/>
        <v/>
      </c>
    </row>
    <row r="2324" spans="45:57" x14ac:dyDescent="0.2">
      <c r="AS2324" s="4" t="s">
        <v>8777</v>
      </c>
      <c r="AT2324" s="4" t="s">
        <v>1662</v>
      </c>
      <c r="AU2324" s="4" t="s">
        <v>456</v>
      </c>
      <c r="AV2324" s="4" t="s">
        <v>704</v>
      </c>
      <c r="AW2324" s="4" t="s">
        <v>724</v>
      </c>
      <c r="AX2324" s="4"/>
      <c r="AY2324" s="4"/>
      <c r="AZ2324" s="4"/>
      <c r="BA2324" s="4"/>
      <c r="BB2324" s="4"/>
      <c r="BC2324" s="4">
        <v>40</v>
      </c>
      <c r="BD2324" t="str">
        <f>IF(AND(ADHOC!$G$15="",ADHOC!$S$4=""),"",IF(ADHOC!$G$15&lt;&gt;"",IF(ADHOC!$G$15=LEFT(Domein!$AS2324,LEN(ADHOC!$G$15)),MAX(Domein!BD$1:'Domein'!BD2323)+1,""),IF(ADHOC!$S$4=LEFT(Domein!$AS2324,LEN(ADHOC!$S$4)),MAX(Domein!BD$1:'Domein'!BD2323)+1,"")))</f>
        <v/>
      </c>
      <c r="BE2324" t="str">
        <f t="shared" si="36"/>
        <v/>
      </c>
    </row>
    <row r="2325" spans="45:57" x14ac:dyDescent="0.2">
      <c r="AS2325" s="4" t="s">
        <v>8778</v>
      </c>
      <c r="AT2325" s="4" t="s">
        <v>1662</v>
      </c>
      <c r="AU2325" s="4" t="s">
        <v>456</v>
      </c>
      <c r="AV2325" s="4" t="s">
        <v>704</v>
      </c>
      <c r="AW2325" s="4" t="s">
        <v>724</v>
      </c>
      <c r="AX2325" s="4"/>
      <c r="AY2325" s="4"/>
      <c r="AZ2325" s="4"/>
      <c r="BA2325" s="4"/>
      <c r="BB2325" s="4"/>
      <c r="BC2325" s="4">
        <v>40</v>
      </c>
      <c r="BD2325" t="str">
        <f>IF(AND(ADHOC!$G$15="",ADHOC!$S$4=""),"",IF(ADHOC!$G$15&lt;&gt;"",IF(ADHOC!$G$15=LEFT(Domein!$AS2325,LEN(ADHOC!$G$15)),MAX(Domein!BD$1:'Domein'!BD2324)+1,""),IF(ADHOC!$S$4=LEFT(Domein!$AS2325,LEN(ADHOC!$S$4)),MAX(Domein!BD$1:'Domein'!BD2324)+1,"")))</f>
        <v/>
      </c>
      <c r="BE2325" t="str">
        <f t="shared" si="36"/>
        <v/>
      </c>
    </row>
    <row r="2326" spans="45:57" x14ac:dyDescent="0.2">
      <c r="AS2326" s="4" t="s">
        <v>13684</v>
      </c>
      <c r="AT2326" s="4" t="s">
        <v>13685</v>
      </c>
      <c r="AU2326" s="4" t="s">
        <v>456</v>
      </c>
      <c r="AV2326" s="4" t="s">
        <v>703</v>
      </c>
      <c r="AW2326" s="4" t="s">
        <v>701</v>
      </c>
      <c r="AX2326" s="4"/>
      <c r="AY2326" s="4"/>
      <c r="AZ2326" s="4"/>
      <c r="BA2326" s="4"/>
      <c r="BB2326" s="4"/>
      <c r="BC2326" s="4">
        <v>40</v>
      </c>
      <c r="BD2326" t="str">
        <f>IF(AND(ADHOC!$G$15="",ADHOC!$S$4=""),"",IF(ADHOC!$G$15&lt;&gt;"",IF(ADHOC!$G$15=LEFT(Domein!$AS2326,LEN(ADHOC!$G$15)),MAX(Domein!BD$1:'Domein'!BD2325)+1,""),IF(ADHOC!$S$4=LEFT(Domein!$AS2326,LEN(ADHOC!$S$4)),MAX(Domein!BD$1:'Domein'!BD2325)+1,"")))</f>
        <v/>
      </c>
      <c r="BE2326" t="str">
        <f t="shared" si="36"/>
        <v/>
      </c>
    </row>
    <row r="2327" spans="45:57" x14ac:dyDescent="0.2">
      <c r="AS2327" s="4" t="s">
        <v>13686</v>
      </c>
      <c r="AT2327" s="4" t="s">
        <v>13687</v>
      </c>
      <c r="AU2327" s="4" t="s">
        <v>456</v>
      </c>
      <c r="AV2327" s="4" t="s">
        <v>703</v>
      </c>
      <c r="AW2327" s="4" t="s">
        <v>701</v>
      </c>
      <c r="AX2327" s="4"/>
      <c r="AY2327" s="4"/>
      <c r="AZ2327" s="4"/>
      <c r="BA2327" s="4"/>
      <c r="BB2327" s="4"/>
      <c r="BC2327" s="4">
        <v>40</v>
      </c>
      <c r="BD2327" t="str">
        <f>IF(AND(ADHOC!$G$15="",ADHOC!$S$4=""),"",IF(ADHOC!$G$15&lt;&gt;"",IF(ADHOC!$G$15=LEFT(Domein!$AS2327,LEN(ADHOC!$G$15)),MAX(Domein!BD$1:'Domein'!BD2326)+1,""),IF(ADHOC!$S$4=LEFT(Domein!$AS2327,LEN(ADHOC!$S$4)),MAX(Domein!BD$1:'Domein'!BD2326)+1,"")))</f>
        <v/>
      </c>
      <c r="BE2327" t="str">
        <f t="shared" si="36"/>
        <v/>
      </c>
    </row>
    <row r="2328" spans="45:57" x14ac:dyDescent="0.2">
      <c r="AS2328" s="4" t="s">
        <v>15126</v>
      </c>
      <c r="AT2328" s="4" t="s">
        <v>15127</v>
      </c>
      <c r="AU2328" s="4" t="s">
        <v>456</v>
      </c>
      <c r="AV2328" s="4" t="s">
        <v>703</v>
      </c>
      <c r="AW2328" s="4" t="s">
        <v>701</v>
      </c>
      <c r="AX2328" s="4"/>
      <c r="AY2328" s="4"/>
      <c r="AZ2328" s="4"/>
      <c r="BA2328" s="4"/>
      <c r="BB2328" s="4"/>
      <c r="BC2328" s="4">
        <v>40</v>
      </c>
      <c r="BD2328" t="str">
        <f>IF(AND(ADHOC!$G$15="",ADHOC!$S$4=""),"",IF(ADHOC!$G$15&lt;&gt;"",IF(ADHOC!$G$15=LEFT(Domein!$AS2328,LEN(ADHOC!$G$15)),MAX(Domein!BD$1:'Domein'!BD2327)+1,""),IF(ADHOC!$S$4=LEFT(Domein!$AS2328,LEN(ADHOC!$S$4)),MAX(Domein!BD$1:'Domein'!BD2327)+1,"")))</f>
        <v/>
      </c>
      <c r="BE2328" t="str">
        <f t="shared" si="36"/>
        <v/>
      </c>
    </row>
    <row r="2329" spans="45:57" x14ac:dyDescent="0.2">
      <c r="AS2329" s="4" t="s">
        <v>15128</v>
      </c>
      <c r="AT2329" s="4" t="s">
        <v>15129</v>
      </c>
      <c r="AU2329" s="4" t="s">
        <v>456</v>
      </c>
      <c r="AV2329" s="4" t="s">
        <v>703</v>
      </c>
      <c r="AW2329" s="4" t="s">
        <v>701</v>
      </c>
      <c r="AX2329" s="4"/>
      <c r="AY2329" s="4"/>
      <c r="AZ2329" s="4"/>
      <c r="BA2329" s="4"/>
      <c r="BB2329" s="4"/>
      <c r="BC2329" s="4">
        <v>40</v>
      </c>
      <c r="BD2329" t="str">
        <f>IF(AND(ADHOC!$G$15="",ADHOC!$S$4=""),"",IF(ADHOC!$G$15&lt;&gt;"",IF(ADHOC!$G$15=LEFT(Domein!$AS2329,LEN(ADHOC!$G$15)),MAX(Domein!BD$1:'Domein'!BD2328)+1,""),IF(ADHOC!$S$4=LEFT(Domein!$AS2329,LEN(ADHOC!$S$4)),MAX(Domein!BD$1:'Domein'!BD2328)+1,"")))</f>
        <v/>
      </c>
      <c r="BE2329" t="str">
        <f t="shared" si="36"/>
        <v/>
      </c>
    </row>
    <row r="2330" spans="45:57" x14ac:dyDescent="0.2">
      <c r="AS2330" s="4" t="s">
        <v>15130</v>
      </c>
      <c r="AT2330" s="4" t="s">
        <v>15131</v>
      </c>
      <c r="AU2330" s="4" t="s">
        <v>456</v>
      </c>
      <c r="AV2330" s="4" t="s">
        <v>703</v>
      </c>
      <c r="AW2330" s="4" t="s">
        <v>701</v>
      </c>
      <c r="AX2330" s="4"/>
      <c r="AY2330" s="4"/>
      <c r="AZ2330" s="4"/>
      <c r="BA2330" s="4"/>
      <c r="BB2330" s="4"/>
      <c r="BC2330" s="4">
        <v>40</v>
      </c>
      <c r="BD2330" t="str">
        <f>IF(AND(ADHOC!$G$15="",ADHOC!$S$4=""),"",IF(ADHOC!$G$15&lt;&gt;"",IF(ADHOC!$G$15=LEFT(Domein!$AS2330,LEN(ADHOC!$G$15)),MAX(Domein!BD$1:'Domein'!BD2329)+1,""),IF(ADHOC!$S$4=LEFT(Domein!$AS2330,LEN(ADHOC!$S$4)),MAX(Domein!BD$1:'Domein'!BD2329)+1,"")))</f>
        <v/>
      </c>
      <c r="BE2330" t="str">
        <f t="shared" si="36"/>
        <v/>
      </c>
    </row>
    <row r="2331" spans="45:57" x14ac:dyDescent="0.2">
      <c r="AS2331" s="4" t="s">
        <v>15132</v>
      </c>
      <c r="AT2331" s="4" t="s">
        <v>15133</v>
      </c>
      <c r="AU2331" s="4" t="s">
        <v>456</v>
      </c>
      <c r="AV2331" s="4" t="s">
        <v>703</v>
      </c>
      <c r="AW2331" s="4" t="s">
        <v>701</v>
      </c>
      <c r="AX2331" s="4"/>
      <c r="AY2331" s="4"/>
      <c r="AZ2331" s="4"/>
      <c r="BA2331" s="4"/>
      <c r="BB2331" s="4"/>
      <c r="BC2331" s="4">
        <v>40</v>
      </c>
      <c r="BD2331" t="str">
        <f>IF(AND(ADHOC!$G$15="",ADHOC!$S$4=""),"",IF(ADHOC!$G$15&lt;&gt;"",IF(ADHOC!$G$15=LEFT(Domein!$AS2331,LEN(ADHOC!$G$15)),MAX(Domein!BD$1:'Domein'!BD2330)+1,""),IF(ADHOC!$S$4=LEFT(Domein!$AS2331,LEN(ADHOC!$S$4)),MAX(Domein!BD$1:'Domein'!BD2330)+1,"")))</f>
        <v/>
      </c>
      <c r="BE2331" t="str">
        <f t="shared" si="36"/>
        <v/>
      </c>
    </row>
    <row r="2332" spans="45:57" x14ac:dyDescent="0.2">
      <c r="AS2332" s="4" t="s">
        <v>15349</v>
      </c>
      <c r="AT2332" s="4" t="s">
        <v>15350</v>
      </c>
      <c r="AU2332" s="4" t="s">
        <v>456</v>
      </c>
      <c r="AV2332" s="4" t="s">
        <v>703</v>
      </c>
      <c r="AW2332" s="4" t="s">
        <v>701</v>
      </c>
      <c r="AX2332" s="4"/>
      <c r="AY2332" s="4"/>
      <c r="AZ2332" s="4"/>
      <c r="BA2332" s="4"/>
      <c r="BB2332" s="4"/>
      <c r="BC2332" s="4">
        <v>40</v>
      </c>
      <c r="BD2332" t="str">
        <f>IF(AND(ADHOC!$G$15="",ADHOC!$S$4=""),"",IF(ADHOC!$G$15&lt;&gt;"",IF(ADHOC!$G$15=LEFT(Domein!$AS2332,LEN(ADHOC!$G$15)),MAX(Domein!BD$1:'Domein'!BD2331)+1,""),IF(ADHOC!$S$4=LEFT(Domein!$AS2332,LEN(ADHOC!$S$4)),MAX(Domein!BD$1:'Domein'!BD2331)+1,"")))</f>
        <v/>
      </c>
      <c r="BE2332" t="str">
        <f t="shared" si="36"/>
        <v/>
      </c>
    </row>
    <row r="2333" spans="45:57" x14ac:dyDescent="0.2">
      <c r="AS2333" s="4" t="s">
        <v>15351</v>
      </c>
      <c r="AT2333" s="4" t="s">
        <v>15129</v>
      </c>
      <c r="AU2333" s="4" t="s">
        <v>456</v>
      </c>
      <c r="AV2333" s="4" t="s">
        <v>703</v>
      </c>
      <c r="AW2333" s="4" t="s">
        <v>701</v>
      </c>
      <c r="AX2333" s="4"/>
      <c r="AY2333" s="4"/>
      <c r="AZ2333" s="4"/>
      <c r="BA2333" s="4"/>
      <c r="BB2333" s="4"/>
      <c r="BC2333" s="4">
        <v>40</v>
      </c>
      <c r="BD2333" t="str">
        <f>IF(AND(ADHOC!$G$15="",ADHOC!$S$4=""),"",IF(ADHOC!$G$15&lt;&gt;"",IF(ADHOC!$G$15=LEFT(Domein!$AS2333,LEN(ADHOC!$G$15)),MAX(Domein!BD$1:'Domein'!BD2332)+1,""),IF(ADHOC!$S$4=LEFT(Domein!$AS2333,LEN(ADHOC!$S$4)),MAX(Domein!BD$1:'Domein'!BD2332)+1,"")))</f>
        <v/>
      </c>
      <c r="BE2333" t="str">
        <f t="shared" si="36"/>
        <v/>
      </c>
    </row>
    <row r="2334" spans="45:57" x14ac:dyDescent="0.2">
      <c r="AS2334" s="4" t="s">
        <v>15352</v>
      </c>
      <c r="AT2334" s="4" t="s">
        <v>15353</v>
      </c>
      <c r="AU2334" s="4" t="s">
        <v>456</v>
      </c>
      <c r="AV2334" s="4" t="s">
        <v>703</v>
      </c>
      <c r="AW2334" s="4" t="s">
        <v>724</v>
      </c>
      <c r="AX2334" s="4"/>
      <c r="AY2334" s="4"/>
      <c r="AZ2334" s="4"/>
      <c r="BA2334" s="4"/>
      <c r="BB2334" s="4"/>
      <c r="BC2334" s="4">
        <v>40</v>
      </c>
      <c r="BD2334" t="str">
        <f>IF(AND(ADHOC!$G$15="",ADHOC!$S$4=""),"",IF(ADHOC!$G$15&lt;&gt;"",IF(ADHOC!$G$15=LEFT(Domein!$AS2334,LEN(ADHOC!$G$15)),MAX(Domein!BD$1:'Domein'!BD2333)+1,""),IF(ADHOC!$S$4=LEFT(Domein!$AS2334,LEN(ADHOC!$S$4)),MAX(Domein!BD$1:'Domein'!BD2333)+1,"")))</f>
        <v/>
      </c>
      <c r="BE2334" t="str">
        <f t="shared" si="36"/>
        <v/>
      </c>
    </row>
    <row r="2335" spans="45:57" x14ac:dyDescent="0.2">
      <c r="AS2335" s="4" t="s">
        <v>15354</v>
      </c>
      <c r="AT2335" s="4" t="s">
        <v>15133</v>
      </c>
      <c r="AU2335" s="4" t="s">
        <v>456</v>
      </c>
      <c r="AV2335" s="4" t="s">
        <v>703</v>
      </c>
      <c r="AW2335" s="4" t="s">
        <v>701</v>
      </c>
      <c r="AX2335" s="4"/>
      <c r="AY2335" s="4"/>
      <c r="AZ2335" s="4"/>
      <c r="BA2335" s="4"/>
      <c r="BB2335" s="4"/>
      <c r="BC2335" s="4">
        <v>40</v>
      </c>
      <c r="BD2335" t="str">
        <f>IF(AND(ADHOC!$G$15="",ADHOC!$S$4=""),"",IF(ADHOC!$G$15&lt;&gt;"",IF(ADHOC!$G$15=LEFT(Domein!$AS2335,LEN(ADHOC!$G$15)),MAX(Domein!BD$1:'Domein'!BD2334)+1,""),IF(ADHOC!$S$4=LEFT(Domein!$AS2335,LEN(ADHOC!$S$4)),MAX(Domein!BD$1:'Domein'!BD2334)+1,"")))</f>
        <v/>
      </c>
      <c r="BE2335" t="str">
        <f t="shared" si="36"/>
        <v/>
      </c>
    </row>
    <row r="2336" spans="45:57" x14ac:dyDescent="0.2">
      <c r="AS2336" s="4" t="s">
        <v>16545</v>
      </c>
      <c r="AT2336" s="4" t="s">
        <v>16546</v>
      </c>
      <c r="AU2336" s="4" t="s">
        <v>456</v>
      </c>
      <c r="AV2336" s="4" t="s">
        <v>703</v>
      </c>
      <c r="AW2336" s="4" t="s">
        <v>724</v>
      </c>
      <c r="AX2336" s="4"/>
      <c r="AY2336" s="4"/>
      <c r="AZ2336" s="4"/>
      <c r="BA2336" s="4"/>
      <c r="BB2336" s="4"/>
      <c r="BC2336" s="4">
        <v>40</v>
      </c>
      <c r="BD2336" t="str">
        <f>IF(AND(ADHOC!$G$15="",ADHOC!$S$4=""),"",IF(ADHOC!$G$15&lt;&gt;"",IF(ADHOC!$G$15=LEFT(Domein!$AS2336,LEN(ADHOC!$G$15)),MAX(Domein!BD$1:'Domein'!BD2335)+1,""),IF(ADHOC!$S$4=LEFT(Domein!$AS2336,LEN(ADHOC!$S$4)),MAX(Domein!BD$1:'Domein'!BD2335)+1,"")))</f>
        <v/>
      </c>
      <c r="BE2336" t="str">
        <f t="shared" si="36"/>
        <v/>
      </c>
    </row>
    <row r="2337" spans="45:57" x14ac:dyDescent="0.2">
      <c r="AS2337" s="4" t="s">
        <v>16547</v>
      </c>
      <c r="AT2337" s="4" t="s">
        <v>16548</v>
      </c>
      <c r="AU2337" s="4" t="s">
        <v>456</v>
      </c>
      <c r="AV2337" s="4" t="s">
        <v>703</v>
      </c>
      <c r="AW2337" s="4" t="s">
        <v>724</v>
      </c>
      <c r="AX2337" s="4"/>
      <c r="AY2337" s="4"/>
      <c r="AZ2337" s="4"/>
      <c r="BA2337" s="4"/>
      <c r="BB2337" s="4"/>
      <c r="BC2337" s="4">
        <v>40</v>
      </c>
      <c r="BD2337" t="str">
        <f>IF(AND(ADHOC!$G$15="",ADHOC!$S$4=""),"",IF(ADHOC!$G$15&lt;&gt;"",IF(ADHOC!$G$15=LEFT(Domein!$AS2337,LEN(ADHOC!$G$15)),MAX(Domein!BD$1:'Domein'!BD2336)+1,""),IF(ADHOC!$S$4=LEFT(Domein!$AS2337,LEN(ADHOC!$S$4)),MAX(Domein!BD$1:'Domein'!BD2336)+1,"")))</f>
        <v/>
      </c>
      <c r="BE2337" t="str">
        <f t="shared" si="36"/>
        <v/>
      </c>
    </row>
    <row r="2338" spans="45:57" x14ac:dyDescent="0.2">
      <c r="AS2338" s="4" t="s">
        <v>17236</v>
      </c>
      <c r="AT2338" s="4" t="s">
        <v>17237</v>
      </c>
      <c r="AU2338" s="4" t="s">
        <v>456</v>
      </c>
      <c r="AV2338" s="4" t="s">
        <v>703</v>
      </c>
      <c r="AW2338" s="4" t="s">
        <v>724</v>
      </c>
      <c r="AX2338" s="4"/>
      <c r="AY2338" s="4"/>
      <c r="AZ2338" s="4"/>
      <c r="BA2338" s="4"/>
      <c r="BB2338" s="4"/>
      <c r="BC2338" s="4">
        <v>40</v>
      </c>
      <c r="BD2338" t="str">
        <f>IF(AND(ADHOC!$G$15="",ADHOC!$S$4=""),"",IF(ADHOC!$G$15&lt;&gt;"",IF(ADHOC!$G$15=LEFT(Domein!$AS2338,LEN(ADHOC!$G$15)),MAX(Domein!BD$1:'Domein'!BD2337)+1,""),IF(ADHOC!$S$4=LEFT(Domein!$AS2338,LEN(ADHOC!$S$4)),MAX(Domein!BD$1:'Domein'!BD2337)+1,"")))</f>
        <v/>
      </c>
      <c r="BE2338" t="str">
        <f t="shared" si="36"/>
        <v/>
      </c>
    </row>
    <row r="2339" spans="45:57" x14ac:dyDescent="0.2">
      <c r="AS2339" s="4" t="s">
        <v>12649</v>
      </c>
      <c r="AT2339" s="4" t="s">
        <v>12650</v>
      </c>
      <c r="AU2339" s="4" t="s">
        <v>456</v>
      </c>
      <c r="AV2339" s="4" t="s">
        <v>704</v>
      </c>
      <c r="AW2339" s="4" t="s">
        <v>1259</v>
      </c>
      <c r="AX2339" s="4"/>
      <c r="AY2339" s="4"/>
      <c r="AZ2339" s="4"/>
      <c r="BA2339" s="4"/>
      <c r="BB2339" s="4"/>
      <c r="BC2339" s="4">
        <v>40</v>
      </c>
      <c r="BD2339" t="str">
        <f>IF(AND(ADHOC!$G$15="",ADHOC!$S$4=""),"",IF(ADHOC!$G$15&lt;&gt;"",IF(ADHOC!$G$15=LEFT(Domein!$AS2339,LEN(ADHOC!$G$15)),MAX(Domein!BD$1:'Domein'!BD2338)+1,""),IF(ADHOC!$S$4=LEFT(Domein!$AS2339,LEN(ADHOC!$S$4)),MAX(Domein!BD$1:'Domein'!BD2338)+1,"")))</f>
        <v/>
      </c>
      <c r="BE2339" t="str">
        <f t="shared" si="36"/>
        <v/>
      </c>
    </row>
    <row r="2340" spans="45:57" x14ac:dyDescent="0.2">
      <c r="AS2340" s="4" t="s">
        <v>13871</v>
      </c>
      <c r="AT2340" s="4" t="s">
        <v>1664</v>
      </c>
      <c r="AU2340" s="4" t="s">
        <v>456</v>
      </c>
      <c r="AV2340" s="4" t="s">
        <v>704</v>
      </c>
      <c r="AW2340" s="4" t="s">
        <v>701</v>
      </c>
      <c r="AX2340" s="4"/>
      <c r="AY2340" s="4"/>
      <c r="AZ2340" s="4"/>
      <c r="BA2340" s="4"/>
      <c r="BB2340" s="4"/>
      <c r="BC2340" s="4">
        <v>40</v>
      </c>
      <c r="BD2340" t="str">
        <f>IF(AND(ADHOC!$G$15="",ADHOC!$S$4=""),"",IF(ADHOC!$G$15&lt;&gt;"",IF(ADHOC!$G$15=LEFT(Domein!$AS2340,LEN(ADHOC!$G$15)),MAX(Domein!BD$1:'Domein'!BD2339)+1,""),IF(ADHOC!$S$4=LEFT(Domein!$AS2340,LEN(ADHOC!$S$4)),MAX(Domein!BD$1:'Domein'!BD2339)+1,"")))</f>
        <v/>
      </c>
      <c r="BE2340" t="str">
        <f t="shared" si="36"/>
        <v/>
      </c>
    </row>
    <row r="2341" spans="45:57" x14ac:dyDescent="0.2">
      <c r="AS2341" s="4" t="s">
        <v>13872</v>
      </c>
      <c r="AT2341" s="4" t="s">
        <v>1662</v>
      </c>
      <c r="AU2341" s="4" t="s">
        <v>456</v>
      </c>
      <c r="AV2341" s="4" t="s">
        <v>704</v>
      </c>
      <c r="AW2341" s="4" t="s">
        <v>724</v>
      </c>
      <c r="AX2341" s="4"/>
      <c r="AY2341" s="4"/>
      <c r="AZ2341" s="4"/>
      <c r="BA2341" s="4"/>
      <c r="BB2341" s="4"/>
      <c r="BC2341" s="4">
        <v>40</v>
      </c>
      <c r="BD2341" t="str">
        <f>IF(AND(ADHOC!$G$15="",ADHOC!$S$4=""),"",IF(ADHOC!$G$15&lt;&gt;"",IF(ADHOC!$G$15=LEFT(Domein!$AS2341,LEN(ADHOC!$G$15)),MAX(Domein!BD$1:'Domein'!BD2340)+1,""),IF(ADHOC!$S$4=LEFT(Domein!$AS2341,LEN(ADHOC!$S$4)),MAX(Domein!BD$1:'Domein'!BD2340)+1,"")))</f>
        <v/>
      </c>
      <c r="BE2341" t="str">
        <f t="shared" si="36"/>
        <v/>
      </c>
    </row>
    <row r="2342" spans="45:57" x14ac:dyDescent="0.2">
      <c r="AS2342" s="4" t="s">
        <v>13873</v>
      </c>
      <c r="AT2342" s="4" t="s">
        <v>13874</v>
      </c>
      <c r="AU2342" s="4" t="s">
        <v>456</v>
      </c>
      <c r="AV2342" s="4" t="s">
        <v>704</v>
      </c>
      <c r="AW2342" s="4" t="s">
        <v>1167</v>
      </c>
      <c r="AX2342" s="4"/>
      <c r="AY2342" s="4"/>
      <c r="AZ2342" s="4"/>
      <c r="BA2342" s="4"/>
      <c r="BB2342" s="4"/>
      <c r="BC2342" s="4">
        <v>40</v>
      </c>
      <c r="BD2342" t="str">
        <f>IF(AND(ADHOC!$G$15="",ADHOC!$S$4=""),"",IF(ADHOC!$G$15&lt;&gt;"",IF(ADHOC!$G$15=LEFT(Domein!$AS2342,LEN(ADHOC!$G$15)),MAX(Domein!BD$1:'Domein'!BD2341)+1,""),IF(ADHOC!$S$4=LEFT(Domein!$AS2342,LEN(ADHOC!$S$4)),MAX(Domein!BD$1:'Domein'!BD2341)+1,"")))</f>
        <v/>
      </c>
      <c r="BE2342" t="str">
        <f t="shared" si="36"/>
        <v/>
      </c>
    </row>
    <row r="2343" spans="45:57" x14ac:dyDescent="0.2">
      <c r="AS2343" s="4" t="s">
        <v>13875</v>
      </c>
      <c r="AT2343" s="4" t="s">
        <v>1663</v>
      </c>
      <c r="AU2343" s="4" t="s">
        <v>456</v>
      </c>
      <c r="AV2343" s="4" t="s">
        <v>704</v>
      </c>
      <c r="AW2343" s="4" t="s">
        <v>701</v>
      </c>
      <c r="AX2343" s="4"/>
      <c r="AY2343" s="4"/>
      <c r="AZ2343" s="4"/>
      <c r="BA2343" s="4"/>
      <c r="BB2343" s="4"/>
      <c r="BC2343" s="4">
        <v>40</v>
      </c>
      <c r="BD2343" t="str">
        <f>IF(AND(ADHOC!$G$15="",ADHOC!$S$4=""),"",IF(ADHOC!$G$15&lt;&gt;"",IF(ADHOC!$G$15=LEFT(Domein!$AS2343,LEN(ADHOC!$G$15)),MAX(Domein!BD$1:'Domein'!BD2342)+1,""),IF(ADHOC!$S$4=LEFT(Domein!$AS2343,LEN(ADHOC!$S$4)),MAX(Domein!BD$1:'Domein'!BD2342)+1,"")))</f>
        <v/>
      </c>
      <c r="BE2343" t="str">
        <f t="shared" si="36"/>
        <v/>
      </c>
    </row>
    <row r="2344" spans="45:57" x14ac:dyDescent="0.2">
      <c r="AS2344" s="4" t="s">
        <v>13876</v>
      </c>
      <c r="AT2344" s="4" t="s">
        <v>13877</v>
      </c>
      <c r="AU2344" s="4" t="s">
        <v>456</v>
      </c>
      <c r="AV2344" s="4" t="s">
        <v>704</v>
      </c>
      <c r="AW2344" s="4" t="s">
        <v>1167</v>
      </c>
      <c r="AX2344" s="4"/>
      <c r="AY2344" s="4"/>
      <c r="AZ2344" s="4"/>
      <c r="BA2344" s="4"/>
      <c r="BB2344" s="4"/>
      <c r="BC2344" s="4">
        <v>40</v>
      </c>
      <c r="BD2344" t="str">
        <f>IF(AND(ADHOC!$G$15="",ADHOC!$S$4=""),"",IF(ADHOC!$G$15&lt;&gt;"",IF(ADHOC!$G$15=LEFT(Domein!$AS2344,LEN(ADHOC!$G$15)),MAX(Domein!BD$1:'Domein'!BD2343)+1,""),IF(ADHOC!$S$4=LEFT(Domein!$AS2344,LEN(ADHOC!$S$4)),MAX(Domein!BD$1:'Domein'!BD2343)+1,"")))</f>
        <v/>
      </c>
      <c r="BE2344" t="str">
        <f t="shared" si="36"/>
        <v/>
      </c>
    </row>
    <row r="2345" spans="45:57" x14ac:dyDescent="0.2">
      <c r="AS2345" s="4" t="s">
        <v>13878</v>
      </c>
      <c r="AT2345" s="4" t="s">
        <v>1665</v>
      </c>
      <c r="AU2345" s="4" t="s">
        <v>456</v>
      </c>
      <c r="AV2345" s="4" t="s">
        <v>704</v>
      </c>
      <c r="AW2345" s="4" t="s">
        <v>724</v>
      </c>
      <c r="AX2345" s="4"/>
      <c r="AY2345" s="4"/>
      <c r="AZ2345" s="4"/>
      <c r="BA2345" s="4"/>
      <c r="BB2345" s="4"/>
      <c r="BC2345" s="4">
        <v>40</v>
      </c>
      <c r="BD2345" t="str">
        <f>IF(AND(ADHOC!$G$15="",ADHOC!$S$4=""),"",IF(ADHOC!$G$15&lt;&gt;"",IF(ADHOC!$G$15=LEFT(Domein!$AS2345,LEN(ADHOC!$G$15)),MAX(Domein!BD$1:'Domein'!BD2344)+1,""),IF(ADHOC!$S$4=LEFT(Domein!$AS2345,LEN(ADHOC!$S$4)),MAX(Domein!BD$1:'Domein'!BD2344)+1,"")))</f>
        <v/>
      </c>
      <c r="BE2345" t="str">
        <f t="shared" si="36"/>
        <v/>
      </c>
    </row>
    <row r="2346" spans="45:57" x14ac:dyDescent="0.2">
      <c r="AS2346" s="4" t="s">
        <v>12651</v>
      </c>
      <c r="AT2346" s="4" t="s">
        <v>12652</v>
      </c>
      <c r="AU2346" s="4" t="s">
        <v>456</v>
      </c>
      <c r="AV2346" s="4" t="s">
        <v>704</v>
      </c>
      <c r="AW2346" s="4" t="s">
        <v>1259</v>
      </c>
      <c r="AX2346" s="4"/>
      <c r="AY2346" s="4"/>
      <c r="AZ2346" s="4"/>
      <c r="BA2346" s="4"/>
      <c r="BB2346" s="4"/>
      <c r="BC2346" s="4">
        <v>40</v>
      </c>
      <c r="BD2346" t="str">
        <f>IF(AND(ADHOC!$G$15="",ADHOC!$S$4=""),"",IF(ADHOC!$G$15&lt;&gt;"",IF(ADHOC!$G$15=LEFT(Domein!$AS2346,LEN(ADHOC!$G$15)),MAX(Domein!BD$1:'Domein'!BD2345)+1,""),IF(ADHOC!$S$4=LEFT(Domein!$AS2346,LEN(ADHOC!$S$4)),MAX(Domein!BD$1:'Domein'!BD2345)+1,"")))</f>
        <v/>
      </c>
      <c r="BE2346" t="str">
        <f t="shared" si="36"/>
        <v/>
      </c>
    </row>
    <row r="2347" spans="45:57" x14ac:dyDescent="0.2">
      <c r="AS2347" s="4" t="s">
        <v>32226</v>
      </c>
      <c r="AT2347" s="4" t="s">
        <v>16546</v>
      </c>
      <c r="AU2347" s="4" t="s">
        <v>456</v>
      </c>
      <c r="AV2347" s="4" t="s">
        <v>703</v>
      </c>
      <c r="AW2347" s="4" t="s">
        <v>724</v>
      </c>
      <c r="AX2347" s="4"/>
      <c r="AY2347" s="4"/>
      <c r="AZ2347" s="4"/>
      <c r="BA2347" s="4"/>
      <c r="BB2347" s="4"/>
      <c r="BC2347" s="4">
        <v>40</v>
      </c>
      <c r="BD2347" t="str">
        <f>IF(AND(ADHOC!$G$15="",ADHOC!$S$4=""),"",IF(ADHOC!$G$15&lt;&gt;"",IF(ADHOC!$G$15=LEFT(Domein!$AS2347,LEN(ADHOC!$G$15)),MAX(Domein!BD$1:'Domein'!BD2346)+1,""),IF(ADHOC!$S$4=LEFT(Domein!$AS2347,LEN(ADHOC!$S$4)),MAX(Domein!BD$1:'Domein'!BD2346)+1,"")))</f>
        <v/>
      </c>
      <c r="BE2347" t="str">
        <f t="shared" si="36"/>
        <v/>
      </c>
    </row>
    <row r="2348" spans="45:57" x14ac:dyDescent="0.2">
      <c r="AS2348" s="4" t="s">
        <v>32227</v>
      </c>
      <c r="AT2348" s="4" t="s">
        <v>16548</v>
      </c>
      <c r="AU2348" s="4" t="s">
        <v>456</v>
      </c>
      <c r="AV2348" s="4" t="s">
        <v>703</v>
      </c>
      <c r="AW2348" s="4" t="s">
        <v>724</v>
      </c>
      <c r="AX2348" s="4"/>
      <c r="AY2348" s="4"/>
      <c r="AZ2348" s="4"/>
      <c r="BA2348" s="4"/>
      <c r="BB2348" s="4"/>
      <c r="BC2348" s="4">
        <v>40</v>
      </c>
      <c r="BD2348" t="str">
        <f>IF(AND(ADHOC!$G$15="",ADHOC!$S$4=""),"",IF(ADHOC!$G$15&lt;&gt;"",IF(ADHOC!$G$15=LEFT(Domein!$AS2348,LEN(ADHOC!$G$15)),MAX(Domein!BD$1:'Domein'!BD2347)+1,""),IF(ADHOC!$S$4=LEFT(Domein!$AS2348,LEN(ADHOC!$S$4)),MAX(Domein!BD$1:'Domein'!BD2347)+1,"")))</f>
        <v/>
      </c>
      <c r="BE2348" t="str">
        <f t="shared" si="36"/>
        <v/>
      </c>
    </row>
    <row r="2349" spans="45:57" x14ac:dyDescent="0.2">
      <c r="AS2349" s="4" t="s">
        <v>31912</v>
      </c>
      <c r="AT2349" s="4" t="s">
        <v>31913</v>
      </c>
      <c r="AU2349" s="4" t="s">
        <v>456</v>
      </c>
      <c r="AV2349" s="4" t="s">
        <v>704</v>
      </c>
      <c r="AW2349" s="4" t="s">
        <v>724</v>
      </c>
      <c r="AX2349" s="4"/>
      <c r="AY2349" s="4"/>
      <c r="AZ2349" s="4"/>
      <c r="BA2349" s="4"/>
      <c r="BB2349" s="4"/>
      <c r="BC2349" s="4">
        <v>40</v>
      </c>
      <c r="BD2349" t="str">
        <f>IF(AND(ADHOC!$G$15="",ADHOC!$S$4=""),"",IF(ADHOC!$G$15&lt;&gt;"",IF(ADHOC!$G$15=LEFT(Domein!$AS2349,LEN(ADHOC!$G$15)),MAX(Domein!BD$1:'Domein'!BD2348)+1,""),IF(ADHOC!$S$4=LEFT(Domein!$AS2349,LEN(ADHOC!$S$4)),MAX(Domein!BD$1:'Domein'!BD2348)+1,"")))</f>
        <v/>
      </c>
      <c r="BE2349" t="str">
        <f t="shared" si="36"/>
        <v/>
      </c>
    </row>
    <row r="2350" spans="45:57" x14ac:dyDescent="0.2">
      <c r="AS2350" s="4" t="s">
        <v>36395</v>
      </c>
      <c r="AT2350" s="4" t="s">
        <v>36396</v>
      </c>
      <c r="AU2350" s="4" t="s">
        <v>456</v>
      </c>
      <c r="AV2350" s="4" t="s">
        <v>704</v>
      </c>
      <c r="AW2350" s="4" t="s">
        <v>724</v>
      </c>
      <c r="AX2350" s="4"/>
      <c r="AY2350" s="4"/>
      <c r="AZ2350" s="4"/>
      <c r="BA2350" s="4"/>
      <c r="BB2350" s="4"/>
      <c r="BC2350" s="4">
        <v>40</v>
      </c>
      <c r="BD2350" t="str">
        <f>IF(AND(ADHOC!$G$15="",ADHOC!$S$4=""),"",IF(ADHOC!$G$15&lt;&gt;"",IF(ADHOC!$G$15=LEFT(Domein!$AS2350,LEN(ADHOC!$G$15)),MAX(Domein!BD$1:'Domein'!BD2349)+1,""),IF(ADHOC!$S$4=LEFT(Domein!$AS2350,LEN(ADHOC!$S$4)),MAX(Domein!BD$1:'Domein'!BD2349)+1,"")))</f>
        <v/>
      </c>
      <c r="BE2350" t="str">
        <f t="shared" si="36"/>
        <v/>
      </c>
    </row>
    <row r="2351" spans="45:57" x14ac:dyDescent="0.2">
      <c r="AS2351" s="4" t="s">
        <v>36397</v>
      </c>
      <c r="AT2351" s="4" t="s">
        <v>36398</v>
      </c>
      <c r="AU2351" s="4" t="s">
        <v>456</v>
      </c>
      <c r="AV2351" s="4" t="s">
        <v>704</v>
      </c>
      <c r="AW2351" s="4" t="s">
        <v>724</v>
      </c>
      <c r="AX2351" s="4"/>
      <c r="AY2351" s="4"/>
      <c r="AZ2351" s="4"/>
      <c r="BA2351" s="4"/>
      <c r="BB2351" s="4"/>
      <c r="BC2351" s="4">
        <v>40</v>
      </c>
      <c r="BD2351" t="str">
        <f>IF(AND(ADHOC!$G$15="",ADHOC!$S$4=""),"",IF(ADHOC!$G$15&lt;&gt;"",IF(ADHOC!$G$15=LEFT(Domein!$AS2351,LEN(ADHOC!$G$15)),MAX(Domein!BD$1:'Domein'!BD2350)+1,""),IF(ADHOC!$S$4=LEFT(Domein!$AS2351,LEN(ADHOC!$S$4)),MAX(Domein!BD$1:'Domein'!BD2350)+1,"")))</f>
        <v/>
      </c>
      <c r="BE2351" t="str">
        <f t="shared" si="36"/>
        <v/>
      </c>
    </row>
    <row r="2352" spans="45:57" x14ac:dyDescent="0.2">
      <c r="AS2352" s="4" t="s">
        <v>36399</v>
      </c>
      <c r="AT2352" s="4" t="s">
        <v>36396</v>
      </c>
      <c r="AU2352" s="4" t="s">
        <v>456</v>
      </c>
      <c r="AV2352" s="4" t="s">
        <v>704</v>
      </c>
      <c r="AW2352" s="4" t="s">
        <v>724</v>
      </c>
      <c r="AX2352" s="4"/>
      <c r="AY2352" s="4"/>
      <c r="AZ2352" s="4"/>
      <c r="BA2352" s="4"/>
      <c r="BB2352" s="4"/>
      <c r="BC2352" s="4">
        <v>40</v>
      </c>
      <c r="BD2352" t="str">
        <f>IF(AND(ADHOC!$G$15="",ADHOC!$S$4=""),"",IF(ADHOC!$G$15&lt;&gt;"",IF(ADHOC!$G$15=LEFT(Domein!$AS2352,LEN(ADHOC!$G$15)),MAX(Domein!BD$1:'Domein'!BD2351)+1,""),IF(ADHOC!$S$4=LEFT(Domein!$AS2352,LEN(ADHOC!$S$4)),MAX(Domein!BD$1:'Domein'!BD2351)+1,"")))</f>
        <v/>
      </c>
      <c r="BE2352" t="str">
        <f t="shared" si="36"/>
        <v/>
      </c>
    </row>
    <row r="2353" spans="45:57" x14ac:dyDescent="0.2">
      <c r="AS2353" s="4" t="s">
        <v>31914</v>
      </c>
      <c r="AT2353" s="4" t="s">
        <v>31915</v>
      </c>
      <c r="AU2353" s="4" t="s">
        <v>456</v>
      </c>
      <c r="AV2353" s="4" t="s">
        <v>704</v>
      </c>
      <c r="AW2353" s="4" t="s">
        <v>724</v>
      </c>
      <c r="AX2353" s="4"/>
      <c r="AY2353" s="4"/>
      <c r="AZ2353" s="4"/>
      <c r="BA2353" s="4"/>
      <c r="BB2353" s="4"/>
      <c r="BC2353" s="4">
        <v>40</v>
      </c>
      <c r="BD2353" t="str">
        <f>IF(AND(ADHOC!$G$15="",ADHOC!$S$4=""),"",IF(ADHOC!$G$15&lt;&gt;"",IF(ADHOC!$G$15=LEFT(Domein!$AS2353,LEN(ADHOC!$G$15)),MAX(Domein!BD$1:'Domein'!BD2352)+1,""),IF(ADHOC!$S$4=LEFT(Domein!$AS2353,LEN(ADHOC!$S$4)),MAX(Domein!BD$1:'Domein'!BD2352)+1,"")))</f>
        <v/>
      </c>
      <c r="BE2353" t="str">
        <f t="shared" si="36"/>
        <v/>
      </c>
    </row>
    <row r="2354" spans="45:57" x14ac:dyDescent="0.2">
      <c r="AS2354" s="4" t="s">
        <v>15431</v>
      </c>
      <c r="AT2354" s="4" t="s">
        <v>15432</v>
      </c>
      <c r="AU2354" s="4" t="s">
        <v>456</v>
      </c>
      <c r="AV2354" s="4" t="s">
        <v>15307</v>
      </c>
      <c r="AW2354" s="4" t="s">
        <v>701</v>
      </c>
      <c r="AX2354" s="4"/>
      <c r="AY2354" s="4"/>
      <c r="AZ2354" s="4"/>
      <c r="BA2354" s="4"/>
      <c r="BB2354" s="4"/>
      <c r="BC2354" s="4">
        <v>40</v>
      </c>
      <c r="BD2354" t="str">
        <f>IF(AND(ADHOC!$G$15="",ADHOC!$S$4=""),"",IF(ADHOC!$G$15&lt;&gt;"",IF(ADHOC!$G$15=LEFT(Domein!$AS2354,LEN(ADHOC!$G$15)),MAX(Domein!BD$1:'Domein'!BD2353)+1,""),IF(ADHOC!$S$4=LEFT(Domein!$AS2354,LEN(ADHOC!$S$4)),MAX(Domein!BD$1:'Domein'!BD2353)+1,"")))</f>
        <v/>
      </c>
      <c r="BE2354" t="str">
        <f t="shared" si="36"/>
        <v/>
      </c>
    </row>
    <row r="2355" spans="45:57" x14ac:dyDescent="0.2">
      <c r="AS2355" s="4" t="s">
        <v>15433</v>
      </c>
      <c r="AT2355" s="4" t="s">
        <v>15434</v>
      </c>
      <c r="AU2355" s="4" t="s">
        <v>456</v>
      </c>
      <c r="AV2355" s="4" t="s">
        <v>15307</v>
      </c>
      <c r="AW2355" s="4" t="s">
        <v>701</v>
      </c>
      <c r="AX2355" s="4"/>
      <c r="AY2355" s="4"/>
      <c r="AZ2355" s="4"/>
      <c r="BA2355" s="4"/>
      <c r="BB2355" s="4"/>
      <c r="BC2355" s="4">
        <v>40</v>
      </c>
      <c r="BD2355" t="str">
        <f>IF(AND(ADHOC!$G$15="",ADHOC!$S$4=""),"",IF(ADHOC!$G$15&lt;&gt;"",IF(ADHOC!$G$15=LEFT(Domein!$AS2355,LEN(ADHOC!$G$15)),MAX(Domein!BD$1:'Domein'!BD2354)+1,""),IF(ADHOC!$S$4=LEFT(Domein!$AS2355,LEN(ADHOC!$S$4)),MAX(Domein!BD$1:'Domein'!BD2354)+1,"")))</f>
        <v/>
      </c>
      <c r="BE2355" t="str">
        <f t="shared" si="36"/>
        <v/>
      </c>
    </row>
    <row r="2356" spans="45:57" x14ac:dyDescent="0.2">
      <c r="AS2356" s="4" t="s">
        <v>15626</v>
      </c>
      <c r="AT2356" s="4" t="s">
        <v>15627</v>
      </c>
      <c r="AU2356" s="4" t="s">
        <v>456</v>
      </c>
      <c r="AV2356" s="4" t="s">
        <v>15307</v>
      </c>
      <c r="AW2356" s="4" t="s">
        <v>701</v>
      </c>
      <c r="AX2356" s="4"/>
      <c r="AY2356" s="4"/>
      <c r="AZ2356" s="4"/>
      <c r="BA2356" s="4"/>
      <c r="BB2356" s="4"/>
      <c r="BC2356" s="4">
        <v>40</v>
      </c>
      <c r="BD2356" t="str">
        <f>IF(AND(ADHOC!$G$15="",ADHOC!$S$4=""),"",IF(ADHOC!$G$15&lt;&gt;"",IF(ADHOC!$G$15=LEFT(Domein!$AS2356,LEN(ADHOC!$G$15)),MAX(Domein!BD$1:'Domein'!BD2355)+1,""),IF(ADHOC!$S$4=LEFT(Domein!$AS2356,LEN(ADHOC!$S$4)),MAX(Domein!BD$1:'Domein'!BD2355)+1,"")))</f>
        <v/>
      </c>
      <c r="BE2356" t="str">
        <f t="shared" si="36"/>
        <v/>
      </c>
    </row>
    <row r="2357" spans="45:57" x14ac:dyDescent="0.2">
      <c r="AS2357" s="4" t="s">
        <v>14373</v>
      </c>
      <c r="AT2357" s="4" t="s">
        <v>14374</v>
      </c>
      <c r="AU2357" s="4" t="s">
        <v>456</v>
      </c>
      <c r="AV2357" s="4" t="s">
        <v>708</v>
      </c>
      <c r="AW2357" s="4" t="s">
        <v>724</v>
      </c>
      <c r="AX2357" s="4"/>
      <c r="AY2357" s="4"/>
      <c r="AZ2357" s="4"/>
      <c r="BA2357" s="4"/>
      <c r="BB2357" s="4"/>
      <c r="BC2357" s="4">
        <v>40</v>
      </c>
      <c r="BD2357" t="str">
        <f>IF(AND(ADHOC!$G$15="",ADHOC!$S$4=""),"",IF(ADHOC!$G$15&lt;&gt;"",IF(ADHOC!$G$15=LEFT(Domein!$AS2357,LEN(ADHOC!$G$15)),MAX(Domein!BD$1:'Domein'!BD2356)+1,""),IF(ADHOC!$S$4=LEFT(Domein!$AS2357,LEN(ADHOC!$S$4)),MAX(Domein!BD$1:'Domein'!BD2356)+1,"")))</f>
        <v/>
      </c>
      <c r="BE2357" t="str">
        <f t="shared" si="36"/>
        <v/>
      </c>
    </row>
    <row r="2358" spans="45:57" x14ac:dyDescent="0.2">
      <c r="AS2358" s="4" t="s">
        <v>13879</v>
      </c>
      <c r="AT2358" s="4" t="s">
        <v>13880</v>
      </c>
      <c r="AU2358" s="4" t="s">
        <v>456</v>
      </c>
      <c r="AV2358" s="4" t="s">
        <v>708</v>
      </c>
      <c r="AW2358" s="4" t="s">
        <v>724</v>
      </c>
      <c r="AX2358" s="4"/>
      <c r="AY2358" s="4"/>
      <c r="AZ2358" s="4"/>
      <c r="BA2358" s="4"/>
      <c r="BB2358" s="4"/>
      <c r="BC2358" s="4">
        <v>40</v>
      </c>
      <c r="BD2358" t="str">
        <f>IF(AND(ADHOC!$G$15="",ADHOC!$S$4=""),"",IF(ADHOC!$G$15&lt;&gt;"",IF(ADHOC!$G$15=LEFT(Domein!$AS2358,LEN(ADHOC!$G$15)),MAX(Domein!BD$1:'Domein'!BD2357)+1,""),IF(ADHOC!$S$4=LEFT(Domein!$AS2358,LEN(ADHOC!$S$4)),MAX(Domein!BD$1:'Domein'!BD2357)+1,"")))</f>
        <v/>
      </c>
      <c r="BE2358" t="str">
        <f t="shared" si="36"/>
        <v/>
      </c>
    </row>
    <row r="2359" spans="45:57" x14ac:dyDescent="0.2">
      <c r="AS2359" s="4" t="s">
        <v>14070</v>
      </c>
      <c r="AT2359" s="4" t="s">
        <v>7054</v>
      </c>
      <c r="AU2359" s="4" t="s">
        <v>456</v>
      </c>
      <c r="AV2359" s="4" t="s">
        <v>708</v>
      </c>
      <c r="AW2359" s="4" t="s">
        <v>724</v>
      </c>
      <c r="AX2359" s="4"/>
      <c r="AY2359" s="4"/>
      <c r="AZ2359" s="4"/>
      <c r="BA2359" s="4"/>
      <c r="BB2359" s="4"/>
      <c r="BC2359" s="4">
        <v>40</v>
      </c>
      <c r="BD2359" t="str">
        <f>IF(AND(ADHOC!$G$15="",ADHOC!$S$4=""),"",IF(ADHOC!$G$15&lt;&gt;"",IF(ADHOC!$G$15=LEFT(Domein!$AS2359,LEN(ADHOC!$G$15)),MAX(Domein!BD$1:'Domein'!BD2358)+1,""),IF(ADHOC!$S$4=LEFT(Domein!$AS2359,LEN(ADHOC!$S$4)),MAX(Domein!BD$1:'Domein'!BD2358)+1,"")))</f>
        <v/>
      </c>
      <c r="BE2359" t="str">
        <f t="shared" si="36"/>
        <v/>
      </c>
    </row>
    <row r="2360" spans="45:57" x14ac:dyDescent="0.2">
      <c r="AS2360" s="4" t="s">
        <v>32439</v>
      </c>
      <c r="AT2360" s="4" t="s">
        <v>17411</v>
      </c>
      <c r="AU2360" s="4" t="s">
        <v>456</v>
      </c>
      <c r="AV2360" s="4" t="s">
        <v>708</v>
      </c>
      <c r="AW2360" s="4" t="s">
        <v>724</v>
      </c>
      <c r="AX2360" s="4"/>
      <c r="AY2360" s="4"/>
      <c r="AZ2360" s="4"/>
      <c r="BA2360" s="4"/>
      <c r="BB2360" s="4"/>
      <c r="BC2360" s="4">
        <v>40</v>
      </c>
      <c r="BD2360" t="str">
        <f>IF(AND(ADHOC!$G$15="",ADHOC!$S$4=""),"",IF(ADHOC!$G$15&lt;&gt;"",IF(ADHOC!$G$15=LEFT(Domein!$AS2360,LEN(ADHOC!$G$15)),MAX(Domein!BD$1:'Domein'!BD2359)+1,""),IF(ADHOC!$S$4=LEFT(Domein!$AS2360,LEN(ADHOC!$S$4)),MAX(Domein!BD$1:'Domein'!BD2359)+1,"")))</f>
        <v/>
      </c>
      <c r="BE2360" t="str">
        <f t="shared" si="36"/>
        <v/>
      </c>
    </row>
    <row r="2361" spans="45:57" x14ac:dyDescent="0.2">
      <c r="AS2361" s="4" t="s">
        <v>8443</v>
      </c>
      <c r="AT2361" s="4" t="s">
        <v>8444</v>
      </c>
      <c r="AU2361" s="4" t="s">
        <v>456</v>
      </c>
      <c r="AV2361" s="4" t="s">
        <v>708</v>
      </c>
      <c r="AW2361" s="4" t="s">
        <v>724</v>
      </c>
      <c r="AX2361" s="4"/>
      <c r="AY2361" s="4"/>
      <c r="AZ2361" s="4"/>
      <c r="BA2361" s="4"/>
      <c r="BB2361" s="4"/>
      <c r="BC2361" s="4">
        <v>40</v>
      </c>
      <c r="BD2361" t="str">
        <f>IF(AND(ADHOC!$G$15="",ADHOC!$S$4=""),"",IF(ADHOC!$G$15&lt;&gt;"",IF(ADHOC!$G$15=LEFT(Domein!$AS2361,LEN(ADHOC!$G$15)),MAX(Domein!BD$1:'Domein'!BD2360)+1,""),IF(ADHOC!$S$4=LEFT(Domein!$AS2361,LEN(ADHOC!$S$4)),MAX(Domein!BD$1:'Domein'!BD2360)+1,"")))</f>
        <v/>
      </c>
      <c r="BE2361" t="str">
        <f t="shared" si="36"/>
        <v/>
      </c>
    </row>
    <row r="2362" spans="45:57" x14ac:dyDescent="0.2">
      <c r="AS2362" s="4" t="s">
        <v>8779</v>
      </c>
      <c r="AT2362" s="4" t="s">
        <v>8780</v>
      </c>
      <c r="AU2362" s="4" t="s">
        <v>456</v>
      </c>
      <c r="AV2362" s="4" t="s">
        <v>708</v>
      </c>
      <c r="AW2362" s="4" t="s">
        <v>724</v>
      </c>
      <c r="AX2362" s="4"/>
      <c r="AY2362" s="4"/>
      <c r="AZ2362" s="4"/>
      <c r="BA2362" s="4"/>
      <c r="BB2362" s="4"/>
      <c r="BC2362" s="4">
        <v>40</v>
      </c>
      <c r="BD2362" t="str">
        <f>IF(AND(ADHOC!$G$15="",ADHOC!$S$4=""),"",IF(ADHOC!$G$15&lt;&gt;"",IF(ADHOC!$G$15=LEFT(Domein!$AS2362,LEN(ADHOC!$G$15)),MAX(Domein!BD$1:'Domein'!BD2361)+1,""),IF(ADHOC!$S$4=LEFT(Domein!$AS2362,LEN(ADHOC!$S$4)),MAX(Domein!BD$1:'Domein'!BD2361)+1,"")))</f>
        <v/>
      </c>
      <c r="BE2362" t="str">
        <f t="shared" si="36"/>
        <v/>
      </c>
    </row>
    <row r="2363" spans="45:57" x14ac:dyDescent="0.2">
      <c r="AS2363" s="4" t="s">
        <v>8781</v>
      </c>
      <c r="AT2363" s="4" t="s">
        <v>8782</v>
      </c>
      <c r="AU2363" s="4" t="s">
        <v>456</v>
      </c>
      <c r="AV2363" s="4" t="s">
        <v>708</v>
      </c>
      <c r="AW2363" s="4" t="s">
        <v>724</v>
      </c>
      <c r="AX2363" s="4"/>
      <c r="AY2363" s="4"/>
      <c r="AZ2363" s="4"/>
      <c r="BA2363" s="4"/>
      <c r="BB2363" s="4"/>
      <c r="BC2363" s="4">
        <v>40</v>
      </c>
      <c r="BD2363" t="str">
        <f>IF(AND(ADHOC!$G$15="",ADHOC!$S$4=""),"",IF(ADHOC!$G$15&lt;&gt;"",IF(ADHOC!$G$15=LEFT(Domein!$AS2363,LEN(ADHOC!$G$15)),MAX(Domein!BD$1:'Domein'!BD2362)+1,""),IF(ADHOC!$S$4=LEFT(Domein!$AS2363,LEN(ADHOC!$S$4)),MAX(Domein!BD$1:'Domein'!BD2362)+1,"")))</f>
        <v/>
      </c>
      <c r="BE2363" t="str">
        <f t="shared" si="36"/>
        <v/>
      </c>
    </row>
    <row r="2364" spans="45:57" x14ac:dyDescent="0.2">
      <c r="AS2364" s="4" t="s">
        <v>13881</v>
      </c>
      <c r="AT2364" s="4" t="s">
        <v>13882</v>
      </c>
      <c r="AU2364" s="4" t="s">
        <v>456</v>
      </c>
      <c r="AV2364" s="4" t="s">
        <v>708</v>
      </c>
      <c r="AW2364" s="4" t="s">
        <v>724</v>
      </c>
      <c r="AX2364" s="4"/>
      <c r="AY2364" s="4"/>
      <c r="AZ2364" s="4"/>
      <c r="BA2364" s="4"/>
      <c r="BB2364" s="4"/>
      <c r="BC2364" s="4">
        <v>40</v>
      </c>
      <c r="BD2364" t="str">
        <f>IF(AND(ADHOC!$G$15="",ADHOC!$S$4=""),"",IF(ADHOC!$G$15&lt;&gt;"",IF(ADHOC!$G$15=LEFT(Domein!$AS2364,LEN(ADHOC!$G$15)),MAX(Domein!BD$1:'Domein'!BD2363)+1,""),IF(ADHOC!$S$4=LEFT(Domein!$AS2364,LEN(ADHOC!$S$4)),MAX(Domein!BD$1:'Domein'!BD2363)+1,"")))</f>
        <v/>
      </c>
      <c r="BE2364" t="str">
        <f t="shared" si="36"/>
        <v/>
      </c>
    </row>
    <row r="2365" spans="45:57" x14ac:dyDescent="0.2">
      <c r="AS2365" s="4" t="s">
        <v>13786</v>
      </c>
      <c r="AT2365" s="4" t="s">
        <v>13787</v>
      </c>
      <c r="AU2365" s="4" t="s">
        <v>456</v>
      </c>
      <c r="AV2365" s="4" t="s">
        <v>708</v>
      </c>
      <c r="AW2365" s="4" t="s">
        <v>724</v>
      </c>
      <c r="AX2365" s="4"/>
      <c r="AY2365" s="4"/>
      <c r="AZ2365" s="4"/>
      <c r="BA2365" s="4"/>
      <c r="BB2365" s="4"/>
      <c r="BC2365" s="4">
        <v>40</v>
      </c>
      <c r="BD2365" t="str">
        <f>IF(AND(ADHOC!$G$15="",ADHOC!$S$4=""),"",IF(ADHOC!$G$15&lt;&gt;"",IF(ADHOC!$G$15=LEFT(Domein!$AS2365,LEN(ADHOC!$G$15)),MAX(Domein!BD$1:'Domein'!BD2364)+1,""),IF(ADHOC!$S$4=LEFT(Domein!$AS2365,LEN(ADHOC!$S$4)),MAX(Domein!BD$1:'Domein'!BD2364)+1,"")))</f>
        <v/>
      </c>
      <c r="BE2365" t="str">
        <f t="shared" si="36"/>
        <v/>
      </c>
    </row>
    <row r="2366" spans="45:57" x14ac:dyDescent="0.2">
      <c r="AS2366" s="4" t="s">
        <v>14375</v>
      </c>
      <c r="AT2366" s="4" t="s">
        <v>14376</v>
      </c>
      <c r="AU2366" s="4" t="s">
        <v>456</v>
      </c>
      <c r="AV2366" s="4" t="s">
        <v>708</v>
      </c>
      <c r="AW2366" s="4" t="s">
        <v>724</v>
      </c>
      <c r="AX2366" s="4"/>
      <c r="AY2366" s="4"/>
      <c r="AZ2366" s="4"/>
      <c r="BA2366" s="4"/>
      <c r="BB2366" s="4"/>
      <c r="BC2366" s="4">
        <v>40</v>
      </c>
      <c r="BD2366" t="str">
        <f>IF(AND(ADHOC!$G$15="",ADHOC!$S$4=""),"",IF(ADHOC!$G$15&lt;&gt;"",IF(ADHOC!$G$15=LEFT(Domein!$AS2366,LEN(ADHOC!$G$15)),MAX(Domein!BD$1:'Domein'!BD2365)+1,""),IF(ADHOC!$S$4=LEFT(Domein!$AS2366,LEN(ADHOC!$S$4)),MAX(Domein!BD$1:'Domein'!BD2365)+1,"")))</f>
        <v/>
      </c>
      <c r="BE2366" t="str">
        <f t="shared" si="36"/>
        <v/>
      </c>
    </row>
    <row r="2367" spans="45:57" x14ac:dyDescent="0.2">
      <c r="AS2367" s="4" t="s">
        <v>13788</v>
      </c>
      <c r="AT2367" s="4" t="s">
        <v>13789</v>
      </c>
      <c r="AU2367" s="4" t="s">
        <v>456</v>
      </c>
      <c r="AV2367" s="4" t="s">
        <v>708</v>
      </c>
      <c r="AW2367" s="4" t="s">
        <v>724</v>
      </c>
      <c r="AX2367" s="4"/>
      <c r="AY2367" s="4"/>
      <c r="AZ2367" s="4"/>
      <c r="BA2367" s="4"/>
      <c r="BB2367" s="4"/>
      <c r="BC2367" s="4">
        <v>40</v>
      </c>
      <c r="BD2367" t="str">
        <f>IF(AND(ADHOC!$G$15="",ADHOC!$S$4=""),"",IF(ADHOC!$G$15&lt;&gt;"",IF(ADHOC!$G$15=LEFT(Domein!$AS2367,LEN(ADHOC!$G$15)),MAX(Domein!BD$1:'Domein'!BD2366)+1,""),IF(ADHOC!$S$4=LEFT(Domein!$AS2367,LEN(ADHOC!$S$4)),MAX(Domein!BD$1:'Domein'!BD2366)+1,"")))</f>
        <v/>
      </c>
      <c r="BE2367" t="str">
        <f t="shared" si="36"/>
        <v/>
      </c>
    </row>
    <row r="2368" spans="45:57" x14ac:dyDescent="0.2">
      <c r="AS2368" s="4" t="s">
        <v>14377</v>
      </c>
      <c r="AT2368" s="4" t="s">
        <v>14378</v>
      </c>
      <c r="AU2368" s="4" t="s">
        <v>456</v>
      </c>
      <c r="AV2368" s="4" t="s">
        <v>708</v>
      </c>
      <c r="AW2368" s="4" t="s">
        <v>724</v>
      </c>
      <c r="AX2368" s="4"/>
      <c r="AY2368" s="4"/>
      <c r="AZ2368" s="4"/>
      <c r="BA2368" s="4"/>
      <c r="BB2368" s="4"/>
      <c r="BC2368" s="4">
        <v>40</v>
      </c>
      <c r="BD2368" t="str">
        <f>IF(AND(ADHOC!$G$15="",ADHOC!$S$4=""),"",IF(ADHOC!$G$15&lt;&gt;"",IF(ADHOC!$G$15=LEFT(Domein!$AS2368,LEN(ADHOC!$G$15)),MAX(Domein!BD$1:'Domein'!BD2367)+1,""),IF(ADHOC!$S$4=LEFT(Domein!$AS2368,LEN(ADHOC!$S$4)),MAX(Domein!BD$1:'Domein'!BD2367)+1,"")))</f>
        <v/>
      </c>
      <c r="BE2368" t="str">
        <f t="shared" si="36"/>
        <v/>
      </c>
    </row>
    <row r="2369" spans="45:57" x14ac:dyDescent="0.2">
      <c r="AS2369" s="4" t="s">
        <v>13790</v>
      </c>
      <c r="AT2369" s="4" t="s">
        <v>13791</v>
      </c>
      <c r="AU2369" s="4" t="s">
        <v>456</v>
      </c>
      <c r="AV2369" s="4" t="s">
        <v>708</v>
      </c>
      <c r="AW2369" s="4" t="s">
        <v>724</v>
      </c>
      <c r="AX2369" s="4"/>
      <c r="AY2369" s="4"/>
      <c r="AZ2369" s="4"/>
      <c r="BA2369" s="4"/>
      <c r="BB2369" s="4"/>
      <c r="BC2369" s="4">
        <v>40</v>
      </c>
      <c r="BD2369" t="str">
        <f>IF(AND(ADHOC!$G$15="",ADHOC!$S$4=""),"",IF(ADHOC!$G$15&lt;&gt;"",IF(ADHOC!$G$15=LEFT(Domein!$AS2369,LEN(ADHOC!$G$15)),MAX(Domein!BD$1:'Domein'!BD2368)+1,""),IF(ADHOC!$S$4=LEFT(Domein!$AS2369,LEN(ADHOC!$S$4)),MAX(Domein!BD$1:'Domein'!BD2368)+1,"")))</f>
        <v/>
      </c>
      <c r="BE2369" t="str">
        <f t="shared" si="36"/>
        <v/>
      </c>
    </row>
    <row r="2370" spans="45:57" x14ac:dyDescent="0.2">
      <c r="AS2370" s="4" t="s">
        <v>15226</v>
      </c>
      <c r="AT2370" s="4" t="s">
        <v>15227</v>
      </c>
      <c r="AU2370" s="4" t="s">
        <v>456</v>
      </c>
      <c r="AV2370" s="4" t="s">
        <v>708</v>
      </c>
      <c r="AW2370" s="4" t="s">
        <v>724</v>
      </c>
      <c r="AX2370" s="4"/>
      <c r="AY2370" s="4"/>
      <c r="AZ2370" s="4"/>
      <c r="BA2370" s="4"/>
      <c r="BB2370" s="4"/>
      <c r="BC2370" s="4">
        <v>40</v>
      </c>
      <c r="BD2370" t="str">
        <f>IF(AND(ADHOC!$G$15="",ADHOC!$S$4=""),"",IF(ADHOC!$G$15&lt;&gt;"",IF(ADHOC!$G$15=LEFT(Domein!$AS2370,LEN(ADHOC!$G$15)),MAX(Domein!BD$1:'Domein'!BD2369)+1,""),IF(ADHOC!$S$4=LEFT(Domein!$AS2370,LEN(ADHOC!$S$4)),MAX(Domein!BD$1:'Domein'!BD2369)+1,"")))</f>
        <v/>
      </c>
      <c r="BE2370" t="str">
        <f t="shared" si="36"/>
        <v/>
      </c>
    </row>
    <row r="2371" spans="45:57" x14ac:dyDescent="0.2">
      <c r="AS2371" s="4" t="s">
        <v>15228</v>
      </c>
      <c r="AT2371" s="4" t="s">
        <v>15229</v>
      </c>
      <c r="AU2371" s="4" t="s">
        <v>456</v>
      </c>
      <c r="AV2371" s="4" t="s">
        <v>708</v>
      </c>
      <c r="AW2371" s="4" t="s">
        <v>724</v>
      </c>
      <c r="AX2371" s="4"/>
      <c r="AY2371" s="4"/>
      <c r="AZ2371" s="4"/>
      <c r="BA2371" s="4"/>
      <c r="BB2371" s="4"/>
      <c r="BC2371" s="4">
        <v>40</v>
      </c>
      <c r="BD2371" t="str">
        <f>IF(AND(ADHOC!$G$15="",ADHOC!$S$4=""),"",IF(ADHOC!$G$15&lt;&gt;"",IF(ADHOC!$G$15=LEFT(Domein!$AS2371,LEN(ADHOC!$G$15)),MAX(Domein!BD$1:'Domein'!BD2370)+1,""),IF(ADHOC!$S$4=LEFT(Domein!$AS2371,LEN(ADHOC!$S$4)),MAX(Domein!BD$1:'Domein'!BD2370)+1,"")))</f>
        <v/>
      </c>
      <c r="BE2371" t="str">
        <f t="shared" ref="BE2371:BE2434" si="37">IFERROR(INDEX($AS$2:$AS$11500,MATCH(ROW()-ROW($BE$1),$BD$2:$BD$11500,0)),"")</f>
        <v/>
      </c>
    </row>
    <row r="2372" spans="45:57" x14ac:dyDescent="0.2">
      <c r="AS2372" s="4" t="s">
        <v>14379</v>
      </c>
      <c r="AT2372" s="4" t="s">
        <v>1823</v>
      </c>
      <c r="AU2372" s="4" t="s">
        <v>456</v>
      </c>
      <c r="AV2372" s="4" t="s">
        <v>708</v>
      </c>
      <c r="AW2372" s="4" t="s">
        <v>724</v>
      </c>
      <c r="AX2372" s="4"/>
      <c r="AY2372" s="4"/>
      <c r="AZ2372" s="4"/>
      <c r="BA2372" s="4"/>
      <c r="BB2372" s="4"/>
      <c r="BC2372" s="4">
        <v>40</v>
      </c>
      <c r="BD2372" t="str">
        <f>IF(AND(ADHOC!$G$15="",ADHOC!$S$4=""),"",IF(ADHOC!$G$15&lt;&gt;"",IF(ADHOC!$G$15=LEFT(Domein!$AS2372,LEN(ADHOC!$G$15)),MAX(Domein!BD$1:'Domein'!BD2371)+1,""),IF(ADHOC!$S$4=LEFT(Domein!$AS2372,LEN(ADHOC!$S$4)),MAX(Domein!BD$1:'Domein'!BD2371)+1,"")))</f>
        <v/>
      </c>
      <c r="BE2372" t="str">
        <f t="shared" si="37"/>
        <v/>
      </c>
    </row>
    <row r="2373" spans="45:57" x14ac:dyDescent="0.2">
      <c r="AS2373" s="4" t="s">
        <v>34848</v>
      </c>
      <c r="AT2373" s="4" t="s">
        <v>34849</v>
      </c>
      <c r="AU2373" s="4" t="s">
        <v>456</v>
      </c>
      <c r="AV2373" s="4" t="s">
        <v>708</v>
      </c>
      <c r="AW2373" s="4" t="s">
        <v>724</v>
      </c>
      <c r="AX2373" s="4"/>
      <c r="AY2373" s="4"/>
      <c r="AZ2373" s="4"/>
      <c r="BA2373" s="4"/>
      <c r="BB2373" s="4"/>
      <c r="BC2373" s="4">
        <v>40</v>
      </c>
      <c r="BD2373" t="str">
        <f>IF(AND(ADHOC!$G$15="",ADHOC!$S$4=""),"",IF(ADHOC!$G$15&lt;&gt;"",IF(ADHOC!$G$15=LEFT(Domein!$AS2373,LEN(ADHOC!$G$15)),MAX(Domein!BD$1:'Domein'!BD2372)+1,""),IF(ADHOC!$S$4=LEFT(Domein!$AS2373,LEN(ADHOC!$S$4)),MAX(Domein!BD$1:'Domein'!BD2372)+1,"")))</f>
        <v/>
      </c>
      <c r="BE2373" t="str">
        <f t="shared" si="37"/>
        <v/>
      </c>
    </row>
    <row r="2374" spans="45:57" x14ac:dyDescent="0.2">
      <c r="AS2374" s="4" t="s">
        <v>2328</v>
      </c>
      <c r="AT2374" s="4" t="s">
        <v>2329</v>
      </c>
      <c r="AU2374" s="4" t="s">
        <v>456</v>
      </c>
      <c r="AV2374" s="4" t="s">
        <v>708</v>
      </c>
      <c r="AW2374" s="4" t="s">
        <v>724</v>
      </c>
      <c r="AX2374" s="4"/>
      <c r="AY2374" s="4"/>
      <c r="AZ2374" s="4"/>
      <c r="BA2374" s="4"/>
      <c r="BB2374" s="4"/>
      <c r="BC2374" s="4">
        <v>40</v>
      </c>
      <c r="BD2374" t="str">
        <f>IF(AND(ADHOC!$G$15="",ADHOC!$S$4=""),"",IF(ADHOC!$G$15&lt;&gt;"",IF(ADHOC!$G$15=LEFT(Domein!$AS2374,LEN(ADHOC!$G$15)),MAX(Domein!BD$1:'Domein'!BD2373)+1,""),IF(ADHOC!$S$4=LEFT(Domein!$AS2374,LEN(ADHOC!$S$4)),MAX(Domein!BD$1:'Domein'!BD2373)+1,"")))</f>
        <v/>
      </c>
      <c r="BE2374" t="str">
        <f t="shared" si="37"/>
        <v/>
      </c>
    </row>
    <row r="2375" spans="45:57" x14ac:dyDescent="0.2">
      <c r="AS2375" s="4" t="s">
        <v>34850</v>
      </c>
      <c r="AT2375" s="4" t="s">
        <v>34851</v>
      </c>
      <c r="AU2375" s="4" t="s">
        <v>456</v>
      </c>
      <c r="AV2375" s="4" t="s">
        <v>708</v>
      </c>
      <c r="AW2375" s="4" t="s">
        <v>724</v>
      </c>
      <c r="AX2375" s="4"/>
      <c r="AY2375" s="4"/>
      <c r="AZ2375" s="4"/>
      <c r="BA2375" s="4"/>
      <c r="BB2375" s="4"/>
      <c r="BC2375" s="4">
        <v>40</v>
      </c>
      <c r="BD2375" t="str">
        <f>IF(AND(ADHOC!$G$15="",ADHOC!$S$4=""),"",IF(ADHOC!$G$15&lt;&gt;"",IF(ADHOC!$G$15=LEFT(Domein!$AS2375,LEN(ADHOC!$G$15)),MAX(Domein!BD$1:'Domein'!BD2374)+1,""),IF(ADHOC!$S$4=LEFT(Domein!$AS2375,LEN(ADHOC!$S$4)),MAX(Domein!BD$1:'Domein'!BD2374)+1,"")))</f>
        <v/>
      </c>
      <c r="BE2375" t="str">
        <f t="shared" si="37"/>
        <v/>
      </c>
    </row>
    <row r="2376" spans="45:57" x14ac:dyDescent="0.2">
      <c r="AS2376" s="4" t="s">
        <v>13957</v>
      </c>
      <c r="AT2376" s="4" t="s">
        <v>13958</v>
      </c>
      <c r="AU2376" s="4" t="s">
        <v>456</v>
      </c>
      <c r="AV2376" s="4" t="s">
        <v>708</v>
      </c>
      <c r="AW2376" s="4" t="s">
        <v>724</v>
      </c>
      <c r="AX2376" s="4"/>
      <c r="AY2376" s="4"/>
      <c r="AZ2376" s="4"/>
      <c r="BA2376" s="4"/>
      <c r="BB2376" s="4"/>
      <c r="BC2376" s="4">
        <v>40</v>
      </c>
      <c r="BD2376" t="str">
        <f>IF(AND(ADHOC!$G$15="",ADHOC!$S$4=""),"",IF(ADHOC!$G$15&lt;&gt;"",IF(ADHOC!$G$15=LEFT(Domein!$AS2376,LEN(ADHOC!$G$15)),MAX(Domein!BD$1:'Domein'!BD2375)+1,""),IF(ADHOC!$S$4=LEFT(Domein!$AS2376,LEN(ADHOC!$S$4)),MAX(Domein!BD$1:'Domein'!BD2375)+1,"")))</f>
        <v/>
      </c>
      <c r="BE2376" t="str">
        <f t="shared" si="37"/>
        <v/>
      </c>
    </row>
    <row r="2377" spans="45:57" x14ac:dyDescent="0.2">
      <c r="AS2377" s="4" t="s">
        <v>13959</v>
      </c>
      <c r="AT2377" s="4" t="s">
        <v>13958</v>
      </c>
      <c r="AU2377" s="4" t="s">
        <v>456</v>
      </c>
      <c r="AV2377" s="4" t="s">
        <v>708</v>
      </c>
      <c r="AW2377" s="4" t="s">
        <v>724</v>
      </c>
      <c r="AX2377" s="4"/>
      <c r="AY2377" s="4"/>
      <c r="AZ2377" s="4"/>
      <c r="BA2377" s="4"/>
      <c r="BB2377" s="4"/>
      <c r="BC2377" s="4">
        <v>40</v>
      </c>
      <c r="BD2377" t="str">
        <f>IF(AND(ADHOC!$G$15="",ADHOC!$S$4=""),"",IF(ADHOC!$G$15&lt;&gt;"",IF(ADHOC!$G$15=LEFT(Domein!$AS2377,LEN(ADHOC!$G$15)),MAX(Domein!BD$1:'Domein'!BD2376)+1,""),IF(ADHOC!$S$4=LEFT(Domein!$AS2377,LEN(ADHOC!$S$4)),MAX(Domein!BD$1:'Domein'!BD2376)+1,"")))</f>
        <v/>
      </c>
      <c r="BE2377" t="str">
        <f t="shared" si="37"/>
        <v/>
      </c>
    </row>
    <row r="2378" spans="45:57" x14ac:dyDescent="0.2">
      <c r="AS2378" s="4" t="s">
        <v>32440</v>
      </c>
      <c r="AT2378" s="4" t="s">
        <v>32441</v>
      </c>
      <c r="AU2378" s="4" t="s">
        <v>456</v>
      </c>
      <c r="AV2378" s="4" t="s">
        <v>708</v>
      </c>
      <c r="AW2378" s="4" t="s">
        <v>724</v>
      </c>
      <c r="AX2378" s="4"/>
      <c r="AY2378" s="4"/>
      <c r="AZ2378" s="4"/>
      <c r="BA2378" s="4"/>
      <c r="BB2378" s="4"/>
      <c r="BC2378" s="4">
        <v>40</v>
      </c>
      <c r="BD2378" t="str">
        <f>IF(AND(ADHOC!$G$15="",ADHOC!$S$4=""),"",IF(ADHOC!$G$15&lt;&gt;"",IF(ADHOC!$G$15=LEFT(Domein!$AS2378,LEN(ADHOC!$G$15)),MAX(Domein!BD$1:'Domein'!BD2377)+1,""),IF(ADHOC!$S$4=LEFT(Domein!$AS2378,LEN(ADHOC!$S$4)),MAX(Domein!BD$1:'Domein'!BD2377)+1,"")))</f>
        <v/>
      </c>
      <c r="BE2378" t="str">
        <f t="shared" si="37"/>
        <v/>
      </c>
    </row>
    <row r="2379" spans="45:57" x14ac:dyDescent="0.2">
      <c r="AS2379" s="4" t="s">
        <v>7541</v>
      </c>
      <c r="AT2379" s="4" t="s">
        <v>7542</v>
      </c>
      <c r="AU2379" s="4" t="s">
        <v>456</v>
      </c>
      <c r="AV2379" s="4" t="s">
        <v>708</v>
      </c>
      <c r="AW2379" s="4" t="s">
        <v>724</v>
      </c>
      <c r="AX2379" s="4"/>
      <c r="AY2379" s="4"/>
      <c r="AZ2379" s="4"/>
      <c r="BA2379" s="4"/>
      <c r="BB2379" s="4"/>
      <c r="BC2379" s="4">
        <v>40</v>
      </c>
      <c r="BD2379" t="str">
        <f>IF(AND(ADHOC!$G$15="",ADHOC!$S$4=""),"",IF(ADHOC!$G$15&lt;&gt;"",IF(ADHOC!$G$15=LEFT(Domein!$AS2379,LEN(ADHOC!$G$15)),MAX(Domein!BD$1:'Domein'!BD2378)+1,""),IF(ADHOC!$S$4=LEFT(Domein!$AS2379,LEN(ADHOC!$S$4)),MAX(Domein!BD$1:'Domein'!BD2378)+1,"")))</f>
        <v/>
      </c>
      <c r="BE2379" t="str">
        <f t="shared" si="37"/>
        <v/>
      </c>
    </row>
    <row r="2380" spans="45:57" x14ac:dyDescent="0.2">
      <c r="AS2380" s="4" t="s">
        <v>13883</v>
      </c>
      <c r="AT2380" s="4" t="s">
        <v>11446</v>
      </c>
      <c r="AU2380" s="4" t="s">
        <v>456</v>
      </c>
      <c r="AV2380" s="4" t="s">
        <v>708</v>
      </c>
      <c r="AW2380" s="4" t="s">
        <v>724</v>
      </c>
      <c r="AX2380" s="4"/>
      <c r="AY2380" s="4"/>
      <c r="AZ2380" s="4"/>
      <c r="BA2380" s="4"/>
      <c r="BB2380" s="4"/>
      <c r="BC2380" s="4">
        <v>40</v>
      </c>
      <c r="BD2380" t="str">
        <f>IF(AND(ADHOC!$G$15="",ADHOC!$S$4=""),"",IF(ADHOC!$G$15&lt;&gt;"",IF(ADHOC!$G$15=LEFT(Domein!$AS2380,LEN(ADHOC!$G$15)),MAX(Domein!BD$1:'Domein'!BD2379)+1,""),IF(ADHOC!$S$4=LEFT(Domein!$AS2380,LEN(ADHOC!$S$4)),MAX(Domein!BD$1:'Domein'!BD2379)+1,"")))</f>
        <v/>
      </c>
      <c r="BE2380" t="str">
        <f t="shared" si="37"/>
        <v/>
      </c>
    </row>
    <row r="2381" spans="45:57" x14ac:dyDescent="0.2">
      <c r="AS2381" s="4" t="s">
        <v>32228</v>
      </c>
      <c r="AT2381" s="4" t="s">
        <v>32229</v>
      </c>
      <c r="AU2381" s="4" t="s">
        <v>456</v>
      </c>
      <c r="AV2381" s="4" t="s">
        <v>708</v>
      </c>
      <c r="AW2381" s="4" t="s">
        <v>724</v>
      </c>
      <c r="AX2381" s="4"/>
      <c r="AY2381" s="4"/>
      <c r="AZ2381" s="4"/>
      <c r="BA2381" s="4"/>
      <c r="BB2381" s="4"/>
      <c r="BC2381" s="4">
        <v>40</v>
      </c>
      <c r="BD2381" t="str">
        <f>IF(AND(ADHOC!$G$15="",ADHOC!$S$4=""),"",IF(ADHOC!$G$15&lt;&gt;"",IF(ADHOC!$G$15=LEFT(Domein!$AS2381,LEN(ADHOC!$G$15)),MAX(Domein!BD$1:'Domein'!BD2380)+1,""),IF(ADHOC!$S$4=LEFT(Domein!$AS2381,LEN(ADHOC!$S$4)),MAX(Domein!BD$1:'Domein'!BD2380)+1,"")))</f>
        <v/>
      </c>
      <c r="BE2381" t="str">
        <f t="shared" si="37"/>
        <v/>
      </c>
    </row>
    <row r="2382" spans="45:57" x14ac:dyDescent="0.2">
      <c r="AS2382" s="4" t="s">
        <v>14380</v>
      </c>
      <c r="AT2382" s="4" t="s">
        <v>14381</v>
      </c>
      <c r="AU2382" s="4" t="s">
        <v>456</v>
      </c>
      <c r="AV2382" s="4" t="s">
        <v>708</v>
      </c>
      <c r="AW2382" s="4" t="s">
        <v>724</v>
      </c>
      <c r="AX2382" s="4"/>
      <c r="AY2382" s="4"/>
      <c r="AZ2382" s="4"/>
      <c r="BA2382" s="4"/>
      <c r="BB2382" s="4"/>
      <c r="BC2382" s="4">
        <v>40</v>
      </c>
      <c r="BD2382" t="str">
        <f>IF(AND(ADHOC!$G$15="",ADHOC!$S$4=""),"",IF(ADHOC!$G$15&lt;&gt;"",IF(ADHOC!$G$15=LEFT(Domein!$AS2382,LEN(ADHOC!$G$15)),MAX(Domein!BD$1:'Domein'!BD2381)+1,""),IF(ADHOC!$S$4=LEFT(Domein!$AS2382,LEN(ADHOC!$S$4)),MAX(Domein!BD$1:'Domein'!BD2381)+1,"")))</f>
        <v/>
      </c>
      <c r="BE2382" t="str">
        <f t="shared" si="37"/>
        <v/>
      </c>
    </row>
    <row r="2383" spans="45:57" x14ac:dyDescent="0.2">
      <c r="AS2383" s="4" t="s">
        <v>14382</v>
      </c>
      <c r="AT2383" s="4" t="s">
        <v>14383</v>
      </c>
      <c r="AU2383" s="4" t="s">
        <v>456</v>
      </c>
      <c r="AV2383" s="4" t="s">
        <v>708</v>
      </c>
      <c r="AW2383" s="4" t="s">
        <v>724</v>
      </c>
      <c r="AX2383" s="4"/>
      <c r="AY2383" s="4"/>
      <c r="AZ2383" s="4"/>
      <c r="BA2383" s="4"/>
      <c r="BB2383" s="4"/>
      <c r="BC2383" s="4">
        <v>40</v>
      </c>
      <c r="BD2383" t="str">
        <f>IF(AND(ADHOC!$G$15="",ADHOC!$S$4=""),"",IF(ADHOC!$G$15&lt;&gt;"",IF(ADHOC!$G$15=LEFT(Domein!$AS2383,LEN(ADHOC!$G$15)),MAX(Domein!BD$1:'Domein'!BD2382)+1,""),IF(ADHOC!$S$4=LEFT(Domein!$AS2383,LEN(ADHOC!$S$4)),MAX(Domein!BD$1:'Domein'!BD2382)+1,"")))</f>
        <v/>
      </c>
      <c r="BE2383" t="str">
        <f t="shared" si="37"/>
        <v/>
      </c>
    </row>
    <row r="2384" spans="45:57" x14ac:dyDescent="0.2">
      <c r="AS2384" s="4" t="s">
        <v>32230</v>
      </c>
      <c r="AT2384" s="4" t="s">
        <v>32231</v>
      </c>
      <c r="AU2384" s="4" t="s">
        <v>456</v>
      </c>
      <c r="AV2384" s="4" t="s">
        <v>708</v>
      </c>
      <c r="AW2384" s="4" t="s">
        <v>724</v>
      </c>
      <c r="AX2384" s="4"/>
      <c r="AY2384" s="4"/>
      <c r="AZ2384" s="4"/>
      <c r="BA2384" s="4"/>
      <c r="BB2384" s="4"/>
      <c r="BC2384" s="4">
        <v>40</v>
      </c>
      <c r="BD2384" t="str">
        <f>IF(AND(ADHOC!$G$15="",ADHOC!$S$4=""),"",IF(ADHOC!$G$15&lt;&gt;"",IF(ADHOC!$G$15=LEFT(Domein!$AS2384,LEN(ADHOC!$G$15)),MAX(Domein!BD$1:'Domein'!BD2383)+1,""),IF(ADHOC!$S$4=LEFT(Domein!$AS2384,LEN(ADHOC!$S$4)),MAX(Domein!BD$1:'Domein'!BD2383)+1,"")))</f>
        <v/>
      </c>
      <c r="BE2384" t="str">
        <f t="shared" si="37"/>
        <v/>
      </c>
    </row>
    <row r="2385" spans="45:57" x14ac:dyDescent="0.2">
      <c r="AS2385" s="4" t="s">
        <v>15230</v>
      </c>
      <c r="AT2385" s="4" t="s">
        <v>11449</v>
      </c>
      <c r="AU2385" s="4" t="s">
        <v>456</v>
      </c>
      <c r="AV2385" s="4" t="s">
        <v>708</v>
      </c>
      <c r="AW2385" s="4" t="s">
        <v>724</v>
      </c>
      <c r="AX2385" s="4"/>
      <c r="AY2385" s="4"/>
      <c r="AZ2385" s="4"/>
      <c r="BA2385" s="4"/>
      <c r="BB2385" s="4"/>
      <c r="BC2385" s="4">
        <v>40</v>
      </c>
      <c r="BD2385" t="str">
        <f>IF(AND(ADHOC!$G$15="",ADHOC!$S$4=""),"",IF(ADHOC!$G$15&lt;&gt;"",IF(ADHOC!$G$15=LEFT(Domein!$AS2385,LEN(ADHOC!$G$15)),MAX(Domein!BD$1:'Domein'!BD2384)+1,""),IF(ADHOC!$S$4=LEFT(Domein!$AS2385,LEN(ADHOC!$S$4)),MAX(Domein!BD$1:'Domein'!BD2384)+1,"")))</f>
        <v/>
      </c>
      <c r="BE2385" t="str">
        <f t="shared" si="37"/>
        <v/>
      </c>
    </row>
    <row r="2386" spans="45:57" x14ac:dyDescent="0.2">
      <c r="AS2386" s="4" t="s">
        <v>15231</v>
      </c>
      <c r="AT2386" s="4" t="s">
        <v>15232</v>
      </c>
      <c r="AU2386" s="4" t="s">
        <v>456</v>
      </c>
      <c r="AV2386" s="4" t="s">
        <v>708</v>
      </c>
      <c r="AW2386" s="4" t="s">
        <v>724</v>
      </c>
      <c r="AX2386" s="4"/>
      <c r="AY2386" s="4"/>
      <c r="AZ2386" s="4"/>
      <c r="BA2386" s="4"/>
      <c r="BB2386" s="4"/>
      <c r="BC2386" s="4">
        <v>40</v>
      </c>
      <c r="BD2386" t="str">
        <f>IF(AND(ADHOC!$G$15="",ADHOC!$S$4=""),"",IF(ADHOC!$G$15&lt;&gt;"",IF(ADHOC!$G$15=LEFT(Domein!$AS2386,LEN(ADHOC!$G$15)),MAX(Domein!BD$1:'Domein'!BD2385)+1,""),IF(ADHOC!$S$4=LEFT(Domein!$AS2386,LEN(ADHOC!$S$4)),MAX(Domein!BD$1:'Domein'!BD2385)+1,"")))</f>
        <v/>
      </c>
      <c r="BE2386" t="str">
        <f t="shared" si="37"/>
        <v/>
      </c>
    </row>
    <row r="2387" spans="45:57" x14ac:dyDescent="0.2">
      <c r="AS2387" s="4" t="s">
        <v>15233</v>
      </c>
      <c r="AT2387" s="4" t="s">
        <v>15234</v>
      </c>
      <c r="AU2387" s="4" t="s">
        <v>456</v>
      </c>
      <c r="AV2387" s="4" t="s">
        <v>708</v>
      </c>
      <c r="AW2387" s="4" t="s">
        <v>724</v>
      </c>
      <c r="AX2387" s="4"/>
      <c r="AY2387" s="4"/>
      <c r="AZ2387" s="4"/>
      <c r="BA2387" s="4"/>
      <c r="BB2387" s="4"/>
      <c r="BC2387" s="4">
        <v>40</v>
      </c>
      <c r="BD2387" t="str">
        <f>IF(AND(ADHOC!$G$15="",ADHOC!$S$4=""),"",IF(ADHOC!$G$15&lt;&gt;"",IF(ADHOC!$G$15=LEFT(Domein!$AS2387,LEN(ADHOC!$G$15)),MAX(Domein!BD$1:'Domein'!BD2386)+1,""),IF(ADHOC!$S$4=LEFT(Domein!$AS2387,LEN(ADHOC!$S$4)),MAX(Domein!BD$1:'Domein'!BD2386)+1,"")))</f>
        <v/>
      </c>
      <c r="BE2387" t="str">
        <f t="shared" si="37"/>
        <v/>
      </c>
    </row>
    <row r="2388" spans="45:57" x14ac:dyDescent="0.2">
      <c r="AS2388" s="4" t="s">
        <v>2330</v>
      </c>
      <c r="AT2388" s="4" t="s">
        <v>1841</v>
      </c>
      <c r="AU2388" s="4" t="s">
        <v>456</v>
      </c>
      <c r="AV2388" s="4" t="s">
        <v>708</v>
      </c>
      <c r="AW2388" s="4" t="s">
        <v>724</v>
      </c>
      <c r="AX2388" s="4"/>
      <c r="AY2388" s="4"/>
      <c r="AZ2388" s="4"/>
      <c r="BA2388" s="4"/>
      <c r="BB2388" s="4"/>
      <c r="BC2388" s="4">
        <v>40</v>
      </c>
      <c r="BD2388" t="str">
        <f>IF(AND(ADHOC!$G$15="",ADHOC!$S$4=""),"",IF(ADHOC!$G$15&lt;&gt;"",IF(ADHOC!$G$15=LEFT(Domein!$AS2388,LEN(ADHOC!$G$15)),MAX(Domein!BD$1:'Domein'!BD2387)+1,""),IF(ADHOC!$S$4=LEFT(Domein!$AS2388,LEN(ADHOC!$S$4)),MAX(Domein!BD$1:'Domein'!BD2387)+1,"")))</f>
        <v/>
      </c>
      <c r="BE2388" t="str">
        <f t="shared" si="37"/>
        <v/>
      </c>
    </row>
    <row r="2389" spans="45:57" x14ac:dyDescent="0.2">
      <c r="AS2389" s="4" t="s">
        <v>2331</v>
      </c>
      <c r="AT2389" s="4" t="s">
        <v>1841</v>
      </c>
      <c r="AU2389" s="4" t="s">
        <v>456</v>
      </c>
      <c r="AV2389" s="4" t="s">
        <v>708</v>
      </c>
      <c r="AW2389" s="4" t="s">
        <v>724</v>
      </c>
      <c r="AX2389" s="4"/>
      <c r="AY2389" s="4"/>
      <c r="AZ2389" s="4"/>
      <c r="BA2389" s="4"/>
      <c r="BB2389" s="4"/>
      <c r="BC2389" s="4">
        <v>40</v>
      </c>
      <c r="BD2389" t="str">
        <f>IF(AND(ADHOC!$G$15="",ADHOC!$S$4=""),"",IF(ADHOC!$G$15&lt;&gt;"",IF(ADHOC!$G$15=LEFT(Domein!$AS2389,LEN(ADHOC!$G$15)),MAX(Domein!BD$1:'Domein'!BD2388)+1,""),IF(ADHOC!$S$4=LEFT(Domein!$AS2389,LEN(ADHOC!$S$4)),MAX(Domein!BD$1:'Domein'!BD2388)+1,"")))</f>
        <v/>
      </c>
      <c r="BE2389" t="str">
        <f t="shared" si="37"/>
        <v/>
      </c>
    </row>
    <row r="2390" spans="45:57" x14ac:dyDescent="0.2">
      <c r="AS2390" s="4" t="s">
        <v>14384</v>
      </c>
      <c r="AT2390" s="4" t="s">
        <v>14385</v>
      </c>
      <c r="AU2390" s="4" t="s">
        <v>456</v>
      </c>
      <c r="AV2390" s="4" t="s">
        <v>708</v>
      </c>
      <c r="AW2390" s="4" t="s">
        <v>724</v>
      </c>
      <c r="AX2390" s="4"/>
      <c r="AY2390" s="4"/>
      <c r="AZ2390" s="4"/>
      <c r="BA2390" s="4"/>
      <c r="BB2390" s="4"/>
      <c r="BC2390" s="4">
        <v>40</v>
      </c>
      <c r="BD2390" t="str">
        <f>IF(AND(ADHOC!$G$15="",ADHOC!$S$4=""),"",IF(ADHOC!$G$15&lt;&gt;"",IF(ADHOC!$G$15=LEFT(Domein!$AS2390,LEN(ADHOC!$G$15)),MAX(Domein!BD$1:'Domein'!BD2389)+1,""),IF(ADHOC!$S$4=LEFT(Domein!$AS2390,LEN(ADHOC!$S$4)),MAX(Domein!BD$1:'Domein'!BD2389)+1,"")))</f>
        <v/>
      </c>
      <c r="BE2390" t="str">
        <f t="shared" si="37"/>
        <v/>
      </c>
    </row>
    <row r="2391" spans="45:57" x14ac:dyDescent="0.2">
      <c r="AS2391" s="4" t="s">
        <v>14386</v>
      </c>
      <c r="AT2391" s="4" t="s">
        <v>14387</v>
      </c>
      <c r="AU2391" s="4" t="s">
        <v>456</v>
      </c>
      <c r="AV2391" s="4" t="s">
        <v>708</v>
      </c>
      <c r="AW2391" s="4" t="s">
        <v>724</v>
      </c>
      <c r="AX2391" s="4"/>
      <c r="AY2391" s="4"/>
      <c r="AZ2391" s="4"/>
      <c r="BA2391" s="4"/>
      <c r="BB2391" s="4"/>
      <c r="BC2391" s="4">
        <v>40</v>
      </c>
      <c r="BD2391" t="str">
        <f>IF(AND(ADHOC!$G$15="",ADHOC!$S$4=""),"",IF(ADHOC!$G$15&lt;&gt;"",IF(ADHOC!$G$15=LEFT(Domein!$AS2391,LEN(ADHOC!$G$15)),MAX(Domein!BD$1:'Domein'!BD2390)+1,""),IF(ADHOC!$S$4=LEFT(Domein!$AS2391,LEN(ADHOC!$S$4)),MAX(Domein!BD$1:'Domein'!BD2390)+1,"")))</f>
        <v/>
      </c>
      <c r="BE2391" t="str">
        <f t="shared" si="37"/>
        <v/>
      </c>
    </row>
    <row r="2392" spans="45:57" x14ac:dyDescent="0.2">
      <c r="AS2392" s="4" t="s">
        <v>33201</v>
      </c>
      <c r="AT2392" s="4" t="s">
        <v>33202</v>
      </c>
      <c r="AU2392" s="4" t="s">
        <v>456</v>
      </c>
      <c r="AV2392" s="4" t="s">
        <v>708</v>
      </c>
      <c r="AW2392" s="4" t="s">
        <v>724</v>
      </c>
      <c r="AX2392" s="4"/>
      <c r="AY2392" s="4"/>
      <c r="AZ2392" s="4"/>
      <c r="BA2392" s="4"/>
      <c r="BB2392" s="4"/>
      <c r="BC2392" s="4">
        <v>40</v>
      </c>
      <c r="BD2392" t="str">
        <f>IF(AND(ADHOC!$G$15="",ADHOC!$S$4=""),"",IF(ADHOC!$G$15&lt;&gt;"",IF(ADHOC!$G$15=LEFT(Domein!$AS2392,LEN(ADHOC!$G$15)),MAX(Domein!BD$1:'Domein'!BD2391)+1,""),IF(ADHOC!$S$4=LEFT(Domein!$AS2392,LEN(ADHOC!$S$4)),MAX(Domein!BD$1:'Domein'!BD2391)+1,"")))</f>
        <v/>
      </c>
      <c r="BE2392" t="str">
        <f t="shared" si="37"/>
        <v/>
      </c>
    </row>
    <row r="2393" spans="45:57" x14ac:dyDescent="0.2">
      <c r="AS2393" s="4" t="s">
        <v>32861</v>
      </c>
      <c r="AT2393" s="4" t="s">
        <v>32862</v>
      </c>
      <c r="AU2393" s="4" t="s">
        <v>456</v>
      </c>
      <c r="AV2393" s="4" t="s">
        <v>708</v>
      </c>
      <c r="AW2393" s="4" t="s">
        <v>724</v>
      </c>
      <c r="AX2393" s="4"/>
      <c r="AY2393" s="4"/>
      <c r="AZ2393" s="4"/>
      <c r="BA2393" s="4"/>
      <c r="BB2393" s="4"/>
      <c r="BC2393" s="4">
        <v>40</v>
      </c>
      <c r="BD2393" t="str">
        <f>IF(AND(ADHOC!$G$15="",ADHOC!$S$4=""),"",IF(ADHOC!$G$15&lt;&gt;"",IF(ADHOC!$G$15=LEFT(Domein!$AS2393,LEN(ADHOC!$G$15)),MAX(Domein!BD$1:'Domein'!BD2392)+1,""),IF(ADHOC!$S$4=LEFT(Domein!$AS2393,LEN(ADHOC!$S$4)),MAX(Domein!BD$1:'Domein'!BD2392)+1,"")))</f>
        <v/>
      </c>
      <c r="BE2393" t="str">
        <f t="shared" si="37"/>
        <v/>
      </c>
    </row>
    <row r="2394" spans="45:57" x14ac:dyDescent="0.2">
      <c r="AS2394" s="4" t="s">
        <v>7543</v>
      </c>
      <c r="AT2394" s="4" t="s">
        <v>7544</v>
      </c>
      <c r="AU2394" s="4" t="s">
        <v>456</v>
      </c>
      <c r="AV2394" s="4" t="s">
        <v>708</v>
      </c>
      <c r="AW2394" s="4" t="s">
        <v>724</v>
      </c>
      <c r="AX2394" s="4"/>
      <c r="AY2394" s="4"/>
      <c r="AZ2394" s="4"/>
      <c r="BA2394" s="4"/>
      <c r="BB2394" s="4"/>
      <c r="BC2394" s="4">
        <v>40</v>
      </c>
      <c r="BD2394" t="str">
        <f>IF(AND(ADHOC!$G$15="",ADHOC!$S$4=""),"",IF(ADHOC!$G$15&lt;&gt;"",IF(ADHOC!$G$15=LEFT(Domein!$AS2394,LEN(ADHOC!$G$15)),MAX(Domein!BD$1:'Domein'!BD2393)+1,""),IF(ADHOC!$S$4=LEFT(Domein!$AS2394,LEN(ADHOC!$S$4)),MAX(Domein!BD$1:'Domein'!BD2393)+1,"")))</f>
        <v/>
      </c>
      <c r="BE2394" t="str">
        <f t="shared" si="37"/>
        <v/>
      </c>
    </row>
    <row r="2395" spans="45:57" x14ac:dyDescent="0.2">
      <c r="AS2395" s="4" t="s">
        <v>33203</v>
      </c>
      <c r="AT2395" s="4" t="s">
        <v>33204</v>
      </c>
      <c r="AU2395" s="4" t="s">
        <v>456</v>
      </c>
      <c r="AV2395" s="4" t="s">
        <v>708</v>
      </c>
      <c r="AW2395" s="4" t="s">
        <v>724</v>
      </c>
      <c r="AX2395" s="4"/>
      <c r="AY2395" s="4"/>
      <c r="AZ2395" s="4"/>
      <c r="BA2395" s="4"/>
      <c r="BB2395" s="4"/>
      <c r="BC2395" s="4">
        <v>40</v>
      </c>
      <c r="BD2395" t="str">
        <f>IF(AND(ADHOC!$G$15="",ADHOC!$S$4=""),"",IF(ADHOC!$G$15&lt;&gt;"",IF(ADHOC!$G$15=LEFT(Domein!$AS2395,LEN(ADHOC!$G$15)),MAX(Domein!BD$1:'Domein'!BD2394)+1,""),IF(ADHOC!$S$4=LEFT(Domein!$AS2395,LEN(ADHOC!$S$4)),MAX(Domein!BD$1:'Domein'!BD2394)+1,"")))</f>
        <v/>
      </c>
      <c r="BE2395" t="str">
        <f t="shared" si="37"/>
        <v/>
      </c>
    </row>
    <row r="2396" spans="45:57" x14ac:dyDescent="0.2">
      <c r="AS2396" s="4" t="s">
        <v>14454</v>
      </c>
      <c r="AT2396" s="4" t="s">
        <v>14455</v>
      </c>
      <c r="AU2396" s="4" t="s">
        <v>456</v>
      </c>
      <c r="AV2396" s="4" t="s">
        <v>708</v>
      </c>
      <c r="AW2396" s="4" t="s">
        <v>724</v>
      </c>
      <c r="AX2396" s="4"/>
      <c r="AY2396" s="4"/>
      <c r="AZ2396" s="4"/>
      <c r="BA2396" s="4"/>
      <c r="BB2396" s="4"/>
      <c r="BC2396" s="4">
        <v>40</v>
      </c>
      <c r="BD2396" t="str">
        <f>IF(AND(ADHOC!$G$15="",ADHOC!$S$4=""),"",IF(ADHOC!$G$15&lt;&gt;"",IF(ADHOC!$G$15=LEFT(Domein!$AS2396,LEN(ADHOC!$G$15)),MAX(Domein!BD$1:'Domein'!BD2395)+1,""),IF(ADHOC!$S$4=LEFT(Domein!$AS2396,LEN(ADHOC!$S$4)),MAX(Domein!BD$1:'Domein'!BD2395)+1,"")))</f>
        <v/>
      </c>
      <c r="BE2396" t="str">
        <f t="shared" si="37"/>
        <v/>
      </c>
    </row>
    <row r="2397" spans="45:57" x14ac:dyDescent="0.2">
      <c r="AS2397" s="4" t="s">
        <v>14071</v>
      </c>
      <c r="AT2397" s="4" t="s">
        <v>14072</v>
      </c>
      <c r="AU2397" s="4" t="s">
        <v>456</v>
      </c>
      <c r="AV2397" s="4" t="s">
        <v>708</v>
      </c>
      <c r="AW2397" s="4" t="s">
        <v>724</v>
      </c>
      <c r="AX2397" s="4"/>
      <c r="AY2397" s="4"/>
      <c r="AZ2397" s="4"/>
      <c r="BA2397" s="4"/>
      <c r="BB2397" s="4"/>
      <c r="BC2397" s="4">
        <v>40</v>
      </c>
      <c r="BD2397" t="str">
        <f>IF(AND(ADHOC!$G$15="",ADHOC!$S$4=""),"",IF(ADHOC!$G$15&lt;&gt;"",IF(ADHOC!$G$15=LEFT(Domein!$AS2397,LEN(ADHOC!$G$15)),MAX(Domein!BD$1:'Domein'!BD2396)+1,""),IF(ADHOC!$S$4=LEFT(Domein!$AS2397,LEN(ADHOC!$S$4)),MAX(Domein!BD$1:'Domein'!BD2396)+1,"")))</f>
        <v/>
      </c>
      <c r="BE2397" t="str">
        <f t="shared" si="37"/>
        <v/>
      </c>
    </row>
    <row r="2398" spans="45:57" x14ac:dyDescent="0.2">
      <c r="AS2398" s="4" t="s">
        <v>14073</v>
      </c>
      <c r="AT2398" s="4" t="s">
        <v>11458</v>
      </c>
      <c r="AU2398" s="4" t="s">
        <v>456</v>
      </c>
      <c r="AV2398" s="4" t="s">
        <v>708</v>
      </c>
      <c r="AW2398" s="4" t="s">
        <v>724</v>
      </c>
      <c r="AX2398" s="4"/>
      <c r="AY2398" s="4"/>
      <c r="AZ2398" s="4"/>
      <c r="BA2398" s="4"/>
      <c r="BB2398" s="4"/>
      <c r="BC2398" s="4">
        <v>40</v>
      </c>
      <c r="BD2398" t="str">
        <f>IF(AND(ADHOC!$G$15="",ADHOC!$S$4=""),"",IF(ADHOC!$G$15&lt;&gt;"",IF(ADHOC!$G$15=LEFT(Domein!$AS2398,LEN(ADHOC!$G$15)),MAX(Domein!BD$1:'Domein'!BD2397)+1,""),IF(ADHOC!$S$4=LEFT(Domein!$AS2398,LEN(ADHOC!$S$4)),MAX(Domein!BD$1:'Domein'!BD2397)+1,"")))</f>
        <v/>
      </c>
      <c r="BE2398" t="str">
        <f t="shared" si="37"/>
        <v/>
      </c>
    </row>
    <row r="2399" spans="45:57" x14ac:dyDescent="0.2">
      <c r="AS2399" s="4" t="s">
        <v>32863</v>
      </c>
      <c r="AT2399" s="4" t="s">
        <v>20923</v>
      </c>
      <c r="AU2399" s="4" t="s">
        <v>456</v>
      </c>
      <c r="AV2399" s="4" t="s">
        <v>708</v>
      </c>
      <c r="AW2399" s="4" t="s">
        <v>724</v>
      </c>
      <c r="AX2399" s="4"/>
      <c r="AY2399" s="4"/>
      <c r="AZ2399" s="4"/>
      <c r="BA2399" s="4"/>
      <c r="BB2399" s="4"/>
      <c r="BC2399" s="4">
        <v>40</v>
      </c>
      <c r="BD2399" t="str">
        <f>IF(AND(ADHOC!$G$15="",ADHOC!$S$4=""),"",IF(ADHOC!$G$15&lt;&gt;"",IF(ADHOC!$G$15=LEFT(Domein!$AS2399,LEN(ADHOC!$G$15)),MAX(Domein!BD$1:'Domein'!BD2398)+1,""),IF(ADHOC!$S$4=LEFT(Domein!$AS2399,LEN(ADHOC!$S$4)),MAX(Domein!BD$1:'Domein'!BD2398)+1,"")))</f>
        <v/>
      </c>
      <c r="BE2399" t="str">
        <f t="shared" si="37"/>
        <v/>
      </c>
    </row>
    <row r="2400" spans="45:57" x14ac:dyDescent="0.2">
      <c r="AS2400" s="4" t="s">
        <v>32864</v>
      </c>
      <c r="AT2400" s="4" t="s">
        <v>32865</v>
      </c>
      <c r="AU2400" s="4" t="s">
        <v>456</v>
      </c>
      <c r="AV2400" s="4" t="s">
        <v>708</v>
      </c>
      <c r="AW2400" s="4" t="s">
        <v>724</v>
      </c>
      <c r="AX2400" s="4"/>
      <c r="AY2400" s="4"/>
      <c r="AZ2400" s="4"/>
      <c r="BA2400" s="4"/>
      <c r="BB2400" s="4"/>
      <c r="BC2400" s="4">
        <v>40</v>
      </c>
      <c r="BD2400" t="str">
        <f>IF(AND(ADHOC!$G$15="",ADHOC!$S$4=""),"",IF(ADHOC!$G$15&lt;&gt;"",IF(ADHOC!$G$15=LEFT(Domein!$AS2400,LEN(ADHOC!$G$15)),MAX(Domein!BD$1:'Domein'!BD2399)+1,""),IF(ADHOC!$S$4=LEFT(Domein!$AS2400,LEN(ADHOC!$S$4)),MAX(Domein!BD$1:'Domein'!BD2399)+1,"")))</f>
        <v/>
      </c>
      <c r="BE2400" t="str">
        <f t="shared" si="37"/>
        <v/>
      </c>
    </row>
    <row r="2401" spans="45:57" x14ac:dyDescent="0.2">
      <c r="AS2401" s="4" t="s">
        <v>14074</v>
      </c>
      <c r="AT2401" s="4" t="s">
        <v>14075</v>
      </c>
      <c r="AU2401" s="4" t="s">
        <v>456</v>
      </c>
      <c r="AV2401" s="4" t="s">
        <v>708</v>
      </c>
      <c r="AW2401" s="4" t="s">
        <v>724</v>
      </c>
      <c r="AX2401" s="4"/>
      <c r="AY2401" s="4"/>
      <c r="AZ2401" s="4"/>
      <c r="BA2401" s="4"/>
      <c r="BB2401" s="4"/>
      <c r="BC2401" s="4">
        <v>40</v>
      </c>
      <c r="BD2401" t="str">
        <f>IF(AND(ADHOC!$G$15="",ADHOC!$S$4=""),"",IF(ADHOC!$G$15&lt;&gt;"",IF(ADHOC!$G$15=LEFT(Domein!$AS2401,LEN(ADHOC!$G$15)),MAX(Domein!BD$1:'Domein'!BD2400)+1,""),IF(ADHOC!$S$4=LEFT(Domein!$AS2401,LEN(ADHOC!$S$4)),MAX(Domein!BD$1:'Domein'!BD2400)+1,"")))</f>
        <v/>
      </c>
      <c r="BE2401" t="str">
        <f t="shared" si="37"/>
        <v/>
      </c>
    </row>
    <row r="2402" spans="45:57" x14ac:dyDescent="0.2">
      <c r="AS2402" s="4" t="s">
        <v>14076</v>
      </c>
      <c r="AT2402" s="4" t="s">
        <v>11461</v>
      </c>
      <c r="AU2402" s="4" t="s">
        <v>456</v>
      </c>
      <c r="AV2402" s="4" t="s">
        <v>708</v>
      </c>
      <c r="AW2402" s="4" t="s">
        <v>724</v>
      </c>
      <c r="AX2402" s="4"/>
      <c r="AY2402" s="4"/>
      <c r="AZ2402" s="4"/>
      <c r="BA2402" s="4"/>
      <c r="BB2402" s="4"/>
      <c r="BC2402" s="4">
        <v>40</v>
      </c>
      <c r="BD2402" t="str">
        <f>IF(AND(ADHOC!$G$15="",ADHOC!$S$4=""),"",IF(ADHOC!$G$15&lt;&gt;"",IF(ADHOC!$G$15=LEFT(Domein!$AS2402,LEN(ADHOC!$G$15)),MAX(Domein!BD$1:'Domein'!BD2401)+1,""),IF(ADHOC!$S$4=LEFT(Domein!$AS2402,LEN(ADHOC!$S$4)),MAX(Domein!BD$1:'Domein'!BD2401)+1,"")))</f>
        <v/>
      </c>
      <c r="BE2402" t="str">
        <f t="shared" si="37"/>
        <v/>
      </c>
    </row>
    <row r="2403" spans="45:57" x14ac:dyDescent="0.2">
      <c r="AS2403" s="4" t="s">
        <v>32866</v>
      </c>
      <c r="AT2403" s="4" t="s">
        <v>20927</v>
      </c>
      <c r="AU2403" s="4" t="s">
        <v>456</v>
      </c>
      <c r="AV2403" s="4" t="s">
        <v>708</v>
      </c>
      <c r="AW2403" s="4" t="s">
        <v>724</v>
      </c>
      <c r="AX2403" s="4"/>
      <c r="AY2403" s="4"/>
      <c r="AZ2403" s="4"/>
      <c r="BA2403" s="4"/>
      <c r="BB2403" s="4"/>
      <c r="BC2403" s="4">
        <v>40</v>
      </c>
      <c r="BD2403" t="str">
        <f>IF(AND(ADHOC!$G$15="",ADHOC!$S$4=""),"",IF(ADHOC!$G$15&lt;&gt;"",IF(ADHOC!$G$15=LEFT(Domein!$AS2403,LEN(ADHOC!$G$15)),MAX(Domein!BD$1:'Domein'!BD2402)+1,""),IF(ADHOC!$S$4=LEFT(Domein!$AS2403,LEN(ADHOC!$S$4)),MAX(Domein!BD$1:'Domein'!BD2402)+1,"")))</f>
        <v/>
      </c>
      <c r="BE2403" t="str">
        <f t="shared" si="37"/>
        <v/>
      </c>
    </row>
    <row r="2404" spans="45:57" x14ac:dyDescent="0.2">
      <c r="AS2404" s="4" t="s">
        <v>32867</v>
      </c>
      <c r="AT2404" s="4" t="s">
        <v>17421</v>
      </c>
      <c r="AU2404" s="4" t="s">
        <v>456</v>
      </c>
      <c r="AV2404" s="4" t="s">
        <v>708</v>
      </c>
      <c r="AW2404" s="4" t="s">
        <v>724</v>
      </c>
      <c r="AX2404" s="4"/>
      <c r="AY2404" s="4"/>
      <c r="AZ2404" s="4"/>
      <c r="BA2404" s="4"/>
      <c r="BB2404" s="4"/>
      <c r="BC2404" s="4">
        <v>40</v>
      </c>
      <c r="BD2404" t="str">
        <f>IF(AND(ADHOC!$G$15="",ADHOC!$S$4=""),"",IF(ADHOC!$G$15&lt;&gt;"",IF(ADHOC!$G$15=LEFT(Domein!$AS2404,LEN(ADHOC!$G$15)),MAX(Domein!BD$1:'Domein'!BD2403)+1,""),IF(ADHOC!$S$4=LEFT(Domein!$AS2404,LEN(ADHOC!$S$4)),MAX(Domein!BD$1:'Domein'!BD2403)+1,"")))</f>
        <v/>
      </c>
      <c r="BE2404" t="str">
        <f t="shared" si="37"/>
        <v/>
      </c>
    </row>
    <row r="2405" spans="45:57" x14ac:dyDescent="0.2">
      <c r="AS2405" s="4" t="s">
        <v>32868</v>
      </c>
      <c r="AT2405" s="4" t="s">
        <v>20929</v>
      </c>
      <c r="AU2405" s="4" t="s">
        <v>456</v>
      </c>
      <c r="AV2405" s="4" t="s">
        <v>708</v>
      </c>
      <c r="AW2405" s="4" t="s">
        <v>724</v>
      </c>
      <c r="AX2405" s="4"/>
      <c r="AY2405" s="4"/>
      <c r="AZ2405" s="4"/>
      <c r="BA2405" s="4"/>
      <c r="BB2405" s="4"/>
      <c r="BC2405" s="4">
        <v>40</v>
      </c>
      <c r="BD2405" t="str">
        <f>IF(AND(ADHOC!$G$15="",ADHOC!$S$4=""),"",IF(ADHOC!$G$15&lt;&gt;"",IF(ADHOC!$G$15=LEFT(Domein!$AS2405,LEN(ADHOC!$G$15)),MAX(Domein!BD$1:'Domein'!BD2404)+1,""),IF(ADHOC!$S$4=LEFT(Domein!$AS2405,LEN(ADHOC!$S$4)),MAX(Domein!BD$1:'Domein'!BD2404)+1,"")))</f>
        <v/>
      </c>
      <c r="BE2405" t="str">
        <f t="shared" si="37"/>
        <v/>
      </c>
    </row>
    <row r="2406" spans="45:57" x14ac:dyDescent="0.2">
      <c r="AS2406" s="4" t="s">
        <v>32869</v>
      </c>
      <c r="AT2406" s="4" t="s">
        <v>32870</v>
      </c>
      <c r="AU2406" s="4" t="s">
        <v>456</v>
      </c>
      <c r="AV2406" s="4" t="s">
        <v>708</v>
      </c>
      <c r="AW2406" s="4" t="s">
        <v>724</v>
      </c>
      <c r="AX2406" s="4"/>
      <c r="AY2406" s="4"/>
      <c r="AZ2406" s="4"/>
      <c r="BA2406" s="4"/>
      <c r="BB2406" s="4"/>
      <c r="BC2406" s="4">
        <v>40</v>
      </c>
      <c r="BD2406" t="str">
        <f>IF(AND(ADHOC!$G$15="",ADHOC!$S$4=""),"",IF(ADHOC!$G$15&lt;&gt;"",IF(ADHOC!$G$15=LEFT(Domein!$AS2406,LEN(ADHOC!$G$15)),MAX(Domein!BD$1:'Domein'!BD2405)+1,""),IF(ADHOC!$S$4=LEFT(Domein!$AS2406,LEN(ADHOC!$S$4)),MAX(Domein!BD$1:'Domein'!BD2405)+1,"")))</f>
        <v/>
      </c>
      <c r="BE2406" t="str">
        <f t="shared" si="37"/>
        <v/>
      </c>
    </row>
    <row r="2407" spans="45:57" x14ac:dyDescent="0.2">
      <c r="AS2407" s="4" t="s">
        <v>32871</v>
      </c>
      <c r="AT2407" s="4" t="s">
        <v>32872</v>
      </c>
      <c r="AU2407" s="4" t="s">
        <v>456</v>
      </c>
      <c r="AV2407" s="4" t="s">
        <v>708</v>
      </c>
      <c r="AW2407" s="4" t="s">
        <v>724</v>
      </c>
      <c r="AX2407" s="4"/>
      <c r="AY2407" s="4"/>
      <c r="AZ2407" s="4"/>
      <c r="BA2407" s="4"/>
      <c r="BB2407" s="4"/>
      <c r="BC2407" s="4">
        <v>40</v>
      </c>
      <c r="BD2407" t="str">
        <f>IF(AND(ADHOC!$G$15="",ADHOC!$S$4=""),"",IF(ADHOC!$G$15&lt;&gt;"",IF(ADHOC!$G$15=LEFT(Domein!$AS2407,LEN(ADHOC!$G$15)),MAX(Domein!BD$1:'Domein'!BD2406)+1,""),IF(ADHOC!$S$4=LEFT(Domein!$AS2407,LEN(ADHOC!$S$4)),MAX(Domein!BD$1:'Domein'!BD2406)+1,"")))</f>
        <v/>
      </c>
      <c r="BE2407" t="str">
        <f t="shared" si="37"/>
        <v/>
      </c>
    </row>
    <row r="2408" spans="45:57" x14ac:dyDescent="0.2">
      <c r="AS2408" s="4" t="s">
        <v>14077</v>
      </c>
      <c r="AT2408" s="4" t="s">
        <v>14078</v>
      </c>
      <c r="AU2408" s="4" t="s">
        <v>456</v>
      </c>
      <c r="AV2408" s="4" t="s">
        <v>708</v>
      </c>
      <c r="AW2408" s="4" t="s">
        <v>724</v>
      </c>
      <c r="AX2408" s="4"/>
      <c r="AY2408" s="4"/>
      <c r="AZ2408" s="4"/>
      <c r="BA2408" s="4"/>
      <c r="BB2408" s="4"/>
      <c r="BC2408" s="4">
        <v>40</v>
      </c>
      <c r="BD2408" t="str">
        <f>IF(AND(ADHOC!$G$15="",ADHOC!$S$4=""),"",IF(ADHOC!$G$15&lt;&gt;"",IF(ADHOC!$G$15=LEFT(Domein!$AS2408,LEN(ADHOC!$G$15)),MAX(Domein!BD$1:'Domein'!BD2407)+1,""),IF(ADHOC!$S$4=LEFT(Domein!$AS2408,LEN(ADHOC!$S$4)),MAX(Domein!BD$1:'Domein'!BD2407)+1,"")))</f>
        <v/>
      </c>
      <c r="BE2408" t="str">
        <f t="shared" si="37"/>
        <v/>
      </c>
    </row>
    <row r="2409" spans="45:57" x14ac:dyDescent="0.2">
      <c r="AS2409" s="4" t="s">
        <v>32873</v>
      </c>
      <c r="AT2409" s="4" t="s">
        <v>1885</v>
      </c>
      <c r="AU2409" s="4" t="s">
        <v>456</v>
      </c>
      <c r="AV2409" s="4" t="s">
        <v>708</v>
      </c>
      <c r="AW2409" s="4" t="s">
        <v>724</v>
      </c>
      <c r="AX2409" s="4"/>
      <c r="AY2409" s="4"/>
      <c r="AZ2409" s="4"/>
      <c r="BA2409" s="4"/>
      <c r="BB2409" s="4"/>
      <c r="BC2409" s="4">
        <v>40</v>
      </c>
      <c r="BD2409" t="str">
        <f>IF(AND(ADHOC!$G$15="",ADHOC!$S$4=""),"",IF(ADHOC!$G$15&lt;&gt;"",IF(ADHOC!$G$15=LEFT(Domein!$AS2409,LEN(ADHOC!$G$15)),MAX(Domein!BD$1:'Domein'!BD2408)+1,""),IF(ADHOC!$S$4=LEFT(Domein!$AS2409,LEN(ADHOC!$S$4)),MAX(Domein!BD$1:'Domein'!BD2408)+1,"")))</f>
        <v/>
      </c>
      <c r="BE2409" t="str">
        <f t="shared" si="37"/>
        <v/>
      </c>
    </row>
    <row r="2410" spans="45:57" x14ac:dyDescent="0.2">
      <c r="AS2410" s="4" t="s">
        <v>32874</v>
      </c>
      <c r="AT2410" s="4" t="s">
        <v>32875</v>
      </c>
      <c r="AU2410" s="4" t="s">
        <v>456</v>
      </c>
      <c r="AV2410" s="4" t="s">
        <v>708</v>
      </c>
      <c r="AW2410" s="4" t="s">
        <v>724</v>
      </c>
      <c r="AX2410" s="4"/>
      <c r="AY2410" s="4"/>
      <c r="AZ2410" s="4"/>
      <c r="BA2410" s="4"/>
      <c r="BB2410" s="4"/>
      <c r="BC2410" s="4">
        <v>40</v>
      </c>
      <c r="BD2410" t="str">
        <f>IF(AND(ADHOC!$G$15="",ADHOC!$S$4=""),"",IF(ADHOC!$G$15&lt;&gt;"",IF(ADHOC!$G$15=LEFT(Domein!$AS2410,LEN(ADHOC!$G$15)),MAX(Domein!BD$1:'Domein'!BD2409)+1,""),IF(ADHOC!$S$4=LEFT(Domein!$AS2410,LEN(ADHOC!$S$4)),MAX(Domein!BD$1:'Domein'!BD2409)+1,"")))</f>
        <v/>
      </c>
      <c r="BE2410" t="str">
        <f t="shared" si="37"/>
        <v/>
      </c>
    </row>
    <row r="2411" spans="45:57" x14ac:dyDescent="0.2">
      <c r="AS2411" s="4" t="s">
        <v>32876</v>
      </c>
      <c r="AT2411" s="4" t="s">
        <v>1887</v>
      </c>
      <c r="AU2411" s="4" t="s">
        <v>456</v>
      </c>
      <c r="AV2411" s="4" t="s">
        <v>708</v>
      </c>
      <c r="AW2411" s="4" t="s">
        <v>724</v>
      </c>
      <c r="AX2411" s="4"/>
      <c r="AY2411" s="4"/>
      <c r="AZ2411" s="4"/>
      <c r="BA2411" s="4"/>
      <c r="BB2411" s="4"/>
      <c r="BC2411" s="4">
        <v>40</v>
      </c>
      <c r="BD2411" t="str">
        <f>IF(AND(ADHOC!$G$15="",ADHOC!$S$4=""),"",IF(ADHOC!$G$15&lt;&gt;"",IF(ADHOC!$G$15=LEFT(Domein!$AS2411,LEN(ADHOC!$G$15)),MAX(Domein!BD$1:'Domein'!BD2410)+1,""),IF(ADHOC!$S$4=LEFT(Domein!$AS2411,LEN(ADHOC!$S$4)),MAX(Domein!BD$1:'Domein'!BD2410)+1,"")))</f>
        <v/>
      </c>
      <c r="BE2411" t="str">
        <f t="shared" si="37"/>
        <v/>
      </c>
    </row>
    <row r="2412" spans="45:57" x14ac:dyDescent="0.2">
      <c r="AS2412" s="4" t="s">
        <v>32877</v>
      </c>
      <c r="AT2412" s="4" t="s">
        <v>32878</v>
      </c>
      <c r="AU2412" s="4" t="s">
        <v>456</v>
      </c>
      <c r="AV2412" s="4" t="s">
        <v>708</v>
      </c>
      <c r="AW2412" s="4" t="s">
        <v>724</v>
      </c>
      <c r="AX2412" s="4"/>
      <c r="AY2412" s="4"/>
      <c r="AZ2412" s="4"/>
      <c r="BA2412" s="4"/>
      <c r="BB2412" s="4"/>
      <c r="BC2412" s="4">
        <v>40</v>
      </c>
      <c r="BD2412" t="str">
        <f>IF(AND(ADHOC!$G$15="",ADHOC!$S$4=""),"",IF(ADHOC!$G$15&lt;&gt;"",IF(ADHOC!$G$15=LEFT(Domein!$AS2412,LEN(ADHOC!$G$15)),MAX(Domein!BD$1:'Domein'!BD2411)+1,""),IF(ADHOC!$S$4=LEFT(Domein!$AS2412,LEN(ADHOC!$S$4)),MAX(Domein!BD$1:'Domein'!BD2411)+1,"")))</f>
        <v/>
      </c>
      <c r="BE2412" t="str">
        <f t="shared" si="37"/>
        <v/>
      </c>
    </row>
    <row r="2413" spans="45:57" x14ac:dyDescent="0.2">
      <c r="AS2413" s="4" t="s">
        <v>14079</v>
      </c>
      <c r="AT2413" s="4" t="s">
        <v>14080</v>
      </c>
      <c r="AU2413" s="4" t="s">
        <v>456</v>
      </c>
      <c r="AV2413" s="4" t="s">
        <v>708</v>
      </c>
      <c r="AW2413" s="4" t="s">
        <v>724</v>
      </c>
      <c r="AX2413" s="4"/>
      <c r="AY2413" s="4"/>
      <c r="AZ2413" s="4"/>
      <c r="BA2413" s="4"/>
      <c r="BB2413" s="4"/>
      <c r="BC2413" s="4">
        <v>40</v>
      </c>
      <c r="BD2413" t="str">
        <f>IF(AND(ADHOC!$G$15="",ADHOC!$S$4=""),"",IF(ADHOC!$G$15&lt;&gt;"",IF(ADHOC!$G$15=LEFT(Domein!$AS2413,LEN(ADHOC!$G$15)),MAX(Domein!BD$1:'Domein'!BD2412)+1,""),IF(ADHOC!$S$4=LEFT(Domein!$AS2413,LEN(ADHOC!$S$4)),MAX(Domein!BD$1:'Domein'!BD2412)+1,"")))</f>
        <v/>
      </c>
      <c r="BE2413" t="str">
        <f t="shared" si="37"/>
        <v/>
      </c>
    </row>
    <row r="2414" spans="45:57" x14ac:dyDescent="0.2">
      <c r="AS2414" s="4" t="s">
        <v>14081</v>
      </c>
      <c r="AT2414" s="4" t="s">
        <v>11467</v>
      </c>
      <c r="AU2414" s="4" t="s">
        <v>456</v>
      </c>
      <c r="AV2414" s="4" t="s">
        <v>708</v>
      </c>
      <c r="AW2414" s="4" t="s">
        <v>724</v>
      </c>
      <c r="AX2414" s="4"/>
      <c r="AY2414" s="4"/>
      <c r="AZ2414" s="4"/>
      <c r="BA2414" s="4"/>
      <c r="BB2414" s="4"/>
      <c r="BC2414" s="4">
        <v>40</v>
      </c>
      <c r="BD2414" t="str">
        <f>IF(AND(ADHOC!$G$15="",ADHOC!$S$4=""),"",IF(ADHOC!$G$15&lt;&gt;"",IF(ADHOC!$G$15=LEFT(Domein!$AS2414,LEN(ADHOC!$G$15)),MAX(Domein!BD$1:'Domein'!BD2413)+1,""),IF(ADHOC!$S$4=LEFT(Domein!$AS2414,LEN(ADHOC!$S$4)),MAX(Domein!BD$1:'Domein'!BD2413)+1,"")))</f>
        <v/>
      </c>
      <c r="BE2414" t="str">
        <f t="shared" si="37"/>
        <v/>
      </c>
    </row>
    <row r="2415" spans="45:57" x14ac:dyDescent="0.2">
      <c r="AS2415" s="4" t="s">
        <v>14082</v>
      </c>
      <c r="AT2415" s="4" t="s">
        <v>14083</v>
      </c>
      <c r="AU2415" s="4" t="s">
        <v>456</v>
      </c>
      <c r="AV2415" s="4" t="s">
        <v>708</v>
      </c>
      <c r="AW2415" s="4" t="s">
        <v>724</v>
      </c>
      <c r="AX2415" s="4"/>
      <c r="AY2415" s="4"/>
      <c r="AZ2415" s="4"/>
      <c r="BA2415" s="4"/>
      <c r="BB2415" s="4"/>
      <c r="BC2415" s="4">
        <v>40</v>
      </c>
      <c r="BD2415" t="str">
        <f>IF(AND(ADHOC!$G$15="",ADHOC!$S$4=""),"",IF(ADHOC!$G$15&lt;&gt;"",IF(ADHOC!$G$15=LEFT(Domein!$AS2415,LEN(ADHOC!$G$15)),MAX(Domein!BD$1:'Domein'!BD2414)+1,""),IF(ADHOC!$S$4=LEFT(Domein!$AS2415,LEN(ADHOC!$S$4)),MAX(Domein!BD$1:'Domein'!BD2414)+1,"")))</f>
        <v/>
      </c>
      <c r="BE2415" t="str">
        <f t="shared" si="37"/>
        <v/>
      </c>
    </row>
    <row r="2416" spans="45:57" x14ac:dyDescent="0.2">
      <c r="AS2416" s="4" t="s">
        <v>33205</v>
      </c>
      <c r="AT2416" s="4" t="s">
        <v>33206</v>
      </c>
      <c r="AU2416" s="4" t="s">
        <v>456</v>
      </c>
      <c r="AV2416" s="4" t="s">
        <v>708</v>
      </c>
      <c r="AW2416" s="4" t="s">
        <v>724</v>
      </c>
      <c r="AX2416" s="4"/>
      <c r="AY2416" s="4"/>
      <c r="AZ2416" s="4"/>
      <c r="BA2416" s="4"/>
      <c r="BB2416" s="4"/>
      <c r="BC2416" s="4">
        <v>40</v>
      </c>
      <c r="BD2416" t="str">
        <f>IF(AND(ADHOC!$G$15="",ADHOC!$S$4=""),"",IF(ADHOC!$G$15&lt;&gt;"",IF(ADHOC!$G$15=LEFT(Domein!$AS2416,LEN(ADHOC!$G$15)),MAX(Domein!BD$1:'Domein'!BD2415)+1,""),IF(ADHOC!$S$4=LEFT(Domein!$AS2416,LEN(ADHOC!$S$4)),MAX(Domein!BD$1:'Domein'!BD2415)+1,"")))</f>
        <v/>
      </c>
      <c r="BE2416" t="str">
        <f t="shared" si="37"/>
        <v/>
      </c>
    </row>
    <row r="2417" spans="45:57" x14ac:dyDescent="0.2">
      <c r="AS2417" s="4" t="s">
        <v>33207</v>
      </c>
      <c r="AT2417" s="4" t="s">
        <v>33208</v>
      </c>
      <c r="AU2417" s="4" t="s">
        <v>456</v>
      </c>
      <c r="AV2417" s="4" t="s">
        <v>708</v>
      </c>
      <c r="AW2417" s="4" t="s">
        <v>724</v>
      </c>
      <c r="AX2417" s="4"/>
      <c r="AY2417" s="4"/>
      <c r="AZ2417" s="4"/>
      <c r="BA2417" s="4"/>
      <c r="BB2417" s="4"/>
      <c r="BC2417" s="4">
        <v>40</v>
      </c>
      <c r="BD2417" t="str">
        <f>IF(AND(ADHOC!$G$15="",ADHOC!$S$4=""),"",IF(ADHOC!$G$15&lt;&gt;"",IF(ADHOC!$G$15=LEFT(Domein!$AS2417,LEN(ADHOC!$G$15)),MAX(Domein!BD$1:'Domein'!BD2416)+1,""),IF(ADHOC!$S$4=LEFT(Domein!$AS2417,LEN(ADHOC!$S$4)),MAX(Domein!BD$1:'Domein'!BD2416)+1,"")))</f>
        <v/>
      </c>
      <c r="BE2417" t="str">
        <f t="shared" si="37"/>
        <v/>
      </c>
    </row>
    <row r="2418" spans="45:57" x14ac:dyDescent="0.2">
      <c r="AS2418" s="4" t="s">
        <v>33209</v>
      </c>
      <c r="AT2418" s="4" t="s">
        <v>33210</v>
      </c>
      <c r="AU2418" s="4" t="s">
        <v>456</v>
      </c>
      <c r="AV2418" s="4" t="s">
        <v>708</v>
      </c>
      <c r="AW2418" s="4" t="s">
        <v>724</v>
      </c>
      <c r="AX2418" s="4"/>
      <c r="AY2418" s="4"/>
      <c r="AZ2418" s="4"/>
      <c r="BA2418" s="4"/>
      <c r="BB2418" s="4"/>
      <c r="BC2418" s="4">
        <v>40</v>
      </c>
      <c r="BD2418" t="str">
        <f>IF(AND(ADHOC!$G$15="",ADHOC!$S$4=""),"",IF(ADHOC!$G$15&lt;&gt;"",IF(ADHOC!$G$15=LEFT(Domein!$AS2418,LEN(ADHOC!$G$15)),MAX(Domein!BD$1:'Domein'!BD2417)+1,""),IF(ADHOC!$S$4=LEFT(Domein!$AS2418,LEN(ADHOC!$S$4)),MAX(Domein!BD$1:'Domein'!BD2417)+1,"")))</f>
        <v/>
      </c>
      <c r="BE2418" t="str">
        <f t="shared" si="37"/>
        <v/>
      </c>
    </row>
    <row r="2419" spans="45:57" x14ac:dyDescent="0.2">
      <c r="AS2419" s="4" t="s">
        <v>33010</v>
      </c>
      <c r="AT2419" s="4" t="s">
        <v>33011</v>
      </c>
      <c r="AU2419" s="4" t="s">
        <v>456</v>
      </c>
      <c r="AV2419" s="4" t="s">
        <v>708</v>
      </c>
      <c r="AW2419" s="4" t="s">
        <v>724</v>
      </c>
      <c r="AX2419" s="4"/>
      <c r="AY2419" s="4"/>
      <c r="AZ2419" s="4"/>
      <c r="BA2419" s="4"/>
      <c r="BB2419" s="4"/>
      <c r="BC2419" s="4">
        <v>40</v>
      </c>
      <c r="BD2419" t="str">
        <f>IF(AND(ADHOC!$G$15="",ADHOC!$S$4=""),"",IF(ADHOC!$G$15&lt;&gt;"",IF(ADHOC!$G$15=LEFT(Domein!$AS2419,LEN(ADHOC!$G$15)),MAX(Domein!BD$1:'Domein'!BD2418)+1,""),IF(ADHOC!$S$4=LEFT(Domein!$AS2419,LEN(ADHOC!$S$4)),MAX(Domein!BD$1:'Domein'!BD2418)+1,"")))</f>
        <v/>
      </c>
      <c r="BE2419" t="str">
        <f t="shared" si="37"/>
        <v/>
      </c>
    </row>
    <row r="2420" spans="45:57" x14ac:dyDescent="0.2">
      <c r="AS2420" s="4" t="s">
        <v>33211</v>
      </c>
      <c r="AT2420" s="4" t="s">
        <v>33212</v>
      </c>
      <c r="AU2420" s="4" t="s">
        <v>456</v>
      </c>
      <c r="AV2420" s="4" t="s">
        <v>708</v>
      </c>
      <c r="AW2420" s="4" t="s">
        <v>724</v>
      </c>
      <c r="AX2420" s="4"/>
      <c r="AY2420" s="4"/>
      <c r="AZ2420" s="4"/>
      <c r="BA2420" s="4"/>
      <c r="BB2420" s="4"/>
      <c r="BC2420" s="4">
        <v>40</v>
      </c>
      <c r="BD2420" t="str">
        <f>IF(AND(ADHOC!$G$15="",ADHOC!$S$4=""),"",IF(ADHOC!$G$15&lt;&gt;"",IF(ADHOC!$G$15=LEFT(Domein!$AS2420,LEN(ADHOC!$G$15)),MAX(Domein!BD$1:'Domein'!BD2419)+1,""),IF(ADHOC!$S$4=LEFT(Domein!$AS2420,LEN(ADHOC!$S$4)),MAX(Domein!BD$1:'Domein'!BD2419)+1,"")))</f>
        <v/>
      </c>
      <c r="BE2420" t="str">
        <f t="shared" si="37"/>
        <v/>
      </c>
    </row>
    <row r="2421" spans="45:57" x14ac:dyDescent="0.2">
      <c r="AS2421" s="4" t="s">
        <v>33213</v>
      </c>
      <c r="AT2421" s="4" t="s">
        <v>33214</v>
      </c>
      <c r="AU2421" s="4" t="s">
        <v>456</v>
      </c>
      <c r="AV2421" s="4" t="s">
        <v>708</v>
      </c>
      <c r="AW2421" s="4" t="s">
        <v>724</v>
      </c>
      <c r="AX2421" s="4"/>
      <c r="AY2421" s="4"/>
      <c r="AZ2421" s="4"/>
      <c r="BA2421" s="4"/>
      <c r="BB2421" s="4"/>
      <c r="BC2421" s="4">
        <v>40</v>
      </c>
      <c r="BD2421" t="str">
        <f>IF(AND(ADHOC!$G$15="",ADHOC!$S$4=""),"",IF(ADHOC!$G$15&lt;&gt;"",IF(ADHOC!$G$15=LEFT(Domein!$AS2421,LEN(ADHOC!$G$15)),MAX(Domein!BD$1:'Domein'!BD2420)+1,""),IF(ADHOC!$S$4=LEFT(Domein!$AS2421,LEN(ADHOC!$S$4)),MAX(Domein!BD$1:'Domein'!BD2420)+1,"")))</f>
        <v/>
      </c>
      <c r="BE2421" t="str">
        <f t="shared" si="37"/>
        <v/>
      </c>
    </row>
    <row r="2422" spans="45:57" x14ac:dyDescent="0.2">
      <c r="AS2422" s="4" t="s">
        <v>14084</v>
      </c>
      <c r="AT2422" s="4" t="s">
        <v>14085</v>
      </c>
      <c r="AU2422" s="4" t="s">
        <v>456</v>
      </c>
      <c r="AV2422" s="4" t="s">
        <v>708</v>
      </c>
      <c r="AW2422" s="4" t="s">
        <v>724</v>
      </c>
      <c r="AX2422" s="4"/>
      <c r="AY2422" s="4"/>
      <c r="AZ2422" s="4"/>
      <c r="BA2422" s="4"/>
      <c r="BB2422" s="4"/>
      <c r="BC2422" s="4">
        <v>40</v>
      </c>
      <c r="BD2422" t="str">
        <f>IF(AND(ADHOC!$G$15="",ADHOC!$S$4=""),"",IF(ADHOC!$G$15&lt;&gt;"",IF(ADHOC!$G$15=LEFT(Domein!$AS2422,LEN(ADHOC!$G$15)),MAX(Domein!BD$1:'Domein'!BD2421)+1,""),IF(ADHOC!$S$4=LEFT(Domein!$AS2422,LEN(ADHOC!$S$4)),MAX(Domein!BD$1:'Domein'!BD2421)+1,"")))</f>
        <v/>
      </c>
      <c r="BE2422" t="str">
        <f t="shared" si="37"/>
        <v/>
      </c>
    </row>
    <row r="2423" spans="45:57" x14ac:dyDescent="0.2">
      <c r="AS2423" s="4" t="s">
        <v>15235</v>
      </c>
      <c r="AT2423" s="4" t="s">
        <v>15236</v>
      </c>
      <c r="AU2423" s="4" t="s">
        <v>456</v>
      </c>
      <c r="AV2423" s="4" t="s">
        <v>708</v>
      </c>
      <c r="AW2423" s="4" t="s">
        <v>724</v>
      </c>
      <c r="AX2423" s="4"/>
      <c r="AY2423" s="4"/>
      <c r="AZ2423" s="4"/>
      <c r="BA2423" s="4"/>
      <c r="BB2423" s="4"/>
      <c r="BC2423" s="4">
        <v>40</v>
      </c>
      <c r="BD2423" t="str">
        <f>IF(AND(ADHOC!$G$15="",ADHOC!$S$4=""),"",IF(ADHOC!$G$15&lt;&gt;"",IF(ADHOC!$G$15=LEFT(Domein!$AS2423,LEN(ADHOC!$G$15)),MAX(Domein!BD$1:'Domein'!BD2422)+1,""),IF(ADHOC!$S$4=LEFT(Domein!$AS2423,LEN(ADHOC!$S$4)),MAX(Domein!BD$1:'Domein'!BD2422)+1,"")))</f>
        <v/>
      </c>
      <c r="BE2423" t="str">
        <f t="shared" si="37"/>
        <v/>
      </c>
    </row>
    <row r="2424" spans="45:57" x14ac:dyDescent="0.2">
      <c r="AS2424" s="4" t="s">
        <v>15237</v>
      </c>
      <c r="AT2424" s="4" t="s">
        <v>15238</v>
      </c>
      <c r="AU2424" s="4" t="s">
        <v>456</v>
      </c>
      <c r="AV2424" s="4" t="s">
        <v>708</v>
      </c>
      <c r="AW2424" s="4" t="s">
        <v>724</v>
      </c>
      <c r="AX2424" s="4"/>
      <c r="AY2424" s="4"/>
      <c r="AZ2424" s="4"/>
      <c r="BA2424" s="4"/>
      <c r="BB2424" s="4"/>
      <c r="BC2424" s="4">
        <v>40</v>
      </c>
      <c r="BD2424" t="str">
        <f>IF(AND(ADHOC!$G$15="",ADHOC!$S$4=""),"",IF(ADHOC!$G$15&lt;&gt;"",IF(ADHOC!$G$15=LEFT(Domein!$AS2424,LEN(ADHOC!$G$15)),MAX(Domein!BD$1:'Domein'!BD2423)+1,""),IF(ADHOC!$S$4=LEFT(Domein!$AS2424,LEN(ADHOC!$S$4)),MAX(Domein!BD$1:'Domein'!BD2423)+1,"")))</f>
        <v/>
      </c>
      <c r="BE2424" t="str">
        <f t="shared" si="37"/>
        <v/>
      </c>
    </row>
    <row r="2425" spans="45:57" x14ac:dyDescent="0.2">
      <c r="AS2425" s="4" t="s">
        <v>34852</v>
      </c>
      <c r="AT2425" s="4" t="s">
        <v>34853</v>
      </c>
      <c r="AU2425" s="4" t="s">
        <v>456</v>
      </c>
      <c r="AV2425" s="4" t="s">
        <v>708</v>
      </c>
      <c r="AW2425" s="4" t="s">
        <v>724</v>
      </c>
      <c r="AX2425" s="4"/>
      <c r="AY2425" s="4"/>
      <c r="AZ2425" s="4"/>
      <c r="BA2425" s="4"/>
      <c r="BB2425" s="4"/>
      <c r="BC2425" s="4">
        <v>40</v>
      </c>
      <c r="BD2425" t="str">
        <f>IF(AND(ADHOC!$G$15="",ADHOC!$S$4=""),"",IF(ADHOC!$G$15&lt;&gt;"",IF(ADHOC!$G$15=LEFT(Domein!$AS2425,LEN(ADHOC!$G$15)),MAX(Domein!BD$1:'Domein'!BD2424)+1,""),IF(ADHOC!$S$4=LEFT(Domein!$AS2425,LEN(ADHOC!$S$4)),MAX(Domein!BD$1:'Domein'!BD2424)+1,"")))</f>
        <v/>
      </c>
      <c r="BE2425" t="str">
        <f t="shared" si="37"/>
        <v/>
      </c>
    </row>
    <row r="2426" spans="45:57" x14ac:dyDescent="0.2">
      <c r="AS2426" s="4" t="s">
        <v>34854</v>
      </c>
      <c r="AT2426" s="4" t="s">
        <v>34855</v>
      </c>
      <c r="AU2426" s="4" t="s">
        <v>456</v>
      </c>
      <c r="AV2426" s="4" t="s">
        <v>708</v>
      </c>
      <c r="AW2426" s="4" t="s">
        <v>724</v>
      </c>
      <c r="AX2426" s="4"/>
      <c r="AY2426" s="4"/>
      <c r="AZ2426" s="4"/>
      <c r="BA2426" s="4"/>
      <c r="BB2426" s="4"/>
      <c r="BC2426" s="4">
        <v>40</v>
      </c>
      <c r="BD2426" t="str">
        <f>IF(AND(ADHOC!$G$15="",ADHOC!$S$4=""),"",IF(ADHOC!$G$15&lt;&gt;"",IF(ADHOC!$G$15=LEFT(Domein!$AS2426,LEN(ADHOC!$G$15)),MAX(Domein!BD$1:'Domein'!BD2425)+1,""),IF(ADHOC!$S$4=LEFT(Domein!$AS2426,LEN(ADHOC!$S$4)),MAX(Domein!BD$1:'Domein'!BD2425)+1,"")))</f>
        <v/>
      </c>
      <c r="BE2426" t="str">
        <f t="shared" si="37"/>
        <v/>
      </c>
    </row>
    <row r="2427" spans="45:57" x14ac:dyDescent="0.2">
      <c r="AS2427" s="4" t="s">
        <v>32879</v>
      </c>
      <c r="AT2427" s="4" t="s">
        <v>20941</v>
      </c>
      <c r="AU2427" s="4" t="s">
        <v>456</v>
      </c>
      <c r="AV2427" s="4" t="s">
        <v>708</v>
      </c>
      <c r="AW2427" s="4" t="s">
        <v>724</v>
      </c>
      <c r="AX2427" s="4"/>
      <c r="AY2427" s="4"/>
      <c r="AZ2427" s="4"/>
      <c r="BA2427" s="4"/>
      <c r="BB2427" s="4"/>
      <c r="BC2427" s="4">
        <v>40</v>
      </c>
      <c r="BD2427" t="str">
        <f>IF(AND(ADHOC!$G$15="",ADHOC!$S$4=""),"",IF(ADHOC!$G$15&lt;&gt;"",IF(ADHOC!$G$15=LEFT(Domein!$AS2427,LEN(ADHOC!$G$15)),MAX(Domein!BD$1:'Domein'!BD2426)+1,""),IF(ADHOC!$S$4=LEFT(Domein!$AS2427,LEN(ADHOC!$S$4)),MAX(Domein!BD$1:'Domein'!BD2426)+1,"")))</f>
        <v/>
      </c>
      <c r="BE2427" t="str">
        <f t="shared" si="37"/>
        <v/>
      </c>
    </row>
    <row r="2428" spans="45:57" x14ac:dyDescent="0.2">
      <c r="AS2428" s="4" t="s">
        <v>33074</v>
      </c>
      <c r="AT2428" s="4" t="s">
        <v>20943</v>
      </c>
      <c r="AU2428" s="4" t="s">
        <v>456</v>
      </c>
      <c r="AV2428" s="4" t="s">
        <v>708</v>
      </c>
      <c r="AW2428" s="4" t="s">
        <v>724</v>
      </c>
      <c r="AX2428" s="4"/>
      <c r="AY2428" s="4"/>
      <c r="AZ2428" s="4"/>
      <c r="BA2428" s="4"/>
      <c r="BB2428" s="4"/>
      <c r="BC2428" s="4">
        <v>40</v>
      </c>
      <c r="BD2428" t="str">
        <f>IF(AND(ADHOC!$G$15="",ADHOC!$S$4=""),"",IF(ADHOC!$G$15&lt;&gt;"",IF(ADHOC!$G$15=LEFT(Domein!$AS2428,LEN(ADHOC!$G$15)),MAX(Domein!BD$1:'Domein'!BD2427)+1,""),IF(ADHOC!$S$4=LEFT(Domein!$AS2428,LEN(ADHOC!$S$4)),MAX(Domein!BD$1:'Domein'!BD2427)+1,"")))</f>
        <v/>
      </c>
      <c r="BE2428" t="str">
        <f t="shared" si="37"/>
        <v/>
      </c>
    </row>
    <row r="2429" spans="45:57" x14ac:dyDescent="0.2">
      <c r="AS2429" s="4" t="s">
        <v>32880</v>
      </c>
      <c r="AT2429" s="4" t="s">
        <v>32881</v>
      </c>
      <c r="AU2429" s="4" t="s">
        <v>456</v>
      </c>
      <c r="AV2429" s="4" t="s">
        <v>708</v>
      </c>
      <c r="AW2429" s="4" t="s">
        <v>724</v>
      </c>
      <c r="AX2429" s="4"/>
      <c r="AY2429" s="4"/>
      <c r="AZ2429" s="4"/>
      <c r="BA2429" s="4"/>
      <c r="BB2429" s="4"/>
      <c r="BC2429" s="4">
        <v>40</v>
      </c>
      <c r="BD2429" t="str">
        <f>IF(AND(ADHOC!$G$15="",ADHOC!$S$4=""),"",IF(ADHOC!$G$15&lt;&gt;"",IF(ADHOC!$G$15=LEFT(Domein!$AS2429,LEN(ADHOC!$G$15)),MAX(Domein!BD$1:'Domein'!BD2428)+1,""),IF(ADHOC!$S$4=LEFT(Domein!$AS2429,LEN(ADHOC!$S$4)),MAX(Domein!BD$1:'Domein'!BD2428)+1,"")))</f>
        <v/>
      </c>
      <c r="BE2429" t="str">
        <f t="shared" si="37"/>
        <v/>
      </c>
    </row>
    <row r="2430" spans="45:57" x14ac:dyDescent="0.2">
      <c r="AS2430" s="4" t="s">
        <v>16095</v>
      </c>
      <c r="AT2430" s="4" t="s">
        <v>2296</v>
      </c>
      <c r="AU2430" s="4" t="s">
        <v>456</v>
      </c>
      <c r="AV2430" s="4" t="s">
        <v>708</v>
      </c>
      <c r="AW2430" s="4" t="s">
        <v>724</v>
      </c>
      <c r="AX2430" s="4"/>
      <c r="AY2430" s="4"/>
      <c r="AZ2430" s="4"/>
      <c r="BA2430" s="4"/>
      <c r="BB2430" s="4"/>
      <c r="BC2430" s="4">
        <v>40</v>
      </c>
      <c r="BD2430" t="str">
        <f>IF(AND(ADHOC!$G$15="",ADHOC!$S$4=""),"",IF(ADHOC!$G$15&lt;&gt;"",IF(ADHOC!$G$15=LEFT(Domein!$AS2430,LEN(ADHOC!$G$15)),MAX(Domein!BD$1:'Domein'!BD2429)+1,""),IF(ADHOC!$S$4=LEFT(Domein!$AS2430,LEN(ADHOC!$S$4)),MAX(Domein!BD$1:'Domein'!BD2429)+1,"")))</f>
        <v/>
      </c>
      <c r="BE2430" t="str">
        <f t="shared" si="37"/>
        <v/>
      </c>
    </row>
    <row r="2431" spans="45:57" x14ac:dyDescent="0.2">
      <c r="AS2431" s="4" t="s">
        <v>33215</v>
      </c>
      <c r="AT2431" s="4" t="s">
        <v>33216</v>
      </c>
      <c r="AU2431" s="4" t="s">
        <v>456</v>
      </c>
      <c r="AV2431" s="4" t="s">
        <v>708</v>
      </c>
      <c r="AW2431" s="4" t="s">
        <v>724</v>
      </c>
      <c r="AX2431" s="4"/>
      <c r="AY2431" s="4"/>
      <c r="AZ2431" s="4"/>
      <c r="BA2431" s="4"/>
      <c r="BB2431" s="4"/>
      <c r="BC2431" s="4">
        <v>40</v>
      </c>
      <c r="BD2431" t="str">
        <f>IF(AND(ADHOC!$G$15="",ADHOC!$S$4=""),"",IF(ADHOC!$G$15&lt;&gt;"",IF(ADHOC!$G$15=LEFT(Domein!$AS2431,LEN(ADHOC!$G$15)),MAX(Domein!BD$1:'Domein'!BD2430)+1,""),IF(ADHOC!$S$4=LEFT(Domein!$AS2431,LEN(ADHOC!$S$4)),MAX(Domein!BD$1:'Domein'!BD2430)+1,"")))</f>
        <v/>
      </c>
      <c r="BE2431" t="str">
        <f t="shared" si="37"/>
        <v/>
      </c>
    </row>
    <row r="2432" spans="45:57" x14ac:dyDescent="0.2">
      <c r="AS2432" s="4" t="s">
        <v>34856</v>
      </c>
      <c r="AT2432" s="4" t="s">
        <v>34857</v>
      </c>
      <c r="AU2432" s="4" t="s">
        <v>456</v>
      </c>
      <c r="AV2432" s="4" t="s">
        <v>708</v>
      </c>
      <c r="AW2432" s="4" t="s">
        <v>724</v>
      </c>
      <c r="AX2432" s="4"/>
      <c r="AY2432" s="4"/>
      <c r="AZ2432" s="4"/>
      <c r="BA2432" s="4"/>
      <c r="BB2432" s="4"/>
      <c r="BC2432" s="4">
        <v>40</v>
      </c>
      <c r="BD2432" t="str">
        <f>IF(AND(ADHOC!$G$15="",ADHOC!$S$4=""),"",IF(ADHOC!$G$15&lt;&gt;"",IF(ADHOC!$G$15=LEFT(Domein!$AS2432,LEN(ADHOC!$G$15)),MAX(Domein!BD$1:'Domein'!BD2431)+1,""),IF(ADHOC!$S$4=LEFT(Domein!$AS2432,LEN(ADHOC!$S$4)),MAX(Domein!BD$1:'Domein'!BD2431)+1,"")))</f>
        <v/>
      </c>
      <c r="BE2432" t="str">
        <f t="shared" si="37"/>
        <v/>
      </c>
    </row>
    <row r="2433" spans="45:57" x14ac:dyDescent="0.2">
      <c r="AS2433" s="4" t="s">
        <v>34858</v>
      </c>
      <c r="AT2433" s="4" t="s">
        <v>34859</v>
      </c>
      <c r="AU2433" s="4" t="s">
        <v>456</v>
      </c>
      <c r="AV2433" s="4" t="s">
        <v>708</v>
      </c>
      <c r="AW2433" s="4" t="s">
        <v>724</v>
      </c>
      <c r="AX2433" s="4"/>
      <c r="AY2433" s="4"/>
      <c r="AZ2433" s="4"/>
      <c r="BA2433" s="4"/>
      <c r="BB2433" s="4"/>
      <c r="BC2433" s="4">
        <v>40</v>
      </c>
      <c r="BD2433" t="str">
        <f>IF(AND(ADHOC!$G$15="",ADHOC!$S$4=""),"",IF(ADHOC!$G$15&lt;&gt;"",IF(ADHOC!$G$15=LEFT(Domein!$AS2433,LEN(ADHOC!$G$15)),MAX(Domein!BD$1:'Domein'!BD2432)+1,""),IF(ADHOC!$S$4=LEFT(Domein!$AS2433,LEN(ADHOC!$S$4)),MAX(Domein!BD$1:'Domein'!BD2432)+1,"")))</f>
        <v/>
      </c>
      <c r="BE2433" t="str">
        <f t="shared" si="37"/>
        <v/>
      </c>
    </row>
    <row r="2434" spans="45:57" x14ac:dyDescent="0.2">
      <c r="AS2434" s="4" t="s">
        <v>33217</v>
      </c>
      <c r="AT2434" s="4" t="s">
        <v>8783</v>
      </c>
      <c r="AU2434" s="4" t="s">
        <v>456</v>
      </c>
      <c r="AV2434" s="4" t="s">
        <v>708</v>
      </c>
      <c r="AW2434" s="4" t="s">
        <v>724</v>
      </c>
      <c r="AX2434" s="4"/>
      <c r="AY2434" s="4"/>
      <c r="AZ2434" s="4"/>
      <c r="BA2434" s="4"/>
      <c r="BB2434" s="4"/>
      <c r="BC2434" s="4">
        <v>40</v>
      </c>
      <c r="BD2434" t="str">
        <f>IF(AND(ADHOC!$G$15="",ADHOC!$S$4=""),"",IF(ADHOC!$G$15&lt;&gt;"",IF(ADHOC!$G$15=LEFT(Domein!$AS2434,LEN(ADHOC!$G$15)),MAX(Domein!BD$1:'Domein'!BD2433)+1,""),IF(ADHOC!$S$4=LEFT(Domein!$AS2434,LEN(ADHOC!$S$4)),MAX(Domein!BD$1:'Domein'!BD2433)+1,"")))</f>
        <v/>
      </c>
      <c r="BE2434" t="str">
        <f t="shared" si="37"/>
        <v/>
      </c>
    </row>
    <row r="2435" spans="45:57" x14ac:dyDescent="0.2">
      <c r="AS2435" s="4" t="s">
        <v>33218</v>
      </c>
      <c r="AT2435" s="4" t="s">
        <v>8784</v>
      </c>
      <c r="AU2435" s="4" t="s">
        <v>456</v>
      </c>
      <c r="AV2435" s="4" t="s">
        <v>708</v>
      </c>
      <c r="AW2435" s="4" t="s">
        <v>724</v>
      </c>
      <c r="AX2435" s="4"/>
      <c r="AY2435" s="4"/>
      <c r="AZ2435" s="4"/>
      <c r="BA2435" s="4"/>
      <c r="BB2435" s="4"/>
      <c r="BC2435" s="4">
        <v>40</v>
      </c>
      <c r="BD2435" t="str">
        <f>IF(AND(ADHOC!$G$15="",ADHOC!$S$4=""),"",IF(ADHOC!$G$15&lt;&gt;"",IF(ADHOC!$G$15=LEFT(Domein!$AS2435,LEN(ADHOC!$G$15)),MAX(Domein!BD$1:'Domein'!BD2434)+1,""),IF(ADHOC!$S$4=LEFT(Domein!$AS2435,LEN(ADHOC!$S$4)),MAX(Domein!BD$1:'Domein'!BD2434)+1,"")))</f>
        <v/>
      </c>
      <c r="BE2435" t="str">
        <f t="shared" ref="BE2435:BE2500" si="38">IFERROR(INDEX($AS$2:$AS$11500,MATCH(ROW()-ROW($BE$1),$BD$2:$BD$11500,0)),"")</f>
        <v/>
      </c>
    </row>
    <row r="2436" spans="45:57" x14ac:dyDescent="0.2">
      <c r="AS2436" s="4" t="s">
        <v>33075</v>
      </c>
      <c r="AT2436" s="4" t="s">
        <v>20945</v>
      </c>
      <c r="AU2436" s="4" t="s">
        <v>456</v>
      </c>
      <c r="AV2436" s="4" t="s">
        <v>708</v>
      </c>
      <c r="AW2436" s="4" t="s">
        <v>724</v>
      </c>
      <c r="AX2436" s="4"/>
      <c r="AY2436" s="4"/>
      <c r="AZ2436" s="4"/>
      <c r="BA2436" s="4"/>
      <c r="BB2436" s="4"/>
      <c r="BC2436" s="4">
        <v>40</v>
      </c>
      <c r="BD2436" t="str">
        <f>IF(AND(ADHOC!$G$15="",ADHOC!$S$4=""),"",IF(ADHOC!$G$15&lt;&gt;"",IF(ADHOC!$G$15=LEFT(Domein!$AS2436,LEN(ADHOC!$G$15)),MAX(Domein!BD$1:'Domein'!BD2435)+1,""),IF(ADHOC!$S$4=LEFT(Domein!$AS2436,LEN(ADHOC!$S$4)),MAX(Domein!BD$1:'Domein'!BD2435)+1,"")))</f>
        <v/>
      </c>
      <c r="BE2436" t="str">
        <f t="shared" si="38"/>
        <v/>
      </c>
    </row>
    <row r="2437" spans="45:57" x14ac:dyDescent="0.2">
      <c r="AS2437" s="4" t="s">
        <v>32882</v>
      </c>
      <c r="AT2437" s="4" t="s">
        <v>20947</v>
      </c>
      <c r="AU2437" s="4" t="s">
        <v>456</v>
      </c>
      <c r="AV2437" s="4" t="s">
        <v>708</v>
      </c>
      <c r="AW2437" s="4" t="s">
        <v>724</v>
      </c>
      <c r="AX2437" s="4"/>
      <c r="AY2437" s="4"/>
      <c r="AZ2437" s="4"/>
      <c r="BA2437" s="4"/>
      <c r="BB2437" s="4"/>
      <c r="BC2437" s="4">
        <v>40</v>
      </c>
      <c r="BD2437" t="str">
        <f>IF(AND(ADHOC!$G$15="",ADHOC!$S$4=""),"",IF(ADHOC!$G$15&lt;&gt;"",IF(ADHOC!$G$15=LEFT(Domein!$AS2437,LEN(ADHOC!$G$15)),MAX(Domein!BD$1:'Domein'!BD2436)+1,""),IF(ADHOC!$S$4=LEFT(Domein!$AS2437,LEN(ADHOC!$S$4)),MAX(Domein!BD$1:'Domein'!BD2436)+1,"")))</f>
        <v/>
      </c>
      <c r="BE2437" t="str">
        <f t="shared" si="38"/>
        <v/>
      </c>
    </row>
    <row r="2438" spans="45:57" x14ac:dyDescent="0.2">
      <c r="AS2438" s="4" t="s">
        <v>33076</v>
      </c>
      <c r="AT2438" s="4" t="s">
        <v>33077</v>
      </c>
      <c r="AU2438" s="4" t="s">
        <v>456</v>
      </c>
      <c r="AV2438" s="4" t="s">
        <v>708</v>
      </c>
      <c r="AW2438" s="4" t="s">
        <v>724</v>
      </c>
      <c r="AX2438" s="4"/>
      <c r="AY2438" s="4"/>
      <c r="AZ2438" s="4"/>
      <c r="BA2438" s="4"/>
      <c r="BB2438" s="4"/>
      <c r="BC2438" s="4">
        <v>40</v>
      </c>
      <c r="BD2438" t="str">
        <f>IF(AND(ADHOC!$G$15="",ADHOC!$S$4=""),"",IF(ADHOC!$G$15&lt;&gt;"",IF(ADHOC!$G$15=LEFT(Domein!$AS2438,LEN(ADHOC!$G$15)),MAX(Domein!BD$1:'Domein'!BD2437)+1,""),IF(ADHOC!$S$4=LEFT(Domein!$AS2438,LEN(ADHOC!$S$4)),MAX(Domein!BD$1:'Domein'!BD2437)+1,"")))</f>
        <v/>
      </c>
      <c r="BE2438" t="str">
        <f t="shared" si="38"/>
        <v/>
      </c>
    </row>
    <row r="2439" spans="45:57" x14ac:dyDescent="0.2">
      <c r="AS2439" s="4" t="s">
        <v>33078</v>
      </c>
      <c r="AT2439" s="4" t="s">
        <v>33079</v>
      </c>
      <c r="AU2439" s="4" t="s">
        <v>456</v>
      </c>
      <c r="AV2439" s="4" t="s">
        <v>708</v>
      </c>
      <c r="AW2439" s="4" t="s">
        <v>724</v>
      </c>
      <c r="AX2439" s="4"/>
      <c r="AY2439" s="4"/>
      <c r="AZ2439" s="4"/>
      <c r="BA2439" s="4"/>
      <c r="BB2439" s="4"/>
      <c r="BC2439" s="4">
        <v>40</v>
      </c>
      <c r="BD2439" t="str">
        <f>IF(AND(ADHOC!$G$15="",ADHOC!$S$4=""),"",IF(ADHOC!$G$15&lt;&gt;"",IF(ADHOC!$G$15=LEFT(Domein!$AS2439,LEN(ADHOC!$G$15)),MAX(Domein!BD$1:'Domein'!BD2438)+1,""),IF(ADHOC!$S$4=LEFT(Domein!$AS2439,LEN(ADHOC!$S$4)),MAX(Domein!BD$1:'Domein'!BD2438)+1,"")))</f>
        <v/>
      </c>
      <c r="BE2439" t="str">
        <f t="shared" si="38"/>
        <v/>
      </c>
    </row>
    <row r="2440" spans="45:57" x14ac:dyDescent="0.2">
      <c r="AS2440" s="4" t="s">
        <v>32883</v>
      </c>
      <c r="AT2440" s="4" t="s">
        <v>32884</v>
      </c>
      <c r="AU2440" s="4" t="s">
        <v>456</v>
      </c>
      <c r="AV2440" s="4" t="s">
        <v>708</v>
      </c>
      <c r="AW2440" s="4" t="s">
        <v>724</v>
      </c>
      <c r="AX2440" s="4"/>
      <c r="AY2440" s="4"/>
      <c r="AZ2440" s="4"/>
      <c r="BA2440" s="4"/>
      <c r="BB2440" s="4"/>
      <c r="BC2440" s="4">
        <v>40</v>
      </c>
      <c r="BD2440" t="str">
        <f>IF(AND(ADHOC!$G$15="",ADHOC!$S$4=""),"",IF(ADHOC!$G$15&lt;&gt;"",IF(ADHOC!$G$15=LEFT(Domein!$AS2440,LEN(ADHOC!$G$15)),MAX(Domein!BD$1:'Domein'!BD2439)+1,""),IF(ADHOC!$S$4=LEFT(Domein!$AS2440,LEN(ADHOC!$S$4)),MAX(Domein!BD$1:'Domein'!BD2439)+1,"")))</f>
        <v/>
      </c>
      <c r="BE2440" t="str">
        <f t="shared" si="38"/>
        <v/>
      </c>
    </row>
    <row r="2441" spans="45:57" x14ac:dyDescent="0.2">
      <c r="AS2441" s="4" t="s">
        <v>14388</v>
      </c>
      <c r="AT2441" s="4" t="s">
        <v>14389</v>
      </c>
      <c r="AU2441" s="4" t="s">
        <v>456</v>
      </c>
      <c r="AV2441" s="4" t="s">
        <v>708</v>
      </c>
      <c r="AW2441" s="4" t="s">
        <v>724</v>
      </c>
      <c r="AX2441" s="4"/>
      <c r="AY2441" s="4"/>
      <c r="AZ2441" s="4"/>
      <c r="BA2441" s="4"/>
      <c r="BB2441" s="4"/>
      <c r="BC2441" s="4">
        <v>40</v>
      </c>
      <c r="BD2441" t="str">
        <f>IF(AND(ADHOC!$G$15="",ADHOC!$S$4=""),"",IF(ADHOC!$G$15&lt;&gt;"",IF(ADHOC!$G$15=LEFT(Domein!$AS2441,LEN(ADHOC!$G$15)),MAX(Domein!BD$1:'Domein'!BD2440)+1,""),IF(ADHOC!$S$4=LEFT(Domein!$AS2441,LEN(ADHOC!$S$4)),MAX(Domein!BD$1:'Domein'!BD2440)+1,"")))</f>
        <v/>
      </c>
      <c r="BE2441" t="str">
        <f t="shared" si="38"/>
        <v/>
      </c>
    </row>
    <row r="2442" spans="45:57" x14ac:dyDescent="0.2">
      <c r="AS2442" s="4" t="s">
        <v>14390</v>
      </c>
      <c r="AT2442" s="4" t="s">
        <v>14391</v>
      </c>
      <c r="AU2442" s="4" t="s">
        <v>456</v>
      </c>
      <c r="AV2442" s="4" t="s">
        <v>708</v>
      </c>
      <c r="AW2442" s="4" t="s">
        <v>724</v>
      </c>
      <c r="AX2442" s="4"/>
      <c r="AY2442" s="4"/>
      <c r="AZ2442" s="4"/>
      <c r="BA2442" s="4"/>
      <c r="BB2442" s="4"/>
      <c r="BC2442" s="4">
        <v>40</v>
      </c>
      <c r="BD2442" t="str">
        <f>IF(AND(ADHOC!$G$15="",ADHOC!$S$4=""),"",IF(ADHOC!$G$15&lt;&gt;"",IF(ADHOC!$G$15=LEFT(Domein!$AS2442,LEN(ADHOC!$G$15)),MAX(Domein!BD$1:'Domein'!BD2441)+1,""),IF(ADHOC!$S$4=LEFT(Domein!$AS2442,LEN(ADHOC!$S$4)),MAX(Domein!BD$1:'Domein'!BD2441)+1,"")))</f>
        <v/>
      </c>
      <c r="BE2442" t="str">
        <f t="shared" si="38"/>
        <v/>
      </c>
    </row>
    <row r="2443" spans="45:57" x14ac:dyDescent="0.2">
      <c r="AS2443" s="4" t="s">
        <v>16096</v>
      </c>
      <c r="AT2443" s="4" t="s">
        <v>16097</v>
      </c>
      <c r="AU2443" s="4" t="s">
        <v>456</v>
      </c>
      <c r="AV2443" s="4" t="s">
        <v>708</v>
      </c>
      <c r="AW2443" s="4" t="s">
        <v>724</v>
      </c>
      <c r="AX2443" s="4"/>
      <c r="AY2443" s="4"/>
      <c r="AZ2443" s="4"/>
      <c r="BA2443" s="4"/>
      <c r="BB2443" s="4"/>
      <c r="BC2443" s="4">
        <v>40</v>
      </c>
      <c r="BD2443" t="str">
        <f>IF(AND(ADHOC!$G$15="",ADHOC!$S$4=""),"",IF(ADHOC!$G$15&lt;&gt;"",IF(ADHOC!$G$15=LEFT(Domein!$AS2443,LEN(ADHOC!$G$15)),MAX(Domein!BD$1:'Domein'!BD2442)+1,""),IF(ADHOC!$S$4=LEFT(Domein!$AS2443,LEN(ADHOC!$S$4)),MAX(Domein!BD$1:'Domein'!BD2442)+1,"")))</f>
        <v/>
      </c>
      <c r="BE2443" t="str">
        <f t="shared" si="38"/>
        <v/>
      </c>
    </row>
    <row r="2444" spans="45:57" x14ac:dyDescent="0.2">
      <c r="AS2444" s="4" t="s">
        <v>14086</v>
      </c>
      <c r="AT2444" s="4" t="s">
        <v>14087</v>
      </c>
      <c r="AU2444" s="4" t="s">
        <v>456</v>
      </c>
      <c r="AV2444" s="4" t="s">
        <v>708</v>
      </c>
      <c r="AW2444" s="4" t="s">
        <v>724</v>
      </c>
      <c r="AX2444" s="4"/>
      <c r="AY2444" s="4"/>
      <c r="AZ2444" s="4"/>
      <c r="BA2444" s="4"/>
      <c r="BB2444" s="4"/>
      <c r="BC2444" s="4">
        <v>40</v>
      </c>
      <c r="BD2444" t="str">
        <f>IF(AND(ADHOC!$G$15="",ADHOC!$S$4=""),"",IF(ADHOC!$G$15&lt;&gt;"",IF(ADHOC!$G$15=LEFT(Domein!$AS2444,LEN(ADHOC!$G$15)),MAX(Domein!BD$1:'Domein'!BD2443)+1,""),IF(ADHOC!$S$4=LEFT(Domein!$AS2444,LEN(ADHOC!$S$4)),MAX(Domein!BD$1:'Domein'!BD2443)+1,"")))</f>
        <v/>
      </c>
      <c r="BE2444" t="str">
        <f t="shared" si="38"/>
        <v/>
      </c>
    </row>
    <row r="2445" spans="45:57" x14ac:dyDescent="0.2">
      <c r="AS2445" s="4" t="s">
        <v>14392</v>
      </c>
      <c r="AT2445" s="4" t="s">
        <v>14393</v>
      </c>
      <c r="AU2445" s="4" t="s">
        <v>456</v>
      </c>
      <c r="AV2445" s="4" t="s">
        <v>708</v>
      </c>
      <c r="AW2445" s="4" t="s">
        <v>724</v>
      </c>
      <c r="AX2445" s="4"/>
      <c r="AY2445" s="4"/>
      <c r="AZ2445" s="4"/>
      <c r="BA2445" s="4"/>
      <c r="BB2445" s="4"/>
      <c r="BC2445" s="4">
        <v>40</v>
      </c>
      <c r="BD2445" t="str">
        <f>IF(AND(ADHOC!$G$15="",ADHOC!$S$4=""),"",IF(ADHOC!$G$15&lt;&gt;"",IF(ADHOC!$G$15=LEFT(Domein!$AS2445,LEN(ADHOC!$G$15)),MAX(Domein!BD$1:'Domein'!BD2444)+1,""),IF(ADHOC!$S$4=LEFT(Domein!$AS2445,LEN(ADHOC!$S$4)),MAX(Domein!BD$1:'Domein'!BD2444)+1,"")))</f>
        <v/>
      </c>
      <c r="BE2445" t="str">
        <f t="shared" si="38"/>
        <v/>
      </c>
    </row>
    <row r="2446" spans="45:57" x14ac:dyDescent="0.2">
      <c r="AS2446" s="4" t="s">
        <v>14088</v>
      </c>
      <c r="AT2446" s="4" t="s">
        <v>14089</v>
      </c>
      <c r="AU2446" s="4" t="s">
        <v>456</v>
      </c>
      <c r="AV2446" s="4" t="s">
        <v>708</v>
      </c>
      <c r="AW2446" s="4" t="s">
        <v>724</v>
      </c>
      <c r="AX2446" s="4"/>
      <c r="AY2446" s="4"/>
      <c r="AZ2446" s="4"/>
      <c r="BA2446" s="4"/>
      <c r="BB2446" s="4"/>
      <c r="BC2446" s="4">
        <v>40</v>
      </c>
      <c r="BD2446" t="str">
        <f>IF(AND(ADHOC!$G$15="",ADHOC!$S$4=""),"",IF(ADHOC!$G$15&lt;&gt;"",IF(ADHOC!$G$15=LEFT(Domein!$AS2446,LEN(ADHOC!$G$15)),MAX(Domein!BD$1:'Domein'!BD2445)+1,""),IF(ADHOC!$S$4=LEFT(Domein!$AS2446,LEN(ADHOC!$S$4)),MAX(Domein!BD$1:'Domein'!BD2445)+1,"")))</f>
        <v/>
      </c>
      <c r="BE2446" t="str">
        <f t="shared" si="38"/>
        <v/>
      </c>
    </row>
    <row r="2447" spans="45:57" x14ac:dyDescent="0.2">
      <c r="AS2447" s="4" t="s">
        <v>15239</v>
      </c>
      <c r="AT2447" s="4" t="s">
        <v>15240</v>
      </c>
      <c r="AU2447" s="4" t="s">
        <v>456</v>
      </c>
      <c r="AV2447" s="4" t="s">
        <v>708</v>
      </c>
      <c r="AW2447" s="4" t="s">
        <v>724</v>
      </c>
      <c r="AX2447" s="4"/>
      <c r="AY2447" s="4"/>
      <c r="AZ2447" s="4"/>
      <c r="BA2447" s="4"/>
      <c r="BB2447" s="4"/>
      <c r="BC2447" s="4">
        <v>40</v>
      </c>
      <c r="BD2447" t="str">
        <f>IF(AND(ADHOC!$G$15="",ADHOC!$S$4=""),"",IF(ADHOC!$G$15&lt;&gt;"",IF(ADHOC!$G$15=LEFT(Domein!$AS2447,LEN(ADHOC!$G$15)),MAX(Domein!BD$1:'Domein'!BD2446)+1,""),IF(ADHOC!$S$4=LEFT(Domein!$AS2447,LEN(ADHOC!$S$4)),MAX(Domein!BD$1:'Domein'!BD2446)+1,"")))</f>
        <v/>
      </c>
      <c r="BE2447" t="str">
        <f t="shared" si="38"/>
        <v/>
      </c>
    </row>
    <row r="2448" spans="45:57" x14ac:dyDescent="0.2">
      <c r="AS2448" s="4" t="s">
        <v>33219</v>
      </c>
      <c r="AT2448" s="4" t="s">
        <v>17425</v>
      </c>
      <c r="AU2448" s="4" t="s">
        <v>456</v>
      </c>
      <c r="AV2448" s="4" t="s">
        <v>708</v>
      </c>
      <c r="AW2448" s="4" t="s">
        <v>724</v>
      </c>
      <c r="AX2448" s="4"/>
      <c r="AY2448" s="4"/>
      <c r="AZ2448" s="4"/>
      <c r="BA2448" s="4"/>
      <c r="BB2448" s="4"/>
      <c r="BC2448" s="4">
        <v>40</v>
      </c>
      <c r="BD2448" t="str">
        <f>IF(AND(ADHOC!$G$15="",ADHOC!$S$4=""),"",IF(ADHOC!$G$15&lt;&gt;"",IF(ADHOC!$G$15=LEFT(Domein!$AS2448,LEN(ADHOC!$G$15)),MAX(Domein!BD$1:'Domein'!BD2447)+1,""),IF(ADHOC!$S$4=LEFT(Domein!$AS2448,LEN(ADHOC!$S$4)),MAX(Domein!BD$1:'Domein'!BD2447)+1,"")))</f>
        <v/>
      </c>
      <c r="BE2448" t="str">
        <f t="shared" si="38"/>
        <v/>
      </c>
    </row>
    <row r="2449" spans="45:57" x14ac:dyDescent="0.2">
      <c r="AS2449" s="4" t="s">
        <v>33220</v>
      </c>
      <c r="AT2449" s="4" t="s">
        <v>33221</v>
      </c>
      <c r="AU2449" s="4" t="s">
        <v>456</v>
      </c>
      <c r="AV2449" s="4" t="s">
        <v>708</v>
      </c>
      <c r="AW2449" s="4" t="s">
        <v>724</v>
      </c>
      <c r="AX2449" s="4"/>
      <c r="AY2449" s="4"/>
      <c r="AZ2449" s="4"/>
      <c r="BA2449" s="4"/>
      <c r="BB2449" s="4"/>
      <c r="BC2449" s="4">
        <v>40</v>
      </c>
      <c r="BD2449" t="str">
        <f>IF(AND(ADHOC!$G$15="",ADHOC!$S$4=""),"",IF(ADHOC!$G$15&lt;&gt;"",IF(ADHOC!$G$15=LEFT(Domein!$AS2449,LEN(ADHOC!$G$15)),MAX(Domein!BD$1:'Domein'!BD2448)+1,""),IF(ADHOC!$S$4=LEFT(Domein!$AS2449,LEN(ADHOC!$S$4)),MAX(Domein!BD$1:'Domein'!BD2448)+1,"")))</f>
        <v/>
      </c>
      <c r="BE2449" t="str">
        <f t="shared" si="38"/>
        <v/>
      </c>
    </row>
    <row r="2450" spans="45:57" x14ac:dyDescent="0.2">
      <c r="AS2450" s="4" t="s">
        <v>33222</v>
      </c>
      <c r="AT2450" s="4" t="s">
        <v>33223</v>
      </c>
      <c r="AU2450" s="4" t="s">
        <v>456</v>
      </c>
      <c r="AV2450" s="4" t="s">
        <v>708</v>
      </c>
      <c r="AW2450" s="4" t="s">
        <v>724</v>
      </c>
      <c r="AX2450" s="4"/>
      <c r="AY2450" s="4"/>
      <c r="AZ2450" s="4"/>
      <c r="BA2450" s="4"/>
      <c r="BB2450" s="4"/>
      <c r="BC2450" s="4">
        <v>40</v>
      </c>
      <c r="BD2450" t="str">
        <f>IF(AND(ADHOC!$G$15="",ADHOC!$S$4=""),"",IF(ADHOC!$G$15&lt;&gt;"",IF(ADHOC!$G$15=LEFT(Domein!$AS2450,LEN(ADHOC!$G$15)),MAX(Domein!BD$1:'Domein'!BD2449)+1,""),IF(ADHOC!$S$4=LEFT(Domein!$AS2450,LEN(ADHOC!$S$4)),MAX(Domein!BD$1:'Domein'!BD2449)+1,"")))</f>
        <v/>
      </c>
      <c r="BE2450" t="str">
        <f t="shared" si="38"/>
        <v/>
      </c>
    </row>
    <row r="2451" spans="45:57" x14ac:dyDescent="0.2">
      <c r="AS2451" s="4" t="s">
        <v>33224</v>
      </c>
      <c r="AT2451" s="4" t="s">
        <v>33225</v>
      </c>
      <c r="AU2451" s="4" t="s">
        <v>456</v>
      </c>
      <c r="AV2451" s="4" t="s">
        <v>708</v>
      </c>
      <c r="AW2451" s="4" t="s">
        <v>724</v>
      </c>
      <c r="AX2451" s="4"/>
      <c r="AY2451" s="4"/>
      <c r="AZ2451" s="4"/>
      <c r="BA2451" s="4"/>
      <c r="BB2451" s="4"/>
      <c r="BC2451" s="4">
        <v>40</v>
      </c>
      <c r="BD2451" t="str">
        <f>IF(AND(ADHOC!$G$15="",ADHOC!$S$4=""),"",IF(ADHOC!$G$15&lt;&gt;"",IF(ADHOC!$G$15=LEFT(Domein!$AS2451,LEN(ADHOC!$G$15)),MAX(Domein!BD$1:'Domein'!BD2450)+1,""),IF(ADHOC!$S$4=LEFT(Domein!$AS2451,LEN(ADHOC!$S$4)),MAX(Domein!BD$1:'Domein'!BD2450)+1,"")))</f>
        <v/>
      </c>
      <c r="BE2451" t="str">
        <f t="shared" si="38"/>
        <v/>
      </c>
    </row>
    <row r="2452" spans="45:57" x14ac:dyDescent="0.2">
      <c r="AS2452" s="4" t="s">
        <v>13960</v>
      </c>
      <c r="AT2452" s="4" t="s">
        <v>13961</v>
      </c>
      <c r="AU2452" s="4" t="s">
        <v>456</v>
      </c>
      <c r="AV2452" s="4" t="s">
        <v>708</v>
      </c>
      <c r="AW2452" s="4" t="s">
        <v>724</v>
      </c>
      <c r="AX2452" s="4"/>
      <c r="AY2452" s="4"/>
      <c r="AZ2452" s="4"/>
      <c r="BA2452" s="4"/>
      <c r="BB2452" s="4"/>
      <c r="BC2452" s="4">
        <v>40</v>
      </c>
      <c r="BD2452" t="str">
        <f>IF(AND(ADHOC!$G$15="",ADHOC!$S$4=""),"",IF(ADHOC!$G$15&lt;&gt;"",IF(ADHOC!$G$15=LEFT(Domein!$AS2452,LEN(ADHOC!$G$15)),MAX(Domein!BD$1:'Domein'!BD2451)+1,""),IF(ADHOC!$S$4=LEFT(Domein!$AS2452,LEN(ADHOC!$S$4)),MAX(Domein!BD$1:'Domein'!BD2451)+1,"")))</f>
        <v/>
      </c>
      <c r="BE2452" t="str">
        <f t="shared" si="38"/>
        <v/>
      </c>
    </row>
    <row r="2453" spans="45:57" x14ac:dyDescent="0.2">
      <c r="AS2453" s="4" t="s">
        <v>13962</v>
      </c>
      <c r="AT2453" s="4" t="s">
        <v>13961</v>
      </c>
      <c r="AU2453" s="4" t="s">
        <v>456</v>
      </c>
      <c r="AV2453" s="4" t="s">
        <v>708</v>
      </c>
      <c r="AW2453" s="4" t="s">
        <v>724</v>
      </c>
      <c r="AX2453" s="4"/>
      <c r="AY2453" s="4"/>
      <c r="AZ2453" s="4"/>
      <c r="BA2453" s="4"/>
      <c r="BB2453" s="4"/>
      <c r="BC2453" s="4">
        <v>40</v>
      </c>
      <c r="BD2453" t="str">
        <f>IF(AND(ADHOC!$G$15="",ADHOC!$S$4=""),"",IF(ADHOC!$G$15&lt;&gt;"",IF(ADHOC!$G$15=LEFT(Domein!$AS2453,LEN(ADHOC!$G$15)),MAX(Domein!BD$1:'Domein'!BD2452)+1,""),IF(ADHOC!$S$4=LEFT(Domein!$AS2453,LEN(ADHOC!$S$4)),MAX(Domein!BD$1:'Domein'!BD2452)+1,"")))</f>
        <v/>
      </c>
      <c r="BE2453" t="str">
        <f t="shared" si="38"/>
        <v/>
      </c>
    </row>
    <row r="2454" spans="45:57" x14ac:dyDescent="0.2">
      <c r="AS2454" s="4" t="s">
        <v>13963</v>
      </c>
      <c r="AT2454" s="4" t="s">
        <v>13964</v>
      </c>
      <c r="AU2454" s="4" t="s">
        <v>456</v>
      </c>
      <c r="AV2454" s="4" t="s">
        <v>708</v>
      </c>
      <c r="AW2454" s="4" t="s">
        <v>724</v>
      </c>
      <c r="AX2454" s="4"/>
      <c r="AY2454" s="4"/>
      <c r="AZ2454" s="4"/>
      <c r="BA2454" s="4"/>
      <c r="BB2454" s="4"/>
      <c r="BC2454" s="4">
        <v>40</v>
      </c>
      <c r="BD2454" t="str">
        <f>IF(AND(ADHOC!$G$15="",ADHOC!$S$4=""),"",IF(ADHOC!$G$15&lt;&gt;"",IF(ADHOC!$G$15=LEFT(Domein!$AS2454,LEN(ADHOC!$G$15)),MAX(Domein!BD$1:'Domein'!BD2453)+1,""),IF(ADHOC!$S$4=LEFT(Domein!$AS2454,LEN(ADHOC!$S$4)),MAX(Domein!BD$1:'Domein'!BD2453)+1,"")))</f>
        <v/>
      </c>
      <c r="BE2454" t="str">
        <f t="shared" si="38"/>
        <v/>
      </c>
    </row>
    <row r="2455" spans="45:57" x14ac:dyDescent="0.2">
      <c r="AS2455" s="4" t="s">
        <v>13965</v>
      </c>
      <c r="AT2455" s="4" t="s">
        <v>13964</v>
      </c>
      <c r="AU2455" s="4" t="s">
        <v>456</v>
      </c>
      <c r="AV2455" s="4" t="s">
        <v>708</v>
      </c>
      <c r="AW2455" s="4" t="s">
        <v>724</v>
      </c>
      <c r="AX2455" s="4"/>
      <c r="AY2455" s="4"/>
      <c r="AZ2455" s="4"/>
      <c r="BA2455" s="4"/>
      <c r="BB2455" s="4"/>
      <c r="BC2455" s="4">
        <v>40</v>
      </c>
      <c r="BD2455" t="str">
        <f>IF(AND(ADHOC!$G$15="",ADHOC!$S$4=""),"",IF(ADHOC!$G$15&lt;&gt;"",IF(ADHOC!$G$15=LEFT(Domein!$AS2455,LEN(ADHOC!$G$15)),MAX(Domein!BD$1:'Domein'!BD2454)+1,""),IF(ADHOC!$S$4=LEFT(Domein!$AS2455,LEN(ADHOC!$S$4)),MAX(Domein!BD$1:'Domein'!BD2454)+1,"")))</f>
        <v/>
      </c>
      <c r="BE2455" t="str">
        <f t="shared" si="38"/>
        <v/>
      </c>
    </row>
    <row r="2456" spans="45:57" x14ac:dyDescent="0.2">
      <c r="AS2456" s="4" t="s">
        <v>13966</v>
      </c>
      <c r="AT2456" s="4" t="s">
        <v>13967</v>
      </c>
      <c r="AU2456" s="4" t="s">
        <v>456</v>
      </c>
      <c r="AV2456" s="4" t="s">
        <v>708</v>
      </c>
      <c r="AW2456" s="4" t="s">
        <v>724</v>
      </c>
      <c r="AX2456" s="4"/>
      <c r="AY2456" s="4"/>
      <c r="AZ2456" s="4"/>
      <c r="BA2456" s="4"/>
      <c r="BB2456" s="4"/>
      <c r="BC2456" s="4">
        <v>40</v>
      </c>
      <c r="BD2456" t="str">
        <f>IF(AND(ADHOC!$G$15="",ADHOC!$S$4=""),"",IF(ADHOC!$G$15&lt;&gt;"",IF(ADHOC!$G$15=LEFT(Domein!$AS2456,LEN(ADHOC!$G$15)),MAX(Domein!BD$1:'Domein'!BD2455)+1,""),IF(ADHOC!$S$4=LEFT(Domein!$AS2456,LEN(ADHOC!$S$4)),MAX(Domein!BD$1:'Domein'!BD2455)+1,"")))</f>
        <v/>
      </c>
      <c r="BE2456" t="str">
        <f t="shared" si="38"/>
        <v/>
      </c>
    </row>
    <row r="2457" spans="45:57" x14ac:dyDescent="0.2">
      <c r="AS2457" s="4" t="s">
        <v>13968</v>
      </c>
      <c r="AT2457" s="4" t="s">
        <v>13967</v>
      </c>
      <c r="AU2457" s="4" t="s">
        <v>456</v>
      </c>
      <c r="AV2457" s="4" t="s">
        <v>708</v>
      </c>
      <c r="AW2457" s="4" t="s">
        <v>724</v>
      </c>
      <c r="AX2457" s="4"/>
      <c r="AY2457" s="4"/>
      <c r="AZ2457" s="4"/>
      <c r="BA2457" s="4"/>
      <c r="BB2457" s="4"/>
      <c r="BC2457" s="4">
        <v>40</v>
      </c>
      <c r="BD2457" t="str">
        <f>IF(AND(ADHOC!$G$15="",ADHOC!$S$4=""),"",IF(ADHOC!$G$15&lt;&gt;"",IF(ADHOC!$G$15=LEFT(Domein!$AS2457,LEN(ADHOC!$G$15)),MAX(Domein!BD$1:'Domein'!BD2456)+1,""),IF(ADHOC!$S$4=LEFT(Domein!$AS2457,LEN(ADHOC!$S$4)),MAX(Domein!BD$1:'Domein'!BD2456)+1,"")))</f>
        <v/>
      </c>
      <c r="BE2457" t="str">
        <f t="shared" si="38"/>
        <v/>
      </c>
    </row>
    <row r="2458" spans="45:57" x14ac:dyDescent="0.2">
      <c r="AS2458" s="4" t="s">
        <v>13969</v>
      </c>
      <c r="AT2458" s="4" t="s">
        <v>13967</v>
      </c>
      <c r="AU2458" s="4" t="s">
        <v>456</v>
      </c>
      <c r="AV2458" s="4" t="s">
        <v>708</v>
      </c>
      <c r="AW2458" s="4" t="s">
        <v>724</v>
      </c>
      <c r="AX2458" s="4"/>
      <c r="AY2458" s="4"/>
      <c r="AZ2458" s="4"/>
      <c r="BA2458" s="4"/>
      <c r="BB2458" s="4"/>
      <c r="BC2458" s="4">
        <v>40</v>
      </c>
      <c r="BD2458" t="str">
        <f>IF(AND(ADHOC!$G$15="",ADHOC!$S$4=""),"",IF(ADHOC!$G$15&lt;&gt;"",IF(ADHOC!$G$15=LEFT(Domein!$AS2458,LEN(ADHOC!$G$15)),MAX(Domein!BD$1:'Domein'!BD2457)+1,""),IF(ADHOC!$S$4=LEFT(Domein!$AS2458,LEN(ADHOC!$S$4)),MAX(Domein!BD$1:'Domein'!BD2457)+1,"")))</f>
        <v/>
      </c>
      <c r="BE2458" t="str">
        <f t="shared" si="38"/>
        <v/>
      </c>
    </row>
    <row r="2459" spans="45:57" x14ac:dyDescent="0.2">
      <c r="AS2459" s="4" t="s">
        <v>13970</v>
      </c>
      <c r="AT2459" s="4" t="s">
        <v>13967</v>
      </c>
      <c r="AU2459" s="4" t="s">
        <v>456</v>
      </c>
      <c r="AV2459" s="4" t="s">
        <v>708</v>
      </c>
      <c r="AW2459" s="4" t="s">
        <v>724</v>
      </c>
      <c r="AX2459" s="4"/>
      <c r="AY2459" s="4"/>
      <c r="AZ2459" s="4"/>
      <c r="BA2459" s="4"/>
      <c r="BB2459" s="4"/>
      <c r="BC2459" s="4">
        <v>40</v>
      </c>
      <c r="BD2459" t="str">
        <f>IF(AND(ADHOC!$G$15="",ADHOC!$S$4=""),"",IF(ADHOC!$G$15&lt;&gt;"",IF(ADHOC!$G$15=LEFT(Domein!$AS2459,LEN(ADHOC!$G$15)),MAX(Domein!BD$1:'Domein'!BD2458)+1,""),IF(ADHOC!$S$4=LEFT(Domein!$AS2459,LEN(ADHOC!$S$4)),MAX(Domein!BD$1:'Domein'!BD2458)+1,"")))</f>
        <v/>
      </c>
      <c r="BE2459" t="str">
        <f t="shared" si="38"/>
        <v/>
      </c>
    </row>
    <row r="2460" spans="45:57" x14ac:dyDescent="0.2">
      <c r="AS2460" s="4" t="s">
        <v>13971</v>
      </c>
      <c r="AT2460" s="4" t="s">
        <v>13967</v>
      </c>
      <c r="AU2460" s="4" t="s">
        <v>456</v>
      </c>
      <c r="AV2460" s="4" t="s">
        <v>708</v>
      </c>
      <c r="AW2460" s="4" t="s">
        <v>724</v>
      </c>
      <c r="AX2460" s="4"/>
      <c r="AY2460" s="4"/>
      <c r="AZ2460" s="4"/>
      <c r="BA2460" s="4"/>
      <c r="BB2460" s="4"/>
      <c r="BC2460" s="4">
        <v>40</v>
      </c>
      <c r="BD2460" t="str">
        <f>IF(AND(ADHOC!$G$15="",ADHOC!$S$4=""),"",IF(ADHOC!$G$15&lt;&gt;"",IF(ADHOC!$G$15=LEFT(Domein!$AS2460,LEN(ADHOC!$G$15)),MAX(Domein!BD$1:'Domein'!BD2459)+1,""),IF(ADHOC!$S$4=LEFT(Domein!$AS2460,LEN(ADHOC!$S$4)),MAX(Domein!BD$1:'Domein'!BD2459)+1,"")))</f>
        <v/>
      </c>
      <c r="BE2460" t="str">
        <f t="shared" si="38"/>
        <v/>
      </c>
    </row>
    <row r="2461" spans="45:57" x14ac:dyDescent="0.2">
      <c r="AS2461" s="4" t="s">
        <v>13972</v>
      </c>
      <c r="AT2461" s="4" t="s">
        <v>13967</v>
      </c>
      <c r="AU2461" s="4" t="s">
        <v>456</v>
      </c>
      <c r="AV2461" s="4" t="s">
        <v>708</v>
      </c>
      <c r="AW2461" s="4" t="s">
        <v>724</v>
      </c>
      <c r="AX2461" s="4"/>
      <c r="AY2461" s="4"/>
      <c r="AZ2461" s="4"/>
      <c r="BA2461" s="4"/>
      <c r="BB2461" s="4"/>
      <c r="BC2461" s="4">
        <v>40</v>
      </c>
      <c r="BD2461" t="str">
        <f>IF(AND(ADHOC!$G$15="",ADHOC!$S$4=""),"",IF(ADHOC!$G$15&lt;&gt;"",IF(ADHOC!$G$15=LEFT(Domein!$AS2461,LEN(ADHOC!$G$15)),MAX(Domein!BD$1:'Domein'!BD2460)+1,""),IF(ADHOC!$S$4=LEFT(Domein!$AS2461,LEN(ADHOC!$S$4)),MAX(Domein!BD$1:'Domein'!BD2460)+1,"")))</f>
        <v/>
      </c>
      <c r="BE2461" t="str">
        <f t="shared" si="38"/>
        <v/>
      </c>
    </row>
    <row r="2462" spans="45:57" x14ac:dyDescent="0.2">
      <c r="AS2462" s="4" t="s">
        <v>34860</v>
      </c>
      <c r="AT2462" s="4" t="s">
        <v>34861</v>
      </c>
      <c r="AU2462" s="4" t="s">
        <v>456</v>
      </c>
      <c r="AV2462" s="4" t="s">
        <v>708</v>
      </c>
      <c r="AW2462" s="4" t="s">
        <v>724</v>
      </c>
      <c r="AX2462" s="4"/>
      <c r="AY2462" s="4"/>
      <c r="AZ2462" s="4"/>
      <c r="BA2462" s="4"/>
      <c r="BB2462" s="4"/>
      <c r="BC2462" s="4">
        <v>40</v>
      </c>
      <c r="BD2462" t="str">
        <f>IF(AND(ADHOC!$G$15="",ADHOC!$S$4=""),"",IF(ADHOC!$G$15&lt;&gt;"",IF(ADHOC!$G$15=LEFT(Domein!$AS2462,LEN(ADHOC!$G$15)),MAX(Domein!BD$1:'Domein'!BD2461)+1,""),IF(ADHOC!$S$4=LEFT(Domein!$AS2462,LEN(ADHOC!$S$4)),MAX(Domein!BD$1:'Domein'!BD2461)+1,"")))</f>
        <v/>
      </c>
      <c r="BE2462" t="str">
        <f t="shared" si="38"/>
        <v/>
      </c>
    </row>
    <row r="2463" spans="45:57" x14ac:dyDescent="0.2">
      <c r="AS2463" s="4" t="s">
        <v>36355</v>
      </c>
      <c r="AT2463" s="4" t="s">
        <v>36356</v>
      </c>
      <c r="AU2463" s="4" t="s">
        <v>456</v>
      </c>
      <c r="AV2463" s="4" t="s">
        <v>708</v>
      </c>
      <c r="AW2463" s="4" t="s">
        <v>724</v>
      </c>
      <c r="AX2463" s="4"/>
      <c r="AY2463" s="4"/>
      <c r="AZ2463" s="4"/>
      <c r="BA2463" s="4"/>
      <c r="BB2463" s="4"/>
      <c r="BC2463" s="4">
        <v>40</v>
      </c>
      <c r="BD2463" t="str">
        <f>IF(AND(ADHOC!$G$15="",ADHOC!$S$4=""),"",IF(ADHOC!$G$15&lt;&gt;"",IF(ADHOC!$G$15=LEFT(Domein!$AS2463,LEN(ADHOC!$G$15)),MAX(Domein!BD$1:'Domein'!BD2462)+1,""),IF(ADHOC!$S$4=LEFT(Domein!$AS2463,LEN(ADHOC!$S$4)),MAX(Domein!BD$1:'Domein'!BD2462)+1,"")))</f>
        <v/>
      </c>
      <c r="BE2463" t="str">
        <f t="shared" si="38"/>
        <v/>
      </c>
    </row>
    <row r="2464" spans="45:57" x14ac:dyDescent="0.2">
      <c r="AS2464" s="4" t="s">
        <v>33080</v>
      </c>
      <c r="AT2464" s="4" t="s">
        <v>1974</v>
      </c>
      <c r="AU2464" s="4" t="s">
        <v>456</v>
      </c>
      <c r="AV2464" s="4" t="s">
        <v>708</v>
      </c>
      <c r="AW2464" s="4" t="s">
        <v>724</v>
      </c>
      <c r="AX2464" s="4"/>
      <c r="AY2464" s="4"/>
      <c r="AZ2464" s="4"/>
      <c r="BA2464" s="4"/>
      <c r="BB2464" s="4"/>
      <c r="BC2464" s="4">
        <v>40</v>
      </c>
      <c r="BD2464" t="str">
        <f>IF(AND(ADHOC!$G$15="",ADHOC!$S$4=""),"",IF(ADHOC!$G$15&lt;&gt;"",IF(ADHOC!$G$15=LEFT(Domein!$AS2464,LEN(ADHOC!$G$15)),MAX(Domein!BD$1:'Domein'!BD2463)+1,""),IF(ADHOC!$S$4=LEFT(Domein!$AS2464,LEN(ADHOC!$S$4)),MAX(Domein!BD$1:'Domein'!BD2463)+1,"")))</f>
        <v/>
      </c>
      <c r="BE2464" t="str">
        <f t="shared" si="38"/>
        <v/>
      </c>
    </row>
    <row r="2465" spans="45:57" x14ac:dyDescent="0.2">
      <c r="AS2465" s="4" t="s">
        <v>34862</v>
      </c>
      <c r="AT2465" s="4" t="s">
        <v>20951</v>
      </c>
      <c r="AU2465" s="4" t="s">
        <v>456</v>
      </c>
      <c r="AV2465" s="4" t="s">
        <v>708</v>
      </c>
      <c r="AW2465" s="4" t="s">
        <v>724</v>
      </c>
      <c r="AX2465" s="4"/>
      <c r="AY2465" s="4"/>
      <c r="AZ2465" s="4"/>
      <c r="BA2465" s="4"/>
      <c r="BB2465" s="4"/>
      <c r="BC2465" s="4">
        <v>40</v>
      </c>
      <c r="BD2465" t="str">
        <f>IF(AND(ADHOC!$G$15="",ADHOC!$S$4=""),"",IF(ADHOC!$G$15&lt;&gt;"",IF(ADHOC!$G$15=LEFT(Domein!$AS2465,LEN(ADHOC!$G$15)),MAX(Domein!BD$1:'Domein'!BD2464)+1,""),IF(ADHOC!$S$4=LEFT(Domein!$AS2465,LEN(ADHOC!$S$4)),MAX(Domein!BD$1:'Domein'!BD2464)+1,"")))</f>
        <v/>
      </c>
      <c r="BE2465" t="str">
        <f t="shared" si="38"/>
        <v/>
      </c>
    </row>
    <row r="2466" spans="45:57" x14ac:dyDescent="0.2">
      <c r="AS2466" s="4" t="s">
        <v>34863</v>
      </c>
      <c r="AT2466" s="4" t="s">
        <v>34864</v>
      </c>
      <c r="AU2466" s="4" t="s">
        <v>456</v>
      </c>
      <c r="AV2466" s="4" t="s">
        <v>708</v>
      </c>
      <c r="AW2466" s="4" t="s">
        <v>724</v>
      </c>
      <c r="AX2466" s="4"/>
      <c r="AY2466" s="4"/>
      <c r="AZ2466" s="4"/>
      <c r="BA2466" s="4"/>
      <c r="BB2466" s="4"/>
      <c r="BC2466" s="4">
        <v>40</v>
      </c>
      <c r="BD2466" t="str">
        <f>IF(AND(ADHOC!$G$15="",ADHOC!$S$4=""),"",IF(ADHOC!$G$15&lt;&gt;"",IF(ADHOC!$G$15=LEFT(Domein!$AS2466,LEN(ADHOC!$G$15)),MAX(Domein!BD$1:'Domein'!BD2465)+1,""),IF(ADHOC!$S$4=LEFT(Domein!$AS2466,LEN(ADHOC!$S$4)),MAX(Domein!BD$1:'Domein'!BD2465)+1,"")))</f>
        <v/>
      </c>
      <c r="BE2466" t="str">
        <f t="shared" si="38"/>
        <v/>
      </c>
    </row>
    <row r="2467" spans="45:57" x14ac:dyDescent="0.2">
      <c r="AS2467" s="4" t="s">
        <v>36357</v>
      </c>
      <c r="AT2467" s="85" t="s">
        <v>36358</v>
      </c>
      <c r="AU2467" s="4" t="s">
        <v>456</v>
      </c>
      <c r="AV2467" s="4" t="s">
        <v>708</v>
      </c>
      <c r="AW2467" s="4" t="s">
        <v>724</v>
      </c>
      <c r="AX2467" s="4"/>
      <c r="AY2467" s="4"/>
      <c r="AZ2467" s="4"/>
      <c r="BA2467" s="4"/>
      <c r="BB2467" s="4"/>
      <c r="BC2467" s="4">
        <v>40</v>
      </c>
      <c r="BD2467" t="str">
        <f>IF(AND(ADHOC!$G$15="",ADHOC!$S$4=""),"",IF(ADHOC!$G$15&lt;&gt;"",IF(ADHOC!$G$15=LEFT(Domein!$AS2467,LEN(ADHOC!$G$15)),MAX(Domein!BD$1:'Domein'!BD2466)+1,""),IF(ADHOC!$S$4=LEFT(Domein!$AS2467,LEN(ADHOC!$S$4)),MAX(Domein!BD$1:'Domein'!BD2466)+1,"")))</f>
        <v/>
      </c>
      <c r="BE2467" t="str">
        <f t="shared" si="38"/>
        <v/>
      </c>
    </row>
    <row r="2468" spans="45:57" x14ac:dyDescent="0.2">
      <c r="AS2468" s="4" t="s">
        <v>33081</v>
      </c>
      <c r="AT2468" s="85" t="s">
        <v>33082</v>
      </c>
      <c r="AU2468" s="4" t="s">
        <v>456</v>
      </c>
      <c r="AV2468" s="4" t="s">
        <v>708</v>
      </c>
      <c r="AW2468" s="4" t="s">
        <v>724</v>
      </c>
      <c r="AX2468" s="4"/>
      <c r="AY2468" s="4"/>
      <c r="AZ2468" s="4"/>
      <c r="BA2468" s="4"/>
      <c r="BB2468" s="4"/>
      <c r="BC2468" s="4">
        <v>40</v>
      </c>
      <c r="BD2468" t="str">
        <f>IF(AND(ADHOC!$G$15="",ADHOC!$S$4=""),"",IF(ADHOC!$G$15&lt;&gt;"",IF(ADHOC!$G$15=LEFT(Domein!$AS2468,LEN(ADHOC!$G$15)),MAX(Domein!BD$1:'Domein'!BD2467)+1,""),IF(ADHOC!$S$4=LEFT(Domein!$AS2468,LEN(ADHOC!$S$4)),MAX(Domein!BD$1:'Domein'!BD2467)+1,"")))</f>
        <v/>
      </c>
      <c r="BE2468" t="str">
        <f t="shared" si="38"/>
        <v/>
      </c>
    </row>
    <row r="2469" spans="45:57" x14ac:dyDescent="0.2">
      <c r="AS2469" s="4" t="s">
        <v>13352</v>
      </c>
      <c r="AT2469" s="4" t="s">
        <v>13353</v>
      </c>
      <c r="AU2469" s="4" t="s">
        <v>456</v>
      </c>
      <c r="AV2469" s="4" t="s">
        <v>708</v>
      </c>
      <c r="AW2469" s="4" t="s">
        <v>724</v>
      </c>
      <c r="AX2469" s="4"/>
      <c r="AY2469" s="4"/>
      <c r="AZ2469" s="4"/>
      <c r="BA2469" s="4"/>
      <c r="BB2469" s="4"/>
      <c r="BC2469" s="4">
        <v>40</v>
      </c>
      <c r="BD2469" t="str">
        <f>IF(AND(ADHOC!$G$15="",ADHOC!$S$4=""),"",IF(ADHOC!$G$15&lt;&gt;"",IF(ADHOC!$G$15=LEFT(Domein!$AS2469,LEN(ADHOC!$G$15)),MAX(Domein!BD$1:'Domein'!BD2468)+1,""),IF(ADHOC!$S$4=LEFT(Domein!$AS2469,LEN(ADHOC!$S$4)),MAX(Domein!BD$1:'Domein'!BD2468)+1,"")))</f>
        <v/>
      </c>
      <c r="BE2469" t="str">
        <f t="shared" si="38"/>
        <v/>
      </c>
    </row>
    <row r="2470" spans="45:57" x14ac:dyDescent="0.2">
      <c r="AS2470" s="4" t="s">
        <v>34865</v>
      </c>
      <c r="AT2470" s="4" t="s">
        <v>34866</v>
      </c>
      <c r="AU2470" s="4" t="s">
        <v>456</v>
      </c>
      <c r="AV2470" s="4" t="s">
        <v>708</v>
      </c>
      <c r="AW2470" s="4" t="s">
        <v>724</v>
      </c>
      <c r="AX2470" s="4"/>
      <c r="AY2470" s="4"/>
      <c r="AZ2470" s="4"/>
      <c r="BA2470" s="4"/>
      <c r="BB2470" s="4"/>
      <c r="BC2470" s="4">
        <v>40</v>
      </c>
      <c r="BD2470" t="str">
        <f>IF(AND(ADHOC!$G$15="",ADHOC!$S$4=""),"",IF(ADHOC!$G$15&lt;&gt;"",IF(ADHOC!$G$15=LEFT(Domein!$AS2470,LEN(ADHOC!$G$15)),MAX(Domein!BD$1:'Domein'!BD2469)+1,""),IF(ADHOC!$S$4=LEFT(Domein!$AS2470,LEN(ADHOC!$S$4)),MAX(Domein!BD$1:'Domein'!BD2469)+1,"")))</f>
        <v/>
      </c>
      <c r="BE2470" t="str">
        <f t="shared" si="38"/>
        <v/>
      </c>
    </row>
    <row r="2471" spans="45:57" x14ac:dyDescent="0.2">
      <c r="AS2471" s="4" t="s">
        <v>36359</v>
      </c>
      <c r="AT2471" s="4" t="s">
        <v>36360</v>
      </c>
      <c r="AU2471" s="4" t="s">
        <v>456</v>
      </c>
      <c r="AV2471" s="4" t="s">
        <v>708</v>
      </c>
      <c r="AW2471" s="4" t="s">
        <v>724</v>
      </c>
      <c r="AX2471" s="4"/>
      <c r="AY2471" s="4"/>
      <c r="AZ2471" s="4"/>
      <c r="BA2471" s="4"/>
      <c r="BB2471" s="4"/>
      <c r="BC2471" s="4">
        <v>40</v>
      </c>
      <c r="BD2471" t="str">
        <f>IF(AND(ADHOC!$G$15="",ADHOC!$S$4=""),"",IF(ADHOC!$G$15&lt;&gt;"",IF(ADHOC!$G$15=LEFT(Domein!$AS2471,LEN(ADHOC!$G$15)),MAX(Domein!BD$1:'Domein'!BD2470)+1,""),IF(ADHOC!$S$4=LEFT(Domein!$AS2471,LEN(ADHOC!$S$4)),MAX(Domein!BD$1:'Domein'!BD2470)+1,"")))</f>
        <v/>
      </c>
      <c r="BE2471" t="str">
        <f t="shared" si="38"/>
        <v/>
      </c>
    </row>
    <row r="2472" spans="45:57" x14ac:dyDescent="0.2">
      <c r="AS2472" s="4" t="s">
        <v>33083</v>
      </c>
      <c r="AT2472" s="4" t="s">
        <v>33084</v>
      </c>
      <c r="AU2472" s="4" t="s">
        <v>456</v>
      </c>
      <c r="AV2472" s="4" t="s">
        <v>708</v>
      </c>
      <c r="AW2472" s="4" t="s">
        <v>724</v>
      </c>
      <c r="AX2472" s="4"/>
      <c r="AY2472" s="4"/>
      <c r="AZ2472" s="4"/>
      <c r="BA2472" s="4"/>
      <c r="BB2472" s="4"/>
      <c r="BC2472" s="4">
        <v>40</v>
      </c>
      <c r="BD2472" t="str">
        <f>IF(AND(ADHOC!$G$15="",ADHOC!$S$4=""),"",IF(ADHOC!$G$15&lt;&gt;"",IF(ADHOC!$G$15=LEFT(Domein!$AS2472,LEN(ADHOC!$G$15)),MAX(Domein!BD$1:'Domein'!BD2471)+1,""),IF(ADHOC!$S$4=LEFT(Domein!$AS2472,LEN(ADHOC!$S$4)),MAX(Domein!BD$1:'Domein'!BD2471)+1,"")))</f>
        <v/>
      </c>
      <c r="BE2472" t="str">
        <f t="shared" si="38"/>
        <v/>
      </c>
    </row>
    <row r="2473" spans="45:57" x14ac:dyDescent="0.2">
      <c r="AS2473" s="4" t="s">
        <v>34867</v>
      </c>
      <c r="AT2473" s="85" t="s">
        <v>34868</v>
      </c>
      <c r="AU2473" s="4" t="s">
        <v>456</v>
      </c>
      <c r="AV2473" s="4" t="s">
        <v>708</v>
      </c>
      <c r="AW2473" s="4" t="s">
        <v>724</v>
      </c>
      <c r="AX2473" s="4"/>
      <c r="AY2473" s="4"/>
      <c r="AZ2473" s="4"/>
      <c r="BA2473" s="4"/>
      <c r="BB2473" s="4"/>
      <c r="BC2473" s="4">
        <v>40</v>
      </c>
      <c r="BD2473" t="str">
        <f>IF(AND(ADHOC!$G$15="",ADHOC!$S$4=""),"",IF(ADHOC!$G$15&lt;&gt;"",IF(ADHOC!$G$15=LEFT(Domein!$AS2473,LEN(ADHOC!$G$15)),MAX(Domein!BD$1:'Domein'!BD2472)+1,""),IF(ADHOC!$S$4=LEFT(Domein!$AS2473,LEN(ADHOC!$S$4)),MAX(Domein!BD$1:'Domein'!BD2472)+1,"")))</f>
        <v/>
      </c>
      <c r="BE2473" t="str">
        <f t="shared" si="38"/>
        <v/>
      </c>
    </row>
    <row r="2474" spans="45:57" x14ac:dyDescent="0.2">
      <c r="AS2474" s="4" t="s">
        <v>34869</v>
      </c>
      <c r="AT2474" s="4" t="s">
        <v>34870</v>
      </c>
      <c r="AU2474" s="4" t="s">
        <v>456</v>
      </c>
      <c r="AV2474" s="4" t="s">
        <v>708</v>
      </c>
      <c r="AW2474" s="4" t="s">
        <v>724</v>
      </c>
      <c r="AX2474" s="4"/>
      <c r="AY2474" s="4"/>
      <c r="AZ2474" s="4"/>
      <c r="BA2474" s="4"/>
      <c r="BB2474" s="4"/>
      <c r="BC2474" s="4">
        <v>40</v>
      </c>
      <c r="BD2474" t="str">
        <f>IF(AND(ADHOC!$G$15="",ADHOC!$S$4=""),"",IF(ADHOC!$G$15&lt;&gt;"",IF(ADHOC!$G$15=LEFT(Domein!$AS2474,LEN(ADHOC!$G$15)),MAX(Domein!BD$1:'Domein'!BD2473)+1,""),IF(ADHOC!$S$4=LEFT(Domein!$AS2474,LEN(ADHOC!$S$4)),MAX(Domein!BD$1:'Domein'!BD2473)+1,"")))</f>
        <v/>
      </c>
      <c r="BE2474" t="str">
        <f t="shared" si="38"/>
        <v/>
      </c>
    </row>
    <row r="2475" spans="45:57" x14ac:dyDescent="0.2">
      <c r="AS2475" s="4" t="s">
        <v>34871</v>
      </c>
      <c r="AT2475" s="4" t="s">
        <v>34872</v>
      </c>
      <c r="AU2475" s="4" t="s">
        <v>456</v>
      </c>
      <c r="AV2475" s="4" t="s">
        <v>708</v>
      </c>
      <c r="AW2475" s="4" t="s">
        <v>724</v>
      </c>
      <c r="AX2475" s="4"/>
      <c r="AY2475" s="4"/>
      <c r="AZ2475" s="4"/>
      <c r="BA2475" s="4"/>
      <c r="BB2475" s="4"/>
      <c r="BC2475" s="4">
        <v>40</v>
      </c>
      <c r="BD2475" t="str">
        <f>IF(AND(ADHOC!$G$15="",ADHOC!$S$4=""),"",IF(ADHOC!$G$15&lt;&gt;"",IF(ADHOC!$G$15=LEFT(Domein!$AS2475,LEN(ADHOC!$G$15)),MAX(Domein!BD$1:'Domein'!BD2474)+1,""),IF(ADHOC!$S$4=LEFT(Domein!$AS2475,LEN(ADHOC!$S$4)),MAX(Domein!BD$1:'Domein'!BD2474)+1,"")))</f>
        <v/>
      </c>
      <c r="BE2475" t="str">
        <f t="shared" si="38"/>
        <v/>
      </c>
    </row>
    <row r="2476" spans="45:57" x14ac:dyDescent="0.2">
      <c r="AS2476" s="4" t="s">
        <v>34873</v>
      </c>
      <c r="AT2476" s="4" t="s">
        <v>34874</v>
      </c>
      <c r="AU2476" s="4" t="s">
        <v>456</v>
      </c>
      <c r="AV2476" s="4" t="s">
        <v>708</v>
      </c>
      <c r="AW2476" s="4" t="s">
        <v>724</v>
      </c>
      <c r="AX2476" s="4"/>
      <c r="AY2476" s="4"/>
      <c r="AZ2476" s="4"/>
      <c r="BA2476" s="4"/>
      <c r="BB2476" s="4"/>
      <c r="BC2476" s="4">
        <v>40</v>
      </c>
      <c r="BD2476" t="str">
        <f>IF(AND(ADHOC!$G$15="",ADHOC!$S$4=""),"",IF(ADHOC!$G$15&lt;&gt;"",IF(ADHOC!$G$15=LEFT(Domein!$AS2476,LEN(ADHOC!$G$15)),MAX(Domein!BD$1:'Domein'!BD2475)+1,""),IF(ADHOC!$S$4=LEFT(Domein!$AS2476,LEN(ADHOC!$S$4)),MAX(Domein!BD$1:'Domein'!BD2475)+1,"")))</f>
        <v/>
      </c>
      <c r="BE2476" t="str">
        <f t="shared" si="38"/>
        <v/>
      </c>
    </row>
    <row r="2477" spans="45:57" x14ac:dyDescent="0.2">
      <c r="AS2477" s="4" t="s">
        <v>36361</v>
      </c>
      <c r="AT2477" s="4" t="s">
        <v>36362</v>
      </c>
      <c r="AU2477" s="4" t="s">
        <v>456</v>
      </c>
      <c r="AV2477" s="4" t="s">
        <v>708</v>
      </c>
      <c r="AW2477" s="4" t="s">
        <v>724</v>
      </c>
      <c r="AX2477" s="4"/>
      <c r="AY2477" s="4"/>
      <c r="AZ2477" s="4"/>
      <c r="BA2477" s="4"/>
      <c r="BB2477" s="4"/>
      <c r="BC2477" s="4">
        <v>40</v>
      </c>
      <c r="BD2477" t="str">
        <f>IF(AND(ADHOC!$G$15="",ADHOC!$S$4=""),"",IF(ADHOC!$G$15&lt;&gt;"",IF(ADHOC!$G$15=LEFT(Domein!$AS2477,LEN(ADHOC!$G$15)),MAX(Domein!BD$1:'Domein'!BD2476)+1,""),IF(ADHOC!$S$4=LEFT(Domein!$AS2477,LEN(ADHOC!$S$4)),MAX(Domein!BD$1:'Domein'!BD2476)+1,"")))</f>
        <v/>
      </c>
      <c r="BE2477" t="str">
        <f t="shared" si="38"/>
        <v/>
      </c>
    </row>
    <row r="2478" spans="45:57" x14ac:dyDescent="0.2">
      <c r="AS2478" s="4" t="s">
        <v>33177</v>
      </c>
      <c r="AT2478" s="4" t="s">
        <v>33178</v>
      </c>
      <c r="AU2478" s="4" t="s">
        <v>456</v>
      </c>
      <c r="AV2478" s="4" t="s">
        <v>708</v>
      </c>
      <c r="AW2478" s="4" t="s">
        <v>724</v>
      </c>
      <c r="AX2478" s="4"/>
      <c r="AY2478" s="4"/>
      <c r="AZ2478" s="4"/>
      <c r="BA2478" s="4"/>
      <c r="BB2478" s="4"/>
      <c r="BC2478" s="4">
        <v>40</v>
      </c>
      <c r="BD2478" t="str">
        <f>IF(AND(ADHOC!$G$15="",ADHOC!$S$4=""),"",IF(ADHOC!$G$15&lt;&gt;"",IF(ADHOC!$G$15=LEFT(Domein!$AS2478,LEN(ADHOC!$G$15)),MAX(Domein!BD$1:'Domein'!BD2477)+1,""),IF(ADHOC!$S$4=LEFT(Domein!$AS2478,LEN(ADHOC!$S$4)),MAX(Domein!BD$1:'Domein'!BD2477)+1,"")))</f>
        <v/>
      </c>
      <c r="BE2478" t="str">
        <f t="shared" si="38"/>
        <v/>
      </c>
    </row>
    <row r="2479" spans="45:57" x14ac:dyDescent="0.2">
      <c r="AS2479" s="4" t="s">
        <v>34875</v>
      </c>
      <c r="AT2479" s="4" t="s">
        <v>34876</v>
      </c>
      <c r="AU2479" s="4" t="s">
        <v>456</v>
      </c>
      <c r="AV2479" s="4" t="s">
        <v>708</v>
      </c>
      <c r="AW2479" s="4" t="s">
        <v>724</v>
      </c>
      <c r="AX2479" s="4"/>
      <c r="AY2479" s="4"/>
      <c r="AZ2479" s="4"/>
      <c r="BA2479" s="4"/>
      <c r="BB2479" s="4"/>
      <c r="BC2479" s="4">
        <v>40</v>
      </c>
      <c r="BD2479" t="str">
        <f>IF(AND(ADHOC!$G$15="",ADHOC!$S$4=""),"",IF(ADHOC!$G$15&lt;&gt;"",IF(ADHOC!$G$15=LEFT(Domein!$AS2479,LEN(ADHOC!$G$15)),MAX(Domein!BD$1:'Domein'!BD2478)+1,""),IF(ADHOC!$S$4=LEFT(Domein!$AS2479,LEN(ADHOC!$S$4)),MAX(Domein!BD$1:'Domein'!BD2478)+1,"")))</f>
        <v/>
      </c>
      <c r="BE2479" t="str">
        <f t="shared" si="38"/>
        <v/>
      </c>
    </row>
    <row r="2480" spans="45:57" x14ac:dyDescent="0.2">
      <c r="AS2480" s="4" t="s">
        <v>13354</v>
      </c>
      <c r="AT2480" s="4" t="s">
        <v>13355</v>
      </c>
      <c r="AU2480" s="4" t="s">
        <v>456</v>
      </c>
      <c r="AV2480" s="4" t="s">
        <v>708</v>
      </c>
      <c r="AW2480" s="4" t="s">
        <v>724</v>
      </c>
      <c r="AX2480" s="4"/>
      <c r="AY2480" s="4"/>
      <c r="AZ2480" s="4"/>
      <c r="BA2480" s="4"/>
      <c r="BB2480" s="4"/>
      <c r="BC2480" s="4">
        <v>40</v>
      </c>
      <c r="BD2480" t="str">
        <f>IF(AND(ADHOC!$G$15="",ADHOC!$S$4=""),"",IF(ADHOC!$G$15&lt;&gt;"",IF(ADHOC!$G$15=LEFT(Domein!$AS2480,LEN(ADHOC!$G$15)),MAX(Domein!BD$1:'Domein'!BD2479)+1,""),IF(ADHOC!$S$4=LEFT(Domein!$AS2480,LEN(ADHOC!$S$4)),MAX(Domein!BD$1:'Domein'!BD2479)+1,"")))</f>
        <v/>
      </c>
      <c r="BE2480" t="str">
        <f t="shared" si="38"/>
        <v/>
      </c>
    </row>
    <row r="2481" spans="45:57" x14ac:dyDescent="0.2">
      <c r="AS2481" s="4" t="s">
        <v>34877</v>
      </c>
      <c r="AT2481" s="85" t="s">
        <v>34878</v>
      </c>
      <c r="AU2481" s="4" t="s">
        <v>456</v>
      </c>
      <c r="AV2481" s="4" t="s">
        <v>708</v>
      </c>
      <c r="AW2481" s="4" t="s">
        <v>724</v>
      </c>
      <c r="AX2481" s="4"/>
      <c r="AY2481" s="4"/>
      <c r="AZ2481" s="4"/>
      <c r="BA2481" s="4"/>
      <c r="BB2481" s="4"/>
      <c r="BC2481" s="4">
        <v>40</v>
      </c>
      <c r="BD2481" t="str">
        <f>IF(AND(ADHOC!$G$15="",ADHOC!$S$4=""),"",IF(ADHOC!$G$15&lt;&gt;"",IF(ADHOC!$G$15=LEFT(Domein!$AS2481,LEN(ADHOC!$G$15)),MAX(Domein!BD$1:'Domein'!BD2480)+1,""),IF(ADHOC!$S$4=LEFT(Domein!$AS2481,LEN(ADHOC!$S$4)),MAX(Domein!BD$1:'Domein'!BD2480)+1,"")))</f>
        <v/>
      </c>
      <c r="BE2481" t="str">
        <f t="shared" si="38"/>
        <v/>
      </c>
    </row>
    <row r="2482" spans="45:57" x14ac:dyDescent="0.2">
      <c r="AS2482" s="4" t="s">
        <v>33085</v>
      </c>
      <c r="AT2482" s="4" t="s">
        <v>2012</v>
      </c>
      <c r="AU2482" s="4" t="s">
        <v>456</v>
      </c>
      <c r="AV2482" s="4" t="s">
        <v>708</v>
      </c>
      <c r="AW2482" s="4" t="s">
        <v>724</v>
      </c>
      <c r="AX2482" s="4"/>
      <c r="AY2482" s="4"/>
      <c r="AZ2482" s="4"/>
      <c r="BA2482" s="4"/>
      <c r="BB2482" s="4"/>
      <c r="BC2482" s="4">
        <v>40</v>
      </c>
      <c r="BD2482" t="str">
        <f>IF(AND(ADHOC!$G$15="",ADHOC!$S$4=""),"",IF(ADHOC!$G$15&lt;&gt;"",IF(ADHOC!$G$15=LEFT(Domein!$AS2482,LEN(ADHOC!$G$15)),MAX(Domein!BD$1:'Domein'!BD2481)+1,""),IF(ADHOC!$S$4=LEFT(Domein!$AS2482,LEN(ADHOC!$S$4)),MAX(Domein!BD$1:'Domein'!BD2481)+1,"")))</f>
        <v/>
      </c>
      <c r="BE2482" t="str">
        <f t="shared" si="38"/>
        <v/>
      </c>
    </row>
    <row r="2483" spans="45:57" x14ac:dyDescent="0.2">
      <c r="AS2483" s="4" t="s">
        <v>33086</v>
      </c>
      <c r="AT2483" s="4" t="s">
        <v>33087</v>
      </c>
      <c r="AU2483" s="4" t="s">
        <v>456</v>
      </c>
      <c r="AV2483" s="4" t="s">
        <v>708</v>
      </c>
      <c r="AW2483" s="4" t="s">
        <v>724</v>
      </c>
      <c r="AX2483" s="4"/>
      <c r="AY2483" s="4"/>
      <c r="AZ2483" s="4"/>
      <c r="BA2483" s="4"/>
      <c r="BB2483" s="4"/>
      <c r="BC2483" s="4">
        <v>40</v>
      </c>
      <c r="BD2483" t="str">
        <f>IF(AND(ADHOC!$G$15="",ADHOC!$S$4=""),"",IF(ADHOC!$G$15&lt;&gt;"",IF(ADHOC!$G$15=LEFT(Domein!$AS2483,LEN(ADHOC!$G$15)),MAX(Domein!BD$1:'Domein'!BD2482)+1,""),IF(ADHOC!$S$4=LEFT(Domein!$AS2483,LEN(ADHOC!$S$4)),MAX(Domein!BD$1:'Domein'!BD2482)+1,"")))</f>
        <v/>
      </c>
      <c r="BE2483" t="str">
        <f t="shared" si="38"/>
        <v/>
      </c>
    </row>
    <row r="2484" spans="45:57" x14ac:dyDescent="0.2">
      <c r="AS2484" s="4" t="s">
        <v>33954</v>
      </c>
      <c r="AT2484" s="4" t="s">
        <v>33955</v>
      </c>
      <c r="AU2484" s="4" t="s">
        <v>456</v>
      </c>
      <c r="AV2484" s="4" t="s">
        <v>708</v>
      </c>
      <c r="AW2484" s="4" t="s">
        <v>724</v>
      </c>
      <c r="AX2484" s="4"/>
      <c r="AY2484" s="4"/>
      <c r="AZ2484" s="4"/>
      <c r="BA2484" s="4"/>
      <c r="BB2484" s="4"/>
      <c r="BC2484" s="4">
        <v>40</v>
      </c>
      <c r="BD2484" t="str">
        <f>IF(AND(ADHOC!$G$15="",ADHOC!$S$4=""),"",IF(ADHOC!$G$15&lt;&gt;"",IF(ADHOC!$G$15=LEFT(Domein!$AS2484,LEN(ADHOC!$G$15)),MAX(Domein!BD$1:'Domein'!BD2483)+1,""),IF(ADHOC!$S$4=LEFT(Domein!$AS2484,LEN(ADHOC!$S$4)),MAX(Domein!BD$1:'Domein'!BD2483)+1,"")))</f>
        <v/>
      </c>
      <c r="BE2484" t="str">
        <f t="shared" si="38"/>
        <v/>
      </c>
    </row>
    <row r="2485" spans="45:57" x14ac:dyDescent="0.2">
      <c r="AS2485" s="4" t="s">
        <v>34879</v>
      </c>
      <c r="AT2485" s="4" t="s">
        <v>34880</v>
      </c>
      <c r="AU2485" s="4" t="s">
        <v>456</v>
      </c>
      <c r="AV2485" s="4" t="s">
        <v>708</v>
      </c>
      <c r="AW2485" s="4" t="s">
        <v>724</v>
      </c>
      <c r="AX2485" s="4"/>
      <c r="AY2485" s="4"/>
      <c r="AZ2485" s="4"/>
      <c r="BA2485" s="4"/>
      <c r="BB2485" s="4"/>
      <c r="BC2485" s="4">
        <v>40</v>
      </c>
      <c r="BD2485" t="str">
        <f>IF(AND(ADHOC!$G$15="",ADHOC!$S$4=""),"",IF(ADHOC!$G$15&lt;&gt;"",IF(ADHOC!$G$15=LEFT(Domein!$AS2485,LEN(ADHOC!$G$15)),MAX(Domein!BD$1:'Domein'!BD2484)+1,""),IF(ADHOC!$S$4=LEFT(Domein!$AS2485,LEN(ADHOC!$S$4)),MAX(Domein!BD$1:'Domein'!BD2484)+1,"")))</f>
        <v/>
      </c>
      <c r="BE2485" t="str">
        <f t="shared" si="38"/>
        <v/>
      </c>
    </row>
    <row r="2486" spans="45:57" x14ac:dyDescent="0.2">
      <c r="AS2486" s="4" t="s">
        <v>13356</v>
      </c>
      <c r="AT2486" s="4" t="s">
        <v>11581</v>
      </c>
      <c r="AU2486" s="4" t="s">
        <v>456</v>
      </c>
      <c r="AV2486" s="4" t="s">
        <v>708</v>
      </c>
      <c r="AW2486" s="4" t="s">
        <v>724</v>
      </c>
      <c r="AX2486" s="4"/>
      <c r="AY2486" s="4"/>
      <c r="AZ2486" s="4"/>
      <c r="BA2486" s="4"/>
      <c r="BB2486" s="4"/>
      <c r="BC2486" s="4">
        <v>40</v>
      </c>
      <c r="BD2486" t="str">
        <f>IF(AND(ADHOC!$G$15="",ADHOC!$S$4=""),"",IF(ADHOC!$G$15&lt;&gt;"",IF(ADHOC!$G$15=LEFT(Domein!$AS2486,LEN(ADHOC!$G$15)),MAX(Domein!BD$1:'Domein'!BD2485)+1,""),IF(ADHOC!$S$4=LEFT(Domein!$AS2486,LEN(ADHOC!$S$4)),MAX(Domein!BD$1:'Domein'!BD2485)+1,"")))</f>
        <v/>
      </c>
      <c r="BE2486" t="str">
        <f t="shared" si="38"/>
        <v/>
      </c>
    </row>
    <row r="2487" spans="45:57" x14ac:dyDescent="0.2">
      <c r="AS2487" s="4" t="s">
        <v>32885</v>
      </c>
      <c r="AT2487" s="4" t="s">
        <v>8745</v>
      </c>
      <c r="AU2487" s="4" t="s">
        <v>456</v>
      </c>
      <c r="AV2487" s="4" t="s">
        <v>708</v>
      </c>
      <c r="AW2487" s="4" t="s">
        <v>724</v>
      </c>
      <c r="AX2487" s="4"/>
      <c r="AY2487" s="4"/>
      <c r="AZ2487" s="4"/>
      <c r="BA2487" s="4"/>
      <c r="BB2487" s="4"/>
      <c r="BC2487" s="4">
        <v>40</v>
      </c>
      <c r="BD2487" t="str">
        <f>IF(AND(ADHOC!$G$15="",ADHOC!$S$4=""),"",IF(ADHOC!$G$15&lt;&gt;"",IF(ADHOC!$G$15=LEFT(Domein!$AS2487,LEN(ADHOC!$G$15)),MAX(Domein!BD$1:'Domein'!BD2486)+1,""),IF(ADHOC!$S$4=LEFT(Domein!$AS2487,LEN(ADHOC!$S$4)),MAX(Domein!BD$1:'Domein'!BD2486)+1,"")))</f>
        <v/>
      </c>
      <c r="BE2487" t="str">
        <f t="shared" si="38"/>
        <v/>
      </c>
    </row>
    <row r="2488" spans="45:57" x14ac:dyDescent="0.2">
      <c r="AS2488" s="4" t="s">
        <v>13884</v>
      </c>
      <c r="AT2488" s="4" t="s">
        <v>11584</v>
      </c>
      <c r="AU2488" s="4" t="s">
        <v>456</v>
      </c>
      <c r="AV2488" s="4" t="s">
        <v>708</v>
      </c>
      <c r="AW2488" s="4" t="s">
        <v>724</v>
      </c>
      <c r="AX2488" s="4"/>
      <c r="AY2488" s="4"/>
      <c r="AZ2488" s="4"/>
      <c r="BA2488" s="4"/>
      <c r="BB2488" s="4"/>
      <c r="BC2488" s="4">
        <v>40</v>
      </c>
      <c r="BD2488" t="str">
        <f>IF(AND(ADHOC!$G$15="",ADHOC!$S$4=""),"",IF(ADHOC!$G$15&lt;&gt;"",IF(ADHOC!$G$15=LEFT(Domein!$AS2488,LEN(ADHOC!$G$15)),MAX(Domein!BD$1:'Domein'!BD2487)+1,""),IF(ADHOC!$S$4=LEFT(Domein!$AS2488,LEN(ADHOC!$S$4)),MAX(Domein!BD$1:'Domein'!BD2487)+1,"")))</f>
        <v/>
      </c>
      <c r="BE2488" t="str">
        <f t="shared" si="38"/>
        <v/>
      </c>
    </row>
    <row r="2489" spans="45:57" x14ac:dyDescent="0.2">
      <c r="AS2489" s="4" t="s">
        <v>8371</v>
      </c>
      <c r="AT2489" s="4" t="s">
        <v>8372</v>
      </c>
      <c r="AU2489" s="4" t="s">
        <v>456</v>
      </c>
      <c r="AV2489" s="4" t="s">
        <v>708</v>
      </c>
      <c r="AW2489" s="4" t="s">
        <v>724</v>
      </c>
      <c r="AX2489" s="4"/>
      <c r="AY2489" s="4"/>
      <c r="AZ2489" s="4"/>
      <c r="BA2489" s="4"/>
      <c r="BB2489" s="4"/>
      <c r="BC2489" s="4">
        <v>40</v>
      </c>
      <c r="BD2489" t="str">
        <f>IF(AND(ADHOC!$G$15="",ADHOC!$S$4=""),"",IF(ADHOC!$G$15&lt;&gt;"",IF(ADHOC!$G$15=LEFT(Domein!$AS2489,LEN(ADHOC!$G$15)),MAX(Domein!BD$1:'Domein'!BD2488)+1,""),IF(ADHOC!$S$4=LEFT(Domein!$AS2489,LEN(ADHOC!$S$4)),MAX(Domein!BD$1:'Domein'!BD2488)+1,"")))</f>
        <v/>
      </c>
      <c r="BE2489" t="str">
        <f t="shared" si="38"/>
        <v/>
      </c>
    </row>
    <row r="2490" spans="45:57" x14ac:dyDescent="0.2">
      <c r="AS2490" s="4" t="s">
        <v>14090</v>
      </c>
      <c r="AT2490" s="4" t="s">
        <v>7545</v>
      </c>
      <c r="AU2490" s="4" t="s">
        <v>456</v>
      </c>
      <c r="AV2490" s="4" t="s">
        <v>708</v>
      </c>
      <c r="AW2490" s="4" t="s">
        <v>724</v>
      </c>
      <c r="AX2490" s="4"/>
      <c r="AY2490" s="4"/>
      <c r="AZ2490" s="4"/>
      <c r="BA2490" s="4"/>
      <c r="BB2490" s="4"/>
      <c r="BC2490" s="4">
        <v>40</v>
      </c>
      <c r="BD2490" t="str">
        <f>IF(AND(ADHOC!$G$15="",ADHOC!$S$4=""),"",IF(ADHOC!$G$15&lt;&gt;"",IF(ADHOC!$G$15=LEFT(Domein!$AS2490,LEN(ADHOC!$G$15)),MAX(Domein!BD$1:'Domein'!BD2489)+1,""),IF(ADHOC!$S$4=LEFT(Domein!$AS2490,LEN(ADHOC!$S$4)),MAX(Domein!BD$1:'Domein'!BD2489)+1,"")))</f>
        <v/>
      </c>
      <c r="BE2490" t="str">
        <f t="shared" si="38"/>
        <v/>
      </c>
    </row>
    <row r="2491" spans="45:57" x14ac:dyDescent="0.2">
      <c r="AS2491" s="4" t="s">
        <v>14091</v>
      </c>
      <c r="AT2491" s="4" t="s">
        <v>14092</v>
      </c>
      <c r="AU2491" s="4" t="s">
        <v>456</v>
      </c>
      <c r="AV2491" s="4" t="s">
        <v>708</v>
      </c>
      <c r="AW2491" s="4" t="s">
        <v>724</v>
      </c>
      <c r="AX2491" s="4"/>
      <c r="AY2491" s="4"/>
      <c r="AZ2491" s="4"/>
      <c r="BA2491" s="4"/>
      <c r="BB2491" s="4"/>
      <c r="BC2491" s="4">
        <v>40</v>
      </c>
      <c r="BD2491" t="str">
        <f>IF(AND(ADHOC!$G$15="",ADHOC!$S$4=""),"",IF(ADHOC!$G$15&lt;&gt;"",IF(ADHOC!$G$15=LEFT(Domein!$AS2491,LEN(ADHOC!$G$15)),MAX(Domein!BD$1:'Domein'!BD2490)+1,""),IF(ADHOC!$S$4=LEFT(Domein!$AS2491,LEN(ADHOC!$S$4)),MAX(Domein!BD$1:'Domein'!BD2490)+1,"")))</f>
        <v/>
      </c>
      <c r="BE2491" t="str">
        <f t="shared" si="38"/>
        <v/>
      </c>
    </row>
    <row r="2492" spans="45:57" x14ac:dyDescent="0.2">
      <c r="AS2492" s="4" t="s">
        <v>33012</v>
      </c>
      <c r="AT2492" s="4" t="s">
        <v>33013</v>
      </c>
      <c r="AU2492" s="4" t="s">
        <v>456</v>
      </c>
      <c r="AV2492" s="4" t="s">
        <v>708</v>
      </c>
      <c r="AW2492" s="4" t="s">
        <v>724</v>
      </c>
      <c r="AX2492" s="4"/>
      <c r="AY2492" s="4"/>
      <c r="AZ2492" s="4"/>
      <c r="BA2492" s="4"/>
      <c r="BB2492" s="4"/>
      <c r="BC2492" s="4">
        <v>40</v>
      </c>
      <c r="BD2492" t="str">
        <f>IF(AND(ADHOC!$G$15="",ADHOC!$S$4=""),"",IF(ADHOC!$G$15&lt;&gt;"",IF(ADHOC!$G$15=LEFT(Domein!$AS2492,LEN(ADHOC!$G$15)),MAX(Domein!BD$1:'Domein'!BD2491)+1,""),IF(ADHOC!$S$4=LEFT(Domein!$AS2492,LEN(ADHOC!$S$4)),MAX(Domein!BD$1:'Domein'!BD2491)+1,"")))</f>
        <v/>
      </c>
      <c r="BE2492" t="str">
        <f t="shared" si="38"/>
        <v/>
      </c>
    </row>
    <row r="2493" spans="45:57" x14ac:dyDescent="0.2">
      <c r="AS2493" s="4" t="s">
        <v>13885</v>
      </c>
      <c r="AT2493" s="4" t="s">
        <v>9356</v>
      </c>
      <c r="AU2493" s="4" t="s">
        <v>456</v>
      </c>
      <c r="AV2493" s="4" t="s">
        <v>708</v>
      </c>
      <c r="AW2493" s="4" t="s">
        <v>724</v>
      </c>
      <c r="AX2493" s="4"/>
      <c r="AY2493" s="4"/>
      <c r="AZ2493" s="4"/>
      <c r="BA2493" s="4"/>
      <c r="BB2493" s="4"/>
      <c r="BC2493" s="4">
        <v>40</v>
      </c>
      <c r="BD2493" t="str">
        <f>IF(AND(ADHOC!$G$15="",ADHOC!$S$4=""),"",IF(ADHOC!$G$15&lt;&gt;"",IF(ADHOC!$G$15=LEFT(Domein!$AS2493,LEN(ADHOC!$G$15)),MAX(Domein!BD$1:'Domein'!BD2492)+1,""),IF(ADHOC!$S$4=LEFT(Domein!$AS2493,LEN(ADHOC!$S$4)),MAX(Domein!BD$1:'Domein'!BD2492)+1,"")))</f>
        <v/>
      </c>
      <c r="BE2493" t="str">
        <f t="shared" si="38"/>
        <v/>
      </c>
    </row>
    <row r="2494" spans="45:57" x14ac:dyDescent="0.2">
      <c r="AS2494" s="4" t="s">
        <v>14093</v>
      </c>
      <c r="AT2494" s="4" t="s">
        <v>14094</v>
      </c>
      <c r="AU2494" s="4" t="s">
        <v>456</v>
      </c>
      <c r="AV2494" s="4" t="s">
        <v>708</v>
      </c>
      <c r="AW2494" s="4" t="s">
        <v>724</v>
      </c>
      <c r="AX2494" s="4"/>
      <c r="AY2494" s="4"/>
      <c r="AZ2494" s="4"/>
      <c r="BA2494" s="4"/>
      <c r="BB2494" s="4"/>
      <c r="BC2494" s="4">
        <v>40</v>
      </c>
      <c r="BD2494" t="str">
        <f>IF(AND(ADHOC!$G$15="",ADHOC!$S$4=""),"",IF(ADHOC!$G$15&lt;&gt;"",IF(ADHOC!$G$15=LEFT(Domein!$AS2494,LEN(ADHOC!$G$15)),MAX(Domein!BD$1:'Domein'!BD2493)+1,""),IF(ADHOC!$S$4=LEFT(Domein!$AS2494,LEN(ADHOC!$S$4)),MAX(Domein!BD$1:'Domein'!BD2493)+1,"")))</f>
        <v/>
      </c>
      <c r="BE2494" t="str">
        <f t="shared" si="38"/>
        <v/>
      </c>
    </row>
    <row r="2495" spans="45:57" x14ac:dyDescent="0.2">
      <c r="AS2495" s="4" t="s">
        <v>13886</v>
      </c>
      <c r="AT2495" s="85" t="s">
        <v>11472</v>
      </c>
      <c r="AU2495" s="4" t="s">
        <v>456</v>
      </c>
      <c r="AV2495" s="4" t="s">
        <v>708</v>
      </c>
      <c r="AW2495" s="4" t="s">
        <v>724</v>
      </c>
      <c r="AX2495" s="4"/>
      <c r="AY2495" s="4"/>
      <c r="AZ2495" s="4"/>
      <c r="BA2495" s="4"/>
      <c r="BB2495" s="4"/>
      <c r="BC2495" s="4">
        <v>40</v>
      </c>
      <c r="BD2495" t="str">
        <f>IF(AND(ADHOC!$G$15="",ADHOC!$S$4=""),"",IF(ADHOC!$G$15&lt;&gt;"",IF(ADHOC!$G$15=LEFT(Domein!$AS2495,LEN(ADHOC!$G$15)),MAX(Domein!BD$1:'Domein'!BD2494)+1,""),IF(ADHOC!$S$4=LEFT(Domein!$AS2495,LEN(ADHOC!$S$4)),MAX(Domein!BD$1:'Domein'!BD2494)+1,"")))</f>
        <v/>
      </c>
      <c r="BE2495" t="str">
        <f t="shared" si="38"/>
        <v/>
      </c>
    </row>
    <row r="2496" spans="45:57" x14ac:dyDescent="0.2">
      <c r="AS2496" s="4" t="s">
        <v>15241</v>
      </c>
      <c r="AT2496" s="4" t="s">
        <v>11597</v>
      </c>
      <c r="AU2496" s="4" t="s">
        <v>456</v>
      </c>
      <c r="AV2496" s="4" t="s">
        <v>708</v>
      </c>
      <c r="AW2496" s="4" t="s">
        <v>724</v>
      </c>
      <c r="AX2496" s="4"/>
      <c r="AY2496" s="4"/>
      <c r="AZ2496" s="4"/>
      <c r="BA2496" s="4"/>
      <c r="BB2496" s="4"/>
      <c r="BC2496" s="4">
        <v>40</v>
      </c>
      <c r="BD2496" t="str">
        <f>IF(AND(ADHOC!$G$15="",ADHOC!$S$4=""),"",IF(ADHOC!$G$15&lt;&gt;"",IF(ADHOC!$G$15=LEFT(Domein!$AS2496,LEN(ADHOC!$G$15)),MAX(Domein!BD$1:'Domein'!BD2495)+1,""),IF(ADHOC!$S$4=LEFT(Domein!$AS2496,LEN(ADHOC!$S$4)),MAX(Domein!BD$1:'Domein'!BD2495)+1,"")))</f>
        <v/>
      </c>
      <c r="BE2496" t="str">
        <f t="shared" si="38"/>
        <v/>
      </c>
    </row>
    <row r="2497" spans="45:57" x14ac:dyDescent="0.2">
      <c r="AS2497" s="4" t="s">
        <v>16098</v>
      </c>
      <c r="AT2497" s="4" t="s">
        <v>16099</v>
      </c>
      <c r="AU2497" s="4" t="s">
        <v>456</v>
      </c>
      <c r="AV2497" s="4" t="s">
        <v>708</v>
      </c>
      <c r="AW2497" s="4" t="s">
        <v>724</v>
      </c>
      <c r="AX2497" s="4"/>
      <c r="AY2497" s="4"/>
      <c r="AZ2497" s="4"/>
      <c r="BA2497" s="4"/>
      <c r="BB2497" s="4"/>
      <c r="BC2497" s="4">
        <v>40</v>
      </c>
      <c r="BD2497" t="str">
        <f>IF(AND(ADHOC!$G$15="",ADHOC!$S$4=""),"",IF(ADHOC!$G$15&lt;&gt;"",IF(ADHOC!$G$15=LEFT(Domein!$AS2497,LEN(ADHOC!$G$15)),MAX(Domein!BD$1:'Domein'!BD2496)+1,""),IF(ADHOC!$S$4=LEFT(Domein!$AS2497,LEN(ADHOC!$S$4)),MAX(Domein!BD$1:'Domein'!BD2496)+1,"")))</f>
        <v/>
      </c>
      <c r="BE2497" t="str">
        <f t="shared" si="38"/>
        <v/>
      </c>
    </row>
    <row r="2498" spans="45:57" x14ac:dyDescent="0.2">
      <c r="AS2498" s="4" t="s">
        <v>34881</v>
      </c>
      <c r="AT2498" s="4" t="s">
        <v>34882</v>
      </c>
      <c r="AU2498" s="4" t="s">
        <v>456</v>
      </c>
      <c r="AV2498" s="4" t="s">
        <v>708</v>
      </c>
      <c r="AW2498" s="4" t="s">
        <v>724</v>
      </c>
      <c r="AX2498" s="4"/>
      <c r="AY2498" s="4"/>
      <c r="AZ2498" s="4"/>
      <c r="BA2498" s="4"/>
      <c r="BB2498" s="4"/>
      <c r="BC2498" s="4">
        <v>40</v>
      </c>
      <c r="BD2498" t="str">
        <f>IF(AND(ADHOC!$G$15="",ADHOC!$S$4=""),"",IF(ADHOC!$G$15&lt;&gt;"",IF(ADHOC!$G$15=LEFT(Domein!$AS2498,LEN(ADHOC!$G$15)),MAX(Domein!BD$1:'Domein'!BD2497)+1,""),IF(ADHOC!$S$4=LEFT(Domein!$AS2498,LEN(ADHOC!$S$4)),MAX(Domein!BD$1:'Domein'!BD2497)+1,"")))</f>
        <v/>
      </c>
      <c r="BE2498" t="str">
        <f t="shared" si="38"/>
        <v/>
      </c>
    </row>
    <row r="2499" spans="45:57" x14ac:dyDescent="0.2">
      <c r="AS2499" s="4" t="s">
        <v>13887</v>
      </c>
      <c r="AT2499" s="4" t="s">
        <v>13888</v>
      </c>
      <c r="AU2499" s="4" t="s">
        <v>456</v>
      </c>
      <c r="AV2499" s="4" t="s">
        <v>708</v>
      </c>
      <c r="AW2499" s="4" t="s">
        <v>724</v>
      </c>
      <c r="AX2499" s="4"/>
      <c r="AY2499" s="4"/>
      <c r="AZ2499" s="4"/>
      <c r="BA2499" s="4"/>
      <c r="BB2499" s="4"/>
      <c r="BC2499" s="4">
        <v>40</v>
      </c>
      <c r="BD2499" t="str">
        <f>IF(AND(ADHOC!$G$15="",ADHOC!$S$4=""),"",IF(ADHOC!$G$15&lt;&gt;"",IF(ADHOC!$G$15=LEFT(Domein!$AS2499,LEN(ADHOC!$G$15)),MAX(Domein!BD$1:'Domein'!BD2498)+1,""),IF(ADHOC!$S$4=LEFT(Domein!$AS2499,LEN(ADHOC!$S$4)),MAX(Domein!BD$1:'Domein'!BD2498)+1,"")))</f>
        <v/>
      </c>
      <c r="BE2499" t="str">
        <f t="shared" si="38"/>
        <v/>
      </c>
    </row>
    <row r="2500" spans="45:57" x14ac:dyDescent="0.2">
      <c r="AS2500" s="4" t="s">
        <v>14095</v>
      </c>
      <c r="AT2500" s="4" t="s">
        <v>14096</v>
      </c>
      <c r="AU2500" s="4" t="s">
        <v>456</v>
      </c>
      <c r="AV2500" s="4" t="s">
        <v>708</v>
      </c>
      <c r="AW2500" s="4" t="s">
        <v>724</v>
      </c>
      <c r="AX2500" s="4"/>
      <c r="AY2500" s="4"/>
      <c r="AZ2500" s="4"/>
      <c r="BA2500" s="4"/>
      <c r="BB2500" s="4"/>
      <c r="BC2500" s="4">
        <v>40</v>
      </c>
      <c r="BD2500" t="str">
        <f>IF(AND(ADHOC!$G$15="",ADHOC!$S$4=""),"",IF(ADHOC!$G$15&lt;&gt;"",IF(ADHOC!$G$15=LEFT(Domein!$AS2500,LEN(ADHOC!$G$15)),MAX(Domein!BD$1:'Domein'!BD2499)+1,""),IF(ADHOC!$S$4=LEFT(Domein!$AS2500,LEN(ADHOC!$S$4)),MAX(Domein!BD$1:'Domein'!BD2499)+1,"")))</f>
        <v/>
      </c>
      <c r="BE2500" t="str">
        <f t="shared" si="38"/>
        <v/>
      </c>
    </row>
    <row r="2501" spans="45:57" x14ac:dyDescent="0.2">
      <c r="AS2501" s="4" t="s">
        <v>33226</v>
      </c>
      <c r="AT2501" s="4" t="s">
        <v>33227</v>
      </c>
      <c r="AU2501" s="4" t="s">
        <v>456</v>
      </c>
      <c r="AV2501" s="4" t="s">
        <v>708</v>
      </c>
      <c r="AW2501" s="4" t="s">
        <v>724</v>
      </c>
      <c r="AX2501" s="4"/>
      <c r="AY2501" s="4"/>
      <c r="AZ2501" s="4"/>
      <c r="BA2501" s="4"/>
      <c r="BB2501" s="4"/>
      <c r="BC2501" s="4">
        <v>40</v>
      </c>
      <c r="BD2501" t="str">
        <f>IF(AND(ADHOC!$G$15="",ADHOC!$S$4=""),"",IF(ADHOC!$G$15&lt;&gt;"",IF(ADHOC!$G$15=LEFT(Domein!$AS2501,LEN(ADHOC!$G$15)),MAX(Domein!BD$1:'Domein'!BD2500)+1,""),IF(ADHOC!$S$4=LEFT(Domein!$AS2501,LEN(ADHOC!$S$4)),MAX(Domein!BD$1:'Domein'!BD2500)+1,"")))</f>
        <v/>
      </c>
    </row>
    <row r="2502" spans="45:57" x14ac:dyDescent="0.2">
      <c r="AS2502" s="4" t="s">
        <v>13889</v>
      </c>
      <c r="AT2502" s="4" t="s">
        <v>13890</v>
      </c>
      <c r="AU2502" s="4" t="s">
        <v>456</v>
      </c>
      <c r="AV2502" s="4" t="s">
        <v>708</v>
      </c>
      <c r="AW2502" s="4" t="s">
        <v>724</v>
      </c>
      <c r="AX2502" s="4"/>
      <c r="AY2502" s="4"/>
      <c r="AZ2502" s="4"/>
      <c r="BA2502" s="4"/>
      <c r="BB2502" s="4"/>
      <c r="BC2502" s="4">
        <v>40</v>
      </c>
      <c r="BD2502" t="str">
        <f>IF(AND(ADHOC!$G$15="",ADHOC!$S$4=""),"",IF(ADHOC!$G$15&lt;&gt;"",IF(ADHOC!$G$15=LEFT(Domein!$AS2502,LEN(ADHOC!$G$15)),MAX(Domein!BD$1:'Domein'!BD2501)+1,""),IF(ADHOC!$S$4=LEFT(Domein!$AS2502,LEN(ADHOC!$S$4)),MAX(Domein!BD$1:'Domein'!BD2501)+1,"")))</f>
        <v/>
      </c>
    </row>
    <row r="2503" spans="45:57" x14ac:dyDescent="0.2">
      <c r="AS2503" s="4" t="s">
        <v>33014</v>
      </c>
      <c r="AT2503" s="4" t="s">
        <v>20959</v>
      </c>
      <c r="AU2503" s="4" t="s">
        <v>456</v>
      </c>
      <c r="AV2503" s="4" t="s">
        <v>708</v>
      </c>
      <c r="AW2503" s="4" t="s">
        <v>724</v>
      </c>
      <c r="AX2503" s="4"/>
      <c r="AY2503" s="4"/>
      <c r="AZ2503" s="4"/>
      <c r="BA2503" s="4"/>
      <c r="BB2503" s="4"/>
      <c r="BC2503" s="4">
        <v>40</v>
      </c>
      <c r="BD2503" t="str">
        <f>IF(AND(ADHOC!$G$15="",ADHOC!$S$4=""),"",IF(ADHOC!$G$15&lt;&gt;"",IF(ADHOC!$G$15=LEFT(Domein!$AS2503,LEN(ADHOC!$G$15)),MAX(Domein!BD$1:'Domein'!BD2502)+1,""),IF(ADHOC!$S$4=LEFT(Domein!$AS2503,LEN(ADHOC!$S$4)),MAX(Domein!BD$1:'Domein'!BD2502)+1,"")))</f>
        <v/>
      </c>
    </row>
    <row r="2504" spans="45:57" x14ac:dyDescent="0.2">
      <c r="AS2504" s="4" t="s">
        <v>14097</v>
      </c>
      <c r="AT2504" s="4" t="s">
        <v>14098</v>
      </c>
      <c r="AU2504" s="4" t="s">
        <v>456</v>
      </c>
      <c r="AV2504" s="4" t="s">
        <v>708</v>
      </c>
      <c r="AW2504" s="4" t="s">
        <v>724</v>
      </c>
      <c r="AX2504" s="4"/>
      <c r="AY2504" s="4"/>
      <c r="AZ2504" s="4"/>
      <c r="BA2504" s="4"/>
      <c r="BB2504" s="4"/>
      <c r="BC2504" s="4">
        <v>40</v>
      </c>
      <c r="BD2504" t="str">
        <f>IF(AND(ADHOC!$G$15="",ADHOC!$S$4=""),"",IF(ADHOC!$G$15&lt;&gt;"",IF(ADHOC!$G$15=LEFT(Domein!$AS2504,LEN(ADHOC!$G$15)),MAX(Domein!BD$1:'Domein'!BD2503)+1,""),IF(ADHOC!$S$4=LEFT(Domein!$AS2504,LEN(ADHOC!$S$4)),MAX(Domein!BD$1:'Domein'!BD2503)+1,"")))</f>
        <v/>
      </c>
    </row>
    <row r="2505" spans="45:57" x14ac:dyDescent="0.2">
      <c r="AS2505" s="4" t="s">
        <v>33228</v>
      </c>
      <c r="AT2505" s="4" t="s">
        <v>33229</v>
      </c>
      <c r="AU2505" s="4" t="s">
        <v>456</v>
      </c>
      <c r="AV2505" s="4" t="s">
        <v>708</v>
      </c>
      <c r="AW2505" s="4" t="s">
        <v>724</v>
      </c>
      <c r="AX2505" s="4"/>
      <c r="AY2505" s="4"/>
      <c r="AZ2505" s="4"/>
      <c r="BA2505" s="4"/>
      <c r="BB2505" s="4"/>
      <c r="BC2505" s="4">
        <v>40</v>
      </c>
      <c r="BD2505" t="str">
        <f>IF(AND(ADHOC!$G$15="",ADHOC!$S$4=""),"",IF(ADHOC!$G$15&lt;&gt;"",IF(ADHOC!$G$15=LEFT(Domein!$AS2505,LEN(ADHOC!$G$15)),MAX(Domein!BD$1:'Domein'!BD2504)+1,""),IF(ADHOC!$S$4=LEFT(Domein!$AS2505,LEN(ADHOC!$S$4)),MAX(Domein!BD$1:'Domein'!BD2504)+1,"")))</f>
        <v/>
      </c>
    </row>
    <row r="2506" spans="45:57" x14ac:dyDescent="0.2">
      <c r="AS2506" s="4" t="s">
        <v>33230</v>
      </c>
      <c r="AT2506" s="4" t="s">
        <v>33231</v>
      </c>
      <c r="AU2506" s="4" t="s">
        <v>456</v>
      </c>
      <c r="AV2506" s="4" t="s">
        <v>708</v>
      </c>
      <c r="AW2506" s="4" t="s">
        <v>724</v>
      </c>
      <c r="AX2506" s="4"/>
      <c r="AY2506" s="4"/>
      <c r="AZ2506" s="4"/>
      <c r="BA2506" s="4"/>
      <c r="BB2506" s="4"/>
      <c r="BC2506" s="4">
        <v>40</v>
      </c>
      <c r="BD2506" t="str">
        <f>IF(AND(ADHOC!$G$15="",ADHOC!$S$4=""),"",IF(ADHOC!$G$15&lt;&gt;"",IF(ADHOC!$G$15=LEFT(Domein!$AS2506,LEN(ADHOC!$G$15)),MAX(Domein!BD$1:'Domein'!BD2505)+1,""),IF(ADHOC!$S$4=LEFT(Domein!$AS2506,LEN(ADHOC!$S$4)),MAX(Domein!BD$1:'Domein'!BD2505)+1,"")))</f>
        <v/>
      </c>
    </row>
    <row r="2507" spans="45:57" x14ac:dyDescent="0.2">
      <c r="AS2507" s="4" t="s">
        <v>33088</v>
      </c>
      <c r="AT2507" s="4" t="s">
        <v>2303</v>
      </c>
      <c r="AU2507" s="4" t="s">
        <v>456</v>
      </c>
      <c r="AV2507" s="4" t="s">
        <v>708</v>
      </c>
      <c r="AW2507" s="4" t="s">
        <v>724</v>
      </c>
      <c r="AX2507" s="4"/>
      <c r="AY2507" s="4"/>
      <c r="AZ2507" s="4"/>
      <c r="BA2507" s="4"/>
      <c r="BB2507" s="4"/>
      <c r="BC2507" s="4">
        <v>40</v>
      </c>
      <c r="BD2507" t="str">
        <f>IF(AND(ADHOC!$G$15="",ADHOC!$S$4=""),"",IF(ADHOC!$G$15&lt;&gt;"",IF(ADHOC!$G$15=LEFT(Domein!$AS2507,LEN(ADHOC!$G$15)),MAX(Domein!BD$1:'Domein'!BD2506)+1,""),IF(ADHOC!$S$4=LEFT(Domein!$AS2507,LEN(ADHOC!$S$4)),MAX(Domein!BD$1:'Domein'!BD2506)+1,"")))</f>
        <v/>
      </c>
    </row>
    <row r="2508" spans="45:57" x14ac:dyDescent="0.2">
      <c r="AS2508" s="4" t="s">
        <v>33089</v>
      </c>
      <c r="AT2508" s="4" t="s">
        <v>2304</v>
      </c>
      <c r="AU2508" s="4" t="s">
        <v>456</v>
      </c>
      <c r="AV2508" s="4" t="s">
        <v>708</v>
      </c>
      <c r="AW2508" s="4" t="s">
        <v>724</v>
      </c>
      <c r="AX2508" s="4"/>
      <c r="AY2508" s="4"/>
      <c r="AZ2508" s="4"/>
      <c r="BA2508" s="4"/>
      <c r="BB2508" s="4"/>
      <c r="BC2508" s="4">
        <v>40</v>
      </c>
      <c r="BD2508" t="str">
        <f>IF(AND(ADHOC!$G$15="",ADHOC!$S$4=""),"",IF(ADHOC!$G$15&lt;&gt;"",IF(ADHOC!$G$15=LEFT(Domein!$AS2508,LEN(ADHOC!$G$15)),MAX(Domein!BD$1:'Domein'!BD2507)+1,""),IF(ADHOC!$S$4=LEFT(Domein!$AS2508,LEN(ADHOC!$S$4)),MAX(Domein!BD$1:'Domein'!BD2507)+1,"")))</f>
        <v/>
      </c>
    </row>
    <row r="2509" spans="45:57" x14ac:dyDescent="0.2">
      <c r="AS2509" s="4" t="s">
        <v>14394</v>
      </c>
      <c r="AT2509" s="4" t="s">
        <v>14395</v>
      </c>
      <c r="AU2509" s="4" t="s">
        <v>456</v>
      </c>
      <c r="AV2509" s="4" t="s">
        <v>708</v>
      </c>
      <c r="AW2509" s="4" t="s">
        <v>724</v>
      </c>
      <c r="AX2509" s="4"/>
      <c r="AY2509" s="4"/>
      <c r="AZ2509" s="4"/>
      <c r="BA2509" s="4"/>
      <c r="BB2509" s="4"/>
      <c r="BC2509" s="4">
        <v>40</v>
      </c>
      <c r="BD2509" t="str">
        <f>IF(AND(ADHOC!$G$15="",ADHOC!$S$4=""),"",IF(ADHOC!$G$15&lt;&gt;"",IF(ADHOC!$G$15=LEFT(Domein!$AS2509,LEN(ADHOC!$G$15)),MAX(Domein!BD$1:'Domein'!BD2508)+1,""),IF(ADHOC!$S$4=LEFT(Domein!$AS2509,LEN(ADHOC!$S$4)),MAX(Domein!BD$1:'Domein'!BD2508)+1,"")))</f>
        <v/>
      </c>
    </row>
    <row r="2510" spans="45:57" x14ac:dyDescent="0.2">
      <c r="AS2510" s="4" t="s">
        <v>14396</v>
      </c>
      <c r="AT2510" s="4" t="s">
        <v>14397</v>
      </c>
      <c r="AU2510" s="4" t="s">
        <v>456</v>
      </c>
      <c r="AV2510" s="4" t="s">
        <v>708</v>
      </c>
      <c r="AW2510" s="4" t="s">
        <v>724</v>
      </c>
      <c r="AX2510" s="4"/>
      <c r="AY2510" s="4"/>
      <c r="AZ2510" s="4"/>
      <c r="BA2510" s="4"/>
      <c r="BB2510" s="4"/>
      <c r="BC2510" s="4">
        <v>40</v>
      </c>
      <c r="BD2510" t="str">
        <f>IF(AND(ADHOC!$G$15="",ADHOC!$S$4=""),"",IF(ADHOC!$G$15&lt;&gt;"",IF(ADHOC!$G$15=LEFT(Domein!$AS2510,LEN(ADHOC!$G$15)),MAX(Domein!BD$1:'Domein'!BD2509)+1,""),IF(ADHOC!$S$4=LEFT(Domein!$AS2510,LEN(ADHOC!$S$4)),MAX(Domein!BD$1:'Domein'!BD2509)+1,"")))</f>
        <v/>
      </c>
    </row>
    <row r="2511" spans="45:57" x14ac:dyDescent="0.2">
      <c r="AS2511" s="4" t="s">
        <v>14398</v>
      </c>
      <c r="AT2511" s="4" t="s">
        <v>14399</v>
      </c>
      <c r="AU2511" s="4" t="s">
        <v>456</v>
      </c>
      <c r="AV2511" s="4" t="s">
        <v>708</v>
      </c>
      <c r="AW2511" s="4" t="s">
        <v>724</v>
      </c>
      <c r="AX2511" s="4"/>
      <c r="AY2511" s="4"/>
      <c r="AZ2511" s="4"/>
      <c r="BA2511" s="4"/>
      <c r="BB2511" s="4"/>
      <c r="BC2511" s="4">
        <v>40</v>
      </c>
      <c r="BD2511" t="str">
        <f>IF(AND(ADHOC!$G$15="",ADHOC!$S$4=""),"",IF(ADHOC!$G$15&lt;&gt;"",IF(ADHOC!$G$15=LEFT(Domein!$AS2511,LEN(ADHOC!$G$15)),MAX(Domein!BD$1:'Domein'!BD2510)+1,""),IF(ADHOC!$S$4=LEFT(Domein!$AS2511,LEN(ADHOC!$S$4)),MAX(Domein!BD$1:'Domein'!BD2510)+1,"")))</f>
        <v/>
      </c>
    </row>
    <row r="2512" spans="45:57" x14ac:dyDescent="0.2">
      <c r="AS2512" s="4" t="s">
        <v>14099</v>
      </c>
      <c r="AT2512" s="4" t="s">
        <v>14100</v>
      </c>
      <c r="AU2512" s="4" t="s">
        <v>456</v>
      </c>
      <c r="AV2512" s="4" t="s">
        <v>708</v>
      </c>
      <c r="AW2512" s="4" t="s">
        <v>724</v>
      </c>
      <c r="AX2512" s="4"/>
      <c r="AY2512" s="4"/>
      <c r="AZ2512" s="4"/>
      <c r="BA2512" s="4"/>
      <c r="BB2512" s="4"/>
      <c r="BC2512" s="4">
        <v>40</v>
      </c>
      <c r="BD2512" t="str">
        <f>IF(AND(ADHOC!$G$15="",ADHOC!$S$4=""),"",IF(ADHOC!$G$15&lt;&gt;"",IF(ADHOC!$G$15=LEFT(Domein!$AS2512,LEN(ADHOC!$G$15)),MAX(Domein!BD$1:'Domein'!BD2511)+1,""),IF(ADHOC!$S$4=LEFT(Domein!$AS2512,LEN(ADHOC!$S$4)),MAX(Domein!BD$1:'Domein'!BD2511)+1,"")))</f>
        <v/>
      </c>
    </row>
    <row r="2513" spans="45:56" x14ac:dyDescent="0.2">
      <c r="AS2513" s="4" t="s">
        <v>13891</v>
      </c>
      <c r="AT2513" s="4" t="s">
        <v>13892</v>
      </c>
      <c r="AU2513" s="4" t="s">
        <v>456</v>
      </c>
      <c r="AV2513" s="4" t="s">
        <v>708</v>
      </c>
      <c r="AW2513" s="4" t="s">
        <v>724</v>
      </c>
      <c r="AX2513" s="4"/>
      <c r="AY2513" s="4"/>
      <c r="AZ2513" s="4"/>
      <c r="BA2513" s="4"/>
      <c r="BB2513" s="4"/>
      <c r="BC2513" s="4">
        <v>40</v>
      </c>
      <c r="BD2513" t="str">
        <f>IF(AND(ADHOC!$G$15="",ADHOC!$S$4=""),"",IF(ADHOC!$G$15&lt;&gt;"",IF(ADHOC!$G$15=LEFT(Domein!$AS2513,LEN(ADHOC!$G$15)),MAX(Domein!BD$1:'Domein'!BD2512)+1,""),IF(ADHOC!$S$4=LEFT(Domein!$AS2513,LEN(ADHOC!$S$4)),MAX(Domein!BD$1:'Domein'!BD2512)+1,"")))</f>
        <v/>
      </c>
    </row>
    <row r="2514" spans="45:56" x14ac:dyDescent="0.2">
      <c r="AS2514" s="4" t="s">
        <v>14101</v>
      </c>
      <c r="AT2514" s="4" t="s">
        <v>14102</v>
      </c>
      <c r="AU2514" s="4" t="s">
        <v>456</v>
      </c>
      <c r="AV2514" s="4" t="s">
        <v>708</v>
      </c>
      <c r="AW2514" s="4" t="s">
        <v>724</v>
      </c>
      <c r="AX2514" s="4"/>
      <c r="AY2514" s="4"/>
      <c r="AZ2514" s="4"/>
      <c r="BA2514" s="4"/>
      <c r="BB2514" s="4"/>
      <c r="BC2514" s="4">
        <v>40</v>
      </c>
      <c r="BD2514" t="str">
        <f>IF(AND(ADHOC!$G$15="",ADHOC!$S$4=""),"",IF(ADHOC!$G$15&lt;&gt;"",IF(ADHOC!$G$15=LEFT(Domein!$AS2514,LEN(ADHOC!$G$15)),MAX(Domein!BD$1:'Domein'!BD2513)+1,""),IF(ADHOC!$S$4=LEFT(Domein!$AS2514,LEN(ADHOC!$S$4)),MAX(Domein!BD$1:'Domein'!BD2513)+1,"")))</f>
        <v/>
      </c>
    </row>
    <row r="2515" spans="45:56" x14ac:dyDescent="0.2">
      <c r="AS2515" s="4" t="s">
        <v>7768</v>
      </c>
      <c r="AT2515" s="4" t="s">
        <v>1967</v>
      </c>
      <c r="AU2515" s="4" t="s">
        <v>456</v>
      </c>
      <c r="AV2515" s="4" t="s">
        <v>708</v>
      </c>
      <c r="AW2515" s="4" t="s">
        <v>724</v>
      </c>
      <c r="AX2515" s="4"/>
      <c r="AY2515" s="4"/>
      <c r="AZ2515" s="4"/>
      <c r="BA2515" s="4"/>
      <c r="BB2515" s="4"/>
      <c r="BC2515" s="4">
        <v>40</v>
      </c>
      <c r="BD2515" t="str">
        <f>IF(AND(ADHOC!$G$15="",ADHOC!$S$4=""),"",IF(ADHOC!$G$15&lt;&gt;"",IF(ADHOC!$G$15=LEFT(Domein!$AS2515,LEN(ADHOC!$G$15)),MAX(Domein!BD$1:'Domein'!BD2514)+1,""),IF(ADHOC!$S$4=LEFT(Domein!$AS2515,LEN(ADHOC!$S$4)),MAX(Domein!BD$1:'Domein'!BD2514)+1,"")))</f>
        <v/>
      </c>
    </row>
    <row r="2516" spans="45:56" x14ac:dyDescent="0.2">
      <c r="AS2516" s="4" t="s">
        <v>15242</v>
      </c>
      <c r="AT2516" s="4" t="s">
        <v>11622</v>
      </c>
      <c r="AU2516" s="4" t="s">
        <v>456</v>
      </c>
      <c r="AV2516" s="4" t="s">
        <v>708</v>
      </c>
      <c r="AW2516" s="4" t="s">
        <v>724</v>
      </c>
      <c r="AX2516" s="4"/>
      <c r="AY2516" s="4"/>
      <c r="AZ2516" s="4"/>
      <c r="BA2516" s="4"/>
      <c r="BB2516" s="4"/>
      <c r="BC2516" s="4">
        <v>40</v>
      </c>
      <c r="BD2516" t="str">
        <f>IF(AND(ADHOC!$G$15="",ADHOC!$S$4=""),"",IF(ADHOC!$G$15&lt;&gt;"",IF(ADHOC!$G$15=LEFT(Domein!$AS2516,LEN(ADHOC!$G$15)),MAX(Domein!BD$1:'Domein'!BD2515)+1,""),IF(ADHOC!$S$4=LEFT(Domein!$AS2516,LEN(ADHOC!$S$4)),MAX(Domein!BD$1:'Domein'!BD2515)+1,"")))</f>
        <v/>
      </c>
    </row>
    <row r="2517" spans="45:56" x14ac:dyDescent="0.2">
      <c r="AS2517" s="4" t="s">
        <v>34883</v>
      </c>
      <c r="AT2517" s="4" t="s">
        <v>34884</v>
      </c>
      <c r="AU2517" s="4" t="s">
        <v>456</v>
      </c>
      <c r="AV2517" s="4" t="s">
        <v>708</v>
      </c>
      <c r="AW2517" s="4" t="s">
        <v>724</v>
      </c>
      <c r="AX2517" s="4"/>
      <c r="AY2517" s="4"/>
      <c r="AZ2517" s="4"/>
      <c r="BA2517" s="4"/>
      <c r="BB2517" s="4"/>
      <c r="BC2517" s="4">
        <v>40</v>
      </c>
      <c r="BD2517" t="str">
        <f>IF(AND(ADHOC!$G$15="",ADHOC!$S$4=""),"",IF(ADHOC!$G$15&lt;&gt;"",IF(ADHOC!$G$15=LEFT(Domein!$AS2517,LEN(ADHOC!$G$15)),MAX(Domein!BD$1:'Domein'!BD2516)+1,""),IF(ADHOC!$S$4=LEFT(Domein!$AS2517,LEN(ADHOC!$S$4)),MAX(Domein!BD$1:'Domein'!BD2516)+1,"")))</f>
        <v/>
      </c>
    </row>
    <row r="2518" spans="45:56" x14ac:dyDescent="0.2">
      <c r="AS2518" s="4" t="s">
        <v>34885</v>
      </c>
      <c r="AT2518" s="4" t="s">
        <v>34886</v>
      </c>
      <c r="AU2518" s="4" t="s">
        <v>456</v>
      </c>
      <c r="AV2518" s="4" t="s">
        <v>708</v>
      </c>
      <c r="AW2518" s="4" t="s">
        <v>724</v>
      </c>
      <c r="AX2518" s="4"/>
      <c r="AY2518" s="4"/>
      <c r="AZ2518" s="4"/>
      <c r="BA2518" s="4"/>
      <c r="BB2518" s="4"/>
      <c r="BC2518" s="4">
        <v>40</v>
      </c>
      <c r="BD2518" t="str">
        <f>IF(AND(ADHOC!$G$15="",ADHOC!$S$4=""),"",IF(ADHOC!$G$15&lt;&gt;"",IF(ADHOC!$G$15=LEFT(Domein!$AS2518,LEN(ADHOC!$G$15)),MAX(Domein!BD$1:'Domein'!BD2517)+1,""),IF(ADHOC!$S$4=LEFT(Domein!$AS2518,LEN(ADHOC!$S$4)),MAX(Domein!BD$1:'Domein'!BD2517)+1,"")))</f>
        <v/>
      </c>
    </row>
    <row r="2519" spans="45:56" x14ac:dyDescent="0.2">
      <c r="AS2519" s="4" t="s">
        <v>8787</v>
      </c>
      <c r="AT2519" s="4" t="s">
        <v>2309</v>
      </c>
      <c r="AU2519" s="4" t="s">
        <v>456</v>
      </c>
      <c r="AV2519" s="4" t="s">
        <v>708</v>
      </c>
      <c r="AW2519" s="4" t="s">
        <v>724</v>
      </c>
      <c r="AX2519" s="4"/>
      <c r="AY2519" s="4"/>
      <c r="AZ2519" s="4"/>
      <c r="BA2519" s="4"/>
      <c r="BB2519" s="4"/>
      <c r="BC2519" s="4">
        <v>40</v>
      </c>
      <c r="BD2519" t="str">
        <f>IF(AND(ADHOC!$G$15="",ADHOC!$S$4=""),"",IF(ADHOC!$G$15&lt;&gt;"",IF(ADHOC!$G$15=LEFT(Domein!$AS2519,LEN(ADHOC!$G$15)),MAX(Domein!BD$1:'Domein'!BD2518)+1,""),IF(ADHOC!$S$4=LEFT(Domein!$AS2519,LEN(ADHOC!$S$4)),MAX(Domein!BD$1:'Domein'!BD2518)+1,"")))</f>
        <v/>
      </c>
    </row>
    <row r="2520" spans="45:56" x14ac:dyDescent="0.2">
      <c r="AS2520" s="4" t="s">
        <v>32920</v>
      </c>
      <c r="AT2520" s="4" t="s">
        <v>32921</v>
      </c>
      <c r="AU2520" s="4" t="s">
        <v>456</v>
      </c>
      <c r="AV2520" s="4" t="s">
        <v>708</v>
      </c>
      <c r="AW2520" s="4" t="s">
        <v>724</v>
      </c>
      <c r="AX2520" s="4"/>
      <c r="AY2520" s="4"/>
      <c r="AZ2520" s="4"/>
      <c r="BA2520" s="4"/>
      <c r="BB2520" s="4"/>
      <c r="BC2520" s="4">
        <v>40</v>
      </c>
      <c r="BD2520" t="str">
        <f>IF(AND(ADHOC!$G$15="",ADHOC!$S$4=""),"",IF(ADHOC!$G$15&lt;&gt;"",IF(ADHOC!$G$15=LEFT(Domein!$AS2520,LEN(ADHOC!$G$15)),MAX(Domein!BD$1:'Domein'!BD2519)+1,""),IF(ADHOC!$S$4=LEFT(Domein!$AS2520,LEN(ADHOC!$S$4)),MAX(Domein!BD$1:'Domein'!BD2519)+1,"")))</f>
        <v/>
      </c>
    </row>
    <row r="2521" spans="45:56" x14ac:dyDescent="0.2">
      <c r="AS2521" s="4" t="s">
        <v>34887</v>
      </c>
      <c r="AT2521" s="4" t="s">
        <v>34888</v>
      </c>
      <c r="AU2521" s="4" t="s">
        <v>456</v>
      </c>
      <c r="AV2521" s="4" t="s">
        <v>708</v>
      </c>
      <c r="AW2521" s="4" t="s">
        <v>724</v>
      </c>
      <c r="AX2521" s="4"/>
      <c r="AY2521" s="4"/>
      <c r="AZ2521" s="4"/>
      <c r="BA2521" s="4"/>
      <c r="BB2521" s="4"/>
      <c r="BC2521" s="4">
        <v>40</v>
      </c>
      <c r="BD2521" t="str">
        <f>IF(AND(ADHOC!$G$15="",ADHOC!$S$4=""),"",IF(ADHOC!$G$15&lt;&gt;"",IF(ADHOC!$G$15=LEFT(Domein!$AS2521,LEN(ADHOC!$G$15)),MAX(Domein!BD$1:'Domein'!BD2520)+1,""),IF(ADHOC!$S$4=LEFT(Domein!$AS2521,LEN(ADHOC!$S$4)),MAX(Domein!BD$1:'Domein'!BD2520)+1,"")))</f>
        <v/>
      </c>
    </row>
    <row r="2522" spans="45:56" x14ac:dyDescent="0.2">
      <c r="AS2522" s="4" t="s">
        <v>33015</v>
      </c>
      <c r="AT2522" s="4" t="s">
        <v>33016</v>
      </c>
      <c r="AU2522" s="4" t="s">
        <v>456</v>
      </c>
      <c r="AV2522" s="4" t="s">
        <v>708</v>
      </c>
      <c r="AW2522" s="4" t="s">
        <v>724</v>
      </c>
      <c r="AX2522" s="4"/>
      <c r="AY2522" s="4"/>
      <c r="AZ2522" s="4"/>
      <c r="BA2522" s="4"/>
      <c r="BB2522" s="4"/>
      <c r="BC2522" s="4">
        <v>40</v>
      </c>
      <c r="BD2522" t="str">
        <f>IF(AND(ADHOC!$G$15="",ADHOC!$S$4=""),"",IF(ADHOC!$G$15&lt;&gt;"",IF(ADHOC!$G$15=LEFT(Domein!$AS2522,LEN(ADHOC!$G$15)),MAX(Domein!BD$1:'Domein'!BD2521)+1,""),IF(ADHOC!$S$4=LEFT(Domein!$AS2522,LEN(ADHOC!$S$4)),MAX(Domein!BD$1:'Domein'!BD2521)+1,"")))</f>
        <v/>
      </c>
    </row>
    <row r="2523" spans="45:56" x14ac:dyDescent="0.2">
      <c r="AS2523" s="4" t="s">
        <v>13357</v>
      </c>
      <c r="AT2523" s="4" t="s">
        <v>13358</v>
      </c>
      <c r="AU2523" s="4" t="s">
        <v>456</v>
      </c>
      <c r="AV2523" s="4" t="s">
        <v>708</v>
      </c>
      <c r="AW2523" s="4" t="s">
        <v>724</v>
      </c>
      <c r="AX2523" s="4"/>
      <c r="AY2523" s="4"/>
      <c r="AZ2523" s="4"/>
      <c r="BA2523" s="4"/>
      <c r="BB2523" s="4"/>
      <c r="BC2523" s="4">
        <v>40</v>
      </c>
      <c r="BD2523" t="str">
        <f>IF(AND(ADHOC!$G$15="",ADHOC!$S$4=""),"",IF(ADHOC!$G$15&lt;&gt;"",IF(ADHOC!$G$15=LEFT(Domein!$AS2523,LEN(ADHOC!$G$15)),MAX(Domein!BD$1:'Domein'!BD2522)+1,""),IF(ADHOC!$S$4=LEFT(Domein!$AS2523,LEN(ADHOC!$S$4)),MAX(Domein!BD$1:'Domein'!BD2522)+1,"")))</f>
        <v/>
      </c>
    </row>
    <row r="2524" spans="45:56" x14ac:dyDescent="0.2">
      <c r="AS2524" s="4" t="s">
        <v>14400</v>
      </c>
      <c r="AT2524" s="4" t="s">
        <v>14401</v>
      </c>
      <c r="AU2524" s="4" t="s">
        <v>456</v>
      </c>
      <c r="AV2524" s="4" t="s">
        <v>708</v>
      </c>
      <c r="AW2524" s="4" t="s">
        <v>724</v>
      </c>
      <c r="AX2524" s="4"/>
      <c r="AY2524" s="4"/>
      <c r="AZ2524" s="4"/>
      <c r="BA2524" s="4"/>
      <c r="BB2524" s="4"/>
      <c r="BC2524" s="4">
        <v>40</v>
      </c>
      <c r="BD2524" t="str">
        <f>IF(AND(ADHOC!$G$15="",ADHOC!$S$4=""),"",IF(ADHOC!$G$15&lt;&gt;"",IF(ADHOC!$G$15=LEFT(Domein!$AS2524,LEN(ADHOC!$G$15)),MAX(Domein!BD$1:'Domein'!BD2523)+1,""),IF(ADHOC!$S$4=LEFT(Domein!$AS2524,LEN(ADHOC!$S$4)),MAX(Domein!BD$1:'Domein'!BD2523)+1,"")))</f>
        <v/>
      </c>
    </row>
    <row r="2525" spans="45:56" x14ac:dyDescent="0.2">
      <c r="AS2525" s="4" t="s">
        <v>32442</v>
      </c>
      <c r="AT2525" s="4" t="s">
        <v>20963</v>
      </c>
      <c r="AU2525" s="4" t="s">
        <v>456</v>
      </c>
      <c r="AV2525" s="4" t="s">
        <v>708</v>
      </c>
      <c r="AW2525" s="4" t="s">
        <v>724</v>
      </c>
      <c r="AX2525" s="4"/>
      <c r="AY2525" s="4"/>
      <c r="AZ2525" s="4"/>
      <c r="BA2525" s="4"/>
      <c r="BB2525" s="4"/>
      <c r="BC2525" s="4">
        <v>40</v>
      </c>
      <c r="BD2525" t="str">
        <f>IF(AND(ADHOC!$G$15="",ADHOC!$S$4=""),"",IF(ADHOC!$G$15&lt;&gt;"",IF(ADHOC!$G$15=LEFT(Domein!$AS2525,LEN(ADHOC!$G$15)),MAX(Domein!BD$1:'Domein'!BD2524)+1,""),IF(ADHOC!$S$4=LEFT(Domein!$AS2525,LEN(ADHOC!$S$4)),MAX(Domein!BD$1:'Domein'!BD2524)+1,"")))</f>
        <v/>
      </c>
    </row>
    <row r="2526" spans="45:56" x14ac:dyDescent="0.2">
      <c r="AS2526" s="4" t="s">
        <v>13359</v>
      </c>
      <c r="AT2526" s="4" t="s">
        <v>13360</v>
      </c>
      <c r="AU2526" s="4" t="s">
        <v>456</v>
      </c>
      <c r="AV2526" s="4" t="s">
        <v>708</v>
      </c>
      <c r="AW2526" s="4" t="s">
        <v>724</v>
      </c>
      <c r="AX2526" s="4"/>
      <c r="AY2526" s="4"/>
      <c r="AZ2526" s="4"/>
      <c r="BA2526" s="4"/>
      <c r="BB2526" s="4"/>
      <c r="BC2526" s="4">
        <v>40</v>
      </c>
      <c r="BD2526" t="str">
        <f>IF(AND(ADHOC!$G$15="",ADHOC!$S$4=""),"",IF(ADHOC!$G$15&lt;&gt;"",IF(ADHOC!$G$15=LEFT(Domein!$AS2526,LEN(ADHOC!$G$15)),MAX(Domein!BD$1:'Domein'!BD2525)+1,""),IF(ADHOC!$S$4=LEFT(Domein!$AS2526,LEN(ADHOC!$S$4)),MAX(Domein!BD$1:'Domein'!BD2525)+1,"")))</f>
        <v/>
      </c>
    </row>
    <row r="2527" spans="45:56" x14ac:dyDescent="0.2">
      <c r="AS2527" s="4" t="s">
        <v>32886</v>
      </c>
      <c r="AT2527" s="4" t="s">
        <v>20965</v>
      </c>
      <c r="AU2527" s="4" t="s">
        <v>456</v>
      </c>
      <c r="AV2527" s="4" t="s">
        <v>708</v>
      </c>
      <c r="AW2527" s="4" t="s">
        <v>724</v>
      </c>
      <c r="AX2527" s="4"/>
      <c r="AY2527" s="4"/>
      <c r="AZ2527" s="4"/>
      <c r="BA2527" s="4"/>
      <c r="BB2527" s="4"/>
      <c r="BC2527" s="4">
        <v>40</v>
      </c>
      <c r="BD2527" t="str">
        <f>IF(AND(ADHOC!$G$15="",ADHOC!$S$4=""),"",IF(ADHOC!$G$15&lt;&gt;"",IF(ADHOC!$G$15=LEFT(Domein!$AS2527,LEN(ADHOC!$G$15)),MAX(Domein!BD$1:'Domein'!BD2526)+1,""),IF(ADHOC!$S$4=LEFT(Domein!$AS2527,LEN(ADHOC!$S$4)),MAX(Domein!BD$1:'Domein'!BD2526)+1,"")))</f>
        <v/>
      </c>
    </row>
    <row r="2528" spans="45:56" x14ac:dyDescent="0.2">
      <c r="AS2528" s="4" t="s">
        <v>33232</v>
      </c>
      <c r="AT2528" s="4" t="s">
        <v>20967</v>
      </c>
      <c r="AU2528" s="4" t="s">
        <v>456</v>
      </c>
      <c r="AV2528" s="4" t="s">
        <v>708</v>
      </c>
      <c r="AW2528" s="4" t="s">
        <v>724</v>
      </c>
      <c r="AX2528" s="4"/>
      <c r="AY2528" s="4"/>
      <c r="AZ2528" s="4"/>
      <c r="BA2528" s="4"/>
      <c r="BB2528" s="4"/>
      <c r="BC2528" s="4">
        <v>40</v>
      </c>
      <c r="BD2528" t="str">
        <f>IF(AND(ADHOC!$G$15="",ADHOC!$S$4=""),"",IF(ADHOC!$G$15&lt;&gt;"",IF(ADHOC!$G$15=LEFT(Domein!$AS2528,LEN(ADHOC!$G$15)),MAX(Domein!BD$1:'Domein'!BD2527)+1,""),IF(ADHOC!$S$4=LEFT(Domein!$AS2528,LEN(ADHOC!$S$4)),MAX(Domein!BD$1:'Domein'!BD2527)+1,"")))</f>
        <v/>
      </c>
    </row>
    <row r="2529" spans="45:56" x14ac:dyDescent="0.2">
      <c r="AS2529" s="4" t="s">
        <v>2332</v>
      </c>
      <c r="AT2529" s="4" t="s">
        <v>2333</v>
      </c>
      <c r="AU2529" s="4" t="s">
        <v>456</v>
      </c>
      <c r="AV2529" s="4" t="s">
        <v>708</v>
      </c>
      <c r="AW2529" s="4" t="s">
        <v>724</v>
      </c>
      <c r="AX2529" s="4"/>
      <c r="AY2529" s="4"/>
      <c r="AZ2529" s="4"/>
      <c r="BA2529" s="4"/>
      <c r="BB2529" s="4"/>
      <c r="BC2529" s="4">
        <v>40</v>
      </c>
      <c r="BD2529" t="str">
        <f>IF(AND(ADHOC!$G$15="",ADHOC!$S$4=""),"",IF(ADHOC!$G$15&lt;&gt;"",IF(ADHOC!$G$15=LEFT(Domein!$AS2529,LEN(ADHOC!$G$15)),MAX(Domein!BD$1:'Domein'!BD2528)+1,""),IF(ADHOC!$S$4=LEFT(Domein!$AS2529,LEN(ADHOC!$S$4)),MAX(Domein!BD$1:'Domein'!BD2528)+1,"")))</f>
        <v/>
      </c>
    </row>
    <row r="2530" spans="45:56" x14ac:dyDescent="0.2">
      <c r="AS2530" s="4" t="s">
        <v>33233</v>
      </c>
      <c r="AT2530" s="4" t="s">
        <v>20969</v>
      </c>
      <c r="AU2530" s="4" t="s">
        <v>456</v>
      </c>
      <c r="AV2530" s="4" t="s">
        <v>708</v>
      </c>
      <c r="AW2530" s="4" t="s">
        <v>724</v>
      </c>
      <c r="AX2530" s="4"/>
      <c r="AY2530" s="4"/>
      <c r="AZ2530" s="4"/>
      <c r="BA2530" s="4"/>
      <c r="BB2530" s="4"/>
      <c r="BC2530" s="4">
        <v>40</v>
      </c>
      <c r="BD2530" t="str">
        <f>IF(AND(ADHOC!$G$15="",ADHOC!$S$4=""),"",IF(ADHOC!$G$15&lt;&gt;"",IF(ADHOC!$G$15=LEFT(Domein!$AS2530,LEN(ADHOC!$G$15)),MAX(Domein!BD$1:'Domein'!BD2529)+1,""),IF(ADHOC!$S$4=LEFT(Domein!$AS2530,LEN(ADHOC!$S$4)),MAX(Domein!BD$1:'Domein'!BD2529)+1,"")))</f>
        <v/>
      </c>
    </row>
    <row r="2531" spans="45:56" x14ac:dyDescent="0.2">
      <c r="AS2531" s="4" t="s">
        <v>32232</v>
      </c>
      <c r="AT2531" s="4" t="s">
        <v>21293</v>
      </c>
      <c r="AU2531" s="4" t="s">
        <v>456</v>
      </c>
      <c r="AV2531" s="4" t="s">
        <v>708</v>
      </c>
      <c r="AW2531" s="4" t="s">
        <v>724</v>
      </c>
      <c r="AX2531" s="4"/>
      <c r="AY2531" s="4"/>
      <c r="AZ2531" s="4"/>
      <c r="BA2531" s="4"/>
      <c r="BB2531" s="4"/>
      <c r="BC2531" s="4">
        <v>40</v>
      </c>
      <c r="BD2531" t="str">
        <f>IF(AND(ADHOC!$G$15="",ADHOC!$S$4=""),"",IF(ADHOC!$G$15&lt;&gt;"",IF(ADHOC!$G$15=LEFT(Domein!$AS2531,LEN(ADHOC!$G$15)),MAX(Domein!BD$1:'Domein'!BD2530)+1,""),IF(ADHOC!$S$4=LEFT(Domein!$AS2531,LEN(ADHOC!$S$4)),MAX(Domein!BD$1:'Domein'!BD2530)+1,"")))</f>
        <v/>
      </c>
    </row>
    <row r="2532" spans="45:56" x14ac:dyDescent="0.2">
      <c r="AS2532" s="4" t="s">
        <v>33090</v>
      </c>
      <c r="AT2532" s="4" t="s">
        <v>8440</v>
      </c>
      <c r="AU2532" s="4" t="s">
        <v>456</v>
      </c>
      <c r="AV2532" s="4" t="s">
        <v>708</v>
      </c>
      <c r="AW2532" s="4" t="s">
        <v>724</v>
      </c>
      <c r="AX2532" s="4"/>
      <c r="AY2532" s="4"/>
      <c r="AZ2532" s="4"/>
      <c r="BA2532" s="4"/>
      <c r="BB2532" s="4"/>
      <c r="BC2532" s="4">
        <v>40</v>
      </c>
      <c r="BD2532" t="str">
        <f>IF(AND(ADHOC!$G$15="",ADHOC!$S$4=""),"",IF(ADHOC!$G$15&lt;&gt;"",IF(ADHOC!$G$15=LEFT(Domein!$AS2532,LEN(ADHOC!$G$15)),MAX(Domein!BD$1:'Domein'!BD2531)+1,""),IF(ADHOC!$S$4=LEFT(Domein!$AS2532,LEN(ADHOC!$S$4)),MAX(Domein!BD$1:'Domein'!BD2531)+1,"")))</f>
        <v/>
      </c>
    </row>
    <row r="2533" spans="45:56" x14ac:dyDescent="0.2">
      <c r="AS2533" s="4" t="s">
        <v>33091</v>
      </c>
      <c r="AT2533" s="85" t="s">
        <v>8441</v>
      </c>
      <c r="AU2533" s="4" t="s">
        <v>456</v>
      </c>
      <c r="AV2533" s="4" t="s">
        <v>708</v>
      </c>
      <c r="AW2533" s="4" t="s">
        <v>724</v>
      </c>
      <c r="AX2533" s="4"/>
      <c r="AY2533" s="4"/>
      <c r="AZ2533" s="4"/>
      <c r="BA2533" s="4"/>
      <c r="BB2533" s="4"/>
      <c r="BC2533" s="4">
        <v>40</v>
      </c>
      <c r="BD2533" t="str">
        <f>IF(AND(ADHOC!$G$15="",ADHOC!$S$4=""),"",IF(ADHOC!$G$15&lt;&gt;"",IF(ADHOC!$G$15=LEFT(Domein!$AS2533,LEN(ADHOC!$G$15)),MAX(Domein!BD$1:'Domein'!BD2532)+1,""),IF(ADHOC!$S$4=LEFT(Domein!$AS2533,LEN(ADHOC!$S$4)),MAX(Domein!BD$1:'Domein'!BD2532)+1,"")))</f>
        <v/>
      </c>
    </row>
    <row r="2534" spans="45:56" x14ac:dyDescent="0.2">
      <c r="AS2534" s="4" t="s">
        <v>2334</v>
      </c>
      <c r="AT2534" s="4" t="s">
        <v>2335</v>
      </c>
      <c r="AU2534" s="4" t="s">
        <v>456</v>
      </c>
      <c r="AV2534" s="4" t="s">
        <v>708</v>
      </c>
      <c r="AW2534" s="4" t="s">
        <v>724</v>
      </c>
      <c r="AX2534" s="4"/>
      <c r="AY2534" s="4"/>
      <c r="AZ2534" s="4"/>
      <c r="BA2534" s="4"/>
      <c r="BB2534" s="4"/>
      <c r="BC2534" s="4">
        <v>40</v>
      </c>
      <c r="BD2534" t="str">
        <f>IF(AND(ADHOC!$G$15="",ADHOC!$S$4=""),"",IF(ADHOC!$G$15&lt;&gt;"",IF(ADHOC!$G$15=LEFT(Domein!$AS2534,LEN(ADHOC!$G$15)),MAX(Domein!BD$1:'Domein'!BD2533)+1,""),IF(ADHOC!$S$4=LEFT(Domein!$AS2534,LEN(ADHOC!$S$4)),MAX(Domein!BD$1:'Domein'!BD2533)+1,"")))</f>
        <v/>
      </c>
    </row>
    <row r="2535" spans="45:56" x14ac:dyDescent="0.2">
      <c r="AS2535" s="4" t="s">
        <v>13361</v>
      </c>
      <c r="AT2535" s="4" t="s">
        <v>13362</v>
      </c>
      <c r="AU2535" s="4" t="s">
        <v>456</v>
      </c>
      <c r="AV2535" s="4" t="s">
        <v>708</v>
      </c>
      <c r="AW2535" s="4" t="s">
        <v>724</v>
      </c>
      <c r="AX2535" s="4"/>
      <c r="AY2535" s="4"/>
      <c r="AZ2535" s="4"/>
      <c r="BA2535" s="4"/>
      <c r="BB2535" s="4"/>
      <c r="BC2535" s="4">
        <v>40</v>
      </c>
      <c r="BD2535" t="str">
        <f>IF(AND(ADHOC!$G$15="",ADHOC!$S$4=""),"",IF(ADHOC!$G$15&lt;&gt;"",IF(ADHOC!$G$15=LEFT(Domein!$AS2535,LEN(ADHOC!$G$15)),MAX(Domein!BD$1:'Domein'!BD2534)+1,""),IF(ADHOC!$S$4=LEFT(Domein!$AS2535,LEN(ADHOC!$S$4)),MAX(Domein!BD$1:'Domein'!BD2534)+1,"")))</f>
        <v/>
      </c>
    </row>
    <row r="2536" spans="45:56" x14ac:dyDescent="0.2">
      <c r="AS2536" s="4" t="s">
        <v>13893</v>
      </c>
      <c r="AT2536" s="4" t="s">
        <v>11653</v>
      </c>
      <c r="AU2536" s="4" t="s">
        <v>456</v>
      </c>
      <c r="AV2536" s="4" t="s">
        <v>708</v>
      </c>
      <c r="AW2536" s="4" t="s">
        <v>724</v>
      </c>
      <c r="AX2536" s="4"/>
      <c r="AY2536" s="4"/>
      <c r="AZ2536" s="4"/>
      <c r="BA2536" s="4"/>
      <c r="BB2536" s="4"/>
      <c r="BC2536" s="4">
        <v>40</v>
      </c>
      <c r="BD2536" t="str">
        <f>IF(AND(ADHOC!$G$15="",ADHOC!$S$4=""),"",IF(ADHOC!$G$15&lt;&gt;"",IF(ADHOC!$G$15=LEFT(Domein!$AS2536,LEN(ADHOC!$G$15)),MAX(Domein!BD$1:'Domein'!BD2535)+1,""),IF(ADHOC!$S$4=LEFT(Domein!$AS2536,LEN(ADHOC!$S$4)),MAX(Domein!BD$1:'Domein'!BD2535)+1,"")))</f>
        <v/>
      </c>
    </row>
    <row r="2537" spans="45:56" x14ac:dyDescent="0.2">
      <c r="AS2537" s="4" t="s">
        <v>13894</v>
      </c>
      <c r="AT2537" s="4" t="s">
        <v>11657</v>
      </c>
      <c r="AU2537" s="4" t="s">
        <v>456</v>
      </c>
      <c r="AV2537" s="4" t="s">
        <v>708</v>
      </c>
      <c r="AW2537" s="4" t="s">
        <v>724</v>
      </c>
      <c r="AX2537" s="4"/>
      <c r="AY2537" s="4"/>
      <c r="AZ2537" s="4"/>
      <c r="BA2537" s="4"/>
      <c r="BB2537" s="4"/>
      <c r="BC2537" s="4">
        <v>40</v>
      </c>
      <c r="BD2537" t="str">
        <f>IF(AND(ADHOC!$G$15="",ADHOC!$S$4=""),"",IF(ADHOC!$G$15&lt;&gt;"",IF(ADHOC!$G$15=LEFT(Domein!$AS2537,LEN(ADHOC!$G$15)),MAX(Domein!BD$1:'Domein'!BD2536)+1,""),IF(ADHOC!$S$4=LEFT(Domein!$AS2537,LEN(ADHOC!$S$4)),MAX(Domein!BD$1:'Domein'!BD2536)+1,"")))</f>
        <v/>
      </c>
    </row>
    <row r="2538" spans="45:56" x14ac:dyDescent="0.2">
      <c r="AS2538" s="4" t="s">
        <v>13895</v>
      </c>
      <c r="AT2538" s="4" t="s">
        <v>11675</v>
      </c>
      <c r="AU2538" s="4" t="s">
        <v>456</v>
      </c>
      <c r="AV2538" s="4" t="s">
        <v>708</v>
      </c>
      <c r="AW2538" s="4" t="s">
        <v>724</v>
      </c>
      <c r="AX2538" s="4"/>
      <c r="AY2538" s="4"/>
      <c r="AZ2538" s="4"/>
      <c r="BA2538" s="4"/>
      <c r="BB2538" s="4"/>
      <c r="BC2538" s="4">
        <v>40</v>
      </c>
      <c r="BD2538" t="str">
        <f>IF(AND(ADHOC!$G$15="",ADHOC!$S$4=""),"",IF(ADHOC!$G$15&lt;&gt;"",IF(ADHOC!$G$15=LEFT(Domein!$AS2538,LEN(ADHOC!$G$15)),MAX(Domein!BD$1:'Domein'!BD2537)+1,""),IF(ADHOC!$S$4=LEFT(Domein!$AS2538,LEN(ADHOC!$S$4)),MAX(Domein!BD$1:'Domein'!BD2537)+1,"")))</f>
        <v/>
      </c>
    </row>
    <row r="2539" spans="45:56" x14ac:dyDescent="0.2">
      <c r="AS2539" s="4" t="s">
        <v>34889</v>
      </c>
      <c r="AT2539" s="4" t="s">
        <v>17466</v>
      </c>
      <c r="AU2539" s="4" t="s">
        <v>456</v>
      </c>
      <c r="AV2539" s="4" t="s">
        <v>708</v>
      </c>
      <c r="AW2539" s="4" t="s">
        <v>724</v>
      </c>
      <c r="AX2539" s="4"/>
      <c r="AY2539" s="4"/>
      <c r="AZ2539" s="4"/>
      <c r="BA2539" s="4"/>
      <c r="BB2539" s="4"/>
      <c r="BC2539" s="4">
        <v>40</v>
      </c>
      <c r="BD2539" t="str">
        <f>IF(AND(ADHOC!$G$15="",ADHOC!$S$4=""),"",IF(ADHOC!$G$15&lt;&gt;"",IF(ADHOC!$G$15=LEFT(Domein!$AS2539,LEN(ADHOC!$G$15)),MAX(Domein!BD$1:'Domein'!BD2538)+1,""),IF(ADHOC!$S$4=LEFT(Domein!$AS2539,LEN(ADHOC!$S$4)),MAX(Domein!BD$1:'Domein'!BD2538)+1,"")))</f>
        <v/>
      </c>
    </row>
    <row r="2540" spans="45:56" x14ac:dyDescent="0.2">
      <c r="AS2540" s="4" t="s">
        <v>34890</v>
      </c>
      <c r="AT2540" s="4" t="s">
        <v>17468</v>
      </c>
      <c r="AU2540" s="4" t="s">
        <v>456</v>
      </c>
      <c r="AV2540" s="4" t="s">
        <v>708</v>
      </c>
      <c r="AW2540" s="4" t="s">
        <v>724</v>
      </c>
      <c r="AX2540" s="4"/>
      <c r="AY2540" s="4"/>
      <c r="AZ2540" s="4"/>
      <c r="BA2540" s="4"/>
      <c r="BB2540" s="4"/>
      <c r="BC2540" s="4">
        <v>40</v>
      </c>
      <c r="BD2540" t="str">
        <f>IF(AND(ADHOC!$G$15="",ADHOC!$S$4=""),"",IF(ADHOC!$G$15&lt;&gt;"",IF(ADHOC!$G$15=LEFT(Domein!$AS2540,LEN(ADHOC!$G$15)),MAX(Domein!BD$1:'Domein'!BD2539)+1,""),IF(ADHOC!$S$4=LEFT(Domein!$AS2540,LEN(ADHOC!$S$4)),MAX(Domein!BD$1:'Domein'!BD2539)+1,"")))</f>
        <v/>
      </c>
    </row>
    <row r="2541" spans="45:56" x14ac:dyDescent="0.2">
      <c r="AS2541" s="4" t="s">
        <v>34891</v>
      </c>
      <c r="AT2541" s="4" t="s">
        <v>17470</v>
      </c>
      <c r="AU2541" s="4" t="s">
        <v>456</v>
      </c>
      <c r="AV2541" s="4" t="s">
        <v>708</v>
      </c>
      <c r="AW2541" s="4" t="s">
        <v>724</v>
      </c>
      <c r="AX2541" s="4"/>
      <c r="AY2541" s="4"/>
      <c r="AZ2541" s="4"/>
      <c r="BA2541" s="4"/>
      <c r="BB2541" s="4"/>
      <c r="BC2541" s="4">
        <v>40</v>
      </c>
      <c r="BD2541" t="str">
        <f>IF(AND(ADHOC!$G$15="",ADHOC!$S$4=""),"",IF(ADHOC!$G$15&lt;&gt;"",IF(ADHOC!$G$15=LEFT(Domein!$AS2541,LEN(ADHOC!$G$15)),MAX(Domein!BD$1:'Domein'!BD2540)+1,""),IF(ADHOC!$S$4=LEFT(Domein!$AS2541,LEN(ADHOC!$S$4)),MAX(Domein!BD$1:'Domein'!BD2540)+1,"")))</f>
        <v/>
      </c>
    </row>
    <row r="2542" spans="45:56" x14ac:dyDescent="0.2">
      <c r="AS2542" s="4" t="s">
        <v>34892</v>
      </c>
      <c r="AT2542" s="4" t="s">
        <v>17472</v>
      </c>
      <c r="AU2542" s="4" t="s">
        <v>456</v>
      </c>
      <c r="AV2542" s="4" t="s">
        <v>708</v>
      </c>
      <c r="AW2542" s="4" t="s">
        <v>724</v>
      </c>
      <c r="AX2542" s="4"/>
      <c r="AY2542" s="4"/>
      <c r="AZ2542" s="4"/>
      <c r="BA2542" s="4"/>
      <c r="BB2542" s="4"/>
      <c r="BC2542" s="4">
        <v>40</v>
      </c>
      <c r="BD2542" t="str">
        <f>IF(AND(ADHOC!$G$15="",ADHOC!$S$4=""),"",IF(ADHOC!$G$15&lt;&gt;"",IF(ADHOC!$G$15=LEFT(Domein!$AS2542,LEN(ADHOC!$G$15)),MAX(Domein!BD$1:'Domein'!BD2541)+1,""),IF(ADHOC!$S$4=LEFT(Domein!$AS2542,LEN(ADHOC!$S$4)),MAX(Domein!BD$1:'Domein'!BD2541)+1,"")))</f>
        <v/>
      </c>
    </row>
    <row r="2543" spans="45:56" x14ac:dyDescent="0.2">
      <c r="AS2543" s="4" t="s">
        <v>34893</v>
      </c>
      <c r="AT2543" s="4" t="s">
        <v>17476</v>
      </c>
      <c r="AU2543" s="4" t="s">
        <v>456</v>
      </c>
      <c r="AV2543" s="4" t="s">
        <v>708</v>
      </c>
      <c r="AW2543" s="4" t="s">
        <v>724</v>
      </c>
      <c r="AX2543" s="4"/>
      <c r="AY2543" s="4"/>
      <c r="AZ2543" s="4"/>
      <c r="BA2543" s="4"/>
      <c r="BB2543" s="4"/>
      <c r="BC2543" s="4">
        <v>40</v>
      </c>
      <c r="BD2543" t="str">
        <f>IF(AND(ADHOC!$G$15="",ADHOC!$S$4=""),"",IF(ADHOC!$G$15&lt;&gt;"",IF(ADHOC!$G$15=LEFT(Domein!$AS2543,LEN(ADHOC!$G$15)),MAX(Domein!BD$1:'Domein'!BD2542)+1,""),IF(ADHOC!$S$4=LEFT(Domein!$AS2543,LEN(ADHOC!$S$4)),MAX(Domein!BD$1:'Domein'!BD2542)+1,"")))</f>
        <v/>
      </c>
    </row>
    <row r="2544" spans="45:56" x14ac:dyDescent="0.2">
      <c r="AS2544" s="4" t="s">
        <v>34894</v>
      </c>
      <c r="AT2544" s="4" t="s">
        <v>17478</v>
      </c>
      <c r="AU2544" s="4" t="s">
        <v>456</v>
      </c>
      <c r="AV2544" s="4" t="s">
        <v>708</v>
      </c>
      <c r="AW2544" s="4" t="s">
        <v>724</v>
      </c>
      <c r="AX2544" s="4"/>
      <c r="AY2544" s="4"/>
      <c r="AZ2544" s="4"/>
      <c r="BA2544" s="4"/>
      <c r="BB2544" s="4"/>
      <c r="BC2544" s="4">
        <v>40</v>
      </c>
      <c r="BD2544" t="str">
        <f>IF(AND(ADHOC!$G$15="",ADHOC!$S$4=""),"",IF(ADHOC!$G$15&lt;&gt;"",IF(ADHOC!$G$15=LEFT(Domein!$AS2544,LEN(ADHOC!$G$15)),MAX(Domein!BD$1:'Domein'!BD2543)+1,""),IF(ADHOC!$S$4=LEFT(Domein!$AS2544,LEN(ADHOC!$S$4)),MAX(Domein!BD$1:'Domein'!BD2543)+1,"")))</f>
        <v/>
      </c>
    </row>
    <row r="2545" spans="45:56" x14ac:dyDescent="0.2">
      <c r="AS2545" s="4" t="s">
        <v>34895</v>
      </c>
      <c r="AT2545" s="4" t="s">
        <v>17480</v>
      </c>
      <c r="AU2545" s="4" t="s">
        <v>456</v>
      </c>
      <c r="AV2545" s="4" t="s">
        <v>708</v>
      </c>
      <c r="AW2545" s="4" t="s">
        <v>724</v>
      </c>
      <c r="AX2545" s="4"/>
      <c r="AY2545" s="4"/>
      <c r="AZ2545" s="4"/>
      <c r="BA2545" s="4"/>
      <c r="BB2545" s="4"/>
      <c r="BC2545" s="4">
        <v>40</v>
      </c>
      <c r="BD2545" t="str">
        <f>IF(AND(ADHOC!$G$15="",ADHOC!$S$4=""),"",IF(ADHOC!$G$15&lt;&gt;"",IF(ADHOC!$G$15=LEFT(Domein!$AS2545,LEN(ADHOC!$G$15)),MAX(Domein!BD$1:'Domein'!BD2544)+1,""),IF(ADHOC!$S$4=LEFT(Domein!$AS2545,LEN(ADHOC!$S$4)),MAX(Domein!BD$1:'Domein'!BD2544)+1,"")))</f>
        <v/>
      </c>
    </row>
    <row r="2546" spans="45:56" x14ac:dyDescent="0.2">
      <c r="AS2546" s="4" t="s">
        <v>34896</v>
      </c>
      <c r="AT2546" s="4" t="s">
        <v>17482</v>
      </c>
      <c r="AU2546" s="4" t="s">
        <v>456</v>
      </c>
      <c r="AV2546" s="4" t="s">
        <v>708</v>
      </c>
      <c r="AW2546" s="4" t="s">
        <v>724</v>
      </c>
      <c r="AX2546" s="4"/>
      <c r="AY2546" s="4"/>
      <c r="AZ2546" s="4"/>
      <c r="BA2546" s="4"/>
      <c r="BB2546" s="4"/>
      <c r="BC2546" s="4">
        <v>40</v>
      </c>
      <c r="BD2546" t="str">
        <f>IF(AND(ADHOC!$G$15="",ADHOC!$S$4=""),"",IF(ADHOC!$G$15&lt;&gt;"",IF(ADHOC!$G$15=LEFT(Domein!$AS2546,LEN(ADHOC!$G$15)),MAX(Domein!BD$1:'Domein'!BD2545)+1,""),IF(ADHOC!$S$4=LEFT(Domein!$AS2546,LEN(ADHOC!$S$4)),MAX(Domein!BD$1:'Domein'!BD2545)+1,"")))</f>
        <v/>
      </c>
    </row>
    <row r="2547" spans="45:56" x14ac:dyDescent="0.2">
      <c r="AS2547" s="4" t="s">
        <v>34897</v>
      </c>
      <c r="AT2547" s="4" t="s">
        <v>17484</v>
      </c>
      <c r="AU2547" s="4" t="s">
        <v>456</v>
      </c>
      <c r="AV2547" s="4" t="s">
        <v>708</v>
      </c>
      <c r="AW2547" s="4" t="s">
        <v>724</v>
      </c>
      <c r="AX2547" s="4"/>
      <c r="AY2547" s="4"/>
      <c r="AZ2547" s="4"/>
      <c r="BA2547" s="4"/>
      <c r="BB2547" s="4"/>
      <c r="BC2547" s="4">
        <v>40</v>
      </c>
      <c r="BD2547" t="str">
        <f>IF(AND(ADHOC!$G$15="",ADHOC!$S$4=""),"",IF(ADHOC!$G$15&lt;&gt;"",IF(ADHOC!$G$15=LEFT(Domein!$AS2547,LEN(ADHOC!$G$15)),MAX(Domein!BD$1:'Domein'!BD2546)+1,""),IF(ADHOC!$S$4=LEFT(Domein!$AS2547,LEN(ADHOC!$S$4)),MAX(Domein!BD$1:'Domein'!BD2546)+1,"")))</f>
        <v/>
      </c>
    </row>
    <row r="2548" spans="45:56" x14ac:dyDescent="0.2">
      <c r="AS2548" s="4" t="s">
        <v>34898</v>
      </c>
      <c r="AT2548" s="4" t="s">
        <v>17486</v>
      </c>
      <c r="AU2548" s="4" t="s">
        <v>456</v>
      </c>
      <c r="AV2548" s="4" t="s">
        <v>708</v>
      </c>
      <c r="AW2548" s="4" t="s">
        <v>724</v>
      </c>
      <c r="AX2548" s="4"/>
      <c r="AY2548" s="4"/>
      <c r="AZ2548" s="4"/>
      <c r="BA2548" s="4"/>
      <c r="BB2548" s="4"/>
      <c r="BC2548" s="4">
        <v>40</v>
      </c>
      <c r="BD2548" t="str">
        <f>IF(AND(ADHOC!$G$15="",ADHOC!$S$4=""),"",IF(ADHOC!$G$15&lt;&gt;"",IF(ADHOC!$G$15=LEFT(Domein!$AS2548,LEN(ADHOC!$G$15)),MAX(Domein!BD$1:'Domein'!BD2547)+1,""),IF(ADHOC!$S$4=LEFT(Domein!$AS2548,LEN(ADHOC!$S$4)),MAX(Domein!BD$1:'Domein'!BD2547)+1,"")))</f>
        <v/>
      </c>
    </row>
    <row r="2549" spans="45:56" x14ac:dyDescent="0.2">
      <c r="AS2549" s="4" t="s">
        <v>34899</v>
      </c>
      <c r="AT2549" s="4" t="s">
        <v>17488</v>
      </c>
      <c r="AU2549" s="4" t="s">
        <v>456</v>
      </c>
      <c r="AV2549" s="4" t="s">
        <v>708</v>
      </c>
      <c r="AW2549" s="4" t="s">
        <v>724</v>
      </c>
      <c r="AX2549" s="4"/>
      <c r="AY2549" s="4"/>
      <c r="AZ2549" s="4"/>
      <c r="BA2549" s="4"/>
      <c r="BB2549" s="4"/>
      <c r="BC2549" s="4">
        <v>40</v>
      </c>
      <c r="BD2549" t="str">
        <f>IF(AND(ADHOC!$G$15="",ADHOC!$S$4=""),"",IF(ADHOC!$G$15&lt;&gt;"",IF(ADHOC!$G$15=LEFT(Domein!$AS2549,LEN(ADHOC!$G$15)),MAX(Domein!BD$1:'Domein'!BD2548)+1,""),IF(ADHOC!$S$4=LEFT(Domein!$AS2549,LEN(ADHOC!$S$4)),MAX(Domein!BD$1:'Domein'!BD2548)+1,"")))</f>
        <v/>
      </c>
    </row>
    <row r="2550" spans="45:56" x14ac:dyDescent="0.2">
      <c r="AS2550" s="4" t="s">
        <v>34900</v>
      </c>
      <c r="AT2550" s="4" t="s">
        <v>17490</v>
      </c>
      <c r="AU2550" s="4" t="s">
        <v>456</v>
      </c>
      <c r="AV2550" s="4" t="s">
        <v>708</v>
      </c>
      <c r="AW2550" s="4" t="s">
        <v>724</v>
      </c>
      <c r="AX2550" s="4"/>
      <c r="AY2550" s="4"/>
      <c r="AZ2550" s="4"/>
      <c r="BA2550" s="4"/>
      <c r="BB2550" s="4"/>
      <c r="BC2550" s="4">
        <v>40</v>
      </c>
      <c r="BD2550" t="str">
        <f>IF(AND(ADHOC!$G$15="",ADHOC!$S$4=""),"",IF(ADHOC!$G$15&lt;&gt;"",IF(ADHOC!$G$15=LEFT(Domein!$AS2550,LEN(ADHOC!$G$15)),MAX(Domein!BD$1:'Domein'!BD2549)+1,""),IF(ADHOC!$S$4=LEFT(Domein!$AS2550,LEN(ADHOC!$S$4)),MAX(Domein!BD$1:'Domein'!BD2549)+1,"")))</f>
        <v/>
      </c>
    </row>
    <row r="2551" spans="45:56" x14ac:dyDescent="0.2">
      <c r="AS2551" s="4" t="s">
        <v>36363</v>
      </c>
      <c r="AT2551" s="4" t="s">
        <v>17492</v>
      </c>
      <c r="AU2551" s="4" t="s">
        <v>456</v>
      </c>
      <c r="AV2551" s="4" t="s">
        <v>708</v>
      </c>
      <c r="AW2551" s="4" t="s">
        <v>724</v>
      </c>
      <c r="AX2551" s="4"/>
      <c r="AY2551" s="4"/>
      <c r="AZ2551" s="4"/>
      <c r="BA2551" s="4"/>
      <c r="BB2551" s="4"/>
      <c r="BC2551" s="4">
        <v>40</v>
      </c>
      <c r="BD2551" t="str">
        <f>IF(AND(ADHOC!$G$15="",ADHOC!$S$4=""),"",IF(ADHOC!$G$15&lt;&gt;"",IF(ADHOC!$G$15=LEFT(Domein!$AS2551,LEN(ADHOC!$G$15)),MAX(Domein!BD$1:'Domein'!BD2550)+1,""),IF(ADHOC!$S$4=LEFT(Domein!$AS2551,LEN(ADHOC!$S$4)),MAX(Domein!BD$1:'Domein'!BD2550)+1,"")))</f>
        <v/>
      </c>
    </row>
    <row r="2552" spans="45:56" x14ac:dyDescent="0.2">
      <c r="AS2552" s="4" t="s">
        <v>34901</v>
      </c>
      <c r="AT2552" s="4" t="s">
        <v>17494</v>
      </c>
      <c r="AU2552" s="4" t="s">
        <v>456</v>
      </c>
      <c r="AV2552" s="4" t="s">
        <v>708</v>
      </c>
      <c r="AW2552" s="4" t="s">
        <v>724</v>
      </c>
      <c r="AX2552" s="4"/>
      <c r="AY2552" s="4"/>
      <c r="AZ2552" s="4"/>
      <c r="BA2552" s="4"/>
      <c r="BB2552" s="4"/>
      <c r="BC2552" s="4">
        <v>40</v>
      </c>
      <c r="BD2552" t="str">
        <f>IF(AND(ADHOC!$G$15="",ADHOC!$S$4=""),"",IF(ADHOC!$G$15&lt;&gt;"",IF(ADHOC!$G$15=LEFT(Domein!$AS2552,LEN(ADHOC!$G$15)),MAX(Domein!BD$1:'Domein'!BD2551)+1,""),IF(ADHOC!$S$4=LEFT(Domein!$AS2552,LEN(ADHOC!$S$4)),MAX(Domein!BD$1:'Domein'!BD2551)+1,"")))</f>
        <v/>
      </c>
    </row>
    <row r="2553" spans="45:56" x14ac:dyDescent="0.2">
      <c r="AS2553" s="4" t="s">
        <v>36364</v>
      </c>
      <c r="AT2553" s="4" t="s">
        <v>17496</v>
      </c>
      <c r="AU2553" s="4" t="s">
        <v>456</v>
      </c>
      <c r="AV2553" s="4" t="s">
        <v>708</v>
      </c>
      <c r="AW2553" s="4" t="s">
        <v>724</v>
      </c>
      <c r="AX2553" s="4"/>
      <c r="AY2553" s="4"/>
      <c r="AZ2553" s="4"/>
      <c r="BA2553" s="4"/>
      <c r="BB2553" s="4"/>
      <c r="BC2553" s="4">
        <v>40</v>
      </c>
      <c r="BD2553" t="str">
        <f>IF(AND(ADHOC!$G$15="",ADHOC!$S$4=""),"",IF(ADHOC!$G$15&lt;&gt;"",IF(ADHOC!$G$15=LEFT(Domein!$AS2553,LEN(ADHOC!$G$15)),MAX(Domein!BD$1:'Domein'!BD2552)+1,""),IF(ADHOC!$S$4=LEFT(Domein!$AS2553,LEN(ADHOC!$S$4)),MAX(Domein!BD$1:'Domein'!BD2552)+1,"")))</f>
        <v/>
      </c>
    </row>
    <row r="2554" spans="45:56" x14ac:dyDescent="0.2">
      <c r="AS2554" s="4" t="s">
        <v>33092</v>
      </c>
      <c r="AT2554" s="4" t="s">
        <v>33093</v>
      </c>
      <c r="AU2554" s="4" t="s">
        <v>456</v>
      </c>
      <c r="AV2554" s="4" t="s">
        <v>708</v>
      </c>
      <c r="AW2554" s="4" t="s">
        <v>724</v>
      </c>
      <c r="AX2554" s="4"/>
      <c r="AY2554" s="4"/>
      <c r="AZ2554" s="4"/>
      <c r="BA2554" s="4"/>
      <c r="BB2554" s="4"/>
      <c r="BC2554" s="4">
        <v>40</v>
      </c>
      <c r="BD2554" t="str">
        <f>IF(AND(ADHOC!$G$15="",ADHOC!$S$4=""),"",IF(ADHOC!$G$15&lt;&gt;"",IF(ADHOC!$G$15=LEFT(Domein!$AS2554,LEN(ADHOC!$G$15)),MAX(Domein!BD$1:'Domein'!BD2553)+1,""),IF(ADHOC!$S$4=LEFT(Domein!$AS2554,LEN(ADHOC!$S$4)),MAX(Domein!BD$1:'Domein'!BD2553)+1,"")))</f>
        <v/>
      </c>
    </row>
    <row r="2555" spans="45:56" x14ac:dyDescent="0.2">
      <c r="AS2555" s="4" t="s">
        <v>34902</v>
      </c>
      <c r="AT2555" s="4" t="s">
        <v>34903</v>
      </c>
      <c r="AU2555" s="4" t="s">
        <v>456</v>
      </c>
      <c r="AV2555" s="4" t="s">
        <v>708</v>
      </c>
      <c r="AW2555" s="4" t="s">
        <v>724</v>
      </c>
      <c r="AX2555" s="4"/>
      <c r="AY2555" s="4"/>
      <c r="AZ2555" s="4"/>
      <c r="BA2555" s="4"/>
      <c r="BB2555" s="4"/>
      <c r="BC2555" s="4">
        <v>40</v>
      </c>
      <c r="BD2555" t="str">
        <f>IF(AND(ADHOC!$G$15="",ADHOC!$S$4=""),"",IF(ADHOC!$G$15&lt;&gt;"",IF(ADHOC!$G$15=LEFT(Domein!$AS2555,LEN(ADHOC!$G$15)),MAX(Domein!BD$1:'Domein'!BD2554)+1,""),IF(ADHOC!$S$4=LEFT(Domein!$AS2555,LEN(ADHOC!$S$4)),MAX(Domein!BD$1:'Domein'!BD2554)+1,"")))</f>
        <v/>
      </c>
    </row>
    <row r="2556" spans="45:56" x14ac:dyDescent="0.2">
      <c r="AS2556" s="4" t="s">
        <v>34904</v>
      </c>
      <c r="AT2556" s="4" t="s">
        <v>34905</v>
      </c>
      <c r="AU2556" s="4" t="s">
        <v>456</v>
      </c>
      <c r="AV2556" s="4" t="s">
        <v>708</v>
      </c>
      <c r="AW2556" s="4" t="s">
        <v>724</v>
      </c>
      <c r="AX2556" s="4"/>
      <c r="AY2556" s="4"/>
      <c r="AZ2556" s="4"/>
      <c r="BA2556" s="4"/>
      <c r="BB2556" s="4"/>
      <c r="BC2556" s="4">
        <v>40</v>
      </c>
      <c r="BD2556" t="str">
        <f>IF(AND(ADHOC!$G$15="",ADHOC!$S$4=""),"",IF(ADHOC!$G$15&lt;&gt;"",IF(ADHOC!$G$15=LEFT(Domein!$AS2556,LEN(ADHOC!$G$15)),MAX(Domein!BD$1:'Domein'!BD2555)+1,""),IF(ADHOC!$S$4=LEFT(Domein!$AS2556,LEN(ADHOC!$S$4)),MAX(Domein!BD$1:'Domein'!BD2555)+1,"")))</f>
        <v/>
      </c>
    </row>
    <row r="2557" spans="45:56" x14ac:dyDescent="0.2">
      <c r="AS2557" s="4" t="s">
        <v>32887</v>
      </c>
      <c r="AT2557" s="4" t="s">
        <v>32888</v>
      </c>
      <c r="AU2557" s="4" t="s">
        <v>456</v>
      </c>
      <c r="AV2557" s="4" t="s">
        <v>708</v>
      </c>
      <c r="AW2557" s="4" t="s">
        <v>724</v>
      </c>
      <c r="AX2557" s="4"/>
      <c r="AY2557" s="4"/>
      <c r="AZ2557" s="4"/>
      <c r="BA2557" s="4"/>
      <c r="BB2557" s="4"/>
      <c r="BC2557" s="4">
        <v>40</v>
      </c>
      <c r="BD2557" t="str">
        <f>IF(AND(ADHOC!$G$15="",ADHOC!$S$4=""),"",IF(ADHOC!$G$15&lt;&gt;"",IF(ADHOC!$G$15=LEFT(Domein!$AS2557,LEN(ADHOC!$G$15)),MAX(Domein!BD$1:'Domein'!BD2556)+1,""),IF(ADHOC!$S$4=LEFT(Domein!$AS2557,LEN(ADHOC!$S$4)),MAX(Domein!BD$1:'Domein'!BD2556)+1,"")))</f>
        <v/>
      </c>
    </row>
    <row r="2558" spans="45:56" x14ac:dyDescent="0.2">
      <c r="AS2558" s="4" t="s">
        <v>22029</v>
      </c>
      <c r="AT2558" s="4" t="s">
        <v>21851</v>
      </c>
      <c r="AU2558" s="4" t="s">
        <v>456</v>
      </c>
      <c r="AV2558" s="4" t="s">
        <v>709</v>
      </c>
      <c r="AW2558" s="4" t="s">
        <v>724</v>
      </c>
      <c r="AX2558" s="4"/>
      <c r="AY2558" s="4"/>
      <c r="AZ2558" s="4"/>
      <c r="BA2558" s="4"/>
      <c r="BB2558" s="4"/>
      <c r="BC2558" s="4">
        <v>40</v>
      </c>
      <c r="BD2558" t="str">
        <f>IF(AND(ADHOC!$G$15="",ADHOC!$S$4=""),"",IF(ADHOC!$G$15&lt;&gt;"",IF(ADHOC!$G$15=LEFT(Domein!$AS2558,LEN(ADHOC!$G$15)),MAX(Domein!BD$1:'Domein'!BD2557)+1,""),IF(ADHOC!$S$4=LEFT(Domein!$AS2558,LEN(ADHOC!$S$4)),MAX(Domein!BD$1:'Domein'!BD2557)+1,"")))</f>
        <v/>
      </c>
    </row>
    <row r="2559" spans="45:56" x14ac:dyDescent="0.2">
      <c r="AS2559" s="4" t="s">
        <v>21927</v>
      </c>
      <c r="AT2559" s="4" t="s">
        <v>21851</v>
      </c>
      <c r="AU2559" s="4" t="s">
        <v>456</v>
      </c>
      <c r="AV2559" s="4" t="s">
        <v>709</v>
      </c>
      <c r="AW2559" s="4" t="s">
        <v>724</v>
      </c>
      <c r="AX2559" s="4"/>
      <c r="AY2559" s="4"/>
      <c r="AZ2559" s="4"/>
      <c r="BA2559" s="4"/>
      <c r="BB2559" s="4"/>
      <c r="BC2559" s="4">
        <v>40</v>
      </c>
      <c r="BD2559" t="str">
        <f>IF(AND(ADHOC!$G$15="",ADHOC!$S$4=""),"",IF(ADHOC!$G$15&lt;&gt;"",IF(ADHOC!$G$15=LEFT(Domein!$AS2559,LEN(ADHOC!$G$15)),MAX(Domein!BD$1:'Domein'!BD2558)+1,""),IF(ADHOC!$S$4=LEFT(Domein!$AS2559,LEN(ADHOC!$S$4)),MAX(Domein!BD$1:'Domein'!BD2558)+1,"")))</f>
        <v/>
      </c>
    </row>
    <row r="2560" spans="45:56" x14ac:dyDescent="0.2">
      <c r="AS2560" s="4" t="s">
        <v>21928</v>
      </c>
      <c r="AT2560" s="4" t="s">
        <v>21851</v>
      </c>
      <c r="AU2560" s="4" t="s">
        <v>456</v>
      </c>
      <c r="AV2560" s="4" t="s">
        <v>709</v>
      </c>
      <c r="AW2560" s="4" t="s">
        <v>724</v>
      </c>
      <c r="AX2560" s="4"/>
      <c r="AY2560" s="4"/>
      <c r="AZ2560" s="4"/>
      <c r="BA2560" s="4"/>
      <c r="BB2560" s="4"/>
      <c r="BC2560" s="4">
        <v>40</v>
      </c>
      <c r="BD2560" t="str">
        <f>IF(AND(ADHOC!$G$15="",ADHOC!$S$4=""),"",IF(ADHOC!$G$15&lt;&gt;"",IF(ADHOC!$G$15=LEFT(Domein!$AS2560,LEN(ADHOC!$G$15)),MAX(Domein!BD$1:'Domein'!BD2559)+1,""),IF(ADHOC!$S$4=LEFT(Domein!$AS2560,LEN(ADHOC!$S$4)),MAX(Domein!BD$1:'Domein'!BD2559)+1,"")))</f>
        <v/>
      </c>
    </row>
    <row r="2561" spans="45:56" x14ac:dyDescent="0.2">
      <c r="AS2561" s="4" t="s">
        <v>21929</v>
      </c>
      <c r="AT2561" s="4" t="s">
        <v>21851</v>
      </c>
      <c r="AU2561" s="4" t="s">
        <v>456</v>
      </c>
      <c r="AV2561" s="4" t="s">
        <v>709</v>
      </c>
      <c r="AW2561" s="4" t="s">
        <v>724</v>
      </c>
      <c r="AX2561" s="4"/>
      <c r="AY2561" s="4"/>
      <c r="AZ2561" s="4"/>
      <c r="BA2561" s="4"/>
      <c r="BB2561" s="4"/>
      <c r="BC2561" s="4">
        <v>40</v>
      </c>
      <c r="BD2561" t="str">
        <f>IF(AND(ADHOC!$G$15="",ADHOC!$S$4=""),"",IF(ADHOC!$G$15&lt;&gt;"",IF(ADHOC!$G$15=LEFT(Domein!$AS2561,LEN(ADHOC!$G$15)),MAX(Domein!BD$1:'Domein'!BD2560)+1,""),IF(ADHOC!$S$4=LEFT(Domein!$AS2561,LEN(ADHOC!$S$4)),MAX(Domein!BD$1:'Domein'!BD2560)+1,"")))</f>
        <v/>
      </c>
    </row>
    <row r="2562" spans="45:56" x14ac:dyDescent="0.2">
      <c r="AS2562" s="4" t="s">
        <v>21930</v>
      </c>
      <c r="AT2562" s="4" t="s">
        <v>21851</v>
      </c>
      <c r="AU2562" s="4" t="s">
        <v>456</v>
      </c>
      <c r="AV2562" s="4" t="s">
        <v>709</v>
      </c>
      <c r="AW2562" s="4" t="s">
        <v>724</v>
      </c>
      <c r="AX2562" s="4"/>
      <c r="AY2562" s="4"/>
      <c r="AZ2562" s="4"/>
      <c r="BA2562" s="4"/>
      <c r="BB2562" s="4"/>
      <c r="BC2562" s="4">
        <v>40</v>
      </c>
      <c r="BD2562" t="str">
        <f>IF(AND(ADHOC!$G$15="",ADHOC!$S$4=""),"",IF(ADHOC!$G$15&lt;&gt;"",IF(ADHOC!$G$15=LEFT(Domein!$AS2562,LEN(ADHOC!$G$15)),MAX(Domein!BD$1:'Domein'!BD2561)+1,""),IF(ADHOC!$S$4=LEFT(Domein!$AS2562,LEN(ADHOC!$S$4)),MAX(Domein!BD$1:'Domein'!BD2561)+1,"")))</f>
        <v/>
      </c>
    </row>
    <row r="2563" spans="45:56" x14ac:dyDescent="0.2">
      <c r="AS2563" s="4" t="s">
        <v>15813</v>
      </c>
      <c r="AT2563" s="4" t="s">
        <v>15814</v>
      </c>
      <c r="AU2563" s="4" t="s">
        <v>456</v>
      </c>
      <c r="AV2563" s="4" t="s">
        <v>711</v>
      </c>
      <c r="AW2563" s="4" t="s">
        <v>701</v>
      </c>
      <c r="AX2563" s="4"/>
      <c r="AY2563" s="4"/>
      <c r="AZ2563" s="4"/>
      <c r="BA2563" s="4"/>
      <c r="BB2563" s="4"/>
      <c r="BC2563" s="4">
        <v>40</v>
      </c>
      <c r="BD2563" t="str">
        <f>IF(AND(ADHOC!$G$15="",ADHOC!$S$4=""),"",IF(ADHOC!$G$15&lt;&gt;"",IF(ADHOC!$G$15=LEFT(Domein!$AS2563,LEN(ADHOC!$G$15)),MAX(Domein!BD$1:'Domein'!BD2562)+1,""),IF(ADHOC!$S$4=LEFT(Domein!$AS2563,LEN(ADHOC!$S$4)),MAX(Domein!BD$1:'Domein'!BD2562)+1,"")))</f>
        <v/>
      </c>
    </row>
    <row r="2564" spans="45:56" x14ac:dyDescent="0.2">
      <c r="AS2564" s="4" t="s">
        <v>12772</v>
      </c>
      <c r="AT2564" s="4" t="s">
        <v>12773</v>
      </c>
      <c r="AU2564" s="4" t="s">
        <v>456</v>
      </c>
      <c r="AV2564" s="4" t="s">
        <v>711</v>
      </c>
      <c r="AW2564" s="4" t="s">
        <v>724</v>
      </c>
      <c r="AX2564" s="4"/>
      <c r="AY2564" s="4">
        <v>216179</v>
      </c>
      <c r="AZ2564" s="4">
        <v>526401</v>
      </c>
      <c r="BA2564" s="4" t="s">
        <v>22974</v>
      </c>
      <c r="BB2564" s="4" t="s">
        <v>22975</v>
      </c>
      <c r="BC2564" s="4">
        <v>40</v>
      </c>
      <c r="BD2564" t="str">
        <f>IF(AND(ADHOC!$G$15="",ADHOC!$S$4=""),"",IF(ADHOC!$G$15&lt;&gt;"",IF(ADHOC!$G$15=LEFT(Domein!$AS2564,LEN(ADHOC!$G$15)),MAX(Domein!BD$1:'Domein'!BD2563)+1,""),IF(ADHOC!$S$4=LEFT(Domein!$AS2564,LEN(ADHOC!$S$4)),MAX(Domein!BD$1:'Domein'!BD2563)+1,"")))</f>
        <v/>
      </c>
    </row>
    <row r="2565" spans="45:56" x14ac:dyDescent="0.2">
      <c r="AS2565" s="4" t="s">
        <v>12774</v>
      </c>
      <c r="AT2565" s="4" t="s">
        <v>12775</v>
      </c>
      <c r="AU2565" s="4" t="s">
        <v>456</v>
      </c>
      <c r="AV2565" s="4" t="s">
        <v>711</v>
      </c>
      <c r="AW2565" s="4" t="s">
        <v>724</v>
      </c>
      <c r="AX2565" s="4"/>
      <c r="AY2565" s="4">
        <v>216550</v>
      </c>
      <c r="AZ2565" s="4">
        <v>526609</v>
      </c>
      <c r="BA2565" s="4" t="s">
        <v>22976</v>
      </c>
      <c r="BB2565" s="4" t="s">
        <v>22977</v>
      </c>
      <c r="BC2565" s="4">
        <v>40</v>
      </c>
      <c r="BD2565" t="str">
        <f>IF(AND(ADHOC!$G$15="",ADHOC!$S$4=""),"",IF(ADHOC!$G$15&lt;&gt;"",IF(ADHOC!$G$15=LEFT(Domein!$AS2565,LEN(ADHOC!$G$15)),MAX(Domein!BD$1:'Domein'!BD2564)+1,""),IF(ADHOC!$S$4=LEFT(Domein!$AS2565,LEN(ADHOC!$S$4)),MAX(Domein!BD$1:'Domein'!BD2564)+1,"")))</f>
        <v/>
      </c>
    </row>
    <row r="2566" spans="45:56" x14ac:dyDescent="0.2">
      <c r="AS2566" s="4" t="s">
        <v>12776</v>
      </c>
      <c r="AT2566" s="4" t="s">
        <v>12777</v>
      </c>
      <c r="AU2566" s="4" t="s">
        <v>456</v>
      </c>
      <c r="AV2566" s="4" t="s">
        <v>711</v>
      </c>
      <c r="AW2566" s="4" t="s">
        <v>724</v>
      </c>
      <c r="AX2566" s="4"/>
      <c r="AY2566" s="4">
        <v>216751</v>
      </c>
      <c r="AZ2566" s="4">
        <v>527000</v>
      </c>
      <c r="BA2566" s="4" t="s">
        <v>22978</v>
      </c>
      <c r="BB2566" s="4" t="s">
        <v>22979</v>
      </c>
      <c r="BC2566" s="4">
        <v>40</v>
      </c>
      <c r="BD2566" t="str">
        <f>IF(AND(ADHOC!$G$15="",ADHOC!$S$4=""),"",IF(ADHOC!$G$15&lt;&gt;"",IF(ADHOC!$G$15=LEFT(Domein!$AS2566,LEN(ADHOC!$G$15)),MAX(Domein!BD$1:'Domein'!BD2565)+1,""),IF(ADHOC!$S$4=LEFT(Domein!$AS2566,LEN(ADHOC!$S$4)),MAX(Domein!BD$1:'Domein'!BD2565)+1,"")))</f>
        <v/>
      </c>
    </row>
    <row r="2567" spans="45:56" x14ac:dyDescent="0.2">
      <c r="AS2567" s="4" t="s">
        <v>12115</v>
      </c>
      <c r="AT2567" s="4" t="s">
        <v>12061</v>
      </c>
      <c r="AU2567" s="4" t="s">
        <v>462</v>
      </c>
      <c r="AV2567" s="4" t="s">
        <v>711</v>
      </c>
      <c r="AW2567" s="4" t="s">
        <v>701</v>
      </c>
      <c r="AX2567" s="4"/>
      <c r="AY2567" s="4">
        <v>218134</v>
      </c>
      <c r="AZ2567" s="4">
        <v>523585</v>
      </c>
      <c r="BA2567" s="4" t="s">
        <v>22980</v>
      </c>
      <c r="BB2567" s="4" t="s">
        <v>22981</v>
      </c>
      <c r="BC2567" s="4">
        <v>40</v>
      </c>
      <c r="BD2567" t="str">
        <f>IF(AND(ADHOC!$G$15="",ADHOC!$S$4=""),"",IF(ADHOC!$G$15&lt;&gt;"",IF(ADHOC!$G$15=LEFT(Domein!$AS2567,LEN(ADHOC!$G$15)),MAX(Domein!BD$1:'Domein'!BD2566)+1,""),IF(ADHOC!$S$4=LEFT(Domein!$AS2567,LEN(ADHOC!$S$4)),MAX(Domein!BD$1:'Domein'!BD2566)+1,"")))</f>
        <v/>
      </c>
    </row>
    <row r="2568" spans="45:56" x14ac:dyDescent="0.2">
      <c r="AS2568" s="4" t="s">
        <v>12116</v>
      </c>
      <c r="AT2568" s="4" t="s">
        <v>12063</v>
      </c>
      <c r="AU2568" s="4" t="s">
        <v>462</v>
      </c>
      <c r="AV2568" s="4" t="s">
        <v>711</v>
      </c>
      <c r="AW2568" s="4" t="s">
        <v>701</v>
      </c>
      <c r="AX2568" s="4"/>
      <c r="AY2568" s="4">
        <v>224234</v>
      </c>
      <c r="AZ2568" s="4">
        <v>521249</v>
      </c>
      <c r="BA2568" s="4" t="s">
        <v>22982</v>
      </c>
      <c r="BB2568" s="4" t="s">
        <v>22983</v>
      </c>
      <c r="BC2568" s="4">
        <v>40</v>
      </c>
      <c r="BD2568" t="str">
        <f>IF(AND(ADHOC!$G$15="",ADHOC!$S$4=""),"",IF(ADHOC!$G$15&lt;&gt;"",IF(ADHOC!$G$15=LEFT(Domein!$AS2568,LEN(ADHOC!$G$15)),MAX(Domein!BD$1:'Domein'!BD2567)+1,""),IF(ADHOC!$S$4=LEFT(Domein!$AS2568,LEN(ADHOC!$S$4)),MAX(Domein!BD$1:'Domein'!BD2567)+1,"")))</f>
        <v/>
      </c>
    </row>
    <row r="2569" spans="45:56" x14ac:dyDescent="0.2">
      <c r="AS2569" s="4" t="s">
        <v>12140</v>
      </c>
      <c r="AT2569" s="4" t="s">
        <v>12141</v>
      </c>
      <c r="AU2569" s="4" t="s">
        <v>456</v>
      </c>
      <c r="AV2569" s="4" t="s">
        <v>711</v>
      </c>
      <c r="AW2569" s="4" t="s">
        <v>701</v>
      </c>
      <c r="AX2569" s="4"/>
      <c r="AY2569" s="4"/>
      <c r="AZ2569" s="4"/>
      <c r="BA2569" s="4"/>
      <c r="BB2569" s="4"/>
      <c r="BC2569" s="4">
        <v>40</v>
      </c>
      <c r="BD2569" t="str">
        <f>IF(AND(ADHOC!$G$15="",ADHOC!$S$4=""),"",IF(ADHOC!$G$15&lt;&gt;"",IF(ADHOC!$G$15=LEFT(Domein!$AS2569,LEN(ADHOC!$G$15)),MAX(Domein!BD$1:'Domein'!BD2568)+1,""),IF(ADHOC!$S$4=LEFT(Domein!$AS2569,LEN(ADHOC!$S$4)),MAX(Domein!BD$1:'Domein'!BD2568)+1,"")))</f>
        <v/>
      </c>
    </row>
    <row r="2570" spans="45:56" x14ac:dyDescent="0.2">
      <c r="AS2570" s="4" t="s">
        <v>12142</v>
      </c>
      <c r="AT2570" s="4" t="s">
        <v>12143</v>
      </c>
      <c r="AU2570" s="4" t="s">
        <v>456</v>
      </c>
      <c r="AV2570" s="4" t="s">
        <v>711</v>
      </c>
      <c r="AW2570" s="4" t="s">
        <v>701</v>
      </c>
      <c r="AX2570" s="4"/>
      <c r="AY2570" s="4"/>
      <c r="AZ2570" s="4"/>
      <c r="BA2570" s="4"/>
      <c r="BB2570" s="4"/>
      <c r="BC2570" s="4">
        <v>40</v>
      </c>
      <c r="BD2570" t="str">
        <f>IF(AND(ADHOC!$G$15="",ADHOC!$S$4=""),"",IF(ADHOC!$G$15&lt;&gt;"",IF(ADHOC!$G$15=LEFT(Domein!$AS2570,LEN(ADHOC!$G$15)),MAX(Domein!BD$1:'Domein'!BD2569)+1,""),IF(ADHOC!$S$4=LEFT(Domein!$AS2570,LEN(ADHOC!$S$4)),MAX(Domein!BD$1:'Domein'!BD2569)+1,"")))</f>
        <v/>
      </c>
    </row>
    <row r="2571" spans="45:56" x14ac:dyDescent="0.2">
      <c r="AS2571" s="4" t="s">
        <v>14103</v>
      </c>
      <c r="AT2571" s="4" t="s">
        <v>14104</v>
      </c>
      <c r="AU2571" s="4" t="s">
        <v>456</v>
      </c>
      <c r="AV2571" s="4" t="s">
        <v>7660</v>
      </c>
      <c r="AW2571" s="4" t="s">
        <v>701</v>
      </c>
      <c r="AX2571" s="4"/>
      <c r="AY2571" s="4"/>
      <c r="AZ2571" s="4"/>
      <c r="BA2571" s="4"/>
      <c r="BB2571" s="4"/>
      <c r="BC2571" s="4">
        <v>40</v>
      </c>
      <c r="BD2571" t="str">
        <f>IF(AND(ADHOC!$G$15="",ADHOC!$S$4=""),"",IF(ADHOC!$G$15&lt;&gt;"",IF(ADHOC!$G$15=LEFT(Domein!$AS2571,LEN(ADHOC!$G$15)),MAX(Domein!BD$1:'Domein'!BD2570)+1,""),IF(ADHOC!$S$4=LEFT(Domein!$AS2571,LEN(ADHOC!$S$4)),MAX(Domein!BD$1:'Domein'!BD2570)+1,"")))</f>
        <v/>
      </c>
    </row>
    <row r="2572" spans="45:56" x14ac:dyDescent="0.2">
      <c r="AS2572" s="4" t="s">
        <v>14105</v>
      </c>
      <c r="AT2572" s="4" t="s">
        <v>14104</v>
      </c>
      <c r="AU2572" s="4" t="s">
        <v>456</v>
      </c>
      <c r="AV2572" s="4" t="s">
        <v>7660</v>
      </c>
      <c r="AW2572" s="4" t="s">
        <v>701</v>
      </c>
      <c r="AX2572" s="4"/>
      <c r="AY2572" s="4"/>
      <c r="AZ2572" s="4"/>
      <c r="BA2572" s="4"/>
      <c r="BB2572" s="4"/>
      <c r="BC2572" s="4">
        <v>40</v>
      </c>
      <c r="BD2572" t="str">
        <f>IF(AND(ADHOC!$G$15="",ADHOC!$S$4=""),"",IF(ADHOC!$G$15&lt;&gt;"",IF(ADHOC!$G$15=LEFT(Domein!$AS2572,LEN(ADHOC!$G$15)),MAX(Domein!BD$1:'Domein'!BD2571)+1,""),IF(ADHOC!$S$4=LEFT(Domein!$AS2572,LEN(ADHOC!$S$4)),MAX(Domein!BD$1:'Domein'!BD2571)+1,"")))</f>
        <v/>
      </c>
    </row>
    <row r="2573" spans="45:56" x14ac:dyDescent="0.2">
      <c r="AS2573" s="4" t="s">
        <v>37198</v>
      </c>
      <c r="AT2573" s="4" t="s">
        <v>37199</v>
      </c>
      <c r="AU2573" s="4" t="s">
        <v>456</v>
      </c>
      <c r="AV2573" s="4" t="s">
        <v>711</v>
      </c>
      <c r="AW2573" s="4" t="s">
        <v>701</v>
      </c>
      <c r="AX2573" s="4"/>
      <c r="AY2573" s="4"/>
      <c r="AZ2573" s="4"/>
      <c r="BA2573" s="4"/>
      <c r="BB2573" s="4"/>
      <c r="BC2573" s="4">
        <v>40</v>
      </c>
      <c r="BD2573" t="str">
        <f>IF(AND(ADHOC!$G$15="",ADHOC!$S$4=""),"",IF(ADHOC!$G$15&lt;&gt;"",IF(ADHOC!$G$15=LEFT(Domein!$AS2573,LEN(ADHOC!$G$15)),MAX(Domein!BD$1:'Domein'!BD2572)+1,""),IF(ADHOC!$S$4=LEFT(Domein!$AS2573,LEN(ADHOC!$S$4)),MAX(Domein!BD$1:'Domein'!BD2572)+1,"")))</f>
        <v/>
      </c>
    </row>
    <row r="2574" spans="45:56" x14ac:dyDescent="0.2">
      <c r="AS2574" s="4" t="s">
        <v>37200</v>
      </c>
      <c r="AT2574" s="4" t="s">
        <v>37201</v>
      </c>
      <c r="AU2574" s="4" t="s">
        <v>456</v>
      </c>
      <c r="AV2574" s="4" t="s">
        <v>711</v>
      </c>
      <c r="AW2574" s="4" t="s">
        <v>701</v>
      </c>
      <c r="AX2574" s="4"/>
      <c r="AY2574" s="4"/>
      <c r="AZ2574" s="4"/>
      <c r="BA2574" s="4"/>
      <c r="BB2574" s="4"/>
      <c r="BC2574" s="4">
        <v>40</v>
      </c>
      <c r="BD2574" t="str">
        <f>IF(AND(ADHOC!$G$15="",ADHOC!$S$4=""),"",IF(ADHOC!$G$15&lt;&gt;"",IF(ADHOC!$G$15=LEFT(Domein!$AS2574,LEN(ADHOC!$G$15)),MAX(Domein!BD$1:'Domein'!BD2573)+1,""),IF(ADHOC!$S$4=LEFT(Domein!$AS2574,LEN(ADHOC!$S$4)),MAX(Domein!BD$1:'Domein'!BD2573)+1,"")))</f>
        <v/>
      </c>
    </row>
    <row r="2575" spans="45:56" x14ac:dyDescent="0.2">
      <c r="AS2575" s="4" t="s">
        <v>8790</v>
      </c>
      <c r="AT2575" s="4" t="s">
        <v>8791</v>
      </c>
      <c r="AU2575" s="4" t="s">
        <v>456</v>
      </c>
      <c r="AV2575" s="4" t="s">
        <v>715</v>
      </c>
      <c r="AW2575" s="4" t="s">
        <v>724</v>
      </c>
      <c r="AX2575" s="4"/>
      <c r="AY2575" s="4">
        <v>241182</v>
      </c>
      <c r="AZ2575" s="4">
        <v>474396</v>
      </c>
      <c r="BA2575" s="4" t="s">
        <v>22984</v>
      </c>
      <c r="BB2575" s="4" t="s">
        <v>22985</v>
      </c>
      <c r="BC2575" s="4">
        <v>40</v>
      </c>
      <c r="BD2575" t="str">
        <f>IF(AND(ADHOC!$G$15="",ADHOC!$S$4=""),"",IF(ADHOC!$G$15&lt;&gt;"",IF(ADHOC!$G$15=LEFT(Domein!$AS2575,LEN(ADHOC!$G$15)),MAX(Domein!BD$1:'Domein'!BD2574)+1,""),IF(ADHOC!$S$4=LEFT(Domein!$AS2575,LEN(ADHOC!$S$4)),MAX(Domein!BD$1:'Domein'!BD2574)+1,"")))</f>
        <v/>
      </c>
    </row>
    <row r="2576" spans="45:56" x14ac:dyDescent="0.2">
      <c r="AS2576" s="4" t="s">
        <v>8792</v>
      </c>
      <c r="AT2576" s="4" t="s">
        <v>8793</v>
      </c>
      <c r="AU2576" s="4" t="s">
        <v>456</v>
      </c>
      <c r="AV2576" s="4" t="s">
        <v>715</v>
      </c>
      <c r="AW2576" s="4" t="s">
        <v>724</v>
      </c>
      <c r="AX2576" s="4"/>
      <c r="AY2576" s="4">
        <v>239982</v>
      </c>
      <c r="AZ2576" s="4">
        <v>480920</v>
      </c>
      <c r="BA2576" s="4" t="s">
        <v>22986</v>
      </c>
      <c r="BB2576" s="4" t="s">
        <v>22987</v>
      </c>
      <c r="BC2576" s="4">
        <v>40</v>
      </c>
      <c r="BD2576" t="str">
        <f>IF(AND(ADHOC!$G$15="",ADHOC!$S$4=""),"",IF(ADHOC!$G$15&lt;&gt;"",IF(ADHOC!$G$15=LEFT(Domein!$AS2576,LEN(ADHOC!$G$15)),MAX(Domein!BD$1:'Domein'!BD2575)+1,""),IF(ADHOC!$S$4=LEFT(Domein!$AS2576,LEN(ADHOC!$S$4)),MAX(Domein!BD$1:'Domein'!BD2575)+1,"")))</f>
        <v/>
      </c>
    </row>
    <row r="2577" spans="45:56" x14ac:dyDescent="0.2">
      <c r="AS2577" s="4" t="s">
        <v>8794</v>
      </c>
      <c r="AT2577" s="4" t="s">
        <v>8795</v>
      </c>
      <c r="AU2577" s="4" t="s">
        <v>456</v>
      </c>
      <c r="AV2577" s="4" t="s">
        <v>715</v>
      </c>
      <c r="AW2577" s="4" t="s">
        <v>724</v>
      </c>
      <c r="AX2577" s="4"/>
      <c r="AY2577" s="4">
        <v>239921</v>
      </c>
      <c r="AZ2577" s="4">
        <v>487882</v>
      </c>
      <c r="BA2577" s="4" t="s">
        <v>22988</v>
      </c>
      <c r="BB2577" s="4" t="s">
        <v>22989</v>
      </c>
      <c r="BC2577" s="4">
        <v>40</v>
      </c>
      <c r="BD2577" t="str">
        <f>IF(AND(ADHOC!$G$15="",ADHOC!$S$4=""),"",IF(ADHOC!$G$15&lt;&gt;"",IF(ADHOC!$G$15=LEFT(Domein!$AS2577,LEN(ADHOC!$G$15)),MAX(Domein!BD$1:'Domein'!BD2576)+1,""),IF(ADHOC!$S$4=LEFT(Domein!$AS2577,LEN(ADHOC!$S$4)),MAX(Domein!BD$1:'Domein'!BD2576)+1,"")))</f>
        <v/>
      </c>
    </row>
    <row r="2578" spans="45:56" x14ac:dyDescent="0.2">
      <c r="AS2578" s="4" t="s">
        <v>8796</v>
      </c>
      <c r="AT2578" s="4" t="s">
        <v>8797</v>
      </c>
      <c r="AU2578" s="4" t="s">
        <v>456</v>
      </c>
      <c r="AV2578" s="4" t="s">
        <v>715</v>
      </c>
      <c r="AW2578" s="4" t="s">
        <v>724</v>
      </c>
      <c r="AX2578" s="4"/>
      <c r="AY2578" s="4">
        <v>236206</v>
      </c>
      <c r="AZ2578" s="4">
        <v>495000</v>
      </c>
      <c r="BA2578" s="4" t="s">
        <v>22990</v>
      </c>
      <c r="BB2578" s="4" t="s">
        <v>22991</v>
      </c>
      <c r="BC2578" s="4">
        <v>40</v>
      </c>
      <c r="BD2578" t="str">
        <f>IF(AND(ADHOC!$G$15="",ADHOC!$S$4=""),"",IF(ADHOC!$G$15&lt;&gt;"",IF(ADHOC!$G$15=LEFT(Domein!$AS2578,LEN(ADHOC!$G$15)),MAX(Domein!BD$1:'Domein'!BD2577)+1,""),IF(ADHOC!$S$4=LEFT(Domein!$AS2578,LEN(ADHOC!$S$4)),MAX(Domein!BD$1:'Domein'!BD2577)+1,"")))</f>
        <v/>
      </c>
    </row>
    <row r="2579" spans="45:56" x14ac:dyDescent="0.2">
      <c r="AS2579" s="4" t="s">
        <v>8798</v>
      </c>
      <c r="AT2579" s="4" t="s">
        <v>13932</v>
      </c>
      <c r="AU2579" s="4" t="s">
        <v>456</v>
      </c>
      <c r="AV2579" s="4" t="s">
        <v>8503</v>
      </c>
      <c r="AW2579" s="4" t="s">
        <v>724</v>
      </c>
      <c r="AX2579" s="4"/>
      <c r="AY2579" s="4">
        <v>211040</v>
      </c>
      <c r="AZ2579" s="4">
        <v>503710</v>
      </c>
      <c r="BA2579" s="4" t="s">
        <v>22992</v>
      </c>
      <c r="BB2579" s="4" t="s">
        <v>22993</v>
      </c>
      <c r="BC2579" s="4">
        <v>40</v>
      </c>
      <c r="BD2579" t="str">
        <f>IF(AND(ADHOC!$G$15="",ADHOC!$S$4=""),"",IF(ADHOC!$G$15&lt;&gt;"",IF(ADHOC!$G$15=LEFT(Domein!$AS2579,LEN(ADHOC!$G$15)),MAX(Domein!BD$1:'Domein'!BD2578)+1,""),IF(ADHOC!$S$4=LEFT(Domein!$AS2579,LEN(ADHOC!$S$4)),MAX(Domein!BD$1:'Domein'!BD2578)+1,"")))</f>
        <v/>
      </c>
    </row>
    <row r="2580" spans="45:56" x14ac:dyDescent="0.2">
      <c r="AS2580" s="4" t="s">
        <v>8799</v>
      </c>
      <c r="AT2580" s="4" t="s">
        <v>2006</v>
      </c>
      <c r="AU2580" s="4" t="s">
        <v>456</v>
      </c>
      <c r="AV2580" s="4" t="s">
        <v>715</v>
      </c>
      <c r="AW2580" s="4" t="s">
        <v>724</v>
      </c>
      <c r="AX2580" s="4"/>
      <c r="AY2580" s="4"/>
      <c r="AZ2580" s="4"/>
      <c r="BA2580" s="4"/>
      <c r="BB2580" s="4"/>
      <c r="BC2580" s="4">
        <v>40</v>
      </c>
      <c r="BD2580" t="str">
        <f>IF(AND(ADHOC!$G$15="",ADHOC!$S$4=""),"",IF(ADHOC!$G$15&lt;&gt;"",IF(ADHOC!$G$15=LEFT(Domein!$AS2580,LEN(ADHOC!$G$15)),MAX(Domein!BD$1:'Domein'!BD2579)+1,""),IF(ADHOC!$S$4=LEFT(Domein!$AS2580,LEN(ADHOC!$S$4)),MAX(Domein!BD$1:'Domein'!BD2579)+1,"")))</f>
        <v/>
      </c>
    </row>
    <row r="2581" spans="45:56" x14ac:dyDescent="0.2">
      <c r="AS2581" s="4" t="s">
        <v>8800</v>
      </c>
      <c r="AT2581" s="4" t="s">
        <v>13933</v>
      </c>
      <c r="AU2581" s="4" t="s">
        <v>456</v>
      </c>
      <c r="AV2581" s="4" t="s">
        <v>8503</v>
      </c>
      <c r="AW2581" s="4" t="s">
        <v>724</v>
      </c>
      <c r="AX2581" s="4"/>
      <c r="AY2581" s="4">
        <v>230449</v>
      </c>
      <c r="AZ2581" s="4">
        <v>505047</v>
      </c>
      <c r="BA2581" s="4" t="s">
        <v>22994</v>
      </c>
      <c r="BB2581" s="4" t="s">
        <v>22995</v>
      </c>
      <c r="BC2581" s="4">
        <v>40</v>
      </c>
      <c r="BD2581" t="str">
        <f>IF(AND(ADHOC!$G$15="",ADHOC!$S$4=""),"",IF(ADHOC!$G$15&lt;&gt;"",IF(ADHOC!$G$15=LEFT(Domein!$AS2581,LEN(ADHOC!$G$15)),MAX(Domein!BD$1:'Domein'!BD2580)+1,""),IF(ADHOC!$S$4=LEFT(Domein!$AS2581,LEN(ADHOC!$S$4)),MAX(Domein!BD$1:'Domein'!BD2580)+1,"")))</f>
        <v/>
      </c>
    </row>
    <row r="2582" spans="45:56" x14ac:dyDescent="0.2">
      <c r="AS2582" s="4" t="s">
        <v>8801</v>
      </c>
      <c r="AT2582" s="4" t="s">
        <v>13934</v>
      </c>
      <c r="AU2582" s="4" t="s">
        <v>456</v>
      </c>
      <c r="AV2582" s="4" t="s">
        <v>8503</v>
      </c>
      <c r="AW2582" s="4" t="s">
        <v>724</v>
      </c>
      <c r="AX2582" s="4"/>
      <c r="AY2582" s="4">
        <v>235439</v>
      </c>
      <c r="AZ2582" s="4">
        <v>499428</v>
      </c>
      <c r="BA2582" s="4" t="s">
        <v>22996</v>
      </c>
      <c r="BB2582" s="4" t="s">
        <v>22997</v>
      </c>
      <c r="BC2582" s="4">
        <v>40</v>
      </c>
      <c r="BD2582" t="str">
        <f>IF(AND(ADHOC!$G$15="",ADHOC!$S$4=""),"",IF(ADHOC!$G$15&lt;&gt;"",IF(ADHOC!$G$15=LEFT(Domein!$AS2582,LEN(ADHOC!$G$15)),MAX(Domein!BD$1:'Domein'!BD2581)+1,""),IF(ADHOC!$S$4=LEFT(Domein!$AS2582,LEN(ADHOC!$S$4)),MAX(Domein!BD$1:'Domein'!BD2581)+1,"")))</f>
        <v/>
      </c>
    </row>
    <row r="2583" spans="45:56" x14ac:dyDescent="0.2">
      <c r="AS2583" s="4" t="s">
        <v>8802</v>
      </c>
      <c r="AT2583" s="4" t="s">
        <v>8803</v>
      </c>
      <c r="AU2583" s="4" t="s">
        <v>456</v>
      </c>
      <c r="AV2583" s="4" t="s">
        <v>715</v>
      </c>
      <c r="AW2583" s="4" t="s">
        <v>724</v>
      </c>
      <c r="AX2583" s="4"/>
      <c r="AY2583" s="4"/>
      <c r="AZ2583" s="4"/>
      <c r="BA2583" s="4"/>
      <c r="BB2583" s="4"/>
      <c r="BC2583" s="4">
        <v>40</v>
      </c>
      <c r="BD2583" t="str">
        <f>IF(AND(ADHOC!$G$15="",ADHOC!$S$4=""),"",IF(ADHOC!$G$15&lt;&gt;"",IF(ADHOC!$G$15=LEFT(Domein!$AS2583,LEN(ADHOC!$G$15)),MAX(Domein!BD$1:'Domein'!BD2582)+1,""),IF(ADHOC!$S$4=LEFT(Domein!$AS2583,LEN(ADHOC!$S$4)),MAX(Domein!BD$1:'Domein'!BD2582)+1,"")))</f>
        <v/>
      </c>
    </row>
    <row r="2584" spans="45:56" x14ac:dyDescent="0.2">
      <c r="AS2584" s="4" t="s">
        <v>8804</v>
      </c>
      <c r="AT2584" s="4" t="s">
        <v>8805</v>
      </c>
      <c r="AU2584" s="4" t="s">
        <v>456</v>
      </c>
      <c r="AV2584" s="4" t="s">
        <v>715</v>
      </c>
      <c r="AW2584" s="4" t="s">
        <v>724</v>
      </c>
      <c r="AX2584" s="4"/>
      <c r="AY2584" s="4"/>
      <c r="AZ2584" s="4"/>
      <c r="BA2584" s="4"/>
      <c r="BB2584" s="4"/>
      <c r="BC2584" s="4">
        <v>40</v>
      </c>
      <c r="BD2584" t="str">
        <f>IF(AND(ADHOC!$G$15="",ADHOC!$S$4=""),"",IF(ADHOC!$G$15&lt;&gt;"",IF(ADHOC!$G$15=LEFT(Domein!$AS2584,LEN(ADHOC!$G$15)),MAX(Domein!BD$1:'Domein'!BD2583)+1,""),IF(ADHOC!$S$4=LEFT(Domein!$AS2584,LEN(ADHOC!$S$4)),MAX(Domein!BD$1:'Domein'!BD2583)+1,"")))</f>
        <v/>
      </c>
    </row>
    <row r="2585" spans="45:56" x14ac:dyDescent="0.2">
      <c r="AS2585" s="4" t="s">
        <v>13935</v>
      </c>
      <c r="AT2585" s="4" t="s">
        <v>13936</v>
      </c>
      <c r="AU2585" s="4" t="s">
        <v>456</v>
      </c>
      <c r="AV2585" s="4" t="s">
        <v>8503</v>
      </c>
      <c r="AW2585" s="4" t="s">
        <v>724</v>
      </c>
      <c r="AX2585" s="4"/>
      <c r="AY2585" s="4">
        <v>202339</v>
      </c>
      <c r="AZ2585" s="4">
        <v>511889</v>
      </c>
      <c r="BA2585" s="4" t="s">
        <v>22998</v>
      </c>
      <c r="BB2585" s="4" t="s">
        <v>22999</v>
      </c>
      <c r="BC2585" s="4">
        <v>40</v>
      </c>
      <c r="BD2585" t="str">
        <f>IF(AND(ADHOC!$G$15="",ADHOC!$S$4=""),"",IF(ADHOC!$G$15&lt;&gt;"",IF(ADHOC!$G$15=LEFT(Domein!$AS2585,LEN(ADHOC!$G$15)),MAX(Domein!BD$1:'Domein'!BD2584)+1,""),IF(ADHOC!$S$4=LEFT(Domein!$AS2585,LEN(ADHOC!$S$4)),MAX(Domein!BD$1:'Domein'!BD2584)+1,"")))</f>
        <v/>
      </c>
    </row>
    <row r="2586" spans="45:56" x14ac:dyDescent="0.2">
      <c r="AS2586" s="4" t="s">
        <v>13937</v>
      </c>
      <c r="AT2586" s="4" t="s">
        <v>13938</v>
      </c>
      <c r="AU2586" s="4" t="s">
        <v>456</v>
      </c>
      <c r="AV2586" s="4" t="s">
        <v>8503</v>
      </c>
      <c r="AW2586" s="4" t="s">
        <v>724</v>
      </c>
      <c r="AX2586" s="4"/>
      <c r="AY2586" s="4">
        <v>199093</v>
      </c>
      <c r="AZ2586" s="4">
        <v>516012</v>
      </c>
      <c r="BA2586" s="4" t="s">
        <v>23000</v>
      </c>
      <c r="BB2586" s="4" t="s">
        <v>23001</v>
      </c>
      <c r="BC2586" s="4">
        <v>40</v>
      </c>
      <c r="BD2586" t="str">
        <f>IF(AND(ADHOC!$G$15="",ADHOC!$S$4=""),"",IF(ADHOC!$G$15&lt;&gt;"",IF(ADHOC!$G$15=LEFT(Domein!$AS2586,LEN(ADHOC!$G$15)),MAX(Domein!BD$1:'Domein'!BD2585)+1,""),IF(ADHOC!$S$4=LEFT(Domein!$AS2586,LEN(ADHOC!$S$4)),MAX(Domein!BD$1:'Domein'!BD2585)+1,"")))</f>
        <v/>
      </c>
    </row>
    <row r="2587" spans="45:56" x14ac:dyDescent="0.2">
      <c r="AS2587" s="4" t="s">
        <v>8806</v>
      </c>
      <c r="AT2587" s="4" t="s">
        <v>8807</v>
      </c>
      <c r="AU2587" s="4" t="s">
        <v>456</v>
      </c>
      <c r="AV2587" s="4" t="s">
        <v>715</v>
      </c>
      <c r="AW2587" s="4" t="s">
        <v>724</v>
      </c>
      <c r="AX2587" s="4"/>
      <c r="AY2587" s="4"/>
      <c r="AZ2587" s="4"/>
      <c r="BA2587" s="4"/>
      <c r="BB2587" s="4"/>
      <c r="BC2587" s="4">
        <v>40</v>
      </c>
      <c r="BD2587" t="str">
        <f>IF(AND(ADHOC!$G$15="",ADHOC!$S$4=""),"",IF(ADHOC!$G$15&lt;&gt;"",IF(ADHOC!$G$15=LEFT(Domein!$AS2587,LEN(ADHOC!$G$15)),MAX(Domein!BD$1:'Domein'!BD2586)+1,""),IF(ADHOC!$S$4=LEFT(Domein!$AS2587,LEN(ADHOC!$S$4)),MAX(Domein!BD$1:'Domein'!BD2586)+1,"")))</f>
        <v/>
      </c>
    </row>
    <row r="2588" spans="45:56" x14ac:dyDescent="0.2">
      <c r="AS2588" s="4" t="s">
        <v>8808</v>
      </c>
      <c r="AT2588" s="4" t="s">
        <v>8809</v>
      </c>
      <c r="AU2588" s="4" t="s">
        <v>456</v>
      </c>
      <c r="AV2588" s="4" t="s">
        <v>715</v>
      </c>
      <c r="AW2588" s="4" t="s">
        <v>724</v>
      </c>
      <c r="AX2588" s="4"/>
      <c r="AY2588" s="4"/>
      <c r="AZ2588" s="4"/>
      <c r="BA2588" s="4"/>
      <c r="BB2588" s="4"/>
      <c r="BC2588" s="4">
        <v>40</v>
      </c>
      <c r="BD2588" t="str">
        <f>IF(AND(ADHOC!$G$15="",ADHOC!$S$4=""),"",IF(ADHOC!$G$15&lt;&gt;"",IF(ADHOC!$G$15=LEFT(Domein!$AS2588,LEN(ADHOC!$G$15)),MAX(Domein!BD$1:'Domein'!BD2587)+1,""),IF(ADHOC!$S$4=LEFT(Domein!$AS2588,LEN(ADHOC!$S$4)),MAX(Domein!BD$1:'Domein'!BD2587)+1,"")))</f>
        <v/>
      </c>
    </row>
    <row r="2589" spans="45:56" x14ac:dyDescent="0.2">
      <c r="AS2589" s="4" t="s">
        <v>8810</v>
      </c>
      <c r="AT2589" s="4" t="s">
        <v>8811</v>
      </c>
      <c r="AU2589" s="4" t="s">
        <v>456</v>
      </c>
      <c r="AV2589" s="4" t="s">
        <v>715</v>
      </c>
      <c r="AW2589" s="4" t="s">
        <v>724</v>
      </c>
      <c r="AX2589" s="4"/>
      <c r="AY2589" s="4"/>
      <c r="AZ2589" s="4"/>
      <c r="BA2589" s="4"/>
      <c r="BB2589" s="4"/>
      <c r="BC2589" s="4">
        <v>40</v>
      </c>
      <c r="BD2589" t="str">
        <f>IF(AND(ADHOC!$G$15="",ADHOC!$S$4=""),"",IF(ADHOC!$G$15&lt;&gt;"",IF(ADHOC!$G$15=LEFT(Domein!$AS2589,LEN(ADHOC!$G$15)),MAX(Domein!BD$1:'Domein'!BD2588)+1,""),IF(ADHOC!$S$4=LEFT(Domein!$AS2589,LEN(ADHOC!$S$4)),MAX(Domein!BD$1:'Domein'!BD2588)+1,"")))</f>
        <v/>
      </c>
    </row>
    <row r="2590" spans="45:56" x14ac:dyDescent="0.2">
      <c r="AS2590" s="4" t="s">
        <v>8812</v>
      </c>
      <c r="AT2590" s="4" t="s">
        <v>8813</v>
      </c>
      <c r="AU2590" s="4" t="s">
        <v>456</v>
      </c>
      <c r="AV2590" s="4" t="s">
        <v>715</v>
      </c>
      <c r="AW2590" s="4" t="s">
        <v>724</v>
      </c>
      <c r="AX2590" s="4"/>
      <c r="AY2590" s="4"/>
      <c r="AZ2590" s="4"/>
      <c r="BA2590" s="4"/>
      <c r="BB2590" s="4"/>
      <c r="BC2590" s="4">
        <v>40</v>
      </c>
      <c r="BD2590" t="str">
        <f>IF(AND(ADHOC!$G$15="",ADHOC!$S$4=""),"",IF(ADHOC!$G$15&lt;&gt;"",IF(ADHOC!$G$15=LEFT(Domein!$AS2590,LEN(ADHOC!$G$15)),MAX(Domein!BD$1:'Domein'!BD2589)+1,""),IF(ADHOC!$S$4=LEFT(Domein!$AS2590,LEN(ADHOC!$S$4)),MAX(Domein!BD$1:'Domein'!BD2589)+1,"")))</f>
        <v/>
      </c>
    </row>
    <row r="2591" spans="45:56" x14ac:dyDescent="0.2">
      <c r="AS2591" s="4" t="s">
        <v>8814</v>
      </c>
      <c r="AT2591" s="4" t="s">
        <v>8815</v>
      </c>
      <c r="AU2591" s="4" t="s">
        <v>456</v>
      </c>
      <c r="AV2591" s="4" t="s">
        <v>715</v>
      </c>
      <c r="AW2591" s="4" t="s">
        <v>724</v>
      </c>
      <c r="AX2591" s="4"/>
      <c r="AY2591" s="4"/>
      <c r="AZ2591" s="4"/>
      <c r="BA2591" s="4"/>
      <c r="BB2591" s="4"/>
      <c r="BC2591" s="4">
        <v>40</v>
      </c>
      <c r="BD2591" t="str">
        <f>IF(AND(ADHOC!$G$15="",ADHOC!$S$4=""),"",IF(ADHOC!$G$15&lt;&gt;"",IF(ADHOC!$G$15=LEFT(Domein!$AS2591,LEN(ADHOC!$G$15)),MAX(Domein!BD$1:'Domein'!BD2590)+1,""),IF(ADHOC!$S$4=LEFT(Domein!$AS2591,LEN(ADHOC!$S$4)),MAX(Domein!BD$1:'Domein'!BD2590)+1,"")))</f>
        <v/>
      </c>
    </row>
    <row r="2592" spans="45:56" x14ac:dyDescent="0.2">
      <c r="AS2592" s="4" t="s">
        <v>8816</v>
      </c>
      <c r="AT2592" s="4" t="s">
        <v>8817</v>
      </c>
      <c r="AU2592" s="4" t="s">
        <v>456</v>
      </c>
      <c r="AV2592" s="4" t="s">
        <v>715</v>
      </c>
      <c r="AW2592" s="4" t="s">
        <v>724</v>
      </c>
      <c r="AX2592" s="4"/>
      <c r="AY2592" s="4"/>
      <c r="AZ2592" s="4"/>
      <c r="BA2592" s="4"/>
      <c r="BB2592" s="4"/>
      <c r="BC2592" s="4">
        <v>40</v>
      </c>
      <c r="BD2592" t="str">
        <f>IF(AND(ADHOC!$G$15="",ADHOC!$S$4=""),"",IF(ADHOC!$G$15&lt;&gt;"",IF(ADHOC!$G$15=LEFT(Domein!$AS2592,LEN(ADHOC!$G$15)),MAX(Domein!BD$1:'Domein'!BD2591)+1,""),IF(ADHOC!$S$4=LEFT(Domein!$AS2592,LEN(ADHOC!$S$4)),MAX(Domein!BD$1:'Domein'!BD2591)+1,"")))</f>
        <v/>
      </c>
    </row>
    <row r="2593" spans="45:56" x14ac:dyDescent="0.2">
      <c r="AS2593" s="4" t="s">
        <v>8818</v>
      </c>
      <c r="AT2593" s="4" t="s">
        <v>8819</v>
      </c>
      <c r="AU2593" s="4" t="s">
        <v>456</v>
      </c>
      <c r="AV2593" s="4" t="s">
        <v>715</v>
      </c>
      <c r="AW2593" s="4" t="s">
        <v>724</v>
      </c>
      <c r="AX2593" s="4"/>
      <c r="AY2593" s="4"/>
      <c r="AZ2593" s="4"/>
      <c r="BA2593" s="4"/>
      <c r="BB2593" s="4"/>
      <c r="BC2593" s="4">
        <v>40</v>
      </c>
      <c r="BD2593" t="str">
        <f>IF(AND(ADHOC!$G$15="",ADHOC!$S$4=""),"",IF(ADHOC!$G$15&lt;&gt;"",IF(ADHOC!$G$15=LEFT(Domein!$AS2593,LEN(ADHOC!$G$15)),MAX(Domein!BD$1:'Domein'!BD2592)+1,""),IF(ADHOC!$S$4=LEFT(Domein!$AS2593,LEN(ADHOC!$S$4)),MAX(Domein!BD$1:'Domein'!BD2592)+1,"")))</f>
        <v/>
      </c>
    </row>
    <row r="2594" spans="45:56" x14ac:dyDescent="0.2">
      <c r="AS2594" s="4" t="s">
        <v>12317</v>
      </c>
      <c r="AT2594" s="4" t="s">
        <v>12318</v>
      </c>
      <c r="AU2594" s="4" t="s">
        <v>456</v>
      </c>
      <c r="AV2594" s="4" t="s">
        <v>711</v>
      </c>
      <c r="AW2594" s="4" t="s">
        <v>701</v>
      </c>
      <c r="AX2594" s="4"/>
      <c r="AY2594" s="4"/>
      <c r="AZ2594" s="4"/>
      <c r="BA2594" s="4"/>
      <c r="BB2594" s="4"/>
      <c r="BC2594" s="4">
        <v>40</v>
      </c>
      <c r="BD2594" t="str">
        <f>IF(AND(ADHOC!$G$15="",ADHOC!$S$4=""),"",IF(ADHOC!$G$15&lt;&gt;"",IF(ADHOC!$G$15=LEFT(Domein!$AS2594,LEN(ADHOC!$G$15)),MAX(Domein!BD$1:'Domein'!BD2593)+1,""),IF(ADHOC!$S$4=LEFT(Domein!$AS2594,LEN(ADHOC!$S$4)),MAX(Domein!BD$1:'Domein'!BD2593)+1,"")))</f>
        <v/>
      </c>
    </row>
    <row r="2595" spans="45:56" x14ac:dyDescent="0.2">
      <c r="AS2595" s="4" t="s">
        <v>15680</v>
      </c>
      <c r="AT2595" s="4" t="s">
        <v>15681</v>
      </c>
      <c r="AU2595" s="4" t="s">
        <v>456</v>
      </c>
      <c r="AV2595" s="4" t="s">
        <v>715</v>
      </c>
      <c r="AW2595" s="4" t="s">
        <v>939</v>
      </c>
      <c r="AX2595" s="4"/>
      <c r="AY2595" s="4"/>
      <c r="AZ2595" s="4"/>
      <c r="BA2595" s="4"/>
      <c r="BB2595" s="4"/>
      <c r="BC2595" s="4">
        <v>40</v>
      </c>
      <c r="BD2595" t="str">
        <f>IF(AND(ADHOC!$G$15="",ADHOC!$S$4=""),"",IF(ADHOC!$G$15&lt;&gt;"",IF(ADHOC!$G$15=LEFT(Domein!$AS2595,LEN(ADHOC!$G$15)),MAX(Domein!BD$1:'Domein'!BD2594)+1,""),IF(ADHOC!$S$4=LEFT(Domein!$AS2595,LEN(ADHOC!$S$4)),MAX(Domein!BD$1:'Domein'!BD2594)+1,"")))</f>
        <v/>
      </c>
    </row>
    <row r="2596" spans="45:56" x14ac:dyDescent="0.2">
      <c r="AS2596" s="4" t="s">
        <v>15682</v>
      </c>
      <c r="AT2596" s="4" t="s">
        <v>15683</v>
      </c>
      <c r="AU2596" s="4" t="s">
        <v>456</v>
      </c>
      <c r="AV2596" s="4" t="s">
        <v>715</v>
      </c>
      <c r="AW2596" s="4" t="s">
        <v>939</v>
      </c>
      <c r="AX2596" s="4"/>
      <c r="AY2596" s="4"/>
      <c r="AZ2596" s="4"/>
      <c r="BA2596" s="4"/>
      <c r="BB2596" s="4"/>
      <c r="BC2596" s="4">
        <v>40</v>
      </c>
      <c r="BD2596" t="str">
        <f>IF(AND(ADHOC!$G$15="",ADHOC!$S$4=""),"",IF(ADHOC!$G$15&lt;&gt;"",IF(ADHOC!$G$15=LEFT(Domein!$AS2596,LEN(ADHOC!$G$15)),MAX(Domein!BD$1:'Domein'!BD2595)+1,""),IF(ADHOC!$S$4=LEFT(Domein!$AS2596,LEN(ADHOC!$S$4)),MAX(Domein!BD$1:'Domein'!BD2595)+1,"")))</f>
        <v/>
      </c>
    </row>
    <row r="2597" spans="45:56" x14ac:dyDescent="0.2">
      <c r="AS2597" s="4" t="s">
        <v>33186</v>
      </c>
      <c r="AT2597" s="4" t="s">
        <v>33187</v>
      </c>
      <c r="AU2597" s="4" t="s">
        <v>456</v>
      </c>
      <c r="AV2597" s="4" t="s">
        <v>711</v>
      </c>
      <c r="AW2597" s="4" t="s">
        <v>724</v>
      </c>
      <c r="AX2597" s="4"/>
      <c r="AY2597" s="4"/>
      <c r="AZ2597" s="4"/>
      <c r="BA2597" s="4"/>
      <c r="BB2597" s="4"/>
      <c r="BC2597" s="4">
        <v>40</v>
      </c>
      <c r="BD2597" t="str">
        <f>IF(AND(ADHOC!$G$15="",ADHOC!$S$4=""),"",IF(ADHOC!$G$15&lt;&gt;"",IF(ADHOC!$G$15=LEFT(Domein!$AS2597,LEN(ADHOC!$G$15)),MAX(Domein!BD$1:'Domein'!BD2596)+1,""),IF(ADHOC!$S$4=LEFT(Domein!$AS2597,LEN(ADHOC!$S$4)),MAX(Domein!BD$1:'Domein'!BD2596)+1,"")))</f>
        <v/>
      </c>
    </row>
    <row r="2598" spans="45:56" x14ac:dyDescent="0.2">
      <c r="AS2598" s="4" t="s">
        <v>8820</v>
      </c>
      <c r="AT2598" s="4" t="s">
        <v>8788</v>
      </c>
      <c r="AU2598" s="4" t="s">
        <v>456</v>
      </c>
      <c r="AV2598" s="4" t="s">
        <v>715</v>
      </c>
      <c r="AW2598" s="4" t="s">
        <v>1167</v>
      </c>
      <c r="AX2598" s="4"/>
      <c r="AY2598" s="4">
        <v>188813</v>
      </c>
      <c r="AZ2598" s="4">
        <v>504903</v>
      </c>
      <c r="BA2598" s="4" t="s">
        <v>23002</v>
      </c>
      <c r="BB2598" s="4" t="s">
        <v>23003</v>
      </c>
      <c r="BC2598" s="4">
        <v>40</v>
      </c>
      <c r="BD2598" t="str">
        <f>IF(AND(ADHOC!$G$15="",ADHOC!$S$4=""),"",IF(ADHOC!$G$15&lt;&gt;"",IF(ADHOC!$G$15=LEFT(Domein!$AS2598,LEN(ADHOC!$G$15)),MAX(Domein!BD$1:'Domein'!BD2597)+1,""),IF(ADHOC!$S$4=LEFT(Domein!$AS2598,LEN(ADHOC!$S$4)),MAX(Domein!BD$1:'Domein'!BD2597)+1,"")))</f>
        <v/>
      </c>
    </row>
    <row r="2599" spans="45:56" x14ac:dyDescent="0.2">
      <c r="AS2599" s="4" t="s">
        <v>8821</v>
      </c>
      <c r="AT2599" s="4" t="s">
        <v>8789</v>
      </c>
      <c r="AU2599" s="4" t="s">
        <v>456</v>
      </c>
      <c r="AV2599" s="4" t="s">
        <v>715</v>
      </c>
      <c r="AW2599" s="4" t="s">
        <v>1167</v>
      </c>
      <c r="AX2599" s="4"/>
      <c r="AY2599" s="4">
        <v>188814</v>
      </c>
      <c r="AZ2599" s="4">
        <v>504904</v>
      </c>
      <c r="BA2599" s="4" t="s">
        <v>23004</v>
      </c>
      <c r="BB2599" s="4" t="s">
        <v>23005</v>
      </c>
      <c r="BC2599" s="4">
        <v>40</v>
      </c>
      <c r="BD2599" t="str">
        <f>IF(AND(ADHOC!$G$15="",ADHOC!$S$4=""),"",IF(ADHOC!$G$15&lt;&gt;"",IF(ADHOC!$G$15=LEFT(Domein!$AS2599,LEN(ADHOC!$G$15)),MAX(Domein!BD$1:'Domein'!BD2598)+1,""),IF(ADHOC!$S$4=LEFT(Domein!$AS2599,LEN(ADHOC!$S$4)),MAX(Domein!BD$1:'Domein'!BD2598)+1,"")))</f>
        <v/>
      </c>
    </row>
    <row r="2600" spans="45:56" x14ac:dyDescent="0.2">
      <c r="AS2600" s="4" t="s">
        <v>12060</v>
      </c>
      <c r="AT2600" s="4" t="s">
        <v>12061</v>
      </c>
      <c r="AU2600" s="4" t="s">
        <v>462</v>
      </c>
      <c r="AV2600" s="4" t="s">
        <v>711</v>
      </c>
      <c r="AW2600" s="4" t="s">
        <v>701</v>
      </c>
      <c r="AX2600" s="4"/>
      <c r="AY2600" s="4">
        <v>218134</v>
      </c>
      <c r="AZ2600" s="4">
        <v>523585</v>
      </c>
      <c r="BA2600" s="4" t="s">
        <v>22980</v>
      </c>
      <c r="BB2600" s="4" t="s">
        <v>22981</v>
      </c>
      <c r="BC2600" s="4">
        <v>40</v>
      </c>
      <c r="BD2600" t="str">
        <f>IF(AND(ADHOC!$G$15="",ADHOC!$S$4=""),"",IF(ADHOC!$G$15&lt;&gt;"",IF(ADHOC!$G$15=LEFT(Domein!$AS2600,LEN(ADHOC!$G$15)),MAX(Domein!BD$1:'Domein'!BD2599)+1,""),IF(ADHOC!$S$4=LEFT(Domein!$AS2600,LEN(ADHOC!$S$4)),MAX(Domein!BD$1:'Domein'!BD2599)+1,"")))</f>
        <v/>
      </c>
    </row>
    <row r="2601" spans="45:56" x14ac:dyDescent="0.2">
      <c r="AS2601" s="4" t="s">
        <v>12062</v>
      </c>
      <c r="AT2601" s="4" t="s">
        <v>12063</v>
      </c>
      <c r="AU2601" s="4" t="s">
        <v>462</v>
      </c>
      <c r="AV2601" s="4" t="s">
        <v>711</v>
      </c>
      <c r="AW2601" s="4" t="s">
        <v>701</v>
      </c>
      <c r="AX2601" s="4"/>
      <c r="AY2601" s="4">
        <v>224234</v>
      </c>
      <c r="AZ2601" s="4">
        <v>521249</v>
      </c>
      <c r="BA2601" s="4" t="s">
        <v>22982</v>
      </c>
      <c r="BB2601" s="4" t="s">
        <v>22983</v>
      </c>
      <c r="BC2601" s="4">
        <v>40</v>
      </c>
      <c r="BD2601" t="str">
        <f>IF(AND(ADHOC!$G$15="",ADHOC!$S$4=""),"",IF(ADHOC!$G$15&lt;&gt;"",IF(ADHOC!$G$15=LEFT(Domein!$AS2601,LEN(ADHOC!$G$15)),MAX(Domein!BD$1:'Domein'!BD2600)+1,""),IF(ADHOC!$S$4=LEFT(Domein!$AS2601,LEN(ADHOC!$S$4)),MAX(Domein!BD$1:'Domein'!BD2600)+1,"")))</f>
        <v/>
      </c>
    </row>
    <row r="2602" spans="45:56" x14ac:dyDescent="0.2">
      <c r="AS2602" s="4" t="s">
        <v>13471</v>
      </c>
      <c r="AT2602" s="4" t="s">
        <v>13472</v>
      </c>
      <c r="AU2602" s="4" t="s">
        <v>456</v>
      </c>
      <c r="AV2602" s="4" t="s">
        <v>711</v>
      </c>
      <c r="AW2602" s="4" t="s">
        <v>701</v>
      </c>
      <c r="AX2602" s="4"/>
      <c r="AY2602" s="4"/>
      <c r="AZ2602" s="4"/>
      <c r="BA2602" s="4"/>
      <c r="BB2602" s="4"/>
      <c r="BC2602" s="4">
        <v>40</v>
      </c>
      <c r="BD2602" t="str">
        <f>IF(AND(ADHOC!$G$15="",ADHOC!$S$4=""),"",IF(ADHOC!$G$15&lt;&gt;"",IF(ADHOC!$G$15=LEFT(Domein!$AS2602,LEN(ADHOC!$G$15)),MAX(Domein!BD$1:'Domein'!BD2601)+1,""),IF(ADHOC!$S$4=LEFT(Domein!$AS2602,LEN(ADHOC!$S$4)),MAX(Domein!BD$1:'Domein'!BD2601)+1,"")))</f>
        <v/>
      </c>
    </row>
    <row r="2603" spans="45:56" x14ac:dyDescent="0.2">
      <c r="AS2603" s="4" t="s">
        <v>13473</v>
      </c>
      <c r="AT2603" s="4" t="s">
        <v>13474</v>
      </c>
      <c r="AU2603" s="4" t="s">
        <v>456</v>
      </c>
      <c r="AV2603" s="4" t="s">
        <v>711</v>
      </c>
      <c r="AW2603" s="4" t="s">
        <v>701</v>
      </c>
      <c r="AX2603" s="4"/>
      <c r="AY2603" s="4"/>
      <c r="AZ2603" s="4"/>
      <c r="BA2603" s="4"/>
      <c r="BB2603" s="4"/>
      <c r="BC2603" s="4">
        <v>40</v>
      </c>
      <c r="BD2603" t="str">
        <f>IF(AND(ADHOC!$G$15="",ADHOC!$S$4=""),"",IF(ADHOC!$G$15&lt;&gt;"",IF(ADHOC!$G$15=LEFT(Domein!$AS2603,LEN(ADHOC!$G$15)),MAX(Domein!BD$1:'Domein'!BD2602)+1,""),IF(ADHOC!$S$4=LEFT(Domein!$AS2603,LEN(ADHOC!$S$4)),MAX(Domein!BD$1:'Domein'!BD2602)+1,"")))</f>
        <v/>
      </c>
    </row>
    <row r="2604" spans="45:56" x14ac:dyDescent="0.2">
      <c r="AS2604" s="4" t="s">
        <v>13667</v>
      </c>
      <c r="AT2604" s="4" t="s">
        <v>12063</v>
      </c>
      <c r="AU2604" s="4" t="s">
        <v>463</v>
      </c>
      <c r="AV2604" s="4" t="s">
        <v>711</v>
      </c>
      <c r="AW2604" s="4" t="s">
        <v>701</v>
      </c>
      <c r="AX2604" s="4"/>
      <c r="AY2604" s="4"/>
      <c r="AZ2604" s="4"/>
      <c r="BA2604" s="4"/>
      <c r="BB2604" s="4"/>
      <c r="BC2604" s="4">
        <v>40</v>
      </c>
      <c r="BD2604" t="str">
        <f>IF(AND(ADHOC!$G$15="",ADHOC!$S$4=""),"",IF(ADHOC!$G$15&lt;&gt;"",IF(ADHOC!$G$15=LEFT(Domein!$AS2604,LEN(ADHOC!$G$15)),MAX(Domein!BD$1:'Domein'!BD2603)+1,""),IF(ADHOC!$S$4=LEFT(Domein!$AS2604,LEN(ADHOC!$S$4)),MAX(Domein!BD$1:'Domein'!BD2603)+1,"")))</f>
        <v/>
      </c>
    </row>
    <row r="2605" spans="45:56" x14ac:dyDescent="0.2">
      <c r="AS2605" s="4" t="s">
        <v>13668</v>
      </c>
      <c r="AT2605" s="4" t="s">
        <v>12061</v>
      </c>
      <c r="AU2605" s="4" t="s">
        <v>463</v>
      </c>
      <c r="AV2605" s="4" t="s">
        <v>711</v>
      </c>
      <c r="AW2605" s="4" t="s">
        <v>701</v>
      </c>
      <c r="AX2605" s="4"/>
      <c r="AY2605" s="4"/>
      <c r="AZ2605" s="4"/>
      <c r="BA2605" s="4"/>
      <c r="BB2605" s="4"/>
      <c r="BC2605" s="4">
        <v>40</v>
      </c>
      <c r="BD2605" t="str">
        <f>IF(AND(ADHOC!$G$15="",ADHOC!$S$4=""),"",IF(ADHOC!$G$15&lt;&gt;"",IF(ADHOC!$G$15=LEFT(Domein!$AS2605,LEN(ADHOC!$G$15)),MAX(Domein!BD$1:'Domein'!BD2604)+1,""),IF(ADHOC!$S$4=LEFT(Domein!$AS2605,LEN(ADHOC!$S$4)),MAX(Domein!BD$1:'Domein'!BD2604)+1,"")))</f>
        <v/>
      </c>
    </row>
    <row r="2606" spans="45:56" x14ac:dyDescent="0.2">
      <c r="AS2606" s="4" t="s">
        <v>13695</v>
      </c>
      <c r="AT2606" s="4" t="s">
        <v>13696</v>
      </c>
      <c r="AU2606" s="4" t="s">
        <v>463</v>
      </c>
      <c r="AV2606" s="4" t="s">
        <v>711</v>
      </c>
      <c r="AW2606" s="4" t="s">
        <v>701</v>
      </c>
      <c r="AX2606" s="4"/>
      <c r="AY2606" s="4"/>
      <c r="AZ2606" s="4"/>
      <c r="BA2606" s="4"/>
      <c r="BB2606" s="4"/>
      <c r="BC2606" s="4">
        <v>40</v>
      </c>
      <c r="BD2606" t="str">
        <f>IF(AND(ADHOC!$G$15="",ADHOC!$S$4=""),"",IF(ADHOC!$G$15&lt;&gt;"",IF(ADHOC!$G$15=LEFT(Domein!$AS2606,LEN(ADHOC!$G$15)),MAX(Domein!BD$1:'Domein'!BD2605)+1,""),IF(ADHOC!$S$4=LEFT(Domein!$AS2606,LEN(ADHOC!$S$4)),MAX(Domein!BD$1:'Domein'!BD2605)+1,"")))</f>
        <v/>
      </c>
    </row>
    <row r="2607" spans="45:56" x14ac:dyDescent="0.2">
      <c r="AS2607" s="4" t="s">
        <v>13660</v>
      </c>
      <c r="AT2607" s="4" t="s">
        <v>12063</v>
      </c>
      <c r="AU2607" s="4" t="s">
        <v>463</v>
      </c>
      <c r="AV2607" s="4" t="s">
        <v>711</v>
      </c>
      <c r="AW2607" s="4" t="s">
        <v>701</v>
      </c>
      <c r="AX2607" s="4"/>
      <c r="AY2607" s="4"/>
      <c r="AZ2607" s="4"/>
      <c r="BA2607" s="4"/>
      <c r="BB2607" s="4"/>
      <c r="BC2607" s="4">
        <v>40</v>
      </c>
      <c r="BD2607" t="str">
        <f>IF(AND(ADHOC!$G$15="",ADHOC!$S$4=""),"",IF(ADHOC!$G$15&lt;&gt;"",IF(ADHOC!$G$15=LEFT(Domein!$AS2607,LEN(ADHOC!$G$15)),MAX(Domein!BD$1:'Domein'!BD2606)+1,""),IF(ADHOC!$S$4=LEFT(Domein!$AS2607,LEN(ADHOC!$S$4)),MAX(Domein!BD$1:'Domein'!BD2606)+1,"")))</f>
        <v/>
      </c>
    </row>
    <row r="2608" spans="45:56" x14ac:dyDescent="0.2">
      <c r="AS2608" s="4" t="s">
        <v>13661</v>
      </c>
      <c r="AT2608" s="4" t="s">
        <v>12061</v>
      </c>
      <c r="AU2608" s="4" t="s">
        <v>463</v>
      </c>
      <c r="AV2608" s="4" t="s">
        <v>711</v>
      </c>
      <c r="AW2608" s="4" t="s">
        <v>701</v>
      </c>
      <c r="AX2608" s="4"/>
      <c r="AY2608" s="4"/>
      <c r="AZ2608" s="4"/>
      <c r="BA2608" s="4"/>
      <c r="BB2608" s="4"/>
      <c r="BC2608" s="4">
        <v>40</v>
      </c>
      <c r="BD2608" t="str">
        <f>IF(AND(ADHOC!$G$15="",ADHOC!$S$4=""),"",IF(ADHOC!$G$15&lt;&gt;"",IF(ADHOC!$G$15=LEFT(Domein!$AS2608,LEN(ADHOC!$G$15)),MAX(Domein!BD$1:'Domein'!BD2607)+1,""),IF(ADHOC!$S$4=LEFT(Domein!$AS2608,LEN(ADHOC!$S$4)),MAX(Domein!BD$1:'Domein'!BD2607)+1,"")))</f>
        <v/>
      </c>
    </row>
    <row r="2609" spans="45:56" x14ac:dyDescent="0.2">
      <c r="AS2609" s="4" t="s">
        <v>13662</v>
      </c>
      <c r="AT2609" s="4" t="s">
        <v>12063</v>
      </c>
      <c r="AU2609" s="4" t="s">
        <v>463</v>
      </c>
      <c r="AV2609" s="4" t="s">
        <v>711</v>
      </c>
      <c r="AW2609" s="4" t="s">
        <v>701</v>
      </c>
      <c r="AX2609" s="4"/>
      <c r="AY2609" s="4"/>
      <c r="AZ2609" s="4"/>
      <c r="BA2609" s="4"/>
      <c r="BB2609" s="4"/>
      <c r="BC2609" s="4">
        <v>40</v>
      </c>
      <c r="BD2609" t="str">
        <f>IF(AND(ADHOC!$G$15="",ADHOC!$S$4=""),"",IF(ADHOC!$G$15&lt;&gt;"",IF(ADHOC!$G$15=LEFT(Domein!$AS2609,LEN(ADHOC!$G$15)),MAX(Domein!BD$1:'Domein'!BD2608)+1,""),IF(ADHOC!$S$4=LEFT(Domein!$AS2609,LEN(ADHOC!$S$4)),MAX(Domein!BD$1:'Domein'!BD2608)+1,"")))</f>
        <v/>
      </c>
    </row>
    <row r="2610" spans="45:56" x14ac:dyDescent="0.2">
      <c r="AS2610" s="4" t="s">
        <v>13663</v>
      </c>
      <c r="AT2610" s="4" t="s">
        <v>12063</v>
      </c>
      <c r="AU2610" s="4" t="s">
        <v>463</v>
      </c>
      <c r="AV2610" s="4" t="s">
        <v>711</v>
      </c>
      <c r="AW2610" s="4" t="s">
        <v>701</v>
      </c>
      <c r="AX2610" s="4"/>
      <c r="AY2610" s="4"/>
      <c r="AZ2610" s="4"/>
      <c r="BA2610" s="4"/>
      <c r="BB2610" s="4"/>
      <c r="BC2610" s="4">
        <v>40</v>
      </c>
      <c r="BD2610" t="str">
        <f>IF(AND(ADHOC!$G$15="",ADHOC!$S$4=""),"",IF(ADHOC!$G$15&lt;&gt;"",IF(ADHOC!$G$15=LEFT(Domein!$AS2610,LEN(ADHOC!$G$15)),MAX(Domein!BD$1:'Domein'!BD2609)+1,""),IF(ADHOC!$S$4=LEFT(Domein!$AS2610,LEN(ADHOC!$S$4)),MAX(Domein!BD$1:'Domein'!BD2609)+1,"")))</f>
        <v/>
      </c>
    </row>
    <row r="2611" spans="45:56" x14ac:dyDescent="0.2">
      <c r="AS2611" s="4" t="s">
        <v>13697</v>
      </c>
      <c r="AT2611" s="4" t="s">
        <v>13698</v>
      </c>
      <c r="AU2611" s="4" t="s">
        <v>456</v>
      </c>
      <c r="AV2611" s="4" t="s">
        <v>711</v>
      </c>
      <c r="AW2611" s="4" t="s">
        <v>701</v>
      </c>
      <c r="AX2611" s="4"/>
      <c r="AY2611" s="4"/>
      <c r="AZ2611" s="4"/>
      <c r="BA2611" s="4"/>
      <c r="BB2611" s="4"/>
      <c r="BC2611" s="4">
        <v>40</v>
      </c>
      <c r="BD2611" t="str">
        <f>IF(AND(ADHOC!$G$15="",ADHOC!$S$4=""),"",IF(ADHOC!$G$15&lt;&gt;"",IF(ADHOC!$G$15=LEFT(Domein!$AS2611,LEN(ADHOC!$G$15)),MAX(Domein!BD$1:'Domein'!BD2610)+1,""),IF(ADHOC!$S$4=LEFT(Domein!$AS2611,LEN(ADHOC!$S$4)),MAX(Domein!BD$1:'Domein'!BD2610)+1,"")))</f>
        <v/>
      </c>
    </row>
    <row r="2612" spans="45:56" x14ac:dyDescent="0.2">
      <c r="AS2612" s="4" t="s">
        <v>13699</v>
      </c>
      <c r="AT2612" s="4" t="s">
        <v>13700</v>
      </c>
      <c r="AU2612" s="4" t="s">
        <v>456</v>
      </c>
      <c r="AV2612" s="4" t="s">
        <v>711</v>
      </c>
      <c r="AW2612" s="4" t="s">
        <v>701</v>
      </c>
      <c r="AX2612" s="4"/>
      <c r="AY2612" s="4"/>
      <c r="AZ2612" s="4"/>
      <c r="BA2612" s="4"/>
      <c r="BB2612" s="4"/>
      <c r="BC2612" s="4">
        <v>40</v>
      </c>
      <c r="BD2612" t="str">
        <f>IF(AND(ADHOC!$G$15="",ADHOC!$S$4=""),"",IF(ADHOC!$G$15&lt;&gt;"",IF(ADHOC!$G$15=LEFT(Domein!$AS2612,LEN(ADHOC!$G$15)),MAX(Domein!BD$1:'Domein'!BD2611)+1,""),IF(ADHOC!$S$4=LEFT(Domein!$AS2612,LEN(ADHOC!$S$4)),MAX(Domein!BD$1:'Domein'!BD2611)+1,"")))</f>
        <v/>
      </c>
    </row>
    <row r="2613" spans="45:56" x14ac:dyDescent="0.2">
      <c r="AS2613" s="4" t="s">
        <v>13748</v>
      </c>
      <c r="AT2613" s="4" t="s">
        <v>13749</v>
      </c>
      <c r="AU2613" s="4" t="s">
        <v>463</v>
      </c>
      <c r="AV2613" s="4" t="s">
        <v>711</v>
      </c>
      <c r="AW2613" s="4" t="s">
        <v>701</v>
      </c>
      <c r="AX2613" s="4"/>
      <c r="AY2613" s="4"/>
      <c r="AZ2613" s="4"/>
      <c r="BA2613" s="4"/>
      <c r="BB2613" s="4"/>
      <c r="BC2613" s="4">
        <v>40</v>
      </c>
      <c r="BD2613" t="str">
        <f>IF(AND(ADHOC!$G$15="",ADHOC!$S$4=""),"",IF(ADHOC!$G$15&lt;&gt;"",IF(ADHOC!$G$15=LEFT(Domein!$AS2613,LEN(ADHOC!$G$15)),MAX(Domein!BD$1:'Domein'!BD2612)+1,""),IF(ADHOC!$S$4=LEFT(Domein!$AS2613,LEN(ADHOC!$S$4)),MAX(Domein!BD$1:'Domein'!BD2612)+1,"")))</f>
        <v/>
      </c>
    </row>
    <row r="2614" spans="45:56" x14ac:dyDescent="0.2">
      <c r="AS2614" s="4" t="s">
        <v>14243</v>
      </c>
      <c r="AT2614" s="4" t="s">
        <v>14244</v>
      </c>
      <c r="AU2614" s="4" t="s">
        <v>456</v>
      </c>
      <c r="AV2614" s="4" t="s">
        <v>711</v>
      </c>
      <c r="AW2614" s="4" t="s">
        <v>701</v>
      </c>
      <c r="AX2614" s="4"/>
      <c r="AY2614" s="4"/>
      <c r="AZ2614" s="4"/>
      <c r="BA2614" s="4"/>
      <c r="BB2614" s="4"/>
      <c r="BC2614" s="4">
        <v>40</v>
      </c>
      <c r="BD2614" t="str">
        <f>IF(AND(ADHOC!$G$15="",ADHOC!$S$4=""),"",IF(ADHOC!$G$15&lt;&gt;"",IF(ADHOC!$G$15=LEFT(Domein!$AS2614,LEN(ADHOC!$G$15)),MAX(Domein!BD$1:'Domein'!BD2613)+1,""),IF(ADHOC!$S$4=LEFT(Domein!$AS2614,LEN(ADHOC!$S$4)),MAX(Domein!BD$1:'Domein'!BD2613)+1,"")))</f>
        <v/>
      </c>
    </row>
    <row r="2615" spans="45:56" x14ac:dyDescent="0.2">
      <c r="AS2615" s="4" t="s">
        <v>14747</v>
      </c>
      <c r="AT2615" s="4" t="s">
        <v>14748</v>
      </c>
      <c r="AU2615" s="4" t="s">
        <v>456</v>
      </c>
      <c r="AV2615" s="4" t="s">
        <v>711</v>
      </c>
      <c r="AW2615" s="4" t="s">
        <v>701</v>
      </c>
      <c r="AX2615" s="4"/>
      <c r="AY2615" s="4"/>
      <c r="AZ2615" s="4"/>
      <c r="BA2615" s="4"/>
      <c r="BB2615" s="4"/>
      <c r="BC2615" s="4">
        <v>40</v>
      </c>
      <c r="BD2615" t="str">
        <f>IF(AND(ADHOC!$G$15="",ADHOC!$S$4=""),"",IF(ADHOC!$G$15&lt;&gt;"",IF(ADHOC!$G$15=LEFT(Domein!$AS2615,LEN(ADHOC!$G$15)),MAX(Domein!BD$1:'Domein'!BD2614)+1,""),IF(ADHOC!$S$4=LEFT(Domein!$AS2615,LEN(ADHOC!$S$4)),MAX(Domein!BD$1:'Domein'!BD2614)+1,"")))</f>
        <v/>
      </c>
    </row>
    <row r="2616" spans="45:56" x14ac:dyDescent="0.2">
      <c r="AS2616" s="4" t="s">
        <v>15355</v>
      </c>
      <c r="AT2616" s="4" t="s">
        <v>15356</v>
      </c>
      <c r="AU2616" s="4" t="s">
        <v>456</v>
      </c>
      <c r="AV2616" s="4" t="s">
        <v>711</v>
      </c>
      <c r="AW2616" s="4" t="s">
        <v>724</v>
      </c>
      <c r="AX2616" s="4"/>
      <c r="AY2616" s="4"/>
      <c r="AZ2616" s="4"/>
      <c r="BA2616" s="4"/>
      <c r="BB2616" s="4"/>
      <c r="BC2616" s="4">
        <v>40</v>
      </c>
      <c r="BD2616" t="str">
        <f>IF(AND(ADHOC!$G$15="",ADHOC!$S$4=""),"",IF(ADHOC!$G$15&lt;&gt;"",IF(ADHOC!$G$15=LEFT(Domein!$AS2616,LEN(ADHOC!$G$15)),MAX(Domein!BD$1:'Domein'!BD2615)+1,""),IF(ADHOC!$S$4=LEFT(Domein!$AS2616,LEN(ADHOC!$S$4)),MAX(Domein!BD$1:'Domein'!BD2615)+1,"")))</f>
        <v/>
      </c>
    </row>
    <row r="2617" spans="45:56" x14ac:dyDescent="0.2">
      <c r="AS2617" s="4" t="s">
        <v>15357</v>
      </c>
      <c r="AT2617" s="4" t="s">
        <v>15358</v>
      </c>
      <c r="AU2617" s="4" t="s">
        <v>456</v>
      </c>
      <c r="AV2617" s="4" t="s">
        <v>711</v>
      </c>
      <c r="AW2617" s="4" t="s">
        <v>724</v>
      </c>
      <c r="AX2617" s="4"/>
      <c r="AY2617" s="4"/>
      <c r="AZ2617" s="4"/>
      <c r="BA2617" s="4"/>
      <c r="BB2617" s="4"/>
      <c r="BC2617" s="4">
        <v>40</v>
      </c>
      <c r="BD2617" t="str">
        <f>IF(AND(ADHOC!$G$15="",ADHOC!$S$4=""),"",IF(ADHOC!$G$15&lt;&gt;"",IF(ADHOC!$G$15=LEFT(Domein!$AS2617,LEN(ADHOC!$G$15)),MAX(Domein!BD$1:'Domein'!BD2616)+1,""),IF(ADHOC!$S$4=LEFT(Domein!$AS2617,LEN(ADHOC!$S$4)),MAX(Domein!BD$1:'Domein'!BD2616)+1,"")))</f>
        <v/>
      </c>
    </row>
    <row r="2618" spans="45:56" x14ac:dyDescent="0.2">
      <c r="AS2618" s="4" t="s">
        <v>15435</v>
      </c>
      <c r="AT2618" s="4" t="s">
        <v>15436</v>
      </c>
      <c r="AU2618" s="4" t="s">
        <v>456</v>
      </c>
      <c r="AV2618" s="4" t="s">
        <v>711</v>
      </c>
      <c r="AW2618" s="4" t="s">
        <v>701</v>
      </c>
      <c r="AX2618" s="4"/>
      <c r="AY2618" s="4"/>
      <c r="AZ2618" s="4"/>
      <c r="BA2618" s="4"/>
      <c r="BB2618" s="4"/>
      <c r="BC2618" s="4">
        <v>40</v>
      </c>
      <c r="BD2618" t="str">
        <f>IF(AND(ADHOC!$G$15="",ADHOC!$S$4=""),"",IF(ADHOC!$G$15&lt;&gt;"",IF(ADHOC!$G$15=LEFT(Domein!$AS2618,LEN(ADHOC!$G$15)),MAX(Domein!BD$1:'Domein'!BD2617)+1,""),IF(ADHOC!$S$4=LEFT(Domein!$AS2618,LEN(ADHOC!$S$4)),MAX(Domein!BD$1:'Domein'!BD2617)+1,"")))</f>
        <v/>
      </c>
    </row>
    <row r="2619" spans="45:56" x14ac:dyDescent="0.2">
      <c r="AS2619" s="4" t="s">
        <v>15437</v>
      </c>
      <c r="AT2619" s="4" t="s">
        <v>15438</v>
      </c>
      <c r="AU2619" s="4" t="s">
        <v>456</v>
      </c>
      <c r="AV2619" s="4" t="s">
        <v>711</v>
      </c>
      <c r="AW2619" s="4" t="s">
        <v>701</v>
      </c>
      <c r="AX2619" s="4"/>
      <c r="AY2619" s="4"/>
      <c r="AZ2619" s="4"/>
      <c r="BA2619" s="4"/>
      <c r="BB2619" s="4"/>
      <c r="BC2619" s="4">
        <v>40</v>
      </c>
      <c r="BD2619" t="str">
        <f>IF(AND(ADHOC!$G$15="",ADHOC!$S$4=""),"",IF(ADHOC!$G$15&lt;&gt;"",IF(ADHOC!$G$15=LEFT(Domein!$AS2619,LEN(ADHOC!$G$15)),MAX(Domein!BD$1:'Domein'!BD2618)+1,""),IF(ADHOC!$S$4=LEFT(Domein!$AS2619,LEN(ADHOC!$S$4)),MAX(Domein!BD$1:'Domein'!BD2618)+1,"")))</f>
        <v/>
      </c>
    </row>
    <row r="2620" spans="45:56" x14ac:dyDescent="0.2">
      <c r="AS2620" s="4" t="s">
        <v>16909</v>
      </c>
      <c r="AT2620" s="4" t="s">
        <v>16910</v>
      </c>
      <c r="AU2620" s="4" t="s">
        <v>456</v>
      </c>
      <c r="AV2620" s="4" t="s">
        <v>711</v>
      </c>
      <c r="AW2620" s="4" t="s">
        <v>701</v>
      </c>
      <c r="AX2620" s="4"/>
      <c r="AY2620" s="4"/>
      <c r="AZ2620" s="4"/>
      <c r="BA2620" s="4"/>
      <c r="BB2620" s="4"/>
      <c r="BC2620" s="4">
        <v>40</v>
      </c>
      <c r="BD2620" t="str">
        <f>IF(AND(ADHOC!$G$15="",ADHOC!$S$4=""),"",IF(ADHOC!$G$15&lt;&gt;"",IF(ADHOC!$G$15=LEFT(Domein!$AS2620,LEN(ADHOC!$G$15)),MAX(Domein!BD$1:'Domein'!BD2619)+1,""),IF(ADHOC!$S$4=LEFT(Domein!$AS2620,LEN(ADHOC!$S$4)),MAX(Domein!BD$1:'Domein'!BD2619)+1,"")))</f>
        <v/>
      </c>
    </row>
    <row r="2621" spans="45:56" x14ac:dyDescent="0.2">
      <c r="AS2621" s="4" t="s">
        <v>16983</v>
      </c>
      <c r="AT2621" s="4" t="s">
        <v>16984</v>
      </c>
      <c r="AU2621" s="4" t="s">
        <v>456</v>
      </c>
      <c r="AV2621" s="4" t="s">
        <v>711</v>
      </c>
      <c r="AW2621" s="4" t="s">
        <v>701</v>
      </c>
      <c r="AX2621" s="4"/>
      <c r="AY2621" s="4"/>
      <c r="AZ2621" s="4"/>
      <c r="BA2621" s="4"/>
      <c r="BB2621" s="4"/>
      <c r="BC2621" s="4">
        <v>40</v>
      </c>
      <c r="BD2621" t="str">
        <f>IF(AND(ADHOC!$G$15="",ADHOC!$S$4=""),"",IF(ADHOC!$G$15&lt;&gt;"",IF(ADHOC!$G$15=LEFT(Domein!$AS2621,LEN(ADHOC!$G$15)),MAX(Domein!BD$1:'Domein'!BD2620)+1,""),IF(ADHOC!$S$4=LEFT(Domein!$AS2621,LEN(ADHOC!$S$4)),MAX(Domein!BD$1:'Domein'!BD2620)+1,"")))</f>
        <v/>
      </c>
    </row>
    <row r="2622" spans="45:56" x14ac:dyDescent="0.2">
      <c r="AS2622" s="4" t="s">
        <v>21862</v>
      </c>
      <c r="AT2622" s="4" t="s">
        <v>21863</v>
      </c>
      <c r="AU2622" s="4" t="s">
        <v>456</v>
      </c>
      <c r="AV2622" s="4" t="s">
        <v>711</v>
      </c>
      <c r="AW2622" s="4" t="s">
        <v>701</v>
      </c>
      <c r="AX2622" s="4"/>
      <c r="AY2622" s="4"/>
      <c r="AZ2622" s="4"/>
      <c r="BA2622" s="4"/>
      <c r="BB2622" s="4"/>
      <c r="BC2622" s="4">
        <v>40</v>
      </c>
      <c r="BD2622" t="str">
        <f>IF(AND(ADHOC!$G$15="",ADHOC!$S$4=""),"",IF(ADHOC!$G$15&lt;&gt;"",IF(ADHOC!$G$15=LEFT(Domein!$AS2622,LEN(ADHOC!$G$15)),MAX(Domein!BD$1:'Domein'!BD2621)+1,""),IF(ADHOC!$S$4=LEFT(Domein!$AS2622,LEN(ADHOC!$S$4)),MAX(Domein!BD$1:'Domein'!BD2621)+1,"")))</f>
        <v/>
      </c>
    </row>
    <row r="2623" spans="45:56" x14ac:dyDescent="0.2">
      <c r="AS2623" s="4" t="s">
        <v>31712</v>
      </c>
      <c r="AT2623" s="4" t="s">
        <v>31713</v>
      </c>
      <c r="AU2623" s="4" t="s">
        <v>456</v>
      </c>
      <c r="AV2623" s="4" t="s">
        <v>711</v>
      </c>
      <c r="AW2623" s="4" t="s">
        <v>1167</v>
      </c>
      <c r="AX2623" s="4"/>
      <c r="AY2623" s="4"/>
      <c r="AZ2623" s="4"/>
      <c r="BA2623" s="4"/>
      <c r="BB2623" s="4"/>
      <c r="BC2623" s="4">
        <v>40</v>
      </c>
      <c r="BD2623" t="str">
        <f>IF(AND(ADHOC!$G$15="",ADHOC!$S$4=""),"",IF(ADHOC!$G$15&lt;&gt;"",IF(ADHOC!$G$15=LEFT(Domein!$AS2623,LEN(ADHOC!$G$15)),MAX(Domein!BD$1:'Domein'!BD2622)+1,""),IF(ADHOC!$S$4=LEFT(Domein!$AS2623,LEN(ADHOC!$S$4)),MAX(Domein!BD$1:'Domein'!BD2622)+1,"")))</f>
        <v/>
      </c>
    </row>
    <row r="2624" spans="45:56" x14ac:dyDescent="0.2">
      <c r="AS2624" s="4" t="s">
        <v>31714</v>
      </c>
      <c r="AT2624" s="4" t="s">
        <v>31715</v>
      </c>
      <c r="AU2624" s="4" t="s">
        <v>456</v>
      </c>
      <c r="AV2624" s="4" t="s">
        <v>711</v>
      </c>
      <c r="AW2624" s="4" t="s">
        <v>1167</v>
      </c>
      <c r="AX2624" s="4"/>
      <c r="AY2624" s="4"/>
      <c r="AZ2624" s="4"/>
      <c r="BA2624" s="4"/>
      <c r="BB2624" s="4"/>
      <c r="BC2624" s="4">
        <v>40</v>
      </c>
      <c r="BD2624" t="str">
        <f>IF(AND(ADHOC!$G$15="",ADHOC!$S$4=""),"",IF(ADHOC!$G$15&lt;&gt;"",IF(ADHOC!$G$15=LEFT(Domein!$AS2624,LEN(ADHOC!$G$15)),MAX(Domein!BD$1:'Domein'!BD2623)+1,""),IF(ADHOC!$S$4=LEFT(Domein!$AS2624,LEN(ADHOC!$S$4)),MAX(Domein!BD$1:'Domein'!BD2623)+1,"")))</f>
        <v/>
      </c>
    </row>
    <row r="2625" spans="45:56" x14ac:dyDescent="0.2">
      <c r="AS2625" s="4" t="s">
        <v>31716</v>
      </c>
      <c r="AT2625" s="4" t="s">
        <v>31717</v>
      </c>
      <c r="AU2625" s="4" t="s">
        <v>456</v>
      </c>
      <c r="AV2625" s="4" t="s">
        <v>711</v>
      </c>
      <c r="AW2625" s="4" t="s">
        <v>1167</v>
      </c>
      <c r="AX2625" s="4"/>
      <c r="AY2625" s="4"/>
      <c r="AZ2625" s="4"/>
      <c r="BA2625" s="4"/>
      <c r="BB2625" s="4"/>
      <c r="BC2625" s="4">
        <v>40</v>
      </c>
      <c r="BD2625" t="str">
        <f>IF(AND(ADHOC!$G$15="",ADHOC!$S$4=""),"",IF(ADHOC!$G$15&lt;&gt;"",IF(ADHOC!$G$15=LEFT(Domein!$AS2625,LEN(ADHOC!$G$15)),MAX(Domein!BD$1:'Domein'!BD2624)+1,""),IF(ADHOC!$S$4=LEFT(Domein!$AS2625,LEN(ADHOC!$S$4)),MAX(Domein!BD$1:'Domein'!BD2624)+1,"")))</f>
        <v/>
      </c>
    </row>
    <row r="2626" spans="45:56" x14ac:dyDescent="0.2">
      <c r="AS2626" s="4" t="s">
        <v>32740</v>
      </c>
      <c r="AT2626" s="4" t="s">
        <v>32741</v>
      </c>
      <c r="AU2626" s="4" t="s">
        <v>456</v>
      </c>
      <c r="AV2626" s="4" t="s">
        <v>711</v>
      </c>
      <c r="AW2626" s="4" t="s">
        <v>701</v>
      </c>
      <c r="AX2626" s="4"/>
      <c r="AY2626" s="4"/>
      <c r="AZ2626" s="4"/>
      <c r="BA2626" s="4"/>
      <c r="BB2626" s="4"/>
      <c r="BC2626" s="4">
        <v>40</v>
      </c>
      <c r="BD2626" t="str">
        <f>IF(AND(ADHOC!$G$15="",ADHOC!$S$4=""),"",IF(ADHOC!$G$15&lt;&gt;"",IF(ADHOC!$G$15=LEFT(Domein!$AS2626,LEN(ADHOC!$G$15)),MAX(Domein!BD$1:'Domein'!BD2625)+1,""),IF(ADHOC!$S$4=LEFT(Domein!$AS2626,LEN(ADHOC!$S$4)),MAX(Domein!BD$1:'Domein'!BD2625)+1,"")))</f>
        <v/>
      </c>
    </row>
    <row r="2627" spans="45:56" x14ac:dyDescent="0.2">
      <c r="AS2627" s="4" t="s">
        <v>32742</v>
      </c>
      <c r="AT2627" s="4" t="s">
        <v>32741</v>
      </c>
      <c r="AU2627" s="4" t="s">
        <v>456</v>
      </c>
      <c r="AV2627" s="4" t="s">
        <v>711</v>
      </c>
      <c r="AW2627" s="4" t="s">
        <v>701</v>
      </c>
      <c r="AX2627" s="4"/>
      <c r="AY2627" s="4"/>
      <c r="AZ2627" s="4"/>
      <c r="BA2627" s="4"/>
      <c r="BB2627" s="4"/>
      <c r="BC2627" s="4">
        <v>40</v>
      </c>
      <c r="BD2627" t="str">
        <f>IF(AND(ADHOC!$G$15="",ADHOC!$S$4=""),"",IF(ADHOC!$G$15&lt;&gt;"",IF(ADHOC!$G$15=LEFT(Domein!$AS2627,LEN(ADHOC!$G$15)),MAX(Domein!BD$1:'Domein'!BD2626)+1,""),IF(ADHOC!$S$4=LEFT(Domein!$AS2627,LEN(ADHOC!$S$4)),MAX(Domein!BD$1:'Domein'!BD2626)+1,"")))</f>
        <v/>
      </c>
    </row>
    <row r="2628" spans="45:56" x14ac:dyDescent="0.2">
      <c r="AS2628" s="4" t="s">
        <v>32743</v>
      </c>
      <c r="AT2628" s="4" t="s">
        <v>32744</v>
      </c>
      <c r="AU2628" s="4" t="s">
        <v>456</v>
      </c>
      <c r="AV2628" s="4" t="s">
        <v>711</v>
      </c>
      <c r="AW2628" s="4" t="s">
        <v>701</v>
      </c>
      <c r="AX2628" s="4"/>
      <c r="AY2628" s="4"/>
      <c r="AZ2628" s="4"/>
      <c r="BA2628" s="4"/>
      <c r="BB2628" s="4"/>
      <c r="BC2628" s="4">
        <v>40</v>
      </c>
      <c r="BD2628" t="str">
        <f>IF(AND(ADHOC!$G$15="",ADHOC!$S$4=""),"",IF(ADHOC!$G$15&lt;&gt;"",IF(ADHOC!$G$15=LEFT(Domein!$AS2628,LEN(ADHOC!$G$15)),MAX(Domein!BD$1:'Domein'!BD2627)+1,""),IF(ADHOC!$S$4=LEFT(Domein!$AS2628,LEN(ADHOC!$S$4)),MAX(Domein!BD$1:'Domein'!BD2627)+1,"")))</f>
        <v/>
      </c>
    </row>
    <row r="2629" spans="45:56" x14ac:dyDescent="0.2">
      <c r="AS2629" s="4" t="s">
        <v>32745</v>
      </c>
      <c r="AT2629" s="4" t="s">
        <v>32746</v>
      </c>
      <c r="AU2629" s="4" t="s">
        <v>456</v>
      </c>
      <c r="AV2629" s="4" t="s">
        <v>711</v>
      </c>
      <c r="AW2629" s="4" t="s">
        <v>701</v>
      </c>
      <c r="AX2629" s="4"/>
      <c r="AY2629" s="4"/>
      <c r="AZ2629" s="4"/>
      <c r="BA2629" s="4"/>
      <c r="BB2629" s="4"/>
      <c r="BC2629" s="4">
        <v>40</v>
      </c>
      <c r="BD2629" t="str">
        <f>IF(AND(ADHOC!$G$15="",ADHOC!$S$4=""),"",IF(ADHOC!$G$15&lt;&gt;"",IF(ADHOC!$G$15=LEFT(Domein!$AS2629,LEN(ADHOC!$G$15)),MAX(Domein!BD$1:'Domein'!BD2628)+1,""),IF(ADHOC!$S$4=LEFT(Domein!$AS2629,LEN(ADHOC!$S$4)),MAX(Domein!BD$1:'Domein'!BD2628)+1,"")))</f>
        <v/>
      </c>
    </row>
    <row r="2630" spans="45:56" x14ac:dyDescent="0.2">
      <c r="AS2630" s="4" t="s">
        <v>32747</v>
      </c>
      <c r="AT2630" s="4" t="s">
        <v>32748</v>
      </c>
      <c r="AU2630" s="4" t="s">
        <v>456</v>
      </c>
      <c r="AV2630" s="4" t="s">
        <v>711</v>
      </c>
      <c r="AW2630" s="4" t="s">
        <v>701</v>
      </c>
      <c r="AX2630" s="4"/>
      <c r="AY2630" s="4"/>
      <c r="AZ2630" s="4"/>
      <c r="BA2630" s="4"/>
      <c r="BB2630" s="4"/>
      <c r="BC2630" s="4">
        <v>40</v>
      </c>
      <c r="BD2630" t="str">
        <f>IF(AND(ADHOC!$G$15="",ADHOC!$S$4=""),"",IF(ADHOC!$G$15&lt;&gt;"",IF(ADHOC!$G$15=LEFT(Domein!$AS2630,LEN(ADHOC!$G$15)),MAX(Domein!BD$1:'Domein'!BD2629)+1,""),IF(ADHOC!$S$4=LEFT(Domein!$AS2630,LEN(ADHOC!$S$4)),MAX(Domein!BD$1:'Domein'!BD2629)+1,"")))</f>
        <v/>
      </c>
    </row>
    <row r="2631" spans="45:56" x14ac:dyDescent="0.2">
      <c r="AS2631" s="4" t="s">
        <v>32774</v>
      </c>
      <c r="AT2631" s="4" t="s">
        <v>32775</v>
      </c>
      <c r="AU2631" s="4" t="s">
        <v>456</v>
      </c>
      <c r="AV2631" s="4" t="s">
        <v>711</v>
      </c>
      <c r="AW2631" s="4" t="s">
        <v>701</v>
      </c>
      <c r="AX2631" s="4"/>
      <c r="AY2631" s="4"/>
      <c r="AZ2631" s="4"/>
      <c r="BA2631" s="4"/>
      <c r="BB2631" s="4"/>
      <c r="BC2631" s="4">
        <v>40</v>
      </c>
      <c r="BD2631" t="str">
        <f>IF(AND(ADHOC!$G$15="",ADHOC!$S$4=""),"",IF(ADHOC!$G$15&lt;&gt;"",IF(ADHOC!$G$15=LEFT(Domein!$AS2631,LEN(ADHOC!$G$15)),MAX(Domein!BD$1:'Domein'!BD2630)+1,""),IF(ADHOC!$S$4=LEFT(Domein!$AS2631,LEN(ADHOC!$S$4)),MAX(Domein!BD$1:'Domein'!BD2630)+1,"")))</f>
        <v/>
      </c>
    </row>
    <row r="2632" spans="45:56" x14ac:dyDescent="0.2">
      <c r="AS2632" s="4" t="s">
        <v>32776</v>
      </c>
      <c r="AT2632" s="4" t="s">
        <v>32777</v>
      </c>
      <c r="AU2632" s="4" t="s">
        <v>456</v>
      </c>
      <c r="AV2632" s="4" t="s">
        <v>711</v>
      </c>
      <c r="AW2632" s="4" t="s">
        <v>701</v>
      </c>
      <c r="AX2632" s="4"/>
      <c r="AY2632" s="4"/>
      <c r="AZ2632" s="4"/>
      <c r="BA2632" s="4"/>
      <c r="BB2632" s="4"/>
      <c r="BC2632" s="4">
        <v>40</v>
      </c>
      <c r="BD2632" t="str">
        <f>IF(AND(ADHOC!$G$15="",ADHOC!$S$4=""),"",IF(ADHOC!$G$15&lt;&gt;"",IF(ADHOC!$G$15=LEFT(Domein!$AS2632,LEN(ADHOC!$G$15)),MAX(Domein!BD$1:'Domein'!BD2631)+1,""),IF(ADHOC!$S$4=LEFT(Domein!$AS2632,LEN(ADHOC!$S$4)),MAX(Domein!BD$1:'Domein'!BD2631)+1,"")))</f>
        <v/>
      </c>
    </row>
    <row r="2633" spans="45:56" x14ac:dyDescent="0.2">
      <c r="AS2633" s="4" t="s">
        <v>32778</v>
      </c>
      <c r="AT2633" s="4" t="s">
        <v>32779</v>
      </c>
      <c r="AU2633" s="4" t="s">
        <v>456</v>
      </c>
      <c r="AV2633" s="4" t="s">
        <v>711</v>
      </c>
      <c r="AW2633" s="4" t="s">
        <v>701</v>
      </c>
      <c r="AX2633" s="4"/>
      <c r="AY2633" s="4"/>
      <c r="AZ2633" s="4"/>
      <c r="BA2633" s="4"/>
      <c r="BB2633" s="4"/>
      <c r="BC2633" s="4">
        <v>40</v>
      </c>
      <c r="BD2633" t="str">
        <f>IF(AND(ADHOC!$G$15="",ADHOC!$S$4=""),"",IF(ADHOC!$G$15&lt;&gt;"",IF(ADHOC!$G$15=LEFT(Domein!$AS2633,LEN(ADHOC!$G$15)),MAX(Domein!BD$1:'Domein'!BD2632)+1,""),IF(ADHOC!$S$4=LEFT(Domein!$AS2633,LEN(ADHOC!$S$4)),MAX(Domein!BD$1:'Domein'!BD2632)+1,"")))</f>
        <v/>
      </c>
    </row>
    <row r="2634" spans="45:56" x14ac:dyDescent="0.2">
      <c r="AS2634" s="4" t="s">
        <v>32780</v>
      </c>
      <c r="AT2634" s="4" t="s">
        <v>32781</v>
      </c>
      <c r="AU2634" s="4" t="s">
        <v>456</v>
      </c>
      <c r="AV2634" s="4" t="s">
        <v>711</v>
      </c>
      <c r="AW2634" s="4" t="s">
        <v>701</v>
      </c>
      <c r="AX2634" s="4"/>
      <c r="AY2634" s="4"/>
      <c r="AZ2634" s="4"/>
      <c r="BA2634" s="4"/>
      <c r="BB2634" s="4"/>
      <c r="BC2634" s="4">
        <v>40</v>
      </c>
      <c r="BD2634" t="str">
        <f>IF(AND(ADHOC!$G$15="",ADHOC!$S$4=""),"",IF(ADHOC!$G$15&lt;&gt;"",IF(ADHOC!$G$15=LEFT(Domein!$AS2634,LEN(ADHOC!$G$15)),MAX(Domein!BD$1:'Domein'!BD2633)+1,""),IF(ADHOC!$S$4=LEFT(Domein!$AS2634,LEN(ADHOC!$S$4)),MAX(Domein!BD$1:'Domein'!BD2633)+1,"")))</f>
        <v/>
      </c>
    </row>
    <row r="2635" spans="45:56" x14ac:dyDescent="0.2">
      <c r="AS2635" s="4" t="s">
        <v>32782</v>
      </c>
      <c r="AT2635" s="4" t="s">
        <v>32783</v>
      </c>
      <c r="AU2635" s="4" t="s">
        <v>456</v>
      </c>
      <c r="AV2635" s="4" t="s">
        <v>711</v>
      </c>
      <c r="AW2635" s="4" t="s">
        <v>701</v>
      </c>
      <c r="AX2635" s="4"/>
      <c r="AY2635" s="4"/>
      <c r="AZ2635" s="4"/>
      <c r="BA2635" s="4"/>
      <c r="BB2635" s="4"/>
      <c r="BC2635" s="4">
        <v>40</v>
      </c>
      <c r="BD2635" t="str">
        <f>IF(AND(ADHOC!$G$15="",ADHOC!$S$4=""),"",IF(ADHOC!$G$15&lt;&gt;"",IF(ADHOC!$G$15=LEFT(Domein!$AS2635,LEN(ADHOC!$G$15)),MAX(Domein!BD$1:'Domein'!BD2634)+1,""),IF(ADHOC!$S$4=LEFT(Domein!$AS2635,LEN(ADHOC!$S$4)),MAX(Domein!BD$1:'Domein'!BD2634)+1,"")))</f>
        <v/>
      </c>
    </row>
    <row r="2636" spans="45:56" x14ac:dyDescent="0.2">
      <c r="AS2636" s="4" t="s">
        <v>32812</v>
      </c>
      <c r="AT2636" s="4" t="s">
        <v>32813</v>
      </c>
      <c r="AU2636" s="4" t="s">
        <v>456</v>
      </c>
      <c r="AV2636" s="4" t="s">
        <v>711</v>
      </c>
      <c r="AW2636" s="4" t="s">
        <v>701</v>
      </c>
      <c r="AX2636" s="4"/>
      <c r="AY2636" s="4"/>
      <c r="AZ2636" s="4"/>
      <c r="BA2636" s="4"/>
      <c r="BB2636" s="4"/>
      <c r="BC2636" s="4">
        <v>40</v>
      </c>
      <c r="BD2636" t="str">
        <f>IF(AND(ADHOC!$G$15="",ADHOC!$S$4=""),"",IF(ADHOC!$G$15&lt;&gt;"",IF(ADHOC!$G$15=LEFT(Domein!$AS2636,LEN(ADHOC!$G$15)),MAX(Domein!BD$1:'Domein'!BD2635)+1,""),IF(ADHOC!$S$4=LEFT(Domein!$AS2636,LEN(ADHOC!$S$4)),MAX(Domein!BD$1:'Domein'!BD2635)+1,"")))</f>
        <v/>
      </c>
    </row>
    <row r="2637" spans="45:56" x14ac:dyDescent="0.2">
      <c r="AS2637" s="4" t="s">
        <v>32814</v>
      </c>
      <c r="AT2637" s="4" t="s">
        <v>32815</v>
      </c>
      <c r="AU2637" s="4" t="s">
        <v>456</v>
      </c>
      <c r="AV2637" s="4" t="s">
        <v>711</v>
      </c>
      <c r="AW2637" s="4" t="s">
        <v>701</v>
      </c>
      <c r="AX2637" s="4"/>
      <c r="AY2637" s="4"/>
      <c r="AZ2637" s="4"/>
      <c r="BA2637" s="4"/>
      <c r="BB2637" s="4"/>
      <c r="BC2637" s="4">
        <v>40</v>
      </c>
      <c r="BD2637" t="str">
        <f>IF(AND(ADHOC!$G$15="",ADHOC!$S$4=""),"",IF(ADHOC!$G$15&lt;&gt;"",IF(ADHOC!$G$15=LEFT(Domein!$AS2637,LEN(ADHOC!$G$15)),MAX(Domein!BD$1:'Domein'!BD2636)+1,""),IF(ADHOC!$S$4=LEFT(Domein!$AS2637,LEN(ADHOC!$S$4)),MAX(Domein!BD$1:'Domein'!BD2636)+1,"")))</f>
        <v/>
      </c>
    </row>
    <row r="2638" spans="45:56" x14ac:dyDescent="0.2">
      <c r="AS2638" s="4" t="s">
        <v>32816</v>
      </c>
      <c r="AT2638" s="4" t="s">
        <v>32817</v>
      </c>
      <c r="AU2638" s="4" t="s">
        <v>456</v>
      </c>
      <c r="AV2638" s="4" t="s">
        <v>711</v>
      </c>
      <c r="AW2638" s="4" t="s">
        <v>701</v>
      </c>
      <c r="AX2638" s="4"/>
      <c r="AY2638" s="4"/>
      <c r="AZ2638" s="4"/>
      <c r="BA2638" s="4"/>
      <c r="BB2638" s="4"/>
      <c r="BC2638" s="4">
        <v>40</v>
      </c>
      <c r="BD2638" t="str">
        <f>IF(AND(ADHOC!$G$15="",ADHOC!$S$4=""),"",IF(ADHOC!$G$15&lt;&gt;"",IF(ADHOC!$G$15=LEFT(Domein!$AS2638,LEN(ADHOC!$G$15)),MAX(Domein!BD$1:'Domein'!BD2637)+1,""),IF(ADHOC!$S$4=LEFT(Domein!$AS2638,LEN(ADHOC!$S$4)),MAX(Domein!BD$1:'Domein'!BD2637)+1,"")))</f>
        <v/>
      </c>
    </row>
    <row r="2639" spans="45:56" x14ac:dyDescent="0.2">
      <c r="AS2639" s="4" t="s">
        <v>32818</v>
      </c>
      <c r="AT2639" s="4" t="s">
        <v>32819</v>
      </c>
      <c r="AU2639" s="4" t="s">
        <v>456</v>
      </c>
      <c r="AV2639" s="4" t="s">
        <v>711</v>
      </c>
      <c r="AW2639" s="4" t="s">
        <v>701</v>
      </c>
      <c r="AX2639" s="4"/>
      <c r="AY2639" s="4"/>
      <c r="AZ2639" s="4"/>
      <c r="BA2639" s="4"/>
      <c r="BB2639" s="4"/>
      <c r="BC2639" s="4">
        <v>40</v>
      </c>
      <c r="BD2639" t="str">
        <f>IF(AND(ADHOC!$G$15="",ADHOC!$S$4=""),"",IF(ADHOC!$G$15&lt;&gt;"",IF(ADHOC!$G$15=LEFT(Domein!$AS2639,LEN(ADHOC!$G$15)),MAX(Domein!BD$1:'Domein'!BD2638)+1,""),IF(ADHOC!$S$4=LEFT(Domein!$AS2639,LEN(ADHOC!$S$4)),MAX(Domein!BD$1:'Domein'!BD2638)+1,"")))</f>
        <v/>
      </c>
    </row>
    <row r="2640" spans="45:56" x14ac:dyDescent="0.2">
      <c r="AS2640" s="4" t="s">
        <v>32820</v>
      </c>
      <c r="AT2640" s="4" t="s">
        <v>32821</v>
      </c>
      <c r="AU2640" s="4" t="s">
        <v>456</v>
      </c>
      <c r="AV2640" s="4" t="s">
        <v>711</v>
      </c>
      <c r="AW2640" s="4" t="s">
        <v>701</v>
      </c>
      <c r="AX2640" s="4"/>
      <c r="AY2640" s="4"/>
      <c r="AZ2640" s="4"/>
      <c r="BA2640" s="4"/>
      <c r="BB2640" s="4"/>
      <c r="BC2640" s="4">
        <v>40</v>
      </c>
      <c r="BD2640" t="str">
        <f>IF(AND(ADHOC!$G$15="",ADHOC!$S$4=""),"",IF(ADHOC!$G$15&lt;&gt;"",IF(ADHOC!$G$15=LEFT(Domein!$AS2640,LEN(ADHOC!$G$15)),MAX(Domein!BD$1:'Domein'!BD2639)+1,""),IF(ADHOC!$S$4=LEFT(Domein!$AS2640,LEN(ADHOC!$S$4)),MAX(Domein!BD$1:'Domein'!BD2639)+1,"")))</f>
        <v/>
      </c>
    </row>
    <row r="2641" spans="45:56" x14ac:dyDescent="0.2">
      <c r="AS2641" s="4" t="s">
        <v>32822</v>
      </c>
      <c r="AT2641" s="4" t="s">
        <v>32823</v>
      </c>
      <c r="AU2641" s="4" t="s">
        <v>456</v>
      </c>
      <c r="AV2641" s="4" t="s">
        <v>711</v>
      </c>
      <c r="AW2641" s="4" t="s">
        <v>701</v>
      </c>
      <c r="AX2641" s="4"/>
      <c r="AY2641" s="4"/>
      <c r="AZ2641" s="4"/>
      <c r="BA2641" s="4"/>
      <c r="BB2641" s="4"/>
      <c r="BC2641" s="4">
        <v>40</v>
      </c>
      <c r="BD2641" t="str">
        <f>IF(AND(ADHOC!$G$15="",ADHOC!$S$4=""),"",IF(ADHOC!$G$15&lt;&gt;"",IF(ADHOC!$G$15=LEFT(Domein!$AS2641,LEN(ADHOC!$G$15)),MAX(Domein!BD$1:'Domein'!BD2640)+1,""),IF(ADHOC!$S$4=LEFT(Domein!$AS2641,LEN(ADHOC!$S$4)),MAX(Domein!BD$1:'Domein'!BD2640)+1,"")))</f>
        <v/>
      </c>
    </row>
    <row r="2642" spans="45:56" x14ac:dyDescent="0.2">
      <c r="AS2642" s="4" t="s">
        <v>33234</v>
      </c>
      <c r="AT2642" s="4" t="s">
        <v>33235</v>
      </c>
      <c r="AU2642" s="4" t="s">
        <v>456</v>
      </c>
      <c r="AV2642" s="4" t="s">
        <v>711</v>
      </c>
      <c r="AW2642" s="4" t="s">
        <v>701</v>
      </c>
      <c r="AX2642" s="4"/>
      <c r="AY2642" s="4"/>
      <c r="AZ2642" s="4"/>
      <c r="BA2642" s="4"/>
      <c r="BB2642" s="4"/>
      <c r="BC2642" s="4">
        <v>40</v>
      </c>
      <c r="BD2642" t="str">
        <f>IF(AND(ADHOC!$G$15="",ADHOC!$S$4=""),"",IF(ADHOC!$G$15&lt;&gt;"",IF(ADHOC!$G$15=LEFT(Domein!$AS2642,LEN(ADHOC!$G$15)),MAX(Domein!BD$1:'Domein'!BD2641)+1,""),IF(ADHOC!$S$4=LEFT(Domein!$AS2642,LEN(ADHOC!$S$4)),MAX(Domein!BD$1:'Domein'!BD2641)+1,"")))</f>
        <v/>
      </c>
    </row>
    <row r="2643" spans="45:56" x14ac:dyDescent="0.2">
      <c r="AS2643" s="4" t="s">
        <v>33236</v>
      </c>
      <c r="AT2643" s="4" t="s">
        <v>33237</v>
      </c>
      <c r="AU2643" s="4" t="s">
        <v>456</v>
      </c>
      <c r="AV2643" s="4" t="s">
        <v>711</v>
      </c>
      <c r="AW2643" s="4" t="s">
        <v>701</v>
      </c>
      <c r="AX2643" s="4"/>
      <c r="AY2643" s="4"/>
      <c r="AZ2643" s="4"/>
      <c r="BA2643" s="4"/>
      <c r="BB2643" s="4"/>
      <c r="BC2643" s="4">
        <v>40</v>
      </c>
      <c r="BD2643" t="str">
        <f>IF(AND(ADHOC!$G$15="",ADHOC!$S$4=""),"",IF(ADHOC!$G$15&lt;&gt;"",IF(ADHOC!$G$15=LEFT(Domein!$AS2643,LEN(ADHOC!$G$15)),MAX(Domein!BD$1:'Domein'!BD2642)+1,""),IF(ADHOC!$S$4=LEFT(Domein!$AS2643,LEN(ADHOC!$S$4)),MAX(Domein!BD$1:'Domein'!BD2642)+1,"")))</f>
        <v/>
      </c>
    </row>
    <row r="2644" spans="45:56" x14ac:dyDescent="0.2">
      <c r="AS2644" s="4" t="s">
        <v>33287</v>
      </c>
      <c r="AT2644" s="4" t="s">
        <v>33288</v>
      </c>
      <c r="AU2644" s="4" t="s">
        <v>456</v>
      </c>
      <c r="AV2644" s="4" t="s">
        <v>711</v>
      </c>
      <c r="AW2644" s="4" t="s">
        <v>701</v>
      </c>
      <c r="AX2644" s="4"/>
      <c r="AY2644" s="4"/>
      <c r="AZ2644" s="4"/>
      <c r="BA2644" s="4"/>
      <c r="BB2644" s="4"/>
      <c r="BC2644" s="4">
        <v>40</v>
      </c>
      <c r="BD2644" t="str">
        <f>IF(AND(ADHOC!$G$15="",ADHOC!$S$4=""),"",IF(ADHOC!$G$15&lt;&gt;"",IF(ADHOC!$G$15=LEFT(Domein!$AS2644,LEN(ADHOC!$G$15)),MAX(Domein!BD$1:'Domein'!BD2643)+1,""),IF(ADHOC!$S$4=LEFT(Domein!$AS2644,LEN(ADHOC!$S$4)),MAX(Domein!BD$1:'Domein'!BD2643)+1,"")))</f>
        <v/>
      </c>
    </row>
    <row r="2645" spans="45:56" x14ac:dyDescent="0.2">
      <c r="AS2645" s="4" t="s">
        <v>33289</v>
      </c>
      <c r="AT2645" s="4" t="s">
        <v>33290</v>
      </c>
      <c r="AU2645" s="4" t="s">
        <v>456</v>
      </c>
      <c r="AV2645" s="4" t="s">
        <v>711</v>
      </c>
      <c r="AW2645" s="4" t="s">
        <v>701</v>
      </c>
      <c r="AX2645" s="4"/>
      <c r="AY2645" s="4"/>
      <c r="AZ2645" s="4"/>
      <c r="BA2645" s="4"/>
      <c r="BB2645" s="4"/>
      <c r="BC2645" s="4">
        <v>40</v>
      </c>
      <c r="BD2645" t="str">
        <f>IF(AND(ADHOC!$G$15="",ADHOC!$S$4=""),"",IF(ADHOC!$G$15&lt;&gt;"",IF(ADHOC!$G$15=LEFT(Domein!$AS2645,LEN(ADHOC!$G$15)),MAX(Domein!BD$1:'Domein'!BD2644)+1,""),IF(ADHOC!$S$4=LEFT(Domein!$AS2645,LEN(ADHOC!$S$4)),MAX(Domein!BD$1:'Domein'!BD2644)+1,"")))</f>
        <v/>
      </c>
    </row>
    <row r="2646" spans="45:56" x14ac:dyDescent="0.2">
      <c r="AS2646" s="4" t="s">
        <v>33291</v>
      </c>
      <c r="AT2646" s="4" t="s">
        <v>33292</v>
      </c>
      <c r="AU2646" s="4" t="s">
        <v>456</v>
      </c>
      <c r="AV2646" s="4" t="s">
        <v>711</v>
      </c>
      <c r="AW2646" s="4" t="s">
        <v>701</v>
      </c>
      <c r="AX2646" s="4"/>
      <c r="AY2646" s="4"/>
      <c r="AZ2646" s="4"/>
      <c r="BA2646" s="4"/>
      <c r="BB2646" s="4"/>
      <c r="BC2646" s="4">
        <v>40</v>
      </c>
      <c r="BD2646" t="str">
        <f>IF(AND(ADHOC!$G$15="",ADHOC!$S$4=""),"",IF(ADHOC!$G$15&lt;&gt;"",IF(ADHOC!$G$15=LEFT(Domein!$AS2646,LEN(ADHOC!$G$15)),MAX(Domein!BD$1:'Domein'!BD2645)+1,""),IF(ADHOC!$S$4=LEFT(Domein!$AS2646,LEN(ADHOC!$S$4)),MAX(Domein!BD$1:'Domein'!BD2645)+1,"")))</f>
        <v/>
      </c>
    </row>
    <row r="2647" spans="45:56" x14ac:dyDescent="0.2">
      <c r="AS2647" s="4" t="s">
        <v>33293</v>
      </c>
      <c r="AT2647" s="4" t="s">
        <v>33294</v>
      </c>
      <c r="AU2647" s="4" t="s">
        <v>456</v>
      </c>
      <c r="AV2647" s="4" t="s">
        <v>711</v>
      </c>
      <c r="AW2647" s="4" t="s">
        <v>701</v>
      </c>
      <c r="AX2647" s="4"/>
      <c r="AY2647" s="4"/>
      <c r="AZ2647" s="4"/>
      <c r="BA2647" s="4"/>
      <c r="BB2647" s="4"/>
      <c r="BC2647" s="4">
        <v>40</v>
      </c>
      <c r="BD2647" t="str">
        <f>IF(AND(ADHOC!$G$15="",ADHOC!$S$4=""),"",IF(ADHOC!$G$15&lt;&gt;"",IF(ADHOC!$G$15=LEFT(Domein!$AS2647,LEN(ADHOC!$G$15)),MAX(Domein!BD$1:'Domein'!BD2646)+1,""),IF(ADHOC!$S$4=LEFT(Domein!$AS2647,LEN(ADHOC!$S$4)),MAX(Domein!BD$1:'Domein'!BD2646)+1,"")))</f>
        <v/>
      </c>
    </row>
    <row r="2648" spans="45:56" x14ac:dyDescent="0.2">
      <c r="AS2648" s="4" t="s">
        <v>33295</v>
      </c>
      <c r="AT2648" s="4" t="s">
        <v>33296</v>
      </c>
      <c r="AU2648" s="4" t="s">
        <v>456</v>
      </c>
      <c r="AV2648" s="4" t="s">
        <v>711</v>
      </c>
      <c r="AW2648" s="4" t="s">
        <v>701</v>
      </c>
      <c r="AX2648" s="4"/>
      <c r="AY2648" s="4"/>
      <c r="AZ2648" s="4"/>
      <c r="BA2648" s="4"/>
      <c r="BB2648" s="4"/>
      <c r="BC2648" s="4">
        <v>40</v>
      </c>
      <c r="BD2648" t="str">
        <f>IF(AND(ADHOC!$G$15="",ADHOC!$S$4=""),"",IF(ADHOC!$G$15&lt;&gt;"",IF(ADHOC!$G$15=LEFT(Domein!$AS2648,LEN(ADHOC!$G$15)),MAX(Domein!BD$1:'Domein'!BD2647)+1,""),IF(ADHOC!$S$4=LEFT(Domein!$AS2648,LEN(ADHOC!$S$4)),MAX(Domein!BD$1:'Domein'!BD2647)+1,"")))</f>
        <v/>
      </c>
    </row>
    <row r="2649" spans="45:56" x14ac:dyDescent="0.2">
      <c r="AS2649" s="4" t="s">
        <v>33297</v>
      </c>
      <c r="AT2649" s="4" t="s">
        <v>33298</v>
      </c>
      <c r="AU2649" s="4" t="s">
        <v>456</v>
      </c>
      <c r="AV2649" s="4" t="s">
        <v>711</v>
      </c>
      <c r="AW2649" s="4" t="s">
        <v>701</v>
      </c>
      <c r="AX2649" s="4"/>
      <c r="AY2649" s="4"/>
      <c r="AZ2649" s="4"/>
      <c r="BA2649" s="4"/>
      <c r="BB2649" s="4"/>
      <c r="BC2649" s="4">
        <v>40</v>
      </c>
      <c r="BD2649" t="str">
        <f>IF(AND(ADHOC!$G$15="",ADHOC!$S$4=""),"",IF(ADHOC!$G$15&lt;&gt;"",IF(ADHOC!$G$15=LEFT(Domein!$AS2649,LEN(ADHOC!$G$15)),MAX(Domein!BD$1:'Domein'!BD2648)+1,""),IF(ADHOC!$S$4=LEFT(Domein!$AS2649,LEN(ADHOC!$S$4)),MAX(Domein!BD$1:'Domein'!BD2648)+1,"")))</f>
        <v/>
      </c>
    </row>
    <row r="2650" spans="45:56" x14ac:dyDescent="0.2">
      <c r="AS2650" s="4" t="s">
        <v>33299</v>
      </c>
      <c r="AT2650" s="4" t="s">
        <v>32813</v>
      </c>
      <c r="AU2650" s="4" t="s">
        <v>456</v>
      </c>
      <c r="AV2650" s="4" t="s">
        <v>711</v>
      </c>
      <c r="AW2650" s="4" t="s">
        <v>701</v>
      </c>
      <c r="AX2650" s="4"/>
      <c r="AY2650" s="4"/>
      <c r="AZ2650" s="4"/>
      <c r="BA2650" s="4"/>
      <c r="BB2650" s="4"/>
      <c r="BC2650" s="4">
        <v>40</v>
      </c>
      <c r="BD2650" t="str">
        <f>IF(AND(ADHOC!$G$15="",ADHOC!$S$4=""),"",IF(ADHOC!$G$15&lt;&gt;"",IF(ADHOC!$G$15=LEFT(Domein!$AS2650,LEN(ADHOC!$G$15)),MAX(Domein!BD$1:'Domein'!BD2649)+1,""),IF(ADHOC!$S$4=LEFT(Domein!$AS2650,LEN(ADHOC!$S$4)),MAX(Domein!BD$1:'Domein'!BD2649)+1,"")))</f>
        <v/>
      </c>
    </row>
    <row r="2651" spans="45:56" x14ac:dyDescent="0.2">
      <c r="AS2651" s="4" t="s">
        <v>33300</v>
      </c>
      <c r="AT2651" s="4" t="s">
        <v>32815</v>
      </c>
      <c r="AU2651" s="4" t="s">
        <v>456</v>
      </c>
      <c r="AV2651" s="4" t="s">
        <v>711</v>
      </c>
      <c r="AW2651" s="4" t="s">
        <v>701</v>
      </c>
      <c r="AX2651" s="4"/>
      <c r="AY2651" s="4"/>
      <c r="AZ2651" s="4"/>
      <c r="BA2651" s="4"/>
      <c r="BB2651" s="4"/>
      <c r="BC2651" s="4">
        <v>40</v>
      </c>
      <c r="BD2651" t="str">
        <f>IF(AND(ADHOC!$G$15="",ADHOC!$S$4=""),"",IF(ADHOC!$G$15&lt;&gt;"",IF(ADHOC!$G$15=LEFT(Domein!$AS2651,LEN(ADHOC!$G$15)),MAX(Domein!BD$1:'Domein'!BD2650)+1,""),IF(ADHOC!$S$4=LEFT(Domein!$AS2651,LEN(ADHOC!$S$4)),MAX(Domein!BD$1:'Domein'!BD2650)+1,"")))</f>
        <v/>
      </c>
    </row>
    <row r="2652" spans="45:56" x14ac:dyDescent="0.2">
      <c r="AS2652" s="4" t="s">
        <v>33301</v>
      </c>
      <c r="AT2652" s="4" t="s">
        <v>32817</v>
      </c>
      <c r="AU2652" s="4" t="s">
        <v>456</v>
      </c>
      <c r="AV2652" s="4" t="s">
        <v>711</v>
      </c>
      <c r="AW2652" s="4" t="s">
        <v>701</v>
      </c>
      <c r="AX2652" s="4"/>
      <c r="AY2652" s="4"/>
      <c r="AZ2652" s="4"/>
      <c r="BA2652" s="4"/>
      <c r="BB2652" s="4"/>
      <c r="BC2652" s="4">
        <v>40</v>
      </c>
      <c r="BD2652" t="str">
        <f>IF(AND(ADHOC!$G$15="",ADHOC!$S$4=""),"",IF(ADHOC!$G$15&lt;&gt;"",IF(ADHOC!$G$15=LEFT(Domein!$AS2652,LEN(ADHOC!$G$15)),MAX(Domein!BD$1:'Domein'!BD2651)+1,""),IF(ADHOC!$S$4=LEFT(Domein!$AS2652,LEN(ADHOC!$S$4)),MAX(Domein!BD$1:'Domein'!BD2651)+1,"")))</f>
        <v/>
      </c>
    </row>
    <row r="2653" spans="45:56" x14ac:dyDescent="0.2">
      <c r="AS2653" s="4" t="s">
        <v>33302</v>
      </c>
      <c r="AT2653" s="4" t="s">
        <v>32819</v>
      </c>
      <c r="AU2653" s="4" t="s">
        <v>456</v>
      </c>
      <c r="AV2653" s="4" t="s">
        <v>711</v>
      </c>
      <c r="AW2653" s="4" t="s">
        <v>701</v>
      </c>
      <c r="AX2653" s="4"/>
      <c r="AY2653" s="4"/>
      <c r="AZ2653" s="4"/>
      <c r="BA2653" s="4"/>
      <c r="BB2653" s="4"/>
      <c r="BC2653" s="4">
        <v>40</v>
      </c>
      <c r="BD2653" t="str">
        <f>IF(AND(ADHOC!$G$15="",ADHOC!$S$4=""),"",IF(ADHOC!$G$15&lt;&gt;"",IF(ADHOC!$G$15=LEFT(Domein!$AS2653,LEN(ADHOC!$G$15)),MAX(Domein!BD$1:'Domein'!BD2652)+1,""),IF(ADHOC!$S$4=LEFT(Domein!$AS2653,LEN(ADHOC!$S$4)),MAX(Domein!BD$1:'Domein'!BD2652)+1,"")))</f>
        <v/>
      </c>
    </row>
    <row r="2654" spans="45:56" x14ac:dyDescent="0.2">
      <c r="AS2654" s="4" t="s">
        <v>33303</v>
      </c>
      <c r="AT2654" s="4" t="s">
        <v>32821</v>
      </c>
      <c r="AU2654" s="4" t="s">
        <v>456</v>
      </c>
      <c r="AV2654" s="4" t="s">
        <v>711</v>
      </c>
      <c r="AW2654" s="4" t="s">
        <v>701</v>
      </c>
      <c r="AX2654" s="4"/>
      <c r="AY2654" s="4"/>
      <c r="AZ2654" s="4"/>
      <c r="BA2654" s="4"/>
      <c r="BB2654" s="4"/>
      <c r="BC2654" s="4">
        <v>40</v>
      </c>
      <c r="BD2654" t="str">
        <f>IF(AND(ADHOC!$G$15="",ADHOC!$S$4=""),"",IF(ADHOC!$G$15&lt;&gt;"",IF(ADHOC!$G$15=LEFT(Domein!$AS2654,LEN(ADHOC!$G$15)),MAX(Domein!BD$1:'Domein'!BD2653)+1,""),IF(ADHOC!$S$4=LEFT(Domein!$AS2654,LEN(ADHOC!$S$4)),MAX(Domein!BD$1:'Domein'!BD2653)+1,"")))</f>
        <v/>
      </c>
    </row>
    <row r="2655" spans="45:56" x14ac:dyDescent="0.2">
      <c r="AS2655" s="4" t="s">
        <v>34073</v>
      </c>
      <c r="AT2655" s="4" t="s">
        <v>34074</v>
      </c>
      <c r="AU2655" s="4" t="s">
        <v>456</v>
      </c>
      <c r="AV2655" s="4" t="s">
        <v>711</v>
      </c>
      <c r="AW2655" s="4" t="s">
        <v>1167</v>
      </c>
      <c r="AX2655" s="4"/>
      <c r="AY2655" s="4"/>
      <c r="AZ2655" s="4"/>
      <c r="BA2655" s="4"/>
      <c r="BB2655" s="4"/>
      <c r="BC2655" s="4">
        <v>40</v>
      </c>
      <c r="BD2655" t="str">
        <f>IF(AND(ADHOC!$G$15="",ADHOC!$S$4=""),"",IF(ADHOC!$G$15&lt;&gt;"",IF(ADHOC!$G$15=LEFT(Domein!$AS2655,LEN(ADHOC!$G$15)),MAX(Domein!BD$1:'Domein'!BD2654)+1,""),IF(ADHOC!$S$4=LEFT(Domein!$AS2655,LEN(ADHOC!$S$4)),MAX(Domein!BD$1:'Domein'!BD2654)+1,"")))</f>
        <v/>
      </c>
    </row>
    <row r="2656" spans="45:56" x14ac:dyDescent="0.2">
      <c r="AS2656" s="4" t="s">
        <v>34075</v>
      </c>
      <c r="AT2656" s="4" t="s">
        <v>34076</v>
      </c>
      <c r="AU2656" s="4" t="s">
        <v>456</v>
      </c>
      <c r="AV2656" s="4" t="s">
        <v>711</v>
      </c>
      <c r="AW2656" s="4" t="s">
        <v>1167</v>
      </c>
      <c r="AX2656" s="4"/>
      <c r="AY2656" s="4"/>
      <c r="AZ2656" s="4"/>
      <c r="BA2656" s="4"/>
      <c r="BB2656" s="4"/>
      <c r="BC2656" s="4">
        <v>40</v>
      </c>
      <c r="BD2656" t="str">
        <f>IF(AND(ADHOC!$G$15="",ADHOC!$S$4=""),"",IF(ADHOC!$G$15&lt;&gt;"",IF(ADHOC!$G$15=LEFT(Domein!$AS2656,LEN(ADHOC!$G$15)),MAX(Domein!BD$1:'Domein'!BD2655)+1,""),IF(ADHOC!$S$4=LEFT(Domein!$AS2656,LEN(ADHOC!$S$4)),MAX(Domein!BD$1:'Domein'!BD2655)+1,"")))</f>
        <v/>
      </c>
    </row>
    <row r="2657" spans="45:56" x14ac:dyDescent="0.2">
      <c r="AS2657" s="4" t="s">
        <v>34077</v>
      </c>
      <c r="AT2657" s="4" t="s">
        <v>34078</v>
      </c>
      <c r="AU2657" s="4" t="s">
        <v>456</v>
      </c>
      <c r="AV2657" s="4" t="s">
        <v>711</v>
      </c>
      <c r="AW2657" s="4" t="s">
        <v>1167</v>
      </c>
      <c r="AX2657" s="4"/>
      <c r="AY2657" s="4"/>
      <c r="AZ2657" s="4"/>
      <c r="BA2657" s="4"/>
      <c r="BB2657" s="4"/>
      <c r="BC2657" s="4">
        <v>40</v>
      </c>
      <c r="BD2657" t="str">
        <f>IF(AND(ADHOC!$G$15="",ADHOC!$S$4=""),"",IF(ADHOC!$G$15&lt;&gt;"",IF(ADHOC!$G$15=LEFT(Domein!$AS2657,LEN(ADHOC!$G$15)),MAX(Domein!BD$1:'Domein'!BD2656)+1,""),IF(ADHOC!$S$4=LEFT(Domein!$AS2657,LEN(ADHOC!$S$4)),MAX(Domein!BD$1:'Domein'!BD2656)+1,"")))</f>
        <v/>
      </c>
    </row>
    <row r="2658" spans="45:56" x14ac:dyDescent="0.2">
      <c r="AS2658" s="4" t="s">
        <v>34079</v>
      </c>
      <c r="AT2658" s="4" t="s">
        <v>34080</v>
      </c>
      <c r="AU2658" s="4" t="s">
        <v>456</v>
      </c>
      <c r="AV2658" s="4" t="s">
        <v>711</v>
      </c>
      <c r="AW2658" s="4" t="s">
        <v>1167</v>
      </c>
      <c r="AX2658" s="4"/>
      <c r="AY2658" s="4"/>
      <c r="AZ2658" s="4"/>
      <c r="BA2658" s="4"/>
      <c r="BB2658" s="4"/>
      <c r="BC2658" s="4">
        <v>40</v>
      </c>
      <c r="BD2658" t="str">
        <f>IF(AND(ADHOC!$G$15="",ADHOC!$S$4=""),"",IF(ADHOC!$G$15&lt;&gt;"",IF(ADHOC!$G$15=LEFT(Domein!$AS2658,LEN(ADHOC!$G$15)),MAX(Domein!BD$1:'Domein'!BD2657)+1,""),IF(ADHOC!$S$4=LEFT(Domein!$AS2658,LEN(ADHOC!$S$4)),MAX(Domein!BD$1:'Domein'!BD2657)+1,"")))</f>
        <v/>
      </c>
    </row>
    <row r="2659" spans="45:56" x14ac:dyDescent="0.2">
      <c r="AS2659" s="4" t="s">
        <v>34081</v>
      </c>
      <c r="AT2659" s="4" t="s">
        <v>34082</v>
      </c>
      <c r="AU2659" s="4" t="s">
        <v>456</v>
      </c>
      <c r="AV2659" s="4" t="s">
        <v>711</v>
      </c>
      <c r="AW2659" s="4" t="s">
        <v>701</v>
      </c>
      <c r="AX2659" s="4"/>
      <c r="AY2659" s="4"/>
      <c r="AZ2659" s="4"/>
      <c r="BA2659" s="4"/>
      <c r="BB2659" s="4"/>
      <c r="BC2659" s="4">
        <v>40</v>
      </c>
      <c r="BD2659" t="str">
        <f>IF(AND(ADHOC!$G$15="",ADHOC!$S$4=""),"",IF(ADHOC!$G$15&lt;&gt;"",IF(ADHOC!$G$15=LEFT(Domein!$AS2659,LEN(ADHOC!$G$15)),MAX(Domein!BD$1:'Domein'!BD2658)+1,""),IF(ADHOC!$S$4=LEFT(Domein!$AS2659,LEN(ADHOC!$S$4)),MAX(Domein!BD$1:'Domein'!BD2658)+1,"")))</f>
        <v/>
      </c>
    </row>
    <row r="2660" spans="45:56" x14ac:dyDescent="0.2">
      <c r="AS2660" s="4" t="s">
        <v>34083</v>
      </c>
      <c r="AT2660" s="4" t="s">
        <v>34084</v>
      </c>
      <c r="AU2660" s="4" t="s">
        <v>456</v>
      </c>
      <c r="AV2660" s="4" t="s">
        <v>711</v>
      </c>
      <c r="AW2660" s="4" t="s">
        <v>701</v>
      </c>
      <c r="AX2660" s="4"/>
      <c r="AY2660" s="4"/>
      <c r="AZ2660" s="4"/>
      <c r="BA2660" s="4"/>
      <c r="BB2660" s="4"/>
      <c r="BC2660" s="4">
        <v>40</v>
      </c>
      <c r="BD2660" t="str">
        <f>IF(AND(ADHOC!$G$15="",ADHOC!$S$4=""),"",IF(ADHOC!$G$15&lt;&gt;"",IF(ADHOC!$G$15=LEFT(Domein!$AS2660,LEN(ADHOC!$G$15)),MAX(Domein!BD$1:'Domein'!BD2659)+1,""),IF(ADHOC!$S$4=LEFT(Domein!$AS2660,LEN(ADHOC!$S$4)),MAX(Domein!BD$1:'Domein'!BD2659)+1,"")))</f>
        <v/>
      </c>
    </row>
    <row r="2661" spans="45:56" x14ac:dyDescent="0.2">
      <c r="AS2661" s="4" t="s">
        <v>34816</v>
      </c>
      <c r="AT2661" s="4" t="s">
        <v>34817</v>
      </c>
      <c r="AU2661" s="4" t="s">
        <v>456</v>
      </c>
      <c r="AV2661" s="4" t="s">
        <v>711</v>
      </c>
      <c r="AW2661" s="4" t="s">
        <v>701</v>
      </c>
      <c r="AX2661" s="4"/>
      <c r="AY2661" s="4"/>
      <c r="AZ2661" s="4"/>
      <c r="BA2661" s="4"/>
      <c r="BB2661" s="4"/>
      <c r="BC2661" s="4">
        <v>40</v>
      </c>
      <c r="BD2661" t="str">
        <f>IF(AND(ADHOC!$G$15="",ADHOC!$S$4=""),"",IF(ADHOC!$G$15&lt;&gt;"",IF(ADHOC!$G$15=LEFT(Domein!$AS2661,LEN(ADHOC!$G$15)),MAX(Domein!BD$1:'Domein'!BD2660)+1,""),IF(ADHOC!$S$4=LEFT(Domein!$AS2661,LEN(ADHOC!$S$4)),MAX(Domein!BD$1:'Domein'!BD2660)+1,"")))</f>
        <v/>
      </c>
    </row>
    <row r="2662" spans="45:56" x14ac:dyDescent="0.2">
      <c r="AS2662" s="4" t="s">
        <v>35895</v>
      </c>
      <c r="AT2662" s="4" t="s">
        <v>35896</v>
      </c>
      <c r="AU2662" s="4" t="s">
        <v>456</v>
      </c>
      <c r="AV2662" s="4" t="s">
        <v>711</v>
      </c>
      <c r="AW2662" s="4" t="s">
        <v>724</v>
      </c>
      <c r="AX2662" s="4"/>
      <c r="AY2662" s="4"/>
      <c r="AZ2662" s="4"/>
      <c r="BA2662" s="4"/>
      <c r="BB2662" s="4"/>
      <c r="BC2662" s="4">
        <v>40</v>
      </c>
      <c r="BD2662" t="str">
        <f>IF(AND(ADHOC!$G$15="",ADHOC!$S$4=""),"",IF(ADHOC!$G$15&lt;&gt;"",IF(ADHOC!$G$15=LEFT(Domein!$AS2662,LEN(ADHOC!$G$15)),MAX(Domein!BD$1:'Domein'!BD2661)+1,""),IF(ADHOC!$S$4=LEFT(Domein!$AS2662,LEN(ADHOC!$S$4)),MAX(Domein!BD$1:'Domein'!BD2661)+1,"")))</f>
        <v/>
      </c>
    </row>
    <row r="2663" spans="45:56" x14ac:dyDescent="0.2">
      <c r="AS2663" s="4" t="s">
        <v>35897</v>
      </c>
      <c r="AT2663" s="4" t="s">
        <v>35898</v>
      </c>
      <c r="AU2663" s="4" t="s">
        <v>456</v>
      </c>
      <c r="AV2663" s="4" t="s">
        <v>711</v>
      </c>
      <c r="AW2663" s="4" t="s">
        <v>724</v>
      </c>
      <c r="AX2663" s="4"/>
      <c r="AY2663" s="4"/>
      <c r="AZ2663" s="4"/>
      <c r="BA2663" s="4"/>
      <c r="BB2663" s="4"/>
      <c r="BC2663" s="4">
        <v>40</v>
      </c>
      <c r="BD2663" t="str">
        <f>IF(AND(ADHOC!$G$15="",ADHOC!$S$4=""),"",IF(ADHOC!$G$15&lt;&gt;"",IF(ADHOC!$G$15=LEFT(Domein!$AS2663,LEN(ADHOC!$G$15)),MAX(Domein!BD$1:'Domein'!BD2662)+1,""),IF(ADHOC!$S$4=LEFT(Domein!$AS2663,LEN(ADHOC!$S$4)),MAX(Domein!BD$1:'Domein'!BD2662)+1,"")))</f>
        <v/>
      </c>
    </row>
    <row r="2664" spans="45:56" x14ac:dyDescent="0.2">
      <c r="AS2664" s="4" t="s">
        <v>35899</v>
      </c>
      <c r="AT2664" s="4" t="s">
        <v>35900</v>
      </c>
      <c r="AU2664" s="4" t="s">
        <v>456</v>
      </c>
      <c r="AV2664" s="4" t="s">
        <v>711</v>
      </c>
      <c r="AW2664" s="4" t="s">
        <v>724</v>
      </c>
      <c r="AX2664" s="4"/>
      <c r="AY2664" s="4"/>
      <c r="AZ2664" s="4"/>
      <c r="BA2664" s="4"/>
      <c r="BB2664" s="4"/>
      <c r="BC2664" s="4">
        <v>40</v>
      </c>
      <c r="BD2664" t="str">
        <f>IF(AND(ADHOC!$G$15="",ADHOC!$S$4=""),"",IF(ADHOC!$G$15&lt;&gt;"",IF(ADHOC!$G$15=LEFT(Domein!$AS2664,LEN(ADHOC!$G$15)),MAX(Domein!BD$1:'Domein'!BD2663)+1,""),IF(ADHOC!$S$4=LEFT(Domein!$AS2664,LEN(ADHOC!$S$4)),MAX(Domein!BD$1:'Domein'!BD2663)+1,"")))</f>
        <v/>
      </c>
    </row>
    <row r="2665" spans="45:56" x14ac:dyDescent="0.2">
      <c r="AS2665" s="4" t="s">
        <v>35901</v>
      </c>
      <c r="AT2665" s="4" t="s">
        <v>35902</v>
      </c>
      <c r="AU2665" s="4" t="s">
        <v>456</v>
      </c>
      <c r="AV2665" s="4" t="s">
        <v>711</v>
      </c>
      <c r="AW2665" s="4" t="s">
        <v>724</v>
      </c>
      <c r="AX2665" s="4"/>
      <c r="AY2665" s="4"/>
      <c r="AZ2665" s="4"/>
      <c r="BA2665" s="4"/>
      <c r="BB2665" s="4"/>
      <c r="BC2665" s="4">
        <v>40</v>
      </c>
      <c r="BD2665" t="str">
        <f>IF(AND(ADHOC!$G$15="",ADHOC!$S$4=""),"",IF(ADHOC!$G$15&lt;&gt;"",IF(ADHOC!$G$15=LEFT(Domein!$AS2665,LEN(ADHOC!$G$15)),MAX(Domein!BD$1:'Domein'!BD2664)+1,""),IF(ADHOC!$S$4=LEFT(Domein!$AS2665,LEN(ADHOC!$S$4)),MAX(Domein!BD$1:'Domein'!BD2664)+1,"")))</f>
        <v/>
      </c>
    </row>
    <row r="2666" spans="45:56" x14ac:dyDescent="0.2">
      <c r="AS2666" s="4" t="s">
        <v>35903</v>
      </c>
      <c r="AT2666" s="4" t="s">
        <v>35904</v>
      </c>
      <c r="AU2666" s="4" t="s">
        <v>456</v>
      </c>
      <c r="AV2666" s="4" t="s">
        <v>711</v>
      </c>
      <c r="AW2666" s="4" t="s">
        <v>724</v>
      </c>
      <c r="AX2666" s="4"/>
      <c r="AY2666" s="4"/>
      <c r="AZ2666" s="4"/>
      <c r="BA2666" s="4"/>
      <c r="BB2666" s="4"/>
      <c r="BC2666" s="4">
        <v>40</v>
      </c>
      <c r="BD2666" t="str">
        <f>IF(AND(ADHOC!$G$15="",ADHOC!$S$4=""),"",IF(ADHOC!$G$15&lt;&gt;"",IF(ADHOC!$G$15=LEFT(Domein!$AS2666,LEN(ADHOC!$G$15)),MAX(Domein!BD$1:'Domein'!BD2665)+1,""),IF(ADHOC!$S$4=LEFT(Domein!$AS2666,LEN(ADHOC!$S$4)),MAX(Domein!BD$1:'Domein'!BD2665)+1,"")))</f>
        <v/>
      </c>
    </row>
    <row r="2667" spans="45:56" x14ac:dyDescent="0.2">
      <c r="AS2667" s="4" t="s">
        <v>35905</v>
      </c>
      <c r="AT2667" s="4" t="s">
        <v>35906</v>
      </c>
      <c r="AU2667" s="4" t="s">
        <v>456</v>
      </c>
      <c r="AV2667" s="4" t="s">
        <v>711</v>
      </c>
      <c r="AW2667" s="4" t="s">
        <v>724</v>
      </c>
      <c r="AX2667" s="4"/>
      <c r="AY2667" s="4"/>
      <c r="AZ2667" s="4"/>
      <c r="BA2667" s="4"/>
      <c r="BB2667" s="4"/>
      <c r="BC2667" s="4">
        <v>40</v>
      </c>
      <c r="BD2667" t="str">
        <f>IF(AND(ADHOC!$G$15="",ADHOC!$S$4=""),"",IF(ADHOC!$G$15&lt;&gt;"",IF(ADHOC!$G$15=LEFT(Domein!$AS2667,LEN(ADHOC!$G$15)),MAX(Domein!BD$1:'Domein'!BD2666)+1,""),IF(ADHOC!$S$4=LEFT(Domein!$AS2667,LEN(ADHOC!$S$4)),MAX(Domein!BD$1:'Domein'!BD2666)+1,"")))</f>
        <v/>
      </c>
    </row>
    <row r="2668" spans="45:56" x14ac:dyDescent="0.2">
      <c r="AS2668" s="4" t="s">
        <v>36216</v>
      </c>
      <c r="AT2668" s="4" t="s">
        <v>36217</v>
      </c>
      <c r="AU2668" s="4" t="s">
        <v>456</v>
      </c>
      <c r="AV2668" s="4" t="s">
        <v>711</v>
      </c>
      <c r="AW2668" s="4" t="s">
        <v>701</v>
      </c>
      <c r="AX2668" s="4"/>
      <c r="AY2668" s="4"/>
      <c r="AZ2668" s="4"/>
      <c r="BA2668" s="4"/>
      <c r="BB2668" s="4"/>
      <c r="BC2668" s="4">
        <v>40</v>
      </c>
      <c r="BD2668" t="str">
        <f>IF(AND(ADHOC!$G$15="",ADHOC!$S$4=""),"",IF(ADHOC!$G$15&lt;&gt;"",IF(ADHOC!$G$15=LEFT(Domein!$AS2668,LEN(ADHOC!$G$15)),MAX(Domein!BD$1:'Domein'!BD2667)+1,""),IF(ADHOC!$S$4=LEFT(Domein!$AS2668,LEN(ADHOC!$S$4)),MAX(Domein!BD$1:'Domein'!BD2667)+1,"")))</f>
        <v/>
      </c>
    </row>
    <row r="2669" spans="45:56" x14ac:dyDescent="0.2">
      <c r="AS2669" s="4" t="s">
        <v>37202</v>
      </c>
      <c r="AT2669" s="4" t="s">
        <v>37203</v>
      </c>
      <c r="AU2669" s="4" t="s">
        <v>456</v>
      </c>
      <c r="AV2669" s="4" t="s">
        <v>711</v>
      </c>
      <c r="AW2669" s="4" t="s">
        <v>701</v>
      </c>
      <c r="AX2669" s="4"/>
      <c r="AY2669" s="4"/>
      <c r="AZ2669" s="4"/>
      <c r="BA2669" s="4"/>
      <c r="BB2669" s="4"/>
      <c r="BC2669" s="4">
        <v>40</v>
      </c>
      <c r="BD2669" t="str">
        <f>IF(AND(ADHOC!$G$15="",ADHOC!$S$4=""),"",IF(ADHOC!$G$15&lt;&gt;"",IF(ADHOC!$G$15=LEFT(Domein!$AS2669,LEN(ADHOC!$G$15)),MAX(Domein!BD$1:'Domein'!BD2668)+1,""),IF(ADHOC!$S$4=LEFT(Domein!$AS2669,LEN(ADHOC!$S$4)),MAX(Domein!BD$1:'Domein'!BD2668)+1,"")))</f>
        <v/>
      </c>
    </row>
    <row r="2670" spans="45:56" x14ac:dyDescent="0.2">
      <c r="AS2670" s="4" t="s">
        <v>37204</v>
      </c>
      <c r="AT2670" s="4" t="s">
        <v>37205</v>
      </c>
      <c r="AU2670" s="4" t="s">
        <v>456</v>
      </c>
      <c r="AV2670" s="4" t="s">
        <v>711</v>
      </c>
      <c r="AW2670" s="4" t="s">
        <v>701</v>
      </c>
      <c r="AX2670" s="4"/>
      <c r="AY2670" s="4"/>
      <c r="AZ2670" s="4"/>
      <c r="BA2670" s="4"/>
      <c r="BB2670" s="4"/>
      <c r="BC2670" s="4">
        <v>40</v>
      </c>
      <c r="BD2670" t="str">
        <f>IF(AND(ADHOC!$G$15="",ADHOC!$S$4=""),"",IF(ADHOC!$G$15&lt;&gt;"",IF(ADHOC!$G$15=LEFT(Domein!$AS2670,LEN(ADHOC!$G$15)),MAX(Domein!BD$1:'Domein'!BD2669)+1,""),IF(ADHOC!$S$4=LEFT(Domein!$AS2670,LEN(ADHOC!$S$4)),MAX(Domein!BD$1:'Domein'!BD2669)+1,"")))</f>
        <v/>
      </c>
    </row>
    <row r="2671" spans="45:56" x14ac:dyDescent="0.2">
      <c r="AS2671" s="4" t="s">
        <v>37206</v>
      </c>
      <c r="AT2671" s="4" t="s">
        <v>37207</v>
      </c>
      <c r="AU2671" s="4" t="s">
        <v>456</v>
      </c>
      <c r="AV2671" s="4" t="s">
        <v>711</v>
      </c>
      <c r="AW2671" s="4" t="s">
        <v>701</v>
      </c>
      <c r="AX2671" s="4"/>
      <c r="AY2671" s="4"/>
      <c r="AZ2671" s="4"/>
      <c r="BA2671" s="4"/>
      <c r="BB2671" s="4"/>
      <c r="BC2671" s="4">
        <v>40</v>
      </c>
      <c r="BD2671" t="str">
        <f>IF(AND(ADHOC!$G$15="",ADHOC!$S$4=""),"",IF(ADHOC!$G$15&lt;&gt;"",IF(ADHOC!$G$15=LEFT(Domein!$AS2671,LEN(ADHOC!$G$15)),MAX(Domein!BD$1:'Domein'!BD2670)+1,""),IF(ADHOC!$S$4=LEFT(Domein!$AS2671,LEN(ADHOC!$S$4)),MAX(Domein!BD$1:'Domein'!BD2670)+1,"")))</f>
        <v/>
      </c>
    </row>
    <row r="2672" spans="45:56" x14ac:dyDescent="0.2">
      <c r="AS2672" s="4" t="s">
        <v>37208</v>
      </c>
      <c r="AT2672" s="4" t="s">
        <v>37209</v>
      </c>
      <c r="AU2672" s="4" t="s">
        <v>456</v>
      </c>
      <c r="AV2672" s="4" t="s">
        <v>711</v>
      </c>
      <c r="AW2672" s="4" t="s">
        <v>701</v>
      </c>
      <c r="AX2672" s="4"/>
      <c r="AY2672" s="4"/>
      <c r="AZ2672" s="4"/>
      <c r="BA2672" s="4"/>
      <c r="BB2672" s="4"/>
      <c r="BC2672" s="4">
        <v>40</v>
      </c>
      <c r="BD2672" t="str">
        <f>IF(AND(ADHOC!$G$15="",ADHOC!$S$4=""),"",IF(ADHOC!$G$15&lt;&gt;"",IF(ADHOC!$G$15=LEFT(Domein!$AS2672,LEN(ADHOC!$G$15)),MAX(Domein!BD$1:'Domein'!BD2671)+1,""),IF(ADHOC!$S$4=LEFT(Domein!$AS2672,LEN(ADHOC!$S$4)),MAX(Domein!BD$1:'Domein'!BD2671)+1,"")))</f>
        <v/>
      </c>
    </row>
    <row r="2673" spans="45:56" x14ac:dyDescent="0.2">
      <c r="AS2673" s="4" t="s">
        <v>37210</v>
      </c>
      <c r="AT2673" s="4" t="s">
        <v>37211</v>
      </c>
      <c r="AU2673" s="4" t="s">
        <v>456</v>
      </c>
      <c r="AV2673" s="4" t="s">
        <v>711</v>
      </c>
      <c r="AW2673" s="4" t="s">
        <v>701</v>
      </c>
      <c r="AX2673" s="4"/>
      <c r="AY2673" s="4"/>
      <c r="AZ2673" s="4"/>
      <c r="BA2673" s="4"/>
      <c r="BB2673" s="4"/>
      <c r="BC2673" s="4">
        <v>40</v>
      </c>
      <c r="BD2673" t="str">
        <f>IF(AND(ADHOC!$G$15="",ADHOC!$S$4=""),"",IF(ADHOC!$G$15&lt;&gt;"",IF(ADHOC!$G$15=LEFT(Domein!$AS2673,LEN(ADHOC!$G$15)),MAX(Domein!BD$1:'Domein'!BD2672)+1,""),IF(ADHOC!$S$4=LEFT(Domein!$AS2673,LEN(ADHOC!$S$4)),MAX(Domein!BD$1:'Domein'!BD2672)+1,"")))</f>
        <v/>
      </c>
    </row>
    <row r="2674" spans="45:56" x14ac:dyDescent="0.2">
      <c r="AS2674" s="4" t="s">
        <v>37212</v>
      </c>
      <c r="AT2674" s="4" t="s">
        <v>37211</v>
      </c>
      <c r="AU2674" s="4" t="s">
        <v>456</v>
      </c>
      <c r="AV2674" s="4" t="s">
        <v>711</v>
      </c>
      <c r="AW2674" s="4" t="s">
        <v>701</v>
      </c>
      <c r="AX2674" s="4"/>
      <c r="AY2674" s="4"/>
      <c r="AZ2674" s="4"/>
      <c r="BA2674" s="4"/>
      <c r="BB2674" s="4"/>
      <c r="BC2674" s="4">
        <v>40</v>
      </c>
      <c r="BD2674" t="str">
        <f>IF(AND(ADHOC!$G$15="",ADHOC!$S$4=""),"",IF(ADHOC!$G$15&lt;&gt;"",IF(ADHOC!$G$15=LEFT(Domein!$AS2674,LEN(ADHOC!$G$15)),MAX(Domein!BD$1:'Domein'!BD2673)+1,""),IF(ADHOC!$S$4=LEFT(Domein!$AS2674,LEN(ADHOC!$S$4)),MAX(Domein!BD$1:'Domein'!BD2673)+1,"")))</f>
        <v/>
      </c>
    </row>
    <row r="2675" spans="45:56" x14ac:dyDescent="0.2">
      <c r="AS2675" s="4" t="s">
        <v>13113</v>
      </c>
      <c r="AT2675" s="4" t="s">
        <v>13114</v>
      </c>
      <c r="AU2675" s="4" t="s">
        <v>456</v>
      </c>
      <c r="AV2675" s="4" t="s">
        <v>711</v>
      </c>
      <c r="AW2675" s="4" t="s">
        <v>701</v>
      </c>
      <c r="AX2675" s="4"/>
      <c r="AY2675" s="4"/>
      <c r="AZ2675" s="4"/>
      <c r="BA2675" s="4"/>
      <c r="BB2675" s="4"/>
      <c r="BC2675" s="4">
        <v>40</v>
      </c>
      <c r="BD2675" t="str">
        <f>IF(AND(ADHOC!$G$15="",ADHOC!$S$4=""),"",IF(ADHOC!$G$15&lt;&gt;"",IF(ADHOC!$G$15=LEFT(Domein!$AS2675,LEN(ADHOC!$G$15)),MAX(Domein!BD$1:'Domein'!BD2674)+1,""),IF(ADHOC!$S$4=LEFT(Domein!$AS2675,LEN(ADHOC!$S$4)),MAX(Domein!BD$1:'Domein'!BD2674)+1,"")))</f>
        <v/>
      </c>
    </row>
    <row r="2676" spans="45:56" x14ac:dyDescent="0.2">
      <c r="AS2676" s="4" t="s">
        <v>16801</v>
      </c>
      <c r="AT2676" s="4" t="s">
        <v>16802</v>
      </c>
      <c r="AU2676" s="4" t="s">
        <v>456</v>
      </c>
      <c r="AV2676" s="4" t="s">
        <v>711</v>
      </c>
      <c r="AW2676" s="4" t="s">
        <v>701</v>
      </c>
      <c r="AX2676" s="4"/>
      <c r="AY2676" s="4"/>
      <c r="AZ2676" s="4"/>
      <c r="BA2676" s="4"/>
      <c r="BB2676" s="4"/>
      <c r="BC2676" s="4">
        <v>40</v>
      </c>
      <c r="BD2676" t="str">
        <f>IF(AND(ADHOC!$G$15="",ADHOC!$S$4=""),"",IF(ADHOC!$G$15&lt;&gt;"",IF(ADHOC!$G$15=LEFT(Domein!$AS2676,LEN(ADHOC!$G$15)),MAX(Domein!BD$1:'Domein'!BD2675)+1,""),IF(ADHOC!$S$4=LEFT(Domein!$AS2676,LEN(ADHOC!$S$4)),MAX(Domein!BD$1:'Domein'!BD2675)+1,"")))</f>
        <v/>
      </c>
    </row>
    <row r="2677" spans="45:56" x14ac:dyDescent="0.2">
      <c r="AS2677" s="4" t="s">
        <v>36893</v>
      </c>
      <c r="AT2677" s="4" t="s">
        <v>36894</v>
      </c>
      <c r="AU2677" s="4" t="s">
        <v>456</v>
      </c>
      <c r="AV2677" s="4" t="s">
        <v>711</v>
      </c>
      <c r="AW2677" s="4" t="s">
        <v>701</v>
      </c>
      <c r="AX2677" s="4"/>
      <c r="AY2677" s="4"/>
      <c r="AZ2677" s="4"/>
      <c r="BA2677" s="4"/>
      <c r="BB2677" s="4"/>
      <c r="BC2677" s="4">
        <v>40</v>
      </c>
      <c r="BD2677" t="str">
        <f>IF(AND(ADHOC!$G$15="",ADHOC!$S$4=""),"",IF(ADHOC!$G$15&lt;&gt;"",IF(ADHOC!$G$15=LEFT(Domein!$AS2677,LEN(ADHOC!$G$15)),MAX(Domein!BD$1:'Domein'!BD2676)+1,""),IF(ADHOC!$S$4=LEFT(Domein!$AS2677,LEN(ADHOC!$S$4)),MAX(Domein!BD$1:'Domein'!BD2676)+1,"")))</f>
        <v/>
      </c>
    </row>
    <row r="2678" spans="45:56" x14ac:dyDescent="0.2">
      <c r="AS2678" s="4" t="s">
        <v>38638</v>
      </c>
      <c r="AT2678" s="4" t="s">
        <v>38639</v>
      </c>
      <c r="AU2678" s="4" t="s">
        <v>456</v>
      </c>
      <c r="AV2678" s="4" t="s">
        <v>711</v>
      </c>
      <c r="AW2678" s="4" t="s">
        <v>701</v>
      </c>
      <c r="AX2678" s="4"/>
      <c r="AY2678" s="4"/>
      <c r="AZ2678" s="4"/>
      <c r="BA2678" s="4"/>
      <c r="BB2678" s="4"/>
      <c r="BC2678" s="4">
        <v>40</v>
      </c>
      <c r="BD2678" t="str">
        <f>IF(AND(ADHOC!$G$15="",ADHOC!$S$4=""),"",IF(ADHOC!$G$15&lt;&gt;"",IF(ADHOC!$G$15=LEFT(Domein!$AS2678,LEN(ADHOC!$G$15)),MAX(Domein!BD$1:'Domein'!BD2677)+1,""),IF(ADHOC!$S$4=LEFT(Domein!$AS2678,LEN(ADHOC!$S$4)),MAX(Domein!BD$1:'Domein'!BD2677)+1,"")))</f>
        <v/>
      </c>
    </row>
    <row r="2679" spans="45:56" x14ac:dyDescent="0.2">
      <c r="AS2679" s="4" t="s">
        <v>16985</v>
      </c>
      <c r="AT2679" s="4" t="s">
        <v>16986</v>
      </c>
      <c r="AU2679" s="4" t="s">
        <v>456</v>
      </c>
      <c r="AV2679" s="4" t="s">
        <v>711</v>
      </c>
      <c r="AW2679" s="4" t="s">
        <v>701</v>
      </c>
      <c r="AX2679" s="4"/>
      <c r="AY2679" s="4"/>
      <c r="AZ2679" s="4"/>
      <c r="BA2679" s="4"/>
      <c r="BB2679" s="4"/>
      <c r="BC2679" s="4">
        <v>40</v>
      </c>
      <c r="BD2679" t="str">
        <f>IF(AND(ADHOC!$G$15="",ADHOC!$S$4=""),"",IF(ADHOC!$G$15&lt;&gt;"",IF(ADHOC!$G$15=LEFT(Domein!$AS2679,LEN(ADHOC!$G$15)),MAX(Domein!BD$1:'Domein'!BD2678)+1,""),IF(ADHOC!$S$4=LEFT(Domein!$AS2679,LEN(ADHOC!$S$4)),MAX(Domein!BD$1:'Domein'!BD2678)+1,"")))</f>
        <v/>
      </c>
    </row>
    <row r="2680" spans="45:56" x14ac:dyDescent="0.2">
      <c r="AS2680" s="4" t="s">
        <v>12319</v>
      </c>
      <c r="AT2680" s="4" t="s">
        <v>12318</v>
      </c>
      <c r="AU2680" s="4" t="s">
        <v>456</v>
      </c>
      <c r="AV2680" s="4" t="s">
        <v>711</v>
      </c>
      <c r="AW2680" s="4" t="s">
        <v>701</v>
      </c>
      <c r="AX2680" s="4"/>
      <c r="AY2680" s="4"/>
      <c r="AZ2680" s="4"/>
      <c r="BA2680" s="4"/>
      <c r="BB2680" s="4"/>
      <c r="BC2680" s="4">
        <v>40</v>
      </c>
      <c r="BD2680" t="str">
        <f>IF(AND(ADHOC!$G$15="",ADHOC!$S$4=""),"",IF(ADHOC!$G$15&lt;&gt;"",IF(ADHOC!$G$15=LEFT(Domein!$AS2680,LEN(ADHOC!$G$15)),MAX(Domein!BD$1:'Domein'!BD2679)+1,""),IF(ADHOC!$S$4=LEFT(Domein!$AS2680,LEN(ADHOC!$S$4)),MAX(Domein!BD$1:'Domein'!BD2679)+1,"")))</f>
        <v/>
      </c>
    </row>
    <row r="2681" spans="45:56" x14ac:dyDescent="0.2">
      <c r="AS2681" s="4" t="s">
        <v>11804</v>
      </c>
      <c r="AT2681" s="4" t="s">
        <v>11805</v>
      </c>
      <c r="AU2681" s="4" t="s">
        <v>456</v>
      </c>
      <c r="AV2681" s="4" t="s">
        <v>725</v>
      </c>
      <c r="AW2681" s="4" t="s">
        <v>701</v>
      </c>
      <c r="AX2681" s="4"/>
      <c r="AY2681" s="4">
        <v>199838</v>
      </c>
      <c r="AZ2681" s="4">
        <v>502525</v>
      </c>
      <c r="BA2681" s="4" t="s">
        <v>23006</v>
      </c>
      <c r="BB2681" s="4" t="s">
        <v>23007</v>
      </c>
      <c r="BC2681" s="4">
        <v>40</v>
      </c>
      <c r="BD2681" t="str">
        <f>IF(AND(ADHOC!$G$15="",ADHOC!$S$4=""),"",IF(ADHOC!$G$15&lt;&gt;"",IF(ADHOC!$G$15=LEFT(Domein!$AS2681,LEN(ADHOC!$G$15)),MAX(Domein!BD$1:'Domein'!BD2680)+1,""),IF(ADHOC!$S$4=LEFT(Domein!$AS2681,LEN(ADHOC!$S$4)),MAX(Domein!BD$1:'Domein'!BD2680)+1,"")))</f>
        <v/>
      </c>
    </row>
    <row r="2682" spans="45:56" x14ac:dyDescent="0.2">
      <c r="AS2682" s="4" t="s">
        <v>8822</v>
      </c>
      <c r="AT2682" s="4" t="s">
        <v>8750</v>
      </c>
      <c r="AU2682" s="4" t="s">
        <v>463</v>
      </c>
      <c r="AV2682" s="4" t="s">
        <v>713</v>
      </c>
      <c r="AW2682" s="4" t="s">
        <v>701</v>
      </c>
      <c r="AX2682" s="4"/>
      <c r="AY2682" s="4">
        <v>179065</v>
      </c>
      <c r="AZ2682" s="4">
        <v>512486</v>
      </c>
      <c r="BA2682" s="4" t="s">
        <v>22952</v>
      </c>
      <c r="BB2682" s="4" t="s">
        <v>22953</v>
      </c>
      <c r="BC2682" s="4">
        <v>40</v>
      </c>
      <c r="BD2682" t="str">
        <f>IF(AND(ADHOC!$G$15="",ADHOC!$S$4=""),"",IF(ADHOC!$G$15&lt;&gt;"",IF(ADHOC!$G$15=LEFT(Domein!$AS2682,LEN(ADHOC!$G$15)),MAX(Domein!BD$1:'Domein'!BD2681)+1,""),IF(ADHOC!$S$4=LEFT(Domein!$AS2682,LEN(ADHOC!$S$4)),MAX(Domein!BD$1:'Domein'!BD2681)+1,"")))</f>
        <v/>
      </c>
    </row>
    <row r="2683" spans="45:56" x14ac:dyDescent="0.2">
      <c r="AS2683" s="4" t="s">
        <v>8823</v>
      </c>
      <c r="AT2683" s="4" t="s">
        <v>8752</v>
      </c>
      <c r="AU2683" s="4" t="s">
        <v>463</v>
      </c>
      <c r="AV2683" s="4" t="s">
        <v>713</v>
      </c>
      <c r="AW2683" s="4" t="s">
        <v>701</v>
      </c>
      <c r="AX2683" s="4"/>
      <c r="AY2683" s="4">
        <v>179065</v>
      </c>
      <c r="AZ2683" s="4">
        <v>512486</v>
      </c>
      <c r="BA2683" s="4" t="s">
        <v>22952</v>
      </c>
      <c r="BB2683" s="4" t="s">
        <v>22953</v>
      </c>
      <c r="BC2683" s="4">
        <v>40</v>
      </c>
      <c r="BD2683" t="str">
        <f>IF(AND(ADHOC!$G$15="",ADHOC!$S$4=""),"",IF(ADHOC!$G$15&lt;&gt;"",IF(ADHOC!$G$15=LEFT(Domein!$AS2683,LEN(ADHOC!$G$15)),MAX(Domein!BD$1:'Domein'!BD2682)+1,""),IF(ADHOC!$S$4=LEFT(Domein!$AS2683,LEN(ADHOC!$S$4)),MAX(Domein!BD$1:'Domein'!BD2682)+1,"")))</f>
        <v/>
      </c>
    </row>
    <row r="2684" spans="45:56" x14ac:dyDescent="0.2">
      <c r="AS2684" s="4" t="s">
        <v>8824</v>
      </c>
      <c r="AT2684" s="4" t="s">
        <v>8754</v>
      </c>
      <c r="AU2684" s="4" t="s">
        <v>463</v>
      </c>
      <c r="AV2684" s="4" t="s">
        <v>713</v>
      </c>
      <c r="AW2684" s="4" t="s">
        <v>724</v>
      </c>
      <c r="AX2684" s="4"/>
      <c r="AY2684" s="4">
        <v>179065</v>
      </c>
      <c r="AZ2684" s="4">
        <v>512486</v>
      </c>
      <c r="BA2684" s="4" t="s">
        <v>22952</v>
      </c>
      <c r="BB2684" s="4" t="s">
        <v>22953</v>
      </c>
      <c r="BC2684" s="4">
        <v>40</v>
      </c>
      <c r="BD2684" t="str">
        <f>IF(AND(ADHOC!$G$15="",ADHOC!$S$4=""),"",IF(ADHOC!$G$15&lt;&gt;"",IF(ADHOC!$G$15=LEFT(Domein!$AS2684,LEN(ADHOC!$G$15)),MAX(Domein!BD$1:'Domein'!BD2683)+1,""),IF(ADHOC!$S$4=LEFT(Domein!$AS2684,LEN(ADHOC!$S$4)),MAX(Domein!BD$1:'Domein'!BD2683)+1,"")))</f>
        <v/>
      </c>
    </row>
    <row r="2685" spans="45:56" x14ac:dyDescent="0.2">
      <c r="AS2685" s="4" t="s">
        <v>8825</v>
      </c>
      <c r="AT2685" s="4" t="s">
        <v>8756</v>
      </c>
      <c r="AU2685" s="4" t="s">
        <v>463</v>
      </c>
      <c r="AV2685" s="4" t="s">
        <v>713</v>
      </c>
      <c r="AW2685" s="4" t="s">
        <v>701</v>
      </c>
      <c r="AX2685" s="4"/>
      <c r="AY2685" s="4">
        <v>179065</v>
      </c>
      <c r="AZ2685" s="4">
        <v>512486</v>
      </c>
      <c r="BA2685" s="4" t="s">
        <v>22952</v>
      </c>
      <c r="BB2685" s="4" t="s">
        <v>22953</v>
      </c>
      <c r="BC2685" s="4">
        <v>40</v>
      </c>
      <c r="BD2685" t="str">
        <f>IF(AND(ADHOC!$G$15="",ADHOC!$S$4=""),"",IF(ADHOC!$G$15&lt;&gt;"",IF(ADHOC!$G$15=LEFT(Domein!$AS2685,LEN(ADHOC!$G$15)),MAX(Domein!BD$1:'Domein'!BD2684)+1,""),IF(ADHOC!$S$4=LEFT(Domein!$AS2685,LEN(ADHOC!$S$4)),MAX(Domein!BD$1:'Domein'!BD2684)+1,"")))</f>
        <v/>
      </c>
    </row>
    <row r="2686" spans="45:56" x14ac:dyDescent="0.2">
      <c r="AS2686" s="4" t="s">
        <v>8826</v>
      </c>
      <c r="AT2686" s="4" t="s">
        <v>8758</v>
      </c>
      <c r="AU2686" s="4" t="s">
        <v>463</v>
      </c>
      <c r="AV2686" s="4" t="s">
        <v>713</v>
      </c>
      <c r="AW2686" s="4" t="s">
        <v>701</v>
      </c>
      <c r="AX2686" s="4"/>
      <c r="AY2686" s="4">
        <v>179065</v>
      </c>
      <c r="AZ2686" s="4">
        <v>512486</v>
      </c>
      <c r="BA2686" s="4" t="s">
        <v>22952</v>
      </c>
      <c r="BB2686" s="4" t="s">
        <v>22953</v>
      </c>
      <c r="BC2686" s="4">
        <v>40</v>
      </c>
      <c r="BD2686" t="str">
        <f>IF(AND(ADHOC!$G$15="",ADHOC!$S$4=""),"",IF(ADHOC!$G$15&lt;&gt;"",IF(ADHOC!$G$15=LEFT(Domein!$AS2686,LEN(ADHOC!$G$15)),MAX(Domein!BD$1:'Domein'!BD2685)+1,""),IF(ADHOC!$S$4=LEFT(Domein!$AS2686,LEN(ADHOC!$S$4)),MAX(Domein!BD$1:'Domein'!BD2685)+1,"")))</f>
        <v/>
      </c>
    </row>
    <row r="2687" spans="45:56" x14ac:dyDescent="0.2">
      <c r="AS2687" s="4" t="s">
        <v>8827</v>
      </c>
      <c r="AT2687" s="4" t="s">
        <v>8760</v>
      </c>
      <c r="AU2687" s="4" t="s">
        <v>463</v>
      </c>
      <c r="AV2687" s="4" t="s">
        <v>713</v>
      </c>
      <c r="AW2687" s="4" t="s">
        <v>701</v>
      </c>
      <c r="AX2687" s="4"/>
      <c r="AY2687" s="4">
        <v>179065</v>
      </c>
      <c r="AZ2687" s="4">
        <v>512486</v>
      </c>
      <c r="BA2687" s="4" t="s">
        <v>22952</v>
      </c>
      <c r="BB2687" s="4" t="s">
        <v>22953</v>
      </c>
      <c r="BC2687" s="4">
        <v>40</v>
      </c>
      <c r="BD2687" t="str">
        <f>IF(AND(ADHOC!$G$15="",ADHOC!$S$4=""),"",IF(ADHOC!$G$15&lt;&gt;"",IF(ADHOC!$G$15=LEFT(Domein!$AS2687,LEN(ADHOC!$G$15)),MAX(Domein!BD$1:'Domein'!BD2686)+1,""),IF(ADHOC!$S$4=LEFT(Domein!$AS2687,LEN(ADHOC!$S$4)),MAX(Domein!BD$1:'Domein'!BD2686)+1,"")))</f>
        <v/>
      </c>
    </row>
    <row r="2688" spans="45:56" x14ac:dyDescent="0.2">
      <c r="AS2688" s="4" t="s">
        <v>8828</v>
      </c>
      <c r="AT2688" s="4" t="s">
        <v>8762</v>
      </c>
      <c r="AU2688" s="4" t="s">
        <v>463</v>
      </c>
      <c r="AV2688" s="4" t="s">
        <v>713</v>
      </c>
      <c r="AW2688" s="4" t="s">
        <v>701</v>
      </c>
      <c r="AX2688" s="4"/>
      <c r="AY2688" s="4">
        <v>179065</v>
      </c>
      <c r="AZ2688" s="4">
        <v>512486</v>
      </c>
      <c r="BA2688" s="4" t="s">
        <v>22952</v>
      </c>
      <c r="BB2688" s="4" t="s">
        <v>22953</v>
      </c>
      <c r="BC2688" s="4">
        <v>40</v>
      </c>
      <c r="BD2688" t="str">
        <f>IF(AND(ADHOC!$G$15="",ADHOC!$S$4=""),"",IF(ADHOC!$G$15&lt;&gt;"",IF(ADHOC!$G$15=LEFT(Domein!$AS2688,LEN(ADHOC!$G$15)),MAX(Domein!BD$1:'Domein'!BD2687)+1,""),IF(ADHOC!$S$4=LEFT(Domein!$AS2688,LEN(ADHOC!$S$4)),MAX(Domein!BD$1:'Domein'!BD2687)+1,"")))</f>
        <v/>
      </c>
    </row>
    <row r="2689" spans="45:56" x14ac:dyDescent="0.2">
      <c r="AS2689" s="4" t="s">
        <v>8829</v>
      </c>
      <c r="AT2689" s="4" t="s">
        <v>8764</v>
      </c>
      <c r="AU2689" s="4" t="s">
        <v>463</v>
      </c>
      <c r="AV2689" s="4" t="s">
        <v>713</v>
      </c>
      <c r="AW2689" s="4" t="s">
        <v>701</v>
      </c>
      <c r="AX2689" s="4"/>
      <c r="AY2689" s="4">
        <v>179065</v>
      </c>
      <c r="AZ2689" s="4">
        <v>512486</v>
      </c>
      <c r="BA2689" s="4" t="s">
        <v>22952</v>
      </c>
      <c r="BB2689" s="4" t="s">
        <v>22953</v>
      </c>
      <c r="BC2689" s="4">
        <v>40</v>
      </c>
      <c r="BD2689" t="str">
        <f>IF(AND(ADHOC!$G$15="",ADHOC!$S$4=""),"",IF(ADHOC!$G$15&lt;&gt;"",IF(ADHOC!$G$15=LEFT(Domein!$AS2689,LEN(ADHOC!$G$15)),MAX(Domein!BD$1:'Domein'!BD2688)+1,""),IF(ADHOC!$S$4=LEFT(Domein!$AS2689,LEN(ADHOC!$S$4)),MAX(Domein!BD$1:'Domein'!BD2688)+1,"")))</f>
        <v/>
      </c>
    </row>
    <row r="2690" spans="45:56" x14ac:dyDescent="0.2">
      <c r="AS2690" s="4" t="s">
        <v>8830</v>
      </c>
      <c r="AT2690" s="4" t="s">
        <v>8766</v>
      </c>
      <c r="AU2690" s="4" t="s">
        <v>463</v>
      </c>
      <c r="AV2690" s="4" t="s">
        <v>713</v>
      </c>
      <c r="AW2690" s="4" t="s">
        <v>701</v>
      </c>
      <c r="AX2690" s="4"/>
      <c r="AY2690" s="4">
        <v>179065</v>
      </c>
      <c r="AZ2690" s="4">
        <v>512486</v>
      </c>
      <c r="BA2690" s="4" t="s">
        <v>22952</v>
      </c>
      <c r="BB2690" s="4" t="s">
        <v>22953</v>
      </c>
      <c r="BC2690" s="4">
        <v>40</v>
      </c>
      <c r="BD2690" t="str">
        <f>IF(AND(ADHOC!$G$15="",ADHOC!$S$4=""),"",IF(ADHOC!$G$15&lt;&gt;"",IF(ADHOC!$G$15=LEFT(Domein!$AS2690,LEN(ADHOC!$G$15)),MAX(Domein!BD$1:'Domein'!BD2689)+1,""),IF(ADHOC!$S$4=LEFT(Domein!$AS2690,LEN(ADHOC!$S$4)),MAX(Domein!BD$1:'Domein'!BD2689)+1,"")))</f>
        <v/>
      </c>
    </row>
    <row r="2691" spans="45:56" x14ac:dyDescent="0.2">
      <c r="AS2691" s="4" t="s">
        <v>8831</v>
      </c>
      <c r="AT2691" s="4" t="s">
        <v>8768</v>
      </c>
      <c r="AU2691" s="4" t="s">
        <v>463</v>
      </c>
      <c r="AV2691" s="4" t="s">
        <v>713</v>
      </c>
      <c r="AW2691" s="4" t="s">
        <v>701</v>
      </c>
      <c r="AX2691" s="4"/>
      <c r="AY2691" s="4">
        <v>179065</v>
      </c>
      <c r="AZ2691" s="4">
        <v>512486</v>
      </c>
      <c r="BA2691" s="4" t="s">
        <v>22952</v>
      </c>
      <c r="BB2691" s="4" t="s">
        <v>22953</v>
      </c>
      <c r="BC2691" s="4">
        <v>40</v>
      </c>
      <c r="BD2691" t="str">
        <f>IF(AND(ADHOC!$G$15="",ADHOC!$S$4=""),"",IF(ADHOC!$G$15&lt;&gt;"",IF(ADHOC!$G$15=LEFT(Domein!$AS2691,LEN(ADHOC!$G$15)),MAX(Domein!BD$1:'Domein'!BD2690)+1,""),IF(ADHOC!$S$4=LEFT(Domein!$AS2691,LEN(ADHOC!$S$4)),MAX(Domein!BD$1:'Domein'!BD2690)+1,"")))</f>
        <v/>
      </c>
    </row>
    <row r="2692" spans="45:56" x14ac:dyDescent="0.2">
      <c r="AS2692" s="4" t="s">
        <v>8832</v>
      </c>
      <c r="AT2692" s="4" t="s">
        <v>8833</v>
      </c>
      <c r="AU2692" s="4" t="s">
        <v>463</v>
      </c>
      <c r="AV2692" s="4" t="s">
        <v>725</v>
      </c>
      <c r="AW2692" s="4" t="s">
        <v>701</v>
      </c>
      <c r="AX2692" s="4"/>
      <c r="AY2692" s="4">
        <v>179065</v>
      </c>
      <c r="AZ2692" s="4">
        <v>512486</v>
      </c>
      <c r="BA2692" s="4" t="s">
        <v>22952</v>
      </c>
      <c r="BB2692" s="4" t="s">
        <v>22953</v>
      </c>
      <c r="BC2692" s="4">
        <v>40</v>
      </c>
      <c r="BD2692" t="str">
        <f>IF(AND(ADHOC!$G$15="",ADHOC!$S$4=""),"",IF(ADHOC!$G$15&lt;&gt;"",IF(ADHOC!$G$15=LEFT(Domein!$AS2692,LEN(ADHOC!$G$15)),MAX(Domein!BD$1:'Domein'!BD2691)+1,""),IF(ADHOC!$S$4=LEFT(Domein!$AS2692,LEN(ADHOC!$S$4)),MAX(Domein!BD$1:'Domein'!BD2691)+1,"")))</f>
        <v/>
      </c>
    </row>
    <row r="2693" spans="45:56" x14ac:dyDescent="0.2">
      <c r="AS2693" s="4" t="s">
        <v>8834</v>
      </c>
      <c r="AT2693" s="4" t="s">
        <v>8835</v>
      </c>
      <c r="AU2693" s="4" t="s">
        <v>463</v>
      </c>
      <c r="AV2693" s="4" t="s">
        <v>725</v>
      </c>
      <c r="AW2693" s="4" t="s">
        <v>701</v>
      </c>
      <c r="AX2693" s="4"/>
      <c r="AY2693" s="4">
        <v>234922</v>
      </c>
      <c r="AZ2693" s="4">
        <v>615953</v>
      </c>
      <c r="BA2693" s="4" t="s">
        <v>23008</v>
      </c>
      <c r="BB2693" s="4" t="s">
        <v>23009</v>
      </c>
      <c r="BC2693" s="4">
        <v>40</v>
      </c>
      <c r="BD2693" t="str">
        <f>IF(AND(ADHOC!$G$15="",ADHOC!$S$4=""),"",IF(ADHOC!$G$15&lt;&gt;"",IF(ADHOC!$G$15=LEFT(Domein!$AS2693,LEN(ADHOC!$G$15)),MAX(Domein!BD$1:'Domein'!BD2692)+1,""),IF(ADHOC!$S$4=LEFT(Domein!$AS2693,LEN(ADHOC!$S$4)),MAX(Domein!BD$1:'Domein'!BD2692)+1,"")))</f>
        <v/>
      </c>
    </row>
    <row r="2694" spans="45:56" x14ac:dyDescent="0.2">
      <c r="AS2694" s="4" t="s">
        <v>8836</v>
      </c>
      <c r="AT2694" s="4" t="s">
        <v>8837</v>
      </c>
      <c r="AU2694" s="4" t="s">
        <v>463</v>
      </c>
      <c r="AV2694" s="4" t="s">
        <v>725</v>
      </c>
      <c r="AW2694" s="4" t="s">
        <v>701</v>
      </c>
      <c r="AX2694" s="4"/>
      <c r="AY2694" s="4">
        <v>179065</v>
      </c>
      <c r="AZ2694" s="4">
        <v>512486</v>
      </c>
      <c r="BA2694" s="4" t="s">
        <v>22952</v>
      </c>
      <c r="BB2694" s="4" t="s">
        <v>22953</v>
      </c>
      <c r="BC2694" s="4">
        <v>40</v>
      </c>
      <c r="BD2694" t="str">
        <f>IF(AND(ADHOC!$G$15="",ADHOC!$S$4=""),"",IF(ADHOC!$G$15&lt;&gt;"",IF(ADHOC!$G$15=LEFT(Domein!$AS2694,LEN(ADHOC!$G$15)),MAX(Domein!BD$1:'Domein'!BD2693)+1,""),IF(ADHOC!$S$4=LEFT(Domein!$AS2694,LEN(ADHOC!$S$4)),MAX(Domein!BD$1:'Domein'!BD2693)+1,"")))</f>
        <v/>
      </c>
    </row>
    <row r="2695" spans="45:56" x14ac:dyDescent="0.2">
      <c r="AS2695" s="4" t="s">
        <v>8838</v>
      </c>
      <c r="AT2695" s="4" t="s">
        <v>8839</v>
      </c>
      <c r="AU2695" s="4" t="s">
        <v>463</v>
      </c>
      <c r="AV2695" s="4" t="s">
        <v>725</v>
      </c>
      <c r="AW2695" s="4" t="s">
        <v>701</v>
      </c>
      <c r="AX2695" s="4"/>
      <c r="AY2695" s="4">
        <v>179065</v>
      </c>
      <c r="AZ2695" s="4">
        <v>512486</v>
      </c>
      <c r="BA2695" s="4" t="s">
        <v>22952</v>
      </c>
      <c r="BB2695" s="4" t="s">
        <v>22953</v>
      </c>
      <c r="BC2695" s="4">
        <v>40</v>
      </c>
      <c r="BD2695" t="str">
        <f>IF(AND(ADHOC!$G$15="",ADHOC!$S$4=""),"",IF(ADHOC!$G$15&lt;&gt;"",IF(ADHOC!$G$15=LEFT(Domein!$AS2695,LEN(ADHOC!$G$15)),MAX(Domein!BD$1:'Domein'!BD2694)+1,""),IF(ADHOC!$S$4=LEFT(Domein!$AS2695,LEN(ADHOC!$S$4)),MAX(Domein!BD$1:'Domein'!BD2694)+1,"")))</f>
        <v/>
      </c>
    </row>
    <row r="2696" spans="45:56" x14ac:dyDescent="0.2">
      <c r="AS2696" s="4" t="s">
        <v>8840</v>
      </c>
      <c r="AT2696" s="4" t="s">
        <v>8841</v>
      </c>
      <c r="AU2696" s="4" t="s">
        <v>463</v>
      </c>
      <c r="AV2696" s="4" t="s">
        <v>725</v>
      </c>
      <c r="AW2696" s="4" t="s">
        <v>701</v>
      </c>
      <c r="AX2696" s="4"/>
      <c r="AY2696" s="4"/>
      <c r="AZ2696" s="4"/>
      <c r="BA2696" s="4"/>
      <c r="BB2696" s="4"/>
      <c r="BC2696" s="4">
        <v>40</v>
      </c>
      <c r="BD2696" t="str">
        <f>IF(AND(ADHOC!$G$15="",ADHOC!$S$4=""),"",IF(ADHOC!$G$15&lt;&gt;"",IF(ADHOC!$G$15=LEFT(Domein!$AS2696,LEN(ADHOC!$G$15)),MAX(Domein!BD$1:'Domein'!BD2695)+1,""),IF(ADHOC!$S$4=LEFT(Domein!$AS2696,LEN(ADHOC!$S$4)),MAX(Domein!BD$1:'Domein'!BD2695)+1,"")))</f>
        <v/>
      </c>
    </row>
    <row r="2697" spans="45:56" x14ac:dyDescent="0.2">
      <c r="AS2697" s="4" t="s">
        <v>8842</v>
      </c>
      <c r="AT2697" s="4" t="s">
        <v>8843</v>
      </c>
      <c r="AU2697" s="4" t="s">
        <v>463</v>
      </c>
      <c r="AV2697" s="4" t="s">
        <v>725</v>
      </c>
      <c r="AW2697" s="4" t="s">
        <v>701</v>
      </c>
      <c r="AX2697" s="4"/>
      <c r="AY2697" s="4">
        <v>179065</v>
      </c>
      <c r="AZ2697" s="4">
        <v>512486</v>
      </c>
      <c r="BA2697" s="4" t="s">
        <v>22952</v>
      </c>
      <c r="BB2697" s="4" t="s">
        <v>22953</v>
      </c>
      <c r="BC2697" s="4">
        <v>40</v>
      </c>
      <c r="BD2697" t="str">
        <f>IF(AND(ADHOC!$G$15="",ADHOC!$S$4=""),"",IF(ADHOC!$G$15&lt;&gt;"",IF(ADHOC!$G$15=LEFT(Domein!$AS2697,LEN(ADHOC!$G$15)),MAX(Domein!BD$1:'Domein'!BD2696)+1,""),IF(ADHOC!$S$4=LEFT(Domein!$AS2697,LEN(ADHOC!$S$4)),MAX(Domein!BD$1:'Domein'!BD2696)+1,"")))</f>
        <v/>
      </c>
    </row>
    <row r="2698" spans="45:56" x14ac:dyDescent="0.2">
      <c r="AS2698" s="4" t="s">
        <v>8844</v>
      </c>
      <c r="AT2698" s="4" t="s">
        <v>8845</v>
      </c>
      <c r="AU2698" s="4" t="s">
        <v>463</v>
      </c>
      <c r="AV2698" s="4" t="s">
        <v>725</v>
      </c>
      <c r="AW2698" s="4" t="s">
        <v>701</v>
      </c>
      <c r="AX2698" s="4"/>
      <c r="AY2698" s="4">
        <v>179065</v>
      </c>
      <c r="AZ2698" s="4">
        <v>512486</v>
      </c>
      <c r="BA2698" s="4" t="s">
        <v>22952</v>
      </c>
      <c r="BB2698" s="4" t="s">
        <v>22953</v>
      </c>
      <c r="BC2698" s="4">
        <v>40</v>
      </c>
      <c r="BD2698" t="str">
        <f>IF(AND(ADHOC!$G$15="",ADHOC!$S$4=""),"",IF(ADHOC!$G$15&lt;&gt;"",IF(ADHOC!$G$15=LEFT(Domein!$AS2698,LEN(ADHOC!$G$15)),MAX(Domein!BD$1:'Domein'!BD2697)+1,""),IF(ADHOC!$S$4=LEFT(Domein!$AS2698,LEN(ADHOC!$S$4)),MAX(Domein!BD$1:'Domein'!BD2697)+1,"")))</f>
        <v/>
      </c>
    </row>
    <row r="2699" spans="45:56" x14ac:dyDescent="0.2">
      <c r="AS2699" s="4" t="s">
        <v>8846</v>
      </c>
      <c r="AT2699" s="4" t="s">
        <v>8847</v>
      </c>
      <c r="AU2699" s="4" t="s">
        <v>463</v>
      </c>
      <c r="AV2699" s="4" t="s">
        <v>725</v>
      </c>
      <c r="AW2699" s="4" t="s">
        <v>701</v>
      </c>
      <c r="AX2699" s="4"/>
      <c r="AY2699" s="4">
        <v>179065</v>
      </c>
      <c r="AZ2699" s="4">
        <v>512486</v>
      </c>
      <c r="BA2699" s="4" t="s">
        <v>22952</v>
      </c>
      <c r="BB2699" s="4" t="s">
        <v>22953</v>
      </c>
      <c r="BC2699" s="4">
        <v>40</v>
      </c>
      <c r="BD2699" t="str">
        <f>IF(AND(ADHOC!$G$15="",ADHOC!$S$4=""),"",IF(ADHOC!$G$15&lt;&gt;"",IF(ADHOC!$G$15=LEFT(Domein!$AS2699,LEN(ADHOC!$G$15)),MAX(Domein!BD$1:'Domein'!BD2698)+1,""),IF(ADHOC!$S$4=LEFT(Domein!$AS2699,LEN(ADHOC!$S$4)),MAX(Domein!BD$1:'Domein'!BD2698)+1,"")))</f>
        <v/>
      </c>
    </row>
    <row r="2700" spans="45:56" x14ac:dyDescent="0.2">
      <c r="AS2700" s="4" t="s">
        <v>8848</v>
      </c>
      <c r="AT2700" s="4" t="s">
        <v>8849</v>
      </c>
      <c r="AU2700" s="4" t="s">
        <v>463</v>
      </c>
      <c r="AV2700" s="4" t="s">
        <v>725</v>
      </c>
      <c r="AW2700" s="4" t="s">
        <v>701</v>
      </c>
      <c r="AX2700" s="4"/>
      <c r="AY2700" s="4"/>
      <c r="AZ2700" s="4"/>
      <c r="BA2700" s="4"/>
      <c r="BB2700" s="4"/>
      <c r="BC2700" s="4">
        <v>40</v>
      </c>
      <c r="BD2700" t="str">
        <f>IF(AND(ADHOC!$G$15="",ADHOC!$S$4=""),"",IF(ADHOC!$G$15&lt;&gt;"",IF(ADHOC!$G$15=LEFT(Domein!$AS2700,LEN(ADHOC!$G$15)),MAX(Domein!BD$1:'Domein'!BD2699)+1,""),IF(ADHOC!$S$4=LEFT(Domein!$AS2700,LEN(ADHOC!$S$4)),MAX(Domein!BD$1:'Domein'!BD2699)+1,"")))</f>
        <v/>
      </c>
    </row>
    <row r="2701" spans="45:56" x14ac:dyDescent="0.2">
      <c r="AS2701" s="4" t="s">
        <v>11040</v>
      </c>
      <c r="AT2701" s="4" t="s">
        <v>11041</v>
      </c>
      <c r="AU2701" s="4" t="s">
        <v>463</v>
      </c>
      <c r="AV2701" s="4" t="s">
        <v>725</v>
      </c>
      <c r="AW2701" s="4" t="s">
        <v>701</v>
      </c>
      <c r="AX2701" s="4"/>
      <c r="AY2701" s="4">
        <v>229443</v>
      </c>
      <c r="AZ2701" s="4">
        <v>541956</v>
      </c>
      <c r="BA2701" s="4" t="s">
        <v>23010</v>
      </c>
      <c r="BB2701" s="4" t="s">
        <v>23011</v>
      </c>
      <c r="BC2701" s="4">
        <v>40</v>
      </c>
      <c r="BD2701" t="str">
        <f>IF(AND(ADHOC!$G$15="",ADHOC!$S$4=""),"",IF(ADHOC!$G$15&lt;&gt;"",IF(ADHOC!$G$15=LEFT(Domein!$AS2701,LEN(ADHOC!$G$15)),MAX(Domein!BD$1:'Domein'!BD2700)+1,""),IF(ADHOC!$S$4=LEFT(Domein!$AS2701,LEN(ADHOC!$S$4)),MAX(Domein!BD$1:'Domein'!BD2700)+1,"")))</f>
        <v/>
      </c>
    </row>
    <row r="2702" spans="45:56" x14ac:dyDescent="0.2">
      <c r="AS2702" s="4" t="s">
        <v>11042</v>
      </c>
      <c r="AT2702" s="4" t="s">
        <v>11041</v>
      </c>
      <c r="AU2702" s="4" t="s">
        <v>463</v>
      </c>
      <c r="AV2702" s="4" t="s">
        <v>725</v>
      </c>
      <c r="AW2702" s="4" t="s">
        <v>701</v>
      </c>
      <c r="AX2702" s="4"/>
      <c r="AY2702" s="4">
        <v>218543</v>
      </c>
      <c r="AZ2702" s="4">
        <v>540148</v>
      </c>
      <c r="BA2702" s="4" t="s">
        <v>23012</v>
      </c>
      <c r="BB2702" s="4" t="s">
        <v>23013</v>
      </c>
      <c r="BC2702" s="4">
        <v>40</v>
      </c>
      <c r="BD2702" t="str">
        <f>IF(AND(ADHOC!$G$15="",ADHOC!$S$4=""),"",IF(ADHOC!$G$15&lt;&gt;"",IF(ADHOC!$G$15=LEFT(Domein!$AS2702,LEN(ADHOC!$G$15)),MAX(Domein!BD$1:'Domein'!BD2701)+1,""),IF(ADHOC!$S$4=LEFT(Domein!$AS2702,LEN(ADHOC!$S$4)),MAX(Domein!BD$1:'Domein'!BD2701)+1,"")))</f>
        <v/>
      </c>
    </row>
    <row r="2703" spans="45:56" x14ac:dyDescent="0.2">
      <c r="AS2703" s="4" t="s">
        <v>11043</v>
      </c>
      <c r="AT2703" s="4" t="s">
        <v>11041</v>
      </c>
      <c r="AU2703" s="4" t="s">
        <v>463</v>
      </c>
      <c r="AV2703" s="4" t="s">
        <v>725</v>
      </c>
      <c r="AW2703" s="4" t="s">
        <v>701</v>
      </c>
      <c r="AX2703" s="4"/>
      <c r="AY2703" s="4">
        <v>224549</v>
      </c>
      <c r="AZ2703" s="4">
        <v>525194</v>
      </c>
      <c r="BA2703" s="4" t="s">
        <v>23014</v>
      </c>
      <c r="BB2703" s="4" t="s">
        <v>23015</v>
      </c>
      <c r="BC2703" s="4">
        <v>40</v>
      </c>
      <c r="BD2703" t="str">
        <f>IF(AND(ADHOC!$G$15="",ADHOC!$S$4=""),"",IF(ADHOC!$G$15&lt;&gt;"",IF(ADHOC!$G$15=LEFT(Domein!$AS2703,LEN(ADHOC!$G$15)),MAX(Domein!BD$1:'Domein'!BD2702)+1,""),IF(ADHOC!$S$4=LEFT(Domein!$AS2703,LEN(ADHOC!$S$4)),MAX(Domein!BD$1:'Domein'!BD2702)+1,"")))</f>
        <v/>
      </c>
    </row>
    <row r="2704" spans="45:56" x14ac:dyDescent="0.2">
      <c r="AS2704" s="4" t="s">
        <v>11044</v>
      </c>
      <c r="AT2704" s="4" t="s">
        <v>11041</v>
      </c>
      <c r="AU2704" s="4" t="s">
        <v>463</v>
      </c>
      <c r="AV2704" s="4" t="s">
        <v>725</v>
      </c>
      <c r="AW2704" s="4" t="s">
        <v>701</v>
      </c>
      <c r="AX2704" s="4"/>
      <c r="AY2704" s="4">
        <v>209548</v>
      </c>
      <c r="AZ2704" s="4">
        <v>525071</v>
      </c>
      <c r="BA2704" s="4" t="s">
        <v>23016</v>
      </c>
      <c r="BB2704" s="4" t="s">
        <v>23017</v>
      </c>
      <c r="BC2704" s="4">
        <v>40</v>
      </c>
      <c r="BD2704" t="str">
        <f>IF(AND(ADHOC!$G$15="",ADHOC!$S$4=""),"",IF(ADHOC!$G$15&lt;&gt;"",IF(ADHOC!$G$15=LEFT(Domein!$AS2704,LEN(ADHOC!$G$15)),MAX(Domein!BD$1:'Domein'!BD2703)+1,""),IF(ADHOC!$S$4=LEFT(Domein!$AS2704,LEN(ADHOC!$S$4)),MAX(Domein!BD$1:'Domein'!BD2703)+1,"")))</f>
        <v/>
      </c>
    </row>
    <row r="2705" spans="45:56" x14ac:dyDescent="0.2">
      <c r="AS2705" s="4" t="s">
        <v>11045</v>
      </c>
      <c r="AT2705" s="4" t="s">
        <v>11041</v>
      </c>
      <c r="AU2705" s="4" t="s">
        <v>463</v>
      </c>
      <c r="AV2705" s="4" t="s">
        <v>725</v>
      </c>
      <c r="AW2705" s="4" t="s">
        <v>701</v>
      </c>
      <c r="AX2705" s="4"/>
      <c r="AY2705" s="4">
        <v>226819</v>
      </c>
      <c r="AZ2705" s="4">
        <v>550925</v>
      </c>
      <c r="BA2705" s="4" t="s">
        <v>23018</v>
      </c>
      <c r="BB2705" s="4" t="s">
        <v>23019</v>
      </c>
      <c r="BC2705" s="4">
        <v>40</v>
      </c>
      <c r="BD2705" t="str">
        <f>IF(AND(ADHOC!$G$15="",ADHOC!$S$4=""),"",IF(ADHOC!$G$15&lt;&gt;"",IF(ADHOC!$G$15=LEFT(Domein!$AS2705,LEN(ADHOC!$G$15)),MAX(Domein!BD$1:'Domein'!BD2704)+1,""),IF(ADHOC!$S$4=LEFT(Domein!$AS2705,LEN(ADHOC!$S$4)),MAX(Domein!BD$1:'Domein'!BD2704)+1,"")))</f>
        <v/>
      </c>
    </row>
    <row r="2706" spans="45:56" x14ac:dyDescent="0.2">
      <c r="AS2706" s="4" t="s">
        <v>11046</v>
      </c>
      <c r="AT2706" s="4" t="s">
        <v>11041</v>
      </c>
      <c r="AU2706" s="4" t="s">
        <v>463</v>
      </c>
      <c r="AV2706" s="4" t="s">
        <v>725</v>
      </c>
      <c r="AW2706" s="4" t="s">
        <v>701</v>
      </c>
      <c r="AX2706" s="4"/>
      <c r="AY2706" s="4">
        <v>192981</v>
      </c>
      <c r="AZ2706" s="4">
        <v>520495</v>
      </c>
      <c r="BA2706" s="4" t="s">
        <v>23020</v>
      </c>
      <c r="BB2706" s="4" t="s">
        <v>23021</v>
      </c>
      <c r="BC2706" s="4">
        <v>40</v>
      </c>
      <c r="BD2706" t="str">
        <f>IF(AND(ADHOC!$G$15="",ADHOC!$S$4=""),"",IF(ADHOC!$G$15&lt;&gt;"",IF(ADHOC!$G$15=LEFT(Domein!$AS2706,LEN(ADHOC!$G$15)),MAX(Domein!BD$1:'Domein'!BD2705)+1,""),IF(ADHOC!$S$4=LEFT(Domein!$AS2706,LEN(ADHOC!$S$4)),MAX(Domein!BD$1:'Domein'!BD2705)+1,"")))</f>
        <v/>
      </c>
    </row>
    <row r="2707" spans="45:56" x14ac:dyDescent="0.2">
      <c r="AS2707" s="4" t="s">
        <v>11047</v>
      </c>
      <c r="AT2707" s="4" t="s">
        <v>11041</v>
      </c>
      <c r="AU2707" s="4" t="s">
        <v>463</v>
      </c>
      <c r="AV2707" s="4" t="s">
        <v>725</v>
      </c>
      <c r="AW2707" s="4" t="s">
        <v>701</v>
      </c>
      <c r="AX2707" s="4"/>
      <c r="AY2707" s="4">
        <v>202980</v>
      </c>
      <c r="AZ2707" s="4">
        <v>533211</v>
      </c>
      <c r="BA2707" s="4" t="s">
        <v>23022</v>
      </c>
      <c r="BB2707" s="4" t="s">
        <v>23023</v>
      </c>
      <c r="BC2707" s="4">
        <v>40</v>
      </c>
      <c r="BD2707" t="str">
        <f>IF(AND(ADHOC!$G$15="",ADHOC!$S$4=""),"",IF(ADHOC!$G$15&lt;&gt;"",IF(ADHOC!$G$15=LEFT(Domein!$AS2707,LEN(ADHOC!$G$15)),MAX(Domein!BD$1:'Domein'!BD2706)+1,""),IF(ADHOC!$S$4=LEFT(Domein!$AS2707,LEN(ADHOC!$S$4)),MAX(Domein!BD$1:'Domein'!BD2706)+1,"")))</f>
        <v/>
      </c>
    </row>
    <row r="2708" spans="45:56" x14ac:dyDescent="0.2">
      <c r="AS2708" s="4" t="s">
        <v>11048</v>
      </c>
      <c r="AT2708" s="4" t="s">
        <v>11041</v>
      </c>
      <c r="AU2708" s="4" t="s">
        <v>463</v>
      </c>
      <c r="AV2708" s="4" t="s">
        <v>725</v>
      </c>
      <c r="AW2708" s="4" t="s">
        <v>701</v>
      </c>
      <c r="AX2708" s="4"/>
      <c r="AY2708" s="4">
        <v>212763</v>
      </c>
      <c r="AZ2708" s="4">
        <v>502867</v>
      </c>
      <c r="BA2708" s="4" t="s">
        <v>23024</v>
      </c>
      <c r="BB2708" s="4" t="s">
        <v>23025</v>
      </c>
      <c r="BC2708" s="4">
        <v>40</v>
      </c>
      <c r="BD2708" t="str">
        <f>IF(AND(ADHOC!$G$15="",ADHOC!$S$4=""),"",IF(ADHOC!$G$15&lt;&gt;"",IF(ADHOC!$G$15=LEFT(Domein!$AS2708,LEN(ADHOC!$G$15)),MAX(Domein!BD$1:'Domein'!BD2707)+1,""),IF(ADHOC!$S$4=LEFT(Domein!$AS2708,LEN(ADHOC!$S$4)),MAX(Domein!BD$1:'Domein'!BD2707)+1,"")))</f>
        <v/>
      </c>
    </row>
    <row r="2709" spans="45:56" x14ac:dyDescent="0.2">
      <c r="AS2709" s="4" t="s">
        <v>10933</v>
      </c>
      <c r="AT2709" s="4" t="s">
        <v>10934</v>
      </c>
      <c r="AU2709" s="4" t="s">
        <v>463</v>
      </c>
      <c r="AV2709" s="4" t="s">
        <v>725</v>
      </c>
      <c r="AW2709" s="4" t="s">
        <v>701</v>
      </c>
      <c r="AX2709" s="4"/>
      <c r="AY2709" s="4">
        <v>211040</v>
      </c>
      <c r="AZ2709" s="4">
        <v>503710</v>
      </c>
      <c r="BA2709" s="4" t="s">
        <v>22992</v>
      </c>
      <c r="BB2709" s="4" t="s">
        <v>22993</v>
      </c>
      <c r="BC2709" s="4">
        <v>40</v>
      </c>
      <c r="BD2709" t="str">
        <f>IF(AND(ADHOC!$G$15="",ADHOC!$S$4=""),"",IF(ADHOC!$G$15&lt;&gt;"",IF(ADHOC!$G$15=LEFT(Domein!$AS2709,LEN(ADHOC!$G$15)),MAX(Domein!BD$1:'Domein'!BD2708)+1,""),IF(ADHOC!$S$4=LEFT(Domein!$AS2709,LEN(ADHOC!$S$4)),MAX(Domein!BD$1:'Domein'!BD2708)+1,"")))</f>
        <v/>
      </c>
    </row>
    <row r="2710" spans="45:56" x14ac:dyDescent="0.2">
      <c r="AS2710" s="4" t="s">
        <v>11522</v>
      </c>
      <c r="AT2710" s="4" t="s">
        <v>11402</v>
      </c>
      <c r="AU2710" s="4" t="s">
        <v>456</v>
      </c>
      <c r="AV2710" s="4" t="s">
        <v>725</v>
      </c>
      <c r="AW2710" s="4" t="s">
        <v>724</v>
      </c>
      <c r="AX2710" s="4"/>
      <c r="AY2710" s="4">
        <v>199849</v>
      </c>
      <c r="AZ2710" s="4">
        <v>502143</v>
      </c>
      <c r="BA2710" s="4" t="s">
        <v>22954</v>
      </c>
      <c r="BB2710" s="4" t="s">
        <v>22955</v>
      </c>
      <c r="BC2710" s="4">
        <v>40</v>
      </c>
      <c r="BD2710" t="str">
        <f>IF(AND(ADHOC!$G$15="",ADHOC!$S$4=""),"",IF(ADHOC!$G$15&lt;&gt;"",IF(ADHOC!$G$15=LEFT(Domein!$AS2710,LEN(ADHOC!$G$15)),MAX(Domein!BD$1:'Domein'!BD2709)+1,""),IF(ADHOC!$S$4=LEFT(Domein!$AS2710,LEN(ADHOC!$S$4)),MAX(Domein!BD$1:'Domein'!BD2709)+1,"")))</f>
        <v/>
      </c>
    </row>
    <row r="2711" spans="45:56" x14ac:dyDescent="0.2">
      <c r="AS2711" s="4" t="s">
        <v>11523</v>
      </c>
      <c r="AT2711" s="4" t="s">
        <v>11404</v>
      </c>
      <c r="AU2711" s="4" t="s">
        <v>456</v>
      </c>
      <c r="AV2711" s="4" t="s">
        <v>725</v>
      </c>
      <c r="AW2711" s="4" t="s">
        <v>724</v>
      </c>
      <c r="AX2711" s="4"/>
      <c r="AY2711" s="4">
        <v>199849</v>
      </c>
      <c r="AZ2711" s="4">
        <v>502143</v>
      </c>
      <c r="BA2711" s="4" t="s">
        <v>22954</v>
      </c>
      <c r="BB2711" s="4" t="s">
        <v>22955</v>
      </c>
      <c r="BC2711" s="4">
        <v>40</v>
      </c>
      <c r="BD2711" t="str">
        <f>IF(AND(ADHOC!$G$15="",ADHOC!$S$4=""),"",IF(ADHOC!$G$15&lt;&gt;"",IF(ADHOC!$G$15=LEFT(Domein!$AS2711,LEN(ADHOC!$G$15)),MAX(Domein!BD$1:'Domein'!BD2710)+1,""),IF(ADHOC!$S$4=LEFT(Domein!$AS2711,LEN(ADHOC!$S$4)),MAX(Domein!BD$1:'Domein'!BD2710)+1,"")))</f>
        <v/>
      </c>
    </row>
    <row r="2712" spans="45:56" x14ac:dyDescent="0.2">
      <c r="AS2712" s="4" t="s">
        <v>8850</v>
      </c>
      <c r="AT2712" s="4" t="s">
        <v>10943</v>
      </c>
      <c r="AU2712" s="4" t="s">
        <v>463</v>
      </c>
      <c r="AV2712" s="4" t="s">
        <v>725</v>
      </c>
      <c r="AW2712" s="4" t="s">
        <v>701</v>
      </c>
      <c r="AX2712" s="4"/>
      <c r="AY2712" s="4">
        <v>199968</v>
      </c>
      <c r="AZ2712" s="4">
        <v>502609</v>
      </c>
      <c r="BA2712" s="4" t="s">
        <v>23026</v>
      </c>
      <c r="BB2712" s="4" t="s">
        <v>23027</v>
      </c>
      <c r="BC2712" s="4">
        <v>40</v>
      </c>
      <c r="BD2712" t="str">
        <f>IF(AND(ADHOC!$G$15="",ADHOC!$S$4=""),"",IF(ADHOC!$G$15&lt;&gt;"",IF(ADHOC!$G$15=LEFT(Domein!$AS2712,LEN(ADHOC!$G$15)),MAX(Domein!BD$1:'Domein'!BD2711)+1,""),IF(ADHOC!$S$4=LEFT(Domein!$AS2712,LEN(ADHOC!$S$4)),MAX(Domein!BD$1:'Domein'!BD2711)+1,"")))</f>
        <v/>
      </c>
    </row>
    <row r="2713" spans="45:56" x14ac:dyDescent="0.2">
      <c r="AS2713" s="4" t="s">
        <v>11524</v>
      </c>
      <c r="AT2713" s="4" t="s">
        <v>11406</v>
      </c>
      <c r="AU2713" s="4" t="s">
        <v>456</v>
      </c>
      <c r="AV2713" s="4" t="s">
        <v>725</v>
      </c>
      <c r="AW2713" s="4" t="s">
        <v>724</v>
      </c>
      <c r="AX2713" s="4"/>
      <c r="AY2713" s="4">
        <v>199849</v>
      </c>
      <c r="AZ2713" s="4">
        <v>502143</v>
      </c>
      <c r="BA2713" s="4" t="s">
        <v>22954</v>
      </c>
      <c r="BB2713" s="4" t="s">
        <v>22955</v>
      </c>
      <c r="BC2713" s="4">
        <v>40</v>
      </c>
      <c r="BD2713" t="str">
        <f>IF(AND(ADHOC!$G$15="",ADHOC!$S$4=""),"",IF(ADHOC!$G$15&lt;&gt;"",IF(ADHOC!$G$15=LEFT(Domein!$AS2713,LEN(ADHOC!$G$15)),MAX(Domein!BD$1:'Domein'!BD2712)+1,""),IF(ADHOC!$S$4=LEFT(Domein!$AS2713,LEN(ADHOC!$S$4)),MAX(Domein!BD$1:'Domein'!BD2712)+1,"")))</f>
        <v/>
      </c>
    </row>
    <row r="2714" spans="45:56" x14ac:dyDescent="0.2">
      <c r="AS2714" s="4" t="s">
        <v>11525</v>
      </c>
      <c r="AT2714" s="4" t="s">
        <v>11408</v>
      </c>
      <c r="AU2714" s="4" t="s">
        <v>456</v>
      </c>
      <c r="AV2714" s="4" t="s">
        <v>725</v>
      </c>
      <c r="AW2714" s="4" t="s">
        <v>724</v>
      </c>
      <c r="AX2714" s="4"/>
      <c r="AY2714" s="4">
        <v>199849</v>
      </c>
      <c r="AZ2714" s="4">
        <v>502143</v>
      </c>
      <c r="BA2714" s="4" t="s">
        <v>22954</v>
      </c>
      <c r="BB2714" s="4" t="s">
        <v>22955</v>
      </c>
      <c r="BC2714" s="4">
        <v>40</v>
      </c>
      <c r="BD2714" t="str">
        <f>IF(AND(ADHOC!$G$15="",ADHOC!$S$4=""),"",IF(ADHOC!$G$15&lt;&gt;"",IF(ADHOC!$G$15=LEFT(Domein!$AS2714,LEN(ADHOC!$G$15)),MAX(Domein!BD$1:'Domein'!BD2713)+1,""),IF(ADHOC!$S$4=LEFT(Domein!$AS2714,LEN(ADHOC!$S$4)),MAX(Domein!BD$1:'Domein'!BD2713)+1,"")))</f>
        <v/>
      </c>
    </row>
    <row r="2715" spans="45:56" x14ac:dyDescent="0.2">
      <c r="AS2715" s="4" t="s">
        <v>11526</v>
      </c>
      <c r="AT2715" s="4" t="s">
        <v>11410</v>
      </c>
      <c r="AU2715" s="4" t="s">
        <v>456</v>
      </c>
      <c r="AV2715" s="4" t="s">
        <v>725</v>
      </c>
      <c r="AW2715" s="4" t="s">
        <v>724</v>
      </c>
      <c r="AX2715" s="4"/>
      <c r="AY2715" s="4">
        <v>199849</v>
      </c>
      <c r="AZ2715" s="4">
        <v>502143</v>
      </c>
      <c r="BA2715" s="4" t="s">
        <v>22954</v>
      </c>
      <c r="BB2715" s="4" t="s">
        <v>22955</v>
      </c>
      <c r="BC2715" s="4">
        <v>40</v>
      </c>
      <c r="BD2715" t="str">
        <f>IF(AND(ADHOC!$G$15="",ADHOC!$S$4=""),"",IF(ADHOC!$G$15&lt;&gt;"",IF(ADHOC!$G$15=LEFT(Domein!$AS2715,LEN(ADHOC!$G$15)),MAX(Domein!BD$1:'Domein'!BD2714)+1,""),IF(ADHOC!$S$4=LEFT(Domein!$AS2715,LEN(ADHOC!$S$4)),MAX(Domein!BD$1:'Domein'!BD2714)+1,"")))</f>
        <v/>
      </c>
    </row>
    <row r="2716" spans="45:56" x14ac:dyDescent="0.2">
      <c r="AS2716" s="4" t="s">
        <v>8851</v>
      </c>
      <c r="AT2716" s="4" t="s">
        <v>10944</v>
      </c>
      <c r="AU2716" s="4" t="s">
        <v>463</v>
      </c>
      <c r="AV2716" s="4" t="s">
        <v>725</v>
      </c>
      <c r="AW2716" s="4" t="s">
        <v>701</v>
      </c>
      <c r="AX2716" s="4"/>
      <c r="AY2716" s="4">
        <v>199971</v>
      </c>
      <c r="AZ2716" s="4">
        <v>502612</v>
      </c>
      <c r="BA2716" s="4" t="s">
        <v>23028</v>
      </c>
      <c r="BB2716" s="4" t="s">
        <v>23029</v>
      </c>
      <c r="BC2716" s="4">
        <v>40</v>
      </c>
      <c r="BD2716" t="str">
        <f>IF(AND(ADHOC!$G$15="",ADHOC!$S$4=""),"",IF(ADHOC!$G$15&lt;&gt;"",IF(ADHOC!$G$15=LEFT(Domein!$AS2716,LEN(ADHOC!$G$15)),MAX(Domein!BD$1:'Domein'!BD2715)+1,""),IF(ADHOC!$S$4=LEFT(Domein!$AS2716,LEN(ADHOC!$S$4)),MAX(Domein!BD$1:'Domein'!BD2715)+1,"")))</f>
        <v/>
      </c>
    </row>
    <row r="2717" spans="45:56" x14ac:dyDescent="0.2">
      <c r="AS2717" s="4" t="s">
        <v>11527</v>
      </c>
      <c r="AT2717" s="4" t="s">
        <v>11412</v>
      </c>
      <c r="AU2717" s="4" t="s">
        <v>456</v>
      </c>
      <c r="AV2717" s="4" t="s">
        <v>725</v>
      </c>
      <c r="AW2717" s="4" t="s">
        <v>724</v>
      </c>
      <c r="AX2717" s="4"/>
      <c r="AY2717" s="4">
        <v>199849</v>
      </c>
      <c r="AZ2717" s="4">
        <v>502143</v>
      </c>
      <c r="BA2717" s="4" t="s">
        <v>22954</v>
      </c>
      <c r="BB2717" s="4" t="s">
        <v>22955</v>
      </c>
      <c r="BC2717" s="4">
        <v>40</v>
      </c>
      <c r="BD2717" t="str">
        <f>IF(AND(ADHOC!$G$15="",ADHOC!$S$4=""),"",IF(ADHOC!$G$15&lt;&gt;"",IF(ADHOC!$G$15=LEFT(Domein!$AS2717,LEN(ADHOC!$G$15)),MAX(Domein!BD$1:'Domein'!BD2716)+1,""),IF(ADHOC!$S$4=LEFT(Domein!$AS2717,LEN(ADHOC!$S$4)),MAX(Domein!BD$1:'Domein'!BD2716)+1,"")))</f>
        <v/>
      </c>
    </row>
    <row r="2718" spans="45:56" x14ac:dyDescent="0.2">
      <c r="AS2718" s="4" t="s">
        <v>11528</v>
      </c>
      <c r="AT2718" s="4" t="s">
        <v>11414</v>
      </c>
      <c r="AU2718" s="4" t="s">
        <v>456</v>
      </c>
      <c r="AV2718" s="4" t="s">
        <v>725</v>
      </c>
      <c r="AW2718" s="4" t="s">
        <v>724</v>
      </c>
      <c r="AX2718" s="4"/>
      <c r="AY2718" s="4">
        <v>199849</v>
      </c>
      <c r="AZ2718" s="4">
        <v>502143</v>
      </c>
      <c r="BA2718" s="4" t="s">
        <v>22954</v>
      </c>
      <c r="BB2718" s="4" t="s">
        <v>22955</v>
      </c>
      <c r="BC2718" s="4">
        <v>40</v>
      </c>
      <c r="BD2718" t="str">
        <f>IF(AND(ADHOC!$G$15="",ADHOC!$S$4=""),"",IF(ADHOC!$G$15&lt;&gt;"",IF(ADHOC!$G$15=LEFT(Domein!$AS2718,LEN(ADHOC!$G$15)),MAX(Domein!BD$1:'Domein'!BD2717)+1,""),IF(ADHOC!$S$4=LEFT(Domein!$AS2718,LEN(ADHOC!$S$4)),MAX(Domein!BD$1:'Domein'!BD2717)+1,"")))</f>
        <v/>
      </c>
    </row>
    <row r="2719" spans="45:56" x14ac:dyDescent="0.2">
      <c r="AS2719" s="4" t="s">
        <v>11529</v>
      </c>
      <c r="AT2719" s="4" t="s">
        <v>11416</v>
      </c>
      <c r="AU2719" s="4" t="s">
        <v>456</v>
      </c>
      <c r="AV2719" s="4" t="s">
        <v>725</v>
      </c>
      <c r="AW2719" s="4" t="s">
        <v>724</v>
      </c>
      <c r="AX2719" s="4"/>
      <c r="AY2719" s="4">
        <v>199849</v>
      </c>
      <c r="AZ2719" s="4">
        <v>502143</v>
      </c>
      <c r="BA2719" s="4" t="s">
        <v>22954</v>
      </c>
      <c r="BB2719" s="4" t="s">
        <v>22955</v>
      </c>
      <c r="BC2719" s="4">
        <v>40</v>
      </c>
      <c r="BD2719" t="str">
        <f>IF(AND(ADHOC!$G$15="",ADHOC!$S$4=""),"",IF(ADHOC!$G$15&lt;&gt;"",IF(ADHOC!$G$15=LEFT(Domein!$AS2719,LEN(ADHOC!$G$15)),MAX(Domein!BD$1:'Domein'!BD2718)+1,""),IF(ADHOC!$S$4=LEFT(Domein!$AS2719,LEN(ADHOC!$S$4)),MAX(Domein!BD$1:'Domein'!BD2718)+1,"")))</f>
        <v/>
      </c>
    </row>
    <row r="2720" spans="45:56" x14ac:dyDescent="0.2">
      <c r="AS2720" s="4" t="s">
        <v>8852</v>
      </c>
      <c r="AT2720" s="4" t="s">
        <v>10945</v>
      </c>
      <c r="AU2720" s="4" t="s">
        <v>463</v>
      </c>
      <c r="AV2720" s="4" t="s">
        <v>725</v>
      </c>
      <c r="AW2720" s="4" t="s">
        <v>701</v>
      </c>
      <c r="AX2720" s="4"/>
      <c r="AY2720" s="4">
        <v>199974</v>
      </c>
      <c r="AZ2720" s="4">
        <v>502615</v>
      </c>
      <c r="BA2720" s="4" t="s">
        <v>23030</v>
      </c>
      <c r="BB2720" s="4" t="s">
        <v>23031</v>
      </c>
      <c r="BC2720" s="4">
        <v>40</v>
      </c>
      <c r="BD2720" t="str">
        <f>IF(AND(ADHOC!$G$15="",ADHOC!$S$4=""),"",IF(ADHOC!$G$15&lt;&gt;"",IF(ADHOC!$G$15=LEFT(Domein!$AS2720,LEN(ADHOC!$G$15)),MAX(Domein!BD$1:'Domein'!BD2719)+1,""),IF(ADHOC!$S$4=LEFT(Domein!$AS2720,LEN(ADHOC!$S$4)),MAX(Domein!BD$1:'Domein'!BD2719)+1,"")))</f>
        <v/>
      </c>
    </row>
    <row r="2721" spans="45:56" x14ac:dyDescent="0.2">
      <c r="AS2721" s="4" t="s">
        <v>11530</v>
      </c>
      <c r="AT2721" s="4" t="s">
        <v>11418</v>
      </c>
      <c r="AU2721" s="4" t="s">
        <v>456</v>
      </c>
      <c r="AV2721" s="4" t="s">
        <v>725</v>
      </c>
      <c r="AW2721" s="4" t="s">
        <v>724</v>
      </c>
      <c r="AX2721" s="4"/>
      <c r="AY2721" s="4">
        <v>199849</v>
      </c>
      <c r="AZ2721" s="4">
        <v>502143</v>
      </c>
      <c r="BA2721" s="4" t="s">
        <v>22954</v>
      </c>
      <c r="BB2721" s="4" t="s">
        <v>22955</v>
      </c>
      <c r="BC2721" s="4">
        <v>40</v>
      </c>
      <c r="BD2721" t="str">
        <f>IF(AND(ADHOC!$G$15="",ADHOC!$S$4=""),"",IF(ADHOC!$G$15&lt;&gt;"",IF(ADHOC!$G$15=LEFT(Domein!$AS2721,LEN(ADHOC!$G$15)),MAX(Domein!BD$1:'Domein'!BD2720)+1,""),IF(ADHOC!$S$4=LEFT(Domein!$AS2721,LEN(ADHOC!$S$4)),MAX(Domein!BD$1:'Domein'!BD2720)+1,"")))</f>
        <v/>
      </c>
    </row>
    <row r="2722" spans="45:56" x14ac:dyDescent="0.2">
      <c r="AS2722" s="4" t="s">
        <v>8853</v>
      </c>
      <c r="AT2722" s="4" t="s">
        <v>10946</v>
      </c>
      <c r="AU2722" s="4" t="s">
        <v>463</v>
      </c>
      <c r="AV2722" s="4" t="s">
        <v>725</v>
      </c>
      <c r="AW2722" s="4" t="s">
        <v>701</v>
      </c>
      <c r="AX2722" s="4"/>
      <c r="AY2722" s="4">
        <v>199975</v>
      </c>
      <c r="AZ2722" s="4">
        <v>502616</v>
      </c>
      <c r="BA2722" s="4" t="s">
        <v>23032</v>
      </c>
      <c r="BB2722" s="4" t="s">
        <v>23033</v>
      </c>
      <c r="BC2722" s="4">
        <v>40</v>
      </c>
      <c r="BD2722" t="str">
        <f>IF(AND(ADHOC!$G$15="",ADHOC!$S$4=""),"",IF(ADHOC!$G$15&lt;&gt;"",IF(ADHOC!$G$15=LEFT(Domein!$AS2722,LEN(ADHOC!$G$15)),MAX(Domein!BD$1:'Domein'!BD2721)+1,""),IF(ADHOC!$S$4=LEFT(Domein!$AS2722,LEN(ADHOC!$S$4)),MAX(Domein!BD$1:'Domein'!BD2721)+1,"")))</f>
        <v/>
      </c>
    </row>
    <row r="2723" spans="45:56" x14ac:dyDescent="0.2">
      <c r="AS2723" s="4" t="s">
        <v>8854</v>
      </c>
      <c r="AT2723" s="4" t="s">
        <v>10947</v>
      </c>
      <c r="AU2723" s="4" t="s">
        <v>463</v>
      </c>
      <c r="AV2723" s="4" t="s">
        <v>725</v>
      </c>
      <c r="AW2723" s="4" t="s">
        <v>701</v>
      </c>
      <c r="AX2723" s="4"/>
      <c r="AY2723" s="4">
        <v>199976</v>
      </c>
      <c r="AZ2723" s="4">
        <v>502617</v>
      </c>
      <c r="BA2723" s="4" t="s">
        <v>23034</v>
      </c>
      <c r="BB2723" s="4" t="s">
        <v>22957</v>
      </c>
      <c r="BC2723" s="4">
        <v>40</v>
      </c>
      <c r="BD2723" t="str">
        <f>IF(AND(ADHOC!$G$15="",ADHOC!$S$4=""),"",IF(ADHOC!$G$15&lt;&gt;"",IF(ADHOC!$G$15=LEFT(Domein!$AS2723,LEN(ADHOC!$G$15)),MAX(Domein!BD$1:'Domein'!BD2722)+1,""),IF(ADHOC!$S$4=LEFT(Domein!$AS2723,LEN(ADHOC!$S$4)),MAX(Domein!BD$1:'Domein'!BD2722)+1,"")))</f>
        <v/>
      </c>
    </row>
    <row r="2724" spans="45:56" x14ac:dyDescent="0.2">
      <c r="AS2724" s="4" t="s">
        <v>10948</v>
      </c>
      <c r="AT2724" s="4" t="s">
        <v>10949</v>
      </c>
      <c r="AU2724" s="4" t="s">
        <v>463</v>
      </c>
      <c r="AV2724" s="4" t="s">
        <v>725</v>
      </c>
      <c r="AW2724" s="4" t="s">
        <v>701</v>
      </c>
      <c r="AX2724" s="4"/>
      <c r="AY2724" s="4">
        <v>199977</v>
      </c>
      <c r="AZ2724" s="4">
        <v>502618</v>
      </c>
      <c r="BA2724" s="4" t="s">
        <v>23034</v>
      </c>
      <c r="BB2724" s="4" t="s">
        <v>23035</v>
      </c>
      <c r="BC2724" s="4">
        <v>40</v>
      </c>
      <c r="BD2724" t="str">
        <f>IF(AND(ADHOC!$G$15="",ADHOC!$S$4=""),"",IF(ADHOC!$G$15&lt;&gt;"",IF(ADHOC!$G$15=LEFT(Domein!$AS2724,LEN(ADHOC!$G$15)),MAX(Domein!BD$1:'Domein'!BD2723)+1,""),IF(ADHOC!$S$4=LEFT(Domein!$AS2724,LEN(ADHOC!$S$4)),MAX(Domein!BD$1:'Domein'!BD2723)+1,"")))</f>
        <v/>
      </c>
    </row>
    <row r="2725" spans="45:56" x14ac:dyDescent="0.2">
      <c r="AS2725" s="4" t="s">
        <v>10950</v>
      </c>
      <c r="AT2725" s="4" t="s">
        <v>10951</v>
      </c>
      <c r="AU2725" s="4" t="s">
        <v>463</v>
      </c>
      <c r="AV2725" s="4" t="s">
        <v>725</v>
      </c>
      <c r="AW2725" s="4" t="s">
        <v>701</v>
      </c>
      <c r="AX2725" s="4"/>
      <c r="AY2725" s="4">
        <v>199979</v>
      </c>
      <c r="AZ2725" s="4">
        <v>502620</v>
      </c>
      <c r="BA2725" s="4" t="s">
        <v>23036</v>
      </c>
      <c r="BB2725" s="4" t="s">
        <v>23037</v>
      </c>
      <c r="BC2725" s="4">
        <v>40</v>
      </c>
      <c r="BD2725" t="str">
        <f>IF(AND(ADHOC!$G$15="",ADHOC!$S$4=""),"",IF(ADHOC!$G$15&lt;&gt;"",IF(ADHOC!$G$15=LEFT(Domein!$AS2725,LEN(ADHOC!$G$15)),MAX(Domein!BD$1:'Domein'!BD2724)+1,""),IF(ADHOC!$S$4=LEFT(Domein!$AS2725,LEN(ADHOC!$S$4)),MAX(Domein!BD$1:'Domein'!BD2724)+1,"")))</f>
        <v/>
      </c>
    </row>
    <row r="2726" spans="45:56" x14ac:dyDescent="0.2">
      <c r="AS2726" s="4" t="s">
        <v>10952</v>
      </c>
      <c r="AT2726" s="4" t="s">
        <v>10953</v>
      </c>
      <c r="AU2726" s="4" t="s">
        <v>463</v>
      </c>
      <c r="AV2726" s="4" t="s">
        <v>725</v>
      </c>
      <c r="AW2726" s="4" t="s">
        <v>701</v>
      </c>
      <c r="AX2726" s="4"/>
      <c r="AY2726" s="4">
        <v>199981</v>
      </c>
      <c r="AZ2726" s="4">
        <v>502622</v>
      </c>
      <c r="BA2726" s="4" t="s">
        <v>23038</v>
      </c>
      <c r="BB2726" s="4" t="s">
        <v>23039</v>
      </c>
      <c r="BC2726" s="4">
        <v>40</v>
      </c>
      <c r="BD2726" t="str">
        <f>IF(AND(ADHOC!$G$15="",ADHOC!$S$4=""),"",IF(ADHOC!$G$15&lt;&gt;"",IF(ADHOC!$G$15=LEFT(Domein!$AS2726,LEN(ADHOC!$G$15)),MAX(Domein!BD$1:'Domein'!BD2725)+1,""),IF(ADHOC!$S$4=LEFT(Domein!$AS2726,LEN(ADHOC!$S$4)),MAX(Domein!BD$1:'Domein'!BD2725)+1,"")))</f>
        <v/>
      </c>
    </row>
    <row r="2727" spans="45:56" x14ac:dyDescent="0.2">
      <c r="AS2727" s="4" t="s">
        <v>10954</v>
      </c>
      <c r="AT2727" s="4" t="s">
        <v>10955</v>
      </c>
      <c r="AU2727" s="4" t="s">
        <v>463</v>
      </c>
      <c r="AV2727" s="4" t="s">
        <v>725</v>
      </c>
      <c r="AW2727" s="4" t="s">
        <v>701</v>
      </c>
      <c r="AX2727" s="4"/>
      <c r="AY2727" s="4">
        <v>199982</v>
      </c>
      <c r="AZ2727" s="4">
        <v>502623</v>
      </c>
      <c r="BA2727" s="4" t="s">
        <v>23040</v>
      </c>
      <c r="BB2727" s="4" t="s">
        <v>22769</v>
      </c>
      <c r="BC2727" s="4">
        <v>40</v>
      </c>
      <c r="BD2727" t="str">
        <f>IF(AND(ADHOC!$G$15="",ADHOC!$S$4=""),"",IF(ADHOC!$G$15&lt;&gt;"",IF(ADHOC!$G$15=LEFT(Domein!$AS2727,LEN(ADHOC!$G$15)),MAX(Domein!BD$1:'Domein'!BD2726)+1,""),IF(ADHOC!$S$4=LEFT(Domein!$AS2727,LEN(ADHOC!$S$4)),MAX(Domein!BD$1:'Domein'!BD2726)+1,"")))</f>
        <v/>
      </c>
    </row>
    <row r="2728" spans="45:56" x14ac:dyDescent="0.2">
      <c r="AS2728" s="4" t="s">
        <v>10956</v>
      </c>
      <c r="AT2728" s="4" t="s">
        <v>10957</v>
      </c>
      <c r="AU2728" s="4" t="s">
        <v>463</v>
      </c>
      <c r="AV2728" s="4" t="s">
        <v>725</v>
      </c>
      <c r="AW2728" s="4" t="s">
        <v>701</v>
      </c>
      <c r="AX2728" s="4"/>
      <c r="AY2728" s="4">
        <v>199983</v>
      </c>
      <c r="AZ2728" s="4">
        <v>502624</v>
      </c>
      <c r="BA2728" s="4" t="s">
        <v>23041</v>
      </c>
      <c r="BB2728" s="4" t="s">
        <v>23042</v>
      </c>
      <c r="BC2728" s="4">
        <v>40</v>
      </c>
      <c r="BD2728" t="str">
        <f>IF(AND(ADHOC!$G$15="",ADHOC!$S$4=""),"",IF(ADHOC!$G$15&lt;&gt;"",IF(ADHOC!$G$15=LEFT(Domein!$AS2728,LEN(ADHOC!$G$15)),MAX(Domein!BD$1:'Domein'!BD2727)+1,""),IF(ADHOC!$S$4=LEFT(Domein!$AS2728,LEN(ADHOC!$S$4)),MAX(Domein!BD$1:'Domein'!BD2727)+1,"")))</f>
        <v/>
      </c>
    </row>
    <row r="2729" spans="45:56" x14ac:dyDescent="0.2">
      <c r="AS2729" s="4" t="s">
        <v>10958</v>
      </c>
      <c r="AT2729" s="4" t="s">
        <v>10959</v>
      </c>
      <c r="AU2729" s="4" t="s">
        <v>463</v>
      </c>
      <c r="AV2729" s="4" t="s">
        <v>725</v>
      </c>
      <c r="AW2729" s="4" t="s">
        <v>701</v>
      </c>
      <c r="AX2729" s="4"/>
      <c r="AY2729" s="4">
        <v>199984</v>
      </c>
      <c r="AZ2729" s="4">
        <v>502625</v>
      </c>
      <c r="BA2729" s="4" t="s">
        <v>23043</v>
      </c>
      <c r="BB2729" s="4" t="s">
        <v>23044</v>
      </c>
      <c r="BC2729" s="4">
        <v>40</v>
      </c>
      <c r="BD2729" t="str">
        <f>IF(AND(ADHOC!$G$15="",ADHOC!$S$4=""),"",IF(ADHOC!$G$15&lt;&gt;"",IF(ADHOC!$G$15=LEFT(Domein!$AS2729,LEN(ADHOC!$G$15)),MAX(Domein!BD$1:'Domein'!BD2728)+1,""),IF(ADHOC!$S$4=LEFT(Domein!$AS2729,LEN(ADHOC!$S$4)),MAX(Domein!BD$1:'Domein'!BD2728)+1,"")))</f>
        <v/>
      </c>
    </row>
    <row r="2730" spans="45:56" x14ac:dyDescent="0.2">
      <c r="AS2730" s="4" t="s">
        <v>10960</v>
      </c>
      <c r="AT2730" s="4" t="s">
        <v>10961</v>
      </c>
      <c r="AU2730" s="4" t="s">
        <v>463</v>
      </c>
      <c r="AV2730" s="4" t="s">
        <v>725</v>
      </c>
      <c r="AW2730" s="4" t="s">
        <v>701</v>
      </c>
      <c r="AX2730" s="4"/>
      <c r="AY2730" s="4">
        <v>199986</v>
      </c>
      <c r="AZ2730" s="4">
        <v>502627</v>
      </c>
      <c r="BA2730" s="4" t="s">
        <v>23045</v>
      </c>
      <c r="BB2730" s="4" t="s">
        <v>23046</v>
      </c>
      <c r="BC2730" s="4">
        <v>40</v>
      </c>
      <c r="BD2730" t="str">
        <f>IF(AND(ADHOC!$G$15="",ADHOC!$S$4=""),"",IF(ADHOC!$G$15&lt;&gt;"",IF(ADHOC!$G$15=LEFT(Domein!$AS2730,LEN(ADHOC!$G$15)),MAX(Domein!BD$1:'Domein'!BD2729)+1,""),IF(ADHOC!$S$4=LEFT(Domein!$AS2730,LEN(ADHOC!$S$4)),MAX(Domein!BD$1:'Domein'!BD2729)+1,"")))</f>
        <v/>
      </c>
    </row>
    <row r="2731" spans="45:56" x14ac:dyDescent="0.2">
      <c r="AS2731" s="4" t="s">
        <v>10962</v>
      </c>
      <c r="AT2731" s="4" t="s">
        <v>10963</v>
      </c>
      <c r="AU2731" s="4" t="s">
        <v>463</v>
      </c>
      <c r="AV2731" s="4" t="s">
        <v>725</v>
      </c>
      <c r="AW2731" s="4" t="s">
        <v>701</v>
      </c>
      <c r="AX2731" s="4"/>
      <c r="AY2731" s="4">
        <v>199988</v>
      </c>
      <c r="AZ2731" s="4">
        <v>502629</v>
      </c>
      <c r="BA2731" s="4" t="s">
        <v>23047</v>
      </c>
      <c r="BB2731" s="4" t="s">
        <v>23048</v>
      </c>
      <c r="BC2731" s="4">
        <v>40</v>
      </c>
      <c r="BD2731" t="str">
        <f>IF(AND(ADHOC!$G$15="",ADHOC!$S$4=""),"",IF(ADHOC!$G$15&lt;&gt;"",IF(ADHOC!$G$15=LEFT(Domein!$AS2731,LEN(ADHOC!$G$15)),MAX(Domein!BD$1:'Domein'!BD2730)+1,""),IF(ADHOC!$S$4=LEFT(Domein!$AS2731,LEN(ADHOC!$S$4)),MAX(Domein!BD$1:'Domein'!BD2730)+1,"")))</f>
        <v/>
      </c>
    </row>
    <row r="2732" spans="45:56" x14ac:dyDescent="0.2">
      <c r="AS2732" s="4" t="s">
        <v>10964</v>
      </c>
      <c r="AT2732" s="4" t="s">
        <v>10965</v>
      </c>
      <c r="AU2732" s="4" t="s">
        <v>463</v>
      </c>
      <c r="AV2732" s="4" t="s">
        <v>725</v>
      </c>
      <c r="AW2732" s="4" t="s">
        <v>701</v>
      </c>
      <c r="AX2732" s="4"/>
      <c r="AY2732" s="4">
        <v>199989</v>
      </c>
      <c r="AZ2732" s="4">
        <v>502630</v>
      </c>
      <c r="BA2732" s="4" t="s">
        <v>23049</v>
      </c>
      <c r="BB2732" s="4" t="s">
        <v>23050</v>
      </c>
      <c r="BC2732" s="4">
        <v>40</v>
      </c>
      <c r="BD2732" t="str">
        <f>IF(AND(ADHOC!$G$15="",ADHOC!$S$4=""),"",IF(ADHOC!$G$15&lt;&gt;"",IF(ADHOC!$G$15=LEFT(Domein!$AS2732,LEN(ADHOC!$G$15)),MAX(Domein!BD$1:'Domein'!BD2731)+1,""),IF(ADHOC!$S$4=LEFT(Domein!$AS2732,LEN(ADHOC!$S$4)),MAX(Domein!BD$1:'Domein'!BD2731)+1,"")))</f>
        <v/>
      </c>
    </row>
    <row r="2733" spans="45:56" x14ac:dyDescent="0.2">
      <c r="AS2733" s="4" t="s">
        <v>10966</v>
      </c>
      <c r="AT2733" s="4" t="s">
        <v>10967</v>
      </c>
      <c r="AU2733" s="4" t="s">
        <v>463</v>
      </c>
      <c r="AV2733" s="4" t="s">
        <v>725</v>
      </c>
      <c r="AW2733" s="4" t="s">
        <v>701</v>
      </c>
      <c r="AX2733" s="4"/>
      <c r="AY2733" s="4">
        <v>199990</v>
      </c>
      <c r="AZ2733" s="4">
        <v>502631</v>
      </c>
      <c r="BA2733" s="4" t="s">
        <v>23051</v>
      </c>
      <c r="BB2733" s="4" t="s">
        <v>23052</v>
      </c>
      <c r="BC2733" s="4">
        <v>40</v>
      </c>
      <c r="BD2733" t="str">
        <f>IF(AND(ADHOC!$G$15="",ADHOC!$S$4=""),"",IF(ADHOC!$G$15&lt;&gt;"",IF(ADHOC!$G$15=LEFT(Domein!$AS2733,LEN(ADHOC!$G$15)),MAX(Domein!BD$1:'Domein'!BD2732)+1,""),IF(ADHOC!$S$4=LEFT(Domein!$AS2733,LEN(ADHOC!$S$4)),MAX(Domein!BD$1:'Domein'!BD2732)+1,"")))</f>
        <v/>
      </c>
    </row>
    <row r="2734" spans="45:56" x14ac:dyDescent="0.2">
      <c r="AS2734" s="4" t="s">
        <v>10968</v>
      </c>
      <c r="AT2734" s="4" t="s">
        <v>10969</v>
      </c>
      <c r="AU2734" s="4" t="s">
        <v>463</v>
      </c>
      <c r="AV2734" s="4" t="s">
        <v>725</v>
      </c>
      <c r="AW2734" s="4" t="s">
        <v>701</v>
      </c>
      <c r="AX2734" s="4"/>
      <c r="AY2734" s="4">
        <v>199991</v>
      </c>
      <c r="AZ2734" s="4">
        <v>502632</v>
      </c>
      <c r="BA2734" s="4" t="s">
        <v>23053</v>
      </c>
      <c r="BB2734" s="4" t="s">
        <v>23054</v>
      </c>
      <c r="BC2734" s="4">
        <v>40</v>
      </c>
      <c r="BD2734" t="str">
        <f>IF(AND(ADHOC!$G$15="",ADHOC!$S$4=""),"",IF(ADHOC!$G$15&lt;&gt;"",IF(ADHOC!$G$15=LEFT(Domein!$AS2734,LEN(ADHOC!$G$15)),MAX(Domein!BD$1:'Domein'!BD2733)+1,""),IF(ADHOC!$S$4=LEFT(Domein!$AS2734,LEN(ADHOC!$S$4)),MAX(Domein!BD$1:'Domein'!BD2733)+1,"")))</f>
        <v/>
      </c>
    </row>
    <row r="2735" spans="45:56" x14ac:dyDescent="0.2">
      <c r="AS2735" s="4" t="s">
        <v>10970</v>
      </c>
      <c r="AT2735" s="4" t="s">
        <v>10971</v>
      </c>
      <c r="AU2735" s="4" t="s">
        <v>456</v>
      </c>
      <c r="AV2735" s="4" t="s">
        <v>725</v>
      </c>
      <c r="AW2735" s="4" t="s">
        <v>1259</v>
      </c>
      <c r="AX2735" s="4"/>
      <c r="AY2735" s="4">
        <v>199849</v>
      </c>
      <c r="AZ2735" s="4">
        <v>502133</v>
      </c>
      <c r="BA2735" s="4" t="s">
        <v>23055</v>
      </c>
      <c r="BB2735" s="4" t="s">
        <v>22955</v>
      </c>
      <c r="BC2735" s="4">
        <v>40</v>
      </c>
      <c r="BD2735" t="str">
        <f>IF(AND(ADHOC!$G$15="",ADHOC!$S$4=""),"",IF(ADHOC!$G$15&lt;&gt;"",IF(ADHOC!$G$15=LEFT(Domein!$AS2735,LEN(ADHOC!$G$15)),MAX(Domein!BD$1:'Domein'!BD2734)+1,""),IF(ADHOC!$S$4=LEFT(Domein!$AS2735,LEN(ADHOC!$S$4)),MAX(Domein!BD$1:'Domein'!BD2734)+1,"")))</f>
        <v/>
      </c>
    </row>
    <row r="2736" spans="45:56" x14ac:dyDescent="0.2">
      <c r="AS2736" s="4" t="s">
        <v>10972</v>
      </c>
      <c r="AT2736" s="4" t="s">
        <v>10971</v>
      </c>
      <c r="AU2736" s="4" t="s">
        <v>456</v>
      </c>
      <c r="AV2736" s="4" t="s">
        <v>725</v>
      </c>
      <c r="AW2736" s="4" t="s">
        <v>1259</v>
      </c>
      <c r="AX2736" s="4"/>
      <c r="AY2736" s="4">
        <v>200049</v>
      </c>
      <c r="AZ2736" s="4">
        <v>502333</v>
      </c>
      <c r="BA2736" s="4" t="s">
        <v>23056</v>
      </c>
      <c r="BB2736" s="4" t="s">
        <v>23057</v>
      </c>
      <c r="BC2736" s="4">
        <v>40</v>
      </c>
      <c r="BD2736" t="str">
        <f>IF(AND(ADHOC!$G$15="",ADHOC!$S$4=""),"",IF(ADHOC!$G$15&lt;&gt;"",IF(ADHOC!$G$15=LEFT(Domein!$AS2736,LEN(ADHOC!$G$15)),MAX(Domein!BD$1:'Domein'!BD2735)+1,""),IF(ADHOC!$S$4=LEFT(Domein!$AS2736,LEN(ADHOC!$S$4)),MAX(Domein!BD$1:'Domein'!BD2735)+1,"")))</f>
        <v/>
      </c>
    </row>
    <row r="2737" spans="45:56" x14ac:dyDescent="0.2">
      <c r="AS2737" s="4" t="s">
        <v>10973</v>
      </c>
      <c r="AT2737" s="4" t="s">
        <v>10971</v>
      </c>
      <c r="AU2737" s="4" t="s">
        <v>456</v>
      </c>
      <c r="AV2737" s="4" t="s">
        <v>725</v>
      </c>
      <c r="AW2737" s="4" t="s">
        <v>1259</v>
      </c>
      <c r="AX2737" s="4"/>
      <c r="AY2737" s="4">
        <v>200249</v>
      </c>
      <c r="AZ2737" s="4">
        <v>502533</v>
      </c>
      <c r="BA2737" s="4" t="s">
        <v>23058</v>
      </c>
      <c r="BB2737" s="4" t="s">
        <v>23059</v>
      </c>
      <c r="BC2737" s="4">
        <v>40</v>
      </c>
      <c r="BD2737" t="str">
        <f>IF(AND(ADHOC!$G$15="",ADHOC!$S$4=""),"",IF(ADHOC!$G$15&lt;&gt;"",IF(ADHOC!$G$15=LEFT(Domein!$AS2737,LEN(ADHOC!$G$15)),MAX(Domein!BD$1:'Domein'!BD2736)+1,""),IF(ADHOC!$S$4=LEFT(Domein!$AS2737,LEN(ADHOC!$S$4)),MAX(Domein!BD$1:'Domein'!BD2736)+1,"")))</f>
        <v/>
      </c>
    </row>
    <row r="2738" spans="45:56" x14ac:dyDescent="0.2">
      <c r="AS2738" s="4" t="s">
        <v>10974</v>
      </c>
      <c r="AT2738" s="4" t="s">
        <v>10971</v>
      </c>
      <c r="AU2738" s="4" t="s">
        <v>456</v>
      </c>
      <c r="AV2738" s="4" t="s">
        <v>725</v>
      </c>
      <c r="AW2738" s="4" t="s">
        <v>1259</v>
      </c>
      <c r="AX2738" s="4"/>
      <c r="AY2738" s="4">
        <v>200449</v>
      </c>
      <c r="AZ2738" s="4">
        <v>502733</v>
      </c>
      <c r="BA2738" s="4" t="s">
        <v>23060</v>
      </c>
      <c r="BB2738" s="4" t="s">
        <v>23061</v>
      </c>
      <c r="BC2738" s="4">
        <v>40</v>
      </c>
      <c r="BD2738" t="str">
        <f>IF(AND(ADHOC!$G$15="",ADHOC!$S$4=""),"",IF(ADHOC!$G$15&lt;&gt;"",IF(ADHOC!$G$15=LEFT(Domein!$AS2738,LEN(ADHOC!$G$15)),MAX(Domein!BD$1:'Domein'!BD2737)+1,""),IF(ADHOC!$S$4=LEFT(Domein!$AS2738,LEN(ADHOC!$S$4)),MAX(Domein!BD$1:'Domein'!BD2737)+1,"")))</f>
        <v/>
      </c>
    </row>
    <row r="2739" spans="45:56" x14ac:dyDescent="0.2">
      <c r="AS2739" s="4" t="s">
        <v>10975</v>
      </c>
      <c r="AT2739" s="4" t="s">
        <v>10971</v>
      </c>
      <c r="AU2739" s="4" t="s">
        <v>456</v>
      </c>
      <c r="AV2739" s="4" t="s">
        <v>725</v>
      </c>
      <c r="AW2739" s="4" t="s">
        <v>1259</v>
      </c>
      <c r="AX2739" s="4"/>
      <c r="AY2739" s="4">
        <v>200549</v>
      </c>
      <c r="AZ2739" s="4">
        <v>502833</v>
      </c>
      <c r="BA2739" s="4" t="s">
        <v>23062</v>
      </c>
      <c r="BB2739" s="4" t="s">
        <v>23063</v>
      </c>
      <c r="BC2739" s="4">
        <v>40</v>
      </c>
      <c r="BD2739" t="str">
        <f>IF(AND(ADHOC!$G$15="",ADHOC!$S$4=""),"",IF(ADHOC!$G$15&lt;&gt;"",IF(ADHOC!$G$15=LEFT(Domein!$AS2739,LEN(ADHOC!$G$15)),MAX(Domein!BD$1:'Domein'!BD2738)+1,""),IF(ADHOC!$S$4=LEFT(Domein!$AS2739,LEN(ADHOC!$S$4)),MAX(Domein!BD$1:'Domein'!BD2738)+1,"")))</f>
        <v/>
      </c>
    </row>
    <row r="2740" spans="45:56" x14ac:dyDescent="0.2">
      <c r="AS2740" s="4" t="s">
        <v>10976</v>
      </c>
      <c r="AT2740" s="4" t="s">
        <v>10971</v>
      </c>
      <c r="AU2740" s="4" t="s">
        <v>456</v>
      </c>
      <c r="AV2740" s="4" t="s">
        <v>725</v>
      </c>
      <c r="AW2740" s="4" t="s">
        <v>1259</v>
      </c>
      <c r="AX2740" s="4"/>
      <c r="AY2740" s="4">
        <v>200749</v>
      </c>
      <c r="AZ2740" s="4">
        <v>503033</v>
      </c>
      <c r="BA2740" s="4" t="s">
        <v>23064</v>
      </c>
      <c r="BB2740" s="4" t="s">
        <v>23065</v>
      </c>
      <c r="BC2740" s="4">
        <v>40</v>
      </c>
      <c r="BD2740" t="str">
        <f>IF(AND(ADHOC!$G$15="",ADHOC!$S$4=""),"",IF(ADHOC!$G$15&lt;&gt;"",IF(ADHOC!$G$15=LEFT(Domein!$AS2740,LEN(ADHOC!$G$15)),MAX(Domein!BD$1:'Domein'!BD2739)+1,""),IF(ADHOC!$S$4=LEFT(Domein!$AS2740,LEN(ADHOC!$S$4)),MAX(Domein!BD$1:'Domein'!BD2739)+1,"")))</f>
        <v/>
      </c>
    </row>
    <row r="2741" spans="45:56" x14ac:dyDescent="0.2">
      <c r="AS2741" s="4" t="s">
        <v>10977</v>
      </c>
      <c r="AT2741" s="4" t="s">
        <v>10971</v>
      </c>
      <c r="AU2741" s="4" t="s">
        <v>456</v>
      </c>
      <c r="AV2741" s="4" t="s">
        <v>725</v>
      </c>
      <c r="AW2741" s="4" t="s">
        <v>1259</v>
      </c>
      <c r="AX2741" s="4"/>
      <c r="AY2741" s="4">
        <v>200849</v>
      </c>
      <c r="AZ2741" s="4">
        <v>503133</v>
      </c>
      <c r="BA2741" s="4" t="s">
        <v>23066</v>
      </c>
      <c r="BB2741" s="4" t="s">
        <v>23067</v>
      </c>
      <c r="BC2741" s="4">
        <v>40</v>
      </c>
      <c r="BD2741" t="str">
        <f>IF(AND(ADHOC!$G$15="",ADHOC!$S$4=""),"",IF(ADHOC!$G$15&lt;&gt;"",IF(ADHOC!$G$15=LEFT(Domein!$AS2741,LEN(ADHOC!$G$15)),MAX(Domein!BD$1:'Domein'!BD2740)+1,""),IF(ADHOC!$S$4=LEFT(Domein!$AS2741,LEN(ADHOC!$S$4)),MAX(Domein!BD$1:'Domein'!BD2740)+1,"")))</f>
        <v/>
      </c>
    </row>
    <row r="2742" spans="45:56" x14ac:dyDescent="0.2">
      <c r="AS2742" s="4" t="s">
        <v>11049</v>
      </c>
      <c r="AT2742" s="4" t="s">
        <v>11050</v>
      </c>
      <c r="AU2742" s="4" t="s">
        <v>456</v>
      </c>
      <c r="AV2742" s="4" t="s">
        <v>725</v>
      </c>
      <c r="AW2742" s="4" t="s">
        <v>724</v>
      </c>
      <c r="AX2742" s="4"/>
      <c r="AY2742" s="4">
        <v>202980</v>
      </c>
      <c r="AZ2742" s="4">
        <v>533211</v>
      </c>
      <c r="BA2742" s="4" t="s">
        <v>23022</v>
      </c>
      <c r="BB2742" s="4" t="s">
        <v>23023</v>
      </c>
      <c r="BC2742" s="4">
        <v>40</v>
      </c>
      <c r="BD2742" t="str">
        <f>IF(AND(ADHOC!$G$15="",ADHOC!$S$4=""),"",IF(ADHOC!$G$15&lt;&gt;"",IF(ADHOC!$G$15=LEFT(Domein!$AS2742,LEN(ADHOC!$G$15)),MAX(Domein!BD$1:'Domein'!BD2741)+1,""),IF(ADHOC!$S$4=LEFT(Domein!$AS2742,LEN(ADHOC!$S$4)),MAX(Domein!BD$1:'Domein'!BD2741)+1,"")))</f>
        <v/>
      </c>
    </row>
    <row r="2743" spans="45:56" x14ac:dyDescent="0.2">
      <c r="AS2743" s="4" t="s">
        <v>11066</v>
      </c>
      <c r="AT2743" s="4" t="s">
        <v>11066</v>
      </c>
      <c r="AU2743" s="4" t="s">
        <v>456</v>
      </c>
      <c r="AV2743" s="4" t="s">
        <v>725</v>
      </c>
      <c r="AW2743" s="4" t="s">
        <v>724</v>
      </c>
      <c r="AX2743" s="4"/>
      <c r="AY2743" s="4">
        <v>208597</v>
      </c>
      <c r="AZ2743" s="4">
        <v>505050</v>
      </c>
      <c r="BA2743" s="4" t="s">
        <v>23068</v>
      </c>
      <c r="BB2743" s="4" t="s">
        <v>23069</v>
      </c>
      <c r="BC2743" s="4">
        <v>40</v>
      </c>
      <c r="BD2743" t="str">
        <f>IF(AND(ADHOC!$G$15="",ADHOC!$S$4=""),"",IF(ADHOC!$G$15&lt;&gt;"",IF(ADHOC!$G$15=LEFT(Domein!$AS2743,LEN(ADHOC!$G$15)),MAX(Domein!BD$1:'Domein'!BD2742)+1,""),IF(ADHOC!$S$4=LEFT(Domein!$AS2743,LEN(ADHOC!$S$4)),MAX(Domein!BD$1:'Domein'!BD2742)+1,"")))</f>
        <v/>
      </c>
    </row>
    <row r="2744" spans="45:56" x14ac:dyDescent="0.2">
      <c r="AS2744" s="4" t="s">
        <v>11531</v>
      </c>
      <c r="AT2744" s="4" t="s">
        <v>11420</v>
      </c>
      <c r="AU2744" s="4" t="s">
        <v>456</v>
      </c>
      <c r="AV2744" s="4" t="s">
        <v>725</v>
      </c>
      <c r="AW2744" s="4" t="s">
        <v>724</v>
      </c>
      <c r="AX2744" s="4"/>
      <c r="AY2744" s="4">
        <v>199849</v>
      </c>
      <c r="AZ2744" s="4">
        <v>502143</v>
      </c>
      <c r="BA2744" s="4" t="s">
        <v>22954</v>
      </c>
      <c r="BB2744" s="4" t="s">
        <v>22955</v>
      </c>
      <c r="BC2744" s="4">
        <v>40</v>
      </c>
      <c r="BD2744" t="str">
        <f>IF(AND(ADHOC!$G$15="",ADHOC!$S$4=""),"",IF(ADHOC!$G$15&lt;&gt;"",IF(ADHOC!$G$15=LEFT(Domein!$AS2744,LEN(ADHOC!$G$15)),MAX(Domein!BD$1:'Domein'!BD2743)+1,""),IF(ADHOC!$S$4=LEFT(Domein!$AS2744,LEN(ADHOC!$S$4)),MAX(Domein!BD$1:'Domein'!BD2743)+1,"")))</f>
        <v/>
      </c>
    </row>
    <row r="2745" spans="45:56" x14ac:dyDescent="0.2">
      <c r="AS2745" s="4" t="s">
        <v>11532</v>
      </c>
      <c r="AT2745" s="4" t="s">
        <v>11422</v>
      </c>
      <c r="AU2745" s="4" t="s">
        <v>456</v>
      </c>
      <c r="AV2745" s="4" t="s">
        <v>725</v>
      </c>
      <c r="AW2745" s="4" t="s">
        <v>724</v>
      </c>
      <c r="AX2745" s="4"/>
      <c r="AY2745" s="4">
        <v>199849</v>
      </c>
      <c r="AZ2745" s="4">
        <v>502143</v>
      </c>
      <c r="BA2745" s="4" t="s">
        <v>22954</v>
      </c>
      <c r="BB2745" s="4" t="s">
        <v>22955</v>
      </c>
      <c r="BC2745" s="4">
        <v>40</v>
      </c>
      <c r="BD2745" t="str">
        <f>IF(AND(ADHOC!$G$15="",ADHOC!$S$4=""),"",IF(ADHOC!$G$15&lt;&gt;"",IF(ADHOC!$G$15=LEFT(Domein!$AS2745,LEN(ADHOC!$G$15)),MAX(Domein!BD$1:'Domein'!BD2744)+1,""),IF(ADHOC!$S$4=LEFT(Domein!$AS2745,LEN(ADHOC!$S$4)),MAX(Domein!BD$1:'Domein'!BD2744)+1,"")))</f>
        <v/>
      </c>
    </row>
    <row r="2746" spans="45:56" x14ac:dyDescent="0.2">
      <c r="AS2746" s="4" t="s">
        <v>11533</v>
      </c>
      <c r="AT2746" s="4" t="s">
        <v>11424</v>
      </c>
      <c r="AU2746" s="4" t="s">
        <v>456</v>
      </c>
      <c r="AV2746" s="4" t="s">
        <v>725</v>
      </c>
      <c r="AW2746" s="4" t="s">
        <v>724</v>
      </c>
      <c r="AX2746" s="4"/>
      <c r="AY2746" s="4">
        <v>199849</v>
      </c>
      <c r="AZ2746" s="4">
        <v>502143</v>
      </c>
      <c r="BA2746" s="4" t="s">
        <v>22954</v>
      </c>
      <c r="BB2746" s="4" t="s">
        <v>22955</v>
      </c>
      <c r="BC2746" s="4">
        <v>40</v>
      </c>
      <c r="BD2746" t="str">
        <f>IF(AND(ADHOC!$G$15="",ADHOC!$S$4=""),"",IF(ADHOC!$G$15&lt;&gt;"",IF(ADHOC!$G$15=LEFT(Domein!$AS2746,LEN(ADHOC!$G$15)),MAX(Domein!BD$1:'Domein'!BD2745)+1,""),IF(ADHOC!$S$4=LEFT(Domein!$AS2746,LEN(ADHOC!$S$4)),MAX(Domein!BD$1:'Domein'!BD2745)+1,"")))</f>
        <v/>
      </c>
    </row>
    <row r="2747" spans="45:56" x14ac:dyDescent="0.2">
      <c r="AS2747" s="4" t="s">
        <v>11534</v>
      </c>
      <c r="AT2747" s="4" t="s">
        <v>11426</v>
      </c>
      <c r="AU2747" s="4" t="s">
        <v>456</v>
      </c>
      <c r="AV2747" s="4" t="s">
        <v>725</v>
      </c>
      <c r="AW2747" s="4" t="s">
        <v>724</v>
      </c>
      <c r="AX2747" s="4"/>
      <c r="AY2747" s="4">
        <v>199849</v>
      </c>
      <c r="AZ2747" s="4">
        <v>502143</v>
      </c>
      <c r="BA2747" s="4" t="s">
        <v>22954</v>
      </c>
      <c r="BB2747" s="4" t="s">
        <v>22955</v>
      </c>
      <c r="BC2747" s="4">
        <v>40</v>
      </c>
      <c r="BD2747" t="str">
        <f>IF(AND(ADHOC!$G$15="",ADHOC!$S$4=""),"",IF(ADHOC!$G$15&lt;&gt;"",IF(ADHOC!$G$15=LEFT(Domein!$AS2747,LEN(ADHOC!$G$15)),MAX(Domein!BD$1:'Domein'!BD2746)+1,""),IF(ADHOC!$S$4=LEFT(Domein!$AS2747,LEN(ADHOC!$S$4)),MAX(Domein!BD$1:'Domein'!BD2746)+1,"")))</f>
        <v/>
      </c>
    </row>
    <row r="2748" spans="45:56" x14ac:dyDescent="0.2">
      <c r="AS2748" s="4" t="s">
        <v>11535</v>
      </c>
      <c r="AT2748" s="4" t="s">
        <v>11428</v>
      </c>
      <c r="AU2748" s="4" t="s">
        <v>456</v>
      </c>
      <c r="AV2748" s="4" t="s">
        <v>725</v>
      </c>
      <c r="AW2748" s="4" t="s">
        <v>724</v>
      </c>
      <c r="AX2748" s="4"/>
      <c r="AY2748" s="4">
        <v>199849</v>
      </c>
      <c r="AZ2748" s="4">
        <v>502143</v>
      </c>
      <c r="BA2748" s="4" t="s">
        <v>22954</v>
      </c>
      <c r="BB2748" s="4" t="s">
        <v>22955</v>
      </c>
      <c r="BC2748" s="4">
        <v>40</v>
      </c>
      <c r="BD2748" t="str">
        <f>IF(AND(ADHOC!$G$15="",ADHOC!$S$4=""),"",IF(ADHOC!$G$15&lt;&gt;"",IF(ADHOC!$G$15=LEFT(Domein!$AS2748,LEN(ADHOC!$G$15)),MAX(Domein!BD$1:'Domein'!BD2747)+1,""),IF(ADHOC!$S$4=LEFT(Domein!$AS2748,LEN(ADHOC!$S$4)),MAX(Domein!BD$1:'Domein'!BD2747)+1,"")))</f>
        <v/>
      </c>
    </row>
    <row r="2749" spans="45:56" x14ac:dyDescent="0.2">
      <c r="AS2749" s="4" t="s">
        <v>11536</v>
      </c>
      <c r="AT2749" s="4" t="s">
        <v>11430</v>
      </c>
      <c r="AU2749" s="4" t="s">
        <v>456</v>
      </c>
      <c r="AV2749" s="4" t="s">
        <v>725</v>
      </c>
      <c r="AW2749" s="4" t="s">
        <v>724</v>
      </c>
      <c r="AX2749" s="4"/>
      <c r="AY2749" s="4">
        <v>199849</v>
      </c>
      <c r="AZ2749" s="4">
        <v>502143</v>
      </c>
      <c r="BA2749" s="4" t="s">
        <v>22954</v>
      </c>
      <c r="BB2749" s="4" t="s">
        <v>22955</v>
      </c>
      <c r="BC2749" s="4">
        <v>40</v>
      </c>
      <c r="BD2749" t="str">
        <f>IF(AND(ADHOC!$G$15="",ADHOC!$S$4=""),"",IF(ADHOC!$G$15&lt;&gt;"",IF(ADHOC!$G$15=LEFT(Domein!$AS2749,LEN(ADHOC!$G$15)),MAX(Domein!BD$1:'Domein'!BD2748)+1,""),IF(ADHOC!$S$4=LEFT(Domein!$AS2749,LEN(ADHOC!$S$4)),MAX(Domein!BD$1:'Domein'!BD2748)+1,"")))</f>
        <v/>
      </c>
    </row>
    <row r="2750" spans="45:56" x14ac:dyDescent="0.2">
      <c r="AS2750" s="4" t="s">
        <v>11537</v>
      </c>
      <c r="AT2750" s="4" t="s">
        <v>11432</v>
      </c>
      <c r="AU2750" s="4" t="s">
        <v>456</v>
      </c>
      <c r="AV2750" s="4" t="s">
        <v>725</v>
      </c>
      <c r="AW2750" s="4" t="s">
        <v>724</v>
      </c>
      <c r="AX2750" s="4"/>
      <c r="AY2750" s="4">
        <v>199849</v>
      </c>
      <c r="AZ2750" s="4">
        <v>502143</v>
      </c>
      <c r="BA2750" s="4" t="s">
        <v>22954</v>
      </c>
      <c r="BB2750" s="4" t="s">
        <v>22955</v>
      </c>
      <c r="BC2750" s="4">
        <v>40</v>
      </c>
      <c r="BD2750" t="str">
        <f>IF(AND(ADHOC!$G$15="",ADHOC!$S$4=""),"",IF(ADHOC!$G$15&lt;&gt;"",IF(ADHOC!$G$15=LEFT(Domein!$AS2750,LEN(ADHOC!$G$15)),MAX(Domein!BD$1:'Domein'!BD2749)+1,""),IF(ADHOC!$S$4=LEFT(Domein!$AS2750,LEN(ADHOC!$S$4)),MAX(Domein!BD$1:'Domein'!BD2749)+1,"")))</f>
        <v/>
      </c>
    </row>
    <row r="2751" spans="45:56" x14ac:dyDescent="0.2">
      <c r="AS2751" s="4" t="s">
        <v>11538</v>
      </c>
      <c r="AT2751" s="4" t="s">
        <v>11434</v>
      </c>
      <c r="AU2751" s="4" t="s">
        <v>456</v>
      </c>
      <c r="AV2751" s="4" t="s">
        <v>725</v>
      </c>
      <c r="AW2751" s="4" t="s">
        <v>724</v>
      </c>
      <c r="AX2751" s="4"/>
      <c r="AY2751" s="4">
        <v>199849</v>
      </c>
      <c r="AZ2751" s="4">
        <v>502143</v>
      </c>
      <c r="BA2751" s="4" t="s">
        <v>22954</v>
      </c>
      <c r="BB2751" s="4" t="s">
        <v>22955</v>
      </c>
      <c r="BC2751" s="4">
        <v>40</v>
      </c>
      <c r="BD2751" t="str">
        <f>IF(AND(ADHOC!$G$15="",ADHOC!$S$4=""),"",IF(ADHOC!$G$15&lt;&gt;"",IF(ADHOC!$G$15=LEFT(Domein!$AS2751,LEN(ADHOC!$G$15)),MAX(Domein!BD$1:'Domein'!BD2750)+1,""),IF(ADHOC!$S$4=LEFT(Domein!$AS2751,LEN(ADHOC!$S$4)),MAX(Domein!BD$1:'Domein'!BD2750)+1,"")))</f>
        <v/>
      </c>
    </row>
    <row r="2752" spans="45:56" x14ac:dyDescent="0.2">
      <c r="AS2752" s="4" t="s">
        <v>8855</v>
      </c>
      <c r="AT2752" s="4" t="s">
        <v>10978</v>
      </c>
      <c r="AU2752" s="4" t="s">
        <v>456</v>
      </c>
      <c r="AV2752" s="4" t="s">
        <v>725</v>
      </c>
      <c r="AW2752" s="4" t="s">
        <v>724</v>
      </c>
      <c r="AX2752" s="4"/>
      <c r="AY2752" s="4">
        <v>199267</v>
      </c>
      <c r="AZ2752" s="4">
        <v>501908</v>
      </c>
      <c r="BA2752" s="4" t="s">
        <v>23071</v>
      </c>
      <c r="BB2752" s="4" t="s">
        <v>23072</v>
      </c>
      <c r="BC2752" s="4">
        <v>40</v>
      </c>
      <c r="BD2752" t="str">
        <f>IF(AND(ADHOC!$G$15="",ADHOC!$S$4=""),"",IF(ADHOC!$G$15&lt;&gt;"",IF(ADHOC!$G$15=LEFT(Domein!$AS2752,LEN(ADHOC!$G$15)),MAX(Domein!BD$1:'Domein'!BD2751)+1,""),IF(ADHOC!$S$4=LEFT(Domein!$AS2752,LEN(ADHOC!$S$4)),MAX(Domein!BD$1:'Domein'!BD2751)+1,"")))</f>
        <v/>
      </c>
    </row>
    <row r="2753" spans="45:56" x14ac:dyDescent="0.2">
      <c r="AS2753" s="4" t="s">
        <v>11539</v>
      </c>
      <c r="AT2753" s="4" t="s">
        <v>11436</v>
      </c>
      <c r="AU2753" s="4" t="s">
        <v>456</v>
      </c>
      <c r="AV2753" s="4" t="s">
        <v>725</v>
      </c>
      <c r="AW2753" s="4" t="s">
        <v>724</v>
      </c>
      <c r="AX2753" s="4"/>
      <c r="AY2753" s="4">
        <v>199849</v>
      </c>
      <c r="AZ2753" s="4">
        <v>502143</v>
      </c>
      <c r="BA2753" s="4" t="s">
        <v>22954</v>
      </c>
      <c r="BB2753" s="4" t="s">
        <v>22955</v>
      </c>
      <c r="BC2753" s="4">
        <v>40</v>
      </c>
      <c r="BD2753" t="str">
        <f>IF(AND(ADHOC!$G$15="",ADHOC!$S$4=""),"",IF(ADHOC!$G$15&lt;&gt;"",IF(ADHOC!$G$15=LEFT(Domein!$AS2753,LEN(ADHOC!$G$15)),MAX(Domein!BD$1:'Domein'!BD2752)+1,""),IF(ADHOC!$S$4=LEFT(Domein!$AS2753,LEN(ADHOC!$S$4)),MAX(Domein!BD$1:'Domein'!BD2752)+1,"")))</f>
        <v/>
      </c>
    </row>
    <row r="2754" spans="45:56" x14ac:dyDescent="0.2">
      <c r="AS2754" s="4" t="s">
        <v>10979</v>
      </c>
      <c r="AT2754" s="4" t="s">
        <v>10980</v>
      </c>
      <c r="AU2754" s="4" t="s">
        <v>456</v>
      </c>
      <c r="AV2754" s="4" t="s">
        <v>725</v>
      </c>
      <c r="AW2754" s="4" t="s">
        <v>724</v>
      </c>
      <c r="AX2754" s="4"/>
      <c r="AY2754" s="4">
        <v>198867</v>
      </c>
      <c r="AZ2754" s="4">
        <v>501508</v>
      </c>
      <c r="BA2754" s="4" t="s">
        <v>23073</v>
      </c>
      <c r="BB2754" s="4" t="s">
        <v>23074</v>
      </c>
      <c r="BC2754" s="4">
        <v>40</v>
      </c>
      <c r="BD2754" t="str">
        <f>IF(AND(ADHOC!$G$15="",ADHOC!$S$4=""),"",IF(ADHOC!$G$15&lt;&gt;"",IF(ADHOC!$G$15=LEFT(Domein!$AS2754,LEN(ADHOC!$G$15)),MAX(Domein!BD$1:'Domein'!BD2753)+1,""),IF(ADHOC!$S$4=LEFT(Domein!$AS2754,LEN(ADHOC!$S$4)),MAX(Domein!BD$1:'Domein'!BD2753)+1,"")))</f>
        <v/>
      </c>
    </row>
    <row r="2755" spans="45:56" x14ac:dyDescent="0.2">
      <c r="AS2755" s="4" t="s">
        <v>10981</v>
      </c>
      <c r="AT2755" s="4" t="s">
        <v>10982</v>
      </c>
      <c r="AU2755" s="4" t="s">
        <v>456</v>
      </c>
      <c r="AV2755" s="4" t="s">
        <v>725</v>
      </c>
      <c r="AW2755" s="4" t="s">
        <v>724</v>
      </c>
      <c r="AX2755" s="4"/>
      <c r="AY2755" s="4">
        <v>198367</v>
      </c>
      <c r="AZ2755" s="4">
        <v>501008</v>
      </c>
      <c r="BA2755" s="4" t="s">
        <v>23076</v>
      </c>
      <c r="BB2755" s="4" t="s">
        <v>23077</v>
      </c>
      <c r="BC2755" s="4">
        <v>40</v>
      </c>
      <c r="BD2755" t="str">
        <f>IF(AND(ADHOC!$G$15="",ADHOC!$S$4=""),"",IF(ADHOC!$G$15&lt;&gt;"",IF(ADHOC!$G$15=LEFT(Domein!$AS2755,LEN(ADHOC!$G$15)),MAX(Domein!BD$1:'Domein'!BD2754)+1,""),IF(ADHOC!$S$4=LEFT(Domein!$AS2755,LEN(ADHOC!$S$4)),MAX(Domein!BD$1:'Domein'!BD2754)+1,"")))</f>
        <v/>
      </c>
    </row>
    <row r="2756" spans="45:56" x14ac:dyDescent="0.2">
      <c r="AS2756" s="4" t="s">
        <v>10983</v>
      </c>
      <c r="AT2756" s="4" t="s">
        <v>10984</v>
      </c>
      <c r="AU2756" s="4" t="s">
        <v>456</v>
      </c>
      <c r="AV2756" s="4" t="s">
        <v>725</v>
      </c>
      <c r="AW2756" s="4" t="s">
        <v>724</v>
      </c>
      <c r="AX2756" s="4"/>
      <c r="AY2756" s="4">
        <v>198267</v>
      </c>
      <c r="AZ2756" s="4">
        <v>500908</v>
      </c>
      <c r="BA2756" s="4" t="s">
        <v>23078</v>
      </c>
      <c r="BB2756" s="4" t="s">
        <v>23079</v>
      </c>
      <c r="BC2756" s="4">
        <v>40</v>
      </c>
      <c r="BD2756" t="str">
        <f>IF(AND(ADHOC!$G$15="",ADHOC!$S$4=""),"",IF(ADHOC!$G$15&lt;&gt;"",IF(ADHOC!$G$15=LEFT(Domein!$AS2756,LEN(ADHOC!$G$15)),MAX(Domein!BD$1:'Domein'!BD2755)+1,""),IF(ADHOC!$S$4=LEFT(Domein!$AS2756,LEN(ADHOC!$S$4)),MAX(Domein!BD$1:'Domein'!BD2755)+1,"")))</f>
        <v/>
      </c>
    </row>
    <row r="2757" spans="45:56" x14ac:dyDescent="0.2">
      <c r="AS2757" s="4" t="s">
        <v>10985</v>
      </c>
      <c r="AT2757" s="4" t="s">
        <v>10986</v>
      </c>
      <c r="AU2757" s="4" t="s">
        <v>456</v>
      </c>
      <c r="AV2757" s="4" t="s">
        <v>725</v>
      </c>
      <c r="AW2757" s="4" t="s">
        <v>724</v>
      </c>
      <c r="AX2757" s="4"/>
      <c r="AY2757" s="4">
        <v>198167</v>
      </c>
      <c r="AZ2757" s="4">
        <v>500808</v>
      </c>
      <c r="BA2757" s="4" t="s">
        <v>23080</v>
      </c>
      <c r="BB2757" s="4" t="s">
        <v>23081</v>
      </c>
      <c r="BC2757" s="4">
        <v>40</v>
      </c>
      <c r="BD2757" t="str">
        <f>IF(AND(ADHOC!$G$15="",ADHOC!$S$4=""),"",IF(ADHOC!$G$15&lt;&gt;"",IF(ADHOC!$G$15=LEFT(Domein!$AS2757,LEN(ADHOC!$G$15)),MAX(Domein!BD$1:'Domein'!BD2756)+1,""),IF(ADHOC!$S$4=LEFT(Domein!$AS2757,LEN(ADHOC!$S$4)),MAX(Domein!BD$1:'Domein'!BD2756)+1,"")))</f>
        <v/>
      </c>
    </row>
    <row r="2758" spans="45:56" x14ac:dyDescent="0.2">
      <c r="AS2758" s="4" t="s">
        <v>10987</v>
      </c>
      <c r="AT2758" s="4" t="s">
        <v>10988</v>
      </c>
      <c r="AU2758" s="4" t="s">
        <v>456</v>
      </c>
      <c r="AV2758" s="4" t="s">
        <v>725</v>
      </c>
      <c r="AW2758" s="4" t="s">
        <v>724</v>
      </c>
      <c r="AX2758" s="4"/>
      <c r="AY2758" s="4">
        <v>198067</v>
      </c>
      <c r="AZ2758" s="4">
        <v>500708</v>
      </c>
      <c r="BA2758" s="4" t="s">
        <v>23082</v>
      </c>
      <c r="BB2758" s="4" t="s">
        <v>23083</v>
      </c>
      <c r="BC2758" s="4">
        <v>40</v>
      </c>
      <c r="BD2758" t="str">
        <f>IF(AND(ADHOC!$G$15="",ADHOC!$S$4=""),"",IF(ADHOC!$G$15&lt;&gt;"",IF(ADHOC!$G$15=LEFT(Domein!$AS2758,LEN(ADHOC!$G$15)),MAX(Domein!BD$1:'Domein'!BD2757)+1,""),IF(ADHOC!$S$4=LEFT(Domein!$AS2758,LEN(ADHOC!$S$4)),MAX(Domein!BD$1:'Domein'!BD2757)+1,"")))</f>
        <v/>
      </c>
    </row>
    <row r="2759" spans="45:56" x14ac:dyDescent="0.2">
      <c r="AS2759" s="4" t="s">
        <v>10989</v>
      </c>
      <c r="AT2759" s="4" t="s">
        <v>10990</v>
      </c>
      <c r="AU2759" s="4" t="s">
        <v>456</v>
      </c>
      <c r="AV2759" s="4" t="s">
        <v>725</v>
      </c>
      <c r="AW2759" s="4" t="s">
        <v>724</v>
      </c>
      <c r="AX2759" s="4"/>
      <c r="AY2759" s="4">
        <v>197967</v>
      </c>
      <c r="AZ2759" s="4">
        <v>500608</v>
      </c>
      <c r="BA2759" s="4" t="s">
        <v>23084</v>
      </c>
      <c r="BB2759" s="4" t="s">
        <v>23085</v>
      </c>
      <c r="BC2759" s="4">
        <v>40</v>
      </c>
      <c r="BD2759" t="str">
        <f>IF(AND(ADHOC!$G$15="",ADHOC!$S$4=""),"",IF(ADHOC!$G$15&lt;&gt;"",IF(ADHOC!$G$15=LEFT(Domein!$AS2759,LEN(ADHOC!$G$15)),MAX(Domein!BD$1:'Domein'!BD2758)+1,""),IF(ADHOC!$S$4=LEFT(Domein!$AS2759,LEN(ADHOC!$S$4)),MAX(Domein!BD$1:'Domein'!BD2758)+1,"")))</f>
        <v/>
      </c>
    </row>
    <row r="2760" spans="45:56" x14ac:dyDescent="0.2">
      <c r="AS2760" s="4" t="s">
        <v>10991</v>
      </c>
      <c r="AT2760" s="4" t="s">
        <v>10992</v>
      </c>
      <c r="AU2760" s="4" t="s">
        <v>456</v>
      </c>
      <c r="AV2760" s="4" t="s">
        <v>725</v>
      </c>
      <c r="AW2760" s="4" t="s">
        <v>724</v>
      </c>
      <c r="AX2760" s="4"/>
      <c r="AY2760" s="4">
        <v>197867</v>
      </c>
      <c r="AZ2760" s="4">
        <v>500508</v>
      </c>
      <c r="BA2760" s="4" t="s">
        <v>23086</v>
      </c>
      <c r="BB2760" s="4" t="s">
        <v>23087</v>
      </c>
      <c r="BC2760" s="4">
        <v>40</v>
      </c>
      <c r="BD2760" t="str">
        <f>IF(AND(ADHOC!$G$15="",ADHOC!$S$4=""),"",IF(ADHOC!$G$15&lt;&gt;"",IF(ADHOC!$G$15=LEFT(Domein!$AS2760,LEN(ADHOC!$G$15)),MAX(Domein!BD$1:'Domein'!BD2759)+1,""),IF(ADHOC!$S$4=LEFT(Domein!$AS2760,LEN(ADHOC!$S$4)),MAX(Domein!BD$1:'Domein'!BD2759)+1,"")))</f>
        <v/>
      </c>
    </row>
    <row r="2761" spans="45:56" x14ac:dyDescent="0.2">
      <c r="AS2761" s="4" t="s">
        <v>10993</v>
      </c>
      <c r="AT2761" s="4" t="s">
        <v>10994</v>
      </c>
      <c r="AU2761" s="4" t="s">
        <v>456</v>
      </c>
      <c r="AV2761" s="4" t="s">
        <v>725</v>
      </c>
      <c r="AW2761" s="4" t="s">
        <v>724</v>
      </c>
      <c r="AX2761" s="4"/>
      <c r="AY2761" s="4">
        <v>197767</v>
      </c>
      <c r="AZ2761" s="4">
        <v>500408</v>
      </c>
      <c r="BA2761" s="4" t="s">
        <v>23088</v>
      </c>
      <c r="BB2761" s="4" t="s">
        <v>23089</v>
      </c>
      <c r="BC2761" s="4">
        <v>40</v>
      </c>
      <c r="BD2761" t="str">
        <f>IF(AND(ADHOC!$G$15="",ADHOC!$S$4=""),"",IF(ADHOC!$G$15&lt;&gt;"",IF(ADHOC!$G$15=LEFT(Domein!$AS2761,LEN(ADHOC!$G$15)),MAX(Domein!BD$1:'Domein'!BD2760)+1,""),IF(ADHOC!$S$4=LEFT(Domein!$AS2761,LEN(ADHOC!$S$4)),MAX(Domein!BD$1:'Domein'!BD2760)+1,"")))</f>
        <v/>
      </c>
    </row>
    <row r="2762" spans="45:56" x14ac:dyDescent="0.2">
      <c r="AS2762" s="4" t="s">
        <v>10995</v>
      </c>
      <c r="AT2762" s="4" t="s">
        <v>10996</v>
      </c>
      <c r="AU2762" s="4" t="s">
        <v>456</v>
      </c>
      <c r="AV2762" s="4" t="s">
        <v>725</v>
      </c>
      <c r="AW2762" s="4" t="s">
        <v>724</v>
      </c>
      <c r="AX2762" s="4"/>
      <c r="AY2762" s="4">
        <v>197667</v>
      </c>
      <c r="AZ2762" s="4">
        <v>500308</v>
      </c>
      <c r="BA2762" s="4" t="s">
        <v>23090</v>
      </c>
      <c r="BB2762" s="4" t="s">
        <v>23091</v>
      </c>
      <c r="BC2762" s="4">
        <v>40</v>
      </c>
      <c r="BD2762" t="str">
        <f>IF(AND(ADHOC!$G$15="",ADHOC!$S$4=""),"",IF(ADHOC!$G$15&lt;&gt;"",IF(ADHOC!$G$15=LEFT(Domein!$AS2762,LEN(ADHOC!$G$15)),MAX(Domein!BD$1:'Domein'!BD2761)+1,""),IF(ADHOC!$S$4=LEFT(Domein!$AS2762,LEN(ADHOC!$S$4)),MAX(Domein!BD$1:'Domein'!BD2761)+1,"")))</f>
        <v/>
      </c>
    </row>
    <row r="2763" spans="45:56" x14ac:dyDescent="0.2">
      <c r="AS2763" s="4" t="s">
        <v>10997</v>
      </c>
      <c r="AT2763" s="4" t="s">
        <v>10998</v>
      </c>
      <c r="AU2763" s="4" t="s">
        <v>456</v>
      </c>
      <c r="AV2763" s="4" t="s">
        <v>725</v>
      </c>
      <c r="AW2763" s="4" t="s">
        <v>724</v>
      </c>
      <c r="AX2763" s="4"/>
      <c r="AY2763" s="4">
        <v>197567</v>
      </c>
      <c r="AZ2763" s="4">
        <v>500208</v>
      </c>
      <c r="BA2763" s="4" t="s">
        <v>23092</v>
      </c>
      <c r="BB2763" s="4" t="s">
        <v>23093</v>
      </c>
      <c r="BC2763" s="4">
        <v>40</v>
      </c>
      <c r="BD2763" t="str">
        <f>IF(AND(ADHOC!$G$15="",ADHOC!$S$4=""),"",IF(ADHOC!$G$15&lt;&gt;"",IF(ADHOC!$G$15=LEFT(Domein!$AS2763,LEN(ADHOC!$G$15)),MAX(Domein!BD$1:'Domein'!BD2762)+1,""),IF(ADHOC!$S$4=LEFT(Domein!$AS2763,LEN(ADHOC!$S$4)),MAX(Domein!BD$1:'Domein'!BD2762)+1,"")))</f>
        <v/>
      </c>
    </row>
    <row r="2764" spans="45:56" x14ac:dyDescent="0.2">
      <c r="AS2764" s="4" t="s">
        <v>10999</v>
      </c>
      <c r="AT2764" s="4" t="s">
        <v>11000</v>
      </c>
      <c r="AU2764" s="4" t="s">
        <v>456</v>
      </c>
      <c r="AV2764" s="4" t="s">
        <v>725</v>
      </c>
      <c r="AW2764" s="4" t="s">
        <v>724</v>
      </c>
      <c r="AX2764" s="4"/>
      <c r="AY2764" s="4">
        <v>197467</v>
      </c>
      <c r="AZ2764" s="4">
        <v>500108</v>
      </c>
      <c r="BA2764" s="4" t="s">
        <v>23094</v>
      </c>
      <c r="BB2764" s="4" t="s">
        <v>23095</v>
      </c>
      <c r="BC2764" s="4">
        <v>40</v>
      </c>
      <c r="BD2764" t="str">
        <f>IF(AND(ADHOC!$G$15="",ADHOC!$S$4=""),"",IF(ADHOC!$G$15&lt;&gt;"",IF(ADHOC!$G$15=LEFT(Domein!$AS2764,LEN(ADHOC!$G$15)),MAX(Domein!BD$1:'Domein'!BD2763)+1,""),IF(ADHOC!$S$4=LEFT(Domein!$AS2764,LEN(ADHOC!$S$4)),MAX(Domein!BD$1:'Domein'!BD2763)+1,"")))</f>
        <v/>
      </c>
    </row>
    <row r="2765" spans="45:56" x14ac:dyDescent="0.2">
      <c r="AS2765" s="4" t="s">
        <v>11001</v>
      </c>
      <c r="AT2765" s="4" t="s">
        <v>11002</v>
      </c>
      <c r="AU2765" s="4" t="s">
        <v>456</v>
      </c>
      <c r="AV2765" s="4" t="s">
        <v>725</v>
      </c>
      <c r="AW2765" s="4" t="s">
        <v>724</v>
      </c>
      <c r="AX2765" s="4"/>
      <c r="AY2765" s="4">
        <v>197367</v>
      </c>
      <c r="AZ2765" s="4">
        <v>500008</v>
      </c>
      <c r="BA2765" s="4" t="s">
        <v>23096</v>
      </c>
      <c r="BB2765" s="4" t="s">
        <v>23097</v>
      </c>
      <c r="BC2765" s="4">
        <v>40</v>
      </c>
      <c r="BD2765" t="str">
        <f>IF(AND(ADHOC!$G$15="",ADHOC!$S$4=""),"",IF(ADHOC!$G$15&lt;&gt;"",IF(ADHOC!$G$15=LEFT(Domein!$AS2765,LEN(ADHOC!$G$15)),MAX(Domein!BD$1:'Domein'!BD2764)+1,""),IF(ADHOC!$S$4=LEFT(Domein!$AS2765,LEN(ADHOC!$S$4)),MAX(Domein!BD$1:'Domein'!BD2764)+1,"")))</f>
        <v/>
      </c>
    </row>
    <row r="2766" spans="45:56" x14ac:dyDescent="0.2">
      <c r="AS2766" s="4" t="s">
        <v>11003</v>
      </c>
      <c r="AT2766" s="4" t="s">
        <v>11004</v>
      </c>
      <c r="AU2766" s="4" t="s">
        <v>456</v>
      </c>
      <c r="AV2766" s="4" t="s">
        <v>725</v>
      </c>
      <c r="AW2766" s="4" t="s">
        <v>724</v>
      </c>
      <c r="AX2766" s="4"/>
      <c r="AY2766" s="4">
        <v>197267</v>
      </c>
      <c r="AZ2766" s="4">
        <v>499908</v>
      </c>
      <c r="BA2766" s="4" t="s">
        <v>23098</v>
      </c>
      <c r="BB2766" s="4" t="s">
        <v>23099</v>
      </c>
      <c r="BC2766" s="4">
        <v>40</v>
      </c>
      <c r="BD2766" t="str">
        <f>IF(AND(ADHOC!$G$15="",ADHOC!$S$4=""),"",IF(ADHOC!$G$15&lt;&gt;"",IF(ADHOC!$G$15=LEFT(Domein!$AS2766,LEN(ADHOC!$G$15)),MAX(Domein!BD$1:'Domein'!BD2765)+1,""),IF(ADHOC!$S$4=LEFT(Domein!$AS2766,LEN(ADHOC!$S$4)),MAX(Domein!BD$1:'Domein'!BD2765)+1,"")))</f>
        <v/>
      </c>
    </row>
    <row r="2767" spans="45:56" x14ac:dyDescent="0.2">
      <c r="AS2767" s="4" t="s">
        <v>11005</v>
      </c>
      <c r="AT2767" s="4" t="s">
        <v>11006</v>
      </c>
      <c r="AU2767" s="4" t="s">
        <v>456</v>
      </c>
      <c r="AV2767" s="4" t="s">
        <v>725</v>
      </c>
      <c r="AW2767" s="4" t="s">
        <v>724</v>
      </c>
      <c r="AX2767" s="4"/>
      <c r="AY2767" s="4">
        <v>197167</v>
      </c>
      <c r="AZ2767" s="4">
        <v>499808</v>
      </c>
      <c r="BA2767" s="4" t="s">
        <v>23100</v>
      </c>
      <c r="BB2767" s="4" t="s">
        <v>23101</v>
      </c>
      <c r="BC2767" s="4">
        <v>40</v>
      </c>
      <c r="BD2767" t="str">
        <f>IF(AND(ADHOC!$G$15="",ADHOC!$S$4=""),"",IF(ADHOC!$G$15&lt;&gt;"",IF(ADHOC!$G$15=LEFT(Domein!$AS2767,LEN(ADHOC!$G$15)),MAX(Domein!BD$1:'Domein'!BD2766)+1,""),IF(ADHOC!$S$4=LEFT(Domein!$AS2767,LEN(ADHOC!$S$4)),MAX(Domein!BD$1:'Domein'!BD2766)+1,"")))</f>
        <v/>
      </c>
    </row>
    <row r="2768" spans="45:56" x14ac:dyDescent="0.2">
      <c r="AS2768" s="4" t="s">
        <v>11007</v>
      </c>
      <c r="AT2768" s="4" t="s">
        <v>11008</v>
      </c>
      <c r="AU2768" s="4" t="s">
        <v>456</v>
      </c>
      <c r="AV2768" s="4" t="s">
        <v>725</v>
      </c>
      <c r="AW2768" s="4" t="s">
        <v>724</v>
      </c>
      <c r="AX2768" s="4"/>
      <c r="AY2768" s="4">
        <v>197067</v>
      </c>
      <c r="AZ2768" s="4">
        <v>499708</v>
      </c>
      <c r="BA2768" s="4" t="s">
        <v>23102</v>
      </c>
      <c r="BB2768" s="4" t="s">
        <v>23103</v>
      </c>
      <c r="BC2768" s="4">
        <v>40</v>
      </c>
      <c r="BD2768" t="str">
        <f>IF(AND(ADHOC!$G$15="",ADHOC!$S$4=""),"",IF(ADHOC!$G$15&lt;&gt;"",IF(ADHOC!$G$15=LEFT(Domein!$AS2768,LEN(ADHOC!$G$15)),MAX(Domein!BD$1:'Domein'!BD2767)+1,""),IF(ADHOC!$S$4=LEFT(Domein!$AS2768,LEN(ADHOC!$S$4)),MAX(Domein!BD$1:'Domein'!BD2767)+1,"")))</f>
        <v/>
      </c>
    </row>
    <row r="2769" spans="45:56" x14ac:dyDescent="0.2">
      <c r="AS2769" s="4" t="s">
        <v>11009</v>
      </c>
      <c r="AT2769" s="4" t="s">
        <v>11010</v>
      </c>
      <c r="AU2769" s="4" t="s">
        <v>456</v>
      </c>
      <c r="AV2769" s="4" t="s">
        <v>725</v>
      </c>
      <c r="AW2769" s="4" t="s">
        <v>724</v>
      </c>
      <c r="AX2769" s="4"/>
      <c r="AY2769" s="4">
        <v>196967</v>
      </c>
      <c r="AZ2769" s="4">
        <v>499608</v>
      </c>
      <c r="BA2769" s="4" t="s">
        <v>23104</v>
      </c>
      <c r="BB2769" s="4" t="s">
        <v>23105</v>
      </c>
      <c r="BC2769" s="4">
        <v>40</v>
      </c>
      <c r="BD2769" t="str">
        <f>IF(AND(ADHOC!$G$15="",ADHOC!$S$4=""),"",IF(ADHOC!$G$15&lt;&gt;"",IF(ADHOC!$G$15=LEFT(Domein!$AS2769,LEN(ADHOC!$G$15)),MAX(Domein!BD$1:'Domein'!BD2768)+1,""),IF(ADHOC!$S$4=LEFT(Domein!$AS2769,LEN(ADHOC!$S$4)),MAX(Domein!BD$1:'Domein'!BD2768)+1,"")))</f>
        <v/>
      </c>
    </row>
    <row r="2770" spans="45:56" x14ac:dyDescent="0.2">
      <c r="AS2770" s="4" t="s">
        <v>11011</v>
      </c>
      <c r="AT2770" s="4" t="s">
        <v>11012</v>
      </c>
      <c r="AU2770" s="4" t="s">
        <v>456</v>
      </c>
      <c r="AV2770" s="4" t="s">
        <v>725</v>
      </c>
      <c r="AW2770" s="4" t="s">
        <v>724</v>
      </c>
      <c r="AX2770" s="4"/>
      <c r="AY2770" s="4">
        <v>196867</v>
      </c>
      <c r="AZ2770" s="4">
        <v>499508</v>
      </c>
      <c r="BA2770" s="4" t="s">
        <v>23106</v>
      </c>
      <c r="BB2770" s="4" t="s">
        <v>23107</v>
      </c>
      <c r="BC2770" s="4">
        <v>40</v>
      </c>
      <c r="BD2770" t="str">
        <f>IF(AND(ADHOC!$G$15="",ADHOC!$S$4=""),"",IF(ADHOC!$G$15&lt;&gt;"",IF(ADHOC!$G$15=LEFT(Domein!$AS2770,LEN(ADHOC!$G$15)),MAX(Domein!BD$1:'Domein'!BD2769)+1,""),IF(ADHOC!$S$4=LEFT(Domein!$AS2770,LEN(ADHOC!$S$4)),MAX(Domein!BD$1:'Domein'!BD2769)+1,"")))</f>
        <v/>
      </c>
    </row>
    <row r="2771" spans="45:56" x14ac:dyDescent="0.2">
      <c r="AS2771" s="4" t="s">
        <v>11013</v>
      </c>
      <c r="AT2771" s="4" t="s">
        <v>11014</v>
      </c>
      <c r="AU2771" s="4" t="s">
        <v>456</v>
      </c>
      <c r="AV2771" s="4" t="s">
        <v>725</v>
      </c>
      <c r="AW2771" s="4" t="s">
        <v>724</v>
      </c>
      <c r="AX2771" s="4"/>
      <c r="AY2771" s="4">
        <v>196767</v>
      </c>
      <c r="AZ2771" s="4">
        <v>499408</v>
      </c>
      <c r="BA2771" s="4" t="s">
        <v>23108</v>
      </c>
      <c r="BB2771" s="4" t="s">
        <v>23109</v>
      </c>
      <c r="BC2771" s="4">
        <v>40</v>
      </c>
      <c r="BD2771" t="str">
        <f>IF(AND(ADHOC!$G$15="",ADHOC!$S$4=""),"",IF(ADHOC!$G$15&lt;&gt;"",IF(ADHOC!$G$15=LEFT(Domein!$AS2771,LEN(ADHOC!$G$15)),MAX(Domein!BD$1:'Domein'!BD2770)+1,""),IF(ADHOC!$S$4=LEFT(Domein!$AS2771,LEN(ADHOC!$S$4)),MAX(Domein!BD$1:'Domein'!BD2770)+1,"")))</f>
        <v/>
      </c>
    </row>
    <row r="2772" spans="45:56" x14ac:dyDescent="0.2">
      <c r="AS2772" s="4" t="s">
        <v>11015</v>
      </c>
      <c r="AT2772" s="4" t="s">
        <v>11016</v>
      </c>
      <c r="AU2772" s="4" t="s">
        <v>456</v>
      </c>
      <c r="AV2772" s="4" t="s">
        <v>725</v>
      </c>
      <c r="AW2772" s="4" t="s">
        <v>724</v>
      </c>
      <c r="AX2772" s="4"/>
      <c r="AY2772" s="4">
        <v>196667</v>
      </c>
      <c r="AZ2772" s="4">
        <v>499308</v>
      </c>
      <c r="BA2772" s="4" t="s">
        <v>23110</v>
      </c>
      <c r="BB2772" s="4" t="s">
        <v>23111</v>
      </c>
      <c r="BC2772" s="4">
        <v>40</v>
      </c>
      <c r="BD2772" t="str">
        <f>IF(AND(ADHOC!$G$15="",ADHOC!$S$4=""),"",IF(ADHOC!$G$15&lt;&gt;"",IF(ADHOC!$G$15=LEFT(Domein!$AS2772,LEN(ADHOC!$G$15)),MAX(Domein!BD$1:'Domein'!BD2771)+1,""),IF(ADHOC!$S$4=LEFT(Domein!$AS2772,LEN(ADHOC!$S$4)),MAX(Domein!BD$1:'Domein'!BD2771)+1,"")))</f>
        <v/>
      </c>
    </row>
    <row r="2773" spans="45:56" x14ac:dyDescent="0.2">
      <c r="AS2773" s="4" t="s">
        <v>11017</v>
      </c>
      <c r="AT2773" s="4" t="s">
        <v>11018</v>
      </c>
      <c r="AU2773" s="4" t="s">
        <v>456</v>
      </c>
      <c r="AV2773" s="4" t="s">
        <v>725</v>
      </c>
      <c r="AW2773" s="4" t="s">
        <v>724</v>
      </c>
      <c r="AX2773" s="4"/>
      <c r="AY2773" s="4">
        <v>196567</v>
      </c>
      <c r="AZ2773" s="4">
        <v>499208</v>
      </c>
      <c r="BA2773" s="4" t="s">
        <v>23112</v>
      </c>
      <c r="BB2773" s="4" t="s">
        <v>23113</v>
      </c>
      <c r="BC2773" s="4">
        <v>40</v>
      </c>
      <c r="BD2773" t="str">
        <f>IF(AND(ADHOC!$G$15="",ADHOC!$S$4=""),"",IF(ADHOC!$G$15&lt;&gt;"",IF(ADHOC!$G$15=LEFT(Domein!$AS2773,LEN(ADHOC!$G$15)),MAX(Domein!BD$1:'Domein'!BD2772)+1,""),IF(ADHOC!$S$4=LEFT(Domein!$AS2773,LEN(ADHOC!$S$4)),MAX(Domein!BD$1:'Domein'!BD2772)+1,"")))</f>
        <v/>
      </c>
    </row>
    <row r="2774" spans="45:56" x14ac:dyDescent="0.2">
      <c r="AS2774" s="4" t="s">
        <v>11019</v>
      </c>
      <c r="AT2774" s="4" t="s">
        <v>11020</v>
      </c>
      <c r="AU2774" s="4" t="s">
        <v>456</v>
      </c>
      <c r="AV2774" s="4" t="s">
        <v>725</v>
      </c>
      <c r="AW2774" s="4" t="s">
        <v>724</v>
      </c>
      <c r="AX2774" s="4"/>
      <c r="AY2774" s="4">
        <v>196267</v>
      </c>
      <c r="AZ2774" s="4">
        <v>498908</v>
      </c>
      <c r="BA2774" s="4" t="s">
        <v>23114</v>
      </c>
      <c r="BB2774" s="4" t="s">
        <v>23115</v>
      </c>
      <c r="BC2774" s="4">
        <v>40</v>
      </c>
      <c r="BD2774" t="str">
        <f>IF(AND(ADHOC!$G$15="",ADHOC!$S$4=""),"",IF(ADHOC!$G$15&lt;&gt;"",IF(ADHOC!$G$15=LEFT(Domein!$AS2774,LEN(ADHOC!$G$15)),MAX(Domein!BD$1:'Domein'!BD2773)+1,""),IF(ADHOC!$S$4=LEFT(Domein!$AS2774,LEN(ADHOC!$S$4)),MAX(Domein!BD$1:'Domein'!BD2773)+1,"")))</f>
        <v/>
      </c>
    </row>
    <row r="2775" spans="45:56" x14ac:dyDescent="0.2">
      <c r="AS2775" s="4" t="s">
        <v>11021</v>
      </c>
      <c r="AT2775" s="4" t="s">
        <v>11022</v>
      </c>
      <c r="AU2775" s="4" t="s">
        <v>456</v>
      </c>
      <c r="AV2775" s="4" t="s">
        <v>725</v>
      </c>
      <c r="AW2775" s="4" t="s">
        <v>724</v>
      </c>
      <c r="AX2775" s="4"/>
      <c r="AY2775" s="4">
        <v>196167</v>
      </c>
      <c r="AZ2775" s="4">
        <v>498808</v>
      </c>
      <c r="BA2775" s="4" t="s">
        <v>23116</v>
      </c>
      <c r="BB2775" s="4" t="s">
        <v>23117</v>
      </c>
      <c r="BC2775" s="4">
        <v>40</v>
      </c>
      <c r="BD2775" t="str">
        <f>IF(AND(ADHOC!$G$15="",ADHOC!$S$4=""),"",IF(ADHOC!$G$15&lt;&gt;"",IF(ADHOC!$G$15=LEFT(Domein!$AS2775,LEN(ADHOC!$G$15)),MAX(Domein!BD$1:'Domein'!BD2774)+1,""),IF(ADHOC!$S$4=LEFT(Domein!$AS2775,LEN(ADHOC!$S$4)),MAX(Domein!BD$1:'Domein'!BD2774)+1,"")))</f>
        <v/>
      </c>
    </row>
    <row r="2776" spans="45:56" x14ac:dyDescent="0.2">
      <c r="AS2776" s="4" t="s">
        <v>11023</v>
      </c>
      <c r="AT2776" s="4" t="s">
        <v>11024</v>
      </c>
      <c r="AU2776" s="4" t="s">
        <v>456</v>
      </c>
      <c r="AV2776" s="4" t="s">
        <v>725</v>
      </c>
      <c r="AW2776" s="4" t="s">
        <v>724</v>
      </c>
      <c r="AX2776" s="4"/>
      <c r="AY2776" s="4">
        <v>196067</v>
      </c>
      <c r="AZ2776" s="4">
        <v>498708</v>
      </c>
      <c r="BA2776" s="4" t="s">
        <v>23118</v>
      </c>
      <c r="BB2776" s="4" t="s">
        <v>23119</v>
      </c>
      <c r="BC2776" s="4">
        <v>40</v>
      </c>
      <c r="BD2776" t="str">
        <f>IF(AND(ADHOC!$G$15="",ADHOC!$S$4=""),"",IF(ADHOC!$G$15&lt;&gt;"",IF(ADHOC!$G$15=LEFT(Domein!$AS2776,LEN(ADHOC!$G$15)),MAX(Domein!BD$1:'Domein'!BD2775)+1,""),IF(ADHOC!$S$4=LEFT(Domein!$AS2776,LEN(ADHOC!$S$4)),MAX(Domein!BD$1:'Domein'!BD2775)+1,"")))</f>
        <v/>
      </c>
    </row>
    <row r="2777" spans="45:56" x14ac:dyDescent="0.2">
      <c r="AS2777" s="4" t="s">
        <v>10935</v>
      </c>
      <c r="AT2777" s="4" t="s">
        <v>10936</v>
      </c>
      <c r="AU2777" s="4" t="s">
        <v>456</v>
      </c>
      <c r="AV2777" s="4" t="s">
        <v>725</v>
      </c>
      <c r="AW2777" s="4" t="s">
        <v>724</v>
      </c>
      <c r="AX2777" s="4"/>
      <c r="AY2777" s="4">
        <v>211040</v>
      </c>
      <c r="AZ2777" s="4">
        <v>503710</v>
      </c>
      <c r="BA2777" s="4" t="s">
        <v>22992</v>
      </c>
      <c r="BB2777" s="4" t="s">
        <v>22993</v>
      </c>
      <c r="BC2777" s="4">
        <v>40</v>
      </c>
      <c r="BD2777" t="str">
        <f>IF(AND(ADHOC!$G$15="",ADHOC!$S$4=""),"",IF(ADHOC!$G$15&lt;&gt;"",IF(ADHOC!$G$15=LEFT(Domein!$AS2777,LEN(ADHOC!$G$15)),MAX(Domein!BD$1:'Domein'!BD2776)+1,""),IF(ADHOC!$S$4=LEFT(Domein!$AS2777,LEN(ADHOC!$S$4)),MAX(Domein!BD$1:'Domein'!BD2776)+1,"")))</f>
        <v/>
      </c>
    </row>
    <row r="2778" spans="45:56" x14ac:dyDescent="0.2">
      <c r="AS2778" s="4" t="s">
        <v>8856</v>
      </c>
      <c r="AT2778" s="4" t="s">
        <v>8857</v>
      </c>
      <c r="AU2778" s="4" t="s">
        <v>456</v>
      </c>
      <c r="AV2778" s="4" t="s">
        <v>725</v>
      </c>
      <c r="AW2778" s="4" t="s">
        <v>724</v>
      </c>
      <c r="AX2778" s="4"/>
      <c r="AY2778" s="4">
        <v>179065</v>
      </c>
      <c r="AZ2778" s="4">
        <v>512486</v>
      </c>
      <c r="BA2778" s="4" t="s">
        <v>22952</v>
      </c>
      <c r="BB2778" s="4" t="s">
        <v>22953</v>
      </c>
      <c r="BC2778" s="4">
        <v>40</v>
      </c>
      <c r="BD2778" t="str">
        <f>IF(AND(ADHOC!$G$15="",ADHOC!$S$4=""),"",IF(ADHOC!$G$15&lt;&gt;"",IF(ADHOC!$G$15=LEFT(Domein!$AS2778,LEN(ADHOC!$G$15)),MAX(Domein!BD$1:'Domein'!BD2777)+1,""),IF(ADHOC!$S$4=LEFT(Domein!$AS2778,LEN(ADHOC!$S$4)),MAX(Domein!BD$1:'Domein'!BD2777)+1,"")))</f>
        <v/>
      </c>
    </row>
    <row r="2779" spans="45:56" x14ac:dyDescent="0.2">
      <c r="AS2779" s="4" t="s">
        <v>8858</v>
      </c>
      <c r="AT2779" s="4" t="s">
        <v>8859</v>
      </c>
      <c r="AU2779" s="4" t="s">
        <v>456</v>
      </c>
      <c r="AV2779" s="4" t="s">
        <v>725</v>
      </c>
      <c r="AW2779" s="4" t="s">
        <v>724</v>
      </c>
      <c r="AX2779" s="4"/>
      <c r="AY2779" s="4">
        <v>179066</v>
      </c>
      <c r="AZ2779" s="4">
        <v>512487</v>
      </c>
      <c r="BA2779" s="4" t="s">
        <v>23120</v>
      </c>
      <c r="BB2779" s="4" t="s">
        <v>23121</v>
      </c>
      <c r="BC2779" s="4">
        <v>40</v>
      </c>
      <c r="BD2779" t="str">
        <f>IF(AND(ADHOC!$G$15="",ADHOC!$S$4=""),"",IF(ADHOC!$G$15&lt;&gt;"",IF(ADHOC!$G$15=LEFT(Domein!$AS2779,LEN(ADHOC!$G$15)),MAX(Domein!BD$1:'Domein'!BD2778)+1,""),IF(ADHOC!$S$4=LEFT(Domein!$AS2779,LEN(ADHOC!$S$4)),MAX(Domein!BD$1:'Domein'!BD2778)+1,"")))</f>
        <v/>
      </c>
    </row>
    <row r="2780" spans="45:56" x14ac:dyDescent="0.2">
      <c r="AS2780" s="4" t="s">
        <v>8860</v>
      </c>
      <c r="AT2780" s="4" t="s">
        <v>8861</v>
      </c>
      <c r="AU2780" s="4" t="s">
        <v>456</v>
      </c>
      <c r="AV2780" s="4" t="s">
        <v>725</v>
      </c>
      <c r="AW2780" s="4" t="s">
        <v>724</v>
      </c>
      <c r="AX2780" s="4"/>
      <c r="AY2780" s="4">
        <v>179067</v>
      </c>
      <c r="AZ2780" s="4">
        <v>512488</v>
      </c>
      <c r="BA2780" s="4" t="s">
        <v>23122</v>
      </c>
      <c r="BB2780" s="4" t="s">
        <v>23123</v>
      </c>
      <c r="BC2780" s="4">
        <v>40</v>
      </c>
      <c r="BD2780" t="str">
        <f>IF(AND(ADHOC!$G$15="",ADHOC!$S$4=""),"",IF(ADHOC!$G$15&lt;&gt;"",IF(ADHOC!$G$15=LEFT(Domein!$AS2780,LEN(ADHOC!$G$15)),MAX(Domein!BD$1:'Domein'!BD2779)+1,""),IF(ADHOC!$S$4=LEFT(Domein!$AS2780,LEN(ADHOC!$S$4)),MAX(Domein!BD$1:'Domein'!BD2779)+1,"")))</f>
        <v/>
      </c>
    </row>
    <row r="2781" spans="45:56" x14ac:dyDescent="0.2">
      <c r="AS2781" s="4" t="s">
        <v>8862</v>
      </c>
      <c r="AT2781" s="4" t="s">
        <v>8863</v>
      </c>
      <c r="AU2781" s="4" t="s">
        <v>456</v>
      </c>
      <c r="AV2781" s="4" t="s">
        <v>725</v>
      </c>
      <c r="AW2781" s="4" t="s">
        <v>701</v>
      </c>
      <c r="AX2781" s="4"/>
      <c r="AY2781" s="4">
        <v>179068</v>
      </c>
      <c r="AZ2781" s="4">
        <v>512489</v>
      </c>
      <c r="BA2781" s="4" t="s">
        <v>23124</v>
      </c>
      <c r="BB2781" s="4" t="s">
        <v>23125</v>
      </c>
      <c r="BC2781" s="4">
        <v>40</v>
      </c>
      <c r="BD2781" t="str">
        <f>IF(AND(ADHOC!$G$15="",ADHOC!$S$4=""),"",IF(ADHOC!$G$15&lt;&gt;"",IF(ADHOC!$G$15=LEFT(Domein!$AS2781,LEN(ADHOC!$G$15)),MAX(Domein!BD$1:'Domein'!BD2780)+1,""),IF(ADHOC!$S$4=LEFT(Domein!$AS2781,LEN(ADHOC!$S$4)),MAX(Domein!BD$1:'Domein'!BD2780)+1,"")))</f>
        <v/>
      </c>
    </row>
    <row r="2782" spans="45:56" x14ac:dyDescent="0.2">
      <c r="AS2782" s="4" t="s">
        <v>8864</v>
      </c>
      <c r="AT2782" s="4" t="s">
        <v>8865</v>
      </c>
      <c r="AU2782" s="4" t="s">
        <v>456</v>
      </c>
      <c r="AV2782" s="4" t="s">
        <v>725</v>
      </c>
      <c r="AW2782" s="4" t="s">
        <v>724</v>
      </c>
      <c r="AX2782" s="4"/>
      <c r="AY2782" s="4">
        <v>179069</v>
      </c>
      <c r="AZ2782" s="4">
        <v>512490</v>
      </c>
      <c r="BA2782" s="4" t="s">
        <v>23124</v>
      </c>
      <c r="BB2782" s="4" t="s">
        <v>23126</v>
      </c>
      <c r="BC2782" s="4">
        <v>40</v>
      </c>
      <c r="BD2782" t="str">
        <f>IF(AND(ADHOC!$G$15="",ADHOC!$S$4=""),"",IF(ADHOC!$G$15&lt;&gt;"",IF(ADHOC!$G$15=LEFT(Domein!$AS2782,LEN(ADHOC!$G$15)),MAX(Domein!BD$1:'Domein'!BD2781)+1,""),IF(ADHOC!$S$4=LEFT(Domein!$AS2782,LEN(ADHOC!$S$4)),MAX(Domein!BD$1:'Domein'!BD2781)+1,"")))</f>
        <v/>
      </c>
    </row>
    <row r="2783" spans="45:56" x14ac:dyDescent="0.2">
      <c r="AS2783" s="4" t="s">
        <v>8866</v>
      </c>
      <c r="AT2783" s="4" t="s">
        <v>8867</v>
      </c>
      <c r="AU2783" s="4" t="s">
        <v>456</v>
      </c>
      <c r="AV2783" s="4" t="s">
        <v>725</v>
      </c>
      <c r="AW2783" s="4" t="s">
        <v>701</v>
      </c>
      <c r="AX2783" s="4"/>
      <c r="AY2783" s="4">
        <v>179070</v>
      </c>
      <c r="AZ2783" s="4">
        <v>512491</v>
      </c>
      <c r="BA2783" s="4" t="s">
        <v>23127</v>
      </c>
      <c r="BB2783" s="4" t="s">
        <v>23128</v>
      </c>
      <c r="BC2783" s="4">
        <v>40</v>
      </c>
      <c r="BD2783" t="str">
        <f>IF(AND(ADHOC!$G$15="",ADHOC!$S$4=""),"",IF(ADHOC!$G$15&lt;&gt;"",IF(ADHOC!$G$15=LEFT(Domein!$AS2783,LEN(ADHOC!$G$15)),MAX(Domein!BD$1:'Domein'!BD2782)+1,""),IF(ADHOC!$S$4=LEFT(Domein!$AS2783,LEN(ADHOC!$S$4)),MAX(Domein!BD$1:'Domein'!BD2782)+1,"")))</f>
        <v/>
      </c>
    </row>
    <row r="2784" spans="45:56" x14ac:dyDescent="0.2">
      <c r="AS2784" s="4" t="s">
        <v>8868</v>
      </c>
      <c r="AT2784" s="4" t="s">
        <v>8869</v>
      </c>
      <c r="AU2784" s="4" t="s">
        <v>456</v>
      </c>
      <c r="AV2784" s="4" t="s">
        <v>725</v>
      </c>
      <c r="AW2784" s="4" t="s">
        <v>701</v>
      </c>
      <c r="AX2784" s="4"/>
      <c r="AY2784" s="4">
        <v>179071</v>
      </c>
      <c r="AZ2784" s="4">
        <v>512492</v>
      </c>
      <c r="BA2784" s="4" t="s">
        <v>23129</v>
      </c>
      <c r="BB2784" s="4" t="s">
        <v>23130</v>
      </c>
      <c r="BC2784" s="4">
        <v>40</v>
      </c>
      <c r="BD2784" t="str">
        <f>IF(AND(ADHOC!$G$15="",ADHOC!$S$4=""),"",IF(ADHOC!$G$15&lt;&gt;"",IF(ADHOC!$G$15=LEFT(Domein!$AS2784,LEN(ADHOC!$G$15)),MAX(Domein!BD$1:'Domein'!BD2783)+1,""),IF(ADHOC!$S$4=LEFT(Domein!$AS2784,LEN(ADHOC!$S$4)),MAX(Domein!BD$1:'Domein'!BD2783)+1,"")))</f>
        <v/>
      </c>
    </row>
    <row r="2785" spans="45:56" x14ac:dyDescent="0.2">
      <c r="AS2785" s="4" t="s">
        <v>8870</v>
      </c>
      <c r="AT2785" s="4" t="s">
        <v>8871</v>
      </c>
      <c r="AU2785" s="4" t="s">
        <v>456</v>
      </c>
      <c r="AV2785" s="4" t="s">
        <v>725</v>
      </c>
      <c r="AW2785" s="4" t="s">
        <v>701</v>
      </c>
      <c r="AX2785" s="4"/>
      <c r="AY2785" s="4">
        <v>179072</v>
      </c>
      <c r="AZ2785" s="4">
        <v>512493</v>
      </c>
      <c r="BA2785" s="4" t="s">
        <v>23131</v>
      </c>
      <c r="BB2785" s="4" t="s">
        <v>23132</v>
      </c>
      <c r="BC2785" s="4">
        <v>40</v>
      </c>
      <c r="BD2785" t="str">
        <f>IF(AND(ADHOC!$G$15="",ADHOC!$S$4=""),"",IF(ADHOC!$G$15&lt;&gt;"",IF(ADHOC!$G$15=LEFT(Domein!$AS2785,LEN(ADHOC!$G$15)),MAX(Domein!BD$1:'Domein'!BD2784)+1,""),IF(ADHOC!$S$4=LEFT(Domein!$AS2785,LEN(ADHOC!$S$4)),MAX(Domein!BD$1:'Domein'!BD2784)+1,"")))</f>
        <v/>
      </c>
    </row>
    <row r="2786" spans="45:56" x14ac:dyDescent="0.2">
      <c r="AS2786" s="4" t="s">
        <v>8872</v>
      </c>
      <c r="AT2786" s="4" t="s">
        <v>8873</v>
      </c>
      <c r="AU2786" s="4" t="s">
        <v>456</v>
      </c>
      <c r="AV2786" s="4" t="s">
        <v>725</v>
      </c>
      <c r="AW2786" s="4" t="s">
        <v>701</v>
      </c>
      <c r="AX2786" s="4"/>
      <c r="AY2786" s="4">
        <v>179073</v>
      </c>
      <c r="AZ2786" s="4">
        <v>512494</v>
      </c>
      <c r="BA2786" s="4" t="s">
        <v>23133</v>
      </c>
      <c r="BB2786" s="4" t="s">
        <v>23134</v>
      </c>
      <c r="BC2786" s="4">
        <v>40</v>
      </c>
      <c r="BD2786" t="str">
        <f>IF(AND(ADHOC!$G$15="",ADHOC!$S$4=""),"",IF(ADHOC!$G$15&lt;&gt;"",IF(ADHOC!$G$15=LEFT(Domein!$AS2786,LEN(ADHOC!$G$15)),MAX(Domein!BD$1:'Domein'!BD2785)+1,""),IF(ADHOC!$S$4=LEFT(Domein!$AS2786,LEN(ADHOC!$S$4)),MAX(Domein!BD$1:'Domein'!BD2785)+1,"")))</f>
        <v/>
      </c>
    </row>
    <row r="2787" spans="45:56" x14ac:dyDescent="0.2">
      <c r="AS2787" s="4" t="s">
        <v>8874</v>
      </c>
      <c r="AT2787" s="4" t="s">
        <v>8875</v>
      </c>
      <c r="AU2787" s="4" t="s">
        <v>456</v>
      </c>
      <c r="AV2787" s="4" t="s">
        <v>725</v>
      </c>
      <c r="AW2787" s="4" t="s">
        <v>701</v>
      </c>
      <c r="AX2787" s="4"/>
      <c r="AY2787" s="4">
        <v>179074</v>
      </c>
      <c r="AZ2787" s="4">
        <v>512495</v>
      </c>
      <c r="BA2787" s="4" t="s">
        <v>23135</v>
      </c>
      <c r="BB2787" s="4" t="s">
        <v>23136</v>
      </c>
      <c r="BC2787" s="4">
        <v>40</v>
      </c>
      <c r="BD2787" t="str">
        <f>IF(AND(ADHOC!$G$15="",ADHOC!$S$4=""),"",IF(ADHOC!$G$15&lt;&gt;"",IF(ADHOC!$G$15=LEFT(Domein!$AS2787,LEN(ADHOC!$G$15)),MAX(Domein!BD$1:'Domein'!BD2786)+1,""),IF(ADHOC!$S$4=LEFT(Domein!$AS2787,LEN(ADHOC!$S$4)),MAX(Domein!BD$1:'Domein'!BD2786)+1,"")))</f>
        <v/>
      </c>
    </row>
    <row r="2788" spans="45:56" x14ac:dyDescent="0.2">
      <c r="AS2788" s="4" t="s">
        <v>8876</v>
      </c>
      <c r="AT2788" s="4" t="s">
        <v>8877</v>
      </c>
      <c r="AU2788" s="4" t="s">
        <v>456</v>
      </c>
      <c r="AV2788" s="4" t="s">
        <v>725</v>
      </c>
      <c r="AW2788" s="4" t="s">
        <v>701</v>
      </c>
      <c r="AX2788" s="4"/>
      <c r="AY2788" s="4">
        <v>179164</v>
      </c>
      <c r="AZ2788" s="4">
        <v>512585</v>
      </c>
      <c r="BA2788" s="4" t="s">
        <v>23137</v>
      </c>
      <c r="BB2788" s="4" t="s">
        <v>23138</v>
      </c>
      <c r="BC2788" s="4">
        <v>40</v>
      </c>
      <c r="BD2788" t="str">
        <f>IF(AND(ADHOC!$G$15="",ADHOC!$S$4=""),"",IF(ADHOC!$G$15&lt;&gt;"",IF(ADHOC!$G$15=LEFT(Domein!$AS2788,LEN(ADHOC!$G$15)),MAX(Domein!BD$1:'Domein'!BD2787)+1,""),IF(ADHOC!$S$4=LEFT(Domein!$AS2788,LEN(ADHOC!$S$4)),MAX(Domein!BD$1:'Domein'!BD2787)+1,"")))</f>
        <v/>
      </c>
    </row>
    <row r="2789" spans="45:56" x14ac:dyDescent="0.2">
      <c r="AS2789" s="4" t="s">
        <v>8878</v>
      </c>
      <c r="AT2789" s="4" t="s">
        <v>8879</v>
      </c>
      <c r="AU2789" s="4" t="s">
        <v>456</v>
      </c>
      <c r="AV2789" s="4" t="s">
        <v>725</v>
      </c>
      <c r="AW2789" s="4" t="s">
        <v>701</v>
      </c>
      <c r="AX2789" s="4"/>
      <c r="AY2789" s="4">
        <v>179165</v>
      </c>
      <c r="AZ2789" s="4">
        <v>512586</v>
      </c>
      <c r="BA2789" s="4" t="s">
        <v>23139</v>
      </c>
      <c r="BB2789" s="4" t="s">
        <v>23140</v>
      </c>
      <c r="BC2789" s="4">
        <v>40</v>
      </c>
      <c r="BD2789" t="str">
        <f>IF(AND(ADHOC!$G$15="",ADHOC!$S$4=""),"",IF(ADHOC!$G$15&lt;&gt;"",IF(ADHOC!$G$15=LEFT(Domein!$AS2789,LEN(ADHOC!$G$15)),MAX(Domein!BD$1:'Domein'!BD2788)+1,""),IF(ADHOC!$S$4=LEFT(Domein!$AS2789,LEN(ADHOC!$S$4)),MAX(Domein!BD$1:'Domein'!BD2788)+1,"")))</f>
        <v/>
      </c>
    </row>
    <row r="2790" spans="45:56" x14ac:dyDescent="0.2">
      <c r="AS2790" s="4" t="s">
        <v>8880</v>
      </c>
      <c r="AT2790" s="4" t="s">
        <v>8881</v>
      </c>
      <c r="AU2790" s="4" t="s">
        <v>456</v>
      </c>
      <c r="AV2790" s="4" t="s">
        <v>725</v>
      </c>
      <c r="AW2790" s="4" t="s">
        <v>701</v>
      </c>
      <c r="AX2790" s="4"/>
      <c r="AY2790" s="4">
        <v>179166</v>
      </c>
      <c r="AZ2790" s="4">
        <v>512587</v>
      </c>
      <c r="BA2790" s="4" t="s">
        <v>23141</v>
      </c>
      <c r="BB2790" s="4" t="s">
        <v>23142</v>
      </c>
      <c r="BC2790" s="4">
        <v>40</v>
      </c>
      <c r="BD2790" t="str">
        <f>IF(AND(ADHOC!$G$15="",ADHOC!$S$4=""),"",IF(ADHOC!$G$15&lt;&gt;"",IF(ADHOC!$G$15=LEFT(Domein!$AS2790,LEN(ADHOC!$G$15)),MAX(Domein!BD$1:'Domein'!BD2789)+1,""),IF(ADHOC!$S$4=LEFT(Domein!$AS2790,LEN(ADHOC!$S$4)),MAX(Domein!BD$1:'Domein'!BD2789)+1,"")))</f>
        <v/>
      </c>
    </row>
    <row r="2791" spans="45:56" x14ac:dyDescent="0.2">
      <c r="AS2791" s="4" t="s">
        <v>8882</v>
      </c>
      <c r="AT2791" s="4" t="s">
        <v>8883</v>
      </c>
      <c r="AU2791" s="4" t="s">
        <v>456</v>
      </c>
      <c r="AV2791" s="4" t="s">
        <v>725</v>
      </c>
      <c r="AW2791" s="4" t="s">
        <v>701</v>
      </c>
      <c r="AX2791" s="4"/>
      <c r="AY2791" s="4">
        <v>179167</v>
      </c>
      <c r="AZ2791" s="4">
        <v>512588</v>
      </c>
      <c r="BA2791" s="4" t="s">
        <v>23143</v>
      </c>
      <c r="BB2791" s="4" t="s">
        <v>23144</v>
      </c>
      <c r="BC2791" s="4">
        <v>40</v>
      </c>
      <c r="BD2791" t="str">
        <f>IF(AND(ADHOC!$G$15="",ADHOC!$S$4=""),"",IF(ADHOC!$G$15&lt;&gt;"",IF(ADHOC!$G$15=LEFT(Domein!$AS2791,LEN(ADHOC!$G$15)),MAX(Domein!BD$1:'Domein'!BD2790)+1,""),IF(ADHOC!$S$4=LEFT(Domein!$AS2791,LEN(ADHOC!$S$4)),MAX(Domein!BD$1:'Domein'!BD2790)+1,"")))</f>
        <v/>
      </c>
    </row>
    <row r="2792" spans="45:56" x14ac:dyDescent="0.2">
      <c r="AS2792" s="4" t="s">
        <v>8884</v>
      </c>
      <c r="AT2792" s="4" t="s">
        <v>8885</v>
      </c>
      <c r="AU2792" s="4" t="s">
        <v>456</v>
      </c>
      <c r="AV2792" s="4" t="s">
        <v>725</v>
      </c>
      <c r="AW2792" s="4" t="s">
        <v>701</v>
      </c>
      <c r="AX2792" s="4"/>
      <c r="AY2792" s="4">
        <v>179168</v>
      </c>
      <c r="AZ2792" s="4">
        <v>512589</v>
      </c>
      <c r="BA2792" s="4" t="s">
        <v>23145</v>
      </c>
      <c r="BB2792" s="4" t="s">
        <v>23146</v>
      </c>
      <c r="BC2792" s="4">
        <v>40</v>
      </c>
      <c r="BD2792" t="str">
        <f>IF(AND(ADHOC!$G$15="",ADHOC!$S$4=""),"",IF(ADHOC!$G$15&lt;&gt;"",IF(ADHOC!$G$15=LEFT(Domein!$AS2792,LEN(ADHOC!$G$15)),MAX(Domein!BD$1:'Domein'!BD2791)+1,""),IF(ADHOC!$S$4=LEFT(Domein!$AS2792,LEN(ADHOC!$S$4)),MAX(Domein!BD$1:'Domein'!BD2791)+1,"")))</f>
        <v/>
      </c>
    </row>
    <row r="2793" spans="45:56" x14ac:dyDescent="0.2">
      <c r="AS2793" s="4" t="s">
        <v>8886</v>
      </c>
      <c r="AT2793" s="4" t="s">
        <v>8887</v>
      </c>
      <c r="AU2793" s="4" t="s">
        <v>456</v>
      </c>
      <c r="AV2793" s="4" t="s">
        <v>725</v>
      </c>
      <c r="AW2793" s="4" t="s">
        <v>939</v>
      </c>
      <c r="AX2793" s="4"/>
      <c r="AY2793" s="4">
        <v>179169</v>
      </c>
      <c r="AZ2793" s="4">
        <v>512590</v>
      </c>
      <c r="BA2793" s="4" t="s">
        <v>23147</v>
      </c>
      <c r="BB2793" s="4" t="s">
        <v>23148</v>
      </c>
      <c r="BC2793" s="4">
        <v>40</v>
      </c>
      <c r="BD2793" t="str">
        <f>IF(AND(ADHOC!$G$15="",ADHOC!$S$4=""),"",IF(ADHOC!$G$15&lt;&gt;"",IF(ADHOC!$G$15=LEFT(Domein!$AS2793,LEN(ADHOC!$G$15)),MAX(Domein!BD$1:'Domein'!BD2792)+1,""),IF(ADHOC!$S$4=LEFT(Domein!$AS2793,LEN(ADHOC!$S$4)),MAX(Domein!BD$1:'Domein'!BD2792)+1,"")))</f>
        <v/>
      </c>
    </row>
    <row r="2794" spans="45:56" x14ac:dyDescent="0.2">
      <c r="AS2794" s="4" t="s">
        <v>8888</v>
      </c>
      <c r="AT2794" s="4" t="s">
        <v>8889</v>
      </c>
      <c r="AU2794" s="4" t="s">
        <v>456</v>
      </c>
      <c r="AV2794" s="4" t="s">
        <v>725</v>
      </c>
      <c r="AW2794" s="4" t="s">
        <v>701</v>
      </c>
      <c r="AX2794" s="4"/>
      <c r="AY2794" s="4">
        <v>179170</v>
      </c>
      <c r="AZ2794" s="4">
        <v>512591</v>
      </c>
      <c r="BA2794" s="4" t="s">
        <v>23149</v>
      </c>
      <c r="BB2794" s="4" t="s">
        <v>23150</v>
      </c>
      <c r="BC2794" s="4">
        <v>40</v>
      </c>
      <c r="BD2794" t="str">
        <f>IF(AND(ADHOC!$G$15="",ADHOC!$S$4=""),"",IF(ADHOC!$G$15&lt;&gt;"",IF(ADHOC!$G$15=LEFT(Domein!$AS2794,LEN(ADHOC!$G$15)),MAX(Domein!BD$1:'Domein'!BD2793)+1,""),IF(ADHOC!$S$4=LEFT(Domein!$AS2794,LEN(ADHOC!$S$4)),MAX(Domein!BD$1:'Domein'!BD2793)+1,"")))</f>
        <v/>
      </c>
    </row>
    <row r="2795" spans="45:56" x14ac:dyDescent="0.2">
      <c r="AS2795" s="4" t="s">
        <v>8890</v>
      </c>
      <c r="AT2795" s="4" t="s">
        <v>8891</v>
      </c>
      <c r="AU2795" s="4" t="s">
        <v>456</v>
      </c>
      <c r="AV2795" s="4" t="s">
        <v>725</v>
      </c>
      <c r="AW2795" s="4" t="s">
        <v>701</v>
      </c>
      <c r="AX2795" s="4"/>
      <c r="AY2795" s="4">
        <v>179171</v>
      </c>
      <c r="AZ2795" s="4">
        <v>512592</v>
      </c>
      <c r="BA2795" s="4" t="s">
        <v>23151</v>
      </c>
      <c r="BB2795" s="4" t="s">
        <v>23152</v>
      </c>
      <c r="BC2795" s="4">
        <v>40</v>
      </c>
      <c r="BD2795" t="str">
        <f>IF(AND(ADHOC!$G$15="",ADHOC!$S$4=""),"",IF(ADHOC!$G$15&lt;&gt;"",IF(ADHOC!$G$15=LEFT(Domein!$AS2795,LEN(ADHOC!$G$15)),MAX(Domein!BD$1:'Domein'!BD2794)+1,""),IF(ADHOC!$S$4=LEFT(Domein!$AS2795,LEN(ADHOC!$S$4)),MAX(Domein!BD$1:'Domein'!BD2794)+1,"")))</f>
        <v/>
      </c>
    </row>
    <row r="2796" spans="45:56" x14ac:dyDescent="0.2">
      <c r="AS2796" s="4" t="s">
        <v>8892</v>
      </c>
      <c r="AT2796" s="4" t="s">
        <v>8893</v>
      </c>
      <c r="AU2796" s="4" t="s">
        <v>456</v>
      </c>
      <c r="AV2796" s="4" t="s">
        <v>725</v>
      </c>
      <c r="AW2796" s="4" t="s">
        <v>1167</v>
      </c>
      <c r="AX2796" s="4"/>
      <c r="AY2796" s="4">
        <v>179172</v>
      </c>
      <c r="AZ2796" s="4">
        <v>512593</v>
      </c>
      <c r="BA2796" s="4" t="s">
        <v>23153</v>
      </c>
      <c r="BB2796" s="4" t="s">
        <v>23154</v>
      </c>
      <c r="BC2796" s="4">
        <v>40</v>
      </c>
      <c r="BD2796" t="str">
        <f>IF(AND(ADHOC!$G$15="",ADHOC!$S$4=""),"",IF(ADHOC!$G$15&lt;&gt;"",IF(ADHOC!$G$15=LEFT(Domein!$AS2796,LEN(ADHOC!$G$15)),MAX(Domein!BD$1:'Domein'!BD2795)+1,""),IF(ADHOC!$S$4=LEFT(Domein!$AS2796,LEN(ADHOC!$S$4)),MAX(Domein!BD$1:'Domein'!BD2795)+1,"")))</f>
        <v/>
      </c>
    </row>
    <row r="2797" spans="45:56" x14ac:dyDescent="0.2">
      <c r="AS2797" s="4" t="s">
        <v>8894</v>
      </c>
      <c r="AT2797" s="4" t="s">
        <v>8895</v>
      </c>
      <c r="AU2797" s="4" t="s">
        <v>456</v>
      </c>
      <c r="AV2797" s="4" t="s">
        <v>725</v>
      </c>
      <c r="AW2797" s="4" t="s">
        <v>1167</v>
      </c>
      <c r="AX2797" s="4"/>
      <c r="AY2797" s="4">
        <v>179173</v>
      </c>
      <c r="AZ2797" s="4">
        <v>512594</v>
      </c>
      <c r="BA2797" s="4" t="s">
        <v>23155</v>
      </c>
      <c r="BB2797" s="4" t="s">
        <v>23156</v>
      </c>
      <c r="BC2797" s="4">
        <v>40</v>
      </c>
      <c r="BD2797" t="str">
        <f>IF(AND(ADHOC!$G$15="",ADHOC!$S$4=""),"",IF(ADHOC!$G$15&lt;&gt;"",IF(ADHOC!$G$15=LEFT(Domein!$AS2797,LEN(ADHOC!$G$15)),MAX(Domein!BD$1:'Domein'!BD2796)+1,""),IF(ADHOC!$S$4=LEFT(Domein!$AS2797,LEN(ADHOC!$S$4)),MAX(Domein!BD$1:'Domein'!BD2796)+1,"")))</f>
        <v/>
      </c>
    </row>
    <row r="2798" spans="45:56" x14ac:dyDescent="0.2">
      <c r="AS2798" s="4" t="s">
        <v>8896</v>
      </c>
      <c r="AT2798" s="4" t="s">
        <v>8897</v>
      </c>
      <c r="AU2798" s="4" t="s">
        <v>456</v>
      </c>
      <c r="AV2798" s="4" t="s">
        <v>725</v>
      </c>
      <c r="AW2798" s="4" t="s">
        <v>701</v>
      </c>
      <c r="AX2798" s="4"/>
      <c r="AY2798" s="4">
        <v>179075</v>
      </c>
      <c r="AZ2798" s="4">
        <v>512496</v>
      </c>
      <c r="BA2798" s="4" t="s">
        <v>23157</v>
      </c>
      <c r="BB2798" s="4" t="s">
        <v>23158</v>
      </c>
      <c r="BC2798" s="4">
        <v>40</v>
      </c>
      <c r="BD2798" t="str">
        <f>IF(AND(ADHOC!$G$15="",ADHOC!$S$4=""),"",IF(ADHOC!$G$15&lt;&gt;"",IF(ADHOC!$G$15=LEFT(Domein!$AS2798,LEN(ADHOC!$G$15)),MAX(Domein!BD$1:'Domein'!BD2797)+1,""),IF(ADHOC!$S$4=LEFT(Domein!$AS2798,LEN(ADHOC!$S$4)),MAX(Domein!BD$1:'Domein'!BD2797)+1,"")))</f>
        <v/>
      </c>
    </row>
    <row r="2799" spans="45:56" x14ac:dyDescent="0.2">
      <c r="AS2799" s="4" t="s">
        <v>8898</v>
      </c>
      <c r="AT2799" s="4" t="s">
        <v>8899</v>
      </c>
      <c r="AU2799" s="4" t="s">
        <v>456</v>
      </c>
      <c r="AV2799" s="4" t="s">
        <v>725</v>
      </c>
      <c r="AW2799" s="4" t="s">
        <v>701</v>
      </c>
      <c r="AX2799" s="4"/>
      <c r="AY2799" s="4">
        <v>179174</v>
      </c>
      <c r="AZ2799" s="4">
        <v>512595</v>
      </c>
      <c r="BA2799" s="4" t="s">
        <v>23155</v>
      </c>
      <c r="BB2799" s="4" t="s">
        <v>23159</v>
      </c>
      <c r="BC2799" s="4">
        <v>40</v>
      </c>
      <c r="BD2799" t="str">
        <f>IF(AND(ADHOC!$G$15="",ADHOC!$S$4=""),"",IF(ADHOC!$G$15&lt;&gt;"",IF(ADHOC!$G$15=LEFT(Domein!$AS2799,LEN(ADHOC!$G$15)),MAX(Domein!BD$1:'Domein'!BD2798)+1,""),IF(ADHOC!$S$4=LEFT(Domein!$AS2799,LEN(ADHOC!$S$4)),MAX(Domein!BD$1:'Domein'!BD2798)+1,"")))</f>
        <v/>
      </c>
    </row>
    <row r="2800" spans="45:56" x14ac:dyDescent="0.2">
      <c r="AS2800" s="4" t="s">
        <v>8900</v>
      </c>
      <c r="AT2800" s="4" t="s">
        <v>8901</v>
      </c>
      <c r="AU2800" s="4" t="s">
        <v>456</v>
      </c>
      <c r="AV2800" s="4" t="s">
        <v>725</v>
      </c>
      <c r="AW2800" s="4" t="s">
        <v>1167</v>
      </c>
      <c r="AX2800" s="4"/>
      <c r="AY2800" s="4">
        <v>179175</v>
      </c>
      <c r="AZ2800" s="4">
        <v>512596</v>
      </c>
      <c r="BA2800" s="4" t="s">
        <v>23160</v>
      </c>
      <c r="BB2800" s="4" t="s">
        <v>23161</v>
      </c>
      <c r="BC2800" s="4">
        <v>40</v>
      </c>
      <c r="BD2800" t="str">
        <f>IF(AND(ADHOC!$G$15="",ADHOC!$S$4=""),"",IF(ADHOC!$G$15&lt;&gt;"",IF(ADHOC!$G$15=LEFT(Domein!$AS2800,LEN(ADHOC!$G$15)),MAX(Domein!BD$1:'Domein'!BD2799)+1,""),IF(ADHOC!$S$4=LEFT(Domein!$AS2800,LEN(ADHOC!$S$4)),MAX(Domein!BD$1:'Domein'!BD2799)+1,"")))</f>
        <v/>
      </c>
    </row>
    <row r="2801" spans="45:56" x14ac:dyDescent="0.2">
      <c r="AS2801" s="4" t="s">
        <v>8902</v>
      </c>
      <c r="AT2801" s="4" t="s">
        <v>8903</v>
      </c>
      <c r="AU2801" s="4" t="s">
        <v>456</v>
      </c>
      <c r="AV2801" s="4" t="s">
        <v>725</v>
      </c>
      <c r="AW2801" s="4" t="s">
        <v>701</v>
      </c>
      <c r="AX2801" s="4"/>
      <c r="AY2801" s="4">
        <v>179176</v>
      </c>
      <c r="AZ2801" s="4">
        <v>512597</v>
      </c>
      <c r="BA2801" s="4" t="s">
        <v>23162</v>
      </c>
      <c r="BB2801" s="4" t="s">
        <v>23163</v>
      </c>
      <c r="BC2801" s="4">
        <v>40</v>
      </c>
      <c r="BD2801" t="str">
        <f>IF(AND(ADHOC!$G$15="",ADHOC!$S$4=""),"",IF(ADHOC!$G$15&lt;&gt;"",IF(ADHOC!$G$15=LEFT(Domein!$AS2801,LEN(ADHOC!$G$15)),MAX(Domein!BD$1:'Domein'!BD2800)+1,""),IF(ADHOC!$S$4=LEFT(Domein!$AS2801,LEN(ADHOC!$S$4)),MAX(Domein!BD$1:'Domein'!BD2800)+1,"")))</f>
        <v/>
      </c>
    </row>
    <row r="2802" spans="45:56" x14ac:dyDescent="0.2">
      <c r="AS2802" s="4" t="s">
        <v>8904</v>
      </c>
      <c r="AT2802" s="4" t="s">
        <v>8905</v>
      </c>
      <c r="AU2802" s="4" t="s">
        <v>456</v>
      </c>
      <c r="AV2802" s="4" t="s">
        <v>725</v>
      </c>
      <c r="AW2802" s="4" t="s">
        <v>724</v>
      </c>
      <c r="AX2802" s="4"/>
      <c r="AY2802" s="4">
        <v>179177</v>
      </c>
      <c r="AZ2802" s="4">
        <v>512598</v>
      </c>
      <c r="BA2802" s="4" t="s">
        <v>23164</v>
      </c>
      <c r="BB2802" s="4" t="s">
        <v>23165</v>
      </c>
      <c r="BC2802" s="4">
        <v>40</v>
      </c>
      <c r="BD2802" t="str">
        <f>IF(AND(ADHOC!$G$15="",ADHOC!$S$4=""),"",IF(ADHOC!$G$15&lt;&gt;"",IF(ADHOC!$G$15=LEFT(Domein!$AS2802,LEN(ADHOC!$G$15)),MAX(Domein!BD$1:'Domein'!BD2801)+1,""),IF(ADHOC!$S$4=LEFT(Domein!$AS2802,LEN(ADHOC!$S$4)),MAX(Domein!BD$1:'Domein'!BD2801)+1,"")))</f>
        <v/>
      </c>
    </row>
    <row r="2803" spans="45:56" x14ac:dyDescent="0.2">
      <c r="AS2803" s="4" t="s">
        <v>8906</v>
      </c>
      <c r="AT2803" s="4" t="s">
        <v>8907</v>
      </c>
      <c r="AU2803" s="4" t="s">
        <v>456</v>
      </c>
      <c r="AV2803" s="4" t="s">
        <v>725</v>
      </c>
      <c r="AW2803" s="4" t="s">
        <v>1167</v>
      </c>
      <c r="AX2803" s="4"/>
      <c r="AY2803" s="4">
        <v>179178</v>
      </c>
      <c r="AZ2803" s="4">
        <v>512599</v>
      </c>
      <c r="BA2803" s="4" t="s">
        <v>23166</v>
      </c>
      <c r="BB2803" s="4" t="s">
        <v>23167</v>
      </c>
      <c r="BC2803" s="4">
        <v>40</v>
      </c>
      <c r="BD2803" t="str">
        <f>IF(AND(ADHOC!$G$15="",ADHOC!$S$4=""),"",IF(ADHOC!$G$15&lt;&gt;"",IF(ADHOC!$G$15=LEFT(Domein!$AS2803,LEN(ADHOC!$G$15)),MAX(Domein!BD$1:'Domein'!BD2802)+1,""),IF(ADHOC!$S$4=LEFT(Domein!$AS2803,LEN(ADHOC!$S$4)),MAX(Domein!BD$1:'Domein'!BD2802)+1,"")))</f>
        <v/>
      </c>
    </row>
    <row r="2804" spans="45:56" x14ac:dyDescent="0.2">
      <c r="AS2804" s="4" t="s">
        <v>8908</v>
      </c>
      <c r="AT2804" s="4" t="s">
        <v>8909</v>
      </c>
      <c r="AU2804" s="4" t="s">
        <v>456</v>
      </c>
      <c r="AV2804" s="4" t="s">
        <v>725</v>
      </c>
      <c r="AW2804" s="4" t="s">
        <v>1167</v>
      </c>
      <c r="AX2804" s="4"/>
      <c r="AY2804" s="4">
        <v>179179</v>
      </c>
      <c r="AZ2804" s="4">
        <v>512600</v>
      </c>
      <c r="BA2804" s="4" t="s">
        <v>23168</v>
      </c>
      <c r="BB2804" s="4" t="s">
        <v>23169</v>
      </c>
      <c r="BC2804" s="4">
        <v>40</v>
      </c>
      <c r="BD2804" t="str">
        <f>IF(AND(ADHOC!$G$15="",ADHOC!$S$4=""),"",IF(ADHOC!$G$15&lt;&gt;"",IF(ADHOC!$G$15=LEFT(Domein!$AS2804,LEN(ADHOC!$G$15)),MAX(Domein!BD$1:'Domein'!BD2803)+1,""),IF(ADHOC!$S$4=LEFT(Domein!$AS2804,LEN(ADHOC!$S$4)),MAX(Domein!BD$1:'Domein'!BD2803)+1,"")))</f>
        <v/>
      </c>
    </row>
    <row r="2805" spans="45:56" x14ac:dyDescent="0.2">
      <c r="AS2805" s="4" t="s">
        <v>8910</v>
      </c>
      <c r="AT2805" s="4" t="s">
        <v>8911</v>
      </c>
      <c r="AU2805" s="4" t="s">
        <v>456</v>
      </c>
      <c r="AV2805" s="4" t="s">
        <v>725</v>
      </c>
      <c r="AW2805" s="4" t="s">
        <v>1167</v>
      </c>
      <c r="AX2805" s="4"/>
      <c r="AY2805" s="4">
        <v>179180</v>
      </c>
      <c r="AZ2805" s="4">
        <v>512601</v>
      </c>
      <c r="BA2805" s="4" t="s">
        <v>23170</v>
      </c>
      <c r="BB2805" s="4" t="s">
        <v>23171</v>
      </c>
      <c r="BC2805" s="4">
        <v>40</v>
      </c>
      <c r="BD2805" t="str">
        <f>IF(AND(ADHOC!$G$15="",ADHOC!$S$4=""),"",IF(ADHOC!$G$15&lt;&gt;"",IF(ADHOC!$G$15=LEFT(Domein!$AS2805,LEN(ADHOC!$G$15)),MAX(Domein!BD$1:'Domein'!BD2804)+1,""),IF(ADHOC!$S$4=LEFT(Domein!$AS2805,LEN(ADHOC!$S$4)),MAX(Domein!BD$1:'Domein'!BD2804)+1,"")))</f>
        <v/>
      </c>
    </row>
    <row r="2806" spans="45:56" x14ac:dyDescent="0.2">
      <c r="AS2806" s="4" t="s">
        <v>8912</v>
      </c>
      <c r="AT2806" s="4" t="s">
        <v>8913</v>
      </c>
      <c r="AU2806" s="4" t="s">
        <v>456</v>
      </c>
      <c r="AV2806" s="4" t="s">
        <v>725</v>
      </c>
      <c r="AW2806" s="4" t="s">
        <v>1259</v>
      </c>
      <c r="AX2806" s="4"/>
      <c r="AY2806" s="4">
        <v>179181</v>
      </c>
      <c r="AZ2806" s="4">
        <v>512602</v>
      </c>
      <c r="BA2806" s="4" t="s">
        <v>23172</v>
      </c>
      <c r="BB2806" s="4" t="s">
        <v>23173</v>
      </c>
      <c r="BC2806" s="4">
        <v>40</v>
      </c>
      <c r="BD2806" t="str">
        <f>IF(AND(ADHOC!$G$15="",ADHOC!$S$4=""),"",IF(ADHOC!$G$15&lt;&gt;"",IF(ADHOC!$G$15=LEFT(Domein!$AS2806,LEN(ADHOC!$G$15)),MAX(Domein!BD$1:'Domein'!BD2805)+1,""),IF(ADHOC!$S$4=LEFT(Domein!$AS2806,LEN(ADHOC!$S$4)),MAX(Domein!BD$1:'Domein'!BD2805)+1,"")))</f>
        <v/>
      </c>
    </row>
    <row r="2807" spans="45:56" x14ac:dyDescent="0.2">
      <c r="AS2807" s="4" t="s">
        <v>8914</v>
      </c>
      <c r="AT2807" s="4" t="s">
        <v>8915</v>
      </c>
      <c r="AU2807" s="4" t="s">
        <v>456</v>
      </c>
      <c r="AV2807" s="4" t="s">
        <v>725</v>
      </c>
      <c r="AW2807" s="4" t="s">
        <v>701</v>
      </c>
      <c r="AX2807" s="4"/>
      <c r="AY2807" s="4">
        <v>179182</v>
      </c>
      <c r="AZ2807" s="4">
        <v>512603</v>
      </c>
      <c r="BA2807" s="4" t="s">
        <v>23174</v>
      </c>
      <c r="BB2807" s="4" t="s">
        <v>23175</v>
      </c>
      <c r="BC2807" s="4">
        <v>40</v>
      </c>
      <c r="BD2807" t="str">
        <f>IF(AND(ADHOC!$G$15="",ADHOC!$S$4=""),"",IF(ADHOC!$G$15&lt;&gt;"",IF(ADHOC!$G$15=LEFT(Domein!$AS2807,LEN(ADHOC!$G$15)),MAX(Domein!BD$1:'Domein'!BD2806)+1,""),IF(ADHOC!$S$4=LEFT(Domein!$AS2807,LEN(ADHOC!$S$4)),MAX(Domein!BD$1:'Domein'!BD2806)+1,"")))</f>
        <v/>
      </c>
    </row>
    <row r="2808" spans="45:56" x14ac:dyDescent="0.2">
      <c r="AS2808" s="4" t="s">
        <v>8916</v>
      </c>
      <c r="AT2808" s="4" t="s">
        <v>8917</v>
      </c>
      <c r="AU2808" s="4" t="s">
        <v>456</v>
      </c>
      <c r="AV2808" s="4" t="s">
        <v>725</v>
      </c>
      <c r="AW2808" s="4" t="s">
        <v>1259</v>
      </c>
      <c r="AX2808" s="4"/>
      <c r="AY2808" s="4">
        <v>179183</v>
      </c>
      <c r="AZ2808" s="4">
        <v>512604</v>
      </c>
      <c r="BA2808" s="4" t="s">
        <v>23174</v>
      </c>
      <c r="BB2808" s="4" t="s">
        <v>23176</v>
      </c>
      <c r="BC2808" s="4">
        <v>40</v>
      </c>
      <c r="BD2808" t="str">
        <f>IF(AND(ADHOC!$G$15="",ADHOC!$S$4=""),"",IF(ADHOC!$G$15&lt;&gt;"",IF(ADHOC!$G$15=LEFT(Domein!$AS2808,LEN(ADHOC!$G$15)),MAX(Domein!BD$1:'Domein'!BD2807)+1,""),IF(ADHOC!$S$4=LEFT(Domein!$AS2808,LEN(ADHOC!$S$4)),MAX(Domein!BD$1:'Domein'!BD2807)+1,"")))</f>
        <v/>
      </c>
    </row>
    <row r="2809" spans="45:56" x14ac:dyDescent="0.2">
      <c r="AS2809" s="4" t="s">
        <v>8918</v>
      </c>
      <c r="AT2809" s="4" t="s">
        <v>8919</v>
      </c>
      <c r="AU2809" s="4" t="s">
        <v>456</v>
      </c>
      <c r="AV2809" s="4" t="s">
        <v>725</v>
      </c>
      <c r="AW2809" s="4" t="s">
        <v>724</v>
      </c>
      <c r="AX2809" s="4"/>
      <c r="AY2809" s="4">
        <v>179076</v>
      </c>
      <c r="AZ2809" s="4">
        <v>512497</v>
      </c>
      <c r="BA2809" s="4" t="s">
        <v>23177</v>
      </c>
      <c r="BB2809" s="4" t="s">
        <v>23178</v>
      </c>
      <c r="BC2809" s="4">
        <v>40</v>
      </c>
      <c r="BD2809" t="str">
        <f>IF(AND(ADHOC!$G$15="",ADHOC!$S$4=""),"",IF(ADHOC!$G$15&lt;&gt;"",IF(ADHOC!$G$15=LEFT(Domein!$AS2809,LEN(ADHOC!$G$15)),MAX(Domein!BD$1:'Domein'!BD2808)+1,""),IF(ADHOC!$S$4=LEFT(Domein!$AS2809,LEN(ADHOC!$S$4)),MAX(Domein!BD$1:'Domein'!BD2808)+1,"")))</f>
        <v/>
      </c>
    </row>
    <row r="2810" spans="45:56" x14ac:dyDescent="0.2">
      <c r="AS2810" s="4" t="s">
        <v>8920</v>
      </c>
      <c r="AT2810" s="4" t="s">
        <v>8921</v>
      </c>
      <c r="AU2810" s="4" t="s">
        <v>456</v>
      </c>
      <c r="AV2810" s="4" t="s">
        <v>725</v>
      </c>
      <c r="AW2810" s="4" t="s">
        <v>701</v>
      </c>
      <c r="AX2810" s="4"/>
      <c r="AY2810" s="4">
        <v>179184</v>
      </c>
      <c r="AZ2810" s="4">
        <v>512605</v>
      </c>
      <c r="BA2810" s="4" t="s">
        <v>23179</v>
      </c>
      <c r="BB2810" s="4" t="s">
        <v>23180</v>
      </c>
      <c r="BC2810" s="4">
        <v>40</v>
      </c>
      <c r="BD2810" t="str">
        <f>IF(AND(ADHOC!$G$15="",ADHOC!$S$4=""),"",IF(ADHOC!$G$15&lt;&gt;"",IF(ADHOC!$G$15=LEFT(Domein!$AS2810,LEN(ADHOC!$G$15)),MAX(Domein!BD$1:'Domein'!BD2809)+1,""),IF(ADHOC!$S$4=LEFT(Domein!$AS2810,LEN(ADHOC!$S$4)),MAX(Domein!BD$1:'Domein'!BD2809)+1,"")))</f>
        <v/>
      </c>
    </row>
    <row r="2811" spans="45:56" x14ac:dyDescent="0.2">
      <c r="AS2811" s="4" t="s">
        <v>8922</v>
      </c>
      <c r="AT2811" s="4" t="s">
        <v>8923</v>
      </c>
      <c r="AU2811" s="4" t="s">
        <v>456</v>
      </c>
      <c r="AV2811" s="4" t="s">
        <v>725</v>
      </c>
      <c r="AW2811" s="4" t="s">
        <v>701</v>
      </c>
      <c r="AX2811" s="4"/>
      <c r="AY2811" s="4">
        <v>179185</v>
      </c>
      <c r="AZ2811" s="4">
        <v>512606</v>
      </c>
      <c r="BA2811" s="4" t="s">
        <v>23181</v>
      </c>
      <c r="BB2811" s="4" t="s">
        <v>23182</v>
      </c>
      <c r="BC2811" s="4">
        <v>40</v>
      </c>
      <c r="BD2811" t="str">
        <f>IF(AND(ADHOC!$G$15="",ADHOC!$S$4=""),"",IF(ADHOC!$G$15&lt;&gt;"",IF(ADHOC!$G$15=LEFT(Domein!$AS2811,LEN(ADHOC!$G$15)),MAX(Domein!BD$1:'Domein'!BD2810)+1,""),IF(ADHOC!$S$4=LEFT(Domein!$AS2811,LEN(ADHOC!$S$4)),MAX(Domein!BD$1:'Domein'!BD2810)+1,"")))</f>
        <v/>
      </c>
    </row>
    <row r="2812" spans="45:56" x14ac:dyDescent="0.2">
      <c r="AS2812" s="4" t="s">
        <v>8924</v>
      </c>
      <c r="AT2812" s="4" t="s">
        <v>8925</v>
      </c>
      <c r="AU2812" s="4" t="s">
        <v>456</v>
      </c>
      <c r="AV2812" s="4" t="s">
        <v>725</v>
      </c>
      <c r="AW2812" s="4" t="s">
        <v>701</v>
      </c>
      <c r="AX2812" s="4"/>
      <c r="AY2812" s="4">
        <v>179186</v>
      </c>
      <c r="AZ2812" s="4">
        <v>512607</v>
      </c>
      <c r="BA2812" s="4" t="s">
        <v>23183</v>
      </c>
      <c r="BB2812" s="4" t="s">
        <v>23184</v>
      </c>
      <c r="BC2812" s="4">
        <v>40</v>
      </c>
      <c r="BD2812" t="str">
        <f>IF(AND(ADHOC!$G$15="",ADHOC!$S$4=""),"",IF(ADHOC!$G$15&lt;&gt;"",IF(ADHOC!$G$15=LEFT(Domein!$AS2812,LEN(ADHOC!$G$15)),MAX(Domein!BD$1:'Domein'!BD2811)+1,""),IF(ADHOC!$S$4=LEFT(Domein!$AS2812,LEN(ADHOC!$S$4)),MAX(Domein!BD$1:'Domein'!BD2811)+1,"")))</f>
        <v/>
      </c>
    </row>
    <row r="2813" spans="45:56" x14ac:dyDescent="0.2">
      <c r="AS2813" s="4" t="s">
        <v>8926</v>
      </c>
      <c r="AT2813" s="4" t="s">
        <v>8927</v>
      </c>
      <c r="AU2813" s="4" t="s">
        <v>456</v>
      </c>
      <c r="AV2813" s="4" t="s">
        <v>725</v>
      </c>
      <c r="AW2813" s="4" t="s">
        <v>701</v>
      </c>
      <c r="AX2813" s="4"/>
      <c r="AY2813" s="4">
        <v>179187</v>
      </c>
      <c r="AZ2813" s="4">
        <v>512608</v>
      </c>
      <c r="BA2813" s="4" t="s">
        <v>23185</v>
      </c>
      <c r="BB2813" s="4" t="s">
        <v>23186</v>
      </c>
      <c r="BC2813" s="4">
        <v>40</v>
      </c>
      <c r="BD2813" t="str">
        <f>IF(AND(ADHOC!$G$15="",ADHOC!$S$4=""),"",IF(ADHOC!$G$15&lt;&gt;"",IF(ADHOC!$G$15=LEFT(Domein!$AS2813,LEN(ADHOC!$G$15)),MAX(Domein!BD$1:'Domein'!BD2812)+1,""),IF(ADHOC!$S$4=LEFT(Domein!$AS2813,LEN(ADHOC!$S$4)),MAX(Domein!BD$1:'Domein'!BD2812)+1,"")))</f>
        <v/>
      </c>
    </row>
    <row r="2814" spans="45:56" x14ac:dyDescent="0.2">
      <c r="AS2814" s="4" t="s">
        <v>8928</v>
      </c>
      <c r="AT2814" s="4" t="s">
        <v>8929</v>
      </c>
      <c r="AU2814" s="4" t="s">
        <v>456</v>
      </c>
      <c r="AV2814" s="4" t="s">
        <v>725</v>
      </c>
      <c r="AW2814" s="4" t="s">
        <v>701</v>
      </c>
      <c r="AX2814" s="4"/>
      <c r="AY2814" s="4">
        <v>179188</v>
      </c>
      <c r="AZ2814" s="4">
        <v>512609</v>
      </c>
      <c r="BA2814" s="4" t="s">
        <v>23187</v>
      </c>
      <c r="BB2814" s="4" t="s">
        <v>23188</v>
      </c>
      <c r="BC2814" s="4">
        <v>40</v>
      </c>
      <c r="BD2814" t="str">
        <f>IF(AND(ADHOC!$G$15="",ADHOC!$S$4=""),"",IF(ADHOC!$G$15&lt;&gt;"",IF(ADHOC!$G$15=LEFT(Domein!$AS2814,LEN(ADHOC!$G$15)),MAX(Domein!BD$1:'Domein'!BD2813)+1,""),IF(ADHOC!$S$4=LEFT(Domein!$AS2814,LEN(ADHOC!$S$4)),MAX(Domein!BD$1:'Domein'!BD2813)+1,"")))</f>
        <v/>
      </c>
    </row>
    <row r="2815" spans="45:56" x14ac:dyDescent="0.2">
      <c r="AS2815" s="4" t="s">
        <v>8930</v>
      </c>
      <c r="AT2815" s="4" t="s">
        <v>8931</v>
      </c>
      <c r="AU2815" s="4" t="s">
        <v>456</v>
      </c>
      <c r="AV2815" s="4" t="s">
        <v>725</v>
      </c>
      <c r="AW2815" s="4" t="s">
        <v>939</v>
      </c>
      <c r="AX2815" s="4"/>
      <c r="AY2815" s="4">
        <v>179189</v>
      </c>
      <c r="AZ2815" s="4">
        <v>512610</v>
      </c>
      <c r="BA2815" s="4" t="s">
        <v>23189</v>
      </c>
      <c r="BB2815" s="4" t="s">
        <v>23190</v>
      </c>
      <c r="BC2815" s="4">
        <v>40</v>
      </c>
      <c r="BD2815" t="str">
        <f>IF(AND(ADHOC!$G$15="",ADHOC!$S$4=""),"",IF(ADHOC!$G$15&lt;&gt;"",IF(ADHOC!$G$15=LEFT(Domein!$AS2815,LEN(ADHOC!$G$15)),MAX(Domein!BD$1:'Domein'!BD2814)+1,""),IF(ADHOC!$S$4=LEFT(Domein!$AS2815,LEN(ADHOC!$S$4)),MAX(Domein!BD$1:'Domein'!BD2814)+1,"")))</f>
        <v/>
      </c>
    </row>
    <row r="2816" spans="45:56" x14ac:dyDescent="0.2">
      <c r="AS2816" s="4" t="s">
        <v>8932</v>
      </c>
      <c r="AT2816" s="4" t="s">
        <v>8933</v>
      </c>
      <c r="AU2816" s="4" t="s">
        <v>456</v>
      </c>
      <c r="AV2816" s="4" t="s">
        <v>725</v>
      </c>
      <c r="AW2816" s="4" t="s">
        <v>939</v>
      </c>
      <c r="AX2816" s="4"/>
      <c r="AY2816" s="4">
        <v>179190</v>
      </c>
      <c r="AZ2816" s="4">
        <v>512611</v>
      </c>
      <c r="BA2816" s="4" t="s">
        <v>23191</v>
      </c>
      <c r="BB2816" s="4" t="s">
        <v>23192</v>
      </c>
      <c r="BC2816" s="4">
        <v>40</v>
      </c>
      <c r="BD2816" t="str">
        <f>IF(AND(ADHOC!$G$15="",ADHOC!$S$4=""),"",IF(ADHOC!$G$15&lt;&gt;"",IF(ADHOC!$G$15=LEFT(Domein!$AS2816,LEN(ADHOC!$G$15)),MAX(Domein!BD$1:'Domein'!BD2815)+1,""),IF(ADHOC!$S$4=LEFT(Domein!$AS2816,LEN(ADHOC!$S$4)),MAX(Domein!BD$1:'Domein'!BD2815)+1,"")))</f>
        <v/>
      </c>
    </row>
    <row r="2817" spans="45:56" x14ac:dyDescent="0.2">
      <c r="AS2817" s="4" t="s">
        <v>8934</v>
      </c>
      <c r="AT2817" s="4" t="s">
        <v>8935</v>
      </c>
      <c r="AU2817" s="4" t="s">
        <v>456</v>
      </c>
      <c r="AV2817" s="4" t="s">
        <v>725</v>
      </c>
      <c r="AW2817" s="4" t="s">
        <v>1259</v>
      </c>
      <c r="AX2817" s="4"/>
      <c r="AY2817" s="4">
        <v>179191</v>
      </c>
      <c r="AZ2817" s="4">
        <v>512612</v>
      </c>
      <c r="BA2817" s="4" t="s">
        <v>23193</v>
      </c>
      <c r="BB2817" s="4" t="s">
        <v>23194</v>
      </c>
      <c r="BC2817" s="4">
        <v>40</v>
      </c>
      <c r="BD2817" t="str">
        <f>IF(AND(ADHOC!$G$15="",ADHOC!$S$4=""),"",IF(ADHOC!$G$15&lt;&gt;"",IF(ADHOC!$G$15=LEFT(Domein!$AS2817,LEN(ADHOC!$G$15)),MAX(Domein!BD$1:'Domein'!BD2816)+1,""),IF(ADHOC!$S$4=LEFT(Domein!$AS2817,LEN(ADHOC!$S$4)),MAX(Domein!BD$1:'Domein'!BD2816)+1,"")))</f>
        <v/>
      </c>
    </row>
    <row r="2818" spans="45:56" x14ac:dyDescent="0.2">
      <c r="AS2818" s="4" t="s">
        <v>8936</v>
      </c>
      <c r="AT2818" s="4" t="s">
        <v>8937</v>
      </c>
      <c r="AU2818" s="4" t="s">
        <v>456</v>
      </c>
      <c r="AV2818" s="4" t="s">
        <v>725</v>
      </c>
      <c r="AW2818" s="4" t="s">
        <v>701</v>
      </c>
      <c r="AX2818" s="4"/>
      <c r="AY2818" s="4">
        <v>179192</v>
      </c>
      <c r="AZ2818" s="4">
        <v>512613</v>
      </c>
      <c r="BA2818" s="4" t="s">
        <v>23193</v>
      </c>
      <c r="BB2818" s="4" t="s">
        <v>23195</v>
      </c>
      <c r="BC2818" s="4">
        <v>40</v>
      </c>
      <c r="BD2818" t="str">
        <f>IF(AND(ADHOC!$G$15="",ADHOC!$S$4=""),"",IF(ADHOC!$G$15&lt;&gt;"",IF(ADHOC!$G$15=LEFT(Domein!$AS2818,LEN(ADHOC!$G$15)),MAX(Domein!BD$1:'Domein'!BD2817)+1,""),IF(ADHOC!$S$4=LEFT(Domein!$AS2818,LEN(ADHOC!$S$4)),MAX(Domein!BD$1:'Domein'!BD2817)+1,"")))</f>
        <v/>
      </c>
    </row>
    <row r="2819" spans="45:56" x14ac:dyDescent="0.2">
      <c r="AS2819" s="4" t="s">
        <v>8938</v>
      </c>
      <c r="AT2819" s="4" t="s">
        <v>8939</v>
      </c>
      <c r="AU2819" s="4" t="s">
        <v>456</v>
      </c>
      <c r="AV2819" s="4" t="s">
        <v>725</v>
      </c>
      <c r="AW2819" s="4" t="s">
        <v>701</v>
      </c>
      <c r="AX2819" s="4"/>
      <c r="AY2819" s="4">
        <v>179193</v>
      </c>
      <c r="AZ2819" s="4">
        <v>512614</v>
      </c>
      <c r="BA2819" s="4" t="s">
        <v>23196</v>
      </c>
      <c r="BB2819" s="4" t="s">
        <v>23197</v>
      </c>
      <c r="BC2819" s="4">
        <v>40</v>
      </c>
      <c r="BD2819" t="str">
        <f>IF(AND(ADHOC!$G$15="",ADHOC!$S$4=""),"",IF(ADHOC!$G$15&lt;&gt;"",IF(ADHOC!$G$15=LEFT(Domein!$AS2819,LEN(ADHOC!$G$15)),MAX(Domein!BD$1:'Domein'!BD2818)+1,""),IF(ADHOC!$S$4=LEFT(Domein!$AS2819,LEN(ADHOC!$S$4)),MAX(Domein!BD$1:'Domein'!BD2818)+1,"")))</f>
        <v/>
      </c>
    </row>
    <row r="2820" spans="45:56" x14ac:dyDescent="0.2">
      <c r="AS2820" s="4" t="s">
        <v>8940</v>
      </c>
      <c r="AT2820" s="4" t="s">
        <v>8941</v>
      </c>
      <c r="AU2820" s="4" t="s">
        <v>456</v>
      </c>
      <c r="AV2820" s="4" t="s">
        <v>725</v>
      </c>
      <c r="AW2820" s="4" t="s">
        <v>724</v>
      </c>
      <c r="AX2820" s="4"/>
      <c r="AY2820" s="4">
        <v>179077</v>
      </c>
      <c r="AZ2820" s="4">
        <v>512498</v>
      </c>
      <c r="BA2820" s="4" t="s">
        <v>23198</v>
      </c>
      <c r="BB2820" s="4" t="s">
        <v>23199</v>
      </c>
      <c r="BC2820" s="4">
        <v>40</v>
      </c>
      <c r="BD2820" t="str">
        <f>IF(AND(ADHOC!$G$15="",ADHOC!$S$4=""),"",IF(ADHOC!$G$15&lt;&gt;"",IF(ADHOC!$G$15=LEFT(Domein!$AS2820,LEN(ADHOC!$G$15)),MAX(Domein!BD$1:'Domein'!BD2819)+1,""),IF(ADHOC!$S$4=LEFT(Domein!$AS2820,LEN(ADHOC!$S$4)),MAX(Domein!BD$1:'Domein'!BD2819)+1,"")))</f>
        <v/>
      </c>
    </row>
    <row r="2821" spans="45:56" x14ac:dyDescent="0.2">
      <c r="AS2821" s="4" t="s">
        <v>8942</v>
      </c>
      <c r="AT2821" s="4" t="s">
        <v>8943</v>
      </c>
      <c r="AU2821" s="4" t="s">
        <v>456</v>
      </c>
      <c r="AV2821" s="4" t="s">
        <v>725</v>
      </c>
      <c r="AW2821" s="4" t="s">
        <v>701</v>
      </c>
      <c r="AX2821" s="4"/>
      <c r="AY2821" s="4">
        <v>179194</v>
      </c>
      <c r="AZ2821" s="4">
        <v>512615</v>
      </c>
      <c r="BA2821" s="4" t="s">
        <v>23200</v>
      </c>
      <c r="BB2821" s="4" t="s">
        <v>23201</v>
      </c>
      <c r="BC2821" s="4">
        <v>40</v>
      </c>
      <c r="BD2821" t="str">
        <f>IF(AND(ADHOC!$G$15="",ADHOC!$S$4=""),"",IF(ADHOC!$G$15&lt;&gt;"",IF(ADHOC!$G$15=LEFT(Domein!$AS2821,LEN(ADHOC!$G$15)),MAX(Domein!BD$1:'Domein'!BD2820)+1,""),IF(ADHOC!$S$4=LEFT(Domein!$AS2821,LEN(ADHOC!$S$4)),MAX(Domein!BD$1:'Domein'!BD2820)+1,"")))</f>
        <v/>
      </c>
    </row>
    <row r="2822" spans="45:56" x14ac:dyDescent="0.2">
      <c r="AS2822" s="4" t="s">
        <v>8944</v>
      </c>
      <c r="AT2822" s="4" t="s">
        <v>8945</v>
      </c>
      <c r="AU2822" s="4" t="s">
        <v>456</v>
      </c>
      <c r="AV2822" s="4" t="s">
        <v>725</v>
      </c>
      <c r="AW2822" s="4" t="s">
        <v>701</v>
      </c>
      <c r="AX2822" s="4"/>
      <c r="AY2822" s="4">
        <v>179195</v>
      </c>
      <c r="AZ2822" s="4">
        <v>512616</v>
      </c>
      <c r="BA2822" s="4" t="s">
        <v>23202</v>
      </c>
      <c r="BB2822" s="4" t="s">
        <v>23203</v>
      </c>
      <c r="BC2822" s="4">
        <v>40</v>
      </c>
      <c r="BD2822" t="str">
        <f>IF(AND(ADHOC!$G$15="",ADHOC!$S$4=""),"",IF(ADHOC!$G$15&lt;&gt;"",IF(ADHOC!$G$15=LEFT(Domein!$AS2822,LEN(ADHOC!$G$15)),MAX(Domein!BD$1:'Domein'!BD2821)+1,""),IF(ADHOC!$S$4=LEFT(Domein!$AS2822,LEN(ADHOC!$S$4)),MAX(Domein!BD$1:'Domein'!BD2821)+1,"")))</f>
        <v/>
      </c>
    </row>
    <row r="2823" spans="45:56" x14ac:dyDescent="0.2">
      <c r="AS2823" s="4" t="s">
        <v>8946</v>
      </c>
      <c r="AT2823" s="4" t="s">
        <v>8947</v>
      </c>
      <c r="AU2823" s="4" t="s">
        <v>456</v>
      </c>
      <c r="AV2823" s="4" t="s">
        <v>725</v>
      </c>
      <c r="AW2823" s="4" t="s">
        <v>701</v>
      </c>
      <c r="AX2823" s="4"/>
      <c r="AY2823" s="4">
        <v>179196</v>
      </c>
      <c r="AZ2823" s="4">
        <v>512617</v>
      </c>
      <c r="BA2823" s="4" t="s">
        <v>23204</v>
      </c>
      <c r="BB2823" s="4" t="s">
        <v>23205</v>
      </c>
      <c r="BC2823" s="4">
        <v>40</v>
      </c>
      <c r="BD2823" t="str">
        <f>IF(AND(ADHOC!$G$15="",ADHOC!$S$4=""),"",IF(ADHOC!$G$15&lt;&gt;"",IF(ADHOC!$G$15=LEFT(Domein!$AS2823,LEN(ADHOC!$G$15)),MAX(Domein!BD$1:'Domein'!BD2822)+1,""),IF(ADHOC!$S$4=LEFT(Domein!$AS2823,LEN(ADHOC!$S$4)),MAX(Domein!BD$1:'Domein'!BD2822)+1,"")))</f>
        <v/>
      </c>
    </row>
    <row r="2824" spans="45:56" x14ac:dyDescent="0.2">
      <c r="AS2824" s="4" t="s">
        <v>8948</v>
      </c>
      <c r="AT2824" s="4" t="s">
        <v>8949</v>
      </c>
      <c r="AU2824" s="4" t="s">
        <v>456</v>
      </c>
      <c r="AV2824" s="4" t="s">
        <v>725</v>
      </c>
      <c r="AW2824" s="4" t="s">
        <v>701</v>
      </c>
      <c r="AX2824" s="4"/>
      <c r="AY2824" s="4">
        <v>179197</v>
      </c>
      <c r="AZ2824" s="4">
        <v>512618</v>
      </c>
      <c r="BA2824" s="4" t="s">
        <v>23206</v>
      </c>
      <c r="BB2824" s="4" t="s">
        <v>23207</v>
      </c>
      <c r="BC2824" s="4">
        <v>40</v>
      </c>
      <c r="BD2824" t="str">
        <f>IF(AND(ADHOC!$G$15="",ADHOC!$S$4=""),"",IF(ADHOC!$G$15&lt;&gt;"",IF(ADHOC!$G$15=LEFT(Domein!$AS2824,LEN(ADHOC!$G$15)),MAX(Domein!BD$1:'Domein'!BD2823)+1,""),IF(ADHOC!$S$4=LEFT(Domein!$AS2824,LEN(ADHOC!$S$4)),MAX(Domein!BD$1:'Domein'!BD2823)+1,"")))</f>
        <v/>
      </c>
    </row>
    <row r="2825" spans="45:56" x14ac:dyDescent="0.2">
      <c r="AS2825" s="4" t="s">
        <v>8950</v>
      </c>
      <c r="AT2825" s="4" t="s">
        <v>8951</v>
      </c>
      <c r="AU2825" s="4" t="s">
        <v>456</v>
      </c>
      <c r="AV2825" s="4" t="s">
        <v>725</v>
      </c>
      <c r="AW2825" s="4" t="s">
        <v>701</v>
      </c>
      <c r="AX2825" s="4"/>
      <c r="AY2825" s="4">
        <v>179198</v>
      </c>
      <c r="AZ2825" s="4">
        <v>512619</v>
      </c>
      <c r="BA2825" s="4" t="s">
        <v>23208</v>
      </c>
      <c r="BB2825" s="4" t="s">
        <v>23209</v>
      </c>
      <c r="BC2825" s="4">
        <v>40</v>
      </c>
      <c r="BD2825" t="str">
        <f>IF(AND(ADHOC!$G$15="",ADHOC!$S$4=""),"",IF(ADHOC!$G$15&lt;&gt;"",IF(ADHOC!$G$15=LEFT(Domein!$AS2825,LEN(ADHOC!$G$15)),MAX(Domein!BD$1:'Domein'!BD2824)+1,""),IF(ADHOC!$S$4=LEFT(Domein!$AS2825,LEN(ADHOC!$S$4)),MAX(Domein!BD$1:'Domein'!BD2824)+1,"")))</f>
        <v/>
      </c>
    </row>
    <row r="2826" spans="45:56" x14ac:dyDescent="0.2">
      <c r="AS2826" s="4" t="s">
        <v>8952</v>
      </c>
      <c r="AT2826" s="4" t="s">
        <v>8953</v>
      </c>
      <c r="AU2826" s="4" t="s">
        <v>456</v>
      </c>
      <c r="AV2826" s="4" t="s">
        <v>725</v>
      </c>
      <c r="AW2826" s="4" t="s">
        <v>701</v>
      </c>
      <c r="AX2826" s="4"/>
      <c r="AY2826" s="4">
        <v>179199</v>
      </c>
      <c r="AZ2826" s="4">
        <v>512620</v>
      </c>
      <c r="BA2826" s="4" t="s">
        <v>23210</v>
      </c>
      <c r="BB2826" s="4" t="s">
        <v>23211</v>
      </c>
      <c r="BC2826" s="4">
        <v>40</v>
      </c>
      <c r="BD2826" t="str">
        <f>IF(AND(ADHOC!$G$15="",ADHOC!$S$4=""),"",IF(ADHOC!$G$15&lt;&gt;"",IF(ADHOC!$G$15=LEFT(Domein!$AS2826,LEN(ADHOC!$G$15)),MAX(Domein!BD$1:'Domein'!BD2825)+1,""),IF(ADHOC!$S$4=LEFT(Domein!$AS2826,LEN(ADHOC!$S$4)),MAX(Domein!BD$1:'Domein'!BD2825)+1,"")))</f>
        <v/>
      </c>
    </row>
    <row r="2827" spans="45:56" x14ac:dyDescent="0.2">
      <c r="AS2827" s="4" t="s">
        <v>8954</v>
      </c>
      <c r="AT2827" s="4" t="s">
        <v>8955</v>
      </c>
      <c r="AU2827" s="4" t="s">
        <v>456</v>
      </c>
      <c r="AV2827" s="4" t="s">
        <v>725</v>
      </c>
      <c r="AW2827" s="4" t="s">
        <v>701</v>
      </c>
      <c r="AX2827" s="4"/>
      <c r="AY2827" s="4">
        <v>179200</v>
      </c>
      <c r="AZ2827" s="4">
        <v>512621</v>
      </c>
      <c r="BA2827" s="4" t="s">
        <v>23212</v>
      </c>
      <c r="BB2827" s="4" t="s">
        <v>23213</v>
      </c>
      <c r="BC2827" s="4">
        <v>40</v>
      </c>
      <c r="BD2827" t="str">
        <f>IF(AND(ADHOC!$G$15="",ADHOC!$S$4=""),"",IF(ADHOC!$G$15&lt;&gt;"",IF(ADHOC!$G$15=LEFT(Domein!$AS2827,LEN(ADHOC!$G$15)),MAX(Domein!BD$1:'Domein'!BD2826)+1,""),IF(ADHOC!$S$4=LEFT(Domein!$AS2827,LEN(ADHOC!$S$4)),MAX(Domein!BD$1:'Domein'!BD2826)+1,"")))</f>
        <v/>
      </c>
    </row>
    <row r="2828" spans="45:56" x14ac:dyDescent="0.2">
      <c r="AS2828" s="4" t="s">
        <v>8956</v>
      </c>
      <c r="AT2828" s="4" t="s">
        <v>8957</v>
      </c>
      <c r="AU2828" s="4" t="s">
        <v>456</v>
      </c>
      <c r="AV2828" s="4" t="s">
        <v>725</v>
      </c>
      <c r="AW2828" s="4" t="s">
        <v>701</v>
      </c>
      <c r="AX2828" s="4"/>
      <c r="AY2828" s="4">
        <v>179201</v>
      </c>
      <c r="AZ2828" s="4">
        <v>512622</v>
      </c>
      <c r="BA2828" s="4" t="s">
        <v>23214</v>
      </c>
      <c r="BB2828" s="4" t="s">
        <v>23215</v>
      </c>
      <c r="BC2828" s="4">
        <v>40</v>
      </c>
      <c r="BD2828" t="str">
        <f>IF(AND(ADHOC!$G$15="",ADHOC!$S$4=""),"",IF(ADHOC!$G$15&lt;&gt;"",IF(ADHOC!$G$15=LEFT(Domein!$AS2828,LEN(ADHOC!$G$15)),MAX(Domein!BD$1:'Domein'!BD2827)+1,""),IF(ADHOC!$S$4=LEFT(Domein!$AS2828,LEN(ADHOC!$S$4)),MAX(Domein!BD$1:'Domein'!BD2827)+1,"")))</f>
        <v/>
      </c>
    </row>
    <row r="2829" spans="45:56" x14ac:dyDescent="0.2">
      <c r="AS2829" s="4" t="s">
        <v>8958</v>
      </c>
      <c r="AT2829" s="4" t="s">
        <v>8959</v>
      </c>
      <c r="AU2829" s="4" t="s">
        <v>456</v>
      </c>
      <c r="AV2829" s="4" t="s">
        <v>725</v>
      </c>
      <c r="AW2829" s="4" t="s">
        <v>701</v>
      </c>
      <c r="AX2829" s="4"/>
      <c r="AY2829" s="4">
        <v>179202</v>
      </c>
      <c r="AZ2829" s="4">
        <v>512623</v>
      </c>
      <c r="BA2829" s="4" t="s">
        <v>23214</v>
      </c>
      <c r="BB2829" s="4" t="s">
        <v>23216</v>
      </c>
      <c r="BC2829" s="4">
        <v>40</v>
      </c>
      <c r="BD2829" t="str">
        <f>IF(AND(ADHOC!$G$15="",ADHOC!$S$4=""),"",IF(ADHOC!$G$15&lt;&gt;"",IF(ADHOC!$G$15=LEFT(Domein!$AS2829,LEN(ADHOC!$G$15)),MAX(Domein!BD$1:'Domein'!BD2828)+1,""),IF(ADHOC!$S$4=LEFT(Domein!$AS2829,LEN(ADHOC!$S$4)),MAX(Domein!BD$1:'Domein'!BD2828)+1,"")))</f>
        <v/>
      </c>
    </row>
    <row r="2830" spans="45:56" x14ac:dyDescent="0.2">
      <c r="AS2830" s="4" t="s">
        <v>8960</v>
      </c>
      <c r="AT2830" s="4" t="s">
        <v>8961</v>
      </c>
      <c r="AU2830" s="4" t="s">
        <v>456</v>
      </c>
      <c r="AV2830" s="4" t="s">
        <v>725</v>
      </c>
      <c r="AW2830" s="4" t="s">
        <v>701</v>
      </c>
      <c r="AX2830" s="4"/>
      <c r="AY2830" s="4">
        <v>179203</v>
      </c>
      <c r="AZ2830" s="4">
        <v>512624</v>
      </c>
      <c r="BA2830" s="4" t="s">
        <v>23217</v>
      </c>
      <c r="BB2830" s="4" t="s">
        <v>23218</v>
      </c>
      <c r="BC2830" s="4">
        <v>40</v>
      </c>
      <c r="BD2830" t="str">
        <f>IF(AND(ADHOC!$G$15="",ADHOC!$S$4=""),"",IF(ADHOC!$G$15&lt;&gt;"",IF(ADHOC!$G$15=LEFT(Domein!$AS2830,LEN(ADHOC!$G$15)),MAX(Domein!BD$1:'Domein'!BD2829)+1,""),IF(ADHOC!$S$4=LEFT(Domein!$AS2830,LEN(ADHOC!$S$4)),MAX(Domein!BD$1:'Domein'!BD2829)+1,"")))</f>
        <v/>
      </c>
    </row>
    <row r="2831" spans="45:56" x14ac:dyDescent="0.2">
      <c r="AS2831" s="4" t="s">
        <v>8962</v>
      </c>
      <c r="AT2831" s="4" t="s">
        <v>8963</v>
      </c>
      <c r="AU2831" s="4" t="s">
        <v>456</v>
      </c>
      <c r="AV2831" s="4" t="s">
        <v>725</v>
      </c>
      <c r="AW2831" s="4" t="s">
        <v>724</v>
      </c>
      <c r="AX2831" s="4"/>
      <c r="AY2831" s="4">
        <v>179078</v>
      </c>
      <c r="AZ2831" s="4">
        <v>512499</v>
      </c>
      <c r="BA2831" s="4" t="s">
        <v>23219</v>
      </c>
      <c r="BB2831" s="4" t="s">
        <v>23220</v>
      </c>
      <c r="BC2831" s="4">
        <v>40</v>
      </c>
      <c r="BD2831" t="str">
        <f>IF(AND(ADHOC!$G$15="",ADHOC!$S$4=""),"",IF(ADHOC!$G$15&lt;&gt;"",IF(ADHOC!$G$15=LEFT(Domein!$AS2831,LEN(ADHOC!$G$15)),MAX(Domein!BD$1:'Domein'!BD2830)+1,""),IF(ADHOC!$S$4=LEFT(Domein!$AS2831,LEN(ADHOC!$S$4)),MAX(Domein!BD$1:'Domein'!BD2830)+1,"")))</f>
        <v/>
      </c>
    </row>
    <row r="2832" spans="45:56" x14ac:dyDescent="0.2">
      <c r="AS2832" s="4" t="s">
        <v>8964</v>
      </c>
      <c r="AT2832" s="4" t="s">
        <v>8965</v>
      </c>
      <c r="AU2832" s="4" t="s">
        <v>456</v>
      </c>
      <c r="AV2832" s="4" t="s">
        <v>725</v>
      </c>
      <c r="AW2832" s="4" t="s">
        <v>701</v>
      </c>
      <c r="AX2832" s="4"/>
      <c r="AY2832" s="4">
        <v>179204</v>
      </c>
      <c r="AZ2832" s="4">
        <v>512625</v>
      </c>
      <c r="BA2832" s="4" t="s">
        <v>23221</v>
      </c>
      <c r="BB2832" s="4" t="s">
        <v>23222</v>
      </c>
      <c r="BC2832" s="4">
        <v>40</v>
      </c>
      <c r="BD2832" t="str">
        <f>IF(AND(ADHOC!$G$15="",ADHOC!$S$4=""),"",IF(ADHOC!$G$15&lt;&gt;"",IF(ADHOC!$G$15=LEFT(Domein!$AS2832,LEN(ADHOC!$G$15)),MAX(Domein!BD$1:'Domein'!BD2831)+1,""),IF(ADHOC!$S$4=LEFT(Domein!$AS2832,LEN(ADHOC!$S$4)),MAX(Domein!BD$1:'Domein'!BD2831)+1,"")))</f>
        <v/>
      </c>
    </row>
    <row r="2833" spans="45:56" x14ac:dyDescent="0.2">
      <c r="AS2833" s="4" t="s">
        <v>8966</v>
      </c>
      <c r="AT2833" s="4" t="s">
        <v>8967</v>
      </c>
      <c r="AU2833" s="4" t="s">
        <v>456</v>
      </c>
      <c r="AV2833" s="4" t="s">
        <v>725</v>
      </c>
      <c r="AW2833" s="4" t="s">
        <v>701</v>
      </c>
      <c r="AX2833" s="4"/>
      <c r="AY2833" s="4">
        <v>179205</v>
      </c>
      <c r="AZ2833" s="4">
        <v>512626</v>
      </c>
      <c r="BA2833" s="4" t="s">
        <v>23223</v>
      </c>
      <c r="BB2833" s="4" t="s">
        <v>23224</v>
      </c>
      <c r="BC2833" s="4">
        <v>40</v>
      </c>
      <c r="BD2833" t="str">
        <f>IF(AND(ADHOC!$G$15="",ADHOC!$S$4=""),"",IF(ADHOC!$G$15&lt;&gt;"",IF(ADHOC!$G$15=LEFT(Domein!$AS2833,LEN(ADHOC!$G$15)),MAX(Domein!BD$1:'Domein'!BD2832)+1,""),IF(ADHOC!$S$4=LEFT(Domein!$AS2833,LEN(ADHOC!$S$4)),MAX(Domein!BD$1:'Domein'!BD2832)+1,"")))</f>
        <v/>
      </c>
    </row>
    <row r="2834" spans="45:56" x14ac:dyDescent="0.2">
      <c r="AS2834" s="4" t="s">
        <v>8968</v>
      </c>
      <c r="AT2834" s="4" t="s">
        <v>8969</v>
      </c>
      <c r="AU2834" s="4" t="s">
        <v>456</v>
      </c>
      <c r="AV2834" s="4" t="s">
        <v>725</v>
      </c>
      <c r="AW2834" s="4" t="s">
        <v>701</v>
      </c>
      <c r="AX2834" s="4"/>
      <c r="AY2834" s="4">
        <v>179206</v>
      </c>
      <c r="AZ2834" s="4">
        <v>512627</v>
      </c>
      <c r="BA2834" s="4" t="s">
        <v>23225</v>
      </c>
      <c r="BB2834" s="4" t="s">
        <v>23226</v>
      </c>
      <c r="BC2834" s="4">
        <v>40</v>
      </c>
      <c r="BD2834" t="str">
        <f>IF(AND(ADHOC!$G$15="",ADHOC!$S$4=""),"",IF(ADHOC!$G$15&lt;&gt;"",IF(ADHOC!$G$15=LEFT(Domein!$AS2834,LEN(ADHOC!$G$15)),MAX(Domein!BD$1:'Domein'!BD2833)+1,""),IF(ADHOC!$S$4=LEFT(Domein!$AS2834,LEN(ADHOC!$S$4)),MAX(Domein!BD$1:'Domein'!BD2833)+1,"")))</f>
        <v/>
      </c>
    </row>
    <row r="2835" spans="45:56" x14ac:dyDescent="0.2">
      <c r="AS2835" s="4" t="s">
        <v>8970</v>
      </c>
      <c r="AT2835" s="4" t="s">
        <v>8971</v>
      </c>
      <c r="AU2835" s="4" t="s">
        <v>456</v>
      </c>
      <c r="AV2835" s="4" t="s">
        <v>725</v>
      </c>
      <c r="AW2835" s="4" t="s">
        <v>701</v>
      </c>
      <c r="AX2835" s="4"/>
      <c r="AY2835" s="4">
        <v>179207</v>
      </c>
      <c r="AZ2835" s="4">
        <v>512628</v>
      </c>
      <c r="BA2835" s="4" t="s">
        <v>23227</v>
      </c>
      <c r="BB2835" s="4" t="s">
        <v>23228</v>
      </c>
      <c r="BC2835" s="4">
        <v>40</v>
      </c>
      <c r="BD2835" t="str">
        <f>IF(AND(ADHOC!$G$15="",ADHOC!$S$4=""),"",IF(ADHOC!$G$15&lt;&gt;"",IF(ADHOC!$G$15=LEFT(Domein!$AS2835,LEN(ADHOC!$G$15)),MAX(Domein!BD$1:'Domein'!BD2834)+1,""),IF(ADHOC!$S$4=LEFT(Domein!$AS2835,LEN(ADHOC!$S$4)),MAX(Domein!BD$1:'Domein'!BD2834)+1,"")))</f>
        <v/>
      </c>
    </row>
    <row r="2836" spans="45:56" x14ac:dyDescent="0.2">
      <c r="AS2836" s="4" t="s">
        <v>8972</v>
      </c>
      <c r="AT2836" s="4" t="s">
        <v>8973</v>
      </c>
      <c r="AU2836" s="4" t="s">
        <v>456</v>
      </c>
      <c r="AV2836" s="4" t="s">
        <v>725</v>
      </c>
      <c r="AW2836" s="4" t="s">
        <v>701</v>
      </c>
      <c r="AX2836" s="4"/>
      <c r="AY2836" s="4">
        <v>179208</v>
      </c>
      <c r="AZ2836" s="4">
        <v>512629</v>
      </c>
      <c r="BA2836" s="4" t="s">
        <v>23229</v>
      </c>
      <c r="BB2836" s="4" t="s">
        <v>23230</v>
      </c>
      <c r="BC2836" s="4">
        <v>40</v>
      </c>
      <c r="BD2836" t="str">
        <f>IF(AND(ADHOC!$G$15="",ADHOC!$S$4=""),"",IF(ADHOC!$G$15&lt;&gt;"",IF(ADHOC!$G$15=LEFT(Domein!$AS2836,LEN(ADHOC!$G$15)),MAX(Domein!BD$1:'Domein'!BD2835)+1,""),IF(ADHOC!$S$4=LEFT(Domein!$AS2836,LEN(ADHOC!$S$4)),MAX(Domein!BD$1:'Domein'!BD2835)+1,"")))</f>
        <v/>
      </c>
    </row>
    <row r="2837" spans="45:56" x14ac:dyDescent="0.2">
      <c r="AS2837" s="4" t="s">
        <v>8974</v>
      </c>
      <c r="AT2837" s="4" t="s">
        <v>8975</v>
      </c>
      <c r="AU2837" s="4" t="s">
        <v>456</v>
      </c>
      <c r="AV2837" s="4" t="s">
        <v>725</v>
      </c>
      <c r="AW2837" s="4" t="s">
        <v>701</v>
      </c>
      <c r="AX2837" s="4"/>
      <c r="AY2837" s="4">
        <v>179209</v>
      </c>
      <c r="AZ2837" s="4">
        <v>512630</v>
      </c>
      <c r="BA2837" s="4" t="s">
        <v>23231</v>
      </c>
      <c r="BB2837" s="4" t="s">
        <v>23232</v>
      </c>
      <c r="BC2837" s="4">
        <v>40</v>
      </c>
      <c r="BD2837" t="str">
        <f>IF(AND(ADHOC!$G$15="",ADHOC!$S$4=""),"",IF(ADHOC!$G$15&lt;&gt;"",IF(ADHOC!$G$15=LEFT(Domein!$AS2837,LEN(ADHOC!$G$15)),MAX(Domein!BD$1:'Domein'!BD2836)+1,""),IF(ADHOC!$S$4=LEFT(Domein!$AS2837,LEN(ADHOC!$S$4)),MAX(Domein!BD$1:'Domein'!BD2836)+1,"")))</f>
        <v/>
      </c>
    </row>
    <row r="2838" spans="45:56" x14ac:dyDescent="0.2">
      <c r="AS2838" s="4" t="s">
        <v>8976</v>
      </c>
      <c r="AT2838" s="4" t="s">
        <v>8977</v>
      </c>
      <c r="AU2838" s="4" t="s">
        <v>456</v>
      </c>
      <c r="AV2838" s="4" t="s">
        <v>725</v>
      </c>
      <c r="AW2838" s="4" t="s">
        <v>701</v>
      </c>
      <c r="AX2838" s="4"/>
      <c r="AY2838" s="4">
        <v>179210</v>
      </c>
      <c r="AZ2838" s="4">
        <v>512631</v>
      </c>
      <c r="BA2838" s="4" t="s">
        <v>23233</v>
      </c>
      <c r="BB2838" s="4" t="s">
        <v>23234</v>
      </c>
      <c r="BC2838" s="4">
        <v>40</v>
      </c>
      <c r="BD2838" t="str">
        <f>IF(AND(ADHOC!$G$15="",ADHOC!$S$4=""),"",IF(ADHOC!$G$15&lt;&gt;"",IF(ADHOC!$G$15=LEFT(Domein!$AS2838,LEN(ADHOC!$G$15)),MAX(Domein!BD$1:'Domein'!BD2837)+1,""),IF(ADHOC!$S$4=LEFT(Domein!$AS2838,LEN(ADHOC!$S$4)),MAX(Domein!BD$1:'Domein'!BD2837)+1,"")))</f>
        <v/>
      </c>
    </row>
    <row r="2839" spans="45:56" x14ac:dyDescent="0.2">
      <c r="AS2839" s="4" t="s">
        <v>8978</v>
      </c>
      <c r="AT2839" s="4" t="s">
        <v>8979</v>
      </c>
      <c r="AU2839" s="4" t="s">
        <v>456</v>
      </c>
      <c r="AV2839" s="4" t="s">
        <v>725</v>
      </c>
      <c r="AW2839" s="4" t="s">
        <v>701</v>
      </c>
      <c r="AX2839" s="4"/>
      <c r="AY2839" s="4">
        <v>179211</v>
      </c>
      <c r="AZ2839" s="4">
        <v>512632</v>
      </c>
      <c r="BA2839" s="4" t="s">
        <v>23233</v>
      </c>
      <c r="BB2839" s="4" t="s">
        <v>23235</v>
      </c>
      <c r="BC2839" s="4">
        <v>40</v>
      </c>
      <c r="BD2839" t="str">
        <f>IF(AND(ADHOC!$G$15="",ADHOC!$S$4=""),"",IF(ADHOC!$G$15&lt;&gt;"",IF(ADHOC!$G$15=LEFT(Domein!$AS2839,LEN(ADHOC!$G$15)),MAX(Domein!BD$1:'Domein'!BD2838)+1,""),IF(ADHOC!$S$4=LEFT(Domein!$AS2839,LEN(ADHOC!$S$4)),MAX(Domein!BD$1:'Domein'!BD2838)+1,"")))</f>
        <v/>
      </c>
    </row>
    <row r="2840" spans="45:56" x14ac:dyDescent="0.2">
      <c r="AS2840" s="4" t="s">
        <v>8980</v>
      </c>
      <c r="AT2840" s="4" t="s">
        <v>8981</v>
      </c>
      <c r="AU2840" s="4" t="s">
        <v>456</v>
      </c>
      <c r="AV2840" s="4" t="s">
        <v>725</v>
      </c>
      <c r="AW2840" s="4" t="s">
        <v>701</v>
      </c>
      <c r="AX2840" s="4"/>
      <c r="AY2840" s="4">
        <v>179212</v>
      </c>
      <c r="AZ2840" s="4">
        <v>512633</v>
      </c>
      <c r="BA2840" s="4" t="s">
        <v>23236</v>
      </c>
      <c r="BB2840" s="4" t="s">
        <v>23237</v>
      </c>
      <c r="BC2840" s="4">
        <v>40</v>
      </c>
      <c r="BD2840" t="str">
        <f>IF(AND(ADHOC!$G$15="",ADHOC!$S$4=""),"",IF(ADHOC!$G$15&lt;&gt;"",IF(ADHOC!$G$15=LEFT(Domein!$AS2840,LEN(ADHOC!$G$15)),MAX(Domein!BD$1:'Domein'!BD2839)+1,""),IF(ADHOC!$S$4=LEFT(Domein!$AS2840,LEN(ADHOC!$S$4)),MAX(Domein!BD$1:'Domein'!BD2839)+1,"")))</f>
        <v/>
      </c>
    </row>
    <row r="2841" spans="45:56" x14ac:dyDescent="0.2">
      <c r="AS2841" s="4" t="s">
        <v>8982</v>
      </c>
      <c r="AT2841" s="4" t="s">
        <v>8983</v>
      </c>
      <c r="AU2841" s="4" t="s">
        <v>456</v>
      </c>
      <c r="AV2841" s="4" t="s">
        <v>725</v>
      </c>
      <c r="AW2841" s="4" t="s">
        <v>701</v>
      </c>
      <c r="AX2841" s="4"/>
      <c r="AY2841" s="4">
        <v>179213</v>
      </c>
      <c r="AZ2841" s="4">
        <v>512634</v>
      </c>
      <c r="BA2841" s="4" t="s">
        <v>23238</v>
      </c>
      <c r="BB2841" s="4" t="s">
        <v>23239</v>
      </c>
      <c r="BC2841" s="4">
        <v>40</v>
      </c>
      <c r="BD2841" t="str">
        <f>IF(AND(ADHOC!$G$15="",ADHOC!$S$4=""),"",IF(ADHOC!$G$15&lt;&gt;"",IF(ADHOC!$G$15=LEFT(Domein!$AS2841,LEN(ADHOC!$G$15)),MAX(Domein!BD$1:'Domein'!BD2840)+1,""),IF(ADHOC!$S$4=LEFT(Domein!$AS2841,LEN(ADHOC!$S$4)),MAX(Domein!BD$1:'Domein'!BD2840)+1,"")))</f>
        <v/>
      </c>
    </row>
    <row r="2842" spans="45:56" x14ac:dyDescent="0.2">
      <c r="AS2842" s="4" t="s">
        <v>8984</v>
      </c>
      <c r="AT2842" s="4" t="s">
        <v>8985</v>
      </c>
      <c r="AU2842" s="4" t="s">
        <v>456</v>
      </c>
      <c r="AV2842" s="4" t="s">
        <v>725</v>
      </c>
      <c r="AW2842" s="4" t="s">
        <v>724</v>
      </c>
      <c r="AX2842" s="4"/>
      <c r="AY2842" s="4">
        <v>179079</v>
      </c>
      <c r="AZ2842" s="4">
        <v>512500</v>
      </c>
      <c r="BA2842" s="4" t="s">
        <v>23219</v>
      </c>
      <c r="BB2842" s="4" t="s">
        <v>23240</v>
      </c>
      <c r="BC2842" s="4">
        <v>40</v>
      </c>
      <c r="BD2842" t="str">
        <f>IF(AND(ADHOC!$G$15="",ADHOC!$S$4=""),"",IF(ADHOC!$G$15&lt;&gt;"",IF(ADHOC!$G$15=LEFT(Domein!$AS2842,LEN(ADHOC!$G$15)),MAX(Domein!BD$1:'Domein'!BD2841)+1,""),IF(ADHOC!$S$4=LEFT(Domein!$AS2842,LEN(ADHOC!$S$4)),MAX(Domein!BD$1:'Domein'!BD2841)+1,"")))</f>
        <v/>
      </c>
    </row>
    <row r="2843" spans="45:56" x14ac:dyDescent="0.2">
      <c r="AS2843" s="4" t="s">
        <v>8986</v>
      </c>
      <c r="AT2843" s="4" t="s">
        <v>8987</v>
      </c>
      <c r="AU2843" s="4" t="s">
        <v>456</v>
      </c>
      <c r="AV2843" s="4" t="s">
        <v>725</v>
      </c>
      <c r="AW2843" s="4" t="s">
        <v>1259</v>
      </c>
      <c r="AX2843" s="4"/>
      <c r="AY2843" s="4">
        <v>179214</v>
      </c>
      <c r="AZ2843" s="4">
        <v>512635</v>
      </c>
      <c r="BA2843" s="4" t="s">
        <v>23241</v>
      </c>
      <c r="BB2843" s="4" t="s">
        <v>23242</v>
      </c>
      <c r="BC2843" s="4">
        <v>40</v>
      </c>
      <c r="BD2843" t="str">
        <f>IF(AND(ADHOC!$G$15="",ADHOC!$S$4=""),"",IF(ADHOC!$G$15&lt;&gt;"",IF(ADHOC!$G$15=LEFT(Domein!$AS2843,LEN(ADHOC!$G$15)),MAX(Domein!BD$1:'Domein'!BD2842)+1,""),IF(ADHOC!$S$4=LEFT(Domein!$AS2843,LEN(ADHOC!$S$4)),MAX(Domein!BD$1:'Domein'!BD2842)+1,"")))</f>
        <v/>
      </c>
    </row>
    <row r="2844" spans="45:56" x14ac:dyDescent="0.2">
      <c r="AS2844" s="4" t="s">
        <v>8988</v>
      </c>
      <c r="AT2844" s="4" t="s">
        <v>8989</v>
      </c>
      <c r="AU2844" s="4" t="s">
        <v>456</v>
      </c>
      <c r="AV2844" s="4" t="s">
        <v>725</v>
      </c>
      <c r="AW2844" s="4" t="s">
        <v>701</v>
      </c>
      <c r="AX2844" s="4"/>
      <c r="AY2844" s="4">
        <v>179215</v>
      </c>
      <c r="AZ2844" s="4">
        <v>512636</v>
      </c>
      <c r="BA2844" s="4" t="s">
        <v>23243</v>
      </c>
      <c r="BB2844" s="4" t="s">
        <v>23244</v>
      </c>
      <c r="BC2844" s="4">
        <v>40</v>
      </c>
      <c r="BD2844" t="str">
        <f>IF(AND(ADHOC!$G$15="",ADHOC!$S$4=""),"",IF(ADHOC!$G$15&lt;&gt;"",IF(ADHOC!$G$15=LEFT(Domein!$AS2844,LEN(ADHOC!$G$15)),MAX(Domein!BD$1:'Domein'!BD2843)+1,""),IF(ADHOC!$S$4=LEFT(Domein!$AS2844,LEN(ADHOC!$S$4)),MAX(Domein!BD$1:'Domein'!BD2843)+1,"")))</f>
        <v/>
      </c>
    </row>
    <row r="2845" spans="45:56" x14ac:dyDescent="0.2">
      <c r="AS2845" s="4" t="s">
        <v>8990</v>
      </c>
      <c r="AT2845" s="4" t="s">
        <v>8991</v>
      </c>
      <c r="AU2845" s="4" t="s">
        <v>456</v>
      </c>
      <c r="AV2845" s="4" t="s">
        <v>725</v>
      </c>
      <c r="AW2845" s="4" t="s">
        <v>701</v>
      </c>
      <c r="AX2845" s="4"/>
      <c r="AY2845" s="4">
        <v>179216</v>
      </c>
      <c r="AZ2845" s="4">
        <v>512637</v>
      </c>
      <c r="BA2845" s="4" t="s">
        <v>23245</v>
      </c>
      <c r="BB2845" s="4" t="s">
        <v>23246</v>
      </c>
      <c r="BC2845" s="4">
        <v>40</v>
      </c>
      <c r="BD2845" t="str">
        <f>IF(AND(ADHOC!$G$15="",ADHOC!$S$4=""),"",IF(ADHOC!$G$15&lt;&gt;"",IF(ADHOC!$G$15=LEFT(Domein!$AS2845,LEN(ADHOC!$G$15)),MAX(Domein!BD$1:'Domein'!BD2844)+1,""),IF(ADHOC!$S$4=LEFT(Domein!$AS2845,LEN(ADHOC!$S$4)),MAX(Domein!BD$1:'Domein'!BD2844)+1,"")))</f>
        <v/>
      </c>
    </row>
    <row r="2846" spans="45:56" x14ac:dyDescent="0.2">
      <c r="AS2846" s="4" t="s">
        <v>10870</v>
      </c>
      <c r="AT2846" s="4" t="s">
        <v>10871</v>
      </c>
      <c r="AU2846" s="4" t="s">
        <v>456</v>
      </c>
      <c r="AV2846" s="4" t="s">
        <v>725</v>
      </c>
      <c r="AW2846" s="4" t="s">
        <v>701</v>
      </c>
      <c r="AX2846" s="4"/>
      <c r="AY2846" s="4">
        <v>179217</v>
      </c>
      <c r="AZ2846" s="4">
        <v>512638</v>
      </c>
      <c r="BA2846" s="4" t="s">
        <v>23247</v>
      </c>
      <c r="BB2846" s="4" t="s">
        <v>23248</v>
      </c>
      <c r="BC2846" s="4">
        <v>40</v>
      </c>
      <c r="BD2846" t="str">
        <f>IF(AND(ADHOC!$G$15="",ADHOC!$S$4=""),"",IF(ADHOC!$G$15&lt;&gt;"",IF(ADHOC!$G$15=LEFT(Domein!$AS2846,LEN(ADHOC!$G$15)),MAX(Domein!BD$1:'Domein'!BD2845)+1,""),IF(ADHOC!$S$4=LEFT(Domein!$AS2846,LEN(ADHOC!$S$4)),MAX(Domein!BD$1:'Domein'!BD2845)+1,"")))</f>
        <v/>
      </c>
    </row>
    <row r="2847" spans="45:56" x14ac:dyDescent="0.2">
      <c r="AS2847" s="4" t="s">
        <v>10872</v>
      </c>
      <c r="AT2847" s="4" t="s">
        <v>10873</v>
      </c>
      <c r="AU2847" s="4" t="s">
        <v>456</v>
      </c>
      <c r="AV2847" s="4" t="s">
        <v>725</v>
      </c>
      <c r="AW2847" s="4" t="s">
        <v>701</v>
      </c>
      <c r="AX2847" s="4"/>
      <c r="AY2847" s="4">
        <v>179218</v>
      </c>
      <c r="AZ2847" s="4">
        <v>512639</v>
      </c>
      <c r="BA2847" s="4" t="s">
        <v>23249</v>
      </c>
      <c r="BB2847" s="4" t="s">
        <v>23250</v>
      </c>
      <c r="BC2847" s="4">
        <v>40</v>
      </c>
      <c r="BD2847" t="str">
        <f>IF(AND(ADHOC!$G$15="",ADHOC!$S$4=""),"",IF(ADHOC!$G$15&lt;&gt;"",IF(ADHOC!$G$15=LEFT(Domein!$AS2847,LEN(ADHOC!$G$15)),MAX(Domein!BD$1:'Domein'!BD2846)+1,""),IF(ADHOC!$S$4=LEFT(Domein!$AS2847,LEN(ADHOC!$S$4)),MAX(Domein!BD$1:'Domein'!BD2846)+1,"")))</f>
        <v/>
      </c>
    </row>
    <row r="2848" spans="45:56" x14ac:dyDescent="0.2">
      <c r="AS2848" s="4" t="s">
        <v>8992</v>
      </c>
      <c r="AT2848" s="4" t="s">
        <v>8993</v>
      </c>
      <c r="AU2848" s="4" t="s">
        <v>456</v>
      </c>
      <c r="AV2848" s="4" t="s">
        <v>725</v>
      </c>
      <c r="AW2848" s="4" t="s">
        <v>724</v>
      </c>
      <c r="AX2848" s="4"/>
      <c r="AY2848" s="4">
        <v>179080</v>
      </c>
      <c r="AZ2848" s="4">
        <v>512501</v>
      </c>
      <c r="BA2848" s="4" t="s">
        <v>23251</v>
      </c>
      <c r="BB2848" s="4" t="s">
        <v>23252</v>
      </c>
      <c r="BC2848" s="4">
        <v>40</v>
      </c>
      <c r="BD2848" t="str">
        <f>IF(AND(ADHOC!$G$15="",ADHOC!$S$4=""),"",IF(ADHOC!$G$15&lt;&gt;"",IF(ADHOC!$G$15=LEFT(Domein!$AS2848,LEN(ADHOC!$G$15)),MAX(Domein!BD$1:'Domein'!BD2847)+1,""),IF(ADHOC!$S$4=LEFT(Domein!$AS2848,LEN(ADHOC!$S$4)),MAX(Domein!BD$1:'Domein'!BD2847)+1,"")))</f>
        <v/>
      </c>
    </row>
    <row r="2849" spans="45:56" x14ac:dyDescent="0.2">
      <c r="AS2849" s="4" t="s">
        <v>8994</v>
      </c>
      <c r="AT2849" s="4" t="s">
        <v>8995</v>
      </c>
      <c r="AU2849" s="4" t="s">
        <v>456</v>
      </c>
      <c r="AV2849" s="4" t="s">
        <v>725</v>
      </c>
      <c r="AW2849" s="4" t="s">
        <v>724</v>
      </c>
      <c r="AX2849" s="4"/>
      <c r="AY2849" s="4">
        <v>179081</v>
      </c>
      <c r="AZ2849" s="4">
        <v>512502</v>
      </c>
      <c r="BA2849" s="4" t="s">
        <v>23253</v>
      </c>
      <c r="BB2849" s="4" t="s">
        <v>23254</v>
      </c>
      <c r="BC2849" s="4">
        <v>40</v>
      </c>
      <c r="BD2849" t="str">
        <f>IF(AND(ADHOC!$G$15="",ADHOC!$S$4=""),"",IF(ADHOC!$G$15&lt;&gt;"",IF(ADHOC!$G$15=LEFT(Domein!$AS2849,LEN(ADHOC!$G$15)),MAX(Domein!BD$1:'Domein'!BD2848)+1,""),IF(ADHOC!$S$4=LEFT(Domein!$AS2849,LEN(ADHOC!$S$4)),MAX(Domein!BD$1:'Domein'!BD2848)+1,"")))</f>
        <v/>
      </c>
    </row>
    <row r="2850" spans="45:56" x14ac:dyDescent="0.2">
      <c r="AS2850" s="4" t="s">
        <v>8996</v>
      </c>
      <c r="AT2850" s="4" t="s">
        <v>8997</v>
      </c>
      <c r="AU2850" s="4" t="s">
        <v>456</v>
      </c>
      <c r="AV2850" s="4" t="s">
        <v>725</v>
      </c>
      <c r="AW2850" s="4" t="s">
        <v>724</v>
      </c>
      <c r="AX2850" s="4"/>
      <c r="AY2850" s="4">
        <v>179082</v>
      </c>
      <c r="AZ2850" s="4">
        <v>512503</v>
      </c>
      <c r="BA2850" s="4" t="s">
        <v>23255</v>
      </c>
      <c r="BB2850" s="4" t="s">
        <v>23256</v>
      </c>
      <c r="BC2850" s="4">
        <v>40</v>
      </c>
      <c r="BD2850" t="str">
        <f>IF(AND(ADHOC!$G$15="",ADHOC!$S$4=""),"",IF(ADHOC!$G$15&lt;&gt;"",IF(ADHOC!$G$15=LEFT(Domein!$AS2850,LEN(ADHOC!$G$15)),MAX(Domein!BD$1:'Domein'!BD2849)+1,""),IF(ADHOC!$S$4=LEFT(Domein!$AS2850,LEN(ADHOC!$S$4)),MAX(Domein!BD$1:'Domein'!BD2849)+1,"")))</f>
        <v/>
      </c>
    </row>
    <row r="2851" spans="45:56" x14ac:dyDescent="0.2">
      <c r="AS2851" s="4" t="s">
        <v>8998</v>
      </c>
      <c r="AT2851" s="4" t="s">
        <v>8999</v>
      </c>
      <c r="AU2851" s="4" t="s">
        <v>456</v>
      </c>
      <c r="AV2851" s="4" t="s">
        <v>725</v>
      </c>
      <c r="AW2851" s="4" t="s">
        <v>724</v>
      </c>
      <c r="AX2851" s="4"/>
      <c r="AY2851" s="4">
        <v>179083</v>
      </c>
      <c r="AZ2851" s="4">
        <v>512504</v>
      </c>
      <c r="BA2851" s="4" t="s">
        <v>23257</v>
      </c>
      <c r="BB2851" s="4" t="s">
        <v>23258</v>
      </c>
      <c r="BC2851" s="4">
        <v>40</v>
      </c>
      <c r="BD2851" t="str">
        <f>IF(AND(ADHOC!$G$15="",ADHOC!$S$4=""),"",IF(ADHOC!$G$15&lt;&gt;"",IF(ADHOC!$G$15=LEFT(Domein!$AS2851,LEN(ADHOC!$G$15)),MAX(Domein!BD$1:'Domein'!BD2850)+1,""),IF(ADHOC!$S$4=LEFT(Domein!$AS2851,LEN(ADHOC!$S$4)),MAX(Domein!BD$1:'Domein'!BD2850)+1,"")))</f>
        <v/>
      </c>
    </row>
    <row r="2852" spans="45:56" x14ac:dyDescent="0.2">
      <c r="AS2852" s="4" t="s">
        <v>9000</v>
      </c>
      <c r="AT2852" s="4" t="s">
        <v>9001</v>
      </c>
      <c r="AU2852" s="4" t="s">
        <v>456</v>
      </c>
      <c r="AV2852" s="4" t="s">
        <v>725</v>
      </c>
      <c r="AW2852" s="4" t="s">
        <v>724</v>
      </c>
      <c r="AX2852" s="4"/>
      <c r="AY2852" s="4">
        <v>179084</v>
      </c>
      <c r="AZ2852" s="4">
        <v>512505</v>
      </c>
      <c r="BA2852" s="4" t="s">
        <v>23259</v>
      </c>
      <c r="BB2852" s="4" t="s">
        <v>23260</v>
      </c>
      <c r="BC2852" s="4">
        <v>40</v>
      </c>
      <c r="BD2852" t="str">
        <f>IF(AND(ADHOC!$G$15="",ADHOC!$S$4=""),"",IF(ADHOC!$G$15&lt;&gt;"",IF(ADHOC!$G$15=LEFT(Domein!$AS2852,LEN(ADHOC!$G$15)),MAX(Domein!BD$1:'Domein'!BD2851)+1,""),IF(ADHOC!$S$4=LEFT(Domein!$AS2852,LEN(ADHOC!$S$4)),MAX(Domein!BD$1:'Domein'!BD2851)+1,"")))</f>
        <v/>
      </c>
    </row>
    <row r="2853" spans="45:56" x14ac:dyDescent="0.2">
      <c r="AS2853" s="4" t="s">
        <v>10874</v>
      </c>
      <c r="AT2853" s="4" t="s">
        <v>10875</v>
      </c>
      <c r="AU2853" s="4" t="s">
        <v>456</v>
      </c>
      <c r="AV2853" s="4" t="s">
        <v>725</v>
      </c>
      <c r="AW2853" s="4" t="s">
        <v>701</v>
      </c>
      <c r="AX2853" s="4"/>
      <c r="AY2853" s="4">
        <v>179065</v>
      </c>
      <c r="AZ2853" s="4">
        <v>512486</v>
      </c>
      <c r="BA2853" s="4" t="s">
        <v>22952</v>
      </c>
      <c r="BB2853" s="4" t="s">
        <v>22953</v>
      </c>
      <c r="BC2853" s="4">
        <v>40</v>
      </c>
      <c r="BD2853" t="str">
        <f>IF(AND(ADHOC!$G$15="",ADHOC!$S$4=""),"",IF(ADHOC!$G$15&lt;&gt;"",IF(ADHOC!$G$15=LEFT(Domein!$AS2853,LEN(ADHOC!$G$15)),MAX(Domein!BD$1:'Domein'!BD2852)+1,""),IF(ADHOC!$S$4=LEFT(Domein!$AS2853,LEN(ADHOC!$S$4)),MAX(Domein!BD$1:'Domein'!BD2852)+1,"")))</f>
        <v/>
      </c>
    </row>
    <row r="2854" spans="45:56" x14ac:dyDescent="0.2">
      <c r="AS2854" s="4" t="s">
        <v>10876</v>
      </c>
      <c r="AT2854" s="4" t="s">
        <v>10877</v>
      </c>
      <c r="AU2854" s="4" t="s">
        <v>456</v>
      </c>
      <c r="AV2854" s="4" t="s">
        <v>725</v>
      </c>
      <c r="AW2854" s="4" t="s">
        <v>701</v>
      </c>
      <c r="AX2854" s="4"/>
      <c r="AY2854" s="4">
        <v>179065</v>
      </c>
      <c r="AZ2854" s="4">
        <v>512486</v>
      </c>
      <c r="BA2854" s="4" t="s">
        <v>22952</v>
      </c>
      <c r="BB2854" s="4" t="s">
        <v>22953</v>
      </c>
      <c r="BC2854" s="4">
        <v>40</v>
      </c>
      <c r="BD2854" t="str">
        <f>IF(AND(ADHOC!$G$15="",ADHOC!$S$4=""),"",IF(ADHOC!$G$15&lt;&gt;"",IF(ADHOC!$G$15=LEFT(Domein!$AS2854,LEN(ADHOC!$G$15)),MAX(Domein!BD$1:'Domein'!BD2853)+1,""),IF(ADHOC!$S$4=LEFT(Domein!$AS2854,LEN(ADHOC!$S$4)),MAX(Domein!BD$1:'Domein'!BD2853)+1,"")))</f>
        <v/>
      </c>
    </row>
    <row r="2855" spans="45:56" x14ac:dyDescent="0.2">
      <c r="AS2855" s="4" t="s">
        <v>10878</v>
      </c>
      <c r="AT2855" s="4" t="s">
        <v>10879</v>
      </c>
      <c r="AU2855" s="4" t="s">
        <v>456</v>
      </c>
      <c r="AV2855" s="4" t="s">
        <v>725</v>
      </c>
      <c r="AW2855" s="4" t="s">
        <v>701</v>
      </c>
      <c r="AX2855" s="4"/>
      <c r="AY2855" s="4">
        <v>179066</v>
      </c>
      <c r="AZ2855" s="4">
        <v>512487</v>
      </c>
      <c r="BA2855" s="4" t="s">
        <v>23120</v>
      </c>
      <c r="BB2855" s="4" t="s">
        <v>23121</v>
      </c>
      <c r="BC2855" s="4">
        <v>40</v>
      </c>
      <c r="BD2855" t="str">
        <f>IF(AND(ADHOC!$G$15="",ADHOC!$S$4=""),"",IF(ADHOC!$G$15&lt;&gt;"",IF(ADHOC!$G$15=LEFT(Domein!$AS2855,LEN(ADHOC!$G$15)),MAX(Domein!BD$1:'Domein'!BD2854)+1,""),IF(ADHOC!$S$4=LEFT(Domein!$AS2855,LEN(ADHOC!$S$4)),MAX(Domein!BD$1:'Domein'!BD2854)+1,"")))</f>
        <v/>
      </c>
    </row>
    <row r="2856" spans="45:56" x14ac:dyDescent="0.2">
      <c r="AS2856" s="4" t="s">
        <v>10880</v>
      </c>
      <c r="AT2856" s="4" t="s">
        <v>10881</v>
      </c>
      <c r="AU2856" s="4" t="s">
        <v>456</v>
      </c>
      <c r="AV2856" s="4" t="s">
        <v>725</v>
      </c>
      <c r="AW2856" s="4" t="s">
        <v>701</v>
      </c>
      <c r="AX2856" s="4"/>
      <c r="AY2856" s="4">
        <v>179067</v>
      </c>
      <c r="AZ2856" s="4">
        <v>512488</v>
      </c>
      <c r="BA2856" s="4" t="s">
        <v>23122</v>
      </c>
      <c r="BB2856" s="4" t="s">
        <v>23123</v>
      </c>
      <c r="BC2856" s="4">
        <v>40</v>
      </c>
      <c r="BD2856" t="str">
        <f>IF(AND(ADHOC!$G$15="",ADHOC!$S$4=""),"",IF(ADHOC!$G$15&lt;&gt;"",IF(ADHOC!$G$15=LEFT(Domein!$AS2856,LEN(ADHOC!$G$15)),MAX(Domein!BD$1:'Domein'!BD2855)+1,""),IF(ADHOC!$S$4=LEFT(Domein!$AS2856,LEN(ADHOC!$S$4)),MAX(Domein!BD$1:'Domein'!BD2855)+1,"")))</f>
        <v/>
      </c>
    </row>
    <row r="2857" spans="45:56" x14ac:dyDescent="0.2">
      <c r="AS2857" s="4" t="s">
        <v>10882</v>
      </c>
      <c r="AT2857" s="4" t="s">
        <v>10883</v>
      </c>
      <c r="AU2857" s="4" t="s">
        <v>456</v>
      </c>
      <c r="AV2857" s="4" t="s">
        <v>725</v>
      </c>
      <c r="AW2857" s="4" t="s">
        <v>701</v>
      </c>
      <c r="AX2857" s="4"/>
      <c r="AY2857" s="4">
        <v>179068</v>
      </c>
      <c r="AZ2857" s="4">
        <v>512489</v>
      </c>
      <c r="BA2857" s="4" t="s">
        <v>23124</v>
      </c>
      <c r="BB2857" s="4" t="s">
        <v>23125</v>
      </c>
      <c r="BC2857" s="4">
        <v>40</v>
      </c>
      <c r="BD2857" t="str">
        <f>IF(AND(ADHOC!$G$15="",ADHOC!$S$4=""),"",IF(ADHOC!$G$15&lt;&gt;"",IF(ADHOC!$G$15=LEFT(Domein!$AS2857,LEN(ADHOC!$G$15)),MAX(Domein!BD$1:'Domein'!BD2856)+1,""),IF(ADHOC!$S$4=LEFT(Domein!$AS2857,LEN(ADHOC!$S$4)),MAX(Domein!BD$1:'Domein'!BD2856)+1,"")))</f>
        <v/>
      </c>
    </row>
    <row r="2858" spans="45:56" x14ac:dyDescent="0.2">
      <c r="AS2858" s="4" t="s">
        <v>10884</v>
      </c>
      <c r="AT2858" s="4" t="s">
        <v>10885</v>
      </c>
      <c r="AU2858" s="4" t="s">
        <v>456</v>
      </c>
      <c r="AV2858" s="4" t="s">
        <v>725</v>
      </c>
      <c r="AW2858" s="4" t="s">
        <v>701</v>
      </c>
      <c r="AX2858" s="4"/>
      <c r="AY2858" s="4">
        <v>179069</v>
      </c>
      <c r="AZ2858" s="4">
        <v>512490</v>
      </c>
      <c r="BA2858" s="4" t="s">
        <v>23124</v>
      </c>
      <c r="BB2858" s="4" t="s">
        <v>23126</v>
      </c>
      <c r="BC2858" s="4">
        <v>40</v>
      </c>
      <c r="BD2858" t="str">
        <f>IF(AND(ADHOC!$G$15="",ADHOC!$S$4=""),"",IF(ADHOC!$G$15&lt;&gt;"",IF(ADHOC!$G$15=LEFT(Domein!$AS2858,LEN(ADHOC!$G$15)),MAX(Domein!BD$1:'Domein'!BD2857)+1,""),IF(ADHOC!$S$4=LEFT(Domein!$AS2858,LEN(ADHOC!$S$4)),MAX(Domein!BD$1:'Domein'!BD2857)+1,"")))</f>
        <v/>
      </c>
    </row>
    <row r="2859" spans="45:56" x14ac:dyDescent="0.2">
      <c r="AS2859" s="4" t="s">
        <v>10886</v>
      </c>
      <c r="AT2859" s="4" t="s">
        <v>10887</v>
      </c>
      <c r="AU2859" s="4" t="s">
        <v>456</v>
      </c>
      <c r="AV2859" s="4" t="s">
        <v>725</v>
      </c>
      <c r="AW2859" s="4" t="s">
        <v>701</v>
      </c>
      <c r="AX2859" s="4"/>
      <c r="AY2859" s="4">
        <v>179070</v>
      </c>
      <c r="AZ2859" s="4">
        <v>512491</v>
      </c>
      <c r="BA2859" s="4" t="s">
        <v>23127</v>
      </c>
      <c r="BB2859" s="4" t="s">
        <v>23128</v>
      </c>
      <c r="BC2859" s="4">
        <v>40</v>
      </c>
      <c r="BD2859" t="str">
        <f>IF(AND(ADHOC!$G$15="",ADHOC!$S$4=""),"",IF(ADHOC!$G$15&lt;&gt;"",IF(ADHOC!$G$15=LEFT(Domein!$AS2859,LEN(ADHOC!$G$15)),MAX(Domein!BD$1:'Domein'!BD2858)+1,""),IF(ADHOC!$S$4=LEFT(Domein!$AS2859,LEN(ADHOC!$S$4)),MAX(Domein!BD$1:'Domein'!BD2858)+1,"")))</f>
        <v/>
      </c>
    </row>
    <row r="2860" spans="45:56" x14ac:dyDescent="0.2">
      <c r="AS2860" s="4" t="s">
        <v>10888</v>
      </c>
      <c r="AT2860" s="4" t="s">
        <v>10889</v>
      </c>
      <c r="AU2860" s="4" t="s">
        <v>456</v>
      </c>
      <c r="AV2860" s="4" t="s">
        <v>725</v>
      </c>
      <c r="AW2860" s="4" t="s">
        <v>701</v>
      </c>
      <c r="AX2860" s="4"/>
      <c r="AY2860" s="4">
        <v>179071</v>
      </c>
      <c r="AZ2860" s="4">
        <v>512492</v>
      </c>
      <c r="BA2860" s="4" t="s">
        <v>23129</v>
      </c>
      <c r="BB2860" s="4" t="s">
        <v>23130</v>
      </c>
      <c r="BC2860" s="4">
        <v>40</v>
      </c>
      <c r="BD2860" t="str">
        <f>IF(AND(ADHOC!$G$15="",ADHOC!$S$4=""),"",IF(ADHOC!$G$15&lt;&gt;"",IF(ADHOC!$G$15=LEFT(Domein!$AS2860,LEN(ADHOC!$G$15)),MAX(Domein!BD$1:'Domein'!BD2859)+1,""),IF(ADHOC!$S$4=LEFT(Domein!$AS2860,LEN(ADHOC!$S$4)),MAX(Domein!BD$1:'Domein'!BD2859)+1,"")))</f>
        <v/>
      </c>
    </row>
    <row r="2861" spans="45:56" x14ac:dyDescent="0.2">
      <c r="AS2861" s="4" t="s">
        <v>10890</v>
      </c>
      <c r="AT2861" s="4" t="s">
        <v>10891</v>
      </c>
      <c r="AU2861" s="4" t="s">
        <v>456</v>
      </c>
      <c r="AV2861" s="4" t="s">
        <v>725</v>
      </c>
      <c r="AW2861" s="4" t="s">
        <v>701</v>
      </c>
      <c r="AX2861" s="4"/>
      <c r="AY2861" s="4">
        <v>179072</v>
      </c>
      <c r="AZ2861" s="4">
        <v>512493</v>
      </c>
      <c r="BA2861" s="4" t="s">
        <v>23131</v>
      </c>
      <c r="BB2861" s="4" t="s">
        <v>23132</v>
      </c>
      <c r="BC2861" s="4">
        <v>40</v>
      </c>
      <c r="BD2861" t="str">
        <f>IF(AND(ADHOC!$G$15="",ADHOC!$S$4=""),"",IF(ADHOC!$G$15&lt;&gt;"",IF(ADHOC!$G$15=LEFT(Domein!$AS2861,LEN(ADHOC!$G$15)),MAX(Domein!BD$1:'Domein'!BD2860)+1,""),IF(ADHOC!$S$4=LEFT(Domein!$AS2861,LEN(ADHOC!$S$4)),MAX(Domein!BD$1:'Domein'!BD2860)+1,"")))</f>
        <v/>
      </c>
    </row>
    <row r="2862" spans="45:56" x14ac:dyDescent="0.2">
      <c r="AS2862" s="4" t="s">
        <v>10892</v>
      </c>
      <c r="AT2862" s="4" t="s">
        <v>10893</v>
      </c>
      <c r="AU2862" s="4" t="s">
        <v>456</v>
      </c>
      <c r="AV2862" s="4" t="s">
        <v>725</v>
      </c>
      <c r="AW2862" s="4" t="s">
        <v>701</v>
      </c>
      <c r="AX2862" s="4"/>
      <c r="AY2862" s="4">
        <v>179073</v>
      </c>
      <c r="AZ2862" s="4">
        <v>512494</v>
      </c>
      <c r="BA2862" s="4" t="s">
        <v>23133</v>
      </c>
      <c r="BB2862" s="4" t="s">
        <v>23134</v>
      </c>
      <c r="BC2862" s="4">
        <v>40</v>
      </c>
      <c r="BD2862" t="str">
        <f>IF(AND(ADHOC!$G$15="",ADHOC!$S$4=""),"",IF(ADHOC!$G$15&lt;&gt;"",IF(ADHOC!$G$15=LEFT(Domein!$AS2862,LEN(ADHOC!$G$15)),MAX(Domein!BD$1:'Domein'!BD2861)+1,""),IF(ADHOC!$S$4=LEFT(Domein!$AS2862,LEN(ADHOC!$S$4)),MAX(Domein!BD$1:'Domein'!BD2861)+1,"")))</f>
        <v/>
      </c>
    </row>
    <row r="2863" spans="45:56" x14ac:dyDescent="0.2">
      <c r="AS2863" s="4" t="s">
        <v>9002</v>
      </c>
      <c r="AT2863" s="4" t="s">
        <v>9003</v>
      </c>
      <c r="AU2863" s="4" t="s">
        <v>456</v>
      </c>
      <c r="AV2863" s="4" t="s">
        <v>725</v>
      </c>
      <c r="AW2863" s="4" t="s">
        <v>724</v>
      </c>
      <c r="AX2863" s="4"/>
      <c r="AY2863" s="4">
        <v>179085</v>
      </c>
      <c r="AZ2863" s="4">
        <v>512506</v>
      </c>
      <c r="BA2863" s="4" t="s">
        <v>23261</v>
      </c>
      <c r="BB2863" s="4" t="s">
        <v>23262</v>
      </c>
      <c r="BC2863" s="4">
        <v>40</v>
      </c>
      <c r="BD2863" t="str">
        <f>IF(AND(ADHOC!$G$15="",ADHOC!$S$4=""),"",IF(ADHOC!$G$15&lt;&gt;"",IF(ADHOC!$G$15=LEFT(Domein!$AS2863,LEN(ADHOC!$G$15)),MAX(Domein!BD$1:'Domein'!BD2862)+1,""),IF(ADHOC!$S$4=LEFT(Domein!$AS2863,LEN(ADHOC!$S$4)),MAX(Domein!BD$1:'Domein'!BD2862)+1,"")))</f>
        <v/>
      </c>
    </row>
    <row r="2864" spans="45:56" x14ac:dyDescent="0.2">
      <c r="AS2864" s="4" t="s">
        <v>10894</v>
      </c>
      <c r="AT2864" s="4" t="s">
        <v>10895</v>
      </c>
      <c r="AU2864" s="4" t="s">
        <v>456</v>
      </c>
      <c r="AV2864" s="4" t="s">
        <v>725</v>
      </c>
      <c r="AW2864" s="4" t="s">
        <v>701</v>
      </c>
      <c r="AX2864" s="4"/>
      <c r="AY2864" s="4">
        <v>179074</v>
      </c>
      <c r="AZ2864" s="4">
        <v>512495</v>
      </c>
      <c r="BA2864" s="4" t="s">
        <v>23135</v>
      </c>
      <c r="BB2864" s="4" t="s">
        <v>23136</v>
      </c>
      <c r="BC2864" s="4">
        <v>40</v>
      </c>
      <c r="BD2864" t="str">
        <f>IF(AND(ADHOC!$G$15="",ADHOC!$S$4=""),"",IF(ADHOC!$G$15&lt;&gt;"",IF(ADHOC!$G$15=LEFT(Domein!$AS2864,LEN(ADHOC!$G$15)),MAX(Domein!BD$1:'Domein'!BD2863)+1,""),IF(ADHOC!$S$4=LEFT(Domein!$AS2864,LEN(ADHOC!$S$4)),MAX(Domein!BD$1:'Domein'!BD2863)+1,"")))</f>
        <v/>
      </c>
    </row>
    <row r="2865" spans="45:56" x14ac:dyDescent="0.2">
      <c r="AS2865" s="4" t="s">
        <v>10896</v>
      </c>
      <c r="AT2865" s="4" t="s">
        <v>10897</v>
      </c>
      <c r="AU2865" s="4" t="s">
        <v>456</v>
      </c>
      <c r="AV2865" s="4" t="s">
        <v>725</v>
      </c>
      <c r="AW2865" s="4" t="s">
        <v>701</v>
      </c>
      <c r="AX2865" s="4"/>
      <c r="AY2865" s="4">
        <v>179075</v>
      </c>
      <c r="AZ2865" s="4">
        <v>512496</v>
      </c>
      <c r="BA2865" s="4" t="s">
        <v>23157</v>
      </c>
      <c r="BB2865" s="4" t="s">
        <v>23158</v>
      </c>
      <c r="BC2865" s="4">
        <v>40</v>
      </c>
      <c r="BD2865" t="str">
        <f>IF(AND(ADHOC!$G$15="",ADHOC!$S$4=""),"",IF(ADHOC!$G$15&lt;&gt;"",IF(ADHOC!$G$15=LEFT(Domein!$AS2865,LEN(ADHOC!$G$15)),MAX(Domein!BD$1:'Domein'!BD2864)+1,""),IF(ADHOC!$S$4=LEFT(Domein!$AS2865,LEN(ADHOC!$S$4)),MAX(Domein!BD$1:'Domein'!BD2864)+1,"")))</f>
        <v/>
      </c>
    </row>
    <row r="2866" spans="45:56" x14ac:dyDescent="0.2">
      <c r="AS2866" s="4" t="s">
        <v>10898</v>
      </c>
      <c r="AT2866" s="4" t="s">
        <v>10899</v>
      </c>
      <c r="AU2866" s="4" t="s">
        <v>456</v>
      </c>
      <c r="AV2866" s="4" t="s">
        <v>725</v>
      </c>
      <c r="AW2866" s="4" t="s">
        <v>701</v>
      </c>
      <c r="AX2866" s="4"/>
      <c r="AY2866" s="4">
        <v>179076</v>
      </c>
      <c r="AZ2866" s="4">
        <v>512497</v>
      </c>
      <c r="BA2866" s="4" t="s">
        <v>23177</v>
      </c>
      <c r="BB2866" s="4" t="s">
        <v>23178</v>
      </c>
      <c r="BC2866" s="4">
        <v>40</v>
      </c>
      <c r="BD2866" t="str">
        <f>IF(AND(ADHOC!$G$15="",ADHOC!$S$4=""),"",IF(ADHOC!$G$15&lt;&gt;"",IF(ADHOC!$G$15=LEFT(Domein!$AS2866,LEN(ADHOC!$G$15)),MAX(Domein!BD$1:'Domein'!BD2865)+1,""),IF(ADHOC!$S$4=LEFT(Domein!$AS2866,LEN(ADHOC!$S$4)),MAX(Domein!BD$1:'Domein'!BD2865)+1,"")))</f>
        <v/>
      </c>
    </row>
    <row r="2867" spans="45:56" x14ac:dyDescent="0.2">
      <c r="AS2867" s="4" t="s">
        <v>10900</v>
      </c>
      <c r="AT2867" s="4" t="s">
        <v>10901</v>
      </c>
      <c r="AU2867" s="4" t="s">
        <v>456</v>
      </c>
      <c r="AV2867" s="4" t="s">
        <v>725</v>
      </c>
      <c r="AW2867" s="4" t="s">
        <v>701</v>
      </c>
      <c r="AX2867" s="4"/>
      <c r="AY2867" s="4">
        <v>179077</v>
      </c>
      <c r="AZ2867" s="4">
        <v>512498</v>
      </c>
      <c r="BA2867" s="4" t="s">
        <v>23198</v>
      </c>
      <c r="BB2867" s="4" t="s">
        <v>23199</v>
      </c>
      <c r="BC2867" s="4">
        <v>40</v>
      </c>
      <c r="BD2867" t="str">
        <f>IF(AND(ADHOC!$G$15="",ADHOC!$S$4=""),"",IF(ADHOC!$G$15&lt;&gt;"",IF(ADHOC!$G$15=LEFT(Domein!$AS2867,LEN(ADHOC!$G$15)),MAX(Domein!BD$1:'Domein'!BD2866)+1,""),IF(ADHOC!$S$4=LEFT(Domein!$AS2867,LEN(ADHOC!$S$4)),MAX(Domein!BD$1:'Domein'!BD2866)+1,"")))</f>
        <v/>
      </c>
    </row>
    <row r="2868" spans="45:56" x14ac:dyDescent="0.2">
      <c r="AS2868" s="4" t="s">
        <v>10902</v>
      </c>
      <c r="AT2868" s="4" t="s">
        <v>10903</v>
      </c>
      <c r="AU2868" s="4" t="s">
        <v>456</v>
      </c>
      <c r="AV2868" s="4" t="s">
        <v>725</v>
      </c>
      <c r="AW2868" s="4" t="s">
        <v>701</v>
      </c>
      <c r="AX2868" s="4"/>
      <c r="AY2868" s="4">
        <v>179078</v>
      </c>
      <c r="AZ2868" s="4">
        <v>512499</v>
      </c>
      <c r="BA2868" s="4" t="s">
        <v>23219</v>
      </c>
      <c r="BB2868" s="4" t="s">
        <v>23220</v>
      </c>
      <c r="BC2868" s="4">
        <v>40</v>
      </c>
      <c r="BD2868" t="str">
        <f>IF(AND(ADHOC!$G$15="",ADHOC!$S$4=""),"",IF(ADHOC!$G$15&lt;&gt;"",IF(ADHOC!$G$15=LEFT(Domein!$AS2868,LEN(ADHOC!$G$15)),MAX(Domein!BD$1:'Domein'!BD2867)+1,""),IF(ADHOC!$S$4=LEFT(Domein!$AS2868,LEN(ADHOC!$S$4)),MAX(Domein!BD$1:'Domein'!BD2867)+1,"")))</f>
        <v/>
      </c>
    </row>
    <row r="2869" spans="45:56" x14ac:dyDescent="0.2">
      <c r="AS2869" s="4" t="s">
        <v>10904</v>
      </c>
      <c r="AT2869" s="4" t="s">
        <v>10905</v>
      </c>
      <c r="AU2869" s="4" t="s">
        <v>456</v>
      </c>
      <c r="AV2869" s="4" t="s">
        <v>725</v>
      </c>
      <c r="AW2869" s="4" t="s">
        <v>701</v>
      </c>
      <c r="AX2869" s="4"/>
      <c r="AY2869" s="4">
        <v>179079</v>
      </c>
      <c r="AZ2869" s="4">
        <v>512500</v>
      </c>
      <c r="BA2869" s="4" t="s">
        <v>23219</v>
      </c>
      <c r="BB2869" s="4" t="s">
        <v>23240</v>
      </c>
      <c r="BC2869" s="4">
        <v>40</v>
      </c>
      <c r="BD2869" t="str">
        <f>IF(AND(ADHOC!$G$15="",ADHOC!$S$4=""),"",IF(ADHOC!$G$15&lt;&gt;"",IF(ADHOC!$G$15=LEFT(Domein!$AS2869,LEN(ADHOC!$G$15)),MAX(Domein!BD$1:'Domein'!BD2868)+1,""),IF(ADHOC!$S$4=LEFT(Domein!$AS2869,LEN(ADHOC!$S$4)),MAX(Domein!BD$1:'Domein'!BD2868)+1,"")))</f>
        <v/>
      </c>
    </row>
    <row r="2870" spans="45:56" x14ac:dyDescent="0.2">
      <c r="AS2870" s="4" t="s">
        <v>10906</v>
      </c>
      <c r="AT2870" s="4" t="s">
        <v>10907</v>
      </c>
      <c r="AU2870" s="4" t="s">
        <v>456</v>
      </c>
      <c r="AV2870" s="4" t="s">
        <v>725</v>
      </c>
      <c r="AW2870" s="4" t="s">
        <v>701</v>
      </c>
      <c r="AX2870" s="4"/>
      <c r="AY2870" s="4">
        <v>179080</v>
      </c>
      <c r="AZ2870" s="4">
        <v>512501</v>
      </c>
      <c r="BA2870" s="4" t="s">
        <v>23251</v>
      </c>
      <c r="BB2870" s="4" t="s">
        <v>23252</v>
      </c>
      <c r="BC2870" s="4">
        <v>40</v>
      </c>
      <c r="BD2870" t="str">
        <f>IF(AND(ADHOC!$G$15="",ADHOC!$S$4=""),"",IF(ADHOC!$G$15&lt;&gt;"",IF(ADHOC!$G$15=LEFT(Domein!$AS2870,LEN(ADHOC!$G$15)),MAX(Domein!BD$1:'Domein'!BD2869)+1,""),IF(ADHOC!$S$4=LEFT(Domein!$AS2870,LEN(ADHOC!$S$4)),MAX(Domein!BD$1:'Domein'!BD2869)+1,"")))</f>
        <v/>
      </c>
    </row>
    <row r="2871" spans="45:56" x14ac:dyDescent="0.2">
      <c r="AS2871" s="4" t="s">
        <v>10908</v>
      </c>
      <c r="AT2871" s="4" t="s">
        <v>10909</v>
      </c>
      <c r="AU2871" s="4" t="s">
        <v>456</v>
      </c>
      <c r="AV2871" s="4" t="s">
        <v>725</v>
      </c>
      <c r="AW2871" s="4" t="s">
        <v>701</v>
      </c>
      <c r="AX2871" s="4"/>
      <c r="AY2871" s="4">
        <v>179081</v>
      </c>
      <c r="AZ2871" s="4">
        <v>512502</v>
      </c>
      <c r="BA2871" s="4" t="s">
        <v>23253</v>
      </c>
      <c r="BB2871" s="4" t="s">
        <v>23254</v>
      </c>
      <c r="BC2871" s="4">
        <v>40</v>
      </c>
      <c r="BD2871" t="str">
        <f>IF(AND(ADHOC!$G$15="",ADHOC!$S$4=""),"",IF(ADHOC!$G$15&lt;&gt;"",IF(ADHOC!$G$15=LEFT(Domein!$AS2871,LEN(ADHOC!$G$15)),MAX(Domein!BD$1:'Domein'!BD2870)+1,""),IF(ADHOC!$S$4=LEFT(Domein!$AS2871,LEN(ADHOC!$S$4)),MAX(Domein!BD$1:'Domein'!BD2870)+1,"")))</f>
        <v/>
      </c>
    </row>
    <row r="2872" spans="45:56" x14ac:dyDescent="0.2">
      <c r="AS2872" s="4" t="s">
        <v>10910</v>
      </c>
      <c r="AT2872" s="4" t="s">
        <v>10911</v>
      </c>
      <c r="AU2872" s="4" t="s">
        <v>456</v>
      </c>
      <c r="AV2872" s="4" t="s">
        <v>725</v>
      </c>
      <c r="AW2872" s="4" t="s">
        <v>701</v>
      </c>
      <c r="AX2872" s="4"/>
      <c r="AY2872" s="4">
        <v>179082</v>
      </c>
      <c r="AZ2872" s="4">
        <v>512503</v>
      </c>
      <c r="BA2872" s="4" t="s">
        <v>23255</v>
      </c>
      <c r="BB2872" s="4" t="s">
        <v>23256</v>
      </c>
      <c r="BC2872" s="4">
        <v>40</v>
      </c>
      <c r="BD2872" t="str">
        <f>IF(AND(ADHOC!$G$15="",ADHOC!$S$4=""),"",IF(ADHOC!$G$15&lt;&gt;"",IF(ADHOC!$G$15=LEFT(Domein!$AS2872,LEN(ADHOC!$G$15)),MAX(Domein!BD$1:'Domein'!BD2871)+1,""),IF(ADHOC!$S$4=LEFT(Domein!$AS2872,LEN(ADHOC!$S$4)),MAX(Domein!BD$1:'Domein'!BD2871)+1,"")))</f>
        <v/>
      </c>
    </row>
    <row r="2873" spans="45:56" x14ac:dyDescent="0.2">
      <c r="AS2873" s="4" t="s">
        <v>10912</v>
      </c>
      <c r="AT2873" s="4" t="s">
        <v>10913</v>
      </c>
      <c r="AU2873" s="4" t="s">
        <v>456</v>
      </c>
      <c r="AV2873" s="4" t="s">
        <v>725</v>
      </c>
      <c r="AW2873" s="4" t="s">
        <v>701</v>
      </c>
      <c r="AX2873" s="4"/>
      <c r="AY2873" s="4">
        <v>179083</v>
      </c>
      <c r="AZ2873" s="4">
        <v>512504</v>
      </c>
      <c r="BA2873" s="4" t="s">
        <v>23257</v>
      </c>
      <c r="BB2873" s="4" t="s">
        <v>23258</v>
      </c>
      <c r="BC2873" s="4">
        <v>40</v>
      </c>
      <c r="BD2873" t="str">
        <f>IF(AND(ADHOC!$G$15="",ADHOC!$S$4=""),"",IF(ADHOC!$G$15&lt;&gt;"",IF(ADHOC!$G$15=LEFT(Domein!$AS2873,LEN(ADHOC!$G$15)),MAX(Domein!BD$1:'Domein'!BD2872)+1,""),IF(ADHOC!$S$4=LEFT(Domein!$AS2873,LEN(ADHOC!$S$4)),MAX(Domein!BD$1:'Domein'!BD2872)+1,"")))</f>
        <v/>
      </c>
    </row>
    <row r="2874" spans="45:56" x14ac:dyDescent="0.2">
      <c r="AS2874" s="4" t="s">
        <v>9004</v>
      </c>
      <c r="AT2874" s="4" t="s">
        <v>9005</v>
      </c>
      <c r="AU2874" s="4" t="s">
        <v>456</v>
      </c>
      <c r="AV2874" s="4" t="s">
        <v>725</v>
      </c>
      <c r="AW2874" s="4" t="s">
        <v>724</v>
      </c>
      <c r="AX2874" s="4"/>
      <c r="AY2874" s="4">
        <v>179086</v>
      </c>
      <c r="AZ2874" s="4">
        <v>512507</v>
      </c>
      <c r="BA2874" s="4" t="s">
        <v>23263</v>
      </c>
      <c r="BB2874" s="4" t="s">
        <v>23264</v>
      </c>
      <c r="BC2874" s="4">
        <v>40</v>
      </c>
      <c r="BD2874" t="str">
        <f>IF(AND(ADHOC!$G$15="",ADHOC!$S$4=""),"",IF(ADHOC!$G$15&lt;&gt;"",IF(ADHOC!$G$15=LEFT(Domein!$AS2874,LEN(ADHOC!$G$15)),MAX(Domein!BD$1:'Domein'!BD2873)+1,""),IF(ADHOC!$S$4=LEFT(Domein!$AS2874,LEN(ADHOC!$S$4)),MAX(Domein!BD$1:'Domein'!BD2873)+1,"")))</f>
        <v/>
      </c>
    </row>
    <row r="2875" spans="45:56" x14ac:dyDescent="0.2">
      <c r="AS2875" s="4" t="s">
        <v>10914</v>
      </c>
      <c r="AT2875" s="4" t="s">
        <v>10915</v>
      </c>
      <c r="AU2875" s="4" t="s">
        <v>456</v>
      </c>
      <c r="AV2875" s="4" t="s">
        <v>725</v>
      </c>
      <c r="AW2875" s="4" t="s">
        <v>701</v>
      </c>
      <c r="AX2875" s="4"/>
      <c r="AY2875" s="4">
        <v>179084</v>
      </c>
      <c r="AZ2875" s="4">
        <v>512505</v>
      </c>
      <c r="BA2875" s="4" t="s">
        <v>23259</v>
      </c>
      <c r="BB2875" s="4" t="s">
        <v>23260</v>
      </c>
      <c r="BC2875" s="4">
        <v>40</v>
      </c>
      <c r="BD2875" t="str">
        <f>IF(AND(ADHOC!$G$15="",ADHOC!$S$4=""),"",IF(ADHOC!$G$15&lt;&gt;"",IF(ADHOC!$G$15=LEFT(Domein!$AS2875,LEN(ADHOC!$G$15)),MAX(Domein!BD$1:'Domein'!BD2874)+1,""),IF(ADHOC!$S$4=LEFT(Domein!$AS2875,LEN(ADHOC!$S$4)),MAX(Domein!BD$1:'Domein'!BD2874)+1,"")))</f>
        <v/>
      </c>
    </row>
    <row r="2876" spans="45:56" x14ac:dyDescent="0.2">
      <c r="AS2876" s="4" t="s">
        <v>10916</v>
      </c>
      <c r="AT2876" s="4" t="s">
        <v>10917</v>
      </c>
      <c r="AU2876" s="4" t="s">
        <v>456</v>
      </c>
      <c r="AV2876" s="4" t="s">
        <v>725</v>
      </c>
      <c r="AW2876" s="4" t="s">
        <v>701</v>
      </c>
      <c r="AX2876" s="4"/>
      <c r="AY2876" s="4">
        <v>179085</v>
      </c>
      <c r="AZ2876" s="4">
        <v>512506</v>
      </c>
      <c r="BA2876" s="4" t="s">
        <v>23261</v>
      </c>
      <c r="BB2876" s="4" t="s">
        <v>23262</v>
      </c>
      <c r="BC2876" s="4">
        <v>40</v>
      </c>
      <c r="BD2876" t="str">
        <f>IF(AND(ADHOC!$G$15="",ADHOC!$S$4=""),"",IF(ADHOC!$G$15&lt;&gt;"",IF(ADHOC!$G$15=LEFT(Domein!$AS2876,LEN(ADHOC!$G$15)),MAX(Domein!BD$1:'Domein'!BD2875)+1,""),IF(ADHOC!$S$4=LEFT(Domein!$AS2876,LEN(ADHOC!$S$4)),MAX(Domein!BD$1:'Domein'!BD2875)+1,"")))</f>
        <v/>
      </c>
    </row>
    <row r="2877" spans="45:56" x14ac:dyDescent="0.2">
      <c r="AS2877" s="4" t="s">
        <v>10918</v>
      </c>
      <c r="AT2877" s="4" t="s">
        <v>10919</v>
      </c>
      <c r="AU2877" s="4" t="s">
        <v>456</v>
      </c>
      <c r="AV2877" s="4" t="s">
        <v>725</v>
      </c>
      <c r="AW2877" s="4" t="s">
        <v>701</v>
      </c>
      <c r="AX2877" s="4"/>
      <c r="AY2877" s="4">
        <v>179086</v>
      </c>
      <c r="AZ2877" s="4">
        <v>512507</v>
      </c>
      <c r="BA2877" s="4" t="s">
        <v>23263</v>
      </c>
      <c r="BB2877" s="4" t="s">
        <v>23264</v>
      </c>
      <c r="BC2877" s="4">
        <v>40</v>
      </c>
      <c r="BD2877" t="str">
        <f>IF(AND(ADHOC!$G$15="",ADHOC!$S$4=""),"",IF(ADHOC!$G$15&lt;&gt;"",IF(ADHOC!$G$15=LEFT(Domein!$AS2877,LEN(ADHOC!$G$15)),MAX(Domein!BD$1:'Domein'!BD2876)+1,""),IF(ADHOC!$S$4=LEFT(Domein!$AS2877,LEN(ADHOC!$S$4)),MAX(Domein!BD$1:'Domein'!BD2876)+1,"")))</f>
        <v/>
      </c>
    </row>
    <row r="2878" spans="45:56" x14ac:dyDescent="0.2">
      <c r="AS2878" s="4" t="s">
        <v>10920</v>
      </c>
      <c r="AT2878" s="4" t="s">
        <v>10921</v>
      </c>
      <c r="AU2878" s="4" t="s">
        <v>456</v>
      </c>
      <c r="AV2878" s="4" t="s">
        <v>725</v>
      </c>
      <c r="AW2878" s="4" t="s">
        <v>701</v>
      </c>
      <c r="AX2878" s="4"/>
      <c r="AY2878" s="4">
        <v>179087</v>
      </c>
      <c r="AZ2878" s="4">
        <v>512508</v>
      </c>
      <c r="BA2878" s="4" t="s">
        <v>23265</v>
      </c>
      <c r="BB2878" s="4" t="s">
        <v>23266</v>
      </c>
      <c r="BC2878" s="4">
        <v>40</v>
      </c>
      <c r="BD2878" t="str">
        <f>IF(AND(ADHOC!$G$15="",ADHOC!$S$4=""),"",IF(ADHOC!$G$15&lt;&gt;"",IF(ADHOC!$G$15=LEFT(Domein!$AS2878,LEN(ADHOC!$G$15)),MAX(Domein!BD$1:'Domein'!BD2877)+1,""),IF(ADHOC!$S$4=LEFT(Domein!$AS2878,LEN(ADHOC!$S$4)),MAX(Domein!BD$1:'Domein'!BD2877)+1,"")))</f>
        <v/>
      </c>
    </row>
    <row r="2879" spans="45:56" x14ac:dyDescent="0.2">
      <c r="AS2879" s="4" t="s">
        <v>10922</v>
      </c>
      <c r="AT2879" s="4" t="s">
        <v>10923</v>
      </c>
      <c r="AU2879" s="4" t="s">
        <v>456</v>
      </c>
      <c r="AV2879" s="4" t="s">
        <v>725</v>
      </c>
      <c r="AW2879" s="4" t="s">
        <v>701</v>
      </c>
      <c r="AX2879" s="4"/>
      <c r="AY2879" s="4">
        <v>179088</v>
      </c>
      <c r="AZ2879" s="4">
        <v>512509</v>
      </c>
      <c r="BA2879" s="4" t="s">
        <v>23265</v>
      </c>
      <c r="BB2879" s="4" t="s">
        <v>23267</v>
      </c>
      <c r="BC2879" s="4">
        <v>40</v>
      </c>
      <c r="BD2879" t="str">
        <f>IF(AND(ADHOC!$G$15="",ADHOC!$S$4=""),"",IF(ADHOC!$G$15&lt;&gt;"",IF(ADHOC!$G$15=LEFT(Domein!$AS2879,LEN(ADHOC!$G$15)),MAX(Domein!BD$1:'Domein'!BD2878)+1,""),IF(ADHOC!$S$4=LEFT(Domein!$AS2879,LEN(ADHOC!$S$4)),MAX(Domein!BD$1:'Domein'!BD2878)+1,"")))</f>
        <v/>
      </c>
    </row>
    <row r="2880" spans="45:56" x14ac:dyDescent="0.2">
      <c r="AS2880" s="4" t="s">
        <v>10924</v>
      </c>
      <c r="AT2880" s="4" t="s">
        <v>10925</v>
      </c>
      <c r="AU2880" s="4" t="s">
        <v>456</v>
      </c>
      <c r="AV2880" s="4" t="s">
        <v>725</v>
      </c>
      <c r="AW2880" s="4" t="s">
        <v>701</v>
      </c>
      <c r="AX2880" s="4"/>
      <c r="AY2880" s="4">
        <v>179089</v>
      </c>
      <c r="AZ2880" s="4">
        <v>512510</v>
      </c>
      <c r="BA2880" s="4" t="s">
        <v>23268</v>
      </c>
      <c r="BB2880" s="4" t="s">
        <v>23269</v>
      </c>
      <c r="BC2880" s="4">
        <v>40</v>
      </c>
      <c r="BD2880" t="str">
        <f>IF(AND(ADHOC!$G$15="",ADHOC!$S$4=""),"",IF(ADHOC!$G$15&lt;&gt;"",IF(ADHOC!$G$15=LEFT(Domein!$AS2880,LEN(ADHOC!$G$15)),MAX(Domein!BD$1:'Domein'!BD2879)+1,""),IF(ADHOC!$S$4=LEFT(Domein!$AS2880,LEN(ADHOC!$S$4)),MAX(Domein!BD$1:'Domein'!BD2879)+1,"")))</f>
        <v/>
      </c>
    </row>
    <row r="2881" spans="45:56" x14ac:dyDescent="0.2">
      <c r="AS2881" s="4" t="s">
        <v>10926</v>
      </c>
      <c r="AT2881" s="4" t="s">
        <v>10927</v>
      </c>
      <c r="AU2881" s="4" t="s">
        <v>456</v>
      </c>
      <c r="AV2881" s="4" t="s">
        <v>725</v>
      </c>
      <c r="AW2881" s="4" t="s">
        <v>701</v>
      </c>
      <c r="AX2881" s="4"/>
      <c r="AY2881" s="4">
        <v>179090</v>
      </c>
      <c r="AZ2881" s="4">
        <v>512511</v>
      </c>
      <c r="BA2881" s="4" t="s">
        <v>23270</v>
      </c>
      <c r="BB2881" s="4" t="s">
        <v>23271</v>
      </c>
      <c r="BC2881" s="4">
        <v>40</v>
      </c>
      <c r="BD2881" t="str">
        <f>IF(AND(ADHOC!$G$15="",ADHOC!$S$4=""),"",IF(ADHOC!$G$15&lt;&gt;"",IF(ADHOC!$G$15=LEFT(Domein!$AS2881,LEN(ADHOC!$G$15)),MAX(Domein!BD$1:'Domein'!BD2880)+1,""),IF(ADHOC!$S$4=LEFT(Domein!$AS2881,LEN(ADHOC!$S$4)),MAX(Domein!BD$1:'Domein'!BD2880)+1,"")))</f>
        <v/>
      </c>
    </row>
    <row r="2882" spans="45:56" x14ac:dyDescent="0.2">
      <c r="AS2882" s="4" t="s">
        <v>10928</v>
      </c>
      <c r="AT2882" s="4" t="s">
        <v>10929</v>
      </c>
      <c r="AU2882" s="4" t="s">
        <v>456</v>
      </c>
      <c r="AV2882" s="4" t="s">
        <v>725</v>
      </c>
      <c r="AW2882" s="4" t="s">
        <v>701</v>
      </c>
      <c r="AX2882" s="4"/>
      <c r="AY2882" s="4">
        <v>179091</v>
      </c>
      <c r="AZ2882" s="4">
        <v>512512</v>
      </c>
      <c r="BA2882" s="4" t="s">
        <v>23272</v>
      </c>
      <c r="BB2882" s="4" t="s">
        <v>23273</v>
      </c>
      <c r="BC2882" s="4">
        <v>40</v>
      </c>
      <c r="BD2882" t="str">
        <f>IF(AND(ADHOC!$G$15="",ADHOC!$S$4=""),"",IF(ADHOC!$G$15&lt;&gt;"",IF(ADHOC!$G$15=LEFT(Domein!$AS2882,LEN(ADHOC!$G$15)),MAX(Domein!BD$1:'Domein'!BD2881)+1,""),IF(ADHOC!$S$4=LEFT(Domein!$AS2882,LEN(ADHOC!$S$4)),MAX(Domein!BD$1:'Domein'!BD2881)+1,"")))</f>
        <v/>
      </c>
    </row>
    <row r="2883" spans="45:56" x14ac:dyDescent="0.2">
      <c r="AS2883" s="4" t="s">
        <v>10930</v>
      </c>
      <c r="AT2883" s="4" t="s">
        <v>10931</v>
      </c>
      <c r="AU2883" s="4" t="s">
        <v>456</v>
      </c>
      <c r="AV2883" s="4" t="s">
        <v>725</v>
      </c>
      <c r="AW2883" s="4" t="s">
        <v>701</v>
      </c>
      <c r="AX2883" s="4"/>
      <c r="AY2883" s="4">
        <v>179092</v>
      </c>
      <c r="AZ2883" s="4">
        <v>512513</v>
      </c>
      <c r="BA2883" s="4" t="s">
        <v>23274</v>
      </c>
      <c r="BB2883" s="4" t="s">
        <v>23275</v>
      </c>
      <c r="BC2883" s="4">
        <v>40</v>
      </c>
      <c r="BD2883" t="str">
        <f>IF(AND(ADHOC!$G$15="",ADHOC!$S$4=""),"",IF(ADHOC!$G$15&lt;&gt;"",IF(ADHOC!$G$15=LEFT(Domein!$AS2883,LEN(ADHOC!$G$15)),MAX(Domein!BD$1:'Domein'!BD2882)+1,""),IF(ADHOC!$S$4=LEFT(Domein!$AS2883,LEN(ADHOC!$S$4)),MAX(Domein!BD$1:'Domein'!BD2882)+1,"")))</f>
        <v/>
      </c>
    </row>
    <row r="2884" spans="45:56" x14ac:dyDescent="0.2">
      <c r="AS2884" s="4" t="s">
        <v>9006</v>
      </c>
      <c r="AT2884" s="4" t="s">
        <v>9007</v>
      </c>
      <c r="AU2884" s="4" t="s">
        <v>456</v>
      </c>
      <c r="AV2884" s="4" t="s">
        <v>725</v>
      </c>
      <c r="AW2884" s="4" t="s">
        <v>724</v>
      </c>
      <c r="AX2884" s="4"/>
      <c r="AY2884" s="4">
        <v>179087</v>
      </c>
      <c r="AZ2884" s="4">
        <v>512508</v>
      </c>
      <c r="BA2884" s="4" t="s">
        <v>23265</v>
      </c>
      <c r="BB2884" s="4" t="s">
        <v>23266</v>
      </c>
      <c r="BC2884" s="4">
        <v>40</v>
      </c>
      <c r="BD2884" t="str">
        <f>IF(AND(ADHOC!$G$15="",ADHOC!$S$4=""),"",IF(ADHOC!$G$15&lt;&gt;"",IF(ADHOC!$G$15=LEFT(Domein!$AS2884,LEN(ADHOC!$G$15)),MAX(Domein!BD$1:'Domein'!BD2883)+1,""),IF(ADHOC!$S$4=LEFT(Domein!$AS2884,LEN(ADHOC!$S$4)),MAX(Domein!BD$1:'Domein'!BD2883)+1,"")))</f>
        <v/>
      </c>
    </row>
    <row r="2885" spans="45:56" x14ac:dyDescent="0.2">
      <c r="AS2885" s="4" t="s">
        <v>9008</v>
      </c>
      <c r="AT2885" s="4" t="s">
        <v>9009</v>
      </c>
      <c r="AU2885" s="4" t="s">
        <v>456</v>
      </c>
      <c r="AV2885" s="4" t="s">
        <v>725</v>
      </c>
      <c r="AW2885" s="4" t="s">
        <v>724</v>
      </c>
      <c r="AX2885" s="4"/>
      <c r="AY2885" s="4">
        <v>179088</v>
      </c>
      <c r="AZ2885" s="4">
        <v>512509</v>
      </c>
      <c r="BA2885" s="4" t="s">
        <v>23265</v>
      </c>
      <c r="BB2885" s="4" t="s">
        <v>23267</v>
      </c>
      <c r="BC2885" s="4">
        <v>40</v>
      </c>
      <c r="BD2885" t="str">
        <f>IF(AND(ADHOC!$G$15="",ADHOC!$S$4=""),"",IF(ADHOC!$G$15&lt;&gt;"",IF(ADHOC!$G$15=LEFT(Domein!$AS2885,LEN(ADHOC!$G$15)),MAX(Domein!BD$1:'Domein'!BD2884)+1,""),IF(ADHOC!$S$4=LEFT(Domein!$AS2885,LEN(ADHOC!$S$4)),MAX(Domein!BD$1:'Domein'!BD2884)+1,"")))</f>
        <v/>
      </c>
    </row>
    <row r="2886" spans="45:56" x14ac:dyDescent="0.2">
      <c r="AS2886" s="4" t="s">
        <v>9010</v>
      </c>
      <c r="AT2886" s="4" t="s">
        <v>9011</v>
      </c>
      <c r="AU2886" s="4" t="s">
        <v>456</v>
      </c>
      <c r="AV2886" s="4" t="s">
        <v>725</v>
      </c>
      <c r="AW2886" s="4" t="s">
        <v>724</v>
      </c>
      <c r="AX2886" s="4"/>
      <c r="AY2886" s="4">
        <v>179089</v>
      </c>
      <c r="AZ2886" s="4">
        <v>512510</v>
      </c>
      <c r="BA2886" s="4" t="s">
        <v>23268</v>
      </c>
      <c r="BB2886" s="4" t="s">
        <v>23269</v>
      </c>
      <c r="BC2886" s="4">
        <v>40</v>
      </c>
      <c r="BD2886" t="str">
        <f>IF(AND(ADHOC!$G$15="",ADHOC!$S$4=""),"",IF(ADHOC!$G$15&lt;&gt;"",IF(ADHOC!$G$15=LEFT(Domein!$AS2886,LEN(ADHOC!$G$15)),MAX(Domein!BD$1:'Domein'!BD2885)+1,""),IF(ADHOC!$S$4=LEFT(Domein!$AS2886,LEN(ADHOC!$S$4)),MAX(Domein!BD$1:'Domein'!BD2885)+1,"")))</f>
        <v/>
      </c>
    </row>
    <row r="2887" spans="45:56" x14ac:dyDescent="0.2">
      <c r="AS2887" s="4" t="s">
        <v>9012</v>
      </c>
      <c r="AT2887" s="4" t="s">
        <v>9013</v>
      </c>
      <c r="AU2887" s="4" t="s">
        <v>456</v>
      </c>
      <c r="AV2887" s="4" t="s">
        <v>725</v>
      </c>
      <c r="AW2887" s="4" t="s">
        <v>724</v>
      </c>
      <c r="AX2887" s="4"/>
      <c r="AY2887" s="4">
        <v>179090</v>
      </c>
      <c r="AZ2887" s="4">
        <v>512511</v>
      </c>
      <c r="BA2887" s="4" t="s">
        <v>23270</v>
      </c>
      <c r="BB2887" s="4" t="s">
        <v>23271</v>
      </c>
      <c r="BC2887" s="4">
        <v>40</v>
      </c>
      <c r="BD2887" t="str">
        <f>IF(AND(ADHOC!$G$15="",ADHOC!$S$4=""),"",IF(ADHOC!$G$15&lt;&gt;"",IF(ADHOC!$G$15=LEFT(Domein!$AS2887,LEN(ADHOC!$G$15)),MAX(Domein!BD$1:'Domein'!BD2886)+1,""),IF(ADHOC!$S$4=LEFT(Domein!$AS2887,LEN(ADHOC!$S$4)),MAX(Domein!BD$1:'Domein'!BD2886)+1,"")))</f>
        <v/>
      </c>
    </row>
    <row r="2888" spans="45:56" x14ac:dyDescent="0.2">
      <c r="AS2888" s="4" t="s">
        <v>9014</v>
      </c>
      <c r="AT2888" s="4" t="s">
        <v>9015</v>
      </c>
      <c r="AU2888" s="4" t="s">
        <v>456</v>
      </c>
      <c r="AV2888" s="4" t="s">
        <v>725</v>
      </c>
      <c r="AW2888" s="4" t="s">
        <v>724</v>
      </c>
      <c r="AX2888" s="4"/>
      <c r="AY2888" s="4">
        <v>179091</v>
      </c>
      <c r="AZ2888" s="4">
        <v>512512</v>
      </c>
      <c r="BA2888" s="4" t="s">
        <v>23272</v>
      </c>
      <c r="BB2888" s="4" t="s">
        <v>23273</v>
      </c>
      <c r="BC2888" s="4">
        <v>40</v>
      </c>
      <c r="BD2888" t="str">
        <f>IF(AND(ADHOC!$G$15="",ADHOC!$S$4=""),"",IF(ADHOC!$G$15&lt;&gt;"",IF(ADHOC!$G$15=LEFT(Domein!$AS2888,LEN(ADHOC!$G$15)),MAX(Domein!BD$1:'Domein'!BD2887)+1,""),IF(ADHOC!$S$4=LEFT(Domein!$AS2888,LEN(ADHOC!$S$4)),MAX(Domein!BD$1:'Domein'!BD2887)+1,"")))</f>
        <v/>
      </c>
    </row>
    <row r="2889" spans="45:56" x14ac:dyDescent="0.2">
      <c r="AS2889" s="4" t="s">
        <v>9016</v>
      </c>
      <c r="AT2889" s="4" t="s">
        <v>9017</v>
      </c>
      <c r="AU2889" s="4" t="s">
        <v>456</v>
      </c>
      <c r="AV2889" s="4" t="s">
        <v>725</v>
      </c>
      <c r="AW2889" s="4" t="s">
        <v>724</v>
      </c>
      <c r="AX2889" s="4"/>
      <c r="AY2889" s="4">
        <v>179092</v>
      </c>
      <c r="AZ2889" s="4">
        <v>512513</v>
      </c>
      <c r="BA2889" s="4" t="s">
        <v>23274</v>
      </c>
      <c r="BB2889" s="4" t="s">
        <v>23275</v>
      </c>
      <c r="BC2889" s="4">
        <v>40</v>
      </c>
      <c r="BD2889" t="str">
        <f>IF(AND(ADHOC!$G$15="",ADHOC!$S$4=""),"",IF(ADHOC!$G$15&lt;&gt;"",IF(ADHOC!$G$15=LEFT(Domein!$AS2889,LEN(ADHOC!$G$15)),MAX(Domein!BD$1:'Domein'!BD2888)+1,""),IF(ADHOC!$S$4=LEFT(Domein!$AS2889,LEN(ADHOC!$S$4)),MAX(Domein!BD$1:'Domein'!BD2888)+1,"")))</f>
        <v/>
      </c>
    </row>
    <row r="2890" spans="45:56" x14ac:dyDescent="0.2">
      <c r="AS2890" s="4" t="s">
        <v>9018</v>
      </c>
      <c r="AT2890" s="4" t="s">
        <v>9019</v>
      </c>
      <c r="AU2890" s="4" t="s">
        <v>456</v>
      </c>
      <c r="AV2890" s="4" t="s">
        <v>725</v>
      </c>
      <c r="AW2890" s="4" t="s">
        <v>724</v>
      </c>
      <c r="AX2890" s="4"/>
      <c r="AY2890" s="4">
        <v>179093</v>
      </c>
      <c r="AZ2890" s="4">
        <v>512514</v>
      </c>
      <c r="BA2890" s="4" t="s">
        <v>23276</v>
      </c>
      <c r="BB2890" s="4" t="s">
        <v>23277</v>
      </c>
      <c r="BC2890" s="4">
        <v>40</v>
      </c>
      <c r="BD2890" t="str">
        <f>IF(AND(ADHOC!$G$15="",ADHOC!$S$4=""),"",IF(ADHOC!$G$15&lt;&gt;"",IF(ADHOC!$G$15=LEFT(Domein!$AS2890,LEN(ADHOC!$G$15)),MAX(Domein!BD$1:'Domein'!BD2889)+1,""),IF(ADHOC!$S$4=LEFT(Domein!$AS2890,LEN(ADHOC!$S$4)),MAX(Domein!BD$1:'Domein'!BD2889)+1,"")))</f>
        <v/>
      </c>
    </row>
    <row r="2891" spans="45:56" x14ac:dyDescent="0.2">
      <c r="AS2891" s="4" t="s">
        <v>9020</v>
      </c>
      <c r="AT2891" s="4" t="s">
        <v>9021</v>
      </c>
      <c r="AU2891" s="4" t="s">
        <v>456</v>
      </c>
      <c r="AV2891" s="4" t="s">
        <v>725</v>
      </c>
      <c r="AW2891" s="4" t="s">
        <v>701</v>
      </c>
      <c r="AX2891" s="4"/>
      <c r="AY2891" s="4">
        <v>179094</v>
      </c>
      <c r="AZ2891" s="4">
        <v>512515</v>
      </c>
      <c r="BA2891" s="4" t="s">
        <v>23278</v>
      </c>
      <c r="BB2891" s="4" t="s">
        <v>23279</v>
      </c>
      <c r="BC2891" s="4">
        <v>40</v>
      </c>
      <c r="BD2891" t="str">
        <f>IF(AND(ADHOC!$G$15="",ADHOC!$S$4=""),"",IF(ADHOC!$G$15&lt;&gt;"",IF(ADHOC!$G$15=LEFT(Domein!$AS2891,LEN(ADHOC!$G$15)),MAX(Domein!BD$1:'Domein'!BD2890)+1,""),IF(ADHOC!$S$4=LEFT(Domein!$AS2891,LEN(ADHOC!$S$4)),MAX(Domein!BD$1:'Domein'!BD2890)+1,"")))</f>
        <v/>
      </c>
    </row>
    <row r="2892" spans="45:56" x14ac:dyDescent="0.2">
      <c r="AS2892" s="4" t="s">
        <v>9022</v>
      </c>
      <c r="AT2892" s="4" t="s">
        <v>9023</v>
      </c>
      <c r="AU2892" s="4" t="s">
        <v>456</v>
      </c>
      <c r="AV2892" s="4" t="s">
        <v>725</v>
      </c>
      <c r="AW2892" s="4" t="s">
        <v>701</v>
      </c>
      <c r="AX2892" s="4"/>
      <c r="AY2892" s="4">
        <v>179095</v>
      </c>
      <c r="AZ2892" s="4">
        <v>512516</v>
      </c>
      <c r="BA2892" s="4" t="s">
        <v>23280</v>
      </c>
      <c r="BB2892" s="4" t="s">
        <v>23281</v>
      </c>
      <c r="BC2892" s="4">
        <v>40</v>
      </c>
      <c r="BD2892" t="str">
        <f>IF(AND(ADHOC!$G$15="",ADHOC!$S$4=""),"",IF(ADHOC!$G$15&lt;&gt;"",IF(ADHOC!$G$15=LEFT(Domein!$AS2892,LEN(ADHOC!$G$15)),MAX(Domein!BD$1:'Domein'!BD2891)+1,""),IF(ADHOC!$S$4=LEFT(Domein!$AS2892,LEN(ADHOC!$S$4)),MAX(Domein!BD$1:'Domein'!BD2891)+1,"")))</f>
        <v/>
      </c>
    </row>
    <row r="2893" spans="45:56" x14ac:dyDescent="0.2">
      <c r="AS2893" s="4" t="s">
        <v>9024</v>
      </c>
      <c r="AT2893" s="4" t="s">
        <v>9025</v>
      </c>
      <c r="AU2893" s="4" t="s">
        <v>456</v>
      </c>
      <c r="AV2893" s="4" t="s">
        <v>725</v>
      </c>
      <c r="AW2893" s="4" t="s">
        <v>724</v>
      </c>
      <c r="AX2893" s="4"/>
      <c r="AY2893" s="4">
        <v>179096</v>
      </c>
      <c r="AZ2893" s="4">
        <v>512517</v>
      </c>
      <c r="BA2893" s="4" t="s">
        <v>23282</v>
      </c>
      <c r="BB2893" s="4" t="s">
        <v>23283</v>
      </c>
      <c r="BC2893" s="4">
        <v>40</v>
      </c>
      <c r="BD2893" t="str">
        <f>IF(AND(ADHOC!$G$15="",ADHOC!$S$4=""),"",IF(ADHOC!$G$15&lt;&gt;"",IF(ADHOC!$G$15=LEFT(Domein!$AS2893,LEN(ADHOC!$G$15)),MAX(Domein!BD$1:'Domein'!BD2892)+1,""),IF(ADHOC!$S$4=LEFT(Domein!$AS2893,LEN(ADHOC!$S$4)),MAX(Domein!BD$1:'Domein'!BD2892)+1,"")))</f>
        <v/>
      </c>
    </row>
    <row r="2894" spans="45:56" x14ac:dyDescent="0.2">
      <c r="AS2894" s="4" t="s">
        <v>9026</v>
      </c>
      <c r="AT2894" s="4" t="s">
        <v>9027</v>
      </c>
      <c r="AU2894" s="4" t="s">
        <v>456</v>
      </c>
      <c r="AV2894" s="4" t="s">
        <v>725</v>
      </c>
      <c r="AW2894" s="4" t="s">
        <v>724</v>
      </c>
      <c r="AX2894" s="4"/>
      <c r="AY2894" s="4">
        <v>179097</v>
      </c>
      <c r="AZ2894" s="4">
        <v>512518</v>
      </c>
      <c r="BA2894" s="4" t="s">
        <v>23284</v>
      </c>
      <c r="BB2894" s="4" t="s">
        <v>23285</v>
      </c>
      <c r="BC2894" s="4">
        <v>40</v>
      </c>
      <c r="BD2894" t="str">
        <f>IF(AND(ADHOC!$G$15="",ADHOC!$S$4=""),"",IF(ADHOC!$G$15&lt;&gt;"",IF(ADHOC!$G$15=LEFT(Domein!$AS2894,LEN(ADHOC!$G$15)),MAX(Domein!BD$1:'Domein'!BD2893)+1,""),IF(ADHOC!$S$4=LEFT(Domein!$AS2894,LEN(ADHOC!$S$4)),MAX(Domein!BD$1:'Domein'!BD2893)+1,"")))</f>
        <v/>
      </c>
    </row>
    <row r="2895" spans="45:56" x14ac:dyDescent="0.2">
      <c r="AS2895" s="4" t="s">
        <v>9028</v>
      </c>
      <c r="AT2895" s="4" t="s">
        <v>9029</v>
      </c>
      <c r="AU2895" s="4" t="s">
        <v>456</v>
      </c>
      <c r="AV2895" s="4" t="s">
        <v>725</v>
      </c>
      <c r="AW2895" s="4" t="s">
        <v>724</v>
      </c>
      <c r="AX2895" s="4"/>
      <c r="AY2895" s="4">
        <v>179098</v>
      </c>
      <c r="AZ2895" s="4">
        <v>512519</v>
      </c>
      <c r="BA2895" s="4" t="s">
        <v>23284</v>
      </c>
      <c r="BB2895" s="4" t="s">
        <v>23286</v>
      </c>
      <c r="BC2895" s="4">
        <v>40</v>
      </c>
      <c r="BD2895" t="str">
        <f>IF(AND(ADHOC!$G$15="",ADHOC!$S$4=""),"",IF(ADHOC!$G$15&lt;&gt;"",IF(ADHOC!$G$15=LEFT(Domein!$AS2895,LEN(ADHOC!$G$15)),MAX(Domein!BD$1:'Domein'!BD2894)+1,""),IF(ADHOC!$S$4=LEFT(Domein!$AS2895,LEN(ADHOC!$S$4)),MAX(Domein!BD$1:'Domein'!BD2894)+1,"")))</f>
        <v/>
      </c>
    </row>
    <row r="2896" spans="45:56" x14ac:dyDescent="0.2">
      <c r="AS2896" s="4" t="s">
        <v>9030</v>
      </c>
      <c r="AT2896" s="4" t="s">
        <v>9031</v>
      </c>
      <c r="AU2896" s="4" t="s">
        <v>456</v>
      </c>
      <c r="AV2896" s="4" t="s">
        <v>725</v>
      </c>
      <c r="AW2896" s="4" t="s">
        <v>701</v>
      </c>
      <c r="AX2896" s="4"/>
      <c r="AY2896" s="4">
        <v>179099</v>
      </c>
      <c r="AZ2896" s="4">
        <v>512520</v>
      </c>
      <c r="BA2896" s="4" t="s">
        <v>23287</v>
      </c>
      <c r="BB2896" s="4" t="s">
        <v>23288</v>
      </c>
      <c r="BC2896" s="4">
        <v>40</v>
      </c>
      <c r="BD2896" t="str">
        <f>IF(AND(ADHOC!$G$15="",ADHOC!$S$4=""),"",IF(ADHOC!$G$15&lt;&gt;"",IF(ADHOC!$G$15=LEFT(Domein!$AS2896,LEN(ADHOC!$G$15)),MAX(Domein!BD$1:'Domein'!BD2895)+1,""),IF(ADHOC!$S$4=LEFT(Domein!$AS2896,LEN(ADHOC!$S$4)),MAX(Domein!BD$1:'Domein'!BD2895)+1,"")))</f>
        <v/>
      </c>
    </row>
    <row r="2897" spans="45:56" x14ac:dyDescent="0.2">
      <c r="AS2897" s="4" t="s">
        <v>9032</v>
      </c>
      <c r="AT2897" s="4" t="s">
        <v>9033</v>
      </c>
      <c r="AU2897" s="4" t="s">
        <v>456</v>
      </c>
      <c r="AV2897" s="4" t="s">
        <v>725</v>
      </c>
      <c r="AW2897" s="4" t="s">
        <v>701</v>
      </c>
      <c r="AX2897" s="4"/>
      <c r="AY2897" s="4">
        <v>179100</v>
      </c>
      <c r="AZ2897" s="4">
        <v>512521</v>
      </c>
      <c r="BA2897" s="4" t="s">
        <v>23289</v>
      </c>
      <c r="BB2897" s="4" t="s">
        <v>23290</v>
      </c>
      <c r="BC2897" s="4">
        <v>40</v>
      </c>
      <c r="BD2897" t="str">
        <f>IF(AND(ADHOC!$G$15="",ADHOC!$S$4=""),"",IF(ADHOC!$G$15&lt;&gt;"",IF(ADHOC!$G$15=LEFT(Domein!$AS2897,LEN(ADHOC!$G$15)),MAX(Domein!BD$1:'Domein'!BD2896)+1,""),IF(ADHOC!$S$4=LEFT(Domein!$AS2897,LEN(ADHOC!$S$4)),MAX(Domein!BD$1:'Domein'!BD2896)+1,"")))</f>
        <v/>
      </c>
    </row>
    <row r="2898" spans="45:56" x14ac:dyDescent="0.2">
      <c r="AS2898" s="4" t="s">
        <v>9034</v>
      </c>
      <c r="AT2898" s="4" t="s">
        <v>9035</v>
      </c>
      <c r="AU2898" s="4" t="s">
        <v>456</v>
      </c>
      <c r="AV2898" s="4" t="s">
        <v>725</v>
      </c>
      <c r="AW2898" s="4" t="s">
        <v>701</v>
      </c>
      <c r="AX2898" s="4"/>
      <c r="AY2898" s="4">
        <v>179101</v>
      </c>
      <c r="AZ2898" s="4">
        <v>512522</v>
      </c>
      <c r="BA2898" s="4" t="s">
        <v>23291</v>
      </c>
      <c r="BB2898" s="4" t="s">
        <v>23292</v>
      </c>
      <c r="BC2898" s="4">
        <v>40</v>
      </c>
      <c r="BD2898" t="str">
        <f>IF(AND(ADHOC!$G$15="",ADHOC!$S$4=""),"",IF(ADHOC!$G$15&lt;&gt;"",IF(ADHOC!$G$15=LEFT(Domein!$AS2898,LEN(ADHOC!$G$15)),MAX(Domein!BD$1:'Domein'!BD2897)+1,""),IF(ADHOC!$S$4=LEFT(Domein!$AS2898,LEN(ADHOC!$S$4)),MAX(Domein!BD$1:'Domein'!BD2897)+1,"")))</f>
        <v/>
      </c>
    </row>
    <row r="2899" spans="45:56" x14ac:dyDescent="0.2">
      <c r="AS2899" s="4" t="s">
        <v>9036</v>
      </c>
      <c r="AT2899" s="4" t="s">
        <v>9037</v>
      </c>
      <c r="AU2899" s="4" t="s">
        <v>456</v>
      </c>
      <c r="AV2899" s="4" t="s">
        <v>725</v>
      </c>
      <c r="AW2899" s="4" t="s">
        <v>701</v>
      </c>
      <c r="AX2899" s="4"/>
      <c r="AY2899" s="4">
        <v>179102</v>
      </c>
      <c r="AZ2899" s="4">
        <v>512523</v>
      </c>
      <c r="BA2899" s="4" t="s">
        <v>23293</v>
      </c>
      <c r="BB2899" s="4" t="s">
        <v>23294</v>
      </c>
      <c r="BC2899" s="4">
        <v>40</v>
      </c>
      <c r="BD2899" t="str">
        <f>IF(AND(ADHOC!$G$15="",ADHOC!$S$4=""),"",IF(ADHOC!$G$15&lt;&gt;"",IF(ADHOC!$G$15=LEFT(Domein!$AS2899,LEN(ADHOC!$G$15)),MAX(Domein!BD$1:'Domein'!BD2898)+1,""),IF(ADHOC!$S$4=LEFT(Domein!$AS2899,LEN(ADHOC!$S$4)),MAX(Domein!BD$1:'Domein'!BD2898)+1,"")))</f>
        <v/>
      </c>
    </row>
    <row r="2900" spans="45:56" x14ac:dyDescent="0.2">
      <c r="AS2900" s="4" t="s">
        <v>9038</v>
      </c>
      <c r="AT2900" s="4" t="s">
        <v>9039</v>
      </c>
      <c r="AU2900" s="4" t="s">
        <v>456</v>
      </c>
      <c r="AV2900" s="4" t="s">
        <v>725</v>
      </c>
      <c r="AW2900" s="4" t="s">
        <v>701</v>
      </c>
      <c r="AX2900" s="4"/>
      <c r="AY2900" s="4">
        <v>179103</v>
      </c>
      <c r="AZ2900" s="4">
        <v>512524</v>
      </c>
      <c r="BA2900" s="4" t="s">
        <v>23295</v>
      </c>
      <c r="BB2900" s="4" t="s">
        <v>23296</v>
      </c>
      <c r="BC2900" s="4">
        <v>40</v>
      </c>
      <c r="BD2900" t="str">
        <f>IF(AND(ADHOC!$G$15="",ADHOC!$S$4=""),"",IF(ADHOC!$G$15&lt;&gt;"",IF(ADHOC!$G$15=LEFT(Domein!$AS2900,LEN(ADHOC!$G$15)),MAX(Domein!BD$1:'Domein'!BD2899)+1,""),IF(ADHOC!$S$4=LEFT(Domein!$AS2900,LEN(ADHOC!$S$4)),MAX(Domein!BD$1:'Domein'!BD2899)+1,"")))</f>
        <v/>
      </c>
    </row>
    <row r="2901" spans="45:56" x14ac:dyDescent="0.2">
      <c r="AS2901" s="4" t="s">
        <v>9040</v>
      </c>
      <c r="AT2901" s="4" t="s">
        <v>9041</v>
      </c>
      <c r="AU2901" s="4" t="s">
        <v>456</v>
      </c>
      <c r="AV2901" s="4" t="s">
        <v>725</v>
      </c>
      <c r="AW2901" s="4" t="s">
        <v>701</v>
      </c>
      <c r="AX2901" s="4"/>
      <c r="AY2901" s="4">
        <v>179104</v>
      </c>
      <c r="AZ2901" s="4">
        <v>512525</v>
      </c>
      <c r="BA2901" s="4" t="s">
        <v>23297</v>
      </c>
      <c r="BB2901" s="4" t="s">
        <v>23298</v>
      </c>
      <c r="BC2901" s="4">
        <v>40</v>
      </c>
      <c r="BD2901" t="str">
        <f>IF(AND(ADHOC!$G$15="",ADHOC!$S$4=""),"",IF(ADHOC!$G$15&lt;&gt;"",IF(ADHOC!$G$15=LEFT(Domein!$AS2901,LEN(ADHOC!$G$15)),MAX(Domein!BD$1:'Domein'!BD2900)+1,""),IF(ADHOC!$S$4=LEFT(Domein!$AS2901,LEN(ADHOC!$S$4)),MAX(Domein!BD$1:'Domein'!BD2900)+1,"")))</f>
        <v/>
      </c>
    </row>
    <row r="2902" spans="45:56" x14ac:dyDescent="0.2">
      <c r="AS2902" s="4" t="s">
        <v>9042</v>
      </c>
      <c r="AT2902" s="4" t="s">
        <v>9043</v>
      </c>
      <c r="AU2902" s="4" t="s">
        <v>456</v>
      </c>
      <c r="AV2902" s="4" t="s">
        <v>725</v>
      </c>
      <c r="AW2902" s="4" t="s">
        <v>701</v>
      </c>
      <c r="AX2902" s="4"/>
      <c r="AY2902" s="4">
        <v>179105</v>
      </c>
      <c r="AZ2902" s="4">
        <v>512526</v>
      </c>
      <c r="BA2902" s="4" t="s">
        <v>23299</v>
      </c>
      <c r="BB2902" s="4" t="s">
        <v>23300</v>
      </c>
      <c r="BC2902" s="4">
        <v>40</v>
      </c>
      <c r="BD2902" t="str">
        <f>IF(AND(ADHOC!$G$15="",ADHOC!$S$4=""),"",IF(ADHOC!$G$15&lt;&gt;"",IF(ADHOC!$G$15=LEFT(Domein!$AS2902,LEN(ADHOC!$G$15)),MAX(Domein!BD$1:'Domein'!BD2901)+1,""),IF(ADHOC!$S$4=LEFT(Domein!$AS2902,LEN(ADHOC!$S$4)),MAX(Domein!BD$1:'Domein'!BD2901)+1,"")))</f>
        <v/>
      </c>
    </row>
    <row r="2903" spans="45:56" x14ac:dyDescent="0.2">
      <c r="AS2903" s="4" t="s">
        <v>9044</v>
      </c>
      <c r="AT2903" s="4" t="s">
        <v>9045</v>
      </c>
      <c r="AU2903" s="4" t="s">
        <v>456</v>
      </c>
      <c r="AV2903" s="4" t="s">
        <v>725</v>
      </c>
      <c r="AW2903" s="4" t="s">
        <v>701</v>
      </c>
      <c r="AX2903" s="4"/>
      <c r="AY2903" s="4">
        <v>179106</v>
      </c>
      <c r="AZ2903" s="4">
        <v>512527</v>
      </c>
      <c r="BA2903" s="4" t="s">
        <v>23301</v>
      </c>
      <c r="BB2903" s="4" t="s">
        <v>23302</v>
      </c>
      <c r="BC2903" s="4">
        <v>40</v>
      </c>
      <c r="BD2903" t="str">
        <f>IF(AND(ADHOC!$G$15="",ADHOC!$S$4=""),"",IF(ADHOC!$G$15&lt;&gt;"",IF(ADHOC!$G$15=LEFT(Domein!$AS2903,LEN(ADHOC!$G$15)),MAX(Domein!BD$1:'Domein'!BD2902)+1,""),IF(ADHOC!$S$4=LEFT(Domein!$AS2903,LEN(ADHOC!$S$4)),MAX(Domein!BD$1:'Domein'!BD2902)+1,"")))</f>
        <v/>
      </c>
    </row>
    <row r="2904" spans="45:56" x14ac:dyDescent="0.2">
      <c r="AS2904" s="4" t="s">
        <v>9046</v>
      </c>
      <c r="AT2904" s="4" t="s">
        <v>9047</v>
      </c>
      <c r="AU2904" s="4" t="s">
        <v>456</v>
      </c>
      <c r="AV2904" s="4" t="s">
        <v>725</v>
      </c>
      <c r="AW2904" s="4" t="s">
        <v>701</v>
      </c>
      <c r="AX2904" s="4"/>
      <c r="AY2904" s="4">
        <v>179107</v>
      </c>
      <c r="AZ2904" s="4">
        <v>512528</v>
      </c>
      <c r="BA2904" s="4" t="s">
        <v>23301</v>
      </c>
      <c r="BB2904" s="4" t="s">
        <v>23303</v>
      </c>
      <c r="BC2904" s="4">
        <v>40</v>
      </c>
      <c r="BD2904" t="str">
        <f>IF(AND(ADHOC!$G$15="",ADHOC!$S$4=""),"",IF(ADHOC!$G$15&lt;&gt;"",IF(ADHOC!$G$15=LEFT(Domein!$AS2904,LEN(ADHOC!$G$15)),MAX(Domein!BD$1:'Domein'!BD2903)+1,""),IF(ADHOC!$S$4=LEFT(Domein!$AS2904,LEN(ADHOC!$S$4)),MAX(Domein!BD$1:'Domein'!BD2903)+1,"")))</f>
        <v/>
      </c>
    </row>
    <row r="2905" spans="45:56" x14ac:dyDescent="0.2">
      <c r="AS2905" s="4" t="s">
        <v>9048</v>
      </c>
      <c r="AT2905" s="4" t="s">
        <v>9049</v>
      </c>
      <c r="AU2905" s="4" t="s">
        <v>456</v>
      </c>
      <c r="AV2905" s="4" t="s">
        <v>725</v>
      </c>
      <c r="AW2905" s="4" t="s">
        <v>701</v>
      </c>
      <c r="AX2905" s="4"/>
      <c r="AY2905" s="4">
        <v>179108</v>
      </c>
      <c r="AZ2905" s="4">
        <v>512529</v>
      </c>
      <c r="BA2905" s="4" t="s">
        <v>23304</v>
      </c>
      <c r="BB2905" s="4" t="s">
        <v>23305</v>
      </c>
      <c r="BC2905" s="4">
        <v>40</v>
      </c>
      <c r="BD2905" t="str">
        <f>IF(AND(ADHOC!$G$15="",ADHOC!$S$4=""),"",IF(ADHOC!$G$15&lt;&gt;"",IF(ADHOC!$G$15=LEFT(Domein!$AS2905,LEN(ADHOC!$G$15)),MAX(Domein!BD$1:'Domein'!BD2904)+1,""),IF(ADHOC!$S$4=LEFT(Domein!$AS2905,LEN(ADHOC!$S$4)),MAX(Domein!BD$1:'Domein'!BD2904)+1,"")))</f>
        <v/>
      </c>
    </row>
    <row r="2906" spans="45:56" x14ac:dyDescent="0.2">
      <c r="AS2906" s="4" t="s">
        <v>9050</v>
      </c>
      <c r="AT2906" s="4" t="s">
        <v>9051</v>
      </c>
      <c r="AU2906" s="4" t="s">
        <v>456</v>
      </c>
      <c r="AV2906" s="4" t="s">
        <v>725</v>
      </c>
      <c r="AW2906" s="4" t="s">
        <v>724</v>
      </c>
      <c r="AX2906" s="4"/>
      <c r="AY2906" s="4">
        <v>179109</v>
      </c>
      <c r="AZ2906" s="4">
        <v>512530</v>
      </c>
      <c r="BA2906" s="4" t="s">
        <v>23306</v>
      </c>
      <c r="BB2906" s="4" t="s">
        <v>23307</v>
      </c>
      <c r="BC2906" s="4">
        <v>40</v>
      </c>
      <c r="BD2906" t="str">
        <f>IF(AND(ADHOC!$G$15="",ADHOC!$S$4=""),"",IF(ADHOC!$G$15&lt;&gt;"",IF(ADHOC!$G$15=LEFT(Domein!$AS2906,LEN(ADHOC!$G$15)),MAX(Domein!BD$1:'Domein'!BD2905)+1,""),IF(ADHOC!$S$4=LEFT(Domein!$AS2906,LEN(ADHOC!$S$4)),MAX(Domein!BD$1:'Domein'!BD2905)+1,"")))</f>
        <v/>
      </c>
    </row>
    <row r="2907" spans="45:56" x14ac:dyDescent="0.2">
      <c r="AS2907" s="4" t="s">
        <v>9052</v>
      </c>
      <c r="AT2907" s="4" t="s">
        <v>9053</v>
      </c>
      <c r="AU2907" s="4" t="s">
        <v>456</v>
      </c>
      <c r="AV2907" s="4" t="s">
        <v>725</v>
      </c>
      <c r="AW2907" s="4" t="s">
        <v>701</v>
      </c>
      <c r="AX2907" s="4"/>
      <c r="AY2907" s="4">
        <v>179110</v>
      </c>
      <c r="AZ2907" s="4">
        <v>512531</v>
      </c>
      <c r="BA2907" s="4" t="s">
        <v>23308</v>
      </c>
      <c r="BB2907" s="4" t="s">
        <v>23309</v>
      </c>
      <c r="BC2907" s="4">
        <v>40</v>
      </c>
      <c r="BD2907" t="str">
        <f>IF(AND(ADHOC!$G$15="",ADHOC!$S$4=""),"",IF(ADHOC!$G$15&lt;&gt;"",IF(ADHOC!$G$15=LEFT(Domein!$AS2907,LEN(ADHOC!$G$15)),MAX(Domein!BD$1:'Domein'!BD2906)+1,""),IF(ADHOC!$S$4=LEFT(Domein!$AS2907,LEN(ADHOC!$S$4)),MAX(Domein!BD$1:'Domein'!BD2906)+1,"")))</f>
        <v/>
      </c>
    </row>
    <row r="2908" spans="45:56" x14ac:dyDescent="0.2">
      <c r="AS2908" s="4" t="s">
        <v>9054</v>
      </c>
      <c r="AT2908" s="4" t="s">
        <v>9055</v>
      </c>
      <c r="AU2908" s="4" t="s">
        <v>456</v>
      </c>
      <c r="AV2908" s="4" t="s">
        <v>725</v>
      </c>
      <c r="AW2908" s="4" t="s">
        <v>1167</v>
      </c>
      <c r="AX2908" s="4"/>
      <c r="AY2908" s="4">
        <v>179111</v>
      </c>
      <c r="AZ2908" s="4">
        <v>512532</v>
      </c>
      <c r="BA2908" s="4" t="s">
        <v>23310</v>
      </c>
      <c r="BB2908" s="4" t="s">
        <v>23311</v>
      </c>
      <c r="BC2908" s="4">
        <v>40</v>
      </c>
      <c r="BD2908" t="str">
        <f>IF(AND(ADHOC!$G$15="",ADHOC!$S$4=""),"",IF(ADHOC!$G$15&lt;&gt;"",IF(ADHOC!$G$15=LEFT(Domein!$AS2908,LEN(ADHOC!$G$15)),MAX(Domein!BD$1:'Domein'!BD2907)+1,""),IF(ADHOC!$S$4=LEFT(Domein!$AS2908,LEN(ADHOC!$S$4)),MAX(Domein!BD$1:'Domein'!BD2907)+1,"")))</f>
        <v/>
      </c>
    </row>
    <row r="2909" spans="45:56" x14ac:dyDescent="0.2">
      <c r="AS2909" s="4" t="s">
        <v>9056</v>
      </c>
      <c r="AT2909" s="4" t="s">
        <v>9057</v>
      </c>
      <c r="AU2909" s="4" t="s">
        <v>456</v>
      </c>
      <c r="AV2909" s="4" t="s">
        <v>725</v>
      </c>
      <c r="AW2909" s="4" t="s">
        <v>701</v>
      </c>
      <c r="AX2909" s="4"/>
      <c r="AY2909" s="4">
        <v>179112</v>
      </c>
      <c r="AZ2909" s="4">
        <v>512533</v>
      </c>
      <c r="BA2909" s="4" t="s">
        <v>23312</v>
      </c>
      <c r="BB2909" s="4" t="s">
        <v>23313</v>
      </c>
      <c r="BC2909" s="4">
        <v>40</v>
      </c>
      <c r="BD2909" t="str">
        <f>IF(AND(ADHOC!$G$15="",ADHOC!$S$4=""),"",IF(ADHOC!$G$15&lt;&gt;"",IF(ADHOC!$G$15=LEFT(Domein!$AS2909,LEN(ADHOC!$G$15)),MAX(Domein!BD$1:'Domein'!BD2908)+1,""),IF(ADHOC!$S$4=LEFT(Domein!$AS2909,LEN(ADHOC!$S$4)),MAX(Domein!BD$1:'Domein'!BD2908)+1,"")))</f>
        <v/>
      </c>
    </row>
    <row r="2910" spans="45:56" x14ac:dyDescent="0.2">
      <c r="AS2910" s="4" t="s">
        <v>9058</v>
      </c>
      <c r="AT2910" s="4" t="s">
        <v>9059</v>
      </c>
      <c r="AU2910" s="4" t="s">
        <v>456</v>
      </c>
      <c r="AV2910" s="4" t="s">
        <v>725</v>
      </c>
      <c r="AW2910" s="4" t="s">
        <v>724</v>
      </c>
      <c r="AX2910" s="4"/>
      <c r="AY2910" s="4">
        <v>179113</v>
      </c>
      <c r="AZ2910" s="4">
        <v>512534</v>
      </c>
      <c r="BA2910" s="4" t="s">
        <v>23314</v>
      </c>
      <c r="BB2910" s="4" t="s">
        <v>23315</v>
      </c>
      <c r="BC2910" s="4">
        <v>40</v>
      </c>
      <c r="BD2910" t="str">
        <f>IF(AND(ADHOC!$G$15="",ADHOC!$S$4=""),"",IF(ADHOC!$G$15&lt;&gt;"",IF(ADHOC!$G$15=LEFT(Domein!$AS2910,LEN(ADHOC!$G$15)),MAX(Domein!BD$1:'Domein'!BD2909)+1,""),IF(ADHOC!$S$4=LEFT(Domein!$AS2910,LEN(ADHOC!$S$4)),MAX(Domein!BD$1:'Domein'!BD2909)+1,"")))</f>
        <v/>
      </c>
    </row>
    <row r="2911" spans="45:56" x14ac:dyDescent="0.2">
      <c r="AS2911" s="4" t="s">
        <v>9060</v>
      </c>
      <c r="AT2911" s="4" t="s">
        <v>9061</v>
      </c>
      <c r="AU2911" s="4" t="s">
        <v>456</v>
      </c>
      <c r="AV2911" s="4" t="s">
        <v>725</v>
      </c>
      <c r="AW2911" s="4" t="s">
        <v>724</v>
      </c>
      <c r="AX2911" s="4"/>
      <c r="AY2911" s="4">
        <v>179114</v>
      </c>
      <c r="AZ2911" s="4">
        <v>512535</v>
      </c>
      <c r="BA2911" s="4" t="s">
        <v>23316</v>
      </c>
      <c r="BB2911" s="4" t="s">
        <v>23317</v>
      </c>
      <c r="BC2911" s="4">
        <v>40</v>
      </c>
      <c r="BD2911" t="str">
        <f>IF(AND(ADHOC!$G$15="",ADHOC!$S$4=""),"",IF(ADHOC!$G$15&lt;&gt;"",IF(ADHOC!$G$15=LEFT(Domein!$AS2911,LEN(ADHOC!$G$15)),MAX(Domein!BD$1:'Domein'!BD2910)+1,""),IF(ADHOC!$S$4=LEFT(Domein!$AS2911,LEN(ADHOC!$S$4)),MAX(Domein!BD$1:'Domein'!BD2910)+1,"")))</f>
        <v/>
      </c>
    </row>
    <row r="2912" spans="45:56" x14ac:dyDescent="0.2">
      <c r="AS2912" s="4" t="s">
        <v>9062</v>
      </c>
      <c r="AT2912" s="4" t="s">
        <v>9063</v>
      </c>
      <c r="AU2912" s="4" t="s">
        <v>456</v>
      </c>
      <c r="AV2912" s="4" t="s">
        <v>725</v>
      </c>
      <c r="AW2912" s="4" t="s">
        <v>701</v>
      </c>
      <c r="AX2912" s="4"/>
      <c r="AY2912" s="4">
        <v>179115</v>
      </c>
      <c r="AZ2912" s="4">
        <v>512536</v>
      </c>
      <c r="BA2912" s="4" t="s">
        <v>23318</v>
      </c>
      <c r="BB2912" s="4" t="s">
        <v>23319</v>
      </c>
      <c r="BC2912" s="4">
        <v>40</v>
      </c>
      <c r="BD2912" t="str">
        <f>IF(AND(ADHOC!$G$15="",ADHOC!$S$4=""),"",IF(ADHOC!$G$15&lt;&gt;"",IF(ADHOC!$G$15=LEFT(Domein!$AS2912,LEN(ADHOC!$G$15)),MAX(Domein!BD$1:'Domein'!BD2911)+1,""),IF(ADHOC!$S$4=LEFT(Domein!$AS2912,LEN(ADHOC!$S$4)),MAX(Domein!BD$1:'Domein'!BD2911)+1,"")))</f>
        <v/>
      </c>
    </row>
    <row r="2913" spans="45:56" x14ac:dyDescent="0.2">
      <c r="AS2913" s="4" t="s">
        <v>9064</v>
      </c>
      <c r="AT2913" s="4" t="s">
        <v>9065</v>
      </c>
      <c r="AU2913" s="4" t="s">
        <v>456</v>
      </c>
      <c r="AV2913" s="4" t="s">
        <v>725</v>
      </c>
      <c r="AW2913" s="4" t="s">
        <v>701</v>
      </c>
      <c r="AX2913" s="4"/>
      <c r="AY2913" s="4">
        <v>179116</v>
      </c>
      <c r="AZ2913" s="4">
        <v>512537</v>
      </c>
      <c r="BA2913" s="4" t="s">
        <v>23320</v>
      </c>
      <c r="BB2913" s="4" t="s">
        <v>23321</v>
      </c>
      <c r="BC2913" s="4">
        <v>40</v>
      </c>
      <c r="BD2913" t="str">
        <f>IF(AND(ADHOC!$G$15="",ADHOC!$S$4=""),"",IF(ADHOC!$G$15&lt;&gt;"",IF(ADHOC!$G$15=LEFT(Domein!$AS2913,LEN(ADHOC!$G$15)),MAX(Domein!BD$1:'Domein'!BD2912)+1,""),IF(ADHOC!$S$4=LEFT(Domein!$AS2913,LEN(ADHOC!$S$4)),MAX(Domein!BD$1:'Domein'!BD2912)+1,"")))</f>
        <v/>
      </c>
    </row>
    <row r="2914" spans="45:56" x14ac:dyDescent="0.2">
      <c r="AS2914" s="4" t="s">
        <v>9066</v>
      </c>
      <c r="AT2914" s="4" t="s">
        <v>9067</v>
      </c>
      <c r="AU2914" s="4" t="s">
        <v>456</v>
      </c>
      <c r="AV2914" s="4" t="s">
        <v>725</v>
      </c>
      <c r="AW2914" s="4" t="s">
        <v>701</v>
      </c>
      <c r="AX2914" s="4"/>
      <c r="AY2914" s="4">
        <v>179117</v>
      </c>
      <c r="AZ2914" s="4">
        <v>512538</v>
      </c>
      <c r="BA2914" s="4" t="s">
        <v>23320</v>
      </c>
      <c r="BB2914" s="4" t="s">
        <v>23322</v>
      </c>
      <c r="BC2914" s="4">
        <v>40</v>
      </c>
      <c r="BD2914" t="str">
        <f>IF(AND(ADHOC!$G$15="",ADHOC!$S$4=""),"",IF(ADHOC!$G$15&lt;&gt;"",IF(ADHOC!$G$15=LEFT(Domein!$AS2914,LEN(ADHOC!$G$15)),MAX(Domein!BD$1:'Domein'!BD2913)+1,""),IF(ADHOC!$S$4=LEFT(Domein!$AS2914,LEN(ADHOC!$S$4)),MAX(Domein!BD$1:'Domein'!BD2913)+1,"")))</f>
        <v/>
      </c>
    </row>
    <row r="2915" spans="45:56" x14ac:dyDescent="0.2">
      <c r="AS2915" s="4" t="s">
        <v>9068</v>
      </c>
      <c r="AT2915" s="4" t="s">
        <v>9069</v>
      </c>
      <c r="AU2915" s="4" t="s">
        <v>456</v>
      </c>
      <c r="AV2915" s="4" t="s">
        <v>725</v>
      </c>
      <c r="AW2915" s="4" t="s">
        <v>701</v>
      </c>
      <c r="AX2915" s="4"/>
      <c r="AY2915" s="4">
        <v>179118</v>
      </c>
      <c r="AZ2915" s="4">
        <v>512539</v>
      </c>
      <c r="BA2915" s="4" t="s">
        <v>23323</v>
      </c>
      <c r="BB2915" s="4" t="s">
        <v>23324</v>
      </c>
      <c r="BC2915" s="4">
        <v>40</v>
      </c>
      <c r="BD2915" t="str">
        <f>IF(AND(ADHOC!$G$15="",ADHOC!$S$4=""),"",IF(ADHOC!$G$15&lt;&gt;"",IF(ADHOC!$G$15=LEFT(Domein!$AS2915,LEN(ADHOC!$G$15)),MAX(Domein!BD$1:'Domein'!BD2914)+1,""),IF(ADHOC!$S$4=LEFT(Domein!$AS2915,LEN(ADHOC!$S$4)),MAX(Domein!BD$1:'Domein'!BD2914)+1,"")))</f>
        <v/>
      </c>
    </row>
    <row r="2916" spans="45:56" x14ac:dyDescent="0.2">
      <c r="AS2916" s="4" t="s">
        <v>9070</v>
      </c>
      <c r="AT2916" s="4" t="s">
        <v>9071</v>
      </c>
      <c r="AU2916" s="4" t="s">
        <v>456</v>
      </c>
      <c r="AV2916" s="4" t="s">
        <v>725</v>
      </c>
      <c r="AW2916" s="4" t="s">
        <v>724</v>
      </c>
      <c r="AX2916" s="4"/>
      <c r="AY2916" s="4">
        <v>179119</v>
      </c>
      <c r="AZ2916" s="4">
        <v>512540</v>
      </c>
      <c r="BA2916" s="4" t="s">
        <v>23325</v>
      </c>
      <c r="BB2916" s="4" t="s">
        <v>23326</v>
      </c>
      <c r="BC2916" s="4">
        <v>40</v>
      </c>
      <c r="BD2916" t="str">
        <f>IF(AND(ADHOC!$G$15="",ADHOC!$S$4=""),"",IF(ADHOC!$G$15&lt;&gt;"",IF(ADHOC!$G$15=LEFT(Domein!$AS2916,LEN(ADHOC!$G$15)),MAX(Domein!BD$1:'Domein'!BD2915)+1,""),IF(ADHOC!$S$4=LEFT(Domein!$AS2916,LEN(ADHOC!$S$4)),MAX(Domein!BD$1:'Domein'!BD2915)+1,"")))</f>
        <v/>
      </c>
    </row>
    <row r="2917" spans="45:56" x14ac:dyDescent="0.2">
      <c r="AS2917" s="4" t="s">
        <v>9072</v>
      </c>
      <c r="AT2917" s="4" t="s">
        <v>9073</v>
      </c>
      <c r="AU2917" s="4" t="s">
        <v>456</v>
      </c>
      <c r="AV2917" s="4" t="s">
        <v>725</v>
      </c>
      <c r="AW2917" s="4" t="s">
        <v>701</v>
      </c>
      <c r="AX2917" s="4"/>
      <c r="AY2917" s="4">
        <v>179120</v>
      </c>
      <c r="AZ2917" s="4">
        <v>512541</v>
      </c>
      <c r="BA2917" s="4" t="s">
        <v>23327</v>
      </c>
      <c r="BB2917" s="4" t="s">
        <v>23328</v>
      </c>
      <c r="BC2917" s="4">
        <v>40</v>
      </c>
      <c r="BD2917" t="str">
        <f>IF(AND(ADHOC!$G$15="",ADHOC!$S$4=""),"",IF(ADHOC!$G$15&lt;&gt;"",IF(ADHOC!$G$15=LEFT(Domein!$AS2917,LEN(ADHOC!$G$15)),MAX(Domein!BD$1:'Domein'!BD2916)+1,""),IF(ADHOC!$S$4=LEFT(Domein!$AS2917,LEN(ADHOC!$S$4)),MAX(Domein!BD$1:'Domein'!BD2916)+1,"")))</f>
        <v/>
      </c>
    </row>
    <row r="2918" spans="45:56" x14ac:dyDescent="0.2">
      <c r="AS2918" s="4" t="s">
        <v>9074</v>
      </c>
      <c r="AT2918" s="4" t="s">
        <v>9075</v>
      </c>
      <c r="AU2918" s="4" t="s">
        <v>456</v>
      </c>
      <c r="AV2918" s="4" t="s">
        <v>725</v>
      </c>
      <c r="AW2918" s="4" t="s">
        <v>701</v>
      </c>
      <c r="AX2918" s="4"/>
      <c r="AY2918" s="4">
        <v>179121</v>
      </c>
      <c r="AZ2918" s="4">
        <v>512542</v>
      </c>
      <c r="BA2918" s="4" t="s">
        <v>23329</v>
      </c>
      <c r="BB2918" s="4" t="s">
        <v>23330</v>
      </c>
      <c r="BC2918" s="4">
        <v>40</v>
      </c>
      <c r="BD2918" t="str">
        <f>IF(AND(ADHOC!$G$15="",ADHOC!$S$4=""),"",IF(ADHOC!$G$15&lt;&gt;"",IF(ADHOC!$G$15=LEFT(Domein!$AS2918,LEN(ADHOC!$G$15)),MAX(Domein!BD$1:'Domein'!BD2917)+1,""),IF(ADHOC!$S$4=LEFT(Domein!$AS2918,LEN(ADHOC!$S$4)),MAX(Domein!BD$1:'Domein'!BD2917)+1,"")))</f>
        <v/>
      </c>
    </row>
    <row r="2919" spans="45:56" x14ac:dyDescent="0.2">
      <c r="AS2919" s="4" t="s">
        <v>9076</v>
      </c>
      <c r="AT2919" s="4" t="s">
        <v>9077</v>
      </c>
      <c r="AU2919" s="4" t="s">
        <v>456</v>
      </c>
      <c r="AV2919" s="4" t="s">
        <v>725</v>
      </c>
      <c r="AW2919" s="4" t="s">
        <v>724</v>
      </c>
      <c r="AX2919" s="4"/>
      <c r="AY2919" s="4">
        <v>179122</v>
      </c>
      <c r="AZ2919" s="4">
        <v>512543</v>
      </c>
      <c r="BA2919" s="4" t="s">
        <v>23331</v>
      </c>
      <c r="BB2919" s="4" t="s">
        <v>23332</v>
      </c>
      <c r="BC2919" s="4">
        <v>40</v>
      </c>
      <c r="BD2919" t="str">
        <f>IF(AND(ADHOC!$G$15="",ADHOC!$S$4=""),"",IF(ADHOC!$G$15&lt;&gt;"",IF(ADHOC!$G$15=LEFT(Domein!$AS2919,LEN(ADHOC!$G$15)),MAX(Domein!BD$1:'Domein'!BD2918)+1,""),IF(ADHOC!$S$4=LEFT(Domein!$AS2919,LEN(ADHOC!$S$4)),MAX(Domein!BD$1:'Domein'!BD2918)+1,"")))</f>
        <v/>
      </c>
    </row>
    <row r="2920" spans="45:56" x14ac:dyDescent="0.2">
      <c r="AS2920" s="4" t="s">
        <v>9078</v>
      </c>
      <c r="AT2920" s="4" t="s">
        <v>9079</v>
      </c>
      <c r="AU2920" s="4" t="s">
        <v>456</v>
      </c>
      <c r="AV2920" s="4" t="s">
        <v>725</v>
      </c>
      <c r="AW2920" s="4" t="s">
        <v>701</v>
      </c>
      <c r="AX2920" s="4"/>
      <c r="AY2920" s="4">
        <v>179123</v>
      </c>
      <c r="AZ2920" s="4">
        <v>512544</v>
      </c>
      <c r="BA2920" s="4" t="s">
        <v>23333</v>
      </c>
      <c r="BB2920" s="4" t="s">
        <v>23334</v>
      </c>
      <c r="BC2920" s="4">
        <v>40</v>
      </c>
      <c r="BD2920" t="str">
        <f>IF(AND(ADHOC!$G$15="",ADHOC!$S$4=""),"",IF(ADHOC!$G$15&lt;&gt;"",IF(ADHOC!$G$15=LEFT(Domein!$AS2920,LEN(ADHOC!$G$15)),MAX(Domein!BD$1:'Domein'!BD2919)+1,""),IF(ADHOC!$S$4=LEFT(Domein!$AS2920,LEN(ADHOC!$S$4)),MAX(Domein!BD$1:'Domein'!BD2919)+1,"")))</f>
        <v/>
      </c>
    </row>
    <row r="2921" spans="45:56" x14ac:dyDescent="0.2">
      <c r="AS2921" s="4" t="s">
        <v>9080</v>
      </c>
      <c r="AT2921" s="4" t="s">
        <v>9081</v>
      </c>
      <c r="AU2921" s="4" t="s">
        <v>456</v>
      </c>
      <c r="AV2921" s="4" t="s">
        <v>725</v>
      </c>
      <c r="AW2921" s="4" t="s">
        <v>724</v>
      </c>
      <c r="AX2921" s="4"/>
      <c r="AY2921" s="4">
        <v>179124</v>
      </c>
      <c r="AZ2921" s="4">
        <v>512545</v>
      </c>
      <c r="BA2921" s="4" t="s">
        <v>23335</v>
      </c>
      <c r="BB2921" s="4" t="s">
        <v>23336</v>
      </c>
      <c r="BC2921" s="4">
        <v>40</v>
      </c>
      <c r="BD2921" t="str">
        <f>IF(AND(ADHOC!$G$15="",ADHOC!$S$4=""),"",IF(ADHOC!$G$15&lt;&gt;"",IF(ADHOC!$G$15=LEFT(Domein!$AS2921,LEN(ADHOC!$G$15)),MAX(Domein!BD$1:'Domein'!BD2920)+1,""),IF(ADHOC!$S$4=LEFT(Domein!$AS2921,LEN(ADHOC!$S$4)),MAX(Domein!BD$1:'Domein'!BD2920)+1,"")))</f>
        <v/>
      </c>
    </row>
    <row r="2922" spans="45:56" x14ac:dyDescent="0.2">
      <c r="AS2922" s="4" t="s">
        <v>9082</v>
      </c>
      <c r="AT2922" s="4" t="s">
        <v>9083</v>
      </c>
      <c r="AU2922" s="4" t="s">
        <v>456</v>
      </c>
      <c r="AV2922" s="4" t="s">
        <v>725</v>
      </c>
      <c r="AW2922" s="4" t="s">
        <v>701</v>
      </c>
      <c r="AX2922" s="4"/>
      <c r="AY2922" s="4">
        <v>179125</v>
      </c>
      <c r="AZ2922" s="4">
        <v>512546</v>
      </c>
      <c r="BA2922" s="4" t="s">
        <v>23337</v>
      </c>
      <c r="BB2922" s="4" t="s">
        <v>23338</v>
      </c>
      <c r="BC2922" s="4">
        <v>40</v>
      </c>
      <c r="BD2922" t="str">
        <f>IF(AND(ADHOC!$G$15="",ADHOC!$S$4=""),"",IF(ADHOC!$G$15&lt;&gt;"",IF(ADHOC!$G$15=LEFT(Domein!$AS2922,LEN(ADHOC!$G$15)),MAX(Domein!BD$1:'Domein'!BD2921)+1,""),IF(ADHOC!$S$4=LEFT(Domein!$AS2922,LEN(ADHOC!$S$4)),MAX(Domein!BD$1:'Domein'!BD2921)+1,"")))</f>
        <v/>
      </c>
    </row>
    <row r="2923" spans="45:56" x14ac:dyDescent="0.2">
      <c r="AS2923" s="4" t="s">
        <v>9084</v>
      </c>
      <c r="AT2923" s="4" t="s">
        <v>9085</v>
      </c>
      <c r="AU2923" s="4" t="s">
        <v>456</v>
      </c>
      <c r="AV2923" s="4" t="s">
        <v>725</v>
      </c>
      <c r="AW2923" s="4" t="s">
        <v>701</v>
      </c>
      <c r="AX2923" s="4"/>
      <c r="AY2923" s="4">
        <v>179126</v>
      </c>
      <c r="AZ2923" s="4">
        <v>512547</v>
      </c>
      <c r="BA2923" s="4" t="s">
        <v>23337</v>
      </c>
      <c r="BB2923" s="4" t="s">
        <v>23339</v>
      </c>
      <c r="BC2923" s="4">
        <v>40</v>
      </c>
      <c r="BD2923" t="str">
        <f>IF(AND(ADHOC!$G$15="",ADHOC!$S$4=""),"",IF(ADHOC!$G$15&lt;&gt;"",IF(ADHOC!$G$15=LEFT(Domein!$AS2923,LEN(ADHOC!$G$15)),MAX(Domein!BD$1:'Domein'!BD2922)+1,""),IF(ADHOC!$S$4=LEFT(Domein!$AS2923,LEN(ADHOC!$S$4)),MAX(Domein!BD$1:'Domein'!BD2922)+1,"")))</f>
        <v/>
      </c>
    </row>
    <row r="2924" spans="45:56" x14ac:dyDescent="0.2">
      <c r="AS2924" s="4" t="s">
        <v>9086</v>
      </c>
      <c r="AT2924" s="4" t="s">
        <v>9087</v>
      </c>
      <c r="AU2924" s="4" t="s">
        <v>456</v>
      </c>
      <c r="AV2924" s="4" t="s">
        <v>725</v>
      </c>
      <c r="AW2924" s="4" t="s">
        <v>701</v>
      </c>
      <c r="AX2924" s="4"/>
      <c r="AY2924" s="4">
        <v>179127</v>
      </c>
      <c r="AZ2924" s="4">
        <v>512548</v>
      </c>
      <c r="BA2924" s="4" t="s">
        <v>23340</v>
      </c>
      <c r="BB2924" s="4" t="s">
        <v>23341</v>
      </c>
      <c r="BC2924" s="4">
        <v>40</v>
      </c>
      <c r="BD2924" t="str">
        <f>IF(AND(ADHOC!$G$15="",ADHOC!$S$4=""),"",IF(ADHOC!$G$15&lt;&gt;"",IF(ADHOC!$G$15=LEFT(Domein!$AS2924,LEN(ADHOC!$G$15)),MAX(Domein!BD$1:'Domein'!BD2923)+1,""),IF(ADHOC!$S$4=LEFT(Domein!$AS2924,LEN(ADHOC!$S$4)),MAX(Domein!BD$1:'Domein'!BD2923)+1,"")))</f>
        <v/>
      </c>
    </row>
    <row r="2925" spans="45:56" x14ac:dyDescent="0.2">
      <c r="AS2925" s="4" t="s">
        <v>9088</v>
      </c>
      <c r="AT2925" s="4" t="s">
        <v>9089</v>
      </c>
      <c r="AU2925" s="4" t="s">
        <v>456</v>
      </c>
      <c r="AV2925" s="4" t="s">
        <v>725</v>
      </c>
      <c r="AW2925" s="4" t="s">
        <v>724</v>
      </c>
      <c r="AX2925" s="4"/>
      <c r="AY2925" s="4">
        <v>179128</v>
      </c>
      <c r="AZ2925" s="4">
        <v>512549</v>
      </c>
      <c r="BA2925" s="4" t="s">
        <v>23342</v>
      </c>
      <c r="BB2925" s="4" t="s">
        <v>23343</v>
      </c>
      <c r="BC2925" s="4">
        <v>40</v>
      </c>
      <c r="BD2925" t="str">
        <f>IF(AND(ADHOC!$G$15="",ADHOC!$S$4=""),"",IF(ADHOC!$G$15&lt;&gt;"",IF(ADHOC!$G$15=LEFT(Domein!$AS2925,LEN(ADHOC!$G$15)),MAX(Domein!BD$1:'Domein'!BD2924)+1,""),IF(ADHOC!$S$4=LEFT(Domein!$AS2925,LEN(ADHOC!$S$4)),MAX(Domein!BD$1:'Domein'!BD2924)+1,"")))</f>
        <v/>
      </c>
    </row>
    <row r="2926" spans="45:56" x14ac:dyDescent="0.2">
      <c r="AS2926" s="4" t="s">
        <v>9090</v>
      </c>
      <c r="AT2926" s="4" t="s">
        <v>9091</v>
      </c>
      <c r="AU2926" s="4" t="s">
        <v>456</v>
      </c>
      <c r="AV2926" s="4" t="s">
        <v>725</v>
      </c>
      <c r="AW2926" s="4" t="s">
        <v>724</v>
      </c>
      <c r="AX2926" s="4"/>
      <c r="AY2926" s="4">
        <v>179129</v>
      </c>
      <c r="AZ2926" s="4">
        <v>512550</v>
      </c>
      <c r="BA2926" s="4" t="s">
        <v>23344</v>
      </c>
      <c r="BB2926" s="4" t="s">
        <v>23345</v>
      </c>
      <c r="BC2926" s="4">
        <v>40</v>
      </c>
      <c r="BD2926" t="str">
        <f>IF(AND(ADHOC!$G$15="",ADHOC!$S$4=""),"",IF(ADHOC!$G$15&lt;&gt;"",IF(ADHOC!$G$15=LEFT(Domein!$AS2926,LEN(ADHOC!$G$15)),MAX(Domein!BD$1:'Domein'!BD2925)+1,""),IF(ADHOC!$S$4=LEFT(Domein!$AS2926,LEN(ADHOC!$S$4)),MAX(Domein!BD$1:'Domein'!BD2925)+1,"")))</f>
        <v/>
      </c>
    </row>
    <row r="2927" spans="45:56" x14ac:dyDescent="0.2">
      <c r="AS2927" s="4" t="s">
        <v>9092</v>
      </c>
      <c r="AT2927" s="4" t="s">
        <v>9093</v>
      </c>
      <c r="AU2927" s="4" t="s">
        <v>456</v>
      </c>
      <c r="AV2927" s="4" t="s">
        <v>725</v>
      </c>
      <c r="AW2927" s="4" t="s">
        <v>724</v>
      </c>
      <c r="AX2927" s="4"/>
      <c r="AY2927" s="4">
        <v>179130</v>
      </c>
      <c r="AZ2927" s="4">
        <v>512551</v>
      </c>
      <c r="BA2927" s="4" t="s">
        <v>23346</v>
      </c>
      <c r="BB2927" s="4" t="s">
        <v>23347</v>
      </c>
      <c r="BC2927" s="4">
        <v>40</v>
      </c>
      <c r="BD2927" t="str">
        <f>IF(AND(ADHOC!$G$15="",ADHOC!$S$4=""),"",IF(ADHOC!$G$15&lt;&gt;"",IF(ADHOC!$G$15=LEFT(Domein!$AS2927,LEN(ADHOC!$G$15)),MAX(Domein!BD$1:'Domein'!BD2926)+1,""),IF(ADHOC!$S$4=LEFT(Domein!$AS2927,LEN(ADHOC!$S$4)),MAX(Domein!BD$1:'Domein'!BD2926)+1,"")))</f>
        <v/>
      </c>
    </row>
    <row r="2928" spans="45:56" x14ac:dyDescent="0.2">
      <c r="AS2928" s="4" t="s">
        <v>9094</v>
      </c>
      <c r="AT2928" s="4" t="s">
        <v>9095</v>
      </c>
      <c r="AU2928" s="4" t="s">
        <v>456</v>
      </c>
      <c r="AV2928" s="4" t="s">
        <v>725</v>
      </c>
      <c r="AW2928" s="4" t="s">
        <v>701</v>
      </c>
      <c r="AX2928" s="4"/>
      <c r="AY2928" s="4">
        <v>179131</v>
      </c>
      <c r="AZ2928" s="4">
        <v>512552</v>
      </c>
      <c r="BA2928" s="4" t="s">
        <v>23348</v>
      </c>
      <c r="BB2928" s="4" t="s">
        <v>23349</v>
      </c>
      <c r="BC2928" s="4">
        <v>40</v>
      </c>
      <c r="BD2928" t="str">
        <f>IF(AND(ADHOC!$G$15="",ADHOC!$S$4=""),"",IF(ADHOC!$G$15&lt;&gt;"",IF(ADHOC!$G$15=LEFT(Domein!$AS2928,LEN(ADHOC!$G$15)),MAX(Domein!BD$1:'Domein'!BD2927)+1,""),IF(ADHOC!$S$4=LEFT(Domein!$AS2928,LEN(ADHOC!$S$4)),MAX(Domein!BD$1:'Domein'!BD2927)+1,"")))</f>
        <v/>
      </c>
    </row>
    <row r="2929" spans="45:56" x14ac:dyDescent="0.2">
      <c r="AS2929" s="4" t="s">
        <v>9096</v>
      </c>
      <c r="AT2929" s="4" t="s">
        <v>9097</v>
      </c>
      <c r="AU2929" s="4" t="s">
        <v>456</v>
      </c>
      <c r="AV2929" s="4" t="s">
        <v>725</v>
      </c>
      <c r="AW2929" s="4" t="s">
        <v>724</v>
      </c>
      <c r="AX2929" s="4"/>
      <c r="AY2929" s="4">
        <v>179132</v>
      </c>
      <c r="AZ2929" s="4">
        <v>512553</v>
      </c>
      <c r="BA2929" s="4" t="s">
        <v>23350</v>
      </c>
      <c r="BB2929" s="4" t="s">
        <v>23351</v>
      </c>
      <c r="BC2929" s="4">
        <v>40</v>
      </c>
      <c r="BD2929" t="str">
        <f>IF(AND(ADHOC!$G$15="",ADHOC!$S$4=""),"",IF(ADHOC!$G$15&lt;&gt;"",IF(ADHOC!$G$15=LEFT(Domein!$AS2929,LEN(ADHOC!$G$15)),MAX(Domein!BD$1:'Domein'!BD2928)+1,""),IF(ADHOC!$S$4=LEFT(Domein!$AS2929,LEN(ADHOC!$S$4)),MAX(Domein!BD$1:'Domein'!BD2928)+1,"")))</f>
        <v/>
      </c>
    </row>
    <row r="2930" spans="45:56" x14ac:dyDescent="0.2">
      <c r="AS2930" s="4" t="s">
        <v>9098</v>
      </c>
      <c r="AT2930" s="4" t="s">
        <v>9099</v>
      </c>
      <c r="AU2930" s="4" t="s">
        <v>456</v>
      </c>
      <c r="AV2930" s="4" t="s">
        <v>725</v>
      </c>
      <c r="AW2930" s="4" t="s">
        <v>724</v>
      </c>
      <c r="AX2930" s="4"/>
      <c r="AY2930" s="4">
        <v>179133</v>
      </c>
      <c r="AZ2930" s="4">
        <v>512554</v>
      </c>
      <c r="BA2930" s="4" t="s">
        <v>23352</v>
      </c>
      <c r="BB2930" s="4" t="s">
        <v>23353</v>
      </c>
      <c r="BC2930" s="4">
        <v>40</v>
      </c>
      <c r="BD2930" t="str">
        <f>IF(AND(ADHOC!$G$15="",ADHOC!$S$4=""),"",IF(ADHOC!$G$15&lt;&gt;"",IF(ADHOC!$G$15=LEFT(Domein!$AS2930,LEN(ADHOC!$G$15)),MAX(Domein!BD$1:'Domein'!BD2929)+1,""),IF(ADHOC!$S$4=LEFT(Domein!$AS2930,LEN(ADHOC!$S$4)),MAX(Domein!BD$1:'Domein'!BD2929)+1,"")))</f>
        <v/>
      </c>
    </row>
    <row r="2931" spans="45:56" x14ac:dyDescent="0.2">
      <c r="AS2931" s="4" t="s">
        <v>9100</v>
      </c>
      <c r="AT2931" s="4" t="s">
        <v>9101</v>
      </c>
      <c r="AU2931" s="4" t="s">
        <v>456</v>
      </c>
      <c r="AV2931" s="4" t="s">
        <v>725</v>
      </c>
      <c r="AW2931" s="4" t="s">
        <v>701</v>
      </c>
      <c r="AX2931" s="4"/>
      <c r="AY2931" s="4">
        <v>179134</v>
      </c>
      <c r="AZ2931" s="4">
        <v>512555</v>
      </c>
      <c r="BA2931" s="4" t="s">
        <v>23354</v>
      </c>
      <c r="BB2931" s="4" t="s">
        <v>23355</v>
      </c>
      <c r="BC2931" s="4">
        <v>40</v>
      </c>
      <c r="BD2931" t="str">
        <f>IF(AND(ADHOC!$G$15="",ADHOC!$S$4=""),"",IF(ADHOC!$G$15&lt;&gt;"",IF(ADHOC!$G$15=LEFT(Domein!$AS2931,LEN(ADHOC!$G$15)),MAX(Domein!BD$1:'Domein'!BD2930)+1,""),IF(ADHOC!$S$4=LEFT(Domein!$AS2931,LEN(ADHOC!$S$4)),MAX(Domein!BD$1:'Domein'!BD2930)+1,"")))</f>
        <v/>
      </c>
    </row>
    <row r="2932" spans="45:56" x14ac:dyDescent="0.2">
      <c r="AS2932" s="4" t="s">
        <v>9102</v>
      </c>
      <c r="AT2932" s="4" t="s">
        <v>9103</v>
      </c>
      <c r="AU2932" s="4" t="s">
        <v>456</v>
      </c>
      <c r="AV2932" s="4" t="s">
        <v>725</v>
      </c>
      <c r="AW2932" s="4" t="s">
        <v>701</v>
      </c>
      <c r="AX2932" s="4"/>
      <c r="AY2932" s="4">
        <v>179135</v>
      </c>
      <c r="AZ2932" s="4">
        <v>512556</v>
      </c>
      <c r="BA2932" s="4" t="s">
        <v>23356</v>
      </c>
      <c r="BB2932" s="4" t="s">
        <v>23357</v>
      </c>
      <c r="BC2932" s="4">
        <v>40</v>
      </c>
      <c r="BD2932" t="str">
        <f>IF(AND(ADHOC!$G$15="",ADHOC!$S$4=""),"",IF(ADHOC!$G$15&lt;&gt;"",IF(ADHOC!$G$15=LEFT(Domein!$AS2932,LEN(ADHOC!$G$15)),MAX(Domein!BD$1:'Domein'!BD2931)+1,""),IF(ADHOC!$S$4=LEFT(Domein!$AS2932,LEN(ADHOC!$S$4)),MAX(Domein!BD$1:'Domein'!BD2931)+1,"")))</f>
        <v/>
      </c>
    </row>
    <row r="2933" spans="45:56" x14ac:dyDescent="0.2">
      <c r="AS2933" s="4" t="s">
        <v>9104</v>
      </c>
      <c r="AT2933" s="4" t="s">
        <v>9105</v>
      </c>
      <c r="AU2933" s="4" t="s">
        <v>456</v>
      </c>
      <c r="AV2933" s="4" t="s">
        <v>725</v>
      </c>
      <c r="AW2933" s="4" t="s">
        <v>701</v>
      </c>
      <c r="AX2933" s="4"/>
      <c r="AY2933" s="4">
        <v>179136</v>
      </c>
      <c r="AZ2933" s="4">
        <v>512557</v>
      </c>
      <c r="BA2933" s="4" t="s">
        <v>23356</v>
      </c>
      <c r="BB2933" s="4" t="s">
        <v>23358</v>
      </c>
      <c r="BC2933" s="4">
        <v>40</v>
      </c>
      <c r="BD2933" t="str">
        <f>IF(AND(ADHOC!$G$15="",ADHOC!$S$4=""),"",IF(ADHOC!$G$15&lt;&gt;"",IF(ADHOC!$G$15=LEFT(Domein!$AS2933,LEN(ADHOC!$G$15)),MAX(Domein!BD$1:'Domein'!BD2932)+1,""),IF(ADHOC!$S$4=LEFT(Domein!$AS2933,LEN(ADHOC!$S$4)),MAX(Domein!BD$1:'Domein'!BD2932)+1,"")))</f>
        <v/>
      </c>
    </row>
    <row r="2934" spans="45:56" x14ac:dyDescent="0.2">
      <c r="AS2934" s="4" t="s">
        <v>9106</v>
      </c>
      <c r="AT2934" s="4" t="s">
        <v>9107</v>
      </c>
      <c r="AU2934" s="4" t="s">
        <v>456</v>
      </c>
      <c r="AV2934" s="4" t="s">
        <v>725</v>
      </c>
      <c r="AW2934" s="4" t="s">
        <v>1259</v>
      </c>
      <c r="AX2934" s="4"/>
      <c r="AY2934" s="4">
        <v>179137</v>
      </c>
      <c r="AZ2934" s="4">
        <v>512558</v>
      </c>
      <c r="BA2934" s="4" t="s">
        <v>23359</v>
      </c>
      <c r="BB2934" s="4" t="s">
        <v>23360</v>
      </c>
      <c r="BC2934" s="4">
        <v>40</v>
      </c>
      <c r="BD2934" t="str">
        <f>IF(AND(ADHOC!$G$15="",ADHOC!$S$4=""),"",IF(ADHOC!$G$15&lt;&gt;"",IF(ADHOC!$G$15=LEFT(Domein!$AS2934,LEN(ADHOC!$G$15)),MAX(Domein!BD$1:'Domein'!BD2933)+1,""),IF(ADHOC!$S$4=LEFT(Domein!$AS2934,LEN(ADHOC!$S$4)),MAX(Domein!BD$1:'Domein'!BD2933)+1,"")))</f>
        <v/>
      </c>
    </row>
    <row r="2935" spans="45:56" x14ac:dyDescent="0.2">
      <c r="AS2935" s="4" t="s">
        <v>9108</v>
      </c>
      <c r="AT2935" s="4" t="s">
        <v>8861</v>
      </c>
      <c r="AU2935" s="4" t="s">
        <v>456</v>
      </c>
      <c r="AV2935" s="4" t="s">
        <v>725</v>
      </c>
      <c r="AW2935" s="4" t="s">
        <v>724</v>
      </c>
      <c r="AX2935" s="4"/>
      <c r="AY2935" s="4">
        <v>179138</v>
      </c>
      <c r="AZ2935" s="4">
        <v>512559</v>
      </c>
      <c r="BA2935" s="4" t="s">
        <v>23361</v>
      </c>
      <c r="BB2935" s="4" t="s">
        <v>23362</v>
      </c>
      <c r="BC2935" s="4">
        <v>40</v>
      </c>
      <c r="BD2935" t="str">
        <f>IF(AND(ADHOC!$G$15="",ADHOC!$S$4=""),"",IF(ADHOC!$G$15&lt;&gt;"",IF(ADHOC!$G$15=LEFT(Domein!$AS2935,LEN(ADHOC!$G$15)),MAX(Domein!BD$1:'Domein'!BD2934)+1,""),IF(ADHOC!$S$4=LEFT(Domein!$AS2935,LEN(ADHOC!$S$4)),MAX(Domein!BD$1:'Domein'!BD2934)+1,"")))</f>
        <v/>
      </c>
    </row>
    <row r="2936" spans="45:56" x14ac:dyDescent="0.2">
      <c r="AS2936" s="4" t="s">
        <v>9109</v>
      </c>
      <c r="AT2936" s="4" t="s">
        <v>9110</v>
      </c>
      <c r="AU2936" s="4" t="s">
        <v>456</v>
      </c>
      <c r="AV2936" s="4" t="s">
        <v>725</v>
      </c>
      <c r="AW2936" s="4" t="s">
        <v>701</v>
      </c>
      <c r="AX2936" s="4"/>
      <c r="AY2936" s="4">
        <v>179139</v>
      </c>
      <c r="AZ2936" s="4">
        <v>512560</v>
      </c>
      <c r="BA2936" s="4" t="s">
        <v>23363</v>
      </c>
      <c r="BB2936" s="4" t="s">
        <v>23364</v>
      </c>
      <c r="BC2936" s="4">
        <v>40</v>
      </c>
      <c r="BD2936" t="str">
        <f>IF(AND(ADHOC!$G$15="",ADHOC!$S$4=""),"",IF(ADHOC!$G$15&lt;&gt;"",IF(ADHOC!$G$15=LEFT(Domein!$AS2936,LEN(ADHOC!$G$15)),MAX(Domein!BD$1:'Domein'!BD2935)+1,""),IF(ADHOC!$S$4=LEFT(Domein!$AS2936,LEN(ADHOC!$S$4)),MAX(Domein!BD$1:'Domein'!BD2935)+1,"")))</f>
        <v/>
      </c>
    </row>
    <row r="2937" spans="45:56" x14ac:dyDescent="0.2">
      <c r="AS2937" s="4" t="s">
        <v>9111</v>
      </c>
      <c r="AT2937" s="4" t="s">
        <v>9112</v>
      </c>
      <c r="AU2937" s="4" t="s">
        <v>456</v>
      </c>
      <c r="AV2937" s="4" t="s">
        <v>725</v>
      </c>
      <c r="AW2937" s="4" t="s">
        <v>701</v>
      </c>
      <c r="AX2937" s="4"/>
      <c r="AY2937" s="4">
        <v>179140</v>
      </c>
      <c r="AZ2937" s="4">
        <v>512561</v>
      </c>
      <c r="BA2937" s="4" t="s">
        <v>23365</v>
      </c>
      <c r="BB2937" s="4" t="s">
        <v>23366</v>
      </c>
      <c r="BC2937" s="4">
        <v>40</v>
      </c>
      <c r="BD2937" t="str">
        <f>IF(AND(ADHOC!$G$15="",ADHOC!$S$4=""),"",IF(ADHOC!$G$15&lt;&gt;"",IF(ADHOC!$G$15=LEFT(Domein!$AS2937,LEN(ADHOC!$G$15)),MAX(Domein!BD$1:'Domein'!BD2936)+1,""),IF(ADHOC!$S$4=LEFT(Domein!$AS2937,LEN(ADHOC!$S$4)),MAX(Domein!BD$1:'Domein'!BD2936)+1,"")))</f>
        <v/>
      </c>
    </row>
    <row r="2938" spans="45:56" x14ac:dyDescent="0.2">
      <c r="AS2938" s="4" t="s">
        <v>9113</v>
      </c>
      <c r="AT2938" s="4" t="s">
        <v>9114</v>
      </c>
      <c r="AU2938" s="4" t="s">
        <v>456</v>
      </c>
      <c r="AV2938" s="4" t="s">
        <v>725</v>
      </c>
      <c r="AW2938" s="4" t="s">
        <v>701</v>
      </c>
      <c r="AX2938" s="4"/>
      <c r="AY2938" s="4">
        <v>179141</v>
      </c>
      <c r="AZ2938" s="4">
        <v>512562</v>
      </c>
      <c r="BA2938" s="4" t="s">
        <v>23367</v>
      </c>
      <c r="BB2938" s="4" t="s">
        <v>23368</v>
      </c>
      <c r="BC2938" s="4">
        <v>40</v>
      </c>
      <c r="BD2938" t="str">
        <f>IF(AND(ADHOC!$G$15="",ADHOC!$S$4=""),"",IF(ADHOC!$G$15&lt;&gt;"",IF(ADHOC!$G$15=LEFT(Domein!$AS2938,LEN(ADHOC!$G$15)),MAX(Domein!BD$1:'Domein'!BD2937)+1,""),IF(ADHOC!$S$4=LEFT(Domein!$AS2938,LEN(ADHOC!$S$4)),MAX(Domein!BD$1:'Domein'!BD2937)+1,"")))</f>
        <v/>
      </c>
    </row>
    <row r="2939" spans="45:56" x14ac:dyDescent="0.2">
      <c r="AS2939" s="4" t="s">
        <v>9115</v>
      </c>
      <c r="AT2939" s="4" t="s">
        <v>9116</v>
      </c>
      <c r="AU2939" s="4" t="s">
        <v>456</v>
      </c>
      <c r="AV2939" s="4" t="s">
        <v>725</v>
      </c>
      <c r="AW2939" s="4" t="s">
        <v>939</v>
      </c>
      <c r="AX2939" s="4"/>
      <c r="AY2939" s="4">
        <v>179142</v>
      </c>
      <c r="AZ2939" s="4">
        <v>512563</v>
      </c>
      <c r="BA2939" s="4" t="s">
        <v>23369</v>
      </c>
      <c r="BB2939" s="4" t="s">
        <v>23370</v>
      </c>
      <c r="BC2939" s="4">
        <v>40</v>
      </c>
      <c r="BD2939" t="str">
        <f>IF(AND(ADHOC!$G$15="",ADHOC!$S$4=""),"",IF(ADHOC!$G$15&lt;&gt;"",IF(ADHOC!$G$15=LEFT(Domein!$AS2939,LEN(ADHOC!$G$15)),MAX(Domein!BD$1:'Domein'!BD2938)+1,""),IF(ADHOC!$S$4=LEFT(Domein!$AS2939,LEN(ADHOC!$S$4)),MAX(Domein!BD$1:'Domein'!BD2938)+1,"")))</f>
        <v/>
      </c>
    </row>
    <row r="2940" spans="45:56" x14ac:dyDescent="0.2">
      <c r="AS2940" s="4" t="s">
        <v>9117</v>
      </c>
      <c r="AT2940" s="4" t="s">
        <v>9118</v>
      </c>
      <c r="AU2940" s="4" t="s">
        <v>456</v>
      </c>
      <c r="AV2940" s="4" t="s">
        <v>725</v>
      </c>
      <c r="AW2940" s="4" t="s">
        <v>939</v>
      </c>
      <c r="AX2940" s="4"/>
      <c r="AY2940" s="4">
        <v>179143</v>
      </c>
      <c r="AZ2940" s="4">
        <v>512564</v>
      </c>
      <c r="BA2940" s="4" t="s">
        <v>23371</v>
      </c>
      <c r="BB2940" s="4" t="s">
        <v>23372</v>
      </c>
      <c r="BC2940" s="4">
        <v>40</v>
      </c>
      <c r="BD2940" t="str">
        <f>IF(AND(ADHOC!$G$15="",ADHOC!$S$4=""),"",IF(ADHOC!$G$15&lt;&gt;"",IF(ADHOC!$G$15=LEFT(Domein!$AS2940,LEN(ADHOC!$G$15)),MAX(Domein!BD$1:'Domein'!BD2939)+1,""),IF(ADHOC!$S$4=LEFT(Domein!$AS2940,LEN(ADHOC!$S$4)),MAX(Domein!BD$1:'Domein'!BD2939)+1,"")))</f>
        <v/>
      </c>
    </row>
    <row r="2941" spans="45:56" x14ac:dyDescent="0.2">
      <c r="AS2941" s="4" t="s">
        <v>9119</v>
      </c>
      <c r="AT2941" s="4" t="s">
        <v>9120</v>
      </c>
      <c r="AU2941" s="4" t="s">
        <v>456</v>
      </c>
      <c r="AV2941" s="4" t="s">
        <v>725</v>
      </c>
      <c r="AW2941" s="4" t="s">
        <v>701</v>
      </c>
      <c r="AX2941" s="4"/>
      <c r="AY2941" s="4">
        <v>179144</v>
      </c>
      <c r="AZ2941" s="4">
        <v>512565</v>
      </c>
      <c r="BA2941" s="4" t="s">
        <v>23373</v>
      </c>
      <c r="BB2941" s="4" t="s">
        <v>23374</v>
      </c>
      <c r="BC2941" s="4">
        <v>40</v>
      </c>
      <c r="BD2941" t="str">
        <f>IF(AND(ADHOC!$G$15="",ADHOC!$S$4=""),"",IF(ADHOC!$G$15&lt;&gt;"",IF(ADHOC!$G$15=LEFT(Domein!$AS2941,LEN(ADHOC!$G$15)),MAX(Domein!BD$1:'Domein'!BD2940)+1,""),IF(ADHOC!$S$4=LEFT(Domein!$AS2941,LEN(ADHOC!$S$4)),MAX(Domein!BD$1:'Domein'!BD2940)+1,"")))</f>
        <v/>
      </c>
    </row>
    <row r="2942" spans="45:56" x14ac:dyDescent="0.2">
      <c r="AS2942" s="4" t="s">
        <v>9121</v>
      </c>
      <c r="AT2942" s="4" t="s">
        <v>9122</v>
      </c>
      <c r="AU2942" s="4" t="s">
        <v>456</v>
      </c>
      <c r="AV2942" s="4" t="s">
        <v>725</v>
      </c>
      <c r="AW2942" s="4" t="s">
        <v>701</v>
      </c>
      <c r="AX2942" s="4"/>
      <c r="AY2942" s="4">
        <v>179145</v>
      </c>
      <c r="AZ2942" s="4">
        <v>512566</v>
      </c>
      <c r="BA2942" s="4" t="s">
        <v>23373</v>
      </c>
      <c r="BB2942" s="4" t="s">
        <v>23375</v>
      </c>
      <c r="BC2942" s="4">
        <v>40</v>
      </c>
      <c r="BD2942" t="str">
        <f>IF(AND(ADHOC!$G$15="",ADHOC!$S$4=""),"",IF(ADHOC!$G$15&lt;&gt;"",IF(ADHOC!$G$15=LEFT(Domein!$AS2942,LEN(ADHOC!$G$15)),MAX(Domein!BD$1:'Domein'!BD2941)+1,""),IF(ADHOC!$S$4=LEFT(Domein!$AS2942,LEN(ADHOC!$S$4)),MAX(Domein!BD$1:'Domein'!BD2941)+1,"")))</f>
        <v/>
      </c>
    </row>
    <row r="2943" spans="45:56" x14ac:dyDescent="0.2">
      <c r="AS2943" s="4" t="s">
        <v>9123</v>
      </c>
      <c r="AT2943" s="4" t="s">
        <v>9124</v>
      </c>
      <c r="AU2943" s="4" t="s">
        <v>456</v>
      </c>
      <c r="AV2943" s="4" t="s">
        <v>725</v>
      </c>
      <c r="AW2943" s="4" t="s">
        <v>701</v>
      </c>
      <c r="AX2943" s="4"/>
      <c r="AY2943" s="4">
        <v>179146</v>
      </c>
      <c r="AZ2943" s="4">
        <v>512567</v>
      </c>
      <c r="BA2943" s="4" t="s">
        <v>23376</v>
      </c>
      <c r="BB2943" s="4" t="s">
        <v>23377</v>
      </c>
      <c r="BC2943" s="4">
        <v>40</v>
      </c>
      <c r="BD2943" t="str">
        <f>IF(AND(ADHOC!$G$15="",ADHOC!$S$4=""),"",IF(ADHOC!$G$15&lt;&gt;"",IF(ADHOC!$G$15=LEFT(Domein!$AS2943,LEN(ADHOC!$G$15)),MAX(Domein!BD$1:'Domein'!BD2942)+1,""),IF(ADHOC!$S$4=LEFT(Domein!$AS2943,LEN(ADHOC!$S$4)),MAX(Domein!BD$1:'Domein'!BD2942)+1,"")))</f>
        <v/>
      </c>
    </row>
    <row r="2944" spans="45:56" x14ac:dyDescent="0.2">
      <c r="AS2944" s="4" t="s">
        <v>9125</v>
      </c>
      <c r="AT2944" s="4" t="s">
        <v>9126</v>
      </c>
      <c r="AU2944" s="4" t="s">
        <v>456</v>
      </c>
      <c r="AV2944" s="4" t="s">
        <v>725</v>
      </c>
      <c r="AW2944" s="4" t="s">
        <v>701</v>
      </c>
      <c r="AX2944" s="4"/>
      <c r="AY2944" s="4">
        <v>179147</v>
      </c>
      <c r="AZ2944" s="4">
        <v>512568</v>
      </c>
      <c r="BA2944" s="4" t="s">
        <v>23378</v>
      </c>
      <c r="BB2944" s="4" t="s">
        <v>23379</v>
      </c>
      <c r="BC2944" s="4">
        <v>40</v>
      </c>
      <c r="BD2944" t="str">
        <f>IF(AND(ADHOC!$G$15="",ADHOC!$S$4=""),"",IF(ADHOC!$G$15&lt;&gt;"",IF(ADHOC!$G$15=LEFT(Domein!$AS2944,LEN(ADHOC!$G$15)),MAX(Domein!BD$1:'Domein'!BD2943)+1,""),IF(ADHOC!$S$4=LEFT(Domein!$AS2944,LEN(ADHOC!$S$4)),MAX(Domein!BD$1:'Domein'!BD2943)+1,"")))</f>
        <v/>
      </c>
    </row>
    <row r="2945" spans="45:56" x14ac:dyDescent="0.2">
      <c r="AS2945" s="4" t="s">
        <v>9127</v>
      </c>
      <c r="AT2945" s="4" t="s">
        <v>9128</v>
      </c>
      <c r="AU2945" s="4" t="s">
        <v>456</v>
      </c>
      <c r="AV2945" s="4" t="s">
        <v>725</v>
      </c>
      <c r="AW2945" s="4" t="s">
        <v>701</v>
      </c>
      <c r="AX2945" s="4"/>
      <c r="AY2945" s="4">
        <v>179148</v>
      </c>
      <c r="AZ2945" s="4">
        <v>512569</v>
      </c>
      <c r="BA2945" s="4" t="s">
        <v>23380</v>
      </c>
      <c r="BB2945" s="4" t="s">
        <v>23381</v>
      </c>
      <c r="BC2945" s="4">
        <v>40</v>
      </c>
      <c r="BD2945" t="str">
        <f>IF(AND(ADHOC!$G$15="",ADHOC!$S$4=""),"",IF(ADHOC!$G$15&lt;&gt;"",IF(ADHOC!$G$15=LEFT(Domein!$AS2945,LEN(ADHOC!$G$15)),MAX(Domein!BD$1:'Domein'!BD2944)+1,""),IF(ADHOC!$S$4=LEFT(Domein!$AS2945,LEN(ADHOC!$S$4)),MAX(Domein!BD$1:'Domein'!BD2944)+1,"")))</f>
        <v/>
      </c>
    </row>
    <row r="2946" spans="45:56" x14ac:dyDescent="0.2">
      <c r="AS2946" s="4" t="s">
        <v>9129</v>
      </c>
      <c r="AT2946" s="4" t="s">
        <v>9130</v>
      </c>
      <c r="AU2946" s="4" t="s">
        <v>456</v>
      </c>
      <c r="AV2946" s="4" t="s">
        <v>725</v>
      </c>
      <c r="AW2946" s="4" t="s">
        <v>701</v>
      </c>
      <c r="AX2946" s="4"/>
      <c r="AY2946" s="4">
        <v>179149</v>
      </c>
      <c r="AZ2946" s="4">
        <v>512570</v>
      </c>
      <c r="BA2946" s="4" t="s">
        <v>23382</v>
      </c>
      <c r="BB2946" s="4" t="s">
        <v>23383</v>
      </c>
      <c r="BC2946" s="4">
        <v>40</v>
      </c>
      <c r="BD2946" t="str">
        <f>IF(AND(ADHOC!$G$15="",ADHOC!$S$4=""),"",IF(ADHOC!$G$15&lt;&gt;"",IF(ADHOC!$G$15=LEFT(Domein!$AS2946,LEN(ADHOC!$G$15)),MAX(Domein!BD$1:'Domein'!BD2945)+1,""),IF(ADHOC!$S$4=LEFT(Domein!$AS2946,LEN(ADHOC!$S$4)),MAX(Domein!BD$1:'Domein'!BD2945)+1,"")))</f>
        <v/>
      </c>
    </row>
    <row r="2947" spans="45:56" x14ac:dyDescent="0.2">
      <c r="AS2947" s="4" t="s">
        <v>9131</v>
      </c>
      <c r="AT2947" s="4" t="s">
        <v>9132</v>
      </c>
      <c r="AU2947" s="4" t="s">
        <v>456</v>
      </c>
      <c r="AV2947" s="4" t="s">
        <v>725</v>
      </c>
      <c r="AW2947" s="4" t="s">
        <v>701</v>
      </c>
      <c r="AX2947" s="4"/>
      <c r="AY2947" s="4">
        <v>179150</v>
      </c>
      <c r="AZ2947" s="4">
        <v>512571</v>
      </c>
      <c r="BA2947" s="4" t="s">
        <v>23384</v>
      </c>
      <c r="BB2947" s="4" t="s">
        <v>23385</v>
      </c>
      <c r="BC2947" s="4">
        <v>40</v>
      </c>
      <c r="BD2947" t="str">
        <f>IF(AND(ADHOC!$G$15="",ADHOC!$S$4=""),"",IF(ADHOC!$G$15&lt;&gt;"",IF(ADHOC!$G$15=LEFT(Domein!$AS2947,LEN(ADHOC!$G$15)),MAX(Domein!BD$1:'Domein'!BD2946)+1,""),IF(ADHOC!$S$4=LEFT(Domein!$AS2947,LEN(ADHOC!$S$4)),MAX(Domein!BD$1:'Domein'!BD2946)+1,"")))</f>
        <v/>
      </c>
    </row>
    <row r="2948" spans="45:56" x14ac:dyDescent="0.2">
      <c r="AS2948" s="4" t="s">
        <v>9133</v>
      </c>
      <c r="AT2948" s="4" t="s">
        <v>9134</v>
      </c>
      <c r="AU2948" s="4" t="s">
        <v>456</v>
      </c>
      <c r="AV2948" s="4" t="s">
        <v>725</v>
      </c>
      <c r="AW2948" s="4" t="s">
        <v>724</v>
      </c>
      <c r="AX2948" s="4"/>
      <c r="AY2948" s="4">
        <v>179151</v>
      </c>
      <c r="AZ2948" s="4">
        <v>512572</v>
      </c>
      <c r="BA2948" s="4" t="s">
        <v>23386</v>
      </c>
      <c r="BB2948" s="4" t="s">
        <v>23387</v>
      </c>
      <c r="BC2948" s="4">
        <v>40</v>
      </c>
      <c r="BD2948" t="str">
        <f>IF(AND(ADHOC!$G$15="",ADHOC!$S$4=""),"",IF(ADHOC!$G$15&lt;&gt;"",IF(ADHOC!$G$15=LEFT(Domein!$AS2948,LEN(ADHOC!$G$15)),MAX(Domein!BD$1:'Domein'!BD2947)+1,""),IF(ADHOC!$S$4=LEFT(Domein!$AS2948,LEN(ADHOC!$S$4)),MAX(Domein!BD$1:'Domein'!BD2947)+1,"")))</f>
        <v/>
      </c>
    </row>
    <row r="2949" spans="45:56" x14ac:dyDescent="0.2">
      <c r="AS2949" s="4" t="s">
        <v>9135</v>
      </c>
      <c r="AT2949" s="4" t="s">
        <v>9136</v>
      </c>
      <c r="AU2949" s="4" t="s">
        <v>456</v>
      </c>
      <c r="AV2949" s="4" t="s">
        <v>725</v>
      </c>
      <c r="AW2949" s="4" t="s">
        <v>724</v>
      </c>
      <c r="AX2949" s="4"/>
      <c r="AY2949" s="4">
        <v>179152</v>
      </c>
      <c r="AZ2949" s="4">
        <v>512573</v>
      </c>
      <c r="BA2949" s="4" t="s">
        <v>23388</v>
      </c>
      <c r="BB2949" s="4" t="s">
        <v>23389</v>
      </c>
      <c r="BC2949" s="4">
        <v>40</v>
      </c>
      <c r="BD2949" t="str">
        <f>IF(AND(ADHOC!$G$15="",ADHOC!$S$4=""),"",IF(ADHOC!$G$15&lt;&gt;"",IF(ADHOC!$G$15=LEFT(Domein!$AS2949,LEN(ADHOC!$G$15)),MAX(Domein!BD$1:'Domein'!BD2948)+1,""),IF(ADHOC!$S$4=LEFT(Domein!$AS2949,LEN(ADHOC!$S$4)),MAX(Domein!BD$1:'Domein'!BD2948)+1,"")))</f>
        <v/>
      </c>
    </row>
    <row r="2950" spans="45:56" x14ac:dyDescent="0.2">
      <c r="AS2950" s="4" t="s">
        <v>9137</v>
      </c>
      <c r="AT2950" s="4" t="s">
        <v>9138</v>
      </c>
      <c r="AU2950" s="4" t="s">
        <v>456</v>
      </c>
      <c r="AV2950" s="4" t="s">
        <v>725</v>
      </c>
      <c r="AW2950" s="4" t="s">
        <v>724</v>
      </c>
      <c r="AX2950" s="4"/>
      <c r="AY2950" s="4">
        <v>179153</v>
      </c>
      <c r="AZ2950" s="4">
        <v>512574</v>
      </c>
      <c r="BA2950" s="4" t="s">
        <v>23390</v>
      </c>
      <c r="BB2950" s="4" t="s">
        <v>23391</v>
      </c>
      <c r="BC2950" s="4">
        <v>40</v>
      </c>
      <c r="BD2950" t="str">
        <f>IF(AND(ADHOC!$G$15="",ADHOC!$S$4=""),"",IF(ADHOC!$G$15&lt;&gt;"",IF(ADHOC!$G$15=LEFT(Domein!$AS2950,LEN(ADHOC!$G$15)),MAX(Domein!BD$1:'Domein'!BD2949)+1,""),IF(ADHOC!$S$4=LEFT(Domein!$AS2950,LEN(ADHOC!$S$4)),MAX(Domein!BD$1:'Domein'!BD2949)+1,"")))</f>
        <v/>
      </c>
    </row>
    <row r="2951" spans="45:56" x14ac:dyDescent="0.2">
      <c r="AS2951" s="4" t="s">
        <v>9139</v>
      </c>
      <c r="AT2951" s="4" t="s">
        <v>9140</v>
      </c>
      <c r="AU2951" s="4" t="s">
        <v>456</v>
      </c>
      <c r="AV2951" s="4" t="s">
        <v>725</v>
      </c>
      <c r="AW2951" s="4" t="s">
        <v>701</v>
      </c>
      <c r="AX2951" s="4"/>
      <c r="AY2951" s="4">
        <v>179154</v>
      </c>
      <c r="AZ2951" s="4">
        <v>512575</v>
      </c>
      <c r="BA2951" s="4" t="s">
        <v>23392</v>
      </c>
      <c r="BB2951" s="4" t="s">
        <v>23393</v>
      </c>
      <c r="BC2951" s="4">
        <v>40</v>
      </c>
      <c r="BD2951" t="str">
        <f>IF(AND(ADHOC!$G$15="",ADHOC!$S$4=""),"",IF(ADHOC!$G$15&lt;&gt;"",IF(ADHOC!$G$15=LEFT(Domein!$AS2951,LEN(ADHOC!$G$15)),MAX(Domein!BD$1:'Domein'!BD2950)+1,""),IF(ADHOC!$S$4=LEFT(Domein!$AS2951,LEN(ADHOC!$S$4)),MAX(Domein!BD$1:'Domein'!BD2950)+1,"")))</f>
        <v/>
      </c>
    </row>
    <row r="2952" spans="45:56" x14ac:dyDescent="0.2">
      <c r="AS2952" s="4" t="s">
        <v>9141</v>
      </c>
      <c r="AT2952" s="4" t="s">
        <v>9142</v>
      </c>
      <c r="AU2952" s="4" t="s">
        <v>456</v>
      </c>
      <c r="AV2952" s="4" t="s">
        <v>725</v>
      </c>
      <c r="AW2952" s="4" t="s">
        <v>701</v>
      </c>
      <c r="AX2952" s="4"/>
      <c r="AY2952" s="4">
        <v>179155</v>
      </c>
      <c r="AZ2952" s="4">
        <v>512576</v>
      </c>
      <c r="BA2952" s="4" t="s">
        <v>23392</v>
      </c>
      <c r="BB2952" s="4" t="s">
        <v>23394</v>
      </c>
      <c r="BC2952" s="4">
        <v>40</v>
      </c>
      <c r="BD2952" t="str">
        <f>IF(AND(ADHOC!$G$15="",ADHOC!$S$4=""),"",IF(ADHOC!$G$15&lt;&gt;"",IF(ADHOC!$G$15=LEFT(Domein!$AS2952,LEN(ADHOC!$G$15)),MAX(Domein!BD$1:'Domein'!BD2951)+1,""),IF(ADHOC!$S$4=LEFT(Domein!$AS2952,LEN(ADHOC!$S$4)),MAX(Domein!BD$1:'Domein'!BD2951)+1,"")))</f>
        <v/>
      </c>
    </row>
    <row r="2953" spans="45:56" x14ac:dyDescent="0.2">
      <c r="AS2953" s="4" t="s">
        <v>9143</v>
      </c>
      <c r="AT2953" s="4" t="s">
        <v>9144</v>
      </c>
      <c r="AU2953" s="4" t="s">
        <v>456</v>
      </c>
      <c r="AV2953" s="4" t="s">
        <v>725</v>
      </c>
      <c r="AW2953" s="4" t="s">
        <v>701</v>
      </c>
      <c r="AX2953" s="4"/>
      <c r="AY2953" s="4">
        <v>179156</v>
      </c>
      <c r="AZ2953" s="4">
        <v>512577</v>
      </c>
      <c r="BA2953" s="4" t="s">
        <v>23395</v>
      </c>
      <c r="BB2953" s="4" t="s">
        <v>23396</v>
      </c>
      <c r="BC2953" s="4">
        <v>40</v>
      </c>
      <c r="BD2953" t="str">
        <f>IF(AND(ADHOC!$G$15="",ADHOC!$S$4=""),"",IF(ADHOC!$G$15&lt;&gt;"",IF(ADHOC!$G$15=LEFT(Domein!$AS2953,LEN(ADHOC!$G$15)),MAX(Domein!BD$1:'Domein'!BD2952)+1,""),IF(ADHOC!$S$4=LEFT(Domein!$AS2953,LEN(ADHOC!$S$4)),MAX(Domein!BD$1:'Domein'!BD2952)+1,"")))</f>
        <v/>
      </c>
    </row>
    <row r="2954" spans="45:56" x14ac:dyDescent="0.2">
      <c r="AS2954" s="4" t="s">
        <v>9145</v>
      </c>
      <c r="AT2954" s="4" t="s">
        <v>9146</v>
      </c>
      <c r="AU2954" s="4" t="s">
        <v>456</v>
      </c>
      <c r="AV2954" s="4" t="s">
        <v>725</v>
      </c>
      <c r="AW2954" s="4" t="s">
        <v>724</v>
      </c>
      <c r="AX2954" s="4"/>
      <c r="AY2954" s="4">
        <v>179157</v>
      </c>
      <c r="AZ2954" s="4">
        <v>512578</v>
      </c>
      <c r="BA2954" s="4" t="s">
        <v>23397</v>
      </c>
      <c r="BB2954" s="4" t="s">
        <v>23398</v>
      </c>
      <c r="BC2954" s="4">
        <v>40</v>
      </c>
      <c r="BD2954" t="str">
        <f>IF(AND(ADHOC!$G$15="",ADHOC!$S$4=""),"",IF(ADHOC!$G$15&lt;&gt;"",IF(ADHOC!$G$15=LEFT(Domein!$AS2954,LEN(ADHOC!$G$15)),MAX(Domein!BD$1:'Domein'!BD2953)+1,""),IF(ADHOC!$S$4=LEFT(Domein!$AS2954,LEN(ADHOC!$S$4)),MAX(Domein!BD$1:'Domein'!BD2953)+1,"")))</f>
        <v/>
      </c>
    </row>
    <row r="2955" spans="45:56" x14ac:dyDescent="0.2">
      <c r="AS2955" s="4" t="s">
        <v>9147</v>
      </c>
      <c r="AT2955" s="4" t="s">
        <v>9148</v>
      </c>
      <c r="AU2955" s="4" t="s">
        <v>456</v>
      </c>
      <c r="AV2955" s="4" t="s">
        <v>725</v>
      </c>
      <c r="AW2955" s="4" t="s">
        <v>701</v>
      </c>
      <c r="AX2955" s="4"/>
      <c r="AY2955" s="4">
        <v>179158</v>
      </c>
      <c r="AZ2955" s="4">
        <v>512579</v>
      </c>
      <c r="BA2955" s="4" t="s">
        <v>23399</v>
      </c>
      <c r="BB2955" s="4" t="s">
        <v>23400</v>
      </c>
      <c r="BC2955" s="4">
        <v>40</v>
      </c>
      <c r="BD2955" t="str">
        <f>IF(AND(ADHOC!$G$15="",ADHOC!$S$4=""),"",IF(ADHOC!$G$15&lt;&gt;"",IF(ADHOC!$G$15=LEFT(Domein!$AS2955,LEN(ADHOC!$G$15)),MAX(Domein!BD$1:'Domein'!BD2954)+1,""),IF(ADHOC!$S$4=LEFT(Domein!$AS2955,LEN(ADHOC!$S$4)),MAX(Domein!BD$1:'Domein'!BD2954)+1,"")))</f>
        <v/>
      </c>
    </row>
    <row r="2956" spans="45:56" x14ac:dyDescent="0.2">
      <c r="AS2956" s="4" t="s">
        <v>9149</v>
      </c>
      <c r="AT2956" s="4" t="s">
        <v>9150</v>
      </c>
      <c r="AU2956" s="4" t="s">
        <v>456</v>
      </c>
      <c r="AV2956" s="4" t="s">
        <v>725</v>
      </c>
      <c r="AW2956" s="4" t="s">
        <v>1259</v>
      </c>
      <c r="AX2956" s="4"/>
      <c r="AY2956" s="4">
        <v>179159</v>
      </c>
      <c r="AZ2956" s="4">
        <v>512580</v>
      </c>
      <c r="BA2956" s="4" t="s">
        <v>23401</v>
      </c>
      <c r="BB2956" s="4" t="s">
        <v>23402</v>
      </c>
      <c r="BC2956" s="4">
        <v>40</v>
      </c>
      <c r="BD2956" t="str">
        <f>IF(AND(ADHOC!$G$15="",ADHOC!$S$4=""),"",IF(ADHOC!$G$15&lt;&gt;"",IF(ADHOC!$G$15=LEFT(Domein!$AS2956,LEN(ADHOC!$G$15)),MAX(Domein!BD$1:'Domein'!BD2955)+1,""),IF(ADHOC!$S$4=LEFT(Domein!$AS2956,LEN(ADHOC!$S$4)),MAX(Domein!BD$1:'Domein'!BD2955)+1,"")))</f>
        <v/>
      </c>
    </row>
    <row r="2957" spans="45:56" x14ac:dyDescent="0.2">
      <c r="AS2957" s="4" t="s">
        <v>9151</v>
      </c>
      <c r="AT2957" s="4" t="s">
        <v>9152</v>
      </c>
      <c r="AU2957" s="4" t="s">
        <v>456</v>
      </c>
      <c r="AV2957" s="4" t="s">
        <v>725</v>
      </c>
      <c r="AW2957" s="4" t="s">
        <v>701</v>
      </c>
      <c r="AX2957" s="4"/>
      <c r="AY2957" s="4">
        <v>179160</v>
      </c>
      <c r="AZ2957" s="4">
        <v>512581</v>
      </c>
      <c r="BA2957" s="4" t="s">
        <v>23403</v>
      </c>
      <c r="BB2957" s="4" t="s">
        <v>23404</v>
      </c>
      <c r="BC2957" s="4">
        <v>40</v>
      </c>
      <c r="BD2957" t="str">
        <f>IF(AND(ADHOC!$G$15="",ADHOC!$S$4=""),"",IF(ADHOC!$G$15&lt;&gt;"",IF(ADHOC!$G$15=LEFT(Domein!$AS2957,LEN(ADHOC!$G$15)),MAX(Domein!BD$1:'Domein'!BD2956)+1,""),IF(ADHOC!$S$4=LEFT(Domein!$AS2957,LEN(ADHOC!$S$4)),MAX(Domein!BD$1:'Domein'!BD2956)+1,"")))</f>
        <v/>
      </c>
    </row>
    <row r="2958" spans="45:56" x14ac:dyDescent="0.2">
      <c r="AS2958" s="4" t="s">
        <v>9153</v>
      </c>
      <c r="AT2958" s="4" t="s">
        <v>9154</v>
      </c>
      <c r="AU2958" s="4" t="s">
        <v>456</v>
      </c>
      <c r="AV2958" s="4" t="s">
        <v>725</v>
      </c>
      <c r="AW2958" s="4" t="s">
        <v>701</v>
      </c>
      <c r="AX2958" s="4"/>
      <c r="AY2958" s="4">
        <v>179161</v>
      </c>
      <c r="AZ2958" s="4">
        <v>512582</v>
      </c>
      <c r="BA2958" s="4" t="s">
        <v>23405</v>
      </c>
      <c r="BB2958" s="4" t="s">
        <v>23406</v>
      </c>
      <c r="BC2958" s="4">
        <v>40</v>
      </c>
      <c r="BD2958" t="str">
        <f>IF(AND(ADHOC!$G$15="",ADHOC!$S$4=""),"",IF(ADHOC!$G$15&lt;&gt;"",IF(ADHOC!$G$15=LEFT(Domein!$AS2958,LEN(ADHOC!$G$15)),MAX(Domein!BD$1:'Domein'!BD2957)+1,""),IF(ADHOC!$S$4=LEFT(Domein!$AS2958,LEN(ADHOC!$S$4)),MAX(Domein!BD$1:'Domein'!BD2957)+1,"")))</f>
        <v/>
      </c>
    </row>
    <row r="2959" spans="45:56" x14ac:dyDescent="0.2">
      <c r="AS2959" s="4" t="s">
        <v>9155</v>
      </c>
      <c r="AT2959" s="4" t="s">
        <v>9156</v>
      </c>
      <c r="AU2959" s="4" t="s">
        <v>456</v>
      </c>
      <c r="AV2959" s="4" t="s">
        <v>725</v>
      </c>
      <c r="AW2959" s="4" t="s">
        <v>701</v>
      </c>
      <c r="AX2959" s="4"/>
      <c r="AY2959" s="4">
        <v>179162</v>
      </c>
      <c r="AZ2959" s="4">
        <v>512583</v>
      </c>
      <c r="BA2959" s="4" t="s">
        <v>23407</v>
      </c>
      <c r="BB2959" s="4" t="s">
        <v>23408</v>
      </c>
      <c r="BC2959" s="4">
        <v>40</v>
      </c>
      <c r="BD2959" t="str">
        <f>IF(AND(ADHOC!$G$15="",ADHOC!$S$4=""),"",IF(ADHOC!$G$15&lt;&gt;"",IF(ADHOC!$G$15=LEFT(Domein!$AS2959,LEN(ADHOC!$G$15)),MAX(Domein!BD$1:'Domein'!BD2958)+1,""),IF(ADHOC!$S$4=LEFT(Domein!$AS2959,LEN(ADHOC!$S$4)),MAX(Domein!BD$1:'Domein'!BD2958)+1,"")))</f>
        <v/>
      </c>
    </row>
    <row r="2960" spans="45:56" x14ac:dyDescent="0.2">
      <c r="AS2960" s="4" t="s">
        <v>9157</v>
      </c>
      <c r="AT2960" s="4" t="s">
        <v>9158</v>
      </c>
      <c r="AU2960" s="4" t="s">
        <v>456</v>
      </c>
      <c r="AV2960" s="4" t="s">
        <v>725</v>
      </c>
      <c r="AW2960" s="4" t="s">
        <v>1259</v>
      </c>
      <c r="AX2960" s="4"/>
      <c r="AY2960" s="4">
        <v>179163</v>
      </c>
      <c r="AZ2960" s="4">
        <v>512584</v>
      </c>
      <c r="BA2960" s="4" t="s">
        <v>23137</v>
      </c>
      <c r="BB2960" s="4" t="s">
        <v>23409</v>
      </c>
      <c r="BC2960" s="4">
        <v>40</v>
      </c>
      <c r="BD2960" t="str">
        <f>IF(AND(ADHOC!$G$15="",ADHOC!$S$4=""),"",IF(ADHOC!$G$15&lt;&gt;"",IF(ADHOC!$G$15=LEFT(Domein!$AS2960,LEN(ADHOC!$G$15)),MAX(Domein!BD$1:'Domein'!BD2959)+1,""),IF(ADHOC!$S$4=LEFT(Domein!$AS2960,LEN(ADHOC!$S$4)),MAX(Domein!BD$1:'Domein'!BD2959)+1,"")))</f>
        <v/>
      </c>
    </row>
    <row r="2961" spans="45:56" x14ac:dyDescent="0.2">
      <c r="AS2961" s="4" t="s">
        <v>14053</v>
      </c>
      <c r="AT2961" s="4" t="s">
        <v>14041</v>
      </c>
      <c r="AU2961" s="4" t="s">
        <v>456</v>
      </c>
      <c r="AV2961" s="4" t="s">
        <v>715</v>
      </c>
      <c r="AW2961" s="4" t="s">
        <v>701</v>
      </c>
      <c r="AX2961" s="4"/>
      <c r="AY2961" s="4">
        <v>199978</v>
      </c>
      <c r="AZ2961" s="4">
        <v>502587</v>
      </c>
      <c r="BA2961" s="4" t="s">
        <v>22960</v>
      </c>
      <c r="BB2961" s="4" t="s">
        <v>22961</v>
      </c>
      <c r="BC2961" s="4">
        <v>40</v>
      </c>
      <c r="BD2961" t="str">
        <f>IF(AND(ADHOC!$G$15="",ADHOC!$S$4=""),"",IF(ADHOC!$G$15&lt;&gt;"",IF(ADHOC!$G$15=LEFT(Domein!$AS2961,LEN(ADHOC!$G$15)),MAX(Domein!BD$1:'Domein'!BD2960)+1,""),IF(ADHOC!$S$4=LEFT(Domein!$AS2961,LEN(ADHOC!$S$4)),MAX(Domein!BD$1:'Domein'!BD2960)+1,"")))</f>
        <v/>
      </c>
    </row>
    <row r="2962" spans="45:56" x14ac:dyDescent="0.2">
      <c r="AS2962" s="4" t="s">
        <v>14054</v>
      </c>
      <c r="AT2962" s="4" t="s">
        <v>14043</v>
      </c>
      <c r="AU2962" s="4" t="s">
        <v>456</v>
      </c>
      <c r="AV2962" s="4" t="s">
        <v>715</v>
      </c>
      <c r="AW2962" s="4" t="s">
        <v>701</v>
      </c>
      <c r="AX2962" s="4"/>
      <c r="AY2962" s="4">
        <v>199979</v>
      </c>
      <c r="AZ2962" s="4">
        <v>502588</v>
      </c>
      <c r="BA2962" s="4" t="s">
        <v>22960</v>
      </c>
      <c r="BB2962" s="4" t="s">
        <v>22962</v>
      </c>
      <c r="BC2962" s="4">
        <v>40</v>
      </c>
      <c r="BD2962" t="str">
        <f>IF(AND(ADHOC!$G$15="",ADHOC!$S$4=""),"",IF(ADHOC!$G$15&lt;&gt;"",IF(ADHOC!$G$15=LEFT(Domein!$AS2962,LEN(ADHOC!$G$15)),MAX(Domein!BD$1:'Domein'!BD2961)+1,""),IF(ADHOC!$S$4=LEFT(Domein!$AS2962,LEN(ADHOC!$S$4)),MAX(Domein!BD$1:'Domein'!BD2961)+1,"")))</f>
        <v/>
      </c>
    </row>
    <row r="2963" spans="45:56" x14ac:dyDescent="0.2">
      <c r="AS2963" s="4" t="s">
        <v>14055</v>
      </c>
      <c r="AT2963" s="4" t="s">
        <v>14045</v>
      </c>
      <c r="AU2963" s="4" t="s">
        <v>456</v>
      </c>
      <c r="AV2963" s="4" t="s">
        <v>715</v>
      </c>
      <c r="AW2963" s="4" t="s">
        <v>701</v>
      </c>
      <c r="AX2963" s="4"/>
      <c r="AY2963" s="4">
        <v>199980</v>
      </c>
      <c r="AZ2963" s="4">
        <v>502589</v>
      </c>
      <c r="BA2963" s="4" t="s">
        <v>22963</v>
      </c>
      <c r="BB2963" s="4" t="s">
        <v>22964</v>
      </c>
      <c r="BC2963" s="4">
        <v>40</v>
      </c>
      <c r="BD2963" t="str">
        <f>IF(AND(ADHOC!$G$15="",ADHOC!$S$4=""),"",IF(ADHOC!$G$15&lt;&gt;"",IF(ADHOC!$G$15=LEFT(Domein!$AS2963,LEN(ADHOC!$G$15)),MAX(Domein!BD$1:'Domein'!BD2962)+1,""),IF(ADHOC!$S$4=LEFT(Domein!$AS2963,LEN(ADHOC!$S$4)),MAX(Domein!BD$1:'Domein'!BD2962)+1,"")))</f>
        <v/>
      </c>
    </row>
    <row r="2964" spans="45:56" x14ac:dyDescent="0.2">
      <c r="AS2964" s="4" t="s">
        <v>14056</v>
      </c>
      <c r="AT2964" s="4" t="s">
        <v>14047</v>
      </c>
      <c r="AU2964" s="4" t="s">
        <v>456</v>
      </c>
      <c r="AV2964" s="4" t="s">
        <v>715</v>
      </c>
      <c r="AW2964" s="4" t="s">
        <v>701</v>
      </c>
      <c r="AX2964" s="4"/>
      <c r="AY2964" s="4">
        <v>199981</v>
      </c>
      <c r="AZ2964" s="4">
        <v>502590</v>
      </c>
      <c r="BA2964" s="4" t="s">
        <v>22965</v>
      </c>
      <c r="BB2964" s="4" t="s">
        <v>22966</v>
      </c>
      <c r="BC2964" s="4">
        <v>40</v>
      </c>
      <c r="BD2964" t="str">
        <f>IF(AND(ADHOC!$G$15="",ADHOC!$S$4=""),"",IF(ADHOC!$G$15&lt;&gt;"",IF(ADHOC!$G$15=LEFT(Domein!$AS2964,LEN(ADHOC!$G$15)),MAX(Domein!BD$1:'Domein'!BD2963)+1,""),IF(ADHOC!$S$4=LEFT(Domein!$AS2964,LEN(ADHOC!$S$4)),MAX(Domein!BD$1:'Domein'!BD2963)+1,"")))</f>
        <v/>
      </c>
    </row>
    <row r="2965" spans="45:56" x14ac:dyDescent="0.2">
      <c r="AS2965" s="4" t="s">
        <v>14057</v>
      </c>
      <c r="AT2965" s="4" t="s">
        <v>14049</v>
      </c>
      <c r="AU2965" s="4" t="s">
        <v>456</v>
      </c>
      <c r="AV2965" s="4" t="s">
        <v>715</v>
      </c>
      <c r="AW2965" s="4" t="s">
        <v>701</v>
      </c>
      <c r="AX2965" s="4"/>
      <c r="AY2965" s="4">
        <v>199982</v>
      </c>
      <c r="AZ2965" s="4">
        <v>502591</v>
      </c>
      <c r="BA2965" s="4" t="s">
        <v>22967</v>
      </c>
      <c r="BB2965" s="4" t="s">
        <v>22769</v>
      </c>
      <c r="BC2965" s="4">
        <v>40</v>
      </c>
      <c r="BD2965" t="str">
        <f>IF(AND(ADHOC!$G$15="",ADHOC!$S$4=""),"",IF(ADHOC!$G$15&lt;&gt;"",IF(ADHOC!$G$15=LEFT(Domein!$AS2965,LEN(ADHOC!$G$15)),MAX(Domein!BD$1:'Domein'!BD2964)+1,""),IF(ADHOC!$S$4=LEFT(Domein!$AS2965,LEN(ADHOC!$S$4)),MAX(Domein!BD$1:'Domein'!BD2964)+1,"")))</f>
        <v/>
      </c>
    </row>
    <row r="2966" spans="45:56" x14ac:dyDescent="0.2">
      <c r="AS2966" s="4" t="s">
        <v>14058</v>
      </c>
      <c r="AT2966" s="4" t="s">
        <v>14059</v>
      </c>
      <c r="AU2966" s="4" t="s">
        <v>456</v>
      </c>
      <c r="AV2966" s="4" t="s">
        <v>715</v>
      </c>
      <c r="AW2966" s="4" t="s">
        <v>701</v>
      </c>
      <c r="AX2966" s="4"/>
      <c r="AY2966" s="4">
        <v>199983</v>
      </c>
      <c r="AZ2966" s="4">
        <v>502592</v>
      </c>
      <c r="BA2966" s="4" t="s">
        <v>23410</v>
      </c>
      <c r="BB2966" s="4" t="s">
        <v>23411</v>
      </c>
      <c r="BC2966" s="4">
        <v>40</v>
      </c>
      <c r="BD2966" t="str">
        <f>IF(AND(ADHOC!$G$15="",ADHOC!$S$4=""),"",IF(ADHOC!$G$15&lt;&gt;"",IF(ADHOC!$G$15=LEFT(Domein!$AS2966,LEN(ADHOC!$G$15)),MAX(Domein!BD$1:'Domein'!BD2965)+1,""),IF(ADHOC!$S$4=LEFT(Domein!$AS2966,LEN(ADHOC!$S$4)),MAX(Domein!BD$1:'Domein'!BD2965)+1,"")))</f>
        <v/>
      </c>
    </row>
    <row r="2967" spans="45:56" x14ac:dyDescent="0.2">
      <c r="AS2967" s="4" t="s">
        <v>14060</v>
      </c>
      <c r="AT2967" s="4" t="s">
        <v>14061</v>
      </c>
      <c r="AU2967" s="4" t="s">
        <v>456</v>
      </c>
      <c r="AV2967" s="4" t="s">
        <v>715</v>
      </c>
      <c r="AW2967" s="4" t="s">
        <v>701</v>
      </c>
      <c r="AX2967" s="4"/>
      <c r="AY2967" s="4">
        <v>199984</v>
      </c>
      <c r="AZ2967" s="4">
        <v>502593</v>
      </c>
      <c r="BA2967" s="4" t="s">
        <v>23412</v>
      </c>
      <c r="BB2967" s="4" t="s">
        <v>23044</v>
      </c>
      <c r="BC2967" s="4">
        <v>40</v>
      </c>
      <c r="BD2967" t="str">
        <f>IF(AND(ADHOC!$G$15="",ADHOC!$S$4=""),"",IF(ADHOC!$G$15&lt;&gt;"",IF(ADHOC!$G$15=LEFT(Domein!$AS2967,LEN(ADHOC!$G$15)),MAX(Domein!BD$1:'Domein'!BD2966)+1,""),IF(ADHOC!$S$4=LEFT(Domein!$AS2967,LEN(ADHOC!$S$4)),MAX(Domein!BD$1:'Domein'!BD2966)+1,"")))</f>
        <v/>
      </c>
    </row>
    <row r="2968" spans="45:56" x14ac:dyDescent="0.2">
      <c r="AS2968" s="4" t="s">
        <v>14062</v>
      </c>
      <c r="AT2968" s="4" t="s">
        <v>14063</v>
      </c>
      <c r="AU2968" s="4" t="s">
        <v>456</v>
      </c>
      <c r="AV2968" s="4" t="s">
        <v>715</v>
      </c>
      <c r="AW2968" s="4" t="s">
        <v>701</v>
      </c>
      <c r="AX2968" s="4"/>
      <c r="AY2968" s="4">
        <v>199985</v>
      </c>
      <c r="AZ2968" s="4">
        <v>502594</v>
      </c>
      <c r="BA2968" s="4" t="s">
        <v>23413</v>
      </c>
      <c r="BB2968" s="4" t="s">
        <v>23414</v>
      </c>
      <c r="BC2968" s="4">
        <v>40</v>
      </c>
      <c r="BD2968" t="str">
        <f>IF(AND(ADHOC!$G$15="",ADHOC!$S$4=""),"",IF(ADHOC!$G$15&lt;&gt;"",IF(ADHOC!$G$15=LEFT(Domein!$AS2968,LEN(ADHOC!$G$15)),MAX(Domein!BD$1:'Domein'!BD2967)+1,""),IF(ADHOC!$S$4=LEFT(Domein!$AS2968,LEN(ADHOC!$S$4)),MAX(Domein!BD$1:'Domein'!BD2967)+1,"")))</f>
        <v/>
      </c>
    </row>
    <row r="2969" spans="45:56" x14ac:dyDescent="0.2">
      <c r="AS2969" s="4" t="s">
        <v>14064</v>
      </c>
      <c r="AT2969" s="4" t="s">
        <v>14065</v>
      </c>
      <c r="AU2969" s="4" t="s">
        <v>456</v>
      </c>
      <c r="AV2969" s="4" t="s">
        <v>715</v>
      </c>
      <c r="AW2969" s="4" t="s">
        <v>701</v>
      </c>
      <c r="AX2969" s="4"/>
      <c r="AY2969" s="4">
        <v>199986</v>
      </c>
      <c r="AZ2969" s="4">
        <v>502595</v>
      </c>
      <c r="BA2969" s="4" t="s">
        <v>23415</v>
      </c>
      <c r="BB2969" s="4" t="s">
        <v>23046</v>
      </c>
      <c r="BC2969" s="4">
        <v>40</v>
      </c>
      <c r="BD2969" t="str">
        <f>IF(AND(ADHOC!$G$15="",ADHOC!$S$4=""),"",IF(ADHOC!$G$15&lt;&gt;"",IF(ADHOC!$G$15=LEFT(Domein!$AS2969,LEN(ADHOC!$G$15)),MAX(Domein!BD$1:'Domein'!BD2968)+1,""),IF(ADHOC!$S$4=LEFT(Domein!$AS2969,LEN(ADHOC!$S$4)),MAX(Domein!BD$1:'Domein'!BD2968)+1,"")))</f>
        <v/>
      </c>
    </row>
    <row r="2970" spans="45:56" x14ac:dyDescent="0.2">
      <c r="AS2970" s="4" t="s">
        <v>14066</v>
      </c>
      <c r="AT2970" s="4" t="s">
        <v>14067</v>
      </c>
      <c r="AU2970" s="4" t="s">
        <v>456</v>
      </c>
      <c r="AV2970" s="4" t="s">
        <v>715</v>
      </c>
      <c r="AW2970" s="4" t="s">
        <v>701</v>
      </c>
      <c r="AX2970" s="4"/>
      <c r="AY2970" s="4">
        <v>199987</v>
      </c>
      <c r="AZ2970" s="4">
        <v>502596</v>
      </c>
      <c r="BA2970" s="4" t="s">
        <v>22772</v>
      </c>
      <c r="BB2970" s="4" t="s">
        <v>23416</v>
      </c>
      <c r="BC2970" s="4">
        <v>40</v>
      </c>
      <c r="BD2970" t="str">
        <f>IF(AND(ADHOC!$G$15="",ADHOC!$S$4=""),"",IF(ADHOC!$G$15&lt;&gt;"",IF(ADHOC!$G$15=LEFT(Domein!$AS2970,LEN(ADHOC!$G$15)),MAX(Domein!BD$1:'Domein'!BD2969)+1,""),IF(ADHOC!$S$4=LEFT(Domein!$AS2970,LEN(ADHOC!$S$4)),MAX(Domein!BD$1:'Domein'!BD2969)+1,"")))</f>
        <v/>
      </c>
    </row>
    <row r="2971" spans="45:56" x14ac:dyDescent="0.2">
      <c r="AS2971" s="4" t="s">
        <v>14068</v>
      </c>
      <c r="AT2971" s="4" t="s">
        <v>14069</v>
      </c>
      <c r="AU2971" s="4" t="s">
        <v>456</v>
      </c>
      <c r="AV2971" s="4" t="s">
        <v>715</v>
      </c>
      <c r="AW2971" s="4" t="s">
        <v>701</v>
      </c>
      <c r="AX2971" s="4"/>
      <c r="AY2971" s="4">
        <v>199988</v>
      </c>
      <c r="AZ2971" s="4">
        <v>502597</v>
      </c>
      <c r="BA2971" s="4" t="s">
        <v>22772</v>
      </c>
      <c r="BB2971" s="4" t="s">
        <v>23048</v>
      </c>
      <c r="BC2971" s="4">
        <v>40</v>
      </c>
      <c r="BD2971" t="str">
        <f>IF(AND(ADHOC!$G$15="",ADHOC!$S$4=""),"",IF(ADHOC!$G$15&lt;&gt;"",IF(ADHOC!$G$15=LEFT(Domein!$AS2971,LEN(ADHOC!$G$15)),MAX(Domein!BD$1:'Domein'!BD2970)+1,""),IF(ADHOC!$S$4=LEFT(Domein!$AS2971,LEN(ADHOC!$S$4)),MAX(Domein!BD$1:'Domein'!BD2970)+1,"")))</f>
        <v/>
      </c>
    </row>
    <row r="2972" spans="45:56" x14ac:dyDescent="0.2">
      <c r="AS2972" s="4" t="s">
        <v>9159</v>
      </c>
      <c r="AT2972" s="4" t="s">
        <v>9160</v>
      </c>
      <c r="AU2972" s="4" t="s">
        <v>456</v>
      </c>
      <c r="AV2972" s="4" t="s">
        <v>725</v>
      </c>
      <c r="AW2972" s="4" t="s">
        <v>701</v>
      </c>
      <c r="AX2972" s="4"/>
      <c r="AY2972" s="4">
        <v>179065</v>
      </c>
      <c r="AZ2972" s="4">
        <v>512486</v>
      </c>
      <c r="BA2972" s="4" t="s">
        <v>22952</v>
      </c>
      <c r="BB2972" s="4" t="s">
        <v>22953</v>
      </c>
      <c r="BC2972" s="4">
        <v>40</v>
      </c>
      <c r="BD2972" t="str">
        <f>IF(AND(ADHOC!$G$15="",ADHOC!$S$4=""),"",IF(ADHOC!$G$15&lt;&gt;"",IF(ADHOC!$G$15=LEFT(Domein!$AS2972,LEN(ADHOC!$G$15)),MAX(Domein!BD$1:'Domein'!BD2971)+1,""),IF(ADHOC!$S$4=LEFT(Domein!$AS2972,LEN(ADHOC!$S$4)),MAX(Domein!BD$1:'Domein'!BD2971)+1,"")))</f>
        <v/>
      </c>
    </row>
    <row r="2973" spans="45:56" x14ac:dyDescent="0.2">
      <c r="AS2973" s="4" t="s">
        <v>9161</v>
      </c>
      <c r="AT2973" s="4" t="s">
        <v>9162</v>
      </c>
      <c r="AU2973" s="4" t="s">
        <v>456</v>
      </c>
      <c r="AV2973" s="4" t="s">
        <v>725</v>
      </c>
      <c r="AW2973" s="4" t="s">
        <v>701</v>
      </c>
      <c r="AX2973" s="4"/>
      <c r="AY2973" s="4">
        <v>179065</v>
      </c>
      <c r="AZ2973" s="4">
        <v>512486</v>
      </c>
      <c r="BA2973" s="4" t="s">
        <v>22952</v>
      </c>
      <c r="BB2973" s="4" t="s">
        <v>22953</v>
      </c>
      <c r="BC2973" s="4">
        <v>40</v>
      </c>
      <c r="BD2973" t="str">
        <f>IF(AND(ADHOC!$G$15="",ADHOC!$S$4=""),"",IF(ADHOC!$G$15&lt;&gt;"",IF(ADHOC!$G$15=LEFT(Domein!$AS2973,LEN(ADHOC!$G$15)),MAX(Domein!BD$1:'Domein'!BD2972)+1,""),IF(ADHOC!$S$4=LEFT(Domein!$AS2973,LEN(ADHOC!$S$4)),MAX(Domein!BD$1:'Domein'!BD2972)+1,"")))</f>
        <v/>
      </c>
    </row>
    <row r="2974" spans="45:56" x14ac:dyDescent="0.2">
      <c r="AS2974" s="4" t="s">
        <v>9163</v>
      </c>
      <c r="AT2974" s="4" t="s">
        <v>9164</v>
      </c>
      <c r="AU2974" s="4" t="s">
        <v>456</v>
      </c>
      <c r="AV2974" s="4" t="s">
        <v>715</v>
      </c>
      <c r="AW2974" s="4" t="s">
        <v>724</v>
      </c>
      <c r="AX2974" s="4"/>
      <c r="AY2974" s="4"/>
      <c r="AZ2974" s="4"/>
      <c r="BA2974" s="4"/>
      <c r="BB2974" s="4"/>
      <c r="BC2974" s="4">
        <v>40</v>
      </c>
      <c r="BD2974" t="str">
        <f>IF(AND(ADHOC!$G$15="",ADHOC!$S$4=""),"",IF(ADHOC!$G$15&lt;&gt;"",IF(ADHOC!$G$15=LEFT(Domein!$AS2974,LEN(ADHOC!$G$15)),MAX(Domein!BD$1:'Domein'!BD2973)+1,""),IF(ADHOC!$S$4=LEFT(Domein!$AS2974,LEN(ADHOC!$S$4)),MAX(Domein!BD$1:'Domein'!BD2973)+1,"")))</f>
        <v/>
      </c>
    </row>
    <row r="2975" spans="45:56" x14ac:dyDescent="0.2">
      <c r="AS2975" s="4" t="s">
        <v>9165</v>
      </c>
      <c r="AT2975" s="4" t="s">
        <v>9166</v>
      </c>
      <c r="AU2975" s="4" t="s">
        <v>456</v>
      </c>
      <c r="AV2975" s="4" t="s">
        <v>725</v>
      </c>
      <c r="AW2975" s="4" t="s">
        <v>701</v>
      </c>
      <c r="AX2975" s="4"/>
      <c r="AY2975" s="4">
        <v>179065</v>
      </c>
      <c r="AZ2975" s="4">
        <v>512486</v>
      </c>
      <c r="BA2975" s="4" t="s">
        <v>22952</v>
      </c>
      <c r="BB2975" s="4" t="s">
        <v>22953</v>
      </c>
      <c r="BC2975" s="4">
        <v>40</v>
      </c>
      <c r="BD2975" t="str">
        <f>IF(AND(ADHOC!$G$15="",ADHOC!$S$4=""),"",IF(ADHOC!$G$15&lt;&gt;"",IF(ADHOC!$G$15=LEFT(Domein!$AS2975,LEN(ADHOC!$G$15)),MAX(Domein!BD$1:'Domein'!BD2974)+1,""),IF(ADHOC!$S$4=LEFT(Domein!$AS2975,LEN(ADHOC!$S$4)),MAX(Domein!BD$1:'Domein'!BD2974)+1,"")))</f>
        <v/>
      </c>
    </row>
    <row r="2976" spans="45:56" x14ac:dyDescent="0.2">
      <c r="AS2976" s="4" t="s">
        <v>9167</v>
      </c>
      <c r="AT2976" s="4" t="s">
        <v>9168</v>
      </c>
      <c r="AU2976" s="4" t="s">
        <v>456</v>
      </c>
      <c r="AV2976" s="4" t="s">
        <v>725</v>
      </c>
      <c r="AW2976" s="4" t="s">
        <v>701</v>
      </c>
      <c r="AX2976" s="4"/>
      <c r="AY2976" s="4">
        <v>179065</v>
      </c>
      <c r="AZ2976" s="4">
        <v>512486</v>
      </c>
      <c r="BA2976" s="4" t="s">
        <v>22952</v>
      </c>
      <c r="BB2976" s="4" t="s">
        <v>22953</v>
      </c>
      <c r="BC2976" s="4">
        <v>40</v>
      </c>
      <c r="BD2976" t="str">
        <f>IF(AND(ADHOC!$G$15="",ADHOC!$S$4=""),"",IF(ADHOC!$G$15&lt;&gt;"",IF(ADHOC!$G$15=LEFT(Domein!$AS2976,LEN(ADHOC!$G$15)),MAX(Domein!BD$1:'Domein'!BD2975)+1,""),IF(ADHOC!$S$4=LEFT(Domein!$AS2976,LEN(ADHOC!$S$4)),MAX(Domein!BD$1:'Domein'!BD2975)+1,"")))</f>
        <v/>
      </c>
    </row>
    <row r="2977" spans="45:56" x14ac:dyDescent="0.2">
      <c r="AS2977" s="4" t="s">
        <v>9169</v>
      </c>
      <c r="AT2977" s="4" t="s">
        <v>9170</v>
      </c>
      <c r="AU2977" s="4" t="s">
        <v>456</v>
      </c>
      <c r="AV2977" s="4" t="s">
        <v>725</v>
      </c>
      <c r="AW2977" s="4" t="s">
        <v>701</v>
      </c>
      <c r="AX2977" s="4"/>
      <c r="AY2977" s="4">
        <v>179065</v>
      </c>
      <c r="AZ2977" s="4">
        <v>512486</v>
      </c>
      <c r="BA2977" s="4" t="s">
        <v>22952</v>
      </c>
      <c r="BB2977" s="4" t="s">
        <v>22953</v>
      </c>
      <c r="BC2977" s="4">
        <v>40</v>
      </c>
      <c r="BD2977" t="str">
        <f>IF(AND(ADHOC!$G$15="",ADHOC!$S$4=""),"",IF(ADHOC!$G$15&lt;&gt;"",IF(ADHOC!$G$15=LEFT(Domein!$AS2977,LEN(ADHOC!$G$15)),MAX(Domein!BD$1:'Domein'!BD2976)+1,""),IF(ADHOC!$S$4=LEFT(Domein!$AS2977,LEN(ADHOC!$S$4)),MAX(Domein!BD$1:'Domein'!BD2976)+1,"")))</f>
        <v/>
      </c>
    </row>
    <row r="2978" spans="45:56" x14ac:dyDescent="0.2">
      <c r="AS2978" s="4" t="s">
        <v>9171</v>
      </c>
      <c r="AT2978" s="4" t="s">
        <v>9172</v>
      </c>
      <c r="AU2978" s="4" t="s">
        <v>456</v>
      </c>
      <c r="AV2978" s="4" t="s">
        <v>725</v>
      </c>
      <c r="AW2978" s="4" t="s">
        <v>701</v>
      </c>
      <c r="AX2978" s="4"/>
      <c r="AY2978" s="4">
        <v>179065</v>
      </c>
      <c r="AZ2978" s="4">
        <v>512486</v>
      </c>
      <c r="BA2978" s="4" t="s">
        <v>22952</v>
      </c>
      <c r="BB2978" s="4" t="s">
        <v>22953</v>
      </c>
      <c r="BC2978" s="4">
        <v>40</v>
      </c>
      <c r="BD2978" t="str">
        <f>IF(AND(ADHOC!$G$15="",ADHOC!$S$4=""),"",IF(ADHOC!$G$15&lt;&gt;"",IF(ADHOC!$G$15=LEFT(Domein!$AS2978,LEN(ADHOC!$G$15)),MAX(Domein!BD$1:'Domein'!BD2977)+1,""),IF(ADHOC!$S$4=LEFT(Domein!$AS2978,LEN(ADHOC!$S$4)),MAX(Domein!BD$1:'Domein'!BD2977)+1,"")))</f>
        <v/>
      </c>
    </row>
    <row r="2979" spans="45:56" x14ac:dyDescent="0.2">
      <c r="AS2979" s="4" t="s">
        <v>9173</v>
      </c>
      <c r="AT2979" s="4" t="s">
        <v>9174</v>
      </c>
      <c r="AU2979" s="4" t="s">
        <v>456</v>
      </c>
      <c r="AV2979" s="4" t="s">
        <v>725</v>
      </c>
      <c r="AW2979" s="4" t="s">
        <v>701</v>
      </c>
      <c r="AX2979" s="4"/>
      <c r="AY2979" s="4">
        <v>179065</v>
      </c>
      <c r="AZ2979" s="4">
        <v>512486</v>
      </c>
      <c r="BA2979" s="4" t="s">
        <v>22952</v>
      </c>
      <c r="BB2979" s="4" t="s">
        <v>22953</v>
      </c>
      <c r="BC2979" s="4">
        <v>40</v>
      </c>
      <c r="BD2979" t="str">
        <f>IF(AND(ADHOC!$G$15="",ADHOC!$S$4=""),"",IF(ADHOC!$G$15&lt;&gt;"",IF(ADHOC!$G$15=LEFT(Domein!$AS2979,LEN(ADHOC!$G$15)),MAX(Domein!BD$1:'Domein'!BD2978)+1,""),IF(ADHOC!$S$4=LEFT(Domein!$AS2979,LEN(ADHOC!$S$4)),MAX(Domein!BD$1:'Domein'!BD2978)+1,"")))</f>
        <v/>
      </c>
    </row>
    <row r="2980" spans="45:56" x14ac:dyDescent="0.2">
      <c r="AS2980" s="4" t="s">
        <v>9175</v>
      </c>
      <c r="AT2980" s="4" t="s">
        <v>9176</v>
      </c>
      <c r="AU2980" s="4" t="s">
        <v>456</v>
      </c>
      <c r="AV2980" s="4" t="s">
        <v>725</v>
      </c>
      <c r="AW2980" s="4" t="s">
        <v>701</v>
      </c>
      <c r="AX2980" s="4"/>
      <c r="AY2980" s="4">
        <v>179065</v>
      </c>
      <c r="AZ2980" s="4">
        <v>512486</v>
      </c>
      <c r="BA2980" s="4" t="s">
        <v>22952</v>
      </c>
      <c r="BB2980" s="4" t="s">
        <v>22953</v>
      </c>
      <c r="BC2980" s="4">
        <v>40</v>
      </c>
      <c r="BD2980" t="str">
        <f>IF(AND(ADHOC!$G$15="",ADHOC!$S$4=""),"",IF(ADHOC!$G$15&lt;&gt;"",IF(ADHOC!$G$15=LEFT(Domein!$AS2980,LEN(ADHOC!$G$15)),MAX(Domein!BD$1:'Domein'!BD2979)+1,""),IF(ADHOC!$S$4=LEFT(Domein!$AS2980,LEN(ADHOC!$S$4)),MAX(Domein!BD$1:'Domein'!BD2979)+1,"")))</f>
        <v/>
      </c>
    </row>
    <row r="2981" spans="45:56" x14ac:dyDescent="0.2">
      <c r="AS2981" s="4" t="s">
        <v>9177</v>
      </c>
      <c r="AT2981" s="4" t="s">
        <v>9178</v>
      </c>
      <c r="AU2981" s="4" t="s">
        <v>456</v>
      </c>
      <c r="AV2981" s="4" t="s">
        <v>725</v>
      </c>
      <c r="AW2981" s="4" t="s">
        <v>701</v>
      </c>
      <c r="AX2981" s="4"/>
      <c r="AY2981" s="4">
        <v>179065</v>
      </c>
      <c r="AZ2981" s="4">
        <v>512486</v>
      </c>
      <c r="BA2981" s="4" t="s">
        <v>22952</v>
      </c>
      <c r="BB2981" s="4" t="s">
        <v>22953</v>
      </c>
      <c r="BC2981" s="4">
        <v>40</v>
      </c>
      <c r="BD2981" t="str">
        <f>IF(AND(ADHOC!$G$15="",ADHOC!$S$4=""),"",IF(ADHOC!$G$15&lt;&gt;"",IF(ADHOC!$G$15=LEFT(Domein!$AS2981,LEN(ADHOC!$G$15)),MAX(Domein!BD$1:'Domein'!BD2980)+1,""),IF(ADHOC!$S$4=LEFT(Domein!$AS2981,LEN(ADHOC!$S$4)),MAX(Domein!BD$1:'Domein'!BD2980)+1,"")))</f>
        <v/>
      </c>
    </row>
    <row r="2982" spans="45:56" x14ac:dyDescent="0.2">
      <c r="AS2982" s="4" t="s">
        <v>9179</v>
      </c>
      <c r="AT2982" s="4" t="s">
        <v>9180</v>
      </c>
      <c r="AU2982" s="4" t="s">
        <v>456</v>
      </c>
      <c r="AV2982" s="4" t="s">
        <v>725</v>
      </c>
      <c r="AW2982" s="4" t="s">
        <v>701</v>
      </c>
      <c r="AX2982" s="4"/>
      <c r="AY2982" s="4">
        <v>179065</v>
      </c>
      <c r="AZ2982" s="4">
        <v>512486</v>
      </c>
      <c r="BA2982" s="4" t="s">
        <v>22952</v>
      </c>
      <c r="BB2982" s="4" t="s">
        <v>22953</v>
      </c>
      <c r="BC2982" s="4">
        <v>40</v>
      </c>
      <c r="BD2982" t="str">
        <f>IF(AND(ADHOC!$G$15="",ADHOC!$S$4=""),"",IF(ADHOC!$G$15&lt;&gt;"",IF(ADHOC!$G$15=LEFT(Domein!$AS2982,LEN(ADHOC!$G$15)),MAX(Domein!BD$1:'Domein'!BD2981)+1,""),IF(ADHOC!$S$4=LEFT(Domein!$AS2982,LEN(ADHOC!$S$4)),MAX(Domein!BD$1:'Domein'!BD2981)+1,"")))</f>
        <v/>
      </c>
    </row>
    <row r="2983" spans="45:56" x14ac:dyDescent="0.2">
      <c r="AS2983" s="4" t="s">
        <v>9181</v>
      </c>
      <c r="AT2983" s="4" t="s">
        <v>9182</v>
      </c>
      <c r="AU2983" s="4" t="s">
        <v>456</v>
      </c>
      <c r="AV2983" s="4" t="s">
        <v>725</v>
      </c>
      <c r="AW2983" s="4" t="s">
        <v>701</v>
      </c>
      <c r="AX2983" s="4"/>
      <c r="AY2983" s="4"/>
      <c r="AZ2983" s="4"/>
      <c r="BA2983" s="4"/>
      <c r="BB2983" s="4"/>
      <c r="BC2983" s="4">
        <v>40</v>
      </c>
      <c r="BD2983" t="str">
        <f>IF(AND(ADHOC!$G$15="",ADHOC!$S$4=""),"",IF(ADHOC!$G$15&lt;&gt;"",IF(ADHOC!$G$15=LEFT(Domein!$AS2983,LEN(ADHOC!$G$15)),MAX(Domein!BD$1:'Domein'!BD2982)+1,""),IF(ADHOC!$S$4=LEFT(Domein!$AS2983,LEN(ADHOC!$S$4)),MAX(Domein!BD$1:'Domein'!BD2982)+1,"")))</f>
        <v/>
      </c>
    </row>
    <row r="2984" spans="45:56" x14ac:dyDescent="0.2">
      <c r="AS2984" s="4" t="s">
        <v>9183</v>
      </c>
      <c r="AT2984" s="4" t="s">
        <v>9184</v>
      </c>
      <c r="AU2984" s="4" t="s">
        <v>456</v>
      </c>
      <c r="AV2984" s="4" t="s">
        <v>725</v>
      </c>
      <c r="AW2984" s="4" t="s">
        <v>724</v>
      </c>
      <c r="AX2984" s="4"/>
      <c r="AY2984" s="4">
        <v>179065</v>
      </c>
      <c r="AZ2984" s="4">
        <v>512486</v>
      </c>
      <c r="BA2984" s="4" t="s">
        <v>22952</v>
      </c>
      <c r="BB2984" s="4" t="s">
        <v>22953</v>
      </c>
      <c r="BC2984" s="4">
        <v>40</v>
      </c>
      <c r="BD2984" t="str">
        <f>IF(AND(ADHOC!$G$15="",ADHOC!$S$4=""),"",IF(ADHOC!$G$15&lt;&gt;"",IF(ADHOC!$G$15=LEFT(Domein!$AS2984,LEN(ADHOC!$G$15)),MAX(Domein!BD$1:'Domein'!BD2983)+1,""),IF(ADHOC!$S$4=LEFT(Domein!$AS2984,LEN(ADHOC!$S$4)),MAX(Domein!BD$1:'Domein'!BD2983)+1,"")))</f>
        <v/>
      </c>
    </row>
    <row r="2985" spans="45:56" x14ac:dyDescent="0.2">
      <c r="AS2985" s="4" t="s">
        <v>9185</v>
      </c>
      <c r="AT2985" s="4" t="s">
        <v>9186</v>
      </c>
      <c r="AU2985" s="4" t="s">
        <v>456</v>
      </c>
      <c r="AV2985" s="4" t="s">
        <v>725</v>
      </c>
      <c r="AW2985" s="4" t="s">
        <v>724</v>
      </c>
      <c r="AX2985" s="4"/>
      <c r="AY2985" s="4">
        <v>179065</v>
      </c>
      <c r="AZ2985" s="4">
        <v>512486</v>
      </c>
      <c r="BA2985" s="4" t="s">
        <v>22952</v>
      </c>
      <c r="BB2985" s="4" t="s">
        <v>22953</v>
      </c>
      <c r="BC2985" s="4">
        <v>40</v>
      </c>
      <c r="BD2985" t="str">
        <f>IF(AND(ADHOC!$G$15="",ADHOC!$S$4=""),"",IF(ADHOC!$G$15&lt;&gt;"",IF(ADHOC!$G$15=LEFT(Domein!$AS2985,LEN(ADHOC!$G$15)),MAX(Domein!BD$1:'Domein'!BD2984)+1,""),IF(ADHOC!$S$4=LEFT(Domein!$AS2985,LEN(ADHOC!$S$4)),MAX(Domein!BD$1:'Domein'!BD2984)+1,"")))</f>
        <v/>
      </c>
    </row>
    <row r="2986" spans="45:56" x14ac:dyDescent="0.2">
      <c r="AS2986" s="4" t="s">
        <v>9187</v>
      </c>
      <c r="AT2986" s="4" t="s">
        <v>9188</v>
      </c>
      <c r="AU2986" s="4" t="s">
        <v>456</v>
      </c>
      <c r="AV2986" s="4" t="s">
        <v>725</v>
      </c>
      <c r="AW2986" s="4" t="s">
        <v>724</v>
      </c>
      <c r="AX2986" s="4"/>
      <c r="AY2986" s="4">
        <v>179065</v>
      </c>
      <c r="AZ2986" s="4">
        <v>512486</v>
      </c>
      <c r="BA2986" s="4" t="s">
        <v>22952</v>
      </c>
      <c r="BB2986" s="4" t="s">
        <v>22953</v>
      </c>
      <c r="BC2986" s="4">
        <v>40</v>
      </c>
      <c r="BD2986" t="str">
        <f>IF(AND(ADHOC!$G$15="",ADHOC!$S$4=""),"",IF(ADHOC!$G$15&lt;&gt;"",IF(ADHOC!$G$15=LEFT(Domein!$AS2986,LEN(ADHOC!$G$15)),MAX(Domein!BD$1:'Domein'!BD2985)+1,""),IF(ADHOC!$S$4=LEFT(Domein!$AS2986,LEN(ADHOC!$S$4)),MAX(Domein!BD$1:'Domein'!BD2985)+1,"")))</f>
        <v/>
      </c>
    </row>
    <row r="2987" spans="45:56" x14ac:dyDescent="0.2">
      <c r="AS2987" s="4" t="s">
        <v>9189</v>
      </c>
      <c r="AT2987" s="4" t="s">
        <v>9190</v>
      </c>
      <c r="AU2987" s="4" t="s">
        <v>456</v>
      </c>
      <c r="AV2987" s="4" t="s">
        <v>725</v>
      </c>
      <c r="AW2987" s="4" t="s">
        <v>724</v>
      </c>
      <c r="AX2987" s="4"/>
      <c r="AY2987" s="4">
        <v>179065</v>
      </c>
      <c r="AZ2987" s="4">
        <v>512486</v>
      </c>
      <c r="BA2987" s="4" t="s">
        <v>22952</v>
      </c>
      <c r="BB2987" s="4" t="s">
        <v>22953</v>
      </c>
      <c r="BC2987" s="4">
        <v>40</v>
      </c>
      <c r="BD2987" t="str">
        <f>IF(AND(ADHOC!$G$15="",ADHOC!$S$4=""),"",IF(ADHOC!$G$15&lt;&gt;"",IF(ADHOC!$G$15=LEFT(Domein!$AS2987,LEN(ADHOC!$G$15)),MAX(Domein!BD$1:'Domein'!BD2986)+1,""),IF(ADHOC!$S$4=LEFT(Domein!$AS2987,LEN(ADHOC!$S$4)),MAX(Domein!BD$1:'Domein'!BD2986)+1,"")))</f>
        <v/>
      </c>
    </row>
    <row r="2988" spans="45:56" x14ac:dyDescent="0.2">
      <c r="AS2988" s="4" t="s">
        <v>9191</v>
      </c>
      <c r="AT2988" s="4" t="s">
        <v>9192</v>
      </c>
      <c r="AU2988" s="4" t="s">
        <v>456</v>
      </c>
      <c r="AV2988" s="4" t="s">
        <v>725</v>
      </c>
      <c r="AW2988" s="4" t="s">
        <v>724</v>
      </c>
      <c r="AX2988" s="4"/>
      <c r="AY2988" s="4">
        <v>179065</v>
      </c>
      <c r="AZ2988" s="4">
        <v>512486</v>
      </c>
      <c r="BA2988" s="4" t="s">
        <v>22952</v>
      </c>
      <c r="BB2988" s="4" t="s">
        <v>22953</v>
      </c>
      <c r="BC2988" s="4">
        <v>40</v>
      </c>
      <c r="BD2988" t="str">
        <f>IF(AND(ADHOC!$G$15="",ADHOC!$S$4=""),"",IF(ADHOC!$G$15&lt;&gt;"",IF(ADHOC!$G$15=LEFT(Domein!$AS2988,LEN(ADHOC!$G$15)),MAX(Domein!BD$1:'Domein'!BD2987)+1,""),IF(ADHOC!$S$4=LEFT(Domein!$AS2988,LEN(ADHOC!$S$4)),MAX(Domein!BD$1:'Domein'!BD2987)+1,"")))</f>
        <v/>
      </c>
    </row>
    <row r="2989" spans="45:56" x14ac:dyDescent="0.2">
      <c r="AS2989" s="4" t="s">
        <v>9193</v>
      </c>
      <c r="AT2989" s="4" t="s">
        <v>9194</v>
      </c>
      <c r="AU2989" s="4" t="s">
        <v>456</v>
      </c>
      <c r="AV2989" s="4" t="s">
        <v>725</v>
      </c>
      <c r="AW2989" s="4" t="s">
        <v>724</v>
      </c>
      <c r="AX2989" s="4"/>
      <c r="AY2989" s="4">
        <v>179065</v>
      </c>
      <c r="AZ2989" s="4">
        <v>512486</v>
      </c>
      <c r="BA2989" s="4" t="s">
        <v>22952</v>
      </c>
      <c r="BB2989" s="4" t="s">
        <v>22953</v>
      </c>
      <c r="BC2989" s="4">
        <v>40</v>
      </c>
      <c r="BD2989" t="str">
        <f>IF(AND(ADHOC!$G$15="",ADHOC!$S$4=""),"",IF(ADHOC!$G$15&lt;&gt;"",IF(ADHOC!$G$15=LEFT(Domein!$AS2989,LEN(ADHOC!$G$15)),MAX(Domein!BD$1:'Domein'!BD2988)+1,""),IF(ADHOC!$S$4=LEFT(Domein!$AS2989,LEN(ADHOC!$S$4)),MAX(Domein!BD$1:'Domein'!BD2988)+1,"")))</f>
        <v/>
      </c>
    </row>
    <row r="2990" spans="45:56" x14ac:dyDescent="0.2">
      <c r="AS2990" s="4" t="s">
        <v>9195</v>
      </c>
      <c r="AT2990" s="4" t="s">
        <v>9196</v>
      </c>
      <c r="AU2990" s="4" t="s">
        <v>456</v>
      </c>
      <c r="AV2990" s="4" t="s">
        <v>725</v>
      </c>
      <c r="AW2990" s="4" t="s">
        <v>724</v>
      </c>
      <c r="AX2990" s="4"/>
      <c r="AY2990" s="4"/>
      <c r="AZ2990" s="4"/>
      <c r="BA2990" s="4"/>
      <c r="BB2990" s="4"/>
      <c r="BC2990" s="4">
        <v>40</v>
      </c>
      <c r="BD2990" t="str">
        <f>IF(AND(ADHOC!$G$15="",ADHOC!$S$4=""),"",IF(ADHOC!$G$15&lt;&gt;"",IF(ADHOC!$G$15=LEFT(Domein!$AS2990,LEN(ADHOC!$G$15)),MAX(Domein!BD$1:'Domein'!BD2989)+1,""),IF(ADHOC!$S$4=LEFT(Domein!$AS2990,LEN(ADHOC!$S$4)),MAX(Domein!BD$1:'Domein'!BD2989)+1,"")))</f>
        <v/>
      </c>
    </row>
    <row r="2991" spans="45:56" x14ac:dyDescent="0.2">
      <c r="AS2991" s="4" t="s">
        <v>9197</v>
      </c>
      <c r="AT2991" s="4" t="s">
        <v>9198</v>
      </c>
      <c r="AU2991" s="4" t="s">
        <v>456</v>
      </c>
      <c r="AV2991" s="4" t="s">
        <v>725</v>
      </c>
      <c r="AW2991" s="4" t="s">
        <v>724</v>
      </c>
      <c r="AX2991" s="4"/>
      <c r="AY2991" s="4">
        <v>179065</v>
      </c>
      <c r="AZ2991" s="4">
        <v>512486</v>
      </c>
      <c r="BA2991" s="4" t="s">
        <v>22952</v>
      </c>
      <c r="BB2991" s="4" t="s">
        <v>22953</v>
      </c>
      <c r="BC2991" s="4">
        <v>40</v>
      </c>
      <c r="BD2991" t="str">
        <f>IF(AND(ADHOC!$G$15="",ADHOC!$S$4=""),"",IF(ADHOC!$G$15&lt;&gt;"",IF(ADHOC!$G$15=LEFT(Domein!$AS2991,LEN(ADHOC!$G$15)),MAX(Domein!BD$1:'Domein'!BD2990)+1,""),IF(ADHOC!$S$4=LEFT(Domein!$AS2991,LEN(ADHOC!$S$4)),MAX(Domein!BD$1:'Domein'!BD2990)+1,"")))</f>
        <v/>
      </c>
    </row>
    <row r="2992" spans="45:56" x14ac:dyDescent="0.2">
      <c r="AS2992" s="4" t="s">
        <v>9199</v>
      </c>
      <c r="AT2992" s="4" t="s">
        <v>9200</v>
      </c>
      <c r="AU2992" s="4" t="s">
        <v>456</v>
      </c>
      <c r="AV2992" s="4" t="s">
        <v>725</v>
      </c>
      <c r="AW2992" s="4" t="s">
        <v>701</v>
      </c>
      <c r="AX2992" s="4"/>
      <c r="AY2992" s="4">
        <v>179065</v>
      </c>
      <c r="AZ2992" s="4">
        <v>512486</v>
      </c>
      <c r="BA2992" s="4" t="s">
        <v>22952</v>
      </c>
      <c r="BB2992" s="4" t="s">
        <v>22953</v>
      </c>
      <c r="BC2992" s="4">
        <v>40</v>
      </c>
      <c r="BD2992" t="str">
        <f>IF(AND(ADHOC!$G$15="",ADHOC!$S$4=""),"",IF(ADHOC!$G$15&lt;&gt;"",IF(ADHOC!$G$15=LEFT(Domein!$AS2992,LEN(ADHOC!$G$15)),MAX(Domein!BD$1:'Domein'!BD2991)+1,""),IF(ADHOC!$S$4=LEFT(Domein!$AS2992,LEN(ADHOC!$S$4)),MAX(Domein!BD$1:'Domein'!BD2991)+1,"")))</f>
        <v/>
      </c>
    </row>
    <row r="2993" spans="45:56" x14ac:dyDescent="0.2">
      <c r="AS2993" s="4" t="s">
        <v>9201</v>
      </c>
      <c r="AT2993" s="4" t="s">
        <v>9202</v>
      </c>
      <c r="AU2993" s="4" t="s">
        <v>456</v>
      </c>
      <c r="AV2993" s="4" t="s">
        <v>725</v>
      </c>
      <c r="AW2993" s="4" t="s">
        <v>701</v>
      </c>
      <c r="AX2993" s="4"/>
      <c r="AY2993" s="4"/>
      <c r="AZ2993" s="4"/>
      <c r="BA2993" s="4"/>
      <c r="BB2993" s="4"/>
      <c r="BC2993" s="4">
        <v>40</v>
      </c>
      <c r="BD2993" t="str">
        <f>IF(AND(ADHOC!$G$15="",ADHOC!$S$4=""),"",IF(ADHOC!$G$15&lt;&gt;"",IF(ADHOC!$G$15=LEFT(Domein!$AS2993,LEN(ADHOC!$G$15)),MAX(Domein!BD$1:'Domein'!BD2992)+1,""),IF(ADHOC!$S$4=LEFT(Domein!$AS2993,LEN(ADHOC!$S$4)),MAX(Domein!BD$1:'Domein'!BD2992)+1,"")))</f>
        <v/>
      </c>
    </row>
    <row r="2994" spans="45:56" x14ac:dyDescent="0.2">
      <c r="AS2994" s="4" t="s">
        <v>9203</v>
      </c>
      <c r="AT2994" s="4" t="s">
        <v>9204</v>
      </c>
      <c r="AU2994" s="4" t="s">
        <v>456</v>
      </c>
      <c r="AV2994" s="4" t="s">
        <v>725</v>
      </c>
      <c r="AW2994" s="4" t="s">
        <v>701</v>
      </c>
      <c r="AX2994" s="4"/>
      <c r="AY2994" s="4">
        <v>179065</v>
      </c>
      <c r="AZ2994" s="4">
        <v>512486</v>
      </c>
      <c r="BA2994" s="4" t="s">
        <v>22952</v>
      </c>
      <c r="BB2994" s="4" t="s">
        <v>22953</v>
      </c>
      <c r="BC2994" s="4">
        <v>40</v>
      </c>
      <c r="BD2994" t="str">
        <f>IF(AND(ADHOC!$G$15="",ADHOC!$S$4=""),"",IF(ADHOC!$G$15&lt;&gt;"",IF(ADHOC!$G$15=LEFT(Domein!$AS2994,LEN(ADHOC!$G$15)),MAX(Domein!BD$1:'Domein'!BD2993)+1,""),IF(ADHOC!$S$4=LEFT(Domein!$AS2994,LEN(ADHOC!$S$4)),MAX(Domein!BD$1:'Domein'!BD2993)+1,"")))</f>
        <v/>
      </c>
    </row>
    <row r="2995" spans="45:56" x14ac:dyDescent="0.2">
      <c r="AS2995" s="4" t="s">
        <v>9205</v>
      </c>
      <c r="AT2995" s="4" t="s">
        <v>9206</v>
      </c>
      <c r="AU2995" s="4" t="s">
        <v>456</v>
      </c>
      <c r="AV2995" s="4" t="s">
        <v>725</v>
      </c>
      <c r="AW2995" s="4" t="s">
        <v>701</v>
      </c>
      <c r="AX2995" s="4"/>
      <c r="AY2995" s="4"/>
      <c r="AZ2995" s="4"/>
      <c r="BA2995" s="4"/>
      <c r="BB2995" s="4"/>
      <c r="BC2995" s="4">
        <v>40</v>
      </c>
      <c r="BD2995" t="str">
        <f>IF(AND(ADHOC!$G$15="",ADHOC!$S$4=""),"",IF(ADHOC!$G$15&lt;&gt;"",IF(ADHOC!$G$15=LEFT(Domein!$AS2995,LEN(ADHOC!$G$15)),MAX(Domein!BD$1:'Domein'!BD2994)+1,""),IF(ADHOC!$S$4=LEFT(Domein!$AS2995,LEN(ADHOC!$S$4)),MAX(Domein!BD$1:'Domein'!BD2994)+1,"")))</f>
        <v/>
      </c>
    </row>
    <row r="2996" spans="45:56" x14ac:dyDescent="0.2">
      <c r="AS2996" s="4" t="s">
        <v>9207</v>
      </c>
      <c r="AT2996" s="4" t="s">
        <v>9208</v>
      </c>
      <c r="AU2996" s="4" t="s">
        <v>456</v>
      </c>
      <c r="AV2996" s="4" t="s">
        <v>725</v>
      </c>
      <c r="AW2996" s="4" t="s">
        <v>701</v>
      </c>
      <c r="AX2996" s="4"/>
      <c r="AY2996" s="4">
        <v>179065</v>
      </c>
      <c r="AZ2996" s="4">
        <v>512486</v>
      </c>
      <c r="BA2996" s="4" t="s">
        <v>22952</v>
      </c>
      <c r="BB2996" s="4" t="s">
        <v>22953</v>
      </c>
      <c r="BC2996" s="4">
        <v>40</v>
      </c>
      <c r="BD2996" t="str">
        <f>IF(AND(ADHOC!$G$15="",ADHOC!$S$4=""),"",IF(ADHOC!$G$15&lt;&gt;"",IF(ADHOC!$G$15=LEFT(Domein!$AS2996,LEN(ADHOC!$G$15)),MAX(Domein!BD$1:'Domein'!BD2995)+1,""),IF(ADHOC!$S$4=LEFT(Domein!$AS2996,LEN(ADHOC!$S$4)),MAX(Domein!BD$1:'Domein'!BD2995)+1,"")))</f>
        <v/>
      </c>
    </row>
    <row r="2997" spans="45:56" x14ac:dyDescent="0.2">
      <c r="AS2997" s="4" t="s">
        <v>9209</v>
      </c>
      <c r="AT2997" s="4" t="s">
        <v>9210</v>
      </c>
      <c r="AU2997" s="4" t="s">
        <v>456</v>
      </c>
      <c r="AV2997" s="4" t="s">
        <v>725</v>
      </c>
      <c r="AW2997" s="4" t="s">
        <v>701</v>
      </c>
      <c r="AX2997" s="4"/>
      <c r="AY2997" s="4"/>
      <c r="AZ2997" s="4"/>
      <c r="BA2997" s="4"/>
      <c r="BB2997" s="4"/>
      <c r="BC2997" s="4">
        <v>40</v>
      </c>
      <c r="BD2997" t="str">
        <f>IF(AND(ADHOC!$G$15="",ADHOC!$S$4=""),"",IF(ADHOC!$G$15&lt;&gt;"",IF(ADHOC!$G$15=LEFT(Domein!$AS2997,LEN(ADHOC!$G$15)),MAX(Domein!BD$1:'Domein'!BD2996)+1,""),IF(ADHOC!$S$4=LEFT(Domein!$AS2997,LEN(ADHOC!$S$4)),MAX(Domein!BD$1:'Domein'!BD2996)+1,"")))</f>
        <v/>
      </c>
    </row>
    <row r="2998" spans="45:56" x14ac:dyDescent="0.2">
      <c r="AS2998" s="4" t="s">
        <v>9211</v>
      </c>
      <c r="AT2998" s="4" t="s">
        <v>9212</v>
      </c>
      <c r="AU2998" s="4" t="s">
        <v>456</v>
      </c>
      <c r="AV2998" s="4" t="s">
        <v>725</v>
      </c>
      <c r="AW2998" s="4" t="s">
        <v>701</v>
      </c>
      <c r="AX2998" s="4"/>
      <c r="AY2998" s="4">
        <v>179065</v>
      </c>
      <c r="AZ2998" s="4">
        <v>512486</v>
      </c>
      <c r="BA2998" s="4" t="s">
        <v>22952</v>
      </c>
      <c r="BB2998" s="4" t="s">
        <v>22953</v>
      </c>
      <c r="BC2998" s="4">
        <v>40</v>
      </c>
      <c r="BD2998" t="str">
        <f>IF(AND(ADHOC!$G$15="",ADHOC!$S$4=""),"",IF(ADHOC!$G$15&lt;&gt;"",IF(ADHOC!$G$15=LEFT(Domein!$AS2998,LEN(ADHOC!$G$15)),MAX(Domein!BD$1:'Domein'!BD2997)+1,""),IF(ADHOC!$S$4=LEFT(Domein!$AS2998,LEN(ADHOC!$S$4)),MAX(Domein!BD$1:'Domein'!BD2997)+1,"")))</f>
        <v/>
      </c>
    </row>
    <row r="2999" spans="45:56" x14ac:dyDescent="0.2">
      <c r="AS2999" s="4" t="s">
        <v>9213</v>
      </c>
      <c r="AT2999" s="4" t="s">
        <v>9214</v>
      </c>
      <c r="AU2999" s="4" t="s">
        <v>456</v>
      </c>
      <c r="AV2999" s="4" t="s">
        <v>715</v>
      </c>
      <c r="AW2999" s="4" t="s">
        <v>724</v>
      </c>
      <c r="AX2999" s="4"/>
      <c r="AY2999" s="4"/>
      <c r="AZ2999" s="4"/>
      <c r="BA2999" s="4"/>
      <c r="BB2999" s="4"/>
      <c r="BC2999" s="4">
        <v>40</v>
      </c>
      <c r="BD2999" t="str">
        <f>IF(AND(ADHOC!$G$15="",ADHOC!$S$4=""),"",IF(ADHOC!$G$15&lt;&gt;"",IF(ADHOC!$G$15=LEFT(Domein!$AS2999,LEN(ADHOC!$G$15)),MAX(Domein!BD$1:'Domein'!BD2998)+1,""),IF(ADHOC!$S$4=LEFT(Domein!$AS2999,LEN(ADHOC!$S$4)),MAX(Domein!BD$1:'Domein'!BD2998)+1,"")))</f>
        <v/>
      </c>
    </row>
    <row r="3000" spans="45:56" x14ac:dyDescent="0.2">
      <c r="AS3000" s="4" t="s">
        <v>36044</v>
      </c>
      <c r="AT3000" s="4" t="s">
        <v>36045</v>
      </c>
      <c r="AU3000" s="4" t="s">
        <v>456</v>
      </c>
      <c r="AV3000" s="4" t="s">
        <v>711</v>
      </c>
      <c r="AW3000" s="4" t="s">
        <v>724</v>
      </c>
      <c r="AX3000" s="4"/>
      <c r="AY3000" s="4"/>
      <c r="AZ3000" s="4"/>
      <c r="BA3000" s="4"/>
      <c r="BB3000" s="4"/>
      <c r="BC3000" s="4">
        <v>40</v>
      </c>
      <c r="BD3000" t="str">
        <f>IF(AND(ADHOC!$G$15="",ADHOC!$S$4=""),"",IF(ADHOC!$G$15&lt;&gt;"",IF(ADHOC!$G$15=LEFT(Domein!$AS3000,LEN(ADHOC!$G$15)),MAX(Domein!BD$1:'Domein'!BD2999)+1,""),IF(ADHOC!$S$4=LEFT(Domein!$AS3000,LEN(ADHOC!$S$4)),MAX(Domein!BD$1:'Domein'!BD2999)+1,"")))</f>
        <v/>
      </c>
    </row>
    <row r="3001" spans="45:56" x14ac:dyDescent="0.2">
      <c r="AS3001" s="4" t="s">
        <v>36046</v>
      </c>
      <c r="AT3001" s="4" t="s">
        <v>36047</v>
      </c>
      <c r="AU3001" s="4" t="s">
        <v>456</v>
      </c>
      <c r="AV3001" s="4" t="s">
        <v>711</v>
      </c>
      <c r="AW3001" s="4" t="s">
        <v>724</v>
      </c>
      <c r="AX3001" s="4"/>
      <c r="AY3001" s="4"/>
      <c r="AZ3001" s="4"/>
      <c r="BA3001" s="4"/>
      <c r="BB3001" s="4"/>
      <c r="BC3001" s="4">
        <v>40</v>
      </c>
      <c r="BD3001" t="str">
        <f>IF(AND(ADHOC!$G$15="",ADHOC!$S$4=""),"",IF(ADHOC!$G$15&lt;&gt;"",IF(ADHOC!$G$15=LEFT(Domein!$AS3001,LEN(ADHOC!$G$15)),MAX(Domein!BD$1:'Domein'!BD3000)+1,""),IF(ADHOC!$S$4=LEFT(Domein!$AS3001,LEN(ADHOC!$S$4)),MAX(Domein!BD$1:'Domein'!BD3000)+1,"")))</f>
        <v/>
      </c>
    </row>
    <row r="3002" spans="45:56" x14ac:dyDescent="0.2">
      <c r="AS3002" s="4" t="s">
        <v>36048</v>
      </c>
      <c r="AT3002" s="4" t="s">
        <v>36049</v>
      </c>
      <c r="AU3002" s="4" t="s">
        <v>456</v>
      </c>
      <c r="AV3002" s="4" t="s">
        <v>711</v>
      </c>
      <c r="AW3002" s="4" t="s">
        <v>724</v>
      </c>
      <c r="AX3002" s="4"/>
      <c r="AY3002" s="4"/>
      <c r="AZ3002" s="4"/>
      <c r="BA3002" s="4"/>
      <c r="BB3002" s="4"/>
      <c r="BC3002" s="4">
        <v>40</v>
      </c>
      <c r="BD3002" t="str">
        <f>IF(AND(ADHOC!$G$15="",ADHOC!$S$4=""),"",IF(ADHOC!$G$15&lt;&gt;"",IF(ADHOC!$G$15=LEFT(Domein!$AS3002,LEN(ADHOC!$G$15)),MAX(Domein!BD$1:'Domein'!BD3001)+1,""),IF(ADHOC!$S$4=LEFT(Domein!$AS3002,LEN(ADHOC!$S$4)),MAX(Domein!BD$1:'Domein'!BD3001)+1,"")))</f>
        <v/>
      </c>
    </row>
    <row r="3003" spans="45:56" x14ac:dyDescent="0.2">
      <c r="AS3003" s="4" t="s">
        <v>7769</v>
      </c>
      <c r="AT3003" s="4" t="s">
        <v>7770</v>
      </c>
      <c r="AU3003" s="4" t="s">
        <v>456</v>
      </c>
      <c r="AV3003" s="4" t="s">
        <v>722</v>
      </c>
      <c r="AW3003" s="4" t="s">
        <v>939</v>
      </c>
      <c r="AX3003" s="4"/>
      <c r="AY3003" s="4"/>
      <c r="AZ3003" s="4"/>
      <c r="BA3003" s="4"/>
      <c r="BB3003" s="4"/>
      <c r="BC3003" s="4">
        <v>40</v>
      </c>
      <c r="BD3003" t="str">
        <f>IF(AND(ADHOC!$G$15="",ADHOC!$S$4=""),"",IF(ADHOC!$G$15&lt;&gt;"",IF(ADHOC!$G$15=LEFT(Domein!$AS3003,LEN(ADHOC!$G$15)),MAX(Domein!BD$1:'Domein'!BD3002)+1,""),IF(ADHOC!$S$4=LEFT(Domein!$AS3003,LEN(ADHOC!$S$4)),MAX(Domein!BD$1:'Domein'!BD3002)+1,"")))</f>
        <v/>
      </c>
    </row>
    <row r="3004" spans="45:56" x14ac:dyDescent="0.2">
      <c r="AS3004" s="4" t="s">
        <v>33188</v>
      </c>
      <c r="AT3004" s="4" t="s">
        <v>33189</v>
      </c>
      <c r="AU3004" s="4" t="s">
        <v>456</v>
      </c>
      <c r="AV3004" s="4" t="s">
        <v>711</v>
      </c>
      <c r="AW3004" s="4" t="s">
        <v>724</v>
      </c>
      <c r="AX3004" s="4"/>
      <c r="AY3004" s="4"/>
      <c r="AZ3004" s="4"/>
      <c r="BA3004" s="4"/>
      <c r="BB3004" s="4"/>
      <c r="BC3004" s="4">
        <v>40</v>
      </c>
      <c r="BD3004" t="str">
        <f>IF(AND(ADHOC!$G$15="",ADHOC!$S$4=""),"",IF(ADHOC!$G$15&lt;&gt;"",IF(ADHOC!$G$15=LEFT(Domein!$AS3004,LEN(ADHOC!$G$15)),MAX(Domein!BD$1:'Domein'!BD3003)+1,""),IF(ADHOC!$S$4=LEFT(Domein!$AS3004,LEN(ADHOC!$S$4)),MAX(Domein!BD$1:'Domein'!BD3003)+1,"")))</f>
        <v/>
      </c>
    </row>
    <row r="3005" spans="45:56" x14ac:dyDescent="0.2">
      <c r="AS3005" s="4" t="s">
        <v>16463</v>
      </c>
      <c r="AT3005" s="4" t="s">
        <v>16464</v>
      </c>
      <c r="AU3005" s="4" t="s">
        <v>456</v>
      </c>
      <c r="AV3005" s="4" t="s">
        <v>719</v>
      </c>
      <c r="AW3005" s="4" t="s">
        <v>701</v>
      </c>
      <c r="AX3005" s="4"/>
      <c r="AY3005" s="4">
        <v>192724</v>
      </c>
      <c r="AZ3005" s="4">
        <v>520393</v>
      </c>
      <c r="BA3005" s="4" t="s">
        <v>23417</v>
      </c>
      <c r="BB3005" s="4" t="s">
        <v>23418</v>
      </c>
      <c r="BC3005" s="4">
        <v>40</v>
      </c>
      <c r="BD3005" t="str">
        <f>IF(AND(ADHOC!$G$15="",ADHOC!$S$4=""),"",IF(ADHOC!$G$15&lt;&gt;"",IF(ADHOC!$G$15=LEFT(Domein!$AS3005,LEN(ADHOC!$G$15)),MAX(Domein!BD$1:'Domein'!BD3004)+1,""),IF(ADHOC!$S$4=LEFT(Domein!$AS3005,LEN(ADHOC!$S$4)),MAX(Domein!BD$1:'Domein'!BD3004)+1,"")))</f>
        <v/>
      </c>
    </row>
    <row r="3006" spans="45:56" x14ac:dyDescent="0.2">
      <c r="AS3006" s="4" t="s">
        <v>33269</v>
      </c>
      <c r="AT3006" s="4" t="s">
        <v>33270</v>
      </c>
      <c r="AU3006" s="4" t="s">
        <v>456</v>
      </c>
      <c r="AV3006" s="4" t="s">
        <v>718</v>
      </c>
      <c r="AW3006" s="4" t="s">
        <v>724</v>
      </c>
      <c r="AX3006" s="4"/>
      <c r="AY3006" s="4">
        <v>218023</v>
      </c>
      <c r="AZ3006" s="4">
        <v>523507</v>
      </c>
      <c r="BA3006" s="4" t="s">
        <v>33271</v>
      </c>
      <c r="BB3006" s="4" t="s">
        <v>33272</v>
      </c>
      <c r="BC3006" s="4">
        <v>40</v>
      </c>
      <c r="BD3006" t="str">
        <f>IF(AND(ADHOC!$G$15="",ADHOC!$S$4=""),"",IF(ADHOC!$G$15&lt;&gt;"",IF(ADHOC!$G$15=LEFT(Domein!$AS3006,LEN(ADHOC!$G$15)),MAX(Domein!BD$1:'Domein'!BD3005)+1,""),IF(ADHOC!$S$4=LEFT(Domein!$AS3006,LEN(ADHOC!$S$4)),MAX(Domein!BD$1:'Domein'!BD3005)+1,"")))</f>
        <v/>
      </c>
    </row>
    <row r="3007" spans="45:56" x14ac:dyDescent="0.2">
      <c r="AS3007" s="4" t="s">
        <v>33273</v>
      </c>
      <c r="AT3007" s="4" t="s">
        <v>33274</v>
      </c>
      <c r="AU3007" s="4" t="s">
        <v>456</v>
      </c>
      <c r="AV3007" s="4" t="s">
        <v>718</v>
      </c>
      <c r="AW3007" s="4" t="s">
        <v>724</v>
      </c>
      <c r="AX3007" s="4"/>
      <c r="AY3007" s="4">
        <v>218066</v>
      </c>
      <c r="AZ3007" s="4">
        <v>523452</v>
      </c>
      <c r="BA3007" s="4" t="s">
        <v>33275</v>
      </c>
      <c r="BB3007" s="4" t="s">
        <v>33276</v>
      </c>
      <c r="BC3007" s="4">
        <v>40</v>
      </c>
      <c r="BD3007" t="str">
        <f>IF(AND(ADHOC!$G$15="",ADHOC!$S$4=""),"",IF(ADHOC!$G$15&lt;&gt;"",IF(ADHOC!$G$15=LEFT(Domein!$AS3007,LEN(ADHOC!$G$15)),MAX(Domein!BD$1:'Domein'!BD3006)+1,""),IF(ADHOC!$S$4=LEFT(Domein!$AS3007,LEN(ADHOC!$S$4)),MAX(Domein!BD$1:'Domein'!BD3006)+1,"")))</f>
        <v/>
      </c>
    </row>
    <row r="3008" spans="45:56" x14ac:dyDescent="0.2">
      <c r="AS3008" s="4" t="s">
        <v>33277</v>
      </c>
      <c r="AT3008" s="4" t="s">
        <v>33278</v>
      </c>
      <c r="AU3008" s="4" t="s">
        <v>456</v>
      </c>
      <c r="AV3008" s="4" t="s">
        <v>718</v>
      </c>
      <c r="AW3008" s="4" t="s">
        <v>724</v>
      </c>
      <c r="AX3008" s="4"/>
      <c r="AY3008" s="4">
        <v>218096</v>
      </c>
      <c r="AZ3008" s="4">
        <v>523400</v>
      </c>
      <c r="BA3008" s="4" t="s">
        <v>33279</v>
      </c>
      <c r="BB3008" s="4" t="s">
        <v>33280</v>
      </c>
      <c r="BC3008" s="4">
        <v>40</v>
      </c>
      <c r="BD3008" t="str">
        <f>IF(AND(ADHOC!$G$15="",ADHOC!$S$4=""),"",IF(ADHOC!$G$15&lt;&gt;"",IF(ADHOC!$G$15=LEFT(Domein!$AS3008,LEN(ADHOC!$G$15)),MAX(Domein!BD$1:'Domein'!BD3007)+1,""),IF(ADHOC!$S$4=LEFT(Domein!$AS3008,LEN(ADHOC!$S$4)),MAX(Domein!BD$1:'Domein'!BD3007)+1,"")))</f>
        <v/>
      </c>
    </row>
    <row r="3009" spans="45:56" x14ac:dyDescent="0.2">
      <c r="AS3009" s="4" t="s">
        <v>36649</v>
      </c>
      <c r="AT3009" s="4" t="s">
        <v>36650</v>
      </c>
      <c r="AU3009" s="4" t="s">
        <v>460</v>
      </c>
      <c r="AV3009" s="4" t="s">
        <v>725</v>
      </c>
      <c r="AW3009" s="4" t="s">
        <v>1259</v>
      </c>
      <c r="AX3009" s="4"/>
      <c r="AY3009" s="4"/>
      <c r="AZ3009" s="4"/>
      <c r="BA3009" s="4"/>
      <c r="BB3009" s="4"/>
      <c r="BC3009" s="4">
        <v>40</v>
      </c>
      <c r="BD3009" t="str">
        <f>IF(AND(ADHOC!$G$15="",ADHOC!$S$4=""),"",IF(ADHOC!$G$15&lt;&gt;"",IF(ADHOC!$G$15=LEFT(Domein!$AS3009,LEN(ADHOC!$G$15)),MAX(Domein!BD$1:'Domein'!BD3008)+1,""),IF(ADHOC!$S$4=LEFT(Domein!$AS3009,LEN(ADHOC!$S$4)),MAX(Domein!BD$1:'Domein'!BD3008)+1,"")))</f>
        <v/>
      </c>
    </row>
    <row r="3010" spans="45:56" x14ac:dyDescent="0.2">
      <c r="AS3010" s="4" t="s">
        <v>36651</v>
      </c>
      <c r="AT3010" s="4" t="s">
        <v>36652</v>
      </c>
      <c r="AU3010" s="4" t="s">
        <v>460</v>
      </c>
      <c r="AV3010" s="4" t="s">
        <v>725</v>
      </c>
      <c r="AW3010" s="4" t="s">
        <v>1259</v>
      </c>
      <c r="AX3010" s="4"/>
      <c r="AY3010" s="4"/>
      <c r="AZ3010" s="4"/>
      <c r="BA3010" s="4"/>
      <c r="BB3010" s="4"/>
      <c r="BC3010" s="4">
        <v>40</v>
      </c>
      <c r="BD3010" t="str">
        <f>IF(AND(ADHOC!$G$15="",ADHOC!$S$4=""),"",IF(ADHOC!$G$15&lt;&gt;"",IF(ADHOC!$G$15=LEFT(Domein!$AS3010,LEN(ADHOC!$G$15)),MAX(Domein!BD$1:'Domein'!BD3009)+1,""),IF(ADHOC!$S$4=LEFT(Domein!$AS3010,LEN(ADHOC!$S$4)),MAX(Domein!BD$1:'Domein'!BD3009)+1,"")))</f>
        <v/>
      </c>
    </row>
    <row r="3011" spans="45:56" x14ac:dyDescent="0.2">
      <c r="AS3011" s="4" t="s">
        <v>36653</v>
      </c>
      <c r="AT3011" s="4" t="s">
        <v>36654</v>
      </c>
      <c r="AU3011" s="4" t="s">
        <v>460</v>
      </c>
      <c r="AV3011" s="4" t="s">
        <v>725</v>
      </c>
      <c r="AW3011" s="4" t="s">
        <v>1259</v>
      </c>
      <c r="AX3011" s="4"/>
      <c r="AY3011" s="4"/>
      <c r="AZ3011" s="4"/>
      <c r="BA3011" s="4"/>
      <c r="BB3011" s="4"/>
      <c r="BC3011" s="4">
        <v>40</v>
      </c>
      <c r="BD3011" t="str">
        <f>IF(AND(ADHOC!$G$15="",ADHOC!$S$4=""),"",IF(ADHOC!$G$15&lt;&gt;"",IF(ADHOC!$G$15=LEFT(Domein!$AS3011,LEN(ADHOC!$G$15)),MAX(Domein!BD$1:'Domein'!BD3010)+1,""),IF(ADHOC!$S$4=LEFT(Domein!$AS3011,LEN(ADHOC!$S$4)),MAX(Domein!BD$1:'Domein'!BD3010)+1,"")))</f>
        <v/>
      </c>
    </row>
    <row r="3012" spans="45:56" x14ac:dyDescent="0.2">
      <c r="AS3012" s="4" t="s">
        <v>36655</v>
      </c>
      <c r="AT3012" s="4" t="s">
        <v>36656</v>
      </c>
      <c r="AU3012" s="4" t="s">
        <v>460</v>
      </c>
      <c r="AV3012" s="4" t="s">
        <v>725</v>
      </c>
      <c r="AW3012" s="4" t="s">
        <v>1259</v>
      </c>
      <c r="AX3012" s="4"/>
      <c r="AY3012" s="4"/>
      <c r="AZ3012" s="4"/>
      <c r="BA3012" s="4"/>
      <c r="BB3012" s="4"/>
      <c r="BC3012" s="4">
        <v>40</v>
      </c>
      <c r="BD3012" t="str">
        <f>IF(AND(ADHOC!$G$15="",ADHOC!$S$4=""),"",IF(ADHOC!$G$15&lt;&gt;"",IF(ADHOC!$G$15=LEFT(Domein!$AS3012,LEN(ADHOC!$G$15)),MAX(Domein!BD$1:'Domein'!BD3011)+1,""),IF(ADHOC!$S$4=LEFT(Domein!$AS3012,LEN(ADHOC!$S$4)),MAX(Domein!BD$1:'Domein'!BD3011)+1,"")))</f>
        <v/>
      </c>
    </row>
    <row r="3013" spans="45:56" x14ac:dyDescent="0.2">
      <c r="AS3013" s="4" t="s">
        <v>21850</v>
      </c>
      <c r="AT3013" s="4" t="s">
        <v>31936</v>
      </c>
      <c r="AU3013" s="4" t="s">
        <v>456</v>
      </c>
      <c r="AV3013" s="4" t="s">
        <v>31932</v>
      </c>
      <c r="AW3013" s="4" t="s">
        <v>724</v>
      </c>
      <c r="AX3013" s="4"/>
      <c r="AY3013" s="4"/>
      <c r="AZ3013" s="4"/>
      <c r="BA3013" s="4"/>
      <c r="BB3013" s="4"/>
      <c r="BC3013" s="4">
        <v>40</v>
      </c>
      <c r="BD3013" t="str">
        <f>IF(AND(ADHOC!$G$15="",ADHOC!$S$4=""),"",IF(ADHOC!$G$15&lt;&gt;"",IF(ADHOC!$G$15=LEFT(Domein!$AS3013,LEN(ADHOC!$G$15)),MAX(Domein!BD$1:'Domein'!BD3012)+1,""),IF(ADHOC!$S$4=LEFT(Domein!$AS3013,LEN(ADHOC!$S$4)),MAX(Domein!BD$1:'Domein'!BD3012)+1,"")))</f>
        <v/>
      </c>
    </row>
    <row r="3014" spans="45:56" x14ac:dyDescent="0.2">
      <c r="AS3014" s="4" t="s">
        <v>21852</v>
      </c>
      <c r="AT3014" s="4" t="s">
        <v>31937</v>
      </c>
      <c r="AU3014" s="4" t="s">
        <v>456</v>
      </c>
      <c r="AV3014" s="4" t="s">
        <v>31932</v>
      </c>
      <c r="AW3014" s="4" t="s">
        <v>724</v>
      </c>
      <c r="AX3014" s="4"/>
      <c r="AY3014" s="4"/>
      <c r="AZ3014" s="4"/>
      <c r="BA3014" s="4"/>
      <c r="BB3014" s="4"/>
      <c r="BC3014" s="4">
        <v>40</v>
      </c>
      <c r="BD3014" t="str">
        <f>IF(AND(ADHOC!$G$15="",ADHOC!$S$4=""),"",IF(ADHOC!$G$15&lt;&gt;"",IF(ADHOC!$G$15=LEFT(Domein!$AS3014,LEN(ADHOC!$G$15)),MAX(Domein!BD$1:'Domein'!BD3013)+1,""),IF(ADHOC!$S$4=LEFT(Domein!$AS3014,LEN(ADHOC!$S$4)),MAX(Domein!BD$1:'Domein'!BD3013)+1,"")))</f>
        <v/>
      </c>
    </row>
    <row r="3015" spans="45:56" x14ac:dyDescent="0.2">
      <c r="AS3015" s="4" t="s">
        <v>21853</v>
      </c>
      <c r="AT3015" s="4" t="s">
        <v>31938</v>
      </c>
      <c r="AU3015" s="4" t="s">
        <v>456</v>
      </c>
      <c r="AV3015" s="4" t="s">
        <v>31932</v>
      </c>
      <c r="AW3015" s="4" t="s">
        <v>724</v>
      </c>
      <c r="AX3015" s="4"/>
      <c r="AY3015" s="4"/>
      <c r="AZ3015" s="4"/>
      <c r="BA3015" s="4"/>
      <c r="BB3015" s="4"/>
      <c r="BC3015" s="4">
        <v>40</v>
      </c>
      <c r="BD3015" t="str">
        <f>IF(AND(ADHOC!$G$15="",ADHOC!$S$4=""),"",IF(ADHOC!$G$15&lt;&gt;"",IF(ADHOC!$G$15=LEFT(Domein!$AS3015,LEN(ADHOC!$G$15)),MAX(Domein!BD$1:'Domein'!BD3014)+1,""),IF(ADHOC!$S$4=LEFT(Domein!$AS3015,LEN(ADHOC!$S$4)),MAX(Domein!BD$1:'Domein'!BD3014)+1,"")))</f>
        <v/>
      </c>
    </row>
    <row r="3016" spans="45:56" x14ac:dyDescent="0.2">
      <c r="AS3016" s="4" t="s">
        <v>21854</v>
      </c>
      <c r="AT3016" s="4" t="s">
        <v>31939</v>
      </c>
      <c r="AU3016" s="4" t="s">
        <v>456</v>
      </c>
      <c r="AV3016" s="4" t="s">
        <v>31932</v>
      </c>
      <c r="AW3016" s="4" t="s">
        <v>724</v>
      </c>
      <c r="AX3016" s="4"/>
      <c r="AY3016" s="4"/>
      <c r="AZ3016" s="4"/>
      <c r="BA3016" s="4"/>
      <c r="BB3016" s="4"/>
      <c r="BC3016" s="4">
        <v>40</v>
      </c>
      <c r="BD3016" t="str">
        <f>IF(AND(ADHOC!$G$15="",ADHOC!$S$4=""),"",IF(ADHOC!$G$15&lt;&gt;"",IF(ADHOC!$G$15=LEFT(Domein!$AS3016,LEN(ADHOC!$G$15)),MAX(Domein!BD$1:'Domein'!BD3015)+1,""),IF(ADHOC!$S$4=LEFT(Domein!$AS3016,LEN(ADHOC!$S$4)),MAX(Domein!BD$1:'Domein'!BD3015)+1,"")))</f>
        <v/>
      </c>
    </row>
    <row r="3017" spans="45:56" x14ac:dyDescent="0.2">
      <c r="AS3017" s="4" t="s">
        <v>21855</v>
      </c>
      <c r="AT3017" s="4" t="s">
        <v>31940</v>
      </c>
      <c r="AU3017" s="4" t="s">
        <v>456</v>
      </c>
      <c r="AV3017" s="4" t="s">
        <v>31932</v>
      </c>
      <c r="AW3017" s="4" t="s">
        <v>724</v>
      </c>
      <c r="AX3017" s="4"/>
      <c r="AY3017" s="4"/>
      <c r="AZ3017" s="4"/>
      <c r="BA3017" s="4"/>
      <c r="BB3017" s="4"/>
      <c r="BC3017" s="4">
        <v>40</v>
      </c>
      <c r="BD3017" t="str">
        <f>IF(AND(ADHOC!$G$15="",ADHOC!$S$4=""),"",IF(ADHOC!$G$15&lt;&gt;"",IF(ADHOC!$G$15=LEFT(Domein!$AS3017,LEN(ADHOC!$G$15)),MAX(Domein!BD$1:'Domein'!BD3016)+1,""),IF(ADHOC!$S$4=LEFT(Domein!$AS3017,LEN(ADHOC!$S$4)),MAX(Domein!BD$1:'Domein'!BD3016)+1,"")))</f>
        <v/>
      </c>
    </row>
    <row r="3018" spans="45:56" x14ac:dyDescent="0.2">
      <c r="AS3018" s="4" t="s">
        <v>21856</v>
      </c>
      <c r="AT3018" s="4" t="s">
        <v>31941</v>
      </c>
      <c r="AU3018" s="4" t="s">
        <v>456</v>
      </c>
      <c r="AV3018" s="4" t="s">
        <v>31932</v>
      </c>
      <c r="AW3018" s="4" t="s">
        <v>724</v>
      </c>
      <c r="AX3018" s="4"/>
      <c r="AY3018" s="4"/>
      <c r="AZ3018" s="4"/>
      <c r="BA3018" s="4"/>
      <c r="BB3018" s="4"/>
      <c r="BC3018" s="4">
        <v>40</v>
      </c>
      <c r="BD3018" t="str">
        <f>IF(AND(ADHOC!$G$15="",ADHOC!$S$4=""),"",IF(ADHOC!$G$15&lt;&gt;"",IF(ADHOC!$G$15=LEFT(Domein!$AS3018,LEN(ADHOC!$G$15)),MAX(Domein!BD$1:'Domein'!BD3017)+1,""),IF(ADHOC!$S$4=LEFT(Domein!$AS3018,LEN(ADHOC!$S$4)),MAX(Domein!BD$1:'Domein'!BD3017)+1,"")))</f>
        <v/>
      </c>
    </row>
    <row r="3019" spans="45:56" x14ac:dyDescent="0.2">
      <c r="AS3019" s="4" t="s">
        <v>31942</v>
      </c>
      <c r="AT3019" s="4" t="s">
        <v>31943</v>
      </c>
      <c r="AU3019" s="4" t="s">
        <v>456</v>
      </c>
      <c r="AV3019" s="4" t="s">
        <v>31932</v>
      </c>
      <c r="AW3019" s="4" t="s">
        <v>724</v>
      </c>
      <c r="AX3019" s="4"/>
      <c r="AY3019" s="4"/>
      <c r="AZ3019" s="4"/>
      <c r="BA3019" s="4"/>
      <c r="BB3019" s="4"/>
      <c r="BC3019" s="4">
        <v>40</v>
      </c>
      <c r="BD3019" t="str">
        <f>IF(AND(ADHOC!$G$15="",ADHOC!$S$4=""),"",IF(ADHOC!$G$15&lt;&gt;"",IF(ADHOC!$G$15=LEFT(Domein!$AS3019,LEN(ADHOC!$G$15)),MAX(Domein!BD$1:'Domein'!BD3018)+1,""),IF(ADHOC!$S$4=LEFT(Domein!$AS3019,LEN(ADHOC!$S$4)),MAX(Domein!BD$1:'Domein'!BD3018)+1,"")))</f>
        <v/>
      </c>
    </row>
    <row r="3020" spans="45:56" x14ac:dyDescent="0.2">
      <c r="AS3020" s="4" t="s">
        <v>31944</v>
      </c>
      <c r="AT3020" s="4" t="s">
        <v>31945</v>
      </c>
      <c r="AU3020" s="4" t="s">
        <v>456</v>
      </c>
      <c r="AV3020" s="4" t="s">
        <v>31932</v>
      </c>
      <c r="AW3020" s="4" t="s">
        <v>724</v>
      </c>
      <c r="AX3020" s="4"/>
      <c r="AY3020" s="4"/>
      <c r="AZ3020" s="4"/>
      <c r="BA3020" s="4"/>
      <c r="BB3020" s="4"/>
      <c r="BC3020" s="4">
        <v>40</v>
      </c>
      <c r="BD3020" t="str">
        <f>IF(AND(ADHOC!$G$15="",ADHOC!$S$4=""),"",IF(ADHOC!$G$15&lt;&gt;"",IF(ADHOC!$G$15=LEFT(Domein!$AS3020,LEN(ADHOC!$G$15)),MAX(Domein!BD$1:'Domein'!BD3019)+1,""),IF(ADHOC!$S$4=LEFT(Domein!$AS3020,LEN(ADHOC!$S$4)),MAX(Domein!BD$1:'Domein'!BD3019)+1,"")))</f>
        <v/>
      </c>
    </row>
    <row r="3021" spans="45:56" x14ac:dyDescent="0.2">
      <c r="AS3021" s="4" t="s">
        <v>31946</v>
      </c>
      <c r="AT3021" s="4" t="s">
        <v>31947</v>
      </c>
      <c r="AU3021" s="4" t="s">
        <v>456</v>
      </c>
      <c r="AV3021" s="4" t="s">
        <v>31932</v>
      </c>
      <c r="AW3021" s="4" t="s">
        <v>724</v>
      </c>
      <c r="AX3021" s="4"/>
      <c r="AY3021" s="4"/>
      <c r="AZ3021" s="4"/>
      <c r="BA3021" s="4"/>
      <c r="BB3021" s="4"/>
      <c r="BC3021" s="4">
        <v>40</v>
      </c>
      <c r="BD3021" t="str">
        <f>IF(AND(ADHOC!$G$15="",ADHOC!$S$4=""),"",IF(ADHOC!$G$15&lt;&gt;"",IF(ADHOC!$G$15=LEFT(Domein!$AS3021,LEN(ADHOC!$G$15)),MAX(Domein!BD$1:'Domein'!BD3020)+1,""),IF(ADHOC!$S$4=LEFT(Domein!$AS3021,LEN(ADHOC!$S$4)),MAX(Domein!BD$1:'Domein'!BD3020)+1,"")))</f>
        <v/>
      </c>
    </row>
    <row r="3022" spans="45:56" x14ac:dyDescent="0.2">
      <c r="AS3022" s="4" t="s">
        <v>31948</v>
      </c>
      <c r="AT3022" s="4" t="s">
        <v>31949</v>
      </c>
      <c r="AU3022" s="4" t="s">
        <v>456</v>
      </c>
      <c r="AV3022" s="4" t="s">
        <v>31932</v>
      </c>
      <c r="AW3022" s="4" t="s">
        <v>724</v>
      </c>
      <c r="AX3022" s="4"/>
      <c r="AY3022" s="4"/>
      <c r="AZ3022" s="4"/>
      <c r="BA3022" s="4"/>
      <c r="BB3022" s="4"/>
      <c r="BC3022" s="4">
        <v>40</v>
      </c>
      <c r="BD3022" t="str">
        <f>IF(AND(ADHOC!$G$15="",ADHOC!$S$4=""),"",IF(ADHOC!$G$15&lt;&gt;"",IF(ADHOC!$G$15=LEFT(Domein!$AS3022,LEN(ADHOC!$G$15)),MAX(Domein!BD$1:'Domein'!BD3021)+1,""),IF(ADHOC!$S$4=LEFT(Domein!$AS3022,LEN(ADHOC!$S$4)),MAX(Domein!BD$1:'Domein'!BD3021)+1,"")))</f>
        <v/>
      </c>
    </row>
    <row r="3023" spans="45:56" x14ac:dyDescent="0.2">
      <c r="AS3023" s="4" t="s">
        <v>31950</v>
      </c>
      <c r="AT3023" s="4" t="s">
        <v>31951</v>
      </c>
      <c r="AU3023" s="4" t="s">
        <v>456</v>
      </c>
      <c r="AV3023" s="4" t="s">
        <v>31932</v>
      </c>
      <c r="AW3023" s="4" t="s">
        <v>724</v>
      </c>
      <c r="AX3023" s="4"/>
      <c r="AY3023" s="4"/>
      <c r="AZ3023" s="4"/>
      <c r="BA3023" s="4"/>
      <c r="BB3023" s="4"/>
      <c r="BC3023" s="4">
        <v>40</v>
      </c>
      <c r="BD3023" t="str">
        <f>IF(AND(ADHOC!$G$15="",ADHOC!$S$4=""),"",IF(ADHOC!$G$15&lt;&gt;"",IF(ADHOC!$G$15=LEFT(Domein!$AS3023,LEN(ADHOC!$G$15)),MAX(Domein!BD$1:'Domein'!BD3022)+1,""),IF(ADHOC!$S$4=LEFT(Domein!$AS3023,LEN(ADHOC!$S$4)),MAX(Domein!BD$1:'Domein'!BD3022)+1,"")))</f>
        <v/>
      </c>
    </row>
    <row r="3024" spans="45:56" x14ac:dyDescent="0.2">
      <c r="AS3024" s="4" t="s">
        <v>31952</v>
      </c>
      <c r="AT3024" s="4" t="s">
        <v>31953</v>
      </c>
      <c r="AU3024" s="4" t="s">
        <v>456</v>
      </c>
      <c r="AV3024" s="4" t="s">
        <v>31932</v>
      </c>
      <c r="AW3024" s="4" t="s">
        <v>724</v>
      </c>
      <c r="AX3024" s="4"/>
      <c r="AY3024" s="4"/>
      <c r="AZ3024" s="4"/>
      <c r="BA3024" s="4"/>
      <c r="BB3024" s="4"/>
      <c r="BC3024" s="4">
        <v>40</v>
      </c>
      <c r="BD3024" t="str">
        <f>IF(AND(ADHOC!$G$15="",ADHOC!$S$4=""),"",IF(ADHOC!$G$15&lt;&gt;"",IF(ADHOC!$G$15=LEFT(Domein!$AS3024,LEN(ADHOC!$G$15)),MAX(Domein!BD$1:'Domein'!BD3023)+1,""),IF(ADHOC!$S$4=LEFT(Domein!$AS3024,LEN(ADHOC!$S$4)),MAX(Domein!BD$1:'Domein'!BD3023)+1,"")))</f>
        <v/>
      </c>
    </row>
    <row r="3025" spans="45:56" x14ac:dyDescent="0.2">
      <c r="AS3025" s="4" t="s">
        <v>31954</v>
      </c>
      <c r="AT3025" s="4" t="s">
        <v>31955</v>
      </c>
      <c r="AU3025" s="4" t="s">
        <v>456</v>
      </c>
      <c r="AV3025" s="4" t="s">
        <v>31932</v>
      </c>
      <c r="AW3025" s="4" t="s">
        <v>724</v>
      </c>
      <c r="AX3025" s="4"/>
      <c r="AY3025" s="4"/>
      <c r="AZ3025" s="4"/>
      <c r="BA3025" s="4"/>
      <c r="BB3025" s="4"/>
      <c r="BC3025" s="4">
        <v>40</v>
      </c>
      <c r="BD3025" t="str">
        <f>IF(AND(ADHOC!$G$15="",ADHOC!$S$4=""),"",IF(ADHOC!$G$15&lt;&gt;"",IF(ADHOC!$G$15=LEFT(Domein!$AS3025,LEN(ADHOC!$G$15)),MAX(Domein!BD$1:'Domein'!BD3024)+1,""),IF(ADHOC!$S$4=LEFT(Domein!$AS3025,LEN(ADHOC!$S$4)),MAX(Domein!BD$1:'Domein'!BD3024)+1,"")))</f>
        <v/>
      </c>
    </row>
    <row r="3026" spans="45:56" x14ac:dyDescent="0.2">
      <c r="AS3026" s="4" t="s">
        <v>31540</v>
      </c>
      <c r="AT3026" s="4" t="s">
        <v>31956</v>
      </c>
      <c r="AU3026" s="4" t="s">
        <v>456</v>
      </c>
      <c r="AV3026" s="4" t="s">
        <v>31932</v>
      </c>
      <c r="AW3026" s="4" t="s">
        <v>724</v>
      </c>
      <c r="AX3026" s="4"/>
      <c r="AY3026" s="4"/>
      <c r="AZ3026" s="4"/>
      <c r="BA3026" s="4"/>
      <c r="BB3026" s="4"/>
      <c r="BC3026" s="4">
        <v>40</v>
      </c>
      <c r="BD3026" t="str">
        <f>IF(AND(ADHOC!$G$15="",ADHOC!$S$4=""),"",IF(ADHOC!$G$15&lt;&gt;"",IF(ADHOC!$G$15=LEFT(Domein!$AS3026,LEN(ADHOC!$G$15)),MAX(Domein!BD$1:'Domein'!BD3025)+1,""),IF(ADHOC!$S$4=LEFT(Domein!$AS3026,LEN(ADHOC!$S$4)),MAX(Domein!BD$1:'Domein'!BD3025)+1,"")))</f>
        <v/>
      </c>
    </row>
    <row r="3027" spans="45:56" x14ac:dyDescent="0.2">
      <c r="AS3027" s="4" t="s">
        <v>31541</v>
      </c>
      <c r="AT3027" s="4" t="s">
        <v>31957</v>
      </c>
      <c r="AU3027" s="4" t="s">
        <v>456</v>
      </c>
      <c r="AV3027" s="4" t="s">
        <v>31932</v>
      </c>
      <c r="AW3027" s="4" t="s">
        <v>724</v>
      </c>
      <c r="AX3027" s="4"/>
      <c r="AY3027" s="4"/>
      <c r="AZ3027" s="4"/>
      <c r="BA3027" s="4"/>
      <c r="BB3027" s="4"/>
      <c r="BC3027" s="4">
        <v>40</v>
      </c>
      <c r="BD3027" t="str">
        <f>IF(AND(ADHOC!$G$15="",ADHOC!$S$4=""),"",IF(ADHOC!$G$15&lt;&gt;"",IF(ADHOC!$G$15=LEFT(Domein!$AS3027,LEN(ADHOC!$G$15)),MAX(Domein!BD$1:'Domein'!BD3026)+1,""),IF(ADHOC!$S$4=LEFT(Domein!$AS3027,LEN(ADHOC!$S$4)),MAX(Domein!BD$1:'Domein'!BD3026)+1,"")))</f>
        <v/>
      </c>
    </row>
    <row r="3028" spans="45:56" x14ac:dyDescent="0.2">
      <c r="AS3028" s="4" t="s">
        <v>31542</v>
      </c>
      <c r="AT3028" s="4" t="s">
        <v>31958</v>
      </c>
      <c r="AU3028" s="4" t="s">
        <v>456</v>
      </c>
      <c r="AV3028" s="4" t="s">
        <v>31932</v>
      </c>
      <c r="AW3028" s="4" t="s">
        <v>724</v>
      </c>
      <c r="AX3028" s="4"/>
      <c r="AY3028" s="4"/>
      <c r="AZ3028" s="4"/>
      <c r="BA3028" s="4"/>
      <c r="BB3028" s="4"/>
      <c r="BC3028" s="4">
        <v>40</v>
      </c>
      <c r="BD3028" t="str">
        <f>IF(AND(ADHOC!$G$15="",ADHOC!$S$4=""),"",IF(ADHOC!$G$15&lt;&gt;"",IF(ADHOC!$G$15=LEFT(Domein!$AS3028,LEN(ADHOC!$G$15)),MAX(Domein!BD$1:'Domein'!BD3027)+1,""),IF(ADHOC!$S$4=LEFT(Domein!$AS3028,LEN(ADHOC!$S$4)),MAX(Domein!BD$1:'Domein'!BD3027)+1,"")))</f>
        <v/>
      </c>
    </row>
    <row r="3029" spans="45:56" x14ac:dyDescent="0.2">
      <c r="AS3029" s="4" t="s">
        <v>31543</v>
      </c>
      <c r="AT3029" s="4" t="s">
        <v>31959</v>
      </c>
      <c r="AU3029" s="4" t="s">
        <v>456</v>
      </c>
      <c r="AV3029" s="4" t="s">
        <v>31932</v>
      </c>
      <c r="AW3029" s="4" t="s">
        <v>724</v>
      </c>
      <c r="AX3029" s="4"/>
      <c r="AY3029" s="4"/>
      <c r="AZ3029" s="4"/>
      <c r="BA3029" s="4"/>
      <c r="BB3029" s="4"/>
      <c r="BC3029" s="4">
        <v>40</v>
      </c>
      <c r="BD3029" t="str">
        <f>IF(AND(ADHOC!$G$15="",ADHOC!$S$4=""),"",IF(ADHOC!$G$15&lt;&gt;"",IF(ADHOC!$G$15=LEFT(Domein!$AS3029,LEN(ADHOC!$G$15)),MAX(Domein!BD$1:'Domein'!BD3028)+1,""),IF(ADHOC!$S$4=LEFT(Domein!$AS3029,LEN(ADHOC!$S$4)),MAX(Domein!BD$1:'Domein'!BD3028)+1,"")))</f>
        <v/>
      </c>
    </row>
    <row r="3030" spans="45:56" x14ac:dyDescent="0.2">
      <c r="AS3030" s="4" t="s">
        <v>31544</v>
      </c>
      <c r="AT3030" s="4" t="s">
        <v>31960</v>
      </c>
      <c r="AU3030" s="4" t="s">
        <v>456</v>
      </c>
      <c r="AV3030" s="4" t="s">
        <v>31932</v>
      </c>
      <c r="AW3030" s="4" t="s">
        <v>724</v>
      </c>
      <c r="AX3030" s="4"/>
      <c r="AY3030" s="4"/>
      <c r="AZ3030" s="4"/>
      <c r="BA3030" s="4"/>
      <c r="BB3030" s="4"/>
      <c r="BC3030" s="4">
        <v>40</v>
      </c>
      <c r="BD3030" t="str">
        <f>IF(AND(ADHOC!$G$15="",ADHOC!$S$4=""),"",IF(ADHOC!$G$15&lt;&gt;"",IF(ADHOC!$G$15=LEFT(Domein!$AS3030,LEN(ADHOC!$G$15)),MAX(Domein!BD$1:'Domein'!BD3029)+1,""),IF(ADHOC!$S$4=LEFT(Domein!$AS3030,LEN(ADHOC!$S$4)),MAX(Domein!BD$1:'Domein'!BD3029)+1,"")))</f>
        <v/>
      </c>
    </row>
    <row r="3031" spans="45:56" x14ac:dyDescent="0.2">
      <c r="AS3031" s="4" t="s">
        <v>31774</v>
      </c>
      <c r="AT3031" s="4" t="s">
        <v>31961</v>
      </c>
      <c r="AU3031" s="4" t="s">
        <v>456</v>
      </c>
      <c r="AV3031" s="4" t="s">
        <v>31932</v>
      </c>
      <c r="AW3031" s="4" t="s">
        <v>724</v>
      </c>
      <c r="AX3031" s="4"/>
      <c r="AY3031" s="4"/>
      <c r="AZ3031" s="4"/>
      <c r="BA3031" s="4"/>
      <c r="BB3031" s="4"/>
      <c r="BC3031" s="4">
        <v>40</v>
      </c>
      <c r="BD3031" t="str">
        <f>IF(AND(ADHOC!$G$15="",ADHOC!$S$4=""),"",IF(ADHOC!$G$15&lt;&gt;"",IF(ADHOC!$G$15=LEFT(Domein!$AS3031,LEN(ADHOC!$G$15)),MAX(Domein!BD$1:'Domein'!BD3030)+1,""),IF(ADHOC!$S$4=LEFT(Domein!$AS3031,LEN(ADHOC!$S$4)),MAX(Domein!BD$1:'Domein'!BD3030)+1,"")))</f>
        <v/>
      </c>
    </row>
    <row r="3032" spans="45:56" x14ac:dyDescent="0.2">
      <c r="AS3032" s="4" t="s">
        <v>31775</v>
      </c>
      <c r="AT3032" s="4" t="s">
        <v>31962</v>
      </c>
      <c r="AU3032" s="4" t="s">
        <v>456</v>
      </c>
      <c r="AV3032" s="4" t="s">
        <v>31932</v>
      </c>
      <c r="AW3032" s="4" t="s">
        <v>724</v>
      </c>
      <c r="AX3032" s="4"/>
      <c r="AY3032" s="4"/>
      <c r="AZ3032" s="4"/>
      <c r="BA3032" s="4"/>
      <c r="BB3032" s="4"/>
      <c r="BC3032" s="4">
        <v>40</v>
      </c>
      <c r="BD3032" t="str">
        <f>IF(AND(ADHOC!$G$15="",ADHOC!$S$4=""),"",IF(ADHOC!$G$15&lt;&gt;"",IF(ADHOC!$G$15=LEFT(Domein!$AS3032,LEN(ADHOC!$G$15)),MAX(Domein!BD$1:'Domein'!BD3031)+1,""),IF(ADHOC!$S$4=LEFT(Domein!$AS3032,LEN(ADHOC!$S$4)),MAX(Domein!BD$1:'Domein'!BD3031)+1,"")))</f>
        <v/>
      </c>
    </row>
    <row r="3033" spans="45:56" x14ac:dyDescent="0.2">
      <c r="AS3033" s="4" t="s">
        <v>31776</v>
      </c>
      <c r="AT3033" s="4" t="s">
        <v>31963</v>
      </c>
      <c r="AU3033" s="4" t="s">
        <v>456</v>
      </c>
      <c r="AV3033" s="4" t="s">
        <v>31932</v>
      </c>
      <c r="AW3033" s="4" t="s">
        <v>724</v>
      </c>
      <c r="AX3033" s="4"/>
      <c r="AY3033" s="4"/>
      <c r="AZ3033" s="4"/>
      <c r="BA3033" s="4"/>
      <c r="BB3033" s="4"/>
      <c r="BC3033" s="4">
        <v>40</v>
      </c>
      <c r="BD3033" t="str">
        <f>IF(AND(ADHOC!$G$15="",ADHOC!$S$4=""),"",IF(ADHOC!$G$15&lt;&gt;"",IF(ADHOC!$G$15=LEFT(Domein!$AS3033,LEN(ADHOC!$G$15)),MAX(Domein!BD$1:'Domein'!BD3032)+1,""),IF(ADHOC!$S$4=LEFT(Domein!$AS3033,LEN(ADHOC!$S$4)),MAX(Domein!BD$1:'Domein'!BD3032)+1,"")))</f>
        <v/>
      </c>
    </row>
    <row r="3034" spans="45:56" x14ac:dyDescent="0.2">
      <c r="AS3034" s="4" t="s">
        <v>31777</v>
      </c>
      <c r="AT3034" s="4" t="s">
        <v>31964</v>
      </c>
      <c r="AU3034" s="4" t="s">
        <v>456</v>
      </c>
      <c r="AV3034" s="4" t="s">
        <v>31932</v>
      </c>
      <c r="AW3034" s="4" t="s">
        <v>724</v>
      </c>
      <c r="AX3034" s="4"/>
      <c r="AY3034" s="4"/>
      <c r="AZ3034" s="4"/>
      <c r="BA3034" s="4"/>
      <c r="BB3034" s="4"/>
      <c r="BC3034" s="4">
        <v>40</v>
      </c>
      <c r="BD3034" t="str">
        <f>IF(AND(ADHOC!$G$15="",ADHOC!$S$4=""),"",IF(ADHOC!$G$15&lt;&gt;"",IF(ADHOC!$G$15=LEFT(Domein!$AS3034,LEN(ADHOC!$G$15)),MAX(Domein!BD$1:'Domein'!BD3033)+1,""),IF(ADHOC!$S$4=LEFT(Domein!$AS3034,LEN(ADHOC!$S$4)),MAX(Domein!BD$1:'Domein'!BD3033)+1,"")))</f>
        <v/>
      </c>
    </row>
    <row r="3035" spans="45:56" x14ac:dyDescent="0.2">
      <c r="AS3035" s="4" t="s">
        <v>31778</v>
      </c>
      <c r="AT3035" s="4" t="s">
        <v>31965</v>
      </c>
      <c r="AU3035" s="4" t="s">
        <v>456</v>
      </c>
      <c r="AV3035" s="4" t="s">
        <v>31932</v>
      </c>
      <c r="AW3035" s="4" t="s">
        <v>724</v>
      </c>
      <c r="AX3035" s="4"/>
      <c r="AY3035" s="4"/>
      <c r="AZ3035" s="4"/>
      <c r="BA3035" s="4"/>
      <c r="BB3035" s="4"/>
      <c r="BC3035" s="4">
        <v>40</v>
      </c>
      <c r="BD3035" t="str">
        <f>IF(AND(ADHOC!$G$15="",ADHOC!$S$4=""),"",IF(ADHOC!$G$15&lt;&gt;"",IF(ADHOC!$G$15=LEFT(Domein!$AS3035,LEN(ADHOC!$G$15)),MAX(Domein!BD$1:'Domein'!BD3034)+1,""),IF(ADHOC!$S$4=LEFT(Domein!$AS3035,LEN(ADHOC!$S$4)),MAX(Domein!BD$1:'Domein'!BD3034)+1,"")))</f>
        <v/>
      </c>
    </row>
    <row r="3036" spans="45:56" x14ac:dyDescent="0.2">
      <c r="AS3036" s="4" t="s">
        <v>31916</v>
      </c>
      <c r="AT3036" s="4" t="s">
        <v>31966</v>
      </c>
      <c r="AU3036" s="4" t="s">
        <v>456</v>
      </c>
      <c r="AV3036" s="4" t="s">
        <v>31932</v>
      </c>
      <c r="AW3036" s="4" t="s">
        <v>724</v>
      </c>
      <c r="AX3036" s="4"/>
      <c r="AY3036" s="4"/>
      <c r="AZ3036" s="4"/>
      <c r="BA3036" s="4"/>
      <c r="BB3036" s="4"/>
      <c r="BC3036" s="4">
        <v>40</v>
      </c>
      <c r="BD3036" t="str">
        <f>IF(AND(ADHOC!$G$15="",ADHOC!$S$4=""),"",IF(ADHOC!$G$15&lt;&gt;"",IF(ADHOC!$G$15=LEFT(Domein!$AS3036,LEN(ADHOC!$G$15)),MAX(Domein!BD$1:'Domein'!BD3035)+1,""),IF(ADHOC!$S$4=LEFT(Domein!$AS3036,LEN(ADHOC!$S$4)),MAX(Domein!BD$1:'Domein'!BD3035)+1,"")))</f>
        <v/>
      </c>
    </row>
    <row r="3037" spans="45:56" x14ac:dyDescent="0.2">
      <c r="AS3037" s="4" t="s">
        <v>31917</v>
      </c>
      <c r="AT3037" s="4" t="s">
        <v>31967</v>
      </c>
      <c r="AU3037" s="4" t="s">
        <v>456</v>
      </c>
      <c r="AV3037" s="4" t="s">
        <v>31932</v>
      </c>
      <c r="AW3037" s="4" t="s">
        <v>724</v>
      </c>
      <c r="AX3037" s="4"/>
      <c r="AY3037" s="4"/>
      <c r="AZ3037" s="4"/>
      <c r="BA3037" s="4"/>
      <c r="BB3037" s="4"/>
      <c r="BC3037" s="4">
        <v>40</v>
      </c>
      <c r="BD3037" t="str">
        <f>IF(AND(ADHOC!$G$15="",ADHOC!$S$4=""),"",IF(ADHOC!$G$15&lt;&gt;"",IF(ADHOC!$G$15=LEFT(Domein!$AS3037,LEN(ADHOC!$G$15)),MAX(Domein!BD$1:'Domein'!BD3036)+1,""),IF(ADHOC!$S$4=LEFT(Domein!$AS3037,LEN(ADHOC!$S$4)),MAX(Domein!BD$1:'Domein'!BD3036)+1,"")))</f>
        <v/>
      </c>
    </row>
    <row r="3038" spans="45:56" x14ac:dyDescent="0.2">
      <c r="AS3038" s="4" t="s">
        <v>31918</v>
      </c>
      <c r="AT3038" s="4" t="s">
        <v>31968</v>
      </c>
      <c r="AU3038" s="4" t="s">
        <v>456</v>
      </c>
      <c r="AV3038" s="4" t="s">
        <v>31932</v>
      </c>
      <c r="AW3038" s="4" t="s">
        <v>724</v>
      </c>
      <c r="AX3038" s="4"/>
      <c r="AY3038" s="4"/>
      <c r="AZ3038" s="4"/>
      <c r="BA3038" s="4"/>
      <c r="BB3038" s="4"/>
      <c r="BC3038" s="4">
        <v>40</v>
      </c>
      <c r="BD3038" t="str">
        <f>IF(AND(ADHOC!$G$15="",ADHOC!$S$4=""),"",IF(ADHOC!$G$15&lt;&gt;"",IF(ADHOC!$G$15=LEFT(Domein!$AS3038,LEN(ADHOC!$G$15)),MAX(Domein!BD$1:'Domein'!BD3037)+1,""),IF(ADHOC!$S$4=LEFT(Domein!$AS3038,LEN(ADHOC!$S$4)),MAX(Domein!BD$1:'Domein'!BD3037)+1,"")))</f>
        <v/>
      </c>
    </row>
    <row r="3039" spans="45:56" x14ac:dyDescent="0.2">
      <c r="AS3039" s="4" t="s">
        <v>31919</v>
      </c>
      <c r="AT3039" s="4" t="s">
        <v>31969</v>
      </c>
      <c r="AU3039" s="4" t="s">
        <v>456</v>
      </c>
      <c r="AV3039" s="4" t="s">
        <v>31932</v>
      </c>
      <c r="AW3039" s="4" t="s">
        <v>724</v>
      </c>
      <c r="AX3039" s="4"/>
      <c r="AY3039" s="4"/>
      <c r="AZ3039" s="4"/>
      <c r="BA3039" s="4"/>
      <c r="BB3039" s="4"/>
      <c r="BC3039" s="4">
        <v>40</v>
      </c>
      <c r="BD3039" t="str">
        <f>IF(AND(ADHOC!$G$15="",ADHOC!$S$4=""),"",IF(ADHOC!$G$15&lt;&gt;"",IF(ADHOC!$G$15=LEFT(Domein!$AS3039,LEN(ADHOC!$G$15)),MAX(Domein!BD$1:'Domein'!BD3038)+1,""),IF(ADHOC!$S$4=LEFT(Domein!$AS3039,LEN(ADHOC!$S$4)),MAX(Domein!BD$1:'Domein'!BD3038)+1,"")))</f>
        <v/>
      </c>
    </row>
    <row r="3040" spans="45:56" x14ac:dyDescent="0.2">
      <c r="AS3040" s="4" t="s">
        <v>31970</v>
      </c>
      <c r="AT3040" s="4" t="s">
        <v>31971</v>
      </c>
      <c r="AU3040" s="4" t="s">
        <v>456</v>
      </c>
      <c r="AV3040" s="4" t="s">
        <v>31932</v>
      </c>
      <c r="AW3040" s="4" t="s">
        <v>724</v>
      </c>
      <c r="AX3040" s="4"/>
      <c r="AY3040" s="4"/>
      <c r="AZ3040" s="4"/>
      <c r="BA3040" s="4"/>
      <c r="BB3040" s="4"/>
      <c r="BC3040" s="4">
        <v>40</v>
      </c>
      <c r="BD3040" t="str">
        <f>IF(AND(ADHOC!$G$15="",ADHOC!$S$4=""),"",IF(ADHOC!$G$15&lt;&gt;"",IF(ADHOC!$G$15=LEFT(Domein!$AS3040,LEN(ADHOC!$G$15)),MAX(Domein!BD$1:'Domein'!BD3039)+1,""),IF(ADHOC!$S$4=LEFT(Domein!$AS3040,LEN(ADHOC!$S$4)),MAX(Domein!BD$1:'Domein'!BD3039)+1,"")))</f>
        <v/>
      </c>
    </row>
    <row r="3041" spans="45:56" x14ac:dyDescent="0.2">
      <c r="AS3041" s="4" t="s">
        <v>31972</v>
      </c>
      <c r="AT3041" s="4" t="s">
        <v>31973</v>
      </c>
      <c r="AU3041" s="4" t="s">
        <v>456</v>
      </c>
      <c r="AV3041" s="4" t="s">
        <v>31932</v>
      </c>
      <c r="AW3041" s="4" t="s">
        <v>724</v>
      </c>
      <c r="AX3041" s="4"/>
      <c r="AY3041" s="4"/>
      <c r="AZ3041" s="4"/>
      <c r="BA3041" s="4"/>
      <c r="BB3041" s="4"/>
      <c r="BC3041" s="4">
        <v>40</v>
      </c>
      <c r="BD3041" t="str">
        <f>IF(AND(ADHOC!$G$15="",ADHOC!$S$4=""),"",IF(ADHOC!$G$15&lt;&gt;"",IF(ADHOC!$G$15=LEFT(Domein!$AS3041,LEN(ADHOC!$G$15)),MAX(Domein!BD$1:'Domein'!BD3040)+1,""),IF(ADHOC!$S$4=LEFT(Domein!$AS3041,LEN(ADHOC!$S$4)),MAX(Domein!BD$1:'Domein'!BD3040)+1,"")))</f>
        <v/>
      </c>
    </row>
    <row r="3042" spans="45:56" x14ac:dyDescent="0.2">
      <c r="AS3042" s="4" t="s">
        <v>31974</v>
      </c>
      <c r="AT3042" s="4" t="s">
        <v>31975</v>
      </c>
      <c r="AU3042" s="4" t="s">
        <v>456</v>
      </c>
      <c r="AV3042" s="4" t="s">
        <v>31932</v>
      </c>
      <c r="AW3042" s="4" t="s">
        <v>724</v>
      </c>
      <c r="AX3042" s="4"/>
      <c r="AY3042" s="4"/>
      <c r="AZ3042" s="4"/>
      <c r="BA3042" s="4"/>
      <c r="BB3042" s="4"/>
      <c r="BC3042" s="4">
        <v>40</v>
      </c>
      <c r="BD3042" t="str">
        <f>IF(AND(ADHOC!$G$15="",ADHOC!$S$4=""),"",IF(ADHOC!$G$15&lt;&gt;"",IF(ADHOC!$G$15=LEFT(Domein!$AS3042,LEN(ADHOC!$G$15)),MAX(Domein!BD$1:'Domein'!BD3041)+1,""),IF(ADHOC!$S$4=LEFT(Domein!$AS3042,LEN(ADHOC!$S$4)),MAX(Domein!BD$1:'Domein'!BD3041)+1,"")))</f>
        <v/>
      </c>
    </row>
    <row r="3043" spans="45:56" x14ac:dyDescent="0.2">
      <c r="AS3043" s="4" t="s">
        <v>31976</v>
      </c>
      <c r="AT3043" s="4" t="s">
        <v>31977</v>
      </c>
      <c r="AU3043" s="4" t="s">
        <v>456</v>
      </c>
      <c r="AV3043" s="4" t="s">
        <v>31932</v>
      </c>
      <c r="AW3043" s="4" t="s">
        <v>724</v>
      </c>
      <c r="AX3043" s="4"/>
      <c r="AY3043" s="4"/>
      <c r="AZ3043" s="4"/>
      <c r="BA3043" s="4"/>
      <c r="BB3043" s="4"/>
      <c r="BC3043" s="4">
        <v>40</v>
      </c>
      <c r="BD3043" t="str">
        <f>IF(AND(ADHOC!$G$15="",ADHOC!$S$4=""),"",IF(ADHOC!$G$15&lt;&gt;"",IF(ADHOC!$G$15=LEFT(Domein!$AS3043,LEN(ADHOC!$G$15)),MAX(Domein!BD$1:'Domein'!BD3042)+1,""),IF(ADHOC!$S$4=LEFT(Domein!$AS3043,LEN(ADHOC!$S$4)),MAX(Domein!BD$1:'Domein'!BD3042)+1,"")))</f>
        <v/>
      </c>
    </row>
    <row r="3044" spans="45:56" x14ac:dyDescent="0.2">
      <c r="AS3044" s="4" t="s">
        <v>31978</v>
      </c>
      <c r="AT3044" s="4" t="s">
        <v>31979</v>
      </c>
      <c r="AU3044" s="4" t="s">
        <v>456</v>
      </c>
      <c r="AV3044" s="4" t="s">
        <v>31932</v>
      </c>
      <c r="AW3044" s="4" t="s">
        <v>724</v>
      </c>
      <c r="AX3044" s="4"/>
      <c r="AY3044" s="4"/>
      <c r="AZ3044" s="4"/>
      <c r="BA3044" s="4"/>
      <c r="BB3044" s="4"/>
      <c r="BC3044" s="4">
        <v>40</v>
      </c>
      <c r="BD3044" t="str">
        <f>IF(AND(ADHOC!$G$15="",ADHOC!$S$4=""),"",IF(ADHOC!$G$15&lt;&gt;"",IF(ADHOC!$G$15=LEFT(Domein!$AS3044,LEN(ADHOC!$G$15)),MAX(Domein!BD$1:'Domein'!BD3043)+1,""),IF(ADHOC!$S$4=LEFT(Domein!$AS3044,LEN(ADHOC!$S$4)),MAX(Domein!BD$1:'Domein'!BD3043)+1,"")))</f>
        <v/>
      </c>
    </row>
    <row r="3045" spans="45:56" x14ac:dyDescent="0.2">
      <c r="AS3045" s="4" t="s">
        <v>31980</v>
      </c>
      <c r="AT3045" s="4" t="s">
        <v>31981</v>
      </c>
      <c r="AU3045" s="4" t="s">
        <v>456</v>
      </c>
      <c r="AV3045" s="4" t="s">
        <v>31932</v>
      </c>
      <c r="AW3045" s="4" t="s">
        <v>724</v>
      </c>
      <c r="AX3045" s="4"/>
      <c r="AY3045" s="4"/>
      <c r="AZ3045" s="4"/>
      <c r="BA3045" s="4"/>
      <c r="BB3045" s="4"/>
      <c r="BC3045" s="4">
        <v>40</v>
      </c>
      <c r="BD3045" t="str">
        <f>IF(AND(ADHOC!$G$15="",ADHOC!$S$4=""),"",IF(ADHOC!$G$15&lt;&gt;"",IF(ADHOC!$G$15=LEFT(Domein!$AS3045,LEN(ADHOC!$G$15)),MAX(Domein!BD$1:'Domein'!BD3044)+1,""),IF(ADHOC!$S$4=LEFT(Domein!$AS3045,LEN(ADHOC!$S$4)),MAX(Domein!BD$1:'Domein'!BD3044)+1,"")))</f>
        <v/>
      </c>
    </row>
    <row r="3046" spans="45:56" x14ac:dyDescent="0.2">
      <c r="AS3046" s="4" t="s">
        <v>31982</v>
      </c>
      <c r="AT3046" s="4" t="s">
        <v>31983</v>
      </c>
      <c r="AU3046" s="4" t="s">
        <v>456</v>
      </c>
      <c r="AV3046" s="4" t="s">
        <v>31932</v>
      </c>
      <c r="AW3046" s="4" t="s">
        <v>724</v>
      </c>
      <c r="AX3046" s="4"/>
      <c r="AY3046" s="4"/>
      <c r="AZ3046" s="4"/>
      <c r="BA3046" s="4"/>
      <c r="BB3046" s="4"/>
      <c r="BC3046" s="4">
        <v>40</v>
      </c>
      <c r="BD3046" t="str">
        <f>IF(AND(ADHOC!$G$15="",ADHOC!$S$4=""),"",IF(ADHOC!$G$15&lt;&gt;"",IF(ADHOC!$G$15=LEFT(Domein!$AS3046,LEN(ADHOC!$G$15)),MAX(Domein!BD$1:'Domein'!BD3045)+1,""),IF(ADHOC!$S$4=LEFT(Domein!$AS3046,LEN(ADHOC!$S$4)),MAX(Domein!BD$1:'Domein'!BD3045)+1,"")))</f>
        <v/>
      </c>
    </row>
    <row r="3047" spans="45:56" x14ac:dyDescent="0.2">
      <c r="AS3047" s="4" t="s">
        <v>31984</v>
      </c>
      <c r="AT3047" s="4" t="s">
        <v>31985</v>
      </c>
      <c r="AU3047" s="4" t="s">
        <v>456</v>
      </c>
      <c r="AV3047" s="4" t="s">
        <v>31932</v>
      </c>
      <c r="AW3047" s="4" t="s">
        <v>724</v>
      </c>
      <c r="AX3047" s="4"/>
      <c r="AY3047" s="4"/>
      <c r="AZ3047" s="4"/>
      <c r="BA3047" s="4"/>
      <c r="BB3047" s="4"/>
      <c r="BC3047" s="4">
        <v>40</v>
      </c>
      <c r="BD3047" t="str">
        <f>IF(AND(ADHOC!$G$15="",ADHOC!$S$4=""),"",IF(ADHOC!$G$15&lt;&gt;"",IF(ADHOC!$G$15=LEFT(Domein!$AS3047,LEN(ADHOC!$G$15)),MAX(Domein!BD$1:'Domein'!BD3046)+1,""),IF(ADHOC!$S$4=LEFT(Domein!$AS3047,LEN(ADHOC!$S$4)),MAX(Domein!BD$1:'Domein'!BD3046)+1,"")))</f>
        <v/>
      </c>
    </row>
    <row r="3048" spans="45:56" x14ac:dyDescent="0.2">
      <c r="AS3048" s="4" t="s">
        <v>31986</v>
      </c>
      <c r="AT3048" s="4" t="s">
        <v>31987</v>
      </c>
      <c r="AU3048" s="4" t="s">
        <v>456</v>
      </c>
      <c r="AV3048" s="4" t="s">
        <v>31932</v>
      </c>
      <c r="AW3048" s="4" t="s">
        <v>724</v>
      </c>
      <c r="AX3048" s="4"/>
      <c r="AY3048" s="4"/>
      <c r="AZ3048" s="4"/>
      <c r="BA3048" s="4"/>
      <c r="BB3048" s="4"/>
      <c r="BC3048" s="4">
        <v>40</v>
      </c>
      <c r="BD3048" t="str">
        <f>IF(AND(ADHOC!$G$15="",ADHOC!$S$4=""),"",IF(ADHOC!$G$15&lt;&gt;"",IF(ADHOC!$G$15=LEFT(Domein!$AS3048,LEN(ADHOC!$G$15)),MAX(Domein!BD$1:'Domein'!BD3047)+1,""),IF(ADHOC!$S$4=LEFT(Domein!$AS3048,LEN(ADHOC!$S$4)),MAX(Domein!BD$1:'Domein'!BD3047)+1,"")))</f>
        <v/>
      </c>
    </row>
    <row r="3049" spans="45:56" x14ac:dyDescent="0.2">
      <c r="AS3049" s="4" t="s">
        <v>31988</v>
      </c>
      <c r="AT3049" s="4" t="s">
        <v>31989</v>
      </c>
      <c r="AU3049" s="4" t="s">
        <v>456</v>
      </c>
      <c r="AV3049" s="4" t="s">
        <v>31932</v>
      </c>
      <c r="AW3049" s="4" t="s">
        <v>724</v>
      </c>
      <c r="AX3049" s="4"/>
      <c r="AY3049" s="4"/>
      <c r="AZ3049" s="4"/>
      <c r="BA3049" s="4"/>
      <c r="BB3049" s="4"/>
      <c r="BC3049" s="4">
        <v>40</v>
      </c>
      <c r="BD3049" t="str">
        <f>IF(AND(ADHOC!$G$15="",ADHOC!$S$4=""),"",IF(ADHOC!$G$15&lt;&gt;"",IF(ADHOC!$G$15=LEFT(Domein!$AS3049,LEN(ADHOC!$G$15)),MAX(Domein!BD$1:'Domein'!BD3048)+1,""),IF(ADHOC!$S$4=LEFT(Domein!$AS3049,LEN(ADHOC!$S$4)),MAX(Domein!BD$1:'Domein'!BD3048)+1,"")))</f>
        <v/>
      </c>
    </row>
    <row r="3050" spans="45:56" x14ac:dyDescent="0.2">
      <c r="AS3050" s="4" t="s">
        <v>31990</v>
      </c>
      <c r="AT3050" s="4" t="s">
        <v>31991</v>
      </c>
      <c r="AU3050" s="4" t="s">
        <v>456</v>
      </c>
      <c r="AV3050" s="4" t="s">
        <v>31932</v>
      </c>
      <c r="AW3050" s="4" t="s">
        <v>724</v>
      </c>
      <c r="AX3050" s="4"/>
      <c r="AY3050" s="4"/>
      <c r="AZ3050" s="4"/>
      <c r="BA3050" s="4"/>
      <c r="BB3050" s="4"/>
      <c r="BC3050" s="4">
        <v>40</v>
      </c>
      <c r="BD3050" t="str">
        <f>IF(AND(ADHOC!$G$15="",ADHOC!$S$4=""),"",IF(ADHOC!$G$15&lt;&gt;"",IF(ADHOC!$G$15=LEFT(Domein!$AS3050,LEN(ADHOC!$G$15)),MAX(Domein!BD$1:'Domein'!BD3049)+1,""),IF(ADHOC!$S$4=LEFT(Domein!$AS3050,LEN(ADHOC!$S$4)),MAX(Domein!BD$1:'Domein'!BD3049)+1,"")))</f>
        <v/>
      </c>
    </row>
    <row r="3051" spans="45:56" x14ac:dyDescent="0.2">
      <c r="AS3051" s="4" t="s">
        <v>31992</v>
      </c>
      <c r="AT3051" s="85" t="s">
        <v>31993</v>
      </c>
      <c r="AU3051" s="4" t="s">
        <v>456</v>
      </c>
      <c r="AV3051" s="4" t="s">
        <v>31932</v>
      </c>
      <c r="AW3051" s="4" t="s">
        <v>724</v>
      </c>
      <c r="AX3051" s="4"/>
      <c r="AY3051" s="4"/>
      <c r="AZ3051" s="4"/>
      <c r="BA3051" s="4"/>
      <c r="BB3051" s="4"/>
      <c r="BC3051" s="4">
        <v>40</v>
      </c>
      <c r="BD3051" t="str">
        <f>IF(AND(ADHOC!$G$15="",ADHOC!$S$4=""),"",IF(ADHOC!$G$15&lt;&gt;"",IF(ADHOC!$G$15=LEFT(Domein!$AS3051,LEN(ADHOC!$G$15)),MAX(Domein!BD$1:'Domein'!BD3050)+1,""),IF(ADHOC!$S$4=LEFT(Domein!$AS3051,LEN(ADHOC!$S$4)),MAX(Domein!BD$1:'Domein'!BD3050)+1,"")))</f>
        <v/>
      </c>
    </row>
    <row r="3052" spans="45:56" x14ac:dyDescent="0.2">
      <c r="AS3052" s="4" t="s">
        <v>31994</v>
      </c>
      <c r="AT3052" s="85" t="s">
        <v>31995</v>
      </c>
      <c r="AU3052" s="4" t="s">
        <v>456</v>
      </c>
      <c r="AV3052" s="4" t="s">
        <v>31932</v>
      </c>
      <c r="AW3052" s="4" t="s">
        <v>724</v>
      </c>
      <c r="AX3052" s="4"/>
      <c r="AY3052" s="4"/>
      <c r="AZ3052" s="4"/>
      <c r="BA3052" s="4"/>
      <c r="BB3052" s="4"/>
      <c r="BC3052" s="4">
        <v>40</v>
      </c>
      <c r="BD3052" t="str">
        <f>IF(AND(ADHOC!$G$15="",ADHOC!$S$4=""),"",IF(ADHOC!$G$15&lt;&gt;"",IF(ADHOC!$G$15=LEFT(Domein!$AS3052,LEN(ADHOC!$G$15)),MAX(Domein!BD$1:'Domein'!BD3051)+1,""),IF(ADHOC!$S$4=LEFT(Domein!$AS3052,LEN(ADHOC!$S$4)),MAX(Domein!BD$1:'Domein'!BD3051)+1,"")))</f>
        <v/>
      </c>
    </row>
    <row r="3053" spans="45:56" x14ac:dyDescent="0.2">
      <c r="AS3053" s="4" t="s">
        <v>31996</v>
      </c>
      <c r="AT3053" s="4" t="s">
        <v>31997</v>
      </c>
      <c r="AU3053" s="4" t="s">
        <v>456</v>
      </c>
      <c r="AV3053" s="4" t="s">
        <v>31932</v>
      </c>
      <c r="AW3053" s="4" t="s">
        <v>724</v>
      </c>
      <c r="AX3053" s="4"/>
      <c r="AY3053" s="4"/>
      <c r="AZ3053" s="4"/>
      <c r="BA3053" s="4"/>
      <c r="BB3053" s="4"/>
      <c r="BC3053" s="4">
        <v>40</v>
      </c>
      <c r="BD3053" t="str">
        <f>IF(AND(ADHOC!$G$15="",ADHOC!$S$4=""),"",IF(ADHOC!$G$15&lt;&gt;"",IF(ADHOC!$G$15=LEFT(Domein!$AS3053,LEN(ADHOC!$G$15)),MAX(Domein!BD$1:'Domein'!BD3052)+1,""),IF(ADHOC!$S$4=LEFT(Domein!$AS3053,LEN(ADHOC!$S$4)),MAX(Domein!BD$1:'Domein'!BD3052)+1,"")))</f>
        <v/>
      </c>
    </row>
    <row r="3054" spans="45:56" x14ac:dyDescent="0.2">
      <c r="AS3054" s="4" t="s">
        <v>31998</v>
      </c>
      <c r="AT3054" s="4" t="s">
        <v>31999</v>
      </c>
      <c r="AU3054" s="4" t="s">
        <v>456</v>
      </c>
      <c r="AV3054" s="4" t="s">
        <v>31932</v>
      </c>
      <c r="AW3054" s="4" t="s">
        <v>724</v>
      </c>
      <c r="AX3054" s="4"/>
      <c r="AY3054" s="4"/>
      <c r="AZ3054" s="4"/>
      <c r="BA3054" s="4"/>
      <c r="BB3054" s="4"/>
      <c r="BC3054" s="4">
        <v>40</v>
      </c>
      <c r="BD3054" t="str">
        <f>IF(AND(ADHOC!$G$15="",ADHOC!$S$4=""),"",IF(ADHOC!$G$15&lt;&gt;"",IF(ADHOC!$G$15=LEFT(Domein!$AS3054,LEN(ADHOC!$G$15)),MAX(Domein!BD$1:'Domein'!BD3053)+1,""),IF(ADHOC!$S$4=LEFT(Domein!$AS3054,LEN(ADHOC!$S$4)),MAX(Domein!BD$1:'Domein'!BD3053)+1,"")))</f>
        <v/>
      </c>
    </row>
    <row r="3055" spans="45:56" x14ac:dyDescent="0.2">
      <c r="AS3055" s="4" t="s">
        <v>32000</v>
      </c>
      <c r="AT3055" s="4" t="s">
        <v>32001</v>
      </c>
      <c r="AU3055" s="4" t="s">
        <v>456</v>
      </c>
      <c r="AV3055" s="4" t="s">
        <v>31932</v>
      </c>
      <c r="AW3055" s="4" t="s">
        <v>724</v>
      </c>
      <c r="AX3055" s="4"/>
      <c r="AY3055" s="4"/>
      <c r="AZ3055" s="4"/>
      <c r="BA3055" s="4"/>
      <c r="BB3055" s="4"/>
      <c r="BC3055" s="4">
        <v>40</v>
      </c>
      <c r="BD3055" t="str">
        <f>IF(AND(ADHOC!$G$15="",ADHOC!$S$4=""),"",IF(ADHOC!$G$15&lt;&gt;"",IF(ADHOC!$G$15=LEFT(Domein!$AS3055,LEN(ADHOC!$G$15)),MAX(Domein!BD$1:'Domein'!BD3054)+1,""),IF(ADHOC!$S$4=LEFT(Domein!$AS3055,LEN(ADHOC!$S$4)),MAX(Domein!BD$1:'Domein'!BD3054)+1,"")))</f>
        <v/>
      </c>
    </row>
    <row r="3056" spans="45:56" x14ac:dyDescent="0.2">
      <c r="AS3056" s="4" t="s">
        <v>32002</v>
      </c>
      <c r="AT3056" s="4" t="s">
        <v>32003</v>
      </c>
      <c r="AU3056" s="4" t="s">
        <v>456</v>
      </c>
      <c r="AV3056" s="4" t="s">
        <v>31932</v>
      </c>
      <c r="AW3056" s="4" t="s">
        <v>724</v>
      </c>
      <c r="AX3056" s="4"/>
      <c r="AY3056" s="4"/>
      <c r="AZ3056" s="4"/>
      <c r="BA3056" s="4"/>
      <c r="BB3056" s="4"/>
      <c r="BC3056" s="4">
        <v>40</v>
      </c>
      <c r="BD3056" t="str">
        <f>IF(AND(ADHOC!$G$15="",ADHOC!$S$4=""),"",IF(ADHOC!$G$15&lt;&gt;"",IF(ADHOC!$G$15=LEFT(Domein!$AS3056,LEN(ADHOC!$G$15)),MAX(Domein!BD$1:'Domein'!BD3055)+1,""),IF(ADHOC!$S$4=LEFT(Domein!$AS3056,LEN(ADHOC!$S$4)),MAX(Domein!BD$1:'Domein'!BD3055)+1,"")))</f>
        <v/>
      </c>
    </row>
    <row r="3057" spans="45:56" x14ac:dyDescent="0.2">
      <c r="AS3057" s="4" t="s">
        <v>32004</v>
      </c>
      <c r="AT3057" s="4" t="s">
        <v>32005</v>
      </c>
      <c r="AU3057" s="4" t="s">
        <v>456</v>
      </c>
      <c r="AV3057" s="4" t="s">
        <v>31932</v>
      </c>
      <c r="AW3057" s="4" t="s">
        <v>724</v>
      </c>
      <c r="AX3057" s="4"/>
      <c r="AY3057" s="4"/>
      <c r="AZ3057" s="4"/>
      <c r="BA3057" s="4"/>
      <c r="BB3057" s="4"/>
      <c r="BC3057" s="4">
        <v>40</v>
      </c>
      <c r="BD3057" t="str">
        <f>IF(AND(ADHOC!$G$15="",ADHOC!$S$4=""),"",IF(ADHOC!$G$15&lt;&gt;"",IF(ADHOC!$G$15=LEFT(Domein!$AS3057,LEN(ADHOC!$G$15)),MAX(Domein!BD$1:'Domein'!BD3056)+1,""),IF(ADHOC!$S$4=LEFT(Domein!$AS3057,LEN(ADHOC!$S$4)),MAX(Domein!BD$1:'Domein'!BD3056)+1,"")))</f>
        <v/>
      </c>
    </row>
    <row r="3058" spans="45:56" x14ac:dyDescent="0.2">
      <c r="AS3058" s="4" t="s">
        <v>32006</v>
      </c>
      <c r="AT3058" s="4" t="s">
        <v>32007</v>
      </c>
      <c r="AU3058" s="4" t="s">
        <v>456</v>
      </c>
      <c r="AV3058" s="4" t="s">
        <v>31932</v>
      </c>
      <c r="AW3058" s="4" t="s">
        <v>724</v>
      </c>
      <c r="AX3058" s="4"/>
      <c r="AY3058" s="4"/>
      <c r="AZ3058" s="4"/>
      <c r="BA3058" s="4"/>
      <c r="BB3058" s="4"/>
      <c r="BC3058" s="4">
        <v>40</v>
      </c>
      <c r="BD3058" t="str">
        <f>IF(AND(ADHOC!$G$15="",ADHOC!$S$4=""),"",IF(ADHOC!$G$15&lt;&gt;"",IF(ADHOC!$G$15=LEFT(Domein!$AS3058,LEN(ADHOC!$G$15)),MAX(Domein!BD$1:'Domein'!BD3057)+1,""),IF(ADHOC!$S$4=LEFT(Domein!$AS3058,LEN(ADHOC!$S$4)),MAX(Domein!BD$1:'Domein'!BD3057)+1,"")))</f>
        <v/>
      </c>
    </row>
    <row r="3059" spans="45:56" x14ac:dyDescent="0.2">
      <c r="AS3059" s="4" t="s">
        <v>32008</v>
      </c>
      <c r="AT3059" s="4" t="s">
        <v>32009</v>
      </c>
      <c r="AU3059" s="4" t="s">
        <v>456</v>
      </c>
      <c r="AV3059" s="4" t="s">
        <v>31932</v>
      </c>
      <c r="AW3059" s="4" t="s">
        <v>724</v>
      </c>
      <c r="AX3059" s="4"/>
      <c r="AY3059" s="4"/>
      <c r="AZ3059" s="4"/>
      <c r="BA3059" s="4"/>
      <c r="BB3059" s="4"/>
      <c r="BC3059" s="4">
        <v>40</v>
      </c>
      <c r="BD3059" t="str">
        <f>IF(AND(ADHOC!$G$15="",ADHOC!$S$4=""),"",IF(ADHOC!$G$15&lt;&gt;"",IF(ADHOC!$G$15=LEFT(Domein!$AS3059,LEN(ADHOC!$G$15)),MAX(Domein!BD$1:'Domein'!BD3058)+1,""),IF(ADHOC!$S$4=LEFT(Domein!$AS3059,LEN(ADHOC!$S$4)),MAX(Domein!BD$1:'Domein'!BD3058)+1,"")))</f>
        <v/>
      </c>
    </row>
    <row r="3060" spans="45:56" x14ac:dyDescent="0.2">
      <c r="AS3060" s="4" t="s">
        <v>32010</v>
      </c>
      <c r="AT3060" s="4" t="s">
        <v>32011</v>
      </c>
      <c r="AU3060" s="4" t="s">
        <v>456</v>
      </c>
      <c r="AV3060" s="4" t="s">
        <v>31932</v>
      </c>
      <c r="AW3060" s="4" t="s">
        <v>724</v>
      </c>
      <c r="AX3060" s="4"/>
      <c r="AY3060" s="4"/>
      <c r="AZ3060" s="4"/>
      <c r="BA3060" s="4"/>
      <c r="BB3060" s="4"/>
      <c r="BC3060" s="4">
        <v>40</v>
      </c>
      <c r="BD3060" t="str">
        <f>IF(AND(ADHOC!$G$15="",ADHOC!$S$4=""),"",IF(ADHOC!$G$15&lt;&gt;"",IF(ADHOC!$G$15=LEFT(Domein!$AS3060,LEN(ADHOC!$G$15)),MAX(Domein!BD$1:'Domein'!BD3059)+1,""),IF(ADHOC!$S$4=LEFT(Domein!$AS3060,LEN(ADHOC!$S$4)),MAX(Domein!BD$1:'Domein'!BD3059)+1,"")))</f>
        <v/>
      </c>
    </row>
    <row r="3061" spans="45:56" x14ac:dyDescent="0.2">
      <c r="AS3061" s="4" t="s">
        <v>32012</v>
      </c>
      <c r="AT3061" s="4" t="s">
        <v>32013</v>
      </c>
      <c r="AU3061" s="4" t="s">
        <v>456</v>
      </c>
      <c r="AV3061" s="4" t="s">
        <v>31932</v>
      </c>
      <c r="AW3061" s="4" t="s">
        <v>724</v>
      </c>
      <c r="AX3061" s="4"/>
      <c r="AY3061" s="4"/>
      <c r="AZ3061" s="4"/>
      <c r="BA3061" s="4"/>
      <c r="BB3061" s="4"/>
      <c r="BC3061" s="4">
        <v>40</v>
      </c>
      <c r="BD3061" t="str">
        <f>IF(AND(ADHOC!$G$15="",ADHOC!$S$4=""),"",IF(ADHOC!$G$15&lt;&gt;"",IF(ADHOC!$G$15=LEFT(Domein!$AS3061,LEN(ADHOC!$G$15)),MAX(Domein!BD$1:'Domein'!BD3060)+1,""),IF(ADHOC!$S$4=LEFT(Domein!$AS3061,LEN(ADHOC!$S$4)),MAX(Domein!BD$1:'Domein'!BD3060)+1,"")))</f>
        <v/>
      </c>
    </row>
    <row r="3062" spans="45:56" x14ac:dyDescent="0.2">
      <c r="AS3062" s="4" t="s">
        <v>32014</v>
      </c>
      <c r="AT3062" s="4" t="s">
        <v>32015</v>
      </c>
      <c r="AU3062" s="4" t="s">
        <v>456</v>
      </c>
      <c r="AV3062" s="4" t="s">
        <v>31932</v>
      </c>
      <c r="AW3062" s="4" t="s">
        <v>724</v>
      </c>
      <c r="AX3062" s="4"/>
      <c r="AY3062" s="4"/>
      <c r="AZ3062" s="4"/>
      <c r="BA3062" s="4"/>
      <c r="BB3062" s="4"/>
      <c r="BC3062" s="4">
        <v>40</v>
      </c>
      <c r="BD3062" t="str">
        <f>IF(AND(ADHOC!$G$15="",ADHOC!$S$4=""),"",IF(ADHOC!$G$15&lt;&gt;"",IF(ADHOC!$G$15=LEFT(Domein!$AS3062,LEN(ADHOC!$G$15)),MAX(Domein!BD$1:'Domein'!BD3061)+1,""),IF(ADHOC!$S$4=LEFT(Domein!$AS3062,LEN(ADHOC!$S$4)),MAX(Domein!BD$1:'Domein'!BD3061)+1,"")))</f>
        <v/>
      </c>
    </row>
    <row r="3063" spans="45:56" x14ac:dyDescent="0.2">
      <c r="AS3063" s="4" t="s">
        <v>32016</v>
      </c>
      <c r="AT3063" s="4" t="s">
        <v>32017</v>
      </c>
      <c r="AU3063" s="4" t="s">
        <v>456</v>
      </c>
      <c r="AV3063" s="4" t="s">
        <v>31932</v>
      </c>
      <c r="AW3063" s="4" t="s">
        <v>724</v>
      </c>
      <c r="AX3063" s="4"/>
      <c r="AY3063" s="4"/>
      <c r="AZ3063" s="4"/>
      <c r="BA3063" s="4"/>
      <c r="BB3063" s="4"/>
      <c r="BC3063" s="4">
        <v>40</v>
      </c>
      <c r="BD3063" t="str">
        <f>IF(AND(ADHOC!$G$15="",ADHOC!$S$4=""),"",IF(ADHOC!$G$15&lt;&gt;"",IF(ADHOC!$G$15=LEFT(Domein!$AS3063,LEN(ADHOC!$G$15)),MAX(Domein!BD$1:'Domein'!BD3062)+1,""),IF(ADHOC!$S$4=LEFT(Domein!$AS3063,LEN(ADHOC!$S$4)),MAX(Domein!BD$1:'Domein'!BD3062)+1,"")))</f>
        <v/>
      </c>
    </row>
    <row r="3064" spans="45:56" x14ac:dyDescent="0.2">
      <c r="AS3064" s="4" t="s">
        <v>32018</v>
      </c>
      <c r="AT3064" s="4" t="s">
        <v>32019</v>
      </c>
      <c r="AU3064" s="4" t="s">
        <v>456</v>
      </c>
      <c r="AV3064" s="4" t="s">
        <v>31932</v>
      </c>
      <c r="AW3064" s="4" t="s">
        <v>724</v>
      </c>
      <c r="AX3064" s="4"/>
      <c r="AY3064" s="4"/>
      <c r="AZ3064" s="4"/>
      <c r="BA3064" s="4"/>
      <c r="BB3064" s="4"/>
      <c r="BC3064" s="4">
        <v>40</v>
      </c>
      <c r="BD3064" t="str">
        <f>IF(AND(ADHOC!$G$15="",ADHOC!$S$4=""),"",IF(ADHOC!$G$15&lt;&gt;"",IF(ADHOC!$G$15=LEFT(Domein!$AS3064,LEN(ADHOC!$G$15)),MAX(Domein!BD$1:'Domein'!BD3063)+1,""),IF(ADHOC!$S$4=LEFT(Domein!$AS3064,LEN(ADHOC!$S$4)),MAX(Domein!BD$1:'Domein'!BD3063)+1,"")))</f>
        <v/>
      </c>
    </row>
    <row r="3065" spans="45:56" x14ac:dyDescent="0.2">
      <c r="AS3065" s="4" t="s">
        <v>32020</v>
      </c>
      <c r="AT3065" s="4" t="s">
        <v>32021</v>
      </c>
      <c r="AU3065" s="4" t="s">
        <v>456</v>
      </c>
      <c r="AV3065" s="4" t="s">
        <v>31932</v>
      </c>
      <c r="AW3065" s="4" t="s">
        <v>724</v>
      </c>
      <c r="AX3065" s="4"/>
      <c r="AY3065" s="4"/>
      <c r="AZ3065" s="4"/>
      <c r="BA3065" s="4"/>
      <c r="BB3065" s="4"/>
      <c r="BC3065" s="4">
        <v>40</v>
      </c>
      <c r="BD3065" t="str">
        <f>IF(AND(ADHOC!$G$15="",ADHOC!$S$4=""),"",IF(ADHOC!$G$15&lt;&gt;"",IF(ADHOC!$G$15=LEFT(Domein!$AS3065,LEN(ADHOC!$G$15)),MAX(Domein!BD$1:'Domein'!BD3064)+1,""),IF(ADHOC!$S$4=LEFT(Domein!$AS3065,LEN(ADHOC!$S$4)),MAX(Domein!BD$1:'Domein'!BD3064)+1,"")))</f>
        <v/>
      </c>
    </row>
    <row r="3066" spans="45:56" x14ac:dyDescent="0.2">
      <c r="AS3066" s="4" t="s">
        <v>32022</v>
      </c>
      <c r="AT3066" s="4" t="s">
        <v>32023</v>
      </c>
      <c r="AU3066" s="4" t="s">
        <v>456</v>
      </c>
      <c r="AV3066" s="4" t="s">
        <v>31932</v>
      </c>
      <c r="AW3066" s="4" t="s">
        <v>724</v>
      </c>
      <c r="AX3066" s="4"/>
      <c r="AY3066" s="4"/>
      <c r="AZ3066" s="4"/>
      <c r="BA3066" s="4"/>
      <c r="BB3066" s="4"/>
      <c r="BC3066" s="4">
        <v>40</v>
      </c>
      <c r="BD3066" t="str">
        <f>IF(AND(ADHOC!$G$15="",ADHOC!$S$4=""),"",IF(ADHOC!$G$15&lt;&gt;"",IF(ADHOC!$G$15=LEFT(Domein!$AS3066,LEN(ADHOC!$G$15)),MAX(Domein!BD$1:'Domein'!BD3065)+1,""),IF(ADHOC!$S$4=LEFT(Domein!$AS3066,LEN(ADHOC!$S$4)),MAX(Domein!BD$1:'Domein'!BD3065)+1,"")))</f>
        <v/>
      </c>
    </row>
    <row r="3067" spans="45:56" x14ac:dyDescent="0.2">
      <c r="AS3067" s="4" t="s">
        <v>32024</v>
      </c>
      <c r="AT3067" s="4" t="s">
        <v>32025</v>
      </c>
      <c r="AU3067" s="4" t="s">
        <v>456</v>
      </c>
      <c r="AV3067" s="4" t="s">
        <v>31932</v>
      </c>
      <c r="AW3067" s="4" t="s">
        <v>724</v>
      </c>
      <c r="AX3067" s="4"/>
      <c r="AY3067" s="4"/>
      <c r="AZ3067" s="4"/>
      <c r="BA3067" s="4"/>
      <c r="BB3067" s="4"/>
      <c r="BC3067" s="4">
        <v>40</v>
      </c>
      <c r="BD3067" t="str">
        <f>IF(AND(ADHOC!$G$15="",ADHOC!$S$4=""),"",IF(ADHOC!$G$15&lt;&gt;"",IF(ADHOC!$G$15=LEFT(Domein!$AS3067,LEN(ADHOC!$G$15)),MAX(Domein!BD$1:'Domein'!BD3066)+1,""),IF(ADHOC!$S$4=LEFT(Domein!$AS3067,LEN(ADHOC!$S$4)),MAX(Domein!BD$1:'Domein'!BD3066)+1,"")))</f>
        <v/>
      </c>
    </row>
    <row r="3068" spans="45:56" x14ac:dyDescent="0.2">
      <c r="AS3068" s="4" t="s">
        <v>32026</v>
      </c>
      <c r="AT3068" s="4" t="s">
        <v>32027</v>
      </c>
      <c r="AU3068" s="4" t="s">
        <v>456</v>
      </c>
      <c r="AV3068" s="4" t="s">
        <v>31932</v>
      </c>
      <c r="AW3068" s="4" t="s">
        <v>724</v>
      </c>
      <c r="AX3068" s="4"/>
      <c r="AY3068" s="4"/>
      <c r="AZ3068" s="4"/>
      <c r="BA3068" s="4"/>
      <c r="BB3068" s="4"/>
      <c r="BC3068" s="4">
        <v>40</v>
      </c>
      <c r="BD3068" t="str">
        <f>IF(AND(ADHOC!$G$15="",ADHOC!$S$4=""),"",IF(ADHOC!$G$15&lt;&gt;"",IF(ADHOC!$G$15=LEFT(Domein!$AS3068,LEN(ADHOC!$G$15)),MAX(Domein!BD$1:'Domein'!BD3067)+1,""),IF(ADHOC!$S$4=LEFT(Domein!$AS3068,LEN(ADHOC!$S$4)),MAX(Domein!BD$1:'Domein'!BD3067)+1,"")))</f>
        <v/>
      </c>
    </row>
    <row r="3069" spans="45:56" x14ac:dyDescent="0.2">
      <c r="AS3069" s="4" t="s">
        <v>32028</v>
      </c>
      <c r="AT3069" s="85" t="s">
        <v>32029</v>
      </c>
      <c r="AU3069" s="4" t="s">
        <v>456</v>
      </c>
      <c r="AV3069" s="4" t="s">
        <v>31932</v>
      </c>
      <c r="AW3069" s="4" t="s">
        <v>724</v>
      </c>
      <c r="AX3069" s="4"/>
      <c r="AY3069" s="4"/>
      <c r="AZ3069" s="4"/>
      <c r="BA3069" s="4"/>
      <c r="BB3069" s="4"/>
      <c r="BC3069" s="4">
        <v>40</v>
      </c>
      <c r="BD3069" t="str">
        <f>IF(AND(ADHOC!$G$15="",ADHOC!$S$4=""),"",IF(ADHOC!$G$15&lt;&gt;"",IF(ADHOC!$G$15=LEFT(Domein!$AS3069,LEN(ADHOC!$G$15)),MAX(Domein!BD$1:'Domein'!BD3068)+1,""),IF(ADHOC!$S$4=LEFT(Domein!$AS3069,LEN(ADHOC!$S$4)),MAX(Domein!BD$1:'Domein'!BD3068)+1,"")))</f>
        <v/>
      </c>
    </row>
    <row r="3070" spans="45:56" x14ac:dyDescent="0.2">
      <c r="AS3070" s="4" t="s">
        <v>32030</v>
      </c>
      <c r="AT3070" s="85" t="s">
        <v>32031</v>
      </c>
      <c r="AU3070" s="4" t="s">
        <v>456</v>
      </c>
      <c r="AV3070" s="4" t="s">
        <v>31932</v>
      </c>
      <c r="AW3070" s="4" t="s">
        <v>724</v>
      </c>
      <c r="AX3070" s="4"/>
      <c r="AY3070" s="4"/>
      <c r="AZ3070" s="4"/>
      <c r="BA3070" s="4"/>
      <c r="BB3070" s="4"/>
      <c r="BC3070" s="4">
        <v>40</v>
      </c>
      <c r="BD3070" t="str">
        <f>IF(AND(ADHOC!$G$15="",ADHOC!$S$4=""),"",IF(ADHOC!$G$15&lt;&gt;"",IF(ADHOC!$G$15=LEFT(Domein!$AS3070,LEN(ADHOC!$G$15)),MAX(Domein!BD$1:'Domein'!BD3069)+1,""),IF(ADHOC!$S$4=LEFT(Domein!$AS3070,LEN(ADHOC!$S$4)),MAX(Domein!BD$1:'Domein'!BD3069)+1,"")))</f>
        <v/>
      </c>
    </row>
    <row r="3071" spans="45:56" x14ac:dyDescent="0.2">
      <c r="AS3071" s="4" t="s">
        <v>32032</v>
      </c>
      <c r="AT3071" s="85" t="s">
        <v>32033</v>
      </c>
      <c r="AU3071" s="4" t="s">
        <v>456</v>
      </c>
      <c r="AV3071" s="4" t="s">
        <v>31932</v>
      </c>
      <c r="AW3071" s="4" t="s">
        <v>724</v>
      </c>
      <c r="AX3071" s="4"/>
      <c r="AY3071" s="4"/>
      <c r="AZ3071" s="4"/>
      <c r="BA3071" s="4"/>
      <c r="BB3071" s="4"/>
      <c r="BC3071" s="4">
        <v>40</v>
      </c>
      <c r="BD3071" t="str">
        <f>IF(AND(ADHOC!$G$15="",ADHOC!$S$4=""),"",IF(ADHOC!$G$15&lt;&gt;"",IF(ADHOC!$G$15=LEFT(Domein!$AS3071,LEN(ADHOC!$G$15)),MAX(Domein!BD$1:'Domein'!BD3070)+1,""),IF(ADHOC!$S$4=LEFT(Domein!$AS3071,LEN(ADHOC!$S$4)),MAX(Domein!BD$1:'Domein'!BD3070)+1,"")))</f>
        <v/>
      </c>
    </row>
    <row r="3072" spans="45:56" x14ac:dyDescent="0.2">
      <c r="AS3072" s="4" t="s">
        <v>32034</v>
      </c>
      <c r="AT3072" s="85" t="s">
        <v>32035</v>
      </c>
      <c r="AU3072" s="4" t="s">
        <v>456</v>
      </c>
      <c r="AV3072" s="4" t="s">
        <v>31932</v>
      </c>
      <c r="AW3072" s="4" t="s">
        <v>724</v>
      </c>
      <c r="AX3072" s="4"/>
      <c r="AY3072" s="4"/>
      <c r="AZ3072" s="4"/>
      <c r="BA3072" s="4"/>
      <c r="BB3072" s="4"/>
      <c r="BC3072" s="4">
        <v>40</v>
      </c>
      <c r="BD3072" t="str">
        <f>IF(AND(ADHOC!$G$15="",ADHOC!$S$4=""),"",IF(ADHOC!$G$15&lt;&gt;"",IF(ADHOC!$G$15=LEFT(Domein!$AS3072,LEN(ADHOC!$G$15)),MAX(Domein!BD$1:'Domein'!BD3071)+1,""),IF(ADHOC!$S$4=LEFT(Domein!$AS3072,LEN(ADHOC!$S$4)),MAX(Domein!BD$1:'Domein'!BD3071)+1,"")))</f>
        <v/>
      </c>
    </row>
    <row r="3073" spans="45:56" x14ac:dyDescent="0.2">
      <c r="AS3073" s="4" t="s">
        <v>32036</v>
      </c>
      <c r="AT3073" s="4" t="s">
        <v>32037</v>
      </c>
      <c r="AU3073" s="4" t="s">
        <v>456</v>
      </c>
      <c r="AV3073" s="4" t="s">
        <v>31932</v>
      </c>
      <c r="AW3073" s="4" t="s">
        <v>724</v>
      </c>
      <c r="AX3073" s="4"/>
      <c r="AY3073" s="4"/>
      <c r="AZ3073" s="4"/>
      <c r="BA3073" s="4"/>
      <c r="BB3073" s="4"/>
      <c r="BC3073" s="4">
        <v>40</v>
      </c>
      <c r="BD3073" t="str">
        <f>IF(AND(ADHOC!$G$15="",ADHOC!$S$4=""),"",IF(ADHOC!$G$15&lt;&gt;"",IF(ADHOC!$G$15=LEFT(Domein!$AS3073,LEN(ADHOC!$G$15)),MAX(Domein!BD$1:'Domein'!BD3072)+1,""),IF(ADHOC!$S$4=LEFT(Domein!$AS3073,LEN(ADHOC!$S$4)),MAX(Domein!BD$1:'Domein'!BD3072)+1,"")))</f>
        <v/>
      </c>
    </row>
    <row r="3074" spans="45:56" x14ac:dyDescent="0.2">
      <c r="AS3074" s="4" t="s">
        <v>32038</v>
      </c>
      <c r="AT3074" s="4" t="s">
        <v>32039</v>
      </c>
      <c r="AU3074" s="4" t="s">
        <v>456</v>
      </c>
      <c r="AV3074" s="4" t="s">
        <v>31932</v>
      </c>
      <c r="AW3074" s="4" t="s">
        <v>724</v>
      </c>
      <c r="AX3074" s="4"/>
      <c r="AY3074" s="4"/>
      <c r="AZ3074" s="4"/>
      <c r="BA3074" s="4"/>
      <c r="BB3074" s="4"/>
      <c r="BC3074" s="4">
        <v>40</v>
      </c>
      <c r="BD3074" t="str">
        <f>IF(AND(ADHOC!$G$15="",ADHOC!$S$4=""),"",IF(ADHOC!$G$15&lt;&gt;"",IF(ADHOC!$G$15=LEFT(Domein!$AS3074,LEN(ADHOC!$G$15)),MAX(Domein!BD$1:'Domein'!BD3073)+1,""),IF(ADHOC!$S$4=LEFT(Domein!$AS3074,LEN(ADHOC!$S$4)),MAX(Domein!BD$1:'Domein'!BD3073)+1,"")))</f>
        <v/>
      </c>
    </row>
    <row r="3075" spans="45:56" x14ac:dyDescent="0.2">
      <c r="AS3075" s="4" t="s">
        <v>32040</v>
      </c>
      <c r="AT3075" s="85" t="s">
        <v>32041</v>
      </c>
      <c r="AU3075" s="4" t="s">
        <v>456</v>
      </c>
      <c r="AV3075" s="4" t="s">
        <v>31932</v>
      </c>
      <c r="AW3075" s="4" t="s">
        <v>724</v>
      </c>
      <c r="AX3075" s="4"/>
      <c r="AY3075" s="4"/>
      <c r="AZ3075" s="4"/>
      <c r="BA3075" s="4"/>
      <c r="BB3075" s="4"/>
      <c r="BC3075" s="4">
        <v>40</v>
      </c>
      <c r="BD3075" t="str">
        <f>IF(AND(ADHOC!$G$15="",ADHOC!$S$4=""),"",IF(ADHOC!$G$15&lt;&gt;"",IF(ADHOC!$G$15=LEFT(Domein!$AS3075,LEN(ADHOC!$G$15)),MAX(Domein!BD$1:'Domein'!BD3074)+1,""),IF(ADHOC!$S$4=LEFT(Domein!$AS3075,LEN(ADHOC!$S$4)),MAX(Domein!BD$1:'Domein'!BD3074)+1,"")))</f>
        <v/>
      </c>
    </row>
    <row r="3076" spans="45:56" x14ac:dyDescent="0.2">
      <c r="AS3076" s="4" t="s">
        <v>32042</v>
      </c>
      <c r="AT3076" s="4" t="s">
        <v>32043</v>
      </c>
      <c r="AU3076" s="4" t="s">
        <v>456</v>
      </c>
      <c r="AV3076" s="4" t="s">
        <v>31932</v>
      </c>
      <c r="AW3076" s="4" t="s">
        <v>724</v>
      </c>
      <c r="AX3076" s="4"/>
      <c r="AY3076" s="4"/>
      <c r="AZ3076" s="4"/>
      <c r="BA3076" s="4"/>
      <c r="BB3076" s="4"/>
      <c r="BC3076" s="4">
        <v>40</v>
      </c>
      <c r="BD3076" t="str">
        <f>IF(AND(ADHOC!$G$15="",ADHOC!$S$4=""),"",IF(ADHOC!$G$15&lt;&gt;"",IF(ADHOC!$G$15=LEFT(Domein!$AS3076,LEN(ADHOC!$G$15)),MAX(Domein!BD$1:'Domein'!BD3075)+1,""),IF(ADHOC!$S$4=LEFT(Domein!$AS3076,LEN(ADHOC!$S$4)),MAX(Domein!BD$1:'Domein'!BD3075)+1,"")))</f>
        <v/>
      </c>
    </row>
    <row r="3077" spans="45:56" x14ac:dyDescent="0.2">
      <c r="AS3077" s="4" t="s">
        <v>32044</v>
      </c>
      <c r="AT3077" s="85" t="s">
        <v>32045</v>
      </c>
      <c r="AU3077" s="4" t="s">
        <v>456</v>
      </c>
      <c r="AV3077" s="4" t="s">
        <v>31932</v>
      </c>
      <c r="AW3077" s="4" t="s">
        <v>724</v>
      </c>
      <c r="AX3077" s="4"/>
      <c r="AY3077" s="4"/>
      <c r="AZ3077" s="4"/>
      <c r="BA3077" s="4"/>
      <c r="BB3077" s="4"/>
      <c r="BC3077" s="4">
        <v>40</v>
      </c>
      <c r="BD3077" t="str">
        <f>IF(AND(ADHOC!$G$15="",ADHOC!$S$4=""),"",IF(ADHOC!$G$15&lt;&gt;"",IF(ADHOC!$G$15=LEFT(Domein!$AS3077,LEN(ADHOC!$G$15)),MAX(Domein!BD$1:'Domein'!BD3076)+1,""),IF(ADHOC!$S$4=LEFT(Domein!$AS3077,LEN(ADHOC!$S$4)),MAX(Domein!BD$1:'Domein'!BD3076)+1,"")))</f>
        <v/>
      </c>
    </row>
    <row r="3078" spans="45:56" x14ac:dyDescent="0.2">
      <c r="AS3078" s="4" t="s">
        <v>32046</v>
      </c>
      <c r="AT3078" s="4" t="s">
        <v>32047</v>
      </c>
      <c r="AU3078" s="4" t="s">
        <v>456</v>
      </c>
      <c r="AV3078" s="4" t="s">
        <v>31932</v>
      </c>
      <c r="AW3078" s="4" t="s">
        <v>724</v>
      </c>
      <c r="AX3078" s="4"/>
      <c r="AY3078" s="4"/>
      <c r="AZ3078" s="4"/>
      <c r="BA3078" s="4"/>
      <c r="BB3078" s="4"/>
      <c r="BC3078" s="4">
        <v>40</v>
      </c>
      <c r="BD3078" t="str">
        <f>IF(AND(ADHOC!$G$15="",ADHOC!$S$4=""),"",IF(ADHOC!$G$15&lt;&gt;"",IF(ADHOC!$G$15=LEFT(Domein!$AS3078,LEN(ADHOC!$G$15)),MAX(Domein!BD$1:'Domein'!BD3077)+1,""),IF(ADHOC!$S$4=LEFT(Domein!$AS3078,LEN(ADHOC!$S$4)),MAX(Domein!BD$1:'Domein'!BD3077)+1,"")))</f>
        <v/>
      </c>
    </row>
    <row r="3079" spans="45:56" x14ac:dyDescent="0.2">
      <c r="AS3079" s="4" t="s">
        <v>32048</v>
      </c>
      <c r="AT3079" s="4" t="s">
        <v>32049</v>
      </c>
      <c r="AU3079" s="4" t="s">
        <v>456</v>
      </c>
      <c r="AV3079" s="4" t="s">
        <v>31932</v>
      </c>
      <c r="AW3079" s="4" t="s">
        <v>724</v>
      </c>
      <c r="AX3079" s="4"/>
      <c r="AY3079" s="4"/>
      <c r="AZ3079" s="4"/>
      <c r="BA3079" s="4"/>
      <c r="BB3079" s="4"/>
      <c r="BC3079" s="4">
        <v>40</v>
      </c>
      <c r="BD3079" t="str">
        <f>IF(AND(ADHOC!$G$15="",ADHOC!$S$4=""),"",IF(ADHOC!$G$15&lt;&gt;"",IF(ADHOC!$G$15=LEFT(Domein!$AS3079,LEN(ADHOC!$G$15)),MAX(Domein!BD$1:'Domein'!BD3078)+1,""),IF(ADHOC!$S$4=LEFT(Domein!$AS3079,LEN(ADHOC!$S$4)),MAX(Domein!BD$1:'Domein'!BD3078)+1,"")))</f>
        <v/>
      </c>
    </row>
    <row r="3080" spans="45:56" x14ac:dyDescent="0.2">
      <c r="AS3080" s="4" t="s">
        <v>32050</v>
      </c>
      <c r="AT3080" s="4" t="s">
        <v>32051</v>
      </c>
      <c r="AU3080" s="4" t="s">
        <v>456</v>
      </c>
      <c r="AV3080" s="4" t="s">
        <v>31932</v>
      </c>
      <c r="AW3080" s="4" t="s">
        <v>724</v>
      </c>
      <c r="AX3080" s="4"/>
      <c r="AY3080" s="4"/>
      <c r="AZ3080" s="4"/>
      <c r="BA3080" s="4"/>
      <c r="BB3080" s="4"/>
      <c r="BC3080" s="4">
        <v>40</v>
      </c>
      <c r="BD3080" t="str">
        <f>IF(AND(ADHOC!$G$15="",ADHOC!$S$4=""),"",IF(ADHOC!$G$15&lt;&gt;"",IF(ADHOC!$G$15=LEFT(Domein!$AS3080,LEN(ADHOC!$G$15)),MAX(Domein!BD$1:'Domein'!BD3079)+1,""),IF(ADHOC!$S$4=LEFT(Domein!$AS3080,LEN(ADHOC!$S$4)),MAX(Domein!BD$1:'Domein'!BD3079)+1,"")))</f>
        <v/>
      </c>
    </row>
    <row r="3081" spans="45:56" x14ac:dyDescent="0.2">
      <c r="AS3081" s="4" t="s">
        <v>32052</v>
      </c>
      <c r="AT3081" s="85" t="s">
        <v>32053</v>
      </c>
      <c r="AU3081" s="4" t="s">
        <v>456</v>
      </c>
      <c r="AV3081" s="4" t="s">
        <v>31932</v>
      </c>
      <c r="AW3081" s="4" t="s">
        <v>724</v>
      </c>
      <c r="AX3081" s="4"/>
      <c r="AY3081" s="4"/>
      <c r="AZ3081" s="4"/>
      <c r="BA3081" s="4"/>
      <c r="BB3081" s="4"/>
      <c r="BC3081" s="4">
        <v>40</v>
      </c>
      <c r="BD3081" t="str">
        <f>IF(AND(ADHOC!$G$15="",ADHOC!$S$4=""),"",IF(ADHOC!$G$15&lt;&gt;"",IF(ADHOC!$G$15=LEFT(Domein!$AS3081,LEN(ADHOC!$G$15)),MAX(Domein!BD$1:'Domein'!BD3080)+1,""),IF(ADHOC!$S$4=LEFT(Domein!$AS3081,LEN(ADHOC!$S$4)),MAX(Domein!BD$1:'Domein'!BD3080)+1,"")))</f>
        <v/>
      </c>
    </row>
    <row r="3082" spans="45:56" x14ac:dyDescent="0.2">
      <c r="AS3082" s="4" t="s">
        <v>32054</v>
      </c>
      <c r="AT3082" s="4" t="s">
        <v>32055</v>
      </c>
      <c r="AU3082" s="4" t="s">
        <v>456</v>
      </c>
      <c r="AV3082" s="4" t="s">
        <v>31932</v>
      </c>
      <c r="AW3082" s="4" t="s">
        <v>724</v>
      </c>
      <c r="AX3082" s="4"/>
      <c r="AY3082" s="4"/>
      <c r="AZ3082" s="4"/>
      <c r="BA3082" s="4"/>
      <c r="BB3082" s="4"/>
      <c r="BC3082" s="4">
        <v>40</v>
      </c>
      <c r="BD3082" t="str">
        <f>IF(AND(ADHOC!$G$15="",ADHOC!$S$4=""),"",IF(ADHOC!$G$15&lt;&gt;"",IF(ADHOC!$G$15=LEFT(Domein!$AS3082,LEN(ADHOC!$G$15)),MAX(Domein!BD$1:'Domein'!BD3081)+1,""),IF(ADHOC!$S$4=LEFT(Domein!$AS3082,LEN(ADHOC!$S$4)),MAX(Domein!BD$1:'Domein'!BD3081)+1,"")))</f>
        <v/>
      </c>
    </row>
    <row r="3083" spans="45:56" x14ac:dyDescent="0.2">
      <c r="AS3083" s="4" t="s">
        <v>32056</v>
      </c>
      <c r="AT3083" s="4" t="s">
        <v>32057</v>
      </c>
      <c r="AU3083" s="4" t="s">
        <v>456</v>
      </c>
      <c r="AV3083" s="4" t="s">
        <v>31932</v>
      </c>
      <c r="AW3083" s="4" t="s">
        <v>724</v>
      </c>
      <c r="AX3083" s="4"/>
      <c r="AY3083" s="4"/>
      <c r="AZ3083" s="4"/>
      <c r="BA3083" s="4"/>
      <c r="BB3083" s="4"/>
      <c r="BC3083" s="4">
        <v>40</v>
      </c>
      <c r="BD3083" t="str">
        <f>IF(AND(ADHOC!$G$15="",ADHOC!$S$4=""),"",IF(ADHOC!$G$15&lt;&gt;"",IF(ADHOC!$G$15=LEFT(Domein!$AS3083,LEN(ADHOC!$G$15)),MAX(Domein!BD$1:'Domein'!BD3082)+1,""),IF(ADHOC!$S$4=LEFT(Domein!$AS3083,LEN(ADHOC!$S$4)),MAX(Domein!BD$1:'Domein'!BD3082)+1,"")))</f>
        <v/>
      </c>
    </row>
    <row r="3084" spans="45:56" x14ac:dyDescent="0.2">
      <c r="AS3084" s="4" t="s">
        <v>32058</v>
      </c>
      <c r="AT3084" s="85" t="s">
        <v>32059</v>
      </c>
      <c r="AU3084" s="4" t="s">
        <v>456</v>
      </c>
      <c r="AV3084" s="4" t="s">
        <v>31932</v>
      </c>
      <c r="AW3084" s="4" t="s">
        <v>724</v>
      </c>
      <c r="AX3084" s="4"/>
      <c r="AY3084" s="4"/>
      <c r="AZ3084" s="4"/>
      <c r="BA3084" s="4"/>
      <c r="BB3084" s="4"/>
      <c r="BC3084" s="4">
        <v>40</v>
      </c>
      <c r="BD3084" t="str">
        <f>IF(AND(ADHOC!$G$15="",ADHOC!$S$4=""),"",IF(ADHOC!$G$15&lt;&gt;"",IF(ADHOC!$G$15=LEFT(Domein!$AS3084,LEN(ADHOC!$G$15)),MAX(Domein!BD$1:'Domein'!BD3083)+1,""),IF(ADHOC!$S$4=LEFT(Domein!$AS3084,LEN(ADHOC!$S$4)),MAX(Domein!BD$1:'Domein'!BD3083)+1,"")))</f>
        <v/>
      </c>
    </row>
    <row r="3085" spans="45:56" x14ac:dyDescent="0.2">
      <c r="AS3085" s="4" t="s">
        <v>32060</v>
      </c>
      <c r="AT3085" s="85" t="s">
        <v>32061</v>
      </c>
      <c r="AU3085" s="4" t="s">
        <v>456</v>
      </c>
      <c r="AV3085" s="4" t="s">
        <v>31932</v>
      </c>
      <c r="AW3085" s="4" t="s">
        <v>724</v>
      </c>
      <c r="AX3085" s="4"/>
      <c r="AY3085" s="4"/>
      <c r="AZ3085" s="4"/>
      <c r="BA3085" s="4"/>
      <c r="BB3085" s="4"/>
      <c r="BC3085" s="4">
        <v>40</v>
      </c>
      <c r="BD3085" t="str">
        <f>IF(AND(ADHOC!$G$15="",ADHOC!$S$4=""),"",IF(ADHOC!$G$15&lt;&gt;"",IF(ADHOC!$G$15=LEFT(Domein!$AS3085,LEN(ADHOC!$G$15)),MAX(Domein!BD$1:'Domein'!BD3084)+1,""),IF(ADHOC!$S$4=LEFT(Domein!$AS3085,LEN(ADHOC!$S$4)),MAX(Domein!BD$1:'Domein'!BD3084)+1,"")))</f>
        <v/>
      </c>
    </row>
    <row r="3086" spans="45:56" x14ac:dyDescent="0.2">
      <c r="AS3086" s="4" t="s">
        <v>32062</v>
      </c>
      <c r="AT3086" s="85" t="s">
        <v>32063</v>
      </c>
      <c r="AU3086" s="4" t="s">
        <v>456</v>
      </c>
      <c r="AV3086" s="4" t="s">
        <v>31932</v>
      </c>
      <c r="AW3086" s="4" t="s">
        <v>724</v>
      </c>
      <c r="AX3086" s="4"/>
      <c r="AY3086" s="4"/>
      <c r="AZ3086" s="4"/>
      <c r="BA3086" s="4"/>
      <c r="BB3086" s="4"/>
      <c r="BC3086" s="4">
        <v>40</v>
      </c>
      <c r="BD3086" t="str">
        <f>IF(AND(ADHOC!$G$15="",ADHOC!$S$4=""),"",IF(ADHOC!$G$15&lt;&gt;"",IF(ADHOC!$G$15=LEFT(Domein!$AS3086,LEN(ADHOC!$G$15)),MAX(Domein!BD$1:'Domein'!BD3085)+1,""),IF(ADHOC!$S$4=LEFT(Domein!$AS3086,LEN(ADHOC!$S$4)),MAX(Domein!BD$1:'Domein'!BD3085)+1,"")))</f>
        <v/>
      </c>
    </row>
    <row r="3087" spans="45:56" x14ac:dyDescent="0.2">
      <c r="AS3087" s="4" t="s">
        <v>32064</v>
      </c>
      <c r="AT3087" s="85" t="s">
        <v>32065</v>
      </c>
      <c r="AU3087" s="4" t="s">
        <v>456</v>
      </c>
      <c r="AV3087" s="4" t="s">
        <v>31932</v>
      </c>
      <c r="AW3087" s="4" t="s">
        <v>724</v>
      </c>
      <c r="AX3087" s="4"/>
      <c r="AY3087" s="4"/>
      <c r="AZ3087" s="4"/>
      <c r="BA3087" s="4"/>
      <c r="BB3087" s="4"/>
      <c r="BC3087" s="4">
        <v>40</v>
      </c>
      <c r="BD3087" t="str">
        <f>IF(AND(ADHOC!$G$15="",ADHOC!$S$4=""),"",IF(ADHOC!$G$15&lt;&gt;"",IF(ADHOC!$G$15=LEFT(Domein!$AS3087,LEN(ADHOC!$G$15)),MAX(Domein!BD$1:'Domein'!BD3086)+1,""),IF(ADHOC!$S$4=LEFT(Domein!$AS3087,LEN(ADHOC!$S$4)),MAX(Domein!BD$1:'Domein'!BD3086)+1,"")))</f>
        <v/>
      </c>
    </row>
    <row r="3088" spans="45:56" x14ac:dyDescent="0.2">
      <c r="AS3088" s="4" t="s">
        <v>32066</v>
      </c>
      <c r="AT3088" s="85" t="s">
        <v>32067</v>
      </c>
      <c r="AU3088" s="4" t="s">
        <v>456</v>
      </c>
      <c r="AV3088" s="4" t="s">
        <v>31932</v>
      </c>
      <c r="AW3088" s="4" t="s">
        <v>724</v>
      </c>
      <c r="AX3088" s="4"/>
      <c r="AY3088" s="4"/>
      <c r="AZ3088" s="4"/>
      <c r="BA3088" s="4"/>
      <c r="BB3088" s="4"/>
      <c r="BC3088" s="4">
        <v>40</v>
      </c>
      <c r="BD3088" t="str">
        <f>IF(AND(ADHOC!$G$15="",ADHOC!$S$4=""),"",IF(ADHOC!$G$15&lt;&gt;"",IF(ADHOC!$G$15=LEFT(Domein!$AS3088,LEN(ADHOC!$G$15)),MAX(Domein!BD$1:'Domein'!BD3087)+1,""),IF(ADHOC!$S$4=LEFT(Domein!$AS3088,LEN(ADHOC!$S$4)),MAX(Domein!BD$1:'Domein'!BD3087)+1,"")))</f>
        <v/>
      </c>
    </row>
    <row r="3089" spans="45:56" x14ac:dyDescent="0.2">
      <c r="AS3089" s="4" t="s">
        <v>32068</v>
      </c>
      <c r="AT3089" s="85" t="s">
        <v>32069</v>
      </c>
      <c r="AU3089" s="4" t="s">
        <v>456</v>
      </c>
      <c r="AV3089" s="4" t="s">
        <v>31932</v>
      </c>
      <c r="AW3089" s="4" t="s">
        <v>724</v>
      </c>
      <c r="AX3089" s="4"/>
      <c r="AY3089" s="4"/>
      <c r="AZ3089" s="4"/>
      <c r="BA3089" s="4"/>
      <c r="BB3089" s="4"/>
      <c r="BC3089" s="4">
        <v>40</v>
      </c>
      <c r="BD3089" t="str">
        <f>IF(AND(ADHOC!$G$15="",ADHOC!$S$4=""),"",IF(ADHOC!$G$15&lt;&gt;"",IF(ADHOC!$G$15=LEFT(Domein!$AS3089,LEN(ADHOC!$G$15)),MAX(Domein!BD$1:'Domein'!BD3088)+1,""),IF(ADHOC!$S$4=LEFT(Domein!$AS3089,LEN(ADHOC!$S$4)),MAX(Domein!BD$1:'Domein'!BD3088)+1,"")))</f>
        <v/>
      </c>
    </row>
    <row r="3090" spans="45:56" x14ac:dyDescent="0.2">
      <c r="AS3090" s="4" t="s">
        <v>32070</v>
      </c>
      <c r="AT3090" s="85" t="s">
        <v>32071</v>
      </c>
      <c r="AU3090" s="4" t="s">
        <v>456</v>
      </c>
      <c r="AV3090" s="4" t="s">
        <v>31932</v>
      </c>
      <c r="AW3090" s="4" t="s">
        <v>724</v>
      </c>
      <c r="AX3090" s="4"/>
      <c r="AY3090" s="4"/>
      <c r="AZ3090" s="4"/>
      <c r="BA3090" s="4"/>
      <c r="BB3090" s="4"/>
      <c r="BC3090" s="4">
        <v>40</v>
      </c>
      <c r="BD3090" t="str">
        <f>IF(AND(ADHOC!$G$15="",ADHOC!$S$4=""),"",IF(ADHOC!$G$15&lt;&gt;"",IF(ADHOC!$G$15=LEFT(Domein!$AS3090,LEN(ADHOC!$G$15)),MAX(Domein!BD$1:'Domein'!BD3089)+1,""),IF(ADHOC!$S$4=LEFT(Domein!$AS3090,LEN(ADHOC!$S$4)),MAX(Domein!BD$1:'Domein'!BD3089)+1,"")))</f>
        <v/>
      </c>
    </row>
    <row r="3091" spans="45:56" x14ac:dyDescent="0.2">
      <c r="AS3091" s="4" t="s">
        <v>32072</v>
      </c>
      <c r="AT3091" s="4" t="s">
        <v>32073</v>
      </c>
      <c r="AU3091" s="4" t="s">
        <v>456</v>
      </c>
      <c r="AV3091" s="4" t="s">
        <v>31932</v>
      </c>
      <c r="AW3091" s="4" t="s">
        <v>724</v>
      </c>
      <c r="AX3091" s="4"/>
      <c r="AY3091" s="4"/>
      <c r="AZ3091" s="4"/>
      <c r="BA3091" s="4"/>
      <c r="BB3091" s="4"/>
      <c r="BC3091" s="4">
        <v>40</v>
      </c>
      <c r="BD3091" t="str">
        <f>IF(AND(ADHOC!$G$15="",ADHOC!$S$4=""),"",IF(ADHOC!$G$15&lt;&gt;"",IF(ADHOC!$G$15=LEFT(Domein!$AS3091,LEN(ADHOC!$G$15)),MAX(Domein!BD$1:'Domein'!BD3090)+1,""),IF(ADHOC!$S$4=LEFT(Domein!$AS3091,LEN(ADHOC!$S$4)),MAX(Domein!BD$1:'Domein'!BD3090)+1,"")))</f>
        <v/>
      </c>
    </row>
    <row r="3092" spans="45:56" x14ac:dyDescent="0.2">
      <c r="AS3092" s="4" t="s">
        <v>32074</v>
      </c>
      <c r="AT3092" s="4" t="s">
        <v>32075</v>
      </c>
      <c r="AU3092" s="4" t="s">
        <v>456</v>
      </c>
      <c r="AV3092" s="4" t="s">
        <v>31932</v>
      </c>
      <c r="AW3092" s="4" t="s">
        <v>724</v>
      </c>
      <c r="AX3092" s="4"/>
      <c r="AY3092" s="4"/>
      <c r="AZ3092" s="4"/>
      <c r="BA3092" s="4"/>
      <c r="BB3092" s="4"/>
      <c r="BC3092" s="4">
        <v>40</v>
      </c>
      <c r="BD3092" t="str">
        <f>IF(AND(ADHOC!$G$15="",ADHOC!$S$4=""),"",IF(ADHOC!$G$15&lt;&gt;"",IF(ADHOC!$G$15=LEFT(Domein!$AS3092,LEN(ADHOC!$G$15)),MAX(Domein!BD$1:'Domein'!BD3091)+1,""),IF(ADHOC!$S$4=LEFT(Domein!$AS3092,LEN(ADHOC!$S$4)),MAX(Domein!BD$1:'Domein'!BD3091)+1,"")))</f>
        <v/>
      </c>
    </row>
    <row r="3093" spans="45:56" x14ac:dyDescent="0.2">
      <c r="AS3093" s="4" t="s">
        <v>32076</v>
      </c>
      <c r="AT3093" s="4" t="s">
        <v>32077</v>
      </c>
      <c r="AU3093" s="4" t="s">
        <v>456</v>
      </c>
      <c r="AV3093" s="4" t="s">
        <v>31932</v>
      </c>
      <c r="AW3093" s="4" t="s">
        <v>724</v>
      </c>
      <c r="AX3093" s="4"/>
      <c r="AY3093" s="4"/>
      <c r="AZ3093" s="4"/>
      <c r="BA3093" s="4"/>
      <c r="BB3093" s="4"/>
      <c r="BC3093" s="4">
        <v>40</v>
      </c>
      <c r="BD3093" t="str">
        <f>IF(AND(ADHOC!$G$15="",ADHOC!$S$4=""),"",IF(ADHOC!$G$15&lt;&gt;"",IF(ADHOC!$G$15=LEFT(Domein!$AS3093,LEN(ADHOC!$G$15)),MAX(Domein!BD$1:'Domein'!BD3092)+1,""),IF(ADHOC!$S$4=LEFT(Domein!$AS3093,LEN(ADHOC!$S$4)),MAX(Domein!BD$1:'Domein'!BD3092)+1,"")))</f>
        <v/>
      </c>
    </row>
    <row r="3094" spans="45:56" x14ac:dyDescent="0.2">
      <c r="AS3094" s="4" t="s">
        <v>32078</v>
      </c>
      <c r="AT3094" s="4" t="s">
        <v>32079</v>
      </c>
      <c r="AU3094" s="4" t="s">
        <v>456</v>
      </c>
      <c r="AV3094" s="4" t="s">
        <v>31932</v>
      </c>
      <c r="AW3094" s="4" t="s">
        <v>724</v>
      </c>
      <c r="AX3094" s="4"/>
      <c r="AY3094" s="4"/>
      <c r="AZ3094" s="4"/>
      <c r="BA3094" s="4"/>
      <c r="BB3094" s="4"/>
      <c r="BC3094" s="4">
        <v>40</v>
      </c>
      <c r="BD3094" t="str">
        <f>IF(AND(ADHOC!$G$15="",ADHOC!$S$4=""),"",IF(ADHOC!$G$15&lt;&gt;"",IF(ADHOC!$G$15=LEFT(Domein!$AS3094,LEN(ADHOC!$G$15)),MAX(Domein!BD$1:'Domein'!BD3093)+1,""),IF(ADHOC!$S$4=LEFT(Domein!$AS3094,LEN(ADHOC!$S$4)),MAX(Domein!BD$1:'Domein'!BD3093)+1,"")))</f>
        <v/>
      </c>
    </row>
    <row r="3095" spans="45:56" x14ac:dyDescent="0.2">
      <c r="AS3095" s="4" t="s">
        <v>32080</v>
      </c>
      <c r="AT3095" s="85" t="s">
        <v>32081</v>
      </c>
      <c r="AU3095" s="4" t="s">
        <v>456</v>
      </c>
      <c r="AV3095" s="4" t="s">
        <v>31932</v>
      </c>
      <c r="AW3095" s="4" t="s">
        <v>724</v>
      </c>
      <c r="AX3095" s="4"/>
      <c r="AY3095" s="4"/>
      <c r="AZ3095" s="4"/>
      <c r="BA3095" s="4"/>
      <c r="BB3095" s="4"/>
      <c r="BC3095" s="4">
        <v>40</v>
      </c>
      <c r="BD3095" t="str">
        <f>IF(AND(ADHOC!$G$15="",ADHOC!$S$4=""),"",IF(ADHOC!$G$15&lt;&gt;"",IF(ADHOC!$G$15=LEFT(Domein!$AS3095,LEN(ADHOC!$G$15)),MAX(Domein!BD$1:'Domein'!BD3094)+1,""),IF(ADHOC!$S$4=LEFT(Domein!$AS3095,LEN(ADHOC!$S$4)),MAX(Domein!BD$1:'Domein'!BD3094)+1,"")))</f>
        <v/>
      </c>
    </row>
    <row r="3096" spans="45:56" x14ac:dyDescent="0.2">
      <c r="AS3096" s="4" t="s">
        <v>32082</v>
      </c>
      <c r="AT3096" s="85" t="s">
        <v>32083</v>
      </c>
      <c r="AU3096" s="4" t="s">
        <v>456</v>
      </c>
      <c r="AV3096" s="4" t="s">
        <v>31932</v>
      </c>
      <c r="AW3096" s="4" t="s">
        <v>724</v>
      </c>
      <c r="AX3096" s="4"/>
      <c r="AY3096" s="4"/>
      <c r="AZ3096" s="4"/>
      <c r="BA3096" s="4"/>
      <c r="BB3096" s="4"/>
      <c r="BC3096" s="4">
        <v>40</v>
      </c>
      <c r="BD3096" t="str">
        <f>IF(AND(ADHOC!$G$15="",ADHOC!$S$4=""),"",IF(ADHOC!$G$15&lt;&gt;"",IF(ADHOC!$G$15=LEFT(Domein!$AS3096,LEN(ADHOC!$G$15)),MAX(Domein!BD$1:'Domein'!BD3095)+1,""),IF(ADHOC!$S$4=LEFT(Domein!$AS3096,LEN(ADHOC!$S$4)),MAX(Domein!BD$1:'Domein'!BD3095)+1,"")))</f>
        <v/>
      </c>
    </row>
    <row r="3097" spans="45:56" x14ac:dyDescent="0.2">
      <c r="AS3097" s="4" t="s">
        <v>32084</v>
      </c>
      <c r="AT3097" s="85" t="s">
        <v>32085</v>
      </c>
      <c r="AU3097" s="4" t="s">
        <v>456</v>
      </c>
      <c r="AV3097" s="4" t="s">
        <v>31932</v>
      </c>
      <c r="AW3097" s="4" t="s">
        <v>724</v>
      </c>
      <c r="AX3097" s="4"/>
      <c r="AY3097" s="4"/>
      <c r="AZ3097" s="4"/>
      <c r="BA3097" s="4"/>
      <c r="BB3097" s="4"/>
      <c r="BC3097" s="4">
        <v>40</v>
      </c>
      <c r="BD3097" t="str">
        <f>IF(AND(ADHOC!$G$15="",ADHOC!$S$4=""),"",IF(ADHOC!$G$15&lt;&gt;"",IF(ADHOC!$G$15=LEFT(Domein!$AS3097,LEN(ADHOC!$G$15)),MAX(Domein!BD$1:'Domein'!BD3096)+1,""),IF(ADHOC!$S$4=LEFT(Domein!$AS3097,LEN(ADHOC!$S$4)),MAX(Domein!BD$1:'Domein'!BD3096)+1,"")))</f>
        <v/>
      </c>
    </row>
    <row r="3098" spans="45:56" x14ac:dyDescent="0.2">
      <c r="AS3098" s="4" t="s">
        <v>32086</v>
      </c>
      <c r="AT3098" s="4" t="s">
        <v>32087</v>
      </c>
      <c r="AU3098" s="4" t="s">
        <v>456</v>
      </c>
      <c r="AV3098" s="4" t="s">
        <v>31932</v>
      </c>
      <c r="AW3098" s="4" t="s">
        <v>724</v>
      </c>
      <c r="AX3098" s="4"/>
      <c r="AY3098" s="4"/>
      <c r="AZ3098" s="4"/>
      <c r="BA3098" s="4"/>
      <c r="BB3098" s="4"/>
      <c r="BC3098" s="4">
        <v>40</v>
      </c>
      <c r="BD3098" t="str">
        <f>IF(AND(ADHOC!$G$15="",ADHOC!$S$4=""),"",IF(ADHOC!$G$15&lt;&gt;"",IF(ADHOC!$G$15=LEFT(Domein!$AS3098,LEN(ADHOC!$G$15)),MAX(Domein!BD$1:'Domein'!BD3097)+1,""),IF(ADHOC!$S$4=LEFT(Domein!$AS3098,LEN(ADHOC!$S$4)),MAX(Domein!BD$1:'Domein'!BD3097)+1,"")))</f>
        <v/>
      </c>
    </row>
    <row r="3099" spans="45:56" x14ac:dyDescent="0.2">
      <c r="AS3099" s="4" t="s">
        <v>32088</v>
      </c>
      <c r="AT3099" s="4" t="s">
        <v>32089</v>
      </c>
      <c r="AU3099" s="4" t="s">
        <v>456</v>
      </c>
      <c r="AV3099" s="4" t="s">
        <v>31932</v>
      </c>
      <c r="AW3099" s="4" t="s">
        <v>724</v>
      </c>
      <c r="AX3099" s="4"/>
      <c r="AY3099" s="4"/>
      <c r="AZ3099" s="4"/>
      <c r="BA3099" s="4"/>
      <c r="BB3099" s="4"/>
      <c r="BC3099" s="4">
        <v>40</v>
      </c>
      <c r="BD3099" t="str">
        <f>IF(AND(ADHOC!$G$15="",ADHOC!$S$4=""),"",IF(ADHOC!$G$15&lt;&gt;"",IF(ADHOC!$G$15=LEFT(Domein!$AS3099,LEN(ADHOC!$G$15)),MAX(Domein!BD$1:'Domein'!BD3098)+1,""),IF(ADHOC!$S$4=LEFT(Domein!$AS3099,LEN(ADHOC!$S$4)),MAX(Domein!BD$1:'Domein'!BD3098)+1,"")))</f>
        <v/>
      </c>
    </row>
    <row r="3100" spans="45:56" x14ac:dyDescent="0.2">
      <c r="AS3100" s="4" t="s">
        <v>32090</v>
      </c>
      <c r="AT3100" s="4" t="s">
        <v>32091</v>
      </c>
      <c r="AU3100" s="4" t="s">
        <v>456</v>
      </c>
      <c r="AV3100" s="4" t="s">
        <v>31932</v>
      </c>
      <c r="AW3100" s="4" t="s">
        <v>724</v>
      </c>
      <c r="AX3100" s="4"/>
      <c r="AY3100" s="4"/>
      <c r="AZ3100" s="4"/>
      <c r="BA3100" s="4"/>
      <c r="BB3100" s="4"/>
      <c r="BC3100" s="4">
        <v>40</v>
      </c>
      <c r="BD3100" t="str">
        <f>IF(AND(ADHOC!$G$15="",ADHOC!$S$4=""),"",IF(ADHOC!$G$15&lt;&gt;"",IF(ADHOC!$G$15=LEFT(Domein!$AS3100,LEN(ADHOC!$G$15)),MAX(Domein!BD$1:'Domein'!BD3099)+1,""),IF(ADHOC!$S$4=LEFT(Domein!$AS3100,LEN(ADHOC!$S$4)),MAX(Domein!BD$1:'Domein'!BD3099)+1,"")))</f>
        <v/>
      </c>
    </row>
    <row r="3101" spans="45:56" x14ac:dyDescent="0.2">
      <c r="AS3101" s="4" t="s">
        <v>32092</v>
      </c>
      <c r="AT3101" s="4" t="s">
        <v>32093</v>
      </c>
      <c r="AU3101" s="4" t="s">
        <v>456</v>
      </c>
      <c r="AV3101" s="4" t="s">
        <v>31932</v>
      </c>
      <c r="AW3101" s="4" t="s">
        <v>724</v>
      </c>
      <c r="AX3101" s="4"/>
      <c r="AY3101" s="4"/>
      <c r="AZ3101" s="4"/>
      <c r="BA3101" s="4"/>
      <c r="BB3101" s="4"/>
      <c r="BC3101" s="4">
        <v>40</v>
      </c>
      <c r="BD3101" t="str">
        <f>IF(AND(ADHOC!$G$15="",ADHOC!$S$4=""),"",IF(ADHOC!$G$15&lt;&gt;"",IF(ADHOC!$G$15=LEFT(Domein!$AS3101,LEN(ADHOC!$G$15)),MAX(Domein!BD$1:'Domein'!BD3100)+1,""),IF(ADHOC!$S$4=LEFT(Domein!$AS3101,LEN(ADHOC!$S$4)),MAX(Domein!BD$1:'Domein'!BD3100)+1,"")))</f>
        <v/>
      </c>
    </row>
    <row r="3102" spans="45:56" x14ac:dyDescent="0.2">
      <c r="AS3102" s="4" t="s">
        <v>32094</v>
      </c>
      <c r="AT3102" s="4" t="s">
        <v>32095</v>
      </c>
      <c r="AU3102" s="4" t="s">
        <v>456</v>
      </c>
      <c r="AV3102" s="4" t="s">
        <v>31932</v>
      </c>
      <c r="AW3102" s="4" t="s">
        <v>724</v>
      </c>
      <c r="AX3102" s="4"/>
      <c r="AY3102" s="4"/>
      <c r="AZ3102" s="4"/>
      <c r="BA3102" s="4"/>
      <c r="BB3102" s="4"/>
      <c r="BC3102" s="4">
        <v>40</v>
      </c>
      <c r="BD3102" t="str">
        <f>IF(AND(ADHOC!$G$15="",ADHOC!$S$4=""),"",IF(ADHOC!$G$15&lt;&gt;"",IF(ADHOC!$G$15=LEFT(Domein!$AS3102,LEN(ADHOC!$G$15)),MAX(Domein!BD$1:'Domein'!BD3101)+1,""),IF(ADHOC!$S$4=LEFT(Domein!$AS3102,LEN(ADHOC!$S$4)),MAX(Domein!BD$1:'Domein'!BD3101)+1,"")))</f>
        <v/>
      </c>
    </row>
    <row r="3103" spans="45:56" x14ac:dyDescent="0.2">
      <c r="AS3103" s="4" t="s">
        <v>32096</v>
      </c>
      <c r="AT3103" s="4" t="s">
        <v>32097</v>
      </c>
      <c r="AU3103" s="4" t="s">
        <v>456</v>
      </c>
      <c r="AV3103" s="4" t="s">
        <v>31932</v>
      </c>
      <c r="AW3103" s="4" t="s">
        <v>724</v>
      </c>
      <c r="AX3103" s="4"/>
      <c r="AY3103" s="4"/>
      <c r="AZ3103" s="4"/>
      <c r="BA3103" s="4"/>
      <c r="BB3103" s="4"/>
      <c r="BC3103" s="4">
        <v>40</v>
      </c>
      <c r="BD3103" t="str">
        <f>IF(AND(ADHOC!$G$15="",ADHOC!$S$4=""),"",IF(ADHOC!$G$15&lt;&gt;"",IF(ADHOC!$G$15=LEFT(Domein!$AS3103,LEN(ADHOC!$G$15)),MAX(Domein!BD$1:'Domein'!BD3102)+1,""),IF(ADHOC!$S$4=LEFT(Domein!$AS3103,LEN(ADHOC!$S$4)),MAX(Domein!BD$1:'Domein'!BD3102)+1,"")))</f>
        <v/>
      </c>
    </row>
    <row r="3104" spans="45:56" x14ac:dyDescent="0.2">
      <c r="AS3104" s="4" t="s">
        <v>32098</v>
      </c>
      <c r="AT3104" s="4" t="s">
        <v>32099</v>
      </c>
      <c r="AU3104" s="4" t="s">
        <v>456</v>
      </c>
      <c r="AV3104" s="4" t="s">
        <v>31932</v>
      </c>
      <c r="AW3104" s="4" t="s">
        <v>724</v>
      </c>
      <c r="AX3104" s="4"/>
      <c r="AY3104" s="4"/>
      <c r="AZ3104" s="4"/>
      <c r="BA3104" s="4"/>
      <c r="BB3104" s="4"/>
      <c r="BC3104" s="4">
        <v>40</v>
      </c>
      <c r="BD3104" t="str">
        <f>IF(AND(ADHOC!$G$15="",ADHOC!$S$4=""),"",IF(ADHOC!$G$15&lt;&gt;"",IF(ADHOC!$G$15=LEFT(Domein!$AS3104,LEN(ADHOC!$G$15)),MAX(Domein!BD$1:'Domein'!BD3103)+1,""),IF(ADHOC!$S$4=LEFT(Domein!$AS3104,LEN(ADHOC!$S$4)),MAX(Domein!BD$1:'Domein'!BD3103)+1,"")))</f>
        <v/>
      </c>
    </row>
    <row r="3105" spans="45:56" x14ac:dyDescent="0.2">
      <c r="AS3105" s="4" t="s">
        <v>32100</v>
      </c>
      <c r="AT3105" s="4" t="s">
        <v>32101</v>
      </c>
      <c r="AU3105" s="4" t="s">
        <v>456</v>
      </c>
      <c r="AV3105" s="4" t="s">
        <v>31932</v>
      </c>
      <c r="AW3105" s="4" t="s">
        <v>724</v>
      </c>
      <c r="AX3105" s="4"/>
      <c r="AY3105" s="4"/>
      <c r="AZ3105" s="4"/>
      <c r="BA3105" s="4"/>
      <c r="BB3105" s="4"/>
      <c r="BC3105" s="4">
        <v>40</v>
      </c>
      <c r="BD3105" t="str">
        <f>IF(AND(ADHOC!$G$15="",ADHOC!$S$4=""),"",IF(ADHOC!$G$15&lt;&gt;"",IF(ADHOC!$G$15=LEFT(Domein!$AS3105,LEN(ADHOC!$G$15)),MAX(Domein!BD$1:'Domein'!BD3104)+1,""),IF(ADHOC!$S$4=LEFT(Domein!$AS3105,LEN(ADHOC!$S$4)),MAX(Domein!BD$1:'Domein'!BD3104)+1,"")))</f>
        <v/>
      </c>
    </row>
    <row r="3106" spans="45:56" x14ac:dyDescent="0.2">
      <c r="AS3106" s="4" t="s">
        <v>32102</v>
      </c>
      <c r="AT3106" s="4" t="s">
        <v>32103</v>
      </c>
      <c r="AU3106" s="4" t="s">
        <v>456</v>
      </c>
      <c r="AV3106" s="4" t="s">
        <v>31932</v>
      </c>
      <c r="AW3106" s="4" t="s">
        <v>724</v>
      </c>
      <c r="AX3106" s="4"/>
      <c r="AY3106" s="4"/>
      <c r="AZ3106" s="4"/>
      <c r="BA3106" s="4"/>
      <c r="BB3106" s="4"/>
      <c r="BC3106" s="4">
        <v>40</v>
      </c>
      <c r="BD3106" t="str">
        <f>IF(AND(ADHOC!$G$15="",ADHOC!$S$4=""),"",IF(ADHOC!$G$15&lt;&gt;"",IF(ADHOC!$G$15=LEFT(Domein!$AS3106,LEN(ADHOC!$G$15)),MAX(Domein!BD$1:'Domein'!BD3105)+1,""),IF(ADHOC!$S$4=LEFT(Domein!$AS3106,LEN(ADHOC!$S$4)),MAX(Domein!BD$1:'Domein'!BD3105)+1,"")))</f>
        <v/>
      </c>
    </row>
    <row r="3107" spans="45:56" x14ac:dyDescent="0.2">
      <c r="AS3107" s="4" t="s">
        <v>32104</v>
      </c>
      <c r="AT3107" s="85" t="s">
        <v>32105</v>
      </c>
      <c r="AU3107" s="4" t="s">
        <v>456</v>
      </c>
      <c r="AV3107" s="4" t="s">
        <v>31932</v>
      </c>
      <c r="AW3107" s="4" t="s">
        <v>724</v>
      </c>
      <c r="AX3107" s="4"/>
      <c r="AY3107" s="4"/>
      <c r="AZ3107" s="4"/>
      <c r="BA3107" s="4"/>
      <c r="BB3107" s="4"/>
      <c r="BC3107" s="4">
        <v>40</v>
      </c>
      <c r="BD3107" t="str">
        <f>IF(AND(ADHOC!$G$15="",ADHOC!$S$4=""),"",IF(ADHOC!$G$15&lt;&gt;"",IF(ADHOC!$G$15=LEFT(Domein!$AS3107,LEN(ADHOC!$G$15)),MAX(Domein!BD$1:'Domein'!BD3106)+1,""),IF(ADHOC!$S$4=LEFT(Domein!$AS3107,LEN(ADHOC!$S$4)),MAX(Domein!BD$1:'Domein'!BD3106)+1,"")))</f>
        <v/>
      </c>
    </row>
    <row r="3108" spans="45:56" x14ac:dyDescent="0.2">
      <c r="AS3108" s="4" t="s">
        <v>32106</v>
      </c>
      <c r="AT3108" s="4" t="s">
        <v>32107</v>
      </c>
      <c r="AU3108" s="4" t="s">
        <v>456</v>
      </c>
      <c r="AV3108" s="4" t="s">
        <v>31932</v>
      </c>
      <c r="AW3108" s="4" t="s">
        <v>724</v>
      </c>
      <c r="AX3108" s="4"/>
      <c r="AY3108" s="4"/>
      <c r="AZ3108" s="4"/>
      <c r="BA3108" s="4"/>
      <c r="BB3108" s="4"/>
      <c r="BC3108" s="4">
        <v>40</v>
      </c>
      <c r="BD3108" t="str">
        <f>IF(AND(ADHOC!$G$15="",ADHOC!$S$4=""),"",IF(ADHOC!$G$15&lt;&gt;"",IF(ADHOC!$G$15=LEFT(Domein!$AS3108,LEN(ADHOC!$G$15)),MAX(Domein!BD$1:'Domein'!BD3107)+1,""),IF(ADHOC!$S$4=LEFT(Domein!$AS3108,LEN(ADHOC!$S$4)),MAX(Domein!BD$1:'Domein'!BD3107)+1,"")))</f>
        <v/>
      </c>
    </row>
    <row r="3109" spans="45:56" x14ac:dyDescent="0.2">
      <c r="AS3109" s="4" t="s">
        <v>32108</v>
      </c>
      <c r="AT3109" s="4" t="s">
        <v>32109</v>
      </c>
      <c r="AU3109" s="4" t="s">
        <v>456</v>
      </c>
      <c r="AV3109" s="4" t="s">
        <v>31932</v>
      </c>
      <c r="AW3109" s="4" t="s">
        <v>724</v>
      </c>
      <c r="AX3109" s="4"/>
      <c r="AY3109" s="4"/>
      <c r="AZ3109" s="4"/>
      <c r="BA3109" s="4"/>
      <c r="BB3109" s="4"/>
      <c r="BC3109" s="4">
        <v>40</v>
      </c>
      <c r="BD3109" t="str">
        <f>IF(AND(ADHOC!$G$15="",ADHOC!$S$4=""),"",IF(ADHOC!$G$15&lt;&gt;"",IF(ADHOC!$G$15=LEFT(Domein!$AS3109,LEN(ADHOC!$G$15)),MAX(Domein!BD$1:'Domein'!BD3108)+1,""),IF(ADHOC!$S$4=LEFT(Domein!$AS3109,LEN(ADHOC!$S$4)),MAX(Domein!BD$1:'Domein'!BD3108)+1,"")))</f>
        <v/>
      </c>
    </row>
    <row r="3110" spans="45:56" x14ac:dyDescent="0.2">
      <c r="AS3110" s="4" t="s">
        <v>32110</v>
      </c>
      <c r="AT3110" s="4" t="s">
        <v>32111</v>
      </c>
      <c r="AU3110" s="4" t="s">
        <v>456</v>
      </c>
      <c r="AV3110" s="4" t="s">
        <v>31932</v>
      </c>
      <c r="AW3110" s="4" t="s">
        <v>724</v>
      </c>
      <c r="AX3110" s="4"/>
      <c r="AY3110" s="4"/>
      <c r="AZ3110" s="4"/>
      <c r="BA3110" s="4"/>
      <c r="BB3110" s="4"/>
      <c r="BC3110" s="4">
        <v>40</v>
      </c>
      <c r="BD3110" t="str">
        <f>IF(AND(ADHOC!$G$15="",ADHOC!$S$4=""),"",IF(ADHOC!$G$15&lt;&gt;"",IF(ADHOC!$G$15=LEFT(Domein!$AS3110,LEN(ADHOC!$G$15)),MAX(Domein!BD$1:'Domein'!BD3109)+1,""),IF(ADHOC!$S$4=LEFT(Domein!$AS3110,LEN(ADHOC!$S$4)),MAX(Domein!BD$1:'Domein'!BD3109)+1,"")))</f>
        <v/>
      </c>
    </row>
    <row r="3111" spans="45:56" x14ac:dyDescent="0.2">
      <c r="AS3111" s="4" t="s">
        <v>32112</v>
      </c>
      <c r="AT3111" s="4" t="s">
        <v>32113</v>
      </c>
      <c r="AU3111" s="4" t="s">
        <v>456</v>
      </c>
      <c r="AV3111" s="4" t="s">
        <v>31932</v>
      </c>
      <c r="AW3111" s="4" t="s">
        <v>724</v>
      </c>
      <c r="AX3111" s="4"/>
      <c r="AY3111" s="4"/>
      <c r="AZ3111" s="4"/>
      <c r="BA3111" s="4"/>
      <c r="BB3111" s="4"/>
      <c r="BC3111" s="4">
        <v>40</v>
      </c>
      <c r="BD3111" t="str">
        <f>IF(AND(ADHOC!$G$15="",ADHOC!$S$4=""),"",IF(ADHOC!$G$15&lt;&gt;"",IF(ADHOC!$G$15=LEFT(Domein!$AS3111,LEN(ADHOC!$G$15)),MAX(Domein!BD$1:'Domein'!BD3110)+1,""),IF(ADHOC!$S$4=LEFT(Domein!$AS3111,LEN(ADHOC!$S$4)),MAX(Domein!BD$1:'Domein'!BD3110)+1,"")))</f>
        <v/>
      </c>
    </row>
    <row r="3112" spans="45:56" x14ac:dyDescent="0.2">
      <c r="AS3112" s="4" t="s">
        <v>32114</v>
      </c>
      <c r="AT3112" s="4" t="s">
        <v>32115</v>
      </c>
      <c r="AU3112" s="4" t="s">
        <v>456</v>
      </c>
      <c r="AV3112" s="4" t="s">
        <v>31932</v>
      </c>
      <c r="AW3112" s="4" t="s">
        <v>724</v>
      </c>
      <c r="AX3112" s="4"/>
      <c r="AY3112" s="4"/>
      <c r="AZ3112" s="4"/>
      <c r="BA3112" s="4"/>
      <c r="BB3112" s="4"/>
      <c r="BC3112" s="4">
        <v>40</v>
      </c>
      <c r="BD3112" t="str">
        <f>IF(AND(ADHOC!$G$15="",ADHOC!$S$4=""),"",IF(ADHOC!$G$15&lt;&gt;"",IF(ADHOC!$G$15=LEFT(Domein!$AS3112,LEN(ADHOC!$G$15)),MAX(Domein!BD$1:'Domein'!BD3111)+1,""),IF(ADHOC!$S$4=LEFT(Domein!$AS3112,LEN(ADHOC!$S$4)),MAX(Domein!BD$1:'Domein'!BD3111)+1,"")))</f>
        <v/>
      </c>
    </row>
    <row r="3113" spans="45:56" x14ac:dyDescent="0.2">
      <c r="AS3113" s="4" t="s">
        <v>34996</v>
      </c>
      <c r="AT3113" s="4" t="s">
        <v>35034</v>
      </c>
      <c r="AU3113" s="4" t="s">
        <v>456</v>
      </c>
      <c r="AV3113" s="4" t="s">
        <v>31932</v>
      </c>
      <c r="AW3113" s="4" t="s">
        <v>724</v>
      </c>
      <c r="AX3113" s="4"/>
      <c r="AY3113" s="4"/>
      <c r="AZ3113" s="4"/>
      <c r="BA3113" s="4"/>
      <c r="BB3113" s="4"/>
      <c r="BC3113" s="4">
        <v>40</v>
      </c>
      <c r="BD3113" t="str">
        <f>IF(AND(ADHOC!$G$15="",ADHOC!$S$4=""),"",IF(ADHOC!$G$15&lt;&gt;"",IF(ADHOC!$G$15=LEFT(Domein!$AS3113,LEN(ADHOC!$G$15)),MAX(Domein!BD$1:'Domein'!BD3112)+1,""),IF(ADHOC!$S$4=LEFT(Domein!$AS3113,LEN(ADHOC!$S$4)),MAX(Domein!BD$1:'Domein'!BD3112)+1,"")))</f>
        <v/>
      </c>
    </row>
    <row r="3114" spans="45:56" x14ac:dyDescent="0.2">
      <c r="AS3114" s="4" t="s">
        <v>34997</v>
      </c>
      <c r="AT3114" s="4" t="s">
        <v>35035</v>
      </c>
      <c r="AU3114" s="4" t="s">
        <v>456</v>
      </c>
      <c r="AV3114" s="4" t="s">
        <v>31932</v>
      </c>
      <c r="AW3114" s="4" t="s">
        <v>724</v>
      </c>
      <c r="AX3114" s="4"/>
      <c r="AY3114" s="4"/>
      <c r="AZ3114" s="4"/>
      <c r="BA3114" s="4"/>
      <c r="BB3114" s="4"/>
      <c r="BC3114" s="4">
        <v>40</v>
      </c>
      <c r="BD3114" t="str">
        <f>IF(AND(ADHOC!$G$15="",ADHOC!$S$4=""),"",IF(ADHOC!$G$15&lt;&gt;"",IF(ADHOC!$G$15=LEFT(Domein!$AS3114,LEN(ADHOC!$G$15)),MAX(Domein!BD$1:'Domein'!BD3113)+1,""),IF(ADHOC!$S$4=LEFT(Domein!$AS3114,LEN(ADHOC!$S$4)),MAX(Domein!BD$1:'Domein'!BD3113)+1,"")))</f>
        <v/>
      </c>
    </row>
    <row r="3115" spans="45:56" x14ac:dyDescent="0.2">
      <c r="AS3115" s="4" t="s">
        <v>34998</v>
      </c>
      <c r="AT3115" s="4" t="s">
        <v>35036</v>
      </c>
      <c r="AU3115" s="4" t="s">
        <v>456</v>
      </c>
      <c r="AV3115" s="4" t="s">
        <v>31932</v>
      </c>
      <c r="AW3115" s="4" t="s">
        <v>724</v>
      </c>
      <c r="AX3115" s="4"/>
      <c r="AY3115" s="4"/>
      <c r="AZ3115" s="4"/>
      <c r="BA3115" s="4"/>
      <c r="BB3115" s="4"/>
      <c r="BC3115" s="4">
        <v>40</v>
      </c>
      <c r="BD3115" t="str">
        <f>IF(AND(ADHOC!$G$15="",ADHOC!$S$4=""),"",IF(ADHOC!$G$15&lt;&gt;"",IF(ADHOC!$G$15=LEFT(Domein!$AS3115,LEN(ADHOC!$G$15)),MAX(Domein!BD$1:'Domein'!BD3114)+1,""),IF(ADHOC!$S$4=LEFT(Domein!$AS3115,LEN(ADHOC!$S$4)),MAX(Domein!BD$1:'Domein'!BD3114)+1,"")))</f>
        <v/>
      </c>
    </row>
    <row r="3116" spans="45:56" x14ac:dyDescent="0.2">
      <c r="AS3116" s="4" t="s">
        <v>33017</v>
      </c>
      <c r="AT3116" s="4" t="s">
        <v>33018</v>
      </c>
      <c r="AU3116" s="4" t="s">
        <v>456</v>
      </c>
      <c r="AV3116" s="4" t="s">
        <v>711</v>
      </c>
      <c r="AW3116" s="4" t="s">
        <v>1167</v>
      </c>
      <c r="AX3116" s="4"/>
      <c r="AY3116" s="4"/>
      <c r="AZ3116" s="4"/>
      <c r="BA3116" s="4"/>
      <c r="BB3116" s="4"/>
      <c r="BC3116" s="4">
        <v>40</v>
      </c>
      <c r="BD3116" t="str">
        <f>IF(AND(ADHOC!$G$15="",ADHOC!$S$4=""),"",IF(ADHOC!$G$15&lt;&gt;"",IF(ADHOC!$G$15=LEFT(Domein!$AS3116,LEN(ADHOC!$G$15)),MAX(Domein!BD$1:'Domein'!BD3115)+1,""),IF(ADHOC!$S$4=LEFT(Domein!$AS3116,LEN(ADHOC!$S$4)),MAX(Domein!BD$1:'Domein'!BD3115)+1,"")))</f>
        <v/>
      </c>
    </row>
    <row r="3117" spans="45:56" x14ac:dyDescent="0.2">
      <c r="AS3117" s="4" t="s">
        <v>33019</v>
      </c>
      <c r="AT3117" s="4" t="s">
        <v>33020</v>
      </c>
      <c r="AU3117" s="4" t="s">
        <v>456</v>
      </c>
      <c r="AV3117" s="4" t="s">
        <v>711</v>
      </c>
      <c r="AW3117" s="4" t="s">
        <v>1167</v>
      </c>
      <c r="AX3117" s="4"/>
      <c r="AY3117" s="4"/>
      <c r="AZ3117" s="4"/>
      <c r="BA3117" s="4"/>
      <c r="BB3117" s="4"/>
      <c r="BC3117" s="4">
        <v>40</v>
      </c>
      <c r="BD3117" t="str">
        <f>IF(AND(ADHOC!$G$15="",ADHOC!$S$4=""),"",IF(ADHOC!$G$15&lt;&gt;"",IF(ADHOC!$G$15=LEFT(Domein!$AS3117,LEN(ADHOC!$G$15)),MAX(Domein!BD$1:'Domein'!BD3116)+1,""),IF(ADHOC!$S$4=LEFT(Domein!$AS3117,LEN(ADHOC!$S$4)),MAX(Domein!BD$1:'Domein'!BD3116)+1,"")))</f>
        <v/>
      </c>
    </row>
    <row r="3118" spans="45:56" x14ac:dyDescent="0.2">
      <c r="AS3118" s="4" t="s">
        <v>38089</v>
      </c>
      <c r="AT3118" s="4" t="s">
        <v>38090</v>
      </c>
      <c r="AU3118" s="4" t="s">
        <v>456</v>
      </c>
      <c r="AV3118" s="4" t="s">
        <v>711</v>
      </c>
      <c r="AW3118" s="4" t="s">
        <v>701</v>
      </c>
      <c r="AX3118" s="4"/>
      <c r="AY3118" s="4"/>
      <c r="AZ3118" s="4"/>
      <c r="BA3118" s="4"/>
      <c r="BB3118" s="4"/>
      <c r="BC3118" s="4">
        <v>40</v>
      </c>
      <c r="BD3118" t="str">
        <f>IF(AND(ADHOC!$G$15="",ADHOC!$S$4=""),"",IF(ADHOC!$G$15&lt;&gt;"",IF(ADHOC!$G$15=LEFT(Domein!$AS3118,LEN(ADHOC!$G$15)),MAX(Domein!BD$1:'Domein'!BD3117)+1,""),IF(ADHOC!$S$4=LEFT(Domein!$AS3118,LEN(ADHOC!$S$4)),MAX(Domein!BD$1:'Domein'!BD3117)+1,"")))</f>
        <v/>
      </c>
    </row>
    <row r="3119" spans="45:56" x14ac:dyDescent="0.2">
      <c r="AS3119" s="4" t="s">
        <v>15957</v>
      </c>
      <c r="AT3119" s="4" t="s">
        <v>15958</v>
      </c>
      <c r="AU3119" s="4" t="s">
        <v>456</v>
      </c>
      <c r="AV3119" s="4" t="s">
        <v>711</v>
      </c>
      <c r="AW3119" s="4" t="s">
        <v>724</v>
      </c>
      <c r="AX3119" s="4"/>
      <c r="AY3119" s="4"/>
      <c r="AZ3119" s="4"/>
      <c r="BA3119" s="4"/>
      <c r="BB3119" s="4"/>
      <c r="BC3119" s="4">
        <v>40</v>
      </c>
      <c r="BD3119" t="str">
        <f>IF(AND(ADHOC!$G$15="",ADHOC!$S$4=""),"",IF(ADHOC!$G$15&lt;&gt;"",IF(ADHOC!$G$15=LEFT(Domein!$AS3119,LEN(ADHOC!$G$15)),MAX(Domein!BD$1:'Domein'!BD3118)+1,""),IF(ADHOC!$S$4=LEFT(Domein!$AS3119,LEN(ADHOC!$S$4)),MAX(Domein!BD$1:'Domein'!BD3118)+1,"")))</f>
        <v/>
      </c>
    </row>
    <row r="3120" spans="45:56" x14ac:dyDescent="0.2">
      <c r="AS3120" s="4" t="s">
        <v>15959</v>
      </c>
      <c r="AT3120" s="4" t="s">
        <v>15960</v>
      </c>
      <c r="AU3120" s="4" t="s">
        <v>456</v>
      </c>
      <c r="AV3120" s="4" t="s">
        <v>711</v>
      </c>
      <c r="AW3120" s="4" t="s">
        <v>724</v>
      </c>
      <c r="AX3120" s="4"/>
      <c r="AY3120" s="4"/>
      <c r="AZ3120" s="4"/>
      <c r="BA3120" s="4"/>
      <c r="BB3120" s="4"/>
      <c r="BC3120" s="4">
        <v>40</v>
      </c>
      <c r="BD3120" t="str">
        <f>IF(AND(ADHOC!$G$15="",ADHOC!$S$4=""),"",IF(ADHOC!$G$15&lt;&gt;"",IF(ADHOC!$G$15=LEFT(Domein!$AS3120,LEN(ADHOC!$G$15)),MAX(Domein!BD$1:'Domein'!BD3119)+1,""),IF(ADHOC!$S$4=LEFT(Domein!$AS3120,LEN(ADHOC!$S$4)),MAX(Domein!BD$1:'Domein'!BD3119)+1,"")))</f>
        <v/>
      </c>
    </row>
    <row r="3121" spans="45:56" x14ac:dyDescent="0.2">
      <c r="AS3121" s="4" t="s">
        <v>14016</v>
      </c>
      <c r="AT3121" s="85" t="s">
        <v>14017</v>
      </c>
      <c r="AU3121" s="4" t="s">
        <v>460</v>
      </c>
      <c r="AV3121" s="4" t="s">
        <v>711</v>
      </c>
      <c r="AW3121" s="4" t="s">
        <v>724</v>
      </c>
      <c r="AX3121" s="4"/>
      <c r="AY3121" s="4"/>
      <c r="AZ3121" s="4"/>
      <c r="BA3121" s="4"/>
      <c r="BB3121" s="4"/>
      <c r="BC3121" s="4">
        <v>40</v>
      </c>
      <c r="BD3121" t="str">
        <f>IF(AND(ADHOC!$G$15="",ADHOC!$S$4=""),"",IF(ADHOC!$G$15&lt;&gt;"",IF(ADHOC!$G$15=LEFT(Domein!$AS3121,LEN(ADHOC!$G$15)),MAX(Domein!BD$1:'Domein'!BD3120)+1,""),IF(ADHOC!$S$4=LEFT(Domein!$AS3121,LEN(ADHOC!$S$4)),MAX(Domein!BD$1:'Domein'!BD3120)+1,"")))</f>
        <v/>
      </c>
    </row>
    <row r="3122" spans="45:56" x14ac:dyDescent="0.2">
      <c r="AS3122" s="4" t="s">
        <v>21257</v>
      </c>
      <c r="AT3122" s="4" t="s">
        <v>21258</v>
      </c>
      <c r="AU3122" s="4" t="s">
        <v>456</v>
      </c>
      <c r="AV3122" s="4" t="s">
        <v>7661</v>
      </c>
      <c r="AW3122" s="4" t="s">
        <v>701</v>
      </c>
      <c r="AX3122" s="4"/>
      <c r="AY3122" s="4">
        <v>229548</v>
      </c>
      <c r="AZ3122" s="4">
        <v>541907</v>
      </c>
      <c r="BA3122" s="4" t="s">
        <v>22724</v>
      </c>
      <c r="BB3122" s="4" t="s">
        <v>22725</v>
      </c>
      <c r="BC3122" s="4">
        <v>40</v>
      </c>
      <c r="BD3122" t="str">
        <f>IF(AND(ADHOC!$G$15="",ADHOC!$S$4=""),"",IF(ADHOC!$G$15&lt;&gt;"",IF(ADHOC!$G$15=LEFT(Domein!$AS3122,LEN(ADHOC!$G$15)),MAX(Domein!BD$1:'Domein'!BD3121)+1,""),IF(ADHOC!$S$4=LEFT(Domein!$AS3122,LEN(ADHOC!$S$4)),MAX(Domein!BD$1:'Domein'!BD3121)+1,"")))</f>
        <v/>
      </c>
    </row>
    <row r="3123" spans="45:56" x14ac:dyDescent="0.2">
      <c r="AS3123" s="4" t="s">
        <v>1723</v>
      </c>
      <c r="AT3123" s="85" t="s">
        <v>1724</v>
      </c>
      <c r="AU3123" s="4" t="s">
        <v>463</v>
      </c>
      <c r="AV3123" s="4" t="s">
        <v>7661</v>
      </c>
      <c r="AW3123" s="4" t="s">
        <v>701</v>
      </c>
      <c r="AX3123" s="4"/>
      <c r="AY3123" s="4">
        <v>229548</v>
      </c>
      <c r="AZ3123" s="4">
        <v>541907</v>
      </c>
      <c r="BA3123" s="4" t="s">
        <v>22724</v>
      </c>
      <c r="BB3123" s="4" t="s">
        <v>22725</v>
      </c>
      <c r="BC3123" s="4">
        <v>40</v>
      </c>
      <c r="BD3123" t="str">
        <f>IF(AND(ADHOC!$G$15="",ADHOC!$S$4=""),"",IF(ADHOC!$G$15&lt;&gt;"",IF(ADHOC!$G$15=LEFT(Domein!$AS3123,LEN(ADHOC!$G$15)),MAX(Domein!BD$1:'Domein'!BD3122)+1,""),IF(ADHOC!$S$4=LEFT(Domein!$AS3123,LEN(ADHOC!$S$4)),MAX(Domein!BD$1:'Domein'!BD3122)+1,"")))</f>
        <v/>
      </c>
    </row>
    <row r="3124" spans="45:56" x14ac:dyDescent="0.2">
      <c r="AS3124" s="4" t="s">
        <v>10835</v>
      </c>
      <c r="AT3124" s="85" t="s">
        <v>10836</v>
      </c>
      <c r="AU3124" s="4" t="s">
        <v>456</v>
      </c>
      <c r="AV3124" s="4" t="s">
        <v>717</v>
      </c>
      <c r="AW3124" s="4" t="s">
        <v>1167</v>
      </c>
      <c r="AX3124" s="4"/>
      <c r="AY3124" s="4">
        <v>229444</v>
      </c>
      <c r="AZ3124" s="4">
        <v>541957</v>
      </c>
      <c r="BA3124" s="4" t="s">
        <v>23419</v>
      </c>
      <c r="BB3124" s="4" t="s">
        <v>23420</v>
      </c>
      <c r="BC3124" s="4">
        <v>40</v>
      </c>
      <c r="BD3124" t="str">
        <f>IF(AND(ADHOC!$G$15="",ADHOC!$S$4=""),"",IF(ADHOC!$G$15&lt;&gt;"",IF(ADHOC!$G$15=LEFT(Domein!$AS3124,LEN(ADHOC!$G$15)),MAX(Domein!BD$1:'Domein'!BD3123)+1,""),IF(ADHOC!$S$4=LEFT(Domein!$AS3124,LEN(ADHOC!$S$4)),MAX(Domein!BD$1:'Domein'!BD3123)+1,"")))</f>
        <v/>
      </c>
    </row>
    <row r="3125" spans="45:56" x14ac:dyDescent="0.2">
      <c r="AS3125" s="4" t="s">
        <v>1735</v>
      </c>
      <c r="AT3125" s="4" t="s">
        <v>1736</v>
      </c>
      <c r="AU3125" s="4" t="s">
        <v>456</v>
      </c>
      <c r="AV3125" s="4" t="s">
        <v>717</v>
      </c>
      <c r="AW3125" s="4" t="s">
        <v>1167</v>
      </c>
      <c r="AX3125" s="4"/>
      <c r="AY3125" s="4">
        <v>229445</v>
      </c>
      <c r="AZ3125" s="4">
        <v>541958</v>
      </c>
      <c r="BA3125" s="4" t="s">
        <v>23421</v>
      </c>
      <c r="BB3125" s="4" t="s">
        <v>23422</v>
      </c>
      <c r="BC3125" s="4">
        <v>40</v>
      </c>
      <c r="BD3125" t="str">
        <f>IF(AND(ADHOC!$G$15="",ADHOC!$S$4=""),"",IF(ADHOC!$G$15&lt;&gt;"",IF(ADHOC!$G$15=LEFT(Domein!$AS3125,LEN(ADHOC!$G$15)),MAX(Domein!BD$1:'Domein'!BD3124)+1,""),IF(ADHOC!$S$4=LEFT(Domein!$AS3125,LEN(ADHOC!$S$4)),MAX(Domein!BD$1:'Domein'!BD3124)+1,"")))</f>
        <v/>
      </c>
    </row>
    <row r="3126" spans="45:56" x14ac:dyDescent="0.2">
      <c r="AS3126" s="4" t="s">
        <v>1737</v>
      </c>
      <c r="AT3126" s="4" t="s">
        <v>1738</v>
      </c>
      <c r="AU3126" s="4" t="s">
        <v>456</v>
      </c>
      <c r="AV3126" s="4" t="s">
        <v>717</v>
      </c>
      <c r="AW3126" s="4" t="s">
        <v>1167</v>
      </c>
      <c r="AX3126" s="4"/>
      <c r="AY3126" s="4">
        <v>229562</v>
      </c>
      <c r="AZ3126" s="4">
        <v>541896</v>
      </c>
      <c r="BA3126" s="4" t="s">
        <v>23423</v>
      </c>
      <c r="BB3126" s="4" t="s">
        <v>23424</v>
      </c>
      <c r="BC3126" s="4">
        <v>40</v>
      </c>
      <c r="BD3126" t="str">
        <f>IF(AND(ADHOC!$G$15="",ADHOC!$S$4=""),"",IF(ADHOC!$G$15&lt;&gt;"",IF(ADHOC!$G$15=LEFT(Domein!$AS3126,LEN(ADHOC!$G$15)),MAX(Domein!BD$1:'Domein'!BD3125)+1,""),IF(ADHOC!$S$4=LEFT(Domein!$AS3126,LEN(ADHOC!$S$4)),MAX(Domein!BD$1:'Domein'!BD3125)+1,"")))</f>
        <v/>
      </c>
    </row>
    <row r="3127" spans="45:56" x14ac:dyDescent="0.2">
      <c r="AS3127" s="4" t="s">
        <v>1725</v>
      </c>
      <c r="AT3127" s="4" t="s">
        <v>1726</v>
      </c>
      <c r="AU3127" s="4" t="s">
        <v>456</v>
      </c>
      <c r="AV3127" s="4" t="s">
        <v>717</v>
      </c>
      <c r="AW3127" s="4" t="s">
        <v>1167</v>
      </c>
      <c r="AX3127" s="4"/>
      <c r="AY3127" s="4">
        <v>229467</v>
      </c>
      <c r="AZ3127" s="4">
        <v>541951</v>
      </c>
      <c r="BA3127" s="4" t="s">
        <v>23425</v>
      </c>
      <c r="BB3127" s="4" t="s">
        <v>23426</v>
      </c>
      <c r="BC3127" s="4">
        <v>40</v>
      </c>
      <c r="BD3127" t="str">
        <f>IF(AND(ADHOC!$G$15="",ADHOC!$S$4=""),"",IF(ADHOC!$G$15&lt;&gt;"",IF(ADHOC!$G$15=LEFT(Domein!$AS3127,LEN(ADHOC!$G$15)),MAX(Domein!BD$1:'Domein'!BD3126)+1,""),IF(ADHOC!$S$4=LEFT(Domein!$AS3127,LEN(ADHOC!$S$4)),MAX(Domein!BD$1:'Domein'!BD3126)+1,"")))</f>
        <v/>
      </c>
    </row>
    <row r="3128" spans="45:56" x14ac:dyDescent="0.2">
      <c r="AS3128" s="4" t="s">
        <v>1727</v>
      </c>
      <c r="AT3128" s="85" t="s">
        <v>1728</v>
      </c>
      <c r="AU3128" s="4" t="s">
        <v>456</v>
      </c>
      <c r="AV3128" s="4" t="s">
        <v>717</v>
      </c>
      <c r="AW3128" s="4" t="s">
        <v>1167</v>
      </c>
      <c r="AX3128" s="4"/>
      <c r="AY3128" s="4">
        <v>229473</v>
      </c>
      <c r="AZ3128" s="4">
        <v>542006</v>
      </c>
      <c r="BA3128" s="4" t="s">
        <v>23427</v>
      </c>
      <c r="BB3128" s="4" t="s">
        <v>23428</v>
      </c>
      <c r="BC3128" s="4">
        <v>40</v>
      </c>
      <c r="BD3128" t="str">
        <f>IF(AND(ADHOC!$G$15="",ADHOC!$S$4=""),"",IF(ADHOC!$G$15&lt;&gt;"",IF(ADHOC!$G$15=LEFT(Domein!$AS3128,LEN(ADHOC!$G$15)),MAX(Domein!BD$1:'Domein'!BD3127)+1,""),IF(ADHOC!$S$4=LEFT(Domein!$AS3128,LEN(ADHOC!$S$4)),MAX(Domein!BD$1:'Domein'!BD3127)+1,"")))</f>
        <v/>
      </c>
    </row>
    <row r="3129" spans="45:56" x14ac:dyDescent="0.2">
      <c r="AS3129" s="4" t="s">
        <v>1729</v>
      </c>
      <c r="AT3129" s="85" t="s">
        <v>1730</v>
      </c>
      <c r="AU3129" s="4" t="s">
        <v>456</v>
      </c>
      <c r="AV3129" s="4" t="s">
        <v>717</v>
      </c>
      <c r="AW3129" s="4" t="s">
        <v>1167</v>
      </c>
      <c r="AX3129" s="4"/>
      <c r="AY3129" s="4">
        <v>229466</v>
      </c>
      <c r="AZ3129" s="4">
        <v>542040</v>
      </c>
      <c r="BA3129" s="4" t="s">
        <v>23429</v>
      </c>
      <c r="BB3129" s="4" t="s">
        <v>23430</v>
      </c>
      <c r="BC3129" s="4">
        <v>40</v>
      </c>
      <c r="BD3129" t="str">
        <f>IF(AND(ADHOC!$G$15="",ADHOC!$S$4=""),"",IF(ADHOC!$G$15&lt;&gt;"",IF(ADHOC!$G$15=LEFT(Domein!$AS3129,LEN(ADHOC!$G$15)),MAX(Domein!BD$1:'Domein'!BD3128)+1,""),IF(ADHOC!$S$4=LEFT(Domein!$AS3129,LEN(ADHOC!$S$4)),MAX(Domein!BD$1:'Domein'!BD3128)+1,"")))</f>
        <v/>
      </c>
    </row>
    <row r="3130" spans="45:56" x14ac:dyDescent="0.2">
      <c r="AS3130" s="4" t="s">
        <v>1731</v>
      </c>
      <c r="AT3130" s="4" t="s">
        <v>1732</v>
      </c>
      <c r="AU3130" s="4" t="s">
        <v>456</v>
      </c>
      <c r="AV3130" s="4" t="s">
        <v>717</v>
      </c>
      <c r="AW3130" s="4" t="s">
        <v>1167</v>
      </c>
      <c r="AX3130" s="4"/>
      <c r="AY3130" s="4">
        <v>229506</v>
      </c>
      <c r="AZ3130" s="4">
        <v>542063</v>
      </c>
      <c r="BA3130" s="4" t="s">
        <v>23431</v>
      </c>
      <c r="BB3130" s="4" t="s">
        <v>23432</v>
      </c>
      <c r="BC3130" s="4">
        <v>40</v>
      </c>
      <c r="BD3130" t="str">
        <f>IF(AND(ADHOC!$G$15="",ADHOC!$S$4=""),"",IF(ADHOC!$G$15&lt;&gt;"",IF(ADHOC!$G$15=LEFT(Domein!$AS3130,LEN(ADHOC!$G$15)),MAX(Domein!BD$1:'Domein'!BD3129)+1,""),IF(ADHOC!$S$4=LEFT(Domein!$AS3130,LEN(ADHOC!$S$4)),MAX(Domein!BD$1:'Domein'!BD3129)+1,"")))</f>
        <v/>
      </c>
    </row>
    <row r="3131" spans="45:56" x14ac:dyDescent="0.2">
      <c r="AS3131" s="4" t="s">
        <v>1733</v>
      </c>
      <c r="AT3131" s="4" t="s">
        <v>1734</v>
      </c>
      <c r="AU3131" s="4" t="s">
        <v>456</v>
      </c>
      <c r="AV3131" s="4" t="s">
        <v>717</v>
      </c>
      <c r="AW3131" s="4" t="s">
        <v>1167</v>
      </c>
      <c r="AX3131" s="4"/>
      <c r="AY3131" s="4">
        <v>229485</v>
      </c>
      <c r="AZ3131" s="4">
        <v>542096</v>
      </c>
      <c r="BA3131" s="4" t="s">
        <v>23433</v>
      </c>
      <c r="BB3131" s="4" t="s">
        <v>23434</v>
      </c>
      <c r="BC3131" s="4">
        <v>40</v>
      </c>
      <c r="BD3131" t="str">
        <f>IF(AND(ADHOC!$G$15="",ADHOC!$S$4=""),"",IF(ADHOC!$G$15&lt;&gt;"",IF(ADHOC!$G$15=LEFT(Domein!$AS3131,LEN(ADHOC!$G$15)),MAX(Domein!BD$1:'Domein'!BD3130)+1,""),IF(ADHOC!$S$4=LEFT(Domein!$AS3131,LEN(ADHOC!$S$4)),MAX(Domein!BD$1:'Domein'!BD3130)+1,"")))</f>
        <v/>
      </c>
    </row>
    <row r="3132" spans="45:56" x14ac:dyDescent="0.2">
      <c r="AS3132" s="4" t="s">
        <v>1739</v>
      </c>
      <c r="AT3132" s="4" t="s">
        <v>1740</v>
      </c>
      <c r="AU3132" s="4" t="s">
        <v>463</v>
      </c>
      <c r="AV3132" s="4" t="s">
        <v>7661</v>
      </c>
      <c r="AW3132" s="4" t="s">
        <v>701</v>
      </c>
      <c r="AX3132" s="4"/>
      <c r="AY3132" s="4">
        <v>229460</v>
      </c>
      <c r="AZ3132" s="4">
        <v>541995</v>
      </c>
      <c r="BA3132" s="4" t="s">
        <v>22726</v>
      </c>
      <c r="BB3132" s="4" t="s">
        <v>22727</v>
      </c>
      <c r="BC3132" s="4">
        <v>40</v>
      </c>
      <c r="BD3132" t="str">
        <f>IF(AND(ADHOC!$G$15="",ADHOC!$S$4=""),"",IF(ADHOC!$G$15&lt;&gt;"",IF(ADHOC!$G$15=LEFT(Domein!$AS3132,LEN(ADHOC!$G$15)),MAX(Domein!BD$1:'Domein'!BD3131)+1,""),IF(ADHOC!$S$4=LEFT(Domein!$AS3132,LEN(ADHOC!$S$4)),MAX(Domein!BD$1:'Domein'!BD3131)+1,"")))</f>
        <v/>
      </c>
    </row>
    <row r="3133" spans="45:56" x14ac:dyDescent="0.2">
      <c r="AS3133" s="4" t="s">
        <v>11333</v>
      </c>
      <c r="AT3133" s="4" t="s">
        <v>11334</v>
      </c>
      <c r="AU3133" s="4" t="s">
        <v>463</v>
      </c>
      <c r="AV3133" s="4" t="s">
        <v>7661</v>
      </c>
      <c r="AW3133" s="4" t="s">
        <v>701</v>
      </c>
      <c r="AX3133" s="4"/>
      <c r="AY3133" s="4">
        <v>229460</v>
      </c>
      <c r="AZ3133" s="4">
        <v>541984</v>
      </c>
      <c r="BA3133" s="4" t="s">
        <v>22728</v>
      </c>
      <c r="BB3133" s="4" t="s">
        <v>22729</v>
      </c>
      <c r="BC3133" s="4">
        <v>40</v>
      </c>
      <c r="BD3133" t="str">
        <f>IF(AND(ADHOC!$G$15="",ADHOC!$S$4=""),"",IF(ADHOC!$G$15&lt;&gt;"",IF(ADHOC!$G$15=LEFT(Domein!$AS3133,LEN(ADHOC!$G$15)),MAX(Domein!BD$1:'Domein'!BD3132)+1,""),IF(ADHOC!$S$4=LEFT(Domein!$AS3133,LEN(ADHOC!$S$4)),MAX(Domein!BD$1:'Domein'!BD3132)+1,"")))</f>
        <v/>
      </c>
    </row>
    <row r="3134" spans="45:56" x14ac:dyDescent="0.2">
      <c r="AS3134" s="4" t="s">
        <v>15270</v>
      </c>
      <c r="AT3134" s="4" t="s">
        <v>15271</v>
      </c>
      <c r="AU3134" s="4" t="s">
        <v>456</v>
      </c>
      <c r="AV3134" s="4" t="s">
        <v>719</v>
      </c>
      <c r="AW3134" s="4" t="s">
        <v>939</v>
      </c>
      <c r="AX3134" s="4"/>
      <c r="AY3134" s="4"/>
      <c r="AZ3134" s="4"/>
      <c r="BA3134" s="4"/>
      <c r="BB3134" s="4"/>
      <c r="BC3134" s="4">
        <v>40</v>
      </c>
      <c r="BD3134" t="str">
        <f>IF(AND(ADHOC!$G$15="",ADHOC!$S$4=""),"",IF(ADHOC!$G$15&lt;&gt;"",IF(ADHOC!$G$15=LEFT(Domein!$AS3134,LEN(ADHOC!$G$15)),MAX(Domein!BD$1:'Domein'!BD3133)+1,""),IF(ADHOC!$S$4=LEFT(Domein!$AS3134,LEN(ADHOC!$S$4)),MAX(Domein!BD$1:'Domein'!BD3133)+1,"")))</f>
        <v/>
      </c>
    </row>
    <row r="3135" spans="45:56" x14ac:dyDescent="0.2">
      <c r="AS3135" s="4" t="s">
        <v>16987</v>
      </c>
      <c r="AT3135" s="4" t="s">
        <v>16988</v>
      </c>
      <c r="AU3135" s="4" t="s">
        <v>456</v>
      </c>
      <c r="AV3135" s="4" t="s">
        <v>719</v>
      </c>
      <c r="AW3135" s="4" t="s">
        <v>701</v>
      </c>
      <c r="AX3135" s="4"/>
      <c r="AY3135" s="4"/>
      <c r="AZ3135" s="4"/>
      <c r="BA3135" s="4"/>
      <c r="BB3135" s="4"/>
      <c r="BC3135" s="4">
        <v>40</v>
      </c>
      <c r="BD3135" t="str">
        <f>IF(AND(ADHOC!$G$15="",ADHOC!$S$4=""),"",IF(ADHOC!$G$15&lt;&gt;"",IF(ADHOC!$G$15=LEFT(Domein!$AS3135,LEN(ADHOC!$G$15)),MAX(Domein!BD$1:'Domein'!BD3134)+1,""),IF(ADHOC!$S$4=LEFT(Domein!$AS3135,LEN(ADHOC!$S$4)),MAX(Domein!BD$1:'Domein'!BD3134)+1,"")))</f>
        <v/>
      </c>
    </row>
    <row r="3136" spans="45:56" x14ac:dyDescent="0.2">
      <c r="AS3136" s="4" t="s">
        <v>21259</v>
      </c>
      <c r="AT3136" s="4" t="s">
        <v>21260</v>
      </c>
      <c r="AU3136" s="4" t="s">
        <v>456</v>
      </c>
      <c r="AV3136" s="4" t="s">
        <v>7661</v>
      </c>
      <c r="AW3136" s="4" t="s">
        <v>701</v>
      </c>
      <c r="AX3136" s="4"/>
      <c r="AY3136" s="4">
        <v>218598</v>
      </c>
      <c r="AZ3136" s="4">
        <v>540183</v>
      </c>
      <c r="BA3136" s="4" t="s">
        <v>22732</v>
      </c>
      <c r="BB3136" s="4" t="s">
        <v>22733</v>
      </c>
      <c r="BC3136" s="4">
        <v>40</v>
      </c>
      <c r="BD3136" t="str">
        <f>IF(AND(ADHOC!$G$15="",ADHOC!$S$4=""),"",IF(ADHOC!$G$15&lt;&gt;"",IF(ADHOC!$G$15=LEFT(Domein!$AS3136,LEN(ADHOC!$G$15)),MAX(Domein!BD$1:'Domein'!BD3135)+1,""),IF(ADHOC!$S$4=LEFT(Domein!$AS3136,LEN(ADHOC!$S$4)),MAX(Domein!BD$1:'Domein'!BD3135)+1,"")))</f>
        <v/>
      </c>
    </row>
    <row r="3137" spans="45:56" x14ac:dyDescent="0.2">
      <c r="AS3137" s="4" t="s">
        <v>1741</v>
      </c>
      <c r="AT3137" s="4" t="s">
        <v>1742</v>
      </c>
      <c r="AU3137" s="4" t="s">
        <v>463</v>
      </c>
      <c r="AV3137" s="4" t="s">
        <v>7661</v>
      </c>
      <c r="AW3137" s="4" t="s">
        <v>701</v>
      </c>
      <c r="AX3137" s="4"/>
      <c r="AY3137" s="4">
        <v>218673</v>
      </c>
      <c r="AZ3137" s="4">
        <v>540150</v>
      </c>
      <c r="BA3137" s="4" t="s">
        <v>22730</v>
      </c>
      <c r="BB3137" s="4" t="s">
        <v>22731</v>
      </c>
      <c r="BC3137" s="4">
        <v>40</v>
      </c>
      <c r="BD3137" t="str">
        <f>IF(AND(ADHOC!$G$15="",ADHOC!$S$4=""),"",IF(ADHOC!$G$15&lt;&gt;"",IF(ADHOC!$G$15=LEFT(Domein!$AS3137,LEN(ADHOC!$G$15)),MAX(Domein!BD$1:'Domein'!BD3136)+1,""),IF(ADHOC!$S$4=LEFT(Domein!$AS3137,LEN(ADHOC!$S$4)),MAX(Domein!BD$1:'Domein'!BD3136)+1,"")))</f>
        <v/>
      </c>
    </row>
    <row r="3138" spans="45:56" x14ac:dyDescent="0.2">
      <c r="AS3138" s="4" t="s">
        <v>1749</v>
      </c>
      <c r="AT3138" s="4" t="s">
        <v>1750</v>
      </c>
      <c r="AU3138" s="4" t="s">
        <v>456</v>
      </c>
      <c r="AV3138" s="4" t="s">
        <v>717</v>
      </c>
      <c r="AW3138" s="4" t="s">
        <v>1167</v>
      </c>
      <c r="AX3138" s="4"/>
      <c r="AY3138" s="4">
        <v>218545</v>
      </c>
      <c r="AZ3138" s="4">
        <v>540150</v>
      </c>
      <c r="BA3138" s="4" t="s">
        <v>23435</v>
      </c>
      <c r="BB3138" s="4" t="s">
        <v>23436</v>
      </c>
      <c r="BC3138" s="4">
        <v>40</v>
      </c>
      <c r="BD3138" t="str">
        <f>IF(AND(ADHOC!$G$15="",ADHOC!$S$4=""),"",IF(ADHOC!$G$15&lt;&gt;"",IF(ADHOC!$G$15=LEFT(Domein!$AS3138,LEN(ADHOC!$G$15)),MAX(Domein!BD$1:'Domein'!BD3137)+1,""),IF(ADHOC!$S$4=LEFT(Domein!$AS3138,LEN(ADHOC!$S$4)),MAX(Domein!BD$1:'Domein'!BD3137)+1,"")))</f>
        <v/>
      </c>
    </row>
    <row r="3139" spans="45:56" x14ac:dyDescent="0.2">
      <c r="AS3139" s="4" t="s">
        <v>1751</v>
      </c>
      <c r="AT3139" s="4" t="s">
        <v>10837</v>
      </c>
      <c r="AU3139" s="4" t="s">
        <v>456</v>
      </c>
      <c r="AV3139" s="4" t="s">
        <v>717</v>
      </c>
      <c r="AW3139" s="4" t="s">
        <v>1167</v>
      </c>
      <c r="AX3139" s="4"/>
      <c r="AY3139" s="4">
        <v>218546</v>
      </c>
      <c r="AZ3139" s="4">
        <v>540151</v>
      </c>
      <c r="BA3139" s="4" t="s">
        <v>23437</v>
      </c>
      <c r="BB3139" s="4" t="s">
        <v>23438</v>
      </c>
      <c r="BC3139" s="4">
        <v>40</v>
      </c>
      <c r="BD3139" t="str">
        <f>IF(AND(ADHOC!$G$15="",ADHOC!$S$4=""),"",IF(ADHOC!$G$15&lt;&gt;"",IF(ADHOC!$G$15=LEFT(Domein!$AS3139,LEN(ADHOC!$G$15)),MAX(Domein!BD$1:'Domein'!BD3138)+1,""),IF(ADHOC!$S$4=LEFT(Domein!$AS3139,LEN(ADHOC!$S$4)),MAX(Domein!BD$1:'Domein'!BD3138)+1,"")))</f>
        <v/>
      </c>
    </row>
    <row r="3140" spans="45:56" x14ac:dyDescent="0.2">
      <c r="AS3140" s="4" t="s">
        <v>1743</v>
      </c>
      <c r="AT3140" s="4" t="s">
        <v>1744</v>
      </c>
      <c r="AU3140" s="4" t="s">
        <v>456</v>
      </c>
      <c r="AV3140" s="4" t="s">
        <v>717</v>
      </c>
      <c r="AW3140" s="4" t="s">
        <v>1167</v>
      </c>
      <c r="AX3140" s="4"/>
      <c r="AY3140" s="4">
        <v>218592</v>
      </c>
      <c r="AZ3140" s="4">
        <v>540127</v>
      </c>
      <c r="BA3140" s="4" t="s">
        <v>23439</v>
      </c>
      <c r="BB3140" s="4" t="s">
        <v>23440</v>
      </c>
      <c r="BC3140" s="4">
        <v>40</v>
      </c>
      <c r="BD3140" t="str">
        <f>IF(AND(ADHOC!$G$15="",ADHOC!$S$4=""),"",IF(ADHOC!$G$15&lt;&gt;"",IF(ADHOC!$G$15=LEFT(Domein!$AS3140,LEN(ADHOC!$G$15)),MAX(Domein!BD$1:'Domein'!BD3139)+1,""),IF(ADHOC!$S$4=LEFT(Domein!$AS3140,LEN(ADHOC!$S$4)),MAX(Domein!BD$1:'Domein'!BD3139)+1,"")))</f>
        <v/>
      </c>
    </row>
    <row r="3141" spans="45:56" x14ac:dyDescent="0.2">
      <c r="AS3141" s="4" t="s">
        <v>1745</v>
      </c>
      <c r="AT3141" s="4" t="s">
        <v>1746</v>
      </c>
      <c r="AU3141" s="4" t="s">
        <v>456</v>
      </c>
      <c r="AV3141" s="4" t="s">
        <v>717</v>
      </c>
      <c r="AW3141" s="4" t="s">
        <v>1167</v>
      </c>
      <c r="AX3141" s="4"/>
      <c r="AY3141" s="4">
        <v>218606</v>
      </c>
      <c r="AZ3141" s="4">
        <v>540116</v>
      </c>
      <c r="BA3141" s="4" t="s">
        <v>23441</v>
      </c>
      <c r="BB3141" s="4" t="s">
        <v>23442</v>
      </c>
      <c r="BC3141" s="4">
        <v>40</v>
      </c>
      <c r="BD3141" t="str">
        <f>IF(AND(ADHOC!$G$15="",ADHOC!$S$4=""),"",IF(ADHOC!$G$15&lt;&gt;"",IF(ADHOC!$G$15=LEFT(Domein!$AS3141,LEN(ADHOC!$G$15)),MAX(Domein!BD$1:'Domein'!BD3140)+1,""),IF(ADHOC!$S$4=LEFT(Domein!$AS3141,LEN(ADHOC!$S$4)),MAX(Domein!BD$1:'Domein'!BD3140)+1,"")))</f>
        <v/>
      </c>
    </row>
    <row r="3142" spans="45:56" x14ac:dyDescent="0.2">
      <c r="AS3142" s="4" t="s">
        <v>1747</v>
      </c>
      <c r="AT3142" s="4" t="s">
        <v>1748</v>
      </c>
      <c r="AU3142" s="4" t="s">
        <v>456</v>
      </c>
      <c r="AV3142" s="4" t="s">
        <v>717</v>
      </c>
      <c r="AW3142" s="4" t="s">
        <v>1167</v>
      </c>
      <c r="AX3142" s="4"/>
      <c r="AY3142" s="4">
        <v>218544</v>
      </c>
      <c r="AZ3142" s="4">
        <v>540149</v>
      </c>
      <c r="BA3142" s="4" t="s">
        <v>22730</v>
      </c>
      <c r="BB3142" s="4" t="s">
        <v>23443</v>
      </c>
      <c r="BC3142" s="4">
        <v>40</v>
      </c>
      <c r="BD3142" t="str">
        <f>IF(AND(ADHOC!$G$15="",ADHOC!$S$4=""),"",IF(ADHOC!$G$15&lt;&gt;"",IF(ADHOC!$G$15=LEFT(Domein!$AS3142,LEN(ADHOC!$G$15)),MAX(Domein!BD$1:'Domein'!BD3141)+1,""),IF(ADHOC!$S$4=LEFT(Domein!$AS3142,LEN(ADHOC!$S$4)),MAX(Domein!BD$1:'Domein'!BD3141)+1,"")))</f>
        <v/>
      </c>
    </row>
    <row r="3143" spans="45:56" x14ac:dyDescent="0.2">
      <c r="AS3143" s="4" t="s">
        <v>1752</v>
      </c>
      <c r="AT3143" s="4" t="s">
        <v>1753</v>
      </c>
      <c r="AU3143" s="4" t="s">
        <v>463</v>
      </c>
      <c r="AV3143" s="4" t="s">
        <v>7661</v>
      </c>
      <c r="AW3143" s="4" t="s">
        <v>701</v>
      </c>
      <c r="AX3143" s="4"/>
      <c r="AY3143" s="4">
        <v>218598</v>
      </c>
      <c r="AZ3143" s="4">
        <v>540183</v>
      </c>
      <c r="BA3143" s="4" t="s">
        <v>22732</v>
      </c>
      <c r="BB3143" s="4" t="s">
        <v>22733</v>
      </c>
      <c r="BC3143" s="4">
        <v>40</v>
      </c>
      <c r="BD3143" t="str">
        <f>IF(AND(ADHOC!$G$15="",ADHOC!$S$4=""),"",IF(ADHOC!$G$15&lt;&gt;"",IF(ADHOC!$G$15=LEFT(Domein!$AS3143,LEN(ADHOC!$G$15)),MAX(Domein!BD$1:'Domein'!BD3142)+1,""),IF(ADHOC!$S$4=LEFT(Domein!$AS3143,LEN(ADHOC!$S$4)),MAX(Domein!BD$1:'Domein'!BD3142)+1,"")))</f>
        <v/>
      </c>
    </row>
    <row r="3144" spans="45:56" x14ac:dyDescent="0.2">
      <c r="AS3144" s="4" t="s">
        <v>11955</v>
      </c>
      <c r="AT3144" s="4" t="s">
        <v>11956</v>
      </c>
      <c r="AU3144" s="4" t="s">
        <v>456</v>
      </c>
      <c r="AV3144" s="4" t="s">
        <v>7661</v>
      </c>
      <c r="AW3144" s="4" t="s">
        <v>701</v>
      </c>
      <c r="AX3144" s="4"/>
      <c r="AY3144" s="4">
        <v>224492</v>
      </c>
      <c r="AZ3144" s="4">
        <v>525386</v>
      </c>
      <c r="BA3144" s="4" t="s">
        <v>23444</v>
      </c>
      <c r="BB3144" s="4" t="s">
        <v>23445</v>
      </c>
      <c r="BC3144" s="4">
        <v>40</v>
      </c>
      <c r="BD3144" t="str">
        <f>IF(AND(ADHOC!$G$15="",ADHOC!$S$4=""),"",IF(ADHOC!$G$15&lt;&gt;"",IF(ADHOC!$G$15=LEFT(Domein!$AS3144,LEN(ADHOC!$G$15)),MAX(Domein!BD$1:'Domein'!BD3143)+1,""),IF(ADHOC!$S$4=LEFT(Domein!$AS3144,LEN(ADHOC!$S$4)),MAX(Domein!BD$1:'Domein'!BD3143)+1,"")))</f>
        <v/>
      </c>
    </row>
    <row r="3145" spans="45:56" x14ac:dyDescent="0.2">
      <c r="AS3145" s="4" t="s">
        <v>13363</v>
      </c>
      <c r="AT3145" s="4" t="s">
        <v>16844</v>
      </c>
      <c r="AU3145" s="4" t="s">
        <v>456</v>
      </c>
      <c r="AV3145" s="4" t="s">
        <v>7661</v>
      </c>
      <c r="AW3145" s="4" t="s">
        <v>939</v>
      </c>
      <c r="AX3145" s="4"/>
      <c r="AY3145" s="4">
        <v>224442</v>
      </c>
      <c r="AZ3145" s="4">
        <v>525279</v>
      </c>
      <c r="BA3145" s="4" t="s">
        <v>23446</v>
      </c>
      <c r="BB3145" s="4" t="s">
        <v>23447</v>
      </c>
      <c r="BC3145" s="4">
        <v>40</v>
      </c>
      <c r="BD3145" t="str">
        <f>IF(AND(ADHOC!$G$15="",ADHOC!$S$4=""),"",IF(ADHOC!$G$15&lt;&gt;"",IF(ADHOC!$G$15=LEFT(Domein!$AS3145,LEN(ADHOC!$G$15)),MAX(Domein!BD$1:'Domein'!BD3144)+1,""),IF(ADHOC!$S$4=LEFT(Domein!$AS3145,LEN(ADHOC!$S$4)),MAX(Domein!BD$1:'Domein'!BD3144)+1,"")))</f>
        <v/>
      </c>
    </row>
    <row r="3146" spans="45:56" x14ac:dyDescent="0.2">
      <c r="AS3146" s="4" t="s">
        <v>13364</v>
      </c>
      <c r="AT3146" s="4" t="s">
        <v>13365</v>
      </c>
      <c r="AU3146" s="4" t="s">
        <v>456</v>
      </c>
      <c r="AV3146" s="4" t="s">
        <v>7661</v>
      </c>
      <c r="AW3146" s="4" t="s">
        <v>939</v>
      </c>
      <c r="AX3146" s="4"/>
      <c r="AY3146" s="4">
        <v>224551</v>
      </c>
      <c r="AZ3146" s="4">
        <v>525412</v>
      </c>
      <c r="BA3146" s="4" t="s">
        <v>23448</v>
      </c>
      <c r="BB3146" s="4" t="s">
        <v>23449</v>
      </c>
      <c r="BC3146" s="4">
        <v>40</v>
      </c>
      <c r="BD3146" t="str">
        <f>IF(AND(ADHOC!$G$15="",ADHOC!$S$4=""),"",IF(ADHOC!$G$15&lt;&gt;"",IF(ADHOC!$G$15=LEFT(Domein!$AS3146,LEN(ADHOC!$G$15)),MAX(Domein!BD$1:'Domein'!BD3145)+1,""),IF(ADHOC!$S$4=LEFT(Domein!$AS3146,LEN(ADHOC!$S$4)),MAX(Domein!BD$1:'Domein'!BD3145)+1,"")))</f>
        <v/>
      </c>
    </row>
    <row r="3147" spans="45:56" x14ac:dyDescent="0.2">
      <c r="AS3147" s="4" t="s">
        <v>13366</v>
      </c>
      <c r="AT3147" s="4" t="s">
        <v>16845</v>
      </c>
      <c r="AU3147" s="4" t="s">
        <v>456</v>
      </c>
      <c r="AV3147" s="4" t="s">
        <v>7661</v>
      </c>
      <c r="AW3147" s="4" t="s">
        <v>939</v>
      </c>
      <c r="AX3147" s="4"/>
      <c r="AY3147" s="4">
        <v>224493</v>
      </c>
      <c r="AZ3147" s="4">
        <v>525386</v>
      </c>
      <c r="BA3147" s="4" t="s">
        <v>23444</v>
      </c>
      <c r="BB3147" s="4" t="s">
        <v>23450</v>
      </c>
      <c r="BC3147" s="4">
        <v>40</v>
      </c>
      <c r="BD3147" t="str">
        <f>IF(AND(ADHOC!$G$15="",ADHOC!$S$4=""),"",IF(ADHOC!$G$15&lt;&gt;"",IF(ADHOC!$G$15=LEFT(Domein!$AS3147,LEN(ADHOC!$G$15)),MAX(Domein!BD$1:'Domein'!BD3146)+1,""),IF(ADHOC!$S$4=LEFT(Domein!$AS3147,LEN(ADHOC!$S$4)),MAX(Domein!BD$1:'Domein'!BD3146)+1,"")))</f>
        <v/>
      </c>
    </row>
    <row r="3148" spans="45:56" x14ac:dyDescent="0.2">
      <c r="AS3148" s="4" t="s">
        <v>20897</v>
      </c>
      <c r="AT3148" s="4" t="s">
        <v>20898</v>
      </c>
      <c r="AU3148" s="4" t="s">
        <v>456</v>
      </c>
      <c r="AV3148" s="4" t="s">
        <v>721</v>
      </c>
      <c r="AW3148" s="4" t="s">
        <v>701</v>
      </c>
      <c r="AX3148" s="4"/>
      <c r="AY3148" s="4">
        <v>224387</v>
      </c>
      <c r="AZ3148" s="4">
        <v>525419</v>
      </c>
      <c r="BA3148" s="4" t="s">
        <v>23451</v>
      </c>
      <c r="BB3148" s="4" t="s">
        <v>23452</v>
      </c>
      <c r="BC3148" s="4">
        <v>40</v>
      </c>
      <c r="BD3148" t="str">
        <f>IF(AND(ADHOC!$G$15="",ADHOC!$S$4=""),"",IF(ADHOC!$G$15&lt;&gt;"",IF(ADHOC!$G$15=LEFT(Domein!$AS3148,LEN(ADHOC!$G$15)),MAX(Domein!BD$1:'Domein'!BD3147)+1,""),IF(ADHOC!$S$4=LEFT(Domein!$AS3148,LEN(ADHOC!$S$4)),MAX(Domein!BD$1:'Domein'!BD3147)+1,"")))</f>
        <v/>
      </c>
    </row>
    <row r="3149" spans="45:56" x14ac:dyDescent="0.2">
      <c r="AS3149" s="4" t="s">
        <v>1754</v>
      </c>
      <c r="AT3149" s="4" t="s">
        <v>1755</v>
      </c>
      <c r="AU3149" s="4" t="s">
        <v>463</v>
      </c>
      <c r="AV3149" s="4" t="s">
        <v>7661</v>
      </c>
      <c r="AW3149" s="4" t="s">
        <v>701</v>
      </c>
      <c r="AX3149" s="4"/>
      <c r="AY3149" s="4">
        <v>224586</v>
      </c>
      <c r="AZ3149" s="4">
        <v>525240</v>
      </c>
      <c r="BA3149" s="4" t="s">
        <v>22734</v>
      </c>
      <c r="BB3149" s="4" t="s">
        <v>22735</v>
      </c>
      <c r="BC3149" s="4">
        <v>40</v>
      </c>
      <c r="BD3149" t="str">
        <f>IF(AND(ADHOC!$G$15="",ADHOC!$S$4=""),"",IF(ADHOC!$G$15&lt;&gt;"",IF(ADHOC!$G$15=LEFT(Domein!$AS3149,LEN(ADHOC!$G$15)),MAX(Domein!BD$1:'Domein'!BD3148)+1,""),IF(ADHOC!$S$4=LEFT(Domein!$AS3149,LEN(ADHOC!$S$4)),MAX(Domein!BD$1:'Domein'!BD3148)+1,"")))</f>
        <v/>
      </c>
    </row>
    <row r="3150" spans="45:56" x14ac:dyDescent="0.2">
      <c r="AS3150" s="4" t="s">
        <v>7771</v>
      </c>
      <c r="AT3150" s="4" t="s">
        <v>7772</v>
      </c>
      <c r="AU3150" s="4" t="s">
        <v>456</v>
      </c>
      <c r="AV3150" s="4" t="s">
        <v>721</v>
      </c>
      <c r="AW3150" s="4" t="s">
        <v>701</v>
      </c>
      <c r="AX3150" s="4"/>
      <c r="AY3150" s="4"/>
      <c r="AZ3150" s="4"/>
      <c r="BA3150" s="4"/>
      <c r="BB3150" s="4"/>
      <c r="BC3150" s="4">
        <v>40</v>
      </c>
      <c r="BD3150" t="str">
        <f>IF(AND(ADHOC!$G$15="",ADHOC!$S$4=""),"",IF(ADHOC!$G$15&lt;&gt;"",IF(ADHOC!$G$15=LEFT(Domein!$AS3150,LEN(ADHOC!$G$15)),MAX(Domein!BD$1:'Domein'!BD3149)+1,""),IF(ADHOC!$S$4=LEFT(Domein!$AS3150,LEN(ADHOC!$S$4)),MAX(Domein!BD$1:'Domein'!BD3149)+1,"")))</f>
        <v/>
      </c>
    </row>
    <row r="3151" spans="45:56" x14ac:dyDescent="0.2">
      <c r="AS3151" s="4" t="s">
        <v>12198</v>
      </c>
      <c r="AT3151" s="4" t="s">
        <v>12199</v>
      </c>
      <c r="AU3151" s="4" t="s">
        <v>456</v>
      </c>
      <c r="AV3151" s="4" t="s">
        <v>711</v>
      </c>
      <c r="AW3151" s="4" t="s">
        <v>701</v>
      </c>
      <c r="AX3151" s="4"/>
      <c r="AY3151" s="4"/>
      <c r="AZ3151" s="4"/>
      <c r="BA3151" s="4"/>
      <c r="BB3151" s="4"/>
      <c r="BC3151" s="4">
        <v>40</v>
      </c>
      <c r="BD3151" t="str">
        <f>IF(AND(ADHOC!$G$15="",ADHOC!$S$4=""),"",IF(ADHOC!$G$15&lt;&gt;"",IF(ADHOC!$G$15=LEFT(Domein!$AS3151,LEN(ADHOC!$G$15)),MAX(Domein!BD$1:'Domein'!BD3150)+1,""),IF(ADHOC!$S$4=LEFT(Domein!$AS3151,LEN(ADHOC!$S$4)),MAX(Domein!BD$1:'Domein'!BD3150)+1,"")))</f>
        <v/>
      </c>
    </row>
    <row r="3152" spans="45:56" x14ac:dyDescent="0.2">
      <c r="AS3152" s="4" t="s">
        <v>1772</v>
      </c>
      <c r="AT3152" s="4" t="s">
        <v>1773</v>
      </c>
      <c r="AU3152" s="4" t="s">
        <v>456</v>
      </c>
      <c r="AV3152" s="4" t="s">
        <v>717</v>
      </c>
      <c r="AW3152" s="4" t="s">
        <v>1167</v>
      </c>
      <c r="AX3152" s="4"/>
      <c r="AY3152" s="4">
        <v>224633</v>
      </c>
      <c r="AZ3152" s="4">
        <v>525252</v>
      </c>
      <c r="BA3152" s="4" t="s">
        <v>23453</v>
      </c>
      <c r="BB3152" s="4" t="s">
        <v>23454</v>
      </c>
      <c r="BC3152" s="4">
        <v>40</v>
      </c>
      <c r="BD3152" t="str">
        <f>IF(AND(ADHOC!$G$15="",ADHOC!$S$4=""),"",IF(ADHOC!$G$15&lt;&gt;"",IF(ADHOC!$G$15=LEFT(Domein!$AS3152,LEN(ADHOC!$G$15)),MAX(Domein!BD$1:'Domein'!BD3151)+1,""),IF(ADHOC!$S$4=LEFT(Domein!$AS3152,LEN(ADHOC!$S$4)),MAX(Domein!BD$1:'Domein'!BD3151)+1,"")))</f>
        <v/>
      </c>
    </row>
    <row r="3153" spans="45:56" x14ac:dyDescent="0.2">
      <c r="AS3153" s="4" t="s">
        <v>1774</v>
      </c>
      <c r="AT3153" s="4" t="s">
        <v>1775</v>
      </c>
      <c r="AU3153" s="4" t="s">
        <v>456</v>
      </c>
      <c r="AV3153" s="4" t="s">
        <v>717</v>
      </c>
      <c r="AW3153" s="4" t="s">
        <v>1167</v>
      </c>
      <c r="AX3153" s="4"/>
      <c r="AY3153" s="4">
        <v>224557</v>
      </c>
      <c r="AZ3153" s="4">
        <v>525202</v>
      </c>
      <c r="BA3153" s="4" t="s">
        <v>23455</v>
      </c>
      <c r="BB3153" s="4" t="s">
        <v>23456</v>
      </c>
      <c r="BC3153" s="4">
        <v>40</v>
      </c>
      <c r="BD3153" t="str">
        <f>IF(AND(ADHOC!$G$15="",ADHOC!$S$4=""),"",IF(ADHOC!$G$15&lt;&gt;"",IF(ADHOC!$G$15=LEFT(Domein!$AS3153,LEN(ADHOC!$G$15)),MAX(Domein!BD$1:'Domein'!BD3152)+1,""),IF(ADHOC!$S$4=LEFT(Domein!$AS3153,LEN(ADHOC!$S$4)),MAX(Domein!BD$1:'Domein'!BD3152)+1,"")))</f>
        <v/>
      </c>
    </row>
    <row r="3154" spans="45:56" x14ac:dyDescent="0.2">
      <c r="AS3154" s="4" t="s">
        <v>1756</v>
      </c>
      <c r="AT3154" s="4" t="s">
        <v>1757</v>
      </c>
      <c r="AU3154" s="4" t="s">
        <v>456</v>
      </c>
      <c r="AV3154" s="4" t="s">
        <v>717</v>
      </c>
      <c r="AW3154" s="4" t="s">
        <v>1167</v>
      </c>
      <c r="AX3154" s="4"/>
      <c r="AY3154" s="4">
        <v>224492</v>
      </c>
      <c r="AZ3154" s="4">
        <v>525206</v>
      </c>
      <c r="BA3154" s="4" t="s">
        <v>23457</v>
      </c>
      <c r="BB3154" s="4" t="s">
        <v>23458</v>
      </c>
      <c r="BC3154" s="4">
        <v>40</v>
      </c>
      <c r="BD3154" t="str">
        <f>IF(AND(ADHOC!$G$15="",ADHOC!$S$4=""),"",IF(ADHOC!$G$15&lt;&gt;"",IF(ADHOC!$G$15=LEFT(Domein!$AS3154,LEN(ADHOC!$G$15)),MAX(Domein!BD$1:'Domein'!BD3153)+1,""),IF(ADHOC!$S$4=LEFT(Domein!$AS3154,LEN(ADHOC!$S$4)),MAX(Domein!BD$1:'Domein'!BD3153)+1,"")))</f>
        <v/>
      </c>
    </row>
    <row r="3155" spans="45:56" x14ac:dyDescent="0.2">
      <c r="AS3155" s="4" t="s">
        <v>1758</v>
      </c>
      <c r="AT3155" s="4" t="s">
        <v>1759</v>
      </c>
      <c r="AU3155" s="4" t="s">
        <v>456</v>
      </c>
      <c r="AV3155" s="4" t="s">
        <v>717</v>
      </c>
      <c r="AW3155" s="4" t="s">
        <v>1167</v>
      </c>
      <c r="AX3155" s="4"/>
      <c r="AY3155" s="4">
        <v>224550</v>
      </c>
      <c r="AZ3155" s="4">
        <v>525195</v>
      </c>
      <c r="BA3155" s="4" t="s">
        <v>23014</v>
      </c>
      <c r="BB3155" s="4" t="s">
        <v>23459</v>
      </c>
      <c r="BC3155" s="4">
        <v>40</v>
      </c>
      <c r="BD3155" t="str">
        <f>IF(AND(ADHOC!$G$15="",ADHOC!$S$4=""),"",IF(ADHOC!$G$15&lt;&gt;"",IF(ADHOC!$G$15=LEFT(Domein!$AS3155,LEN(ADHOC!$G$15)),MAX(Domein!BD$1:'Domein'!BD3154)+1,""),IF(ADHOC!$S$4=LEFT(Domein!$AS3155,LEN(ADHOC!$S$4)),MAX(Domein!BD$1:'Domein'!BD3154)+1,"")))</f>
        <v/>
      </c>
    </row>
    <row r="3156" spans="45:56" x14ac:dyDescent="0.2">
      <c r="AS3156" s="4" t="s">
        <v>1760</v>
      </c>
      <c r="AT3156" s="4" t="s">
        <v>1761</v>
      </c>
      <c r="AU3156" s="4" t="s">
        <v>456</v>
      </c>
      <c r="AV3156" s="4" t="s">
        <v>717</v>
      </c>
      <c r="AW3156" s="4" t="s">
        <v>1167</v>
      </c>
      <c r="AX3156" s="4"/>
      <c r="AY3156" s="4">
        <v>224519</v>
      </c>
      <c r="AZ3156" s="4">
        <v>525206</v>
      </c>
      <c r="BA3156" s="4" t="s">
        <v>23457</v>
      </c>
      <c r="BB3156" s="4" t="s">
        <v>23460</v>
      </c>
      <c r="BC3156" s="4">
        <v>40</v>
      </c>
      <c r="BD3156" t="str">
        <f>IF(AND(ADHOC!$G$15="",ADHOC!$S$4=""),"",IF(ADHOC!$G$15&lt;&gt;"",IF(ADHOC!$G$15=LEFT(Domein!$AS3156,LEN(ADHOC!$G$15)),MAX(Domein!BD$1:'Domein'!BD3155)+1,""),IF(ADHOC!$S$4=LEFT(Domein!$AS3156,LEN(ADHOC!$S$4)),MAX(Domein!BD$1:'Domein'!BD3155)+1,"")))</f>
        <v/>
      </c>
    </row>
    <row r="3157" spans="45:56" x14ac:dyDescent="0.2">
      <c r="AS3157" s="4" t="s">
        <v>1762</v>
      </c>
      <c r="AT3157" s="4" t="s">
        <v>1763</v>
      </c>
      <c r="AU3157" s="4" t="s">
        <v>456</v>
      </c>
      <c r="AV3157" s="4" t="s">
        <v>717</v>
      </c>
      <c r="AW3157" s="4" t="s">
        <v>1167</v>
      </c>
      <c r="AX3157" s="4"/>
      <c r="AY3157" s="4">
        <v>224491</v>
      </c>
      <c r="AZ3157" s="4">
        <v>525250</v>
      </c>
      <c r="BA3157" s="4" t="s">
        <v>23453</v>
      </c>
      <c r="BB3157" s="4" t="s">
        <v>23458</v>
      </c>
      <c r="BC3157" s="4">
        <v>40</v>
      </c>
      <c r="BD3157" t="str">
        <f>IF(AND(ADHOC!$G$15="",ADHOC!$S$4=""),"",IF(ADHOC!$G$15&lt;&gt;"",IF(ADHOC!$G$15=LEFT(Domein!$AS3157,LEN(ADHOC!$G$15)),MAX(Domein!BD$1:'Domein'!BD3156)+1,""),IF(ADHOC!$S$4=LEFT(Domein!$AS3157,LEN(ADHOC!$S$4)),MAX(Domein!BD$1:'Domein'!BD3156)+1,"")))</f>
        <v/>
      </c>
    </row>
    <row r="3158" spans="45:56" x14ac:dyDescent="0.2">
      <c r="AS3158" s="4" t="s">
        <v>38109</v>
      </c>
      <c r="AT3158" s="4" t="s">
        <v>38110</v>
      </c>
      <c r="AU3158" s="4" t="s">
        <v>456</v>
      </c>
      <c r="AV3158" s="4" t="s">
        <v>717</v>
      </c>
      <c r="AW3158" s="4" t="s">
        <v>1167</v>
      </c>
      <c r="AX3158" s="4"/>
      <c r="AY3158" s="4">
        <v>224551</v>
      </c>
      <c r="AZ3158" s="4">
        <v>525196</v>
      </c>
      <c r="BA3158" s="4" t="s">
        <v>23461</v>
      </c>
      <c r="BB3158" s="4" t="s">
        <v>38111</v>
      </c>
      <c r="BC3158" s="4">
        <v>40</v>
      </c>
      <c r="BD3158" t="str">
        <f>IF(AND(ADHOC!$G$15="",ADHOC!$S$4=""),"",IF(ADHOC!$G$15&lt;&gt;"",IF(ADHOC!$G$15=LEFT(Domein!$AS3158,LEN(ADHOC!$G$15)),MAX(Domein!BD$1:'Domein'!BD3157)+1,""),IF(ADHOC!$S$4=LEFT(Domein!$AS3158,LEN(ADHOC!$S$4)),MAX(Domein!BD$1:'Domein'!BD3157)+1,"")))</f>
        <v/>
      </c>
    </row>
    <row r="3159" spans="45:56" x14ac:dyDescent="0.2">
      <c r="AS3159" s="4" t="s">
        <v>38112</v>
      </c>
      <c r="AT3159" s="4" t="s">
        <v>38113</v>
      </c>
      <c r="AU3159" s="4" t="s">
        <v>456</v>
      </c>
      <c r="AV3159" s="4" t="s">
        <v>717</v>
      </c>
      <c r="AW3159" s="4" t="s">
        <v>1167</v>
      </c>
      <c r="AX3159" s="4"/>
      <c r="AY3159" s="4">
        <v>224474</v>
      </c>
      <c r="AZ3159" s="4">
        <v>525528</v>
      </c>
      <c r="BA3159" s="4" t="s">
        <v>38114</v>
      </c>
      <c r="BB3159" s="4" t="s">
        <v>38115</v>
      </c>
      <c r="BC3159" s="4">
        <v>40</v>
      </c>
      <c r="BD3159" t="str">
        <f>IF(AND(ADHOC!$G$15="",ADHOC!$S$4=""),"",IF(ADHOC!$G$15&lt;&gt;"",IF(ADHOC!$G$15=LEFT(Domein!$AS3159,LEN(ADHOC!$G$15)),MAX(Domein!BD$1:'Domein'!BD3158)+1,""),IF(ADHOC!$S$4=LEFT(Domein!$AS3159,LEN(ADHOC!$S$4)),MAX(Domein!BD$1:'Domein'!BD3158)+1,"")))</f>
        <v/>
      </c>
    </row>
    <row r="3160" spans="45:56" x14ac:dyDescent="0.2">
      <c r="AS3160" s="4" t="s">
        <v>38116</v>
      </c>
      <c r="AT3160" s="4" t="s">
        <v>38117</v>
      </c>
      <c r="AU3160" s="4" t="s">
        <v>456</v>
      </c>
      <c r="AV3160" s="4" t="s">
        <v>717</v>
      </c>
      <c r="AW3160" s="4" t="s">
        <v>1167</v>
      </c>
      <c r="AX3160" s="4"/>
      <c r="AY3160" s="4">
        <v>224447</v>
      </c>
      <c r="AZ3160" s="4">
        <v>525517</v>
      </c>
      <c r="BA3160" s="4" t="s">
        <v>38118</v>
      </c>
      <c r="BB3160" s="4" t="s">
        <v>38119</v>
      </c>
      <c r="BC3160" s="4">
        <v>40</v>
      </c>
      <c r="BD3160" t="str">
        <f>IF(AND(ADHOC!$G$15="",ADHOC!$S$4=""),"",IF(ADHOC!$G$15&lt;&gt;"",IF(ADHOC!$G$15=LEFT(Domein!$AS3160,LEN(ADHOC!$G$15)),MAX(Domein!BD$1:'Domein'!BD3159)+1,""),IF(ADHOC!$S$4=LEFT(Domein!$AS3160,LEN(ADHOC!$S$4)),MAX(Domein!BD$1:'Domein'!BD3159)+1,"")))</f>
        <v/>
      </c>
    </row>
    <row r="3161" spans="45:56" x14ac:dyDescent="0.2">
      <c r="AS3161" s="4" t="s">
        <v>38120</v>
      </c>
      <c r="AT3161" s="4" t="s">
        <v>38121</v>
      </c>
      <c r="AU3161" s="4" t="s">
        <v>456</v>
      </c>
      <c r="AV3161" s="4" t="s">
        <v>717</v>
      </c>
      <c r="AW3161" s="4" t="s">
        <v>1167</v>
      </c>
      <c r="AX3161" s="4"/>
      <c r="AY3161" s="4">
        <v>224552</v>
      </c>
      <c r="AZ3161" s="4">
        <v>525197</v>
      </c>
      <c r="BA3161" s="4" t="s">
        <v>23462</v>
      </c>
      <c r="BB3161" s="4" t="s">
        <v>38122</v>
      </c>
      <c r="BC3161" s="4">
        <v>40</v>
      </c>
      <c r="BD3161" t="str">
        <f>IF(AND(ADHOC!$G$15="",ADHOC!$S$4=""),"",IF(ADHOC!$G$15&lt;&gt;"",IF(ADHOC!$G$15=LEFT(Domein!$AS3161,LEN(ADHOC!$G$15)),MAX(Domein!BD$1:'Domein'!BD3160)+1,""),IF(ADHOC!$S$4=LEFT(Domein!$AS3161,LEN(ADHOC!$S$4)),MAX(Domein!BD$1:'Domein'!BD3160)+1,"")))</f>
        <v/>
      </c>
    </row>
    <row r="3162" spans="45:56" x14ac:dyDescent="0.2">
      <c r="AS3162" s="4" t="s">
        <v>1764</v>
      </c>
      <c r="AT3162" s="4" t="s">
        <v>1765</v>
      </c>
      <c r="AU3162" s="4" t="s">
        <v>456</v>
      </c>
      <c r="AV3162" s="4" t="s">
        <v>717</v>
      </c>
      <c r="AW3162" s="4" t="s">
        <v>1167</v>
      </c>
      <c r="AX3162" s="4"/>
      <c r="AY3162" s="4">
        <v>224553</v>
      </c>
      <c r="AZ3162" s="4">
        <v>525198</v>
      </c>
      <c r="BA3162" s="4" t="s">
        <v>23463</v>
      </c>
      <c r="BB3162" s="4" t="s">
        <v>23464</v>
      </c>
      <c r="BC3162" s="4">
        <v>40</v>
      </c>
      <c r="BD3162" t="str">
        <f>IF(AND(ADHOC!$G$15="",ADHOC!$S$4=""),"",IF(ADHOC!$G$15&lt;&gt;"",IF(ADHOC!$G$15=LEFT(Domein!$AS3162,LEN(ADHOC!$G$15)),MAX(Domein!BD$1:'Domein'!BD3161)+1,""),IF(ADHOC!$S$4=LEFT(Domein!$AS3162,LEN(ADHOC!$S$4)),MAX(Domein!BD$1:'Domein'!BD3161)+1,"")))</f>
        <v/>
      </c>
    </row>
    <row r="3163" spans="45:56" x14ac:dyDescent="0.2">
      <c r="AS3163" s="4" t="s">
        <v>1766</v>
      </c>
      <c r="AT3163" s="4" t="s">
        <v>1767</v>
      </c>
      <c r="AU3163" s="4" t="s">
        <v>456</v>
      </c>
      <c r="AV3163" s="4" t="s">
        <v>717</v>
      </c>
      <c r="AW3163" s="4" t="s">
        <v>1167</v>
      </c>
      <c r="AX3163" s="4"/>
      <c r="AY3163" s="4">
        <v>224554</v>
      </c>
      <c r="AZ3163" s="4">
        <v>525199</v>
      </c>
      <c r="BA3163" s="4" t="s">
        <v>23465</v>
      </c>
      <c r="BB3163" s="4" t="s">
        <v>23449</v>
      </c>
      <c r="BC3163" s="4">
        <v>40</v>
      </c>
      <c r="BD3163" t="str">
        <f>IF(AND(ADHOC!$G$15="",ADHOC!$S$4=""),"",IF(ADHOC!$G$15&lt;&gt;"",IF(ADHOC!$G$15=LEFT(Domein!$AS3163,LEN(ADHOC!$G$15)),MAX(Domein!BD$1:'Domein'!BD3162)+1,""),IF(ADHOC!$S$4=LEFT(Domein!$AS3163,LEN(ADHOC!$S$4)),MAX(Domein!BD$1:'Domein'!BD3162)+1,"")))</f>
        <v/>
      </c>
    </row>
    <row r="3164" spans="45:56" x14ac:dyDescent="0.2">
      <c r="AS3164" s="4" t="s">
        <v>1768</v>
      </c>
      <c r="AT3164" s="4" t="s">
        <v>1769</v>
      </c>
      <c r="AU3164" s="4" t="s">
        <v>456</v>
      </c>
      <c r="AV3164" s="4" t="s">
        <v>717</v>
      </c>
      <c r="AW3164" s="4" t="s">
        <v>1167</v>
      </c>
      <c r="AX3164" s="4"/>
      <c r="AY3164" s="4">
        <v>224555</v>
      </c>
      <c r="AZ3164" s="4">
        <v>525200</v>
      </c>
      <c r="BA3164" s="4" t="s">
        <v>23466</v>
      </c>
      <c r="BB3164" s="4" t="s">
        <v>23467</v>
      </c>
      <c r="BC3164" s="4">
        <v>40</v>
      </c>
      <c r="BD3164" t="str">
        <f>IF(AND(ADHOC!$G$15="",ADHOC!$S$4=""),"",IF(ADHOC!$G$15&lt;&gt;"",IF(ADHOC!$G$15=LEFT(Domein!$AS3164,LEN(ADHOC!$G$15)),MAX(Domein!BD$1:'Domein'!BD3163)+1,""),IF(ADHOC!$S$4=LEFT(Domein!$AS3164,LEN(ADHOC!$S$4)),MAX(Domein!BD$1:'Domein'!BD3163)+1,"")))</f>
        <v/>
      </c>
    </row>
    <row r="3165" spans="45:56" x14ac:dyDescent="0.2">
      <c r="AS3165" s="4" t="s">
        <v>1770</v>
      </c>
      <c r="AT3165" s="4" t="s">
        <v>1771</v>
      </c>
      <c r="AU3165" s="4" t="s">
        <v>456</v>
      </c>
      <c r="AV3165" s="4" t="s">
        <v>717</v>
      </c>
      <c r="AW3165" s="4" t="s">
        <v>1167</v>
      </c>
      <c r="AX3165" s="4"/>
      <c r="AY3165" s="4">
        <v>224556</v>
      </c>
      <c r="AZ3165" s="4">
        <v>525201</v>
      </c>
      <c r="BA3165" s="4" t="s">
        <v>23468</v>
      </c>
      <c r="BB3165" s="4" t="s">
        <v>23469</v>
      </c>
      <c r="BC3165" s="4">
        <v>40</v>
      </c>
      <c r="BD3165" t="str">
        <f>IF(AND(ADHOC!$G$15="",ADHOC!$S$4=""),"",IF(ADHOC!$G$15&lt;&gt;"",IF(ADHOC!$G$15=LEFT(Domein!$AS3165,LEN(ADHOC!$G$15)),MAX(Domein!BD$1:'Domein'!BD3164)+1,""),IF(ADHOC!$S$4=LEFT(Domein!$AS3165,LEN(ADHOC!$S$4)),MAX(Domein!BD$1:'Domein'!BD3164)+1,"")))</f>
        <v/>
      </c>
    </row>
    <row r="3166" spans="45:56" x14ac:dyDescent="0.2">
      <c r="AS3166" s="4" t="s">
        <v>1776</v>
      </c>
      <c r="AT3166" s="4" t="s">
        <v>1777</v>
      </c>
      <c r="AU3166" s="4" t="s">
        <v>463</v>
      </c>
      <c r="AV3166" s="4" t="s">
        <v>7661</v>
      </c>
      <c r="AW3166" s="4" t="s">
        <v>701</v>
      </c>
      <c r="AX3166" s="4"/>
      <c r="AY3166" s="4">
        <v>224519</v>
      </c>
      <c r="AZ3166" s="4">
        <v>525239</v>
      </c>
      <c r="BA3166" s="4" t="s">
        <v>22734</v>
      </c>
      <c r="BB3166" s="4" t="s">
        <v>22736</v>
      </c>
      <c r="BC3166" s="4">
        <v>40</v>
      </c>
      <c r="BD3166" t="str">
        <f>IF(AND(ADHOC!$G$15="",ADHOC!$S$4=""),"",IF(ADHOC!$G$15&lt;&gt;"",IF(ADHOC!$G$15=LEFT(Domein!$AS3166,LEN(ADHOC!$G$15)),MAX(Domein!BD$1:'Domein'!BD3165)+1,""),IF(ADHOC!$S$4=LEFT(Domein!$AS3166,LEN(ADHOC!$S$4)),MAX(Domein!BD$1:'Domein'!BD3165)+1,"")))</f>
        <v/>
      </c>
    </row>
    <row r="3167" spans="45:56" x14ac:dyDescent="0.2">
      <c r="AS3167" s="4" t="s">
        <v>12016</v>
      </c>
      <c r="AT3167" s="4" t="s">
        <v>12017</v>
      </c>
      <c r="AU3167" s="4" t="s">
        <v>463</v>
      </c>
      <c r="AV3167" s="4" t="s">
        <v>711</v>
      </c>
      <c r="AW3167" s="4" t="s">
        <v>701</v>
      </c>
      <c r="AX3167" s="4"/>
      <c r="AY3167" s="4"/>
      <c r="AZ3167" s="4"/>
      <c r="BA3167" s="4"/>
      <c r="BB3167" s="4"/>
      <c r="BC3167" s="4">
        <v>40</v>
      </c>
      <c r="BD3167" t="str">
        <f>IF(AND(ADHOC!$G$15="",ADHOC!$S$4=""),"",IF(ADHOC!$G$15&lt;&gt;"",IF(ADHOC!$G$15=LEFT(Domein!$AS3167,LEN(ADHOC!$G$15)),MAX(Domein!BD$1:'Domein'!BD3166)+1,""),IF(ADHOC!$S$4=LEFT(Domein!$AS3167,LEN(ADHOC!$S$4)),MAX(Domein!BD$1:'Domein'!BD3166)+1,"")))</f>
        <v/>
      </c>
    </row>
    <row r="3168" spans="45:56" x14ac:dyDescent="0.2">
      <c r="AS3168" s="4" t="s">
        <v>12064</v>
      </c>
      <c r="AT3168" s="4" t="s">
        <v>12017</v>
      </c>
      <c r="AU3168" s="4" t="s">
        <v>462</v>
      </c>
      <c r="AV3168" s="4" t="s">
        <v>711</v>
      </c>
      <c r="AW3168" s="4" t="s">
        <v>701</v>
      </c>
      <c r="AX3168" s="4"/>
      <c r="AY3168" s="4">
        <v>224587</v>
      </c>
      <c r="AZ3168" s="4">
        <v>525241</v>
      </c>
      <c r="BA3168" s="4" t="s">
        <v>23470</v>
      </c>
      <c r="BB3168" s="4" t="s">
        <v>23471</v>
      </c>
      <c r="BC3168" s="4">
        <v>40</v>
      </c>
      <c r="BD3168" t="str">
        <f>IF(AND(ADHOC!$G$15="",ADHOC!$S$4=""),"",IF(ADHOC!$G$15&lt;&gt;"",IF(ADHOC!$G$15=LEFT(Domein!$AS3168,LEN(ADHOC!$G$15)),MAX(Domein!BD$1:'Domein'!BD3167)+1,""),IF(ADHOC!$S$4=LEFT(Domein!$AS3168,LEN(ADHOC!$S$4)),MAX(Domein!BD$1:'Domein'!BD3167)+1,"")))</f>
        <v/>
      </c>
    </row>
    <row r="3169" spans="45:56" x14ac:dyDescent="0.2">
      <c r="AS3169" s="4" t="s">
        <v>15628</v>
      </c>
      <c r="AT3169" s="4" t="s">
        <v>15629</v>
      </c>
      <c r="AU3169" s="4" t="s">
        <v>456</v>
      </c>
      <c r="AV3169" s="4" t="s">
        <v>719</v>
      </c>
      <c r="AW3169" s="4" t="s">
        <v>939</v>
      </c>
      <c r="AX3169" s="4"/>
      <c r="AY3169" s="4"/>
      <c r="AZ3169" s="4"/>
      <c r="BA3169" s="4"/>
      <c r="BB3169" s="4"/>
      <c r="BC3169" s="4">
        <v>40</v>
      </c>
      <c r="BD3169" t="str">
        <f>IF(AND(ADHOC!$G$15="",ADHOC!$S$4=""),"",IF(ADHOC!$G$15&lt;&gt;"",IF(ADHOC!$G$15=LEFT(Domein!$AS3169,LEN(ADHOC!$G$15)),MAX(Domein!BD$1:'Domein'!BD3168)+1,""),IF(ADHOC!$S$4=LEFT(Domein!$AS3169,LEN(ADHOC!$S$4)),MAX(Domein!BD$1:'Domein'!BD3168)+1,"")))</f>
        <v/>
      </c>
    </row>
    <row r="3170" spans="45:56" x14ac:dyDescent="0.2">
      <c r="AS3170" s="4" t="s">
        <v>15630</v>
      </c>
      <c r="AT3170" s="4" t="s">
        <v>15631</v>
      </c>
      <c r="AU3170" s="4" t="s">
        <v>456</v>
      </c>
      <c r="AV3170" s="4" t="s">
        <v>719</v>
      </c>
      <c r="AW3170" s="4" t="s">
        <v>939</v>
      </c>
      <c r="AX3170" s="4"/>
      <c r="AY3170" s="4"/>
      <c r="AZ3170" s="4"/>
      <c r="BA3170" s="4"/>
      <c r="BB3170" s="4"/>
      <c r="BC3170" s="4">
        <v>40</v>
      </c>
      <c r="BD3170" t="str">
        <f>IF(AND(ADHOC!$G$15="",ADHOC!$S$4=""),"",IF(ADHOC!$G$15&lt;&gt;"",IF(ADHOC!$G$15=LEFT(Domein!$AS3170,LEN(ADHOC!$G$15)),MAX(Domein!BD$1:'Domein'!BD3169)+1,""),IF(ADHOC!$S$4=LEFT(Domein!$AS3170,LEN(ADHOC!$S$4)),MAX(Domein!BD$1:'Domein'!BD3169)+1,"")))</f>
        <v/>
      </c>
    </row>
    <row r="3171" spans="45:56" x14ac:dyDescent="0.2">
      <c r="AS3171" s="4" t="s">
        <v>12200</v>
      </c>
      <c r="AT3171" s="4" t="s">
        <v>12201</v>
      </c>
      <c r="AU3171" s="4" t="s">
        <v>456</v>
      </c>
      <c r="AV3171" s="4" t="s">
        <v>711</v>
      </c>
      <c r="AW3171" s="4" t="s">
        <v>701</v>
      </c>
      <c r="AX3171" s="4"/>
      <c r="AY3171" s="4"/>
      <c r="AZ3171" s="4"/>
      <c r="BA3171" s="4"/>
      <c r="BB3171" s="4"/>
      <c r="BC3171" s="4">
        <v>40</v>
      </c>
      <c r="BD3171" t="str">
        <f>IF(AND(ADHOC!$G$15="",ADHOC!$S$4=""),"",IF(ADHOC!$G$15&lt;&gt;"",IF(ADHOC!$G$15=LEFT(Domein!$AS3171,LEN(ADHOC!$G$15)),MAX(Domein!BD$1:'Domein'!BD3170)+1,""),IF(ADHOC!$S$4=LEFT(Domein!$AS3171,LEN(ADHOC!$S$4)),MAX(Domein!BD$1:'Domein'!BD3170)+1,"")))</f>
        <v/>
      </c>
    </row>
    <row r="3172" spans="45:56" x14ac:dyDescent="0.2">
      <c r="AS3172" s="4" t="s">
        <v>12320</v>
      </c>
      <c r="AT3172" s="4" t="s">
        <v>12321</v>
      </c>
      <c r="AU3172" s="4" t="s">
        <v>456</v>
      </c>
      <c r="AV3172" s="4" t="s">
        <v>711</v>
      </c>
      <c r="AW3172" s="4" t="s">
        <v>701</v>
      </c>
      <c r="AX3172" s="4"/>
      <c r="AY3172" s="4"/>
      <c r="AZ3172" s="4"/>
      <c r="BA3172" s="4"/>
      <c r="BB3172" s="4"/>
      <c r="BC3172" s="4">
        <v>40</v>
      </c>
      <c r="BD3172" t="str">
        <f>IF(AND(ADHOC!$G$15="",ADHOC!$S$4=""),"",IF(ADHOC!$G$15&lt;&gt;"",IF(ADHOC!$G$15=LEFT(Domein!$AS3172,LEN(ADHOC!$G$15)),MAX(Domein!BD$1:'Domein'!BD3171)+1,""),IF(ADHOC!$S$4=LEFT(Domein!$AS3172,LEN(ADHOC!$S$4)),MAX(Domein!BD$1:'Domein'!BD3171)+1,"")))</f>
        <v/>
      </c>
    </row>
    <row r="3173" spans="45:56" x14ac:dyDescent="0.2">
      <c r="AS3173" s="4" t="s">
        <v>12322</v>
      </c>
      <c r="AT3173" s="4" t="s">
        <v>12323</v>
      </c>
      <c r="AU3173" s="4" t="s">
        <v>456</v>
      </c>
      <c r="AV3173" s="4" t="s">
        <v>711</v>
      </c>
      <c r="AW3173" s="4" t="s">
        <v>701</v>
      </c>
      <c r="AX3173" s="4"/>
      <c r="AY3173" s="4"/>
      <c r="AZ3173" s="4"/>
      <c r="BA3173" s="4"/>
      <c r="BB3173" s="4"/>
      <c r="BC3173" s="4">
        <v>40</v>
      </c>
      <c r="BD3173" t="str">
        <f>IF(AND(ADHOC!$G$15="",ADHOC!$S$4=""),"",IF(ADHOC!$G$15&lt;&gt;"",IF(ADHOC!$G$15=LEFT(Domein!$AS3173,LEN(ADHOC!$G$15)),MAX(Domein!BD$1:'Domein'!BD3172)+1,""),IF(ADHOC!$S$4=LEFT(Domein!$AS3173,LEN(ADHOC!$S$4)),MAX(Domein!BD$1:'Domein'!BD3172)+1,"")))</f>
        <v/>
      </c>
    </row>
    <row r="3174" spans="45:56" x14ac:dyDescent="0.2">
      <c r="AS3174" s="4" t="s">
        <v>1778</v>
      </c>
      <c r="AT3174" s="4" t="s">
        <v>1779</v>
      </c>
      <c r="AU3174" s="4" t="s">
        <v>460</v>
      </c>
      <c r="AV3174" s="4" t="s">
        <v>718</v>
      </c>
      <c r="AW3174" s="4" t="s">
        <v>939</v>
      </c>
      <c r="AX3174" s="4"/>
      <c r="AY3174" s="4"/>
      <c r="AZ3174" s="4"/>
      <c r="BA3174" s="4"/>
      <c r="BB3174" s="4"/>
      <c r="BC3174" s="4">
        <v>40</v>
      </c>
      <c r="BD3174" t="str">
        <f>IF(AND(ADHOC!$G$15="",ADHOC!$S$4=""),"",IF(ADHOC!$G$15&lt;&gt;"",IF(ADHOC!$G$15=LEFT(Domein!$AS3174,LEN(ADHOC!$G$15)),MAX(Domein!BD$1:'Domein'!BD3173)+1,""),IF(ADHOC!$S$4=LEFT(Domein!$AS3174,LEN(ADHOC!$S$4)),MAX(Domein!BD$1:'Domein'!BD3173)+1,"")))</f>
        <v/>
      </c>
    </row>
    <row r="3175" spans="45:56" x14ac:dyDescent="0.2">
      <c r="AS3175" s="4" t="s">
        <v>17278</v>
      </c>
      <c r="AT3175" s="4" t="s">
        <v>17279</v>
      </c>
      <c r="AU3175" s="4" t="s">
        <v>460</v>
      </c>
      <c r="AV3175" s="4" t="s">
        <v>721</v>
      </c>
      <c r="AW3175" s="4" t="s">
        <v>939</v>
      </c>
      <c r="AX3175" s="4"/>
      <c r="AY3175" s="4"/>
      <c r="AZ3175" s="4"/>
      <c r="BA3175" s="4"/>
      <c r="BB3175" s="4"/>
      <c r="BC3175" s="4">
        <v>40</v>
      </c>
      <c r="BD3175" t="str">
        <f>IF(AND(ADHOC!$G$15="",ADHOC!$S$4=""),"",IF(ADHOC!$G$15&lt;&gt;"",IF(ADHOC!$G$15=LEFT(Domein!$AS3175,LEN(ADHOC!$G$15)),MAX(Domein!BD$1:'Domein'!BD3174)+1,""),IF(ADHOC!$S$4=LEFT(Domein!$AS3175,LEN(ADHOC!$S$4)),MAX(Domein!BD$1:'Domein'!BD3174)+1,"")))</f>
        <v/>
      </c>
    </row>
    <row r="3176" spans="45:56" x14ac:dyDescent="0.2">
      <c r="AS3176" s="4" t="s">
        <v>1780</v>
      </c>
      <c r="AT3176" s="4" t="s">
        <v>17280</v>
      </c>
      <c r="AU3176" s="4" t="s">
        <v>456</v>
      </c>
      <c r="AV3176" s="4" t="s">
        <v>721</v>
      </c>
      <c r="AW3176" s="4" t="s">
        <v>939</v>
      </c>
      <c r="AX3176" s="4"/>
      <c r="AY3176" s="4"/>
      <c r="AZ3176" s="4"/>
      <c r="BA3176" s="4"/>
      <c r="BB3176" s="4"/>
      <c r="BC3176" s="4">
        <v>40</v>
      </c>
      <c r="BD3176" t="str">
        <f>IF(AND(ADHOC!$G$15="",ADHOC!$S$4=""),"",IF(ADHOC!$G$15&lt;&gt;"",IF(ADHOC!$G$15=LEFT(Domein!$AS3176,LEN(ADHOC!$G$15)),MAX(Domein!BD$1:'Domein'!BD3175)+1,""),IF(ADHOC!$S$4=LEFT(Domein!$AS3176,LEN(ADHOC!$S$4)),MAX(Domein!BD$1:'Domein'!BD3175)+1,"")))</f>
        <v/>
      </c>
    </row>
    <row r="3177" spans="45:56" x14ac:dyDescent="0.2">
      <c r="AS3177" s="4" t="s">
        <v>13823</v>
      </c>
      <c r="AT3177" s="4" t="s">
        <v>13824</v>
      </c>
      <c r="AU3177" s="4" t="s">
        <v>456</v>
      </c>
      <c r="AV3177" s="4" t="s">
        <v>711</v>
      </c>
      <c r="AW3177" s="4" t="s">
        <v>701</v>
      </c>
      <c r="AX3177" s="4"/>
      <c r="AY3177" s="4">
        <v>224517</v>
      </c>
      <c r="AZ3177" s="4">
        <v>525232</v>
      </c>
      <c r="BA3177" s="4" t="s">
        <v>23472</v>
      </c>
      <c r="BB3177" s="4" t="s">
        <v>23473</v>
      </c>
      <c r="BC3177" s="4">
        <v>40</v>
      </c>
      <c r="BD3177" t="str">
        <f>IF(AND(ADHOC!$G$15="",ADHOC!$S$4=""),"",IF(ADHOC!$G$15&lt;&gt;"",IF(ADHOC!$G$15=LEFT(Domein!$AS3177,LEN(ADHOC!$G$15)),MAX(Domein!BD$1:'Domein'!BD3176)+1,""),IF(ADHOC!$S$4=LEFT(Domein!$AS3177,LEN(ADHOC!$S$4)),MAX(Domein!BD$1:'Domein'!BD3176)+1,"")))</f>
        <v/>
      </c>
    </row>
    <row r="3178" spans="45:56" x14ac:dyDescent="0.2">
      <c r="AS3178" s="4" t="s">
        <v>13825</v>
      </c>
      <c r="AT3178" s="4" t="s">
        <v>13826</v>
      </c>
      <c r="AU3178" s="4" t="s">
        <v>456</v>
      </c>
      <c r="AV3178" s="4" t="s">
        <v>711</v>
      </c>
      <c r="AW3178" s="4" t="s">
        <v>701</v>
      </c>
      <c r="AX3178" s="4"/>
      <c r="AY3178" s="4">
        <v>224517</v>
      </c>
      <c r="AZ3178" s="4">
        <v>525232</v>
      </c>
      <c r="BA3178" s="4" t="s">
        <v>23472</v>
      </c>
      <c r="BB3178" s="4" t="s">
        <v>23473</v>
      </c>
      <c r="BC3178" s="4">
        <v>40</v>
      </c>
      <c r="BD3178" t="str">
        <f>IF(AND(ADHOC!$G$15="",ADHOC!$S$4=""),"",IF(ADHOC!$G$15&lt;&gt;"",IF(ADHOC!$G$15=LEFT(Domein!$AS3178,LEN(ADHOC!$G$15)),MAX(Domein!BD$1:'Domein'!BD3177)+1,""),IF(ADHOC!$S$4=LEFT(Domein!$AS3178,LEN(ADHOC!$S$4)),MAX(Domein!BD$1:'Domein'!BD3177)+1,"")))</f>
        <v/>
      </c>
    </row>
    <row r="3179" spans="45:56" x14ac:dyDescent="0.2">
      <c r="AS3179" s="4" t="s">
        <v>12324</v>
      </c>
      <c r="AT3179" s="4" t="s">
        <v>12318</v>
      </c>
      <c r="AU3179" s="4" t="s">
        <v>456</v>
      </c>
      <c r="AV3179" s="4" t="s">
        <v>711</v>
      </c>
      <c r="AW3179" s="4" t="s">
        <v>701</v>
      </c>
      <c r="AX3179" s="4"/>
      <c r="AY3179" s="4"/>
      <c r="AZ3179" s="4"/>
      <c r="BA3179" s="4"/>
      <c r="BB3179" s="4"/>
      <c r="BC3179" s="4">
        <v>40</v>
      </c>
      <c r="BD3179" t="str">
        <f>IF(AND(ADHOC!$G$15="",ADHOC!$S$4=""),"",IF(ADHOC!$G$15&lt;&gt;"",IF(ADHOC!$G$15=LEFT(Domein!$AS3179,LEN(ADHOC!$G$15)),MAX(Domein!BD$1:'Domein'!BD3178)+1,""),IF(ADHOC!$S$4=LEFT(Domein!$AS3179,LEN(ADHOC!$S$4)),MAX(Domein!BD$1:'Domein'!BD3178)+1,"")))</f>
        <v/>
      </c>
    </row>
    <row r="3180" spans="45:56" x14ac:dyDescent="0.2">
      <c r="AS3180" s="4" t="s">
        <v>12325</v>
      </c>
      <c r="AT3180" s="4" t="s">
        <v>12326</v>
      </c>
      <c r="AU3180" s="4" t="s">
        <v>456</v>
      </c>
      <c r="AV3180" s="4" t="s">
        <v>711</v>
      </c>
      <c r="AW3180" s="4" t="s">
        <v>701</v>
      </c>
      <c r="AX3180" s="4"/>
      <c r="AY3180" s="4"/>
      <c r="AZ3180" s="4"/>
      <c r="BA3180" s="4"/>
      <c r="BB3180" s="4"/>
      <c r="BC3180" s="4">
        <v>40</v>
      </c>
      <c r="BD3180" t="str">
        <f>IF(AND(ADHOC!$G$15="",ADHOC!$S$4=""),"",IF(ADHOC!$G$15&lt;&gt;"",IF(ADHOC!$G$15=LEFT(Domein!$AS3180,LEN(ADHOC!$G$15)),MAX(Domein!BD$1:'Domein'!BD3179)+1,""),IF(ADHOC!$S$4=LEFT(Domein!$AS3180,LEN(ADHOC!$S$4)),MAX(Domein!BD$1:'Domein'!BD3179)+1,"")))</f>
        <v/>
      </c>
    </row>
    <row r="3181" spans="45:56" x14ac:dyDescent="0.2">
      <c r="AS3181" s="4" t="s">
        <v>16043</v>
      </c>
      <c r="AT3181" s="4" t="s">
        <v>16044</v>
      </c>
      <c r="AU3181" s="4" t="s">
        <v>456</v>
      </c>
      <c r="AV3181" s="4" t="s">
        <v>719</v>
      </c>
      <c r="AW3181" s="4" t="s">
        <v>939</v>
      </c>
      <c r="AX3181" s="4"/>
      <c r="AY3181" s="4"/>
      <c r="AZ3181" s="4"/>
      <c r="BA3181" s="4"/>
      <c r="BB3181" s="4"/>
      <c r="BC3181" s="4">
        <v>40</v>
      </c>
      <c r="BD3181" t="str">
        <f>IF(AND(ADHOC!$G$15="",ADHOC!$S$4=""),"",IF(ADHOC!$G$15&lt;&gt;"",IF(ADHOC!$G$15=LEFT(Domein!$AS3181,LEN(ADHOC!$G$15)),MAX(Domein!BD$1:'Domein'!BD3180)+1,""),IF(ADHOC!$S$4=LEFT(Domein!$AS3181,LEN(ADHOC!$S$4)),MAX(Domein!BD$1:'Domein'!BD3180)+1,"")))</f>
        <v/>
      </c>
    </row>
    <row r="3182" spans="45:56" x14ac:dyDescent="0.2">
      <c r="AS3182" s="4" t="s">
        <v>17408</v>
      </c>
      <c r="AT3182" s="4" t="s">
        <v>17409</v>
      </c>
      <c r="AU3182" s="4" t="s">
        <v>456</v>
      </c>
      <c r="AV3182" s="4" t="s">
        <v>715</v>
      </c>
      <c r="AW3182" s="4" t="s">
        <v>724</v>
      </c>
      <c r="AX3182" s="4"/>
      <c r="AY3182" s="4">
        <v>224560</v>
      </c>
      <c r="AZ3182" s="4">
        <v>535510</v>
      </c>
      <c r="BA3182" s="4" t="s">
        <v>23474</v>
      </c>
      <c r="BB3182" s="4" t="s">
        <v>23475</v>
      </c>
      <c r="BC3182" s="4">
        <v>40</v>
      </c>
      <c r="BD3182" t="str">
        <f>IF(AND(ADHOC!$G$15="",ADHOC!$S$4=""),"",IF(ADHOC!$G$15&lt;&gt;"",IF(ADHOC!$G$15=LEFT(Domein!$AS3182,LEN(ADHOC!$G$15)),MAX(Domein!BD$1:'Domein'!BD3181)+1,""),IF(ADHOC!$S$4=LEFT(Domein!$AS3182,LEN(ADHOC!$S$4)),MAX(Domein!BD$1:'Domein'!BD3181)+1,"")))</f>
        <v/>
      </c>
    </row>
    <row r="3183" spans="45:56" x14ac:dyDescent="0.2">
      <c r="AS3183" s="4" t="s">
        <v>11437</v>
      </c>
      <c r="AT3183" s="4" t="s">
        <v>11438</v>
      </c>
      <c r="AU3183" s="4" t="s">
        <v>456</v>
      </c>
      <c r="AV3183" s="4" t="s">
        <v>714</v>
      </c>
      <c r="AW3183" s="4" t="s">
        <v>724</v>
      </c>
      <c r="AX3183" s="4"/>
      <c r="AY3183" s="4">
        <v>229950</v>
      </c>
      <c r="AZ3183" s="4">
        <v>541450</v>
      </c>
      <c r="BA3183" s="4" t="s">
        <v>23476</v>
      </c>
      <c r="BB3183" s="4" t="s">
        <v>23477</v>
      </c>
      <c r="BC3183" s="4">
        <v>40</v>
      </c>
      <c r="BD3183" t="str">
        <f>IF(AND(ADHOC!$G$15="",ADHOC!$S$4=""),"",IF(ADHOC!$G$15&lt;&gt;"",IF(ADHOC!$G$15=LEFT(Domein!$AS3183,LEN(ADHOC!$G$15)),MAX(Domein!BD$1:'Domein'!BD3182)+1,""),IF(ADHOC!$S$4=LEFT(Domein!$AS3183,LEN(ADHOC!$S$4)),MAX(Domein!BD$1:'Domein'!BD3182)+1,"")))</f>
        <v/>
      </c>
    </row>
    <row r="3184" spans="45:56" x14ac:dyDescent="0.2">
      <c r="AS3184" s="4" t="s">
        <v>33956</v>
      </c>
      <c r="AT3184" s="4" t="s">
        <v>33957</v>
      </c>
      <c r="AU3184" s="4" t="s">
        <v>456</v>
      </c>
      <c r="AV3184" s="4" t="s">
        <v>715</v>
      </c>
      <c r="AW3184" s="4" t="s">
        <v>724</v>
      </c>
      <c r="AX3184" s="4"/>
      <c r="AY3184" s="4">
        <v>230464</v>
      </c>
      <c r="AZ3184" s="4">
        <v>541883</v>
      </c>
      <c r="BA3184" s="4" t="s">
        <v>33958</v>
      </c>
      <c r="BB3184" s="4" t="s">
        <v>33959</v>
      </c>
      <c r="BC3184" s="4">
        <v>40</v>
      </c>
      <c r="BD3184" t="str">
        <f>IF(AND(ADHOC!$G$15="",ADHOC!$S$4=""),"",IF(ADHOC!$G$15&lt;&gt;"",IF(ADHOC!$G$15=LEFT(Domein!$AS3184,LEN(ADHOC!$G$15)),MAX(Domein!BD$1:'Domein'!BD3183)+1,""),IF(ADHOC!$S$4=LEFT(Domein!$AS3184,LEN(ADHOC!$S$4)),MAX(Domein!BD$1:'Domein'!BD3183)+1,"")))</f>
        <v/>
      </c>
    </row>
    <row r="3185" spans="45:56" x14ac:dyDescent="0.2">
      <c r="AS3185" s="4" t="s">
        <v>1790</v>
      </c>
      <c r="AT3185" s="4" t="s">
        <v>1791</v>
      </c>
      <c r="AU3185" s="4" t="s">
        <v>456</v>
      </c>
      <c r="AV3185" s="4" t="s">
        <v>714</v>
      </c>
      <c r="AW3185" s="4" t="s">
        <v>724</v>
      </c>
      <c r="AX3185" s="4"/>
      <c r="AY3185" s="4">
        <v>225120</v>
      </c>
      <c r="AZ3185" s="4">
        <v>544130</v>
      </c>
      <c r="BA3185" s="4" t="s">
        <v>23478</v>
      </c>
      <c r="BB3185" s="4" t="s">
        <v>23479</v>
      </c>
      <c r="BC3185" s="4">
        <v>40</v>
      </c>
      <c r="BD3185" t="str">
        <f>IF(AND(ADHOC!$G$15="",ADHOC!$S$4=""),"",IF(ADHOC!$G$15&lt;&gt;"",IF(ADHOC!$G$15=LEFT(Domein!$AS3185,LEN(ADHOC!$G$15)),MAX(Domein!BD$1:'Domein'!BD3184)+1,""),IF(ADHOC!$S$4=LEFT(Domein!$AS3185,LEN(ADHOC!$S$4)),MAX(Domein!BD$1:'Domein'!BD3184)+1,"")))</f>
        <v/>
      </c>
    </row>
    <row r="3186" spans="45:56" x14ac:dyDescent="0.2">
      <c r="AS3186" s="4" t="s">
        <v>9215</v>
      </c>
      <c r="AT3186" s="4" t="s">
        <v>37213</v>
      </c>
      <c r="AU3186" s="4" t="s">
        <v>456</v>
      </c>
      <c r="AV3186" s="4" t="s">
        <v>715</v>
      </c>
      <c r="AW3186" s="4" t="s">
        <v>724</v>
      </c>
      <c r="AX3186" s="4"/>
      <c r="AY3186" s="4">
        <v>229727</v>
      </c>
      <c r="AZ3186" s="4">
        <v>543037</v>
      </c>
      <c r="BA3186" s="4" t="s">
        <v>23480</v>
      </c>
      <c r="BB3186" s="4" t="s">
        <v>37214</v>
      </c>
      <c r="BC3186" s="4">
        <v>40</v>
      </c>
      <c r="BD3186" t="str">
        <f>IF(AND(ADHOC!$G$15="",ADHOC!$S$4=""),"",IF(ADHOC!$G$15&lt;&gt;"",IF(ADHOC!$G$15=LEFT(Domein!$AS3186,LEN(ADHOC!$G$15)),MAX(Domein!BD$1:'Domein'!BD3185)+1,""),IF(ADHOC!$S$4=LEFT(Domein!$AS3186,LEN(ADHOC!$S$4)),MAX(Domein!BD$1:'Domein'!BD3185)+1,"")))</f>
        <v/>
      </c>
    </row>
    <row r="3187" spans="45:56" x14ac:dyDescent="0.2">
      <c r="AS3187" s="4" t="s">
        <v>7053</v>
      </c>
      <c r="AT3187" s="85" t="s">
        <v>7054</v>
      </c>
      <c r="AU3187" s="4" t="s">
        <v>456</v>
      </c>
      <c r="AV3187" s="4" t="s">
        <v>714</v>
      </c>
      <c r="AW3187" s="4" t="s">
        <v>724</v>
      </c>
      <c r="AX3187" s="4"/>
      <c r="AY3187" s="4">
        <v>223064</v>
      </c>
      <c r="AZ3187" s="4">
        <v>544897</v>
      </c>
      <c r="BA3187" s="4" t="s">
        <v>23481</v>
      </c>
      <c r="BB3187" s="4" t="s">
        <v>23482</v>
      </c>
      <c r="BC3187" s="4">
        <v>40</v>
      </c>
      <c r="BD3187" t="str">
        <f>IF(AND(ADHOC!$G$15="",ADHOC!$S$4=""),"",IF(ADHOC!$G$15&lt;&gt;"",IF(ADHOC!$G$15=LEFT(Domein!$AS3187,LEN(ADHOC!$G$15)),MAX(Domein!BD$1:'Domein'!BD3186)+1,""),IF(ADHOC!$S$4=LEFT(Domein!$AS3187,LEN(ADHOC!$S$4)),MAX(Domein!BD$1:'Domein'!BD3186)+1,"")))</f>
        <v/>
      </c>
    </row>
    <row r="3188" spans="45:56" x14ac:dyDescent="0.2">
      <c r="AS3188" s="4" t="s">
        <v>1792</v>
      </c>
      <c r="AT3188" s="4" t="s">
        <v>1794</v>
      </c>
      <c r="AU3188" s="4" t="s">
        <v>456</v>
      </c>
      <c r="AV3188" s="4" t="s">
        <v>714</v>
      </c>
      <c r="AW3188" s="4" t="s">
        <v>724</v>
      </c>
      <c r="AX3188" s="4"/>
      <c r="AY3188" s="4">
        <v>215300</v>
      </c>
      <c r="AZ3188" s="4">
        <v>533450</v>
      </c>
      <c r="BA3188" s="4" t="s">
        <v>37215</v>
      </c>
      <c r="BB3188" s="4" t="s">
        <v>37216</v>
      </c>
      <c r="BC3188" s="4">
        <v>40</v>
      </c>
      <c r="BD3188" t="str">
        <f>IF(AND(ADHOC!$G$15="",ADHOC!$S$4=""),"",IF(ADHOC!$G$15&lt;&gt;"",IF(ADHOC!$G$15=LEFT(Domein!$AS3188,LEN(ADHOC!$G$15)),MAX(Domein!BD$1:'Domein'!BD3187)+1,""),IF(ADHOC!$S$4=LEFT(Domein!$AS3188,LEN(ADHOC!$S$4)),MAX(Domein!BD$1:'Domein'!BD3187)+1,"")))</f>
        <v/>
      </c>
    </row>
    <row r="3189" spans="45:56" x14ac:dyDescent="0.2">
      <c r="AS3189" s="4" t="s">
        <v>1793</v>
      </c>
      <c r="AT3189" s="4" t="s">
        <v>1794</v>
      </c>
      <c r="AU3189" s="4" t="s">
        <v>456</v>
      </c>
      <c r="AV3189" s="4" t="s">
        <v>713</v>
      </c>
      <c r="AW3189" s="4" t="s">
        <v>724</v>
      </c>
      <c r="AX3189" s="4"/>
      <c r="AY3189" s="4">
        <v>208920</v>
      </c>
      <c r="AZ3189" s="4">
        <v>524140</v>
      </c>
      <c r="BA3189" s="4" t="s">
        <v>23483</v>
      </c>
      <c r="BB3189" s="4" t="s">
        <v>23484</v>
      </c>
      <c r="BC3189" s="4">
        <v>40</v>
      </c>
      <c r="BD3189" t="str">
        <f>IF(AND(ADHOC!$G$15="",ADHOC!$S$4=""),"",IF(ADHOC!$G$15&lt;&gt;"",IF(ADHOC!$G$15=LEFT(Domein!$AS3189,LEN(ADHOC!$G$15)),MAX(Domein!BD$1:'Domein'!BD3188)+1,""),IF(ADHOC!$S$4=LEFT(Domein!$AS3189,LEN(ADHOC!$S$4)),MAX(Domein!BD$1:'Domein'!BD3188)+1,"")))</f>
        <v/>
      </c>
    </row>
    <row r="3190" spans="45:56" x14ac:dyDescent="0.2">
      <c r="AS3190" s="4" t="s">
        <v>8374</v>
      </c>
      <c r="AT3190" s="4" t="s">
        <v>1794</v>
      </c>
      <c r="AU3190" s="4" t="s">
        <v>456</v>
      </c>
      <c r="AV3190" s="4" t="s">
        <v>714</v>
      </c>
      <c r="AW3190" s="4" t="s">
        <v>724</v>
      </c>
      <c r="AX3190" s="4"/>
      <c r="AY3190" s="4">
        <v>210100</v>
      </c>
      <c r="AZ3190" s="4">
        <v>527330</v>
      </c>
      <c r="BA3190" s="4" t="s">
        <v>23485</v>
      </c>
      <c r="BB3190" s="4" t="s">
        <v>23486</v>
      </c>
      <c r="BC3190" s="4">
        <v>40</v>
      </c>
      <c r="BD3190" t="str">
        <f>IF(AND(ADHOC!$G$15="",ADHOC!$S$4=""),"",IF(ADHOC!$G$15&lt;&gt;"",IF(ADHOC!$G$15=LEFT(Domein!$AS3190,LEN(ADHOC!$G$15)),MAX(Domein!BD$1:'Domein'!BD3189)+1,""),IF(ADHOC!$S$4=LEFT(Domein!$AS3190,LEN(ADHOC!$S$4)),MAX(Domein!BD$1:'Domein'!BD3189)+1,"")))</f>
        <v/>
      </c>
    </row>
    <row r="3191" spans="45:56" x14ac:dyDescent="0.2">
      <c r="AS3191" s="4" t="s">
        <v>1795</v>
      </c>
      <c r="AT3191" s="4" t="s">
        <v>9216</v>
      </c>
      <c r="AU3191" s="4" t="s">
        <v>456</v>
      </c>
      <c r="AV3191" s="4" t="s">
        <v>715</v>
      </c>
      <c r="AW3191" s="4" t="s">
        <v>724</v>
      </c>
      <c r="AX3191" s="4"/>
      <c r="AY3191" s="4">
        <v>206189</v>
      </c>
      <c r="AZ3191" s="4">
        <v>537636</v>
      </c>
      <c r="BA3191" s="4" t="s">
        <v>23487</v>
      </c>
      <c r="BB3191" s="4" t="s">
        <v>23488</v>
      </c>
      <c r="BC3191" s="4">
        <v>40</v>
      </c>
      <c r="BD3191" t="str">
        <f>IF(AND(ADHOC!$G$15="",ADHOC!$S$4=""),"",IF(ADHOC!$G$15&lt;&gt;"",IF(ADHOC!$G$15=LEFT(Domein!$AS3191,LEN(ADHOC!$G$15)),MAX(Domein!BD$1:'Domein'!BD3190)+1,""),IF(ADHOC!$S$4=LEFT(Domein!$AS3191,LEN(ADHOC!$S$4)),MAX(Domein!BD$1:'Domein'!BD3190)+1,"")))</f>
        <v/>
      </c>
    </row>
    <row r="3192" spans="45:56" x14ac:dyDescent="0.2">
      <c r="AS3192" s="4" t="s">
        <v>17410</v>
      </c>
      <c r="AT3192" s="4" t="s">
        <v>17411</v>
      </c>
      <c r="AU3192" s="4" t="s">
        <v>456</v>
      </c>
      <c r="AV3192" s="4" t="s">
        <v>715</v>
      </c>
      <c r="AW3192" s="4" t="s">
        <v>724</v>
      </c>
      <c r="AX3192" s="4"/>
      <c r="AY3192" s="4">
        <v>240600</v>
      </c>
      <c r="AZ3192" s="4">
        <v>544450</v>
      </c>
      <c r="BA3192" s="4" t="s">
        <v>23489</v>
      </c>
      <c r="BB3192" s="4" t="s">
        <v>23490</v>
      </c>
      <c r="BC3192" s="4">
        <v>40</v>
      </c>
      <c r="BD3192" t="str">
        <f>IF(AND(ADHOC!$G$15="",ADHOC!$S$4=""),"",IF(ADHOC!$G$15&lt;&gt;"",IF(ADHOC!$G$15=LEFT(Domein!$AS3192,LEN(ADHOC!$G$15)),MAX(Domein!BD$1:'Domein'!BD3191)+1,""),IF(ADHOC!$S$4=LEFT(Domein!$AS3192,LEN(ADHOC!$S$4)),MAX(Domein!BD$1:'Domein'!BD3191)+1,"")))</f>
        <v/>
      </c>
    </row>
    <row r="3193" spans="45:56" x14ac:dyDescent="0.2">
      <c r="AS3193" s="4" t="s">
        <v>15440</v>
      </c>
      <c r="AT3193" s="4" t="s">
        <v>15441</v>
      </c>
      <c r="AU3193" s="4" t="s">
        <v>456</v>
      </c>
      <c r="AV3193" s="4" t="s">
        <v>715</v>
      </c>
      <c r="AW3193" s="4" t="s">
        <v>724</v>
      </c>
      <c r="AX3193" s="4"/>
      <c r="AY3193" s="4">
        <v>216471</v>
      </c>
      <c r="AZ3193" s="4">
        <v>547194</v>
      </c>
      <c r="BA3193" s="4" t="s">
        <v>23491</v>
      </c>
      <c r="BB3193" s="4" t="s">
        <v>23492</v>
      </c>
      <c r="BC3193" s="4">
        <v>40</v>
      </c>
      <c r="BD3193" t="str">
        <f>IF(AND(ADHOC!$G$15="",ADHOC!$S$4=""),"",IF(ADHOC!$G$15&lt;&gt;"",IF(ADHOC!$G$15=LEFT(Domein!$AS3193,LEN(ADHOC!$G$15)),MAX(Domein!BD$1:'Domein'!BD3192)+1,""),IF(ADHOC!$S$4=LEFT(Domein!$AS3193,LEN(ADHOC!$S$4)),MAX(Domein!BD$1:'Domein'!BD3192)+1,"")))</f>
        <v/>
      </c>
    </row>
    <row r="3194" spans="45:56" x14ac:dyDescent="0.2">
      <c r="AS3194" s="4" t="s">
        <v>1796</v>
      </c>
      <c r="AT3194" s="4" t="s">
        <v>1797</v>
      </c>
      <c r="AU3194" s="4" t="s">
        <v>456</v>
      </c>
      <c r="AV3194" s="4" t="s">
        <v>713</v>
      </c>
      <c r="AW3194" s="4" t="s">
        <v>724</v>
      </c>
      <c r="AX3194" s="4"/>
      <c r="AY3194" s="4">
        <v>225800</v>
      </c>
      <c r="AZ3194" s="4">
        <v>549910</v>
      </c>
      <c r="BA3194" s="4" t="s">
        <v>23493</v>
      </c>
      <c r="BB3194" s="4" t="s">
        <v>23494</v>
      </c>
      <c r="BC3194" s="4">
        <v>40</v>
      </c>
      <c r="BD3194" t="str">
        <f>IF(AND(ADHOC!$G$15="",ADHOC!$S$4=""),"",IF(ADHOC!$G$15&lt;&gt;"",IF(ADHOC!$G$15=LEFT(Domein!$AS3194,LEN(ADHOC!$G$15)),MAX(Domein!BD$1:'Domein'!BD3193)+1,""),IF(ADHOC!$S$4=LEFT(Domein!$AS3194,LEN(ADHOC!$S$4)),MAX(Domein!BD$1:'Domein'!BD3193)+1,"")))</f>
        <v/>
      </c>
    </row>
    <row r="3195" spans="45:56" x14ac:dyDescent="0.2">
      <c r="AS3195" s="4" t="s">
        <v>1798</v>
      </c>
      <c r="AT3195" s="4" t="s">
        <v>1799</v>
      </c>
      <c r="AU3195" s="4" t="s">
        <v>456</v>
      </c>
      <c r="AV3195" s="4" t="s">
        <v>713</v>
      </c>
      <c r="AW3195" s="4" t="s">
        <v>724</v>
      </c>
      <c r="AX3195" s="4"/>
      <c r="AY3195" s="4">
        <v>232580</v>
      </c>
      <c r="AZ3195" s="4">
        <v>527140</v>
      </c>
      <c r="BA3195" s="4" t="s">
        <v>23495</v>
      </c>
      <c r="BB3195" s="4" t="s">
        <v>23496</v>
      </c>
      <c r="BC3195" s="4">
        <v>40</v>
      </c>
      <c r="BD3195" t="str">
        <f>IF(AND(ADHOC!$G$15="",ADHOC!$S$4=""),"",IF(ADHOC!$G$15&lt;&gt;"",IF(ADHOC!$G$15=LEFT(Domein!$AS3195,LEN(ADHOC!$G$15)),MAX(Domein!BD$1:'Domein'!BD3194)+1,""),IF(ADHOC!$S$4=LEFT(Domein!$AS3195,LEN(ADHOC!$S$4)),MAX(Domein!BD$1:'Domein'!BD3194)+1,"")))</f>
        <v/>
      </c>
    </row>
    <row r="3196" spans="45:56" x14ac:dyDescent="0.2">
      <c r="AS3196" s="4" t="s">
        <v>1800</v>
      </c>
      <c r="AT3196" s="4" t="s">
        <v>1799</v>
      </c>
      <c r="AU3196" s="4" t="s">
        <v>456</v>
      </c>
      <c r="AV3196" s="4" t="s">
        <v>713</v>
      </c>
      <c r="AW3196" s="4" t="s">
        <v>724</v>
      </c>
      <c r="AX3196" s="4"/>
      <c r="AY3196" s="4">
        <v>238240</v>
      </c>
      <c r="AZ3196" s="4">
        <v>527420</v>
      </c>
      <c r="BA3196" s="4" t="s">
        <v>23497</v>
      </c>
      <c r="BB3196" s="4" t="s">
        <v>23498</v>
      </c>
      <c r="BC3196" s="4">
        <v>40</v>
      </c>
      <c r="BD3196" t="str">
        <f>IF(AND(ADHOC!$G$15="",ADHOC!$S$4=""),"",IF(ADHOC!$G$15&lt;&gt;"",IF(ADHOC!$G$15=LEFT(Domein!$AS3196,LEN(ADHOC!$G$15)),MAX(Domein!BD$1:'Domein'!BD3195)+1,""),IF(ADHOC!$S$4=LEFT(Domein!$AS3196,LEN(ADHOC!$S$4)),MAX(Domein!BD$1:'Domein'!BD3195)+1,"")))</f>
        <v/>
      </c>
    </row>
    <row r="3197" spans="45:56" x14ac:dyDescent="0.2">
      <c r="AS3197" s="4" t="s">
        <v>14257</v>
      </c>
      <c r="AT3197" s="4" t="s">
        <v>14258</v>
      </c>
      <c r="AU3197" s="4" t="s">
        <v>456</v>
      </c>
      <c r="AV3197" s="4" t="s">
        <v>713</v>
      </c>
      <c r="AW3197" s="4" t="s">
        <v>724</v>
      </c>
      <c r="AX3197" s="4"/>
      <c r="AY3197" s="4">
        <v>225874</v>
      </c>
      <c r="AZ3197" s="4">
        <v>525682</v>
      </c>
      <c r="BA3197" s="4" t="s">
        <v>23499</v>
      </c>
      <c r="BB3197" s="4" t="s">
        <v>23500</v>
      </c>
      <c r="BC3197" s="4">
        <v>40</v>
      </c>
      <c r="BD3197" t="str">
        <f>IF(AND(ADHOC!$G$15="",ADHOC!$S$4=""),"",IF(ADHOC!$G$15&lt;&gt;"",IF(ADHOC!$G$15=LEFT(Domein!$AS3197,LEN(ADHOC!$G$15)),MAX(Domein!BD$1:'Domein'!BD3196)+1,""),IF(ADHOC!$S$4=LEFT(Domein!$AS3197,LEN(ADHOC!$S$4)),MAX(Domein!BD$1:'Domein'!BD3196)+1,"")))</f>
        <v/>
      </c>
    </row>
    <row r="3198" spans="45:56" x14ac:dyDescent="0.2">
      <c r="AS3198" s="4" t="s">
        <v>1801</v>
      </c>
      <c r="AT3198" s="4" t="s">
        <v>1799</v>
      </c>
      <c r="AU3198" s="4" t="s">
        <v>456</v>
      </c>
      <c r="AV3198" s="4" t="s">
        <v>714</v>
      </c>
      <c r="AW3198" s="4" t="s">
        <v>724</v>
      </c>
      <c r="AX3198" s="4"/>
      <c r="AY3198" s="4">
        <v>224150</v>
      </c>
      <c r="AZ3198" s="4">
        <v>524950</v>
      </c>
      <c r="BA3198" s="4" t="s">
        <v>23501</v>
      </c>
      <c r="BB3198" s="4" t="s">
        <v>23502</v>
      </c>
      <c r="BC3198" s="4">
        <v>40</v>
      </c>
      <c r="BD3198" t="str">
        <f>IF(AND(ADHOC!$G$15="",ADHOC!$S$4=""),"",IF(ADHOC!$G$15&lt;&gt;"",IF(ADHOC!$G$15=LEFT(Domein!$AS3198,LEN(ADHOC!$G$15)),MAX(Domein!BD$1:'Domein'!BD3197)+1,""),IF(ADHOC!$S$4=LEFT(Domein!$AS3198,LEN(ADHOC!$S$4)),MAX(Domein!BD$1:'Domein'!BD3197)+1,"")))</f>
        <v/>
      </c>
    </row>
    <row r="3199" spans="45:56" x14ac:dyDescent="0.2">
      <c r="AS3199" s="4" t="s">
        <v>1802</v>
      </c>
      <c r="AT3199" s="4" t="s">
        <v>1803</v>
      </c>
      <c r="AU3199" s="4" t="s">
        <v>456</v>
      </c>
      <c r="AV3199" s="4" t="s">
        <v>714</v>
      </c>
      <c r="AW3199" s="4" t="s">
        <v>724</v>
      </c>
      <c r="AX3199" s="4"/>
      <c r="AY3199" s="4">
        <v>210842</v>
      </c>
      <c r="AZ3199" s="4">
        <v>521735</v>
      </c>
      <c r="BA3199" s="4" t="s">
        <v>23503</v>
      </c>
      <c r="BB3199" s="4" t="s">
        <v>23504</v>
      </c>
      <c r="BC3199" s="4">
        <v>40</v>
      </c>
      <c r="BD3199" t="str">
        <f>IF(AND(ADHOC!$G$15="",ADHOC!$S$4=""),"",IF(ADHOC!$G$15&lt;&gt;"",IF(ADHOC!$G$15=LEFT(Domein!$AS3199,LEN(ADHOC!$G$15)),MAX(Domein!BD$1:'Domein'!BD3198)+1,""),IF(ADHOC!$S$4=LEFT(Domein!$AS3199,LEN(ADHOC!$S$4)),MAX(Domein!BD$1:'Domein'!BD3198)+1,"")))</f>
        <v/>
      </c>
    </row>
    <row r="3200" spans="45:56" x14ac:dyDescent="0.2">
      <c r="AS3200" s="4" t="s">
        <v>1804</v>
      </c>
      <c r="AT3200" s="4" t="s">
        <v>11439</v>
      </c>
      <c r="AU3200" s="4" t="s">
        <v>456</v>
      </c>
      <c r="AV3200" s="4" t="s">
        <v>715</v>
      </c>
      <c r="AW3200" s="4" t="s">
        <v>724</v>
      </c>
      <c r="AX3200" s="4"/>
      <c r="AY3200" s="4">
        <v>217042</v>
      </c>
      <c r="AZ3200" s="4">
        <v>534470</v>
      </c>
      <c r="BA3200" s="4" t="s">
        <v>23505</v>
      </c>
      <c r="BB3200" s="4" t="s">
        <v>23506</v>
      </c>
      <c r="BC3200" s="4">
        <v>40</v>
      </c>
      <c r="BD3200" t="str">
        <f>IF(AND(ADHOC!$G$15="",ADHOC!$S$4=""),"",IF(ADHOC!$G$15&lt;&gt;"",IF(ADHOC!$G$15=LEFT(Domein!$AS3200,LEN(ADHOC!$G$15)),MAX(Domein!BD$1:'Domein'!BD3199)+1,""),IF(ADHOC!$S$4=LEFT(Domein!$AS3200,LEN(ADHOC!$S$4)),MAX(Domein!BD$1:'Domein'!BD3199)+1,"")))</f>
        <v/>
      </c>
    </row>
    <row r="3201" spans="45:56" x14ac:dyDescent="0.2">
      <c r="AS3201" s="4" t="s">
        <v>37217</v>
      </c>
      <c r="AT3201" s="4" t="s">
        <v>37218</v>
      </c>
      <c r="AU3201" s="4" t="s">
        <v>456</v>
      </c>
      <c r="AV3201" s="4" t="s">
        <v>715</v>
      </c>
      <c r="AW3201" s="4" t="s">
        <v>724</v>
      </c>
      <c r="AX3201" s="4"/>
      <c r="AY3201" s="4">
        <v>220111</v>
      </c>
      <c r="AZ3201" s="4">
        <v>533070</v>
      </c>
      <c r="BA3201" s="4" t="s">
        <v>37219</v>
      </c>
      <c r="BB3201" s="4" t="s">
        <v>37220</v>
      </c>
      <c r="BC3201" s="4">
        <v>40</v>
      </c>
      <c r="BD3201" t="str">
        <f>IF(AND(ADHOC!$G$15="",ADHOC!$S$4=""),"",IF(ADHOC!$G$15&lt;&gt;"",IF(ADHOC!$G$15=LEFT(Domein!$AS3201,LEN(ADHOC!$G$15)),MAX(Domein!BD$1:'Domein'!BD3200)+1,""),IF(ADHOC!$S$4=LEFT(Domein!$AS3201,LEN(ADHOC!$S$4)),MAX(Domein!BD$1:'Domein'!BD3200)+1,"")))</f>
        <v/>
      </c>
    </row>
    <row r="3202" spans="45:56" x14ac:dyDescent="0.2">
      <c r="AS3202" s="4" t="s">
        <v>9217</v>
      </c>
      <c r="AT3202" s="4" t="s">
        <v>9218</v>
      </c>
      <c r="AU3202" s="4" t="s">
        <v>460</v>
      </c>
      <c r="AV3202" s="4" t="s">
        <v>725</v>
      </c>
      <c r="AW3202" s="4" t="s">
        <v>1259</v>
      </c>
      <c r="AX3202" s="4"/>
      <c r="AY3202" s="4"/>
      <c r="AZ3202" s="4"/>
      <c r="BA3202" s="4"/>
      <c r="BB3202" s="4"/>
      <c r="BC3202" s="4">
        <v>40</v>
      </c>
      <c r="BD3202" t="str">
        <f>IF(AND(ADHOC!$G$15="",ADHOC!$S$4=""),"",IF(ADHOC!$G$15&lt;&gt;"",IF(ADHOC!$G$15=LEFT(Domein!$AS3202,LEN(ADHOC!$G$15)),MAX(Domein!BD$1:'Domein'!BD3201)+1,""),IF(ADHOC!$S$4=LEFT(Domein!$AS3202,LEN(ADHOC!$S$4)),MAX(Domein!BD$1:'Domein'!BD3201)+1,"")))</f>
        <v/>
      </c>
    </row>
    <row r="3203" spans="45:56" x14ac:dyDescent="0.2">
      <c r="AS3203" s="4" t="s">
        <v>1805</v>
      </c>
      <c r="AT3203" s="4" t="s">
        <v>9219</v>
      </c>
      <c r="AU3203" s="4" t="s">
        <v>456</v>
      </c>
      <c r="AV3203" s="4" t="s">
        <v>715</v>
      </c>
      <c r="AW3203" s="4" t="s">
        <v>724</v>
      </c>
      <c r="AX3203" s="4"/>
      <c r="AY3203" s="4">
        <v>230824</v>
      </c>
      <c r="AZ3203" s="4">
        <v>540757</v>
      </c>
      <c r="BA3203" s="4" t="s">
        <v>23507</v>
      </c>
      <c r="BB3203" s="4" t="s">
        <v>23508</v>
      </c>
      <c r="BC3203" s="4">
        <v>40</v>
      </c>
      <c r="BD3203" t="str">
        <f>IF(AND(ADHOC!$G$15="",ADHOC!$S$4=""),"",IF(ADHOC!$G$15&lt;&gt;"",IF(ADHOC!$G$15=LEFT(Domein!$AS3203,LEN(ADHOC!$G$15)),MAX(Domein!BD$1:'Domein'!BD3202)+1,""),IF(ADHOC!$S$4=LEFT(Domein!$AS3203,LEN(ADHOC!$S$4)),MAX(Domein!BD$1:'Domein'!BD3202)+1,"")))</f>
        <v/>
      </c>
    </row>
    <row r="3204" spans="45:56" x14ac:dyDescent="0.2">
      <c r="AS3204" s="4" t="s">
        <v>1807</v>
      </c>
      <c r="AT3204" s="4" t="s">
        <v>1806</v>
      </c>
      <c r="AU3204" s="4" t="s">
        <v>456</v>
      </c>
      <c r="AV3204" s="4" t="s">
        <v>715</v>
      </c>
      <c r="AW3204" s="4" t="s">
        <v>724</v>
      </c>
      <c r="AX3204" s="4"/>
      <c r="AY3204" s="4">
        <v>232091</v>
      </c>
      <c r="AZ3204" s="4">
        <v>538755</v>
      </c>
      <c r="BA3204" s="4" t="s">
        <v>23509</v>
      </c>
      <c r="BB3204" s="4" t="s">
        <v>23510</v>
      </c>
      <c r="BC3204" s="4">
        <v>40</v>
      </c>
      <c r="BD3204" t="str">
        <f>IF(AND(ADHOC!$G$15="",ADHOC!$S$4=""),"",IF(ADHOC!$G$15&lt;&gt;"",IF(ADHOC!$G$15=LEFT(Domein!$AS3204,LEN(ADHOC!$G$15)),MAX(Domein!BD$1:'Domein'!BD3203)+1,""),IF(ADHOC!$S$4=LEFT(Domein!$AS3204,LEN(ADHOC!$S$4)),MAX(Domein!BD$1:'Domein'!BD3203)+1,"")))</f>
        <v/>
      </c>
    </row>
    <row r="3205" spans="45:56" x14ac:dyDescent="0.2">
      <c r="AS3205" s="4" t="s">
        <v>1808</v>
      </c>
      <c r="AT3205" s="4" t="s">
        <v>1806</v>
      </c>
      <c r="AU3205" s="4" t="s">
        <v>456</v>
      </c>
      <c r="AV3205" s="4" t="s">
        <v>714</v>
      </c>
      <c r="AW3205" s="4" t="s">
        <v>724</v>
      </c>
      <c r="AX3205" s="4"/>
      <c r="AY3205" s="4">
        <v>232800</v>
      </c>
      <c r="AZ3205" s="4">
        <v>537030</v>
      </c>
      <c r="BA3205" s="4" t="s">
        <v>23511</v>
      </c>
      <c r="BB3205" s="4" t="s">
        <v>23512</v>
      </c>
      <c r="BC3205" s="4">
        <v>40</v>
      </c>
      <c r="BD3205" t="str">
        <f>IF(AND(ADHOC!$G$15="",ADHOC!$S$4=""),"",IF(ADHOC!$G$15&lt;&gt;"",IF(ADHOC!$G$15=LEFT(Domein!$AS3205,LEN(ADHOC!$G$15)),MAX(Domein!BD$1:'Domein'!BD3204)+1,""),IF(ADHOC!$S$4=LEFT(Domein!$AS3205,LEN(ADHOC!$S$4)),MAX(Domein!BD$1:'Domein'!BD3204)+1,"")))</f>
        <v/>
      </c>
    </row>
    <row r="3206" spans="45:56" x14ac:dyDescent="0.2">
      <c r="AS3206" s="4" t="s">
        <v>16989</v>
      </c>
      <c r="AT3206" s="4" t="s">
        <v>16990</v>
      </c>
      <c r="AU3206" s="4" t="s">
        <v>456</v>
      </c>
      <c r="AV3206" s="4" t="s">
        <v>725</v>
      </c>
      <c r="AW3206" s="4" t="s">
        <v>1259</v>
      </c>
      <c r="AX3206" s="4"/>
      <c r="AY3206" s="4">
        <v>234167</v>
      </c>
      <c r="AZ3206" s="4">
        <v>534396</v>
      </c>
      <c r="BA3206" s="4" t="s">
        <v>23513</v>
      </c>
      <c r="BB3206" s="4" t="s">
        <v>23514</v>
      </c>
      <c r="BC3206" s="4">
        <v>40</v>
      </c>
      <c r="BD3206" t="str">
        <f>IF(AND(ADHOC!$G$15="",ADHOC!$S$4=""),"",IF(ADHOC!$G$15&lt;&gt;"",IF(ADHOC!$G$15=LEFT(Domein!$AS3206,LEN(ADHOC!$G$15)),MAX(Domein!BD$1:'Domein'!BD3205)+1,""),IF(ADHOC!$S$4=LEFT(Domein!$AS3206,LEN(ADHOC!$S$4)),MAX(Domein!BD$1:'Domein'!BD3205)+1,"")))</f>
        <v/>
      </c>
    </row>
    <row r="3207" spans="45:56" x14ac:dyDescent="0.2">
      <c r="AS3207" s="4" t="s">
        <v>16991</v>
      </c>
      <c r="AT3207" s="4" t="s">
        <v>16990</v>
      </c>
      <c r="AU3207" s="4" t="s">
        <v>456</v>
      </c>
      <c r="AV3207" s="4" t="s">
        <v>725</v>
      </c>
      <c r="AW3207" s="4" t="s">
        <v>1259</v>
      </c>
      <c r="AX3207" s="4"/>
      <c r="AY3207" s="4">
        <v>234167</v>
      </c>
      <c r="AZ3207" s="4">
        <v>534396</v>
      </c>
      <c r="BA3207" s="4" t="s">
        <v>23513</v>
      </c>
      <c r="BB3207" s="4" t="s">
        <v>23514</v>
      </c>
      <c r="BC3207" s="4">
        <v>40</v>
      </c>
      <c r="BD3207" t="str">
        <f>IF(AND(ADHOC!$G$15="",ADHOC!$S$4=""),"",IF(ADHOC!$G$15&lt;&gt;"",IF(ADHOC!$G$15=LEFT(Domein!$AS3207,LEN(ADHOC!$G$15)),MAX(Domein!BD$1:'Domein'!BD3206)+1,""),IF(ADHOC!$S$4=LEFT(Domein!$AS3207,LEN(ADHOC!$S$4)),MAX(Domein!BD$1:'Domein'!BD3206)+1,"")))</f>
        <v/>
      </c>
    </row>
    <row r="3208" spans="45:56" x14ac:dyDescent="0.2">
      <c r="AS3208" s="4" t="s">
        <v>16992</v>
      </c>
      <c r="AT3208" s="4" t="s">
        <v>16990</v>
      </c>
      <c r="AU3208" s="4" t="s">
        <v>456</v>
      </c>
      <c r="AV3208" s="4" t="s">
        <v>725</v>
      </c>
      <c r="AW3208" s="4" t="s">
        <v>1259</v>
      </c>
      <c r="AX3208" s="4"/>
      <c r="AY3208" s="4">
        <v>234167</v>
      </c>
      <c r="AZ3208" s="4">
        <v>534396</v>
      </c>
      <c r="BA3208" s="4" t="s">
        <v>23513</v>
      </c>
      <c r="BB3208" s="4" t="s">
        <v>23514</v>
      </c>
      <c r="BC3208" s="4">
        <v>40</v>
      </c>
      <c r="BD3208" t="str">
        <f>IF(AND(ADHOC!$G$15="",ADHOC!$S$4=""),"",IF(ADHOC!$G$15&lt;&gt;"",IF(ADHOC!$G$15=LEFT(Domein!$AS3208,LEN(ADHOC!$G$15)),MAX(Domein!BD$1:'Domein'!BD3207)+1,""),IF(ADHOC!$S$4=LEFT(Domein!$AS3208,LEN(ADHOC!$S$4)),MAX(Domein!BD$1:'Domein'!BD3207)+1,"")))</f>
        <v/>
      </c>
    </row>
    <row r="3209" spans="45:56" x14ac:dyDescent="0.2">
      <c r="AS3209" s="4" t="s">
        <v>16993</v>
      </c>
      <c r="AT3209" s="4" t="s">
        <v>16994</v>
      </c>
      <c r="AU3209" s="4" t="s">
        <v>456</v>
      </c>
      <c r="AV3209" s="4" t="s">
        <v>725</v>
      </c>
      <c r="AW3209" s="4" t="s">
        <v>1259</v>
      </c>
      <c r="AX3209" s="4"/>
      <c r="AY3209" s="4">
        <v>233759</v>
      </c>
      <c r="AZ3209" s="4">
        <v>532058</v>
      </c>
      <c r="BA3209" s="4" t="s">
        <v>23515</v>
      </c>
      <c r="BB3209" s="4" t="s">
        <v>23516</v>
      </c>
      <c r="BC3209" s="4">
        <v>40</v>
      </c>
      <c r="BD3209" t="str">
        <f>IF(AND(ADHOC!$G$15="",ADHOC!$S$4=""),"",IF(ADHOC!$G$15&lt;&gt;"",IF(ADHOC!$G$15=LEFT(Domein!$AS3209,LEN(ADHOC!$G$15)),MAX(Domein!BD$1:'Domein'!BD3208)+1,""),IF(ADHOC!$S$4=LEFT(Domein!$AS3209,LEN(ADHOC!$S$4)),MAX(Domein!BD$1:'Domein'!BD3208)+1,"")))</f>
        <v/>
      </c>
    </row>
    <row r="3210" spans="45:56" x14ac:dyDescent="0.2">
      <c r="AS3210" s="4" t="s">
        <v>16995</v>
      </c>
      <c r="AT3210" s="4" t="s">
        <v>16994</v>
      </c>
      <c r="AU3210" s="4" t="s">
        <v>456</v>
      </c>
      <c r="AV3210" s="4" t="s">
        <v>725</v>
      </c>
      <c r="AW3210" s="4" t="s">
        <v>1259</v>
      </c>
      <c r="AX3210" s="4"/>
      <c r="AY3210" s="4">
        <v>233759</v>
      </c>
      <c r="AZ3210" s="4">
        <v>532058</v>
      </c>
      <c r="BA3210" s="4" t="s">
        <v>23515</v>
      </c>
      <c r="BB3210" s="4" t="s">
        <v>23516</v>
      </c>
      <c r="BC3210" s="4">
        <v>40</v>
      </c>
      <c r="BD3210" t="str">
        <f>IF(AND(ADHOC!$G$15="",ADHOC!$S$4=""),"",IF(ADHOC!$G$15&lt;&gt;"",IF(ADHOC!$G$15=LEFT(Domein!$AS3210,LEN(ADHOC!$G$15)),MAX(Domein!BD$1:'Domein'!BD3209)+1,""),IF(ADHOC!$S$4=LEFT(Domein!$AS3210,LEN(ADHOC!$S$4)),MAX(Domein!BD$1:'Domein'!BD3209)+1,"")))</f>
        <v/>
      </c>
    </row>
    <row r="3211" spans="45:56" x14ac:dyDescent="0.2">
      <c r="AS3211" s="4" t="s">
        <v>16996</v>
      </c>
      <c r="AT3211" s="4" t="s">
        <v>16994</v>
      </c>
      <c r="AU3211" s="4" t="s">
        <v>456</v>
      </c>
      <c r="AV3211" s="4" t="s">
        <v>725</v>
      </c>
      <c r="AW3211" s="4" t="s">
        <v>1259</v>
      </c>
      <c r="AX3211" s="4"/>
      <c r="AY3211" s="4">
        <v>233759</v>
      </c>
      <c r="AZ3211" s="4">
        <v>532058</v>
      </c>
      <c r="BA3211" s="4" t="s">
        <v>23515</v>
      </c>
      <c r="BB3211" s="4" t="s">
        <v>23516</v>
      </c>
      <c r="BC3211" s="4">
        <v>40</v>
      </c>
      <c r="BD3211" t="str">
        <f>IF(AND(ADHOC!$G$15="",ADHOC!$S$4=""),"",IF(ADHOC!$G$15&lt;&gt;"",IF(ADHOC!$G$15=LEFT(Domein!$AS3211,LEN(ADHOC!$G$15)),MAX(Domein!BD$1:'Domein'!BD3210)+1,""),IF(ADHOC!$S$4=LEFT(Domein!$AS3211,LEN(ADHOC!$S$4)),MAX(Domein!BD$1:'Domein'!BD3210)+1,"")))</f>
        <v/>
      </c>
    </row>
    <row r="3212" spans="45:56" x14ac:dyDescent="0.2">
      <c r="AS3212" s="4" t="s">
        <v>16997</v>
      </c>
      <c r="AT3212" s="4" t="s">
        <v>16998</v>
      </c>
      <c r="AU3212" s="4" t="s">
        <v>456</v>
      </c>
      <c r="AV3212" s="4" t="s">
        <v>725</v>
      </c>
      <c r="AW3212" s="4" t="s">
        <v>1259</v>
      </c>
      <c r="AX3212" s="4"/>
      <c r="AY3212" s="4">
        <v>233407</v>
      </c>
      <c r="AZ3212" s="4">
        <v>530640</v>
      </c>
      <c r="BA3212" s="4" t="s">
        <v>23517</v>
      </c>
      <c r="BB3212" s="4" t="s">
        <v>23518</v>
      </c>
      <c r="BC3212" s="4">
        <v>40</v>
      </c>
      <c r="BD3212" t="str">
        <f>IF(AND(ADHOC!$G$15="",ADHOC!$S$4=""),"",IF(ADHOC!$G$15&lt;&gt;"",IF(ADHOC!$G$15=LEFT(Domein!$AS3212,LEN(ADHOC!$G$15)),MAX(Domein!BD$1:'Domein'!BD3211)+1,""),IF(ADHOC!$S$4=LEFT(Domein!$AS3212,LEN(ADHOC!$S$4)),MAX(Domein!BD$1:'Domein'!BD3211)+1,"")))</f>
        <v/>
      </c>
    </row>
    <row r="3213" spans="45:56" x14ac:dyDescent="0.2">
      <c r="AS3213" s="4" t="s">
        <v>16999</v>
      </c>
      <c r="AT3213" s="4" t="s">
        <v>16998</v>
      </c>
      <c r="AU3213" s="4" t="s">
        <v>456</v>
      </c>
      <c r="AV3213" s="4" t="s">
        <v>725</v>
      </c>
      <c r="AW3213" s="4" t="s">
        <v>1259</v>
      </c>
      <c r="AX3213" s="4"/>
      <c r="AY3213" s="4">
        <v>233407</v>
      </c>
      <c r="AZ3213" s="4">
        <v>530640</v>
      </c>
      <c r="BA3213" s="4" t="s">
        <v>23517</v>
      </c>
      <c r="BB3213" s="4" t="s">
        <v>23518</v>
      </c>
      <c r="BC3213" s="4">
        <v>40</v>
      </c>
      <c r="BD3213" t="str">
        <f>IF(AND(ADHOC!$G$15="",ADHOC!$S$4=""),"",IF(ADHOC!$G$15&lt;&gt;"",IF(ADHOC!$G$15=LEFT(Domein!$AS3213,LEN(ADHOC!$G$15)),MAX(Domein!BD$1:'Domein'!BD3212)+1,""),IF(ADHOC!$S$4=LEFT(Domein!$AS3213,LEN(ADHOC!$S$4)),MAX(Domein!BD$1:'Domein'!BD3212)+1,"")))</f>
        <v/>
      </c>
    </row>
    <row r="3214" spans="45:56" x14ac:dyDescent="0.2">
      <c r="AS3214" s="4" t="s">
        <v>17000</v>
      </c>
      <c r="AT3214" s="4" t="s">
        <v>16998</v>
      </c>
      <c r="AU3214" s="4" t="s">
        <v>456</v>
      </c>
      <c r="AV3214" s="4" t="s">
        <v>725</v>
      </c>
      <c r="AW3214" s="4" t="s">
        <v>1259</v>
      </c>
      <c r="AX3214" s="4"/>
      <c r="AY3214" s="4">
        <v>233407</v>
      </c>
      <c r="AZ3214" s="4">
        <v>530640</v>
      </c>
      <c r="BA3214" s="4" t="s">
        <v>23517</v>
      </c>
      <c r="BB3214" s="4" t="s">
        <v>23518</v>
      </c>
      <c r="BC3214" s="4">
        <v>40</v>
      </c>
      <c r="BD3214" t="str">
        <f>IF(AND(ADHOC!$G$15="",ADHOC!$S$4=""),"",IF(ADHOC!$G$15&lt;&gt;"",IF(ADHOC!$G$15=LEFT(Domein!$AS3214,LEN(ADHOC!$G$15)),MAX(Domein!BD$1:'Domein'!BD3213)+1,""),IF(ADHOC!$S$4=LEFT(Domein!$AS3214,LEN(ADHOC!$S$4)),MAX(Domein!BD$1:'Domein'!BD3213)+1,"")))</f>
        <v/>
      </c>
    </row>
    <row r="3215" spans="45:56" x14ac:dyDescent="0.2">
      <c r="AS3215" s="4" t="s">
        <v>17001</v>
      </c>
      <c r="AT3215" s="4" t="s">
        <v>17002</v>
      </c>
      <c r="AU3215" s="4" t="s">
        <v>456</v>
      </c>
      <c r="AV3215" s="4" t="s">
        <v>725</v>
      </c>
      <c r="AW3215" s="4" t="s">
        <v>1259</v>
      </c>
      <c r="AX3215" s="4"/>
      <c r="AY3215" s="4">
        <v>233315</v>
      </c>
      <c r="AZ3215" s="4">
        <v>529666</v>
      </c>
      <c r="BA3215" s="4" t="s">
        <v>23519</v>
      </c>
      <c r="BB3215" s="4" t="s">
        <v>23520</v>
      </c>
      <c r="BC3215" s="4">
        <v>40</v>
      </c>
      <c r="BD3215" t="str">
        <f>IF(AND(ADHOC!$G$15="",ADHOC!$S$4=""),"",IF(ADHOC!$G$15&lt;&gt;"",IF(ADHOC!$G$15=LEFT(Domein!$AS3215,LEN(ADHOC!$G$15)),MAX(Domein!BD$1:'Domein'!BD3214)+1,""),IF(ADHOC!$S$4=LEFT(Domein!$AS3215,LEN(ADHOC!$S$4)),MAX(Domein!BD$1:'Domein'!BD3214)+1,"")))</f>
        <v/>
      </c>
    </row>
    <row r="3216" spans="45:56" x14ac:dyDescent="0.2">
      <c r="AS3216" s="4" t="s">
        <v>17003</v>
      </c>
      <c r="AT3216" s="4" t="s">
        <v>17002</v>
      </c>
      <c r="AU3216" s="4" t="s">
        <v>456</v>
      </c>
      <c r="AV3216" s="4" t="s">
        <v>725</v>
      </c>
      <c r="AW3216" s="4" t="s">
        <v>1259</v>
      </c>
      <c r="AX3216" s="4"/>
      <c r="AY3216" s="4">
        <v>233315</v>
      </c>
      <c r="AZ3216" s="4">
        <v>529666</v>
      </c>
      <c r="BA3216" s="4" t="s">
        <v>23519</v>
      </c>
      <c r="BB3216" s="4" t="s">
        <v>23520</v>
      </c>
      <c r="BC3216" s="4">
        <v>40</v>
      </c>
      <c r="BD3216" t="str">
        <f>IF(AND(ADHOC!$G$15="",ADHOC!$S$4=""),"",IF(ADHOC!$G$15&lt;&gt;"",IF(ADHOC!$G$15=LEFT(Domein!$AS3216,LEN(ADHOC!$G$15)),MAX(Domein!BD$1:'Domein'!BD3215)+1,""),IF(ADHOC!$S$4=LEFT(Domein!$AS3216,LEN(ADHOC!$S$4)),MAX(Domein!BD$1:'Domein'!BD3215)+1,"")))</f>
        <v/>
      </c>
    </row>
    <row r="3217" spans="45:56" x14ac:dyDescent="0.2">
      <c r="AS3217" s="4" t="s">
        <v>17004</v>
      </c>
      <c r="AT3217" s="85" t="s">
        <v>17002</v>
      </c>
      <c r="AU3217" s="4" t="s">
        <v>456</v>
      </c>
      <c r="AV3217" s="4" t="s">
        <v>725</v>
      </c>
      <c r="AW3217" s="4" t="s">
        <v>1259</v>
      </c>
      <c r="AX3217" s="4"/>
      <c r="AY3217" s="4">
        <v>233315</v>
      </c>
      <c r="AZ3217" s="4">
        <v>529666</v>
      </c>
      <c r="BA3217" s="4" t="s">
        <v>23519</v>
      </c>
      <c r="BB3217" s="4" t="s">
        <v>23520</v>
      </c>
      <c r="BC3217" s="4">
        <v>40</v>
      </c>
      <c r="BD3217" t="str">
        <f>IF(AND(ADHOC!$G$15="",ADHOC!$S$4=""),"",IF(ADHOC!$G$15&lt;&gt;"",IF(ADHOC!$G$15=LEFT(Domein!$AS3217,LEN(ADHOC!$G$15)),MAX(Domein!BD$1:'Domein'!BD3216)+1,""),IF(ADHOC!$S$4=LEFT(Domein!$AS3217,LEN(ADHOC!$S$4)),MAX(Domein!BD$1:'Domein'!BD3216)+1,"")))</f>
        <v/>
      </c>
    </row>
    <row r="3218" spans="45:56" x14ac:dyDescent="0.2">
      <c r="AS3218" s="4" t="s">
        <v>17005</v>
      </c>
      <c r="AT3218" s="4" t="s">
        <v>17006</v>
      </c>
      <c r="AU3218" s="4" t="s">
        <v>456</v>
      </c>
      <c r="AV3218" s="4" t="s">
        <v>725</v>
      </c>
      <c r="AW3218" s="4" t="s">
        <v>1259</v>
      </c>
      <c r="AX3218" s="4"/>
      <c r="AY3218" s="4">
        <v>233099</v>
      </c>
      <c r="AZ3218" s="4">
        <v>528743</v>
      </c>
      <c r="BA3218" s="4" t="s">
        <v>23521</v>
      </c>
      <c r="BB3218" s="4" t="s">
        <v>23522</v>
      </c>
      <c r="BC3218" s="4">
        <v>40</v>
      </c>
      <c r="BD3218" t="str">
        <f>IF(AND(ADHOC!$G$15="",ADHOC!$S$4=""),"",IF(ADHOC!$G$15&lt;&gt;"",IF(ADHOC!$G$15=LEFT(Domein!$AS3218,LEN(ADHOC!$G$15)),MAX(Domein!BD$1:'Domein'!BD3217)+1,""),IF(ADHOC!$S$4=LEFT(Domein!$AS3218,LEN(ADHOC!$S$4)),MAX(Domein!BD$1:'Domein'!BD3217)+1,"")))</f>
        <v/>
      </c>
    </row>
    <row r="3219" spans="45:56" x14ac:dyDescent="0.2">
      <c r="AS3219" s="4" t="s">
        <v>17007</v>
      </c>
      <c r="AT3219" s="4" t="s">
        <v>17006</v>
      </c>
      <c r="AU3219" s="4" t="s">
        <v>456</v>
      </c>
      <c r="AV3219" s="4" t="s">
        <v>725</v>
      </c>
      <c r="AW3219" s="4" t="s">
        <v>1259</v>
      </c>
      <c r="AX3219" s="4"/>
      <c r="AY3219" s="4">
        <v>233099</v>
      </c>
      <c r="AZ3219" s="4">
        <v>528743</v>
      </c>
      <c r="BA3219" s="4" t="s">
        <v>23521</v>
      </c>
      <c r="BB3219" s="4" t="s">
        <v>23522</v>
      </c>
      <c r="BC3219" s="4">
        <v>40</v>
      </c>
      <c r="BD3219" t="str">
        <f>IF(AND(ADHOC!$G$15="",ADHOC!$S$4=""),"",IF(ADHOC!$G$15&lt;&gt;"",IF(ADHOC!$G$15=LEFT(Domein!$AS3219,LEN(ADHOC!$G$15)),MAX(Domein!BD$1:'Domein'!BD3218)+1,""),IF(ADHOC!$S$4=LEFT(Domein!$AS3219,LEN(ADHOC!$S$4)),MAX(Domein!BD$1:'Domein'!BD3218)+1,"")))</f>
        <v/>
      </c>
    </row>
    <row r="3220" spans="45:56" x14ac:dyDescent="0.2">
      <c r="AS3220" s="4" t="s">
        <v>17008</v>
      </c>
      <c r="AT3220" s="4" t="s">
        <v>17006</v>
      </c>
      <c r="AU3220" s="4" t="s">
        <v>456</v>
      </c>
      <c r="AV3220" s="4" t="s">
        <v>725</v>
      </c>
      <c r="AW3220" s="4" t="s">
        <v>1259</v>
      </c>
      <c r="AX3220" s="4"/>
      <c r="AY3220" s="4">
        <v>233099</v>
      </c>
      <c r="AZ3220" s="4">
        <v>528743</v>
      </c>
      <c r="BA3220" s="4" t="s">
        <v>23521</v>
      </c>
      <c r="BB3220" s="4" t="s">
        <v>23522</v>
      </c>
      <c r="BC3220" s="4">
        <v>40</v>
      </c>
      <c r="BD3220" t="str">
        <f>IF(AND(ADHOC!$G$15="",ADHOC!$S$4=""),"",IF(ADHOC!$G$15&lt;&gt;"",IF(ADHOC!$G$15=LEFT(Domein!$AS3220,LEN(ADHOC!$G$15)),MAX(Domein!BD$1:'Domein'!BD3219)+1,""),IF(ADHOC!$S$4=LEFT(Domein!$AS3220,LEN(ADHOC!$S$4)),MAX(Domein!BD$1:'Domein'!BD3219)+1,"")))</f>
        <v/>
      </c>
    </row>
    <row r="3221" spans="45:56" x14ac:dyDescent="0.2">
      <c r="AS3221" s="4" t="s">
        <v>17009</v>
      </c>
      <c r="AT3221" s="85" t="s">
        <v>17010</v>
      </c>
      <c r="AU3221" s="4" t="s">
        <v>456</v>
      </c>
      <c r="AV3221" s="4" t="s">
        <v>725</v>
      </c>
      <c r="AW3221" s="4" t="s">
        <v>1259</v>
      </c>
      <c r="AX3221" s="4"/>
      <c r="AY3221" s="4">
        <v>233283</v>
      </c>
      <c r="AZ3221" s="4">
        <v>527812</v>
      </c>
      <c r="BA3221" s="4" t="s">
        <v>23523</v>
      </c>
      <c r="BB3221" s="4" t="s">
        <v>23524</v>
      </c>
      <c r="BC3221" s="4">
        <v>40</v>
      </c>
      <c r="BD3221" t="str">
        <f>IF(AND(ADHOC!$G$15="",ADHOC!$S$4=""),"",IF(ADHOC!$G$15&lt;&gt;"",IF(ADHOC!$G$15=LEFT(Domein!$AS3221,LEN(ADHOC!$G$15)),MAX(Domein!BD$1:'Domein'!BD3220)+1,""),IF(ADHOC!$S$4=LEFT(Domein!$AS3221,LEN(ADHOC!$S$4)),MAX(Domein!BD$1:'Domein'!BD3220)+1,"")))</f>
        <v/>
      </c>
    </row>
    <row r="3222" spans="45:56" x14ac:dyDescent="0.2">
      <c r="AS3222" s="4" t="s">
        <v>17011</v>
      </c>
      <c r="AT3222" s="4" t="s">
        <v>17010</v>
      </c>
      <c r="AU3222" s="4" t="s">
        <v>456</v>
      </c>
      <c r="AV3222" s="4" t="s">
        <v>725</v>
      </c>
      <c r="AW3222" s="4" t="s">
        <v>1259</v>
      </c>
      <c r="AX3222" s="4"/>
      <c r="AY3222" s="4">
        <v>233283</v>
      </c>
      <c r="AZ3222" s="4">
        <v>527812</v>
      </c>
      <c r="BA3222" s="4" t="s">
        <v>23523</v>
      </c>
      <c r="BB3222" s="4" t="s">
        <v>23524</v>
      </c>
      <c r="BC3222" s="4">
        <v>40</v>
      </c>
      <c r="BD3222" t="str">
        <f>IF(AND(ADHOC!$G$15="",ADHOC!$S$4=""),"",IF(ADHOC!$G$15&lt;&gt;"",IF(ADHOC!$G$15=LEFT(Domein!$AS3222,LEN(ADHOC!$G$15)),MAX(Domein!BD$1:'Domein'!BD3221)+1,""),IF(ADHOC!$S$4=LEFT(Domein!$AS3222,LEN(ADHOC!$S$4)),MAX(Domein!BD$1:'Domein'!BD3221)+1,"")))</f>
        <v/>
      </c>
    </row>
    <row r="3223" spans="45:56" x14ac:dyDescent="0.2">
      <c r="AS3223" s="4" t="s">
        <v>17012</v>
      </c>
      <c r="AT3223" s="85" t="s">
        <v>17010</v>
      </c>
      <c r="AU3223" s="4" t="s">
        <v>456</v>
      </c>
      <c r="AV3223" s="4" t="s">
        <v>725</v>
      </c>
      <c r="AW3223" s="4" t="s">
        <v>1259</v>
      </c>
      <c r="AX3223" s="4"/>
      <c r="AY3223" s="4">
        <v>233283</v>
      </c>
      <c r="AZ3223" s="4">
        <v>527812</v>
      </c>
      <c r="BA3223" s="4" t="s">
        <v>23523</v>
      </c>
      <c r="BB3223" s="4" t="s">
        <v>23524</v>
      </c>
      <c r="BC3223" s="4">
        <v>40</v>
      </c>
      <c r="BD3223" t="str">
        <f>IF(AND(ADHOC!$G$15="",ADHOC!$S$4=""),"",IF(ADHOC!$G$15&lt;&gt;"",IF(ADHOC!$G$15=LEFT(Domein!$AS3223,LEN(ADHOC!$G$15)),MAX(Domein!BD$1:'Domein'!BD3222)+1,""),IF(ADHOC!$S$4=LEFT(Domein!$AS3223,LEN(ADHOC!$S$4)),MAX(Domein!BD$1:'Domein'!BD3222)+1,"")))</f>
        <v/>
      </c>
    </row>
    <row r="3224" spans="45:56" x14ac:dyDescent="0.2">
      <c r="AS3224" s="4" t="s">
        <v>1809</v>
      </c>
      <c r="AT3224" s="85" t="s">
        <v>1810</v>
      </c>
      <c r="AU3224" s="4" t="s">
        <v>456</v>
      </c>
      <c r="AV3224" s="4" t="s">
        <v>714</v>
      </c>
      <c r="AW3224" s="4" t="s">
        <v>724</v>
      </c>
      <c r="AX3224" s="4"/>
      <c r="AY3224" s="4">
        <v>205320</v>
      </c>
      <c r="AZ3224" s="4">
        <v>521050</v>
      </c>
      <c r="BA3224" s="4" t="s">
        <v>23525</v>
      </c>
      <c r="BB3224" s="4" t="s">
        <v>23526</v>
      </c>
      <c r="BC3224" s="4">
        <v>40</v>
      </c>
      <c r="BD3224" t="str">
        <f>IF(AND(ADHOC!$G$15="",ADHOC!$S$4=""),"",IF(ADHOC!$G$15&lt;&gt;"",IF(ADHOC!$G$15=LEFT(Domein!$AS3224,LEN(ADHOC!$G$15)),MAX(Domein!BD$1:'Domein'!BD3223)+1,""),IF(ADHOC!$S$4=LEFT(Domein!$AS3224,LEN(ADHOC!$S$4)),MAX(Domein!BD$1:'Domein'!BD3223)+1,"")))</f>
        <v/>
      </c>
    </row>
    <row r="3225" spans="45:56" x14ac:dyDescent="0.2">
      <c r="AS3225" s="4" t="s">
        <v>1811</v>
      </c>
      <c r="AT3225" s="4" t="s">
        <v>1812</v>
      </c>
      <c r="AU3225" s="4" t="s">
        <v>456</v>
      </c>
      <c r="AV3225" s="4" t="s">
        <v>714</v>
      </c>
      <c r="AW3225" s="4" t="s">
        <v>724</v>
      </c>
      <c r="AX3225" s="4"/>
      <c r="AY3225" s="4">
        <v>234560</v>
      </c>
      <c r="AZ3225" s="4">
        <v>527100</v>
      </c>
      <c r="BA3225" s="4" t="s">
        <v>23527</v>
      </c>
      <c r="BB3225" s="4" t="s">
        <v>23528</v>
      </c>
      <c r="BC3225" s="4">
        <v>40</v>
      </c>
      <c r="BD3225" t="str">
        <f>IF(AND(ADHOC!$G$15="",ADHOC!$S$4=""),"",IF(ADHOC!$G$15&lt;&gt;"",IF(ADHOC!$G$15=LEFT(Domein!$AS3225,LEN(ADHOC!$G$15)),MAX(Domein!BD$1:'Domein'!BD3224)+1,""),IF(ADHOC!$S$4=LEFT(Domein!$AS3225,LEN(ADHOC!$S$4)),MAX(Domein!BD$1:'Domein'!BD3224)+1,"")))</f>
        <v/>
      </c>
    </row>
    <row r="3226" spans="45:56" x14ac:dyDescent="0.2">
      <c r="AS3226" s="4" t="s">
        <v>17412</v>
      </c>
      <c r="AT3226" s="4" t="s">
        <v>17413</v>
      </c>
      <c r="AU3226" s="4" t="s">
        <v>456</v>
      </c>
      <c r="AV3226" s="4" t="s">
        <v>715</v>
      </c>
      <c r="AW3226" s="4" t="s">
        <v>724</v>
      </c>
      <c r="AX3226" s="4"/>
      <c r="AY3226" s="4">
        <v>231800</v>
      </c>
      <c r="AZ3226" s="4">
        <v>557480</v>
      </c>
      <c r="BA3226" s="4" t="s">
        <v>23529</v>
      </c>
      <c r="BB3226" s="4" t="s">
        <v>23530</v>
      </c>
      <c r="BC3226" s="4">
        <v>40</v>
      </c>
      <c r="BD3226" t="str">
        <f>IF(AND(ADHOC!$G$15="",ADHOC!$S$4=""),"",IF(ADHOC!$G$15&lt;&gt;"",IF(ADHOC!$G$15=LEFT(Domein!$AS3226,LEN(ADHOC!$G$15)),MAX(Domein!BD$1:'Domein'!BD3225)+1,""),IF(ADHOC!$S$4=LEFT(Domein!$AS3226,LEN(ADHOC!$S$4)),MAX(Domein!BD$1:'Domein'!BD3225)+1,"")))</f>
        <v/>
      </c>
    </row>
    <row r="3227" spans="45:56" x14ac:dyDescent="0.2">
      <c r="AS3227" s="4" t="s">
        <v>1813</v>
      </c>
      <c r="AT3227" s="4" t="s">
        <v>1814</v>
      </c>
      <c r="AU3227" s="4" t="s">
        <v>456</v>
      </c>
      <c r="AV3227" s="4" t="s">
        <v>713</v>
      </c>
      <c r="AW3227" s="4" t="s">
        <v>724</v>
      </c>
      <c r="AX3227" s="4"/>
      <c r="AY3227" s="4">
        <v>240779</v>
      </c>
      <c r="AZ3227" s="4">
        <v>541479</v>
      </c>
      <c r="BA3227" s="4" t="s">
        <v>23531</v>
      </c>
      <c r="BB3227" s="4" t="s">
        <v>23532</v>
      </c>
      <c r="BC3227" s="4">
        <v>40</v>
      </c>
      <c r="BD3227" t="str">
        <f>IF(AND(ADHOC!$G$15="",ADHOC!$S$4=""),"",IF(ADHOC!$G$15&lt;&gt;"",IF(ADHOC!$G$15=LEFT(Domein!$AS3227,LEN(ADHOC!$G$15)),MAX(Domein!BD$1:'Domein'!BD3226)+1,""),IF(ADHOC!$S$4=LEFT(Domein!$AS3227,LEN(ADHOC!$S$4)),MAX(Domein!BD$1:'Domein'!BD3226)+1,"")))</f>
        <v/>
      </c>
    </row>
    <row r="3228" spans="45:56" x14ac:dyDescent="0.2">
      <c r="AS3228" s="4" t="s">
        <v>1815</v>
      </c>
      <c r="AT3228" s="4" t="s">
        <v>1814</v>
      </c>
      <c r="AU3228" s="4" t="s">
        <v>456</v>
      </c>
      <c r="AV3228" s="4" t="s">
        <v>714</v>
      </c>
      <c r="AW3228" s="4" t="s">
        <v>724</v>
      </c>
      <c r="AX3228" s="4"/>
      <c r="AY3228" s="4">
        <v>229750</v>
      </c>
      <c r="AZ3228" s="4">
        <v>546160</v>
      </c>
      <c r="BA3228" s="4" t="s">
        <v>23533</v>
      </c>
      <c r="BB3228" s="4" t="s">
        <v>23534</v>
      </c>
      <c r="BC3228" s="4">
        <v>40</v>
      </c>
      <c r="BD3228" t="str">
        <f>IF(AND(ADHOC!$G$15="",ADHOC!$S$4=""),"",IF(ADHOC!$G$15&lt;&gt;"",IF(ADHOC!$G$15=LEFT(Domein!$AS3228,LEN(ADHOC!$G$15)),MAX(Domein!BD$1:'Domein'!BD3227)+1,""),IF(ADHOC!$S$4=LEFT(Domein!$AS3228,LEN(ADHOC!$S$4)),MAX(Domein!BD$1:'Domein'!BD3227)+1,"")))</f>
        <v/>
      </c>
    </row>
    <row r="3229" spans="45:56" x14ac:dyDescent="0.2">
      <c r="AS3229" s="4" t="s">
        <v>11440</v>
      </c>
      <c r="AT3229" s="4" t="s">
        <v>1816</v>
      </c>
      <c r="AU3229" s="4" t="s">
        <v>456</v>
      </c>
      <c r="AV3229" s="4" t="s">
        <v>714</v>
      </c>
      <c r="AW3229" s="4" t="s">
        <v>724</v>
      </c>
      <c r="AX3229" s="4"/>
      <c r="AY3229" s="4">
        <v>233589</v>
      </c>
      <c r="AZ3229" s="4">
        <v>535754</v>
      </c>
      <c r="BA3229" s="4" t="s">
        <v>23535</v>
      </c>
      <c r="BB3229" s="4" t="s">
        <v>23536</v>
      </c>
      <c r="BC3229" s="4">
        <v>40</v>
      </c>
      <c r="BD3229" t="str">
        <f>IF(AND(ADHOC!$G$15="",ADHOC!$S$4=""),"",IF(ADHOC!$G$15&lt;&gt;"",IF(ADHOC!$G$15=LEFT(Domein!$AS3229,LEN(ADHOC!$G$15)),MAX(Domein!BD$1:'Domein'!BD3228)+1,""),IF(ADHOC!$S$4=LEFT(Domein!$AS3229,LEN(ADHOC!$S$4)),MAX(Domein!BD$1:'Domein'!BD3228)+1,"")))</f>
        <v/>
      </c>
    </row>
    <row r="3230" spans="45:56" x14ac:dyDescent="0.2">
      <c r="AS3230" s="4" t="s">
        <v>37221</v>
      </c>
      <c r="AT3230" s="4" t="s">
        <v>37222</v>
      </c>
      <c r="AU3230" s="4" t="s">
        <v>456</v>
      </c>
      <c r="AV3230" s="4" t="s">
        <v>715</v>
      </c>
      <c r="AW3230" s="4" t="s">
        <v>724</v>
      </c>
      <c r="AX3230" s="4"/>
      <c r="AY3230" s="4">
        <v>232700</v>
      </c>
      <c r="AZ3230" s="4">
        <v>535075</v>
      </c>
      <c r="BA3230" s="4" t="s">
        <v>37223</v>
      </c>
      <c r="BB3230" s="4" t="s">
        <v>37224</v>
      </c>
      <c r="BC3230" s="4">
        <v>40</v>
      </c>
      <c r="BD3230" t="str">
        <f>IF(AND(ADHOC!$G$15="",ADHOC!$S$4=""),"",IF(ADHOC!$G$15&lt;&gt;"",IF(ADHOC!$G$15=LEFT(Domein!$AS3230,LEN(ADHOC!$G$15)),MAX(Domein!BD$1:'Domein'!BD3229)+1,""),IF(ADHOC!$S$4=LEFT(Domein!$AS3230,LEN(ADHOC!$S$4)),MAX(Domein!BD$1:'Domein'!BD3229)+1,"")))</f>
        <v/>
      </c>
    </row>
    <row r="3231" spans="45:56" x14ac:dyDescent="0.2">
      <c r="AS3231" s="4" t="s">
        <v>37225</v>
      </c>
      <c r="AT3231" s="4" t="s">
        <v>1816</v>
      </c>
      <c r="AU3231" s="4" t="s">
        <v>456</v>
      </c>
      <c r="AV3231" s="4" t="s">
        <v>715</v>
      </c>
      <c r="AW3231" s="4" t="s">
        <v>724</v>
      </c>
      <c r="AX3231" s="4"/>
      <c r="AY3231" s="4">
        <v>232340</v>
      </c>
      <c r="AZ3231" s="4">
        <v>533540</v>
      </c>
      <c r="BA3231" s="4" t="s">
        <v>37226</v>
      </c>
      <c r="BB3231" s="4" t="s">
        <v>37227</v>
      </c>
      <c r="BC3231" s="4">
        <v>40</v>
      </c>
      <c r="BD3231" t="str">
        <f>IF(AND(ADHOC!$G$15="",ADHOC!$S$4=""),"",IF(ADHOC!$G$15&lt;&gt;"",IF(ADHOC!$G$15=LEFT(Domein!$AS3231,LEN(ADHOC!$G$15)),MAX(Domein!BD$1:'Domein'!BD3230)+1,""),IF(ADHOC!$S$4=LEFT(Domein!$AS3231,LEN(ADHOC!$S$4)),MAX(Domein!BD$1:'Domein'!BD3230)+1,"")))</f>
        <v/>
      </c>
    </row>
    <row r="3232" spans="45:56" x14ac:dyDescent="0.2">
      <c r="AS3232" s="4" t="s">
        <v>1817</v>
      </c>
      <c r="AT3232" s="4" t="s">
        <v>1816</v>
      </c>
      <c r="AU3232" s="4" t="s">
        <v>456</v>
      </c>
      <c r="AV3232" s="4" t="s">
        <v>714</v>
      </c>
      <c r="AW3232" s="4" t="s">
        <v>724</v>
      </c>
      <c r="AX3232" s="4"/>
      <c r="AY3232" s="4">
        <v>223740</v>
      </c>
      <c r="AZ3232" s="4">
        <v>524900</v>
      </c>
      <c r="BA3232" s="4" t="s">
        <v>23537</v>
      </c>
      <c r="BB3232" s="4" t="s">
        <v>23538</v>
      </c>
      <c r="BC3232" s="4">
        <v>40</v>
      </c>
      <c r="BD3232" t="str">
        <f>IF(AND(ADHOC!$G$15="",ADHOC!$S$4=""),"",IF(ADHOC!$G$15&lt;&gt;"",IF(ADHOC!$G$15=LEFT(Domein!$AS3232,LEN(ADHOC!$G$15)),MAX(Domein!BD$1:'Domein'!BD3231)+1,""),IF(ADHOC!$S$4=LEFT(Domein!$AS3232,LEN(ADHOC!$S$4)),MAX(Domein!BD$1:'Domein'!BD3231)+1,"")))</f>
        <v/>
      </c>
    </row>
    <row r="3233" spans="45:56" x14ac:dyDescent="0.2">
      <c r="AS3233" s="4" t="s">
        <v>1818</v>
      </c>
      <c r="AT3233" s="4" t="s">
        <v>1819</v>
      </c>
      <c r="AU3233" s="4" t="s">
        <v>456</v>
      </c>
      <c r="AV3233" s="4" t="s">
        <v>713</v>
      </c>
      <c r="AW3233" s="4" t="s">
        <v>724</v>
      </c>
      <c r="AX3233" s="4"/>
      <c r="AY3233" s="4">
        <v>210660</v>
      </c>
      <c r="AZ3233" s="4">
        <v>524430</v>
      </c>
      <c r="BA3233" s="4" t="s">
        <v>23539</v>
      </c>
      <c r="BB3233" s="4" t="s">
        <v>23540</v>
      </c>
      <c r="BC3233" s="4">
        <v>40</v>
      </c>
      <c r="BD3233" t="str">
        <f>IF(AND(ADHOC!$G$15="",ADHOC!$S$4=""),"",IF(ADHOC!$G$15&lt;&gt;"",IF(ADHOC!$G$15=LEFT(Domein!$AS3233,LEN(ADHOC!$G$15)),MAX(Domein!BD$1:'Domein'!BD3232)+1,""),IF(ADHOC!$S$4=LEFT(Domein!$AS3233,LEN(ADHOC!$S$4)),MAX(Domein!BD$1:'Domein'!BD3232)+1,"")))</f>
        <v/>
      </c>
    </row>
    <row r="3234" spans="45:56" x14ac:dyDescent="0.2">
      <c r="AS3234" s="4" t="s">
        <v>21764</v>
      </c>
      <c r="AT3234" s="4" t="s">
        <v>21765</v>
      </c>
      <c r="AU3234" s="4" t="s">
        <v>460</v>
      </c>
      <c r="AV3234" s="4" t="s">
        <v>725</v>
      </c>
      <c r="AW3234" s="4" t="s">
        <v>1259</v>
      </c>
      <c r="AX3234" s="4"/>
      <c r="AY3234" s="4">
        <v>229509</v>
      </c>
      <c r="AZ3234" s="4">
        <v>541473</v>
      </c>
      <c r="BA3234" s="4" t="s">
        <v>23541</v>
      </c>
      <c r="BB3234" s="4" t="s">
        <v>23542</v>
      </c>
      <c r="BC3234" s="4">
        <v>40</v>
      </c>
      <c r="BD3234" t="str">
        <f>IF(AND(ADHOC!$G$15="",ADHOC!$S$4=""),"",IF(ADHOC!$G$15&lt;&gt;"",IF(ADHOC!$G$15=LEFT(Domein!$AS3234,LEN(ADHOC!$G$15)),MAX(Domein!BD$1:'Domein'!BD3233)+1,""),IF(ADHOC!$S$4=LEFT(Domein!$AS3234,LEN(ADHOC!$S$4)),MAX(Domein!BD$1:'Domein'!BD3233)+1,"")))</f>
        <v/>
      </c>
    </row>
    <row r="3235" spans="45:56" x14ac:dyDescent="0.2">
      <c r="AS3235" s="4" t="s">
        <v>9220</v>
      </c>
      <c r="AT3235" s="4" t="s">
        <v>1821</v>
      </c>
      <c r="AU3235" s="4" t="s">
        <v>456</v>
      </c>
      <c r="AV3235" s="4" t="s">
        <v>715</v>
      </c>
      <c r="AW3235" s="4" t="s">
        <v>724</v>
      </c>
      <c r="AX3235" s="4"/>
      <c r="AY3235" s="4">
        <v>217766</v>
      </c>
      <c r="AZ3235" s="4">
        <v>537777</v>
      </c>
      <c r="BA3235" s="4" t="s">
        <v>23543</v>
      </c>
      <c r="BB3235" s="4" t="s">
        <v>23544</v>
      </c>
      <c r="BC3235" s="4">
        <v>40</v>
      </c>
      <c r="BD3235" t="str">
        <f>IF(AND(ADHOC!$G$15="",ADHOC!$S$4=""),"",IF(ADHOC!$G$15&lt;&gt;"",IF(ADHOC!$G$15=LEFT(Domein!$AS3235,LEN(ADHOC!$G$15)),MAX(Domein!BD$1:'Domein'!BD3234)+1,""),IF(ADHOC!$S$4=LEFT(Domein!$AS3235,LEN(ADHOC!$S$4)),MAX(Domein!BD$1:'Domein'!BD3234)+1,"")))</f>
        <v/>
      </c>
    </row>
    <row r="3236" spans="45:56" x14ac:dyDescent="0.2">
      <c r="AS3236" s="4" t="s">
        <v>1820</v>
      </c>
      <c r="AT3236" s="4" t="s">
        <v>1821</v>
      </c>
      <c r="AU3236" s="4" t="s">
        <v>456</v>
      </c>
      <c r="AV3236" s="4" t="s">
        <v>714</v>
      </c>
      <c r="AW3236" s="4" t="s">
        <v>724</v>
      </c>
      <c r="AX3236" s="4"/>
      <c r="AY3236" s="4">
        <v>210400</v>
      </c>
      <c r="AZ3236" s="4">
        <v>525960</v>
      </c>
      <c r="BA3236" s="4" t="s">
        <v>23545</v>
      </c>
      <c r="BB3236" s="4" t="s">
        <v>23546</v>
      </c>
      <c r="BC3236" s="4">
        <v>40</v>
      </c>
      <c r="BD3236" t="str">
        <f>IF(AND(ADHOC!$G$15="",ADHOC!$S$4=""),"",IF(ADHOC!$G$15&lt;&gt;"",IF(ADHOC!$G$15=LEFT(Domein!$AS3236,LEN(ADHOC!$G$15)),MAX(Domein!BD$1:'Domein'!BD3235)+1,""),IF(ADHOC!$S$4=LEFT(Domein!$AS3236,LEN(ADHOC!$S$4)),MAX(Domein!BD$1:'Domein'!BD3235)+1,"")))</f>
        <v/>
      </c>
    </row>
    <row r="3237" spans="45:56" x14ac:dyDescent="0.2">
      <c r="AS3237" s="4" t="s">
        <v>11441</v>
      </c>
      <c r="AT3237" s="4" t="s">
        <v>11442</v>
      </c>
      <c r="AU3237" s="4" t="s">
        <v>456</v>
      </c>
      <c r="AV3237" s="4" t="s">
        <v>715</v>
      </c>
      <c r="AW3237" s="4" t="s">
        <v>724</v>
      </c>
      <c r="AX3237" s="4"/>
      <c r="AY3237" s="4">
        <v>234217</v>
      </c>
      <c r="AZ3237" s="4">
        <v>544124</v>
      </c>
      <c r="BA3237" s="4" t="s">
        <v>23547</v>
      </c>
      <c r="BB3237" s="4" t="s">
        <v>23548</v>
      </c>
      <c r="BC3237" s="4">
        <v>40</v>
      </c>
      <c r="BD3237" t="str">
        <f>IF(AND(ADHOC!$G$15="",ADHOC!$S$4=""),"",IF(ADHOC!$G$15&lt;&gt;"",IF(ADHOC!$G$15=LEFT(Domein!$AS3237,LEN(ADHOC!$G$15)),MAX(Domein!BD$1:'Domein'!BD3236)+1,""),IF(ADHOC!$S$4=LEFT(Domein!$AS3237,LEN(ADHOC!$S$4)),MAX(Domein!BD$1:'Domein'!BD3236)+1,"")))</f>
        <v/>
      </c>
    </row>
    <row r="3238" spans="45:56" x14ac:dyDescent="0.2">
      <c r="AS3238" s="4" t="s">
        <v>11443</v>
      </c>
      <c r="AT3238" s="4" t="s">
        <v>11444</v>
      </c>
      <c r="AU3238" s="4" t="s">
        <v>456</v>
      </c>
      <c r="AV3238" s="4" t="s">
        <v>715</v>
      </c>
      <c r="AW3238" s="4" t="s">
        <v>724</v>
      </c>
      <c r="AX3238" s="4"/>
      <c r="AY3238" s="4">
        <v>233806</v>
      </c>
      <c r="AZ3238" s="4">
        <v>541495</v>
      </c>
      <c r="BA3238" s="4" t="s">
        <v>23549</v>
      </c>
      <c r="BB3238" s="4" t="s">
        <v>23550</v>
      </c>
      <c r="BC3238" s="4">
        <v>40</v>
      </c>
      <c r="BD3238" t="str">
        <f>IF(AND(ADHOC!$G$15="",ADHOC!$S$4=""),"",IF(ADHOC!$G$15&lt;&gt;"",IF(ADHOC!$G$15=LEFT(Domein!$AS3238,LEN(ADHOC!$G$15)),MAX(Domein!BD$1:'Domein'!BD3237)+1,""),IF(ADHOC!$S$4=LEFT(Domein!$AS3238,LEN(ADHOC!$S$4)),MAX(Domein!BD$1:'Domein'!BD3237)+1,"")))</f>
        <v/>
      </c>
    </row>
    <row r="3239" spans="45:56" x14ac:dyDescent="0.2">
      <c r="AS3239" s="4" t="s">
        <v>1822</v>
      </c>
      <c r="AT3239" s="4" t="s">
        <v>1823</v>
      </c>
      <c r="AU3239" s="4" t="s">
        <v>456</v>
      </c>
      <c r="AV3239" s="4" t="s">
        <v>714</v>
      </c>
      <c r="AW3239" s="4" t="s">
        <v>724</v>
      </c>
      <c r="AX3239" s="4"/>
      <c r="AY3239" s="4">
        <v>225540</v>
      </c>
      <c r="AZ3239" s="4">
        <v>516650</v>
      </c>
      <c r="BA3239" s="4" t="s">
        <v>23551</v>
      </c>
      <c r="BB3239" s="4" t="s">
        <v>23552</v>
      </c>
      <c r="BC3239" s="4">
        <v>40</v>
      </c>
      <c r="BD3239" t="str">
        <f>IF(AND(ADHOC!$G$15="",ADHOC!$S$4=""),"",IF(ADHOC!$G$15&lt;&gt;"",IF(ADHOC!$G$15=LEFT(Domein!$AS3239,LEN(ADHOC!$G$15)),MAX(Domein!BD$1:'Domein'!BD3238)+1,""),IF(ADHOC!$S$4=LEFT(Domein!$AS3239,LEN(ADHOC!$S$4)),MAX(Domein!BD$1:'Domein'!BD3238)+1,"")))</f>
        <v/>
      </c>
    </row>
    <row r="3240" spans="45:56" x14ac:dyDescent="0.2">
      <c r="AS3240" s="4" t="s">
        <v>1824</v>
      </c>
      <c r="AT3240" s="4" t="s">
        <v>1825</v>
      </c>
      <c r="AU3240" s="4" t="s">
        <v>456</v>
      </c>
      <c r="AV3240" s="4" t="s">
        <v>715</v>
      </c>
      <c r="AW3240" s="4" t="s">
        <v>724</v>
      </c>
      <c r="AX3240" s="4"/>
      <c r="AY3240" s="4">
        <v>224450</v>
      </c>
      <c r="AZ3240" s="4">
        <v>515170</v>
      </c>
      <c r="BA3240" s="4" t="s">
        <v>23553</v>
      </c>
      <c r="BB3240" s="4" t="s">
        <v>23554</v>
      </c>
      <c r="BC3240" s="4">
        <v>40</v>
      </c>
      <c r="BD3240" t="str">
        <f>IF(AND(ADHOC!$G$15="",ADHOC!$S$4=""),"",IF(ADHOC!$G$15&lt;&gt;"",IF(ADHOC!$G$15=LEFT(Domein!$AS3240,LEN(ADHOC!$G$15)),MAX(Domein!BD$1:'Domein'!BD3239)+1,""),IF(ADHOC!$S$4=LEFT(Domein!$AS3240,LEN(ADHOC!$S$4)),MAX(Domein!BD$1:'Domein'!BD3239)+1,"")))</f>
        <v/>
      </c>
    </row>
    <row r="3241" spans="45:56" x14ac:dyDescent="0.2">
      <c r="AS3241" s="4" t="s">
        <v>1826</v>
      </c>
      <c r="AT3241" s="4" t="s">
        <v>1825</v>
      </c>
      <c r="AU3241" s="4" t="s">
        <v>456</v>
      </c>
      <c r="AV3241" s="4" t="s">
        <v>714</v>
      </c>
      <c r="AW3241" s="4" t="s">
        <v>724</v>
      </c>
      <c r="AX3241" s="4"/>
      <c r="AY3241" s="4">
        <v>215710</v>
      </c>
      <c r="AZ3241" s="4">
        <v>520340</v>
      </c>
      <c r="BA3241" s="4" t="s">
        <v>23555</v>
      </c>
      <c r="BB3241" s="4" t="s">
        <v>23556</v>
      </c>
      <c r="BC3241" s="4">
        <v>40</v>
      </c>
      <c r="BD3241" t="str">
        <f>IF(AND(ADHOC!$G$15="",ADHOC!$S$4=""),"",IF(ADHOC!$G$15&lt;&gt;"",IF(ADHOC!$G$15=LEFT(Domein!$AS3241,LEN(ADHOC!$G$15)),MAX(Domein!BD$1:'Domein'!BD3240)+1,""),IF(ADHOC!$S$4=LEFT(Domein!$AS3241,LEN(ADHOC!$S$4)),MAX(Domein!BD$1:'Domein'!BD3240)+1,"")))</f>
        <v/>
      </c>
    </row>
    <row r="3242" spans="45:56" x14ac:dyDescent="0.2">
      <c r="AS3242" s="4" t="s">
        <v>1827</v>
      </c>
      <c r="AT3242" s="4" t="s">
        <v>1825</v>
      </c>
      <c r="AU3242" s="4" t="s">
        <v>456</v>
      </c>
      <c r="AV3242" s="4" t="s">
        <v>714</v>
      </c>
      <c r="AW3242" s="4" t="s">
        <v>724</v>
      </c>
      <c r="AX3242" s="4"/>
      <c r="AY3242" s="4">
        <v>211600</v>
      </c>
      <c r="AZ3242" s="4">
        <v>522020</v>
      </c>
      <c r="BA3242" s="4" t="s">
        <v>23557</v>
      </c>
      <c r="BB3242" s="4" t="s">
        <v>23558</v>
      </c>
      <c r="BC3242" s="4">
        <v>40</v>
      </c>
      <c r="BD3242" t="str">
        <f>IF(AND(ADHOC!$G$15="",ADHOC!$S$4=""),"",IF(ADHOC!$G$15&lt;&gt;"",IF(ADHOC!$G$15=LEFT(Domein!$AS3242,LEN(ADHOC!$G$15)),MAX(Domein!BD$1:'Domein'!BD3241)+1,""),IF(ADHOC!$S$4=LEFT(Domein!$AS3242,LEN(ADHOC!$S$4)),MAX(Domein!BD$1:'Domein'!BD3241)+1,"")))</f>
        <v/>
      </c>
    </row>
    <row r="3243" spans="45:56" x14ac:dyDescent="0.2">
      <c r="AS3243" s="4" t="s">
        <v>9221</v>
      </c>
      <c r="AT3243" s="4" t="s">
        <v>37228</v>
      </c>
      <c r="AU3243" s="4" t="s">
        <v>456</v>
      </c>
      <c r="AV3243" s="4" t="s">
        <v>715</v>
      </c>
      <c r="AW3243" s="4" t="s">
        <v>724</v>
      </c>
      <c r="AX3243" s="4"/>
      <c r="AY3243" s="4">
        <v>225993</v>
      </c>
      <c r="AZ3243" s="4">
        <v>533351</v>
      </c>
      <c r="BA3243" s="4" t="s">
        <v>37229</v>
      </c>
      <c r="BB3243" s="4" t="s">
        <v>37230</v>
      </c>
      <c r="BC3243" s="4">
        <v>40</v>
      </c>
      <c r="BD3243" t="str">
        <f>IF(AND(ADHOC!$G$15="",ADHOC!$S$4=""),"",IF(ADHOC!$G$15&lt;&gt;"",IF(ADHOC!$G$15=LEFT(Domein!$AS3243,LEN(ADHOC!$G$15)),MAX(Domein!BD$1:'Domein'!BD3242)+1,""),IF(ADHOC!$S$4=LEFT(Domein!$AS3243,LEN(ADHOC!$S$4)),MAX(Domein!BD$1:'Domein'!BD3242)+1,"")))</f>
        <v/>
      </c>
    </row>
    <row r="3244" spans="45:56" x14ac:dyDescent="0.2">
      <c r="AS3244" s="4" t="s">
        <v>11445</v>
      </c>
      <c r="AT3244" s="4" t="s">
        <v>11446</v>
      </c>
      <c r="AU3244" s="4" t="s">
        <v>456</v>
      </c>
      <c r="AV3244" s="4" t="s">
        <v>715</v>
      </c>
      <c r="AW3244" s="4" t="s">
        <v>724</v>
      </c>
      <c r="AX3244" s="4"/>
      <c r="AY3244" s="4">
        <v>224730</v>
      </c>
      <c r="AZ3244" s="4">
        <v>542430</v>
      </c>
      <c r="BA3244" s="4" t="s">
        <v>23559</v>
      </c>
      <c r="BB3244" s="4" t="s">
        <v>23560</v>
      </c>
      <c r="BC3244" s="4">
        <v>40</v>
      </c>
      <c r="BD3244" t="str">
        <f>IF(AND(ADHOC!$G$15="",ADHOC!$S$4=""),"",IF(ADHOC!$G$15&lt;&gt;"",IF(ADHOC!$G$15=LEFT(Domein!$AS3244,LEN(ADHOC!$G$15)),MAX(Domein!BD$1:'Domein'!BD3243)+1,""),IF(ADHOC!$S$4=LEFT(Domein!$AS3244,LEN(ADHOC!$S$4)),MAX(Domein!BD$1:'Domein'!BD3243)+1,"")))</f>
        <v/>
      </c>
    </row>
    <row r="3245" spans="45:56" x14ac:dyDescent="0.2">
      <c r="AS3245" s="4" t="s">
        <v>11570</v>
      </c>
      <c r="AT3245" s="4" t="s">
        <v>11571</v>
      </c>
      <c r="AU3245" s="4" t="s">
        <v>456</v>
      </c>
      <c r="AV3245" s="4" t="s">
        <v>715</v>
      </c>
      <c r="AW3245" s="4" t="s">
        <v>724</v>
      </c>
      <c r="AX3245" s="4"/>
      <c r="AY3245" s="4">
        <v>215140</v>
      </c>
      <c r="AZ3245" s="4">
        <v>518000</v>
      </c>
      <c r="BA3245" s="4" t="s">
        <v>23561</v>
      </c>
      <c r="BB3245" s="4" t="s">
        <v>23562</v>
      </c>
      <c r="BC3245" s="4">
        <v>40</v>
      </c>
      <c r="BD3245" t="str">
        <f>IF(AND(ADHOC!$G$15="",ADHOC!$S$4=""),"",IF(ADHOC!$G$15&lt;&gt;"",IF(ADHOC!$G$15=LEFT(Domein!$AS3245,LEN(ADHOC!$G$15)),MAX(Domein!BD$1:'Domein'!BD3244)+1,""),IF(ADHOC!$S$4=LEFT(Domein!$AS3245,LEN(ADHOC!$S$4)),MAX(Domein!BD$1:'Domein'!BD3244)+1,"")))</f>
        <v/>
      </c>
    </row>
    <row r="3246" spans="45:56" x14ac:dyDescent="0.2">
      <c r="AS3246" s="4" t="s">
        <v>11447</v>
      </c>
      <c r="AT3246" s="4" t="s">
        <v>1828</v>
      </c>
      <c r="AU3246" s="4" t="s">
        <v>456</v>
      </c>
      <c r="AV3246" s="4" t="s">
        <v>11565</v>
      </c>
      <c r="AW3246" s="4" t="s">
        <v>724</v>
      </c>
      <c r="AX3246" s="4"/>
      <c r="AY3246" s="4">
        <v>206880</v>
      </c>
      <c r="AZ3246" s="4">
        <v>535940</v>
      </c>
      <c r="BA3246" s="4" t="s">
        <v>23563</v>
      </c>
      <c r="BB3246" s="4" t="s">
        <v>23564</v>
      </c>
      <c r="BC3246" s="4">
        <v>40</v>
      </c>
      <c r="BD3246" t="str">
        <f>IF(AND(ADHOC!$G$15="",ADHOC!$S$4=""),"",IF(ADHOC!$G$15&lt;&gt;"",IF(ADHOC!$G$15=LEFT(Domein!$AS3246,LEN(ADHOC!$G$15)),MAX(Domein!BD$1:'Domein'!BD3245)+1,""),IF(ADHOC!$S$4=LEFT(Domein!$AS3246,LEN(ADHOC!$S$4)),MAX(Domein!BD$1:'Domein'!BD3245)+1,"")))</f>
        <v/>
      </c>
    </row>
    <row r="3247" spans="45:56" x14ac:dyDescent="0.2">
      <c r="AS3247" s="4" t="s">
        <v>17414</v>
      </c>
      <c r="AT3247" s="4" t="s">
        <v>17415</v>
      </c>
      <c r="AU3247" s="4" t="s">
        <v>456</v>
      </c>
      <c r="AV3247" s="4" t="s">
        <v>715</v>
      </c>
      <c r="AW3247" s="4" t="s">
        <v>724</v>
      </c>
      <c r="AX3247" s="4"/>
      <c r="AY3247" s="4">
        <v>215320</v>
      </c>
      <c r="AZ3247" s="4">
        <v>517600</v>
      </c>
      <c r="BA3247" s="4" t="s">
        <v>23565</v>
      </c>
      <c r="BB3247" s="4" t="s">
        <v>23566</v>
      </c>
      <c r="BC3247" s="4">
        <v>40</v>
      </c>
      <c r="BD3247" t="str">
        <f>IF(AND(ADHOC!$G$15="",ADHOC!$S$4=""),"",IF(ADHOC!$G$15&lt;&gt;"",IF(ADHOC!$G$15=LEFT(Domein!$AS3247,LEN(ADHOC!$G$15)),MAX(Domein!BD$1:'Domein'!BD3246)+1,""),IF(ADHOC!$S$4=LEFT(Domein!$AS3247,LEN(ADHOC!$S$4)),MAX(Domein!BD$1:'Domein'!BD3246)+1,"")))</f>
        <v/>
      </c>
    </row>
    <row r="3248" spans="45:56" x14ac:dyDescent="0.2">
      <c r="AS3248" s="4" t="s">
        <v>1829</v>
      </c>
      <c r="AT3248" s="4" t="s">
        <v>1830</v>
      </c>
      <c r="AU3248" s="4" t="s">
        <v>456</v>
      </c>
      <c r="AV3248" s="4" t="s">
        <v>713</v>
      </c>
      <c r="AW3248" s="4" t="s">
        <v>724</v>
      </c>
      <c r="AX3248" s="4"/>
      <c r="AY3248" s="4">
        <v>214650</v>
      </c>
      <c r="AZ3248" s="4">
        <v>519800</v>
      </c>
      <c r="BA3248" s="4" t="s">
        <v>23567</v>
      </c>
      <c r="BB3248" s="4" t="s">
        <v>23568</v>
      </c>
      <c r="BC3248" s="4">
        <v>40</v>
      </c>
      <c r="BD3248" t="str">
        <f>IF(AND(ADHOC!$G$15="",ADHOC!$S$4=""),"",IF(ADHOC!$G$15&lt;&gt;"",IF(ADHOC!$G$15=LEFT(Domein!$AS3248,LEN(ADHOC!$G$15)),MAX(Domein!BD$1:'Domein'!BD3247)+1,""),IF(ADHOC!$S$4=LEFT(Domein!$AS3248,LEN(ADHOC!$S$4)),MAX(Domein!BD$1:'Domein'!BD3247)+1,"")))</f>
        <v/>
      </c>
    </row>
    <row r="3249" spans="45:56" x14ac:dyDescent="0.2">
      <c r="AS3249" s="4" t="s">
        <v>1831</v>
      </c>
      <c r="AT3249" s="4" t="s">
        <v>1832</v>
      </c>
      <c r="AU3249" s="4" t="s">
        <v>456</v>
      </c>
      <c r="AV3249" s="4" t="s">
        <v>715</v>
      </c>
      <c r="AW3249" s="4" t="s">
        <v>724</v>
      </c>
      <c r="AX3249" s="4"/>
      <c r="AY3249" s="4">
        <v>227550</v>
      </c>
      <c r="AZ3249" s="4">
        <v>551400</v>
      </c>
      <c r="BA3249" s="4" t="s">
        <v>23569</v>
      </c>
      <c r="BB3249" s="4" t="s">
        <v>23570</v>
      </c>
      <c r="BC3249" s="4">
        <v>40</v>
      </c>
      <c r="BD3249" t="str">
        <f>IF(AND(ADHOC!$G$15="",ADHOC!$S$4=""),"",IF(ADHOC!$G$15&lt;&gt;"",IF(ADHOC!$G$15=LEFT(Domein!$AS3249,LEN(ADHOC!$G$15)),MAX(Domein!BD$1:'Domein'!BD3248)+1,""),IF(ADHOC!$S$4=LEFT(Domein!$AS3249,LEN(ADHOC!$S$4)),MAX(Domein!BD$1:'Domein'!BD3248)+1,"")))</f>
        <v/>
      </c>
    </row>
    <row r="3250" spans="45:56" x14ac:dyDescent="0.2">
      <c r="AS3250" s="4" t="s">
        <v>17416</v>
      </c>
      <c r="AT3250" s="4" t="s">
        <v>17417</v>
      </c>
      <c r="AU3250" s="4" t="s">
        <v>456</v>
      </c>
      <c r="AV3250" s="4" t="s">
        <v>715</v>
      </c>
      <c r="AW3250" s="4" t="s">
        <v>724</v>
      </c>
      <c r="AX3250" s="4"/>
      <c r="AY3250" s="4">
        <v>223350</v>
      </c>
      <c r="AZ3250" s="4">
        <v>551360</v>
      </c>
      <c r="BA3250" s="4" t="s">
        <v>23571</v>
      </c>
      <c r="BB3250" s="4" t="s">
        <v>23572</v>
      </c>
      <c r="BC3250" s="4">
        <v>40</v>
      </c>
      <c r="BD3250" t="str">
        <f>IF(AND(ADHOC!$G$15="",ADHOC!$S$4=""),"",IF(ADHOC!$G$15&lt;&gt;"",IF(ADHOC!$G$15=LEFT(Domein!$AS3250,LEN(ADHOC!$G$15)),MAX(Domein!BD$1:'Domein'!BD3249)+1,""),IF(ADHOC!$S$4=LEFT(Domein!$AS3250,LEN(ADHOC!$S$4)),MAX(Domein!BD$1:'Domein'!BD3249)+1,"")))</f>
        <v/>
      </c>
    </row>
    <row r="3251" spans="45:56" x14ac:dyDescent="0.2">
      <c r="AS3251" s="4" t="s">
        <v>21012</v>
      </c>
      <c r="AT3251" s="4" t="s">
        <v>17417</v>
      </c>
      <c r="AU3251" s="4" t="s">
        <v>456</v>
      </c>
      <c r="AV3251" s="4" t="s">
        <v>715</v>
      </c>
      <c r="AW3251" s="4" t="s">
        <v>724</v>
      </c>
      <c r="AX3251" s="4"/>
      <c r="AY3251" s="4">
        <v>223350</v>
      </c>
      <c r="AZ3251" s="4">
        <v>551360</v>
      </c>
      <c r="BA3251" s="4" t="s">
        <v>23571</v>
      </c>
      <c r="BB3251" s="4" t="s">
        <v>23572</v>
      </c>
      <c r="BC3251" s="4">
        <v>40</v>
      </c>
      <c r="BD3251" t="str">
        <f>IF(AND(ADHOC!$G$15="",ADHOC!$S$4=""),"",IF(ADHOC!$G$15&lt;&gt;"",IF(ADHOC!$G$15=LEFT(Domein!$AS3251,LEN(ADHOC!$G$15)),MAX(Domein!BD$1:'Domein'!BD3250)+1,""),IF(ADHOC!$S$4=LEFT(Domein!$AS3251,LEN(ADHOC!$S$4)),MAX(Domein!BD$1:'Domein'!BD3250)+1,"")))</f>
        <v/>
      </c>
    </row>
    <row r="3252" spans="45:56" x14ac:dyDescent="0.2">
      <c r="AS3252" s="4" t="s">
        <v>1833</v>
      </c>
      <c r="AT3252" s="4" t="s">
        <v>1834</v>
      </c>
      <c r="AU3252" s="4" t="s">
        <v>456</v>
      </c>
      <c r="AV3252" s="4" t="s">
        <v>713</v>
      </c>
      <c r="AW3252" s="4" t="s">
        <v>724</v>
      </c>
      <c r="AX3252" s="4"/>
      <c r="AY3252" s="4">
        <v>219680</v>
      </c>
      <c r="AZ3252" s="4">
        <v>521550</v>
      </c>
      <c r="BA3252" s="4" t="s">
        <v>23573</v>
      </c>
      <c r="BB3252" s="4" t="s">
        <v>23574</v>
      </c>
      <c r="BC3252" s="4">
        <v>40</v>
      </c>
      <c r="BD3252" t="str">
        <f>IF(AND(ADHOC!$G$15="",ADHOC!$S$4=""),"",IF(ADHOC!$G$15&lt;&gt;"",IF(ADHOC!$G$15=LEFT(Domein!$AS3252,LEN(ADHOC!$G$15)),MAX(Domein!BD$1:'Domein'!BD3251)+1,""),IF(ADHOC!$S$4=LEFT(Domein!$AS3252,LEN(ADHOC!$S$4)),MAX(Domein!BD$1:'Domein'!BD3251)+1,"")))</f>
        <v/>
      </c>
    </row>
    <row r="3253" spans="45:56" x14ac:dyDescent="0.2">
      <c r="AS3253" s="4" t="s">
        <v>9222</v>
      </c>
      <c r="AT3253" s="4" t="s">
        <v>9223</v>
      </c>
      <c r="AU3253" s="4" t="s">
        <v>456</v>
      </c>
      <c r="AV3253" s="4" t="s">
        <v>714</v>
      </c>
      <c r="AW3253" s="4" t="s">
        <v>724</v>
      </c>
      <c r="AX3253" s="4"/>
      <c r="AY3253" s="4">
        <v>227200</v>
      </c>
      <c r="AZ3253" s="4">
        <v>516839</v>
      </c>
      <c r="BA3253" s="4" t="s">
        <v>23575</v>
      </c>
      <c r="BB3253" s="4" t="s">
        <v>23576</v>
      </c>
      <c r="BC3253" s="4">
        <v>40</v>
      </c>
      <c r="BD3253" t="str">
        <f>IF(AND(ADHOC!$G$15="",ADHOC!$S$4=""),"",IF(ADHOC!$G$15&lt;&gt;"",IF(ADHOC!$G$15=LEFT(Domein!$AS3253,LEN(ADHOC!$G$15)),MAX(Domein!BD$1:'Domein'!BD3252)+1,""),IF(ADHOC!$S$4=LEFT(Domein!$AS3253,LEN(ADHOC!$S$4)),MAX(Domein!BD$1:'Domein'!BD3252)+1,"")))</f>
        <v/>
      </c>
    </row>
    <row r="3254" spans="45:56" x14ac:dyDescent="0.2">
      <c r="AS3254" s="4" t="s">
        <v>17418</v>
      </c>
      <c r="AT3254" s="4" t="s">
        <v>17419</v>
      </c>
      <c r="AU3254" s="4" t="s">
        <v>456</v>
      </c>
      <c r="AV3254" s="4" t="s">
        <v>715</v>
      </c>
      <c r="AW3254" s="4" t="s">
        <v>724</v>
      </c>
      <c r="AX3254" s="4"/>
      <c r="AY3254" s="4">
        <v>216395</v>
      </c>
      <c r="AZ3254" s="4">
        <v>548669</v>
      </c>
      <c r="BA3254" s="4" t="s">
        <v>23577</v>
      </c>
      <c r="BB3254" s="4" t="s">
        <v>23578</v>
      </c>
      <c r="BC3254" s="4">
        <v>40</v>
      </c>
      <c r="BD3254" t="str">
        <f>IF(AND(ADHOC!$G$15="",ADHOC!$S$4=""),"",IF(ADHOC!$G$15&lt;&gt;"",IF(ADHOC!$G$15=LEFT(Domein!$AS3254,LEN(ADHOC!$G$15)),MAX(Domein!BD$1:'Domein'!BD3253)+1,""),IF(ADHOC!$S$4=LEFT(Domein!$AS3254,LEN(ADHOC!$S$4)),MAX(Domein!BD$1:'Domein'!BD3253)+1,"")))</f>
        <v/>
      </c>
    </row>
    <row r="3255" spans="45:56" x14ac:dyDescent="0.2">
      <c r="AS3255" s="4" t="s">
        <v>1835</v>
      </c>
      <c r="AT3255" s="4" t="s">
        <v>1836</v>
      </c>
      <c r="AU3255" s="4" t="s">
        <v>456</v>
      </c>
      <c r="AV3255" s="4" t="s">
        <v>713</v>
      </c>
      <c r="AW3255" s="4" t="s">
        <v>724</v>
      </c>
      <c r="AX3255" s="4"/>
      <c r="AY3255" s="4">
        <v>211660</v>
      </c>
      <c r="AZ3255" s="4">
        <v>541630</v>
      </c>
      <c r="BA3255" s="4" t="s">
        <v>23579</v>
      </c>
      <c r="BB3255" s="4" t="s">
        <v>23580</v>
      </c>
      <c r="BC3255" s="4">
        <v>40</v>
      </c>
      <c r="BD3255" t="str">
        <f>IF(AND(ADHOC!$G$15="",ADHOC!$S$4=""),"",IF(ADHOC!$G$15&lt;&gt;"",IF(ADHOC!$G$15=LEFT(Domein!$AS3255,LEN(ADHOC!$G$15)),MAX(Domein!BD$1:'Domein'!BD3254)+1,""),IF(ADHOC!$S$4=LEFT(Domein!$AS3255,LEN(ADHOC!$S$4)),MAX(Domein!BD$1:'Domein'!BD3254)+1,"")))</f>
        <v/>
      </c>
    </row>
    <row r="3256" spans="45:56" x14ac:dyDescent="0.2">
      <c r="AS3256" s="4" t="s">
        <v>1837</v>
      </c>
      <c r="AT3256" s="4" t="s">
        <v>1838</v>
      </c>
      <c r="AU3256" s="4" t="s">
        <v>456</v>
      </c>
      <c r="AV3256" s="4" t="s">
        <v>714</v>
      </c>
      <c r="AW3256" s="4" t="s">
        <v>724</v>
      </c>
      <c r="AX3256" s="4"/>
      <c r="AY3256" s="4">
        <v>212100</v>
      </c>
      <c r="AZ3256" s="4">
        <v>539300</v>
      </c>
      <c r="BA3256" s="4" t="s">
        <v>23581</v>
      </c>
      <c r="BB3256" s="4" t="s">
        <v>23582</v>
      </c>
      <c r="BC3256" s="4">
        <v>40</v>
      </c>
      <c r="BD3256" t="str">
        <f>IF(AND(ADHOC!$G$15="",ADHOC!$S$4=""),"",IF(ADHOC!$G$15&lt;&gt;"",IF(ADHOC!$G$15=LEFT(Domein!$AS3256,LEN(ADHOC!$G$15)),MAX(Domein!BD$1:'Domein'!BD3255)+1,""),IF(ADHOC!$S$4=LEFT(Domein!$AS3256,LEN(ADHOC!$S$4)),MAX(Domein!BD$1:'Domein'!BD3255)+1,"")))</f>
        <v/>
      </c>
    </row>
    <row r="3257" spans="45:56" x14ac:dyDescent="0.2">
      <c r="AS3257" s="4" t="s">
        <v>1839</v>
      </c>
      <c r="AT3257" s="4" t="s">
        <v>1838</v>
      </c>
      <c r="AU3257" s="4" t="s">
        <v>456</v>
      </c>
      <c r="AV3257" s="4" t="s">
        <v>714</v>
      </c>
      <c r="AW3257" s="4" t="s">
        <v>724</v>
      </c>
      <c r="AX3257" s="4"/>
      <c r="AY3257" s="4">
        <v>209300</v>
      </c>
      <c r="AZ3257" s="4">
        <v>538800</v>
      </c>
      <c r="BA3257" s="4" t="s">
        <v>23583</v>
      </c>
      <c r="BB3257" s="4" t="s">
        <v>23584</v>
      </c>
      <c r="BC3257" s="4">
        <v>40</v>
      </c>
      <c r="BD3257" t="str">
        <f>IF(AND(ADHOC!$G$15="",ADHOC!$S$4=""),"",IF(ADHOC!$G$15&lt;&gt;"",IF(ADHOC!$G$15=LEFT(Domein!$AS3257,LEN(ADHOC!$G$15)),MAX(Domein!BD$1:'Domein'!BD3256)+1,""),IF(ADHOC!$S$4=LEFT(Domein!$AS3257,LEN(ADHOC!$S$4)),MAX(Domein!BD$1:'Domein'!BD3256)+1,"")))</f>
        <v/>
      </c>
    </row>
    <row r="3258" spans="45:56" x14ac:dyDescent="0.2">
      <c r="AS3258" s="4" t="s">
        <v>11448</v>
      </c>
      <c r="AT3258" s="4" t="s">
        <v>11449</v>
      </c>
      <c r="AU3258" s="4" t="s">
        <v>456</v>
      </c>
      <c r="AV3258" s="4" t="s">
        <v>715</v>
      </c>
      <c r="AW3258" s="4" t="s">
        <v>724</v>
      </c>
      <c r="AX3258" s="4"/>
      <c r="AY3258" s="4">
        <v>241189</v>
      </c>
      <c r="AZ3258" s="4">
        <v>540757</v>
      </c>
      <c r="BA3258" s="4" t="s">
        <v>23585</v>
      </c>
      <c r="BB3258" s="4" t="s">
        <v>23586</v>
      </c>
      <c r="BC3258" s="4">
        <v>40</v>
      </c>
      <c r="BD3258" t="str">
        <f>IF(AND(ADHOC!$G$15="",ADHOC!$S$4=""),"",IF(ADHOC!$G$15&lt;&gt;"",IF(ADHOC!$G$15=LEFT(Domein!$AS3258,LEN(ADHOC!$G$15)),MAX(Domein!BD$1:'Domein'!BD3257)+1,""),IF(ADHOC!$S$4=LEFT(Domein!$AS3258,LEN(ADHOC!$S$4)),MAX(Domein!BD$1:'Domein'!BD3257)+1,"")))</f>
        <v/>
      </c>
    </row>
    <row r="3259" spans="45:56" x14ac:dyDescent="0.2">
      <c r="AS3259" s="4" t="s">
        <v>11450</v>
      </c>
      <c r="AT3259" s="4" t="s">
        <v>11451</v>
      </c>
      <c r="AU3259" s="4" t="s">
        <v>456</v>
      </c>
      <c r="AV3259" s="4" t="s">
        <v>715</v>
      </c>
      <c r="AW3259" s="4" t="s">
        <v>724</v>
      </c>
      <c r="AX3259" s="4"/>
      <c r="AY3259" s="4">
        <v>237818</v>
      </c>
      <c r="AZ3259" s="4">
        <v>543351</v>
      </c>
      <c r="BA3259" s="4" t="s">
        <v>23587</v>
      </c>
      <c r="BB3259" s="4" t="s">
        <v>23588</v>
      </c>
      <c r="BC3259" s="4">
        <v>40</v>
      </c>
      <c r="BD3259" t="str">
        <f>IF(AND(ADHOC!$G$15="",ADHOC!$S$4=""),"",IF(ADHOC!$G$15&lt;&gt;"",IF(ADHOC!$G$15=LEFT(Domein!$AS3259,LEN(ADHOC!$G$15)),MAX(Domein!BD$1:'Domein'!BD3258)+1,""),IF(ADHOC!$S$4=LEFT(Domein!$AS3259,LEN(ADHOC!$S$4)),MAX(Domein!BD$1:'Domein'!BD3258)+1,"")))</f>
        <v/>
      </c>
    </row>
    <row r="3260" spans="45:56" x14ac:dyDescent="0.2">
      <c r="AS3260" s="4" t="s">
        <v>11452</v>
      </c>
      <c r="AT3260" s="4" t="s">
        <v>11453</v>
      </c>
      <c r="AU3260" s="4" t="s">
        <v>456</v>
      </c>
      <c r="AV3260" s="4" t="s">
        <v>715</v>
      </c>
      <c r="AW3260" s="4" t="s">
        <v>724</v>
      </c>
      <c r="AX3260" s="4"/>
      <c r="AY3260" s="4">
        <v>236728</v>
      </c>
      <c r="AZ3260" s="4">
        <v>542655</v>
      </c>
      <c r="BA3260" s="4" t="s">
        <v>23589</v>
      </c>
      <c r="BB3260" s="4" t="s">
        <v>23590</v>
      </c>
      <c r="BC3260" s="4">
        <v>40</v>
      </c>
      <c r="BD3260" t="str">
        <f>IF(AND(ADHOC!$G$15="",ADHOC!$S$4=""),"",IF(ADHOC!$G$15&lt;&gt;"",IF(ADHOC!$G$15=LEFT(Domein!$AS3260,LEN(ADHOC!$G$15)),MAX(Domein!BD$1:'Domein'!BD3259)+1,""),IF(ADHOC!$S$4=LEFT(Domein!$AS3260,LEN(ADHOC!$S$4)),MAX(Domein!BD$1:'Domein'!BD3259)+1,"")))</f>
        <v/>
      </c>
    </row>
    <row r="3261" spans="45:56" x14ac:dyDescent="0.2">
      <c r="AS3261" s="4" t="s">
        <v>1840</v>
      </c>
      <c r="AT3261" s="4" t="s">
        <v>1841</v>
      </c>
      <c r="AU3261" s="4" t="s">
        <v>456</v>
      </c>
      <c r="AV3261" s="4" t="s">
        <v>714</v>
      </c>
      <c r="AW3261" s="4" t="s">
        <v>724</v>
      </c>
      <c r="AX3261" s="4"/>
      <c r="AY3261" s="4">
        <v>213200</v>
      </c>
      <c r="AZ3261" s="4">
        <v>524880</v>
      </c>
      <c r="BA3261" s="4" t="s">
        <v>23591</v>
      </c>
      <c r="BB3261" s="4" t="s">
        <v>23592</v>
      </c>
      <c r="BC3261" s="4">
        <v>40</v>
      </c>
      <c r="BD3261" t="str">
        <f>IF(AND(ADHOC!$G$15="",ADHOC!$S$4=""),"",IF(ADHOC!$G$15&lt;&gt;"",IF(ADHOC!$G$15=LEFT(Domein!$AS3261,LEN(ADHOC!$G$15)),MAX(Domein!BD$1:'Domein'!BD3260)+1,""),IF(ADHOC!$S$4=LEFT(Domein!$AS3261,LEN(ADHOC!$S$4)),MAX(Domein!BD$1:'Domein'!BD3260)+1,"")))</f>
        <v/>
      </c>
    </row>
    <row r="3262" spans="45:56" x14ac:dyDescent="0.2">
      <c r="AS3262" s="4" t="s">
        <v>1842</v>
      </c>
      <c r="AT3262" s="4" t="s">
        <v>1841</v>
      </c>
      <c r="AU3262" s="4" t="s">
        <v>456</v>
      </c>
      <c r="AV3262" s="4" t="s">
        <v>714</v>
      </c>
      <c r="AW3262" s="4" t="s">
        <v>724</v>
      </c>
      <c r="AX3262" s="4"/>
      <c r="AY3262" s="4">
        <v>209080</v>
      </c>
      <c r="AZ3262" s="4">
        <v>523950</v>
      </c>
      <c r="BA3262" s="4" t="s">
        <v>23593</v>
      </c>
      <c r="BB3262" s="4" t="s">
        <v>23594</v>
      </c>
      <c r="BC3262" s="4">
        <v>40</v>
      </c>
      <c r="BD3262" t="str">
        <f>IF(AND(ADHOC!$G$15="",ADHOC!$S$4=""),"",IF(ADHOC!$G$15&lt;&gt;"",IF(ADHOC!$G$15=LEFT(Domein!$AS3262,LEN(ADHOC!$G$15)),MAX(Domein!BD$1:'Domein'!BD3261)+1,""),IF(ADHOC!$S$4=LEFT(Domein!$AS3262,LEN(ADHOC!$S$4)),MAX(Domein!BD$1:'Domein'!BD3261)+1,"")))</f>
        <v/>
      </c>
    </row>
    <row r="3263" spans="45:56" x14ac:dyDescent="0.2">
      <c r="AS3263" s="4" t="s">
        <v>1843</v>
      </c>
      <c r="AT3263" s="4" t="s">
        <v>1844</v>
      </c>
      <c r="AU3263" s="4" t="s">
        <v>456</v>
      </c>
      <c r="AV3263" s="4" t="s">
        <v>714</v>
      </c>
      <c r="AW3263" s="4" t="s">
        <v>724</v>
      </c>
      <c r="AX3263" s="4"/>
      <c r="AY3263" s="4">
        <v>225480</v>
      </c>
      <c r="AZ3263" s="4">
        <v>522650</v>
      </c>
      <c r="BA3263" s="4" t="s">
        <v>23595</v>
      </c>
      <c r="BB3263" s="4" t="s">
        <v>23596</v>
      </c>
      <c r="BC3263" s="4">
        <v>40</v>
      </c>
      <c r="BD3263" t="str">
        <f>IF(AND(ADHOC!$G$15="",ADHOC!$S$4=""),"",IF(ADHOC!$G$15&lt;&gt;"",IF(ADHOC!$G$15=LEFT(Domein!$AS3263,LEN(ADHOC!$G$15)),MAX(Domein!BD$1:'Domein'!BD3262)+1,""),IF(ADHOC!$S$4=LEFT(Domein!$AS3263,LEN(ADHOC!$S$4)),MAX(Domein!BD$1:'Domein'!BD3262)+1,"")))</f>
        <v/>
      </c>
    </row>
    <row r="3264" spans="45:56" x14ac:dyDescent="0.2">
      <c r="AS3264" s="4" t="s">
        <v>37231</v>
      </c>
      <c r="AT3264" s="4" t="s">
        <v>37232</v>
      </c>
      <c r="AU3264" s="4" t="s">
        <v>456</v>
      </c>
      <c r="AV3264" s="4" t="s">
        <v>711</v>
      </c>
      <c r="AW3264" s="4" t="s">
        <v>701</v>
      </c>
      <c r="AX3264" s="4"/>
      <c r="AY3264" s="4"/>
      <c r="AZ3264" s="4"/>
      <c r="BA3264" s="4"/>
      <c r="BB3264" s="4"/>
      <c r="BC3264" s="4">
        <v>40</v>
      </c>
      <c r="BD3264" t="str">
        <f>IF(AND(ADHOC!$G$15="",ADHOC!$S$4=""),"",IF(ADHOC!$G$15&lt;&gt;"",IF(ADHOC!$G$15=LEFT(Domein!$AS3264,LEN(ADHOC!$G$15)),MAX(Domein!BD$1:'Domein'!BD3263)+1,""),IF(ADHOC!$S$4=LEFT(Domein!$AS3264,LEN(ADHOC!$S$4)),MAX(Domein!BD$1:'Domein'!BD3263)+1,"")))</f>
        <v/>
      </c>
    </row>
    <row r="3265" spans="45:56" x14ac:dyDescent="0.2">
      <c r="AS3265" s="4" t="s">
        <v>37233</v>
      </c>
      <c r="AT3265" s="4" t="s">
        <v>37232</v>
      </c>
      <c r="AU3265" s="4" t="s">
        <v>456</v>
      </c>
      <c r="AV3265" s="4" t="s">
        <v>711</v>
      </c>
      <c r="AW3265" s="4" t="s">
        <v>701</v>
      </c>
      <c r="AX3265" s="4"/>
      <c r="AY3265" s="4"/>
      <c r="AZ3265" s="4"/>
      <c r="BA3265" s="4"/>
      <c r="BB3265" s="4"/>
      <c r="BC3265" s="4">
        <v>40</v>
      </c>
      <c r="BD3265" t="str">
        <f>IF(AND(ADHOC!$G$15="",ADHOC!$S$4=""),"",IF(ADHOC!$G$15&lt;&gt;"",IF(ADHOC!$G$15=LEFT(Domein!$AS3265,LEN(ADHOC!$G$15)),MAX(Domein!BD$1:'Domein'!BD3264)+1,""),IF(ADHOC!$S$4=LEFT(Domein!$AS3265,LEN(ADHOC!$S$4)),MAX(Domein!BD$1:'Domein'!BD3264)+1,"")))</f>
        <v/>
      </c>
    </row>
    <row r="3266" spans="45:56" x14ac:dyDescent="0.2">
      <c r="AS3266" s="4" t="s">
        <v>21261</v>
      </c>
      <c r="AT3266" s="4" t="s">
        <v>21262</v>
      </c>
      <c r="AU3266" s="4" t="s">
        <v>456</v>
      </c>
      <c r="AV3266" s="4" t="s">
        <v>7662</v>
      </c>
      <c r="AW3266" s="4" t="s">
        <v>701</v>
      </c>
      <c r="AX3266" s="4"/>
      <c r="AY3266" s="4">
        <v>209503</v>
      </c>
      <c r="AZ3266" s="4">
        <v>525027</v>
      </c>
      <c r="BA3266" s="4" t="s">
        <v>22741</v>
      </c>
      <c r="BB3266" s="4" t="s">
        <v>22742</v>
      </c>
      <c r="BC3266" s="4">
        <v>40</v>
      </c>
      <c r="BD3266" t="str">
        <f>IF(AND(ADHOC!$G$15="",ADHOC!$S$4=""),"",IF(ADHOC!$G$15&lt;&gt;"",IF(ADHOC!$G$15=LEFT(Domein!$AS3266,LEN(ADHOC!$G$15)),MAX(Domein!BD$1:'Domein'!BD3265)+1,""),IF(ADHOC!$S$4=LEFT(Domein!$AS3266,LEN(ADHOC!$S$4)),MAX(Domein!BD$1:'Domein'!BD3265)+1,"")))</f>
        <v/>
      </c>
    </row>
    <row r="3267" spans="45:56" x14ac:dyDescent="0.2">
      <c r="AS3267" s="4" t="s">
        <v>1781</v>
      </c>
      <c r="AT3267" s="4" t="s">
        <v>9224</v>
      </c>
      <c r="AU3267" s="4" t="s">
        <v>463</v>
      </c>
      <c r="AV3267" s="4" t="s">
        <v>7662</v>
      </c>
      <c r="AW3267" s="4" t="s">
        <v>701</v>
      </c>
      <c r="AX3267" s="4"/>
      <c r="AY3267" s="4">
        <v>209416</v>
      </c>
      <c r="AZ3267" s="4">
        <v>524992</v>
      </c>
      <c r="BA3267" s="4" t="s">
        <v>22737</v>
      </c>
      <c r="BB3267" s="4" t="s">
        <v>22738</v>
      </c>
      <c r="BC3267" s="4">
        <v>40</v>
      </c>
      <c r="BD3267" t="str">
        <f>IF(AND(ADHOC!$G$15="",ADHOC!$S$4=""),"",IF(ADHOC!$G$15&lt;&gt;"",IF(ADHOC!$G$15=LEFT(Domein!$AS3267,LEN(ADHOC!$G$15)),MAX(Domein!BD$1:'Domein'!BD3266)+1,""),IF(ADHOC!$S$4=LEFT(Domein!$AS3267,LEN(ADHOC!$S$4)),MAX(Domein!BD$1:'Domein'!BD3266)+1,"")))</f>
        <v/>
      </c>
    </row>
    <row r="3268" spans="45:56" x14ac:dyDescent="0.2">
      <c r="AS3268" s="4" t="s">
        <v>1782</v>
      </c>
      <c r="AT3268" s="4" t="s">
        <v>1783</v>
      </c>
      <c r="AU3268" s="4" t="s">
        <v>463</v>
      </c>
      <c r="AV3268" s="4" t="s">
        <v>7662</v>
      </c>
      <c r="AW3268" s="4" t="s">
        <v>701</v>
      </c>
      <c r="AX3268" s="4"/>
      <c r="AY3268" s="4">
        <v>209467</v>
      </c>
      <c r="AZ3268" s="4">
        <v>525226</v>
      </c>
      <c r="BA3268" s="4" t="s">
        <v>22739</v>
      </c>
      <c r="BB3268" s="4" t="s">
        <v>22740</v>
      </c>
      <c r="BC3268" s="4">
        <v>40</v>
      </c>
      <c r="BD3268" t="str">
        <f>IF(AND(ADHOC!$G$15="",ADHOC!$S$4=""),"",IF(ADHOC!$G$15&lt;&gt;"",IF(ADHOC!$G$15=LEFT(Domein!$AS3268,LEN(ADHOC!$G$15)),MAX(Domein!BD$1:'Domein'!BD3267)+1,""),IF(ADHOC!$S$4=LEFT(Domein!$AS3268,LEN(ADHOC!$S$4)),MAX(Domein!BD$1:'Domein'!BD3267)+1,"")))</f>
        <v/>
      </c>
    </row>
    <row r="3269" spans="45:56" x14ac:dyDescent="0.2">
      <c r="AS3269" s="4" t="s">
        <v>1786</v>
      </c>
      <c r="AT3269" s="4" t="s">
        <v>1787</v>
      </c>
      <c r="AU3269" s="4" t="s">
        <v>456</v>
      </c>
      <c r="AV3269" s="4" t="s">
        <v>717</v>
      </c>
      <c r="AW3269" s="4" t="s">
        <v>1167</v>
      </c>
      <c r="AX3269" s="4"/>
      <c r="AY3269" s="4">
        <v>209536</v>
      </c>
      <c r="AZ3269" s="4">
        <v>525071</v>
      </c>
      <c r="BA3269" s="4" t="s">
        <v>23016</v>
      </c>
      <c r="BB3269" s="4" t="s">
        <v>23597</v>
      </c>
      <c r="BC3269" s="4">
        <v>40</v>
      </c>
      <c r="BD3269" t="str">
        <f>IF(AND(ADHOC!$G$15="",ADHOC!$S$4=""),"",IF(ADHOC!$G$15&lt;&gt;"",IF(ADHOC!$G$15=LEFT(Domein!$AS3269,LEN(ADHOC!$G$15)),MAX(Domein!BD$1:'Domein'!BD3268)+1,""),IF(ADHOC!$S$4=LEFT(Domein!$AS3269,LEN(ADHOC!$S$4)),MAX(Domein!BD$1:'Domein'!BD3268)+1,"")))</f>
        <v/>
      </c>
    </row>
    <row r="3270" spans="45:56" x14ac:dyDescent="0.2">
      <c r="AS3270" s="4" t="s">
        <v>1784</v>
      </c>
      <c r="AT3270" s="4" t="s">
        <v>1785</v>
      </c>
      <c r="AU3270" s="4" t="s">
        <v>456</v>
      </c>
      <c r="AV3270" s="4" t="s">
        <v>717</v>
      </c>
      <c r="AW3270" s="4" t="s">
        <v>1167</v>
      </c>
      <c r="AX3270" s="4"/>
      <c r="AY3270" s="4">
        <v>209429</v>
      </c>
      <c r="AZ3270" s="4">
        <v>525048</v>
      </c>
      <c r="BA3270" s="4" t="s">
        <v>23470</v>
      </c>
      <c r="BB3270" s="4" t="s">
        <v>23598</v>
      </c>
      <c r="BC3270" s="4">
        <v>40</v>
      </c>
      <c r="BD3270" t="str">
        <f>IF(AND(ADHOC!$G$15="",ADHOC!$S$4=""),"",IF(ADHOC!$G$15&lt;&gt;"",IF(ADHOC!$G$15=LEFT(Domein!$AS3270,LEN(ADHOC!$G$15)),MAX(Domein!BD$1:'Domein'!BD3269)+1,""),IF(ADHOC!$S$4=LEFT(Domein!$AS3270,LEN(ADHOC!$S$4)),MAX(Domein!BD$1:'Domein'!BD3269)+1,"")))</f>
        <v/>
      </c>
    </row>
    <row r="3271" spans="45:56" x14ac:dyDescent="0.2">
      <c r="AS3271" s="4" t="s">
        <v>1788</v>
      </c>
      <c r="AT3271" s="85" t="s">
        <v>1789</v>
      </c>
      <c r="AU3271" s="4" t="s">
        <v>463</v>
      </c>
      <c r="AV3271" s="4" t="s">
        <v>7662</v>
      </c>
      <c r="AW3271" s="4" t="s">
        <v>701</v>
      </c>
      <c r="AX3271" s="4"/>
      <c r="AY3271" s="4">
        <v>209503</v>
      </c>
      <c r="AZ3271" s="4">
        <v>525027</v>
      </c>
      <c r="BA3271" s="4" t="s">
        <v>22741</v>
      </c>
      <c r="BB3271" s="4" t="s">
        <v>22742</v>
      </c>
      <c r="BC3271" s="4">
        <v>40</v>
      </c>
      <c r="BD3271" t="str">
        <f>IF(AND(ADHOC!$G$15="",ADHOC!$S$4=""),"",IF(ADHOC!$G$15&lt;&gt;"",IF(ADHOC!$G$15=LEFT(Domein!$AS3271,LEN(ADHOC!$G$15)),MAX(Domein!BD$1:'Domein'!BD3270)+1,""),IF(ADHOC!$S$4=LEFT(Domein!$AS3271,LEN(ADHOC!$S$4)),MAX(Domein!BD$1:'Domein'!BD3270)+1,"")))</f>
        <v/>
      </c>
    </row>
    <row r="3272" spans="45:56" x14ac:dyDescent="0.2">
      <c r="AS3272" s="4" t="s">
        <v>15272</v>
      </c>
      <c r="AT3272" s="85" t="s">
        <v>15273</v>
      </c>
      <c r="AU3272" s="4" t="s">
        <v>456</v>
      </c>
      <c r="AV3272" s="4" t="s">
        <v>719</v>
      </c>
      <c r="AW3272" s="4" t="s">
        <v>939</v>
      </c>
      <c r="AX3272" s="4"/>
      <c r="AY3272" s="4"/>
      <c r="AZ3272" s="4"/>
      <c r="BA3272" s="4"/>
      <c r="BB3272" s="4"/>
      <c r="BC3272" s="4">
        <v>40</v>
      </c>
      <c r="BD3272" t="str">
        <f>IF(AND(ADHOC!$G$15="",ADHOC!$S$4=""),"",IF(ADHOC!$G$15&lt;&gt;"",IF(ADHOC!$G$15=LEFT(Domein!$AS3272,LEN(ADHOC!$G$15)),MAX(Domein!BD$1:'Domein'!BD3271)+1,""),IF(ADHOC!$S$4=LEFT(Domein!$AS3272,LEN(ADHOC!$S$4)),MAX(Domein!BD$1:'Domein'!BD3271)+1,"")))</f>
        <v/>
      </c>
    </row>
    <row r="3273" spans="45:56" x14ac:dyDescent="0.2">
      <c r="AS3273" s="4" t="s">
        <v>38465</v>
      </c>
      <c r="AT3273" s="4" t="s">
        <v>38466</v>
      </c>
      <c r="AU3273" s="4" t="s">
        <v>456</v>
      </c>
      <c r="AV3273" s="4" t="s">
        <v>7662</v>
      </c>
      <c r="AW3273" s="4" t="s">
        <v>939</v>
      </c>
      <c r="AX3273" s="4"/>
      <c r="AY3273" s="4"/>
      <c r="AZ3273" s="4"/>
      <c r="BA3273" s="4"/>
      <c r="BB3273" s="4"/>
      <c r="BC3273" s="4">
        <v>40</v>
      </c>
      <c r="BD3273" t="str">
        <f>IF(AND(ADHOC!$G$15="",ADHOC!$S$4=""),"",IF(ADHOC!$G$15&lt;&gt;"",IF(ADHOC!$G$15=LEFT(Domein!$AS3273,LEN(ADHOC!$G$15)),MAX(Domein!BD$1:'Domein'!BD3272)+1,""),IF(ADHOC!$S$4=LEFT(Domein!$AS3273,LEN(ADHOC!$S$4)),MAX(Domein!BD$1:'Domein'!BD3272)+1,"")))</f>
        <v/>
      </c>
    </row>
    <row r="3274" spans="45:56" x14ac:dyDescent="0.2">
      <c r="AS3274" s="4" t="s">
        <v>15134</v>
      </c>
      <c r="AT3274" s="4" t="s">
        <v>1711</v>
      </c>
      <c r="AU3274" s="4" t="s">
        <v>456</v>
      </c>
      <c r="AV3274" s="4" t="s">
        <v>715</v>
      </c>
      <c r="AW3274" s="4" t="s">
        <v>701</v>
      </c>
      <c r="AX3274" s="4"/>
      <c r="AY3274" s="4"/>
      <c r="AZ3274" s="4"/>
      <c r="BA3274" s="4"/>
      <c r="BB3274" s="4"/>
      <c r="BC3274" s="4">
        <v>40</v>
      </c>
      <c r="BD3274" t="str">
        <f>IF(AND(ADHOC!$G$15="",ADHOC!$S$4=""),"",IF(ADHOC!$G$15&lt;&gt;"",IF(ADHOC!$G$15=LEFT(Domein!$AS3274,LEN(ADHOC!$G$15)),MAX(Domein!BD$1:'Domein'!BD3273)+1,""),IF(ADHOC!$S$4=LEFT(Domein!$AS3274,LEN(ADHOC!$S$4)),MAX(Domein!BD$1:'Domein'!BD3273)+1,"")))</f>
        <v/>
      </c>
    </row>
    <row r="3275" spans="45:56" x14ac:dyDescent="0.2">
      <c r="AS3275" s="4" t="s">
        <v>1867</v>
      </c>
      <c r="AT3275" s="4" t="s">
        <v>1868</v>
      </c>
      <c r="AU3275" s="4" t="s">
        <v>456</v>
      </c>
      <c r="AV3275" s="4" t="s">
        <v>714</v>
      </c>
      <c r="AW3275" s="4" t="s">
        <v>724</v>
      </c>
      <c r="AX3275" s="4"/>
      <c r="AY3275" s="4">
        <v>199100</v>
      </c>
      <c r="AZ3275" s="4">
        <v>523500</v>
      </c>
      <c r="BA3275" s="4" t="s">
        <v>23600</v>
      </c>
      <c r="BB3275" s="4" t="s">
        <v>23601</v>
      </c>
      <c r="BC3275" s="4">
        <v>40</v>
      </c>
      <c r="BD3275" t="str">
        <f>IF(AND(ADHOC!$G$15="",ADHOC!$S$4=""),"",IF(ADHOC!$G$15&lt;&gt;"",IF(ADHOC!$G$15=LEFT(Domein!$AS3275,LEN(ADHOC!$G$15)),MAX(Domein!BD$1:'Domein'!BD3274)+1,""),IF(ADHOC!$S$4=LEFT(Domein!$AS3275,LEN(ADHOC!$S$4)),MAX(Domein!BD$1:'Domein'!BD3274)+1,"")))</f>
        <v/>
      </c>
    </row>
    <row r="3276" spans="45:56" x14ac:dyDescent="0.2">
      <c r="AS3276" s="4" t="s">
        <v>1869</v>
      </c>
      <c r="AT3276" s="4" t="s">
        <v>1870</v>
      </c>
      <c r="AU3276" s="4" t="s">
        <v>456</v>
      </c>
      <c r="AV3276" s="4" t="s">
        <v>714</v>
      </c>
      <c r="AW3276" s="4" t="s">
        <v>724</v>
      </c>
      <c r="AX3276" s="4"/>
      <c r="AY3276" s="4">
        <v>202570</v>
      </c>
      <c r="AZ3276" s="4">
        <v>522630</v>
      </c>
      <c r="BA3276" s="4" t="s">
        <v>23602</v>
      </c>
      <c r="BB3276" s="4" t="s">
        <v>23603</v>
      </c>
      <c r="BC3276" s="4">
        <v>40</v>
      </c>
      <c r="BD3276" t="str">
        <f>IF(AND(ADHOC!$G$15="",ADHOC!$S$4=""),"",IF(ADHOC!$G$15&lt;&gt;"",IF(ADHOC!$G$15=LEFT(Domein!$AS3276,LEN(ADHOC!$G$15)),MAX(Domein!BD$1:'Domein'!BD3275)+1,""),IF(ADHOC!$S$4=LEFT(Domein!$AS3276,LEN(ADHOC!$S$4)),MAX(Domein!BD$1:'Domein'!BD3275)+1,"")))</f>
        <v/>
      </c>
    </row>
    <row r="3277" spans="45:56" x14ac:dyDescent="0.2">
      <c r="AS3277" s="4" t="s">
        <v>1871</v>
      </c>
      <c r="AT3277" s="85" t="s">
        <v>1872</v>
      </c>
      <c r="AU3277" s="4" t="s">
        <v>456</v>
      </c>
      <c r="AV3277" s="4" t="s">
        <v>714</v>
      </c>
      <c r="AW3277" s="4" t="s">
        <v>724</v>
      </c>
      <c r="AX3277" s="4"/>
      <c r="AY3277" s="4">
        <v>202160</v>
      </c>
      <c r="AZ3277" s="4">
        <v>521620</v>
      </c>
      <c r="BA3277" s="4" t="s">
        <v>23604</v>
      </c>
      <c r="BB3277" s="4" t="s">
        <v>23605</v>
      </c>
      <c r="BC3277" s="4">
        <v>40</v>
      </c>
      <c r="BD3277" t="str">
        <f>IF(AND(ADHOC!$G$15="",ADHOC!$S$4=""),"",IF(ADHOC!$G$15&lt;&gt;"",IF(ADHOC!$G$15=LEFT(Domein!$AS3277,LEN(ADHOC!$G$15)),MAX(Domein!BD$1:'Domein'!BD3276)+1,""),IF(ADHOC!$S$4=LEFT(Domein!$AS3277,LEN(ADHOC!$S$4)),MAX(Domein!BD$1:'Domein'!BD3276)+1,"")))</f>
        <v/>
      </c>
    </row>
    <row r="3278" spans="45:56" x14ac:dyDescent="0.2">
      <c r="AS3278" s="4" t="s">
        <v>11454</v>
      </c>
      <c r="AT3278" s="4" t="s">
        <v>11455</v>
      </c>
      <c r="AU3278" s="4" t="s">
        <v>456</v>
      </c>
      <c r="AV3278" s="4" t="s">
        <v>713</v>
      </c>
      <c r="AW3278" s="4" t="s">
        <v>724</v>
      </c>
      <c r="AX3278" s="4"/>
      <c r="AY3278" s="4">
        <v>198100</v>
      </c>
      <c r="AZ3278" s="4">
        <v>521240</v>
      </c>
      <c r="BA3278" s="4" t="s">
        <v>23606</v>
      </c>
      <c r="BB3278" s="4" t="s">
        <v>23607</v>
      </c>
      <c r="BC3278" s="4">
        <v>40</v>
      </c>
      <c r="BD3278" t="str">
        <f>IF(AND(ADHOC!$G$15="",ADHOC!$S$4=""),"",IF(ADHOC!$G$15&lt;&gt;"",IF(ADHOC!$G$15=LEFT(Domein!$AS3278,LEN(ADHOC!$G$15)),MAX(Domein!BD$1:'Domein'!BD3277)+1,""),IF(ADHOC!$S$4=LEFT(Domein!$AS3278,LEN(ADHOC!$S$4)),MAX(Domein!BD$1:'Domein'!BD3277)+1,"")))</f>
        <v/>
      </c>
    </row>
    <row r="3279" spans="45:56" x14ac:dyDescent="0.2">
      <c r="AS3279" s="4" t="s">
        <v>1873</v>
      </c>
      <c r="AT3279" s="4" t="s">
        <v>1874</v>
      </c>
      <c r="AU3279" s="4" t="s">
        <v>456</v>
      </c>
      <c r="AV3279" s="4" t="s">
        <v>715</v>
      </c>
      <c r="AW3279" s="4" t="s">
        <v>724</v>
      </c>
      <c r="AX3279" s="4"/>
      <c r="AY3279" s="4">
        <v>202820</v>
      </c>
      <c r="AZ3279" s="4">
        <v>526790</v>
      </c>
      <c r="BA3279" s="4" t="s">
        <v>23608</v>
      </c>
      <c r="BB3279" s="4" t="s">
        <v>23609</v>
      </c>
      <c r="BC3279" s="4">
        <v>40</v>
      </c>
      <c r="BD3279" t="str">
        <f>IF(AND(ADHOC!$G$15="",ADHOC!$S$4=""),"",IF(ADHOC!$G$15&lt;&gt;"",IF(ADHOC!$G$15=LEFT(Domein!$AS3279,LEN(ADHOC!$G$15)),MAX(Domein!BD$1:'Domein'!BD3278)+1,""),IF(ADHOC!$S$4=LEFT(Domein!$AS3279,LEN(ADHOC!$S$4)),MAX(Domein!BD$1:'Domein'!BD3278)+1,"")))</f>
        <v/>
      </c>
    </row>
    <row r="3280" spans="45:56" x14ac:dyDescent="0.2">
      <c r="AS3280" s="4" t="s">
        <v>11456</v>
      </c>
      <c r="AT3280" s="4" t="s">
        <v>11572</v>
      </c>
      <c r="AU3280" s="4" t="s">
        <v>456</v>
      </c>
      <c r="AV3280" s="4" t="s">
        <v>11565</v>
      </c>
      <c r="AW3280" s="4" t="s">
        <v>724</v>
      </c>
      <c r="AX3280" s="4"/>
      <c r="AY3280" s="4">
        <v>204190</v>
      </c>
      <c r="AZ3280" s="4">
        <v>529170</v>
      </c>
      <c r="BA3280" s="4" t="s">
        <v>23610</v>
      </c>
      <c r="BB3280" s="4" t="s">
        <v>23611</v>
      </c>
      <c r="BC3280" s="4">
        <v>40</v>
      </c>
      <c r="BD3280" t="str">
        <f>IF(AND(ADHOC!$G$15="",ADHOC!$S$4=""),"",IF(ADHOC!$G$15&lt;&gt;"",IF(ADHOC!$G$15=LEFT(Domein!$AS3280,LEN(ADHOC!$G$15)),MAX(Domein!BD$1:'Domein'!BD3279)+1,""),IF(ADHOC!$S$4=LEFT(Domein!$AS3280,LEN(ADHOC!$S$4)),MAX(Domein!BD$1:'Domein'!BD3279)+1,"")))</f>
        <v/>
      </c>
    </row>
    <row r="3281" spans="45:56" x14ac:dyDescent="0.2">
      <c r="AS3281" s="4" t="s">
        <v>1875</v>
      </c>
      <c r="AT3281" s="4" t="s">
        <v>1876</v>
      </c>
      <c r="AU3281" s="4" t="s">
        <v>456</v>
      </c>
      <c r="AV3281" s="4" t="s">
        <v>713</v>
      </c>
      <c r="AW3281" s="4" t="s">
        <v>724</v>
      </c>
      <c r="AX3281" s="4"/>
      <c r="AY3281" s="4">
        <v>196300</v>
      </c>
      <c r="AZ3281" s="4">
        <v>526100</v>
      </c>
      <c r="BA3281" s="4" t="s">
        <v>23612</v>
      </c>
      <c r="BB3281" s="4" t="s">
        <v>23613</v>
      </c>
      <c r="BC3281" s="4">
        <v>40</v>
      </c>
      <c r="BD3281" t="str">
        <f>IF(AND(ADHOC!$G$15="",ADHOC!$S$4=""),"",IF(ADHOC!$G$15&lt;&gt;"",IF(ADHOC!$G$15=LEFT(Domein!$AS3281,LEN(ADHOC!$G$15)),MAX(Domein!BD$1:'Domein'!BD3280)+1,""),IF(ADHOC!$S$4=LEFT(Domein!$AS3281,LEN(ADHOC!$S$4)),MAX(Domein!BD$1:'Domein'!BD3280)+1,"")))</f>
        <v/>
      </c>
    </row>
    <row r="3282" spans="45:56" x14ac:dyDescent="0.2">
      <c r="AS3282" s="4" t="s">
        <v>1877</v>
      </c>
      <c r="AT3282" s="4" t="s">
        <v>1878</v>
      </c>
      <c r="AU3282" s="4" t="s">
        <v>456</v>
      </c>
      <c r="AV3282" s="4" t="s">
        <v>714</v>
      </c>
      <c r="AW3282" s="4" t="s">
        <v>724</v>
      </c>
      <c r="AX3282" s="4"/>
      <c r="AY3282" s="4">
        <v>195100</v>
      </c>
      <c r="AZ3282" s="4">
        <v>524260</v>
      </c>
      <c r="BA3282" s="4" t="s">
        <v>23614</v>
      </c>
      <c r="BB3282" s="4" t="s">
        <v>23615</v>
      </c>
      <c r="BC3282" s="4">
        <v>40</v>
      </c>
      <c r="BD3282" t="str">
        <f>IF(AND(ADHOC!$G$15="",ADHOC!$S$4=""),"",IF(ADHOC!$G$15&lt;&gt;"",IF(ADHOC!$G$15=LEFT(Domein!$AS3282,LEN(ADHOC!$G$15)),MAX(Domein!BD$1:'Domein'!BD3281)+1,""),IF(ADHOC!$S$4=LEFT(Domein!$AS3282,LEN(ADHOC!$S$4)),MAX(Domein!BD$1:'Domein'!BD3281)+1,"")))</f>
        <v/>
      </c>
    </row>
    <row r="3283" spans="45:56" x14ac:dyDescent="0.2">
      <c r="AS3283" s="4" t="s">
        <v>1879</v>
      </c>
      <c r="AT3283" s="4" t="s">
        <v>1880</v>
      </c>
      <c r="AU3283" s="4" t="s">
        <v>456</v>
      </c>
      <c r="AV3283" s="4" t="s">
        <v>715</v>
      </c>
      <c r="AW3283" s="4" t="s">
        <v>724</v>
      </c>
      <c r="AX3283" s="4"/>
      <c r="AY3283" s="4">
        <v>196500</v>
      </c>
      <c r="AZ3283" s="4">
        <v>527400</v>
      </c>
      <c r="BA3283" s="4" t="s">
        <v>23616</v>
      </c>
      <c r="BB3283" s="4" t="s">
        <v>23617</v>
      </c>
      <c r="BC3283" s="4">
        <v>40</v>
      </c>
      <c r="BD3283" t="str">
        <f>IF(AND(ADHOC!$G$15="",ADHOC!$S$4=""),"",IF(ADHOC!$G$15&lt;&gt;"",IF(ADHOC!$G$15=LEFT(Domein!$AS3283,LEN(ADHOC!$G$15)),MAX(Domein!BD$1:'Domein'!BD3282)+1,""),IF(ADHOC!$S$4=LEFT(Domein!$AS3283,LEN(ADHOC!$S$4)),MAX(Domein!BD$1:'Domein'!BD3282)+1,"")))</f>
        <v/>
      </c>
    </row>
    <row r="3284" spans="45:56" x14ac:dyDescent="0.2">
      <c r="AS3284" s="4" t="s">
        <v>1881</v>
      </c>
      <c r="AT3284" s="85" t="s">
        <v>9225</v>
      </c>
      <c r="AU3284" s="4" t="s">
        <v>456</v>
      </c>
      <c r="AV3284" s="4" t="s">
        <v>715</v>
      </c>
      <c r="AW3284" s="4" t="s">
        <v>724</v>
      </c>
      <c r="AX3284" s="4"/>
      <c r="AY3284" s="4">
        <v>196170</v>
      </c>
      <c r="AZ3284" s="4">
        <v>524230</v>
      </c>
      <c r="BA3284" s="4" t="s">
        <v>23618</v>
      </c>
      <c r="BB3284" s="4" t="s">
        <v>23619</v>
      </c>
      <c r="BC3284" s="4">
        <v>40</v>
      </c>
      <c r="BD3284" t="str">
        <f>IF(AND(ADHOC!$G$15="",ADHOC!$S$4=""),"",IF(ADHOC!$G$15&lt;&gt;"",IF(ADHOC!$G$15=LEFT(Domein!$AS3284,LEN(ADHOC!$G$15)),MAX(Domein!BD$1:'Domein'!BD3283)+1,""),IF(ADHOC!$S$4=LEFT(Domein!$AS3284,LEN(ADHOC!$S$4)),MAX(Domein!BD$1:'Domein'!BD3283)+1,"")))</f>
        <v/>
      </c>
    </row>
    <row r="3285" spans="45:56" x14ac:dyDescent="0.2">
      <c r="AS3285" s="4" t="s">
        <v>11457</v>
      </c>
      <c r="AT3285" s="4" t="s">
        <v>11458</v>
      </c>
      <c r="AU3285" s="4" t="s">
        <v>456</v>
      </c>
      <c r="AV3285" s="4" t="s">
        <v>713</v>
      </c>
      <c r="AW3285" s="4" t="s">
        <v>724</v>
      </c>
      <c r="AX3285" s="4"/>
      <c r="AY3285" s="4">
        <v>205600</v>
      </c>
      <c r="AZ3285" s="4">
        <v>522600</v>
      </c>
      <c r="BA3285" s="4" t="s">
        <v>23620</v>
      </c>
      <c r="BB3285" s="4" t="s">
        <v>23621</v>
      </c>
      <c r="BC3285" s="4">
        <v>40</v>
      </c>
      <c r="BD3285" t="str">
        <f>IF(AND(ADHOC!$G$15="",ADHOC!$S$4=""),"",IF(ADHOC!$G$15&lt;&gt;"",IF(ADHOC!$G$15=LEFT(Domein!$AS3285,LEN(ADHOC!$G$15)),MAX(Domein!BD$1:'Domein'!BD3284)+1,""),IF(ADHOC!$S$4=LEFT(Domein!$AS3285,LEN(ADHOC!$S$4)),MAX(Domein!BD$1:'Domein'!BD3284)+1,"")))</f>
        <v/>
      </c>
    </row>
    <row r="3286" spans="45:56" x14ac:dyDescent="0.2">
      <c r="AS3286" s="4" t="s">
        <v>20922</v>
      </c>
      <c r="AT3286" s="4" t="s">
        <v>20923</v>
      </c>
      <c r="AU3286" s="4" t="s">
        <v>456</v>
      </c>
      <c r="AV3286" s="4" t="s">
        <v>714</v>
      </c>
      <c r="AW3286" s="4" t="s">
        <v>724</v>
      </c>
      <c r="AX3286" s="4"/>
      <c r="AY3286" s="4">
        <v>197250</v>
      </c>
      <c r="AZ3286" s="4">
        <v>523600</v>
      </c>
      <c r="BA3286" s="4" t="s">
        <v>23622</v>
      </c>
      <c r="BB3286" s="4" t="s">
        <v>23623</v>
      </c>
      <c r="BC3286" s="4">
        <v>40</v>
      </c>
      <c r="BD3286" t="str">
        <f>IF(AND(ADHOC!$G$15="",ADHOC!$S$4=""),"",IF(ADHOC!$G$15&lt;&gt;"",IF(ADHOC!$G$15=LEFT(Domein!$AS3286,LEN(ADHOC!$G$15)),MAX(Domein!BD$1:'Domein'!BD3285)+1,""),IF(ADHOC!$S$4=LEFT(Domein!$AS3286,LEN(ADHOC!$S$4)),MAX(Domein!BD$1:'Domein'!BD3285)+1,"")))</f>
        <v/>
      </c>
    </row>
    <row r="3287" spans="45:56" x14ac:dyDescent="0.2">
      <c r="AS3287" s="4" t="s">
        <v>20924</v>
      </c>
      <c r="AT3287" s="4" t="s">
        <v>20925</v>
      </c>
      <c r="AU3287" s="4" t="s">
        <v>456</v>
      </c>
      <c r="AV3287" s="4" t="s">
        <v>713</v>
      </c>
      <c r="AW3287" s="4" t="s">
        <v>724</v>
      </c>
      <c r="AX3287" s="4"/>
      <c r="AY3287" s="4">
        <v>196240</v>
      </c>
      <c r="AZ3287" s="4">
        <v>523880</v>
      </c>
      <c r="BA3287" s="4" t="s">
        <v>23624</v>
      </c>
      <c r="BB3287" s="4" t="s">
        <v>23625</v>
      </c>
      <c r="BC3287" s="4">
        <v>40</v>
      </c>
      <c r="BD3287" t="str">
        <f>IF(AND(ADHOC!$G$15="",ADHOC!$S$4=""),"",IF(ADHOC!$G$15&lt;&gt;"",IF(ADHOC!$G$15=LEFT(Domein!$AS3287,LEN(ADHOC!$G$15)),MAX(Domein!BD$1:'Domein'!BD3286)+1,""),IF(ADHOC!$S$4=LEFT(Domein!$AS3287,LEN(ADHOC!$S$4)),MAX(Domein!BD$1:'Domein'!BD3286)+1,"")))</f>
        <v/>
      </c>
    </row>
    <row r="3288" spans="45:56" x14ac:dyDescent="0.2">
      <c r="AS3288" s="4" t="s">
        <v>1882</v>
      </c>
      <c r="AT3288" s="85" t="s">
        <v>1883</v>
      </c>
      <c r="AU3288" s="4" t="s">
        <v>456</v>
      </c>
      <c r="AV3288" s="4" t="s">
        <v>713</v>
      </c>
      <c r="AW3288" s="4" t="s">
        <v>724</v>
      </c>
      <c r="AX3288" s="4"/>
      <c r="AY3288" s="4">
        <v>202680</v>
      </c>
      <c r="AZ3288" s="4">
        <v>533350</v>
      </c>
      <c r="BA3288" s="4" t="s">
        <v>23626</v>
      </c>
      <c r="BB3288" s="4" t="s">
        <v>23627</v>
      </c>
      <c r="BC3288" s="4">
        <v>40</v>
      </c>
      <c r="BD3288" t="str">
        <f>IF(AND(ADHOC!$G$15="",ADHOC!$S$4=""),"",IF(ADHOC!$G$15&lt;&gt;"",IF(ADHOC!$G$15=LEFT(Domein!$AS3288,LEN(ADHOC!$G$15)),MAX(Domein!BD$1:'Domein'!BD3287)+1,""),IF(ADHOC!$S$4=LEFT(Domein!$AS3288,LEN(ADHOC!$S$4)),MAX(Domein!BD$1:'Domein'!BD3287)+1,"")))</f>
        <v/>
      </c>
    </row>
    <row r="3289" spans="45:56" x14ac:dyDescent="0.2">
      <c r="AS3289" s="4" t="s">
        <v>11459</v>
      </c>
      <c r="AT3289" s="4" t="s">
        <v>11573</v>
      </c>
      <c r="AU3289" s="4" t="s">
        <v>456</v>
      </c>
      <c r="AV3289" s="4" t="s">
        <v>713</v>
      </c>
      <c r="AW3289" s="4" t="s">
        <v>724</v>
      </c>
      <c r="AX3289" s="4"/>
      <c r="AY3289" s="4">
        <v>198690</v>
      </c>
      <c r="AZ3289" s="4">
        <v>525330</v>
      </c>
      <c r="BA3289" s="4" t="s">
        <v>23628</v>
      </c>
      <c r="BB3289" s="4" t="s">
        <v>23629</v>
      </c>
      <c r="BC3289" s="4">
        <v>40</v>
      </c>
      <c r="BD3289" t="str">
        <f>IF(AND(ADHOC!$G$15="",ADHOC!$S$4=""),"",IF(ADHOC!$G$15&lt;&gt;"",IF(ADHOC!$G$15=LEFT(Domein!$AS3289,LEN(ADHOC!$G$15)),MAX(Domein!BD$1:'Domein'!BD3288)+1,""),IF(ADHOC!$S$4=LEFT(Domein!$AS3289,LEN(ADHOC!$S$4)),MAX(Domein!BD$1:'Domein'!BD3288)+1,"")))</f>
        <v/>
      </c>
    </row>
    <row r="3290" spans="45:56" x14ac:dyDescent="0.2">
      <c r="AS3290" s="4" t="s">
        <v>9226</v>
      </c>
      <c r="AT3290" s="85" t="s">
        <v>37234</v>
      </c>
      <c r="AU3290" s="4" t="s">
        <v>456</v>
      </c>
      <c r="AV3290" s="4" t="s">
        <v>713</v>
      </c>
      <c r="AW3290" s="4" t="s">
        <v>724</v>
      </c>
      <c r="AX3290" s="4"/>
      <c r="AY3290" s="4">
        <v>190726</v>
      </c>
      <c r="AZ3290" s="4">
        <v>531793</v>
      </c>
      <c r="BA3290" s="4" t="s">
        <v>23630</v>
      </c>
      <c r="BB3290" s="4" t="s">
        <v>23631</v>
      </c>
      <c r="BC3290" s="4">
        <v>40</v>
      </c>
      <c r="BD3290" t="str">
        <f>IF(AND(ADHOC!$G$15="",ADHOC!$S$4=""),"",IF(ADHOC!$G$15&lt;&gt;"",IF(ADHOC!$G$15=LEFT(Domein!$AS3290,LEN(ADHOC!$G$15)),MAX(Domein!BD$1:'Domein'!BD3289)+1,""),IF(ADHOC!$S$4=LEFT(Domein!$AS3290,LEN(ADHOC!$S$4)),MAX(Domein!BD$1:'Domein'!BD3289)+1,"")))</f>
        <v/>
      </c>
    </row>
    <row r="3291" spans="45:56" x14ac:dyDescent="0.2">
      <c r="AS3291" s="4" t="s">
        <v>11460</v>
      </c>
      <c r="AT3291" s="4" t="s">
        <v>11461</v>
      </c>
      <c r="AU3291" s="4" t="s">
        <v>456</v>
      </c>
      <c r="AV3291" s="4" t="s">
        <v>713</v>
      </c>
      <c r="AW3291" s="4" t="s">
        <v>724</v>
      </c>
      <c r="AX3291" s="4"/>
      <c r="AY3291" s="4">
        <v>204210</v>
      </c>
      <c r="AZ3291" s="4">
        <v>525210</v>
      </c>
      <c r="BA3291" s="4" t="s">
        <v>23632</v>
      </c>
      <c r="BB3291" s="4" t="s">
        <v>23633</v>
      </c>
      <c r="BC3291" s="4">
        <v>40</v>
      </c>
      <c r="BD3291" t="str">
        <f>IF(AND(ADHOC!$G$15="",ADHOC!$S$4=""),"",IF(ADHOC!$G$15&lt;&gt;"",IF(ADHOC!$G$15=LEFT(Domein!$AS3291,LEN(ADHOC!$G$15)),MAX(Domein!BD$1:'Domein'!BD3290)+1,""),IF(ADHOC!$S$4=LEFT(Domein!$AS3291,LEN(ADHOC!$S$4)),MAX(Domein!BD$1:'Domein'!BD3290)+1,"")))</f>
        <v/>
      </c>
    </row>
    <row r="3292" spans="45:56" x14ac:dyDescent="0.2">
      <c r="AS3292" s="4" t="s">
        <v>20926</v>
      </c>
      <c r="AT3292" s="4" t="s">
        <v>20927</v>
      </c>
      <c r="AU3292" s="4" t="s">
        <v>456</v>
      </c>
      <c r="AV3292" s="4" t="s">
        <v>713</v>
      </c>
      <c r="AW3292" s="4" t="s">
        <v>724</v>
      </c>
      <c r="AX3292" s="4"/>
      <c r="AY3292" s="4">
        <v>194840</v>
      </c>
      <c r="AZ3292" s="4">
        <v>534300</v>
      </c>
      <c r="BA3292" s="4" t="s">
        <v>23634</v>
      </c>
      <c r="BB3292" s="4" t="s">
        <v>23635</v>
      </c>
      <c r="BC3292" s="4">
        <v>40</v>
      </c>
      <c r="BD3292" t="str">
        <f>IF(AND(ADHOC!$G$15="",ADHOC!$S$4=""),"",IF(ADHOC!$G$15&lt;&gt;"",IF(ADHOC!$G$15=LEFT(Domein!$AS3292,LEN(ADHOC!$G$15)),MAX(Domein!BD$1:'Domein'!BD3291)+1,""),IF(ADHOC!$S$4=LEFT(Domein!$AS3292,LEN(ADHOC!$S$4)),MAX(Domein!BD$1:'Domein'!BD3291)+1,"")))</f>
        <v/>
      </c>
    </row>
    <row r="3293" spans="45:56" x14ac:dyDescent="0.2">
      <c r="AS3293" s="4" t="s">
        <v>17420</v>
      </c>
      <c r="AT3293" s="4" t="s">
        <v>17421</v>
      </c>
      <c r="AU3293" s="4" t="s">
        <v>456</v>
      </c>
      <c r="AV3293" s="4" t="s">
        <v>715</v>
      </c>
      <c r="AW3293" s="4" t="s">
        <v>724</v>
      </c>
      <c r="AX3293" s="4"/>
      <c r="AY3293" s="4">
        <v>194698</v>
      </c>
      <c r="AZ3293" s="4">
        <v>534408</v>
      </c>
      <c r="BA3293" s="4" t="s">
        <v>23636</v>
      </c>
      <c r="BB3293" s="4" t="s">
        <v>23637</v>
      </c>
      <c r="BC3293" s="4">
        <v>40</v>
      </c>
      <c r="BD3293" t="str">
        <f>IF(AND(ADHOC!$G$15="",ADHOC!$S$4=""),"",IF(ADHOC!$G$15&lt;&gt;"",IF(ADHOC!$G$15=LEFT(Domein!$AS3293,LEN(ADHOC!$G$15)),MAX(Domein!BD$1:'Domein'!BD3292)+1,""),IF(ADHOC!$S$4=LEFT(Domein!$AS3293,LEN(ADHOC!$S$4)),MAX(Domein!BD$1:'Domein'!BD3292)+1,"")))</f>
        <v/>
      </c>
    </row>
    <row r="3294" spans="45:56" x14ac:dyDescent="0.2">
      <c r="AS3294" s="4" t="s">
        <v>20928</v>
      </c>
      <c r="AT3294" s="4" t="s">
        <v>20929</v>
      </c>
      <c r="AU3294" s="4" t="s">
        <v>456</v>
      </c>
      <c r="AV3294" s="4" t="s">
        <v>713</v>
      </c>
      <c r="AW3294" s="4" t="s">
        <v>724</v>
      </c>
      <c r="AX3294" s="4"/>
      <c r="AY3294" s="4">
        <v>191860</v>
      </c>
      <c r="AZ3294" s="4">
        <v>532080</v>
      </c>
      <c r="BA3294" s="4" t="s">
        <v>23638</v>
      </c>
      <c r="BB3294" s="4" t="s">
        <v>23639</v>
      </c>
      <c r="BC3294" s="4">
        <v>40</v>
      </c>
      <c r="BD3294" t="str">
        <f>IF(AND(ADHOC!$G$15="",ADHOC!$S$4=""),"",IF(ADHOC!$G$15&lt;&gt;"",IF(ADHOC!$G$15=LEFT(Domein!$AS3294,LEN(ADHOC!$G$15)),MAX(Domein!BD$1:'Domein'!BD3293)+1,""),IF(ADHOC!$S$4=LEFT(Domein!$AS3294,LEN(ADHOC!$S$4)),MAX(Domein!BD$1:'Domein'!BD3293)+1,"")))</f>
        <v/>
      </c>
    </row>
    <row r="3295" spans="45:56" x14ac:dyDescent="0.2">
      <c r="AS3295" s="4" t="s">
        <v>20930</v>
      </c>
      <c r="AT3295" s="4" t="s">
        <v>20931</v>
      </c>
      <c r="AU3295" s="4" t="s">
        <v>456</v>
      </c>
      <c r="AV3295" s="4" t="s">
        <v>714</v>
      </c>
      <c r="AW3295" s="4" t="s">
        <v>724</v>
      </c>
      <c r="AX3295" s="4"/>
      <c r="AY3295" s="4">
        <v>193400</v>
      </c>
      <c r="AZ3295" s="4">
        <v>529910</v>
      </c>
      <c r="BA3295" s="4" t="s">
        <v>23640</v>
      </c>
      <c r="BB3295" s="4" t="s">
        <v>23641</v>
      </c>
      <c r="BC3295" s="4">
        <v>40</v>
      </c>
      <c r="BD3295" t="str">
        <f>IF(AND(ADHOC!$G$15="",ADHOC!$S$4=""),"",IF(ADHOC!$G$15&lt;&gt;"",IF(ADHOC!$G$15=LEFT(Domein!$AS3295,LEN(ADHOC!$G$15)),MAX(Domein!BD$1:'Domein'!BD3294)+1,""),IF(ADHOC!$S$4=LEFT(Domein!$AS3295,LEN(ADHOC!$S$4)),MAX(Domein!BD$1:'Domein'!BD3294)+1,"")))</f>
        <v/>
      </c>
    </row>
    <row r="3296" spans="45:56" x14ac:dyDescent="0.2">
      <c r="AS3296" s="4" t="s">
        <v>20932</v>
      </c>
      <c r="AT3296" s="4" t="s">
        <v>20933</v>
      </c>
      <c r="AU3296" s="4" t="s">
        <v>456</v>
      </c>
      <c r="AV3296" s="4" t="s">
        <v>714</v>
      </c>
      <c r="AW3296" s="4" t="s">
        <v>724</v>
      </c>
      <c r="AX3296" s="4"/>
      <c r="AY3296" s="4">
        <v>190060</v>
      </c>
      <c r="AZ3296" s="4">
        <v>533760</v>
      </c>
      <c r="BA3296" s="4" t="s">
        <v>23642</v>
      </c>
      <c r="BB3296" s="4" t="s">
        <v>23643</v>
      </c>
      <c r="BC3296" s="4">
        <v>40</v>
      </c>
      <c r="BD3296" t="str">
        <f>IF(AND(ADHOC!$G$15="",ADHOC!$S$4=""),"",IF(ADHOC!$G$15&lt;&gt;"",IF(ADHOC!$G$15=LEFT(Domein!$AS3296,LEN(ADHOC!$G$15)),MAX(Domein!BD$1:'Domein'!BD3295)+1,""),IF(ADHOC!$S$4=LEFT(Domein!$AS3296,LEN(ADHOC!$S$4)),MAX(Domein!BD$1:'Domein'!BD3295)+1,"")))</f>
        <v/>
      </c>
    </row>
    <row r="3297" spans="45:56" x14ac:dyDescent="0.2">
      <c r="AS3297" s="4" t="s">
        <v>11462</v>
      </c>
      <c r="AT3297" s="4" t="s">
        <v>11463</v>
      </c>
      <c r="AU3297" s="4" t="s">
        <v>456</v>
      </c>
      <c r="AV3297" s="4" t="s">
        <v>713</v>
      </c>
      <c r="AW3297" s="4" t="s">
        <v>724</v>
      </c>
      <c r="AX3297" s="4"/>
      <c r="AY3297" s="4">
        <v>200375</v>
      </c>
      <c r="AZ3297" s="4">
        <v>519470</v>
      </c>
      <c r="BA3297" s="4" t="s">
        <v>23644</v>
      </c>
      <c r="BB3297" s="4" t="s">
        <v>23645</v>
      </c>
      <c r="BC3297" s="4">
        <v>40</v>
      </c>
      <c r="BD3297" t="str">
        <f>IF(AND(ADHOC!$G$15="",ADHOC!$S$4=""),"",IF(ADHOC!$G$15&lt;&gt;"",IF(ADHOC!$G$15=LEFT(Domein!$AS3297,LEN(ADHOC!$G$15)),MAX(Domein!BD$1:'Domein'!BD3296)+1,""),IF(ADHOC!$S$4=LEFT(Domein!$AS3297,LEN(ADHOC!$S$4)),MAX(Domein!BD$1:'Domein'!BD3296)+1,"")))</f>
        <v/>
      </c>
    </row>
    <row r="3298" spans="45:56" x14ac:dyDescent="0.2">
      <c r="AS3298" s="4" t="s">
        <v>1884</v>
      </c>
      <c r="AT3298" s="4" t="s">
        <v>1885</v>
      </c>
      <c r="AU3298" s="4" t="s">
        <v>456</v>
      </c>
      <c r="AV3298" s="4" t="s">
        <v>714</v>
      </c>
      <c r="AW3298" s="4" t="s">
        <v>724</v>
      </c>
      <c r="AX3298" s="4"/>
      <c r="AY3298" s="4">
        <v>192672</v>
      </c>
      <c r="AZ3298" s="4">
        <v>534681</v>
      </c>
      <c r="BA3298" s="4" t="s">
        <v>23646</v>
      </c>
      <c r="BB3298" s="4" t="s">
        <v>23647</v>
      </c>
      <c r="BC3298" s="4">
        <v>40</v>
      </c>
      <c r="BD3298" t="str">
        <f>IF(AND(ADHOC!$G$15="",ADHOC!$S$4=""),"",IF(ADHOC!$G$15&lt;&gt;"",IF(ADHOC!$G$15=LEFT(Domein!$AS3298,LEN(ADHOC!$G$15)),MAX(Domein!BD$1:'Domein'!BD3297)+1,""),IF(ADHOC!$S$4=LEFT(Domein!$AS3298,LEN(ADHOC!$S$4)),MAX(Domein!BD$1:'Domein'!BD3297)+1,"")))</f>
        <v/>
      </c>
    </row>
    <row r="3299" spans="45:56" x14ac:dyDescent="0.2">
      <c r="AS3299" s="4" t="s">
        <v>20934</v>
      </c>
      <c r="AT3299" s="85" t="s">
        <v>20935</v>
      </c>
      <c r="AU3299" s="4" t="s">
        <v>456</v>
      </c>
      <c r="AV3299" s="4" t="s">
        <v>714</v>
      </c>
      <c r="AW3299" s="4" t="s">
        <v>724</v>
      </c>
      <c r="AX3299" s="4"/>
      <c r="AY3299" s="4">
        <v>198580</v>
      </c>
      <c r="AZ3299" s="4">
        <v>519660</v>
      </c>
      <c r="BA3299" s="4" t="s">
        <v>23648</v>
      </c>
      <c r="BB3299" s="4" t="s">
        <v>23649</v>
      </c>
      <c r="BC3299" s="4">
        <v>40</v>
      </c>
      <c r="BD3299" t="str">
        <f>IF(AND(ADHOC!$G$15="",ADHOC!$S$4=""),"",IF(ADHOC!$G$15&lt;&gt;"",IF(ADHOC!$G$15=LEFT(Domein!$AS3299,LEN(ADHOC!$G$15)),MAX(Domein!BD$1:'Domein'!BD3298)+1,""),IF(ADHOC!$S$4=LEFT(Domein!$AS3299,LEN(ADHOC!$S$4)),MAX(Domein!BD$1:'Domein'!BD3298)+1,"")))</f>
        <v/>
      </c>
    </row>
    <row r="3300" spans="45:56" x14ac:dyDescent="0.2">
      <c r="AS3300" s="4" t="s">
        <v>1886</v>
      </c>
      <c r="AT3300" s="85" t="s">
        <v>1887</v>
      </c>
      <c r="AU3300" s="4" t="s">
        <v>456</v>
      </c>
      <c r="AV3300" s="4" t="s">
        <v>715</v>
      </c>
      <c r="AW3300" s="4" t="s">
        <v>724</v>
      </c>
      <c r="AX3300" s="4"/>
      <c r="AY3300" s="4">
        <v>192680</v>
      </c>
      <c r="AZ3300" s="4">
        <v>531370</v>
      </c>
      <c r="BA3300" s="4" t="s">
        <v>23650</v>
      </c>
      <c r="BB3300" s="4" t="s">
        <v>23651</v>
      </c>
      <c r="BC3300" s="4">
        <v>40</v>
      </c>
      <c r="BD3300" t="str">
        <f>IF(AND(ADHOC!$G$15="",ADHOC!$S$4=""),"",IF(ADHOC!$G$15&lt;&gt;"",IF(ADHOC!$G$15=LEFT(Domein!$AS3300,LEN(ADHOC!$G$15)),MAX(Domein!BD$1:'Domein'!BD3299)+1,""),IF(ADHOC!$S$4=LEFT(Domein!$AS3300,LEN(ADHOC!$S$4)),MAX(Domein!BD$1:'Domein'!BD3299)+1,"")))</f>
        <v/>
      </c>
    </row>
    <row r="3301" spans="45:56" x14ac:dyDescent="0.2">
      <c r="AS3301" s="4" t="s">
        <v>34577</v>
      </c>
      <c r="AT3301" s="85" t="s">
        <v>34578</v>
      </c>
      <c r="AU3301" s="4" t="s">
        <v>460</v>
      </c>
      <c r="AV3301" s="4" t="s">
        <v>725</v>
      </c>
      <c r="AW3301" s="4" t="s">
        <v>1259</v>
      </c>
      <c r="AX3301" s="4"/>
      <c r="AY3301" s="4"/>
      <c r="AZ3301" s="4"/>
      <c r="BA3301" s="4"/>
      <c r="BB3301" s="4"/>
      <c r="BC3301" s="4">
        <v>40</v>
      </c>
      <c r="BD3301" t="str">
        <f>IF(AND(ADHOC!$G$15="",ADHOC!$S$4=""),"",IF(ADHOC!$G$15&lt;&gt;"",IF(ADHOC!$G$15=LEFT(Domein!$AS3301,LEN(ADHOC!$G$15)),MAX(Domein!BD$1:'Domein'!BD3300)+1,""),IF(ADHOC!$S$4=LEFT(Domein!$AS3301,LEN(ADHOC!$S$4)),MAX(Domein!BD$1:'Domein'!BD3300)+1,"")))</f>
        <v/>
      </c>
    </row>
    <row r="3302" spans="45:56" x14ac:dyDescent="0.2">
      <c r="AS3302" s="4" t="s">
        <v>1888</v>
      </c>
      <c r="AT3302" s="85" t="s">
        <v>1889</v>
      </c>
      <c r="AU3302" s="4" t="s">
        <v>456</v>
      </c>
      <c r="AV3302" s="4" t="s">
        <v>714</v>
      </c>
      <c r="AW3302" s="4" t="s">
        <v>724</v>
      </c>
      <c r="AX3302" s="4"/>
      <c r="AY3302" s="4">
        <v>202200</v>
      </c>
      <c r="AZ3302" s="4">
        <v>520250</v>
      </c>
      <c r="BA3302" s="4" t="s">
        <v>23652</v>
      </c>
      <c r="BB3302" s="4" t="s">
        <v>23653</v>
      </c>
      <c r="BC3302" s="4">
        <v>40</v>
      </c>
      <c r="BD3302" t="str">
        <f>IF(AND(ADHOC!$G$15="",ADHOC!$S$4=""),"",IF(ADHOC!$G$15&lt;&gt;"",IF(ADHOC!$G$15=LEFT(Domein!$AS3302,LEN(ADHOC!$G$15)),MAX(Domein!BD$1:'Domein'!BD3301)+1,""),IF(ADHOC!$S$4=LEFT(Domein!$AS3302,LEN(ADHOC!$S$4)),MAX(Domein!BD$1:'Domein'!BD3301)+1,"")))</f>
        <v/>
      </c>
    </row>
    <row r="3303" spans="45:56" x14ac:dyDescent="0.2">
      <c r="AS3303" s="4" t="s">
        <v>1890</v>
      </c>
      <c r="AT3303" s="4" t="s">
        <v>1828</v>
      </c>
      <c r="AU3303" s="4" t="s">
        <v>456</v>
      </c>
      <c r="AV3303" s="4" t="s">
        <v>713</v>
      </c>
      <c r="AW3303" s="4" t="s">
        <v>724</v>
      </c>
      <c r="AX3303" s="4"/>
      <c r="AY3303" s="4">
        <v>203350</v>
      </c>
      <c r="AZ3303" s="4">
        <v>533760</v>
      </c>
      <c r="BA3303" s="4" t="s">
        <v>23654</v>
      </c>
      <c r="BB3303" s="4" t="s">
        <v>23655</v>
      </c>
      <c r="BC3303" s="4">
        <v>40</v>
      </c>
      <c r="BD3303" t="str">
        <f>IF(AND(ADHOC!$G$15="",ADHOC!$S$4=""),"",IF(ADHOC!$G$15&lt;&gt;"",IF(ADHOC!$G$15=LEFT(Domein!$AS3303,LEN(ADHOC!$G$15)),MAX(Domein!BD$1:'Domein'!BD3302)+1,""),IF(ADHOC!$S$4=LEFT(Domein!$AS3303,LEN(ADHOC!$S$4)),MAX(Domein!BD$1:'Domein'!BD3302)+1,"")))</f>
        <v/>
      </c>
    </row>
    <row r="3304" spans="45:56" x14ac:dyDescent="0.2">
      <c r="AS3304" s="4" t="s">
        <v>11464</v>
      </c>
      <c r="AT3304" s="4" t="s">
        <v>11465</v>
      </c>
      <c r="AU3304" s="4" t="s">
        <v>456</v>
      </c>
      <c r="AV3304" s="4" t="s">
        <v>713</v>
      </c>
      <c r="AW3304" s="4" t="s">
        <v>724</v>
      </c>
      <c r="AX3304" s="4"/>
      <c r="AY3304" s="4">
        <v>198800</v>
      </c>
      <c r="AZ3304" s="4">
        <v>520350</v>
      </c>
      <c r="BA3304" s="4" t="s">
        <v>23656</v>
      </c>
      <c r="BB3304" s="4" t="s">
        <v>23657</v>
      </c>
      <c r="BC3304" s="4">
        <v>40</v>
      </c>
      <c r="BD3304" t="str">
        <f>IF(AND(ADHOC!$G$15="",ADHOC!$S$4=""),"",IF(ADHOC!$G$15&lt;&gt;"",IF(ADHOC!$G$15=LEFT(Domein!$AS3304,LEN(ADHOC!$G$15)),MAX(Domein!BD$1:'Domein'!BD3303)+1,""),IF(ADHOC!$S$4=LEFT(Domein!$AS3304,LEN(ADHOC!$S$4)),MAX(Domein!BD$1:'Domein'!BD3303)+1,"")))</f>
        <v/>
      </c>
    </row>
    <row r="3305" spans="45:56" x14ac:dyDescent="0.2">
      <c r="AS3305" s="4" t="s">
        <v>1891</v>
      </c>
      <c r="AT3305" s="4" t="s">
        <v>11574</v>
      </c>
      <c r="AU3305" s="4" t="s">
        <v>456</v>
      </c>
      <c r="AV3305" s="4" t="s">
        <v>11565</v>
      </c>
      <c r="AW3305" s="4" t="s">
        <v>724</v>
      </c>
      <c r="AX3305" s="4"/>
      <c r="AY3305" s="4">
        <v>197981</v>
      </c>
      <c r="AZ3305" s="4">
        <v>533663</v>
      </c>
      <c r="BA3305" s="4" t="s">
        <v>23658</v>
      </c>
      <c r="BB3305" s="4" t="s">
        <v>23659</v>
      </c>
      <c r="BC3305" s="4">
        <v>40</v>
      </c>
      <c r="BD3305" t="str">
        <f>IF(AND(ADHOC!$G$15="",ADHOC!$S$4=""),"",IF(ADHOC!$G$15&lt;&gt;"",IF(ADHOC!$G$15=LEFT(Domein!$AS3305,LEN(ADHOC!$G$15)),MAX(Domein!BD$1:'Domein'!BD3304)+1,""),IF(ADHOC!$S$4=LEFT(Domein!$AS3305,LEN(ADHOC!$S$4)),MAX(Domein!BD$1:'Domein'!BD3304)+1,"")))</f>
        <v/>
      </c>
    </row>
    <row r="3306" spans="45:56" x14ac:dyDescent="0.2">
      <c r="AS3306" s="4" t="s">
        <v>1892</v>
      </c>
      <c r="AT3306" s="4" t="s">
        <v>11575</v>
      </c>
      <c r="AU3306" s="4" t="s">
        <v>456</v>
      </c>
      <c r="AV3306" s="4" t="s">
        <v>11565</v>
      </c>
      <c r="AW3306" s="4" t="s">
        <v>724</v>
      </c>
      <c r="AX3306" s="4"/>
      <c r="AY3306" s="4">
        <v>196693</v>
      </c>
      <c r="AZ3306" s="4">
        <v>528359</v>
      </c>
      <c r="BA3306" s="4" t="s">
        <v>23660</v>
      </c>
      <c r="BB3306" s="4" t="s">
        <v>23661</v>
      </c>
      <c r="BC3306" s="4">
        <v>40</v>
      </c>
      <c r="BD3306" t="str">
        <f>IF(AND(ADHOC!$G$15="",ADHOC!$S$4=""),"",IF(ADHOC!$G$15&lt;&gt;"",IF(ADHOC!$G$15=LEFT(Domein!$AS3306,LEN(ADHOC!$G$15)),MAX(Domein!BD$1:'Domein'!BD3305)+1,""),IF(ADHOC!$S$4=LEFT(Domein!$AS3306,LEN(ADHOC!$S$4)),MAX(Domein!BD$1:'Domein'!BD3305)+1,"")))</f>
        <v/>
      </c>
    </row>
    <row r="3307" spans="45:56" x14ac:dyDescent="0.2">
      <c r="AS3307" s="4" t="s">
        <v>1893</v>
      </c>
      <c r="AT3307" s="85" t="s">
        <v>37235</v>
      </c>
      <c r="AU3307" s="4" t="s">
        <v>456</v>
      </c>
      <c r="AV3307" s="4" t="s">
        <v>11565</v>
      </c>
      <c r="AW3307" s="4" t="s">
        <v>724</v>
      </c>
      <c r="AX3307" s="4"/>
      <c r="AY3307" s="4">
        <v>195694</v>
      </c>
      <c r="AZ3307" s="4">
        <v>531314</v>
      </c>
      <c r="BA3307" s="4" t="s">
        <v>23662</v>
      </c>
      <c r="BB3307" s="4" t="s">
        <v>23663</v>
      </c>
      <c r="BC3307" s="4">
        <v>40</v>
      </c>
      <c r="BD3307" t="str">
        <f>IF(AND(ADHOC!$G$15="",ADHOC!$S$4=""),"",IF(ADHOC!$G$15&lt;&gt;"",IF(ADHOC!$G$15=LEFT(Domein!$AS3307,LEN(ADHOC!$G$15)),MAX(Domein!BD$1:'Domein'!BD3306)+1,""),IF(ADHOC!$S$4=LEFT(Domein!$AS3307,LEN(ADHOC!$S$4)),MAX(Domein!BD$1:'Domein'!BD3306)+1,"")))</f>
        <v/>
      </c>
    </row>
    <row r="3308" spans="45:56" x14ac:dyDescent="0.2">
      <c r="AS3308" s="4" t="s">
        <v>11466</v>
      </c>
      <c r="AT3308" s="85" t="s">
        <v>11467</v>
      </c>
      <c r="AU3308" s="4" t="s">
        <v>456</v>
      </c>
      <c r="AV3308" s="4" t="s">
        <v>713</v>
      </c>
      <c r="AW3308" s="4" t="s">
        <v>724</v>
      </c>
      <c r="AX3308" s="4"/>
      <c r="AY3308" s="4">
        <v>201800</v>
      </c>
      <c r="AZ3308" s="4">
        <v>524000</v>
      </c>
      <c r="BA3308" s="4" t="s">
        <v>23664</v>
      </c>
      <c r="BB3308" s="4" t="s">
        <v>23665</v>
      </c>
      <c r="BC3308" s="4">
        <v>40</v>
      </c>
      <c r="BD3308" t="str">
        <f>IF(AND(ADHOC!$G$15="",ADHOC!$S$4=""),"",IF(ADHOC!$G$15&lt;&gt;"",IF(ADHOC!$G$15=LEFT(Domein!$AS3308,LEN(ADHOC!$G$15)),MAX(Domein!BD$1:'Domein'!BD3307)+1,""),IF(ADHOC!$S$4=LEFT(Domein!$AS3308,LEN(ADHOC!$S$4)),MAX(Domein!BD$1:'Domein'!BD3307)+1,"")))</f>
        <v/>
      </c>
    </row>
    <row r="3309" spans="45:56" x14ac:dyDescent="0.2">
      <c r="AS3309" s="4" t="s">
        <v>37236</v>
      </c>
      <c r="AT3309" s="4" t="s">
        <v>37237</v>
      </c>
      <c r="AU3309" s="4" t="s">
        <v>456</v>
      </c>
      <c r="AV3309" s="4" t="s">
        <v>711</v>
      </c>
      <c r="AW3309" s="4" t="s">
        <v>1167</v>
      </c>
      <c r="AX3309" s="4"/>
      <c r="AY3309" s="4"/>
      <c r="AZ3309" s="4"/>
      <c r="BA3309" s="4"/>
      <c r="BB3309" s="4"/>
      <c r="BC3309" s="4">
        <v>40</v>
      </c>
      <c r="BD3309" t="str">
        <f>IF(AND(ADHOC!$G$15="",ADHOC!$S$4=""),"",IF(ADHOC!$G$15&lt;&gt;"",IF(ADHOC!$G$15=LEFT(Domein!$AS3309,LEN(ADHOC!$G$15)),MAX(Domein!BD$1:'Domein'!BD3308)+1,""),IF(ADHOC!$S$4=LEFT(Domein!$AS3309,LEN(ADHOC!$S$4)),MAX(Domein!BD$1:'Domein'!BD3308)+1,"")))</f>
        <v/>
      </c>
    </row>
    <row r="3310" spans="45:56" x14ac:dyDescent="0.2">
      <c r="AS3310" s="4" t="s">
        <v>21263</v>
      </c>
      <c r="AT3310" s="4" t="s">
        <v>21264</v>
      </c>
      <c r="AU3310" s="4" t="s">
        <v>456</v>
      </c>
      <c r="AV3310" s="4" t="s">
        <v>7661</v>
      </c>
      <c r="AW3310" s="4" t="s">
        <v>701</v>
      </c>
      <c r="AX3310" s="4"/>
      <c r="AY3310" s="4">
        <v>226780</v>
      </c>
      <c r="AZ3310" s="4">
        <v>550992</v>
      </c>
      <c r="BA3310" s="4" t="s">
        <v>22745</v>
      </c>
      <c r="BB3310" s="4" t="s">
        <v>22746</v>
      </c>
      <c r="BC3310" s="4">
        <v>40</v>
      </c>
      <c r="BD3310" t="str">
        <f>IF(AND(ADHOC!$G$15="",ADHOC!$S$4=""),"",IF(ADHOC!$G$15&lt;&gt;"",IF(ADHOC!$G$15=LEFT(Domein!$AS3310,LEN(ADHOC!$G$15)),MAX(Domein!BD$1:'Domein'!BD3309)+1,""),IF(ADHOC!$S$4=LEFT(Domein!$AS3310,LEN(ADHOC!$S$4)),MAX(Domein!BD$1:'Domein'!BD3309)+1,"")))</f>
        <v/>
      </c>
    </row>
    <row r="3311" spans="45:56" x14ac:dyDescent="0.2">
      <c r="AS3311" s="4" t="s">
        <v>1845</v>
      </c>
      <c r="AT3311" s="4" t="s">
        <v>1846</v>
      </c>
      <c r="AU3311" s="4" t="s">
        <v>463</v>
      </c>
      <c r="AV3311" s="4" t="s">
        <v>7661</v>
      </c>
      <c r="AW3311" s="4" t="s">
        <v>701</v>
      </c>
      <c r="AX3311" s="4"/>
      <c r="AY3311" s="4">
        <v>226800</v>
      </c>
      <c r="AZ3311" s="4">
        <v>551003</v>
      </c>
      <c r="BA3311" s="4" t="s">
        <v>22743</v>
      </c>
      <c r="BB3311" s="4" t="s">
        <v>22744</v>
      </c>
      <c r="BC3311" s="4">
        <v>40</v>
      </c>
      <c r="BD3311" t="str">
        <f>IF(AND(ADHOC!$G$15="",ADHOC!$S$4=""),"",IF(ADHOC!$G$15&lt;&gt;"",IF(ADHOC!$G$15=LEFT(Domein!$AS3311,LEN(ADHOC!$G$15)),MAX(Domein!BD$1:'Domein'!BD3310)+1,""),IF(ADHOC!$S$4=LEFT(Domein!$AS3311,LEN(ADHOC!$S$4)),MAX(Domein!BD$1:'Domein'!BD3310)+1,"")))</f>
        <v/>
      </c>
    </row>
    <row r="3312" spans="45:56" x14ac:dyDescent="0.2">
      <c r="AS3312" s="4" t="s">
        <v>1861</v>
      </c>
      <c r="AT3312" s="4" t="s">
        <v>1862</v>
      </c>
      <c r="AU3312" s="4" t="s">
        <v>456</v>
      </c>
      <c r="AV3312" s="4" t="s">
        <v>717</v>
      </c>
      <c r="AW3312" s="4" t="s">
        <v>1167</v>
      </c>
      <c r="AX3312" s="4"/>
      <c r="AY3312" s="4">
        <v>226801</v>
      </c>
      <c r="AZ3312" s="4">
        <v>550937</v>
      </c>
      <c r="BA3312" s="4" t="s">
        <v>23666</v>
      </c>
      <c r="BB3312" s="4" t="s">
        <v>22744</v>
      </c>
      <c r="BC3312" s="4">
        <v>40</v>
      </c>
      <c r="BD3312" t="str">
        <f>IF(AND(ADHOC!$G$15="",ADHOC!$S$4=""),"",IF(ADHOC!$G$15&lt;&gt;"",IF(ADHOC!$G$15=LEFT(Domein!$AS3312,LEN(ADHOC!$G$15)),MAX(Domein!BD$1:'Domein'!BD3311)+1,""),IF(ADHOC!$S$4=LEFT(Domein!$AS3312,LEN(ADHOC!$S$4)),MAX(Domein!BD$1:'Domein'!BD3311)+1,"")))</f>
        <v/>
      </c>
    </row>
    <row r="3313" spans="45:56" x14ac:dyDescent="0.2">
      <c r="AS3313" s="4" t="s">
        <v>1863</v>
      </c>
      <c r="AT3313" s="4" t="s">
        <v>1864</v>
      </c>
      <c r="AU3313" s="4" t="s">
        <v>456</v>
      </c>
      <c r="AV3313" s="4" t="s">
        <v>717</v>
      </c>
      <c r="AW3313" s="4" t="s">
        <v>1167</v>
      </c>
      <c r="AX3313" s="4"/>
      <c r="AY3313" s="4">
        <v>226834</v>
      </c>
      <c r="AZ3313" s="4">
        <v>550982</v>
      </c>
      <c r="BA3313" s="4" t="s">
        <v>23667</v>
      </c>
      <c r="BB3313" s="4" t="s">
        <v>23668</v>
      </c>
      <c r="BC3313" s="4">
        <v>40</v>
      </c>
      <c r="BD3313" t="str">
        <f>IF(AND(ADHOC!$G$15="",ADHOC!$S$4=""),"",IF(ADHOC!$G$15&lt;&gt;"",IF(ADHOC!$G$15=LEFT(Domein!$AS3313,LEN(ADHOC!$G$15)),MAX(Domein!BD$1:'Domein'!BD3312)+1,""),IF(ADHOC!$S$4=LEFT(Domein!$AS3313,LEN(ADHOC!$S$4)),MAX(Domein!BD$1:'Domein'!BD3312)+1,"")))</f>
        <v/>
      </c>
    </row>
    <row r="3314" spans="45:56" x14ac:dyDescent="0.2">
      <c r="AS3314" s="4" t="s">
        <v>1847</v>
      </c>
      <c r="AT3314" s="85" t="s">
        <v>1848</v>
      </c>
      <c r="AU3314" s="4" t="s">
        <v>456</v>
      </c>
      <c r="AV3314" s="4" t="s">
        <v>717</v>
      </c>
      <c r="AW3314" s="4" t="s">
        <v>1167</v>
      </c>
      <c r="AX3314" s="4"/>
      <c r="AY3314" s="4">
        <v>226780</v>
      </c>
      <c r="AZ3314" s="4">
        <v>551003</v>
      </c>
      <c r="BA3314" s="4" t="s">
        <v>22743</v>
      </c>
      <c r="BB3314" s="4" t="s">
        <v>22746</v>
      </c>
      <c r="BC3314" s="4">
        <v>40</v>
      </c>
      <c r="BD3314" t="str">
        <f>IF(AND(ADHOC!$G$15="",ADHOC!$S$4=""),"",IF(ADHOC!$G$15&lt;&gt;"",IF(ADHOC!$G$15=LEFT(Domein!$AS3314,LEN(ADHOC!$G$15)),MAX(Domein!BD$1:'Domein'!BD3313)+1,""),IF(ADHOC!$S$4=LEFT(Domein!$AS3314,LEN(ADHOC!$S$4)),MAX(Domein!BD$1:'Domein'!BD3313)+1,"")))</f>
        <v/>
      </c>
    </row>
    <row r="3315" spans="45:56" x14ac:dyDescent="0.2">
      <c r="AS3315" s="4" t="s">
        <v>1849</v>
      </c>
      <c r="AT3315" s="85" t="s">
        <v>1850</v>
      </c>
      <c r="AU3315" s="4" t="s">
        <v>456</v>
      </c>
      <c r="AV3315" s="4" t="s">
        <v>717</v>
      </c>
      <c r="AW3315" s="4" t="s">
        <v>1167</v>
      </c>
      <c r="AX3315" s="4"/>
      <c r="AY3315" s="4">
        <v>226794</v>
      </c>
      <c r="AZ3315" s="4">
        <v>550981</v>
      </c>
      <c r="BA3315" s="4" t="s">
        <v>23667</v>
      </c>
      <c r="BB3315" s="4" t="s">
        <v>23669</v>
      </c>
      <c r="BC3315" s="4">
        <v>40</v>
      </c>
      <c r="BD3315" t="str">
        <f>IF(AND(ADHOC!$G$15="",ADHOC!$S$4=""),"",IF(ADHOC!$G$15&lt;&gt;"",IF(ADHOC!$G$15=LEFT(Domein!$AS3315,LEN(ADHOC!$G$15)),MAX(Domein!BD$1:'Domein'!BD3314)+1,""),IF(ADHOC!$S$4=LEFT(Domein!$AS3315,LEN(ADHOC!$S$4)),MAX(Domein!BD$1:'Domein'!BD3314)+1,"")))</f>
        <v/>
      </c>
    </row>
    <row r="3316" spans="45:56" x14ac:dyDescent="0.2">
      <c r="AS3316" s="4" t="s">
        <v>1851</v>
      </c>
      <c r="AT3316" s="85" t="s">
        <v>1852</v>
      </c>
      <c r="AU3316" s="4" t="s">
        <v>456</v>
      </c>
      <c r="AV3316" s="4" t="s">
        <v>717</v>
      </c>
      <c r="AW3316" s="4" t="s">
        <v>1167</v>
      </c>
      <c r="AX3316" s="4"/>
      <c r="AY3316" s="4">
        <v>226821</v>
      </c>
      <c r="AZ3316" s="4">
        <v>550970</v>
      </c>
      <c r="BA3316" s="4" t="s">
        <v>23670</v>
      </c>
      <c r="BB3316" s="4" t="s">
        <v>23671</v>
      </c>
      <c r="BC3316" s="4">
        <v>40</v>
      </c>
      <c r="BD3316" t="str">
        <f>IF(AND(ADHOC!$G$15="",ADHOC!$S$4=""),"",IF(ADHOC!$G$15&lt;&gt;"",IF(ADHOC!$G$15=LEFT(Domein!$AS3316,LEN(ADHOC!$G$15)),MAX(Domein!BD$1:'Domein'!BD3315)+1,""),IF(ADHOC!$S$4=LEFT(Domein!$AS3316,LEN(ADHOC!$S$4)),MAX(Domein!BD$1:'Domein'!BD3315)+1,"")))</f>
        <v/>
      </c>
    </row>
    <row r="3317" spans="45:56" x14ac:dyDescent="0.2">
      <c r="AS3317" s="4" t="s">
        <v>1853</v>
      </c>
      <c r="AT3317" s="85" t="s">
        <v>1854</v>
      </c>
      <c r="AU3317" s="4" t="s">
        <v>456</v>
      </c>
      <c r="AV3317" s="4" t="s">
        <v>717</v>
      </c>
      <c r="AW3317" s="4" t="s">
        <v>1167</v>
      </c>
      <c r="AX3317" s="4"/>
      <c r="AY3317" s="4">
        <v>226814</v>
      </c>
      <c r="AZ3317" s="4">
        <v>550959</v>
      </c>
      <c r="BA3317" s="4" t="s">
        <v>23672</v>
      </c>
      <c r="BB3317" s="4" t="s">
        <v>23673</v>
      </c>
      <c r="BC3317" s="4">
        <v>40</v>
      </c>
      <c r="BD3317" t="str">
        <f>IF(AND(ADHOC!$G$15="",ADHOC!$S$4=""),"",IF(ADHOC!$G$15&lt;&gt;"",IF(ADHOC!$G$15=LEFT(Domein!$AS3317,LEN(ADHOC!$G$15)),MAX(Domein!BD$1:'Domein'!BD3316)+1,""),IF(ADHOC!$S$4=LEFT(Domein!$AS3317,LEN(ADHOC!$S$4)),MAX(Domein!BD$1:'Domein'!BD3316)+1,"")))</f>
        <v/>
      </c>
    </row>
    <row r="3318" spans="45:56" x14ac:dyDescent="0.2">
      <c r="AS3318" s="4" t="s">
        <v>1855</v>
      </c>
      <c r="AT3318" s="4" t="s">
        <v>1856</v>
      </c>
      <c r="AU3318" s="4" t="s">
        <v>456</v>
      </c>
      <c r="AV3318" s="4" t="s">
        <v>717</v>
      </c>
      <c r="AW3318" s="4" t="s">
        <v>1167</v>
      </c>
      <c r="AX3318" s="4"/>
      <c r="AY3318" s="4">
        <v>226822</v>
      </c>
      <c r="AZ3318" s="4">
        <v>550928</v>
      </c>
      <c r="BA3318" s="4" t="s">
        <v>23674</v>
      </c>
      <c r="BB3318" s="4" t="s">
        <v>23675</v>
      </c>
      <c r="BC3318" s="4">
        <v>40</v>
      </c>
      <c r="BD3318" t="str">
        <f>IF(AND(ADHOC!$G$15="",ADHOC!$S$4=""),"",IF(ADHOC!$G$15&lt;&gt;"",IF(ADHOC!$G$15=LEFT(Domein!$AS3318,LEN(ADHOC!$G$15)),MAX(Domein!BD$1:'Domein'!BD3317)+1,""),IF(ADHOC!$S$4=LEFT(Domein!$AS3318,LEN(ADHOC!$S$4)),MAX(Domein!BD$1:'Domein'!BD3317)+1,"")))</f>
        <v/>
      </c>
    </row>
    <row r="3319" spans="45:56" x14ac:dyDescent="0.2">
      <c r="AS3319" s="4" t="s">
        <v>1857</v>
      </c>
      <c r="AT3319" s="4" t="s">
        <v>1858</v>
      </c>
      <c r="AU3319" s="4" t="s">
        <v>456</v>
      </c>
      <c r="AV3319" s="4" t="s">
        <v>717</v>
      </c>
      <c r="AW3319" s="4" t="s">
        <v>1167</v>
      </c>
      <c r="AX3319" s="4"/>
      <c r="AY3319" s="4">
        <v>226820</v>
      </c>
      <c r="AZ3319" s="4">
        <v>550926</v>
      </c>
      <c r="BA3319" s="4" t="s">
        <v>23676</v>
      </c>
      <c r="BB3319" s="4" t="s">
        <v>23677</v>
      </c>
      <c r="BC3319" s="4">
        <v>40</v>
      </c>
      <c r="BD3319" t="str">
        <f>IF(AND(ADHOC!$G$15="",ADHOC!$S$4=""),"",IF(ADHOC!$G$15&lt;&gt;"",IF(ADHOC!$G$15=LEFT(Domein!$AS3319,LEN(ADHOC!$G$15)),MAX(Domein!BD$1:'Domein'!BD3318)+1,""),IF(ADHOC!$S$4=LEFT(Domein!$AS3319,LEN(ADHOC!$S$4)),MAX(Domein!BD$1:'Domein'!BD3318)+1,"")))</f>
        <v/>
      </c>
    </row>
    <row r="3320" spans="45:56" x14ac:dyDescent="0.2">
      <c r="AS3320" s="4" t="s">
        <v>1859</v>
      </c>
      <c r="AT3320" s="85" t="s">
        <v>1860</v>
      </c>
      <c r="AU3320" s="4" t="s">
        <v>456</v>
      </c>
      <c r="AV3320" s="4" t="s">
        <v>717</v>
      </c>
      <c r="AW3320" s="4" t="s">
        <v>1167</v>
      </c>
      <c r="AX3320" s="4"/>
      <c r="AY3320" s="4">
        <v>226821</v>
      </c>
      <c r="AZ3320" s="4">
        <v>550927</v>
      </c>
      <c r="BA3320" s="4" t="s">
        <v>23678</v>
      </c>
      <c r="BB3320" s="4" t="s">
        <v>23679</v>
      </c>
      <c r="BC3320" s="4">
        <v>40</v>
      </c>
      <c r="BD3320" t="str">
        <f>IF(AND(ADHOC!$G$15="",ADHOC!$S$4=""),"",IF(ADHOC!$G$15&lt;&gt;"",IF(ADHOC!$G$15=LEFT(Domein!$AS3320,LEN(ADHOC!$G$15)),MAX(Domein!BD$1:'Domein'!BD3319)+1,""),IF(ADHOC!$S$4=LEFT(Domein!$AS3320,LEN(ADHOC!$S$4)),MAX(Domein!BD$1:'Domein'!BD3319)+1,"")))</f>
        <v/>
      </c>
    </row>
    <row r="3321" spans="45:56" x14ac:dyDescent="0.2">
      <c r="AS3321" s="4" t="s">
        <v>1865</v>
      </c>
      <c r="AT3321" s="4" t="s">
        <v>1866</v>
      </c>
      <c r="AU3321" s="4" t="s">
        <v>463</v>
      </c>
      <c r="AV3321" s="4" t="s">
        <v>7661</v>
      </c>
      <c r="AW3321" s="4" t="s">
        <v>701</v>
      </c>
      <c r="AX3321" s="4"/>
      <c r="AY3321" s="4">
        <v>226780</v>
      </c>
      <c r="AZ3321" s="4">
        <v>550992</v>
      </c>
      <c r="BA3321" s="4" t="s">
        <v>22745</v>
      </c>
      <c r="BB3321" s="4" t="s">
        <v>22746</v>
      </c>
      <c r="BC3321" s="4">
        <v>40</v>
      </c>
      <c r="BD3321" t="str">
        <f>IF(AND(ADHOC!$G$15="",ADHOC!$S$4=""),"",IF(ADHOC!$G$15&lt;&gt;"",IF(ADHOC!$G$15=LEFT(Domein!$AS3321,LEN(ADHOC!$G$15)),MAX(Domein!BD$1:'Domein'!BD3320)+1,""),IF(ADHOC!$S$4=LEFT(Domein!$AS3321,LEN(ADHOC!$S$4)),MAX(Domein!BD$1:'Domein'!BD3320)+1,"")))</f>
        <v/>
      </c>
    </row>
    <row r="3322" spans="45:56" x14ac:dyDescent="0.2">
      <c r="AS3322" s="4" t="s">
        <v>37238</v>
      </c>
      <c r="AT3322" s="85" t="s">
        <v>37239</v>
      </c>
      <c r="AU3322" s="4" t="s">
        <v>456</v>
      </c>
      <c r="AV3322" s="4" t="s">
        <v>711</v>
      </c>
      <c r="AW3322" s="4" t="s">
        <v>939</v>
      </c>
      <c r="AX3322" s="4"/>
      <c r="AY3322" s="4"/>
      <c r="AZ3322" s="4"/>
      <c r="BA3322" s="4"/>
      <c r="BB3322" s="4"/>
      <c r="BC3322" s="4">
        <v>40</v>
      </c>
      <c r="BD3322" t="str">
        <f>IF(AND(ADHOC!$G$15="",ADHOC!$S$4=""),"",IF(ADHOC!$G$15&lt;&gt;"",IF(ADHOC!$G$15=LEFT(Domein!$AS3322,LEN(ADHOC!$G$15)),MAX(Domein!BD$1:'Domein'!BD3321)+1,""),IF(ADHOC!$S$4=LEFT(Domein!$AS3322,LEN(ADHOC!$S$4)),MAX(Domein!BD$1:'Domein'!BD3321)+1,"")))</f>
        <v/>
      </c>
    </row>
    <row r="3323" spans="45:56" x14ac:dyDescent="0.2">
      <c r="AS3323" s="4" t="s">
        <v>14211</v>
      </c>
      <c r="AT3323" s="85" t="s">
        <v>14212</v>
      </c>
      <c r="AU3323" s="4" t="s">
        <v>456</v>
      </c>
      <c r="AV3323" s="4" t="s">
        <v>711</v>
      </c>
      <c r="AW3323" s="4" t="s">
        <v>724</v>
      </c>
      <c r="AX3323" s="4"/>
      <c r="AY3323" s="4"/>
      <c r="AZ3323" s="4"/>
      <c r="BA3323" s="4"/>
      <c r="BB3323" s="4"/>
      <c r="BC3323" s="4">
        <v>40</v>
      </c>
      <c r="BD3323" t="str">
        <f>IF(AND(ADHOC!$G$15="",ADHOC!$S$4=""),"",IF(ADHOC!$G$15&lt;&gt;"",IF(ADHOC!$G$15=LEFT(Domein!$AS3323,LEN(ADHOC!$G$15)),MAX(Domein!BD$1:'Domein'!BD3322)+1,""),IF(ADHOC!$S$4=LEFT(Domein!$AS3323,LEN(ADHOC!$S$4)),MAX(Domein!BD$1:'Domein'!BD3322)+1,"")))</f>
        <v/>
      </c>
    </row>
    <row r="3324" spans="45:56" x14ac:dyDescent="0.2">
      <c r="AS3324" s="4" t="s">
        <v>14213</v>
      </c>
      <c r="AT3324" s="85" t="s">
        <v>14214</v>
      </c>
      <c r="AU3324" s="4" t="s">
        <v>456</v>
      </c>
      <c r="AV3324" s="4" t="s">
        <v>711</v>
      </c>
      <c r="AW3324" s="4" t="s">
        <v>724</v>
      </c>
      <c r="AX3324" s="4"/>
      <c r="AY3324" s="4"/>
      <c r="AZ3324" s="4"/>
      <c r="BA3324" s="4"/>
      <c r="BB3324" s="4"/>
      <c r="BC3324" s="4">
        <v>40</v>
      </c>
      <c r="BD3324" t="str">
        <f>IF(AND(ADHOC!$G$15="",ADHOC!$S$4=""),"",IF(ADHOC!$G$15&lt;&gt;"",IF(ADHOC!$G$15=LEFT(Domein!$AS3324,LEN(ADHOC!$G$15)),MAX(Domein!BD$1:'Domein'!BD3323)+1,""),IF(ADHOC!$S$4=LEFT(Domein!$AS3324,LEN(ADHOC!$S$4)),MAX(Domein!BD$1:'Domein'!BD3323)+1,"")))</f>
        <v/>
      </c>
    </row>
    <row r="3325" spans="45:56" x14ac:dyDescent="0.2">
      <c r="AS3325" s="4" t="s">
        <v>14215</v>
      </c>
      <c r="AT3325" s="85" t="s">
        <v>14216</v>
      </c>
      <c r="AU3325" s="4" t="s">
        <v>456</v>
      </c>
      <c r="AV3325" s="4" t="s">
        <v>711</v>
      </c>
      <c r="AW3325" s="4" t="s">
        <v>724</v>
      </c>
      <c r="AX3325" s="4"/>
      <c r="AY3325" s="4"/>
      <c r="AZ3325" s="4"/>
      <c r="BA3325" s="4"/>
      <c r="BB3325" s="4"/>
      <c r="BC3325" s="4">
        <v>40</v>
      </c>
      <c r="BD3325" t="str">
        <f>IF(AND(ADHOC!$G$15="",ADHOC!$S$4=""),"",IF(ADHOC!$G$15&lt;&gt;"",IF(ADHOC!$G$15=LEFT(Domein!$AS3325,LEN(ADHOC!$G$15)),MAX(Domein!BD$1:'Domein'!BD3324)+1,""),IF(ADHOC!$S$4=LEFT(Domein!$AS3325,LEN(ADHOC!$S$4)),MAX(Domein!BD$1:'Domein'!BD3324)+1,"")))</f>
        <v/>
      </c>
    </row>
    <row r="3326" spans="45:56" x14ac:dyDescent="0.2">
      <c r="AS3326" s="4" t="s">
        <v>14217</v>
      </c>
      <c r="AT3326" s="85" t="s">
        <v>14218</v>
      </c>
      <c r="AU3326" s="4" t="s">
        <v>456</v>
      </c>
      <c r="AV3326" s="4" t="s">
        <v>711</v>
      </c>
      <c r="AW3326" s="4" t="s">
        <v>724</v>
      </c>
      <c r="AX3326" s="4"/>
      <c r="AY3326" s="4"/>
      <c r="AZ3326" s="4"/>
      <c r="BA3326" s="4"/>
      <c r="BB3326" s="4"/>
      <c r="BC3326" s="4">
        <v>40</v>
      </c>
      <c r="BD3326" t="str">
        <f>IF(AND(ADHOC!$G$15="",ADHOC!$S$4=""),"",IF(ADHOC!$G$15&lt;&gt;"",IF(ADHOC!$G$15=LEFT(Domein!$AS3326,LEN(ADHOC!$G$15)),MAX(Domein!BD$1:'Domein'!BD3325)+1,""),IF(ADHOC!$S$4=LEFT(Domein!$AS3326,LEN(ADHOC!$S$4)),MAX(Domein!BD$1:'Domein'!BD3325)+1,"")))</f>
        <v/>
      </c>
    </row>
    <row r="3327" spans="45:56" x14ac:dyDescent="0.2">
      <c r="AS3327" s="4" t="s">
        <v>14219</v>
      </c>
      <c r="AT3327" s="85" t="s">
        <v>14220</v>
      </c>
      <c r="AU3327" s="4" t="s">
        <v>456</v>
      </c>
      <c r="AV3327" s="4" t="s">
        <v>711</v>
      </c>
      <c r="AW3327" s="4" t="s">
        <v>724</v>
      </c>
      <c r="AX3327" s="4"/>
      <c r="AY3327" s="4"/>
      <c r="AZ3327" s="4"/>
      <c r="BA3327" s="4"/>
      <c r="BB3327" s="4"/>
      <c r="BC3327" s="4">
        <v>40</v>
      </c>
      <c r="BD3327" t="str">
        <f>IF(AND(ADHOC!$G$15="",ADHOC!$S$4=""),"",IF(ADHOC!$G$15&lt;&gt;"",IF(ADHOC!$G$15=LEFT(Domein!$AS3327,LEN(ADHOC!$G$15)),MAX(Domein!BD$1:'Domein'!BD3326)+1,""),IF(ADHOC!$S$4=LEFT(Domein!$AS3327,LEN(ADHOC!$S$4)),MAX(Domein!BD$1:'Domein'!BD3326)+1,"")))</f>
        <v/>
      </c>
    </row>
    <row r="3328" spans="45:56" x14ac:dyDescent="0.2">
      <c r="AS3328" s="4" t="s">
        <v>14221</v>
      </c>
      <c r="AT3328" s="4" t="s">
        <v>14222</v>
      </c>
      <c r="AU3328" s="4" t="s">
        <v>456</v>
      </c>
      <c r="AV3328" s="4" t="s">
        <v>711</v>
      </c>
      <c r="AW3328" s="4" t="s">
        <v>724</v>
      </c>
      <c r="AX3328" s="4"/>
      <c r="AY3328" s="4"/>
      <c r="AZ3328" s="4"/>
      <c r="BA3328" s="4"/>
      <c r="BB3328" s="4"/>
      <c r="BC3328" s="4">
        <v>40</v>
      </c>
      <c r="BD3328" t="str">
        <f>IF(AND(ADHOC!$G$15="",ADHOC!$S$4=""),"",IF(ADHOC!$G$15&lt;&gt;"",IF(ADHOC!$G$15=LEFT(Domein!$AS3328,LEN(ADHOC!$G$15)),MAX(Domein!BD$1:'Domein'!BD3327)+1,""),IF(ADHOC!$S$4=LEFT(Domein!$AS3328,LEN(ADHOC!$S$4)),MAX(Domein!BD$1:'Domein'!BD3327)+1,"")))</f>
        <v/>
      </c>
    </row>
    <row r="3329" spans="45:56" x14ac:dyDescent="0.2">
      <c r="AS3329" s="4" t="s">
        <v>14223</v>
      </c>
      <c r="AT3329" s="85" t="s">
        <v>14224</v>
      </c>
      <c r="AU3329" s="4" t="s">
        <v>456</v>
      </c>
      <c r="AV3329" s="4" t="s">
        <v>711</v>
      </c>
      <c r="AW3329" s="4" t="s">
        <v>724</v>
      </c>
      <c r="AX3329" s="4"/>
      <c r="AY3329" s="4"/>
      <c r="AZ3329" s="4"/>
      <c r="BA3329" s="4"/>
      <c r="BB3329" s="4"/>
      <c r="BC3329" s="4">
        <v>40</v>
      </c>
      <c r="BD3329" t="str">
        <f>IF(AND(ADHOC!$G$15="",ADHOC!$S$4=""),"",IF(ADHOC!$G$15&lt;&gt;"",IF(ADHOC!$G$15=LEFT(Domein!$AS3329,LEN(ADHOC!$G$15)),MAX(Domein!BD$1:'Domein'!BD3328)+1,""),IF(ADHOC!$S$4=LEFT(Domein!$AS3329,LEN(ADHOC!$S$4)),MAX(Domein!BD$1:'Domein'!BD3328)+1,"")))</f>
        <v/>
      </c>
    </row>
    <row r="3330" spans="45:56" x14ac:dyDescent="0.2">
      <c r="AS3330" s="4" t="s">
        <v>14225</v>
      </c>
      <c r="AT3330" s="4" t="s">
        <v>14226</v>
      </c>
      <c r="AU3330" s="4" t="s">
        <v>456</v>
      </c>
      <c r="AV3330" s="4" t="s">
        <v>711</v>
      </c>
      <c r="AW3330" s="4" t="s">
        <v>724</v>
      </c>
      <c r="AX3330" s="4"/>
      <c r="AY3330" s="4"/>
      <c r="AZ3330" s="4"/>
      <c r="BA3330" s="4"/>
      <c r="BB3330" s="4"/>
      <c r="BC3330" s="4">
        <v>40</v>
      </c>
      <c r="BD3330" t="str">
        <f>IF(AND(ADHOC!$G$15="",ADHOC!$S$4=""),"",IF(ADHOC!$G$15&lt;&gt;"",IF(ADHOC!$G$15=LEFT(Domein!$AS3330,LEN(ADHOC!$G$15)),MAX(Domein!BD$1:'Domein'!BD3329)+1,""),IF(ADHOC!$S$4=LEFT(Domein!$AS3330,LEN(ADHOC!$S$4)),MAX(Domein!BD$1:'Domein'!BD3329)+1,"")))</f>
        <v/>
      </c>
    </row>
    <row r="3331" spans="45:56" x14ac:dyDescent="0.2">
      <c r="AS3331" s="4" t="s">
        <v>14227</v>
      </c>
      <c r="AT3331" s="4" t="s">
        <v>14228</v>
      </c>
      <c r="AU3331" s="4" t="s">
        <v>456</v>
      </c>
      <c r="AV3331" s="4" t="s">
        <v>711</v>
      </c>
      <c r="AW3331" s="4" t="s">
        <v>724</v>
      </c>
      <c r="AX3331" s="4"/>
      <c r="AY3331" s="4"/>
      <c r="AZ3331" s="4"/>
      <c r="BA3331" s="4"/>
      <c r="BB3331" s="4"/>
      <c r="BC3331" s="4">
        <v>40</v>
      </c>
      <c r="BD3331" t="str">
        <f>IF(AND(ADHOC!$G$15="",ADHOC!$S$4=""),"",IF(ADHOC!$G$15&lt;&gt;"",IF(ADHOC!$G$15=LEFT(Domein!$AS3331,LEN(ADHOC!$G$15)),MAX(Domein!BD$1:'Domein'!BD3330)+1,""),IF(ADHOC!$S$4=LEFT(Domein!$AS3331,LEN(ADHOC!$S$4)),MAX(Domein!BD$1:'Domein'!BD3330)+1,"")))</f>
        <v/>
      </c>
    </row>
    <row r="3332" spans="45:56" x14ac:dyDescent="0.2">
      <c r="AS3332" s="4" t="s">
        <v>14229</v>
      </c>
      <c r="AT3332" s="4" t="s">
        <v>14230</v>
      </c>
      <c r="AU3332" s="4" t="s">
        <v>456</v>
      </c>
      <c r="AV3332" s="4" t="s">
        <v>711</v>
      </c>
      <c r="AW3332" s="4" t="s">
        <v>724</v>
      </c>
      <c r="AX3332" s="4"/>
      <c r="AY3332" s="4"/>
      <c r="AZ3332" s="4"/>
      <c r="BA3332" s="4"/>
      <c r="BB3332" s="4"/>
      <c r="BC3332" s="4">
        <v>40</v>
      </c>
      <c r="BD3332" t="str">
        <f>IF(AND(ADHOC!$G$15="",ADHOC!$S$4=""),"",IF(ADHOC!$G$15&lt;&gt;"",IF(ADHOC!$G$15=LEFT(Domein!$AS3332,LEN(ADHOC!$G$15)),MAX(Domein!BD$1:'Domein'!BD3331)+1,""),IF(ADHOC!$S$4=LEFT(Domein!$AS3332,LEN(ADHOC!$S$4)),MAX(Domein!BD$1:'Domein'!BD3331)+1,"")))</f>
        <v/>
      </c>
    </row>
    <row r="3333" spans="45:56" x14ac:dyDescent="0.2">
      <c r="AS3333" s="4" t="s">
        <v>14231</v>
      </c>
      <c r="AT3333" s="4" t="s">
        <v>14232</v>
      </c>
      <c r="AU3333" s="4" t="s">
        <v>456</v>
      </c>
      <c r="AV3333" s="4" t="s">
        <v>711</v>
      </c>
      <c r="AW3333" s="4" t="s">
        <v>724</v>
      </c>
      <c r="AX3333" s="4"/>
      <c r="AY3333" s="4"/>
      <c r="AZ3333" s="4"/>
      <c r="BA3333" s="4"/>
      <c r="BB3333" s="4"/>
      <c r="BC3333" s="4">
        <v>40</v>
      </c>
      <c r="BD3333" t="str">
        <f>IF(AND(ADHOC!$G$15="",ADHOC!$S$4=""),"",IF(ADHOC!$G$15&lt;&gt;"",IF(ADHOC!$G$15=LEFT(Domein!$AS3333,LEN(ADHOC!$G$15)),MAX(Domein!BD$1:'Domein'!BD3332)+1,""),IF(ADHOC!$S$4=LEFT(Domein!$AS3333,LEN(ADHOC!$S$4)),MAX(Domein!BD$1:'Domein'!BD3332)+1,"")))</f>
        <v/>
      </c>
    </row>
    <row r="3334" spans="45:56" x14ac:dyDescent="0.2">
      <c r="AS3334" s="4" t="s">
        <v>14233</v>
      </c>
      <c r="AT3334" s="4" t="s">
        <v>14234</v>
      </c>
      <c r="AU3334" s="4" t="s">
        <v>456</v>
      </c>
      <c r="AV3334" s="4" t="s">
        <v>711</v>
      </c>
      <c r="AW3334" s="4" t="s">
        <v>724</v>
      </c>
      <c r="AX3334" s="4"/>
      <c r="AY3334" s="4"/>
      <c r="AZ3334" s="4"/>
      <c r="BA3334" s="4"/>
      <c r="BB3334" s="4"/>
      <c r="BC3334" s="4">
        <v>40</v>
      </c>
      <c r="BD3334" t="str">
        <f>IF(AND(ADHOC!$G$15="",ADHOC!$S$4=""),"",IF(ADHOC!$G$15&lt;&gt;"",IF(ADHOC!$G$15=LEFT(Domein!$AS3334,LEN(ADHOC!$G$15)),MAX(Domein!BD$1:'Domein'!BD3333)+1,""),IF(ADHOC!$S$4=LEFT(Domein!$AS3334,LEN(ADHOC!$S$4)),MAX(Domein!BD$1:'Domein'!BD3333)+1,"")))</f>
        <v/>
      </c>
    </row>
    <row r="3335" spans="45:56" x14ac:dyDescent="0.2">
      <c r="AS3335" s="4" t="s">
        <v>14235</v>
      </c>
      <c r="AT3335" s="4" t="s">
        <v>14236</v>
      </c>
      <c r="AU3335" s="4" t="s">
        <v>456</v>
      </c>
      <c r="AV3335" s="4" t="s">
        <v>711</v>
      </c>
      <c r="AW3335" s="4" t="s">
        <v>724</v>
      </c>
      <c r="AX3335" s="4"/>
      <c r="AY3335" s="4"/>
      <c r="AZ3335" s="4"/>
      <c r="BA3335" s="4"/>
      <c r="BB3335" s="4"/>
      <c r="BC3335" s="4">
        <v>40</v>
      </c>
      <c r="BD3335" t="str">
        <f>IF(AND(ADHOC!$G$15="",ADHOC!$S$4=""),"",IF(ADHOC!$G$15&lt;&gt;"",IF(ADHOC!$G$15=LEFT(Domein!$AS3335,LEN(ADHOC!$G$15)),MAX(Domein!BD$1:'Domein'!BD3334)+1,""),IF(ADHOC!$S$4=LEFT(Domein!$AS3335,LEN(ADHOC!$S$4)),MAX(Domein!BD$1:'Domein'!BD3334)+1,"")))</f>
        <v/>
      </c>
    </row>
    <row r="3336" spans="45:56" x14ac:dyDescent="0.2">
      <c r="AS3336" s="4" t="s">
        <v>37240</v>
      </c>
      <c r="AT3336" s="4" t="s">
        <v>37241</v>
      </c>
      <c r="AU3336" s="4" t="s">
        <v>462</v>
      </c>
      <c r="AV3336" s="4" t="s">
        <v>711</v>
      </c>
      <c r="AW3336" s="4" t="s">
        <v>724</v>
      </c>
      <c r="AX3336" s="4"/>
      <c r="AY3336" s="4"/>
      <c r="AZ3336" s="4"/>
      <c r="BA3336" s="4"/>
      <c r="BB3336" s="4"/>
      <c r="BC3336" s="4">
        <v>40</v>
      </c>
      <c r="BD3336" t="str">
        <f>IF(AND(ADHOC!$G$15="",ADHOC!$S$4=""),"",IF(ADHOC!$G$15&lt;&gt;"",IF(ADHOC!$G$15=LEFT(Domein!$AS3336,LEN(ADHOC!$G$15)),MAX(Domein!BD$1:'Domein'!BD3335)+1,""),IF(ADHOC!$S$4=LEFT(Domein!$AS3336,LEN(ADHOC!$S$4)),MAX(Domein!BD$1:'Domein'!BD3335)+1,"")))</f>
        <v/>
      </c>
    </row>
    <row r="3337" spans="45:56" x14ac:dyDescent="0.2">
      <c r="AS3337" s="4" t="s">
        <v>37242</v>
      </c>
      <c r="AT3337" s="4" t="s">
        <v>37243</v>
      </c>
      <c r="AU3337" s="4" t="s">
        <v>462</v>
      </c>
      <c r="AV3337" s="4" t="s">
        <v>711</v>
      </c>
      <c r="AW3337" s="4" t="s">
        <v>724</v>
      </c>
      <c r="AX3337" s="4"/>
      <c r="AY3337" s="4"/>
      <c r="AZ3337" s="4"/>
      <c r="BA3337" s="4"/>
      <c r="BB3337" s="4"/>
      <c r="BC3337" s="4">
        <v>40</v>
      </c>
      <c r="BD3337" t="str">
        <f>IF(AND(ADHOC!$G$15="",ADHOC!$S$4=""),"",IF(ADHOC!$G$15&lt;&gt;"",IF(ADHOC!$G$15=LEFT(Domein!$AS3337,LEN(ADHOC!$G$15)),MAX(Domein!BD$1:'Domein'!BD3336)+1,""),IF(ADHOC!$S$4=LEFT(Domein!$AS3337,LEN(ADHOC!$S$4)),MAX(Domein!BD$1:'Domein'!BD3336)+1,"")))</f>
        <v/>
      </c>
    </row>
    <row r="3338" spans="45:56" x14ac:dyDescent="0.2">
      <c r="AS3338" s="4" t="s">
        <v>37244</v>
      </c>
      <c r="AT3338" s="4" t="s">
        <v>37245</v>
      </c>
      <c r="AU3338" s="4" t="s">
        <v>462</v>
      </c>
      <c r="AV3338" s="4" t="s">
        <v>711</v>
      </c>
      <c r="AW3338" s="4" t="s">
        <v>724</v>
      </c>
      <c r="AX3338" s="4"/>
      <c r="AY3338" s="4"/>
      <c r="AZ3338" s="4"/>
      <c r="BA3338" s="4"/>
      <c r="BB3338" s="4"/>
      <c r="BC3338" s="4">
        <v>40</v>
      </c>
      <c r="BD3338" t="str">
        <f>IF(AND(ADHOC!$G$15="",ADHOC!$S$4=""),"",IF(ADHOC!$G$15&lt;&gt;"",IF(ADHOC!$G$15=LEFT(Domein!$AS3338,LEN(ADHOC!$G$15)),MAX(Domein!BD$1:'Domein'!BD3337)+1,""),IF(ADHOC!$S$4=LEFT(Domein!$AS3338,LEN(ADHOC!$S$4)),MAX(Domein!BD$1:'Domein'!BD3337)+1,"")))</f>
        <v/>
      </c>
    </row>
    <row r="3339" spans="45:56" x14ac:dyDescent="0.2">
      <c r="AS3339" s="4" t="s">
        <v>37246</v>
      </c>
      <c r="AT3339" s="4" t="s">
        <v>37247</v>
      </c>
      <c r="AU3339" s="4" t="s">
        <v>462</v>
      </c>
      <c r="AV3339" s="4" t="s">
        <v>711</v>
      </c>
      <c r="AW3339" s="4" t="s">
        <v>724</v>
      </c>
      <c r="AX3339" s="4"/>
      <c r="AY3339" s="4"/>
      <c r="AZ3339" s="4"/>
      <c r="BA3339" s="4"/>
      <c r="BB3339" s="4"/>
      <c r="BC3339" s="4">
        <v>40</v>
      </c>
      <c r="BD3339" t="str">
        <f>IF(AND(ADHOC!$G$15="",ADHOC!$S$4=""),"",IF(ADHOC!$G$15&lt;&gt;"",IF(ADHOC!$G$15=LEFT(Domein!$AS3339,LEN(ADHOC!$G$15)),MAX(Domein!BD$1:'Domein'!BD3338)+1,""),IF(ADHOC!$S$4=LEFT(Domein!$AS3339,LEN(ADHOC!$S$4)),MAX(Domein!BD$1:'Domein'!BD3338)+1,"")))</f>
        <v/>
      </c>
    </row>
    <row r="3340" spans="45:56" x14ac:dyDescent="0.2">
      <c r="AS3340" s="4" t="s">
        <v>31555</v>
      </c>
      <c r="AT3340" s="4" t="s">
        <v>31556</v>
      </c>
      <c r="AU3340" s="4" t="s">
        <v>456</v>
      </c>
      <c r="AV3340" s="4" t="s">
        <v>711</v>
      </c>
      <c r="AW3340" s="4" t="s">
        <v>701</v>
      </c>
      <c r="AX3340" s="4"/>
      <c r="AY3340" s="4"/>
      <c r="AZ3340" s="4"/>
      <c r="BA3340" s="4"/>
      <c r="BB3340" s="4"/>
      <c r="BC3340" s="4">
        <v>40</v>
      </c>
      <c r="BD3340" t="str">
        <f>IF(AND(ADHOC!$G$15="",ADHOC!$S$4=""),"",IF(ADHOC!$G$15&lt;&gt;"",IF(ADHOC!$G$15=LEFT(Domein!$AS3340,LEN(ADHOC!$G$15)),MAX(Domein!BD$1:'Domein'!BD3339)+1,""),IF(ADHOC!$S$4=LEFT(Domein!$AS3340,LEN(ADHOC!$S$4)),MAX(Domein!BD$1:'Domein'!BD3339)+1,"")))</f>
        <v/>
      </c>
    </row>
    <row r="3341" spans="45:56" x14ac:dyDescent="0.2">
      <c r="AS3341" s="4" t="s">
        <v>35180</v>
      </c>
      <c r="AT3341" s="4" t="s">
        <v>35181</v>
      </c>
      <c r="AU3341" s="4" t="s">
        <v>456</v>
      </c>
      <c r="AV3341" s="4" t="s">
        <v>711</v>
      </c>
      <c r="AW3341" s="4" t="s">
        <v>724</v>
      </c>
      <c r="AX3341" s="4"/>
      <c r="AY3341" s="4"/>
      <c r="AZ3341" s="4"/>
      <c r="BA3341" s="4"/>
      <c r="BB3341" s="4"/>
      <c r="BC3341" s="4">
        <v>40</v>
      </c>
      <c r="BD3341" t="str">
        <f>IF(AND(ADHOC!$G$15="",ADHOC!$S$4=""),"",IF(ADHOC!$G$15&lt;&gt;"",IF(ADHOC!$G$15=LEFT(Domein!$AS3341,LEN(ADHOC!$G$15)),MAX(Domein!BD$1:'Domein'!BD3340)+1,""),IF(ADHOC!$S$4=LEFT(Domein!$AS3341,LEN(ADHOC!$S$4)),MAX(Domein!BD$1:'Domein'!BD3340)+1,"")))</f>
        <v/>
      </c>
    </row>
    <row r="3342" spans="45:56" x14ac:dyDescent="0.2">
      <c r="AS3342" s="4" t="s">
        <v>35182</v>
      </c>
      <c r="AT3342" s="4" t="s">
        <v>35183</v>
      </c>
      <c r="AU3342" s="4" t="s">
        <v>456</v>
      </c>
      <c r="AV3342" s="4" t="s">
        <v>711</v>
      </c>
      <c r="AW3342" s="4" t="s">
        <v>724</v>
      </c>
      <c r="AX3342" s="4"/>
      <c r="AY3342" s="4"/>
      <c r="AZ3342" s="4"/>
      <c r="BA3342" s="4"/>
      <c r="BB3342" s="4"/>
      <c r="BC3342" s="4">
        <v>40</v>
      </c>
      <c r="BD3342" t="str">
        <f>IF(AND(ADHOC!$G$15="",ADHOC!$S$4=""),"",IF(ADHOC!$G$15&lt;&gt;"",IF(ADHOC!$G$15=LEFT(Domein!$AS3342,LEN(ADHOC!$G$15)),MAX(Domein!BD$1:'Domein'!BD3341)+1,""),IF(ADHOC!$S$4=LEFT(Domein!$AS3342,LEN(ADHOC!$S$4)),MAX(Domein!BD$1:'Domein'!BD3341)+1,"")))</f>
        <v/>
      </c>
    </row>
    <row r="3343" spans="45:56" x14ac:dyDescent="0.2">
      <c r="AS3343" s="4" t="s">
        <v>35184</v>
      </c>
      <c r="AT3343" s="4" t="s">
        <v>35185</v>
      </c>
      <c r="AU3343" s="4" t="s">
        <v>456</v>
      </c>
      <c r="AV3343" s="4" t="s">
        <v>711</v>
      </c>
      <c r="AW3343" s="4" t="s">
        <v>724</v>
      </c>
      <c r="AX3343" s="4"/>
      <c r="AY3343" s="4"/>
      <c r="AZ3343" s="4"/>
      <c r="BA3343" s="4"/>
      <c r="BB3343" s="4"/>
      <c r="BC3343" s="4">
        <v>40</v>
      </c>
      <c r="BD3343" t="str">
        <f>IF(AND(ADHOC!$G$15="",ADHOC!$S$4=""),"",IF(ADHOC!$G$15&lt;&gt;"",IF(ADHOC!$G$15=LEFT(Domein!$AS3343,LEN(ADHOC!$G$15)),MAX(Domein!BD$1:'Domein'!BD3342)+1,""),IF(ADHOC!$S$4=LEFT(Domein!$AS3343,LEN(ADHOC!$S$4)),MAX(Domein!BD$1:'Domein'!BD3342)+1,"")))</f>
        <v/>
      </c>
    </row>
    <row r="3344" spans="45:56" x14ac:dyDescent="0.2">
      <c r="AS3344" s="4" t="s">
        <v>35186</v>
      </c>
      <c r="AT3344" s="4" t="s">
        <v>35187</v>
      </c>
      <c r="AU3344" s="4" t="s">
        <v>456</v>
      </c>
      <c r="AV3344" s="4" t="s">
        <v>711</v>
      </c>
      <c r="AW3344" s="4" t="s">
        <v>724</v>
      </c>
      <c r="AX3344" s="4"/>
      <c r="AY3344" s="4"/>
      <c r="AZ3344" s="4"/>
      <c r="BA3344" s="4"/>
      <c r="BB3344" s="4"/>
      <c r="BC3344" s="4">
        <v>40</v>
      </c>
      <c r="BD3344" t="str">
        <f>IF(AND(ADHOC!$G$15="",ADHOC!$S$4=""),"",IF(ADHOC!$G$15&lt;&gt;"",IF(ADHOC!$G$15=LEFT(Domein!$AS3344,LEN(ADHOC!$G$15)),MAX(Domein!BD$1:'Domein'!BD3343)+1,""),IF(ADHOC!$S$4=LEFT(Domein!$AS3344,LEN(ADHOC!$S$4)),MAX(Domein!BD$1:'Domein'!BD3343)+1,"")))</f>
        <v/>
      </c>
    </row>
    <row r="3345" spans="45:56" x14ac:dyDescent="0.2">
      <c r="AS3345" s="4" t="s">
        <v>35188</v>
      </c>
      <c r="AT3345" s="4" t="s">
        <v>35189</v>
      </c>
      <c r="AU3345" s="4" t="s">
        <v>456</v>
      </c>
      <c r="AV3345" s="4" t="s">
        <v>711</v>
      </c>
      <c r="AW3345" s="4" t="s">
        <v>724</v>
      </c>
      <c r="AX3345" s="4"/>
      <c r="AY3345" s="4"/>
      <c r="AZ3345" s="4"/>
      <c r="BA3345" s="4"/>
      <c r="BB3345" s="4"/>
      <c r="BC3345" s="4">
        <v>40</v>
      </c>
      <c r="BD3345" t="str">
        <f>IF(AND(ADHOC!$G$15="",ADHOC!$S$4=""),"",IF(ADHOC!$G$15&lt;&gt;"",IF(ADHOC!$G$15=LEFT(Domein!$AS3345,LEN(ADHOC!$G$15)),MAX(Domein!BD$1:'Domein'!BD3344)+1,""),IF(ADHOC!$S$4=LEFT(Domein!$AS3345,LEN(ADHOC!$S$4)),MAX(Domein!BD$1:'Domein'!BD3344)+1,"")))</f>
        <v/>
      </c>
    </row>
    <row r="3346" spans="45:56" x14ac:dyDescent="0.2">
      <c r="AS3346" s="4" t="s">
        <v>7055</v>
      </c>
      <c r="AT3346" s="4" t="s">
        <v>17422</v>
      </c>
      <c r="AU3346" s="4" t="s">
        <v>456</v>
      </c>
      <c r="AV3346" s="4" t="s">
        <v>714</v>
      </c>
      <c r="AW3346" s="4" t="s">
        <v>724</v>
      </c>
      <c r="AX3346" s="4"/>
      <c r="AY3346" s="4">
        <v>206618</v>
      </c>
      <c r="AZ3346" s="4">
        <v>506683</v>
      </c>
      <c r="BA3346" s="4" t="s">
        <v>23680</v>
      </c>
      <c r="BB3346" s="4" t="s">
        <v>23681</v>
      </c>
      <c r="BC3346" s="4">
        <v>40</v>
      </c>
      <c r="BD3346" t="str">
        <f>IF(AND(ADHOC!$G$15="",ADHOC!$S$4=""),"",IF(ADHOC!$G$15&lt;&gt;"",IF(ADHOC!$G$15=LEFT(Domein!$AS3346,LEN(ADHOC!$G$15)),MAX(Domein!BD$1:'Domein'!BD3345)+1,""),IF(ADHOC!$S$4=LEFT(Domein!$AS3346,LEN(ADHOC!$S$4)),MAX(Domein!BD$1:'Domein'!BD3345)+1,"")))</f>
        <v/>
      </c>
    </row>
    <row r="3347" spans="45:56" x14ac:dyDescent="0.2">
      <c r="AS3347" s="4" t="s">
        <v>34579</v>
      </c>
      <c r="AT3347" s="4" t="s">
        <v>34580</v>
      </c>
      <c r="AU3347" s="4" t="s">
        <v>460</v>
      </c>
      <c r="AV3347" s="4" t="s">
        <v>725</v>
      </c>
      <c r="AW3347" s="4" t="s">
        <v>1259</v>
      </c>
      <c r="AX3347" s="4"/>
      <c r="AY3347" s="4"/>
      <c r="AZ3347" s="4"/>
      <c r="BA3347" s="4"/>
      <c r="BB3347" s="4"/>
      <c r="BC3347" s="4">
        <v>40</v>
      </c>
      <c r="BD3347" t="str">
        <f>IF(AND(ADHOC!$G$15="",ADHOC!$S$4=""),"",IF(ADHOC!$G$15&lt;&gt;"",IF(ADHOC!$G$15=LEFT(Domein!$AS3347,LEN(ADHOC!$G$15)),MAX(Domein!BD$1:'Domein'!BD3346)+1,""),IF(ADHOC!$S$4=LEFT(Domein!$AS3347,LEN(ADHOC!$S$4)),MAX(Domein!BD$1:'Domein'!BD3346)+1,"")))</f>
        <v/>
      </c>
    </row>
    <row r="3348" spans="45:56" x14ac:dyDescent="0.2">
      <c r="AS3348" s="4" t="s">
        <v>34581</v>
      </c>
      <c r="AT3348" s="4" t="s">
        <v>34582</v>
      </c>
      <c r="AU3348" s="4" t="s">
        <v>460</v>
      </c>
      <c r="AV3348" s="4" t="s">
        <v>725</v>
      </c>
      <c r="AW3348" s="4" t="s">
        <v>1259</v>
      </c>
      <c r="AX3348" s="4"/>
      <c r="AY3348" s="4"/>
      <c r="AZ3348" s="4"/>
      <c r="BA3348" s="4"/>
      <c r="BB3348" s="4"/>
      <c r="BC3348" s="4">
        <v>40</v>
      </c>
      <c r="BD3348" t="str">
        <f>IF(AND(ADHOC!$G$15="",ADHOC!$S$4=""),"",IF(ADHOC!$G$15&lt;&gt;"",IF(ADHOC!$G$15=LEFT(Domein!$AS3348,LEN(ADHOC!$G$15)),MAX(Domein!BD$1:'Domein'!BD3347)+1,""),IF(ADHOC!$S$4=LEFT(Domein!$AS3348,LEN(ADHOC!$S$4)),MAX(Domein!BD$1:'Domein'!BD3347)+1,"")))</f>
        <v/>
      </c>
    </row>
    <row r="3349" spans="45:56" x14ac:dyDescent="0.2">
      <c r="AS3349" s="4" t="s">
        <v>34583</v>
      </c>
      <c r="AT3349" s="4" t="s">
        <v>34584</v>
      </c>
      <c r="AU3349" s="4" t="s">
        <v>460</v>
      </c>
      <c r="AV3349" s="4" t="s">
        <v>725</v>
      </c>
      <c r="AW3349" s="4" t="s">
        <v>1259</v>
      </c>
      <c r="AX3349" s="4"/>
      <c r="AY3349" s="4"/>
      <c r="AZ3349" s="4"/>
      <c r="BA3349" s="4"/>
      <c r="BB3349" s="4"/>
      <c r="BC3349" s="4">
        <v>40</v>
      </c>
      <c r="BD3349" t="str">
        <f>IF(AND(ADHOC!$G$15="",ADHOC!$S$4=""),"",IF(ADHOC!$G$15&lt;&gt;"",IF(ADHOC!$G$15=LEFT(Domein!$AS3349,LEN(ADHOC!$G$15)),MAX(Domein!BD$1:'Domein'!BD3348)+1,""),IF(ADHOC!$S$4=LEFT(Domein!$AS3349,LEN(ADHOC!$S$4)),MAX(Domein!BD$1:'Domein'!BD3348)+1,"")))</f>
        <v/>
      </c>
    </row>
    <row r="3350" spans="45:56" x14ac:dyDescent="0.2">
      <c r="AS3350" s="4" t="s">
        <v>14517</v>
      </c>
      <c r="AT3350" s="4" t="s">
        <v>14518</v>
      </c>
      <c r="AU3350" s="4" t="s">
        <v>456</v>
      </c>
      <c r="AV3350" s="4" t="s">
        <v>725</v>
      </c>
      <c r="AW3350" s="4" t="s">
        <v>1259</v>
      </c>
      <c r="AX3350" s="4"/>
      <c r="AY3350" s="4">
        <v>209901</v>
      </c>
      <c r="AZ3350" s="4">
        <v>512377</v>
      </c>
      <c r="BA3350" s="4" t="s">
        <v>23682</v>
      </c>
      <c r="BB3350" s="4" t="s">
        <v>23683</v>
      </c>
      <c r="BC3350" s="4">
        <v>40</v>
      </c>
      <c r="BD3350" t="str">
        <f>IF(AND(ADHOC!$G$15="",ADHOC!$S$4=""),"",IF(ADHOC!$G$15&lt;&gt;"",IF(ADHOC!$G$15=LEFT(Domein!$AS3350,LEN(ADHOC!$G$15)),MAX(Domein!BD$1:'Domein'!BD3349)+1,""),IF(ADHOC!$S$4=LEFT(Domein!$AS3350,LEN(ADHOC!$S$4)),MAX(Domein!BD$1:'Domein'!BD3349)+1,"")))</f>
        <v/>
      </c>
    </row>
    <row r="3351" spans="45:56" x14ac:dyDescent="0.2">
      <c r="AS3351" s="4" t="s">
        <v>20936</v>
      </c>
      <c r="AT3351" s="4" t="s">
        <v>20937</v>
      </c>
      <c r="AU3351" s="4" t="s">
        <v>456</v>
      </c>
      <c r="AV3351" s="4" t="s">
        <v>714</v>
      </c>
      <c r="AW3351" s="4" t="s">
        <v>724</v>
      </c>
      <c r="AX3351" s="4"/>
      <c r="AY3351" s="4">
        <v>215670</v>
      </c>
      <c r="AZ3351" s="4">
        <v>507320</v>
      </c>
      <c r="BA3351" s="4" t="s">
        <v>23684</v>
      </c>
      <c r="BB3351" s="4" t="s">
        <v>23685</v>
      </c>
      <c r="BC3351" s="4">
        <v>40</v>
      </c>
      <c r="BD3351" t="str">
        <f>IF(AND(ADHOC!$G$15="",ADHOC!$S$4=""),"",IF(ADHOC!$G$15&lt;&gt;"",IF(ADHOC!$G$15=LEFT(Domein!$AS3351,LEN(ADHOC!$G$15)),MAX(Domein!BD$1:'Domein'!BD3350)+1,""),IF(ADHOC!$S$4=LEFT(Domein!$AS3351,LEN(ADHOC!$S$4)),MAX(Domein!BD$1:'Domein'!BD3350)+1,"")))</f>
        <v/>
      </c>
    </row>
    <row r="3352" spans="45:56" x14ac:dyDescent="0.2">
      <c r="AS3352" s="4" t="s">
        <v>20938</v>
      </c>
      <c r="AT3352" s="4" t="s">
        <v>20939</v>
      </c>
      <c r="AU3352" s="4" t="s">
        <v>456</v>
      </c>
      <c r="AV3352" s="4" t="s">
        <v>714</v>
      </c>
      <c r="AW3352" s="4" t="s">
        <v>724</v>
      </c>
      <c r="AX3352" s="4"/>
      <c r="AY3352" s="4">
        <v>212867</v>
      </c>
      <c r="AZ3352" s="4">
        <v>506311</v>
      </c>
      <c r="BA3352" s="4" t="s">
        <v>23686</v>
      </c>
      <c r="BB3352" s="4" t="s">
        <v>23687</v>
      </c>
      <c r="BC3352" s="4">
        <v>40</v>
      </c>
      <c r="BD3352" t="str">
        <f>IF(AND(ADHOC!$G$15="",ADHOC!$S$4=""),"",IF(ADHOC!$G$15&lt;&gt;"",IF(ADHOC!$G$15=LEFT(Domein!$AS3352,LEN(ADHOC!$G$15)),MAX(Domein!BD$1:'Domein'!BD3351)+1,""),IF(ADHOC!$S$4=LEFT(Domein!$AS3352,LEN(ADHOC!$S$4)),MAX(Domein!BD$1:'Domein'!BD3351)+1,"")))</f>
        <v/>
      </c>
    </row>
    <row r="3353" spans="45:56" x14ac:dyDescent="0.2">
      <c r="AS3353" s="4" t="s">
        <v>1934</v>
      </c>
      <c r="AT3353" s="4" t="s">
        <v>1935</v>
      </c>
      <c r="AU3353" s="4" t="s">
        <v>456</v>
      </c>
      <c r="AV3353" s="4" t="s">
        <v>714</v>
      </c>
      <c r="AW3353" s="4" t="s">
        <v>724</v>
      </c>
      <c r="AX3353" s="4"/>
      <c r="AY3353" s="4">
        <v>211795</v>
      </c>
      <c r="AZ3353" s="4">
        <v>505165</v>
      </c>
      <c r="BA3353" s="4" t="s">
        <v>23688</v>
      </c>
      <c r="BB3353" s="4" t="s">
        <v>23558</v>
      </c>
      <c r="BC3353" s="4">
        <v>40</v>
      </c>
      <c r="BD3353" t="str">
        <f>IF(AND(ADHOC!$G$15="",ADHOC!$S$4=""),"",IF(ADHOC!$G$15&lt;&gt;"",IF(ADHOC!$G$15=LEFT(Domein!$AS3353,LEN(ADHOC!$G$15)),MAX(Domein!BD$1:'Domein'!BD3352)+1,""),IF(ADHOC!$S$4=LEFT(Domein!$AS3353,LEN(ADHOC!$S$4)),MAX(Domein!BD$1:'Domein'!BD3352)+1,"")))</f>
        <v/>
      </c>
    </row>
    <row r="3354" spans="45:56" x14ac:dyDescent="0.2">
      <c r="AS3354" s="4" t="s">
        <v>1936</v>
      </c>
      <c r="AT3354" s="4" t="s">
        <v>1937</v>
      </c>
      <c r="AU3354" s="4" t="s">
        <v>456</v>
      </c>
      <c r="AV3354" s="4" t="s">
        <v>714</v>
      </c>
      <c r="AW3354" s="4" t="s">
        <v>724</v>
      </c>
      <c r="AX3354" s="4"/>
      <c r="AY3354" s="4">
        <v>206370</v>
      </c>
      <c r="AZ3354" s="4">
        <v>509280</v>
      </c>
      <c r="BA3354" s="4" t="s">
        <v>23689</v>
      </c>
      <c r="BB3354" s="4" t="s">
        <v>23690</v>
      </c>
      <c r="BC3354" s="4">
        <v>40</v>
      </c>
      <c r="BD3354" t="str">
        <f>IF(AND(ADHOC!$G$15="",ADHOC!$S$4=""),"",IF(ADHOC!$G$15&lt;&gt;"",IF(ADHOC!$G$15=LEFT(Domein!$AS3354,LEN(ADHOC!$G$15)),MAX(Domein!BD$1:'Domein'!BD3353)+1,""),IF(ADHOC!$S$4=LEFT(Domein!$AS3354,LEN(ADHOC!$S$4)),MAX(Domein!BD$1:'Domein'!BD3353)+1,"")))</f>
        <v/>
      </c>
    </row>
    <row r="3355" spans="45:56" x14ac:dyDescent="0.2">
      <c r="AS3355" s="4" t="s">
        <v>21517</v>
      </c>
      <c r="AT3355" s="4" t="s">
        <v>21518</v>
      </c>
      <c r="AU3355" s="4" t="s">
        <v>460</v>
      </c>
      <c r="AV3355" s="4" t="s">
        <v>725</v>
      </c>
      <c r="AW3355" s="4" t="s">
        <v>1259</v>
      </c>
      <c r="AX3355" s="4"/>
      <c r="AY3355" s="4"/>
      <c r="AZ3355" s="4"/>
      <c r="BA3355" s="4"/>
      <c r="BB3355" s="4"/>
      <c r="BC3355" s="4">
        <v>40</v>
      </c>
      <c r="BD3355" t="str">
        <f>IF(AND(ADHOC!$G$15="",ADHOC!$S$4=""),"",IF(ADHOC!$G$15&lt;&gt;"",IF(ADHOC!$G$15=LEFT(Domein!$AS3355,LEN(ADHOC!$G$15)),MAX(Domein!BD$1:'Domein'!BD3354)+1,""),IF(ADHOC!$S$4=LEFT(Domein!$AS3355,LEN(ADHOC!$S$4)),MAX(Domein!BD$1:'Domein'!BD3354)+1,"")))</f>
        <v/>
      </c>
    </row>
    <row r="3356" spans="45:56" x14ac:dyDescent="0.2">
      <c r="AS3356" s="4" t="s">
        <v>14519</v>
      </c>
      <c r="AT3356" s="4" t="s">
        <v>14520</v>
      </c>
      <c r="AU3356" s="4" t="s">
        <v>456</v>
      </c>
      <c r="AV3356" s="4" t="s">
        <v>725</v>
      </c>
      <c r="AW3356" s="4" t="s">
        <v>1259</v>
      </c>
      <c r="AX3356" s="4"/>
      <c r="AY3356" s="4">
        <v>209169</v>
      </c>
      <c r="AZ3356" s="4">
        <v>509607</v>
      </c>
      <c r="BA3356" s="4" t="s">
        <v>23691</v>
      </c>
      <c r="BB3356" s="4" t="s">
        <v>23692</v>
      </c>
      <c r="BC3356" s="4">
        <v>40</v>
      </c>
      <c r="BD3356" t="str">
        <f>IF(AND(ADHOC!$G$15="",ADHOC!$S$4=""),"",IF(ADHOC!$G$15&lt;&gt;"",IF(ADHOC!$G$15=LEFT(Domein!$AS3356,LEN(ADHOC!$G$15)),MAX(Domein!BD$1:'Domein'!BD3355)+1,""),IF(ADHOC!$S$4=LEFT(Domein!$AS3356,LEN(ADHOC!$S$4)),MAX(Domein!BD$1:'Domein'!BD3355)+1,"")))</f>
        <v/>
      </c>
    </row>
    <row r="3357" spans="45:56" x14ac:dyDescent="0.2">
      <c r="AS3357" s="4" t="s">
        <v>34585</v>
      </c>
      <c r="AT3357" s="4" t="s">
        <v>34586</v>
      </c>
      <c r="AU3357" s="4" t="s">
        <v>460</v>
      </c>
      <c r="AV3357" s="4" t="s">
        <v>725</v>
      </c>
      <c r="AW3357" s="4" t="s">
        <v>1259</v>
      </c>
      <c r="AX3357" s="4"/>
      <c r="AY3357" s="4"/>
      <c r="AZ3357" s="4"/>
      <c r="BA3357" s="4"/>
      <c r="BB3357" s="4"/>
      <c r="BC3357" s="4">
        <v>40</v>
      </c>
      <c r="BD3357" t="str">
        <f>IF(AND(ADHOC!$G$15="",ADHOC!$S$4=""),"",IF(ADHOC!$G$15&lt;&gt;"",IF(ADHOC!$G$15=LEFT(Domein!$AS3357,LEN(ADHOC!$G$15)),MAX(Domein!BD$1:'Domein'!BD3356)+1,""),IF(ADHOC!$S$4=LEFT(Domein!$AS3357,LEN(ADHOC!$S$4)),MAX(Domein!BD$1:'Domein'!BD3356)+1,"")))</f>
        <v/>
      </c>
    </row>
    <row r="3358" spans="45:56" x14ac:dyDescent="0.2">
      <c r="AS3358" s="4" t="s">
        <v>21519</v>
      </c>
      <c r="AT3358" s="4" t="s">
        <v>21520</v>
      </c>
      <c r="AU3358" s="4" t="s">
        <v>460</v>
      </c>
      <c r="AV3358" s="4" t="s">
        <v>725</v>
      </c>
      <c r="AW3358" s="4" t="s">
        <v>1259</v>
      </c>
      <c r="AX3358" s="4"/>
      <c r="AY3358" s="4"/>
      <c r="AZ3358" s="4"/>
      <c r="BA3358" s="4"/>
      <c r="BB3358" s="4"/>
      <c r="BC3358" s="4">
        <v>40</v>
      </c>
      <c r="BD3358" t="str">
        <f>IF(AND(ADHOC!$G$15="",ADHOC!$S$4=""),"",IF(ADHOC!$G$15&lt;&gt;"",IF(ADHOC!$G$15=LEFT(Domein!$AS3358,LEN(ADHOC!$G$15)),MAX(Domein!BD$1:'Domein'!BD3357)+1,""),IF(ADHOC!$S$4=LEFT(Domein!$AS3358,LEN(ADHOC!$S$4)),MAX(Domein!BD$1:'Domein'!BD3357)+1,"")))</f>
        <v/>
      </c>
    </row>
    <row r="3359" spans="45:56" x14ac:dyDescent="0.2">
      <c r="AS3359" s="4" t="s">
        <v>1938</v>
      </c>
      <c r="AT3359" s="85" t="s">
        <v>1939</v>
      </c>
      <c r="AU3359" s="4" t="s">
        <v>456</v>
      </c>
      <c r="AV3359" s="4" t="s">
        <v>714</v>
      </c>
      <c r="AW3359" s="4" t="s">
        <v>724</v>
      </c>
      <c r="AX3359" s="4"/>
      <c r="AY3359" s="4">
        <v>202900</v>
      </c>
      <c r="AZ3359" s="4">
        <v>514000</v>
      </c>
      <c r="BA3359" s="4" t="s">
        <v>23693</v>
      </c>
      <c r="BB3359" s="4" t="s">
        <v>23694</v>
      </c>
      <c r="BC3359" s="4">
        <v>40</v>
      </c>
      <c r="BD3359" t="str">
        <f>IF(AND(ADHOC!$G$15="",ADHOC!$S$4=""),"",IF(ADHOC!$G$15&lt;&gt;"",IF(ADHOC!$G$15=LEFT(Domein!$AS3359,LEN(ADHOC!$G$15)),MAX(Domein!BD$1:'Domein'!BD3358)+1,""),IF(ADHOC!$S$4=LEFT(Domein!$AS3359,LEN(ADHOC!$S$4)),MAX(Domein!BD$1:'Domein'!BD3358)+1,"")))</f>
        <v/>
      </c>
    </row>
    <row r="3360" spans="45:56" x14ac:dyDescent="0.2">
      <c r="AS3360" s="4" t="s">
        <v>1940</v>
      </c>
      <c r="AT3360" s="85" t="s">
        <v>1941</v>
      </c>
      <c r="AU3360" s="4" t="s">
        <v>456</v>
      </c>
      <c r="AV3360" s="4" t="s">
        <v>714</v>
      </c>
      <c r="AW3360" s="4" t="s">
        <v>724</v>
      </c>
      <c r="AX3360" s="4"/>
      <c r="AY3360" s="4">
        <v>202130</v>
      </c>
      <c r="AZ3360" s="4">
        <v>516900</v>
      </c>
      <c r="BA3360" s="4" t="s">
        <v>23695</v>
      </c>
      <c r="BB3360" s="4" t="s">
        <v>23696</v>
      </c>
      <c r="BC3360" s="4">
        <v>40</v>
      </c>
      <c r="BD3360" t="str">
        <f>IF(AND(ADHOC!$G$15="",ADHOC!$S$4=""),"",IF(ADHOC!$G$15&lt;&gt;"",IF(ADHOC!$G$15=LEFT(Domein!$AS3360,LEN(ADHOC!$G$15)),MAX(Domein!BD$1:'Domein'!BD3359)+1,""),IF(ADHOC!$S$4=LEFT(Domein!$AS3360,LEN(ADHOC!$S$4)),MAX(Domein!BD$1:'Domein'!BD3359)+1,"")))</f>
        <v/>
      </c>
    </row>
    <row r="3361" spans="45:56" x14ac:dyDescent="0.2">
      <c r="AS3361" s="4" t="s">
        <v>14521</v>
      </c>
      <c r="AT3361" s="4" t="s">
        <v>14522</v>
      </c>
      <c r="AU3361" s="4" t="s">
        <v>456</v>
      </c>
      <c r="AV3361" s="4" t="s">
        <v>725</v>
      </c>
      <c r="AW3361" s="4" t="s">
        <v>1259</v>
      </c>
      <c r="AX3361" s="4"/>
      <c r="AY3361" s="4">
        <v>209898</v>
      </c>
      <c r="AZ3361" s="4">
        <v>510966</v>
      </c>
      <c r="BA3361" s="4" t="s">
        <v>23697</v>
      </c>
      <c r="BB3361" s="4" t="s">
        <v>23698</v>
      </c>
      <c r="BC3361" s="4">
        <v>40</v>
      </c>
      <c r="BD3361" t="str">
        <f>IF(AND(ADHOC!$G$15="",ADHOC!$S$4=""),"",IF(ADHOC!$G$15&lt;&gt;"",IF(ADHOC!$G$15=LEFT(Domein!$AS3361,LEN(ADHOC!$G$15)),MAX(Domein!BD$1:'Domein'!BD3360)+1,""),IF(ADHOC!$S$4=LEFT(Domein!$AS3361,LEN(ADHOC!$S$4)),MAX(Domein!BD$1:'Domein'!BD3360)+1,"")))</f>
        <v/>
      </c>
    </row>
    <row r="3362" spans="45:56" x14ac:dyDescent="0.2">
      <c r="AS3362" s="4" t="s">
        <v>34587</v>
      </c>
      <c r="AT3362" s="4" t="s">
        <v>34588</v>
      </c>
      <c r="AU3362" s="4" t="s">
        <v>460</v>
      </c>
      <c r="AV3362" s="4" t="s">
        <v>725</v>
      </c>
      <c r="AW3362" s="4" t="s">
        <v>1259</v>
      </c>
      <c r="AX3362" s="4"/>
      <c r="AY3362" s="4"/>
      <c r="AZ3362" s="4"/>
      <c r="BA3362" s="4"/>
      <c r="BB3362" s="4"/>
      <c r="BC3362" s="4">
        <v>40</v>
      </c>
      <c r="BD3362" t="str">
        <f>IF(AND(ADHOC!$G$15="",ADHOC!$S$4=""),"",IF(ADHOC!$G$15&lt;&gt;"",IF(ADHOC!$G$15=LEFT(Domein!$AS3362,LEN(ADHOC!$G$15)),MAX(Domein!BD$1:'Domein'!BD3361)+1,""),IF(ADHOC!$S$4=LEFT(Domein!$AS3362,LEN(ADHOC!$S$4)),MAX(Domein!BD$1:'Domein'!BD3361)+1,"")))</f>
        <v/>
      </c>
    </row>
    <row r="3363" spans="45:56" x14ac:dyDescent="0.2">
      <c r="AS3363" s="4" t="s">
        <v>34589</v>
      </c>
      <c r="AT3363" s="4" t="s">
        <v>34590</v>
      </c>
      <c r="AU3363" s="4" t="s">
        <v>460</v>
      </c>
      <c r="AV3363" s="4" t="s">
        <v>725</v>
      </c>
      <c r="AW3363" s="4" t="s">
        <v>1259</v>
      </c>
      <c r="AX3363" s="4"/>
      <c r="AY3363" s="4"/>
      <c r="AZ3363" s="4"/>
      <c r="BA3363" s="4"/>
      <c r="BB3363" s="4"/>
      <c r="BC3363" s="4">
        <v>40</v>
      </c>
      <c r="BD3363" t="str">
        <f>IF(AND(ADHOC!$G$15="",ADHOC!$S$4=""),"",IF(ADHOC!$G$15&lt;&gt;"",IF(ADHOC!$G$15=LEFT(Domein!$AS3363,LEN(ADHOC!$G$15)),MAX(Domein!BD$1:'Domein'!BD3362)+1,""),IF(ADHOC!$S$4=LEFT(Domein!$AS3363,LEN(ADHOC!$S$4)),MAX(Domein!BD$1:'Domein'!BD3362)+1,"")))</f>
        <v/>
      </c>
    </row>
    <row r="3364" spans="45:56" x14ac:dyDescent="0.2">
      <c r="AS3364" s="4" t="s">
        <v>34591</v>
      </c>
      <c r="AT3364" s="4" t="s">
        <v>34592</v>
      </c>
      <c r="AU3364" s="4" t="s">
        <v>460</v>
      </c>
      <c r="AV3364" s="4" t="s">
        <v>725</v>
      </c>
      <c r="AW3364" s="4" t="s">
        <v>1259</v>
      </c>
      <c r="AX3364" s="4"/>
      <c r="AY3364" s="4"/>
      <c r="AZ3364" s="4"/>
      <c r="BA3364" s="4"/>
      <c r="BB3364" s="4"/>
      <c r="BC3364" s="4">
        <v>40</v>
      </c>
      <c r="BD3364" t="str">
        <f>IF(AND(ADHOC!$G$15="",ADHOC!$S$4=""),"",IF(ADHOC!$G$15&lt;&gt;"",IF(ADHOC!$G$15=LEFT(Domein!$AS3364,LEN(ADHOC!$G$15)),MAX(Domein!BD$1:'Domein'!BD3363)+1,""),IF(ADHOC!$S$4=LEFT(Domein!$AS3364,LEN(ADHOC!$S$4)),MAX(Domein!BD$1:'Domein'!BD3363)+1,"")))</f>
        <v/>
      </c>
    </row>
    <row r="3365" spans="45:56" x14ac:dyDescent="0.2">
      <c r="AS3365" s="4" t="s">
        <v>34593</v>
      </c>
      <c r="AT3365" s="85" t="s">
        <v>34594</v>
      </c>
      <c r="AU3365" s="4" t="s">
        <v>460</v>
      </c>
      <c r="AV3365" s="4" t="s">
        <v>725</v>
      </c>
      <c r="AW3365" s="4" t="s">
        <v>1259</v>
      </c>
      <c r="AX3365" s="4"/>
      <c r="AY3365" s="4"/>
      <c r="AZ3365" s="4"/>
      <c r="BA3365" s="4"/>
      <c r="BB3365" s="4"/>
      <c r="BC3365" s="4">
        <v>40</v>
      </c>
      <c r="BD3365" t="str">
        <f>IF(AND(ADHOC!$G$15="",ADHOC!$S$4=""),"",IF(ADHOC!$G$15&lt;&gt;"",IF(ADHOC!$G$15=LEFT(Domein!$AS3365,LEN(ADHOC!$G$15)),MAX(Domein!BD$1:'Domein'!BD3364)+1,""),IF(ADHOC!$S$4=LEFT(Domein!$AS3365,LEN(ADHOC!$S$4)),MAX(Domein!BD$1:'Domein'!BD3364)+1,"")))</f>
        <v/>
      </c>
    </row>
    <row r="3366" spans="45:56" x14ac:dyDescent="0.2">
      <c r="AS3366" s="4" t="s">
        <v>34595</v>
      </c>
      <c r="AT3366" s="4" t="s">
        <v>34596</v>
      </c>
      <c r="AU3366" s="4" t="s">
        <v>460</v>
      </c>
      <c r="AV3366" s="4" t="s">
        <v>725</v>
      </c>
      <c r="AW3366" s="4" t="s">
        <v>1259</v>
      </c>
      <c r="AX3366" s="4"/>
      <c r="AY3366" s="4"/>
      <c r="AZ3366" s="4"/>
      <c r="BA3366" s="4"/>
      <c r="BB3366" s="4"/>
      <c r="BC3366" s="4">
        <v>40</v>
      </c>
      <c r="BD3366" t="str">
        <f>IF(AND(ADHOC!$G$15="",ADHOC!$S$4=""),"",IF(ADHOC!$G$15&lt;&gt;"",IF(ADHOC!$G$15=LEFT(Domein!$AS3366,LEN(ADHOC!$G$15)),MAX(Domein!BD$1:'Domein'!BD3365)+1,""),IF(ADHOC!$S$4=LEFT(Domein!$AS3366,LEN(ADHOC!$S$4)),MAX(Domein!BD$1:'Domein'!BD3365)+1,"")))</f>
        <v/>
      </c>
    </row>
    <row r="3367" spans="45:56" x14ac:dyDescent="0.2">
      <c r="AS3367" s="4" t="s">
        <v>9227</v>
      </c>
      <c r="AT3367" s="4" t="s">
        <v>9228</v>
      </c>
      <c r="AU3367" s="4" t="s">
        <v>456</v>
      </c>
      <c r="AV3367" s="4" t="s">
        <v>725</v>
      </c>
      <c r="AW3367" s="4" t="s">
        <v>1259</v>
      </c>
      <c r="AX3367" s="4"/>
      <c r="AY3367" s="4"/>
      <c r="AZ3367" s="4"/>
      <c r="BA3367" s="4"/>
      <c r="BB3367" s="4"/>
      <c r="BC3367" s="4">
        <v>40</v>
      </c>
      <c r="BD3367" t="str">
        <f>IF(AND(ADHOC!$G$15="",ADHOC!$S$4=""),"",IF(ADHOC!$G$15&lt;&gt;"",IF(ADHOC!$G$15=LEFT(Domein!$AS3367,LEN(ADHOC!$G$15)),MAX(Domein!BD$1:'Domein'!BD3366)+1,""),IF(ADHOC!$S$4=LEFT(Domein!$AS3367,LEN(ADHOC!$S$4)),MAX(Domein!BD$1:'Domein'!BD3366)+1,"")))</f>
        <v/>
      </c>
    </row>
    <row r="3368" spans="45:56" x14ac:dyDescent="0.2">
      <c r="AS3368" s="4" t="s">
        <v>9229</v>
      </c>
      <c r="AT3368" s="4" t="s">
        <v>9228</v>
      </c>
      <c r="AU3368" s="4" t="s">
        <v>456</v>
      </c>
      <c r="AV3368" s="4" t="s">
        <v>725</v>
      </c>
      <c r="AW3368" s="4" t="s">
        <v>1259</v>
      </c>
      <c r="AX3368" s="4"/>
      <c r="AY3368" s="4"/>
      <c r="AZ3368" s="4"/>
      <c r="BA3368" s="4"/>
      <c r="BB3368" s="4"/>
      <c r="BC3368" s="4">
        <v>40</v>
      </c>
      <c r="BD3368" t="str">
        <f>IF(AND(ADHOC!$G$15="",ADHOC!$S$4=""),"",IF(ADHOC!$G$15&lt;&gt;"",IF(ADHOC!$G$15=LEFT(Domein!$AS3368,LEN(ADHOC!$G$15)),MAX(Domein!BD$1:'Domein'!BD3367)+1,""),IF(ADHOC!$S$4=LEFT(Domein!$AS3368,LEN(ADHOC!$S$4)),MAX(Domein!BD$1:'Domein'!BD3367)+1,"")))</f>
        <v/>
      </c>
    </row>
    <row r="3369" spans="45:56" x14ac:dyDescent="0.2">
      <c r="AS3369" s="4" t="s">
        <v>1942</v>
      </c>
      <c r="AT3369" s="4" t="s">
        <v>1943</v>
      </c>
      <c r="AU3369" s="4" t="s">
        <v>456</v>
      </c>
      <c r="AV3369" s="4" t="s">
        <v>714</v>
      </c>
      <c r="AW3369" s="4" t="s">
        <v>724</v>
      </c>
      <c r="AX3369" s="4"/>
      <c r="AY3369" s="4">
        <v>204190</v>
      </c>
      <c r="AZ3369" s="4">
        <v>510720</v>
      </c>
      <c r="BA3369" s="4" t="s">
        <v>23699</v>
      </c>
      <c r="BB3369" s="4" t="s">
        <v>23700</v>
      </c>
      <c r="BC3369" s="4">
        <v>40</v>
      </c>
      <c r="BD3369" t="str">
        <f>IF(AND(ADHOC!$G$15="",ADHOC!$S$4=""),"",IF(ADHOC!$G$15&lt;&gt;"",IF(ADHOC!$G$15=LEFT(Domein!$AS3369,LEN(ADHOC!$G$15)),MAX(Domein!BD$1:'Domein'!BD3368)+1,""),IF(ADHOC!$S$4=LEFT(Domein!$AS3369,LEN(ADHOC!$S$4)),MAX(Domein!BD$1:'Domein'!BD3368)+1,"")))</f>
        <v/>
      </c>
    </row>
    <row r="3370" spans="45:56" x14ac:dyDescent="0.2">
      <c r="AS3370" s="4" t="s">
        <v>20940</v>
      </c>
      <c r="AT3370" s="4" t="s">
        <v>20941</v>
      </c>
      <c r="AU3370" s="4" t="s">
        <v>456</v>
      </c>
      <c r="AV3370" s="4" t="s">
        <v>714</v>
      </c>
      <c r="AW3370" s="4" t="s">
        <v>724</v>
      </c>
      <c r="AX3370" s="4"/>
      <c r="AY3370" s="4">
        <v>205410</v>
      </c>
      <c r="AZ3370" s="4">
        <v>502920</v>
      </c>
      <c r="BA3370" s="4" t="s">
        <v>23701</v>
      </c>
      <c r="BB3370" s="4" t="s">
        <v>23702</v>
      </c>
      <c r="BC3370" s="4">
        <v>40</v>
      </c>
      <c r="BD3370" t="str">
        <f>IF(AND(ADHOC!$G$15="",ADHOC!$S$4=""),"",IF(ADHOC!$G$15&lt;&gt;"",IF(ADHOC!$G$15=LEFT(Domein!$AS3370,LEN(ADHOC!$G$15)),MAX(Domein!BD$1:'Domein'!BD3369)+1,""),IF(ADHOC!$S$4=LEFT(Domein!$AS3370,LEN(ADHOC!$S$4)),MAX(Domein!BD$1:'Domein'!BD3369)+1,"")))</f>
        <v/>
      </c>
    </row>
    <row r="3371" spans="45:56" x14ac:dyDescent="0.2">
      <c r="AS3371" s="4" t="s">
        <v>20942</v>
      </c>
      <c r="AT3371" s="4" t="s">
        <v>20943</v>
      </c>
      <c r="AU3371" s="4" t="s">
        <v>456</v>
      </c>
      <c r="AV3371" s="4" t="s">
        <v>714</v>
      </c>
      <c r="AW3371" s="4" t="s">
        <v>724</v>
      </c>
      <c r="AX3371" s="4"/>
      <c r="AY3371" s="4">
        <v>203760</v>
      </c>
      <c r="AZ3371" s="4">
        <v>505560</v>
      </c>
      <c r="BA3371" s="4" t="s">
        <v>23703</v>
      </c>
      <c r="BB3371" s="4" t="s">
        <v>23704</v>
      </c>
      <c r="BC3371" s="4">
        <v>40</v>
      </c>
      <c r="BD3371" t="str">
        <f>IF(AND(ADHOC!$G$15="",ADHOC!$S$4=""),"",IF(ADHOC!$G$15&lt;&gt;"",IF(ADHOC!$G$15=LEFT(Domein!$AS3371,LEN(ADHOC!$G$15)),MAX(Domein!BD$1:'Domein'!BD3370)+1,""),IF(ADHOC!$S$4=LEFT(Domein!$AS3371,LEN(ADHOC!$S$4)),MAX(Domein!BD$1:'Domein'!BD3370)+1,"")))</f>
        <v/>
      </c>
    </row>
    <row r="3372" spans="45:56" x14ac:dyDescent="0.2">
      <c r="AS3372" s="4" t="s">
        <v>1944</v>
      </c>
      <c r="AT3372" s="4" t="s">
        <v>1945</v>
      </c>
      <c r="AU3372" s="4" t="s">
        <v>456</v>
      </c>
      <c r="AV3372" s="4" t="s">
        <v>714</v>
      </c>
      <c r="AW3372" s="4" t="s">
        <v>724</v>
      </c>
      <c r="AX3372" s="4"/>
      <c r="AY3372" s="4">
        <v>203010</v>
      </c>
      <c r="AZ3372" s="4">
        <v>506790</v>
      </c>
      <c r="BA3372" s="4" t="s">
        <v>23705</v>
      </c>
      <c r="BB3372" s="4" t="s">
        <v>23706</v>
      </c>
      <c r="BC3372" s="4">
        <v>40</v>
      </c>
      <c r="BD3372" t="str">
        <f>IF(AND(ADHOC!$G$15="",ADHOC!$S$4=""),"",IF(ADHOC!$G$15&lt;&gt;"",IF(ADHOC!$G$15=LEFT(Domein!$AS3372,LEN(ADHOC!$G$15)),MAX(Domein!BD$1:'Domein'!BD3371)+1,""),IF(ADHOC!$S$4=LEFT(Domein!$AS3372,LEN(ADHOC!$S$4)),MAX(Domein!BD$1:'Domein'!BD3371)+1,"")))</f>
        <v/>
      </c>
    </row>
    <row r="3373" spans="45:56" x14ac:dyDescent="0.2">
      <c r="AS3373" s="4" t="s">
        <v>14523</v>
      </c>
      <c r="AT3373" s="4" t="s">
        <v>14524</v>
      </c>
      <c r="AU3373" s="4" t="s">
        <v>456</v>
      </c>
      <c r="AV3373" s="4" t="s">
        <v>725</v>
      </c>
      <c r="AW3373" s="4" t="s">
        <v>1259</v>
      </c>
      <c r="AX3373" s="4"/>
      <c r="AY3373" s="4">
        <v>211652</v>
      </c>
      <c r="AZ3373" s="4">
        <v>511358</v>
      </c>
      <c r="BA3373" s="4" t="s">
        <v>23707</v>
      </c>
      <c r="BB3373" s="4" t="s">
        <v>23708</v>
      </c>
      <c r="BC3373" s="4">
        <v>40</v>
      </c>
      <c r="BD3373" t="str">
        <f>IF(AND(ADHOC!$G$15="",ADHOC!$S$4=""),"",IF(ADHOC!$G$15&lt;&gt;"",IF(ADHOC!$G$15=LEFT(Domein!$AS3373,LEN(ADHOC!$G$15)),MAX(Domein!BD$1:'Domein'!BD3372)+1,""),IF(ADHOC!$S$4=LEFT(Domein!$AS3373,LEN(ADHOC!$S$4)),MAX(Domein!BD$1:'Domein'!BD3372)+1,"")))</f>
        <v/>
      </c>
    </row>
    <row r="3374" spans="45:56" x14ac:dyDescent="0.2">
      <c r="AS3374" s="4" t="s">
        <v>14525</v>
      </c>
      <c r="AT3374" s="4" t="s">
        <v>14526</v>
      </c>
      <c r="AU3374" s="4" t="s">
        <v>456</v>
      </c>
      <c r="AV3374" s="4" t="s">
        <v>725</v>
      </c>
      <c r="AW3374" s="4" t="s">
        <v>1259</v>
      </c>
      <c r="AX3374" s="4"/>
      <c r="AY3374" s="4">
        <v>211530</v>
      </c>
      <c r="AZ3374" s="4">
        <v>511048</v>
      </c>
      <c r="BA3374" s="4" t="s">
        <v>23709</v>
      </c>
      <c r="BB3374" s="4" t="s">
        <v>23710</v>
      </c>
      <c r="BC3374" s="4">
        <v>40</v>
      </c>
      <c r="BD3374" t="str">
        <f>IF(AND(ADHOC!$G$15="",ADHOC!$S$4=""),"",IF(ADHOC!$G$15&lt;&gt;"",IF(ADHOC!$G$15=LEFT(Domein!$AS3374,LEN(ADHOC!$G$15)),MAX(Domein!BD$1:'Domein'!BD3373)+1,""),IF(ADHOC!$S$4=LEFT(Domein!$AS3374,LEN(ADHOC!$S$4)),MAX(Domein!BD$1:'Domein'!BD3373)+1,"")))</f>
        <v/>
      </c>
    </row>
    <row r="3375" spans="45:56" x14ac:dyDescent="0.2">
      <c r="AS3375" s="4" t="s">
        <v>14527</v>
      </c>
      <c r="AT3375" s="4" t="s">
        <v>14528</v>
      </c>
      <c r="AU3375" s="4" t="s">
        <v>456</v>
      </c>
      <c r="AV3375" s="4" t="s">
        <v>725</v>
      </c>
      <c r="AW3375" s="4" t="s">
        <v>1259</v>
      </c>
      <c r="AX3375" s="4"/>
      <c r="AY3375" s="4">
        <v>211265</v>
      </c>
      <c r="AZ3375" s="4">
        <v>510385</v>
      </c>
      <c r="BA3375" s="4" t="s">
        <v>23711</v>
      </c>
      <c r="BB3375" s="4" t="s">
        <v>23712</v>
      </c>
      <c r="BC3375" s="4">
        <v>40</v>
      </c>
      <c r="BD3375" t="str">
        <f>IF(AND(ADHOC!$G$15="",ADHOC!$S$4=""),"",IF(ADHOC!$G$15&lt;&gt;"",IF(ADHOC!$G$15=LEFT(Domein!$AS3375,LEN(ADHOC!$G$15)),MAX(Domein!BD$1:'Domein'!BD3374)+1,""),IF(ADHOC!$S$4=LEFT(Domein!$AS3375,LEN(ADHOC!$S$4)),MAX(Domein!BD$1:'Domein'!BD3374)+1,"")))</f>
        <v/>
      </c>
    </row>
    <row r="3376" spans="45:56" x14ac:dyDescent="0.2">
      <c r="AS3376" s="4" t="s">
        <v>21521</v>
      </c>
      <c r="AT3376" s="4" t="s">
        <v>21522</v>
      </c>
      <c r="AU3376" s="4" t="s">
        <v>460</v>
      </c>
      <c r="AV3376" s="4" t="s">
        <v>725</v>
      </c>
      <c r="AW3376" s="4" t="s">
        <v>1259</v>
      </c>
      <c r="AX3376" s="4"/>
      <c r="AY3376" s="4"/>
      <c r="AZ3376" s="4"/>
      <c r="BA3376" s="4"/>
      <c r="BB3376" s="4"/>
      <c r="BC3376" s="4">
        <v>40</v>
      </c>
      <c r="BD3376" t="str">
        <f>IF(AND(ADHOC!$G$15="",ADHOC!$S$4=""),"",IF(ADHOC!$G$15&lt;&gt;"",IF(ADHOC!$G$15=LEFT(Domein!$AS3376,LEN(ADHOC!$G$15)),MAX(Domein!BD$1:'Domein'!BD3375)+1,""),IF(ADHOC!$S$4=LEFT(Domein!$AS3376,LEN(ADHOC!$S$4)),MAX(Domein!BD$1:'Domein'!BD3375)+1,"")))</f>
        <v/>
      </c>
    </row>
    <row r="3377" spans="45:56" x14ac:dyDescent="0.2">
      <c r="AS3377" s="4" t="s">
        <v>1946</v>
      </c>
      <c r="AT3377" s="4" t="s">
        <v>1947</v>
      </c>
      <c r="AU3377" s="4" t="s">
        <v>456</v>
      </c>
      <c r="AV3377" s="4" t="s">
        <v>714</v>
      </c>
      <c r="AW3377" s="4" t="s">
        <v>724</v>
      </c>
      <c r="AX3377" s="4"/>
      <c r="AY3377" s="4">
        <v>218720</v>
      </c>
      <c r="AZ3377" s="4">
        <v>512400</v>
      </c>
      <c r="BA3377" s="4" t="s">
        <v>23713</v>
      </c>
      <c r="BB3377" s="4" t="s">
        <v>23714</v>
      </c>
      <c r="BC3377" s="4">
        <v>40</v>
      </c>
      <c r="BD3377" t="str">
        <f>IF(AND(ADHOC!$G$15="",ADHOC!$S$4=""),"",IF(ADHOC!$G$15&lt;&gt;"",IF(ADHOC!$G$15=LEFT(Domein!$AS3377,LEN(ADHOC!$G$15)),MAX(Domein!BD$1:'Domein'!BD3376)+1,""),IF(ADHOC!$S$4=LEFT(Domein!$AS3377,LEN(ADHOC!$S$4)),MAX(Domein!BD$1:'Domein'!BD3376)+1,"")))</f>
        <v/>
      </c>
    </row>
    <row r="3378" spans="45:56" x14ac:dyDescent="0.2">
      <c r="AS3378" s="4" t="s">
        <v>38467</v>
      </c>
      <c r="AT3378" s="85" t="s">
        <v>38468</v>
      </c>
      <c r="AU3378" s="4" t="s">
        <v>460</v>
      </c>
      <c r="AV3378" s="4" t="s">
        <v>725</v>
      </c>
      <c r="AW3378" s="4" t="s">
        <v>1259</v>
      </c>
      <c r="AX3378" s="4"/>
      <c r="AY3378" s="4"/>
      <c r="AZ3378" s="4"/>
      <c r="BA3378" s="4"/>
      <c r="BB3378" s="4"/>
      <c r="BC3378" s="4">
        <v>40</v>
      </c>
      <c r="BD3378" t="str">
        <f>IF(AND(ADHOC!$G$15="",ADHOC!$S$4=""),"",IF(ADHOC!$G$15&lt;&gt;"",IF(ADHOC!$G$15=LEFT(Domein!$AS3378,LEN(ADHOC!$G$15)),MAX(Domein!BD$1:'Domein'!BD3377)+1,""),IF(ADHOC!$S$4=LEFT(Domein!$AS3378,LEN(ADHOC!$S$4)),MAX(Domein!BD$1:'Domein'!BD3377)+1,"")))</f>
        <v/>
      </c>
    </row>
    <row r="3379" spans="45:56" x14ac:dyDescent="0.2">
      <c r="AS3379" s="4" t="s">
        <v>38469</v>
      </c>
      <c r="AT3379" s="85" t="s">
        <v>38470</v>
      </c>
      <c r="AU3379" s="4" t="s">
        <v>460</v>
      </c>
      <c r="AV3379" s="4" t="s">
        <v>725</v>
      </c>
      <c r="AW3379" s="4" t="s">
        <v>1259</v>
      </c>
      <c r="AX3379" s="4"/>
      <c r="AY3379" s="4"/>
      <c r="AZ3379" s="4"/>
      <c r="BA3379" s="4"/>
      <c r="BB3379" s="4"/>
      <c r="BC3379" s="4">
        <v>40</v>
      </c>
      <c r="BD3379" t="str">
        <f>IF(AND(ADHOC!$G$15="",ADHOC!$S$4=""),"",IF(ADHOC!$G$15&lt;&gt;"",IF(ADHOC!$G$15=LEFT(Domein!$AS3379,LEN(ADHOC!$G$15)),MAX(Domein!BD$1:'Domein'!BD3378)+1,""),IF(ADHOC!$S$4=LEFT(Domein!$AS3379,LEN(ADHOC!$S$4)),MAX(Domein!BD$1:'Domein'!BD3378)+1,"")))</f>
        <v/>
      </c>
    </row>
    <row r="3380" spans="45:56" x14ac:dyDescent="0.2">
      <c r="AS3380" s="4" t="s">
        <v>1948</v>
      </c>
      <c r="AT3380" s="4" t="s">
        <v>1949</v>
      </c>
      <c r="AU3380" s="4" t="s">
        <v>456</v>
      </c>
      <c r="AV3380" s="4" t="s">
        <v>714</v>
      </c>
      <c r="AW3380" s="4" t="s">
        <v>724</v>
      </c>
      <c r="AX3380" s="4"/>
      <c r="AY3380" s="4">
        <v>214090</v>
      </c>
      <c r="AZ3380" s="4">
        <v>511740</v>
      </c>
      <c r="BA3380" s="4" t="s">
        <v>23715</v>
      </c>
      <c r="BB3380" s="4" t="s">
        <v>23716</v>
      </c>
      <c r="BC3380" s="4">
        <v>40</v>
      </c>
      <c r="BD3380" t="str">
        <f>IF(AND(ADHOC!$G$15="",ADHOC!$S$4=""),"",IF(ADHOC!$G$15&lt;&gt;"",IF(ADHOC!$G$15=LEFT(Domein!$AS3380,LEN(ADHOC!$G$15)),MAX(Domein!BD$1:'Domein'!BD3379)+1,""),IF(ADHOC!$S$4=LEFT(Domein!$AS3380,LEN(ADHOC!$S$4)),MAX(Domein!BD$1:'Domein'!BD3379)+1,"")))</f>
        <v/>
      </c>
    </row>
    <row r="3381" spans="45:56" x14ac:dyDescent="0.2">
      <c r="AS3381" s="4" t="s">
        <v>35221</v>
      </c>
      <c r="AT3381" s="85" t="s">
        <v>9230</v>
      </c>
      <c r="AU3381" s="4" t="s">
        <v>460</v>
      </c>
      <c r="AV3381" s="4" t="s">
        <v>725</v>
      </c>
      <c r="AW3381" s="4" t="s">
        <v>1259</v>
      </c>
      <c r="AX3381" s="4"/>
      <c r="AY3381" s="4"/>
      <c r="AZ3381" s="4"/>
      <c r="BA3381" s="4"/>
      <c r="BB3381" s="4"/>
      <c r="BC3381" s="4">
        <v>40</v>
      </c>
      <c r="BD3381" t="str">
        <f>IF(AND(ADHOC!$G$15="",ADHOC!$S$4=""),"",IF(ADHOC!$G$15&lt;&gt;"",IF(ADHOC!$G$15=LEFT(Domein!$AS3381,LEN(ADHOC!$G$15)),MAX(Domein!BD$1:'Domein'!BD3380)+1,""),IF(ADHOC!$S$4=LEFT(Domein!$AS3381,LEN(ADHOC!$S$4)),MAX(Domein!BD$1:'Domein'!BD3380)+1,"")))</f>
        <v/>
      </c>
    </row>
    <row r="3382" spans="45:56" x14ac:dyDescent="0.2">
      <c r="AS3382" s="4" t="s">
        <v>35222</v>
      </c>
      <c r="AT3382" s="4" t="s">
        <v>9230</v>
      </c>
      <c r="AU3382" s="4" t="s">
        <v>460</v>
      </c>
      <c r="AV3382" s="4" t="s">
        <v>725</v>
      </c>
      <c r="AW3382" s="4" t="s">
        <v>1259</v>
      </c>
      <c r="AX3382" s="4"/>
      <c r="AY3382" s="4"/>
      <c r="AZ3382" s="4"/>
      <c r="BA3382" s="4"/>
      <c r="BB3382" s="4"/>
      <c r="BC3382" s="4">
        <v>40</v>
      </c>
      <c r="BD3382" t="str">
        <f>IF(AND(ADHOC!$G$15="",ADHOC!$S$4=""),"",IF(ADHOC!$G$15&lt;&gt;"",IF(ADHOC!$G$15=LEFT(Domein!$AS3382,LEN(ADHOC!$G$15)),MAX(Domein!BD$1:'Domein'!BD3381)+1,""),IF(ADHOC!$S$4=LEFT(Domein!$AS3382,LEN(ADHOC!$S$4)),MAX(Domein!BD$1:'Domein'!BD3381)+1,"")))</f>
        <v/>
      </c>
    </row>
    <row r="3383" spans="45:56" x14ac:dyDescent="0.2">
      <c r="AS3383" s="4" t="s">
        <v>35223</v>
      </c>
      <c r="AT3383" s="4" t="s">
        <v>9231</v>
      </c>
      <c r="AU3383" s="4" t="s">
        <v>460</v>
      </c>
      <c r="AV3383" s="4" t="s">
        <v>725</v>
      </c>
      <c r="AW3383" s="4" t="s">
        <v>1259</v>
      </c>
      <c r="AX3383" s="4"/>
      <c r="AY3383" s="4"/>
      <c r="AZ3383" s="4"/>
      <c r="BA3383" s="4"/>
      <c r="BB3383" s="4"/>
      <c r="BC3383" s="4">
        <v>40</v>
      </c>
      <c r="BD3383" t="str">
        <f>IF(AND(ADHOC!$G$15="",ADHOC!$S$4=""),"",IF(ADHOC!$G$15&lt;&gt;"",IF(ADHOC!$G$15=LEFT(Domein!$AS3383,LEN(ADHOC!$G$15)),MAX(Domein!BD$1:'Domein'!BD3382)+1,""),IF(ADHOC!$S$4=LEFT(Domein!$AS3383,LEN(ADHOC!$S$4)),MAX(Domein!BD$1:'Domein'!BD3382)+1,"")))</f>
        <v/>
      </c>
    </row>
    <row r="3384" spans="45:56" x14ac:dyDescent="0.2">
      <c r="AS3384" s="4" t="s">
        <v>35224</v>
      </c>
      <c r="AT3384" s="4" t="s">
        <v>9231</v>
      </c>
      <c r="AU3384" s="4" t="s">
        <v>460</v>
      </c>
      <c r="AV3384" s="4" t="s">
        <v>725</v>
      </c>
      <c r="AW3384" s="4" t="s">
        <v>1259</v>
      </c>
      <c r="AX3384" s="4"/>
      <c r="AY3384" s="4"/>
      <c r="AZ3384" s="4"/>
      <c r="BA3384" s="4"/>
      <c r="BB3384" s="4"/>
      <c r="BC3384" s="4">
        <v>40</v>
      </c>
      <c r="BD3384" t="str">
        <f>IF(AND(ADHOC!$G$15="",ADHOC!$S$4=""),"",IF(ADHOC!$G$15&lt;&gt;"",IF(ADHOC!$G$15=LEFT(Domein!$AS3384,LEN(ADHOC!$G$15)),MAX(Domein!BD$1:'Domein'!BD3383)+1,""),IF(ADHOC!$S$4=LEFT(Domein!$AS3384,LEN(ADHOC!$S$4)),MAX(Domein!BD$1:'Domein'!BD3383)+1,"")))</f>
        <v/>
      </c>
    </row>
    <row r="3385" spans="45:56" x14ac:dyDescent="0.2">
      <c r="AS3385" s="4" t="s">
        <v>1950</v>
      </c>
      <c r="AT3385" s="4" t="s">
        <v>1951</v>
      </c>
      <c r="AU3385" s="4" t="s">
        <v>456</v>
      </c>
      <c r="AV3385" s="4" t="s">
        <v>714</v>
      </c>
      <c r="AW3385" s="4" t="s">
        <v>724</v>
      </c>
      <c r="AX3385" s="4"/>
      <c r="AY3385" s="4">
        <v>212520</v>
      </c>
      <c r="AZ3385" s="4">
        <v>511600</v>
      </c>
      <c r="BA3385" s="4" t="s">
        <v>23717</v>
      </c>
      <c r="BB3385" s="4" t="s">
        <v>23718</v>
      </c>
      <c r="BC3385" s="4">
        <v>40</v>
      </c>
      <c r="BD3385" t="str">
        <f>IF(AND(ADHOC!$G$15="",ADHOC!$S$4=""),"",IF(ADHOC!$G$15&lt;&gt;"",IF(ADHOC!$G$15=LEFT(Domein!$AS3385,LEN(ADHOC!$G$15)),MAX(Domein!BD$1:'Domein'!BD3384)+1,""),IF(ADHOC!$S$4=LEFT(Domein!$AS3385,LEN(ADHOC!$S$4)),MAX(Domein!BD$1:'Domein'!BD3384)+1,"")))</f>
        <v/>
      </c>
    </row>
    <row r="3386" spans="45:56" x14ac:dyDescent="0.2">
      <c r="AS3386" s="4" t="s">
        <v>35225</v>
      </c>
      <c r="AT3386" s="4" t="s">
        <v>8783</v>
      </c>
      <c r="AU3386" s="4" t="s">
        <v>460</v>
      </c>
      <c r="AV3386" s="4" t="s">
        <v>725</v>
      </c>
      <c r="AW3386" s="4" t="s">
        <v>1259</v>
      </c>
      <c r="AX3386" s="4"/>
      <c r="AY3386" s="4"/>
      <c r="AZ3386" s="4"/>
      <c r="BA3386" s="4"/>
      <c r="BB3386" s="4"/>
      <c r="BC3386" s="4">
        <v>40</v>
      </c>
      <c r="BD3386" t="str">
        <f>IF(AND(ADHOC!$G$15="",ADHOC!$S$4=""),"",IF(ADHOC!$G$15&lt;&gt;"",IF(ADHOC!$G$15=LEFT(Domein!$AS3386,LEN(ADHOC!$G$15)),MAX(Domein!BD$1:'Domein'!BD3385)+1,""),IF(ADHOC!$S$4=LEFT(Domein!$AS3386,LEN(ADHOC!$S$4)),MAX(Domein!BD$1:'Domein'!BD3385)+1,"")))</f>
        <v/>
      </c>
    </row>
    <row r="3387" spans="45:56" x14ac:dyDescent="0.2">
      <c r="AS3387" s="4" t="s">
        <v>35226</v>
      </c>
      <c r="AT3387" s="4" t="s">
        <v>8783</v>
      </c>
      <c r="AU3387" s="4" t="s">
        <v>460</v>
      </c>
      <c r="AV3387" s="4" t="s">
        <v>725</v>
      </c>
      <c r="AW3387" s="4" t="s">
        <v>1259</v>
      </c>
      <c r="AX3387" s="4"/>
      <c r="AY3387" s="4"/>
      <c r="AZ3387" s="4"/>
      <c r="BA3387" s="4"/>
      <c r="BB3387" s="4"/>
      <c r="BC3387" s="4">
        <v>40</v>
      </c>
      <c r="BD3387" t="str">
        <f>IF(AND(ADHOC!$G$15="",ADHOC!$S$4=""),"",IF(ADHOC!$G$15&lt;&gt;"",IF(ADHOC!$G$15=LEFT(Domein!$AS3387,LEN(ADHOC!$G$15)),MAX(Domein!BD$1:'Domein'!BD3386)+1,""),IF(ADHOC!$S$4=LEFT(Domein!$AS3387,LEN(ADHOC!$S$4)),MAX(Domein!BD$1:'Domein'!BD3386)+1,"")))</f>
        <v/>
      </c>
    </row>
    <row r="3388" spans="45:56" x14ac:dyDescent="0.2">
      <c r="AS3388" s="4" t="s">
        <v>35227</v>
      </c>
      <c r="AT3388" s="4" t="s">
        <v>35228</v>
      </c>
      <c r="AU3388" s="4" t="s">
        <v>460</v>
      </c>
      <c r="AV3388" s="4" t="s">
        <v>725</v>
      </c>
      <c r="AW3388" s="4" t="s">
        <v>1259</v>
      </c>
      <c r="AX3388" s="4"/>
      <c r="AY3388" s="4"/>
      <c r="AZ3388" s="4"/>
      <c r="BA3388" s="4"/>
      <c r="BB3388" s="4"/>
      <c r="BC3388" s="4">
        <v>40</v>
      </c>
      <c r="BD3388" t="str">
        <f>IF(AND(ADHOC!$G$15="",ADHOC!$S$4=""),"",IF(ADHOC!$G$15&lt;&gt;"",IF(ADHOC!$G$15=LEFT(Domein!$AS3388,LEN(ADHOC!$G$15)),MAX(Domein!BD$1:'Domein'!BD3387)+1,""),IF(ADHOC!$S$4=LEFT(Domein!$AS3388,LEN(ADHOC!$S$4)),MAX(Domein!BD$1:'Domein'!BD3387)+1,"")))</f>
        <v/>
      </c>
    </row>
    <row r="3389" spans="45:56" x14ac:dyDescent="0.2">
      <c r="AS3389" s="4" t="s">
        <v>35229</v>
      </c>
      <c r="AT3389" s="4" t="s">
        <v>35228</v>
      </c>
      <c r="AU3389" s="4" t="s">
        <v>460</v>
      </c>
      <c r="AV3389" s="4" t="s">
        <v>725</v>
      </c>
      <c r="AW3389" s="4" t="s">
        <v>1259</v>
      </c>
      <c r="AX3389" s="4"/>
      <c r="AY3389" s="4"/>
      <c r="AZ3389" s="4"/>
      <c r="BA3389" s="4"/>
      <c r="BB3389" s="4"/>
      <c r="BC3389" s="4">
        <v>40</v>
      </c>
      <c r="BD3389" t="str">
        <f>IF(AND(ADHOC!$G$15="",ADHOC!$S$4=""),"",IF(ADHOC!$G$15&lt;&gt;"",IF(ADHOC!$G$15=LEFT(Domein!$AS3389,LEN(ADHOC!$G$15)),MAX(Domein!BD$1:'Domein'!BD3388)+1,""),IF(ADHOC!$S$4=LEFT(Domein!$AS3389,LEN(ADHOC!$S$4)),MAX(Domein!BD$1:'Domein'!BD3388)+1,"")))</f>
        <v/>
      </c>
    </row>
    <row r="3390" spans="45:56" x14ac:dyDescent="0.2">
      <c r="AS3390" s="4" t="s">
        <v>35230</v>
      </c>
      <c r="AT3390" s="4" t="s">
        <v>9232</v>
      </c>
      <c r="AU3390" s="4" t="s">
        <v>460</v>
      </c>
      <c r="AV3390" s="4" t="s">
        <v>725</v>
      </c>
      <c r="AW3390" s="4" t="s">
        <v>1259</v>
      </c>
      <c r="AX3390" s="4"/>
      <c r="AY3390" s="4"/>
      <c r="AZ3390" s="4"/>
      <c r="BA3390" s="4"/>
      <c r="BB3390" s="4"/>
      <c r="BC3390" s="4">
        <v>40</v>
      </c>
      <c r="BD3390" t="str">
        <f>IF(AND(ADHOC!$G$15="",ADHOC!$S$4=""),"",IF(ADHOC!$G$15&lt;&gt;"",IF(ADHOC!$G$15=LEFT(Domein!$AS3390,LEN(ADHOC!$G$15)),MAX(Domein!BD$1:'Domein'!BD3389)+1,""),IF(ADHOC!$S$4=LEFT(Domein!$AS3390,LEN(ADHOC!$S$4)),MAX(Domein!BD$1:'Domein'!BD3389)+1,"")))</f>
        <v/>
      </c>
    </row>
    <row r="3391" spans="45:56" x14ac:dyDescent="0.2">
      <c r="AS3391" s="4" t="s">
        <v>35231</v>
      </c>
      <c r="AT3391" s="4" t="s">
        <v>9232</v>
      </c>
      <c r="AU3391" s="4" t="s">
        <v>460</v>
      </c>
      <c r="AV3391" s="4" t="s">
        <v>725</v>
      </c>
      <c r="AW3391" s="4" t="s">
        <v>1259</v>
      </c>
      <c r="AX3391" s="4"/>
      <c r="AY3391" s="4"/>
      <c r="AZ3391" s="4"/>
      <c r="BA3391" s="4"/>
      <c r="BB3391" s="4"/>
      <c r="BC3391" s="4">
        <v>40</v>
      </c>
      <c r="BD3391" t="str">
        <f>IF(AND(ADHOC!$G$15="",ADHOC!$S$4=""),"",IF(ADHOC!$G$15&lt;&gt;"",IF(ADHOC!$G$15=LEFT(Domein!$AS3391,LEN(ADHOC!$G$15)),MAX(Domein!BD$1:'Domein'!BD3390)+1,""),IF(ADHOC!$S$4=LEFT(Domein!$AS3391,LEN(ADHOC!$S$4)),MAX(Domein!BD$1:'Domein'!BD3390)+1,"")))</f>
        <v/>
      </c>
    </row>
    <row r="3392" spans="45:56" x14ac:dyDescent="0.2">
      <c r="AS3392" s="4" t="s">
        <v>34597</v>
      </c>
      <c r="AT3392" s="4" t="s">
        <v>34598</v>
      </c>
      <c r="AU3392" s="4" t="s">
        <v>460</v>
      </c>
      <c r="AV3392" s="4" t="s">
        <v>725</v>
      </c>
      <c r="AW3392" s="4" t="s">
        <v>1259</v>
      </c>
      <c r="AX3392" s="4"/>
      <c r="AY3392" s="4"/>
      <c r="AZ3392" s="4"/>
      <c r="BA3392" s="4"/>
      <c r="BB3392" s="4"/>
      <c r="BC3392" s="4">
        <v>40</v>
      </c>
      <c r="BD3392" t="str">
        <f>IF(AND(ADHOC!$G$15="",ADHOC!$S$4=""),"",IF(ADHOC!$G$15&lt;&gt;"",IF(ADHOC!$G$15=LEFT(Domein!$AS3392,LEN(ADHOC!$G$15)),MAX(Domein!BD$1:'Domein'!BD3391)+1,""),IF(ADHOC!$S$4=LEFT(Domein!$AS3392,LEN(ADHOC!$S$4)),MAX(Domein!BD$1:'Domein'!BD3391)+1,"")))</f>
        <v/>
      </c>
    </row>
    <row r="3393" spans="45:56" x14ac:dyDescent="0.2">
      <c r="AS3393" s="4" t="s">
        <v>38471</v>
      </c>
      <c r="AT3393" s="85" t="s">
        <v>38472</v>
      </c>
      <c r="AU3393" s="4" t="s">
        <v>460</v>
      </c>
      <c r="AV3393" s="4" t="s">
        <v>725</v>
      </c>
      <c r="AW3393" s="4" t="s">
        <v>1259</v>
      </c>
      <c r="AX3393" s="4"/>
      <c r="AY3393" s="4"/>
      <c r="AZ3393" s="4"/>
      <c r="BA3393" s="4"/>
      <c r="BB3393" s="4"/>
      <c r="BC3393" s="4">
        <v>40</v>
      </c>
      <c r="BD3393" t="str">
        <f>IF(AND(ADHOC!$G$15="",ADHOC!$S$4=""),"",IF(ADHOC!$G$15&lt;&gt;"",IF(ADHOC!$G$15=LEFT(Domein!$AS3393,LEN(ADHOC!$G$15)),MAX(Domein!BD$1:'Domein'!BD3392)+1,""),IF(ADHOC!$S$4=LEFT(Domein!$AS3393,LEN(ADHOC!$S$4)),MAX(Domein!BD$1:'Domein'!BD3392)+1,"")))</f>
        <v/>
      </c>
    </row>
    <row r="3394" spans="45:56" x14ac:dyDescent="0.2">
      <c r="AS3394" s="4" t="s">
        <v>14529</v>
      </c>
      <c r="AT3394" s="4" t="s">
        <v>14530</v>
      </c>
      <c r="AU3394" s="4" t="s">
        <v>456</v>
      </c>
      <c r="AV3394" s="4" t="s">
        <v>725</v>
      </c>
      <c r="AW3394" s="4" t="s">
        <v>1259</v>
      </c>
      <c r="AX3394" s="4"/>
      <c r="AY3394" s="4">
        <v>210570</v>
      </c>
      <c r="AZ3394" s="4">
        <v>515260</v>
      </c>
      <c r="BA3394" s="4" t="s">
        <v>23719</v>
      </c>
      <c r="BB3394" s="4" t="s">
        <v>23720</v>
      </c>
      <c r="BC3394" s="4">
        <v>40</v>
      </c>
      <c r="BD3394" t="str">
        <f>IF(AND(ADHOC!$G$15="",ADHOC!$S$4=""),"",IF(ADHOC!$G$15&lt;&gt;"",IF(ADHOC!$G$15=LEFT(Domein!$AS3394,LEN(ADHOC!$G$15)),MAX(Domein!BD$1:'Domein'!BD3393)+1,""),IF(ADHOC!$S$4=LEFT(Domein!$AS3394,LEN(ADHOC!$S$4)),MAX(Domein!BD$1:'Domein'!BD3393)+1,"")))</f>
        <v/>
      </c>
    </row>
    <row r="3395" spans="45:56" x14ac:dyDescent="0.2">
      <c r="AS3395" s="4" t="s">
        <v>14531</v>
      </c>
      <c r="AT3395" s="85" t="s">
        <v>14532</v>
      </c>
      <c r="AU3395" s="4" t="s">
        <v>456</v>
      </c>
      <c r="AV3395" s="4" t="s">
        <v>725</v>
      </c>
      <c r="AW3395" s="4" t="s">
        <v>1259</v>
      </c>
      <c r="AX3395" s="4"/>
      <c r="AY3395" s="4">
        <v>210576</v>
      </c>
      <c r="AZ3395" s="4">
        <v>514815</v>
      </c>
      <c r="BA3395" s="4" t="s">
        <v>23721</v>
      </c>
      <c r="BB3395" s="4" t="s">
        <v>23722</v>
      </c>
      <c r="BC3395" s="4">
        <v>40</v>
      </c>
      <c r="BD3395" t="str">
        <f>IF(AND(ADHOC!$G$15="",ADHOC!$S$4=""),"",IF(ADHOC!$G$15&lt;&gt;"",IF(ADHOC!$G$15=LEFT(Domein!$AS3395,LEN(ADHOC!$G$15)),MAX(Domein!BD$1:'Domein'!BD3394)+1,""),IF(ADHOC!$S$4=LEFT(Domein!$AS3395,LEN(ADHOC!$S$4)),MAX(Domein!BD$1:'Domein'!BD3394)+1,"")))</f>
        <v/>
      </c>
    </row>
    <row r="3396" spans="45:56" x14ac:dyDescent="0.2">
      <c r="AS3396" s="4" t="s">
        <v>14533</v>
      </c>
      <c r="AT3396" s="4" t="s">
        <v>14534</v>
      </c>
      <c r="AU3396" s="4" t="s">
        <v>456</v>
      </c>
      <c r="AV3396" s="4" t="s">
        <v>725</v>
      </c>
      <c r="AW3396" s="4" t="s">
        <v>1259</v>
      </c>
      <c r="AX3396" s="4"/>
      <c r="AY3396" s="4">
        <v>210576</v>
      </c>
      <c r="AZ3396" s="4">
        <v>514334</v>
      </c>
      <c r="BA3396" s="4" t="s">
        <v>23723</v>
      </c>
      <c r="BB3396" s="4" t="s">
        <v>23724</v>
      </c>
      <c r="BC3396" s="4">
        <v>40</v>
      </c>
      <c r="BD3396" t="str">
        <f>IF(AND(ADHOC!$G$15="",ADHOC!$S$4=""),"",IF(ADHOC!$G$15&lt;&gt;"",IF(ADHOC!$G$15=LEFT(Domein!$AS3396,LEN(ADHOC!$G$15)),MAX(Domein!BD$1:'Domein'!BD3395)+1,""),IF(ADHOC!$S$4=LEFT(Domein!$AS3396,LEN(ADHOC!$S$4)),MAX(Domein!BD$1:'Domein'!BD3395)+1,"")))</f>
        <v/>
      </c>
    </row>
    <row r="3397" spans="45:56" x14ac:dyDescent="0.2">
      <c r="AS3397" s="4" t="s">
        <v>14535</v>
      </c>
      <c r="AT3397" s="85" t="s">
        <v>14536</v>
      </c>
      <c r="AU3397" s="4" t="s">
        <v>456</v>
      </c>
      <c r="AV3397" s="4" t="s">
        <v>725</v>
      </c>
      <c r="AW3397" s="4" t="s">
        <v>1259</v>
      </c>
      <c r="AX3397" s="4"/>
      <c r="AY3397" s="4">
        <v>210573</v>
      </c>
      <c r="AZ3397" s="4">
        <v>513855</v>
      </c>
      <c r="BA3397" s="4" t="s">
        <v>23725</v>
      </c>
      <c r="BB3397" s="4" t="s">
        <v>23726</v>
      </c>
      <c r="BC3397" s="4">
        <v>40</v>
      </c>
      <c r="BD3397" t="str">
        <f>IF(AND(ADHOC!$G$15="",ADHOC!$S$4=""),"",IF(ADHOC!$G$15&lt;&gt;"",IF(ADHOC!$G$15=LEFT(Domein!$AS3397,LEN(ADHOC!$G$15)),MAX(Domein!BD$1:'Domein'!BD3396)+1,""),IF(ADHOC!$S$4=LEFT(Domein!$AS3397,LEN(ADHOC!$S$4)),MAX(Domein!BD$1:'Domein'!BD3396)+1,"")))</f>
        <v/>
      </c>
    </row>
    <row r="3398" spans="45:56" x14ac:dyDescent="0.2">
      <c r="AS3398" s="4" t="s">
        <v>14537</v>
      </c>
      <c r="AT3398" s="4" t="s">
        <v>14538</v>
      </c>
      <c r="AU3398" s="4" t="s">
        <v>456</v>
      </c>
      <c r="AV3398" s="4" t="s">
        <v>725</v>
      </c>
      <c r="AW3398" s="4" t="s">
        <v>1259</v>
      </c>
      <c r="AX3398" s="4"/>
      <c r="AY3398" s="4">
        <v>210490</v>
      </c>
      <c r="AZ3398" s="4">
        <v>513382</v>
      </c>
      <c r="BA3398" s="4" t="s">
        <v>23727</v>
      </c>
      <c r="BB3398" s="4" t="s">
        <v>23728</v>
      </c>
      <c r="BC3398" s="4">
        <v>40</v>
      </c>
      <c r="BD3398" t="str">
        <f>IF(AND(ADHOC!$G$15="",ADHOC!$S$4=""),"",IF(ADHOC!$G$15&lt;&gt;"",IF(ADHOC!$G$15=LEFT(Domein!$AS3398,LEN(ADHOC!$G$15)),MAX(Domein!BD$1:'Domein'!BD3397)+1,""),IF(ADHOC!$S$4=LEFT(Domein!$AS3398,LEN(ADHOC!$S$4)),MAX(Domein!BD$1:'Domein'!BD3397)+1,"")))</f>
        <v/>
      </c>
    </row>
    <row r="3399" spans="45:56" x14ac:dyDescent="0.2">
      <c r="AS3399" s="4" t="s">
        <v>14539</v>
      </c>
      <c r="AT3399" s="85" t="s">
        <v>14540</v>
      </c>
      <c r="AU3399" s="4" t="s">
        <v>456</v>
      </c>
      <c r="AV3399" s="4" t="s">
        <v>725</v>
      </c>
      <c r="AW3399" s="4" t="s">
        <v>1259</v>
      </c>
      <c r="AX3399" s="4"/>
      <c r="AY3399" s="4">
        <v>210332</v>
      </c>
      <c r="AZ3399" s="4">
        <v>512928</v>
      </c>
      <c r="BA3399" s="4" t="s">
        <v>23729</v>
      </c>
      <c r="BB3399" s="4" t="s">
        <v>23730</v>
      </c>
      <c r="BC3399" s="4">
        <v>40</v>
      </c>
      <c r="BD3399" t="str">
        <f>IF(AND(ADHOC!$G$15="",ADHOC!$S$4=""),"",IF(ADHOC!$G$15&lt;&gt;"",IF(ADHOC!$G$15=LEFT(Domein!$AS3399,LEN(ADHOC!$G$15)),MAX(Domein!BD$1:'Domein'!BD3398)+1,""),IF(ADHOC!$S$4=LEFT(Domein!$AS3399,LEN(ADHOC!$S$4)),MAX(Domein!BD$1:'Domein'!BD3398)+1,"")))</f>
        <v/>
      </c>
    </row>
    <row r="3400" spans="45:56" x14ac:dyDescent="0.2">
      <c r="AS3400" s="4" t="s">
        <v>14541</v>
      </c>
      <c r="AT3400" s="4" t="s">
        <v>14542</v>
      </c>
      <c r="AU3400" s="4" t="s">
        <v>456</v>
      </c>
      <c r="AV3400" s="4" t="s">
        <v>725</v>
      </c>
      <c r="AW3400" s="4" t="s">
        <v>1259</v>
      </c>
      <c r="AX3400" s="4"/>
      <c r="AY3400" s="4">
        <v>210174</v>
      </c>
      <c r="AZ3400" s="4">
        <v>512474</v>
      </c>
      <c r="BA3400" s="4" t="s">
        <v>23731</v>
      </c>
      <c r="BB3400" s="4" t="s">
        <v>23732</v>
      </c>
      <c r="BC3400" s="4">
        <v>40</v>
      </c>
      <c r="BD3400" t="str">
        <f>IF(AND(ADHOC!$G$15="",ADHOC!$S$4=""),"",IF(ADHOC!$G$15&lt;&gt;"",IF(ADHOC!$G$15=LEFT(Domein!$AS3400,LEN(ADHOC!$G$15)),MAX(Domein!BD$1:'Domein'!BD3399)+1,""),IF(ADHOC!$S$4=LEFT(Domein!$AS3400,LEN(ADHOC!$S$4)),MAX(Domein!BD$1:'Domein'!BD3399)+1,"")))</f>
        <v/>
      </c>
    </row>
    <row r="3401" spans="45:56" x14ac:dyDescent="0.2">
      <c r="AS3401" s="4" t="s">
        <v>14543</v>
      </c>
      <c r="AT3401" s="4" t="s">
        <v>14544</v>
      </c>
      <c r="AU3401" s="4" t="s">
        <v>456</v>
      </c>
      <c r="AV3401" s="4" t="s">
        <v>725</v>
      </c>
      <c r="AW3401" s="4" t="s">
        <v>1259</v>
      </c>
      <c r="AX3401" s="4"/>
      <c r="AY3401" s="4">
        <v>210016</v>
      </c>
      <c r="AZ3401" s="4">
        <v>512022</v>
      </c>
      <c r="BA3401" s="4" t="s">
        <v>23733</v>
      </c>
      <c r="BB3401" s="4" t="s">
        <v>23734</v>
      </c>
      <c r="BC3401" s="4">
        <v>40</v>
      </c>
      <c r="BD3401" t="str">
        <f>IF(AND(ADHOC!$G$15="",ADHOC!$S$4=""),"",IF(ADHOC!$G$15&lt;&gt;"",IF(ADHOC!$G$15=LEFT(Domein!$AS3401,LEN(ADHOC!$G$15)),MAX(Domein!BD$1:'Domein'!BD3400)+1,""),IF(ADHOC!$S$4=LEFT(Domein!$AS3401,LEN(ADHOC!$S$4)),MAX(Domein!BD$1:'Domein'!BD3400)+1,"")))</f>
        <v/>
      </c>
    </row>
    <row r="3402" spans="45:56" x14ac:dyDescent="0.2">
      <c r="AS3402" s="4" t="s">
        <v>14545</v>
      </c>
      <c r="AT3402" s="4" t="s">
        <v>14546</v>
      </c>
      <c r="AU3402" s="4" t="s">
        <v>456</v>
      </c>
      <c r="AV3402" s="4" t="s">
        <v>725</v>
      </c>
      <c r="AW3402" s="4" t="s">
        <v>1259</v>
      </c>
      <c r="AX3402" s="4"/>
      <c r="AY3402" s="4">
        <v>209858</v>
      </c>
      <c r="AZ3402" s="4">
        <v>511552</v>
      </c>
      <c r="BA3402" s="4" t="s">
        <v>23735</v>
      </c>
      <c r="BB3402" s="4" t="s">
        <v>23736</v>
      </c>
      <c r="BC3402" s="4">
        <v>40</v>
      </c>
      <c r="BD3402" t="str">
        <f>IF(AND(ADHOC!$G$15="",ADHOC!$S$4=""),"",IF(ADHOC!$G$15&lt;&gt;"",IF(ADHOC!$G$15=LEFT(Domein!$AS3402,LEN(ADHOC!$G$15)),MAX(Domein!BD$1:'Domein'!BD3401)+1,""),IF(ADHOC!$S$4=LEFT(Domein!$AS3402,LEN(ADHOC!$S$4)),MAX(Domein!BD$1:'Domein'!BD3401)+1,"")))</f>
        <v/>
      </c>
    </row>
    <row r="3403" spans="45:56" x14ac:dyDescent="0.2">
      <c r="AS3403" s="4" t="s">
        <v>14547</v>
      </c>
      <c r="AT3403" s="4" t="s">
        <v>14548</v>
      </c>
      <c r="AU3403" s="4" t="s">
        <v>456</v>
      </c>
      <c r="AV3403" s="4" t="s">
        <v>725</v>
      </c>
      <c r="AW3403" s="4" t="s">
        <v>1259</v>
      </c>
      <c r="AX3403" s="4"/>
      <c r="AY3403" s="4">
        <v>212144</v>
      </c>
      <c r="AZ3403" s="4">
        <v>512641</v>
      </c>
      <c r="BA3403" s="4" t="s">
        <v>23737</v>
      </c>
      <c r="BB3403" s="4" t="s">
        <v>23738</v>
      </c>
      <c r="BC3403" s="4">
        <v>40</v>
      </c>
      <c r="BD3403" t="str">
        <f>IF(AND(ADHOC!$G$15="",ADHOC!$S$4=""),"",IF(ADHOC!$G$15&lt;&gt;"",IF(ADHOC!$G$15=LEFT(Domein!$AS3403,LEN(ADHOC!$G$15)),MAX(Domein!BD$1:'Domein'!BD3402)+1,""),IF(ADHOC!$S$4=LEFT(Domein!$AS3403,LEN(ADHOC!$S$4)),MAX(Domein!BD$1:'Domein'!BD3402)+1,"")))</f>
        <v/>
      </c>
    </row>
    <row r="3404" spans="45:56" x14ac:dyDescent="0.2">
      <c r="AS3404" s="4" t="s">
        <v>14549</v>
      </c>
      <c r="AT3404" s="4" t="s">
        <v>14550</v>
      </c>
      <c r="AU3404" s="4" t="s">
        <v>456</v>
      </c>
      <c r="AV3404" s="4" t="s">
        <v>725</v>
      </c>
      <c r="AW3404" s="4" t="s">
        <v>1259</v>
      </c>
      <c r="AX3404" s="4"/>
      <c r="AY3404" s="4">
        <v>210523</v>
      </c>
      <c r="AZ3404" s="4">
        <v>514393</v>
      </c>
      <c r="BA3404" s="4" t="s">
        <v>23739</v>
      </c>
      <c r="BB3404" s="4" t="s">
        <v>23740</v>
      </c>
      <c r="BC3404" s="4">
        <v>40</v>
      </c>
      <c r="BD3404" t="str">
        <f>IF(AND(ADHOC!$G$15="",ADHOC!$S$4=""),"",IF(ADHOC!$G$15&lt;&gt;"",IF(ADHOC!$G$15=LEFT(Domein!$AS3404,LEN(ADHOC!$G$15)),MAX(Domein!BD$1:'Domein'!BD3403)+1,""),IF(ADHOC!$S$4=LEFT(Domein!$AS3404,LEN(ADHOC!$S$4)),MAX(Domein!BD$1:'Domein'!BD3403)+1,"")))</f>
        <v/>
      </c>
    </row>
    <row r="3405" spans="45:56" x14ac:dyDescent="0.2">
      <c r="AS3405" s="4" t="s">
        <v>14551</v>
      </c>
      <c r="AT3405" s="4" t="s">
        <v>14552</v>
      </c>
      <c r="AU3405" s="4" t="s">
        <v>456</v>
      </c>
      <c r="AV3405" s="4" t="s">
        <v>725</v>
      </c>
      <c r="AW3405" s="4" t="s">
        <v>1259</v>
      </c>
      <c r="AX3405" s="4"/>
      <c r="AY3405" s="4">
        <v>210520</v>
      </c>
      <c r="AZ3405" s="4">
        <v>513895</v>
      </c>
      <c r="BA3405" s="4" t="s">
        <v>23741</v>
      </c>
      <c r="BB3405" s="4" t="s">
        <v>23742</v>
      </c>
      <c r="BC3405" s="4">
        <v>40</v>
      </c>
      <c r="BD3405" t="str">
        <f>IF(AND(ADHOC!$G$15="",ADHOC!$S$4=""),"",IF(ADHOC!$G$15&lt;&gt;"",IF(ADHOC!$G$15=LEFT(Domein!$AS3405,LEN(ADHOC!$G$15)),MAX(Domein!BD$1:'Domein'!BD3404)+1,""),IF(ADHOC!$S$4=LEFT(Domein!$AS3405,LEN(ADHOC!$S$4)),MAX(Domein!BD$1:'Domein'!BD3404)+1,"")))</f>
        <v/>
      </c>
    </row>
    <row r="3406" spans="45:56" x14ac:dyDescent="0.2">
      <c r="AS3406" s="4" t="s">
        <v>14553</v>
      </c>
      <c r="AT3406" s="4" t="s">
        <v>14554</v>
      </c>
      <c r="AU3406" s="4" t="s">
        <v>456</v>
      </c>
      <c r="AV3406" s="4" t="s">
        <v>725</v>
      </c>
      <c r="AW3406" s="4" t="s">
        <v>1259</v>
      </c>
      <c r="AX3406" s="4"/>
      <c r="AY3406" s="4">
        <v>210448</v>
      </c>
      <c r="AZ3406" s="4">
        <v>513431</v>
      </c>
      <c r="BA3406" s="4" t="s">
        <v>23743</v>
      </c>
      <c r="BB3406" s="4" t="s">
        <v>23744</v>
      </c>
      <c r="BC3406" s="4">
        <v>40</v>
      </c>
      <c r="BD3406" t="str">
        <f>IF(AND(ADHOC!$G$15="",ADHOC!$S$4=""),"",IF(ADHOC!$G$15&lt;&gt;"",IF(ADHOC!$G$15=LEFT(Domein!$AS3406,LEN(ADHOC!$G$15)),MAX(Domein!BD$1:'Domein'!BD3405)+1,""),IF(ADHOC!$S$4=LEFT(Domein!$AS3406,LEN(ADHOC!$S$4)),MAX(Domein!BD$1:'Domein'!BD3405)+1,"")))</f>
        <v/>
      </c>
    </row>
    <row r="3407" spans="45:56" x14ac:dyDescent="0.2">
      <c r="AS3407" s="4" t="s">
        <v>14555</v>
      </c>
      <c r="AT3407" s="4" t="s">
        <v>14556</v>
      </c>
      <c r="AU3407" s="4" t="s">
        <v>456</v>
      </c>
      <c r="AV3407" s="4" t="s">
        <v>725</v>
      </c>
      <c r="AW3407" s="4" t="s">
        <v>1259</v>
      </c>
      <c r="AX3407" s="4"/>
      <c r="AY3407" s="4">
        <v>210284</v>
      </c>
      <c r="AZ3407" s="4">
        <v>512952</v>
      </c>
      <c r="BA3407" s="4" t="s">
        <v>23745</v>
      </c>
      <c r="BB3407" s="4" t="s">
        <v>23746</v>
      </c>
      <c r="BC3407" s="4">
        <v>40</v>
      </c>
      <c r="BD3407" t="str">
        <f>IF(AND(ADHOC!$G$15="",ADHOC!$S$4=""),"",IF(ADHOC!$G$15&lt;&gt;"",IF(ADHOC!$G$15=LEFT(Domein!$AS3407,LEN(ADHOC!$G$15)),MAX(Domein!BD$1:'Domein'!BD3406)+1,""),IF(ADHOC!$S$4=LEFT(Domein!$AS3407,LEN(ADHOC!$S$4)),MAX(Domein!BD$1:'Domein'!BD3406)+1,"")))</f>
        <v/>
      </c>
    </row>
    <row r="3408" spans="45:56" x14ac:dyDescent="0.2">
      <c r="AS3408" s="4" t="s">
        <v>14557</v>
      </c>
      <c r="AT3408" s="4" t="s">
        <v>14558</v>
      </c>
      <c r="AU3408" s="4" t="s">
        <v>456</v>
      </c>
      <c r="AV3408" s="4" t="s">
        <v>725</v>
      </c>
      <c r="AW3408" s="4" t="s">
        <v>1259</v>
      </c>
      <c r="AX3408" s="4"/>
      <c r="AY3408" s="4">
        <v>210130</v>
      </c>
      <c r="AZ3408" s="4">
        <v>512513</v>
      </c>
      <c r="BA3408" s="4" t="s">
        <v>23747</v>
      </c>
      <c r="BB3408" s="4" t="s">
        <v>23748</v>
      </c>
      <c r="BC3408" s="4">
        <v>40</v>
      </c>
      <c r="BD3408" t="str">
        <f>IF(AND(ADHOC!$G$15="",ADHOC!$S$4=""),"",IF(ADHOC!$G$15&lt;&gt;"",IF(ADHOC!$G$15=LEFT(Domein!$AS3408,LEN(ADHOC!$G$15)),MAX(Domein!BD$1:'Domein'!BD3407)+1,""),IF(ADHOC!$S$4=LEFT(Domein!$AS3408,LEN(ADHOC!$S$4)),MAX(Domein!BD$1:'Domein'!BD3407)+1,"")))</f>
        <v/>
      </c>
    </row>
    <row r="3409" spans="45:56" x14ac:dyDescent="0.2">
      <c r="AS3409" s="4" t="s">
        <v>14559</v>
      </c>
      <c r="AT3409" s="4" t="s">
        <v>14560</v>
      </c>
      <c r="AU3409" s="4" t="s">
        <v>456</v>
      </c>
      <c r="AV3409" s="4" t="s">
        <v>725</v>
      </c>
      <c r="AW3409" s="4" t="s">
        <v>1259</v>
      </c>
      <c r="AX3409" s="4"/>
      <c r="AY3409" s="4">
        <v>209741</v>
      </c>
      <c r="AZ3409" s="4">
        <v>511653</v>
      </c>
      <c r="BA3409" s="4" t="s">
        <v>23749</v>
      </c>
      <c r="BB3409" s="4" t="s">
        <v>23750</v>
      </c>
      <c r="BC3409" s="4">
        <v>40</v>
      </c>
      <c r="BD3409" t="str">
        <f>IF(AND(ADHOC!$G$15="",ADHOC!$S$4=""),"",IF(ADHOC!$G$15&lt;&gt;"",IF(ADHOC!$G$15=LEFT(Domein!$AS3409,LEN(ADHOC!$G$15)),MAX(Domein!BD$1:'Domein'!BD3408)+1,""),IF(ADHOC!$S$4=LEFT(Domein!$AS3409,LEN(ADHOC!$S$4)),MAX(Domein!BD$1:'Domein'!BD3408)+1,"")))</f>
        <v/>
      </c>
    </row>
    <row r="3410" spans="45:56" x14ac:dyDescent="0.2">
      <c r="AS3410" s="4" t="s">
        <v>9233</v>
      </c>
      <c r="AT3410" s="4" t="s">
        <v>9234</v>
      </c>
      <c r="AU3410" s="4" t="s">
        <v>456</v>
      </c>
      <c r="AV3410" s="4" t="s">
        <v>725</v>
      </c>
      <c r="AW3410" s="4" t="s">
        <v>1259</v>
      </c>
      <c r="AX3410" s="4"/>
      <c r="AY3410" s="4"/>
      <c r="AZ3410" s="4"/>
      <c r="BA3410" s="4"/>
      <c r="BB3410" s="4"/>
      <c r="BC3410" s="4">
        <v>40</v>
      </c>
      <c r="BD3410" t="str">
        <f>IF(AND(ADHOC!$G$15="",ADHOC!$S$4=""),"",IF(ADHOC!$G$15&lt;&gt;"",IF(ADHOC!$G$15=LEFT(Domein!$AS3410,LEN(ADHOC!$G$15)),MAX(Domein!BD$1:'Domein'!BD3409)+1,""),IF(ADHOC!$S$4=LEFT(Domein!$AS3410,LEN(ADHOC!$S$4)),MAX(Domein!BD$1:'Domein'!BD3409)+1,"")))</f>
        <v/>
      </c>
    </row>
    <row r="3411" spans="45:56" x14ac:dyDescent="0.2">
      <c r="AS3411" s="4" t="s">
        <v>9235</v>
      </c>
      <c r="AT3411" s="4" t="s">
        <v>9236</v>
      </c>
      <c r="AU3411" s="4" t="s">
        <v>456</v>
      </c>
      <c r="AV3411" s="4" t="s">
        <v>725</v>
      </c>
      <c r="AW3411" s="4" t="s">
        <v>1259</v>
      </c>
      <c r="AX3411" s="4"/>
      <c r="AY3411" s="4"/>
      <c r="AZ3411" s="4"/>
      <c r="BA3411" s="4"/>
      <c r="BB3411" s="4"/>
      <c r="BC3411" s="4">
        <v>40</v>
      </c>
      <c r="BD3411" t="str">
        <f>IF(AND(ADHOC!$G$15="",ADHOC!$S$4=""),"",IF(ADHOC!$G$15&lt;&gt;"",IF(ADHOC!$G$15=LEFT(Domein!$AS3411,LEN(ADHOC!$G$15)),MAX(Domein!BD$1:'Domein'!BD3410)+1,""),IF(ADHOC!$S$4=LEFT(Domein!$AS3411,LEN(ADHOC!$S$4)),MAX(Domein!BD$1:'Domein'!BD3410)+1,"")))</f>
        <v/>
      </c>
    </row>
    <row r="3412" spans="45:56" x14ac:dyDescent="0.2">
      <c r="AS3412" s="4" t="s">
        <v>9237</v>
      </c>
      <c r="AT3412" s="4" t="s">
        <v>9238</v>
      </c>
      <c r="AU3412" s="4" t="s">
        <v>456</v>
      </c>
      <c r="AV3412" s="4" t="s">
        <v>725</v>
      </c>
      <c r="AW3412" s="4" t="s">
        <v>1259</v>
      </c>
      <c r="AX3412" s="4"/>
      <c r="AY3412" s="4"/>
      <c r="AZ3412" s="4"/>
      <c r="BA3412" s="4"/>
      <c r="BB3412" s="4"/>
      <c r="BC3412" s="4">
        <v>40</v>
      </c>
      <c r="BD3412" t="str">
        <f>IF(AND(ADHOC!$G$15="",ADHOC!$S$4=""),"",IF(ADHOC!$G$15&lt;&gt;"",IF(ADHOC!$G$15=LEFT(Domein!$AS3412,LEN(ADHOC!$G$15)),MAX(Domein!BD$1:'Domein'!BD3411)+1,""),IF(ADHOC!$S$4=LEFT(Domein!$AS3412,LEN(ADHOC!$S$4)),MAX(Domein!BD$1:'Domein'!BD3411)+1,"")))</f>
        <v/>
      </c>
    </row>
    <row r="3413" spans="45:56" x14ac:dyDescent="0.2">
      <c r="AS3413" s="4" t="s">
        <v>9239</v>
      </c>
      <c r="AT3413" s="4" t="s">
        <v>9240</v>
      </c>
      <c r="AU3413" s="4" t="s">
        <v>456</v>
      </c>
      <c r="AV3413" s="4" t="s">
        <v>725</v>
      </c>
      <c r="AW3413" s="4" t="s">
        <v>1259</v>
      </c>
      <c r="AX3413" s="4"/>
      <c r="AY3413" s="4"/>
      <c r="AZ3413" s="4"/>
      <c r="BA3413" s="4"/>
      <c r="BB3413" s="4"/>
      <c r="BC3413" s="4">
        <v>40</v>
      </c>
      <c r="BD3413" t="str">
        <f>IF(AND(ADHOC!$G$15="",ADHOC!$S$4=""),"",IF(ADHOC!$G$15&lt;&gt;"",IF(ADHOC!$G$15=LEFT(Domein!$AS3413,LEN(ADHOC!$G$15)),MAX(Domein!BD$1:'Domein'!BD3412)+1,""),IF(ADHOC!$S$4=LEFT(Domein!$AS3413,LEN(ADHOC!$S$4)),MAX(Domein!BD$1:'Domein'!BD3412)+1,"")))</f>
        <v/>
      </c>
    </row>
    <row r="3414" spans="45:56" x14ac:dyDescent="0.2">
      <c r="AS3414" s="4" t="s">
        <v>9241</v>
      </c>
      <c r="AT3414" s="4" t="s">
        <v>9242</v>
      </c>
      <c r="AU3414" s="4" t="s">
        <v>456</v>
      </c>
      <c r="AV3414" s="4" t="s">
        <v>725</v>
      </c>
      <c r="AW3414" s="4" t="s">
        <v>1259</v>
      </c>
      <c r="AX3414" s="4"/>
      <c r="AY3414" s="4"/>
      <c r="AZ3414" s="4"/>
      <c r="BA3414" s="4"/>
      <c r="BB3414" s="4"/>
      <c r="BC3414" s="4">
        <v>40</v>
      </c>
      <c r="BD3414" t="str">
        <f>IF(AND(ADHOC!$G$15="",ADHOC!$S$4=""),"",IF(ADHOC!$G$15&lt;&gt;"",IF(ADHOC!$G$15=LEFT(Domein!$AS3414,LEN(ADHOC!$G$15)),MAX(Domein!BD$1:'Domein'!BD3413)+1,""),IF(ADHOC!$S$4=LEFT(Domein!$AS3414,LEN(ADHOC!$S$4)),MAX(Domein!BD$1:'Domein'!BD3413)+1,"")))</f>
        <v/>
      </c>
    </row>
    <row r="3415" spans="45:56" x14ac:dyDescent="0.2">
      <c r="AS3415" s="4" t="s">
        <v>20944</v>
      </c>
      <c r="AT3415" s="4" t="s">
        <v>20945</v>
      </c>
      <c r="AU3415" s="4" t="s">
        <v>456</v>
      </c>
      <c r="AV3415" s="4" t="s">
        <v>715</v>
      </c>
      <c r="AW3415" s="4" t="s">
        <v>724</v>
      </c>
      <c r="AX3415" s="4"/>
      <c r="AY3415" s="4">
        <v>217000</v>
      </c>
      <c r="AZ3415" s="4">
        <v>503310</v>
      </c>
      <c r="BA3415" s="4" t="s">
        <v>23066</v>
      </c>
      <c r="BB3415" s="4" t="s">
        <v>23751</v>
      </c>
      <c r="BC3415" s="4">
        <v>40</v>
      </c>
      <c r="BD3415" t="str">
        <f>IF(AND(ADHOC!$G$15="",ADHOC!$S$4=""),"",IF(ADHOC!$G$15&lt;&gt;"",IF(ADHOC!$G$15=LEFT(Domein!$AS3415,LEN(ADHOC!$G$15)),MAX(Domein!BD$1:'Domein'!BD3414)+1,""),IF(ADHOC!$S$4=LEFT(Domein!$AS3415,LEN(ADHOC!$S$4)),MAX(Domein!BD$1:'Domein'!BD3414)+1,"")))</f>
        <v/>
      </c>
    </row>
    <row r="3416" spans="45:56" x14ac:dyDescent="0.2">
      <c r="AS3416" s="4" t="s">
        <v>20946</v>
      </c>
      <c r="AT3416" s="4" t="s">
        <v>20947</v>
      </c>
      <c r="AU3416" s="4" t="s">
        <v>456</v>
      </c>
      <c r="AV3416" s="4" t="s">
        <v>715</v>
      </c>
      <c r="AW3416" s="4" t="s">
        <v>724</v>
      </c>
      <c r="AX3416" s="4"/>
      <c r="AY3416" s="4">
        <v>205000</v>
      </c>
      <c r="AZ3416" s="4">
        <v>506610</v>
      </c>
      <c r="BA3416" s="4" t="s">
        <v>23752</v>
      </c>
      <c r="BB3416" s="4" t="s">
        <v>23753</v>
      </c>
      <c r="BC3416" s="4">
        <v>40</v>
      </c>
      <c r="BD3416" t="str">
        <f>IF(AND(ADHOC!$G$15="",ADHOC!$S$4=""),"",IF(ADHOC!$G$15&lt;&gt;"",IF(ADHOC!$G$15=LEFT(Domein!$AS3416,LEN(ADHOC!$G$15)),MAX(Domein!BD$1:'Domein'!BD3415)+1,""),IF(ADHOC!$S$4=LEFT(Domein!$AS3416,LEN(ADHOC!$S$4)),MAX(Domein!BD$1:'Domein'!BD3415)+1,"")))</f>
        <v/>
      </c>
    </row>
    <row r="3417" spans="45:56" x14ac:dyDescent="0.2">
      <c r="AS3417" s="4" t="s">
        <v>1952</v>
      </c>
      <c r="AT3417" s="4" t="s">
        <v>1953</v>
      </c>
      <c r="AU3417" s="4" t="s">
        <v>456</v>
      </c>
      <c r="AV3417" s="4" t="s">
        <v>714</v>
      </c>
      <c r="AW3417" s="4" t="s">
        <v>724</v>
      </c>
      <c r="AX3417" s="4"/>
      <c r="AY3417" s="4">
        <v>221234</v>
      </c>
      <c r="AZ3417" s="4">
        <v>507682</v>
      </c>
      <c r="BA3417" s="4" t="s">
        <v>23754</v>
      </c>
      <c r="BB3417" s="4" t="s">
        <v>23755</v>
      </c>
      <c r="BC3417" s="4">
        <v>40</v>
      </c>
      <c r="BD3417" t="str">
        <f>IF(AND(ADHOC!$G$15="",ADHOC!$S$4=""),"",IF(ADHOC!$G$15&lt;&gt;"",IF(ADHOC!$G$15=LEFT(Domein!$AS3417,LEN(ADHOC!$G$15)),MAX(Domein!BD$1:'Domein'!BD3416)+1,""),IF(ADHOC!$S$4=LEFT(Domein!$AS3417,LEN(ADHOC!$S$4)),MAX(Domein!BD$1:'Domein'!BD3416)+1,"")))</f>
        <v/>
      </c>
    </row>
    <row r="3418" spans="45:56" x14ac:dyDescent="0.2">
      <c r="AS3418" s="4" t="s">
        <v>8375</v>
      </c>
      <c r="AT3418" s="4" t="s">
        <v>8376</v>
      </c>
      <c r="AU3418" s="4" t="s">
        <v>456</v>
      </c>
      <c r="AV3418" s="4" t="s">
        <v>714</v>
      </c>
      <c r="AW3418" s="4" t="s">
        <v>724</v>
      </c>
      <c r="AX3418" s="4"/>
      <c r="AY3418" s="4">
        <v>220940</v>
      </c>
      <c r="AZ3418" s="4">
        <v>507400</v>
      </c>
      <c r="BA3418" s="4" t="s">
        <v>23756</v>
      </c>
      <c r="BB3418" s="4" t="s">
        <v>23757</v>
      </c>
      <c r="BC3418" s="4">
        <v>40</v>
      </c>
      <c r="BD3418" t="str">
        <f>IF(AND(ADHOC!$G$15="",ADHOC!$S$4=""),"",IF(ADHOC!$G$15&lt;&gt;"",IF(ADHOC!$G$15=LEFT(Domein!$AS3418,LEN(ADHOC!$G$15)),MAX(Domein!BD$1:'Domein'!BD3417)+1,""),IF(ADHOC!$S$4=LEFT(Domein!$AS3418,LEN(ADHOC!$S$4)),MAX(Domein!BD$1:'Domein'!BD3417)+1,"")))</f>
        <v/>
      </c>
    </row>
    <row r="3419" spans="45:56" x14ac:dyDescent="0.2">
      <c r="AS3419" s="4" t="s">
        <v>35194</v>
      </c>
      <c r="AT3419" s="4" t="s">
        <v>8376</v>
      </c>
      <c r="AU3419" s="4" t="s">
        <v>460</v>
      </c>
      <c r="AV3419" s="4" t="s">
        <v>725</v>
      </c>
      <c r="AW3419" s="4" t="s">
        <v>1259</v>
      </c>
      <c r="AX3419" s="4"/>
      <c r="AY3419" s="4"/>
      <c r="AZ3419" s="4"/>
      <c r="BA3419" s="4"/>
      <c r="BB3419" s="4"/>
      <c r="BC3419" s="4">
        <v>40</v>
      </c>
      <c r="BD3419" t="str">
        <f>IF(AND(ADHOC!$G$15="",ADHOC!$S$4=""),"",IF(ADHOC!$G$15&lt;&gt;"",IF(ADHOC!$G$15=LEFT(Domein!$AS3419,LEN(ADHOC!$G$15)),MAX(Domein!BD$1:'Domein'!BD3418)+1,""),IF(ADHOC!$S$4=LEFT(Domein!$AS3419,LEN(ADHOC!$S$4)),MAX(Domein!BD$1:'Domein'!BD3418)+1,"")))</f>
        <v/>
      </c>
    </row>
    <row r="3420" spans="45:56" x14ac:dyDescent="0.2">
      <c r="AS3420" s="4" t="s">
        <v>35195</v>
      </c>
      <c r="AT3420" s="4" t="s">
        <v>35196</v>
      </c>
      <c r="AU3420" s="4" t="s">
        <v>460</v>
      </c>
      <c r="AV3420" s="4" t="s">
        <v>725</v>
      </c>
      <c r="AW3420" s="4" t="s">
        <v>1259</v>
      </c>
      <c r="AX3420" s="4"/>
      <c r="AY3420" s="4"/>
      <c r="AZ3420" s="4"/>
      <c r="BA3420" s="4"/>
      <c r="BB3420" s="4"/>
      <c r="BC3420" s="4">
        <v>40</v>
      </c>
      <c r="BD3420" t="str">
        <f>IF(AND(ADHOC!$G$15="",ADHOC!$S$4=""),"",IF(ADHOC!$G$15&lt;&gt;"",IF(ADHOC!$G$15=LEFT(Domein!$AS3420,LEN(ADHOC!$G$15)),MAX(Domein!BD$1:'Domein'!BD3419)+1,""),IF(ADHOC!$S$4=LEFT(Domein!$AS3420,LEN(ADHOC!$S$4)),MAX(Domein!BD$1:'Domein'!BD3419)+1,"")))</f>
        <v/>
      </c>
    </row>
    <row r="3421" spans="45:56" x14ac:dyDescent="0.2">
      <c r="AS3421" s="4" t="s">
        <v>35197</v>
      </c>
      <c r="AT3421" s="85" t="s">
        <v>35198</v>
      </c>
      <c r="AU3421" s="4" t="s">
        <v>460</v>
      </c>
      <c r="AV3421" s="4" t="s">
        <v>725</v>
      </c>
      <c r="AW3421" s="4" t="s">
        <v>1259</v>
      </c>
      <c r="AX3421" s="4"/>
      <c r="AY3421" s="4"/>
      <c r="AZ3421" s="4"/>
      <c r="BA3421" s="4"/>
      <c r="BB3421" s="4"/>
      <c r="BC3421" s="4">
        <v>40</v>
      </c>
      <c r="BD3421" t="str">
        <f>IF(AND(ADHOC!$G$15="",ADHOC!$S$4=""),"",IF(ADHOC!$G$15&lt;&gt;"",IF(ADHOC!$G$15=LEFT(Domein!$AS3421,LEN(ADHOC!$G$15)),MAX(Domein!BD$1:'Domein'!BD3420)+1,""),IF(ADHOC!$S$4=LEFT(Domein!$AS3421,LEN(ADHOC!$S$4)),MAX(Domein!BD$1:'Domein'!BD3420)+1,"")))</f>
        <v/>
      </c>
    </row>
    <row r="3422" spans="45:56" x14ac:dyDescent="0.2">
      <c r="AS3422" s="4" t="s">
        <v>35199</v>
      </c>
      <c r="AT3422" s="4" t="s">
        <v>35200</v>
      </c>
      <c r="AU3422" s="4" t="s">
        <v>460</v>
      </c>
      <c r="AV3422" s="4" t="s">
        <v>725</v>
      </c>
      <c r="AW3422" s="4" t="s">
        <v>1259</v>
      </c>
      <c r="AX3422" s="4"/>
      <c r="AY3422" s="4"/>
      <c r="AZ3422" s="4"/>
      <c r="BA3422" s="4"/>
      <c r="BB3422" s="4"/>
      <c r="BC3422" s="4">
        <v>40</v>
      </c>
      <c r="BD3422" t="str">
        <f>IF(AND(ADHOC!$G$15="",ADHOC!$S$4=""),"",IF(ADHOC!$G$15&lt;&gt;"",IF(ADHOC!$G$15=LEFT(Domein!$AS3422,LEN(ADHOC!$G$15)),MAX(Domein!BD$1:'Domein'!BD3421)+1,""),IF(ADHOC!$S$4=LEFT(Domein!$AS3422,LEN(ADHOC!$S$4)),MAX(Domein!BD$1:'Domein'!BD3421)+1,"")))</f>
        <v/>
      </c>
    </row>
    <row r="3423" spans="45:56" x14ac:dyDescent="0.2">
      <c r="AS3423" s="4" t="s">
        <v>11576</v>
      </c>
      <c r="AT3423" s="4" t="s">
        <v>11577</v>
      </c>
      <c r="AU3423" s="4" t="s">
        <v>456</v>
      </c>
      <c r="AV3423" s="4" t="s">
        <v>715</v>
      </c>
      <c r="AW3423" s="4" t="s">
        <v>724</v>
      </c>
      <c r="AX3423" s="4"/>
      <c r="AY3423" s="4">
        <v>214970</v>
      </c>
      <c r="AZ3423" s="4">
        <v>502350</v>
      </c>
      <c r="BA3423" s="4" t="s">
        <v>23758</v>
      </c>
      <c r="BB3423" s="4" t="s">
        <v>23759</v>
      </c>
      <c r="BC3423" s="4">
        <v>40</v>
      </c>
      <c r="BD3423" t="str">
        <f>IF(AND(ADHOC!$G$15="",ADHOC!$S$4=""),"",IF(ADHOC!$G$15&lt;&gt;"",IF(ADHOC!$G$15=LEFT(Domein!$AS3423,LEN(ADHOC!$G$15)),MAX(Domein!BD$1:'Domein'!BD3422)+1,""),IF(ADHOC!$S$4=LEFT(Domein!$AS3423,LEN(ADHOC!$S$4)),MAX(Domein!BD$1:'Domein'!BD3422)+1,"")))</f>
        <v/>
      </c>
    </row>
    <row r="3424" spans="45:56" x14ac:dyDescent="0.2">
      <c r="AS3424" s="4" t="s">
        <v>33135</v>
      </c>
      <c r="AT3424" s="4" t="s">
        <v>33136</v>
      </c>
      <c r="AU3424" s="4" t="s">
        <v>460</v>
      </c>
      <c r="AV3424" s="4" t="s">
        <v>725</v>
      </c>
      <c r="AW3424" s="4" t="s">
        <v>1259</v>
      </c>
      <c r="AX3424" s="4"/>
      <c r="AY3424" s="4"/>
      <c r="AZ3424" s="4"/>
      <c r="BA3424" s="4"/>
      <c r="BB3424" s="4"/>
      <c r="BC3424" s="4">
        <v>40</v>
      </c>
      <c r="BD3424" t="str">
        <f>IF(AND(ADHOC!$G$15="",ADHOC!$S$4=""),"",IF(ADHOC!$G$15&lt;&gt;"",IF(ADHOC!$G$15=LEFT(Domein!$AS3424,LEN(ADHOC!$G$15)),MAX(Domein!BD$1:'Domein'!BD3423)+1,""),IF(ADHOC!$S$4=LEFT(Domein!$AS3424,LEN(ADHOC!$S$4)),MAX(Domein!BD$1:'Domein'!BD3423)+1,"")))</f>
        <v/>
      </c>
    </row>
    <row r="3425" spans="45:56" x14ac:dyDescent="0.2">
      <c r="AS3425" s="4" t="s">
        <v>1954</v>
      </c>
      <c r="AT3425" s="4" t="s">
        <v>1955</v>
      </c>
      <c r="AU3425" s="4" t="s">
        <v>456</v>
      </c>
      <c r="AV3425" s="4" t="s">
        <v>714</v>
      </c>
      <c r="AW3425" s="4" t="s">
        <v>724</v>
      </c>
      <c r="AX3425" s="4"/>
      <c r="AY3425" s="4">
        <v>211040</v>
      </c>
      <c r="AZ3425" s="4">
        <v>503710</v>
      </c>
      <c r="BA3425" s="4" t="s">
        <v>22992</v>
      </c>
      <c r="BB3425" s="4" t="s">
        <v>22993</v>
      </c>
      <c r="BC3425" s="4">
        <v>40</v>
      </c>
      <c r="BD3425" t="str">
        <f>IF(AND(ADHOC!$G$15="",ADHOC!$S$4=""),"",IF(ADHOC!$G$15&lt;&gt;"",IF(ADHOC!$G$15=LEFT(Domein!$AS3425,LEN(ADHOC!$G$15)),MAX(Domein!BD$1:'Domein'!BD3424)+1,""),IF(ADHOC!$S$4=LEFT(Domein!$AS3425,LEN(ADHOC!$S$4)),MAX(Domein!BD$1:'Domein'!BD3424)+1,"")))</f>
        <v/>
      </c>
    </row>
    <row r="3426" spans="45:56" x14ac:dyDescent="0.2">
      <c r="AS3426" s="4" t="s">
        <v>1956</v>
      </c>
      <c r="AT3426" s="4" t="s">
        <v>1957</v>
      </c>
      <c r="AU3426" s="4" t="s">
        <v>456</v>
      </c>
      <c r="AV3426" s="4" t="s">
        <v>714</v>
      </c>
      <c r="AW3426" s="4" t="s">
        <v>724</v>
      </c>
      <c r="AX3426" s="4"/>
      <c r="AY3426" s="4">
        <v>187450</v>
      </c>
      <c r="AZ3426" s="4">
        <v>506750</v>
      </c>
      <c r="BA3426" s="4" t="s">
        <v>23760</v>
      </c>
      <c r="BB3426" s="4" t="s">
        <v>23761</v>
      </c>
      <c r="BC3426" s="4">
        <v>40</v>
      </c>
      <c r="BD3426" t="str">
        <f>IF(AND(ADHOC!$G$15="",ADHOC!$S$4=""),"",IF(ADHOC!$G$15&lt;&gt;"",IF(ADHOC!$G$15=LEFT(Domein!$AS3426,LEN(ADHOC!$G$15)),MAX(Domein!BD$1:'Domein'!BD3425)+1,""),IF(ADHOC!$S$4=LEFT(Domein!$AS3426,LEN(ADHOC!$S$4)),MAX(Domein!BD$1:'Domein'!BD3425)+1,"")))</f>
        <v/>
      </c>
    </row>
    <row r="3427" spans="45:56" x14ac:dyDescent="0.2">
      <c r="AS3427" s="4" t="s">
        <v>1958</v>
      </c>
      <c r="AT3427" s="4" t="s">
        <v>1959</v>
      </c>
      <c r="AU3427" s="4" t="s">
        <v>456</v>
      </c>
      <c r="AV3427" s="4" t="s">
        <v>714</v>
      </c>
      <c r="AW3427" s="4" t="s">
        <v>724</v>
      </c>
      <c r="AX3427" s="4"/>
      <c r="AY3427" s="4">
        <v>189270</v>
      </c>
      <c r="AZ3427" s="4">
        <v>503980</v>
      </c>
      <c r="BA3427" s="4" t="s">
        <v>23762</v>
      </c>
      <c r="BB3427" s="4" t="s">
        <v>23763</v>
      </c>
      <c r="BC3427" s="4">
        <v>40</v>
      </c>
      <c r="BD3427" t="str">
        <f>IF(AND(ADHOC!$G$15="",ADHOC!$S$4=""),"",IF(ADHOC!$G$15&lt;&gt;"",IF(ADHOC!$G$15=LEFT(Domein!$AS3427,LEN(ADHOC!$G$15)),MAX(Domein!BD$1:'Domein'!BD3426)+1,""),IF(ADHOC!$S$4=LEFT(Domein!$AS3427,LEN(ADHOC!$S$4)),MAX(Domein!BD$1:'Domein'!BD3426)+1,"")))</f>
        <v/>
      </c>
    </row>
    <row r="3428" spans="45:56" x14ac:dyDescent="0.2">
      <c r="AS3428" s="4" t="s">
        <v>1960</v>
      </c>
      <c r="AT3428" s="4" t="s">
        <v>11578</v>
      </c>
      <c r="AU3428" s="4" t="s">
        <v>456</v>
      </c>
      <c r="AV3428" s="4" t="s">
        <v>714</v>
      </c>
      <c r="AW3428" s="4" t="s">
        <v>724</v>
      </c>
      <c r="AX3428" s="4"/>
      <c r="AY3428" s="4">
        <v>189750</v>
      </c>
      <c r="AZ3428" s="4">
        <v>503540</v>
      </c>
      <c r="BA3428" s="4" t="s">
        <v>23764</v>
      </c>
      <c r="BB3428" s="4" t="s">
        <v>23765</v>
      </c>
      <c r="BC3428" s="4">
        <v>40</v>
      </c>
      <c r="BD3428" t="str">
        <f>IF(AND(ADHOC!$G$15="",ADHOC!$S$4=""),"",IF(ADHOC!$G$15&lt;&gt;"",IF(ADHOC!$G$15=LEFT(Domein!$AS3428,LEN(ADHOC!$G$15)),MAX(Domein!BD$1:'Domein'!BD3427)+1,""),IF(ADHOC!$S$4=LEFT(Domein!$AS3428,LEN(ADHOC!$S$4)),MAX(Domein!BD$1:'Domein'!BD3427)+1,"")))</f>
        <v/>
      </c>
    </row>
    <row r="3429" spans="45:56" x14ac:dyDescent="0.2">
      <c r="AS3429" s="4" t="s">
        <v>9243</v>
      </c>
      <c r="AT3429" s="4" t="s">
        <v>9244</v>
      </c>
      <c r="AU3429" s="4" t="s">
        <v>456</v>
      </c>
      <c r="AV3429" s="4" t="s">
        <v>725</v>
      </c>
      <c r="AW3429" s="4" t="s">
        <v>1259</v>
      </c>
      <c r="AX3429" s="4"/>
      <c r="AY3429" s="4"/>
      <c r="AZ3429" s="4"/>
      <c r="BA3429" s="4"/>
      <c r="BB3429" s="4"/>
      <c r="BC3429" s="4">
        <v>40</v>
      </c>
      <c r="BD3429" t="str">
        <f>IF(AND(ADHOC!$G$15="",ADHOC!$S$4=""),"",IF(ADHOC!$G$15&lt;&gt;"",IF(ADHOC!$G$15=LEFT(Domein!$AS3429,LEN(ADHOC!$G$15)),MAX(Domein!BD$1:'Domein'!BD3428)+1,""),IF(ADHOC!$S$4=LEFT(Domein!$AS3429,LEN(ADHOC!$S$4)),MAX(Domein!BD$1:'Domein'!BD3428)+1,"")))</f>
        <v/>
      </c>
    </row>
    <row r="3430" spans="45:56" x14ac:dyDescent="0.2">
      <c r="AS3430" s="4" t="s">
        <v>1961</v>
      </c>
      <c r="AT3430" s="85" t="s">
        <v>1962</v>
      </c>
      <c r="AU3430" s="4" t="s">
        <v>456</v>
      </c>
      <c r="AV3430" s="4" t="s">
        <v>713</v>
      </c>
      <c r="AW3430" s="4" t="s">
        <v>724</v>
      </c>
      <c r="AX3430" s="4"/>
      <c r="AY3430" s="4">
        <v>194070</v>
      </c>
      <c r="AZ3430" s="4">
        <v>502930</v>
      </c>
      <c r="BA3430" s="4" t="s">
        <v>23766</v>
      </c>
      <c r="BB3430" s="4" t="s">
        <v>23767</v>
      </c>
      <c r="BC3430" s="4">
        <v>40</v>
      </c>
      <c r="BD3430" t="str">
        <f>IF(AND(ADHOC!$G$15="",ADHOC!$S$4=""),"",IF(ADHOC!$G$15&lt;&gt;"",IF(ADHOC!$G$15=LEFT(Domein!$AS3430,LEN(ADHOC!$G$15)),MAX(Domein!BD$1:'Domein'!BD3429)+1,""),IF(ADHOC!$S$4=LEFT(Domein!$AS3430,LEN(ADHOC!$S$4)),MAX(Domein!BD$1:'Domein'!BD3429)+1,"")))</f>
        <v/>
      </c>
    </row>
    <row r="3431" spans="45:56" x14ac:dyDescent="0.2">
      <c r="AS3431" s="4" t="s">
        <v>9245</v>
      </c>
      <c r="AT3431" s="85" t="s">
        <v>9246</v>
      </c>
      <c r="AU3431" s="4" t="s">
        <v>460</v>
      </c>
      <c r="AV3431" s="4" t="s">
        <v>725</v>
      </c>
      <c r="AW3431" s="4" t="s">
        <v>1259</v>
      </c>
      <c r="AX3431" s="4"/>
      <c r="AY3431" s="4">
        <v>186781</v>
      </c>
      <c r="AZ3431" s="4">
        <v>511894</v>
      </c>
      <c r="BA3431" s="4" t="s">
        <v>23768</v>
      </c>
      <c r="BB3431" s="4" t="s">
        <v>23769</v>
      </c>
      <c r="BC3431" s="4">
        <v>40</v>
      </c>
      <c r="BD3431" t="str">
        <f>IF(AND(ADHOC!$G$15="",ADHOC!$S$4=""),"",IF(ADHOC!$G$15&lt;&gt;"",IF(ADHOC!$G$15=LEFT(Domein!$AS3431,LEN(ADHOC!$G$15)),MAX(Domein!BD$1:'Domein'!BD3430)+1,""),IF(ADHOC!$S$4=LEFT(Domein!$AS3431,LEN(ADHOC!$S$4)),MAX(Domein!BD$1:'Domein'!BD3430)+1,"")))</f>
        <v/>
      </c>
    </row>
    <row r="3432" spans="45:56" x14ac:dyDescent="0.2">
      <c r="AS3432" s="4" t="s">
        <v>9247</v>
      </c>
      <c r="AT3432" s="85" t="s">
        <v>9248</v>
      </c>
      <c r="AU3432" s="4" t="s">
        <v>456</v>
      </c>
      <c r="AV3432" s="4" t="s">
        <v>725</v>
      </c>
      <c r="AW3432" s="4" t="s">
        <v>1259</v>
      </c>
      <c r="AX3432" s="4"/>
      <c r="AY3432" s="4"/>
      <c r="AZ3432" s="4"/>
      <c r="BA3432" s="4"/>
      <c r="BB3432" s="4"/>
      <c r="BC3432" s="4">
        <v>40</v>
      </c>
      <c r="BD3432" t="str">
        <f>IF(AND(ADHOC!$G$15="",ADHOC!$S$4=""),"",IF(ADHOC!$G$15&lt;&gt;"",IF(ADHOC!$G$15=LEFT(Domein!$AS3432,LEN(ADHOC!$G$15)),MAX(Domein!BD$1:'Domein'!BD3431)+1,""),IF(ADHOC!$S$4=LEFT(Domein!$AS3432,LEN(ADHOC!$S$4)),MAX(Domein!BD$1:'Domein'!BD3431)+1,"")))</f>
        <v/>
      </c>
    </row>
    <row r="3433" spans="45:56" x14ac:dyDescent="0.2">
      <c r="AS3433" s="4" t="s">
        <v>9249</v>
      </c>
      <c r="AT3433" s="4" t="s">
        <v>9250</v>
      </c>
      <c r="AU3433" s="4" t="s">
        <v>456</v>
      </c>
      <c r="AV3433" s="4" t="s">
        <v>725</v>
      </c>
      <c r="AW3433" s="4" t="s">
        <v>1259</v>
      </c>
      <c r="AX3433" s="4"/>
      <c r="AY3433" s="4"/>
      <c r="AZ3433" s="4"/>
      <c r="BA3433" s="4"/>
      <c r="BB3433" s="4"/>
      <c r="BC3433" s="4">
        <v>40</v>
      </c>
      <c r="BD3433" t="str">
        <f>IF(AND(ADHOC!$G$15="",ADHOC!$S$4=""),"",IF(ADHOC!$G$15&lt;&gt;"",IF(ADHOC!$G$15=LEFT(Domein!$AS3433,LEN(ADHOC!$G$15)),MAX(Domein!BD$1:'Domein'!BD3432)+1,""),IF(ADHOC!$S$4=LEFT(Domein!$AS3433,LEN(ADHOC!$S$4)),MAX(Domein!BD$1:'Domein'!BD3432)+1,"")))</f>
        <v/>
      </c>
    </row>
    <row r="3434" spans="45:56" x14ac:dyDescent="0.2">
      <c r="AS3434" s="4" t="s">
        <v>9251</v>
      </c>
      <c r="AT3434" s="4" t="s">
        <v>9252</v>
      </c>
      <c r="AU3434" s="4" t="s">
        <v>456</v>
      </c>
      <c r="AV3434" s="4" t="s">
        <v>725</v>
      </c>
      <c r="AW3434" s="4" t="s">
        <v>1259</v>
      </c>
      <c r="AX3434" s="4"/>
      <c r="AY3434" s="4"/>
      <c r="AZ3434" s="4"/>
      <c r="BA3434" s="4"/>
      <c r="BB3434" s="4"/>
      <c r="BC3434" s="4">
        <v>40</v>
      </c>
      <c r="BD3434" t="str">
        <f>IF(AND(ADHOC!$G$15="",ADHOC!$S$4=""),"",IF(ADHOC!$G$15&lt;&gt;"",IF(ADHOC!$G$15=LEFT(Domein!$AS3434,LEN(ADHOC!$G$15)),MAX(Domein!BD$1:'Domein'!BD3433)+1,""),IF(ADHOC!$S$4=LEFT(Domein!$AS3434,LEN(ADHOC!$S$4)),MAX(Domein!BD$1:'Domein'!BD3433)+1,"")))</f>
        <v/>
      </c>
    </row>
    <row r="3435" spans="45:56" x14ac:dyDescent="0.2">
      <c r="AS3435" s="4" t="s">
        <v>9253</v>
      </c>
      <c r="AT3435" s="4" t="s">
        <v>9254</v>
      </c>
      <c r="AU3435" s="4" t="s">
        <v>456</v>
      </c>
      <c r="AV3435" s="4" t="s">
        <v>725</v>
      </c>
      <c r="AW3435" s="4" t="s">
        <v>1259</v>
      </c>
      <c r="AX3435" s="4"/>
      <c r="AY3435" s="4"/>
      <c r="AZ3435" s="4"/>
      <c r="BA3435" s="4"/>
      <c r="BB3435" s="4"/>
      <c r="BC3435" s="4">
        <v>40</v>
      </c>
      <c r="BD3435" t="str">
        <f>IF(AND(ADHOC!$G$15="",ADHOC!$S$4=""),"",IF(ADHOC!$G$15&lt;&gt;"",IF(ADHOC!$G$15=LEFT(Domein!$AS3435,LEN(ADHOC!$G$15)),MAX(Domein!BD$1:'Domein'!BD3434)+1,""),IF(ADHOC!$S$4=LEFT(Domein!$AS3435,LEN(ADHOC!$S$4)),MAX(Domein!BD$1:'Domein'!BD3434)+1,"")))</f>
        <v/>
      </c>
    </row>
    <row r="3436" spans="45:56" x14ac:dyDescent="0.2">
      <c r="AS3436" s="4" t="s">
        <v>9255</v>
      </c>
      <c r="AT3436" s="85" t="s">
        <v>9256</v>
      </c>
      <c r="AU3436" s="4" t="s">
        <v>456</v>
      </c>
      <c r="AV3436" s="4" t="s">
        <v>725</v>
      </c>
      <c r="AW3436" s="4" t="s">
        <v>1259</v>
      </c>
      <c r="AX3436" s="4"/>
      <c r="AY3436" s="4"/>
      <c r="AZ3436" s="4"/>
      <c r="BA3436" s="4"/>
      <c r="BB3436" s="4"/>
      <c r="BC3436" s="4">
        <v>40</v>
      </c>
      <c r="BD3436" t="str">
        <f>IF(AND(ADHOC!$G$15="",ADHOC!$S$4=""),"",IF(ADHOC!$G$15&lt;&gt;"",IF(ADHOC!$G$15=LEFT(Domein!$AS3436,LEN(ADHOC!$G$15)),MAX(Domein!BD$1:'Domein'!BD3435)+1,""),IF(ADHOC!$S$4=LEFT(Domein!$AS3436,LEN(ADHOC!$S$4)),MAX(Domein!BD$1:'Domein'!BD3435)+1,"")))</f>
        <v/>
      </c>
    </row>
    <row r="3437" spans="45:56" x14ac:dyDescent="0.2">
      <c r="AS3437" s="4" t="s">
        <v>9257</v>
      </c>
      <c r="AT3437" s="4" t="s">
        <v>9258</v>
      </c>
      <c r="AU3437" s="4" t="s">
        <v>456</v>
      </c>
      <c r="AV3437" s="4" t="s">
        <v>725</v>
      </c>
      <c r="AW3437" s="4" t="s">
        <v>1259</v>
      </c>
      <c r="AX3437" s="4"/>
      <c r="AY3437" s="4"/>
      <c r="AZ3437" s="4"/>
      <c r="BA3437" s="4"/>
      <c r="BB3437" s="4"/>
      <c r="BC3437" s="4">
        <v>40</v>
      </c>
      <c r="BD3437" t="str">
        <f>IF(AND(ADHOC!$G$15="",ADHOC!$S$4=""),"",IF(ADHOC!$G$15&lt;&gt;"",IF(ADHOC!$G$15=LEFT(Domein!$AS3437,LEN(ADHOC!$G$15)),MAX(Domein!BD$1:'Domein'!BD3436)+1,""),IF(ADHOC!$S$4=LEFT(Domein!$AS3437,LEN(ADHOC!$S$4)),MAX(Domein!BD$1:'Domein'!BD3436)+1,"")))</f>
        <v/>
      </c>
    </row>
    <row r="3438" spans="45:56" x14ac:dyDescent="0.2">
      <c r="AS3438" s="4" t="s">
        <v>1963</v>
      </c>
      <c r="AT3438" s="85" t="s">
        <v>17423</v>
      </c>
      <c r="AU3438" s="4" t="s">
        <v>456</v>
      </c>
      <c r="AV3438" s="4" t="s">
        <v>714</v>
      </c>
      <c r="AW3438" s="4" t="s">
        <v>724</v>
      </c>
      <c r="AX3438" s="4"/>
      <c r="AY3438" s="4">
        <v>194530</v>
      </c>
      <c r="AZ3438" s="4">
        <v>511700</v>
      </c>
      <c r="BA3438" s="4" t="s">
        <v>23770</v>
      </c>
      <c r="BB3438" s="4" t="s">
        <v>23771</v>
      </c>
      <c r="BC3438" s="4">
        <v>40</v>
      </c>
      <c r="BD3438" t="str">
        <f>IF(AND(ADHOC!$G$15="",ADHOC!$S$4=""),"",IF(ADHOC!$G$15&lt;&gt;"",IF(ADHOC!$G$15=LEFT(Domein!$AS3438,LEN(ADHOC!$G$15)),MAX(Domein!BD$1:'Domein'!BD3437)+1,""),IF(ADHOC!$S$4=LEFT(Domein!$AS3438,LEN(ADHOC!$S$4)),MAX(Domein!BD$1:'Domein'!BD3437)+1,"")))</f>
        <v/>
      </c>
    </row>
    <row r="3439" spans="45:56" x14ac:dyDescent="0.2">
      <c r="AS3439" s="4" t="s">
        <v>35706</v>
      </c>
      <c r="AT3439" s="85" t="s">
        <v>34578</v>
      </c>
      <c r="AU3439" s="4" t="s">
        <v>460</v>
      </c>
      <c r="AV3439" s="4" t="s">
        <v>725</v>
      </c>
      <c r="AW3439" s="4" t="s">
        <v>1259</v>
      </c>
      <c r="AX3439" s="4"/>
      <c r="AY3439" s="4"/>
      <c r="AZ3439" s="4"/>
      <c r="BA3439" s="4"/>
      <c r="BB3439" s="4"/>
      <c r="BC3439" s="4">
        <v>40</v>
      </c>
      <c r="BD3439" t="str">
        <f>IF(AND(ADHOC!$G$15="",ADHOC!$S$4=""),"",IF(ADHOC!$G$15&lt;&gt;"",IF(ADHOC!$G$15=LEFT(Domein!$AS3439,LEN(ADHOC!$G$15)),MAX(Domein!BD$1:'Domein'!BD3438)+1,""),IF(ADHOC!$S$4=LEFT(Domein!$AS3439,LEN(ADHOC!$S$4)),MAX(Domein!BD$1:'Domein'!BD3438)+1,"")))</f>
        <v/>
      </c>
    </row>
    <row r="3440" spans="45:56" x14ac:dyDescent="0.2">
      <c r="AS3440" s="4" t="s">
        <v>34727</v>
      </c>
      <c r="AT3440" s="85" t="s">
        <v>34578</v>
      </c>
      <c r="AU3440" s="4" t="s">
        <v>460</v>
      </c>
      <c r="AV3440" s="4" t="s">
        <v>725</v>
      </c>
      <c r="AW3440" s="4" t="s">
        <v>1259</v>
      </c>
      <c r="AX3440" s="4"/>
      <c r="AY3440" s="4"/>
      <c r="AZ3440" s="4"/>
      <c r="BA3440" s="4"/>
      <c r="BB3440" s="4"/>
      <c r="BC3440" s="4">
        <v>40</v>
      </c>
      <c r="BD3440" t="str">
        <f>IF(AND(ADHOC!$G$15="",ADHOC!$S$4=""),"",IF(ADHOC!$G$15&lt;&gt;"",IF(ADHOC!$G$15=LEFT(Domein!$AS3440,LEN(ADHOC!$G$15)),MAX(Domein!BD$1:'Domein'!BD3439)+1,""),IF(ADHOC!$S$4=LEFT(Domein!$AS3440,LEN(ADHOC!$S$4)),MAX(Domein!BD$1:'Domein'!BD3439)+1,"")))</f>
        <v/>
      </c>
    </row>
    <row r="3441" spans="45:56" x14ac:dyDescent="0.2">
      <c r="AS3441" s="4" t="s">
        <v>1964</v>
      </c>
      <c r="AT3441" s="4" t="s">
        <v>14089</v>
      </c>
      <c r="AU3441" s="4" t="s">
        <v>456</v>
      </c>
      <c r="AV3441" s="4" t="s">
        <v>714</v>
      </c>
      <c r="AW3441" s="4" t="s">
        <v>724</v>
      </c>
      <c r="AX3441" s="4"/>
      <c r="AY3441" s="4">
        <v>195660</v>
      </c>
      <c r="AZ3441" s="4">
        <v>513880</v>
      </c>
      <c r="BA3441" s="4" t="s">
        <v>23772</v>
      </c>
      <c r="BB3441" s="4" t="s">
        <v>23773</v>
      </c>
      <c r="BC3441" s="4">
        <v>40</v>
      </c>
      <c r="BD3441" t="str">
        <f>IF(AND(ADHOC!$G$15="",ADHOC!$S$4=""),"",IF(ADHOC!$G$15&lt;&gt;"",IF(ADHOC!$G$15=LEFT(Domein!$AS3441,LEN(ADHOC!$G$15)),MAX(Domein!BD$1:'Domein'!BD3440)+1,""),IF(ADHOC!$S$4=LEFT(Domein!$AS3441,LEN(ADHOC!$S$4)),MAX(Domein!BD$1:'Domein'!BD3440)+1,"")))</f>
        <v/>
      </c>
    </row>
    <row r="3442" spans="45:56" x14ac:dyDescent="0.2">
      <c r="AS3442" s="4" t="s">
        <v>11963</v>
      </c>
      <c r="AT3442" s="85" t="s">
        <v>11964</v>
      </c>
      <c r="AU3442" s="4" t="s">
        <v>456</v>
      </c>
      <c r="AV3442" s="4" t="s">
        <v>725</v>
      </c>
      <c r="AW3442" s="4" t="s">
        <v>1259</v>
      </c>
      <c r="AX3442" s="4"/>
      <c r="AY3442" s="4">
        <v>193111</v>
      </c>
      <c r="AZ3442" s="4">
        <v>510240</v>
      </c>
      <c r="BA3442" s="4" t="s">
        <v>23774</v>
      </c>
      <c r="BB3442" s="4" t="s">
        <v>23775</v>
      </c>
      <c r="BC3442" s="4">
        <v>40</v>
      </c>
      <c r="BD3442" t="str">
        <f>IF(AND(ADHOC!$G$15="",ADHOC!$S$4=""),"",IF(ADHOC!$G$15&lt;&gt;"",IF(ADHOC!$G$15=LEFT(Domein!$AS3442,LEN(ADHOC!$G$15)),MAX(Domein!BD$1:'Domein'!BD3441)+1,""),IF(ADHOC!$S$4=LEFT(Domein!$AS3442,LEN(ADHOC!$S$4)),MAX(Domein!BD$1:'Domein'!BD3441)+1,"")))</f>
        <v/>
      </c>
    </row>
    <row r="3443" spans="45:56" x14ac:dyDescent="0.2">
      <c r="AS3443" s="4" t="s">
        <v>11965</v>
      </c>
      <c r="AT3443" s="4" t="s">
        <v>11966</v>
      </c>
      <c r="AU3443" s="4" t="s">
        <v>456</v>
      </c>
      <c r="AV3443" s="4" t="s">
        <v>725</v>
      </c>
      <c r="AW3443" s="4" t="s">
        <v>1259</v>
      </c>
      <c r="AX3443" s="4"/>
      <c r="AY3443" s="4">
        <v>193562</v>
      </c>
      <c r="AZ3443" s="4">
        <v>510456</v>
      </c>
      <c r="BA3443" s="4" t="s">
        <v>23776</v>
      </c>
      <c r="BB3443" s="4" t="s">
        <v>22203</v>
      </c>
      <c r="BC3443" s="4">
        <v>40</v>
      </c>
      <c r="BD3443" t="str">
        <f>IF(AND(ADHOC!$G$15="",ADHOC!$S$4=""),"",IF(ADHOC!$G$15&lt;&gt;"",IF(ADHOC!$G$15=LEFT(Domein!$AS3443,LEN(ADHOC!$G$15)),MAX(Domein!BD$1:'Domein'!BD3442)+1,""),IF(ADHOC!$S$4=LEFT(Domein!$AS3443,LEN(ADHOC!$S$4)),MAX(Domein!BD$1:'Domein'!BD3442)+1,"")))</f>
        <v/>
      </c>
    </row>
    <row r="3444" spans="45:56" x14ac:dyDescent="0.2">
      <c r="AS3444" s="4" t="s">
        <v>11967</v>
      </c>
      <c r="AT3444" s="85" t="s">
        <v>11968</v>
      </c>
      <c r="AU3444" s="4" t="s">
        <v>456</v>
      </c>
      <c r="AV3444" s="4" t="s">
        <v>725</v>
      </c>
      <c r="AW3444" s="4" t="s">
        <v>1259</v>
      </c>
      <c r="AX3444" s="4"/>
      <c r="AY3444" s="4">
        <v>193971</v>
      </c>
      <c r="AZ3444" s="4">
        <v>510632</v>
      </c>
      <c r="BA3444" s="4" t="s">
        <v>23777</v>
      </c>
      <c r="BB3444" s="4" t="s">
        <v>23778</v>
      </c>
      <c r="BC3444" s="4">
        <v>40</v>
      </c>
      <c r="BD3444" t="str">
        <f>IF(AND(ADHOC!$G$15="",ADHOC!$S$4=""),"",IF(ADHOC!$G$15&lt;&gt;"",IF(ADHOC!$G$15=LEFT(Domein!$AS3444,LEN(ADHOC!$G$15)),MAX(Domein!BD$1:'Domein'!BD3443)+1,""),IF(ADHOC!$S$4=LEFT(Domein!$AS3444,LEN(ADHOC!$S$4)),MAX(Domein!BD$1:'Domein'!BD3443)+1,"")))</f>
        <v/>
      </c>
    </row>
    <row r="3445" spans="45:56" x14ac:dyDescent="0.2">
      <c r="AS3445" s="4" t="s">
        <v>11969</v>
      </c>
      <c r="AT3445" s="85" t="s">
        <v>11970</v>
      </c>
      <c r="AU3445" s="4" t="s">
        <v>456</v>
      </c>
      <c r="AV3445" s="4" t="s">
        <v>725</v>
      </c>
      <c r="AW3445" s="4" t="s">
        <v>1259</v>
      </c>
      <c r="AX3445" s="4"/>
      <c r="AY3445" s="4">
        <v>194336</v>
      </c>
      <c r="AZ3445" s="4">
        <v>510798</v>
      </c>
      <c r="BA3445" s="4" t="s">
        <v>23779</v>
      </c>
      <c r="BB3445" s="4" t="s">
        <v>23780</v>
      </c>
      <c r="BC3445" s="4">
        <v>40</v>
      </c>
      <c r="BD3445" t="str">
        <f>IF(AND(ADHOC!$G$15="",ADHOC!$S$4=""),"",IF(ADHOC!$G$15&lt;&gt;"",IF(ADHOC!$G$15=LEFT(Domein!$AS3445,LEN(ADHOC!$G$15)),MAX(Domein!BD$1:'Domein'!BD3444)+1,""),IF(ADHOC!$S$4=LEFT(Domein!$AS3445,LEN(ADHOC!$S$4)),MAX(Domein!BD$1:'Domein'!BD3444)+1,"")))</f>
        <v/>
      </c>
    </row>
    <row r="3446" spans="45:56" x14ac:dyDescent="0.2">
      <c r="AS3446" s="4" t="s">
        <v>11971</v>
      </c>
      <c r="AT3446" s="85" t="s">
        <v>11972</v>
      </c>
      <c r="AU3446" s="4" t="s">
        <v>456</v>
      </c>
      <c r="AV3446" s="4" t="s">
        <v>725</v>
      </c>
      <c r="AW3446" s="4" t="s">
        <v>1259</v>
      </c>
      <c r="AX3446" s="4"/>
      <c r="AY3446" s="4">
        <v>194549</v>
      </c>
      <c r="AZ3446" s="4">
        <v>511335</v>
      </c>
      <c r="BA3446" s="4" t="s">
        <v>23781</v>
      </c>
      <c r="BB3446" s="4" t="s">
        <v>23782</v>
      </c>
      <c r="BC3446" s="4">
        <v>40</v>
      </c>
      <c r="BD3446" t="str">
        <f>IF(AND(ADHOC!$G$15="",ADHOC!$S$4=""),"",IF(ADHOC!$G$15&lt;&gt;"",IF(ADHOC!$G$15=LEFT(Domein!$AS3446,LEN(ADHOC!$G$15)),MAX(Domein!BD$1:'Domein'!BD3445)+1,""),IF(ADHOC!$S$4=LEFT(Domein!$AS3446,LEN(ADHOC!$S$4)),MAX(Domein!BD$1:'Domein'!BD3445)+1,"")))</f>
        <v/>
      </c>
    </row>
    <row r="3447" spans="45:56" x14ac:dyDescent="0.2">
      <c r="AS3447" s="4" t="s">
        <v>1965</v>
      </c>
      <c r="AT3447" s="85" t="s">
        <v>1966</v>
      </c>
      <c r="AU3447" s="4" t="s">
        <v>456</v>
      </c>
      <c r="AV3447" s="4" t="s">
        <v>715</v>
      </c>
      <c r="AW3447" s="4" t="s">
        <v>724</v>
      </c>
      <c r="AX3447" s="4"/>
      <c r="AY3447" s="4">
        <v>194500</v>
      </c>
      <c r="AZ3447" s="4">
        <v>511690</v>
      </c>
      <c r="BA3447" s="4" t="s">
        <v>23783</v>
      </c>
      <c r="BB3447" s="4" t="s">
        <v>23784</v>
      </c>
      <c r="BC3447" s="4">
        <v>40</v>
      </c>
      <c r="BD3447" t="str">
        <f>IF(AND(ADHOC!$G$15="",ADHOC!$S$4=""),"",IF(ADHOC!$G$15&lt;&gt;"",IF(ADHOC!$G$15=LEFT(Domein!$AS3447,LEN(ADHOC!$G$15)),MAX(Domein!BD$1:'Domein'!BD3446)+1,""),IF(ADHOC!$S$4=LEFT(Domein!$AS3447,LEN(ADHOC!$S$4)),MAX(Domein!BD$1:'Domein'!BD3446)+1,"")))</f>
        <v/>
      </c>
    </row>
    <row r="3448" spans="45:56" x14ac:dyDescent="0.2">
      <c r="AS3448" s="4" t="s">
        <v>11973</v>
      </c>
      <c r="AT3448" s="85" t="s">
        <v>1966</v>
      </c>
      <c r="AU3448" s="4" t="s">
        <v>456</v>
      </c>
      <c r="AV3448" s="4" t="s">
        <v>725</v>
      </c>
      <c r="AW3448" s="4" t="s">
        <v>1259</v>
      </c>
      <c r="AX3448" s="4"/>
      <c r="AY3448" s="4">
        <v>194519</v>
      </c>
      <c r="AZ3448" s="4">
        <v>511696</v>
      </c>
      <c r="BA3448" s="4" t="s">
        <v>23785</v>
      </c>
      <c r="BB3448" s="4" t="s">
        <v>23786</v>
      </c>
      <c r="BC3448" s="4">
        <v>40</v>
      </c>
      <c r="BD3448" t="str">
        <f>IF(AND(ADHOC!$G$15="",ADHOC!$S$4=""),"",IF(ADHOC!$G$15&lt;&gt;"",IF(ADHOC!$G$15=LEFT(Domein!$AS3448,LEN(ADHOC!$G$15)),MAX(Domein!BD$1:'Domein'!BD3447)+1,""),IF(ADHOC!$S$4=LEFT(Domein!$AS3448,LEN(ADHOC!$S$4)),MAX(Domein!BD$1:'Domein'!BD3447)+1,"")))</f>
        <v/>
      </c>
    </row>
    <row r="3449" spans="45:56" x14ac:dyDescent="0.2">
      <c r="AS3449" s="4" t="s">
        <v>11974</v>
      </c>
      <c r="AT3449" s="85" t="s">
        <v>11975</v>
      </c>
      <c r="AU3449" s="4" t="s">
        <v>456</v>
      </c>
      <c r="AV3449" s="4" t="s">
        <v>725</v>
      </c>
      <c r="AW3449" s="4" t="s">
        <v>1259</v>
      </c>
      <c r="AX3449" s="4"/>
      <c r="AY3449" s="4">
        <v>192893</v>
      </c>
      <c r="AZ3449" s="4">
        <v>510698</v>
      </c>
      <c r="BA3449" s="4" t="s">
        <v>23787</v>
      </c>
      <c r="BB3449" s="4" t="s">
        <v>23788</v>
      </c>
      <c r="BC3449" s="4">
        <v>40</v>
      </c>
      <c r="BD3449" t="str">
        <f>IF(AND(ADHOC!$G$15="",ADHOC!$S$4=""),"",IF(ADHOC!$G$15&lt;&gt;"",IF(ADHOC!$G$15=LEFT(Domein!$AS3449,LEN(ADHOC!$G$15)),MAX(Domein!BD$1:'Domein'!BD3448)+1,""),IF(ADHOC!$S$4=LEFT(Domein!$AS3449,LEN(ADHOC!$S$4)),MAX(Domein!BD$1:'Domein'!BD3448)+1,"")))</f>
        <v/>
      </c>
    </row>
    <row r="3450" spans="45:56" x14ac:dyDescent="0.2">
      <c r="AS3450" s="4" t="s">
        <v>11976</v>
      </c>
      <c r="AT3450" s="85" t="s">
        <v>11977</v>
      </c>
      <c r="AU3450" s="4" t="s">
        <v>456</v>
      </c>
      <c r="AV3450" s="4" t="s">
        <v>725</v>
      </c>
      <c r="AW3450" s="4" t="s">
        <v>1259</v>
      </c>
      <c r="AX3450" s="4"/>
      <c r="AY3450" s="4">
        <v>193343</v>
      </c>
      <c r="AZ3450" s="4">
        <v>510912</v>
      </c>
      <c r="BA3450" s="4" t="s">
        <v>23789</v>
      </c>
      <c r="BB3450" s="4" t="s">
        <v>23790</v>
      </c>
      <c r="BC3450" s="4">
        <v>40</v>
      </c>
      <c r="BD3450" t="str">
        <f>IF(AND(ADHOC!$G$15="",ADHOC!$S$4=""),"",IF(ADHOC!$G$15&lt;&gt;"",IF(ADHOC!$G$15=LEFT(Domein!$AS3450,LEN(ADHOC!$G$15)),MAX(Domein!BD$1:'Domein'!BD3449)+1,""),IF(ADHOC!$S$4=LEFT(Domein!$AS3450,LEN(ADHOC!$S$4)),MAX(Domein!BD$1:'Domein'!BD3449)+1,"")))</f>
        <v/>
      </c>
    </row>
    <row r="3451" spans="45:56" x14ac:dyDescent="0.2">
      <c r="AS3451" s="4" t="s">
        <v>11978</v>
      </c>
      <c r="AT3451" s="85" t="s">
        <v>11979</v>
      </c>
      <c r="AU3451" s="4" t="s">
        <v>456</v>
      </c>
      <c r="AV3451" s="4" t="s">
        <v>725</v>
      </c>
      <c r="AW3451" s="4" t="s">
        <v>1259</v>
      </c>
      <c r="AX3451" s="4"/>
      <c r="AY3451" s="4">
        <v>194164</v>
      </c>
      <c r="AZ3451" s="4">
        <v>511150</v>
      </c>
      <c r="BA3451" s="4" t="s">
        <v>23791</v>
      </c>
      <c r="BB3451" s="4" t="s">
        <v>23792</v>
      </c>
      <c r="BC3451" s="4">
        <v>40</v>
      </c>
      <c r="BD3451" t="str">
        <f>IF(AND(ADHOC!$G$15="",ADHOC!$S$4=""),"",IF(ADHOC!$G$15&lt;&gt;"",IF(ADHOC!$G$15=LEFT(Domein!$AS3451,LEN(ADHOC!$G$15)),MAX(Domein!BD$1:'Domein'!BD3450)+1,""),IF(ADHOC!$S$4=LEFT(Domein!$AS3451,LEN(ADHOC!$S$4)),MAX(Domein!BD$1:'Domein'!BD3450)+1,"")))</f>
        <v/>
      </c>
    </row>
    <row r="3452" spans="45:56" x14ac:dyDescent="0.2">
      <c r="AS3452" s="4" t="s">
        <v>12144</v>
      </c>
      <c r="AT3452" s="85" t="s">
        <v>12145</v>
      </c>
      <c r="AU3452" s="4" t="s">
        <v>456</v>
      </c>
      <c r="AV3452" s="4" t="s">
        <v>725</v>
      </c>
      <c r="AW3452" s="4" t="s">
        <v>1259</v>
      </c>
      <c r="AX3452" s="4"/>
      <c r="AY3452" s="4">
        <v>192800</v>
      </c>
      <c r="AZ3452" s="4">
        <v>510158</v>
      </c>
      <c r="BA3452" s="4" t="s">
        <v>23793</v>
      </c>
      <c r="BB3452" s="4" t="s">
        <v>23794</v>
      </c>
      <c r="BC3452" s="4">
        <v>40</v>
      </c>
      <c r="BD3452" t="str">
        <f>IF(AND(ADHOC!$G$15="",ADHOC!$S$4=""),"",IF(ADHOC!$G$15&lt;&gt;"",IF(ADHOC!$G$15=LEFT(Domein!$AS3452,LEN(ADHOC!$G$15)),MAX(Domein!BD$1:'Domein'!BD3451)+1,""),IF(ADHOC!$S$4=LEFT(Domein!$AS3452,LEN(ADHOC!$S$4)),MAX(Domein!BD$1:'Domein'!BD3451)+1,"")))</f>
        <v/>
      </c>
    </row>
    <row r="3453" spans="45:56" x14ac:dyDescent="0.2">
      <c r="AS3453" s="4" t="s">
        <v>12146</v>
      </c>
      <c r="AT3453" s="85" t="s">
        <v>12147</v>
      </c>
      <c r="AU3453" s="4" t="s">
        <v>456</v>
      </c>
      <c r="AV3453" s="4" t="s">
        <v>725</v>
      </c>
      <c r="AW3453" s="4" t="s">
        <v>1259</v>
      </c>
      <c r="AX3453" s="4"/>
      <c r="AY3453" s="4">
        <v>192652</v>
      </c>
      <c r="AZ3453" s="4">
        <v>510479</v>
      </c>
      <c r="BA3453" s="4" t="s">
        <v>23795</v>
      </c>
      <c r="BB3453" s="4" t="s">
        <v>23796</v>
      </c>
      <c r="BC3453" s="4">
        <v>40</v>
      </c>
      <c r="BD3453" t="str">
        <f>IF(AND(ADHOC!$G$15="",ADHOC!$S$4=""),"",IF(ADHOC!$G$15&lt;&gt;"",IF(ADHOC!$G$15=LEFT(Domein!$AS3453,LEN(ADHOC!$G$15)),MAX(Domein!BD$1:'Domein'!BD3452)+1,""),IF(ADHOC!$S$4=LEFT(Domein!$AS3453,LEN(ADHOC!$S$4)),MAX(Domein!BD$1:'Domein'!BD3452)+1,"")))</f>
        <v/>
      </c>
    </row>
    <row r="3454" spans="45:56" x14ac:dyDescent="0.2">
      <c r="AS3454" s="4" t="s">
        <v>12148</v>
      </c>
      <c r="AT3454" s="85" t="s">
        <v>12147</v>
      </c>
      <c r="AU3454" s="4" t="s">
        <v>456</v>
      </c>
      <c r="AV3454" s="4" t="s">
        <v>725</v>
      </c>
      <c r="AW3454" s="4" t="s">
        <v>1259</v>
      </c>
      <c r="AX3454" s="4"/>
      <c r="AY3454" s="4">
        <v>192611</v>
      </c>
      <c r="AZ3454" s="4">
        <v>510559</v>
      </c>
      <c r="BA3454" s="4" t="s">
        <v>23797</v>
      </c>
      <c r="BB3454" s="4" t="s">
        <v>23798</v>
      </c>
      <c r="BC3454" s="4">
        <v>40</v>
      </c>
      <c r="BD3454" t="str">
        <f>IF(AND(ADHOC!$G$15="",ADHOC!$S$4=""),"",IF(ADHOC!$G$15&lt;&gt;"",IF(ADHOC!$G$15=LEFT(Domein!$AS3454,LEN(ADHOC!$G$15)),MAX(Domein!BD$1:'Domein'!BD3453)+1,""),IF(ADHOC!$S$4=LEFT(Domein!$AS3454,LEN(ADHOC!$S$4)),MAX(Domein!BD$1:'Domein'!BD3453)+1,"")))</f>
        <v/>
      </c>
    </row>
    <row r="3455" spans="45:56" x14ac:dyDescent="0.2">
      <c r="AS3455" s="4" t="s">
        <v>12149</v>
      </c>
      <c r="AT3455" s="85" t="s">
        <v>12150</v>
      </c>
      <c r="AU3455" s="4" t="s">
        <v>456</v>
      </c>
      <c r="AV3455" s="4" t="s">
        <v>725</v>
      </c>
      <c r="AW3455" s="4" t="s">
        <v>1259</v>
      </c>
      <c r="AX3455" s="4"/>
      <c r="AY3455" s="4">
        <v>192555</v>
      </c>
      <c r="AZ3455" s="4">
        <v>509649</v>
      </c>
      <c r="BA3455" s="4" t="s">
        <v>23799</v>
      </c>
      <c r="BB3455" s="4" t="s">
        <v>23800</v>
      </c>
      <c r="BC3455" s="4">
        <v>40</v>
      </c>
      <c r="BD3455" t="str">
        <f>IF(AND(ADHOC!$G$15="",ADHOC!$S$4=""),"",IF(ADHOC!$G$15&lt;&gt;"",IF(ADHOC!$G$15=LEFT(Domein!$AS3455,LEN(ADHOC!$G$15)),MAX(Domein!BD$1:'Domein'!BD3454)+1,""),IF(ADHOC!$S$4=LEFT(Domein!$AS3455,LEN(ADHOC!$S$4)),MAX(Domein!BD$1:'Domein'!BD3454)+1,"")))</f>
        <v/>
      </c>
    </row>
    <row r="3456" spans="45:56" x14ac:dyDescent="0.2">
      <c r="AS3456" s="4" t="s">
        <v>12151</v>
      </c>
      <c r="AT3456" s="85" t="s">
        <v>12152</v>
      </c>
      <c r="AU3456" s="4" t="s">
        <v>456</v>
      </c>
      <c r="AV3456" s="4" t="s">
        <v>725</v>
      </c>
      <c r="AW3456" s="4" t="s">
        <v>1259</v>
      </c>
      <c r="AX3456" s="4"/>
      <c r="AY3456" s="4">
        <v>192385</v>
      </c>
      <c r="AZ3456" s="4">
        <v>510010</v>
      </c>
      <c r="BA3456" s="4" t="s">
        <v>23801</v>
      </c>
      <c r="BB3456" s="4" t="s">
        <v>23802</v>
      </c>
      <c r="BC3456" s="4">
        <v>40</v>
      </c>
      <c r="BD3456" t="str">
        <f>IF(AND(ADHOC!$G$15="",ADHOC!$S$4=""),"",IF(ADHOC!$G$15&lt;&gt;"",IF(ADHOC!$G$15=LEFT(Domein!$AS3456,LEN(ADHOC!$G$15)),MAX(Domein!BD$1:'Domein'!BD3455)+1,""),IF(ADHOC!$S$4=LEFT(Domein!$AS3456,LEN(ADHOC!$S$4)),MAX(Domein!BD$1:'Domein'!BD3455)+1,"")))</f>
        <v/>
      </c>
    </row>
    <row r="3457" spans="45:56" x14ac:dyDescent="0.2">
      <c r="AS3457" s="4" t="s">
        <v>12153</v>
      </c>
      <c r="AT3457" s="4" t="s">
        <v>12154</v>
      </c>
      <c r="AU3457" s="4" t="s">
        <v>456</v>
      </c>
      <c r="AV3457" s="4" t="s">
        <v>725</v>
      </c>
      <c r="AW3457" s="4" t="s">
        <v>1259</v>
      </c>
      <c r="AX3457" s="4"/>
      <c r="AY3457" s="4">
        <v>192250</v>
      </c>
      <c r="AZ3457" s="4">
        <v>509973</v>
      </c>
      <c r="BA3457" s="4" t="s">
        <v>23803</v>
      </c>
      <c r="BB3457" s="4" t="s">
        <v>23804</v>
      </c>
      <c r="BC3457" s="4">
        <v>40</v>
      </c>
      <c r="BD3457" t="str">
        <f>IF(AND(ADHOC!$G$15="",ADHOC!$S$4=""),"",IF(ADHOC!$G$15&lt;&gt;"",IF(ADHOC!$G$15=LEFT(Domein!$AS3457,LEN(ADHOC!$G$15)),MAX(Domein!BD$1:'Domein'!BD3456)+1,""),IF(ADHOC!$S$4=LEFT(Domein!$AS3457,LEN(ADHOC!$S$4)),MAX(Domein!BD$1:'Domein'!BD3456)+1,"")))</f>
        <v/>
      </c>
    </row>
    <row r="3458" spans="45:56" x14ac:dyDescent="0.2">
      <c r="AS3458" s="4" t="s">
        <v>12155</v>
      </c>
      <c r="AT3458" s="4" t="s">
        <v>12156</v>
      </c>
      <c r="AU3458" s="4" t="s">
        <v>456</v>
      </c>
      <c r="AV3458" s="4" t="s">
        <v>725</v>
      </c>
      <c r="AW3458" s="4" t="s">
        <v>1259</v>
      </c>
      <c r="AX3458" s="4"/>
      <c r="AY3458" s="4">
        <v>192342</v>
      </c>
      <c r="AZ3458" s="4">
        <v>510271</v>
      </c>
      <c r="BA3458" s="4" t="s">
        <v>23805</v>
      </c>
      <c r="BB3458" s="4" t="s">
        <v>23806</v>
      </c>
      <c r="BC3458" s="4">
        <v>40</v>
      </c>
      <c r="BD3458" t="str">
        <f>IF(AND(ADHOC!$G$15="",ADHOC!$S$4=""),"",IF(ADHOC!$G$15&lt;&gt;"",IF(ADHOC!$G$15=LEFT(Domein!$AS3458,LEN(ADHOC!$G$15)),MAX(Domein!BD$1:'Domein'!BD3457)+1,""),IF(ADHOC!$S$4=LEFT(Domein!$AS3458,LEN(ADHOC!$S$4)),MAX(Domein!BD$1:'Domein'!BD3457)+1,"")))</f>
        <v/>
      </c>
    </row>
    <row r="3459" spans="45:56" x14ac:dyDescent="0.2">
      <c r="AS3459" s="4" t="s">
        <v>11468</v>
      </c>
      <c r="AT3459" s="4" t="s">
        <v>11579</v>
      </c>
      <c r="AU3459" s="4" t="s">
        <v>456</v>
      </c>
      <c r="AV3459" s="4" t="s">
        <v>714</v>
      </c>
      <c r="AW3459" s="4" t="s">
        <v>724</v>
      </c>
      <c r="AX3459" s="4"/>
      <c r="AY3459" s="4">
        <v>197620</v>
      </c>
      <c r="AZ3459" s="4">
        <v>509500</v>
      </c>
      <c r="BA3459" s="4" t="s">
        <v>23807</v>
      </c>
      <c r="BB3459" s="4" t="s">
        <v>23808</v>
      </c>
      <c r="BC3459" s="4">
        <v>40</v>
      </c>
      <c r="BD3459" t="str">
        <f>IF(AND(ADHOC!$G$15="",ADHOC!$S$4=""),"",IF(ADHOC!$G$15&lt;&gt;"",IF(ADHOC!$G$15=LEFT(Domein!$AS3459,LEN(ADHOC!$G$15)),MAX(Domein!BD$1:'Domein'!BD3458)+1,""),IF(ADHOC!$S$4=LEFT(Domein!$AS3459,LEN(ADHOC!$S$4)),MAX(Domein!BD$1:'Domein'!BD3458)+1,"")))</f>
        <v/>
      </c>
    </row>
    <row r="3460" spans="45:56" x14ac:dyDescent="0.2">
      <c r="AS3460" s="4" t="s">
        <v>9259</v>
      </c>
      <c r="AT3460" s="85" t="s">
        <v>9260</v>
      </c>
      <c r="AU3460" s="4" t="s">
        <v>456</v>
      </c>
      <c r="AV3460" s="4" t="s">
        <v>725</v>
      </c>
      <c r="AW3460" s="4" t="s">
        <v>1259</v>
      </c>
      <c r="AX3460" s="4"/>
      <c r="AY3460" s="4"/>
      <c r="AZ3460" s="4"/>
      <c r="BA3460" s="4"/>
      <c r="BB3460" s="4"/>
      <c r="BC3460" s="4">
        <v>40</v>
      </c>
      <c r="BD3460" t="str">
        <f>IF(AND(ADHOC!$G$15="",ADHOC!$S$4=""),"",IF(ADHOC!$G$15&lt;&gt;"",IF(ADHOC!$G$15=LEFT(Domein!$AS3460,LEN(ADHOC!$G$15)),MAX(Domein!BD$1:'Domein'!BD3459)+1,""),IF(ADHOC!$S$4=LEFT(Domein!$AS3460,LEN(ADHOC!$S$4)),MAX(Domein!BD$1:'Domein'!BD3459)+1,"")))</f>
        <v/>
      </c>
    </row>
    <row r="3461" spans="45:56" x14ac:dyDescent="0.2">
      <c r="AS3461" s="4" t="s">
        <v>11980</v>
      </c>
      <c r="AT3461" s="85" t="s">
        <v>11981</v>
      </c>
      <c r="AU3461" s="4" t="s">
        <v>456</v>
      </c>
      <c r="AV3461" s="4" t="s">
        <v>725</v>
      </c>
      <c r="AW3461" s="4" t="s">
        <v>1259</v>
      </c>
      <c r="AX3461" s="4"/>
      <c r="AY3461" s="4">
        <v>194057</v>
      </c>
      <c r="AZ3461" s="4">
        <v>511369</v>
      </c>
      <c r="BA3461" s="4" t="s">
        <v>23809</v>
      </c>
      <c r="BB3461" s="4" t="s">
        <v>23810</v>
      </c>
      <c r="BC3461" s="4">
        <v>40</v>
      </c>
      <c r="BD3461" t="str">
        <f>IF(AND(ADHOC!$G$15="",ADHOC!$S$4=""),"",IF(ADHOC!$G$15&lt;&gt;"",IF(ADHOC!$G$15=LEFT(Domein!$AS3461,LEN(ADHOC!$G$15)),MAX(Domein!BD$1:'Domein'!BD3460)+1,""),IF(ADHOC!$S$4=LEFT(Domein!$AS3461,LEN(ADHOC!$S$4)),MAX(Domein!BD$1:'Domein'!BD3460)+1,"")))</f>
        <v/>
      </c>
    </row>
    <row r="3462" spans="45:56" x14ac:dyDescent="0.2">
      <c r="AS3462" s="4" t="s">
        <v>21523</v>
      </c>
      <c r="AT3462" s="85" t="s">
        <v>21524</v>
      </c>
      <c r="AU3462" s="4" t="s">
        <v>460</v>
      </c>
      <c r="AV3462" s="4" t="s">
        <v>725</v>
      </c>
      <c r="AW3462" s="4" t="s">
        <v>1259</v>
      </c>
      <c r="AX3462" s="4"/>
      <c r="AY3462" s="4"/>
      <c r="AZ3462" s="4"/>
      <c r="BA3462" s="4"/>
      <c r="BB3462" s="4"/>
      <c r="BC3462" s="4">
        <v>40</v>
      </c>
      <c r="BD3462" t="str">
        <f>IF(AND(ADHOC!$G$15="",ADHOC!$S$4=""),"",IF(ADHOC!$G$15&lt;&gt;"",IF(ADHOC!$G$15=LEFT(Domein!$AS3462,LEN(ADHOC!$G$15)),MAX(Domein!BD$1:'Domein'!BD3461)+1,""),IF(ADHOC!$S$4=LEFT(Domein!$AS3462,LEN(ADHOC!$S$4)),MAX(Domein!BD$1:'Domein'!BD3461)+1,"")))</f>
        <v/>
      </c>
    </row>
    <row r="3463" spans="45:56" x14ac:dyDescent="0.2">
      <c r="AS3463" s="4" t="s">
        <v>21525</v>
      </c>
      <c r="AT3463" s="4" t="s">
        <v>21526</v>
      </c>
      <c r="AU3463" s="4" t="s">
        <v>460</v>
      </c>
      <c r="AV3463" s="4" t="s">
        <v>725</v>
      </c>
      <c r="AW3463" s="4" t="s">
        <v>1259</v>
      </c>
      <c r="AX3463" s="4"/>
      <c r="AY3463" s="4"/>
      <c r="AZ3463" s="4"/>
      <c r="BA3463" s="4"/>
      <c r="BB3463" s="4"/>
      <c r="BC3463" s="4">
        <v>40</v>
      </c>
      <c r="BD3463" t="str">
        <f>IF(AND(ADHOC!$G$15="",ADHOC!$S$4=""),"",IF(ADHOC!$G$15&lt;&gt;"",IF(ADHOC!$G$15=LEFT(Domein!$AS3463,LEN(ADHOC!$G$15)),MAX(Domein!BD$1:'Domein'!BD3462)+1,""),IF(ADHOC!$S$4=LEFT(Domein!$AS3463,LEN(ADHOC!$S$4)),MAX(Domein!BD$1:'Domein'!BD3462)+1,"")))</f>
        <v/>
      </c>
    </row>
    <row r="3464" spans="45:56" x14ac:dyDescent="0.2">
      <c r="AS3464" s="4" t="s">
        <v>21527</v>
      </c>
      <c r="AT3464" s="85" t="s">
        <v>21528</v>
      </c>
      <c r="AU3464" s="4" t="s">
        <v>460</v>
      </c>
      <c r="AV3464" s="4" t="s">
        <v>725</v>
      </c>
      <c r="AW3464" s="4" t="s">
        <v>1259</v>
      </c>
      <c r="AX3464" s="4"/>
      <c r="AY3464" s="4"/>
      <c r="AZ3464" s="4"/>
      <c r="BA3464" s="4"/>
      <c r="BB3464" s="4"/>
      <c r="BC3464" s="4">
        <v>40</v>
      </c>
      <c r="BD3464" t="str">
        <f>IF(AND(ADHOC!$G$15="",ADHOC!$S$4=""),"",IF(ADHOC!$G$15&lt;&gt;"",IF(ADHOC!$G$15=LEFT(Domein!$AS3464,LEN(ADHOC!$G$15)),MAX(Domein!BD$1:'Domein'!BD3463)+1,""),IF(ADHOC!$S$4=LEFT(Domein!$AS3464,LEN(ADHOC!$S$4)),MAX(Domein!BD$1:'Domein'!BD3463)+1,"")))</f>
        <v/>
      </c>
    </row>
    <row r="3465" spans="45:56" x14ac:dyDescent="0.2">
      <c r="AS3465" s="4" t="s">
        <v>34599</v>
      </c>
      <c r="AT3465" s="4" t="s">
        <v>34600</v>
      </c>
      <c r="AU3465" s="4" t="s">
        <v>460</v>
      </c>
      <c r="AV3465" s="4" t="s">
        <v>725</v>
      </c>
      <c r="AW3465" s="4" t="s">
        <v>1259</v>
      </c>
      <c r="AX3465" s="4"/>
      <c r="AY3465" s="4"/>
      <c r="AZ3465" s="4"/>
      <c r="BA3465" s="4"/>
      <c r="BB3465" s="4"/>
      <c r="BC3465" s="4">
        <v>40</v>
      </c>
      <c r="BD3465" t="str">
        <f>IF(AND(ADHOC!$G$15="",ADHOC!$S$4=""),"",IF(ADHOC!$G$15&lt;&gt;"",IF(ADHOC!$G$15=LEFT(Domein!$AS3465,LEN(ADHOC!$G$15)),MAX(Domein!BD$1:'Domein'!BD3464)+1,""),IF(ADHOC!$S$4=LEFT(Domein!$AS3465,LEN(ADHOC!$S$4)),MAX(Domein!BD$1:'Domein'!BD3464)+1,"")))</f>
        <v/>
      </c>
    </row>
    <row r="3466" spans="45:56" x14ac:dyDescent="0.2">
      <c r="AS3466" s="4" t="s">
        <v>34601</v>
      </c>
      <c r="AT3466" s="4" t="s">
        <v>34602</v>
      </c>
      <c r="AU3466" s="4" t="s">
        <v>460</v>
      </c>
      <c r="AV3466" s="4" t="s">
        <v>725</v>
      </c>
      <c r="AW3466" s="4" t="s">
        <v>1259</v>
      </c>
      <c r="AX3466" s="4"/>
      <c r="AY3466" s="4"/>
      <c r="AZ3466" s="4"/>
      <c r="BA3466" s="4"/>
      <c r="BB3466" s="4"/>
      <c r="BC3466" s="4">
        <v>40</v>
      </c>
      <c r="BD3466" t="str">
        <f>IF(AND(ADHOC!$G$15="",ADHOC!$S$4=""),"",IF(ADHOC!$G$15&lt;&gt;"",IF(ADHOC!$G$15=LEFT(Domein!$AS3466,LEN(ADHOC!$G$15)),MAX(Domein!BD$1:'Domein'!BD3465)+1,""),IF(ADHOC!$S$4=LEFT(Domein!$AS3466,LEN(ADHOC!$S$4)),MAX(Domein!BD$1:'Domein'!BD3465)+1,"")))</f>
        <v/>
      </c>
    </row>
    <row r="3467" spans="45:56" x14ac:dyDescent="0.2">
      <c r="AS3467" s="4" t="s">
        <v>38473</v>
      </c>
      <c r="AT3467" s="4" t="s">
        <v>38474</v>
      </c>
      <c r="AU3467" s="4" t="s">
        <v>460</v>
      </c>
      <c r="AV3467" s="4" t="s">
        <v>725</v>
      </c>
      <c r="AW3467" s="4" t="s">
        <v>1259</v>
      </c>
      <c r="AX3467" s="4"/>
      <c r="AY3467" s="4"/>
      <c r="AZ3467" s="4"/>
      <c r="BA3467" s="4"/>
      <c r="BB3467" s="4"/>
      <c r="BC3467" s="4">
        <v>40</v>
      </c>
      <c r="BD3467" t="str">
        <f>IF(AND(ADHOC!$G$15="",ADHOC!$S$4=""),"",IF(ADHOC!$G$15&lt;&gt;"",IF(ADHOC!$G$15=LEFT(Domein!$AS3467,LEN(ADHOC!$G$15)),MAX(Domein!BD$1:'Domein'!BD3466)+1,""),IF(ADHOC!$S$4=LEFT(Domein!$AS3467,LEN(ADHOC!$S$4)),MAX(Domein!BD$1:'Domein'!BD3466)+1,"")))</f>
        <v/>
      </c>
    </row>
    <row r="3468" spans="45:56" x14ac:dyDescent="0.2">
      <c r="AS3468" s="4" t="s">
        <v>34603</v>
      </c>
      <c r="AT3468" s="85" t="s">
        <v>34604</v>
      </c>
      <c r="AU3468" s="4" t="s">
        <v>460</v>
      </c>
      <c r="AV3468" s="4" t="s">
        <v>725</v>
      </c>
      <c r="AW3468" s="4" t="s">
        <v>1259</v>
      </c>
      <c r="AX3468" s="4"/>
      <c r="AY3468" s="4"/>
      <c r="AZ3468" s="4"/>
      <c r="BA3468" s="4"/>
      <c r="BB3468" s="4"/>
      <c r="BC3468" s="4">
        <v>40</v>
      </c>
      <c r="BD3468" t="str">
        <f>IF(AND(ADHOC!$G$15="",ADHOC!$S$4=""),"",IF(ADHOC!$G$15&lt;&gt;"",IF(ADHOC!$G$15=LEFT(Domein!$AS3468,LEN(ADHOC!$G$15)),MAX(Domein!BD$1:'Domein'!BD3467)+1,""),IF(ADHOC!$S$4=LEFT(Domein!$AS3468,LEN(ADHOC!$S$4)),MAX(Domein!BD$1:'Domein'!BD3467)+1,"")))</f>
        <v/>
      </c>
    </row>
    <row r="3469" spans="45:56" x14ac:dyDescent="0.2">
      <c r="AS3469" s="4" t="s">
        <v>12157</v>
      </c>
      <c r="AT3469" s="85" t="s">
        <v>12158</v>
      </c>
      <c r="AU3469" s="4" t="s">
        <v>456</v>
      </c>
      <c r="AV3469" s="4" t="s">
        <v>725</v>
      </c>
      <c r="AW3469" s="4" t="s">
        <v>1259</v>
      </c>
      <c r="AX3469" s="4"/>
      <c r="AY3469" s="4">
        <v>193305</v>
      </c>
      <c r="AZ3469" s="4">
        <v>509166</v>
      </c>
      <c r="BA3469" s="4" t="s">
        <v>23811</v>
      </c>
      <c r="BB3469" s="4" t="s">
        <v>23812</v>
      </c>
      <c r="BC3469" s="4">
        <v>40</v>
      </c>
      <c r="BD3469" t="str">
        <f>IF(AND(ADHOC!$G$15="",ADHOC!$S$4=""),"",IF(ADHOC!$G$15&lt;&gt;"",IF(ADHOC!$G$15=LEFT(Domein!$AS3469,LEN(ADHOC!$G$15)),MAX(Domein!BD$1:'Domein'!BD3468)+1,""),IF(ADHOC!$S$4=LEFT(Domein!$AS3469,LEN(ADHOC!$S$4)),MAX(Domein!BD$1:'Domein'!BD3468)+1,"")))</f>
        <v/>
      </c>
    </row>
    <row r="3470" spans="45:56" x14ac:dyDescent="0.2">
      <c r="AS3470" s="4" t="s">
        <v>11982</v>
      </c>
      <c r="AT3470" s="4" t="s">
        <v>11983</v>
      </c>
      <c r="AU3470" s="4" t="s">
        <v>456</v>
      </c>
      <c r="AV3470" s="4" t="s">
        <v>725</v>
      </c>
      <c r="AW3470" s="4" t="s">
        <v>1259</v>
      </c>
      <c r="AX3470" s="4"/>
      <c r="AY3470" s="4">
        <v>194864</v>
      </c>
      <c r="AZ3470" s="4">
        <v>510334</v>
      </c>
      <c r="BA3470" s="4" t="s">
        <v>23813</v>
      </c>
      <c r="BB3470" s="4" t="s">
        <v>23814</v>
      </c>
      <c r="BC3470" s="4">
        <v>40</v>
      </c>
      <c r="BD3470" t="str">
        <f>IF(AND(ADHOC!$G$15="",ADHOC!$S$4=""),"",IF(ADHOC!$G$15&lt;&gt;"",IF(ADHOC!$G$15=LEFT(Domein!$AS3470,LEN(ADHOC!$G$15)),MAX(Domein!BD$1:'Domein'!BD3469)+1,""),IF(ADHOC!$S$4=LEFT(Domein!$AS3470,LEN(ADHOC!$S$4)),MAX(Domein!BD$1:'Domein'!BD3469)+1,"")))</f>
        <v/>
      </c>
    </row>
    <row r="3471" spans="45:56" x14ac:dyDescent="0.2">
      <c r="AS3471" s="4" t="s">
        <v>11984</v>
      </c>
      <c r="AT3471" s="85" t="s">
        <v>11985</v>
      </c>
      <c r="AU3471" s="4" t="s">
        <v>456</v>
      </c>
      <c r="AV3471" s="4" t="s">
        <v>725</v>
      </c>
      <c r="AW3471" s="4" t="s">
        <v>1259</v>
      </c>
      <c r="AX3471" s="4"/>
      <c r="AY3471" s="4">
        <v>194591</v>
      </c>
      <c r="AZ3471" s="4">
        <v>510572</v>
      </c>
      <c r="BA3471" s="4" t="s">
        <v>23815</v>
      </c>
      <c r="BB3471" s="4" t="s">
        <v>23816</v>
      </c>
      <c r="BC3471" s="4">
        <v>40</v>
      </c>
      <c r="BD3471" t="str">
        <f>IF(AND(ADHOC!$G$15="",ADHOC!$S$4=""),"",IF(ADHOC!$G$15&lt;&gt;"",IF(ADHOC!$G$15=LEFT(Domein!$AS3471,LEN(ADHOC!$G$15)),MAX(Domein!BD$1:'Domein'!BD3470)+1,""),IF(ADHOC!$S$4=LEFT(Domein!$AS3471,LEN(ADHOC!$S$4)),MAX(Domein!BD$1:'Domein'!BD3470)+1,"")))</f>
        <v/>
      </c>
    </row>
    <row r="3472" spans="45:56" x14ac:dyDescent="0.2">
      <c r="AS3472" s="4" t="s">
        <v>9261</v>
      </c>
      <c r="AT3472" s="85" t="s">
        <v>9262</v>
      </c>
      <c r="AU3472" s="4" t="s">
        <v>456</v>
      </c>
      <c r="AV3472" s="4" t="s">
        <v>725</v>
      </c>
      <c r="AW3472" s="4" t="s">
        <v>1259</v>
      </c>
      <c r="AX3472" s="4"/>
      <c r="AY3472" s="4"/>
      <c r="AZ3472" s="4"/>
      <c r="BA3472" s="4"/>
      <c r="BB3472" s="4"/>
      <c r="BC3472" s="4">
        <v>40</v>
      </c>
      <c r="BD3472" t="str">
        <f>IF(AND(ADHOC!$G$15="",ADHOC!$S$4=""),"",IF(ADHOC!$G$15&lt;&gt;"",IF(ADHOC!$G$15=LEFT(Domein!$AS3472,LEN(ADHOC!$G$15)),MAX(Domein!BD$1:'Domein'!BD3471)+1,""),IF(ADHOC!$S$4=LEFT(Domein!$AS3472,LEN(ADHOC!$S$4)),MAX(Domein!BD$1:'Domein'!BD3471)+1,"")))</f>
        <v/>
      </c>
    </row>
    <row r="3473" spans="45:56" x14ac:dyDescent="0.2">
      <c r="AS3473" s="4" t="s">
        <v>9263</v>
      </c>
      <c r="AT3473" s="85" t="s">
        <v>9264</v>
      </c>
      <c r="AU3473" s="4" t="s">
        <v>456</v>
      </c>
      <c r="AV3473" s="4" t="s">
        <v>725</v>
      </c>
      <c r="AW3473" s="4" t="s">
        <v>1259</v>
      </c>
      <c r="AX3473" s="4"/>
      <c r="AY3473" s="4"/>
      <c r="AZ3473" s="4"/>
      <c r="BA3473" s="4"/>
      <c r="BB3473" s="4"/>
      <c r="BC3473" s="4">
        <v>40</v>
      </c>
      <c r="BD3473" t="str">
        <f>IF(AND(ADHOC!$G$15="",ADHOC!$S$4=""),"",IF(ADHOC!$G$15&lt;&gt;"",IF(ADHOC!$G$15=LEFT(Domein!$AS3473,LEN(ADHOC!$G$15)),MAX(Domein!BD$1:'Domein'!BD3472)+1,""),IF(ADHOC!$S$4=LEFT(Domein!$AS3473,LEN(ADHOC!$S$4)),MAX(Domein!BD$1:'Domein'!BD3472)+1,"")))</f>
        <v/>
      </c>
    </row>
    <row r="3474" spans="45:56" x14ac:dyDescent="0.2">
      <c r="AS3474" s="4" t="s">
        <v>9265</v>
      </c>
      <c r="AT3474" s="85" t="s">
        <v>9266</v>
      </c>
      <c r="AU3474" s="4" t="s">
        <v>456</v>
      </c>
      <c r="AV3474" s="4" t="s">
        <v>725</v>
      </c>
      <c r="AW3474" s="4" t="s">
        <v>1259</v>
      </c>
      <c r="AX3474" s="4"/>
      <c r="AY3474" s="4"/>
      <c r="AZ3474" s="4"/>
      <c r="BA3474" s="4"/>
      <c r="BB3474" s="4"/>
      <c r="BC3474" s="4">
        <v>40</v>
      </c>
      <c r="BD3474" t="str">
        <f>IF(AND(ADHOC!$G$15="",ADHOC!$S$4=""),"",IF(ADHOC!$G$15&lt;&gt;"",IF(ADHOC!$G$15=LEFT(Domein!$AS3474,LEN(ADHOC!$G$15)),MAX(Domein!BD$1:'Domein'!BD3473)+1,""),IF(ADHOC!$S$4=LEFT(Domein!$AS3474,LEN(ADHOC!$S$4)),MAX(Domein!BD$1:'Domein'!BD3473)+1,"")))</f>
        <v/>
      </c>
    </row>
    <row r="3475" spans="45:56" x14ac:dyDescent="0.2">
      <c r="AS3475" s="4" t="s">
        <v>17424</v>
      </c>
      <c r="AT3475" s="4" t="s">
        <v>17425</v>
      </c>
      <c r="AU3475" s="4" t="s">
        <v>456</v>
      </c>
      <c r="AV3475" s="4" t="s">
        <v>715</v>
      </c>
      <c r="AW3475" s="4" t="s">
        <v>724</v>
      </c>
      <c r="AX3475" s="4"/>
      <c r="AY3475" s="4">
        <v>212120</v>
      </c>
      <c r="AZ3475" s="4">
        <v>500530</v>
      </c>
      <c r="BA3475" s="4" t="s">
        <v>23818</v>
      </c>
      <c r="BB3475" s="4" t="s">
        <v>23819</v>
      </c>
      <c r="BC3475" s="4">
        <v>40</v>
      </c>
      <c r="BD3475" t="str">
        <f>IF(AND(ADHOC!$G$15="",ADHOC!$S$4=""),"",IF(ADHOC!$G$15&lt;&gt;"",IF(ADHOC!$G$15=LEFT(Domein!$AS3475,LEN(ADHOC!$G$15)),MAX(Domein!BD$1:'Domein'!BD3474)+1,""),IF(ADHOC!$S$4=LEFT(Domein!$AS3475,LEN(ADHOC!$S$4)),MAX(Domein!BD$1:'Domein'!BD3474)+1,"")))</f>
        <v/>
      </c>
    </row>
    <row r="3476" spans="45:56" x14ac:dyDescent="0.2">
      <c r="AS3476" s="4" t="s">
        <v>17426</v>
      </c>
      <c r="AT3476" s="4" t="s">
        <v>17427</v>
      </c>
      <c r="AU3476" s="4" t="s">
        <v>456</v>
      </c>
      <c r="AV3476" s="4" t="s">
        <v>715</v>
      </c>
      <c r="AW3476" s="4" t="s">
        <v>724</v>
      </c>
      <c r="AX3476" s="4"/>
      <c r="AY3476" s="4">
        <v>211070</v>
      </c>
      <c r="AZ3476" s="4">
        <v>500660</v>
      </c>
      <c r="BA3476" s="4" t="s">
        <v>23820</v>
      </c>
      <c r="BB3476" s="4" t="s">
        <v>23821</v>
      </c>
      <c r="BC3476" s="4">
        <v>40</v>
      </c>
      <c r="BD3476" t="str">
        <f>IF(AND(ADHOC!$G$15="",ADHOC!$S$4=""),"",IF(ADHOC!$G$15&lt;&gt;"",IF(ADHOC!$G$15=LEFT(Domein!$AS3476,LEN(ADHOC!$G$15)),MAX(Domein!BD$1:'Domein'!BD3475)+1,""),IF(ADHOC!$S$4=LEFT(Domein!$AS3476,LEN(ADHOC!$S$4)),MAX(Domein!BD$1:'Domein'!BD3475)+1,"")))</f>
        <v/>
      </c>
    </row>
    <row r="3477" spans="45:56" x14ac:dyDescent="0.2">
      <c r="AS3477" s="4" t="s">
        <v>21529</v>
      </c>
      <c r="AT3477" s="4" t="s">
        <v>21530</v>
      </c>
      <c r="AU3477" s="4" t="s">
        <v>460</v>
      </c>
      <c r="AV3477" s="4" t="s">
        <v>725</v>
      </c>
      <c r="AW3477" s="4" t="s">
        <v>1259</v>
      </c>
      <c r="AX3477" s="4"/>
      <c r="AY3477" s="4"/>
      <c r="AZ3477" s="4"/>
      <c r="BA3477" s="4"/>
      <c r="BB3477" s="4"/>
      <c r="BC3477" s="4">
        <v>40</v>
      </c>
      <c r="BD3477" t="str">
        <f>IF(AND(ADHOC!$G$15="",ADHOC!$S$4=""),"",IF(ADHOC!$G$15&lt;&gt;"",IF(ADHOC!$G$15=LEFT(Domein!$AS3477,LEN(ADHOC!$G$15)),MAX(Domein!BD$1:'Domein'!BD3476)+1,""),IF(ADHOC!$S$4=LEFT(Domein!$AS3477,LEN(ADHOC!$S$4)),MAX(Domein!BD$1:'Domein'!BD3476)+1,"")))</f>
        <v/>
      </c>
    </row>
    <row r="3478" spans="45:56" x14ac:dyDescent="0.2">
      <c r="AS3478" s="4" t="s">
        <v>14561</v>
      </c>
      <c r="AT3478" s="4" t="s">
        <v>14562</v>
      </c>
      <c r="AU3478" s="4" t="s">
        <v>456</v>
      </c>
      <c r="AV3478" s="4" t="s">
        <v>725</v>
      </c>
      <c r="AW3478" s="4" t="s">
        <v>1259</v>
      </c>
      <c r="AX3478" s="4"/>
      <c r="AY3478" s="4">
        <v>210430</v>
      </c>
      <c r="AZ3478" s="4">
        <v>502226</v>
      </c>
      <c r="BA3478" s="4" t="s">
        <v>23822</v>
      </c>
      <c r="BB3478" s="4" t="s">
        <v>23823</v>
      </c>
      <c r="BC3478" s="4">
        <v>40</v>
      </c>
      <c r="BD3478" t="str">
        <f>IF(AND(ADHOC!$G$15="",ADHOC!$S$4=""),"",IF(ADHOC!$G$15&lt;&gt;"",IF(ADHOC!$G$15=LEFT(Domein!$AS3478,LEN(ADHOC!$G$15)),MAX(Domein!BD$1:'Domein'!BD3477)+1,""),IF(ADHOC!$S$4=LEFT(Domein!$AS3478,LEN(ADHOC!$S$4)),MAX(Domein!BD$1:'Domein'!BD3477)+1,"")))</f>
        <v/>
      </c>
    </row>
    <row r="3479" spans="45:56" x14ac:dyDescent="0.2">
      <c r="AS3479" s="4" t="s">
        <v>14563</v>
      </c>
      <c r="AT3479" s="85" t="s">
        <v>14564</v>
      </c>
      <c r="AU3479" s="4" t="s">
        <v>456</v>
      </c>
      <c r="AV3479" s="4" t="s">
        <v>725</v>
      </c>
      <c r="AW3479" s="4" t="s">
        <v>1259</v>
      </c>
      <c r="AX3479" s="4"/>
      <c r="AY3479" s="4">
        <v>209698</v>
      </c>
      <c r="AZ3479" s="4">
        <v>502285</v>
      </c>
      <c r="BA3479" s="4" t="s">
        <v>23824</v>
      </c>
      <c r="BB3479" s="4" t="s">
        <v>23825</v>
      </c>
      <c r="BC3479" s="4">
        <v>40</v>
      </c>
      <c r="BD3479" t="str">
        <f>IF(AND(ADHOC!$G$15="",ADHOC!$S$4=""),"",IF(ADHOC!$G$15&lt;&gt;"",IF(ADHOC!$G$15=LEFT(Domein!$AS3479,LEN(ADHOC!$G$15)),MAX(Domein!BD$1:'Domein'!BD3478)+1,""),IF(ADHOC!$S$4=LEFT(Domein!$AS3479,LEN(ADHOC!$S$4)),MAX(Domein!BD$1:'Domein'!BD3478)+1,"")))</f>
        <v/>
      </c>
    </row>
    <row r="3480" spans="45:56" x14ac:dyDescent="0.2">
      <c r="AS3480" s="4" t="s">
        <v>14565</v>
      </c>
      <c r="AT3480" s="85" t="s">
        <v>14566</v>
      </c>
      <c r="AU3480" s="4" t="s">
        <v>456</v>
      </c>
      <c r="AV3480" s="4" t="s">
        <v>725</v>
      </c>
      <c r="AW3480" s="4" t="s">
        <v>1259</v>
      </c>
      <c r="AX3480" s="4"/>
      <c r="AY3480" s="4">
        <v>209336</v>
      </c>
      <c r="AZ3480" s="4">
        <v>502323</v>
      </c>
      <c r="BA3480" s="4" t="s">
        <v>23826</v>
      </c>
      <c r="BB3480" s="4" t="s">
        <v>23827</v>
      </c>
      <c r="BC3480" s="4">
        <v>40</v>
      </c>
      <c r="BD3480" t="str">
        <f>IF(AND(ADHOC!$G$15="",ADHOC!$S$4=""),"",IF(ADHOC!$G$15&lt;&gt;"",IF(ADHOC!$G$15=LEFT(Domein!$AS3480,LEN(ADHOC!$G$15)),MAX(Domein!BD$1:'Domein'!BD3479)+1,""),IF(ADHOC!$S$4=LEFT(Domein!$AS3480,LEN(ADHOC!$S$4)),MAX(Domein!BD$1:'Domein'!BD3479)+1,"")))</f>
        <v/>
      </c>
    </row>
    <row r="3481" spans="45:56" x14ac:dyDescent="0.2">
      <c r="AS3481" s="4" t="s">
        <v>38475</v>
      </c>
      <c r="AT3481" s="85" t="s">
        <v>38476</v>
      </c>
      <c r="AU3481" s="4" t="s">
        <v>460</v>
      </c>
      <c r="AV3481" s="4" t="s">
        <v>725</v>
      </c>
      <c r="AW3481" s="4" t="s">
        <v>1259</v>
      </c>
      <c r="AX3481" s="4"/>
      <c r="AY3481" s="4"/>
      <c r="AZ3481" s="4"/>
      <c r="BA3481" s="4"/>
      <c r="BB3481" s="4"/>
      <c r="BC3481" s="4">
        <v>40</v>
      </c>
      <c r="BD3481" t="str">
        <f>IF(AND(ADHOC!$G$15="",ADHOC!$S$4=""),"",IF(ADHOC!$G$15&lt;&gt;"",IF(ADHOC!$G$15=LEFT(Domein!$AS3481,LEN(ADHOC!$G$15)),MAX(Domein!BD$1:'Domein'!BD3480)+1,""),IF(ADHOC!$S$4=LEFT(Domein!$AS3481,LEN(ADHOC!$S$4)),MAX(Domein!BD$1:'Domein'!BD3480)+1,"")))</f>
        <v/>
      </c>
    </row>
    <row r="3482" spans="45:56" x14ac:dyDescent="0.2">
      <c r="AS3482" s="4" t="s">
        <v>38477</v>
      </c>
      <c r="AT3482" s="4" t="s">
        <v>38478</v>
      </c>
      <c r="AU3482" s="4" t="s">
        <v>460</v>
      </c>
      <c r="AV3482" s="4" t="s">
        <v>725</v>
      </c>
      <c r="AW3482" s="4" t="s">
        <v>1259</v>
      </c>
      <c r="AX3482" s="4"/>
      <c r="AY3482" s="4"/>
      <c r="AZ3482" s="4"/>
      <c r="BA3482" s="4"/>
      <c r="BB3482" s="4"/>
      <c r="BC3482" s="4">
        <v>40</v>
      </c>
      <c r="BD3482" t="str">
        <f>IF(AND(ADHOC!$G$15="",ADHOC!$S$4=""),"",IF(ADHOC!$G$15&lt;&gt;"",IF(ADHOC!$G$15=LEFT(Domein!$AS3482,LEN(ADHOC!$G$15)),MAX(Domein!BD$1:'Domein'!BD3481)+1,""),IF(ADHOC!$S$4=LEFT(Domein!$AS3482,LEN(ADHOC!$S$4)),MAX(Domein!BD$1:'Domein'!BD3481)+1,"")))</f>
        <v/>
      </c>
    </row>
    <row r="3483" spans="45:56" x14ac:dyDescent="0.2">
      <c r="AS3483" s="4" t="s">
        <v>1969</v>
      </c>
      <c r="AT3483" s="4" t="s">
        <v>1970</v>
      </c>
      <c r="AU3483" s="4" t="s">
        <v>456</v>
      </c>
      <c r="AV3483" s="4" t="s">
        <v>715</v>
      </c>
      <c r="AW3483" s="4" t="s">
        <v>724</v>
      </c>
      <c r="AX3483" s="4"/>
      <c r="AY3483" s="4">
        <v>213000</v>
      </c>
      <c r="AZ3483" s="4">
        <v>492000</v>
      </c>
      <c r="BA3483" s="4" t="s">
        <v>23828</v>
      </c>
      <c r="BB3483" s="4" t="s">
        <v>23829</v>
      </c>
      <c r="BC3483" s="4">
        <v>40</v>
      </c>
      <c r="BD3483" t="str">
        <f>IF(AND(ADHOC!$G$15="",ADHOC!$S$4=""),"",IF(ADHOC!$G$15&lt;&gt;"",IF(ADHOC!$G$15=LEFT(Domein!$AS3483,LEN(ADHOC!$G$15)),MAX(Domein!BD$1:'Domein'!BD3482)+1,""),IF(ADHOC!$S$4=LEFT(Domein!$AS3483,LEN(ADHOC!$S$4)),MAX(Domein!BD$1:'Domein'!BD3482)+1,"")))</f>
        <v/>
      </c>
    </row>
    <row r="3484" spans="45:56" x14ac:dyDescent="0.2">
      <c r="AS3484" s="4" t="s">
        <v>20948</v>
      </c>
      <c r="AT3484" s="4" t="s">
        <v>20949</v>
      </c>
      <c r="AU3484" s="4" t="s">
        <v>456</v>
      </c>
      <c r="AV3484" s="4" t="s">
        <v>714</v>
      </c>
      <c r="AW3484" s="4" t="s">
        <v>724</v>
      </c>
      <c r="AX3484" s="4"/>
      <c r="AY3484" s="4">
        <v>207840</v>
      </c>
      <c r="AZ3484" s="4">
        <v>501680</v>
      </c>
      <c r="BA3484" s="4" t="s">
        <v>23830</v>
      </c>
      <c r="BB3484" s="4" t="s">
        <v>23831</v>
      </c>
      <c r="BC3484" s="4">
        <v>40</v>
      </c>
      <c r="BD3484" t="str">
        <f>IF(AND(ADHOC!$G$15="",ADHOC!$S$4=""),"",IF(ADHOC!$G$15&lt;&gt;"",IF(ADHOC!$G$15=LEFT(Domein!$AS3484,LEN(ADHOC!$G$15)),MAX(Domein!BD$1:'Domein'!BD3483)+1,""),IF(ADHOC!$S$4=LEFT(Domein!$AS3484,LEN(ADHOC!$S$4)),MAX(Domein!BD$1:'Domein'!BD3483)+1,"")))</f>
        <v/>
      </c>
    </row>
    <row r="3485" spans="45:56" x14ac:dyDescent="0.2">
      <c r="AS3485" s="4" t="s">
        <v>21531</v>
      </c>
      <c r="AT3485" s="4" t="s">
        <v>21532</v>
      </c>
      <c r="AU3485" s="4" t="s">
        <v>460</v>
      </c>
      <c r="AV3485" s="4" t="s">
        <v>725</v>
      </c>
      <c r="AW3485" s="4" t="s">
        <v>1259</v>
      </c>
      <c r="AX3485" s="4"/>
      <c r="AY3485" s="4"/>
      <c r="AZ3485" s="4"/>
      <c r="BA3485" s="4"/>
      <c r="BB3485" s="4"/>
      <c r="BC3485" s="4">
        <v>40</v>
      </c>
      <c r="BD3485" t="str">
        <f>IF(AND(ADHOC!$G$15="",ADHOC!$S$4=""),"",IF(ADHOC!$G$15&lt;&gt;"",IF(ADHOC!$G$15=LEFT(Domein!$AS3485,LEN(ADHOC!$G$15)),MAX(Domein!BD$1:'Domein'!BD3484)+1,""),IF(ADHOC!$S$4=LEFT(Domein!$AS3485,LEN(ADHOC!$S$4)),MAX(Domein!BD$1:'Domein'!BD3484)+1,"")))</f>
        <v/>
      </c>
    </row>
    <row r="3486" spans="45:56" x14ac:dyDescent="0.2">
      <c r="AS3486" s="4" t="s">
        <v>21533</v>
      </c>
      <c r="AT3486" s="85" t="s">
        <v>21534</v>
      </c>
      <c r="AU3486" s="4" t="s">
        <v>460</v>
      </c>
      <c r="AV3486" s="4" t="s">
        <v>725</v>
      </c>
      <c r="AW3486" s="4" t="s">
        <v>1259</v>
      </c>
      <c r="AX3486" s="4"/>
      <c r="AY3486" s="4"/>
      <c r="AZ3486" s="4"/>
      <c r="BA3486" s="4"/>
      <c r="BB3486" s="4"/>
      <c r="BC3486" s="4">
        <v>40</v>
      </c>
      <c r="BD3486" t="str">
        <f>IF(AND(ADHOC!$G$15="",ADHOC!$S$4=""),"",IF(ADHOC!$G$15&lt;&gt;"",IF(ADHOC!$G$15=LEFT(Domein!$AS3486,LEN(ADHOC!$G$15)),MAX(Domein!BD$1:'Domein'!BD3485)+1,""),IF(ADHOC!$S$4=LEFT(Domein!$AS3486,LEN(ADHOC!$S$4)),MAX(Domein!BD$1:'Domein'!BD3485)+1,"")))</f>
        <v/>
      </c>
    </row>
    <row r="3487" spans="45:56" x14ac:dyDescent="0.2">
      <c r="AS3487" s="4" t="s">
        <v>1971</v>
      </c>
      <c r="AT3487" s="4" t="s">
        <v>1972</v>
      </c>
      <c r="AU3487" s="4" t="s">
        <v>456</v>
      </c>
      <c r="AV3487" s="4" t="s">
        <v>714</v>
      </c>
      <c r="AW3487" s="4" t="s">
        <v>724</v>
      </c>
      <c r="AX3487" s="4"/>
      <c r="AY3487" s="4">
        <v>205310</v>
      </c>
      <c r="AZ3487" s="4">
        <v>502070</v>
      </c>
      <c r="BA3487" s="4" t="s">
        <v>23832</v>
      </c>
      <c r="BB3487" s="4" t="s">
        <v>23833</v>
      </c>
      <c r="BC3487" s="4">
        <v>40</v>
      </c>
      <c r="BD3487" t="str">
        <f>IF(AND(ADHOC!$G$15="",ADHOC!$S$4=""),"",IF(ADHOC!$G$15&lt;&gt;"",IF(ADHOC!$G$15=LEFT(Domein!$AS3487,LEN(ADHOC!$G$15)),MAX(Domein!BD$1:'Domein'!BD3486)+1,""),IF(ADHOC!$S$4=LEFT(Domein!$AS3487,LEN(ADHOC!$S$4)),MAX(Domein!BD$1:'Domein'!BD3486)+1,"")))</f>
        <v/>
      </c>
    </row>
    <row r="3488" spans="45:56" x14ac:dyDescent="0.2">
      <c r="AS3488" s="4" t="s">
        <v>13264</v>
      </c>
      <c r="AT3488" s="4" t="s">
        <v>13265</v>
      </c>
      <c r="AU3488" s="4" t="s">
        <v>456</v>
      </c>
      <c r="AV3488" s="4" t="s">
        <v>715</v>
      </c>
      <c r="AW3488" s="4" t="s">
        <v>724</v>
      </c>
      <c r="AX3488" s="4"/>
      <c r="AY3488" s="4">
        <v>199997</v>
      </c>
      <c r="AZ3488" s="4">
        <v>510820</v>
      </c>
      <c r="BA3488" s="4" t="s">
        <v>23834</v>
      </c>
      <c r="BB3488" s="4" t="s">
        <v>23835</v>
      </c>
      <c r="BC3488" s="4">
        <v>40</v>
      </c>
      <c r="BD3488" t="str">
        <f>IF(AND(ADHOC!$G$15="",ADHOC!$S$4=""),"",IF(ADHOC!$G$15&lt;&gt;"",IF(ADHOC!$G$15=LEFT(Domein!$AS3488,LEN(ADHOC!$G$15)),MAX(Domein!BD$1:'Domein'!BD3487)+1,""),IF(ADHOC!$S$4=LEFT(Domein!$AS3488,LEN(ADHOC!$S$4)),MAX(Domein!BD$1:'Domein'!BD3487)+1,"")))</f>
        <v/>
      </c>
    </row>
    <row r="3489" spans="45:56" x14ac:dyDescent="0.2">
      <c r="AS3489" s="4" t="s">
        <v>1973</v>
      </c>
      <c r="AT3489" s="4" t="s">
        <v>1974</v>
      </c>
      <c r="AU3489" s="4" t="s">
        <v>456</v>
      </c>
      <c r="AV3489" s="4" t="s">
        <v>714</v>
      </c>
      <c r="AW3489" s="4" t="s">
        <v>724</v>
      </c>
      <c r="AX3489" s="4"/>
      <c r="AY3489" s="4">
        <v>210180</v>
      </c>
      <c r="AZ3489" s="4">
        <v>496700</v>
      </c>
      <c r="BA3489" s="4" t="s">
        <v>23836</v>
      </c>
      <c r="BB3489" s="4" t="s">
        <v>23837</v>
      </c>
      <c r="BC3489" s="4">
        <v>40</v>
      </c>
      <c r="BD3489" t="str">
        <f>IF(AND(ADHOC!$G$15="",ADHOC!$S$4=""),"",IF(ADHOC!$G$15&lt;&gt;"",IF(ADHOC!$G$15=LEFT(Domein!$AS3489,LEN(ADHOC!$G$15)),MAX(Domein!BD$1:'Domein'!BD3488)+1,""),IF(ADHOC!$S$4=LEFT(Domein!$AS3489,LEN(ADHOC!$S$4)),MAX(Domein!BD$1:'Domein'!BD3488)+1,"")))</f>
        <v/>
      </c>
    </row>
    <row r="3490" spans="45:56" x14ac:dyDescent="0.2">
      <c r="AS3490" s="4" t="s">
        <v>20950</v>
      </c>
      <c r="AT3490" s="4" t="s">
        <v>20951</v>
      </c>
      <c r="AU3490" s="4" t="s">
        <v>456</v>
      </c>
      <c r="AV3490" s="4" t="s">
        <v>714</v>
      </c>
      <c r="AW3490" s="4" t="s">
        <v>724</v>
      </c>
      <c r="AX3490" s="4"/>
      <c r="AY3490" s="4">
        <v>218900</v>
      </c>
      <c r="AZ3490" s="4">
        <v>501690</v>
      </c>
      <c r="BA3490" s="4" t="s">
        <v>23838</v>
      </c>
      <c r="BB3490" s="4" t="s">
        <v>23839</v>
      </c>
      <c r="BC3490" s="4">
        <v>40</v>
      </c>
      <c r="BD3490" t="str">
        <f>IF(AND(ADHOC!$G$15="",ADHOC!$S$4=""),"",IF(ADHOC!$G$15&lt;&gt;"",IF(ADHOC!$G$15=LEFT(Domein!$AS3490,LEN(ADHOC!$G$15)),MAX(Domein!BD$1:'Domein'!BD3489)+1,""),IF(ADHOC!$S$4=LEFT(Domein!$AS3490,LEN(ADHOC!$S$4)),MAX(Domein!BD$1:'Domein'!BD3489)+1,"")))</f>
        <v/>
      </c>
    </row>
    <row r="3491" spans="45:56" x14ac:dyDescent="0.2">
      <c r="AS3491" s="4" t="s">
        <v>1975</v>
      </c>
      <c r="AT3491" s="4" t="s">
        <v>1976</v>
      </c>
      <c r="AU3491" s="4" t="s">
        <v>456</v>
      </c>
      <c r="AV3491" s="4" t="s">
        <v>714</v>
      </c>
      <c r="AW3491" s="4" t="s">
        <v>724</v>
      </c>
      <c r="AX3491" s="4"/>
      <c r="AY3491" s="4">
        <v>209780</v>
      </c>
      <c r="AZ3491" s="4">
        <v>499030</v>
      </c>
      <c r="BA3491" s="4" t="s">
        <v>23840</v>
      </c>
      <c r="BB3491" s="4" t="s">
        <v>23841</v>
      </c>
      <c r="BC3491" s="4">
        <v>40</v>
      </c>
      <c r="BD3491" t="str">
        <f>IF(AND(ADHOC!$G$15="",ADHOC!$S$4=""),"",IF(ADHOC!$G$15&lt;&gt;"",IF(ADHOC!$G$15=LEFT(Domein!$AS3491,LEN(ADHOC!$G$15)),MAX(Domein!BD$1:'Domein'!BD3490)+1,""),IF(ADHOC!$S$4=LEFT(Domein!$AS3491,LEN(ADHOC!$S$4)),MAX(Domein!BD$1:'Domein'!BD3490)+1,"")))</f>
        <v/>
      </c>
    </row>
    <row r="3492" spans="45:56" x14ac:dyDescent="0.2">
      <c r="AS3492" s="4" t="s">
        <v>1977</v>
      </c>
      <c r="AT3492" s="4" t="s">
        <v>17428</v>
      </c>
      <c r="AU3492" s="4" t="s">
        <v>456</v>
      </c>
      <c r="AV3492" s="4" t="s">
        <v>713</v>
      </c>
      <c r="AW3492" s="4" t="s">
        <v>724</v>
      </c>
      <c r="AX3492" s="4"/>
      <c r="AY3492" s="4">
        <v>212700</v>
      </c>
      <c r="AZ3492" s="4">
        <v>491250</v>
      </c>
      <c r="BA3492" s="4" t="s">
        <v>23842</v>
      </c>
      <c r="BB3492" s="4" t="s">
        <v>23843</v>
      </c>
      <c r="BC3492" s="4">
        <v>40</v>
      </c>
      <c r="BD3492" t="str">
        <f>IF(AND(ADHOC!$G$15="",ADHOC!$S$4=""),"",IF(ADHOC!$G$15&lt;&gt;"",IF(ADHOC!$G$15=LEFT(Domein!$AS3492,LEN(ADHOC!$G$15)),MAX(Domein!BD$1:'Domein'!BD3491)+1,""),IF(ADHOC!$S$4=LEFT(Domein!$AS3492,LEN(ADHOC!$S$4)),MAX(Domein!BD$1:'Domein'!BD3491)+1,"")))</f>
        <v/>
      </c>
    </row>
    <row r="3493" spans="45:56" x14ac:dyDescent="0.2">
      <c r="AS3493" s="4" t="s">
        <v>20952</v>
      </c>
      <c r="AT3493" s="4" t="s">
        <v>20953</v>
      </c>
      <c r="AU3493" s="4" t="s">
        <v>456</v>
      </c>
      <c r="AV3493" s="4" t="s">
        <v>714</v>
      </c>
      <c r="AW3493" s="4" t="s">
        <v>724</v>
      </c>
      <c r="AX3493" s="4"/>
      <c r="AY3493" s="4">
        <v>210600</v>
      </c>
      <c r="AZ3493" s="4">
        <v>492550</v>
      </c>
      <c r="BA3493" s="4" t="s">
        <v>23844</v>
      </c>
      <c r="BB3493" s="4" t="s">
        <v>23845</v>
      </c>
      <c r="BC3493" s="4">
        <v>40</v>
      </c>
      <c r="BD3493" t="str">
        <f>IF(AND(ADHOC!$G$15="",ADHOC!$S$4=""),"",IF(ADHOC!$G$15&lt;&gt;"",IF(ADHOC!$G$15=LEFT(Domein!$AS3493,LEN(ADHOC!$G$15)),MAX(Domein!BD$1:'Domein'!BD3492)+1,""),IF(ADHOC!$S$4=LEFT(Domein!$AS3493,LEN(ADHOC!$S$4)),MAX(Domein!BD$1:'Domein'!BD3492)+1,"")))</f>
        <v/>
      </c>
    </row>
    <row r="3494" spans="45:56" x14ac:dyDescent="0.2">
      <c r="AS3494" s="4" t="s">
        <v>1978</v>
      </c>
      <c r="AT3494" s="4" t="s">
        <v>1979</v>
      </c>
      <c r="AU3494" s="4" t="s">
        <v>456</v>
      </c>
      <c r="AV3494" s="4" t="s">
        <v>714</v>
      </c>
      <c r="AW3494" s="4" t="s">
        <v>724</v>
      </c>
      <c r="AX3494" s="4"/>
      <c r="AY3494" s="4">
        <v>210570</v>
      </c>
      <c r="AZ3494" s="4">
        <v>491220</v>
      </c>
      <c r="BA3494" s="4" t="s">
        <v>23846</v>
      </c>
      <c r="BB3494" s="4" t="s">
        <v>23847</v>
      </c>
      <c r="BC3494" s="4">
        <v>40</v>
      </c>
      <c r="BD3494" t="str">
        <f>IF(AND(ADHOC!$G$15="",ADHOC!$S$4=""),"",IF(ADHOC!$G$15&lt;&gt;"",IF(ADHOC!$G$15=LEFT(Domein!$AS3494,LEN(ADHOC!$G$15)),MAX(Domein!BD$1:'Domein'!BD3493)+1,""),IF(ADHOC!$S$4=LEFT(Domein!$AS3494,LEN(ADHOC!$S$4)),MAX(Domein!BD$1:'Domein'!BD3493)+1,"")))</f>
        <v/>
      </c>
    </row>
    <row r="3495" spans="45:56" x14ac:dyDescent="0.2">
      <c r="AS3495" s="4" t="s">
        <v>14259</v>
      </c>
      <c r="AT3495" s="4" t="s">
        <v>14260</v>
      </c>
      <c r="AU3495" s="4" t="s">
        <v>456</v>
      </c>
      <c r="AV3495" s="4" t="s">
        <v>713</v>
      </c>
      <c r="AW3495" s="4" t="s">
        <v>724</v>
      </c>
      <c r="AX3495" s="4"/>
      <c r="AY3495" s="4">
        <v>210166</v>
      </c>
      <c r="AZ3495" s="4">
        <v>495316</v>
      </c>
      <c r="BA3495" s="4" t="s">
        <v>23848</v>
      </c>
      <c r="BB3495" s="4" t="s">
        <v>23849</v>
      </c>
      <c r="BC3495" s="4">
        <v>40</v>
      </c>
      <c r="BD3495" t="str">
        <f>IF(AND(ADHOC!$G$15="",ADHOC!$S$4=""),"",IF(ADHOC!$G$15&lt;&gt;"",IF(ADHOC!$G$15=LEFT(Domein!$AS3495,LEN(ADHOC!$G$15)),MAX(Domein!BD$1:'Domein'!BD3494)+1,""),IF(ADHOC!$S$4=LEFT(Domein!$AS3495,LEN(ADHOC!$S$4)),MAX(Domein!BD$1:'Domein'!BD3494)+1,"")))</f>
        <v/>
      </c>
    </row>
    <row r="3496" spans="45:56" x14ac:dyDescent="0.2">
      <c r="AS3496" s="4" t="s">
        <v>1980</v>
      </c>
      <c r="AT3496" s="4" t="s">
        <v>1981</v>
      </c>
      <c r="AU3496" s="4" t="s">
        <v>456</v>
      </c>
      <c r="AV3496" s="4" t="s">
        <v>714</v>
      </c>
      <c r="AW3496" s="4" t="s">
        <v>724</v>
      </c>
      <c r="AX3496" s="4"/>
      <c r="AY3496" s="4">
        <v>208330</v>
      </c>
      <c r="AZ3496" s="4">
        <v>497800</v>
      </c>
      <c r="BA3496" s="4" t="s">
        <v>23850</v>
      </c>
      <c r="BB3496" s="4" t="s">
        <v>23851</v>
      </c>
      <c r="BC3496" s="4">
        <v>40</v>
      </c>
      <c r="BD3496" t="str">
        <f>IF(AND(ADHOC!$G$15="",ADHOC!$S$4=""),"",IF(ADHOC!$G$15&lt;&gt;"",IF(ADHOC!$G$15=LEFT(Domein!$AS3496,LEN(ADHOC!$G$15)),MAX(Domein!BD$1:'Domein'!BD3495)+1,""),IF(ADHOC!$S$4=LEFT(Domein!$AS3496,LEN(ADHOC!$S$4)),MAX(Domein!BD$1:'Domein'!BD3495)+1,"")))</f>
        <v/>
      </c>
    </row>
    <row r="3497" spans="45:56" x14ac:dyDescent="0.2">
      <c r="AS3497" s="4" t="s">
        <v>38479</v>
      </c>
      <c r="AT3497" s="4" t="s">
        <v>38480</v>
      </c>
      <c r="AU3497" s="4" t="s">
        <v>460</v>
      </c>
      <c r="AV3497" s="4" t="s">
        <v>725</v>
      </c>
      <c r="AW3497" s="4" t="s">
        <v>1259</v>
      </c>
      <c r="AX3497" s="4"/>
      <c r="AY3497" s="4"/>
      <c r="AZ3497" s="4"/>
      <c r="BA3497" s="4"/>
      <c r="BB3497" s="4"/>
      <c r="BC3497" s="4">
        <v>40</v>
      </c>
      <c r="BD3497" t="str">
        <f>IF(AND(ADHOC!$G$15="",ADHOC!$S$4=""),"",IF(ADHOC!$G$15&lt;&gt;"",IF(ADHOC!$G$15=LEFT(Domein!$AS3497,LEN(ADHOC!$G$15)),MAX(Domein!BD$1:'Domein'!BD3496)+1,""),IF(ADHOC!$S$4=LEFT(Domein!$AS3497,LEN(ADHOC!$S$4)),MAX(Domein!BD$1:'Domein'!BD3496)+1,"")))</f>
        <v/>
      </c>
    </row>
    <row r="3498" spans="45:56" x14ac:dyDescent="0.2">
      <c r="AS3498" s="4" t="s">
        <v>38800</v>
      </c>
      <c r="AT3498" s="4" t="s">
        <v>38801</v>
      </c>
      <c r="AU3498" s="4" t="s">
        <v>460</v>
      </c>
      <c r="AV3498" s="4" t="s">
        <v>725</v>
      </c>
      <c r="AW3498" s="4" t="s">
        <v>1259</v>
      </c>
      <c r="AX3498" s="4"/>
      <c r="AY3498" s="4"/>
      <c r="AZ3498" s="4"/>
      <c r="BA3498" s="4"/>
      <c r="BB3498" s="4"/>
      <c r="BC3498" s="4">
        <v>40</v>
      </c>
      <c r="BD3498" t="str">
        <f>IF(AND(ADHOC!$G$15="",ADHOC!$S$4=""),"",IF(ADHOC!$G$15&lt;&gt;"",IF(ADHOC!$G$15=LEFT(Domein!$AS3498,LEN(ADHOC!$G$15)),MAX(Domein!BD$1:'Domein'!BD3497)+1,""),IF(ADHOC!$S$4=LEFT(Domein!$AS3498,LEN(ADHOC!$S$4)),MAX(Domein!BD$1:'Domein'!BD3497)+1,"")))</f>
        <v/>
      </c>
    </row>
    <row r="3499" spans="45:56" x14ac:dyDescent="0.2">
      <c r="AS3499" s="4" t="s">
        <v>38802</v>
      </c>
      <c r="AT3499" s="4" t="s">
        <v>38803</v>
      </c>
      <c r="AU3499" s="4" t="s">
        <v>460</v>
      </c>
      <c r="AV3499" s="4" t="s">
        <v>725</v>
      </c>
      <c r="AW3499" s="4" t="s">
        <v>1259</v>
      </c>
      <c r="AX3499" s="4"/>
      <c r="AY3499" s="4"/>
      <c r="AZ3499" s="4"/>
      <c r="BA3499" s="4"/>
      <c r="BB3499" s="4"/>
      <c r="BC3499" s="4">
        <v>40</v>
      </c>
      <c r="BD3499" t="str">
        <f>IF(AND(ADHOC!$G$15="",ADHOC!$S$4=""),"",IF(ADHOC!$G$15&lt;&gt;"",IF(ADHOC!$G$15=LEFT(Domein!$AS3499,LEN(ADHOC!$G$15)),MAX(Domein!BD$1:'Domein'!BD3498)+1,""),IF(ADHOC!$S$4=LEFT(Domein!$AS3499,LEN(ADHOC!$S$4)),MAX(Domein!BD$1:'Domein'!BD3498)+1,"")))</f>
        <v/>
      </c>
    </row>
    <row r="3500" spans="45:56" x14ac:dyDescent="0.2">
      <c r="AS3500" s="4" t="s">
        <v>38481</v>
      </c>
      <c r="AT3500" s="4" t="s">
        <v>38482</v>
      </c>
      <c r="AU3500" s="4" t="s">
        <v>460</v>
      </c>
      <c r="AV3500" s="4" t="s">
        <v>725</v>
      </c>
      <c r="AW3500" s="4" t="s">
        <v>1259</v>
      </c>
      <c r="AX3500" s="4"/>
      <c r="AY3500" s="4"/>
      <c r="AZ3500" s="4"/>
      <c r="BA3500" s="4"/>
      <c r="BB3500" s="4"/>
      <c r="BC3500" s="4">
        <v>40</v>
      </c>
      <c r="BD3500" t="str">
        <f>IF(AND(ADHOC!$G$15="",ADHOC!$S$4=""),"",IF(ADHOC!$G$15&lt;&gt;"",IF(ADHOC!$G$15=LEFT(Domein!$AS3500,LEN(ADHOC!$G$15)),MAX(Domein!BD$1:'Domein'!BD3499)+1,""),IF(ADHOC!$S$4=LEFT(Domein!$AS3500,LEN(ADHOC!$S$4)),MAX(Domein!BD$1:'Domein'!BD3499)+1,"")))</f>
        <v/>
      </c>
    </row>
    <row r="3501" spans="45:56" x14ac:dyDescent="0.2">
      <c r="AS3501" s="4" t="s">
        <v>20954</v>
      </c>
      <c r="AT3501" s="4" t="s">
        <v>20955</v>
      </c>
      <c r="AU3501" s="4" t="s">
        <v>456</v>
      </c>
      <c r="AV3501" s="4" t="s">
        <v>713</v>
      </c>
      <c r="AW3501" s="4" t="s">
        <v>724</v>
      </c>
      <c r="AX3501" s="4"/>
      <c r="AY3501" s="4">
        <v>206600</v>
      </c>
      <c r="AZ3501" s="4">
        <v>500320</v>
      </c>
      <c r="BA3501" s="4" t="s">
        <v>23852</v>
      </c>
      <c r="BB3501" s="4" t="s">
        <v>23853</v>
      </c>
      <c r="BC3501" s="4">
        <v>40</v>
      </c>
      <c r="BD3501" t="str">
        <f>IF(AND(ADHOC!$G$15="",ADHOC!$S$4=""),"",IF(ADHOC!$G$15&lt;&gt;"",IF(ADHOC!$G$15=LEFT(Domein!$AS3501,LEN(ADHOC!$G$15)),MAX(Domein!BD$1:'Domein'!BD3500)+1,""),IF(ADHOC!$S$4=LEFT(Domein!$AS3501,LEN(ADHOC!$S$4)),MAX(Domein!BD$1:'Domein'!BD3500)+1,"")))</f>
        <v/>
      </c>
    </row>
    <row r="3502" spans="45:56" x14ac:dyDescent="0.2">
      <c r="AS3502" s="4" t="s">
        <v>1982</v>
      </c>
      <c r="AT3502" s="4" t="s">
        <v>1983</v>
      </c>
      <c r="AU3502" s="4" t="s">
        <v>456</v>
      </c>
      <c r="AV3502" s="4" t="s">
        <v>714</v>
      </c>
      <c r="AW3502" s="4" t="s">
        <v>724</v>
      </c>
      <c r="AX3502" s="4"/>
      <c r="AY3502" s="4">
        <v>205350</v>
      </c>
      <c r="AZ3502" s="4">
        <v>501290</v>
      </c>
      <c r="BA3502" s="4" t="s">
        <v>23854</v>
      </c>
      <c r="BB3502" s="4" t="s">
        <v>23855</v>
      </c>
      <c r="BC3502" s="4">
        <v>40</v>
      </c>
      <c r="BD3502" t="str">
        <f>IF(AND(ADHOC!$G$15="",ADHOC!$S$4=""),"",IF(ADHOC!$G$15&lt;&gt;"",IF(ADHOC!$G$15=LEFT(Domein!$AS3502,LEN(ADHOC!$G$15)),MAX(Domein!BD$1:'Domein'!BD3501)+1,""),IF(ADHOC!$S$4=LEFT(Domein!$AS3502,LEN(ADHOC!$S$4)),MAX(Domein!BD$1:'Domein'!BD3501)+1,"")))</f>
        <v/>
      </c>
    </row>
    <row r="3503" spans="45:56" x14ac:dyDescent="0.2">
      <c r="AS3503" s="4" t="s">
        <v>7774</v>
      </c>
      <c r="AT3503" s="4" t="s">
        <v>7773</v>
      </c>
      <c r="AU3503" s="4" t="s">
        <v>460</v>
      </c>
      <c r="AV3503" s="4" t="s">
        <v>725</v>
      </c>
      <c r="AW3503" s="4" t="s">
        <v>1259</v>
      </c>
      <c r="AX3503" s="4"/>
      <c r="AY3503" s="4"/>
      <c r="AZ3503" s="4"/>
      <c r="BA3503" s="4"/>
      <c r="BB3503" s="4"/>
      <c r="BC3503" s="4">
        <v>40</v>
      </c>
      <c r="BD3503" t="str">
        <f>IF(AND(ADHOC!$G$15="",ADHOC!$S$4=""),"",IF(ADHOC!$G$15&lt;&gt;"",IF(ADHOC!$G$15=LEFT(Domein!$AS3503,LEN(ADHOC!$G$15)),MAX(Domein!BD$1:'Domein'!BD3502)+1,""),IF(ADHOC!$S$4=LEFT(Domein!$AS3503,LEN(ADHOC!$S$4)),MAX(Domein!BD$1:'Domein'!BD3502)+1,"")))</f>
        <v/>
      </c>
    </row>
    <row r="3504" spans="45:56" x14ac:dyDescent="0.2">
      <c r="AS3504" s="4" t="s">
        <v>1984</v>
      </c>
      <c r="AT3504" s="4" t="s">
        <v>1985</v>
      </c>
      <c r="AU3504" s="4" t="s">
        <v>456</v>
      </c>
      <c r="AV3504" s="4" t="s">
        <v>714</v>
      </c>
      <c r="AW3504" s="4" t="s">
        <v>724</v>
      </c>
      <c r="AX3504" s="4"/>
      <c r="AY3504" s="4">
        <v>213460</v>
      </c>
      <c r="AZ3504" s="4">
        <v>492770</v>
      </c>
      <c r="BA3504" s="4" t="s">
        <v>23856</v>
      </c>
      <c r="BB3504" s="4" t="s">
        <v>23857</v>
      </c>
      <c r="BC3504" s="4">
        <v>40</v>
      </c>
      <c r="BD3504" t="str">
        <f>IF(AND(ADHOC!$G$15="",ADHOC!$S$4=""),"",IF(ADHOC!$G$15&lt;&gt;"",IF(ADHOC!$G$15=LEFT(Domein!$AS3504,LEN(ADHOC!$G$15)),MAX(Domein!BD$1:'Domein'!BD3503)+1,""),IF(ADHOC!$S$4=LEFT(Domein!$AS3504,LEN(ADHOC!$S$4)),MAX(Domein!BD$1:'Domein'!BD3503)+1,"")))</f>
        <v/>
      </c>
    </row>
    <row r="3505" spans="45:56" x14ac:dyDescent="0.2">
      <c r="AS3505" s="4" t="s">
        <v>1986</v>
      </c>
      <c r="AT3505" s="4" t="s">
        <v>1987</v>
      </c>
      <c r="AU3505" s="4" t="s">
        <v>456</v>
      </c>
      <c r="AV3505" s="4" t="s">
        <v>714</v>
      </c>
      <c r="AW3505" s="4" t="s">
        <v>724</v>
      </c>
      <c r="AX3505" s="4"/>
      <c r="AY3505" s="4">
        <v>210790</v>
      </c>
      <c r="AZ3505" s="4">
        <v>492040</v>
      </c>
      <c r="BA3505" s="4" t="s">
        <v>23858</v>
      </c>
      <c r="BB3505" s="4" t="s">
        <v>23859</v>
      </c>
      <c r="BC3505" s="4">
        <v>40</v>
      </c>
      <c r="BD3505" t="str">
        <f>IF(AND(ADHOC!$G$15="",ADHOC!$S$4=""),"",IF(ADHOC!$G$15&lt;&gt;"",IF(ADHOC!$G$15=LEFT(Domein!$AS3505,LEN(ADHOC!$G$15)),MAX(Domein!BD$1:'Domein'!BD3504)+1,""),IF(ADHOC!$S$4=LEFT(Domein!$AS3505,LEN(ADHOC!$S$4)),MAX(Domein!BD$1:'Domein'!BD3504)+1,"")))</f>
        <v/>
      </c>
    </row>
    <row r="3506" spans="45:56" x14ac:dyDescent="0.2">
      <c r="AS3506" s="4" t="s">
        <v>1988</v>
      </c>
      <c r="AT3506" s="4" t="s">
        <v>1989</v>
      </c>
      <c r="AU3506" s="4" t="s">
        <v>456</v>
      </c>
      <c r="AV3506" s="4" t="s">
        <v>714</v>
      </c>
      <c r="AW3506" s="4" t="s">
        <v>724</v>
      </c>
      <c r="AX3506" s="4"/>
      <c r="AY3506" s="4">
        <v>213890</v>
      </c>
      <c r="AZ3506" s="4">
        <v>497860</v>
      </c>
      <c r="BA3506" s="4" t="s">
        <v>23860</v>
      </c>
      <c r="BB3506" s="4" t="s">
        <v>23861</v>
      </c>
      <c r="BC3506" s="4">
        <v>40</v>
      </c>
      <c r="BD3506" t="str">
        <f>IF(AND(ADHOC!$G$15="",ADHOC!$S$4=""),"",IF(ADHOC!$G$15&lt;&gt;"",IF(ADHOC!$G$15=LEFT(Domein!$AS3506,LEN(ADHOC!$G$15)),MAX(Domein!BD$1:'Domein'!BD3505)+1,""),IF(ADHOC!$S$4=LEFT(Domein!$AS3506,LEN(ADHOC!$S$4)),MAX(Domein!BD$1:'Domein'!BD3505)+1,"")))</f>
        <v/>
      </c>
    </row>
    <row r="3507" spans="45:56" x14ac:dyDescent="0.2">
      <c r="AS3507" s="4" t="s">
        <v>1990</v>
      </c>
      <c r="AT3507" s="4" t="s">
        <v>1991</v>
      </c>
      <c r="AU3507" s="4" t="s">
        <v>456</v>
      </c>
      <c r="AV3507" s="4" t="s">
        <v>714</v>
      </c>
      <c r="AW3507" s="4" t="s">
        <v>724</v>
      </c>
      <c r="AX3507" s="4"/>
      <c r="AY3507" s="4">
        <v>222720</v>
      </c>
      <c r="AZ3507" s="4">
        <v>491280</v>
      </c>
      <c r="BA3507" s="4" t="s">
        <v>23862</v>
      </c>
      <c r="BB3507" s="4" t="s">
        <v>23863</v>
      </c>
      <c r="BC3507" s="4">
        <v>40</v>
      </c>
      <c r="BD3507" t="str">
        <f>IF(AND(ADHOC!$G$15="",ADHOC!$S$4=""),"",IF(ADHOC!$G$15&lt;&gt;"",IF(ADHOC!$G$15=LEFT(Domein!$AS3507,LEN(ADHOC!$G$15)),MAX(Domein!BD$1:'Domein'!BD3506)+1,""),IF(ADHOC!$S$4=LEFT(Domein!$AS3507,LEN(ADHOC!$S$4)),MAX(Domein!BD$1:'Domein'!BD3506)+1,"")))</f>
        <v/>
      </c>
    </row>
    <row r="3508" spans="45:56" x14ac:dyDescent="0.2">
      <c r="AS3508" s="4" t="s">
        <v>13266</v>
      </c>
      <c r="AT3508" s="4" t="s">
        <v>13267</v>
      </c>
      <c r="AU3508" s="4" t="s">
        <v>456</v>
      </c>
      <c r="AV3508" s="4" t="s">
        <v>713</v>
      </c>
      <c r="AW3508" s="4" t="s">
        <v>724</v>
      </c>
      <c r="AX3508" s="4"/>
      <c r="AY3508" s="4">
        <v>218480</v>
      </c>
      <c r="AZ3508" s="4">
        <v>496170</v>
      </c>
      <c r="BA3508" s="4" t="s">
        <v>23864</v>
      </c>
      <c r="BB3508" s="4" t="s">
        <v>23865</v>
      </c>
      <c r="BC3508" s="4">
        <v>40</v>
      </c>
      <c r="BD3508" t="str">
        <f>IF(AND(ADHOC!$G$15="",ADHOC!$S$4=""),"",IF(ADHOC!$G$15&lt;&gt;"",IF(ADHOC!$G$15=LEFT(Domein!$AS3508,LEN(ADHOC!$G$15)),MAX(Domein!BD$1:'Domein'!BD3507)+1,""),IF(ADHOC!$S$4=LEFT(Domein!$AS3508,LEN(ADHOC!$S$4)),MAX(Domein!BD$1:'Domein'!BD3507)+1,"")))</f>
        <v/>
      </c>
    </row>
    <row r="3509" spans="45:56" x14ac:dyDescent="0.2">
      <c r="AS3509" s="4" t="s">
        <v>17429</v>
      </c>
      <c r="AT3509" s="85" t="s">
        <v>17430</v>
      </c>
      <c r="AU3509" s="4" t="s">
        <v>456</v>
      </c>
      <c r="AV3509" s="4" t="s">
        <v>715</v>
      </c>
      <c r="AW3509" s="4" t="s">
        <v>724</v>
      </c>
      <c r="AX3509" s="4"/>
      <c r="AY3509" s="4">
        <v>226500</v>
      </c>
      <c r="AZ3509" s="4">
        <v>494500</v>
      </c>
      <c r="BA3509" s="4" t="s">
        <v>23866</v>
      </c>
      <c r="BB3509" s="4" t="s">
        <v>23867</v>
      </c>
      <c r="BC3509" s="4">
        <v>40</v>
      </c>
      <c r="BD3509" t="str">
        <f>IF(AND(ADHOC!$G$15="",ADHOC!$S$4=""),"",IF(ADHOC!$G$15&lt;&gt;"",IF(ADHOC!$G$15=LEFT(Domein!$AS3509,LEN(ADHOC!$G$15)),MAX(Domein!BD$1:'Domein'!BD3508)+1,""),IF(ADHOC!$S$4=LEFT(Domein!$AS3509,LEN(ADHOC!$S$4)),MAX(Domein!BD$1:'Domein'!BD3508)+1,"")))</f>
        <v/>
      </c>
    </row>
    <row r="3510" spans="45:56" x14ac:dyDescent="0.2">
      <c r="AS3510" s="4" t="s">
        <v>17431</v>
      </c>
      <c r="AT3510" s="4" t="s">
        <v>17430</v>
      </c>
      <c r="AU3510" s="4" t="s">
        <v>456</v>
      </c>
      <c r="AV3510" s="4" t="s">
        <v>715</v>
      </c>
      <c r="AW3510" s="4" t="s">
        <v>724</v>
      </c>
      <c r="AX3510" s="4"/>
      <c r="AY3510" s="4">
        <v>218480</v>
      </c>
      <c r="AZ3510" s="4">
        <v>496170</v>
      </c>
      <c r="BA3510" s="4" t="s">
        <v>23864</v>
      </c>
      <c r="BB3510" s="4" t="s">
        <v>23865</v>
      </c>
      <c r="BC3510" s="4">
        <v>40</v>
      </c>
      <c r="BD3510" t="str">
        <f>IF(AND(ADHOC!$G$15="",ADHOC!$S$4=""),"",IF(ADHOC!$G$15&lt;&gt;"",IF(ADHOC!$G$15=LEFT(Domein!$AS3510,LEN(ADHOC!$G$15)),MAX(Domein!BD$1:'Domein'!BD3509)+1,""),IF(ADHOC!$S$4=LEFT(Domein!$AS3510,LEN(ADHOC!$S$4)),MAX(Domein!BD$1:'Domein'!BD3509)+1,"")))</f>
        <v/>
      </c>
    </row>
    <row r="3511" spans="45:56" x14ac:dyDescent="0.2">
      <c r="AS3511" s="4" t="s">
        <v>1993</v>
      </c>
      <c r="AT3511" s="85" t="s">
        <v>1994</v>
      </c>
      <c r="AU3511" s="4" t="s">
        <v>456</v>
      </c>
      <c r="AV3511" s="4" t="s">
        <v>714</v>
      </c>
      <c r="AW3511" s="4" t="s">
        <v>724</v>
      </c>
      <c r="AX3511" s="4"/>
      <c r="AY3511" s="4">
        <v>208300</v>
      </c>
      <c r="AZ3511" s="4">
        <v>498200</v>
      </c>
      <c r="BA3511" s="4" t="s">
        <v>23868</v>
      </c>
      <c r="BB3511" s="4" t="s">
        <v>23869</v>
      </c>
      <c r="BC3511" s="4">
        <v>40</v>
      </c>
      <c r="BD3511" t="str">
        <f>IF(AND(ADHOC!$G$15="",ADHOC!$S$4=""),"",IF(ADHOC!$G$15&lt;&gt;"",IF(ADHOC!$G$15=LEFT(Domein!$AS3511,LEN(ADHOC!$G$15)),MAX(Domein!BD$1:'Domein'!BD3510)+1,""),IF(ADHOC!$S$4=LEFT(Domein!$AS3511,LEN(ADHOC!$S$4)),MAX(Domein!BD$1:'Domein'!BD3510)+1,"")))</f>
        <v/>
      </c>
    </row>
    <row r="3512" spans="45:56" x14ac:dyDescent="0.2">
      <c r="AS3512" s="4" t="s">
        <v>9267</v>
      </c>
      <c r="AT3512" s="4" t="s">
        <v>9268</v>
      </c>
      <c r="AU3512" s="4" t="s">
        <v>456</v>
      </c>
      <c r="AV3512" s="4" t="s">
        <v>725</v>
      </c>
      <c r="AW3512" s="4" t="s">
        <v>1259</v>
      </c>
      <c r="AX3512" s="4"/>
      <c r="AY3512" s="4"/>
      <c r="AZ3512" s="4"/>
      <c r="BA3512" s="4"/>
      <c r="BB3512" s="4"/>
      <c r="BC3512" s="4">
        <v>40</v>
      </c>
      <c r="BD3512" t="str">
        <f>IF(AND(ADHOC!$G$15="",ADHOC!$S$4=""),"",IF(ADHOC!$G$15&lt;&gt;"",IF(ADHOC!$G$15=LEFT(Domein!$AS3512,LEN(ADHOC!$G$15)),MAX(Domein!BD$1:'Domein'!BD3511)+1,""),IF(ADHOC!$S$4=LEFT(Domein!$AS3512,LEN(ADHOC!$S$4)),MAX(Domein!BD$1:'Domein'!BD3511)+1,"")))</f>
        <v/>
      </c>
    </row>
    <row r="3513" spans="45:56" x14ac:dyDescent="0.2">
      <c r="AS3513" s="4" t="s">
        <v>9269</v>
      </c>
      <c r="AT3513" s="4" t="s">
        <v>9270</v>
      </c>
      <c r="AU3513" s="4" t="s">
        <v>456</v>
      </c>
      <c r="AV3513" s="4" t="s">
        <v>725</v>
      </c>
      <c r="AW3513" s="4" t="s">
        <v>1259</v>
      </c>
      <c r="AX3513" s="4"/>
      <c r="AY3513" s="4"/>
      <c r="AZ3513" s="4"/>
      <c r="BA3513" s="4"/>
      <c r="BB3513" s="4"/>
      <c r="BC3513" s="4">
        <v>40</v>
      </c>
      <c r="BD3513" t="str">
        <f>IF(AND(ADHOC!$G$15="",ADHOC!$S$4=""),"",IF(ADHOC!$G$15&lt;&gt;"",IF(ADHOC!$G$15=LEFT(Domein!$AS3513,LEN(ADHOC!$G$15)),MAX(Domein!BD$1:'Domein'!BD3512)+1,""),IF(ADHOC!$S$4=LEFT(Domein!$AS3513,LEN(ADHOC!$S$4)),MAX(Domein!BD$1:'Domein'!BD3512)+1,"")))</f>
        <v/>
      </c>
    </row>
    <row r="3514" spans="45:56" x14ac:dyDescent="0.2">
      <c r="AS3514" s="4" t="s">
        <v>9271</v>
      </c>
      <c r="AT3514" s="4" t="s">
        <v>9272</v>
      </c>
      <c r="AU3514" s="4" t="s">
        <v>456</v>
      </c>
      <c r="AV3514" s="4" t="s">
        <v>725</v>
      </c>
      <c r="AW3514" s="4" t="s">
        <v>1259</v>
      </c>
      <c r="AX3514" s="4"/>
      <c r="AY3514" s="4"/>
      <c r="AZ3514" s="4"/>
      <c r="BA3514" s="4"/>
      <c r="BB3514" s="4"/>
      <c r="BC3514" s="4">
        <v>40</v>
      </c>
      <c r="BD3514" t="str">
        <f>IF(AND(ADHOC!$G$15="",ADHOC!$S$4=""),"",IF(ADHOC!$G$15&lt;&gt;"",IF(ADHOC!$G$15=LEFT(Domein!$AS3514,LEN(ADHOC!$G$15)),MAX(Domein!BD$1:'Domein'!BD3513)+1,""),IF(ADHOC!$S$4=LEFT(Domein!$AS3514,LEN(ADHOC!$S$4)),MAX(Domein!BD$1:'Domein'!BD3513)+1,"")))</f>
        <v/>
      </c>
    </row>
    <row r="3515" spans="45:56" x14ac:dyDescent="0.2">
      <c r="AS3515" s="4" t="s">
        <v>34605</v>
      </c>
      <c r="AT3515" s="4" t="s">
        <v>34606</v>
      </c>
      <c r="AU3515" s="4" t="s">
        <v>460</v>
      </c>
      <c r="AV3515" s="4" t="s">
        <v>725</v>
      </c>
      <c r="AW3515" s="4" t="s">
        <v>1259</v>
      </c>
      <c r="AX3515" s="4"/>
      <c r="AY3515" s="4"/>
      <c r="AZ3515" s="4"/>
      <c r="BA3515" s="4"/>
      <c r="BB3515" s="4"/>
      <c r="BC3515" s="4">
        <v>40</v>
      </c>
      <c r="BD3515" t="str">
        <f>IF(AND(ADHOC!$G$15="",ADHOC!$S$4=""),"",IF(ADHOC!$G$15&lt;&gt;"",IF(ADHOC!$G$15=LEFT(Domein!$AS3515,LEN(ADHOC!$G$15)),MAX(Domein!BD$1:'Domein'!BD3514)+1,""),IF(ADHOC!$S$4=LEFT(Domein!$AS3515,LEN(ADHOC!$S$4)),MAX(Domein!BD$1:'Domein'!BD3514)+1,"")))</f>
        <v/>
      </c>
    </row>
    <row r="3516" spans="45:56" x14ac:dyDescent="0.2">
      <c r="AS3516" s="4" t="s">
        <v>34607</v>
      </c>
      <c r="AT3516" s="4" t="s">
        <v>34608</v>
      </c>
      <c r="AU3516" s="4" t="s">
        <v>460</v>
      </c>
      <c r="AV3516" s="4" t="s">
        <v>725</v>
      </c>
      <c r="AW3516" s="4" t="s">
        <v>1259</v>
      </c>
      <c r="AX3516" s="4"/>
      <c r="AY3516" s="4"/>
      <c r="AZ3516" s="4"/>
      <c r="BA3516" s="4"/>
      <c r="BB3516" s="4"/>
      <c r="BC3516" s="4">
        <v>40</v>
      </c>
      <c r="BD3516" t="str">
        <f>IF(AND(ADHOC!$G$15="",ADHOC!$S$4=""),"",IF(ADHOC!$G$15&lt;&gt;"",IF(ADHOC!$G$15=LEFT(Domein!$AS3516,LEN(ADHOC!$G$15)),MAX(Domein!BD$1:'Domein'!BD3515)+1,""),IF(ADHOC!$S$4=LEFT(Domein!$AS3516,LEN(ADHOC!$S$4)),MAX(Domein!BD$1:'Domein'!BD3515)+1,"")))</f>
        <v/>
      </c>
    </row>
    <row r="3517" spans="45:56" x14ac:dyDescent="0.2">
      <c r="AS3517" s="4" t="s">
        <v>34609</v>
      </c>
      <c r="AT3517" s="85" t="s">
        <v>34610</v>
      </c>
      <c r="AU3517" s="4" t="s">
        <v>460</v>
      </c>
      <c r="AV3517" s="4" t="s">
        <v>725</v>
      </c>
      <c r="AW3517" s="4" t="s">
        <v>1259</v>
      </c>
      <c r="AX3517" s="4"/>
      <c r="AY3517" s="4"/>
      <c r="AZ3517" s="4"/>
      <c r="BA3517" s="4"/>
      <c r="BB3517" s="4"/>
      <c r="BC3517" s="4">
        <v>40</v>
      </c>
      <c r="BD3517" t="str">
        <f>IF(AND(ADHOC!$G$15="",ADHOC!$S$4=""),"",IF(ADHOC!$G$15&lt;&gt;"",IF(ADHOC!$G$15=LEFT(Domein!$AS3517,LEN(ADHOC!$G$15)),MAX(Domein!BD$1:'Domein'!BD3516)+1,""),IF(ADHOC!$S$4=LEFT(Domein!$AS3517,LEN(ADHOC!$S$4)),MAX(Domein!BD$1:'Domein'!BD3516)+1,"")))</f>
        <v/>
      </c>
    </row>
    <row r="3518" spans="45:56" x14ac:dyDescent="0.2">
      <c r="AS3518" s="4" t="s">
        <v>34611</v>
      </c>
      <c r="AT3518" s="85" t="s">
        <v>34612</v>
      </c>
      <c r="AU3518" s="4" t="s">
        <v>460</v>
      </c>
      <c r="AV3518" s="4" t="s">
        <v>725</v>
      </c>
      <c r="AW3518" s="4" t="s">
        <v>1259</v>
      </c>
      <c r="AX3518" s="4"/>
      <c r="AY3518" s="4"/>
      <c r="AZ3518" s="4"/>
      <c r="BA3518" s="4"/>
      <c r="BB3518" s="4"/>
      <c r="BC3518" s="4">
        <v>40</v>
      </c>
      <c r="BD3518" t="str">
        <f>IF(AND(ADHOC!$G$15="",ADHOC!$S$4=""),"",IF(ADHOC!$G$15&lt;&gt;"",IF(ADHOC!$G$15=LEFT(Domein!$AS3518,LEN(ADHOC!$G$15)),MAX(Domein!BD$1:'Domein'!BD3517)+1,""),IF(ADHOC!$S$4=LEFT(Domein!$AS3518,LEN(ADHOC!$S$4)),MAX(Domein!BD$1:'Domein'!BD3517)+1,"")))</f>
        <v/>
      </c>
    </row>
    <row r="3519" spans="45:56" x14ac:dyDescent="0.2">
      <c r="AS3519" s="4" t="s">
        <v>21535</v>
      </c>
      <c r="AT3519" s="85" t="s">
        <v>21536</v>
      </c>
      <c r="AU3519" s="4" t="s">
        <v>460</v>
      </c>
      <c r="AV3519" s="4" t="s">
        <v>725</v>
      </c>
      <c r="AW3519" s="4" t="s">
        <v>1259</v>
      </c>
      <c r="AX3519" s="4"/>
      <c r="AY3519" s="4"/>
      <c r="AZ3519" s="4"/>
      <c r="BA3519" s="4"/>
      <c r="BB3519" s="4"/>
      <c r="BC3519" s="4">
        <v>40</v>
      </c>
      <c r="BD3519" t="str">
        <f>IF(AND(ADHOC!$G$15="",ADHOC!$S$4=""),"",IF(ADHOC!$G$15&lt;&gt;"",IF(ADHOC!$G$15=LEFT(Domein!$AS3519,LEN(ADHOC!$G$15)),MAX(Domein!BD$1:'Domein'!BD3518)+1,""),IF(ADHOC!$S$4=LEFT(Domein!$AS3519,LEN(ADHOC!$S$4)),MAX(Domein!BD$1:'Domein'!BD3518)+1,"")))</f>
        <v/>
      </c>
    </row>
    <row r="3520" spans="45:56" x14ac:dyDescent="0.2">
      <c r="AS3520" s="4" t="s">
        <v>34613</v>
      </c>
      <c r="AT3520" s="4" t="s">
        <v>34614</v>
      </c>
      <c r="AU3520" s="4" t="s">
        <v>460</v>
      </c>
      <c r="AV3520" s="4" t="s">
        <v>725</v>
      </c>
      <c r="AW3520" s="4" t="s">
        <v>1259</v>
      </c>
      <c r="AX3520" s="4"/>
      <c r="AY3520" s="4"/>
      <c r="AZ3520" s="4"/>
      <c r="BA3520" s="4"/>
      <c r="BB3520" s="4"/>
      <c r="BC3520" s="4">
        <v>40</v>
      </c>
      <c r="BD3520" t="str">
        <f>IF(AND(ADHOC!$G$15="",ADHOC!$S$4=""),"",IF(ADHOC!$G$15&lt;&gt;"",IF(ADHOC!$G$15=LEFT(Domein!$AS3520,LEN(ADHOC!$G$15)),MAX(Domein!BD$1:'Domein'!BD3519)+1,""),IF(ADHOC!$S$4=LEFT(Domein!$AS3520,LEN(ADHOC!$S$4)),MAX(Domein!BD$1:'Domein'!BD3519)+1,"")))</f>
        <v/>
      </c>
    </row>
    <row r="3521" spans="45:56" x14ac:dyDescent="0.2">
      <c r="AS3521" s="4" t="s">
        <v>34615</v>
      </c>
      <c r="AT3521" s="85" t="s">
        <v>34616</v>
      </c>
      <c r="AU3521" s="4" t="s">
        <v>460</v>
      </c>
      <c r="AV3521" s="4" t="s">
        <v>725</v>
      </c>
      <c r="AW3521" s="4" t="s">
        <v>1259</v>
      </c>
      <c r="AX3521" s="4"/>
      <c r="AY3521" s="4"/>
      <c r="AZ3521" s="4"/>
      <c r="BA3521" s="4"/>
      <c r="BB3521" s="4"/>
      <c r="BC3521" s="4">
        <v>40</v>
      </c>
      <c r="BD3521" t="str">
        <f>IF(AND(ADHOC!$G$15="",ADHOC!$S$4=""),"",IF(ADHOC!$G$15&lt;&gt;"",IF(ADHOC!$G$15=LEFT(Domein!$AS3521,LEN(ADHOC!$G$15)),MAX(Domein!BD$1:'Domein'!BD3520)+1,""),IF(ADHOC!$S$4=LEFT(Domein!$AS3521,LEN(ADHOC!$S$4)),MAX(Domein!BD$1:'Domein'!BD3520)+1,"")))</f>
        <v/>
      </c>
    </row>
    <row r="3522" spans="45:56" x14ac:dyDescent="0.2">
      <c r="AS3522" s="4" t="s">
        <v>38483</v>
      </c>
      <c r="AT3522" s="85" t="s">
        <v>38484</v>
      </c>
      <c r="AU3522" s="4" t="s">
        <v>460</v>
      </c>
      <c r="AV3522" s="4" t="s">
        <v>725</v>
      </c>
      <c r="AW3522" s="4" t="s">
        <v>1259</v>
      </c>
      <c r="AX3522" s="4"/>
      <c r="AY3522" s="4"/>
      <c r="AZ3522" s="4"/>
      <c r="BA3522" s="4"/>
      <c r="BB3522" s="4"/>
      <c r="BC3522" s="4">
        <v>40</v>
      </c>
      <c r="BD3522" t="str">
        <f>IF(AND(ADHOC!$G$15="",ADHOC!$S$4=""),"",IF(ADHOC!$G$15&lt;&gt;"",IF(ADHOC!$G$15=LEFT(Domein!$AS3522,LEN(ADHOC!$G$15)),MAX(Domein!BD$1:'Domein'!BD3521)+1,""),IF(ADHOC!$S$4=LEFT(Domein!$AS3522,LEN(ADHOC!$S$4)),MAX(Domein!BD$1:'Domein'!BD3521)+1,"")))</f>
        <v/>
      </c>
    </row>
    <row r="3523" spans="45:56" x14ac:dyDescent="0.2">
      <c r="AS3523" s="4" t="s">
        <v>38485</v>
      </c>
      <c r="AT3523" s="85" t="s">
        <v>38486</v>
      </c>
      <c r="AU3523" s="4" t="s">
        <v>460</v>
      </c>
      <c r="AV3523" s="4" t="s">
        <v>725</v>
      </c>
      <c r="AW3523" s="4" t="s">
        <v>1259</v>
      </c>
      <c r="AX3523" s="4"/>
      <c r="AY3523" s="4"/>
      <c r="AZ3523" s="4"/>
      <c r="BA3523" s="4"/>
      <c r="BB3523" s="4"/>
      <c r="BC3523" s="4">
        <v>40</v>
      </c>
      <c r="BD3523" t="str">
        <f>IF(AND(ADHOC!$G$15="",ADHOC!$S$4=""),"",IF(ADHOC!$G$15&lt;&gt;"",IF(ADHOC!$G$15=LEFT(Domein!$AS3523,LEN(ADHOC!$G$15)),MAX(Domein!BD$1:'Domein'!BD3522)+1,""),IF(ADHOC!$S$4=LEFT(Domein!$AS3523,LEN(ADHOC!$S$4)),MAX(Domein!BD$1:'Domein'!BD3522)+1,"")))</f>
        <v/>
      </c>
    </row>
    <row r="3524" spans="45:56" x14ac:dyDescent="0.2">
      <c r="AS3524" s="4" t="s">
        <v>1995</v>
      </c>
      <c r="AT3524" s="85" t="s">
        <v>12084</v>
      </c>
      <c r="AU3524" s="4" t="s">
        <v>456</v>
      </c>
      <c r="AV3524" s="4" t="s">
        <v>713</v>
      </c>
      <c r="AW3524" s="4" t="s">
        <v>724</v>
      </c>
      <c r="AX3524" s="4"/>
      <c r="AY3524" s="4">
        <v>215700</v>
      </c>
      <c r="AZ3524" s="4">
        <v>475740</v>
      </c>
      <c r="BA3524" s="4" t="s">
        <v>23870</v>
      </c>
      <c r="BB3524" s="4" t="s">
        <v>23871</v>
      </c>
      <c r="BC3524" s="4">
        <v>40</v>
      </c>
      <c r="BD3524" t="str">
        <f>IF(AND(ADHOC!$G$15="",ADHOC!$S$4=""),"",IF(ADHOC!$G$15&lt;&gt;"",IF(ADHOC!$G$15=LEFT(Domein!$AS3524,LEN(ADHOC!$G$15)),MAX(Domein!BD$1:'Domein'!BD3523)+1,""),IF(ADHOC!$S$4=LEFT(Domein!$AS3524,LEN(ADHOC!$S$4)),MAX(Domein!BD$1:'Domein'!BD3523)+1,"")))</f>
        <v/>
      </c>
    </row>
    <row r="3525" spans="45:56" x14ac:dyDescent="0.2">
      <c r="AS3525" s="4" t="s">
        <v>34617</v>
      </c>
      <c r="AT3525" s="85" t="s">
        <v>34618</v>
      </c>
      <c r="AU3525" s="4" t="s">
        <v>460</v>
      </c>
      <c r="AV3525" s="4" t="s">
        <v>725</v>
      </c>
      <c r="AW3525" s="4" t="s">
        <v>1259</v>
      </c>
      <c r="AX3525" s="4"/>
      <c r="AY3525" s="4"/>
      <c r="AZ3525" s="4"/>
      <c r="BA3525" s="4"/>
      <c r="BB3525" s="4"/>
      <c r="BC3525" s="4">
        <v>40</v>
      </c>
      <c r="BD3525" t="str">
        <f>IF(AND(ADHOC!$G$15="",ADHOC!$S$4=""),"",IF(ADHOC!$G$15&lt;&gt;"",IF(ADHOC!$G$15=LEFT(Domein!$AS3525,LEN(ADHOC!$G$15)),MAX(Domein!BD$1:'Domein'!BD3524)+1,""),IF(ADHOC!$S$4=LEFT(Domein!$AS3525,LEN(ADHOC!$S$4)),MAX(Domein!BD$1:'Domein'!BD3524)+1,"")))</f>
        <v/>
      </c>
    </row>
    <row r="3526" spans="45:56" x14ac:dyDescent="0.2">
      <c r="AS3526" s="4" t="s">
        <v>1996</v>
      </c>
      <c r="AT3526" s="85" t="s">
        <v>37248</v>
      </c>
      <c r="AU3526" s="4" t="s">
        <v>456</v>
      </c>
      <c r="AV3526" s="4" t="s">
        <v>714</v>
      </c>
      <c r="AW3526" s="4" t="s">
        <v>724</v>
      </c>
      <c r="AX3526" s="4"/>
      <c r="AY3526" s="4">
        <v>207500</v>
      </c>
      <c r="AZ3526" s="4">
        <v>477000</v>
      </c>
      <c r="BA3526" s="4" t="s">
        <v>24880</v>
      </c>
      <c r="BB3526" s="4" t="s">
        <v>37249</v>
      </c>
      <c r="BC3526" s="4">
        <v>40</v>
      </c>
      <c r="BD3526" t="str">
        <f>IF(AND(ADHOC!$G$15="",ADHOC!$S$4=""),"",IF(ADHOC!$G$15&lt;&gt;"",IF(ADHOC!$G$15=LEFT(Domein!$AS3526,LEN(ADHOC!$G$15)),MAX(Domein!BD$1:'Domein'!BD3525)+1,""),IF(ADHOC!$S$4=LEFT(Domein!$AS3526,LEN(ADHOC!$S$4)),MAX(Domein!BD$1:'Domein'!BD3525)+1,"")))</f>
        <v/>
      </c>
    </row>
    <row r="3527" spans="45:56" x14ac:dyDescent="0.2">
      <c r="AS3527" s="4" t="s">
        <v>34619</v>
      </c>
      <c r="AT3527" s="85" t="s">
        <v>1997</v>
      </c>
      <c r="AU3527" s="4" t="s">
        <v>460</v>
      </c>
      <c r="AV3527" s="4" t="s">
        <v>725</v>
      </c>
      <c r="AW3527" s="4" t="s">
        <v>1259</v>
      </c>
      <c r="AX3527" s="4"/>
      <c r="AY3527" s="4"/>
      <c r="AZ3527" s="4"/>
      <c r="BA3527" s="4"/>
      <c r="BB3527" s="4"/>
      <c r="BC3527" s="4">
        <v>40</v>
      </c>
      <c r="BD3527" t="str">
        <f>IF(AND(ADHOC!$G$15="",ADHOC!$S$4=""),"",IF(ADHOC!$G$15&lt;&gt;"",IF(ADHOC!$G$15=LEFT(Domein!$AS3527,LEN(ADHOC!$G$15)),MAX(Domein!BD$1:'Domein'!BD3526)+1,""),IF(ADHOC!$S$4=LEFT(Domein!$AS3527,LEN(ADHOC!$S$4)),MAX(Domein!BD$1:'Domein'!BD3526)+1,"")))</f>
        <v/>
      </c>
    </row>
    <row r="3528" spans="45:56" x14ac:dyDescent="0.2">
      <c r="AS3528" s="4" t="s">
        <v>34620</v>
      </c>
      <c r="AT3528" s="85" t="s">
        <v>34621</v>
      </c>
      <c r="AU3528" s="4" t="s">
        <v>460</v>
      </c>
      <c r="AV3528" s="4" t="s">
        <v>725</v>
      </c>
      <c r="AW3528" s="4" t="s">
        <v>1259</v>
      </c>
      <c r="AX3528" s="4"/>
      <c r="AY3528" s="4"/>
      <c r="AZ3528" s="4"/>
      <c r="BA3528" s="4"/>
      <c r="BB3528" s="4"/>
      <c r="BC3528" s="4">
        <v>40</v>
      </c>
      <c r="BD3528" t="str">
        <f>IF(AND(ADHOC!$G$15="",ADHOC!$S$4=""),"",IF(ADHOC!$G$15&lt;&gt;"",IF(ADHOC!$G$15=LEFT(Domein!$AS3528,LEN(ADHOC!$G$15)),MAX(Domein!BD$1:'Domein'!BD3527)+1,""),IF(ADHOC!$S$4=LEFT(Domein!$AS3528,LEN(ADHOC!$S$4)),MAX(Domein!BD$1:'Domein'!BD3527)+1,"")))</f>
        <v/>
      </c>
    </row>
    <row r="3529" spans="45:56" x14ac:dyDescent="0.2">
      <c r="AS3529" s="4" t="s">
        <v>34622</v>
      </c>
      <c r="AT3529" s="4" t="s">
        <v>34623</v>
      </c>
      <c r="AU3529" s="4" t="s">
        <v>460</v>
      </c>
      <c r="AV3529" s="4" t="s">
        <v>725</v>
      </c>
      <c r="AW3529" s="4" t="s">
        <v>1259</v>
      </c>
      <c r="AX3529" s="4"/>
      <c r="AY3529" s="4"/>
      <c r="AZ3529" s="4"/>
      <c r="BA3529" s="4"/>
      <c r="BB3529" s="4"/>
      <c r="BC3529" s="4">
        <v>40</v>
      </c>
      <c r="BD3529" t="str">
        <f>IF(AND(ADHOC!$G$15="",ADHOC!$S$4=""),"",IF(ADHOC!$G$15&lt;&gt;"",IF(ADHOC!$G$15=LEFT(Domein!$AS3529,LEN(ADHOC!$G$15)),MAX(Domein!BD$1:'Domein'!BD3528)+1,""),IF(ADHOC!$S$4=LEFT(Domein!$AS3529,LEN(ADHOC!$S$4)),MAX(Domein!BD$1:'Domein'!BD3528)+1,"")))</f>
        <v/>
      </c>
    </row>
    <row r="3530" spans="45:56" x14ac:dyDescent="0.2">
      <c r="AS3530" s="4" t="s">
        <v>21537</v>
      </c>
      <c r="AT3530" s="85" t="s">
        <v>21538</v>
      </c>
      <c r="AU3530" s="4" t="s">
        <v>460</v>
      </c>
      <c r="AV3530" s="4" t="s">
        <v>725</v>
      </c>
      <c r="AW3530" s="4" t="s">
        <v>1259</v>
      </c>
      <c r="AX3530" s="4"/>
      <c r="AY3530" s="4"/>
      <c r="AZ3530" s="4"/>
      <c r="BA3530" s="4"/>
      <c r="BB3530" s="4"/>
      <c r="BC3530" s="4">
        <v>40</v>
      </c>
      <c r="BD3530" t="str">
        <f>IF(AND(ADHOC!$G$15="",ADHOC!$S$4=""),"",IF(ADHOC!$G$15&lt;&gt;"",IF(ADHOC!$G$15=LEFT(Domein!$AS3530,LEN(ADHOC!$G$15)),MAX(Domein!BD$1:'Domein'!BD3529)+1,""),IF(ADHOC!$S$4=LEFT(Domein!$AS3530,LEN(ADHOC!$S$4)),MAX(Domein!BD$1:'Domein'!BD3529)+1,"")))</f>
        <v/>
      </c>
    </row>
    <row r="3531" spans="45:56" x14ac:dyDescent="0.2">
      <c r="AS3531" s="4" t="s">
        <v>21539</v>
      </c>
      <c r="AT3531" s="85" t="s">
        <v>21540</v>
      </c>
      <c r="AU3531" s="4" t="s">
        <v>460</v>
      </c>
      <c r="AV3531" s="4" t="s">
        <v>725</v>
      </c>
      <c r="AW3531" s="4" t="s">
        <v>1259</v>
      </c>
      <c r="AX3531" s="4"/>
      <c r="AY3531" s="4"/>
      <c r="AZ3531" s="4"/>
      <c r="BA3531" s="4"/>
      <c r="BB3531" s="4"/>
      <c r="BC3531" s="4">
        <v>40</v>
      </c>
      <c r="BD3531" t="str">
        <f>IF(AND(ADHOC!$G$15="",ADHOC!$S$4=""),"",IF(ADHOC!$G$15&lt;&gt;"",IF(ADHOC!$G$15=LEFT(Domein!$AS3531,LEN(ADHOC!$G$15)),MAX(Domein!BD$1:'Domein'!BD3530)+1,""),IF(ADHOC!$S$4=LEFT(Domein!$AS3531,LEN(ADHOC!$S$4)),MAX(Domein!BD$1:'Domein'!BD3530)+1,"")))</f>
        <v/>
      </c>
    </row>
    <row r="3532" spans="45:56" x14ac:dyDescent="0.2">
      <c r="AS3532" s="4" t="s">
        <v>21541</v>
      </c>
      <c r="AT3532" s="85" t="s">
        <v>21542</v>
      </c>
      <c r="AU3532" s="4" t="s">
        <v>460</v>
      </c>
      <c r="AV3532" s="4" t="s">
        <v>725</v>
      </c>
      <c r="AW3532" s="4" t="s">
        <v>1259</v>
      </c>
      <c r="AX3532" s="4"/>
      <c r="AY3532" s="4"/>
      <c r="AZ3532" s="4"/>
      <c r="BA3532" s="4"/>
      <c r="BB3532" s="4"/>
      <c r="BC3532" s="4">
        <v>40</v>
      </c>
      <c r="BD3532" t="str">
        <f>IF(AND(ADHOC!$G$15="",ADHOC!$S$4=""),"",IF(ADHOC!$G$15&lt;&gt;"",IF(ADHOC!$G$15=LEFT(Domein!$AS3532,LEN(ADHOC!$G$15)),MAX(Domein!BD$1:'Domein'!BD3531)+1,""),IF(ADHOC!$S$4=LEFT(Domein!$AS3532,LEN(ADHOC!$S$4)),MAX(Domein!BD$1:'Domein'!BD3531)+1,"")))</f>
        <v/>
      </c>
    </row>
    <row r="3533" spans="45:56" x14ac:dyDescent="0.2">
      <c r="AS3533" s="4" t="s">
        <v>21543</v>
      </c>
      <c r="AT3533" s="85" t="s">
        <v>21544</v>
      </c>
      <c r="AU3533" s="4" t="s">
        <v>460</v>
      </c>
      <c r="AV3533" s="4" t="s">
        <v>725</v>
      </c>
      <c r="AW3533" s="4" t="s">
        <v>1259</v>
      </c>
      <c r="AX3533" s="4"/>
      <c r="AY3533" s="4"/>
      <c r="AZ3533" s="4"/>
      <c r="BA3533" s="4"/>
      <c r="BB3533" s="4"/>
      <c r="BC3533" s="4">
        <v>40</v>
      </c>
      <c r="BD3533" t="str">
        <f>IF(AND(ADHOC!$G$15="",ADHOC!$S$4=""),"",IF(ADHOC!$G$15&lt;&gt;"",IF(ADHOC!$G$15=LEFT(Domein!$AS3533,LEN(ADHOC!$G$15)),MAX(Domein!BD$1:'Domein'!BD3532)+1,""),IF(ADHOC!$S$4=LEFT(Domein!$AS3533,LEN(ADHOC!$S$4)),MAX(Domein!BD$1:'Domein'!BD3532)+1,"")))</f>
        <v/>
      </c>
    </row>
    <row r="3534" spans="45:56" x14ac:dyDescent="0.2">
      <c r="AS3534" s="4" t="s">
        <v>21545</v>
      </c>
      <c r="AT3534" s="85" t="s">
        <v>21546</v>
      </c>
      <c r="AU3534" s="4" t="s">
        <v>460</v>
      </c>
      <c r="AV3534" s="4" t="s">
        <v>725</v>
      </c>
      <c r="AW3534" s="4" t="s">
        <v>1259</v>
      </c>
      <c r="AX3534" s="4"/>
      <c r="AY3534" s="4"/>
      <c r="AZ3534" s="4"/>
      <c r="BA3534" s="4"/>
      <c r="BB3534" s="4"/>
      <c r="BC3534" s="4">
        <v>40</v>
      </c>
      <c r="BD3534" t="str">
        <f>IF(AND(ADHOC!$G$15="",ADHOC!$S$4=""),"",IF(ADHOC!$G$15&lt;&gt;"",IF(ADHOC!$G$15=LEFT(Domein!$AS3534,LEN(ADHOC!$G$15)),MAX(Domein!BD$1:'Domein'!BD3533)+1,""),IF(ADHOC!$S$4=LEFT(Domein!$AS3534,LEN(ADHOC!$S$4)),MAX(Domein!BD$1:'Domein'!BD3533)+1,"")))</f>
        <v/>
      </c>
    </row>
    <row r="3535" spans="45:56" x14ac:dyDescent="0.2">
      <c r="AS3535" s="4" t="s">
        <v>21547</v>
      </c>
      <c r="AT3535" s="85" t="s">
        <v>21548</v>
      </c>
      <c r="AU3535" s="4" t="s">
        <v>460</v>
      </c>
      <c r="AV3535" s="4" t="s">
        <v>725</v>
      </c>
      <c r="AW3535" s="4" t="s">
        <v>1259</v>
      </c>
      <c r="AX3535" s="4"/>
      <c r="AY3535" s="4"/>
      <c r="AZ3535" s="4"/>
      <c r="BA3535" s="4"/>
      <c r="BB3535" s="4"/>
      <c r="BC3535" s="4">
        <v>40</v>
      </c>
      <c r="BD3535" t="str">
        <f>IF(AND(ADHOC!$G$15="",ADHOC!$S$4=""),"",IF(ADHOC!$G$15&lt;&gt;"",IF(ADHOC!$G$15=LEFT(Domein!$AS3535,LEN(ADHOC!$G$15)),MAX(Domein!BD$1:'Domein'!BD3534)+1,""),IF(ADHOC!$S$4=LEFT(Domein!$AS3535,LEN(ADHOC!$S$4)),MAX(Domein!BD$1:'Domein'!BD3534)+1,"")))</f>
        <v/>
      </c>
    </row>
    <row r="3536" spans="45:56" x14ac:dyDescent="0.2">
      <c r="AS3536" s="4" t="s">
        <v>21549</v>
      </c>
      <c r="AT3536" s="85" t="s">
        <v>21550</v>
      </c>
      <c r="AU3536" s="4" t="s">
        <v>460</v>
      </c>
      <c r="AV3536" s="4" t="s">
        <v>725</v>
      </c>
      <c r="AW3536" s="4" t="s">
        <v>1259</v>
      </c>
      <c r="AX3536" s="4"/>
      <c r="AY3536" s="4"/>
      <c r="AZ3536" s="4"/>
      <c r="BA3536" s="4"/>
      <c r="BB3536" s="4"/>
      <c r="BC3536" s="4">
        <v>40</v>
      </c>
      <c r="BD3536" t="str">
        <f>IF(AND(ADHOC!$G$15="",ADHOC!$S$4=""),"",IF(ADHOC!$G$15&lt;&gt;"",IF(ADHOC!$G$15=LEFT(Domein!$AS3536,LEN(ADHOC!$G$15)),MAX(Domein!BD$1:'Domein'!BD3535)+1,""),IF(ADHOC!$S$4=LEFT(Domein!$AS3536,LEN(ADHOC!$S$4)),MAX(Domein!BD$1:'Domein'!BD3535)+1,"")))</f>
        <v/>
      </c>
    </row>
    <row r="3537" spans="45:56" x14ac:dyDescent="0.2">
      <c r="AS3537" s="4" t="s">
        <v>21551</v>
      </c>
      <c r="AT3537" s="85" t="s">
        <v>21552</v>
      </c>
      <c r="AU3537" s="4" t="s">
        <v>460</v>
      </c>
      <c r="AV3537" s="4" t="s">
        <v>725</v>
      </c>
      <c r="AW3537" s="4" t="s">
        <v>1259</v>
      </c>
      <c r="AX3537" s="4"/>
      <c r="AY3537" s="4"/>
      <c r="AZ3537" s="4"/>
      <c r="BA3537" s="4"/>
      <c r="BB3537" s="4"/>
      <c r="BC3537" s="4">
        <v>40</v>
      </c>
      <c r="BD3537" t="str">
        <f>IF(AND(ADHOC!$G$15="",ADHOC!$S$4=""),"",IF(ADHOC!$G$15&lt;&gt;"",IF(ADHOC!$G$15=LEFT(Domein!$AS3537,LEN(ADHOC!$G$15)),MAX(Domein!BD$1:'Domein'!BD3536)+1,""),IF(ADHOC!$S$4=LEFT(Domein!$AS3537,LEN(ADHOC!$S$4)),MAX(Domein!BD$1:'Domein'!BD3536)+1,"")))</f>
        <v/>
      </c>
    </row>
    <row r="3538" spans="45:56" x14ac:dyDescent="0.2">
      <c r="AS3538" s="4" t="s">
        <v>21553</v>
      </c>
      <c r="AT3538" s="85" t="s">
        <v>21554</v>
      </c>
      <c r="AU3538" s="4" t="s">
        <v>460</v>
      </c>
      <c r="AV3538" s="4" t="s">
        <v>725</v>
      </c>
      <c r="AW3538" s="4" t="s">
        <v>1259</v>
      </c>
      <c r="AX3538" s="4"/>
      <c r="AY3538" s="4"/>
      <c r="AZ3538" s="4"/>
      <c r="BA3538" s="4"/>
      <c r="BB3538" s="4"/>
      <c r="BC3538" s="4">
        <v>40</v>
      </c>
      <c r="BD3538" t="str">
        <f>IF(AND(ADHOC!$G$15="",ADHOC!$S$4=""),"",IF(ADHOC!$G$15&lt;&gt;"",IF(ADHOC!$G$15=LEFT(Domein!$AS3538,LEN(ADHOC!$G$15)),MAX(Domein!BD$1:'Domein'!BD3537)+1,""),IF(ADHOC!$S$4=LEFT(Domein!$AS3538,LEN(ADHOC!$S$4)),MAX(Domein!BD$1:'Domein'!BD3537)+1,"")))</f>
        <v/>
      </c>
    </row>
    <row r="3539" spans="45:56" x14ac:dyDescent="0.2">
      <c r="AS3539" s="4" t="s">
        <v>1998</v>
      </c>
      <c r="AT3539" s="85" t="s">
        <v>1999</v>
      </c>
      <c r="AU3539" s="4" t="s">
        <v>456</v>
      </c>
      <c r="AV3539" s="4" t="s">
        <v>714</v>
      </c>
      <c r="AW3539" s="4" t="s">
        <v>724</v>
      </c>
      <c r="AX3539" s="4"/>
      <c r="AY3539" s="4">
        <v>206100</v>
      </c>
      <c r="AZ3539" s="4">
        <v>487870</v>
      </c>
      <c r="BA3539" s="4" t="s">
        <v>23872</v>
      </c>
      <c r="BB3539" s="4" t="s">
        <v>23873</v>
      </c>
      <c r="BC3539" s="4">
        <v>40</v>
      </c>
      <c r="BD3539" t="str">
        <f>IF(AND(ADHOC!$G$15="",ADHOC!$S$4=""),"",IF(ADHOC!$G$15&lt;&gt;"",IF(ADHOC!$G$15=LEFT(Domein!$AS3539,LEN(ADHOC!$G$15)),MAX(Domein!BD$1:'Domein'!BD3538)+1,""),IF(ADHOC!$S$4=LEFT(Domein!$AS3539,LEN(ADHOC!$S$4)),MAX(Domein!BD$1:'Domein'!BD3538)+1,"")))</f>
        <v/>
      </c>
    </row>
    <row r="3540" spans="45:56" x14ac:dyDescent="0.2">
      <c r="AS3540" s="4" t="s">
        <v>9273</v>
      </c>
      <c r="AT3540" s="85" t="s">
        <v>9274</v>
      </c>
      <c r="AU3540" s="4" t="s">
        <v>456</v>
      </c>
      <c r="AV3540" s="4" t="s">
        <v>725</v>
      </c>
      <c r="AW3540" s="4" t="s">
        <v>1259</v>
      </c>
      <c r="AX3540" s="4"/>
      <c r="AY3540" s="4"/>
      <c r="AZ3540" s="4"/>
      <c r="BA3540" s="4"/>
      <c r="BB3540" s="4"/>
      <c r="BC3540" s="4">
        <v>40</v>
      </c>
      <c r="BD3540" t="str">
        <f>IF(AND(ADHOC!$G$15="",ADHOC!$S$4=""),"",IF(ADHOC!$G$15&lt;&gt;"",IF(ADHOC!$G$15=LEFT(Domein!$AS3540,LEN(ADHOC!$G$15)),MAX(Domein!BD$1:'Domein'!BD3539)+1,""),IF(ADHOC!$S$4=LEFT(Domein!$AS3540,LEN(ADHOC!$S$4)),MAX(Domein!BD$1:'Domein'!BD3539)+1,"")))</f>
        <v/>
      </c>
    </row>
    <row r="3541" spans="45:56" x14ac:dyDescent="0.2">
      <c r="AS3541" s="4" t="s">
        <v>9275</v>
      </c>
      <c r="AT3541" s="85" t="s">
        <v>9276</v>
      </c>
      <c r="AU3541" s="4" t="s">
        <v>456</v>
      </c>
      <c r="AV3541" s="4" t="s">
        <v>725</v>
      </c>
      <c r="AW3541" s="4" t="s">
        <v>1259</v>
      </c>
      <c r="AX3541" s="4"/>
      <c r="AY3541" s="4"/>
      <c r="AZ3541" s="4"/>
      <c r="BA3541" s="4"/>
      <c r="BB3541" s="4"/>
      <c r="BC3541" s="4">
        <v>40</v>
      </c>
      <c r="BD3541" t="str">
        <f>IF(AND(ADHOC!$G$15="",ADHOC!$S$4=""),"",IF(ADHOC!$G$15&lt;&gt;"",IF(ADHOC!$G$15=LEFT(Domein!$AS3541,LEN(ADHOC!$G$15)),MAX(Domein!BD$1:'Domein'!BD3540)+1,""),IF(ADHOC!$S$4=LEFT(Domein!$AS3541,LEN(ADHOC!$S$4)),MAX(Domein!BD$1:'Domein'!BD3540)+1,"")))</f>
        <v/>
      </c>
    </row>
    <row r="3542" spans="45:56" x14ac:dyDescent="0.2">
      <c r="AS3542" s="4" t="s">
        <v>9277</v>
      </c>
      <c r="AT3542" s="85" t="s">
        <v>9278</v>
      </c>
      <c r="AU3542" s="4" t="s">
        <v>456</v>
      </c>
      <c r="AV3542" s="4" t="s">
        <v>725</v>
      </c>
      <c r="AW3542" s="4" t="s">
        <v>1259</v>
      </c>
      <c r="AX3542" s="4"/>
      <c r="AY3542" s="4"/>
      <c r="AZ3542" s="4"/>
      <c r="BA3542" s="4"/>
      <c r="BB3542" s="4"/>
      <c r="BC3542" s="4">
        <v>40</v>
      </c>
      <c r="BD3542" t="str">
        <f>IF(AND(ADHOC!$G$15="",ADHOC!$S$4=""),"",IF(ADHOC!$G$15&lt;&gt;"",IF(ADHOC!$G$15=LEFT(Domein!$AS3542,LEN(ADHOC!$G$15)),MAX(Domein!BD$1:'Domein'!BD3541)+1,""),IF(ADHOC!$S$4=LEFT(Domein!$AS3542,LEN(ADHOC!$S$4)),MAX(Domein!BD$1:'Domein'!BD3541)+1,"")))</f>
        <v/>
      </c>
    </row>
    <row r="3543" spans="45:56" x14ac:dyDescent="0.2">
      <c r="AS3543" s="4" t="s">
        <v>9279</v>
      </c>
      <c r="AT3543" s="85" t="s">
        <v>9280</v>
      </c>
      <c r="AU3543" s="4" t="s">
        <v>456</v>
      </c>
      <c r="AV3543" s="4" t="s">
        <v>725</v>
      </c>
      <c r="AW3543" s="4" t="s">
        <v>1259</v>
      </c>
      <c r="AX3543" s="4"/>
      <c r="AY3543" s="4"/>
      <c r="AZ3543" s="4"/>
      <c r="BA3543" s="4"/>
      <c r="BB3543" s="4"/>
      <c r="BC3543" s="4">
        <v>40</v>
      </c>
      <c r="BD3543" t="str">
        <f>IF(AND(ADHOC!$G$15="",ADHOC!$S$4=""),"",IF(ADHOC!$G$15&lt;&gt;"",IF(ADHOC!$G$15=LEFT(Domein!$AS3543,LEN(ADHOC!$G$15)),MAX(Domein!BD$1:'Domein'!BD3542)+1,""),IF(ADHOC!$S$4=LEFT(Domein!$AS3543,LEN(ADHOC!$S$4)),MAX(Domein!BD$1:'Domein'!BD3542)+1,"")))</f>
        <v/>
      </c>
    </row>
    <row r="3544" spans="45:56" x14ac:dyDescent="0.2">
      <c r="AS3544" s="4" t="s">
        <v>2000</v>
      </c>
      <c r="AT3544" s="4" t="s">
        <v>2001</v>
      </c>
      <c r="AU3544" s="4" t="s">
        <v>456</v>
      </c>
      <c r="AV3544" s="4" t="s">
        <v>713</v>
      </c>
      <c r="AW3544" s="4" t="s">
        <v>724</v>
      </c>
      <c r="AX3544" s="4"/>
      <c r="AY3544" s="4">
        <v>205620</v>
      </c>
      <c r="AZ3544" s="4">
        <v>497450</v>
      </c>
      <c r="BA3544" s="4" t="s">
        <v>23874</v>
      </c>
      <c r="BB3544" s="4" t="s">
        <v>23875</v>
      </c>
      <c r="BC3544" s="4">
        <v>40</v>
      </c>
      <c r="BD3544" t="str">
        <f>IF(AND(ADHOC!$G$15="",ADHOC!$S$4=""),"",IF(ADHOC!$G$15&lt;&gt;"",IF(ADHOC!$G$15=LEFT(Domein!$AS3544,LEN(ADHOC!$G$15)),MAX(Domein!BD$1:'Domein'!BD3543)+1,""),IF(ADHOC!$S$4=LEFT(Domein!$AS3544,LEN(ADHOC!$S$4)),MAX(Domein!BD$1:'Domein'!BD3543)+1,"")))</f>
        <v/>
      </c>
    </row>
    <row r="3545" spans="45:56" x14ac:dyDescent="0.2">
      <c r="AS3545" s="4" t="s">
        <v>2002</v>
      </c>
      <c r="AT3545" s="4" t="s">
        <v>17432</v>
      </c>
      <c r="AU3545" s="4" t="s">
        <v>456</v>
      </c>
      <c r="AV3545" s="4" t="s">
        <v>714</v>
      </c>
      <c r="AW3545" s="4" t="s">
        <v>724</v>
      </c>
      <c r="AX3545" s="4"/>
      <c r="AY3545" s="4">
        <v>210880</v>
      </c>
      <c r="AZ3545" s="4">
        <v>480560</v>
      </c>
      <c r="BA3545" s="4" t="s">
        <v>23876</v>
      </c>
      <c r="BB3545" s="4" t="s">
        <v>23877</v>
      </c>
      <c r="BC3545" s="4">
        <v>40</v>
      </c>
      <c r="BD3545" t="str">
        <f>IF(AND(ADHOC!$G$15="",ADHOC!$S$4=""),"",IF(ADHOC!$G$15&lt;&gt;"",IF(ADHOC!$G$15=LEFT(Domein!$AS3545,LEN(ADHOC!$G$15)),MAX(Domein!BD$1:'Domein'!BD3544)+1,""),IF(ADHOC!$S$4=LEFT(Domein!$AS3545,LEN(ADHOC!$S$4)),MAX(Domein!BD$1:'Domein'!BD3544)+1,"")))</f>
        <v/>
      </c>
    </row>
    <row r="3546" spans="45:56" x14ac:dyDescent="0.2">
      <c r="AS3546" s="4" t="s">
        <v>9281</v>
      </c>
      <c r="AT3546" s="85" t="s">
        <v>9282</v>
      </c>
      <c r="AU3546" s="4" t="s">
        <v>456</v>
      </c>
      <c r="AV3546" s="4" t="s">
        <v>725</v>
      </c>
      <c r="AW3546" s="4" t="s">
        <v>1259</v>
      </c>
      <c r="AX3546" s="4"/>
      <c r="AY3546" s="4"/>
      <c r="AZ3546" s="4"/>
      <c r="BA3546" s="4"/>
      <c r="BB3546" s="4"/>
      <c r="BC3546" s="4">
        <v>40</v>
      </c>
      <c r="BD3546" t="str">
        <f>IF(AND(ADHOC!$G$15="",ADHOC!$S$4=""),"",IF(ADHOC!$G$15&lt;&gt;"",IF(ADHOC!$G$15=LEFT(Domein!$AS3546,LEN(ADHOC!$G$15)),MAX(Domein!BD$1:'Domein'!BD3545)+1,""),IF(ADHOC!$S$4=LEFT(Domein!$AS3546,LEN(ADHOC!$S$4)),MAX(Domein!BD$1:'Domein'!BD3545)+1,"")))</f>
        <v/>
      </c>
    </row>
    <row r="3547" spans="45:56" x14ac:dyDescent="0.2">
      <c r="AS3547" s="4" t="s">
        <v>9283</v>
      </c>
      <c r="AT3547" s="85" t="s">
        <v>9284</v>
      </c>
      <c r="AU3547" s="4" t="s">
        <v>456</v>
      </c>
      <c r="AV3547" s="4" t="s">
        <v>725</v>
      </c>
      <c r="AW3547" s="4" t="s">
        <v>1259</v>
      </c>
      <c r="AX3547" s="4"/>
      <c r="AY3547" s="4"/>
      <c r="AZ3547" s="4"/>
      <c r="BA3547" s="4"/>
      <c r="BB3547" s="4"/>
      <c r="BC3547" s="4">
        <v>40</v>
      </c>
      <c r="BD3547" t="str">
        <f>IF(AND(ADHOC!$G$15="",ADHOC!$S$4=""),"",IF(ADHOC!$G$15&lt;&gt;"",IF(ADHOC!$G$15=LEFT(Domein!$AS3547,LEN(ADHOC!$G$15)),MAX(Domein!BD$1:'Domein'!BD3546)+1,""),IF(ADHOC!$S$4=LEFT(Domein!$AS3547,LEN(ADHOC!$S$4)),MAX(Domein!BD$1:'Domein'!BD3546)+1,"")))</f>
        <v/>
      </c>
    </row>
    <row r="3548" spans="45:56" x14ac:dyDescent="0.2">
      <c r="AS3548" s="4" t="s">
        <v>37250</v>
      </c>
      <c r="AT3548" s="4" t="s">
        <v>37251</v>
      </c>
      <c r="AU3548" s="4" t="s">
        <v>456</v>
      </c>
      <c r="AV3548" s="4" t="s">
        <v>715</v>
      </c>
      <c r="AW3548" s="4" t="s">
        <v>724</v>
      </c>
      <c r="AX3548" s="4"/>
      <c r="AY3548" s="4">
        <v>215538</v>
      </c>
      <c r="AZ3548" s="4">
        <v>481975</v>
      </c>
      <c r="BA3548" s="4" t="s">
        <v>37252</v>
      </c>
      <c r="BB3548" s="4" t="s">
        <v>23922</v>
      </c>
      <c r="BC3548" s="4">
        <v>40</v>
      </c>
      <c r="BD3548" t="str">
        <f>IF(AND(ADHOC!$G$15="",ADHOC!$S$4=""),"",IF(ADHOC!$G$15&lt;&gt;"",IF(ADHOC!$G$15=LEFT(Domein!$AS3548,LEN(ADHOC!$G$15)),MAX(Domein!BD$1:'Domein'!BD3547)+1,""),IF(ADHOC!$S$4=LEFT(Domein!$AS3548,LEN(ADHOC!$S$4)),MAX(Domein!BD$1:'Domein'!BD3547)+1,"")))</f>
        <v/>
      </c>
    </row>
    <row r="3549" spans="45:56" x14ac:dyDescent="0.2">
      <c r="AS3549" s="4" t="s">
        <v>2003</v>
      </c>
      <c r="AT3549" s="4" t="s">
        <v>2004</v>
      </c>
      <c r="AU3549" s="4" t="s">
        <v>456</v>
      </c>
      <c r="AV3549" s="4" t="s">
        <v>714</v>
      </c>
      <c r="AW3549" s="4" t="s">
        <v>724</v>
      </c>
      <c r="AX3549" s="4"/>
      <c r="AY3549" s="4">
        <v>208640</v>
      </c>
      <c r="AZ3549" s="4">
        <v>482380</v>
      </c>
      <c r="BA3549" s="4" t="s">
        <v>23878</v>
      </c>
      <c r="BB3549" s="4" t="s">
        <v>23879</v>
      </c>
      <c r="BC3549" s="4">
        <v>40</v>
      </c>
      <c r="BD3549" t="str">
        <f>IF(AND(ADHOC!$G$15="",ADHOC!$S$4=""),"",IF(ADHOC!$G$15&lt;&gt;"",IF(ADHOC!$G$15=LEFT(Domein!$AS3549,LEN(ADHOC!$G$15)),MAX(Domein!BD$1:'Domein'!BD3548)+1,""),IF(ADHOC!$S$4=LEFT(Domein!$AS3549,LEN(ADHOC!$S$4)),MAX(Domein!BD$1:'Domein'!BD3548)+1,"")))</f>
        <v/>
      </c>
    </row>
    <row r="3550" spans="45:56" x14ac:dyDescent="0.2">
      <c r="AS3550" s="4" t="s">
        <v>2005</v>
      </c>
      <c r="AT3550" s="85" t="s">
        <v>2006</v>
      </c>
      <c r="AU3550" s="4" t="s">
        <v>456</v>
      </c>
      <c r="AV3550" s="4" t="s">
        <v>713</v>
      </c>
      <c r="AW3550" s="4" t="s">
        <v>724</v>
      </c>
      <c r="AX3550" s="4"/>
      <c r="AY3550" s="4">
        <v>202500</v>
      </c>
      <c r="AZ3550" s="4">
        <v>503300</v>
      </c>
      <c r="BA3550" s="4" t="s">
        <v>23880</v>
      </c>
      <c r="BB3550" s="4" t="s">
        <v>23881</v>
      </c>
      <c r="BC3550" s="4">
        <v>40</v>
      </c>
      <c r="BD3550" t="str">
        <f>IF(AND(ADHOC!$G$15="",ADHOC!$S$4=""),"",IF(ADHOC!$G$15&lt;&gt;"",IF(ADHOC!$G$15=LEFT(Domein!$AS3550,LEN(ADHOC!$G$15)),MAX(Domein!BD$1:'Domein'!BD3549)+1,""),IF(ADHOC!$S$4=LEFT(Domein!$AS3550,LEN(ADHOC!$S$4)),MAX(Domein!BD$1:'Domein'!BD3549)+1,"")))</f>
        <v/>
      </c>
    </row>
    <row r="3551" spans="45:56" x14ac:dyDescent="0.2">
      <c r="AS3551" s="4" t="s">
        <v>9285</v>
      </c>
      <c r="AT3551" s="85" t="s">
        <v>9286</v>
      </c>
      <c r="AU3551" s="4" t="s">
        <v>456</v>
      </c>
      <c r="AV3551" s="4" t="s">
        <v>725</v>
      </c>
      <c r="AW3551" s="4" t="s">
        <v>1259</v>
      </c>
      <c r="AX3551" s="4"/>
      <c r="AY3551" s="4"/>
      <c r="AZ3551" s="4"/>
      <c r="BA3551" s="4"/>
      <c r="BB3551" s="4"/>
      <c r="BC3551" s="4">
        <v>40</v>
      </c>
      <c r="BD3551" t="str">
        <f>IF(AND(ADHOC!$G$15="",ADHOC!$S$4=""),"",IF(ADHOC!$G$15&lt;&gt;"",IF(ADHOC!$G$15=LEFT(Domein!$AS3551,LEN(ADHOC!$G$15)),MAX(Domein!BD$1:'Domein'!BD3550)+1,""),IF(ADHOC!$S$4=LEFT(Domein!$AS3551,LEN(ADHOC!$S$4)),MAX(Domein!BD$1:'Domein'!BD3550)+1,"")))</f>
        <v/>
      </c>
    </row>
    <row r="3552" spans="45:56" x14ac:dyDescent="0.2">
      <c r="AS3552" s="4" t="s">
        <v>9287</v>
      </c>
      <c r="AT3552" s="4" t="s">
        <v>9288</v>
      </c>
      <c r="AU3552" s="4" t="s">
        <v>456</v>
      </c>
      <c r="AV3552" s="4" t="s">
        <v>725</v>
      </c>
      <c r="AW3552" s="4" t="s">
        <v>1259</v>
      </c>
      <c r="AX3552" s="4"/>
      <c r="AY3552" s="4"/>
      <c r="AZ3552" s="4"/>
      <c r="BA3552" s="4"/>
      <c r="BB3552" s="4"/>
      <c r="BC3552" s="4">
        <v>40</v>
      </c>
      <c r="BD3552" t="str">
        <f>IF(AND(ADHOC!$G$15="",ADHOC!$S$4=""),"",IF(ADHOC!$G$15&lt;&gt;"",IF(ADHOC!$G$15=LEFT(Domein!$AS3552,LEN(ADHOC!$G$15)),MAX(Domein!BD$1:'Domein'!BD3551)+1,""),IF(ADHOC!$S$4=LEFT(Domein!$AS3552,LEN(ADHOC!$S$4)),MAX(Domein!BD$1:'Domein'!BD3551)+1,"")))</f>
        <v/>
      </c>
    </row>
    <row r="3553" spans="45:56" x14ac:dyDescent="0.2">
      <c r="AS3553" s="4" t="s">
        <v>38487</v>
      </c>
      <c r="AT3553" s="85" t="s">
        <v>38488</v>
      </c>
      <c r="AU3553" s="4" t="s">
        <v>460</v>
      </c>
      <c r="AV3553" s="4" t="s">
        <v>725</v>
      </c>
      <c r="AW3553" s="4" t="s">
        <v>1259</v>
      </c>
      <c r="AX3553" s="4"/>
      <c r="AY3553" s="4"/>
      <c r="AZ3553" s="4"/>
      <c r="BA3553" s="4"/>
      <c r="BB3553" s="4"/>
      <c r="BC3553" s="4">
        <v>40</v>
      </c>
      <c r="BD3553" t="str">
        <f>IF(AND(ADHOC!$G$15="",ADHOC!$S$4=""),"",IF(ADHOC!$G$15&lt;&gt;"",IF(ADHOC!$G$15=LEFT(Domein!$AS3553,LEN(ADHOC!$G$15)),MAX(Domein!BD$1:'Domein'!BD3552)+1,""),IF(ADHOC!$S$4=LEFT(Domein!$AS3553,LEN(ADHOC!$S$4)),MAX(Domein!BD$1:'Domein'!BD3552)+1,"")))</f>
        <v/>
      </c>
    </row>
    <row r="3554" spans="45:56" x14ac:dyDescent="0.2">
      <c r="AS3554" s="4" t="s">
        <v>2007</v>
      </c>
      <c r="AT3554" s="4" t="s">
        <v>2008</v>
      </c>
      <c r="AU3554" s="4" t="s">
        <v>456</v>
      </c>
      <c r="AV3554" s="4" t="s">
        <v>714</v>
      </c>
      <c r="AW3554" s="4" t="s">
        <v>724</v>
      </c>
      <c r="AX3554" s="4"/>
      <c r="AY3554" s="4">
        <v>210770</v>
      </c>
      <c r="AZ3554" s="4">
        <v>487760</v>
      </c>
      <c r="BA3554" s="4" t="s">
        <v>23882</v>
      </c>
      <c r="BB3554" s="4" t="s">
        <v>23883</v>
      </c>
      <c r="BC3554" s="4">
        <v>40</v>
      </c>
      <c r="BD3554" t="str">
        <f>IF(AND(ADHOC!$G$15="",ADHOC!$S$4=""),"",IF(ADHOC!$G$15&lt;&gt;"",IF(ADHOC!$G$15=LEFT(Domein!$AS3554,LEN(ADHOC!$G$15)),MAX(Domein!BD$1:'Domein'!BD3553)+1,""),IF(ADHOC!$S$4=LEFT(Domein!$AS3554,LEN(ADHOC!$S$4)),MAX(Domein!BD$1:'Domein'!BD3553)+1,"")))</f>
        <v/>
      </c>
    </row>
    <row r="3555" spans="45:56" x14ac:dyDescent="0.2">
      <c r="AS3555" s="4" t="s">
        <v>2009</v>
      </c>
      <c r="AT3555" s="4" t="s">
        <v>37253</v>
      </c>
      <c r="AU3555" s="4" t="s">
        <v>456</v>
      </c>
      <c r="AV3555" s="4" t="s">
        <v>714</v>
      </c>
      <c r="AW3555" s="4" t="s">
        <v>724</v>
      </c>
      <c r="AX3555" s="4"/>
      <c r="AY3555" s="4">
        <v>213980</v>
      </c>
      <c r="AZ3555" s="4">
        <v>478420</v>
      </c>
      <c r="BA3555" s="4" t="s">
        <v>23884</v>
      </c>
      <c r="BB3555" s="4" t="s">
        <v>23885</v>
      </c>
      <c r="BC3555" s="4">
        <v>40</v>
      </c>
      <c r="BD3555" t="str">
        <f>IF(AND(ADHOC!$G$15="",ADHOC!$S$4=""),"",IF(ADHOC!$G$15&lt;&gt;"",IF(ADHOC!$G$15=LEFT(Domein!$AS3555,LEN(ADHOC!$G$15)),MAX(Domein!BD$1:'Domein'!BD3554)+1,""),IF(ADHOC!$S$4=LEFT(Domein!$AS3555,LEN(ADHOC!$S$4)),MAX(Domein!BD$1:'Domein'!BD3554)+1,"")))</f>
        <v/>
      </c>
    </row>
    <row r="3556" spans="45:56" x14ac:dyDescent="0.2">
      <c r="AS3556" s="4" t="s">
        <v>2010</v>
      </c>
      <c r="AT3556" s="4" t="s">
        <v>37254</v>
      </c>
      <c r="AU3556" s="4" t="s">
        <v>456</v>
      </c>
      <c r="AV3556" s="4" t="s">
        <v>714</v>
      </c>
      <c r="AW3556" s="4" t="s">
        <v>724</v>
      </c>
      <c r="AX3556" s="4"/>
      <c r="AY3556" s="4">
        <v>208770</v>
      </c>
      <c r="AZ3556" s="4">
        <v>481860</v>
      </c>
      <c r="BA3556" s="4" t="s">
        <v>23886</v>
      </c>
      <c r="BB3556" s="4" t="s">
        <v>23887</v>
      </c>
      <c r="BC3556" s="4">
        <v>40</v>
      </c>
      <c r="BD3556" t="str">
        <f>IF(AND(ADHOC!$G$15="",ADHOC!$S$4=""),"",IF(ADHOC!$G$15&lt;&gt;"",IF(ADHOC!$G$15=LEFT(Domein!$AS3556,LEN(ADHOC!$G$15)),MAX(Domein!BD$1:'Domein'!BD3555)+1,""),IF(ADHOC!$S$4=LEFT(Domein!$AS3556,LEN(ADHOC!$S$4)),MAX(Domein!BD$1:'Domein'!BD3555)+1,"")))</f>
        <v/>
      </c>
    </row>
    <row r="3557" spans="45:56" x14ac:dyDescent="0.2">
      <c r="AS3557" s="4" t="s">
        <v>2011</v>
      </c>
      <c r="AT3557" s="4" t="s">
        <v>2012</v>
      </c>
      <c r="AU3557" s="4" t="s">
        <v>456</v>
      </c>
      <c r="AV3557" s="4" t="s">
        <v>714</v>
      </c>
      <c r="AW3557" s="4" t="s">
        <v>724</v>
      </c>
      <c r="AX3557" s="4"/>
      <c r="AY3557" s="4">
        <v>206940</v>
      </c>
      <c r="AZ3557" s="4">
        <v>497320</v>
      </c>
      <c r="BA3557" s="4" t="s">
        <v>23888</v>
      </c>
      <c r="BB3557" s="4" t="s">
        <v>23889</v>
      </c>
      <c r="BC3557" s="4">
        <v>40</v>
      </c>
      <c r="BD3557" t="str">
        <f>IF(AND(ADHOC!$G$15="",ADHOC!$S$4=""),"",IF(ADHOC!$G$15&lt;&gt;"",IF(ADHOC!$G$15=LEFT(Domein!$AS3557,LEN(ADHOC!$G$15)),MAX(Domein!BD$1:'Domein'!BD3556)+1,""),IF(ADHOC!$S$4=LEFT(Domein!$AS3557,LEN(ADHOC!$S$4)),MAX(Domein!BD$1:'Domein'!BD3556)+1,"")))</f>
        <v/>
      </c>
    </row>
    <row r="3558" spans="45:56" x14ac:dyDescent="0.2">
      <c r="AS3558" s="4" t="s">
        <v>38489</v>
      </c>
      <c r="AT3558" s="4" t="s">
        <v>38490</v>
      </c>
      <c r="AU3558" s="4" t="s">
        <v>460</v>
      </c>
      <c r="AV3558" s="4" t="s">
        <v>725</v>
      </c>
      <c r="AW3558" s="4" t="s">
        <v>1259</v>
      </c>
      <c r="AX3558" s="4"/>
      <c r="AY3558" s="4"/>
      <c r="AZ3558" s="4"/>
      <c r="BA3558" s="4"/>
      <c r="BB3558" s="4"/>
      <c r="BC3558" s="4">
        <v>40</v>
      </c>
      <c r="BD3558" t="str">
        <f>IF(AND(ADHOC!$G$15="",ADHOC!$S$4=""),"",IF(ADHOC!$G$15&lt;&gt;"",IF(ADHOC!$G$15=LEFT(Domein!$AS3558,LEN(ADHOC!$G$15)),MAX(Domein!BD$1:'Domein'!BD3557)+1,""),IF(ADHOC!$S$4=LEFT(Domein!$AS3558,LEN(ADHOC!$S$4)),MAX(Domein!BD$1:'Domein'!BD3557)+1,"")))</f>
        <v/>
      </c>
    </row>
    <row r="3559" spans="45:56" x14ac:dyDescent="0.2">
      <c r="AS3559" s="4" t="s">
        <v>38491</v>
      </c>
      <c r="AT3559" s="4" t="s">
        <v>38492</v>
      </c>
      <c r="AU3559" s="4" t="s">
        <v>460</v>
      </c>
      <c r="AV3559" s="4" t="s">
        <v>725</v>
      </c>
      <c r="AW3559" s="4" t="s">
        <v>1259</v>
      </c>
      <c r="AX3559" s="4"/>
      <c r="AY3559" s="4"/>
      <c r="AZ3559" s="4"/>
      <c r="BA3559" s="4"/>
      <c r="BB3559" s="4"/>
      <c r="BC3559" s="4">
        <v>40</v>
      </c>
      <c r="BD3559" t="str">
        <f>IF(AND(ADHOC!$G$15="",ADHOC!$S$4=""),"",IF(ADHOC!$G$15&lt;&gt;"",IF(ADHOC!$G$15=LEFT(Domein!$AS3559,LEN(ADHOC!$G$15)),MAX(Domein!BD$1:'Domein'!BD3558)+1,""),IF(ADHOC!$S$4=LEFT(Domein!$AS3559,LEN(ADHOC!$S$4)),MAX(Domein!BD$1:'Domein'!BD3558)+1,"")))</f>
        <v/>
      </c>
    </row>
    <row r="3560" spans="45:56" x14ac:dyDescent="0.2">
      <c r="AS3560" s="4" t="s">
        <v>38493</v>
      </c>
      <c r="AT3560" s="4" t="s">
        <v>38494</v>
      </c>
      <c r="AU3560" s="4" t="s">
        <v>460</v>
      </c>
      <c r="AV3560" s="4" t="s">
        <v>725</v>
      </c>
      <c r="AW3560" s="4" t="s">
        <v>1259</v>
      </c>
      <c r="AX3560" s="4"/>
      <c r="AY3560" s="4"/>
      <c r="AZ3560" s="4"/>
      <c r="BA3560" s="4"/>
      <c r="BB3560" s="4"/>
      <c r="BC3560" s="4">
        <v>40</v>
      </c>
      <c r="BD3560" t="str">
        <f>IF(AND(ADHOC!$G$15="",ADHOC!$S$4=""),"",IF(ADHOC!$G$15&lt;&gt;"",IF(ADHOC!$G$15=LEFT(Domein!$AS3560,LEN(ADHOC!$G$15)),MAX(Domein!BD$1:'Domein'!BD3559)+1,""),IF(ADHOC!$S$4=LEFT(Domein!$AS3560,LEN(ADHOC!$S$4)),MAX(Domein!BD$1:'Domein'!BD3559)+1,"")))</f>
        <v/>
      </c>
    </row>
    <row r="3561" spans="45:56" x14ac:dyDescent="0.2">
      <c r="AS3561" s="4" t="s">
        <v>38495</v>
      </c>
      <c r="AT3561" s="4" t="s">
        <v>38496</v>
      </c>
      <c r="AU3561" s="4" t="s">
        <v>460</v>
      </c>
      <c r="AV3561" s="4" t="s">
        <v>725</v>
      </c>
      <c r="AW3561" s="4" t="s">
        <v>1259</v>
      </c>
      <c r="AX3561" s="4"/>
      <c r="AY3561" s="4"/>
      <c r="AZ3561" s="4"/>
      <c r="BA3561" s="4"/>
      <c r="BB3561" s="4"/>
      <c r="BC3561" s="4">
        <v>40</v>
      </c>
      <c r="BD3561" t="str">
        <f>IF(AND(ADHOC!$G$15="",ADHOC!$S$4=""),"",IF(ADHOC!$G$15&lt;&gt;"",IF(ADHOC!$G$15=LEFT(Domein!$AS3561,LEN(ADHOC!$G$15)),MAX(Domein!BD$1:'Domein'!BD3560)+1,""),IF(ADHOC!$S$4=LEFT(Domein!$AS3561,LEN(ADHOC!$S$4)),MAX(Domein!BD$1:'Domein'!BD3560)+1,"")))</f>
        <v/>
      </c>
    </row>
    <row r="3562" spans="45:56" x14ac:dyDescent="0.2">
      <c r="AS3562" s="4" t="s">
        <v>2013</v>
      </c>
      <c r="AT3562" s="4" t="s">
        <v>2014</v>
      </c>
      <c r="AU3562" s="4" t="s">
        <v>456</v>
      </c>
      <c r="AV3562" s="4" t="s">
        <v>714</v>
      </c>
      <c r="AW3562" s="4" t="s">
        <v>724</v>
      </c>
      <c r="AX3562" s="4"/>
      <c r="AY3562" s="4">
        <v>214900</v>
      </c>
      <c r="AZ3562" s="4">
        <v>479560</v>
      </c>
      <c r="BA3562" s="4" t="s">
        <v>23890</v>
      </c>
      <c r="BB3562" s="4" t="s">
        <v>23891</v>
      </c>
      <c r="BC3562" s="4">
        <v>40</v>
      </c>
      <c r="BD3562" t="str">
        <f>IF(AND(ADHOC!$G$15="",ADHOC!$S$4=""),"",IF(ADHOC!$G$15&lt;&gt;"",IF(ADHOC!$G$15=LEFT(Domein!$AS3562,LEN(ADHOC!$G$15)),MAX(Domein!BD$1:'Domein'!BD3561)+1,""),IF(ADHOC!$S$4=LEFT(Domein!$AS3562,LEN(ADHOC!$S$4)),MAX(Domein!BD$1:'Domein'!BD3561)+1,"")))</f>
        <v/>
      </c>
    </row>
    <row r="3563" spans="45:56" x14ac:dyDescent="0.2">
      <c r="AS3563" s="4" t="s">
        <v>12401</v>
      </c>
      <c r="AT3563" s="4" t="s">
        <v>12402</v>
      </c>
      <c r="AU3563" s="4" t="s">
        <v>460</v>
      </c>
      <c r="AV3563" s="4" t="s">
        <v>725</v>
      </c>
      <c r="AW3563" s="4" t="s">
        <v>1259</v>
      </c>
      <c r="AX3563" s="4"/>
      <c r="AY3563" s="4">
        <v>210291</v>
      </c>
      <c r="AZ3563" s="4">
        <v>474263</v>
      </c>
      <c r="BA3563" s="4" t="s">
        <v>23892</v>
      </c>
      <c r="BB3563" s="4" t="s">
        <v>23893</v>
      </c>
      <c r="BC3563" s="4">
        <v>40</v>
      </c>
      <c r="BD3563" t="str">
        <f>IF(AND(ADHOC!$G$15="",ADHOC!$S$4=""),"",IF(ADHOC!$G$15&lt;&gt;"",IF(ADHOC!$G$15=LEFT(Domein!$AS3563,LEN(ADHOC!$G$15)),MAX(Domein!BD$1:'Domein'!BD3562)+1,""),IF(ADHOC!$S$4=LEFT(Domein!$AS3563,LEN(ADHOC!$S$4)),MAX(Domein!BD$1:'Domein'!BD3562)+1,"")))</f>
        <v/>
      </c>
    </row>
    <row r="3564" spans="45:56" x14ac:dyDescent="0.2">
      <c r="AS3564" s="4" t="s">
        <v>12403</v>
      </c>
      <c r="AT3564" s="4" t="s">
        <v>12404</v>
      </c>
      <c r="AU3564" s="4" t="s">
        <v>460</v>
      </c>
      <c r="AV3564" s="4" t="s">
        <v>725</v>
      </c>
      <c r="AW3564" s="4" t="s">
        <v>1259</v>
      </c>
      <c r="AX3564" s="4"/>
      <c r="AY3564" s="4">
        <v>210642</v>
      </c>
      <c r="AZ3564" s="4">
        <v>474543</v>
      </c>
      <c r="BA3564" s="4" t="s">
        <v>22398</v>
      </c>
      <c r="BB3564" s="4" t="s">
        <v>23894</v>
      </c>
      <c r="BC3564" s="4">
        <v>40</v>
      </c>
      <c r="BD3564" t="str">
        <f>IF(AND(ADHOC!$G$15="",ADHOC!$S$4=""),"",IF(ADHOC!$G$15&lt;&gt;"",IF(ADHOC!$G$15=LEFT(Domein!$AS3564,LEN(ADHOC!$G$15)),MAX(Domein!BD$1:'Domein'!BD3563)+1,""),IF(ADHOC!$S$4=LEFT(Domein!$AS3564,LEN(ADHOC!$S$4)),MAX(Domein!BD$1:'Domein'!BD3563)+1,"")))</f>
        <v/>
      </c>
    </row>
    <row r="3565" spans="45:56" x14ac:dyDescent="0.2">
      <c r="AS3565" s="4" t="s">
        <v>12405</v>
      </c>
      <c r="AT3565" s="4" t="s">
        <v>12406</v>
      </c>
      <c r="AU3565" s="4" t="s">
        <v>460</v>
      </c>
      <c r="AV3565" s="4" t="s">
        <v>725</v>
      </c>
      <c r="AW3565" s="4" t="s">
        <v>1259</v>
      </c>
      <c r="AX3565" s="4"/>
      <c r="AY3565" s="4">
        <v>210879</v>
      </c>
      <c r="AZ3565" s="4">
        <v>474950</v>
      </c>
      <c r="BA3565" s="4" t="s">
        <v>23895</v>
      </c>
      <c r="BB3565" s="4" t="s">
        <v>23896</v>
      </c>
      <c r="BC3565" s="4">
        <v>40</v>
      </c>
      <c r="BD3565" t="str">
        <f>IF(AND(ADHOC!$G$15="",ADHOC!$S$4=""),"",IF(ADHOC!$G$15&lt;&gt;"",IF(ADHOC!$G$15=LEFT(Domein!$AS3565,LEN(ADHOC!$G$15)),MAX(Domein!BD$1:'Domein'!BD3564)+1,""),IF(ADHOC!$S$4=LEFT(Domein!$AS3565,LEN(ADHOC!$S$4)),MAX(Domein!BD$1:'Domein'!BD3564)+1,"")))</f>
        <v/>
      </c>
    </row>
    <row r="3566" spans="45:56" x14ac:dyDescent="0.2">
      <c r="AS3566" s="4" t="s">
        <v>12407</v>
      </c>
      <c r="AT3566" s="4" t="s">
        <v>12408</v>
      </c>
      <c r="AU3566" s="4" t="s">
        <v>460</v>
      </c>
      <c r="AV3566" s="4" t="s">
        <v>725</v>
      </c>
      <c r="AW3566" s="4" t="s">
        <v>1259</v>
      </c>
      <c r="AX3566" s="4"/>
      <c r="AY3566" s="4">
        <v>211344</v>
      </c>
      <c r="AZ3566" s="4">
        <v>475737</v>
      </c>
      <c r="BA3566" s="4" t="s">
        <v>23897</v>
      </c>
      <c r="BB3566" s="4" t="s">
        <v>23898</v>
      </c>
      <c r="BC3566" s="4">
        <v>40</v>
      </c>
      <c r="BD3566" t="str">
        <f>IF(AND(ADHOC!$G$15="",ADHOC!$S$4=""),"",IF(ADHOC!$G$15&lt;&gt;"",IF(ADHOC!$G$15=LEFT(Domein!$AS3566,LEN(ADHOC!$G$15)),MAX(Domein!BD$1:'Domein'!BD3565)+1,""),IF(ADHOC!$S$4=LEFT(Domein!$AS3566,LEN(ADHOC!$S$4)),MAX(Domein!BD$1:'Domein'!BD3565)+1,"")))</f>
        <v/>
      </c>
    </row>
    <row r="3567" spans="45:56" x14ac:dyDescent="0.2">
      <c r="AS3567" s="4" t="s">
        <v>12409</v>
      </c>
      <c r="AT3567" s="85" t="s">
        <v>12410</v>
      </c>
      <c r="AU3567" s="4" t="s">
        <v>460</v>
      </c>
      <c r="AV3567" s="4" t="s">
        <v>725</v>
      </c>
      <c r="AW3567" s="4" t="s">
        <v>1259</v>
      </c>
      <c r="AX3567" s="4"/>
      <c r="AY3567" s="4">
        <v>211105</v>
      </c>
      <c r="AZ3567" s="4">
        <v>475331</v>
      </c>
      <c r="BA3567" s="4" t="s">
        <v>23899</v>
      </c>
      <c r="BB3567" s="4" t="s">
        <v>23900</v>
      </c>
      <c r="BC3567" s="4">
        <v>40</v>
      </c>
      <c r="BD3567" t="str">
        <f>IF(AND(ADHOC!$G$15="",ADHOC!$S$4=""),"",IF(ADHOC!$G$15&lt;&gt;"",IF(ADHOC!$G$15=LEFT(Domein!$AS3567,LEN(ADHOC!$G$15)),MAX(Domein!BD$1:'Domein'!BD3566)+1,""),IF(ADHOC!$S$4=LEFT(Domein!$AS3567,LEN(ADHOC!$S$4)),MAX(Domein!BD$1:'Domein'!BD3566)+1,"")))</f>
        <v/>
      </c>
    </row>
    <row r="3568" spans="45:56" x14ac:dyDescent="0.2">
      <c r="AS3568" s="4" t="s">
        <v>12411</v>
      </c>
      <c r="AT3568" s="85" t="s">
        <v>12412</v>
      </c>
      <c r="AU3568" s="4" t="s">
        <v>460</v>
      </c>
      <c r="AV3568" s="4" t="s">
        <v>725</v>
      </c>
      <c r="AW3568" s="4" t="s">
        <v>1259</v>
      </c>
      <c r="AX3568" s="4"/>
      <c r="AY3568" s="4">
        <v>211344</v>
      </c>
      <c r="AZ3568" s="4">
        <v>475737</v>
      </c>
      <c r="BA3568" s="4" t="s">
        <v>23897</v>
      </c>
      <c r="BB3568" s="4" t="s">
        <v>23898</v>
      </c>
      <c r="BC3568" s="4">
        <v>40</v>
      </c>
      <c r="BD3568" t="str">
        <f>IF(AND(ADHOC!$G$15="",ADHOC!$S$4=""),"",IF(ADHOC!$G$15&lt;&gt;"",IF(ADHOC!$G$15=LEFT(Domein!$AS3568,LEN(ADHOC!$G$15)),MAX(Domein!BD$1:'Domein'!BD3567)+1,""),IF(ADHOC!$S$4=LEFT(Domein!$AS3568,LEN(ADHOC!$S$4)),MAX(Domein!BD$1:'Domein'!BD3567)+1,"")))</f>
        <v/>
      </c>
    </row>
    <row r="3569" spans="45:56" x14ac:dyDescent="0.2">
      <c r="AS3569" s="4" t="s">
        <v>2015</v>
      </c>
      <c r="AT3569" s="85" t="s">
        <v>2016</v>
      </c>
      <c r="AU3569" s="4" t="s">
        <v>456</v>
      </c>
      <c r="AV3569" s="4" t="s">
        <v>714</v>
      </c>
      <c r="AW3569" s="4" t="s">
        <v>724</v>
      </c>
      <c r="AX3569" s="4"/>
      <c r="AY3569" s="4">
        <v>211380</v>
      </c>
      <c r="AZ3569" s="4">
        <v>475780</v>
      </c>
      <c r="BA3569" s="4" t="s">
        <v>23901</v>
      </c>
      <c r="BB3569" s="4" t="s">
        <v>23902</v>
      </c>
      <c r="BC3569" s="4">
        <v>40</v>
      </c>
      <c r="BD3569" t="str">
        <f>IF(AND(ADHOC!$G$15="",ADHOC!$S$4=""),"",IF(ADHOC!$G$15&lt;&gt;"",IF(ADHOC!$G$15=LEFT(Domein!$AS3569,LEN(ADHOC!$G$15)),MAX(Domein!BD$1:'Domein'!BD3568)+1,""),IF(ADHOC!$S$4=LEFT(Domein!$AS3569,LEN(ADHOC!$S$4)),MAX(Domein!BD$1:'Domein'!BD3568)+1,"")))</f>
        <v/>
      </c>
    </row>
    <row r="3570" spans="45:56" x14ac:dyDescent="0.2">
      <c r="AS3570" s="4" t="s">
        <v>12413</v>
      </c>
      <c r="AT3570" s="85" t="s">
        <v>12414</v>
      </c>
      <c r="AU3570" s="4" t="s">
        <v>460</v>
      </c>
      <c r="AV3570" s="4" t="s">
        <v>725</v>
      </c>
      <c r="AW3570" s="4" t="s">
        <v>1259</v>
      </c>
      <c r="AX3570" s="4"/>
      <c r="AY3570" s="4">
        <v>212369</v>
      </c>
      <c r="AZ3570" s="4">
        <v>477637</v>
      </c>
      <c r="BA3570" s="4" t="s">
        <v>23903</v>
      </c>
      <c r="BB3570" s="4" t="s">
        <v>23904</v>
      </c>
      <c r="BC3570" s="4">
        <v>40</v>
      </c>
      <c r="BD3570" t="str">
        <f>IF(AND(ADHOC!$G$15="",ADHOC!$S$4=""),"",IF(ADHOC!$G$15&lt;&gt;"",IF(ADHOC!$G$15=LEFT(Domein!$AS3570,LEN(ADHOC!$G$15)),MAX(Domein!BD$1:'Domein'!BD3569)+1,""),IF(ADHOC!$S$4=LEFT(Domein!$AS3570,LEN(ADHOC!$S$4)),MAX(Domein!BD$1:'Domein'!BD3569)+1,"")))</f>
        <v/>
      </c>
    </row>
    <row r="3571" spans="45:56" x14ac:dyDescent="0.2">
      <c r="AS3571" s="4" t="s">
        <v>12415</v>
      </c>
      <c r="AT3571" s="4" t="s">
        <v>12416</v>
      </c>
      <c r="AU3571" s="4" t="s">
        <v>460</v>
      </c>
      <c r="AV3571" s="4" t="s">
        <v>725</v>
      </c>
      <c r="AW3571" s="4" t="s">
        <v>1259</v>
      </c>
      <c r="AX3571" s="4"/>
      <c r="AY3571" s="4">
        <v>212369</v>
      </c>
      <c r="AZ3571" s="4">
        <v>477637</v>
      </c>
      <c r="BA3571" s="4" t="s">
        <v>23903</v>
      </c>
      <c r="BB3571" s="4" t="s">
        <v>23904</v>
      </c>
      <c r="BC3571" s="4">
        <v>40</v>
      </c>
      <c r="BD3571" t="str">
        <f>IF(AND(ADHOC!$G$15="",ADHOC!$S$4=""),"",IF(ADHOC!$G$15&lt;&gt;"",IF(ADHOC!$G$15=LEFT(Domein!$AS3571,LEN(ADHOC!$G$15)),MAX(Domein!BD$1:'Domein'!BD3570)+1,""),IF(ADHOC!$S$4=LEFT(Domein!$AS3571,LEN(ADHOC!$S$4)),MAX(Domein!BD$1:'Domein'!BD3570)+1,"")))</f>
        <v/>
      </c>
    </row>
    <row r="3572" spans="45:56" x14ac:dyDescent="0.2">
      <c r="AS3572" s="4" t="s">
        <v>12417</v>
      </c>
      <c r="AT3572" s="4" t="s">
        <v>12416</v>
      </c>
      <c r="AU3572" s="4" t="s">
        <v>460</v>
      </c>
      <c r="AV3572" s="4" t="s">
        <v>725</v>
      </c>
      <c r="AW3572" s="4" t="s">
        <v>1259</v>
      </c>
      <c r="AX3572" s="4"/>
      <c r="AY3572" s="4">
        <v>212369</v>
      </c>
      <c r="AZ3572" s="4">
        <v>477637</v>
      </c>
      <c r="BA3572" s="4" t="s">
        <v>23903</v>
      </c>
      <c r="BB3572" s="4" t="s">
        <v>23904</v>
      </c>
      <c r="BC3572" s="4">
        <v>40</v>
      </c>
      <c r="BD3572" t="str">
        <f>IF(AND(ADHOC!$G$15="",ADHOC!$S$4=""),"",IF(ADHOC!$G$15&lt;&gt;"",IF(ADHOC!$G$15=LEFT(Domein!$AS3572,LEN(ADHOC!$G$15)),MAX(Domein!BD$1:'Domein'!BD3571)+1,""),IF(ADHOC!$S$4=LEFT(Domein!$AS3572,LEN(ADHOC!$S$4)),MAX(Domein!BD$1:'Domein'!BD3571)+1,"")))</f>
        <v/>
      </c>
    </row>
    <row r="3573" spans="45:56" x14ac:dyDescent="0.2">
      <c r="AS3573" s="4" t="s">
        <v>12418</v>
      </c>
      <c r="AT3573" s="85" t="s">
        <v>12419</v>
      </c>
      <c r="AU3573" s="4" t="s">
        <v>460</v>
      </c>
      <c r="AV3573" s="4" t="s">
        <v>725</v>
      </c>
      <c r="AW3573" s="4" t="s">
        <v>1259</v>
      </c>
      <c r="AX3573" s="4"/>
      <c r="AY3573" s="4">
        <v>213666</v>
      </c>
      <c r="AZ3573" s="4">
        <v>479343</v>
      </c>
      <c r="BA3573" s="4" t="s">
        <v>23905</v>
      </c>
      <c r="BB3573" s="4" t="s">
        <v>23906</v>
      </c>
      <c r="BC3573" s="4">
        <v>40</v>
      </c>
      <c r="BD3573" t="str">
        <f>IF(AND(ADHOC!$G$15="",ADHOC!$S$4=""),"",IF(ADHOC!$G$15&lt;&gt;"",IF(ADHOC!$G$15=LEFT(Domein!$AS3573,LEN(ADHOC!$G$15)),MAX(Domein!BD$1:'Domein'!BD3572)+1,""),IF(ADHOC!$S$4=LEFT(Domein!$AS3573,LEN(ADHOC!$S$4)),MAX(Domein!BD$1:'Domein'!BD3572)+1,"")))</f>
        <v/>
      </c>
    </row>
    <row r="3574" spans="45:56" x14ac:dyDescent="0.2">
      <c r="AS3574" s="4" t="s">
        <v>12420</v>
      </c>
      <c r="AT3574" s="85" t="s">
        <v>12421</v>
      </c>
      <c r="AU3574" s="4" t="s">
        <v>460</v>
      </c>
      <c r="AV3574" s="4" t="s">
        <v>725</v>
      </c>
      <c r="AW3574" s="4" t="s">
        <v>1259</v>
      </c>
      <c r="AX3574" s="4"/>
      <c r="AY3574" s="4">
        <v>212950</v>
      </c>
      <c r="AZ3574" s="4">
        <v>478487</v>
      </c>
      <c r="BA3574" s="4" t="s">
        <v>23907</v>
      </c>
      <c r="BB3574" s="4" t="s">
        <v>23908</v>
      </c>
      <c r="BC3574" s="4">
        <v>40</v>
      </c>
      <c r="BD3574" t="str">
        <f>IF(AND(ADHOC!$G$15="",ADHOC!$S$4=""),"",IF(ADHOC!$G$15&lt;&gt;"",IF(ADHOC!$G$15=LEFT(Domein!$AS3574,LEN(ADHOC!$G$15)),MAX(Domein!BD$1:'Domein'!BD3573)+1,""),IF(ADHOC!$S$4=LEFT(Domein!$AS3574,LEN(ADHOC!$S$4)),MAX(Domein!BD$1:'Domein'!BD3573)+1,"")))</f>
        <v/>
      </c>
    </row>
    <row r="3575" spans="45:56" x14ac:dyDescent="0.2">
      <c r="AS3575" s="4" t="s">
        <v>12422</v>
      </c>
      <c r="AT3575" s="85" t="s">
        <v>12423</v>
      </c>
      <c r="AU3575" s="4" t="s">
        <v>460</v>
      </c>
      <c r="AV3575" s="4" t="s">
        <v>725</v>
      </c>
      <c r="AW3575" s="4" t="s">
        <v>1259</v>
      </c>
      <c r="AX3575" s="4"/>
      <c r="AY3575" s="4">
        <v>214658</v>
      </c>
      <c r="AZ3575" s="4">
        <v>481159</v>
      </c>
      <c r="BA3575" s="4" t="s">
        <v>23909</v>
      </c>
      <c r="BB3575" s="4" t="s">
        <v>23910</v>
      </c>
      <c r="BC3575" s="4">
        <v>40</v>
      </c>
      <c r="BD3575" t="str">
        <f>IF(AND(ADHOC!$G$15="",ADHOC!$S$4=""),"",IF(ADHOC!$G$15&lt;&gt;"",IF(ADHOC!$G$15=LEFT(Domein!$AS3575,LEN(ADHOC!$G$15)),MAX(Domein!BD$1:'Domein'!BD3574)+1,""),IF(ADHOC!$S$4=LEFT(Domein!$AS3575,LEN(ADHOC!$S$4)),MAX(Domein!BD$1:'Domein'!BD3574)+1,"")))</f>
        <v/>
      </c>
    </row>
    <row r="3576" spans="45:56" x14ac:dyDescent="0.2">
      <c r="AS3576" s="4" t="s">
        <v>12424</v>
      </c>
      <c r="AT3576" s="85" t="s">
        <v>12425</v>
      </c>
      <c r="AU3576" s="4" t="s">
        <v>460</v>
      </c>
      <c r="AV3576" s="4" t="s">
        <v>725</v>
      </c>
      <c r="AW3576" s="4" t="s">
        <v>1259</v>
      </c>
      <c r="AX3576" s="4"/>
      <c r="AY3576" s="4">
        <v>214985</v>
      </c>
      <c r="AZ3576" s="4">
        <v>483307</v>
      </c>
      <c r="BA3576" s="4" t="s">
        <v>23911</v>
      </c>
      <c r="BB3576" s="4" t="s">
        <v>23912</v>
      </c>
      <c r="BC3576" s="4">
        <v>40</v>
      </c>
      <c r="BD3576" t="str">
        <f>IF(AND(ADHOC!$G$15="",ADHOC!$S$4=""),"",IF(ADHOC!$G$15&lt;&gt;"",IF(ADHOC!$G$15=LEFT(Domein!$AS3576,LEN(ADHOC!$G$15)),MAX(Domein!BD$1:'Domein'!BD3575)+1,""),IF(ADHOC!$S$4=LEFT(Domein!$AS3576,LEN(ADHOC!$S$4)),MAX(Domein!BD$1:'Domein'!BD3575)+1,"")))</f>
        <v/>
      </c>
    </row>
    <row r="3577" spans="45:56" x14ac:dyDescent="0.2">
      <c r="AS3577" s="4" t="s">
        <v>12426</v>
      </c>
      <c r="AT3577" s="4" t="s">
        <v>12427</v>
      </c>
      <c r="AU3577" s="4" t="s">
        <v>460</v>
      </c>
      <c r="AV3577" s="4" t="s">
        <v>725</v>
      </c>
      <c r="AW3577" s="4" t="s">
        <v>1259</v>
      </c>
      <c r="AX3577" s="4"/>
      <c r="AY3577" s="4">
        <v>215301</v>
      </c>
      <c r="AZ3577" s="4">
        <v>485403</v>
      </c>
      <c r="BA3577" s="4" t="s">
        <v>23913</v>
      </c>
      <c r="BB3577" s="4" t="s">
        <v>23914</v>
      </c>
      <c r="BC3577" s="4">
        <v>40</v>
      </c>
      <c r="BD3577" t="str">
        <f>IF(AND(ADHOC!$G$15="",ADHOC!$S$4=""),"",IF(ADHOC!$G$15&lt;&gt;"",IF(ADHOC!$G$15=LEFT(Domein!$AS3577,LEN(ADHOC!$G$15)),MAX(Domein!BD$1:'Domein'!BD3576)+1,""),IF(ADHOC!$S$4=LEFT(Domein!$AS3577,LEN(ADHOC!$S$4)),MAX(Domein!BD$1:'Domein'!BD3576)+1,"")))</f>
        <v/>
      </c>
    </row>
    <row r="3578" spans="45:56" x14ac:dyDescent="0.2">
      <c r="AS3578" s="4" t="s">
        <v>12428</v>
      </c>
      <c r="AT3578" s="4" t="s">
        <v>12429</v>
      </c>
      <c r="AU3578" s="4" t="s">
        <v>460</v>
      </c>
      <c r="AV3578" s="4" t="s">
        <v>725</v>
      </c>
      <c r="AW3578" s="4" t="s">
        <v>1259</v>
      </c>
      <c r="AX3578" s="4"/>
      <c r="AY3578" s="4">
        <v>215333</v>
      </c>
      <c r="AZ3578" s="4">
        <v>485910</v>
      </c>
      <c r="BA3578" s="4" t="s">
        <v>23915</v>
      </c>
      <c r="BB3578" s="4" t="s">
        <v>23916</v>
      </c>
      <c r="BC3578" s="4">
        <v>40</v>
      </c>
      <c r="BD3578" t="str">
        <f>IF(AND(ADHOC!$G$15="",ADHOC!$S$4=""),"",IF(ADHOC!$G$15&lt;&gt;"",IF(ADHOC!$G$15=LEFT(Domein!$AS3578,LEN(ADHOC!$G$15)),MAX(Domein!BD$1:'Domein'!BD3577)+1,""),IF(ADHOC!$S$4=LEFT(Domein!$AS3578,LEN(ADHOC!$S$4)),MAX(Domein!BD$1:'Domein'!BD3577)+1,"")))</f>
        <v/>
      </c>
    </row>
    <row r="3579" spans="45:56" x14ac:dyDescent="0.2">
      <c r="AS3579" s="4" t="s">
        <v>14315</v>
      </c>
      <c r="AT3579" s="4" t="s">
        <v>14316</v>
      </c>
      <c r="AU3579" s="4" t="s">
        <v>456</v>
      </c>
      <c r="AV3579" s="4" t="s">
        <v>725</v>
      </c>
      <c r="AW3579" s="4" t="s">
        <v>1259</v>
      </c>
      <c r="AX3579" s="4"/>
      <c r="AY3579" s="4"/>
      <c r="AZ3579" s="4"/>
      <c r="BA3579" s="4"/>
      <c r="BB3579" s="4"/>
      <c r="BC3579" s="4">
        <v>40</v>
      </c>
      <c r="BD3579" t="str">
        <f>IF(AND(ADHOC!$G$15="",ADHOC!$S$4=""),"",IF(ADHOC!$G$15&lt;&gt;"",IF(ADHOC!$G$15=LEFT(Domein!$AS3579,LEN(ADHOC!$G$15)),MAX(Domein!BD$1:'Domein'!BD3578)+1,""),IF(ADHOC!$S$4=LEFT(Domein!$AS3579,LEN(ADHOC!$S$4)),MAX(Domein!BD$1:'Domein'!BD3578)+1,"")))</f>
        <v/>
      </c>
    </row>
    <row r="3580" spans="45:56" x14ac:dyDescent="0.2">
      <c r="AS3580" s="4" t="s">
        <v>14317</v>
      </c>
      <c r="AT3580" s="85" t="s">
        <v>14318</v>
      </c>
      <c r="AU3580" s="4" t="s">
        <v>456</v>
      </c>
      <c r="AV3580" s="4" t="s">
        <v>725</v>
      </c>
      <c r="AW3580" s="4" t="s">
        <v>1259</v>
      </c>
      <c r="AX3580" s="4"/>
      <c r="AY3580" s="4"/>
      <c r="AZ3580" s="4"/>
      <c r="BA3580" s="4"/>
      <c r="BB3580" s="4"/>
      <c r="BC3580" s="4">
        <v>40</v>
      </c>
      <c r="BD3580" t="str">
        <f>IF(AND(ADHOC!$G$15="",ADHOC!$S$4=""),"",IF(ADHOC!$G$15&lt;&gt;"",IF(ADHOC!$G$15=LEFT(Domein!$AS3580,LEN(ADHOC!$G$15)),MAX(Domein!BD$1:'Domein'!BD3579)+1,""),IF(ADHOC!$S$4=LEFT(Domein!$AS3580,LEN(ADHOC!$S$4)),MAX(Domein!BD$1:'Domein'!BD3579)+1,"")))</f>
        <v/>
      </c>
    </row>
    <row r="3581" spans="45:56" x14ac:dyDescent="0.2">
      <c r="AS3581" s="4" t="s">
        <v>14319</v>
      </c>
      <c r="AT3581" s="85" t="s">
        <v>14320</v>
      </c>
      <c r="AU3581" s="4" t="s">
        <v>456</v>
      </c>
      <c r="AV3581" s="4" t="s">
        <v>725</v>
      </c>
      <c r="AW3581" s="4" t="s">
        <v>1259</v>
      </c>
      <c r="AX3581" s="4"/>
      <c r="AY3581" s="4"/>
      <c r="AZ3581" s="4"/>
      <c r="BA3581" s="4"/>
      <c r="BB3581" s="4"/>
      <c r="BC3581" s="4">
        <v>40</v>
      </c>
      <c r="BD3581" t="str">
        <f>IF(AND(ADHOC!$G$15="",ADHOC!$S$4=""),"",IF(ADHOC!$G$15&lt;&gt;"",IF(ADHOC!$G$15=LEFT(Domein!$AS3581,LEN(ADHOC!$G$15)),MAX(Domein!BD$1:'Domein'!BD3580)+1,""),IF(ADHOC!$S$4=LEFT(Domein!$AS3581,LEN(ADHOC!$S$4)),MAX(Domein!BD$1:'Domein'!BD3580)+1,"")))</f>
        <v/>
      </c>
    </row>
    <row r="3582" spans="45:56" x14ac:dyDescent="0.2">
      <c r="AS3582" s="4" t="s">
        <v>14321</v>
      </c>
      <c r="AT3582" s="85" t="s">
        <v>14322</v>
      </c>
      <c r="AU3582" s="4" t="s">
        <v>456</v>
      </c>
      <c r="AV3582" s="4" t="s">
        <v>725</v>
      </c>
      <c r="AW3582" s="4" t="s">
        <v>1259</v>
      </c>
      <c r="AX3582" s="4"/>
      <c r="AY3582" s="4"/>
      <c r="AZ3582" s="4"/>
      <c r="BA3582" s="4"/>
      <c r="BB3582" s="4"/>
      <c r="BC3582" s="4">
        <v>40</v>
      </c>
      <c r="BD3582" t="str">
        <f>IF(AND(ADHOC!$G$15="",ADHOC!$S$4=""),"",IF(ADHOC!$G$15&lt;&gt;"",IF(ADHOC!$G$15=LEFT(Domein!$AS3582,LEN(ADHOC!$G$15)),MAX(Domein!BD$1:'Domein'!BD3581)+1,""),IF(ADHOC!$S$4=LEFT(Domein!$AS3582,LEN(ADHOC!$S$4)),MAX(Domein!BD$1:'Domein'!BD3581)+1,"")))</f>
        <v/>
      </c>
    </row>
    <row r="3583" spans="45:56" x14ac:dyDescent="0.2">
      <c r="AS3583" s="4" t="s">
        <v>14323</v>
      </c>
      <c r="AT3583" s="85" t="s">
        <v>14324</v>
      </c>
      <c r="AU3583" s="4" t="s">
        <v>456</v>
      </c>
      <c r="AV3583" s="4" t="s">
        <v>725</v>
      </c>
      <c r="AW3583" s="4" t="s">
        <v>1259</v>
      </c>
      <c r="AX3583" s="4"/>
      <c r="AY3583" s="4"/>
      <c r="AZ3583" s="4"/>
      <c r="BA3583" s="4"/>
      <c r="BB3583" s="4"/>
      <c r="BC3583" s="4">
        <v>40</v>
      </c>
      <c r="BD3583" t="str">
        <f>IF(AND(ADHOC!$G$15="",ADHOC!$S$4=""),"",IF(ADHOC!$G$15&lt;&gt;"",IF(ADHOC!$G$15=LEFT(Domein!$AS3583,LEN(ADHOC!$G$15)),MAX(Domein!BD$1:'Domein'!BD3582)+1,""),IF(ADHOC!$S$4=LEFT(Domein!$AS3583,LEN(ADHOC!$S$4)),MAX(Domein!BD$1:'Domein'!BD3582)+1,"")))</f>
        <v/>
      </c>
    </row>
    <row r="3584" spans="45:56" x14ac:dyDescent="0.2">
      <c r="AS3584" s="4" t="s">
        <v>14325</v>
      </c>
      <c r="AT3584" s="85" t="s">
        <v>14326</v>
      </c>
      <c r="AU3584" s="4" t="s">
        <v>456</v>
      </c>
      <c r="AV3584" s="4" t="s">
        <v>725</v>
      </c>
      <c r="AW3584" s="4" t="s">
        <v>1259</v>
      </c>
      <c r="AX3584" s="4"/>
      <c r="AY3584" s="4"/>
      <c r="AZ3584" s="4"/>
      <c r="BA3584" s="4"/>
      <c r="BB3584" s="4"/>
      <c r="BC3584" s="4">
        <v>40</v>
      </c>
      <c r="BD3584" t="str">
        <f>IF(AND(ADHOC!$G$15="",ADHOC!$S$4=""),"",IF(ADHOC!$G$15&lt;&gt;"",IF(ADHOC!$G$15=LEFT(Domein!$AS3584,LEN(ADHOC!$G$15)),MAX(Domein!BD$1:'Domein'!BD3583)+1,""),IF(ADHOC!$S$4=LEFT(Domein!$AS3584,LEN(ADHOC!$S$4)),MAX(Domein!BD$1:'Domein'!BD3583)+1,"")))</f>
        <v/>
      </c>
    </row>
    <row r="3585" spans="45:56" x14ac:dyDescent="0.2">
      <c r="AS3585" s="4" t="s">
        <v>14327</v>
      </c>
      <c r="AT3585" s="4" t="s">
        <v>14328</v>
      </c>
      <c r="AU3585" s="4" t="s">
        <v>456</v>
      </c>
      <c r="AV3585" s="4" t="s">
        <v>725</v>
      </c>
      <c r="AW3585" s="4" t="s">
        <v>1259</v>
      </c>
      <c r="AX3585" s="4"/>
      <c r="AY3585" s="4"/>
      <c r="AZ3585" s="4"/>
      <c r="BA3585" s="4"/>
      <c r="BB3585" s="4"/>
      <c r="BC3585" s="4">
        <v>40</v>
      </c>
      <c r="BD3585" t="str">
        <f>IF(AND(ADHOC!$G$15="",ADHOC!$S$4=""),"",IF(ADHOC!$G$15&lt;&gt;"",IF(ADHOC!$G$15=LEFT(Domein!$AS3585,LEN(ADHOC!$G$15)),MAX(Domein!BD$1:'Domein'!BD3584)+1,""),IF(ADHOC!$S$4=LEFT(Domein!$AS3585,LEN(ADHOC!$S$4)),MAX(Domein!BD$1:'Domein'!BD3584)+1,"")))</f>
        <v/>
      </c>
    </row>
    <row r="3586" spans="45:56" x14ac:dyDescent="0.2">
      <c r="AS3586" s="4" t="s">
        <v>14329</v>
      </c>
      <c r="AT3586" s="4" t="s">
        <v>14330</v>
      </c>
      <c r="AU3586" s="4" t="s">
        <v>456</v>
      </c>
      <c r="AV3586" s="4" t="s">
        <v>725</v>
      </c>
      <c r="AW3586" s="4" t="s">
        <v>1259</v>
      </c>
      <c r="AX3586" s="4"/>
      <c r="AY3586" s="4"/>
      <c r="AZ3586" s="4"/>
      <c r="BA3586" s="4"/>
      <c r="BB3586" s="4"/>
      <c r="BC3586" s="4">
        <v>40</v>
      </c>
      <c r="BD3586" t="str">
        <f>IF(AND(ADHOC!$G$15="",ADHOC!$S$4=""),"",IF(ADHOC!$G$15&lt;&gt;"",IF(ADHOC!$G$15=LEFT(Domein!$AS3586,LEN(ADHOC!$G$15)),MAX(Domein!BD$1:'Domein'!BD3585)+1,""),IF(ADHOC!$S$4=LEFT(Domein!$AS3586,LEN(ADHOC!$S$4)),MAX(Domein!BD$1:'Domein'!BD3585)+1,"")))</f>
        <v/>
      </c>
    </row>
    <row r="3587" spans="45:56" x14ac:dyDescent="0.2">
      <c r="AS3587" s="4" t="s">
        <v>14331</v>
      </c>
      <c r="AT3587" s="4" t="s">
        <v>14332</v>
      </c>
      <c r="AU3587" s="4" t="s">
        <v>456</v>
      </c>
      <c r="AV3587" s="4" t="s">
        <v>725</v>
      </c>
      <c r="AW3587" s="4" t="s">
        <v>1259</v>
      </c>
      <c r="AX3587" s="4"/>
      <c r="AY3587" s="4"/>
      <c r="AZ3587" s="4"/>
      <c r="BA3587" s="4"/>
      <c r="BB3587" s="4"/>
      <c r="BC3587" s="4">
        <v>40</v>
      </c>
      <c r="BD3587" t="str">
        <f>IF(AND(ADHOC!$G$15="",ADHOC!$S$4=""),"",IF(ADHOC!$G$15&lt;&gt;"",IF(ADHOC!$G$15=LEFT(Domein!$AS3587,LEN(ADHOC!$G$15)),MAX(Domein!BD$1:'Domein'!BD3586)+1,""),IF(ADHOC!$S$4=LEFT(Domein!$AS3587,LEN(ADHOC!$S$4)),MAX(Domein!BD$1:'Domein'!BD3586)+1,"")))</f>
        <v/>
      </c>
    </row>
    <row r="3588" spans="45:56" x14ac:dyDescent="0.2">
      <c r="AS3588" s="4" t="s">
        <v>14333</v>
      </c>
      <c r="AT3588" s="4" t="s">
        <v>14334</v>
      </c>
      <c r="AU3588" s="4" t="s">
        <v>456</v>
      </c>
      <c r="AV3588" s="4" t="s">
        <v>725</v>
      </c>
      <c r="AW3588" s="4" t="s">
        <v>1259</v>
      </c>
      <c r="AX3588" s="4"/>
      <c r="AY3588" s="4"/>
      <c r="AZ3588" s="4"/>
      <c r="BA3588" s="4"/>
      <c r="BB3588" s="4"/>
      <c r="BC3588" s="4">
        <v>40</v>
      </c>
      <c r="BD3588" t="str">
        <f>IF(AND(ADHOC!$G$15="",ADHOC!$S$4=""),"",IF(ADHOC!$G$15&lt;&gt;"",IF(ADHOC!$G$15=LEFT(Domein!$AS3588,LEN(ADHOC!$G$15)),MAX(Domein!BD$1:'Domein'!BD3587)+1,""),IF(ADHOC!$S$4=LEFT(Domein!$AS3588,LEN(ADHOC!$S$4)),MAX(Domein!BD$1:'Domein'!BD3587)+1,"")))</f>
        <v/>
      </c>
    </row>
    <row r="3589" spans="45:56" x14ac:dyDescent="0.2">
      <c r="AS3589" s="4" t="s">
        <v>2017</v>
      </c>
      <c r="AT3589" s="85" t="s">
        <v>2018</v>
      </c>
      <c r="AU3589" s="4" t="s">
        <v>456</v>
      </c>
      <c r="AV3589" s="4" t="s">
        <v>714</v>
      </c>
      <c r="AW3589" s="4" t="s">
        <v>724</v>
      </c>
      <c r="AX3589" s="4"/>
      <c r="AY3589" s="4">
        <v>214450</v>
      </c>
      <c r="AZ3589" s="4">
        <v>480480</v>
      </c>
      <c r="BA3589" s="4" t="s">
        <v>23917</v>
      </c>
      <c r="BB3589" s="4" t="s">
        <v>23918</v>
      </c>
      <c r="BC3589" s="4">
        <v>40</v>
      </c>
      <c r="BD3589" t="str">
        <f>IF(AND(ADHOC!$G$15="",ADHOC!$S$4=""),"",IF(ADHOC!$G$15&lt;&gt;"",IF(ADHOC!$G$15=LEFT(Domein!$AS3589,LEN(ADHOC!$G$15)),MAX(Domein!BD$1:'Domein'!BD3588)+1,""),IF(ADHOC!$S$4=LEFT(Domein!$AS3589,LEN(ADHOC!$S$4)),MAX(Domein!BD$1:'Domein'!BD3588)+1,"")))</f>
        <v/>
      </c>
    </row>
    <row r="3590" spans="45:56" x14ac:dyDescent="0.2">
      <c r="AS3590" s="4" t="s">
        <v>12430</v>
      </c>
      <c r="AT3590" s="4" t="s">
        <v>12431</v>
      </c>
      <c r="AU3590" s="4" t="s">
        <v>460</v>
      </c>
      <c r="AV3590" s="4" t="s">
        <v>725</v>
      </c>
      <c r="AW3590" s="4" t="s">
        <v>1259</v>
      </c>
      <c r="AX3590" s="4"/>
      <c r="AY3590" s="4">
        <v>215357</v>
      </c>
      <c r="AZ3590" s="4">
        <v>485993</v>
      </c>
      <c r="BA3590" s="4" t="s">
        <v>23919</v>
      </c>
      <c r="BB3590" s="4" t="s">
        <v>23920</v>
      </c>
      <c r="BC3590" s="4">
        <v>40</v>
      </c>
      <c r="BD3590" t="str">
        <f>IF(AND(ADHOC!$G$15="",ADHOC!$S$4=""),"",IF(ADHOC!$G$15&lt;&gt;"",IF(ADHOC!$G$15=LEFT(Domein!$AS3590,LEN(ADHOC!$G$15)),MAX(Domein!BD$1:'Domein'!BD3589)+1,""),IF(ADHOC!$S$4=LEFT(Domein!$AS3590,LEN(ADHOC!$S$4)),MAX(Domein!BD$1:'Domein'!BD3589)+1,"")))</f>
        <v/>
      </c>
    </row>
    <row r="3591" spans="45:56" x14ac:dyDescent="0.2">
      <c r="AS3591" s="4" t="s">
        <v>12432</v>
      </c>
      <c r="AT3591" s="4" t="s">
        <v>12433</v>
      </c>
      <c r="AU3591" s="4" t="s">
        <v>460</v>
      </c>
      <c r="AV3591" s="4" t="s">
        <v>725</v>
      </c>
      <c r="AW3591" s="4" t="s">
        <v>1259</v>
      </c>
      <c r="AX3591" s="4"/>
      <c r="AY3591" s="4">
        <v>215483</v>
      </c>
      <c r="AZ3591" s="4">
        <v>486474</v>
      </c>
      <c r="BA3591" s="4" t="s">
        <v>23921</v>
      </c>
      <c r="BB3591" s="4" t="s">
        <v>23922</v>
      </c>
      <c r="BC3591" s="4">
        <v>40</v>
      </c>
      <c r="BD3591" t="str">
        <f>IF(AND(ADHOC!$G$15="",ADHOC!$S$4=""),"",IF(ADHOC!$G$15&lt;&gt;"",IF(ADHOC!$G$15=LEFT(Domein!$AS3591,LEN(ADHOC!$G$15)),MAX(Domein!BD$1:'Domein'!BD3590)+1,""),IF(ADHOC!$S$4=LEFT(Domein!$AS3591,LEN(ADHOC!$S$4)),MAX(Domein!BD$1:'Domein'!BD3590)+1,"")))</f>
        <v/>
      </c>
    </row>
    <row r="3592" spans="45:56" x14ac:dyDescent="0.2">
      <c r="AS3592" s="4" t="s">
        <v>14335</v>
      </c>
      <c r="AT3592" s="85" t="s">
        <v>14316</v>
      </c>
      <c r="AU3592" s="4" t="s">
        <v>456</v>
      </c>
      <c r="AV3592" s="4" t="s">
        <v>725</v>
      </c>
      <c r="AW3592" s="4" t="s">
        <v>1259</v>
      </c>
      <c r="AX3592" s="4"/>
      <c r="AY3592" s="4"/>
      <c r="AZ3592" s="4"/>
      <c r="BA3592" s="4"/>
      <c r="BB3592" s="4"/>
      <c r="BC3592" s="4">
        <v>40</v>
      </c>
      <c r="BD3592" t="str">
        <f>IF(AND(ADHOC!$G$15="",ADHOC!$S$4=""),"",IF(ADHOC!$G$15&lt;&gt;"",IF(ADHOC!$G$15=LEFT(Domein!$AS3592,LEN(ADHOC!$G$15)),MAX(Domein!BD$1:'Domein'!BD3591)+1,""),IF(ADHOC!$S$4=LEFT(Domein!$AS3592,LEN(ADHOC!$S$4)),MAX(Domein!BD$1:'Domein'!BD3591)+1,"")))</f>
        <v/>
      </c>
    </row>
    <row r="3593" spans="45:56" x14ac:dyDescent="0.2">
      <c r="AS3593" s="4" t="s">
        <v>14336</v>
      </c>
      <c r="AT3593" s="85" t="s">
        <v>14318</v>
      </c>
      <c r="AU3593" s="4" t="s">
        <v>456</v>
      </c>
      <c r="AV3593" s="4" t="s">
        <v>725</v>
      </c>
      <c r="AW3593" s="4" t="s">
        <v>1259</v>
      </c>
      <c r="AX3593" s="4"/>
      <c r="AY3593" s="4"/>
      <c r="AZ3593" s="4"/>
      <c r="BA3593" s="4"/>
      <c r="BB3593" s="4"/>
      <c r="BC3593" s="4">
        <v>40</v>
      </c>
      <c r="BD3593" t="str">
        <f>IF(AND(ADHOC!$G$15="",ADHOC!$S$4=""),"",IF(ADHOC!$G$15&lt;&gt;"",IF(ADHOC!$G$15=LEFT(Domein!$AS3593,LEN(ADHOC!$G$15)),MAX(Domein!BD$1:'Domein'!BD3592)+1,""),IF(ADHOC!$S$4=LEFT(Domein!$AS3593,LEN(ADHOC!$S$4)),MAX(Domein!BD$1:'Domein'!BD3592)+1,"")))</f>
        <v/>
      </c>
    </row>
    <row r="3594" spans="45:56" x14ac:dyDescent="0.2">
      <c r="AS3594" s="4" t="s">
        <v>14337</v>
      </c>
      <c r="AT3594" s="85" t="s">
        <v>14320</v>
      </c>
      <c r="AU3594" s="4" t="s">
        <v>456</v>
      </c>
      <c r="AV3594" s="4" t="s">
        <v>725</v>
      </c>
      <c r="AW3594" s="4" t="s">
        <v>1259</v>
      </c>
      <c r="AX3594" s="4"/>
      <c r="AY3594" s="4"/>
      <c r="AZ3594" s="4"/>
      <c r="BA3594" s="4"/>
      <c r="BB3594" s="4"/>
      <c r="BC3594" s="4">
        <v>40</v>
      </c>
      <c r="BD3594" t="str">
        <f>IF(AND(ADHOC!$G$15="",ADHOC!$S$4=""),"",IF(ADHOC!$G$15&lt;&gt;"",IF(ADHOC!$G$15=LEFT(Domein!$AS3594,LEN(ADHOC!$G$15)),MAX(Domein!BD$1:'Domein'!BD3593)+1,""),IF(ADHOC!$S$4=LEFT(Domein!$AS3594,LEN(ADHOC!$S$4)),MAX(Domein!BD$1:'Domein'!BD3593)+1,"")))</f>
        <v/>
      </c>
    </row>
    <row r="3595" spans="45:56" x14ac:dyDescent="0.2">
      <c r="AS3595" s="4" t="s">
        <v>14338</v>
      </c>
      <c r="AT3595" s="85" t="s">
        <v>14322</v>
      </c>
      <c r="AU3595" s="4" t="s">
        <v>456</v>
      </c>
      <c r="AV3595" s="4" t="s">
        <v>725</v>
      </c>
      <c r="AW3595" s="4" t="s">
        <v>1259</v>
      </c>
      <c r="AX3595" s="4"/>
      <c r="AY3595" s="4"/>
      <c r="AZ3595" s="4"/>
      <c r="BA3595" s="4"/>
      <c r="BB3595" s="4"/>
      <c r="BC3595" s="4">
        <v>40</v>
      </c>
      <c r="BD3595" t="str">
        <f>IF(AND(ADHOC!$G$15="",ADHOC!$S$4=""),"",IF(ADHOC!$G$15&lt;&gt;"",IF(ADHOC!$G$15=LEFT(Domein!$AS3595,LEN(ADHOC!$G$15)),MAX(Domein!BD$1:'Domein'!BD3594)+1,""),IF(ADHOC!$S$4=LEFT(Domein!$AS3595,LEN(ADHOC!$S$4)),MAX(Domein!BD$1:'Domein'!BD3594)+1,"")))</f>
        <v/>
      </c>
    </row>
    <row r="3596" spans="45:56" x14ac:dyDescent="0.2">
      <c r="AS3596" s="4" t="s">
        <v>14339</v>
      </c>
      <c r="AT3596" s="4" t="s">
        <v>14324</v>
      </c>
      <c r="AU3596" s="4" t="s">
        <v>456</v>
      </c>
      <c r="AV3596" s="4" t="s">
        <v>725</v>
      </c>
      <c r="AW3596" s="4" t="s">
        <v>1259</v>
      </c>
      <c r="AX3596" s="4"/>
      <c r="AY3596" s="4"/>
      <c r="AZ3596" s="4"/>
      <c r="BA3596" s="4"/>
      <c r="BB3596" s="4"/>
      <c r="BC3596" s="4">
        <v>40</v>
      </c>
      <c r="BD3596" t="str">
        <f>IF(AND(ADHOC!$G$15="",ADHOC!$S$4=""),"",IF(ADHOC!$G$15&lt;&gt;"",IF(ADHOC!$G$15=LEFT(Domein!$AS3596,LEN(ADHOC!$G$15)),MAX(Domein!BD$1:'Domein'!BD3595)+1,""),IF(ADHOC!$S$4=LEFT(Domein!$AS3596,LEN(ADHOC!$S$4)),MAX(Domein!BD$1:'Domein'!BD3595)+1,"")))</f>
        <v/>
      </c>
    </row>
    <row r="3597" spans="45:56" x14ac:dyDescent="0.2">
      <c r="AS3597" s="4" t="s">
        <v>14340</v>
      </c>
      <c r="AT3597" s="4" t="s">
        <v>14326</v>
      </c>
      <c r="AU3597" s="4" t="s">
        <v>456</v>
      </c>
      <c r="AV3597" s="4" t="s">
        <v>725</v>
      </c>
      <c r="AW3597" s="4" t="s">
        <v>1259</v>
      </c>
      <c r="AX3597" s="4"/>
      <c r="AY3597" s="4"/>
      <c r="AZ3597" s="4"/>
      <c r="BA3597" s="4"/>
      <c r="BB3597" s="4"/>
      <c r="BC3597" s="4">
        <v>40</v>
      </c>
      <c r="BD3597" t="str">
        <f>IF(AND(ADHOC!$G$15="",ADHOC!$S$4=""),"",IF(ADHOC!$G$15&lt;&gt;"",IF(ADHOC!$G$15=LEFT(Domein!$AS3597,LEN(ADHOC!$G$15)),MAX(Domein!BD$1:'Domein'!BD3596)+1,""),IF(ADHOC!$S$4=LEFT(Domein!$AS3597,LEN(ADHOC!$S$4)),MAX(Domein!BD$1:'Domein'!BD3596)+1,"")))</f>
        <v/>
      </c>
    </row>
    <row r="3598" spans="45:56" x14ac:dyDescent="0.2">
      <c r="AS3598" s="4" t="s">
        <v>14341</v>
      </c>
      <c r="AT3598" s="4" t="s">
        <v>14328</v>
      </c>
      <c r="AU3598" s="4" t="s">
        <v>456</v>
      </c>
      <c r="AV3598" s="4" t="s">
        <v>725</v>
      </c>
      <c r="AW3598" s="4" t="s">
        <v>1259</v>
      </c>
      <c r="AX3598" s="4"/>
      <c r="AY3598" s="4"/>
      <c r="AZ3598" s="4"/>
      <c r="BA3598" s="4"/>
      <c r="BB3598" s="4"/>
      <c r="BC3598" s="4">
        <v>40</v>
      </c>
      <c r="BD3598" t="str">
        <f>IF(AND(ADHOC!$G$15="",ADHOC!$S$4=""),"",IF(ADHOC!$G$15&lt;&gt;"",IF(ADHOC!$G$15=LEFT(Domein!$AS3598,LEN(ADHOC!$G$15)),MAX(Domein!BD$1:'Domein'!BD3597)+1,""),IF(ADHOC!$S$4=LEFT(Domein!$AS3598,LEN(ADHOC!$S$4)),MAX(Domein!BD$1:'Domein'!BD3597)+1,"")))</f>
        <v/>
      </c>
    </row>
    <row r="3599" spans="45:56" x14ac:dyDescent="0.2">
      <c r="AS3599" s="4" t="s">
        <v>14342</v>
      </c>
      <c r="AT3599" s="85" t="s">
        <v>14330</v>
      </c>
      <c r="AU3599" s="4" t="s">
        <v>456</v>
      </c>
      <c r="AV3599" s="4" t="s">
        <v>725</v>
      </c>
      <c r="AW3599" s="4" t="s">
        <v>1259</v>
      </c>
      <c r="AX3599" s="4"/>
      <c r="AY3599" s="4"/>
      <c r="AZ3599" s="4"/>
      <c r="BA3599" s="4"/>
      <c r="BB3599" s="4"/>
      <c r="BC3599" s="4">
        <v>40</v>
      </c>
      <c r="BD3599" t="str">
        <f>IF(AND(ADHOC!$G$15="",ADHOC!$S$4=""),"",IF(ADHOC!$G$15&lt;&gt;"",IF(ADHOC!$G$15=LEFT(Domein!$AS3599,LEN(ADHOC!$G$15)),MAX(Domein!BD$1:'Domein'!BD3598)+1,""),IF(ADHOC!$S$4=LEFT(Domein!$AS3599,LEN(ADHOC!$S$4)),MAX(Domein!BD$1:'Domein'!BD3598)+1,"")))</f>
        <v/>
      </c>
    </row>
    <row r="3600" spans="45:56" x14ac:dyDescent="0.2">
      <c r="AS3600" s="4" t="s">
        <v>14343</v>
      </c>
      <c r="AT3600" s="4" t="s">
        <v>14332</v>
      </c>
      <c r="AU3600" s="4" t="s">
        <v>456</v>
      </c>
      <c r="AV3600" s="4" t="s">
        <v>725</v>
      </c>
      <c r="AW3600" s="4" t="s">
        <v>1259</v>
      </c>
      <c r="AX3600" s="4"/>
      <c r="AY3600" s="4"/>
      <c r="AZ3600" s="4"/>
      <c r="BA3600" s="4"/>
      <c r="BB3600" s="4"/>
      <c r="BC3600" s="4">
        <v>40</v>
      </c>
      <c r="BD3600" t="str">
        <f>IF(AND(ADHOC!$G$15="",ADHOC!$S$4=""),"",IF(ADHOC!$G$15&lt;&gt;"",IF(ADHOC!$G$15=LEFT(Domein!$AS3600,LEN(ADHOC!$G$15)),MAX(Domein!BD$1:'Domein'!BD3599)+1,""),IF(ADHOC!$S$4=LEFT(Domein!$AS3600,LEN(ADHOC!$S$4)),MAX(Domein!BD$1:'Domein'!BD3599)+1,"")))</f>
        <v/>
      </c>
    </row>
    <row r="3601" spans="45:56" x14ac:dyDescent="0.2">
      <c r="AS3601" s="4" t="s">
        <v>14344</v>
      </c>
      <c r="AT3601" s="85" t="s">
        <v>14334</v>
      </c>
      <c r="AU3601" s="4" t="s">
        <v>456</v>
      </c>
      <c r="AV3601" s="4" t="s">
        <v>725</v>
      </c>
      <c r="AW3601" s="4" t="s">
        <v>1259</v>
      </c>
      <c r="AX3601" s="4"/>
      <c r="AY3601" s="4"/>
      <c r="AZ3601" s="4"/>
      <c r="BA3601" s="4"/>
      <c r="BB3601" s="4"/>
      <c r="BC3601" s="4">
        <v>40</v>
      </c>
      <c r="BD3601" t="str">
        <f>IF(AND(ADHOC!$G$15="",ADHOC!$S$4=""),"",IF(ADHOC!$G$15&lt;&gt;"",IF(ADHOC!$G$15=LEFT(Domein!$AS3601,LEN(ADHOC!$G$15)),MAX(Domein!BD$1:'Domein'!BD3600)+1,""),IF(ADHOC!$S$4=LEFT(Domein!$AS3601,LEN(ADHOC!$S$4)),MAX(Domein!BD$1:'Domein'!BD3600)+1,"")))</f>
        <v/>
      </c>
    </row>
    <row r="3602" spans="45:56" x14ac:dyDescent="0.2">
      <c r="AS3602" s="4" t="s">
        <v>12434</v>
      </c>
      <c r="AT3602" s="85" t="s">
        <v>12435</v>
      </c>
      <c r="AU3602" s="4" t="s">
        <v>460</v>
      </c>
      <c r="AV3602" s="4" t="s">
        <v>725</v>
      </c>
      <c r="AW3602" s="4" t="s">
        <v>1259</v>
      </c>
      <c r="AX3602" s="4"/>
      <c r="AY3602" s="4">
        <v>215631</v>
      </c>
      <c r="AZ3602" s="4">
        <v>487515</v>
      </c>
      <c r="BA3602" s="4" t="s">
        <v>23923</v>
      </c>
      <c r="BB3602" s="4" t="s">
        <v>23924</v>
      </c>
      <c r="BC3602" s="4">
        <v>40</v>
      </c>
      <c r="BD3602" t="str">
        <f>IF(AND(ADHOC!$G$15="",ADHOC!$S$4=""),"",IF(ADHOC!$G$15&lt;&gt;"",IF(ADHOC!$G$15=LEFT(Domein!$AS3602,LEN(ADHOC!$G$15)),MAX(Domein!BD$1:'Domein'!BD3601)+1,""),IF(ADHOC!$S$4=LEFT(Domein!$AS3602,LEN(ADHOC!$S$4)),MAX(Domein!BD$1:'Domein'!BD3601)+1,"")))</f>
        <v/>
      </c>
    </row>
    <row r="3603" spans="45:56" x14ac:dyDescent="0.2">
      <c r="AS3603" s="4" t="s">
        <v>12436</v>
      </c>
      <c r="AT3603" s="85" t="s">
        <v>12437</v>
      </c>
      <c r="AU3603" s="4" t="s">
        <v>460</v>
      </c>
      <c r="AV3603" s="4" t="s">
        <v>725</v>
      </c>
      <c r="AW3603" s="4" t="s">
        <v>1259</v>
      </c>
      <c r="AX3603" s="4"/>
      <c r="AY3603" s="4">
        <v>215676</v>
      </c>
      <c r="AZ3603" s="4">
        <v>487998</v>
      </c>
      <c r="BA3603" s="4" t="s">
        <v>23925</v>
      </c>
      <c r="BB3603" s="4" t="s">
        <v>23926</v>
      </c>
      <c r="BC3603" s="4">
        <v>40</v>
      </c>
      <c r="BD3603" t="str">
        <f>IF(AND(ADHOC!$G$15="",ADHOC!$S$4=""),"",IF(ADHOC!$G$15&lt;&gt;"",IF(ADHOC!$G$15=LEFT(Domein!$AS3603,LEN(ADHOC!$G$15)),MAX(Domein!BD$1:'Domein'!BD3602)+1,""),IF(ADHOC!$S$4=LEFT(Domein!$AS3603,LEN(ADHOC!$S$4)),MAX(Domein!BD$1:'Domein'!BD3602)+1,"")))</f>
        <v/>
      </c>
    </row>
    <row r="3604" spans="45:56" x14ac:dyDescent="0.2">
      <c r="AS3604" s="4" t="s">
        <v>12438</v>
      </c>
      <c r="AT3604" s="85" t="s">
        <v>12439</v>
      </c>
      <c r="AU3604" s="4" t="s">
        <v>460</v>
      </c>
      <c r="AV3604" s="4" t="s">
        <v>725</v>
      </c>
      <c r="AW3604" s="4" t="s">
        <v>1259</v>
      </c>
      <c r="AX3604" s="4"/>
      <c r="AY3604" s="4">
        <v>215708</v>
      </c>
      <c r="AZ3604" s="4">
        <v>488468</v>
      </c>
      <c r="BA3604" s="4" t="s">
        <v>23927</v>
      </c>
      <c r="BB3604" s="4" t="s">
        <v>23928</v>
      </c>
      <c r="BC3604" s="4">
        <v>40</v>
      </c>
      <c r="BD3604" t="str">
        <f>IF(AND(ADHOC!$G$15="",ADHOC!$S$4=""),"",IF(ADHOC!$G$15&lt;&gt;"",IF(ADHOC!$G$15=LEFT(Domein!$AS3604,LEN(ADHOC!$G$15)),MAX(Domein!BD$1:'Domein'!BD3603)+1,""),IF(ADHOC!$S$4=LEFT(Domein!$AS3604,LEN(ADHOC!$S$4)),MAX(Domein!BD$1:'Domein'!BD3603)+1,"")))</f>
        <v/>
      </c>
    </row>
    <row r="3605" spans="45:56" x14ac:dyDescent="0.2">
      <c r="AS3605" s="4" t="s">
        <v>12440</v>
      </c>
      <c r="AT3605" s="85" t="s">
        <v>12441</v>
      </c>
      <c r="AU3605" s="4" t="s">
        <v>460</v>
      </c>
      <c r="AV3605" s="4" t="s">
        <v>725</v>
      </c>
      <c r="AW3605" s="4" t="s">
        <v>1259</v>
      </c>
      <c r="AX3605" s="4"/>
      <c r="AY3605" s="4">
        <v>215769</v>
      </c>
      <c r="AZ3605" s="4">
        <v>488882</v>
      </c>
      <c r="BA3605" s="4" t="s">
        <v>23929</v>
      </c>
      <c r="BB3605" s="4" t="s">
        <v>23930</v>
      </c>
      <c r="BC3605" s="4">
        <v>40</v>
      </c>
      <c r="BD3605" t="str">
        <f>IF(AND(ADHOC!$G$15="",ADHOC!$S$4=""),"",IF(ADHOC!$G$15&lt;&gt;"",IF(ADHOC!$G$15=LEFT(Domein!$AS3605,LEN(ADHOC!$G$15)),MAX(Domein!BD$1:'Domein'!BD3604)+1,""),IF(ADHOC!$S$4=LEFT(Domein!$AS3605,LEN(ADHOC!$S$4)),MAX(Domein!BD$1:'Domein'!BD3604)+1,"")))</f>
        <v/>
      </c>
    </row>
    <row r="3606" spans="45:56" x14ac:dyDescent="0.2">
      <c r="AS3606" s="4" t="s">
        <v>12442</v>
      </c>
      <c r="AT3606" s="4" t="s">
        <v>12443</v>
      </c>
      <c r="AU3606" s="4" t="s">
        <v>460</v>
      </c>
      <c r="AV3606" s="4" t="s">
        <v>725</v>
      </c>
      <c r="AW3606" s="4" t="s">
        <v>1259</v>
      </c>
      <c r="AX3606" s="4"/>
      <c r="AY3606" s="4">
        <v>215855</v>
      </c>
      <c r="AZ3606" s="4">
        <v>489343</v>
      </c>
      <c r="BA3606" s="4" t="s">
        <v>23931</v>
      </c>
      <c r="BB3606" s="4" t="s">
        <v>23932</v>
      </c>
      <c r="BC3606" s="4">
        <v>40</v>
      </c>
      <c r="BD3606" t="str">
        <f>IF(AND(ADHOC!$G$15="",ADHOC!$S$4=""),"",IF(ADHOC!$G$15&lt;&gt;"",IF(ADHOC!$G$15=LEFT(Domein!$AS3606,LEN(ADHOC!$G$15)),MAX(Domein!BD$1:'Domein'!BD3605)+1,""),IF(ADHOC!$S$4=LEFT(Domein!$AS3606,LEN(ADHOC!$S$4)),MAX(Domein!BD$1:'Domein'!BD3605)+1,"")))</f>
        <v/>
      </c>
    </row>
    <row r="3607" spans="45:56" x14ac:dyDescent="0.2">
      <c r="AS3607" s="4" t="s">
        <v>12444</v>
      </c>
      <c r="AT3607" s="85" t="s">
        <v>12445</v>
      </c>
      <c r="AU3607" s="4" t="s">
        <v>460</v>
      </c>
      <c r="AV3607" s="4" t="s">
        <v>725</v>
      </c>
      <c r="AW3607" s="4" t="s">
        <v>1259</v>
      </c>
      <c r="AX3607" s="4"/>
      <c r="AY3607" s="4">
        <v>216149</v>
      </c>
      <c r="AZ3607" s="4">
        <v>489666</v>
      </c>
      <c r="BA3607" s="4" t="s">
        <v>23933</v>
      </c>
      <c r="BB3607" s="4" t="s">
        <v>23934</v>
      </c>
      <c r="BC3607" s="4">
        <v>40</v>
      </c>
      <c r="BD3607" t="str">
        <f>IF(AND(ADHOC!$G$15="",ADHOC!$S$4=""),"",IF(ADHOC!$G$15&lt;&gt;"",IF(ADHOC!$G$15=LEFT(Domein!$AS3607,LEN(ADHOC!$G$15)),MAX(Domein!BD$1:'Domein'!BD3606)+1,""),IF(ADHOC!$S$4=LEFT(Domein!$AS3607,LEN(ADHOC!$S$4)),MAX(Domein!BD$1:'Domein'!BD3606)+1,"")))</f>
        <v/>
      </c>
    </row>
    <row r="3608" spans="45:56" x14ac:dyDescent="0.2">
      <c r="AS3608" s="4" t="s">
        <v>12446</v>
      </c>
      <c r="AT3608" s="85" t="s">
        <v>12447</v>
      </c>
      <c r="AU3608" s="4" t="s">
        <v>460</v>
      </c>
      <c r="AV3608" s="4" t="s">
        <v>725</v>
      </c>
      <c r="AW3608" s="4" t="s">
        <v>1259</v>
      </c>
      <c r="AX3608" s="4"/>
      <c r="AY3608" s="4">
        <v>216508</v>
      </c>
      <c r="AZ3608" s="4">
        <v>490023</v>
      </c>
      <c r="BA3608" s="4" t="s">
        <v>23935</v>
      </c>
      <c r="BB3608" s="4" t="s">
        <v>23936</v>
      </c>
      <c r="BC3608" s="4">
        <v>40</v>
      </c>
      <c r="BD3608" t="str">
        <f>IF(AND(ADHOC!$G$15="",ADHOC!$S$4=""),"",IF(ADHOC!$G$15&lt;&gt;"",IF(ADHOC!$G$15=LEFT(Domein!$AS3608,LEN(ADHOC!$G$15)),MAX(Domein!BD$1:'Domein'!BD3607)+1,""),IF(ADHOC!$S$4=LEFT(Domein!$AS3608,LEN(ADHOC!$S$4)),MAX(Domein!BD$1:'Domein'!BD3607)+1,"")))</f>
        <v/>
      </c>
    </row>
    <row r="3609" spans="45:56" x14ac:dyDescent="0.2">
      <c r="AS3609" s="4" t="s">
        <v>9289</v>
      </c>
      <c r="AT3609" s="85" t="s">
        <v>9290</v>
      </c>
      <c r="AU3609" s="4" t="s">
        <v>456</v>
      </c>
      <c r="AV3609" s="4" t="s">
        <v>725</v>
      </c>
      <c r="AW3609" s="4" t="s">
        <v>1259</v>
      </c>
      <c r="AX3609" s="4"/>
      <c r="AY3609" s="4"/>
      <c r="AZ3609" s="4"/>
      <c r="BA3609" s="4"/>
      <c r="BB3609" s="4"/>
      <c r="BC3609" s="4">
        <v>40</v>
      </c>
      <c r="BD3609" t="str">
        <f>IF(AND(ADHOC!$G$15="",ADHOC!$S$4=""),"",IF(ADHOC!$G$15&lt;&gt;"",IF(ADHOC!$G$15=LEFT(Domein!$AS3609,LEN(ADHOC!$G$15)),MAX(Domein!BD$1:'Domein'!BD3608)+1,""),IF(ADHOC!$S$4=LEFT(Domein!$AS3609,LEN(ADHOC!$S$4)),MAX(Domein!BD$1:'Domein'!BD3608)+1,"")))</f>
        <v/>
      </c>
    </row>
    <row r="3610" spans="45:56" x14ac:dyDescent="0.2">
      <c r="AS3610" s="4" t="s">
        <v>9291</v>
      </c>
      <c r="AT3610" s="85" t="s">
        <v>9292</v>
      </c>
      <c r="AU3610" s="4" t="s">
        <v>456</v>
      </c>
      <c r="AV3610" s="4" t="s">
        <v>725</v>
      </c>
      <c r="AW3610" s="4" t="s">
        <v>1259</v>
      </c>
      <c r="AX3610" s="4"/>
      <c r="AY3610" s="4"/>
      <c r="AZ3610" s="4"/>
      <c r="BA3610" s="4"/>
      <c r="BB3610" s="4"/>
      <c r="BC3610" s="4">
        <v>40</v>
      </c>
      <c r="BD3610" t="str">
        <f>IF(AND(ADHOC!$G$15="",ADHOC!$S$4=""),"",IF(ADHOC!$G$15&lt;&gt;"",IF(ADHOC!$G$15=LEFT(Domein!$AS3610,LEN(ADHOC!$G$15)),MAX(Domein!BD$1:'Domein'!BD3609)+1,""),IF(ADHOC!$S$4=LEFT(Domein!$AS3610,LEN(ADHOC!$S$4)),MAX(Domein!BD$1:'Domein'!BD3609)+1,"")))</f>
        <v/>
      </c>
    </row>
    <row r="3611" spans="45:56" x14ac:dyDescent="0.2">
      <c r="AS3611" s="4" t="s">
        <v>2020</v>
      </c>
      <c r="AT3611" s="85" t="s">
        <v>2021</v>
      </c>
      <c r="AU3611" s="4" t="s">
        <v>456</v>
      </c>
      <c r="AV3611" s="4" t="s">
        <v>714</v>
      </c>
      <c r="AW3611" s="4" t="s">
        <v>724</v>
      </c>
      <c r="AX3611" s="4"/>
      <c r="AY3611" s="4">
        <v>219340</v>
      </c>
      <c r="AZ3611" s="4">
        <v>487430</v>
      </c>
      <c r="BA3611" s="4" t="s">
        <v>23937</v>
      </c>
      <c r="BB3611" s="4" t="s">
        <v>23938</v>
      </c>
      <c r="BC3611" s="4">
        <v>40</v>
      </c>
      <c r="BD3611" t="str">
        <f>IF(AND(ADHOC!$G$15="",ADHOC!$S$4=""),"",IF(ADHOC!$G$15&lt;&gt;"",IF(ADHOC!$G$15=LEFT(Domein!$AS3611,LEN(ADHOC!$G$15)),MAX(Domein!BD$1:'Domein'!BD3610)+1,""),IF(ADHOC!$S$4=LEFT(Domein!$AS3611,LEN(ADHOC!$S$4)),MAX(Domein!BD$1:'Domein'!BD3610)+1,"")))</f>
        <v/>
      </c>
    </row>
    <row r="3612" spans="45:56" x14ac:dyDescent="0.2">
      <c r="AS3612" s="4" t="s">
        <v>2022</v>
      </c>
      <c r="AT3612" s="85" t="s">
        <v>2023</v>
      </c>
      <c r="AU3612" s="4" t="s">
        <v>456</v>
      </c>
      <c r="AV3612" s="4" t="s">
        <v>714</v>
      </c>
      <c r="AW3612" s="4" t="s">
        <v>724</v>
      </c>
      <c r="AX3612" s="4"/>
      <c r="AY3612" s="4">
        <v>217150</v>
      </c>
      <c r="AZ3612" s="4">
        <v>490580</v>
      </c>
      <c r="BA3612" s="4" t="s">
        <v>23939</v>
      </c>
      <c r="BB3612" s="4" t="s">
        <v>23940</v>
      </c>
      <c r="BC3612" s="4">
        <v>40</v>
      </c>
      <c r="BD3612" t="str">
        <f>IF(AND(ADHOC!$G$15="",ADHOC!$S$4=""),"",IF(ADHOC!$G$15&lt;&gt;"",IF(ADHOC!$G$15=LEFT(Domein!$AS3612,LEN(ADHOC!$G$15)),MAX(Domein!BD$1:'Domein'!BD3611)+1,""),IF(ADHOC!$S$4=LEFT(Domein!$AS3612,LEN(ADHOC!$S$4)),MAX(Domein!BD$1:'Domein'!BD3611)+1,"")))</f>
        <v/>
      </c>
    </row>
    <row r="3613" spans="45:56" x14ac:dyDescent="0.2">
      <c r="AS3613" s="4" t="s">
        <v>2024</v>
      </c>
      <c r="AT3613" s="4" t="s">
        <v>2025</v>
      </c>
      <c r="AU3613" s="4" t="s">
        <v>456</v>
      </c>
      <c r="AV3613" s="4" t="s">
        <v>714</v>
      </c>
      <c r="AW3613" s="4" t="s">
        <v>724</v>
      </c>
      <c r="AX3613" s="4"/>
      <c r="AY3613" s="4">
        <v>219500</v>
      </c>
      <c r="AZ3613" s="4">
        <v>490160</v>
      </c>
      <c r="BA3613" s="4" t="s">
        <v>23941</v>
      </c>
      <c r="BB3613" s="4" t="s">
        <v>23942</v>
      </c>
      <c r="BC3613" s="4">
        <v>40</v>
      </c>
      <c r="BD3613" t="str">
        <f>IF(AND(ADHOC!$G$15="",ADHOC!$S$4=""),"",IF(ADHOC!$G$15&lt;&gt;"",IF(ADHOC!$G$15=LEFT(Domein!$AS3613,LEN(ADHOC!$G$15)),MAX(Domein!BD$1:'Domein'!BD3612)+1,""),IF(ADHOC!$S$4=LEFT(Domein!$AS3613,LEN(ADHOC!$S$4)),MAX(Domein!BD$1:'Domein'!BD3612)+1,"")))</f>
        <v/>
      </c>
    </row>
    <row r="3614" spans="45:56" x14ac:dyDescent="0.2">
      <c r="AS3614" s="4" t="s">
        <v>37255</v>
      </c>
      <c r="AT3614" s="85" t="s">
        <v>37256</v>
      </c>
      <c r="AU3614" s="4" t="s">
        <v>456</v>
      </c>
      <c r="AV3614" s="4" t="s">
        <v>714</v>
      </c>
      <c r="AW3614" s="4" t="s">
        <v>724</v>
      </c>
      <c r="AX3614" s="4"/>
      <c r="AY3614" s="4">
        <v>218980</v>
      </c>
      <c r="AZ3614" s="4">
        <v>490970</v>
      </c>
      <c r="BA3614" s="4" t="s">
        <v>37257</v>
      </c>
      <c r="BB3614" s="4" t="s">
        <v>37258</v>
      </c>
      <c r="BC3614" s="4">
        <v>40</v>
      </c>
      <c r="BD3614" t="str">
        <f>IF(AND(ADHOC!$G$15="",ADHOC!$S$4=""),"",IF(ADHOC!$G$15&lt;&gt;"",IF(ADHOC!$G$15=LEFT(Domein!$AS3614,LEN(ADHOC!$G$15)),MAX(Domein!BD$1:'Domein'!BD3613)+1,""),IF(ADHOC!$S$4=LEFT(Domein!$AS3614,LEN(ADHOC!$S$4)),MAX(Domein!BD$1:'Domein'!BD3613)+1,"")))</f>
        <v/>
      </c>
    </row>
    <row r="3615" spans="45:56" x14ac:dyDescent="0.2">
      <c r="AS3615" s="4" t="s">
        <v>11580</v>
      </c>
      <c r="AT3615" s="85" t="s">
        <v>37259</v>
      </c>
      <c r="AU3615" s="4" t="s">
        <v>456</v>
      </c>
      <c r="AV3615" s="4" t="s">
        <v>715</v>
      </c>
      <c r="AW3615" s="4" t="s">
        <v>724</v>
      </c>
      <c r="AX3615" s="4"/>
      <c r="AY3615" s="4">
        <v>213380</v>
      </c>
      <c r="AZ3615" s="4">
        <v>477180</v>
      </c>
      <c r="BA3615" s="4" t="s">
        <v>23943</v>
      </c>
      <c r="BB3615" s="4" t="s">
        <v>23944</v>
      </c>
      <c r="BC3615" s="4">
        <v>40</v>
      </c>
      <c r="BD3615" t="str">
        <f>IF(AND(ADHOC!$G$15="",ADHOC!$S$4=""),"",IF(ADHOC!$G$15&lt;&gt;"",IF(ADHOC!$G$15=LEFT(Domein!$AS3615,LEN(ADHOC!$G$15)),MAX(Domein!BD$1:'Domein'!BD3614)+1,""),IF(ADHOC!$S$4=LEFT(Domein!$AS3615,LEN(ADHOC!$S$4)),MAX(Domein!BD$1:'Domein'!BD3614)+1,"")))</f>
        <v/>
      </c>
    </row>
    <row r="3616" spans="45:56" x14ac:dyDescent="0.2">
      <c r="AS3616" s="4" t="s">
        <v>37260</v>
      </c>
      <c r="AT3616" s="85" t="s">
        <v>37261</v>
      </c>
      <c r="AU3616" s="4" t="s">
        <v>456</v>
      </c>
      <c r="AV3616" s="4" t="s">
        <v>715</v>
      </c>
      <c r="AW3616" s="4" t="s">
        <v>724</v>
      </c>
      <c r="AX3616" s="4"/>
      <c r="AY3616" s="4">
        <v>220486</v>
      </c>
      <c r="AZ3616" s="4">
        <v>481364</v>
      </c>
      <c r="BA3616" s="4" t="s">
        <v>37262</v>
      </c>
      <c r="BB3616" s="4" t="s">
        <v>37263</v>
      </c>
      <c r="BC3616" s="4">
        <v>40</v>
      </c>
      <c r="BD3616" t="str">
        <f>IF(AND(ADHOC!$G$15="",ADHOC!$S$4=""),"",IF(ADHOC!$G$15&lt;&gt;"",IF(ADHOC!$G$15=LEFT(Domein!$AS3616,LEN(ADHOC!$G$15)),MAX(Domein!BD$1:'Domein'!BD3615)+1,""),IF(ADHOC!$S$4=LEFT(Domein!$AS3616,LEN(ADHOC!$S$4)),MAX(Domein!BD$1:'Domein'!BD3615)+1,"")))</f>
        <v/>
      </c>
    </row>
    <row r="3617" spans="45:56" x14ac:dyDescent="0.2">
      <c r="AS3617" s="4" t="s">
        <v>2026</v>
      </c>
      <c r="AT3617" s="85" t="s">
        <v>2027</v>
      </c>
      <c r="AU3617" s="4" t="s">
        <v>456</v>
      </c>
      <c r="AV3617" s="4" t="s">
        <v>714</v>
      </c>
      <c r="AW3617" s="4" t="s">
        <v>724</v>
      </c>
      <c r="AX3617" s="4"/>
      <c r="AY3617" s="4">
        <v>215700</v>
      </c>
      <c r="AZ3617" s="4">
        <v>480980</v>
      </c>
      <c r="BA3617" s="4" t="s">
        <v>23945</v>
      </c>
      <c r="BB3617" s="4" t="s">
        <v>23946</v>
      </c>
      <c r="BC3617" s="4">
        <v>40</v>
      </c>
      <c r="BD3617" t="str">
        <f>IF(AND(ADHOC!$G$15="",ADHOC!$S$4=""),"",IF(ADHOC!$G$15&lt;&gt;"",IF(ADHOC!$G$15=LEFT(Domein!$AS3617,LEN(ADHOC!$G$15)),MAX(Domein!BD$1:'Domein'!BD3616)+1,""),IF(ADHOC!$S$4=LEFT(Domein!$AS3617,LEN(ADHOC!$S$4)),MAX(Domein!BD$1:'Domein'!BD3616)+1,"")))</f>
        <v/>
      </c>
    </row>
    <row r="3618" spans="45:56" x14ac:dyDescent="0.2">
      <c r="AS3618" s="4" t="s">
        <v>38497</v>
      </c>
      <c r="AT3618" s="85" t="s">
        <v>38498</v>
      </c>
      <c r="AU3618" s="4" t="s">
        <v>460</v>
      </c>
      <c r="AV3618" s="4" t="s">
        <v>725</v>
      </c>
      <c r="AW3618" s="4" t="s">
        <v>1259</v>
      </c>
      <c r="AX3618" s="4"/>
      <c r="AY3618" s="4"/>
      <c r="AZ3618" s="4"/>
      <c r="BA3618" s="4"/>
      <c r="BB3618" s="4"/>
      <c r="BC3618" s="4">
        <v>40</v>
      </c>
      <c r="BD3618" t="str">
        <f>IF(AND(ADHOC!$G$15="",ADHOC!$S$4=""),"",IF(ADHOC!$G$15&lt;&gt;"",IF(ADHOC!$G$15=LEFT(Domein!$AS3618,LEN(ADHOC!$G$15)),MAX(Domein!BD$1:'Domein'!BD3617)+1,""),IF(ADHOC!$S$4=LEFT(Domein!$AS3618,LEN(ADHOC!$S$4)),MAX(Domein!BD$1:'Domein'!BD3617)+1,"")))</f>
        <v/>
      </c>
    </row>
    <row r="3619" spans="45:56" x14ac:dyDescent="0.2">
      <c r="AS3619" s="4" t="s">
        <v>38499</v>
      </c>
      <c r="AT3619" s="85" t="s">
        <v>38500</v>
      </c>
      <c r="AU3619" s="4" t="s">
        <v>460</v>
      </c>
      <c r="AV3619" s="4" t="s">
        <v>725</v>
      </c>
      <c r="AW3619" s="4" t="s">
        <v>1259</v>
      </c>
      <c r="AX3619" s="4"/>
      <c r="AY3619" s="4"/>
      <c r="AZ3619" s="4"/>
      <c r="BA3619" s="4"/>
      <c r="BB3619" s="4"/>
      <c r="BC3619" s="4">
        <v>40</v>
      </c>
      <c r="BD3619" t="str">
        <f>IF(AND(ADHOC!$G$15="",ADHOC!$S$4=""),"",IF(ADHOC!$G$15&lt;&gt;"",IF(ADHOC!$G$15=LEFT(Domein!$AS3619,LEN(ADHOC!$G$15)),MAX(Domein!BD$1:'Domein'!BD3618)+1,""),IF(ADHOC!$S$4=LEFT(Domein!$AS3619,LEN(ADHOC!$S$4)),MAX(Domein!BD$1:'Domein'!BD3618)+1,"")))</f>
        <v/>
      </c>
    </row>
    <row r="3620" spans="45:56" x14ac:dyDescent="0.2">
      <c r="AS3620" s="4" t="s">
        <v>38501</v>
      </c>
      <c r="AT3620" s="4" t="s">
        <v>38502</v>
      </c>
      <c r="AU3620" s="4" t="s">
        <v>460</v>
      </c>
      <c r="AV3620" s="4" t="s">
        <v>725</v>
      </c>
      <c r="AW3620" s="4" t="s">
        <v>1259</v>
      </c>
      <c r="AX3620" s="4"/>
      <c r="AY3620" s="4"/>
      <c r="AZ3620" s="4"/>
      <c r="BA3620" s="4"/>
      <c r="BB3620" s="4"/>
      <c r="BC3620" s="4">
        <v>40</v>
      </c>
      <c r="BD3620" t="str">
        <f>IF(AND(ADHOC!$G$15="",ADHOC!$S$4=""),"",IF(ADHOC!$G$15&lt;&gt;"",IF(ADHOC!$G$15=LEFT(Domein!$AS3620,LEN(ADHOC!$G$15)),MAX(Domein!BD$1:'Domein'!BD3619)+1,""),IF(ADHOC!$S$4=LEFT(Domein!$AS3620,LEN(ADHOC!$S$4)),MAX(Domein!BD$1:'Domein'!BD3619)+1,"")))</f>
        <v/>
      </c>
    </row>
    <row r="3621" spans="45:56" x14ac:dyDescent="0.2">
      <c r="AS3621" s="4" t="s">
        <v>38503</v>
      </c>
      <c r="AT3621" s="85" t="s">
        <v>38504</v>
      </c>
      <c r="AU3621" s="4" t="s">
        <v>460</v>
      </c>
      <c r="AV3621" s="4" t="s">
        <v>725</v>
      </c>
      <c r="AW3621" s="4" t="s">
        <v>1259</v>
      </c>
      <c r="AX3621" s="4"/>
      <c r="AY3621" s="4"/>
      <c r="AZ3621" s="4"/>
      <c r="BA3621" s="4"/>
      <c r="BB3621" s="4"/>
      <c r="BC3621" s="4">
        <v>40</v>
      </c>
      <c r="BD3621" t="str">
        <f>IF(AND(ADHOC!$G$15="",ADHOC!$S$4=""),"",IF(ADHOC!$G$15&lt;&gt;"",IF(ADHOC!$G$15=LEFT(Domein!$AS3621,LEN(ADHOC!$G$15)),MAX(Domein!BD$1:'Domein'!BD3620)+1,""),IF(ADHOC!$S$4=LEFT(Domein!$AS3621,LEN(ADHOC!$S$4)),MAX(Domein!BD$1:'Domein'!BD3620)+1,"")))</f>
        <v/>
      </c>
    </row>
    <row r="3622" spans="45:56" x14ac:dyDescent="0.2">
      <c r="AS3622" s="4" t="s">
        <v>38505</v>
      </c>
      <c r="AT3622" s="85" t="s">
        <v>38506</v>
      </c>
      <c r="AU3622" s="4" t="s">
        <v>460</v>
      </c>
      <c r="AV3622" s="4" t="s">
        <v>725</v>
      </c>
      <c r="AW3622" s="4" t="s">
        <v>1259</v>
      </c>
      <c r="AX3622" s="4"/>
      <c r="AY3622" s="4"/>
      <c r="AZ3622" s="4"/>
      <c r="BA3622" s="4"/>
      <c r="BB3622" s="4"/>
      <c r="BC3622" s="4">
        <v>40</v>
      </c>
      <c r="BD3622" t="str">
        <f>IF(AND(ADHOC!$G$15="",ADHOC!$S$4=""),"",IF(ADHOC!$G$15&lt;&gt;"",IF(ADHOC!$G$15=LEFT(Domein!$AS3622,LEN(ADHOC!$G$15)),MAX(Domein!BD$1:'Domein'!BD3621)+1,""),IF(ADHOC!$S$4=LEFT(Domein!$AS3622,LEN(ADHOC!$S$4)),MAX(Domein!BD$1:'Domein'!BD3621)+1,"")))</f>
        <v/>
      </c>
    </row>
    <row r="3623" spans="45:56" x14ac:dyDescent="0.2">
      <c r="AS3623" s="4" t="s">
        <v>38507</v>
      </c>
      <c r="AT3623" s="85" t="s">
        <v>38508</v>
      </c>
      <c r="AU3623" s="4" t="s">
        <v>460</v>
      </c>
      <c r="AV3623" s="4" t="s">
        <v>725</v>
      </c>
      <c r="AW3623" s="4" t="s">
        <v>1259</v>
      </c>
      <c r="AX3623" s="4"/>
      <c r="AY3623" s="4"/>
      <c r="AZ3623" s="4"/>
      <c r="BA3623" s="4"/>
      <c r="BB3623" s="4"/>
      <c r="BC3623" s="4">
        <v>40</v>
      </c>
      <c r="BD3623" t="str">
        <f>IF(AND(ADHOC!$G$15="",ADHOC!$S$4=""),"",IF(ADHOC!$G$15&lt;&gt;"",IF(ADHOC!$G$15=LEFT(Domein!$AS3623,LEN(ADHOC!$G$15)),MAX(Domein!BD$1:'Domein'!BD3622)+1,""),IF(ADHOC!$S$4=LEFT(Domein!$AS3623,LEN(ADHOC!$S$4)),MAX(Domein!BD$1:'Domein'!BD3622)+1,"")))</f>
        <v/>
      </c>
    </row>
    <row r="3624" spans="45:56" x14ac:dyDescent="0.2">
      <c r="AS3624" s="4" t="s">
        <v>38509</v>
      </c>
      <c r="AT3624" s="85" t="s">
        <v>38510</v>
      </c>
      <c r="AU3624" s="4" t="s">
        <v>460</v>
      </c>
      <c r="AV3624" s="4" t="s">
        <v>725</v>
      </c>
      <c r="AW3624" s="4" t="s">
        <v>1259</v>
      </c>
      <c r="AX3624" s="4"/>
      <c r="AY3624" s="4"/>
      <c r="AZ3624" s="4"/>
      <c r="BA3624" s="4"/>
      <c r="BB3624" s="4"/>
      <c r="BC3624" s="4">
        <v>40</v>
      </c>
      <c r="BD3624" t="str">
        <f>IF(AND(ADHOC!$G$15="",ADHOC!$S$4=""),"",IF(ADHOC!$G$15&lt;&gt;"",IF(ADHOC!$G$15=LEFT(Domein!$AS3624,LEN(ADHOC!$G$15)),MAX(Domein!BD$1:'Domein'!BD3623)+1,""),IF(ADHOC!$S$4=LEFT(Domein!$AS3624,LEN(ADHOC!$S$4)),MAX(Domein!BD$1:'Domein'!BD3623)+1,"")))</f>
        <v/>
      </c>
    </row>
    <row r="3625" spans="45:56" x14ac:dyDescent="0.2">
      <c r="AS3625" s="4" t="s">
        <v>38511</v>
      </c>
      <c r="AT3625" s="4" t="s">
        <v>38512</v>
      </c>
      <c r="AU3625" s="4" t="s">
        <v>460</v>
      </c>
      <c r="AV3625" s="4" t="s">
        <v>725</v>
      </c>
      <c r="AW3625" s="4" t="s">
        <v>1259</v>
      </c>
      <c r="AX3625" s="4"/>
      <c r="AY3625" s="4"/>
      <c r="AZ3625" s="4"/>
      <c r="BA3625" s="4"/>
      <c r="BB3625" s="4"/>
      <c r="BC3625" s="4">
        <v>40</v>
      </c>
      <c r="BD3625" t="str">
        <f>IF(AND(ADHOC!$G$15="",ADHOC!$S$4=""),"",IF(ADHOC!$G$15&lt;&gt;"",IF(ADHOC!$G$15=LEFT(Domein!$AS3625,LEN(ADHOC!$G$15)),MAX(Domein!BD$1:'Domein'!BD3624)+1,""),IF(ADHOC!$S$4=LEFT(Domein!$AS3625,LEN(ADHOC!$S$4)),MAX(Domein!BD$1:'Domein'!BD3624)+1,"")))</f>
        <v/>
      </c>
    </row>
    <row r="3626" spans="45:56" x14ac:dyDescent="0.2">
      <c r="AS3626" s="4" t="s">
        <v>38513</v>
      </c>
      <c r="AT3626" s="85" t="s">
        <v>38514</v>
      </c>
      <c r="AU3626" s="4" t="s">
        <v>460</v>
      </c>
      <c r="AV3626" s="4" t="s">
        <v>725</v>
      </c>
      <c r="AW3626" s="4" t="s">
        <v>1259</v>
      </c>
      <c r="AX3626" s="4"/>
      <c r="AY3626" s="4"/>
      <c r="AZ3626" s="4"/>
      <c r="BA3626" s="4"/>
      <c r="BB3626" s="4"/>
      <c r="BC3626" s="4">
        <v>40</v>
      </c>
      <c r="BD3626" t="str">
        <f>IF(AND(ADHOC!$G$15="",ADHOC!$S$4=""),"",IF(ADHOC!$G$15&lt;&gt;"",IF(ADHOC!$G$15=LEFT(Domein!$AS3626,LEN(ADHOC!$G$15)),MAX(Domein!BD$1:'Domein'!BD3625)+1,""),IF(ADHOC!$S$4=LEFT(Domein!$AS3626,LEN(ADHOC!$S$4)),MAX(Domein!BD$1:'Domein'!BD3625)+1,"")))</f>
        <v/>
      </c>
    </row>
    <row r="3627" spans="45:56" x14ac:dyDescent="0.2">
      <c r="AS3627" s="4" t="s">
        <v>38515</v>
      </c>
      <c r="AT3627" s="85" t="s">
        <v>38516</v>
      </c>
      <c r="AU3627" s="4" t="s">
        <v>460</v>
      </c>
      <c r="AV3627" s="4" t="s">
        <v>725</v>
      </c>
      <c r="AW3627" s="4" t="s">
        <v>1259</v>
      </c>
      <c r="AX3627" s="4"/>
      <c r="AY3627" s="4"/>
      <c r="AZ3627" s="4"/>
      <c r="BA3627" s="4"/>
      <c r="BB3627" s="4"/>
      <c r="BC3627" s="4">
        <v>40</v>
      </c>
      <c r="BD3627" t="str">
        <f>IF(AND(ADHOC!$G$15="",ADHOC!$S$4=""),"",IF(ADHOC!$G$15&lt;&gt;"",IF(ADHOC!$G$15=LEFT(Domein!$AS3627,LEN(ADHOC!$G$15)),MAX(Domein!BD$1:'Domein'!BD3626)+1,""),IF(ADHOC!$S$4=LEFT(Domein!$AS3627,LEN(ADHOC!$S$4)),MAX(Domein!BD$1:'Domein'!BD3626)+1,"")))</f>
        <v/>
      </c>
    </row>
    <row r="3628" spans="45:56" x14ac:dyDescent="0.2">
      <c r="AS3628" s="4" t="s">
        <v>38517</v>
      </c>
      <c r="AT3628" s="85" t="s">
        <v>38518</v>
      </c>
      <c r="AU3628" s="4" t="s">
        <v>460</v>
      </c>
      <c r="AV3628" s="4" t="s">
        <v>725</v>
      </c>
      <c r="AW3628" s="4" t="s">
        <v>1259</v>
      </c>
      <c r="AX3628" s="4"/>
      <c r="AY3628" s="4"/>
      <c r="AZ3628" s="4"/>
      <c r="BA3628" s="4"/>
      <c r="BB3628" s="4"/>
      <c r="BC3628" s="4">
        <v>40</v>
      </c>
      <c r="BD3628" t="str">
        <f>IF(AND(ADHOC!$G$15="",ADHOC!$S$4=""),"",IF(ADHOC!$G$15&lt;&gt;"",IF(ADHOC!$G$15=LEFT(Domein!$AS3628,LEN(ADHOC!$G$15)),MAX(Domein!BD$1:'Domein'!BD3627)+1,""),IF(ADHOC!$S$4=LEFT(Domein!$AS3628,LEN(ADHOC!$S$4)),MAX(Domein!BD$1:'Domein'!BD3627)+1,"")))</f>
        <v/>
      </c>
    </row>
    <row r="3629" spans="45:56" x14ac:dyDescent="0.2">
      <c r="AS3629" s="4" t="s">
        <v>38519</v>
      </c>
      <c r="AT3629" s="85" t="s">
        <v>38520</v>
      </c>
      <c r="AU3629" s="4" t="s">
        <v>460</v>
      </c>
      <c r="AV3629" s="4" t="s">
        <v>725</v>
      </c>
      <c r="AW3629" s="4" t="s">
        <v>1259</v>
      </c>
      <c r="AX3629" s="4"/>
      <c r="AY3629" s="4"/>
      <c r="AZ3629" s="4"/>
      <c r="BA3629" s="4"/>
      <c r="BB3629" s="4"/>
      <c r="BC3629" s="4">
        <v>40</v>
      </c>
      <c r="BD3629" t="str">
        <f>IF(AND(ADHOC!$G$15="",ADHOC!$S$4=""),"",IF(ADHOC!$G$15&lt;&gt;"",IF(ADHOC!$G$15=LEFT(Domein!$AS3629,LEN(ADHOC!$G$15)),MAX(Domein!BD$1:'Domein'!BD3628)+1,""),IF(ADHOC!$S$4=LEFT(Domein!$AS3629,LEN(ADHOC!$S$4)),MAX(Domein!BD$1:'Domein'!BD3628)+1,"")))</f>
        <v/>
      </c>
    </row>
    <row r="3630" spans="45:56" x14ac:dyDescent="0.2">
      <c r="AS3630" s="4" t="s">
        <v>38521</v>
      </c>
      <c r="AT3630" s="85" t="s">
        <v>38522</v>
      </c>
      <c r="AU3630" s="4" t="s">
        <v>460</v>
      </c>
      <c r="AV3630" s="4" t="s">
        <v>725</v>
      </c>
      <c r="AW3630" s="4" t="s">
        <v>1259</v>
      </c>
      <c r="AX3630" s="4"/>
      <c r="AY3630" s="4"/>
      <c r="AZ3630" s="4"/>
      <c r="BA3630" s="4"/>
      <c r="BB3630" s="4"/>
      <c r="BC3630" s="4">
        <v>40</v>
      </c>
      <c r="BD3630" t="str">
        <f>IF(AND(ADHOC!$G$15="",ADHOC!$S$4=""),"",IF(ADHOC!$G$15&lt;&gt;"",IF(ADHOC!$G$15=LEFT(Domein!$AS3630,LEN(ADHOC!$G$15)),MAX(Domein!BD$1:'Domein'!BD3629)+1,""),IF(ADHOC!$S$4=LEFT(Domein!$AS3630,LEN(ADHOC!$S$4)),MAX(Domein!BD$1:'Domein'!BD3629)+1,"")))</f>
        <v/>
      </c>
    </row>
    <row r="3631" spans="45:56" x14ac:dyDescent="0.2">
      <c r="AS3631" s="4" t="s">
        <v>38523</v>
      </c>
      <c r="AT3631" s="85" t="s">
        <v>38524</v>
      </c>
      <c r="AU3631" s="4" t="s">
        <v>460</v>
      </c>
      <c r="AV3631" s="4" t="s">
        <v>725</v>
      </c>
      <c r="AW3631" s="4" t="s">
        <v>1259</v>
      </c>
      <c r="AX3631" s="4"/>
      <c r="AY3631" s="4"/>
      <c r="AZ3631" s="4"/>
      <c r="BA3631" s="4"/>
      <c r="BB3631" s="4"/>
      <c r="BC3631" s="4">
        <v>40</v>
      </c>
      <c r="BD3631" t="str">
        <f>IF(AND(ADHOC!$G$15="",ADHOC!$S$4=""),"",IF(ADHOC!$G$15&lt;&gt;"",IF(ADHOC!$G$15=LEFT(Domein!$AS3631,LEN(ADHOC!$G$15)),MAX(Domein!BD$1:'Domein'!BD3630)+1,""),IF(ADHOC!$S$4=LEFT(Domein!$AS3631,LEN(ADHOC!$S$4)),MAX(Domein!BD$1:'Domein'!BD3630)+1,"")))</f>
        <v/>
      </c>
    </row>
    <row r="3632" spans="45:56" x14ac:dyDescent="0.2">
      <c r="AS3632" s="4" t="s">
        <v>38525</v>
      </c>
      <c r="AT3632" s="85" t="s">
        <v>38526</v>
      </c>
      <c r="AU3632" s="4" t="s">
        <v>460</v>
      </c>
      <c r="AV3632" s="4" t="s">
        <v>725</v>
      </c>
      <c r="AW3632" s="4" t="s">
        <v>1259</v>
      </c>
      <c r="AX3632" s="4"/>
      <c r="AY3632" s="4"/>
      <c r="AZ3632" s="4"/>
      <c r="BA3632" s="4"/>
      <c r="BB3632" s="4"/>
      <c r="BC3632" s="4">
        <v>40</v>
      </c>
      <c r="BD3632" t="str">
        <f>IF(AND(ADHOC!$G$15="",ADHOC!$S$4=""),"",IF(ADHOC!$G$15&lt;&gt;"",IF(ADHOC!$G$15=LEFT(Domein!$AS3632,LEN(ADHOC!$G$15)),MAX(Domein!BD$1:'Domein'!BD3631)+1,""),IF(ADHOC!$S$4=LEFT(Domein!$AS3632,LEN(ADHOC!$S$4)),MAX(Domein!BD$1:'Domein'!BD3631)+1,"")))</f>
        <v/>
      </c>
    </row>
    <row r="3633" spans="45:56" x14ac:dyDescent="0.2">
      <c r="AS3633" s="4" t="s">
        <v>38527</v>
      </c>
      <c r="AT3633" s="85" t="s">
        <v>38528</v>
      </c>
      <c r="AU3633" s="4" t="s">
        <v>460</v>
      </c>
      <c r="AV3633" s="4" t="s">
        <v>725</v>
      </c>
      <c r="AW3633" s="4" t="s">
        <v>1259</v>
      </c>
      <c r="AX3633" s="4"/>
      <c r="AY3633" s="4"/>
      <c r="AZ3633" s="4"/>
      <c r="BA3633" s="4"/>
      <c r="BB3633" s="4"/>
      <c r="BC3633" s="4">
        <v>40</v>
      </c>
      <c r="BD3633" t="str">
        <f>IF(AND(ADHOC!$G$15="",ADHOC!$S$4=""),"",IF(ADHOC!$G$15&lt;&gt;"",IF(ADHOC!$G$15=LEFT(Domein!$AS3633,LEN(ADHOC!$G$15)),MAX(Domein!BD$1:'Domein'!BD3632)+1,""),IF(ADHOC!$S$4=LEFT(Domein!$AS3633,LEN(ADHOC!$S$4)),MAX(Domein!BD$1:'Domein'!BD3632)+1,"")))</f>
        <v/>
      </c>
    </row>
    <row r="3634" spans="45:56" x14ac:dyDescent="0.2">
      <c r="AS3634" s="4" t="s">
        <v>38529</v>
      </c>
      <c r="AT3634" s="85" t="s">
        <v>38530</v>
      </c>
      <c r="AU3634" s="4" t="s">
        <v>460</v>
      </c>
      <c r="AV3634" s="4" t="s">
        <v>725</v>
      </c>
      <c r="AW3634" s="4" t="s">
        <v>1259</v>
      </c>
      <c r="AX3634" s="4"/>
      <c r="AY3634" s="4"/>
      <c r="AZ3634" s="4"/>
      <c r="BA3634" s="4"/>
      <c r="BB3634" s="4"/>
      <c r="BC3634" s="4">
        <v>40</v>
      </c>
      <c r="BD3634" t="str">
        <f>IF(AND(ADHOC!$G$15="",ADHOC!$S$4=""),"",IF(ADHOC!$G$15&lt;&gt;"",IF(ADHOC!$G$15=LEFT(Domein!$AS3634,LEN(ADHOC!$G$15)),MAX(Domein!BD$1:'Domein'!BD3633)+1,""),IF(ADHOC!$S$4=LEFT(Domein!$AS3634,LEN(ADHOC!$S$4)),MAX(Domein!BD$1:'Domein'!BD3633)+1,"")))</f>
        <v/>
      </c>
    </row>
    <row r="3635" spans="45:56" x14ac:dyDescent="0.2">
      <c r="AS3635" s="4" t="s">
        <v>38531</v>
      </c>
      <c r="AT3635" s="4" t="s">
        <v>38532</v>
      </c>
      <c r="AU3635" s="4" t="s">
        <v>460</v>
      </c>
      <c r="AV3635" s="4" t="s">
        <v>725</v>
      </c>
      <c r="AW3635" s="4" t="s">
        <v>1259</v>
      </c>
      <c r="AX3635" s="4"/>
      <c r="AY3635" s="4"/>
      <c r="AZ3635" s="4"/>
      <c r="BA3635" s="4"/>
      <c r="BB3635" s="4"/>
      <c r="BC3635" s="4">
        <v>40</v>
      </c>
      <c r="BD3635" t="str">
        <f>IF(AND(ADHOC!$G$15="",ADHOC!$S$4=""),"",IF(ADHOC!$G$15&lt;&gt;"",IF(ADHOC!$G$15=LEFT(Domein!$AS3635,LEN(ADHOC!$G$15)),MAX(Domein!BD$1:'Domein'!BD3634)+1,""),IF(ADHOC!$S$4=LEFT(Domein!$AS3635,LEN(ADHOC!$S$4)),MAX(Domein!BD$1:'Domein'!BD3634)+1,"")))</f>
        <v/>
      </c>
    </row>
    <row r="3636" spans="45:56" x14ac:dyDescent="0.2">
      <c r="AS3636" s="4" t="s">
        <v>38533</v>
      </c>
      <c r="AT3636" s="85" t="s">
        <v>38534</v>
      </c>
      <c r="AU3636" s="4" t="s">
        <v>460</v>
      </c>
      <c r="AV3636" s="4" t="s">
        <v>725</v>
      </c>
      <c r="AW3636" s="4" t="s">
        <v>1259</v>
      </c>
      <c r="AX3636" s="4"/>
      <c r="AY3636" s="4"/>
      <c r="AZ3636" s="4"/>
      <c r="BA3636" s="4"/>
      <c r="BB3636" s="4"/>
      <c r="BC3636" s="4">
        <v>40</v>
      </c>
      <c r="BD3636" t="str">
        <f>IF(AND(ADHOC!$G$15="",ADHOC!$S$4=""),"",IF(ADHOC!$G$15&lt;&gt;"",IF(ADHOC!$G$15=LEFT(Domein!$AS3636,LEN(ADHOC!$G$15)),MAX(Domein!BD$1:'Domein'!BD3635)+1,""),IF(ADHOC!$S$4=LEFT(Domein!$AS3636,LEN(ADHOC!$S$4)),MAX(Domein!BD$1:'Domein'!BD3635)+1,"")))</f>
        <v/>
      </c>
    </row>
    <row r="3637" spans="45:56" x14ac:dyDescent="0.2">
      <c r="AS3637" s="4" t="s">
        <v>38535</v>
      </c>
      <c r="AT3637" s="85" t="s">
        <v>38536</v>
      </c>
      <c r="AU3637" s="4" t="s">
        <v>460</v>
      </c>
      <c r="AV3637" s="4" t="s">
        <v>725</v>
      </c>
      <c r="AW3637" s="4" t="s">
        <v>1259</v>
      </c>
      <c r="AX3637" s="4"/>
      <c r="AY3637" s="4"/>
      <c r="AZ3637" s="4"/>
      <c r="BA3637" s="4"/>
      <c r="BB3637" s="4"/>
      <c r="BC3637" s="4">
        <v>40</v>
      </c>
      <c r="BD3637" t="str">
        <f>IF(AND(ADHOC!$G$15="",ADHOC!$S$4=""),"",IF(ADHOC!$G$15&lt;&gt;"",IF(ADHOC!$G$15=LEFT(Domein!$AS3637,LEN(ADHOC!$G$15)),MAX(Domein!BD$1:'Domein'!BD3636)+1,""),IF(ADHOC!$S$4=LEFT(Domein!$AS3637,LEN(ADHOC!$S$4)),MAX(Domein!BD$1:'Domein'!BD3636)+1,"")))</f>
        <v/>
      </c>
    </row>
    <row r="3638" spans="45:56" x14ac:dyDescent="0.2">
      <c r="AS3638" s="4" t="s">
        <v>38537</v>
      </c>
      <c r="AT3638" s="85" t="s">
        <v>38538</v>
      </c>
      <c r="AU3638" s="4" t="s">
        <v>460</v>
      </c>
      <c r="AV3638" s="4" t="s">
        <v>725</v>
      </c>
      <c r="AW3638" s="4" t="s">
        <v>1259</v>
      </c>
      <c r="AX3638" s="4"/>
      <c r="AY3638" s="4"/>
      <c r="AZ3638" s="4"/>
      <c r="BA3638" s="4"/>
      <c r="BB3638" s="4"/>
      <c r="BC3638" s="4">
        <v>40</v>
      </c>
      <c r="BD3638" t="str">
        <f>IF(AND(ADHOC!$G$15="",ADHOC!$S$4=""),"",IF(ADHOC!$G$15&lt;&gt;"",IF(ADHOC!$G$15=LEFT(Domein!$AS3638,LEN(ADHOC!$G$15)),MAX(Domein!BD$1:'Domein'!BD3637)+1,""),IF(ADHOC!$S$4=LEFT(Domein!$AS3638,LEN(ADHOC!$S$4)),MAX(Domein!BD$1:'Domein'!BD3637)+1,"")))</f>
        <v/>
      </c>
    </row>
    <row r="3639" spans="45:56" x14ac:dyDescent="0.2">
      <c r="AS3639" s="4" t="s">
        <v>38539</v>
      </c>
      <c r="AT3639" s="85" t="s">
        <v>38540</v>
      </c>
      <c r="AU3639" s="4" t="s">
        <v>460</v>
      </c>
      <c r="AV3639" s="4" t="s">
        <v>725</v>
      </c>
      <c r="AW3639" s="4" t="s">
        <v>1259</v>
      </c>
      <c r="AX3639" s="4"/>
      <c r="AY3639" s="4"/>
      <c r="AZ3639" s="4"/>
      <c r="BA3639" s="4"/>
      <c r="BB3639" s="4"/>
      <c r="BC3639" s="4">
        <v>40</v>
      </c>
      <c r="BD3639" t="str">
        <f>IF(AND(ADHOC!$G$15="",ADHOC!$S$4=""),"",IF(ADHOC!$G$15&lt;&gt;"",IF(ADHOC!$G$15=LEFT(Domein!$AS3639,LEN(ADHOC!$G$15)),MAX(Domein!BD$1:'Domein'!BD3638)+1,""),IF(ADHOC!$S$4=LEFT(Domein!$AS3639,LEN(ADHOC!$S$4)),MAX(Domein!BD$1:'Domein'!BD3638)+1,"")))</f>
        <v/>
      </c>
    </row>
    <row r="3640" spans="45:56" x14ac:dyDescent="0.2">
      <c r="AS3640" s="4" t="s">
        <v>38541</v>
      </c>
      <c r="AT3640" s="85" t="s">
        <v>38542</v>
      </c>
      <c r="AU3640" s="4" t="s">
        <v>460</v>
      </c>
      <c r="AV3640" s="4" t="s">
        <v>725</v>
      </c>
      <c r="AW3640" s="4" t="s">
        <v>1259</v>
      </c>
      <c r="AX3640" s="4"/>
      <c r="AY3640" s="4"/>
      <c r="AZ3640" s="4"/>
      <c r="BA3640" s="4"/>
      <c r="BB3640" s="4"/>
      <c r="BC3640" s="4">
        <v>40</v>
      </c>
      <c r="BD3640" t="str">
        <f>IF(AND(ADHOC!$G$15="",ADHOC!$S$4=""),"",IF(ADHOC!$G$15&lt;&gt;"",IF(ADHOC!$G$15=LEFT(Domein!$AS3640,LEN(ADHOC!$G$15)),MAX(Domein!BD$1:'Domein'!BD3639)+1,""),IF(ADHOC!$S$4=LEFT(Domein!$AS3640,LEN(ADHOC!$S$4)),MAX(Domein!BD$1:'Domein'!BD3639)+1,"")))</f>
        <v/>
      </c>
    </row>
    <row r="3641" spans="45:56" x14ac:dyDescent="0.2">
      <c r="AS3641" s="4" t="s">
        <v>21265</v>
      </c>
      <c r="AT3641" s="85" t="s">
        <v>21266</v>
      </c>
      <c r="AU3641" s="4" t="s">
        <v>456</v>
      </c>
      <c r="AV3641" s="4" t="s">
        <v>7662</v>
      </c>
      <c r="AW3641" s="4" t="s">
        <v>701</v>
      </c>
      <c r="AX3641" s="4"/>
      <c r="AY3641" s="4">
        <v>193030</v>
      </c>
      <c r="AZ3641" s="4">
        <v>520506</v>
      </c>
      <c r="BA3641" s="4" t="s">
        <v>22749</v>
      </c>
      <c r="BB3641" s="4" t="s">
        <v>22750</v>
      </c>
      <c r="BC3641" s="4">
        <v>40</v>
      </c>
      <c r="BD3641" t="str">
        <f>IF(AND(ADHOC!$G$15="",ADHOC!$S$4=""),"",IF(ADHOC!$G$15&lt;&gt;"",IF(ADHOC!$G$15=LEFT(Domein!$AS3641,LEN(ADHOC!$G$15)),MAX(Domein!BD$1:'Domein'!BD3640)+1,""),IF(ADHOC!$S$4=LEFT(Domein!$AS3641,LEN(ADHOC!$S$4)),MAX(Domein!BD$1:'Domein'!BD3640)+1,"")))</f>
        <v/>
      </c>
    </row>
    <row r="3642" spans="45:56" x14ac:dyDescent="0.2">
      <c r="AS3642" s="4" t="s">
        <v>21389</v>
      </c>
      <c r="AT3642" s="85" t="s">
        <v>21390</v>
      </c>
      <c r="AU3642" s="4" t="s">
        <v>456</v>
      </c>
      <c r="AV3642" s="4" t="s">
        <v>717</v>
      </c>
      <c r="AW3642" s="4" t="s">
        <v>1167</v>
      </c>
      <c r="AX3642" s="4"/>
      <c r="AY3642" s="4">
        <v>193015</v>
      </c>
      <c r="AZ3642" s="4">
        <v>520543</v>
      </c>
      <c r="BA3642" s="4" t="s">
        <v>23947</v>
      </c>
      <c r="BB3642" s="4" t="s">
        <v>23948</v>
      </c>
      <c r="BC3642" s="4">
        <v>40</v>
      </c>
      <c r="BD3642" t="str">
        <f>IF(AND(ADHOC!$G$15="",ADHOC!$S$4=""),"",IF(ADHOC!$G$15&lt;&gt;"",IF(ADHOC!$G$15=LEFT(Domein!$AS3642,LEN(ADHOC!$G$15)),MAX(Domein!BD$1:'Domein'!BD3641)+1,""),IF(ADHOC!$S$4=LEFT(Domein!$AS3642,LEN(ADHOC!$S$4)),MAX(Domein!BD$1:'Domein'!BD3641)+1,"")))</f>
        <v/>
      </c>
    </row>
    <row r="3643" spans="45:56" x14ac:dyDescent="0.2">
      <c r="AS3643" s="4" t="s">
        <v>21391</v>
      </c>
      <c r="AT3643" s="85" t="s">
        <v>21392</v>
      </c>
      <c r="AU3643" s="4" t="s">
        <v>456</v>
      </c>
      <c r="AV3643" s="4" t="s">
        <v>717</v>
      </c>
      <c r="AW3643" s="4" t="s">
        <v>1167</v>
      </c>
      <c r="AX3643" s="4"/>
      <c r="AY3643" s="4">
        <v>193016</v>
      </c>
      <c r="AZ3643" s="4">
        <v>520544</v>
      </c>
      <c r="BA3643" s="4" t="s">
        <v>23949</v>
      </c>
      <c r="BB3643" s="4" t="s">
        <v>23950</v>
      </c>
      <c r="BC3643" s="4">
        <v>40</v>
      </c>
      <c r="BD3643" t="str">
        <f>IF(AND(ADHOC!$G$15="",ADHOC!$S$4=""),"",IF(ADHOC!$G$15&lt;&gt;"",IF(ADHOC!$G$15=LEFT(Domein!$AS3643,LEN(ADHOC!$G$15)),MAX(Domein!BD$1:'Domein'!BD3642)+1,""),IF(ADHOC!$S$4=LEFT(Domein!$AS3643,LEN(ADHOC!$S$4)),MAX(Domein!BD$1:'Domein'!BD3642)+1,"")))</f>
        <v/>
      </c>
    </row>
    <row r="3644" spans="45:56" x14ac:dyDescent="0.2">
      <c r="AS3644" s="4" t="s">
        <v>21393</v>
      </c>
      <c r="AT3644" s="85" t="s">
        <v>21394</v>
      </c>
      <c r="AU3644" s="4" t="s">
        <v>456</v>
      </c>
      <c r="AV3644" s="4" t="s">
        <v>717</v>
      </c>
      <c r="AW3644" s="4" t="s">
        <v>1167</v>
      </c>
      <c r="AX3644" s="4"/>
      <c r="AY3644" s="4">
        <v>193017</v>
      </c>
      <c r="AZ3644" s="4">
        <v>520545</v>
      </c>
      <c r="BA3644" s="4" t="s">
        <v>23951</v>
      </c>
      <c r="BB3644" s="4" t="s">
        <v>23952</v>
      </c>
      <c r="BC3644" s="4">
        <v>40</v>
      </c>
      <c r="BD3644" t="str">
        <f>IF(AND(ADHOC!$G$15="",ADHOC!$S$4=""),"",IF(ADHOC!$G$15&lt;&gt;"",IF(ADHOC!$G$15=LEFT(Domein!$AS3644,LEN(ADHOC!$G$15)),MAX(Domein!BD$1:'Domein'!BD3643)+1,""),IF(ADHOC!$S$4=LEFT(Domein!$AS3644,LEN(ADHOC!$S$4)),MAX(Domein!BD$1:'Domein'!BD3643)+1,"")))</f>
        <v/>
      </c>
    </row>
    <row r="3645" spans="45:56" x14ac:dyDescent="0.2">
      <c r="AS3645" s="4" t="s">
        <v>21395</v>
      </c>
      <c r="AT3645" s="85" t="s">
        <v>21396</v>
      </c>
      <c r="AU3645" s="4" t="s">
        <v>456</v>
      </c>
      <c r="AV3645" s="4" t="s">
        <v>717</v>
      </c>
      <c r="AW3645" s="4" t="s">
        <v>1167</v>
      </c>
      <c r="AX3645" s="4"/>
      <c r="AY3645" s="4">
        <v>193018</v>
      </c>
      <c r="AZ3645" s="4">
        <v>520546</v>
      </c>
      <c r="BA3645" s="4" t="s">
        <v>23953</v>
      </c>
      <c r="BB3645" s="4" t="s">
        <v>23954</v>
      </c>
      <c r="BC3645" s="4">
        <v>40</v>
      </c>
      <c r="BD3645" t="str">
        <f>IF(AND(ADHOC!$G$15="",ADHOC!$S$4=""),"",IF(ADHOC!$G$15&lt;&gt;"",IF(ADHOC!$G$15=LEFT(Domein!$AS3645,LEN(ADHOC!$G$15)),MAX(Domein!BD$1:'Domein'!BD3644)+1,""),IF(ADHOC!$S$4=LEFT(Domein!$AS3645,LEN(ADHOC!$S$4)),MAX(Domein!BD$1:'Domein'!BD3644)+1,"")))</f>
        <v/>
      </c>
    </row>
    <row r="3646" spans="45:56" x14ac:dyDescent="0.2">
      <c r="AS3646" s="4" t="s">
        <v>1894</v>
      </c>
      <c r="AT3646" s="85" t="s">
        <v>1895</v>
      </c>
      <c r="AU3646" s="4" t="s">
        <v>463</v>
      </c>
      <c r="AV3646" s="4" t="s">
        <v>7662</v>
      </c>
      <c r="AW3646" s="4" t="s">
        <v>701</v>
      </c>
      <c r="AX3646" s="4"/>
      <c r="AY3646" s="4">
        <v>193034</v>
      </c>
      <c r="AZ3646" s="4">
        <v>520508</v>
      </c>
      <c r="BA3646" s="4" t="s">
        <v>22747</v>
      </c>
      <c r="BB3646" s="4" t="s">
        <v>22748</v>
      </c>
      <c r="BC3646" s="4">
        <v>40</v>
      </c>
      <c r="BD3646" t="str">
        <f>IF(AND(ADHOC!$G$15="",ADHOC!$S$4=""),"",IF(ADHOC!$G$15&lt;&gt;"",IF(ADHOC!$G$15=LEFT(Domein!$AS3646,LEN(ADHOC!$G$15)),MAX(Domein!BD$1:'Domein'!BD3645)+1,""),IF(ADHOC!$S$4=LEFT(Domein!$AS3646,LEN(ADHOC!$S$4)),MAX(Domein!BD$1:'Domein'!BD3645)+1,"")))</f>
        <v/>
      </c>
    </row>
    <row r="3647" spans="45:56" x14ac:dyDescent="0.2">
      <c r="AS3647" s="4" t="s">
        <v>1900</v>
      </c>
      <c r="AT3647" s="4" t="s">
        <v>10838</v>
      </c>
      <c r="AU3647" s="4" t="s">
        <v>456</v>
      </c>
      <c r="AV3647" s="4" t="s">
        <v>717</v>
      </c>
      <c r="AW3647" s="4" t="s">
        <v>1167</v>
      </c>
      <c r="AX3647" s="4"/>
      <c r="AY3647" s="4">
        <v>192982</v>
      </c>
      <c r="AZ3647" s="4">
        <v>520496</v>
      </c>
      <c r="BA3647" s="4" t="s">
        <v>23955</v>
      </c>
      <c r="BB3647" s="4" t="s">
        <v>23956</v>
      </c>
      <c r="BC3647" s="4">
        <v>40</v>
      </c>
      <c r="BD3647" t="str">
        <f>IF(AND(ADHOC!$G$15="",ADHOC!$S$4=""),"",IF(ADHOC!$G$15&lt;&gt;"",IF(ADHOC!$G$15=LEFT(Domein!$AS3647,LEN(ADHOC!$G$15)),MAX(Domein!BD$1:'Domein'!BD3646)+1,""),IF(ADHOC!$S$4=LEFT(Domein!$AS3647,LEN(ADHOC!$S$4)),MAX(Domein!BD$1:'Domein'!BD3646)+1,"")))</f>
        <v/>
      </c>
    </row>
    <row r="3648" spans="45:56" x14ac:dyDescent="0.2">
      <c r="AS3648" s="4" t="s">
        <v>1901</v>
      </c>
      <c r="AT3648" s="85" t="s">
        <v>10839</v>
      </c>
      <c r="AU3648" s="4" t="s">
        <v>456</v>
      </c>
      <c r="AV3648" s="4" t="s">
        <v>717</v>
      </c>
      <c r="AW3648" s="4" t="s">
        <v>1167</v>
      </c>
      <c r="AX3648" s="4"/>
      <c r="AY3648" s="4">
        <v>192983</v>
      </c>
      <c r="AZ3648" s="4">
        <v>520497</v>
      </c>
      <c r="BA3648" s="4" t="s">
        <v>23957</v>
      </c>
      <c r="BB3648" s="4" t="s">
        <v>23958</v>
      </c>
      <c r="BC3648" s="4">
        <v>40</v>
      </c>
      <c r="BD3648" t="str">
        <f>IF(AND(ADHOC!$G$15="",ADHOC!$S$4=""),"",IF(ADHOC!$G$15&lt;&gt;"",IF(ADHOC!$G$15=LEFT(Domein!$AS3648,LEN(ADHOC!$G$15)),MAX(Domein!BD$1:'Domein'!BD3647)+1,""),IF(ADHOC!$S$4=LEFT(Domein!$AS3648,LEN(ADHOC!$S$4)),MAX(Domein!BD$1:'Domein'!BD3647)+1,"")))</f>
        <v/>
      </c>
    </row>
    <row r="3649" spans="45:56" x14ac:dyDescent="0.2">
      <c r="AS3649" s="4" t="s">
        <v>1896</v>
      </c>
      <c r="AT3649" s="85" t="s">
        <v>1897</v>
      </c>
      <c r="AU3649" s="4" t="s">
        <v>456</v>
      </c>
      <c r="AV3649" s="4" t="s">
        <v>717</v>
      </c>
      <c r="AW3649" s="4" t="s">
        <v>1167</v>
      </c>
      <c r="AX3649" s="4"/>
      <c r="AY3649" s="4">
        <v>193014</v>
      </c>
      <c r="AZ3649" s="4">
        <v>520542</v>
      </c>
      <c r="BA3649" s="4" t="s">
        <v>23959</v>
      </c>
      <c r="BB3649" s="4" t="s">
        <v>23960</v>
      </c>
      <c r="BC3649" s="4">
        <v>40</v>
      </c>
      <c r="BD3649" t="str">
        <f>IF(AND(ADHOC!$G$15="",ADHOC!$S$4=""),"",IF(ADHOC!$G$15&lt;&gt;"",IF(ADHOC!$G$15=LEFT(Domein!$AS3649,LEN(ADHOC!$G$15)),MAX(Domein!BD$1:'Domein'!BD3648)+1,""),IF(ADHOC!$S$4=LEFT(Domein!$AS3649,LEN(ADHOC!$S$4)),MAX(Domein!BD$1:'Domein'!BD3648)+1,"")))</f>
        <v/>
      </c>
    </row>
    <row r="3650" spans="45:56" x14ac:dyDescent="0.2">
      <c r="AS3650" s="4" t="s">
        <v>1898</v>
      </c>
      <c r="AT3650" s="4" t="s">
        <v>1899</v>
      </c>
      <c r="AU3650" s="4" t="s">
        <v>456</v>
      </c>
      <c r="AV3650" s="4" t="s">
        <v>717</v>
      </c>
      <c r="AW3650" s="4" t="s">
        <v>1167</v>
      </c>
      <c r="AX3650" s="4"/>
      <c r="AY3650" s="4">
        <v>192960</v>
      </c>
      <c r="AZ3650" s="4">
        <v>520541</v>
      </c>
      <c r="BA3650" s="4" t="s">
        <v>23959</v>
      </c>
      <c r="BB3650" s="4" t="s">
        <v>23961</v>
      </c>
      <c r="BC3650" s="4">
        <v>40</v>
      </c>
      <c r="BD3650" t="str">
        <f>IF(AND(ADHOC!$G$15="",ADHOC!$S$4=""),"",IF(ADHOC!$G$15&lt;&gt;"",IF(ADHOC!$G$15=LEFT(Domein!$AS3650,LEN(ADHOC!$G$15)),MAX(Domein!BD$1:'Domein'!BD3649)+1,""),IF(ADHOC!$S$4=LEFT(Domein!$AS3650,LEN(ADHOC!$S$4)),MAX(Domein!BD$1:'Domein'!BD3649)+1,"")))</f>
        <v/>
      </c>
    </row>
    <row r="3651" spans="45:56" x14ac:dyDescent="0.2">
      <c r="AS3651" s="4" t="s">
        <v>1902</v>
      </c>
      <c r="AT3651" s="85" t="s">
        <v>1903</v>
      </c>
      <c r="AU3651" s="4" t="s">
        <v>456</v>
      </c>
      <c r="AV3651" s="4" t="s">
        <v>7662</v>
      </c>
      <c r="AW3651" s="4" t="s">
        <v>701</v>
      </c>
      <c r="AX3651" s="4"/>
      <c r="AY3651" s="4">
        <v>193030</v>
      </c>
      <c r="AZ3651" s="4">
        <v>520506</v>
      </c>
      <c r="BA3651" s="4" t="s">
        <v>22749</v>
      </c>
      <c r="BB3651" s="4" t="s">
        <v>22750</v>
      </c>
      <c r="BC3651" s="4">
        <v>40</v>
      </c>
      <c r="BD3651" t="str">
        <f>IF(AND(ADHOC!$G$15="",ADHOC!$S$4=""),"",IF(ADHOC!$G$15&lt;&gt;"",IF(ADHOC!$G$15=LEFT(Domein!$AS3651,LEN(ADHOC!$G$15)),MAX(Domein!BD$1:'Domein'!BD3650)+1,""),IF(ADHOC!$S$4=LEFT(Domein!$AS3651,LEN(ADHOC!$S$4)),MAX(Domein!BD$1:'Domein'!BD3650)+1,"")))</f>
        <v/>
      </c>
    </row>
    <row r="3652" spans="45:56" x14ac:dyDescent="0.2">
      <c r="AS3652" s="4" t="s">
        <v>21267</v>
      </c>
      <c r="AT3652" s="4" t="s">
        <v>21268</v>
      </c>
      <c r="AU3652" s="4" t="s">
        <v>456</v>
      </c>
      <c r="AV3652" s="4" t="s">
        <v>7662</v>
      </c>
      <c r="AW3652" s="4" t="s">
        <v>701</v>
      </c>
      <c r="AX3652" s="4"/>
      <c r="AY3652" s="4">
        <v>203135</v>
      </c>
      <c r="AZ3652" s="4">
        <v>355561</v>
      </c>
      <c r="BA3652" s="4" t="s">
        <v>23962</v>
      </c>
      <c r="BB3652" s="4" t="s">
        <v>23963</v>
      </c>
      <c r="BC3652" s="4">
        <v>40</v>
      </c>
      <c r="BD3652" t="str">
        <f>IF(AND(ADHOC!$G$15="",ADHOC!$S$4=""),"",IF(ADHOC!$G$15&lt;&gt;"",IF(ADHOC!$G$15=LEFT(Domein!$AS3652,LEN(ADHOC!$G$15)),MAX(Domein!BD$1:'Domein'!BD3651)+1,""),IF(ADHOC!$S$4=LEFT(Domein!$AS3652,LEN(ADHOC!$S$4)),MAX(Domein!BD$1:'Domein'!BD3651)+1,"")))</f>
        <v/>
      </c>
    </row>
    <row r="3653" spans="45:56" x14ac:dyDescent="0.2">
      <c r="AS3653" s="4" t="s">
        <v>1904</v>
      </c>
      <c r="AT3653" s="85" t="s">
        <v>1905</v>
      </c>
      <c r="AU3653" s="4" t="s">
        <v>463</v>
      </c>
      <c r="AV3653" s="4" t="s">
        <v>7662</v>
      </c>
      <c r="AW3653" s="4" t="s">
        <v>701</v>
      </c>
      <c r="AX3653" s="4"/>
      <c r="AY3653" s="4">
        <v>203035</v>
      </c>
      <c r="AZ3653" s="4">
        <v>533305</v>
      </c>
      <c r="BA3653" s="4" t="s">
        <v>22751</v>
      </c>
      <c r="BB3653" s="4" t="s">
        <v>22752</v>
      </c>
      <c r="BC3653" s="4">
        <v>40</v>
      </c>
      <c r="BD3653" t="str">
        <f>IF(AND(ADHOC!$G$15="",ADHOC!$S$4=""),"",IF(ADHOC!$G$15&lt;&gt;"",IF(ADHOC!$G$15=LEFT(Domein!$AS3653,LEN(ADHOC!$G$15)),MAX(Domein!BD$1:'Domein'!BD3652)+1,""),IF(ADHOC!$S$4=LEFT(Domein!$AS3653,LEN(ADHOC!$S$4)),MAX(Domein!BD$1:'Domein'!BD3652)+1,"")))</f>
        <v/>
      </c>
    </row>
    <row r="3654" spans="45:56" x14ac:dyDescent="0.2">
      <c r="AS3654" s="4" t="s">
        <v>1914</v>
      </c>
      <c r="AT3654" s="85" t="s">
        <v>1915</v>
      </c>
      <c r="AU3654" s="4" t="s">
        <v>456</v>
      </c>
      <c r="AV3654" s="4" t="s">
        <v>717</v>
      </c>
      <c r="AW3654" s="4" t="s">
        <v>1167</v>
      </c>
      <c r="AX3654" s="4"/>
      <c r="AY3654" s="4">
        <v>203040</v>
      </c>
      <c r="AZ3654" s="4">
        <v>533438</v>
      </c>
      <c r="BA3654" s="4" t="s">
        <v>23964</v>
      </c>
      <c r="BB3654" s="4" t="s">
        <v>23965</v>
      </c>
      <c r="BC3654" s="4">
        <v>40</v>
      </c>
      <c r="BD3654" t="str">
        <f>IF(AND(ADHOC!$G$15="",ADHOC!$S$4=""),"",IF(ADHOC!$G$15&lt;&gt;"",IF(ADHOC!$G$15=LEFT(Domein!$AS3654,LEN(ADHOC!$G$15)),MAX(Domein!BD$1:'Domein'!BD3653)+1,""),IF(ADHOC!$S$4=LEFT(Domein!$AS3654,LEN(ADHOC!$S$4)),MAX(Domein!BD$1:'Domein'!BD3653)+1,"")))</f>
        <v/>
      </c>
    </row>
    <row r="3655" spans="45:56" x14ac:dyDescent="0.2">
      <c r="AS3655" s="4" t="s">
        <v>1916</v>
      </c>
      <c r="AT3655" s="4" t="s">
        <v>1917</v>
      </c>
      <c r="AU3655" s="4" t="s">
        <v>456</v>
      </c>
      <c r="AV3655" s="4" t="s">
        <v>717</v>
      </c>
      <c r="AW3655" s="4" t="s">
        <v>1167</v>
      </c>
      <c r="AX3655" s="4"/>
      <c r="AY3655" s="4">
        <v>203148</v>
      </c>
      <c r="AZ3655" s="4">
        <v>533406</v>
      </c>
      <c r="BA3655" s="4" t="s">
        <v>23966</v>
      </c>
      <c r="BB3655" s="4" t="s">
        <v>23967</v>
      </c>
      <c r="BC3655" s="4">
        <v>40</v>
      </c>
      <c r="BD3655" t="str">
        <f>IF(AND(ADHOC!$G$15="",ADHOC!$S$4=""),"",IF(ADHOC!$G$15&lt;&gt;"",IF(ADHOC!$G$15=LEFT(Domein!$AS3655,LEN(ADHOC!$G$15)),MAX(Domein!BD$1:'Domein'!BD3654)+1,""),IF(ADHOC!$S$4=LEFT(Domein!$AS3655,LEN(ADHOC!$S$4)),MAX(Domein!BD$1:'Domein'!BD3654)+1,"")))</f>
        <v/>
      </c>
    </row>
    <row r="3656" spans="45:56" x14ac:dyDescent="0.2">
      <c r="AS3656" s="4" t="s">
        <v>1906</v>
      </c>
      <c r="AT3656" s="85" t="s">
        <v>1907</v>
      </c>
      <c r="AU3656" s="4" t="s">
        <v>456</v>
      </c>
      <c r="AV3656" s="4" t="s">
        <v>717</v>
      </c>
      <c r="AW3656" s="4" t="s">
        <v>1167</v>
      </c>
      <c r="AX3656" s="4"/>
      <c r="AY3656" s="4">
        <v>203095</v>
      </c>
      <c r="AZ3656" s="4">
        <v>533372</v>
      </c>
      <c r="BA3656" s="4" t="s">
        <v>23968</v>
      </c>
      <c r="BB3656" s="4" t="s">
        <v>23969</v>
      </c>
      <c r="BC3656" s="4">
        <v>40</v>
      </c>
      <c r="BD3656" t="str">
        <f>IF(AND(ADHOC!$G$15="",ADHOC!$S$4=""),"",IF(ADHOC!$G$15&lt;&gt;"",IF(ADHOC!$G$15=LEFT(Domein!$AS3656,LEN(ADHOC!$G$15)),MAX(Domein!BD$1:'Domein'!BD3655)+1,""),IF(ADHOC!$S$4=LEFT(Domein!$AS3656,LEN(ADHOC!$S$4)),MAX(Domein!BD$1:'Domein'!BD3655)+1,"")))</f>
        <v/>
      </c>
    </row>
    <row r="3657" spans="45:56" x14ac:dyDescent="0.2">
      <c r="AS3657" s="4" t="s">
        <v>1908</v>
      </c>
      <c r="AT3657" s="85" t="s">
        <v>1909</v>
      </c>
      <c r="AU3657" s="4" t="s">
        <v>456</v>
      </c>
      <c r="AV3657" s="4" t="s">
        <v>717</v>
      </c>
      <c r="AW3657" s="4" t="s">
        <v>1167</v>
      </c>
      <c r="AX3657" s="4"/>
      <c r="AY3657" s="4">
        <v>203109</v>
      </c>
      <c r="AZ3657" s="4">
        <v>533328</v>
      </c>
      <c r="BA3657" s="4" t="s">
        <v>23970</v>
      </c>
      <c r="BB3657" s="4" t="s">
        <v>23971</v>
      </c>
      <c r="BC3657" s="4">
        <v>40</v>
      </c>
      <c r="BD3657" t="str">
        <f>IF(AND(ADHOC!$G$15="",ADHOC!$S$4=""),"",IF(ADHOC!$G$15&lt;&gt;"",IF(ADHOC!$G$15=LEFT(Domein!$AS3657,LEN(ADHOC!$G$15)),MAX(Domein!BD$1:'Domein'!BD3656)+1,""),IF(ADHOC!$S$4=LEFT(Domein!$AS3657,LEN(ADHOC!$S$4)),MAX(Domein!BD$1:'Domein'!BD3656)+1,"")))</f>
        <v/>
      </c>
    </row>
    <row r="3658" spans="45:56" x14ac:dyDescent="0.2">
      <c r="AS3658" s="4" t="s">
        <v>1910</v>
      </c>
      <c r="AT3658" s="4" t="s">
        <v>1911</v>
      </c>
      <c r="AU3658" s="4" t="s">
        <v>456</v>
      </c>
      <c r="AV3658" s="4" t="s">
        <v>717</v>
      </c>
      <c r="AW3658" s="4" t="s">
        <v>1167</v>
      </c>
      <c r="AX3658" s="4"/>
      <c r="AY3658" s="4">
        <v>203122</v>
      </c>
      <c r="AZ3658" s="4">
        <v>533328</v>
      </c>
      <c r="BA3658" s="4" t="s">
        <v>23970</v>
      </c>
      <c r="BB3658" s="4" t="s">
        <v>23972</v>
      </c>
      <c r="BC3658" s="4">
        <v>40</v>
      </c>
      <c r="BD3658" t="str">
        <f>IF(AND(ADHOC!$G$15="",ADHOC!$S$4=""),"",IF(ADHOC!$G$15&lt;&gt;"",IF(ADHOC!$G$15=LEFT(Domein!$AS3658,LEN(ADHOC!$G$15)),MAX(Domein!BD$1:'Domein'!BD3657)+1,""),IF(ADHOC!$S$4=LEFT(Domein!$AS3658,LEN(ADHOC!$S$4)),MAX(Domein!BD$1:'Domein'!BD3657)+1,"")))</f>
        <v/>
      </c>
    </row>
    <row r="3659" spans="45:56" x14ac:dyDescent="0.2">
      <c r="AS3659" s="4" t="s">
        <v>1912</v>
      </c>
      <c r="AT3659" s="85" t="s">
        <v>1913</v>
      </c>
      <c r="AU3659" s="4" t="s">
        <v>456</v>
      </c>
      <c r="AV3659" s="4" t="s">
        <v>717</v>
      </c>
      <c r="AW3659" s="4" t="s">
        <v>1167</v>
      </c>
      <c r="AX3659" s="4"/>
      <c r="AY3659" s="4">
        <v>203142</v>
      </c>
      <c r="AZ3659" s="4">
        <v>533350</v>
      </c>
      <c r="BA3659" s="4" t="s">
        <v>23973</v>
      </c>
      <c r="BB3659" s="4" t="s">
        <v>23974</v>
      </c>
      <c r="BC3659" s="4">
        <v>40</v>
      </c>
      <c r="BD3659" t="str">
        <f>IF(AND(ADHOC!$G$15="",ADHOC!$S$4=""),"",IF(ADHOC!$G$15&lt;&gt;"",IF(ADHOC!$G$15=LEFT(Domein!$AS3659,LEN(ADHOC!$G$15)),MAX(Domein!BD$1:'Domein'!BD3658)+1,""),IF(ADHOC!$S$4=LEFT(Domein!$AS3659,LEN(ADHOC!$S$4)),MAX(Domein!BD$1:'Domein'!BD3658)+1,"")))</f>
        <v/>
      </c>
    </row>
    <row r="3660" spans="45:56" x14ac:dyDescent="0.2">
      <c r="AS3660" s="4" t="s">
        <v>1918</v>
      </c>
      <c r="AT3660" s="4" t="s">
        <v>1919</v>
      </c>
      <c r="AU3660" s="4" t="s">
        <v>463</v>
      </c>
      <c r="AV3660" s="4" t="s">
        <v>7662</v>
      </c>
      <c r="AW3660" s="4" t="s">
        <v>701</v>
      </c>
      <c r="AX3660" s="4"/>
      <c r="AY3660" s="4">
        <v>203135</v>
      </c>
      <c r="AZ3660" s="4">
        <v>533361</v>
      </c>
      <c r="BA3660" s="4" t="s">
        <v>22753</v>
      </c>
      <c r="BB3660" s="4" t="s">
        <v>22754</v>
      </c>
      <c r="BC3660" s="4">
        <v>40</v>
      </c>
      <c r="BD3660" t="str">
        <f>IF(AND(ADHOC!$G$15="",ADHOC!$S$4=""),"",IF(ADHOC!$G$15&lt;&gt;"",IF(ADHOC!$G$15=LEFT(Domein!$AS3660,LEN(ADHOC!$G$15)),MAX(Domein!BD$1:'Domein'!BD3659)+1,""),IF(ADHOC!$S$4=LEFT(Domein!$AS3660,LEN(ADHOC!$S$4)),MAX(Domein!BD$1:'Domein'!BD3659)+1,"")))</f>
        <v/>
      </c>
    </row>
    <row r="3661" spans="45:56" x14ac:dyDescent="0.2">
      <c r="AS3661" s="4" t="s">
        <v>21269</v>
      </c>
      <c r="AT3661" s="4" t="s">
        <v>21270</v>
      </c>
      <c r="AU3661" s="4" t="s">
        <v>456</v>
      </c>
      <c r="AV3661" s="4" t="s">
        <v>7663</v>
      </c>
      <c r="AW3661" s="4" t="s">
        <v>701</v>
      </c>
      <c r="AX3661" s="4"/>
      <c r="AY3661" s="4">
        <v>212732</v>
      </c>
      <c r="AZ3661" s="4">
        <v>502819</v>
      </c>
      <c r="BA3661" s="4" t="s">
        <v>22755</v>
      </c>
      <c r="BB3661" s="4" t="s">
        <v>22757</v>
      </c>
      <c r="BC3661" s="4">
        <v>40</v>
      </c>
      <c r="BD3661" t="str">
        <f>IF(AND(ADHOC!$G$15="",ADHOC!$S$4=""),"",IF(ADHOC!$G$15&lt;&gt;"",IF(ADHOC!$G$15=LEFT(Domein!$AS3661,LEN(ADHOC!$G$15)),MAX(Domein!BD$1:'Domein'!BD3660)+1,""),IF(ADHOC!$S$4=LEFT(Domein!$AS3661,LEN(ADHOC!$S$4)),MAX(Domein!BD$1:'Domein'!BD3660)+1,"")))</f>
        <v/>
      </c>
    </row>
    <row r="3662" spans="45:56" x14ac:dyDescent="0.2">
      <c r="AS3662" s="4" t="s">
        <v>9293</v>
      </c>
      <c r="AT3662" s="85" t="s">
        <v>9294</v>
      </c>
      <c r="AU3662" s="4" t="s">
        <v>456</v>
      </c>
      <c r="AV3662" s="4" t="s">
        <v>713</v>
      </c>
      <c r="AW3662" s="4" t="s">
        <v>724</v>
      </c>
      <c r="AX3662" s="4"/>
      <c r="AY3662" s="4">
        <v>212695</v>
      </c>
      <c r="AZ3662" s="4">
        <v>502879</v>
      </c>
      <c r="BA3662" s="4" t="s">
        <v>23975</v>
      </c>
      <c r="BB3662" s="4" t="s">
        <v>23976</v>
      </c>
      <c r="BC3662" s="4">
        <v>40</v>
      </c>
      <c r="BD3662" t="str">
        <f>IF(AND(ADHOC!$G$15="",ADHOC!$S$4=""),"",IF(ADHOC!$G$15&lt;&gt;"",IF(ADHOC!$G$15=LEFT(Domein!$AS3662,LEN(ADHOC!$G$15)),MAX(Domein!BD$1:'Domein'!BD3661)+1,""),IF(ADHOC!$S$4=LEFT(Domein!$AS3662,LEN(ADHOC!$S$4)),MAX(Domein!BD$1:'Domein'!BD3661)+1,"")))</f>
        <v/>
      </c>
    </row>
    <row r="3663" spans="45:56" x14ac:dyDescent="0.2">
      <c r="AS3663" s="4" t="s">
        <v>1920</v>
      </c>
      <c r="AT3663" s="85" t="s">
        <v>1921</v>
      </c>
      <c r="AU3663" s="4" t="s">
        <v>463</v>
      </c>
      <c r="AV3663" s="4" t="s">
        <v>7663</v>
      </c>
      <c r="AW3663" s="4" t="s">
        <v>701</v>
      </c>
      <c r="AX3663" s="4"/>
      <c r="AY3663" s="4">
        <v>212725</v>
      </c>
      <c r="AZ3663" s="4">
        <v>502819</v>
      </c>
      <c r="BA3663" s="4" t="s">
        <v>22755</v>
      </c>
      <c r="BB3663" s="4" t="s">
        <v>22756</v>
      </c>
      <c r="BC3663" s="4">
        <v>40</v>
      </c>
      <c r="BD3663" t="str">
        <f>IF(AND(ADHOC!$G$15="",ADHOC!$S$4=""),"",IF(ADHOC!$G$15&lt;&gt;"",IF(ADHOC!$G$15=LEFT(Domein!$AS3663,LEN(ADHOC!$G$15)),MAX(Domein!BD$1:'Domein'!BD3662)+1,""),IF(ADHOC!$S$4=LEFT(Domein!$AS3663,LEN(ADHOC!$S$4)),MAX(Domein!BD$1:'Domein'!BD3662)+1,"")))</f>
        <v/>
      </c>
    </row>
    <row r="3664" spans="45:56" x14ac:dyDescent="0.2">
      <c r="AS3664" s="4" t="s">
        <v>1928</v>
      </c>
      <c r="AT3664" s="85" t="s">
        <v>1929</v>
      </c>
      <c r="AU3664" s="4" t="s">
        <v>456</v>
      </c>
      <c r="AV3664" s="4" t="s">
        <v>717</v>
      </c>
      <c r="AW3664" s="4" t="s">
        <v>1167</v>
      </c>
      <c r="AX3664" s="4"/>
      <c r="AY3664" s="4">
        <v>212732</v>
      </c>
      <c r="AZ3664" s="4">
        <v>502807</v>
      </c>
      <c r="BA3664" s="4" t="s">
        <v>23977</v>
      </c>
      <c r="BB3664" s="4" t="s">
        <v>22757</v>
      </c>
      <c r="BC3664" s="4">
        <v>40</v>
      </c>
      <c r="BD3664" t="str">
        <f>IF(AND(ADHOC!$G$15="",ADHOC!$S$4=""),"",IF(ADHOC!$G$15&lt;&gt;"",IF(ADHOC!$G$15=LEFT(Domein!$AS3664,LEN(ADHOC!$G$15)),MAX(Domein!BD$1:'Domein'!BD3663)+1,""),IF(ADHOC!$S$4=LEFT(Domein!$AS3664,LEN(ADHOC!$S$4)),MAX(Domein!BD$1:'Domein'!BD3663)+1,"")))</f>
        <v/>
      </c>
    </row>
    <row r="3665" spans="45:56" x14ac:dyDescent="0.2">
      <c r="AS3665" s="4" t="s">
        <v>1930</v>
      </c>
      <c r="AT3665" s="85" t="s">
        <v>1931</v>
      </c>
      <c r="AU3665" s="4" t="s">
        <v>456</v>
      </c>
      <c r="AV3665" s="4" t="s">
        <v>717</v>
      </c>
      <c r="AW3665" s="4" t="s">
        <v>1167</v>
      </c>
      <c r="AX3665" s="4"/>
      <c r="AY3665" s="4">
        <v>212650</v>
      </c>
      <c r="AZ3665" s="4">
        <v>502784</v>
      </c>
      <c r="BA3665" s="4" t="s">
        <v>23978</v>
      </c>
      <c r="BB3665" s="4" t="s">
        <v>23979</v>
      </c>
      <c r="BC3665" s="4">
        <v>40</v>
      </c>
      <c r="BD3665" t="str">
        <f>IF(AND(ADHOC!$G$15="",ADHOC!$S$4=""),"",IF(ADHOC!$G$15&lt;&gt;"",IF(ADHOC!$G$15=LEFT(Domein!$AS3665,LEN(ADHOC!$G$15)),MAX(Domein!BD$1:'Domein'!BD3664)+1,""),IF(ADHOC!$S$4=LEFT(Domein!$AS3665,LEN(ADHOC!$S$4)),MAX(Domein!BD$1:'Domein'!BD3664)+1,"")))</f>
        <v/>
      </c>
    </row>
    <row r="3666" spans="45:56" x14ac:dyDescent="0.2">
      <c r="AS3666" s="4" t="s">
        <v>1922</v>
      </c>
      <c r="AT3666" s="85" t="s">
        <v>1923</v>
      </c>
      <c r="AU3666" s="4" t="s">
        <v>456</v>
      </c>
      <c r="AV3666" s="4" t="s">
        <v>717</v>
      </c>
      <c r="AW3666" s="4" t="s">
        <v>1167</v>
      </c>
      <c r="AX3666" s="4"/>
      <c r="AY3666" s="4">
        <v>212752</v>
      </c>
      <c r="AZ3666" s="4">
        <v>502830</v>
      </c>
      <c r="BA3666" s="4" t="s">
        <v>23980</v>
      </c>
      <c r="BB3666" s="4" t="s">
        <v>23981</v>
      </c>
      <c r="BC3666" s="4">
        <v>40</v>
      </c>
      <c r="BD3666" t="str">
        <f>IF(AND(ADHOC!$G$15="",ADHOC!$S$4=""),"",IF(ADHOC!$G$15&lt;&gt;"",IF(ADHOC!$G$15=LEFT(Domein!$AS3666,LEN(ADHOC!$G$15)),MAX(Domein!BD$1:'Domein'!BD3665)+1,""),IF(ADHOC!$S$4=LEFT(Domein!$AS3666,LEN(ADHOC!$S$4)),MAX(Domein!BD$1:'Domein'!BD3665)+1,"")))</f>
        <v/>
      </c>
    </row>
    <row r="3667" spans="45:56" x14ac:dyDescent="0.2">
      <c r="AS3667" s="4" t="s">
        <v>1924</v>
      </c>
      <c r="AT3667" s="85" t="s">
        <v>1925</v>
      </c>
      <c r="AU3667" s="4" t="s">
        <v>456</v>
      </c>
      <c r="AV3667" s="4" t="s">
        <v>717</v>
      </c>
      <c r="AW3667" s="4" t="s">
        <v>1167</v>
      </c>
      <c r="AX3667" s="4"/>
      <c r="AY3667" s="4">
        <v>212738</v>
      </c>
      <c r="AZ3667" s="4">
        <v>502819</v>
      </c>
      <c r="BA3667" s="4" t="s">
        <v>22755</v>
      </c>
      <c r="BB3667" s="4" t="s">
        <v>23982</v>
      </c>
      <c r="BC3667" s="4">
        <v>40</v>
      </c>
      <c r="BD3667" t="str">
        <f>IF(AND(ADHOC!$G$15="",ADHOC!$S$4=""),"",IF(ADHOC!$G$15&lt;&gt;"",IF(ADHOC!$G$15=LEFT(Domein!$AS3667,LEN(ADHOC!$G$15)),MAX(Domein!BD$1:'Domein'!BD3666)+1,""),IF(ADHOC!$S$4=LEFT(Domein!$AS3667,LEN(ADHOC!$S$4)),MAX(Domein!BD$1:'Domein'!BD3666)+1,"")))</f>
        <v/>
      </c>
    </row>
    <row r="3668" spans="45:56" x14ac:dyDescent="0.2">
      <c r="AS3668" s="4" t="s">
        <v>1926</v>
      </c>
      <c r="AT3668" s="85" t="s">
        <v>1927</v>
      </c>
      <c r="AU3668" s="4" t="s">
        <v>456</v>
      </c>
      <c r="AV3668" s="4" t="s">
        <v>717</v>
      </c>
      <c r="AW3668" s="4" t="s">
        <v>1167</v>
      </c>
      <c r="AX3668" s="4"/>
      <c r="AY3668" s="4">
        <v>212725</v>
      </c>
      <c r="AZ3668" s="4">
        <v>502830</v>
      </c>
      <c r="BA3668" s="4" t="s">
        <v>23980</v>
      </c>
      <c r="BB3668" s="4" t="s">
        <v>22756</v>
      </c>
      <c r="BC3668" s="4">
        <v>40</v>
      </c>
      <c r="BD3668" t="str">
        <f>IF(AND(ADHOC!$G$15="",ADHOC!$S$4=""),"",IF(ADHOC!$G$15&lt;&gt;"",IF(ADHOC!$G$15=LEFT(Domein!$AS3668,LEN(ADHOC!$G$15)),MAX(Domein!BD$1:'Domein'!BD3667)+1,""),IF(ADHOC!$S$4=LEFT(Domein!$AS3668,LEN(ADHOC!$S$4)),MAX(Domein!BD$1:'Domein'!BD3667)+1,"")))</f>
        <v/>
      </c>
    </row>
    <row r="3669" spans="45:56" x14ac:dyDescent="0.2">
      <c r="AS3669" s="4" t="s">
        <v>1932</v>
      </c>
      <c r="AT3669" s="85" t="s">
        <v>1933</v>
      </c>
      <c r="AU3669" s="4" t="s">
        <v>463</v>
      </c>
      <c r="AV3669" s="4" t="s">
        <v>7663</v>
      </c>
      <c r="AW3669" s="4" t="s">
        <v>701</v>
      </c>
      <c r="AX3669" s="4"/>
      <c r="AY3669" s="4">
        <v>212732</v>
      </c>
      <c r="AZ3669" s="4">
        <v>502819</v>
      </c>
      <c r="BA3669" s="4" t="s">
        <v>22755</v>
      </c>
      <c r="BB3669" s="4" t="s">
        <v>22757</v>
      </c>
      <c r="BC3669" s="4">
        <v>40</v>
      </c>
      <c r="BD3669" t="str">
        <f>IF(AND(ADHOC!$G$15="",ADHOC!$S$4=""),"",IF(ADHOC!$G$15&lt;&gt;"",IF(ADHOC!$G$15=LEFT(Domein!$AS3669,LEN(ADHOC!$G$15)),MAX(Domein!BD$1:'Domein'!BD3668)+1,""),IF(ADHOC!$S$4=LEFT(Domein!$AS3669,LEN(ADHOC!$S$4)),MAX(Domein!BD$1:'Domein'!BD3668)+1,"")))</f>
        <v/>
      </c>
    </row>
    <row r="3670" spans="45:56" x14ac:dyDescent="0.2">
      <c r="AS3670" s="4" t="s">
        <v>15135</v>
      </c>
      <c r="AT3670" s="4" t="s">
        <v>1713</v>
      </c>
      <c r="AU3670" s="4" t="s">
        <v>456</v>
      </c>
      <c r="AV3670" s="4" t="s">
        <v>715</v>
      </c>
      <c r="AW3670" s="4" t="s">
        <v>701</v>
      </c>
      <c r="AX3670" s="4"/>
      <c r="AY3670" s="4"/>
      <c r="AZ3670" s="4"/>
      <c r="BA3670" s="4"/>
      <c r="BB3670" s="4"/>
      <c r="BC3670" s="4">
        <v>40</v>
      </c>
      <c r="BD3670" t="str">
        <f>IF(AND(ADHOC!$G$15="",ADHOC!$S$4=""),"",IF(ADHOC!$G$15&lt;&gt;"",IF(ADHOC!$G$15=LEFT(Domein!$AS3670,LEN(ADHOC!$G$15)),MAX(Domein!BD$1:'Domein'!BD3669)+1,""),IF(ADHOC!$S$4=LEFT(Domein!$AS3670,LEN(ADHOC!$S$4)),MAX(Domein!BD$1:'Domein'!BD3669)+1,"")))</f>
        <v/>
      </c>
    </row>
    <row r="3671" spans="45:56" x14ac:dyDescent="0.2">
      <c r="AS3671" s="4" t="s">
        <v>17241</v>
      </c>
      <c r="AT3671" s="85" t="s">
        <v>17242</v>
      </c>
      <c r="AU3671" s="4" t="s">
        <v>456</v>
      </c>
      <c r="AV3671" s="4" t="s">
        <v>711</v>
      </c>
      <c r="AW3671" s="4" t="s">
        <v>701</v>
      </c>
      <c r="AX3671" s="4"/>
      <c r="AY3671" s="4"/>
      <c r="AZ3671" s="4"/>
      <c r="BA3671" s="4"/>
      <c r="BB3671" s="4"/>
      <c r="BC3671" s="4">
        <v>40</v>
      </c>
      <c r="BD3671" t="str">
        <f>IF(AND(ADHOC!$G$15="",ADHOC!$S$4=""),"",IF(ADHOC!$G$15&lt;&gt;"",IF(ADHOC!$G$15=LEFT(Domein!$AS3671,LEN(ADHOC!$G$15)),MAX(Domein!BD$1:'Domein'!BD3670)+1,""),IF(ADHOC!$S$4=LEFT(Domein!$AS3671,LEN(ADHOC!$S$4)),MAX(Domein!BD$1:'Domein'!BD3670)+1,"")))</f>
        <v/>
      </c>
    </row>
    <row r="3672" spans="45:56" x14ac:dyDescent="0.2">
      <c r="AS3672" s="4" t="s">
        <v>17243</v>
      </c>
      <c r="AT3672" s="85" t="s">
        <v>17244</v>
      </c>
      <c r="AU3672" s="4" t="s">
        <v>456</v>
      </c>
      <c r="AV3672" s="4" t="s">
        <v>711</v>
      </c>
      <c r="AW3672" s="4" t="s">
        <v>701</v>
      </c>
      <c r="AX3672" s="4"/>
      <c r="AY3672" s="4"/>
      <c r="AZ3672" s="4"/>
      <c r="BA3672" s="4"/>
      <c r="BB3672" s="4"/>
      <c r="BC3672" s="4">
        <v>40</v>
      </c>
      <c r="BD3672" t="str">
        <f>IF(AND(ADHOC!$G$15="",ADHOC!$S$4=""),"",IF(ADHOC!$G$15&lt;&gt;"",IF(ADHOC!$G$15=LEFT(Domein!$AS3672,LEN(ADHOC!$G$15)),MAX(Domein!BD$1:'Domein'!BD3671)+1,""),IF(ADHOC!$S$4=LEFT(Domein!$AS3672,LEN(ADHOC!$S$4)),MAX(Domein!BD$1:'Domein'!BD3671)+1,"")))</f>
        <v/>
      </c>
    </row>
    <row r="3673" spans="45:56" x14ac:dyDescent="0.2">
      <c r="AS3673" s="4" t="s">
        <v>17245</v>
      </c>
      <c r="AT3673" s="85" t="s">
        <v>17246</v>
      </c>
      <c r="AU3673" s="4" t="s">
        <v>456</v>
      </c>
      <c r="AV3673" s="4" t="s">
        <v>711</v>
      </c>
      <c r="AW3673" s="4" t="s">
        <v>701</v>
      </c>
      <c r="AX3673" s="4"/>
      <c r="AY3673" s="4"/>
      <c r="AZ3673" s="4"/>
      <c r="BA3673" s="4"/>
      <c r="BB3673" s="4"/>
      <c r="BC3673" s="4">
        <v>40</v>
      </c>
      <c r="BD3673" t="str">
        <f>IF(AND(ADHOC!$G$15="",ADHOC!$S$4=""),"",IF(ADHOC!$G$15&lt;&gt;"",IF(ADHOC!$G$15=LEFT(Domein!$AS3673,LEN(ADHOC!$G$15)),MAX(Domein!BD$1:'Domein'!BD3672)+1,""),IF(ADHOC!$S$4=LEFT(Domein!$AS3673,LEN(ADHOC!$S$4)),MAX(Domein!BD$1:'Domein'!BD3672)+1,"")))</f>
        <v/>
      </c>
    </row>
    <row r="3674" spans="45:56" x14ac:dyDescent="0.2">
      <c r="AS3674" s="4" t="s">
        <v>17247</v>
      </c>
      <c r="AT3674" s="85" t="s">
        <v>17248</v>
      </c>
      <c r="AU3674" s="4" t="s">
        <v>456</v>
      </c>
      <c r="AV3674" s="4" t="s">
        <v>711</v>
      </c>
      <c r="AW3674" s="4" t="s">
        <v>701</v>
      </c>
      <c r="AX3674" s="4"/>
      <c r="AY3674" s="4"/>
      <c r="AZ3674" s="4"/>
      <c r="BA3674" s="4"/>
      <c r="BB3674" s="4"/>
      <c r="BC3674" s="4">
        <v>40</v>
      </c>
      <c r="BD3674" t="str">
        <f>IF(AND(ADHOC!$G$15="",ADHOC!$S$4=""),"",IF(ADHOC!$G$15&lt;&gt;"",IF(ADHOC!$G$15=LEFT(Domein!$AS3674,LEN(ADHOC!$G$15)),MAX(Domein!BD$1:'Domein'!BD3673)+1,""),IF(ADHOC!$S$4=LEFT(Domein!$AS3674,LEN(ADHOC!$S$4)),MAX(Domein!BD$1:'Domein'!BD3673)+1,"")))</f>
        <v/>
      </c>
    </row>
    <row r="3675" spans="45:56" x14ac:dyDescent="0.2">
      <c r="AS3675" s="4" t="s">
        <v>17249</v>
      </c>
      <c r="AT3675" s="85" t="s">
        <v>17250</v>
      </c>
      <c r="AU3675" s="4" t="s">
        <v>456</v>
      </c>
      <c r="AV3675" s="4" t="s">
        <v>711</v>
      </c>
      <c r="AW3675" s="4" t="s">
        <v>701</v>
      </c>
      <c r="AX3675" s="4"/>
      <c r="AY3675" s="4"/>
      <c r="AZ3675" s="4"/>
      <c r="BA3675" s="4"/>
      <c r="BB3675" s="4"/>
      <c r="BC3675" s="4">
        <v>40</v>
      </c>
      <c r="BD3675" t="str">
        <f>IF(AND(ADHOC!$G$15="",ADHOC!$S$4=""),"",IF(ADHOC!$G$15&lt;&gt;"",IF(ADHOC!$G$15=LEFT(Domein!$AS3675,LEN(ADHOC!$G$15)),MAX(Domein!BD$1:'Domein'!BD3674)+1,""),IF(ADHOC!$S$4=LEFT(Domein!$AS3675,LEN(ADHOC!$S$4)),MAX(Domein!BD$1:'Domein'!BD3674)+1,"")))</f>
        <v/>
      </c>
    </row>
    <row r="3676" spans="45:56" x14ac:dyDescent="0.2">
      <c r="AS3676" s="4" t="s">
        <v>2118</v>
      </c>
      <c r="AT3676" s="85" t="s">
        <v>2117</v>
      </c>
      <c r="AU3676" s="4" t="s">
        <v>456</v>
      </c>
      <c r="AV3676" s="4" t="s">
        <v>716</v>
      </c>
      <c r="AW3676" s="4" t="s">
        <v>724</v>
      </c>
      <c r="AX3676" s="4"/>
      <c r="AY3676" s="4">
        <v>201900</v>
      </c>
      <c r="AZ3676" s="4">
        <v>522300</v>
      </c>
      <c r="BA3676" s="4" t="s">
        <v>23983</v>
      </c>
      <c r="BB3676" s="4" t="s">
        <v>23984</v>
      </c>
      <c r="BC3676" s="4">
        <v>40</v>
      </c>
      <c r="BD3676" t="str">
        <f>IF(AND(ADHOC!$G$15="",ADHOC!$S$4=""),"",IF(ADHOC!$G$15&lt;&gt;"",IF(ADHOC!$G$15=LEFT(Domein!$AS3676,LEN(ADHOC!$G$15)),MAX(Domein!BD$1:'Domein'!BD3675)+1,""),IF(ADHOC!$S$4=LEFT(Domein!$AS3676,LEN(ADHOC!$S$4)),MAX(Domein!BD$1:'Domein'!BD3675)+1,"")))</f>
        <v/>
      </c>
    </row>
    <row r="3677" spans="45:56" x14ac:dyDescent="0.2">
      <c r="AS3677" s="4" t="s">
        <v>2120</v>
      </c>
      <c r="AT3677" s="85" t="s">
        <v>2119</v>
      </c>
      <c r="AU3677" s="4" t="s">
        <v>456</v>
      </c>
      <c r="AV3677" s="4" t="s">
        <v>716</v>
      </c>
      <c r="AW3677" s="4" t="s">
        <v>724</v>
      </c>
      <c r="AX3677" s="4"/>
      <c r="AY3677" s="4">
        <v>223900</v>
      </c>
      <c r="AZ3677" s="4">
        <v>544480</v>
      </c>
      <c r="BA3677" s="4" t="s">
        <v>23985</v>
      </c>
      <c r="BB3677" s="4" t="s">
        <v>23986</v>
      </c>
      <c r="BC3677" s="4">
        <v>40</v>
      </c>
      <c r="BD3677" t="str">
        <f>IF(AND(ADHOC!$G$15="",ADHOC!$S$4=""),"",IF(ADHOC!$G$15&lt;&gt;"",IF(ADHOC!$G$15=LEFT(Domein!$AS3677,LEN(ADHOC!$G$15)),MAX(Domein!BD$1:'Domein'!BD3676)+1,""),IF(ADHOC!$S$4=LEFT(Domein!$AS3677,LEN(ADHOC!$S$4)),MAX(Domein!BD$1:'Domein'!BD3676)+1,"")))</f>
        <v/>
      </c>
    </row>
    <row r="3678" spans="45:56" x14ac:dyDescent="0.2">
      <c r="AS3678" s="4" t="s">
        <v>2121</v>
      </c>
      <c r="AT3678" s="85" t="s">
        <v>1874</v>
      </c>
      <c r="AU3678" s="4" t="s">
        <v>456</v>
      </c>
      <c r="AV3678" s="4" t="s">
        <v>716</v>
      </c>
      <c r="AW3678" s="4" t="s">
        <v>724</v>
      </c>
      <c r="AX3678" s="4"/>
      <c r="AY3678" s="4">
        <v>203151</v>
      </c>
      <c r="AZ3678" s="4">
        <v>526401</v>
      </c>
      <c r="BA3678" s="4" t="s">
        <v>23987</v>
      </c>
      <c r="BB3678" s="4" t="s">
        <v>23988</v>
      </c>
      <c r="BC3678" s="4">
        <v>40</v>
      </c>
      <c r="BD3678" t="str">
        <f>IF(AND(ADHOC!$G$15="",ADHOC!$S$4=""),"",IF(ADHOC!$G$15&lt;&gt;"",IF(ADHOC!$G$15=LEFT(Domein!$AS3678,LEN(ADHOC!$G$15)),MAX(Domein!BD$1:'Domein'!BD3677)+1,""),IF(ADHOC!$S$4=LEFT(Domein!$AS3678,LEN(ADHOC!$S$4)),MAX(Domein!BD$1:'Domein'!BD3677)+1,"")))</f>
        <v/>
      </c>
    </row>
    <row r="3679" spans="45:56" x14ac:dyDescent="0.2">
      <c r="AS3679" s="4" t="s">
        <v>2123</v>
      </c>
      <c r="AT3679" s="85" t="s">
        <v>2122</v>
      </c>
      <c r="AU3679" s="4" t="s">
        <v>456</v>
      </c>
      <c r="AV3679" s="4" t="s">
        <v>716</v>
      </c>
      <c r="AW3679" s="4" t="s">
        <v>724</v>
      </c>
      <c r="AX3679" s="4"/>
      <c r="AY3679" s="4">
        <v>204472</v>
      </c>
      <c r="AZ3679" s="4">
        <v>538400</v>
      </c>
      <c r="BA3679" s="4" t="s">
        <v>23989</v>
      </c>
      <c r="BB3679" s="4" t="s">
        <v>23990</v>
      </c>
      <c r="BC3679" s="4">
        <v>40</v>
      </c>
      <c r="BD3679" t="str">
        <f>IF(AND(ADHOC!$G$15="",ADHOC!$S$4=""),"",IF(ADHOC!$G$15&lt;&gt;"",IF(ADHOC!$G$15=LEFT(Domein!$AS3679,LEN(ADHOC!$G$15)),MAX(Domein!BD$1:'Domein'!BD3678)+1,""),IF(ADHOC!$S$4=LEFT(Domein!$AS3679,LEN(ADHOC!$S$4)),MAX(Domein!BD$1:'Domein'!BD3678)+1,"")))</f>
        <v/>
      </c>
    </row>
    <row r="3680" spans="45:56" x14ac:dyDescent="0.2">
      <c r="AS3680" s="4" t="s">
        <v>2124</v>
      </c>
      <c r="AT3680" s="85" t="s">
        <v>17433</v>
      </c>
      <c r="AU3680" s="4" t="s">
        <v>456</v>
      </c>
      <c r="AV3680" s="4" t="s">
        <v>716</v>
      </c>
      <c r="AW3680" s="4" t="s">
        <v>724</v>
      </c>
      <c r="AX3680" s="4"/>
      <c r="AY3680" s="4">
        <v>222130</v>
      </c>
      <c r="AZ3680" s="4">
        <v>547600</v>
      </c>
      <c r="BA3680" s="4" t="s">
        <v>23991</v>
      </c>
      <c r="BB3680" s="4" t="s">
        <v>23992</v>
      </c>
      <c r="BC3680" s="4">
        <v>40</v>
      </c>
      <c r="BD3680" t="str">
        <f>IF(AND(ADHOC!$G$15="",ADHOC!$S$4=""),"",IF(ADHOC!$G$15&lt;&gt;"",IF(ADHOC!$G$15=LEFT(Domein!$AS3680,LEN(ADHOC!$G$15)),MAX(Domein!BD$1:'Domein'!BD3679)+1,""),IF(ADHOC!$S$4=LEFT(Domein!$AS3680,LEN(ADHOC!$S$4)),MAX(Domein!BD$1:'Domein'!BD3679)+1,"")))</f>
        <v/>
      </c>
    </row>
    <row r="3681" spans="45:56" x14ac:dyDescent="0.2">
      <c r="AS3681" s="4" t="s">
        <v>2126</v>
      </c>
      <c r="AT3681" s="85" t="s">
        <v>2125</v>
      </c>
      <c r="AU3681" s="4" t="s">
        <v>456</v>
      </c>
      <c r="AV3681" s="4" t="s">
        <v>716</v>
      </c>
      <c r="AW3681" s="4" t="s">
        <v>724</v>
      </c>
      <c r="AX3681" s="4"/>
      <c r="AY3681" s="4">
        <v>229950</v>
      </c>
      <c r="AZ3681" s="4">
        <v>539800</v>
      </c>
      <c r="BA3681" s="4" t="s">
        <v>23993</v>
      </c>
      <c r="BB3681" s="4" t="s">
        <v>23994</v>
      </c>
      <c r="BC3681" s="4">
        <v>40</v>
      </c>
      <c r="BD3681" t="str">
        <f>IF(AND(ADHOC!$G$15="",ADHOC!$S$4=""),"",IF(ADHOC!$G$15&lt;&gt;"",IF(ADHOC!$G$15=LEFT(Domein!$AS3681,LEN(ADHOC!$G$15)),MAX(Domein!BD$1:'Domein'!BD3680)+1,""),IF(ADHOC!$S$4=LEFT(Domein!$AS3681,LEN(ADHOC!$S$4)),MAX(Domein!BD$1:'Domein'!BD3680)+1,"")))</f>
        <v/>
      </c>
    </row>
    <row r="3682" spans="45:56" x14ac:dyDescent="0.2">
      <c r="AS3682" s="4" t="s">
        <v>2128</v>
      </c>
      <c r="AT3682" s="4" t="s">
        <v>2127</v>
      </c>
      <c r="AU3682" s="4" t="s">
        <v>456</v>
      </c>
      <c r="AV3682" s="4" t="s">
        <v>716</v>
      </c>
      <c r="AW3682" s="4" t="s">
        <v>724</v>
      </c>
      <c r="AX3682" s="4"/>
      <c r="AY3682" s="4">
        <v>241680</v>
      </c>
      <c r="AZ3682" s="4">
        <v>547230</v>
      </c>
      <c r="BA3682" s="4" t="s">
        <v>23995</v>
      </c>
      <c r="BB3682" s="4" t="s">
        <v>23996</v>
      </c>
      <c r="BC3682" s="4">
        <v>40</v>
      </c>
      <c r="BD3682" t="str">
        <f>IF(AND(ADHOC!$G$15="",ADHOC!$S$4=""),"",IF(ADHOC!$G$15&lt;&gt;"",IF(ADHOC!$G$15=LEFT(Domein!$AS3682,LEN(ADHOC!$G$15)),MAX(Domein!BD$1:'Domein'!BD3681)+1,""),IF(ADHOC!$S$4=LEFT(Domein!$AS3682,LEN(ADHOC!$S$4)),MAX(Domein!BD$1:'Domein'!BD3681)+1,"")))</f>
        <v/>
      </c>
    </row>
    <row r="3683" spans="45:56" x14ac:dyDescent="0.2">
      <c r="AS3683" s="4" t="s">
        <v>2130</v>
      </c>
      <c r="AT3683" s="85" t="s">
        <v>2129</v>
      </c>
      <c r="AU3683" s="4" t="s">
        <v>456</v>
      </c>
      <c r="AV3683" s="4" t="s">
        <v>716</v>
      </c>
      <c r="AW3683" s="4" t="s">
        <v>724</v>
      </c>
      <c r="AX3683" s="4"/>
      <c r="AY3683" s="4">
        <v>211600</v>
      </c>
      <c r="AZ3683" s="4">
        <v>530830</v>
      </c>
      <c r="BA3683" s="4" t="s">
        <v>23997</v>
      </c>
      <c r="BB3683" s="4" t="s">
        <v>23998</v>
      </c>
      <c r="BC3683" s="4">
        <v>40</v>
      </c>
      <c r="BD3683" t="str">
        <f>IF(AND(ADHOC!$G$15="",ADHOC!$S$4=""),"",IF(ADHOC!$G$15&lt;&gt;"",IF(ADHOC!$G$15=LEFT(Domein!$AS3683,LEN(ADHOC!$G$15)),MAX(Domein!BD$1:'Domein'!BD3682)+1,""),IF(ADHOC!$S$4=LEFT(Domein!$AS3683,LEN(ADHOC!$S$4)),MAX(Domein!BD$1:'Domein'!BD3682)+1,"")))</f>
        <v/>
      </c>
    </row>
    <row r="3684" spans="45:56" x14ac:dyDescent="0.2">
      <c r="AS3684" s="4" t="s">
        <v>2131</v>
      </c>
      <c r="AT3684" s="85" t="s">
        <v>2132</v>
      </c>
      <c r="AU3684" s="4" t="s">
        <v>456</v>
      </c>
      <c r="AV3684" s="4" t="s">
        <v>716</v>
      </c>
      <c r="AW3684" s="4" t="s">
        <v>724</v>
      </c>
      <c r="AX3684" s="4"/>
      <c r="AY3684" s="4">
        <v>215000</v>
      </c>
      <c r="AZ3684" s="4">
        <v>515600</v>
      </c>
      <c r="BA3684" s="4" t="s">
        <v>23999</v>
      </c>
      <c r="BB3684" s="4" t="s">
        <v>24000</v>
      </c>
      <c r="BC3684" s="4">
        <v>40</v>
      </c>
      <c r="BD3684" t="str">
        <f>IF(AND(ADHOC!$G$15="",ADHOC!$S$4=""),"",IF(ADHOC!$G$15&lt;&gt;"",IF(ADHOC!$G$15=LEFT(Domein!$AS3684,LEN(ADHOC!$G$15)),MAX(Domein!BD$1:'Domein'!BD3683)+1,""),IF(ADHOC!$S$4=LEFT(Domein!$AS3684,LEN(ADHOC!$S$4)),MAX(Domein!BD$1:'Domein'!BD3683)+1,"")))</f>
        <v/>
      </c>
    </row>
    <row r="3685" spans="45:56" x14ac:dyDescent="0.2">
      <c r="AS3685" s="4" t="s">
        <v>2133</v>
      </c>
      <c r="AT3685" s="85" t="s">
        <v>2134</v>
      </c>
      <c r="AU3685" s="4" t="s">
        <v>456</v>
      </c>
      <c r="AV3685" s="4" t="s">
        <v>716</v>
      </c>
      <c r="AW3685" s="4" t="s">
        <v>724</v>
      </c>
      <c r="AX3685" s="4"/>
      <c r="AY3685" s="4">
        <v>205520</v>
      </c>
      <c r="AZ3685" s="4">
        <v>506130</v>
      </c>
      <c r="BA3685" s="4" t="s">
        <v>24001</v>
      </c>
      <c r="BB3685" s="4" t="s">
        <v>24002</v>
      </c>
      <c r="BC3685" s="4">
        <v>40</v>
      </c>
      <c r="BD3685" t="str">
        <f>IF(AND(ADHOC!$G$15="",ADHOC!$S$4=""),"",IF(ADHOC!$G$15&lt;&gt;"",IF(ADHOC!$G$15=LEFT(Domein!$AS3685,LEN(ADHOC!$G$15)),MAX(Domein!BD$1:'Domein'!BD3684)+1,""),IF(ADHOC!$S$4=LEFT(Domein!$AS3685,LEN(ADHOC!$S$4)),MAX(Domein!BD$1:'Domein'!BD3684)+1,"")))</f>
        <v/>
      </c>
    </row>
    <row r="3686" spans="45:56" x14ac:dyDescent="0.2">
      <c r="AS3686" s="4" t="s">
        <v>2135</v>
      </c>
      <c r="AT3686" s="85" t="s">
        <v>2136</v>
      </c>
      <c r="AU3686" s="4" t="s">
        <v>456</v>
      </c>
      <c r="AV3686" s="4" t="s">
        <v>716</v>
      </c>
      <c r="AW3686" s="4" t="s">
        <v>724</v>
      </c>
      <c r="AX3686" s="4"/>
      <c r="AY3686" s="4">
        <v>205370</v>
      </c>
      <c r="AZ3686" s="4">
        <v>506120</v>
      </c>
      <c r="BA3686" s="4" t="s">
        <v>24003</v>
      </c>
      <c r="BB3686" s="4" t="s">
        <v>24004</v>
      </c>
      <c r="BC3686" s="4">
        <v>40</v>
      </c>
      <c r="BD3686" t="str">
        <f>IF(AND(ADHOC!$G$15="",ADHOC!$S$4=""),"",IF(ADHOC!$G$15&lt;&gt;"",IF(ADHOC!$G$15=LEFT(Domein!$AS3686,LEN(ADHOC!$G$15)),MAX(Domein!BD$1:'Domein'!BD3685)+1,""),IF(ADHOC!$S$4=LEFT(Domein!$AS3686,LEN(ADHOC!$S$4)),MAX(Domein!BD$1:'Domein'!BD3685)+1,"")))</f>
        <v/>
      </c>
    </row>
    <row r="3687" spans="45:56" x14ac:dyDescent="0.2">
      <c r="AS3687" s="4" t="s">
        <v>2138</v>
      </c>
      <c r="AT3687" s="85" t="s">
        <v>2137</v>
      </c>
      <c r="AU3687" s="4" t="s">
        <v>456</v>
      </c>
      <c r="AV3687" s="4" t="s">
        <v>716</v>
      </c>
      <c r="AW3687" s="4" t="s">
        <v>724</v>
      </c>
      <c r="AX3687" s="4"/>
      <c r="AY3687" s="4">
        <v>243650</v>
      </c>
      <c r="AZ3687" s="4">
        <v>545750</v>
      </c>
      <c r="BA3687" s="4" t="s">
        <v>24005</v>
      </c>
      <c r="BB3687" s="4" t="s">
        <v>24006</v>
      </c>
      <c r="BC3687" s="4">
        <v>40</v>
      </c>
      <c r="BD3687" t="str">
        <f>IF(AND(ADHOC!$G$15="",ADHOC!$S$4=""),"",IF(ADHOC!$G$15&lt;&gt;"",IF(ADHOC!$G$15=LEFT(Domein!$AS3687,LEN(ADHOC!$G$15)),MAX(Domein!BD$1:'Domein'!BD3686)+1,""),IF(ADHOC!$S$4=LEFT(Domein!$AS3687,LEN(ADHOC!$S$4)),MAX(Domein!BD$1:'Domein'!BD3686)+1,"")))</f>
        <v/>
      </c>
    </row>
    <row r="3688" spans="45:56" x14ac:dyDescent="0.2">
      <c r="AS3688" s="4" t="s">
        <v>2140</v>
      </c>
      <c r="AT3688" s="85" t="s">
        <v>2139</v>
      </c>
      <c r="AU3688" s="4" t="s">
        <v>456</v>
      </c>
      <c r="AV3688" s="4" t="s">
        <v>716</v>
      </c>
      <c r="AW3688" s="4" t="s">
        <v>724</v>
      </c>
      <c r="AX3688" s="4"/>
      <c r="AY3688" s="4">
        <v>214100</v>
      </c>
      <c r="AZ3688" s="4">
        <v>548520</v>
      </c>
      <c r="BA3688" s="4" t="s">
        <v>24007</v>
      </c>
      <c r="BB3688" s="4" t="s">
        <v>24008</v>
      </c>
      <c r="BC3688" s="4">
        <v>40</v>
      </c>
      <c r="BD3688" t="str">
        <f>IF(AND(ADHOC!$G$15="",ADHOC!$S$4=""),"",IF(ADHOC!$G$15&lt;&gt;"",IF(ADHOC!$G$15=LEFT(Domein!$AS3688,LEN(ADHOC!$G$15)),MAX(Domein!BD$1:'Domein'!BD3687)+1,""),IF(ADHOC!$S$4=LEFT(Domein!$AS3688,LEN(ADHOC!$S$4)),MAX(Domein!BD$1:'Domein'!BD3687)+1,"")))</f>
        <v/>
      </c>
    </row>
    <row r="3689" spans="45:56" x14ac:dyDescent="0.2">
      <c r="AS3689" s="4" t="s">
        <v>2141</v>
      </c>
      <c r="AT3689" s="85" t="s">
        <v>2142</v>
      </c>
      <c r="AU3689" s="4" t="s">
        <v>456</v>
      </c>
      <c r="AV3689" s="4" t="s">
        <v>716</v>
      </c>
      <c r="AW3689" s="4" t="s">
        <v>724</v>
      </c>
      <c r="AX3689" s="4"/>
      <c r="AY3689" s="4">
        <v>200350</v>
      </c>
      <c r="AZ3689" s="4">
        <v>506490</v>
      </c>
      <c r="BA3689" s="4" t="s">
        <v>24009</v>
      </c>
      <c r="BB3689" s="4" t="s">
        <v>24010</v>
      </c>
      <c r="BC3689" s="4">
        <v>40</v>
      </c>
      <c r="BD3689" t="str">
        <f>IF(AND(ADHOC!$G$15="",ADHOC!$S$4=""),"",IF(ADHOC!$G$15&lt;&gt;"",IF(ADHOC!$G$15=LEFT(Domein!$AS3689,LEN(ADHOC!$G$15)),MAX(Domein!BD$1:'Domein'!BD3688)+1,""),IF(ADHOC!$S$4=LEFT(Domein!$AS3689,LEN(ADHOC!$S$4)),MAX(Domein!BD$1:'Domein'!BD3688)+1,"")))</f>
        <v/>
      </c>
    </row>
    <row r="3690" spans="45:56" x14ac:dyDescent="0.2">
      <c r="AS3690" s="4" t="s">
        <v>2143</v>
      </c>
      <c r="AT3690" s="85" t="s">
        <v>2144</v>
      </c>
      <c r="AU3690" s="4" t="s">
        <v>456</v>
      </c>
      <c r="AV3690" s="4" t="s">
        <v>716</v>
      </c>
      <c r="AW3690" s="4" t="s">
        <v>724</v>
      </c>
      <c r="AX3690" s="4"/>
      <c r="AY3690" s="4">
        <v>212500</v>
      </c>
      <c r="AZ3690" s="4">
        <v>492960</v>
      </c>
      <c r="BA3690" s="4" t="s">
        <v>24011</v>
      </c>
      <c r="BB3690" s="4" t="s">
        <v>24012</v>
      </c>
      <c r="BC3690" s="4">
        <v>40</v>
      </c>
      <c r="BD3690" t="str">
        <f>IF(AND(ADHOC!$G$15="",ADHOC!$S$4=""),"",IF(ADHOC!$G$15&lt;&gt;"",IF(ADHOC!$G$15=LEFT(Domein!$AS3690,LEN(ADHOC!$G$15)),MAX(Domein!BD$1:'Domein'!BD3689)+1,""),IF(ADHOC!$S$4=LEFT(Domein!$AS3690,LEN(ADHOC!$S$4)),MAX(Domein!BD$1:'Domein'!BD3689)+1,"")))</f>
        <v/>
      </c>
    </row>
    <row r="3691" spans="45:56" x14ac:dyDescent="0.2">
      <c r="AS3691" s="4" t="s">
        <v>2145</v>
      </c>
      <c r="AT3691" s="85" t="s">
        <v>2146</v>
      </c>
      <c r="AU3691" s="4" t="s">
        <v>456</v>
      </c>
      <c r="AV3691" s="4" t="s">
        <v>716</v>
      </c>
      <c r="AW3691" s="4" t="s">
        <v>724</v>
      </c>
      <c r="AX3691" s="4"/>
      <c r="AY3691" s="4">
        <v>215595</v>
      </c>
      <c r="AZ3691" s="4">
        <v>495000</v>
      </c>
      <c r="BA3691" s="4" t="s">
        <v>22339</v>
      </c>
      <c r="BB3691" s="4" t="s">
        <v>24013</v>
      </c>
      <c r="BC3691" s="4">
        <v>40</v>
      </c>
      <c r="BD3691" t="str">
        <f>IF(AND(ADHOC!$G$15="",ADHOC!$S$4=""),"",IF(ADHOC!$G$15&lt;&gt;"",IF(ADHOC!$G$15=LEFT(Domein!$AS3691,LEN(ADHOC!$G$15)),MAX(Domein!BD$1:'Domein'!BD3690)+1,""),IF(ADHOC!$S$4=LEFT(Domein!$AS3691,LEN(ADHOC!$S$4)),MAX(Domein!BD$1:'Domein'!BD3690)+1,"")))</f>
        <v/>
      </c>
    </row>
    <row r="3692" spans="45:56" x14ac:dyDescent="0.2">
      <c r="AS3692" s="4" t="s">
        <v>2147</v>
      </c>
      <c r="AT3692" s="85" t="s">
        <v>2148</v>
      </c>
      <c r="AU3692" s="4" t="s">
        <v>456</v>
      </c>
      <c r="AV3692" s="4" t="s">
        <v>716</v>
      </c>
      <c r="AW3692" s="4" t="s">
        <v>724</v>
      </c>
      <c r="AX3692" s="4"/>
      <c r="AY3692" s="4">
        <v>207375</v>
      </c>
      <c r="AZ3692" s="4">
        <v>501275</v>
      </c>
      <c r="BA3692" s="4" t="s">
        <v>24014</v>
      </c>
      <c r="BB3692" s="4" t="s">
        <v>24015</v>
      </c>
      <c r="BC3692" s="4">
        <v>40</v>
      </c>
      <c r="BD3692" t="str">
        <f>IF(AND(ADHOC!$G$15="",ADHOC!$S$4=""),"",IF(ADHOC!$G$15&lt;&gt;"",IF(ADHOC!$G$15=LEFT(Domein!$AS3692,LEN(ADHOC!$G$15)),MAX(Domein!BD$1:'Domein'!BD3691)+1,""),IF(ADHOC!$S$4=LEFT(Domein!$AS3692,LEN(ADHOC!$S$4)),MAX(Domein!BD$1:'Domein'!BD3691)+1,"")))</f>
        <v/>
      </c>
    </row>
    <row r="3693" spans="45:56" x14ac:dyDescent="0.2">
      <c r="AS3693" s="4" t="s">
        <v>2149</v>
      </c>
      <c r="AT3693" s="85" t="s">
        <v>2150</v>
      </c>
      <c r="AU3693" s="4" t="s">
        <v>456</v>
      </c>
      <c r="AV3693" s="4" t="s">
        <v>716</v>
      </c>
      <c r="AW3693" s="4" t="s">
        <v>724</v>
      </c>
      <c r="AX3693" s="4"/>
      <c r="AY3693" s="4">
        <v>206775</v>
      </c>
      <c r="AZ3693" s="4">
        <v>501400</v>
      </c>
      <c r="BA3693" s="4" t="s">
        <v>24016</v>
      </c>
      <c r="BB3693" s="4" t="s">
        <v>24017</v>
      </c>
      <c r="BC3693" s="4">
        <v>40</v>
      </c>
      <c r="BD3693" t="str">
        <f>IF(AND(ADHOC!$G$15="",ADHOC!$S$4=""),"",IF(ADHOC!$G$15&lt;&gt;"",IF(ADHOC!$G$15=LEFT(Domein!$AS3693,LEN(ADHOC!$G$15)),MAX(Domein!BD$1:'Domein'!BD3692)+1,""),IF(ADHOC!$S$4=LEFT(Domein!$AS3693,LEN(ADHOC!$S$4)),MAX(Domein!BD$1:'Domein'!BD3692)+1,"")))</f>
        <v/>
      </c>
    </row>
    <row r="3694" spans="45:56" x14ac:dyDescent="0.2">
      <c r="AS3694" s="4" t="s">
        <v>2151</v>
      </c>
      <c r="AT3694" s="85" t="s">
        <v>2152</v>
      </c>
      <c r="AU3694" s="4" t="s">
        <v>456</v>
      </c>
      <c r="AV3694" s="4" t="s">
        <v>716</v>
      </c>
      <c r="AW3694" s="4" t="s">
        <v>724</v>
      </c>
      <c r="AX3694" s="4"/>
      <c r="AY3694" s="4">
        <v>206800</v>
      </c>
      <c r="AZ3694" s="4">
        <v>501225</v>
      </c>
      <c r="BA3694" s="4" t="s">
        <v>24018</v>
      </c>
      <c r="BB3694" s="4" t="s">
        <v>24019</v>
      </c>
      <c r="BC3694" s="4">
        <v>40</v>
      </c>
      <c r="BD3694" t="str">
        <f>IF(AND(ADHOC!$G$15="",ADHOC!$S$4=""),"",IF(ADHOC!$G$15&lt;&gt;"",IF(ADHOC!$G$15=LEFT(Domein!$AS3694,LEN(ADHOC!$G$15)),MAX(Domein!BD$1:'Domein'!BD3693)+1,""),IF(ADHOC!$S$4=LEFT(Domein!$AS3694,LEN(ADHOC!$S$4)),MAX(Domein!BD$1:'Domein'!BD3693)+1,"")))</f>
        <v/>
      </c>
    </row>
    <row r="3695" spans="45:56" x14ac:dyDescent="0.2">
      <c r="AS3695" s="4" t="s">
        <v>2158</v>
      </c>
      <c r="AT3695" s="85" t="s">
        <v>2157</v>
      </c>
      <c r="AU3695" s="4" t="s">
        <v>456</v>
      </c>
      <c r="AV3695" s="4" t="s">
        <v>716</v>
      </c>
      <c r="AW3695" s="4" t="s">
        <v>724</v>
      </c>
      <c r="AX3695" s="4"/>
      <c r="AY3695" s="4">
        <v>235060</v>
      </c>
      <c r="AZ3695" s="4">
        <v>524110</v>
      </c>
      <c r="BA3695" s="4" t="s">
        <v>24020</v>
      </c>
      <c r="BB3695" s="4" t="s">
        <v>24021</v>
      </c>
      <c r="BC3695" s="4">
        <v>40</v>
      </c>
      <c r="BD3695" t="str">
        <f>IF(AND(ADHOC!$G$15="",ADHOC!$S$4=""),"",IF(ADHOC!$G$15&lt;&gt;"",IF(ADHOC!$G$15=LEFT(Domein!$AS3695,LEN(ADHOC!$G$15)),MAX(Domein!BD$1:'Domein'!BD3694)+1,""),IF(ADHOC!$S$4=LEFT(Domein!$AS3695,LEN(ADHOC!$S$4)),MAX(Domein!BD$1:'Domein'!BD3694)+1,"")))</f>
        <v/>
      </c>
    </row>
    <row r="3696" spans="45:56" x14ac:dyDescent="0.2">
      <c r="AS3696" s="4" t="s">
        <v>2153</v>
      </c>
      <c r="AT3696" s="85" t="s">
        <v>2154</v>
      </c>
      <c r="AU3696" s="4" t="s">
        <v>456</v>
      </c>
      <c r="AV3696" s="4" t="s">
        <v>716</v>
      </c>
      <c r="AW3696" s="4" t="s">
        <v>724</v>
      </c>
      <c r="AX3696" s="4"/>
      <c r="AY3696" s="4">
        <v>226370</v>
      </c>
      <c r="AZ3696" s="4">
        <v>491660</v>
      </c>
      <c r="BA3696" s="4" t="s">
        <v>24022</v>
      </c>
      <c r="BB3696" s="4" t="s">
        <v>24023</v>
      </c>
      <c r="BC3696" s="4">
        <v>40</v>
      </c>
      <c r="BD3696" t="str">
        <f>IF(AND(ADHOC!$G$15="",ADHOC!$S$4=""),"",IF(ADHOC!$G$15&lt;&gt;"",IF(ADHOC!$G$15=LEFT(Domein!$AS3696,LEN(ADHOC!$G$15)),MAX(Domein!BD$1:'Domein'!BD3695)+1,""),IF(ADHOC!$S$4=LEFT(Domein!$AS3696,LEN(ADHOC!$S$4)),MAX(Domein!BD$1:'Domein'!BD3695)+1,"")))</f>
        <v/>
      </c>
    </row>
    <row r="3697" spans="45:56" x14ac:dyDescent="0.2">
      <c r="AS3697" s="4" t="s">
        <v>2155</v>
      </c>
      <c r="AT3697" s="85" t="s">
        <v>2156</v>
      </c>
      <c r="AU3697" s="4" t="s">
        <v>456</v>
      </c>
      <c r="AV3697" s="4" t="s">
        <v>716</v>
      </c>
      <c r="AW3697" s="4" t="s">
        <v>724</v>
      </c>
      <c r="AX3697" s="4"/>
      <c r="AY3697" s="4">
        <v>226370</v>
      </c>
      <c r="AZ3697" s="4">
        <v>491510</v>
      </c>
      <c r="BA3697" s="4" t="s">
        <v>24024</v>
      </c>
      <c r="BB3697" s="4" t="s">
        <v>24025</v>
      </c>
      <c r="BC3697" s="4">
        <v>40</v>
      </c>
      <c r="BD3697" t="str">
        <f>IF(AND(ADHOC!$G$15="",ADHOC!$S$4=""),"",IF(ADHOC!$G$15&lt;&gt;"",IF(ADHOC!$G$15=LEFT(Domein!$AS3697,LEN(ADHOC!$G$15)),MAX(Domein!BD$1:'Domein'!BD3696)+1,""),IF(ADHOC!$S$4=LEFT(Domein!$AS3697,LEN(ADHOC!$S$4)),MAX(Domein!BD$1:'Domein'!BD3696)+1,"")))</f>
        <v/>
      </c>
    </row>
    <row r="3698" spans="45:56" x14ac:dyDescent="0.2">
      <c r="AS3698" s="4" t="s">
        <v>2159</v>
      </c>
      <c r="AT3698" s="85" t="s">
        <v>2160</v>
      </c>
      <c r="AU3698" s="4" t="s">
        <v>456</v>
      </c>
      <c r="AV3698" s="4" t="s">
        <v>716</v>
      </c>
      <c r="AW3698" s="4" t="s">
        <v>724</v>
      </c>
      <c r="AX3698" s="4"/>
      <c r="AY3698" s="4">
        <v>220540</v>
      </c>
      <c r="AZ3698" s="4">
        <v>495300</v>
      </c>
      <c r="BA3698" s="4" t="s">
        <v>24026</v>
      </c>
      <c r="BB3698" s="4" t="s">
        <v>24027</v>
      </c>
      <c r="BC3698" s="4">
        <v>40</v>
      </c>
      <c r="BD3698" t="str">
        <f>IF(AND(ADHOC!$G$15="",ADHOC!$S$4=""),"",IF(ADHOC!$G$15&lt;&gt;"",IF(ADHOC!$G$15=LEFT(Domein!$AS3698,LEN(ADHOC!$G$15)),MAX(Domein!BD$1:'Domein'!BD3697)+1,""),IF(ADHOC!$S$4=LEFT(Domein!$AS3698,LEN(ADHOC!$S$4)),MAX(Domein!BD$1:'Domein'!BD3697)+1,"")))</f>
        <v/>
      </c>
    </row>
    <row r="3699" spans="45:56" x14ac:dyDescent="0.2">
      <c r="AS3699" s="4" t="s">
        <v>2161</v>
      </c>
      <c r="AT3699" s="85" t="s">
        <v>2162</v>
      </c>
      <c r="AU3699" s="4" t="s">
        <v>456</v>
      </c>
      <c r="AV3699" s="4" t="s">
        <v>716</v>
      </c>
      <c r="AW3699" s="4" t="s">
        <v>724</v>
      </c>
      <c r="AX3699" s="4"/>
      <c r="AY3699" s="4">
        <v>222580</v>
      </c>
      <c r="AZ3699" s="4">
        <v>502320</v>
      </c>
      <c r="BA3699" s="4" t="s">
        <v>24028</v>
      </c>
      <c r="BB3699" s="4" t="s">
        <v>24029</v>
      </c>
      <c r="BC3699" s="4">
        <v>40</v>
      </c>
      <c r="BD3699" t="str">
        <f>IF(AND(ADHOC!$G$15="",ADHOC!$S$4=""),"",IF(ADHOC!$G$15&lt;&gt;"",IF(ADHOC!$G$15=LEFT(Domein!$AS3699,LEN(ADHOC!$G$15)),MAX(Domein!BD$1:'Domein'!BD3698)+1,""),IF(ADHOC!$S$4=LEFT(Domein!$AS3699,LEN(ADHOC!$S$4)),MAX(Domein!BD$1:'Domein'!BD3698)+1,"")))</f>
        <v/>
      </c>
    </row>
    <row r="3700" spans="45:56" x14ac:dyDescent="0.2">
      <c r="AS3700" s="4" t="s">
        <v>2163</v>
      </c>
      <c r="AT3700" s="85" t="s">
        <v>2164</v>
      </c>
      <c r="AU3700" s="4" t="s">
        <v>456</v>
      </c>
      <c r="AV3700" s="4" t="s">
        <v>716</v>
      </c>
      <c r="AW3700" s="4" t="s">
        <v>724</v>
      </c>
      <c r="AX3700" s="4"/>
      <c r="AY3700" s="4">
        <v>204200</v>
      </c>
      <c r="AZ3700" s="4">
        <v>486500</v>
      </c>
      <c r="BA3700" s="4" t="s">
        <v>24030</v>
      </c>
      <c r="BB3700" s="4" t="s">
        <v>24031</v>
      </c>
      <c r="BC3700" s="4">
        <v>40</v>
      </c>
      <c r="BD3700" t="str">
        <f>IF(AND(ADHOC!$G$15="",ADHOC!$S$4=""),"",IF(ADHOC!$G$15&lt;&gt;"",IF(ADHOC!$G$15=LEFT(Domein!$AS3700,LEN(ADHOC!$G$15)),MAX(Domein!BD$1:'Domein'!BD3699)+1,""),IF(ADHOC!$S$4=LEFT(Domein!$AS3700,LEN(ADHOC!$S$4)),MAX(Domein!BD$1:'Domein'!BD3699)+1,"")))</f>
        <v/>
      </c>
    </row>
    <row r="3701" spans="45:56" x14ac:dyDescent="0.2">
      <c r="AS3701" s="4" t="s">
        <v>2166</v>
      </c>
      <c r="AT3701" s="85" t="s">
        <v>2165</v>
      </c>
      <c r="AU3701" s="4" t="s">
        <v>456</v>
      </c>
      <c r="AV3701" s="4" t="s">
        <v>716</v>
      </c>
      <c r="AW3701" s="4" t="s">
        <v>724</v>
      </c>
      <c r="AX3701" s="4"/>
      <c r="AY3701" s="4">
        <v>207050</v>
      </c>
      <c r="AZ3701" s="4">
        <v>528100</v>
      </c>
      <c r="BA3701" s="4" t="s">
        <v>24032</v>
      </c>
      <c r="BB3701" s="4" t="s">
        <v>24033</v>
      </c>
      <c r="BC3701" s="4">
        <v>40</v>
      </c>
      <c r="BD3701" t="str">
        <f>IF(AND(ADHOC!$G$15="",ADHOC!$S$4=""),"",IF(ADHOC!$G$15&lt;&gt;"",IF(ADHOC!$G$15=LEFT(Domein!$AS3701,LEN(ADHOC!$G$15)),MAX(Domein!BD$1:'Domein'!BD3700)+1,""),IF(ADHOC!$S$4=LEFT(Domein!$AS3701,LEN(ADHOC!$S$4)),MAX(Domein!BD$1:'Domein'!BD3700)+1,"")))</f>
        <v/>
      </c>
    </row>
    <row r="3702" spans="45:56" x14ac:dyDescent="0.2">
      <c r="AS3702" s="4" t="s">
        <v>2168</v>
      </c>
      <c r="AT3702" s="85" t="s">
        <v>2167</v>
      </c>
      <c r="AU3702" s="4" t="s">
        <v>456</v>
      </c>
      <c r="AV3702" s="4" t="s">
        <v>716</v>
      </c>
      <c r="AW3702" s="4" t="s">
        <v>724</v>
      </c>
      <c r="AX3702" s="4"/>
      <c r="AY3702" s="4">
        <v>203710</v>
      </c>
      <c r="AZ3702" s="4">
        <v>523620</v>
      </c>
      <c r="BA3702" s="4" t="s">
        <v>24034</v>
      </c>
      <c r="BB3702" s="4" t="s">
        <v>24035</v>
      </c>
      <c r="BC3702" s="4">
        <v>40</v>
      </c>
      <c r="BD3702" t="str">
        <f>IF(AND(ADHOC!$G$15="",ADHOC!$S$4=""),"",IF(ADHOC!$G$15&lt;&gt;"",IF(ADHOC!$G$15=LEFT(Domein!$AS3702,LEN(ADHOC!$G$15)),MAX(Domein!BD$1:'Domein'!BD3701)+1,""),IF(ADHOC!$S$4=LEFT(Domein!$AS3702,LEN(ADHOC!$S$4)),MAX(Domein!BD$1:'Domein'!BD3701)+1,"")))</f>
        <v/>
      </c>
    </row>
    <row r="3703" spans="45:56" x14ac:dyDescent="0.2">
      <c r="AS3703" s="4" t="s">
        <v>8369</v>
      </c>
      <c r="AT3703" s="85" t="s">
        <v>17434</v>
      </c>
      <c r="AU3703" s="4" t="s">
        <v>456</v>
      </c>
      <c r="AV3703" s="4" t="s">
        <v>716</v>
      </c>
      <c r="AW3703" s="4" t="s">
        <v>724</v>
      </c>
      <c r="AX3703" s="4"/>
      <c r="AY3703" s="4">
        <v>225100</v>
      </c>
      <c r="AZ3703" s="4">
        <v>525000</v>
      </c>
      <c r="BA3703" s="4" t="s">
        <v>24036</v>
      </c>
      <c r="BB3703" s="4" t="s">
        <v>24037</v>
      </c>
      <c r="BC3703" s="4">
        <v>40</v>
      </c>
      <c r="BD3703" t="str">
        <f>IF(AND(ADHOC!$G$15="",ADHOC!$S$4=""),"",IF(ADHOC!$G$15&lt;&gt;"",IF(ADHOC!$G$15=LEFT(Domein!$AS3703,LEN(ADHOC!$G$15)),MAX(Domein!BD$1:'Domein'!BD3702)+1,""),IF(ADHOC!$S$4=LEFT(Domein!$AS3703,LEN(ADHOC!$S$4)),MAX(Domein!BD$1:'Domein'!BD3702)+1,"")))</f>
        <v/>
      </c>
    </row>
    <row r="3704" spans="45:56" x14ac:dyDescent="0.2">
      <c r="AS3704" s="4" t="s">
        <v>8370</v>
      </c>
      <c r="AT3704" s="85" t="s">
        <v>3496</v>
      </c>
      <c r="AU3704" s="4" t="s">
        <v>456</v>
      </c>
      <c r="AV3704" s="4" t="s">
        <v>716</v>
      </c>
      <c r="AW3704" s="4" t="s">
        <v>724</v>
      </c>
      <c r="AX3704" s="4"/>
      <c r="AY3704" s="4"/>
      <c r="AZ3704" s="4"/>
      <c r="BA3704" s="4"/>
      <c r="BB3704" s="4"/>
      <c r="BC3704" s="4">
        <v>40</v>
      </c>
      <c r="BD3704" t="str">
        <f>IF(AND(ADHOC!$G$15="",ADHOC!$S$4=""),"",IF(ADHOC!$G$15&lt;&gt;"",IF(ADHOC!$G$15=LEFT(Domein!$AS3704,LEN(ADHOC!$G$15)),MAX(Domein!BD$1:'Domein'!BD3703)+1,""),IF(ADHOC!$S$4=LEFT(Domein!$AS3704,LEN(ADHOC!$S$4)),MAX(Domein!BD$1:'Domein'!BD3703)+1,"")))</f>
        <v/>
      </c>
    </row>
    <row r="3705" spans="45:56" x14ac:dyDescent="0.2">
      <c r="AS3705" s="4" t="s">
        <v>9295</v>
      </c>
      <c r="AT3705" s="85" t="s">
        <v>9296</v>
      </c>
      <c r="AU3705" s="4" t="s">
        <v>456</v>
      </c>
      <c r="AV3705" s="4" t="s">
        <v>7663</v>
      </c>
      <c r="AW3705" s="4" t="s">
        <v>939</v>
      </c>
      <c r="AX3705" s="4"/>
      <c r="AY3705" s="4"/>
      <c r="AZ3705" s="4"/>
      <c r="BA3705" s="4"/>
      <c r="BB3705" s="4"/>
      <c r="BC3705" s="4">
        <v>40</v>
      </c>
      <c r="BD3705" t="str">
        <f>IF(AND(ADHOC!$G$15="",ADHOC!$S$4=""),"",IF(ADHOC!$G$15&lt;&gt;"",IF(ADHOC!$G$15=LEFT(Domein!$AS3705,LEN(ADHOC!$G$15)),MAX(Domein!BD$1:'Domein'!BD3704)+1,""),IF(ADHOC!$S$4=LEFT(Domein!$AS3705,LEN(ADHOC!$S$4)),MAX(Domein!BD$1:'Domein'!BD3704)+1,"")))</f>
        <v/>
      </c>
    </row>
    <row r="3706" spans="45:56" x14ac:dyDescent="0.2">
      <c r="AS3706" s="4" t="s">
        <v>9297</v>
      </c>
      <c r="AT3706" s="85" t="s">
        <v>9298</v>
      </c>
      <c r="AU3706" s="4" t="s">
        <v>456</v>
      </c>
      <c r="AV3706" s="4" t="s">
        <v>7663</v>
      </c>
      <c r="AW3706" s="4" t="s">
        <v>939</v>
      </c>
      <c r="AX3706" s="4"/>
      <c r="AY3706" s="4"/>
      <c r="AZ3706" s="4"/>
      <c r="BA3706" s="4"/>
      <c r="BB3706" s="4"/>
      <c r="BC3706" s="4">
        <v>40</v>
      </c>
      <c r="BD3706" t="str">
        <f>IF(AND(ADHOC!$G$15="",ADHOC!$S$4=""),"",IF(ADHOC!$G$15&lt;&gt;"",IF(ADHOC!$G$15=LEFT(Domein!$AS3706,LEN(ADHOC!$G$15)),MAX(Domein!BD$1:'Domein'!BD3705)+1,""),IF(ADHOC!$S$4=LEFT(Domein!$AS3706,LEN(ADHOC!$S$4)),MAX(Domein!BD$1:'Domein'!BD3705)+1,"")))</f>
        <v/>
      </c>
    </row>
    <row r="3707" spans="45:56" x14ac:dyDescent="0.2">
      <c r="AS3707" s="4" t="s">
        <v>13715</v>
      </c>
      <c r="AT3707" s="85" t="s">
        <v>21271</v>
      </c>
      <c r="AU3707" s="4" t="s">
        <v>456</v>
      </c>
      <c r="AV3707" s="4" t="s">
        <v>7663</v>
      </c>
      <c r="AW3707" s="4" t="s">
        <v>701</v>
      </c>
      <c r="AX3707" s="4"/>
      <c r="AY3707" s="4">
        <v>208600</v>
      </c>
      <c r="AZ3707" s="4">
        <v>505053</v>
      </c>
      <c r="BA3707" s="4" t="s">
        <v>22760</v>
      </c>
      <c r="BB3707" s="4" t="s">
        <v>22761</v>
      </c>
      <c r="BC3707" s="4">
        <v>40</v>
      </c>
      <c r="BD3707" t="str">
        <f>IF(AND(ADHOC!$G$15="",ADHOC!$S$4=""),"",IF(ADHOC!$G$15&lt;&gt;"",IF(ADHOC!$G$15=LEFT(Domein!$AS3707,LEN(ADHOC!$G$15)),MAX(Domein!BD$1:'Domein'!BD3706)+1,""),IF(ADHOC!$S$4=LEFT(Domein!$AS3707,LEN(ADHOC!$S$4)),MAX(Domein!BD$1:'Domein'!BD3706)+1,"")))</f>
        <v/>
      </c>
    </row>
    <row r="3708" spans="45:56" x14ac:dyDescent="0.2">
      <c r="AS3708" s="4" t="s">
        <v>36466</v>
      </c>
      <c r="AT3708" s="85" t="s">
        <v>36467</v>
      </c>
      <c r="AU3708" s="4" t="s">
        <v>456</v>
      </c>
      <c r="AV3708" s="4" t="s">
        <v>7663</v>
      </c>
      <c r="AW3708" s="4" t="s">
        <v>701</v>
      </c>
      <c r="AX3708" s="4"/>
      <c r="AY3708" s="4"/>
      <c r="AZ3708" s="4"/>
      <c r="BA3708" s="4"/>
      <c r="BB3708" s="4"/>
      <c r="BC3708" s="4">
        <v>40</v>
      </c>
      <c r="BD3708" t="str">
        <f>IF(AND(ADHOC!$G$15="",ADHOC!$S$4=""),"",IF(ADHOC!$G$15&lt;&gt;"",IF(ADHOC!$G$15=LEFT(Domein!$AS3708,LEN(ADHOC!$G$15)),MAX(Domein!BD$1:'Domein'!BD3707)+1,""),IF(ADHOC!$S$4=LEFT(Domein!$AS3708,LEN(ADHOC!$S$4)),MAX(Domein!BD$1:'Domein'!BD3707)+1,"")))</f>
        <v/>
      </c>
    </row>
    <row r="3709" spans="45:56" x14ac:dyDescent="0.2">
      <c r="AS3709" s="4" t="s">
        <v>2028</v>
      </c>
      <c r="AT3709" s="4" t="s">
        <v>2029</v>
      </c>
      <c r="AU3709" s="4" t="s">
        <v>463</v>
      </c>
      <c r="AV3709" s="4" t="s">
        <v>7663</v>
      </c>
      <c r="AW3709" s="4" t="s">
        <v>701</v>
      </c>
      <c r="AX3709" s="4"/>
      <c r="AY3709" s="4">
        <v>208542</v>
      </c>
      <c r="AZ3709" s="4">
        <v>505007</v>
      </c>
      <c r="BA3709" s="4" t="s">
        <v>22758</v>
      </c>
      <c r="BB3709" s="4" t="s">
        <v>22759</v>
      </c>
      <c r="BC3709" s="4">
        <v>40</v>
      </c>
      <c r="BD3709" t="str">
        <f>IF(AND(ADHOC!$G$15="",ADHOC!$S$4=""),"",IF(ADHOC!$G$15&lt;&gt;"",IF(ADHOC!$G$15=LEFT(Domein!$AS3709,LEN(ADHOC!$G$15)),MAX(Domein!BD$1:'Domein'!BD3708)+1,""),IF(ADHOC!$S$4=LEFT(Domein!$AS3709,LEN(ADHOC!$S$4)),MAX(Domein!BD$1:'Domein'!BD3708)+1,"")))</f>
        <v/>
      </c>
    </row>
    <row r="3710" spans="45:56" x14ac:dyDescent="0.2">
      <c r="AS3710" s="4" t="s">
        <v>2038</v>
      </c>
      <c r="AT3710" s="85" t="s">
        <v>2039</v>
      </c>
      <c r="AU3710" s="4" t="s">
        <v>456</v>
      </c>
      <c r="AV3710" s="4" t="s">
        <v>717</v>
      </c>
      <c r="AW3710" s="4" t="s">
        <v>1167</v>
      </c>
      <c r="AX3710" s="4"/>
      <c r="AY3710" s="4">
        <v>208593</v>
      </c>
      <c r="AZ3710" s="4">
        <v>505042</v>
      </c>
      <c r="BA3710" s="4" t="s">
        <v>24038</v>
      </c>
      <c r="BB3710" s="4" t="s">
        <v>24039</v>
      </c>
      <c r="BC3710" s="4">
        <v>40</v>
      </c>
      <c r="BD3710" t="str">
        <f>IF(AND(ADHOC!$G$15="",ADHOC!$S$4=""),"",IF(ADHOC!$G$15&lt;&gt;"",IF(ADHOC!$G$15=LEFT(Domein!$AS3710,LEN(ADHOC!$G$15)),MAX(Domein!BD$1:'Domein'!BD3709)+1,""),IF(ADHOC!$S$4=LEFT(Domein!$AS3710,LEN(ADHOC!$S$4)),MAX(Domein!BD$1:'Domein'!BD3709)+1,"")))</f>
        <v/>
      </c>
    </row>
    <row r="3711" spans="45:56" x14ac:dyDescent="0.2">
      <c r="AS3711" s="4" t="s">
        <v>2040</v>
      </c>
      <c r="AT3711" s="85" t="s">
        <v>2041</v>
      </c>
      <c r="AU3711" s="4" t="s">
        <v>456</v>
      </c>
      <c r="AV3711" s="4" t="s">
        <v>717</v>
      </c>
      <c r="AW3711" s="4" t="s">
        <v>1167</v>
      </c>
      <c r="AX3711" s="4"/>
      <c r="AY3711" s="4">
        <v>208586</v>
      </c>
      <c r="AZ3711" s="4">
        <v>505008</v>
      </c>
      <c r="BA3711" s="4" t="s">
        <v>24040</v>
      </c>
      <c r="BB3711" s="4" t="s">
        <v>24041</v>
      </c>
      <c r="BC3711" s="4">
        <v>40</v>
      </c>
      <c r="BD3711" t="str">
        <f>IF(AND(ADHOC!$G$15="",ADHOC!$S$4=""),"",IF(ADHOC!$G$15&lt;&gt;"",IF(ADHOC!$G$15=LEFT(Domein!$AS3711,LEN(ADHOC!$G$15)),MAX(Domein!BD$1:'Domein'!BD3710)+1,""),IF(ADHOC!$S$4=LEFT(Domein!$AS3711,LEN(ADHOC!$S$4)),MAX(Domein!BD$1:'Domein'!BD3710)+1,"")))</f>
        <v/>
      </c>
    </row>
    <row r="3712" spans="45:56" x14ac:dyDescent="0.2">
      <c r="AS3712" s="4" t="s">
        <v>2030</v>
      </c>
      <c r="AT3712" s="85" t="s">
        <v>2031</v>
      </c>
      <c r="AU3712" s="4" t="s">
        <v>456</v>
      </c>
      <c r="AV3712" s="4" t="s">
        <v>717</v>
      </c>
      <c r="AW3712" s="4" t="s">
        <v>1167</v>
      </c>
      <c r="AX3712" s="4"/>
      <c r="AY3712" s="4">
        <v>208525</v>
      </c>
      <c r="AZ3712" s="4">
        <v>505052</v>
      </c>
      <c r="BA3712" s="4" t="s">
        <v>22760</v>
      </c>
      <c r="BB3712" s="4" t="s">
        <v>24042</v>
      </c>
      <c r="BC3712" s="4">
        <v>40</v>
      </c>
      <c r="BD3712" t="str">
        <f>IF(AND(ADHOC!$G$15="",ADHOC!$S$4=""),"",IF(ADHOC!$G$15&lt;&gt;"",IF(ADHOC!$G$15=LEFT(Domein!$AS3712,LEN(ADHOC!$G$15)),MAX(Domein!BD$1:'Domein'!BD3711)+1,""),IF(ADHOC!$S$4=LEFT(Domein!$AS3712,LEN(ADHOC!$S$4)),MAX(Domein!BD$1:'Domein'!BD3711)+1,"")))</f>
        <v/>
      </c>
    </row>
    <row r="3713" spans="45:56" x14ac:dyDescent="0.2">
      <c r="AS3713" s="4" t="s">
        <v>2032</v>
      </c>
      <c r="AT3713" s="85" t="s">
        <v>2033</v>
      </c>
      <c r="AU3713" s="4" t="s">
        <v>456</v>
      </c>
      <c r="AV3713" s="4" t="s">
        <v>717</v>
      </c>
      <c r="AW3713" s="4" t="s">
        <v>1167</v>
      </c>
      <c r="AX3713" s="4"/>
      <c r="AY3713" s="4">
        <v>208552</v>
      </c>
      <c r="AZ3713" s="4">
        <v>505052</v>
      </c>
      <c r="BA3713" s="4" t="s">
        <v>24043</v>
      </c>
      <c r="BB3713" s="4" t="s">
        <v>24044</v>
      </c>
      <c r="BC3713" s="4">
        <v>40</v>
      </c>
      <c r="BD3713" t="str">
        <f>IF(AND(ADHOC!$G$15="",ADHOC!$S$4=""),"",IF(ADHOC!$G$15&lt;&gt;"",IF(ADHOC!$G$15=LEFT(Domein!$AS3713,LEN(ADHOC!$G$15)),MAX(Domein!BD$1:'Domein'!BD3712)+1,""),IF(ADHOC!$S$4=LEFT(Domein!$AS3713,LEN(ADHOC!$S$4)),MAX(Domein!BD$1:'Domein'!BD3712)+1,"")))</f>
        <v/>
      </c>
    </row>
    <row r="3714" spans="45:56" x14ac:dyDescent="0.2">
      <c r="AS3714" s="4" t="s">
        <v>2034</v>
      </c>
      <c r="AT3714" s="85" t="s">
        <v>2035</v>
      </c>
      <c r="AU3714" s="4" t="s">
        <v>456</v>
      </c>
      <c r="AV3714" s="4" t="s">
        <v>717</v>
      </c>
      <c r="AW3714" s="4" t="s">
        <v>1167</v>
      </c>
      <c r="AX3714" s="4"/>
      <c r="AY3714" s="4">
        <v>208566</v>
      </c>
      <c r="AZ3714" s="4">
        <v>505041</v>
      </c>
      <c r="BA3714" s="4" t="s">
        <v>24045</v>
      </c>
      <c r="BB3714" s="4" t="s">
        <v>24046</v>
      </c>
      <c r="BC3714" s="4">
        <v>40</v>
      </c>
      <c r="BD3714" t="str">
        <f>IF(AND(ADHOC!$G$15="",ADHOC!$S$4=""),"",IF(ADHOC!$G$15&lt;&gt;"",IF(ADHOC!$G$15=LEFT(Domein!$AS3714,LEN(ADHOC!$G$15)),MAX(Domein!BD$1:'Domein'!BD3713)+1,""),IF(ADHOC!$S$4=LEFT(Domein!$AS3714,LEN(ADHOC!$S$4)),MAX(Domein!BD$1:'Domein'!BD3713)+1,"")))</f>
        <v/>
      </c>
    </row>
    <row r="3715" spans="45:56" x14ac:dyDescent="0.2">
      <c r="AS3715" s="4" t="s">
        <v>2036</v>
      </c>
      <c r="AT3715" s="85" t="s">
        <v>2037</v>
      </c>
      <c r="AU3715" s="4" t="s">
        <v>456</v>
      </c>
      <c r="AV3715" s="4" t="s">
        <v>717</v>
      </c>
      <c r="AW3715" s="4" t="s">
        <v>1167</v>
      </c>
      <c r="AX3715" s="4"/>
      <c r="AY3715" s="4">
        <v>208559</v>
      </c>
      <c r="AZ3715" s="4">
        <v>505019</v>
      </c>
      <c r="BA3715" s="4" t="s">
        <v>24047</v>
      </c>
      <c r="BB3715" s="4" t="s">
        <v>24048</v>
      </c>
      <c r="BC3715" s="4">
        <v>40</v>
      </c>
      <c r="BD3715" t="str">
        <f>IF(AND(ADHOC!$G$15="",ADHOC!$S$4=""),"",IF(ADHOC!$G$15&lt;&gt;"",IF(ADHOC!$G$15=LEFT(Domein!$AS3715,LEN(ADHOC!$G$15)),MAX(Domein!BD$1:'Domein'!BD3714)+1,""),IF(ADHOC!$S$4=LEFT(Domein!$AS3715,LEN(ADHOC!$S$4)),MAX(Domein!BD$1:'Domein'!BD3714)+1,"")))</f>
        <v/>
      </c>
    </row>
    <row r="3716" spans="45:56" x14ac:dyDescent="0.2">
      <c r="AS3716" s="4" t="s">
        <v>2042</v>
      </c>
      <c r="AT3716" s="85" t="s">
        <v>2043</v>
      </c>
      <c r="AU3716" s="4" t="s">
        <v>463</v>
      </c>
      <c r="AV3716" s="4" t="s">
        <v>7663</v>
      </c>
      <c r="AW3716" s="4" t="s">
        <v>701</v>
      </c>
      <c r="AX3716" s="4"/>
      <c r="AY3716" s="4">
        <v>208600</v>
      </c>
      <c r="AZ3716" s="4">
        <v>505053</v>
      </c>
      <c r="BA3716" s="4" t="s">
        <v>22760</v>
      </c>
      <c r="BB3716" s="4" t="s">
        <v>22761</v>
      </c>
      <c r="BC3716" s="4">
        <v>40</v>
      </c>
      <c r="BD3716" t="str">
        <f>IF(AND(ADHOC!$G$15="",ADHOC!$S$4=""),"",IF(ADHOC!$G$15&lt;&gt;"",IF(ADHOC!$G$15=LEFT(Domein!$AS3716,LEN(ADHOC!$G$15)),MAX(Domein!BD$1:'Domein'!BD3715)+1,""),IF(ADHOC!$S$4=LEFT(Domein!$AS3716,LEN(ADHOC!$S$4)),MAX(Domein!BD$1:'Domein'!BD3715)+1,"")))</f>
        <v/>
      </c>
    </row>
    <row r="3717" spans="45:56" x14ac:dyDescent="0.2">
      <c r="AS3717" s="4" t="s">
        <v>37264</v>
      </c>
      <c r="AT3717" s="85" t="s">
        <v>37265</v>
      </c>
      <c r="AU3717" s="4" t="s">
        <v>456</v>
      </c>
      <c r="AV3717" s="4" t="s">
        <v>7663</v>
      </c>
      <c r="AW3717" s="4" t="s">
        <v>701</v>
      </c>
      <c r="AX3717" s="4"/>
      <c r="AY3717" s="4"/>
      <c r="AZ3717" s="4"/>
      <c r="BA3717" s="4"/>
      <c r="BB3717" s="4"/>
      <c r="BC3717" s="4">
        <v>40</v>
      </c>
      <c r="BD3717" t="str">
        <f>IF(AND(ADHOC!$G$15="",ADHOC!$S$4=""),"",IF(ADHOC!$G$15&lt;&gt;"",IF(ADHOC!$G$15=LEFT(Domein!$AS3717,LEN(ADHOC!$G$15)),MAX(Domein!BD$1:'Domein'!BD3716)+1,""),IF(ADHOC!$S$4=LEFT(Domein!$AS3717,LEN(ADHOC!$S$4)),MAX(Domein!BD$1:'Domein'!BD3716)+1,"")))</f>
        <v/>
      </c>
    </row>
    <row r="3718" spans="45:56" x14ac:dyDescent="0.2">
      <c r="AS3718" s="4" t="s">
        <v>37266</v>
      </c>
      <c r="AT3718" s="85" t="s">
        <v>37267</v>
      </c>
      <c r="AU3718" s="4" t="s">
        <v>456</v>
      </c>
      <c r="AV3718" s="4" t="s">
        <v>7663</v>
      </c>
      <c r="AW3718" s="4" t="s">
        <v>701</v>
      </c>
      <c r="AX3718" s="4"/>
      <c r="AY3718" s="4"/>
      <c r="AZ3718" s="4"/>
      <c r="BA3718" s="4"/>
      <c r="BB3718" s="4"/>
      <c r="BC3718" s="4">
        <v>40</v>
      </c>
      <c r="BD3718" t="str">
        <f>IF(AND(ADHOC!$G$15="",ADHOC!$S$4=""),"",IF(ADHOC!$G$15&lt;&gt;"",IF(ADHOC!$G$15=LEFT(Domein!$AS3718,LEN(ADHOC!$G$15)),MAX(Domein!BD$1:'Domein'!BD3717)+1,""),IF(ADHOC!$S$4=LEFT(Domein!$AS3718,LEN(ADHOC!$S$4)),MAX(Domein!BD$1:'Domein'!BD3717)+1,"")))</f>
        <v/>
      </c>
    </row>
    <row r="3719" spans="45:56" x14ac:dyDescent="0.2">
      <c r="AS3719" s="4" t="s">
        <v>21272</v>
      </c>
      <c r="AT3719" s="85" t="s">
        <v>21273</v>
      </c>
      <c r="AU3719" s="4" t="s">
        <v>456</v>
      </c>
      <c r="AV3719" s="4" t="s">
        <v>7663</v>
      </c>
      <c r="AW3719" s="4" t="s">
        <v>701</v>
      </c>
      <c r="AX3719" s="4"/>
      <c r="AY3719" s="4">
        <v>188080</v>
      </c>
      <c r="AZ3719" s="4">
        <v>509890</v>
      </c>
      <c r="BA3719" s="4" t="s">
        <v>24049</v>
      </c>
      <c r="BB3719" s="4" t="s">
        <v>24050</v>
      </c>
      <c r="BC3719" s="4">
        <v>40</v>
      </c>
      <c r="BD3719" t="str">
        <f>IF(AND(ADHOC!$G$15="",ADHOC!$S$4=""),"",IF(ADHOC!$G$15&lt;&gt;"",IF(ADHOC!$G$15=LEFT(Domein!$AS3719,LEN(ADHOC!$G$15)),MAX(Domein!BD$1:'Domein'!BD3718)+1,""),IF(ADHOC!$S$4=LEFT(Domein!$AS3719,LEN(ADHOC!$S$4)),MAX(Domein!BD$1:'Domein'!BD3718)+1,"")))</f>
        <v/>
      </c>
    </row>
    <row r="3720" spans="45:56" x14ac:dyDescent="0.2">
      <c r="AS3720" s="4" t="s">
        <v>9299</v>
      </c>
      <c r="AT3720" s="85" t="s">
        <v>9300</v>
      </c>
      <c r="AU3720" s="4" t="s">
        <v>456</v>
      </c>
      <c r="AV3720" s="4" t="s">
        <v>8504</v>
      </c>
      <c r="AW3720" s="4" t="s">
        <v>701</v>
      </c>
      <c r="AX3720" s="4"/>
      <c r="AY3720" s="4">
        <v>188075</v>
      </c>
      <c r="AZ3720" s="4">
        <v>509888</v>
      </c>
      <c r="BA3720" s="4" t="s">
        <v>24051</v>
      </c>
      <c r="BB3720" s="4" t="s">
        <v>24052</v>
      </c>
      <c r="BC3720" s="4">
        <v>40</v>
      </c>
      <c r="BD3720" t="str">
        <f>IF(AND(ADHOC!$G$15="",ADHOC!$S$4=""),"",IF(ADHOC!$G$15&lt;&gt;"",IF(ADHOC!$G$15=LEFT(Domein!$AS3720,LEN(ADHOC!$G$15)),MAX(Domein!BD$1:'Domein'!BD3719)+1,""),IF(ADHOC!$S$4=LEFT(Domein!$AS3720,LEN(ADHOC!$S$4)),MAX(Domein!BD$1:'Domein'!BD3719)+1,"")))</f>
        <v/>
      </c>
    </row>
    <row r="3721" spans="45:56" x14ac:dyDescent="0.2">
      <c r="AS3721" s="4" t="s">
        <v>9301</v>
      </c>
      <c r="AT3721" s="4" t="s">
        <v>9302</v>
      </c>
      <c r="AU3721" s="4" t="s">
        <v>456</v>
      </c>
      <c r="AV3721" s="4" t="s">
        <v>719</v>
      </c>
      <c r="AW3721" s="4" t="s">
        <v>939</v>
      </c>
      <c r="AX3721" s="4"/>
      <c r="AY3721" s="4"/>
      <c r="AZ3721" s="4"/>
      <c r="BA3721" s="4"/>
      <c r="BB3721" s="4"/>
      <c r="BC3721" s="4">
        <v>40</v>
      </c>
      <c r="BD3721" t="str">
        <f>IF(AND(ADHOC!$G$15="",ADHOC!$S$4=""),"",IF(ADHOC!$G$15&lt;&gt;"",IF(ADHOC!$G$15=LEFT(Domein!$AS3721,LEN(ADHOC!$G$15)),MAX(Domein!BD$1:'Domein'!BD3720)+1,""),IF(ADHOC!$S$4=LEFT(Domein!$AS3721,LEN(ADHOC!$S$4)),MAX(Domein!BD$1:'Domein'!BD3720)+1,"")))</f>
        <v/>
      </c>
    </row>
    <row r="3722" spans="45:56" x14ac:dyDescent="0.2">
      <c r="AS3722" s="4" t="s">
        <v>9303</v>
      </c>
      <c r="AT3722" s="85" t="s">
        <v>9304</v>
      </c>
      <c r="AU3722" s="4" t="s">
        <v>456</v>
      </c>
      <c r="AV3722" s="4" t="s">
        <v>719</v>
      </c>
      <c r="AW3722" s="4" t="s">
        <v>939</v>
      </c>
      <c r="AX3722" s="4"/>
      <c r="AY3722" s="4"/>
      <c r="AZ3722" s="4"/>
      <c r="BA3722" s="4"/>
      <c r="BB3722" s="4"/>
      <c r="BC3722" s="4">
        <v>40</v>
      </c>
      <c r="BD3722" t="str">
        <f>IF(AND(ADHOC!$G$15="",ADHOC!$S$4=""),"",IF(ADHOC!$G$15&lt;&gt;"",IF(ADHOC!$G$15=LEFT(Domein!$AS3722,LEN(ADHOC!$G$15)),MAX(Domein!BD$1:'Domein'!BD3721)+1,""),IF(ADHOC!$S$4=LEFT(Domein!$AS3722,LEN(ADHOC!$S$4)),MAX(Domein!BD$1:'Domein'!BD3721)+1,"")))</f>
        <v/>
      </c>
    </row>
    <row r="3723" spans="45:56" x14ac:dyDescent="0.2">
      <c r="AS3723" s="4" t="s">
        <v>9305</v>
      </c>
      <c r="AT3723" s="85" t="s">
        <v>9306</v>
      </c>
      <c r="AU3723" s="4" t="s">
        <v>456</v>
      </c>
      <c r="AV3723" s="4" t="s">
        <v>8504</v>
      </c>
      <c r="AW3723" s="4" t="s">
        <v>701</v>
      </c>
      <c r="AX3723" s="4"/>
      <c r="AY3723" s="4">
        <v>188075</v>
      </c>
      <c r="AZ3723" s="4">
        <v>509888</v>
      </c>
      <c r="BA3723" s="4" t="s">
        <v>24051</v>
      </c>
      <c r="BB3723" s="4" t="s">
        <v>24052</v>
      </c>
      <c r="BC3723" s="4">
        <v>40</v>
      </c>
      <c r="BD3723" t="str">
        <f>IF(AND(ADHOC!$G$15="",ADHOC!$S$4=""),"",IF(ADHOC!$G$15&lt;&gt;"",IF(ADHOC!$G$15=LEFT(Domein!$AS3723,LEN(ADHOC!$G$15)),MAX(Domein!BD$1:'Domein'!BD3722)+1,""),IF(ADHOC!$S$4=LEFT(Domein!$AS3723,LEN(ADHOC!$S$4)),MAX(Domein!BD$1:'Domein'!BD3722)+1,"")))</f>
        <v/>
      </c>
    </row>
    <row r="3724" spans="45:56" x14ac:dyDescent="0.2">
      <c r="AS3724" s="4" t="s">
        <v>9307</v>
      </c>
      <c r="AT3724" s="85" t="s">
        <v>9308</v>
      </c>
      <c r="AU3724" s="4" t="s">
        <v>456</v>
      </c>
      <c r="AV3724" s="4" t="s">
        <v>719</v>
      </c>
      <c r="AW3724" s="4" t="s">
        <v>939</v>
      </c>
      <c r="AX3724" s="4"/>
      <c r="AY3724" s="4"/>
      <c r="AZ3724" s="4"/>
      <c r="BA3724" s="4"/>
      <c r="BB3724" s="4"/>
      <c r="BC3724" s="4">
        <v>40</v>
      </c>
      <c r="BD3724" t="str">
        <f>IF(AND(ADHOC!$G$15="",ADHOC!$S$4=""),"",IF(ADHOC!$G$15&lt;&gt;"",IF(ADHOC!$G$15=LEFT(Domein!$AS3724,LEN(ADHOC!$G$15)),MAX(Domein!BD$1:'Domein'!BD3723)+1,""),IF(ADHOC!$S$4=LEFT(Domein!$AS3724,LEN(ADHOC!$S$4)),MAX(Domein!BD$1:'Domein'!BD3723)+1,"")))</f>
        <v/>
      </c>
    </row>
    <row r="3725" spans="45:56" x14ac:dyDescent="0.2">
      <c r="AS3725" s="4" t="s">
        <v>2044</v>
      </c>
      <c r="AT3725" s="85" t="s">
        <v>2045</v>
      </c>
      <c r="AU3725" s="4" t="s">
        <v>463</v>
      </c>
      <c r="AV3725" s="4" t="s">
        <v>7663</v>
      </c>
      <c r="AW3725" s="4" t="s">
        <v>701</v>
      </c>
      <c r="AX3725" s="4"/>
      <c r="AY3725" s="4">
        <v>188176</v>
      </c>
      <c r="AZ3725" s="4">
        <v>510041</v>
      </c>
      <c r="BA3725" s="4" t="s">
        <v>22762</v>
      </c>
      <c r="BB3725" s="4" t="s">
        <v>22763</v>
      </c>
      <c r="BC3725" s="4">
        <v>40</v>
      </c>
      <c r="BD3725" t="str">
        <f>IF(AND(ADHOC!$G$15="",ADHOC!$S$4=""),"",IF(ADHOC!$G$15&lt;&gt;"",IF(ADHOC!$G$15=LEFT(Domein!$AS3725,LEN(ADHOC!$G$15)),MAX(Domein!BD$1:'Domein'!BD3724)+1,""),IF(ADHOC!$S$4=LEFT(Domein!$AS3725,LEN(ADHOC!$S$4)),MAX(Domein!BD$1:'Domein'!BD3724)+1,"")))</f>
        <v/>
      </c>
    </row>
    <row r="3726" spans="45:56" x14ac:dyDescent="0.2">
      <c r="AS3726" s="4" t="s">
        <v>2048</v>
      </c>
      <c r="AT3726" s="4" t="s">
        <v>7066</v>
      </c>
      <c r="AU3726" s="4" t="s">
        <v>456</v>
      </c>
      <c r="AV3726" s="4" t="s">
        <v>717</v>
      </c>
      <c r="AW3726" s="4" t="s">
        <v>1167</v>
      </c>
      <c r="AX3726" s="4"/>
      <c r="AY3726" s="4">
        <v>188087</v>
      </c>
      <c r="AZ3726" s="4">
        <v>509924</v>
      </c>
      <c r="BA3726" s="4" t="s">
        <v>24053</v>
      </c>
      <c r="BB3726" s="4" t="s">
        <v>24054</v>
      </c>
      <c r="BC3726" s="4">
        <v>40</v>
      </c>
      <c r="BD3726" t="str">
        <f>IF(AND(ADHOC!$G$15="",ADHOC!$S$4=""),"",IF(ADHOC!$G$15&lt;&gt;"",IF(ADHOC!$G$15=LEFT(Domein!$AS3726,LEN(ADHOC!$G$15)),MAX(Domein!BD$1:'Domein'!BD3725)+1,""),IF(ADHOC!$S$4=LEFT(Domein!$AS3726,LEN(ADHOC!$S$4)),MAX(Domein!BD$1:'Domein'!BD3725)+1,"")))</f>
        <v/>
      </c>
    </row>
    <row r="3727" spans="45:56" x14ac:dyDescent="0.2">
      <c r="AS3727" s="4" t="s">
        <v>2049</v>
      </c>
      <c r="AT3727" s="85" t="s">
        <v>7067</v>
      </c>
      <c r="AU3727" s="4" t="s">
        <v>456</v>
      </c>
      <c r="AV3727" s="4" t="s">
        <v>717</v>
      </c>
      <c r="AW3727" s="4" t="s">
        <v>1167</v>
      </c>
      <c r="AX3727" s="4"/>
      <c r="AY3727" s="4">
        <v>188167</v>
      </c>
      <c r="AZ3727" s="4">
        <v>510047</v>
      </c>
      <c r="BA3727" s="4" t="s">
        <v>24055</v>
      </c>
      <c r="BB3727" s="4" t="s">
        <v>24056</v>
      </c>
      <c r="BC3727" s="4">
        <v>40</v>
      </c>
      <c r="BD3727" t="str">
        <f>IF(AND(ADHOC!$G$15="",ADHOC!$S$4=""),"",IF(ADHOC!$G$15&lt;&gt;"",IF(ADHOC!$G$15=LEFT(Domein!$AS3727,LEN(ADHOC!$G$15)),MAX(Domein!BD$1:'Domein'!BD3726)+1,""),IF(ADHOC!$S$4=LEFT(Domein!$AS3727,LEN(ADHOC!$S$4)),MAX(Domein!BD$1:'Domein'!BD3726)+1,"")))</f>
        <v/>
      </c>
    </row>
    <row r="3728" spans="45:56" x14ac:dyDescent="0.2">
      <c r="AS3728" s="4" t="s">
        <v>2046</v>
      </c>
      <c r="AT3728" s="85" t="s">
        <v>7056</v>
      </c>
      <c r="AU3728" s="4" t="s">
        <v>456</v>
      </c>
      <c r="AV3728" s="4" t="s">
        <v>717</v>
      </c>
      <c r="AW3728" s="4" t="s">
        <v>1167</v>
      </c>
      <c r="AX3728" s="4"/>
      <c r="AY3728" s="4">
        <v>188080</v>
      </c>
      <c r="AZ3728" s="4">
        <v>509957</v>
      </c>
      <c r="BA3728" s="4" t="s">
        <v>22766</v>
      </c>
      <c r="BB3728" s="4" t="s">
        <v>24050</v>
      </c>
      <c r="BC3728" s="4">
        <v>40</v>
      </c>
      <c r="BD3728" t="str">
        <f>IF(AND(ADHOC!$G$15="",ADHOC!$S$4=""),"",IF(ADHOC!$G$15&lt;&gt;"",IF(ADHOC!$G$15=LEFT(Domein!$AS3728,LEN(ADHOC!$G$15)),MAX(Domein!BD$1:'Domein'!BD3727)+1,""),IF(ADHOC!$S$4=LEFT(Domein!$AS3728,LEN(ADHOC!$S$4)),MAX(Domein!BD$1:'Domein'!BD3727)+1,"")))</f>
        <v/>
      </c>
    </row>
    <row r="3729" spans="45:56" x14ac:dyDescent="0.2">
      <c r="AS3729" s="4" t="s">
        <v>2047</v>
      </c>
      <c r="AT3729" s="85" t="s">
        <v>7057</v>
      </c>
      <c r="AU3729" s="4" t="s">
        <v>456</v>
      </c>
      <c r="AV3729" s="4" t="s">
        <v>717</v>
      </c>
      <c r="AW3729" s="4" t="s">
        <v>1167</v>
      </c>
      <c r="AX3729" s="4"/>
      <c r="AY3729" s="4">
        <v>188100</v>
      </c>
      <c r="AZ3729" s="4">
        <v>509968</v>
      </c>
      <c r="BA3729" s="4" t="s">
        <v>24059</v>
      </c>
      <c r="BB3729" s="4" t="s">
        <v>24060</v>
      </c>
      <c r="BC3729" s="4">
        <v>40</v>
      </c>
      <c r="BD3729" t="str">
        <f>IF(AND(ADHOC!$G$15="",ADHOC!$S$4=""),"",IF(ADHOC!$G$15&lt;&gt;"",IF(ADHOC!$G$15=LEFT(Domein!$AS3729,LEN(ADHOC!$G$15)),MAX(Domein!BD$1:'Domein'!BD3728)+1,""),IF(ADHOC!$S$4=LEFT(Domein!$AS3729,LEN(ADHOC!$S$4)),MAX(Domein!BD$1:'Domein'!BD3728)+1,"")))</f>
        <v/>
      </c>
    </row>
    <row r="3730" spans="45:56" x14ac:dyDescent="0.2">
      <c r="AS3730" s="4" t="s">
        <v>7058</v>
      </c>
      <c r="AT3730" s="85" t="s">
        <v>7059</v>
      </c>
      <c r="AU3730" s="4" t="s">
        <v>456</v>
      </c>
      <c r="AV3730" s="4" t="s">
        <v>717</v>
      </c>
      <c r="AW3730" s="4" t="s">
        <v>1167</v>
      </c>
      <c r="AX3730" s="4"/>
      <c r="AY3730" s="4">
        <v>188113</v>
      </c>
      <c r="AZ3730" s="4">
        <v>509957</v>
      </c>
      <c r="BA3730" s="4" t="s">
        <v>22766</v>
      </c>
      <c r="BB3730" s="4" t="s">
        <v>24061</v>
      </c>
      <c r="BC3730" s="4">
        <v>40</v>
      </c>
      <c r="BD3730" t="str">
        <f>IF(AND(ADHOC!$G$15="",ADHOC!$S$4=""),"",IF(ADHOC!$G$15&lt;&gt;"",IF(ADHOC!$G$15=LEFT(Domein!$AS3730,LEN(ADHOC!$G$15)),MAX(Domein!BD$1:'Domein'!BD3729)+1,""),IF(ADHOC!$S$4=LEFT(Domein!$AS3730,LEN(ADHOC!$S$4)),MAX(Domein!BD$1:'Domein'!BD3729)+1,"")))</f>
        <v/>
      </c>
    </row>
    <row r="3731" spans="45:56" x14ac:dyDescent="0.2">
      <c r="AS3731" s="4" t="s">
        <v>7060</v>
      </c>
      <c r="AT3731" s="4" t="s">
        <v>7061</v>
      </c>
      <c r="AU3731" s="4" t="s">
        <v>456</v>
      </c>
      <c r="AV3731" s="4" t="s">
        <v>717</v>
      </c>
      <c r="AW3731" s="4" t="s">
        <v>1167</v>
      </c>
      <c r="AX3731" s="4"/>
      <c r="AY3731" s="4">
        <v>188079</v>
      </c>
      <c r="AZ3731" s="4">
        <v>509968</v>
      </c>
      <c r="BA3731" s="4" t="s">
        <v>24059</v>
      </c>
      <c r="BB3731" s="4" t="s">
        <v>24062</v>
      </c>
      <c r="BC3731" s="4">
        <v>40</v>
      </c>
      <c r="BD3731" t="str">
        <f>IF(AND(ADHOC!$G$15="",ADHOC!$S$4=""),"",IF(ADHOC!$G$15&lt;&gt;"",IF(ADHOC!$G$15=LEFT(Domein!$AS3731,LEN(ADHOC!$G$15)),MAX(Domein!BD$1:'Domein'!BD3730)+1,""),IF(ADHOC!$S$4=LEFT(Domein!$AS3731,LEN(ADHOC!$S$4)),MAX(Domein!BD$1:'Domein'!BD3730)+1,"")))</f>
        <v/>
      </c>
    </row>
    <row r="3732" spans="45:56" x14ac:dyDescent="0.2">
      <c r="AS3732" s="4" t="s">
        <v>7062</v>
      </c>
      <c r="AT3732" s="85" t="s">
        <v>7063</v>
      </c>
      <c r="AU3732" s="4" t="s">
        <v>456</v>
      </c>
      <c r="AV3732" s="4" t="s">
        <v>717</v>
      </c>
      <c r="AW3732" s="4" t="s">
        <v>1167</v>
      </c>
      <c r="AX3732" s="4"/>
      <c r="AY3732" s="4">
        <v>188079</v>
      </c>
      <c r="AZ3732" s="4">
        <v>510001</v>
      </c>
      <c r="BA3732" s="4" t="s">
        <v>24063</v>
      </c>
      <c r="BB3732" s="4" t="s">
        <v>24062</v>
      </c>
      <c r="BC3732" s="4">
        <v>40</v>
      </c>
      <c r="BD3732" t="str">
        <f>IF(AND(ADHOC!$G$15="",ADHOC!$S$4=""),"",IF(ADHOC!$G$15&lt;&gt;"",IF(ADHOC!$G$15=LEFT(Domein!$AS3732,LEN(ADHOC!$G$15)),MAX(Domein!BD$1:'Domein'!BD3731)+1,""),IF(ADHOC!$S$4=LEFT(Domein!$AS3732,LEN(ADHOC!$S$4)),MAX(Domein!BD$1:'Domein'!BD3731)+1,"")))</f>
        <v/>
      </c>
    </row>
    <row r="3733" spans="45:56" x14ac:dyDescent="0.2">
      <c r="AS3733" s="4" t="s">
        <v>7064</v>
      </c>
      <c r="AT3733" s="85" t="s">
        <v>7065</v>
      </c>
      <c r="AU3733" s="4" t="s">
        <v>456</v>
      </c>
      <c r="AV3733" s="4" t="s">
        <v>717</v>
      </c>
      <c r="AW3733" s="4" t="s">
        <v>1167</v>
      </c>
      <c r="AX3733" s="4"/>
      <c r="AY3733" s="4">
        <v>188059</v>
      </c>
      <c r="AZ3733" s="4">
        <v>510001</v>
      </c>
      <c r="BA3733" s="4" t="s">
        <v>24064</v>
      </c>
      <c r="BB3733" s="4" t="s">
        <v>24065</v>
      </c>
      <c r="BC3733" s="4">
        <v>40</v>
      </c>
      <c r="BD3733" t="str">
        <f>IF(AND(ADHOC!$G$15="",ADHOC!$S$4=""),"",IF(ADHOC!$G$15&lt;&gt;"",IF(ADHOC!$G$15=LEFT(Domein!$AS3733,LEN(ADHOC!$G$15)),MAX(Domein!BD$1:'Domein'!BD3732)+1,""),IF(ADHOC!$S$4=LEFT(Domein!$AS3733,LEN(ADHOC!$S$4)),MAX(Domein!BD$1:'Domein'!BD3732)+1,"")))</f>
        <v/>
      </c>
    </row>
    <row r="3734" spans="45:56" x14ac:dyDescent="0.2">
      <c r="AS3734" s="4" t="s">
        <v>21174</v>
      </c>
      <c r="AT3734" s="85" t="s">
        <v>21175</v>
      </c>
      <c r="AU3734" s="4" t="s">
        <v>456</v>
      </c>
      <c r="AV3734" s="4" t="s">
        <v>717</v>
      </c>
      <c r="AW3734" s="4" t="s">
        <v>1167</v>
      </c>
      <c r="AX3734" s="4"/>
      <c r="AY3734" s="4">
        <v>188107</v>
      </c>
      <c r="AZ3734" s="4">
        <v>509935</v>
      </c>
      <c r="BA3734" s="4" t="s">
        <v>24057</v>
      </c>
      <c r="BB3734" s="4" t="s">
        <v>24058</v>
      </c>
      <c r="BC3734" s="4">
        <v>40</v>
      </c>
      <c r="BD3734" t="str">
        <f>IF(AND(ADHOC!$G$15="",ADHOC!$S$4=""),"",IF(ADHOC!$G$15&lt;&gt;"",IF(ADHOC!$G$15=LEFT(Domein!$AS3734,LEN(ADHOC!$G$15)),MAX(Domein!BD$1:'Domein'!BD3733)+1,""),IF(ADHOC!$S$4=LEFT(Domein!$AS3734,LEN(ADHOC!$S$4)),MAX(Domein!BD$1:'Domein'!BD3733)+1,"")))</f>
        <v/>
      </c>
    </row>
    <row r="3735" spans="45:56" x14ac:dyDescent="0.2">
      <c r="AS3735" s="4" t="s">
        <v>7775</v>
      </c>
      <c r="AT3735" s="85" t="s">
        <v>7776</v>
      </c>
      <c r="AU3735" s="4" t="s">
        <v>463</v>
      </c>
      <c r="AV3735" s="4" t="s">
        <v>7664</v>
      </c>
      <c r="AW3735" s="4" t="s">
        <v>701</v>
      </c>
      <c r="AX3735" s="4"/>
      <c r="AY3735" s="4">
        <v>188080</v>
      </c>
      <c r="AZ3735" s="4">
        <v>509890</v>
      </c>
      <c r="BA3735" s="4" t="s">
        <v>24049</v>
      </c>
      <c r="BB3735" s="4" t="s">
        <v>24050</v>
      </c>
      <c r="BC3735" s="4">
        <v>40</v>
      </c>
      <c r="BD3735" t="str">
        <f>IF(AND(ADHOC!$G$15="",ADHOC!$S$4=""),"",IF(ADHOC!$G$15&lt;&gt;"",IF(ADHOC!$G$15=LEFT(Domein!$AS3735,LEN(ADHOC!$G$15)),MAX(Domein!BD$1:'Domein'!BD3734)+1,""),IF(ADHOC!$S$4=LEFT(Domein!$AS3735,LEN(ADHOC!$S$4)),MAX(Domein!BD$1:'Domein'!BD3734)+1,"")))</f>
        <v/>
      </c>
    </row>
    <row r="3736" spans="45:56" x14ac:dyDescent="0.2">
      <c r="AS3736" s="4" t="s">
        <v>2050</v>
      </c>
      <c r="AT3736" s="85" t="s">
        <v>2051</v>
      </c>
      <c r="AU3736" s="4" t="s">
        <v>463</v>
      </c>
      <c r="AV3736" s="4" t="s">
        <v>7663</v>
      </c>
      <c r="AW3736" s="4" t="s">
        <v>701</v>
      </c>
      <c r="AX3736" s="4"/>
      <c r="AY3736" s="4">
        <v>188139</v>
      </c>
      <c r="AZ3736" s="4">
        <v>509956</v>
      </c>
      <c r="BA3736" s="4" t="s">
        <v>22764</v>
      </c>
      <c r="BB3736" s="4" t="s">
        <v>22765</v>
      </c>
      <c r="BC3736" s="4">
        <v>40</v>
      </c>
      <c r="BD3736" t="str">
        <f>IF(AND(ADHOC!$G$15="",ADHOC!$S$4=""),"",IF(ADHOC!$G$15&lt;&gt;"",IF(ADHOC!$G$15=LEFT(Domein!$AS3736,LEN(ADHOC!$G$15)),MAX(Domein!BD$1:'Domein'!BD3735)+1,""),IF(ADHOC!$S$4=LEFT(Domein!$AS3736,LEN(ADHOC!$S$4)),MAX(Domein!BD$1:'Domein'!BD3735)+1,"")))</f>
        <v/>
      </c>
    </row>
    <row r="3737" spans="45:56" x14ac:dyDescent="0.2">
      <c r="AS3737" s="4" t="s">
        <v>2052</v>
      </c>
      <c r="AT3737" s="85" t="s">
        <v>2053</v>
      </c>
      <c r="AU3737" s="4" t="s">
        <v>463</v>
      </c>
      <c r="AV3737" s="4" t="s">
        <v>7663</v>
      </c>
      <c r="AW3737" s="4" t="s">
        <v>701</v>
      </c>
      <c r="AX3737" s="4"/>
      <c r="AY3737" s="4">
        <v>188136</v>
      </c>
      <c r="AZ3737" s="4">
        <v>509957</v>
      </c>
      <c r="BA3737" s="4" t="s">
        <v>22766</v>
      </c>
      <c r="BB3737" s="4" t="s">
        <v>22767</v>
      </c>
      <c r="BC3737" s="4">
        <v>40</v>
      </c>
      <c r="BD3737" t="str">
        <f>IF(AND(ADHOC!$G$15="",ADHOC!$S$4=""),"",IF(ADHOC!$G$15&lt;&gt;"",IF(ADHOC!$G$15=LEFT(Domein!$AS3737,LEN(ADHOC!$G$15)),MAX(Domein!BD$1:'Domein'!BD3736)+1,""),IF(ADHOC!$S$4=LEFT(Domein!$AS3737,LEN(ADHOC!$S$4)),MAX(Domein!BD$1:'Domein'!BD3736)+1,"")))</f>
        <v/>
      </c>
    </row>
    <row r="3738" spans="45:56" x14ac:dyDescent="0.2">
      <c r="AS3738" s="4" t="s">
        <v>2054</v>
      </c>
      <c r="AT3738" s="85" t="s">
        <v>2055</v>
      </c>
      <c r="AU3738" s="4" t="s">
        <v>462</v>
      </c>
      <c r="AV3738" s="4" t="s">
        <v>7663</v>
      </c>
      <c r="AW3738" s="4" t="s">
        <v>701</v>
      </c>
      <c r="AX3738" s="4"/>
      <c r="AY3738" s="4">
        <v>188133</v>
      </c>
      <c r="AZ3738" s="4">
        <v>509951</v>
      </c>
      <c r="BA3738" s="4" t="s">
        <v>24066</v>
      </c>
      <c r="BB3738" s="4" t="s">
        <v>24067</v>
      </c>
      <c r="BC3738" s="4">
        <v>40</v>
      </c>
      <c r="BD3738" t="str">
        <f>IF(AND(ADHOC!$G$15="",ADHOC!$S$4=""),"",IF(ADHOC!$G$15&lt;&gt;"",IF(ADHOC!$G$15=LEFT(Domein!$AS3738,LEN(ADHOC!$G$15)),MAX(Domein!BD$1:'Domein'!BD3737)+1,""),IF(ADHOC!$S$4=LEFT(Domein!$AS3738,LEN(ADHOC!$S$4)),MAX(Domein!BD$1:'Domein'!BD3737)+1,"")))</f>
        <v/>
      </c>
    </row>
    <row r="3739" spans="45:56" x14ac:dyDescent="0.2">
      <c r="AS3739" s="4" t="s">
        <v>9309</v>
      </c>
      <c r="AT3739" s="4" t="s">
        <v>9310</v>
      </c>
      <c r="AU3739" s="4" t="s">
        <v>456</v>
      </c>
      <c r="AV3739" s="4" t="s">
        <v>713</v>
      </c>
      <c r="AW3739" s="4" t="s">
        <v>724</v>
      </c>
      <c r="AX3739" s="4"/>
      <c r="AY3739" s="4">
        <v>199975</v>
      </c>
      <c r="AZ3739" s="4">
        <v>502524</v>
      </c>
      <c r="BA3739" s="4" t="s">
        <v>24068</v>
      </c>
      <c r="BB3739" s="4" t="s">
        <v>24069</v>
      </c>
      <c r="BC3739" s="4">
        <v>40</v>
      </c>
      <c r="BD3739" t="str">
        <f>IF(AND(ADHOC!$G$15="",ADHOC!$S$4=""),"",IF(ADHOC!$G$15&lt;&gt;"",IF(ADHOC!$G$15=LEFT(Domein!$AS3739,LEN(ADHOC!$G$15)),MAX(Domein!BD$1:'Domein'!BD3738)+1,""),IF(ADHOC!$S$4=LEFT(Domein!$AS3739,LEN(ADHOC!$S$4)),MAX(Domein!BD$1:'Domein'!BD3738)+1,"")))</f>
        <v/>
      </c>
    </row>
    <row r="3740" spans="45:56" x14ac:dyDescent="0.2">
      <c r="AS3740" s="4" t="s">
        <v>21274</v>
      </c>
      <c r="AT3740" s="85" t="s">
        <v>21275</v>
      </c>
      <c r="AU3740" s="4" t="s">
        <v>456</v>
      </c>
      <c r="AV3740" s="4" t="s">
        <v>7663</v>
      </c>
      <c r="AW3740" s="4" t="s">
        <v>701</v>
      </c>
      <c r="AX3740" s="4"/>
      <c r="AY3740" s="4">
        <v>200088</v>
      </c>
      <c r="AZ3740" s="4">
        <v>502597</v>
      </c>
      <c r="BA3740" s="4" t="s">
        <v>22772</v>
      </c>
      <c r="BB3740" s="4" t="s">
        <v>22773</v>
      </c>
      <c r="BC3740" s="4">
        <v>40</v>
      </c>
      <c r="BD3740" t="str">
        <f>IF(AND(ADHOC!$G$15="",ADHOC!$S$4=""),"",IF(ADHOC!$G$15&lt;&gt;"",IF(ADHOC!$G$15=LEFT(Domein!$AS3740,LEN(ADHOC!$G$15)),MAX(Domein!BD$1:'Domein'!BD3739)+1,""),IF(ADHOC!$S$4=LEFT(Domein!$AS3740,LEN(ADHOC!$S$4)),MAX(Domein!BD$1:'Domein'!BD3739)+1,"")))</f>
        <v/>
      </c>
    </row>
    <row r="3741" spans="45:56" x14ac:dyDescent="0.2">
      <c r="AS3741" s="4" t="s">
        <v>9311</v>
      </c>
      <c r="AT3741" s="4" t="s">
        <v>9312</v>
      </c>
      <c r="AU3741" s="4" t="s">
        <v>456</v>
      </c>
      <c r="AV3741" s="4" t="s">
        <v>719</v>
      </c>
      <c r="AW3741" s="4" t="s">
        <v>939</v>
      </c>
      <c r="AX3741" s="4"/>
      <c r="AY3741" s="4"/>
      <c r="AZ3741" s="4"/>
      <c r="BA3741" s="4"/>
      <c r="BB3741" s="4"/>
      <c r="BC3741" s="4">
        <v>40</v>
      </c>
      <c r="BD3741" t="str">
        <f>IF(AND(ADHOC!$G$15="",ADHOC!$S$4=""),"",IF(ADHOC!$G$15&lt;&gt;"",IF(ADHOC!$G$15=LEFT(Domein!$AS3741,LEN(ADHOC!$G$15)),MAX(Domein!BD$1:'Domein'!BD3740)+1,""),IF(ADHOC!$S$4=LEFT(Domein!$AS3741,LEN(ADHOC!$S$4)),MAX(Domein!BD$1:'Domein'!BD3740)+1,"")))</f>
        <v/>
      </c>
    </row>
    <row r="3742" spans="45:56" x14ac:dyDescent="0.2">
      <c r="AS3742" s="4" t="s">
        <v>38960</v>
      </c>
      <c r="AT3742" s="85" t="s">
        <v>38961</v>
      </c>
      <c r="AU3742" s="4" t="s">
        <v>456</v>
      </c>
      <c r="AV3742" s="4" t="s">
        <v>719</v>
      </c>
      <c r="AW3742" s="4" t="s">
        <v>939</v>
      </c>
      <c r="AX3742" s="4"/>
      <c r="AY3742" s="4"/>
      <c r="AZ3742" s="4"/>
      <c r="BA3742" s="4"/>
      <c r="BB3742" s="4"/>
      <c r="BC3742" s="4">
        <v>40</v>
      </c>
      <c r="BD3742" t="str">
        <f>IF(AND(ADHOC!$G$15="",ADHOC!$S$4=""),"",IF(ADHOC!$G$15&lt;&gt;"",IF(ADHOC!$G$15=LEFT(Domein!$AS3742,LEN(ADHOC!$G$15)),MAX(Domein!BD$1:'Domein'!BD3741)+1,""),IF(ADHOC!$S$4=LEFT(Domein!$AS3742,LEN(ADHOC!$S$4)),MAX(Domein!BD$1:'Domein'!BD3741)+1,"")))</f>
        <v/>
      </c>
    </row>
    <row r="3743" spans="45:56" x14ac:dyDescent="0.2">
      <c r="AS3743" s="4" t="s">
        <v>12189</v>
      </c>
      <c r="AT3743" s="85" t="s">
        <v>12190</v>
      </c>
      <c r="AU3743" s="4" t="s">
        <v>456</v>
      </c>
      <c r="AV3743" s="4" t="s">
        <v>719</v>
      </c>
      <c r="AW3743" s="4" t="s">
        <v>701</v>
      </c>
      <c r="AX3743" s="4"/>
      <c r="AY3743" s="4"/>
      <c r="AZ3743" s="4"/>
      <c r="BA3743" s="4"/>
      <c r="BB3743" s="4"/>
      <c r="BC3743" s="4">
        <v>40</v>
      </c>
      <c r="BD3743" t="str">
        <f>IF(AND(ADHOC!$G$15="",ADHOC!$S$4=""),"",IF(ADHOC!$G$15&lt;&gt;"",IF(ADHOC!$G$15=LEFT(Domein!$AS3743,LEN(ADHOC!$G$15)),MAX(Domein!BD$1:'Domein'!BD3742)+1,""),IF(ADHOC!$S$4=LEFT(Domein!$AS3743,LEN(ADHOC!$S$4)),MAX(Domein!BD$1:'Domein'!BD3742)+1,"")))</f>
        <v/>
      </c>
    </row>
    <row r="3744" spans="45:56" x14ac:dyDescent="0.2">
      <c r="AS3744" s="4" t="s">
        <v>2056</v>
      </c>
      <c r="AT3744" s="85" t="s">
        <v>20899</v>
      </c>
      <c r="AU3744" s="4" t="s">
        <v>463</v>
      </c>
      <c r="AV3744" s="4" t="s">
        <v>722</v>
      </c>
      <c r="AW3744" s="4" t="s">
        <v>701</v>
      </c>
      <c r="AX3744" s="4"/>
      <c r="AY3744" s="4">
        <v>199721</v>
      </c>
      <c r="AZ3744" s="4">
        <v>502528</v>
      </c>
      <c r="BA3744" s="4" t="s">
        <v>23058</v>
      </c>
      <c r="BB3744" s="4" t="s">
        <v>24070</v>
      </c>
      <c r="BC3744" s="4">
        <v>40</v>
      </c>
      <c r="BD3744" t="str">
        <f>IF(AND(ADHOC!$G$15="",ADHOC!$S$4=""),"",IF(ADHOC!$G$15&lt;&gt;"",IF(ADHOC!$G$15=LEFT(Domein!$AS3744,LEN(ADHOC!$G$15)),MAX(Domein!BD$1:'Domein'!BD3743)+1,""),IF(ADHOC!$S$4=LEFT(Domein!$AS3744,LEN(ADHOC!$S$4)),MAX(Domein!BD$1:'Domein'!BD3743)+1,"")))</f>
        <v/>
      </c>
    </row>
    <row r="3745" spans="45:56" x14ac:dyDescent="0.2">
      <c r="AS3745" s="4" t="s">
        <v>2057</v>
      </c>
      <c r="AT3745" s="4" t="s">
        <v>20900</v>
      </c>
      <c r="AU3745" s="4" t="s">
        <v>463</v>
      </c>
      <c r="AV3745" s="4" t="s">
        <v>722</v>
      </c>
      <c r="AW3745" s="4" t="s">
        <v>701</v>
      </c>
      <c r="AX3745" s="4"/>
      <c r="AY3745" s="4">
        <v>199721</v>
      </c>
      <c r="AZ3745" s="4">
        <v>502528</v>
      </c>
      <c r="BA3745" s="4" t="s">
        <v>23058</v>
      </c>
      <c r="BB3745" s="4" t="s">
        <v>24070</v>
      </c>
      <c r="BC3745" s="4">
        <v>40</v>
      </c>
      <c r="BD3745" t="str">
        <f>IF(AND(ADHOC!$G$15="",ADHOC!$S$4=""),"",IF(ADHOC!$G$15&lt;&gt;"",IF(ADHOC!$G$15=LEFT(Domein!$AS3745,LEN(ADHOC!$G$15)),MAX(Domein!BD$1:'Domein'!BD3744)+1,""),IF(ADHOC!$S$4=LEFT(Domein!$AS3745,LEN(ADHOC!$S$4)),MAX(Domein!BD$1:'Domein'!BD3744)+1,"")))</f>
        <v/>
      </c>
    </row>
    <row r="3746" spans="45:56" x14ac:dyDescent="0.2">
      <c r="AS3746" s="4" t="s">
        <v>21939</v>
      </c>
      <c r="AT3746" s="85" t="s">
        <v>21940</v>
      </c>
      <c r="AU3746" s="4" t="s">
        <v>463</v>
      </c>
      <c r="AV3746" s="4" t="s">
        <v>7663</v>
      </c>
      <c r="AW3746" s="4" t="s">
        <v>701</v>
      </c>
      <c r="AX3746" s="4"/>
      <c r="AY3746" s="4">
        <v>199979</v>
      </c>
      <c r="AZ3746" s="4">
        <v>502730</v>
      </c>
      <c r="BA3746" s="4" t="s">
        <v>24071</v>
      </c>
      <c r="BB3746" s="4" t="s">
        <v>22964</v>
      </c>
      <c r="BC3746" s="4">
        <v>40</v>
      </c>
      <c r="BD3746" t="str">
        <f>IF(AND(ADHOC!$G$15="",ADHOC!$S$4=""),"",IF(ADHOC!$G$15&lt;&gt;"",IF(ADHOC!$G$15=LEFT(Domein!$AS3746,LEN(ADHOC!$G$15)),MAX(Domein!BD$1:'Domein'!BD3745)+1,""),IF(ADHOC!$S$4=LEFT(Domein!$AS3746,LEN(ADHOC!$S$4)),MAX(Domein!BD$1:'Domein'!BD3745)+1,"")))</f>
        <v/>
      </c>
    </row>
    <row r="3747" spans="45:56" x14ac:dyDescent="0.2">
      <c r="AS3747" s="4" t="s">
        <v>2058</v>
      </c>
      <c r="AT3747" s="4" t="s">
        <v>2059</v>
      </c>
      <c r="AU3747" s="4" t="s">
        <v>462</v>
      </c>
      <c r="AV3747" s="4" t="s">
        <v>7663</v>
      </c>
      <c r="AW3747" s="4" t="s">
        <v>701</v>
      </c>
      <c r="AX3747" s="4"/>
      <c r="AY3747" s="4">
        <v>199845</v>
      </c>
      <c r="AZ3747" s="4">
        <v>502487</v>
      </c>
      <c r="BA3747" s="4" t="s">
        <v>22770</v>
      </c>
      <c r="BB3747" s="4" t="s">
        <v>22771</v>
      </c>
      <c r="BC3747" s="4">
        <v>40</v>
      </c>
      <c r="BD3747" t="str">
        <f>IF(AND(ADHOC!$G$15="",ADHOC!$S$4=""),"",IF(ADHOC!$G$15&lt;&gt;"",IF(ADHOC!$G$15=LEFT(Domein!$AS3747,LEN(ADHOC!$G$15)),MAX(Domein!BD$1:'Domein'!BD3746)+1,""),IF(ADHOC!$S$4=LEFT(Domein!$AS3747,LEN(ADHOC!$S$4)),MAX(Domein!BD$1:'Domein'!BD3746)+1,"")))</f>
        <v/>
      </c>
    </row>
    <row r="3748" spans="45:56" x14ac:dyDescent="0.2">
      <c r="AS3748" s="4" t="s">
        <v>2092</v>
      </c>
      <c r="AT3748" s="4" t="s">
        <v>2093</v>
      </c>
      <c r="AU3748" s="4" t="s">
        <v>456</v>
      </c>
      <c r="AV3748" s="4" t="s">
        <v>717</v>
      </c>
      <c r="AW3748" s="4" t="s">
        <v>1167</v>
      </c>
      <c r="AX3748" s="4"/>
      <c r="AY3748" s="4">
        <v>200044</v>
      </c>
      <c r="AZ3748" s="4">
        <v>502653</v>
      </c>
      <c r="BA3748" s="4" t="s">
        <v>23978</v>
      </c>
      <c r="BB3748" s="4" t="s">
        <v>24072</v>
      </c>
      <c r="BC3748" s="4">
        <v>40</v>
      </c>
      <c r="BD3748" t="str">
        <f>IF(AND(ADHOC!$G$15="",ADHOC!$S$4=""),"",IF(ADHOC!$G$15&lt;&gt;"",IF(ADHOC!$G$15=LEFT(Domein!$AS3748,LEN(ADHOC!$G$15)),MAX(Domein!BD$1:'Domein'!BD3747)+1,""),IF(ADHOC!$S$4=LEFT(Domein!$AS3748,LEN(ADHOC!$S$4)),MAX(Domein!BD$1:'Domein'!BD3747)+1,"")))</f>
        <v/>
      </c>
    </row>
    <row r="3749" spans="45:56" x14ac:dyDescent="0.2">
      <c r="AS3749" s="4" t="s">
        <v>2094</v>
      </c>
      <c r="AT3749" s="85" t="s">
        <v>2095</v>
      </c>
      <c r="AU3749" s="4" t="s">
        <v>456</v>
      </c>
      <c r="AV3749" s="4" t="s">
        <v>717</v>
      </c>
      <c r="AW3749" s="4" t="s">
        <v>1167</v>
      </c>
      <c r="AX3749" s="4"/>
      <c r="AY3749" s="4">
        <v>199835</v>
      </c>
      <c r="AZ3749" s="4">
        <v>502450</v>
      </c>
      <c r="BA3749" s="4" t="s">
        <v>24073</v>
      </c>
      <c r="BB3749" s="4" t="s">
        <v>24074</v>
      </c>
      <c r="BC3749" s="4">
        <v>40</v>
      </c>
      <c r="BD3749" t="str">
        <f>IF(AND(ADHOC!$G$15="",ADHOC!$S$4=""),"",IF(ADHOC!$G$15&lt;&gt;"",IF(ADHOC!$G$15=LEFT(Domein!$AS3749,LEN(ADHOC!$G$15)),MAX(Domein!BD$1:'Domein'!BD3748)+1,""),IF(ADHOC!$S$4=LEFT(Domein!$AS3749,LEN(ADHOC!$S$4)),MAX(Domein!BD$1:'Domein'!BD3748)+1,"")))</f>
        <v/>
      </c>
    </row>
    <row r="3750" spans="45:56" x14ac:dyDescent="0.2">
      <c r="AS3750" s="4" t="s">
        <v>2060</v>
      </c>
      <c r="AT3750" s="4" t="s">
        <v>2061</v>
      </c>
      <c r="AU3750" s="4" t="s">
        <v>456</v>
      </c>
      <c r="AV3750" s="4" t="s">
        <v>717</v>
      </c>
      <c r="AW3750" s="4" t="s">
        <v>1167</v>
      </c>
      <c r="AX3750" s="4"/>
      <c r="AY3750" s="4">
        <v>199930</v>
      </c>
      <c r="AZ3750" s="4">
        <v>502561</v>
      </c>
      <c r="BA3750" s="4" t="s">
        <v>24075</v>
      </c>
      <c r="BB3750" s="4" t="s">
        <v>24076</v>
      </c>
      <c r="BC3750" s="4">
        <v>40</v>
      </c>
      <c r="BD3750" t="str">
        <f>IF(AND(ADHOC!$G$15="",ADHOC!$S$4=""),"",IF(ADHOC!$G$15&lt;&gt;"",IF(ADHOC!$G$15=LEFT(Domein!$AS3750,LEN(ADHOC!$G$15)),MAX(Domein!BD$1:'Domein'!BD3749)+1,""),IF(ADHOC!$S$4=LEFT(Domein!$AS3750,LEN(ADHOC!$S$4)),MAX(Domein!BD$1:'Domein'!BD3749)+1,"")))</f>
        <v/>
      </c>
    </row>
    <row r="3751" spans="45:56" x14ac:dyDescent="0.2">
      <c r="AS3751" s="4" t="s">
        <v>2062</v>
      </c>
      <c r="AT3751" s="4" t="s">
        <v>2063</v>
      </c>
      <c r="AU3751" s="4" t="s">
        <v>456</v>
      </c>
      <c r="AV3751" s="4" t="s">
        <v>717</v>
      </c>
      <c r="AW3751" s="4" t="s">
        <v>1167</v>
      </c>
      <c r="AX3751" s="4"/>
      <c r="AY3751" s="4">
        <v>199930</v>
      </c>
      <c r="AZ3751" s="4">
        <v>502561</v>
      </c>
      <c r="BA3751" s="4" t="s">
        <v>24075</v>
      </c>
      <c r="BB3751" s="4" t="s">
        <v>24076</v>
      </c>
      <c r="BC3751" s="4">
        <v>40</v>
      </c>
      <c r="BD3751" t="str">
        <f>IF(AND(ADHOC!$G$15="",ADHOC!$S$4=""),"",IF(ADHOC!$G$15&lt;&gt;"",IF(ADHOC!$G$15=LEFT(Domein!$AS3751,LEN(ADHOC!$G$15)),MAX(Domein!BD$1:'Domein'!BD3750)+1,""),IF(ADHOC!$S$4=LEFT(Domein!$AS3751,LEN(ADHOC!$S$4)),MAX(Domein!BD$1:'Domein'!BD3750)+1,"")))</f>
        <v/>
      </c>
    </row>
    <row r="3752" spans="45:56" x14ac:dyDescent="0.2">
      <c r="AS3752" s="4" t="s">
        <v>2064</v>
      </c>
      <c r="AT3752" s="4" t="s">
        <v>2065</v>
      </c>
      <c r="AU3752" s="4" t="s">
        <v>456</v>
      </c>
      <c r="AV3752" s="4" t="s">
        <v>717</v>
      </c>
      <c r="AW3752" s="4" t="s">
        <v>1167</v>
      </c>
      <c r="AX3752" s="4"/>
      <c r="AY3752" s="4">
        <v>199930</v>
      </c>
      <c r="AZ3752" s="4">
        <v>502561</v>
      </c>
      <c r="BA3752" s="4" t="s">
        <v>24075</v>
      </c>
      <c r="BB3752" s="4" t="s">
        <v>24076</v>
      </c>
      <c r="BC3752" s="4">
        <v>40</v>
      </c>
      <c r="BD3752" t="str">
        <f>IF(AND(ADHOC!$G$15="",ADHOC!$S$4=""),"",IF(ADHOC!$G$15&lt;&gt;"",IF(ADHOC!$G$15=LEFT(Domein!$AS3752,LEN(ADHOC!$G$15)),MAX(Domein!BD$1:'Domein'!BD3751)+1,""),IF(ADHOC!$S$4=LEFT(Domein!$AS3752,LEN(ADHOC!$S$4)),MAX(Domein!BD$1:'Domein'!BD3751)+1,"")))</f>
        <v/>
      </c>
    </row>
    <row r="3753" spans="45:56" x14ac:dyDescent="0.2">
      <c r="AS3753" s="4" t="s">
        <v>2066</v>
      </c>
      <c r="AT3753" s="4" t="s">
        <v>2067</v>
      </c>
      <c r="AU3753" s="4" t="s">
        <v>456</v>
      </c>
      <c r="AV3753" s="4" t="s">
        <v>717</v>
      </c>
      <c r="AW3753" s="4" t="s">
        <v>1167</v>
      </c>
      <c r="AX3753" s="4"/>
      <c r="AY3753" s="4">
        <v>199930</v>
      </c>
      <c r="AZ3753" s="4">
        <v>502561</v>
      </c>
      <c r="BA3753" s="4" t="s">
        <v>24075</v>
      </c>
      <c r="BB3753" s="4" t="s">
        <v>24076</v>
      </c>
      <c r="BC3753" s="4">
        <v>40</v>
      </c>
      <c r="BD3753" t="str">
        <f>IF(AND(ADHOC!$G$15="",ADHOC!$S$4=""),"",IF(ADHOC!$G$15&lt;&gt;"",IF(ADHOC!$G$15=LEFT(Domein!$AS3753,LEN(ADHOC!$G$15)),MAX(Domein!BD$1:'Domein'!BD3752)+1,""),IF(ADHOC!$S$4=LEFT(Domein!$AS3753,LEN(ADHOC!$S$4)),MAX(Domein!BD$1:'Domein'!BD3752)+1,"")))</f>
        <v/>
      </c>
    </row>
    <row r="3754" spans="45:56" x14ac:dyDescent="0.2">
      <c r="AS3754" s="4" t="s">
        <v>2068</v>
      </c>
      <c r="AT3754" s="4" t="s">
        <v>2069</v>
      </c>
      <c r="AU3754" s="4" t="s">
        <v>456</v>
      </c>
      <c r="AV3754" s="4" t="s">
        <v>717</v>
      </c>
      <c r="AW3754" s="4" t="s">
        <v>1167</v>
      </c>
      <c r="AX3754" s="4"/>
      <c r="AY3754" s="4">
        <v>199930</v>
      </c>
      <c r="AZ3754" s="4">
        <v>502561</v>
      </c>
      <c r="BA3754" s="4" t="s">
        <v>24075</v>
      </c>
      <c r="BB3754" s="4" t="s">
        <v>24076</v>
      </c>
      <c r="BC3754" s="4">
        <v>40</v>
      </c>
      <c r="BD3754" t="str">
        <f>IF(AND(ADHOC!$G$15="",ADHOC!$S$4=""),"",IF(ADHOC!$G$15&lt;&gt;"",IF(ADHOC!$G$15=LEFT(Domein!$AS3754,LEN(ADHOC!$G$15)),MAX(Domein!BD$1:'Domein'!BD3753)+1,""),IF(ADHOC!$S$4=LEFT(Domein!$AS3754,LEN(ADHOC!$S$4)),MAX(Domein!BD$1:'Domein'!BD3753)+1,"")))</f>
        <v/>
      </c>
    </row>
    <row r="3755" spans="45:56" x14ac:dyDescent="0.2">
      <c r="AS3755" s="4" t="s">
        <v>2070</v>
      </c>
      <c r="AT3755" s="4" t="s">
        <v>2071</v>
      </c>
      <c r="AU3755" s="4" t="s">
        <v>456</v>
      </c>
      <c r="AV3755" s="4" t="s">
        <v>717</v>
      </c>
      <c r="AW3755" s="4" t="s">
        <v>1167</v>
      </c>
      <c r="AX3755" s="4"/>
      <c r="AY3755" s="4">
        <v>199930</v>
      </c>
      <c r="AZ3755" s="4">
        <v>502561</v>
      </c>
      <c r="BA3755" s="4" t="s">
        <v>24075</v>
      </c>
      <c r="BB3755" s="4" t="s">
        <v>24076</v>
      </c>
      <c r="BC3755" s="4">
        <v>40</v>
      </c>
      <c r="BD3755" t="str">
        <f>IF(AND(ADHOC!$G$15="",ADHOC!$S$4=""),"",IF(ADHOC!$G$15&lt;&gt;"",IF(ADHOC!$G$15=LEFT(Domein!$AS3755,LEN(ADHOC!$G$15)),MAX(Domein!BD$1:'Domein'!BD3754)+1,""),IF(ADHOC!$S$4=LEFT(Domein!$AS3755,LEN(ADHOC!$S$4)),MAX(Domein!BD$1:'Domein'!BD3754)+1,"")))</f>
        <v/>
      </c>
    </row>
    <row r="3756" spans="45:56" x14ac:dyDescent="0.2">
      <c r="AS3756" s="4" t="s">
        <v>2072</v>
      </c>
      <c r="AT3756" s="4" t="s">
        <v>2073</v>
      </c>
      <c r="AU3756" s="4" t="s">
        <v>456</v>
      </c>
      <c r="AV3756" s="4" t="s">
        <v>717</v>
      </c>
      <c r="AW3756" s="4" t="s">
        <v>1167</v>
      </c>
      <c r="AX3756" s="4"/>
      <c r="AY3756" s="4">
        <v>199930</v>
      </c>
      <c r="AZ3756" s="4">
        <v>502561</v>
      </c>
      <c r="BA3756" s="4" t="s">
        <v>24075</v>
      </c>
      <c r="BB3756" s="4" t="s">
        <v>24076</v>
      </c>
      <c r="BC3756" s="4">
        <v>40</v>
      </c>
      <c r="BD3756" t="str">
        <f>IF(AND(ADHOC!$G$15="",ADHOC!$S$4=""),"",IF(ADHOC!$G$15&lt;&gt;"",IF(ADHOC!$G$15=LEFT(Domein!$AS3756,LEN(ADHOC!$G$15)),MAX(Domein!BD$1:'Domein'!BD3755)+1,""),IF(ADHOC!$S$4=LEFT(Domein!$AS3756,LEN(ADHOC!$S$4)),MAX(Domein!BD$1:'Domein'!BD3755)+1,"")))</f>
        <v/>
      </c>
    </row>
    <row r="3757" spans="45:56" x14ac:dyDescent="0.2">
      <c r="AS3757" s="4" t="s">
        <v>2074</v>
      </c>
      <c r="AT3757" s="85" t="s">
        <v>2075</v>
      </c>
      <c r="AU3757" s="4" t="s">
        <v>456</v>
      </c>
      <c r="AV3757" s="4" t="s">
        <v>717</v>
      </c>
      <c r="AW3757" s="4" t="s">
        <v>1167</v>
      </c>
      <c r="AX3757" s="4"/>
      <c r="AY3757" s="4">
        <v>199930</v>
      </c>
      <c r="AZ3757" s="4">
        <v>502561</v>
      </c>
      <c r="BA3757" s="4" t="s">
        <v>24075</v>
      </c>
      <c r="BB3757" s="4" t="s">
        <v>24076</v>
      </c>
      <c r="BC3757" s="4">
        <v>40</v>
      </c>
      <c r="BD3757" t="str">
        <f>IF(AND(ADHOC!$G$15="",ADHOC!$S$4=""),"",IF(ADHOC!$G$15&lt;&gt;"",IF(ADHOC!$G$15=LEFT(Domein!$AS3757,LEN(ADHOC!$G$15)),MAX(Domein!BD$1:'Domein'!BD3756)+1,""),IF(ADHOC!$S$4=LEFT(Domein!$AS3757,LEN(ADHOC!$S$4)),MAX(Domein!BD$1:'Domein'!BD3756)+1,"")))</f>
        <v/>
      </c>
    </row>
    <row r="3758" spans="45:56" x14ac:dyDescent="0.2">
      <c r="AS3758" s="4" t="s">
        <v>2076</v>
      </c>
      <c r="AT3758" s="85" t="s">
        <v>2077</v>
      </c>
      <c r="AU3758" s="4" t="s">
        <v>456</v>
      </c>
      <c r="AV3758" s="4" t="s">
        <v>717</v>
      </c>
      <c r="AW3758" s="4" t="s">
        <v>1167</v>
      </c>
      <c r="AX3758" s="4"/>
      <c r="AY3758" s="4">
        <v>199930</v>
      </c>
      <c r="AZ3758" s="4">
        <v>502561</v>
      </c>
      <c r="BA3758" s="4" t="s">
        <v>24075</v>
      </c>
      <c r="BB3758" s="4" t="s">
        <v>24076</v>
      </c>
      <c r="BC3758" s="4">
        <v>40</v>
      </c>
      <c r="BD3758" t="str">
        <f>IF(AND(ADHOC!$G$15="",ADHOC!$S$4=""),"",IF(ADHOC!$G$15&lt;&gt;"",IF(ADHOC!$G$15=LEFT(Domein!$AS3758,LEN(ADHOC!$G$15)),MAX(Domein!BD$1:'Domein'!BD3757)+1,""),IF(ADHOC!$S$4=LEFT(Domein!$AS3758,LEN(ADHOC!$S$4)),MAX(Domein!BD$1:'Domein'!BD3757)+1,"")))</f>
        <v/>
      </c>
    </row>
    <row r="3759" spans="45:56" x14ac:dyDescent="0.2">
      <c r="AS3759" s="4" t="s">
        <v>2078</v>
      </c>
      <c r="AT3759" s="4" t="s">
        <v>2079</v>
      </c>
      <c r="AU3759" s="4" t="s">
        <v>456</v>
      </c>
      <c r="AV3759" s="4" t="s">
        <v>717</v>
      </c>
      <c r="AW3759" s="4" t="s">
        <v>1167</v>
      </c>
      <c r="AX3759" s="4"/>
      <c r="AY3759" s="4">
        <v>199930</v>
      </c>
      <c r="AZ3759" s="4">
        <v>502561</v>
      </c>
      <c r="BA3759" s="4" t="s">
        <v>24075</v>
      </c>
      <c r="BB3759" s="4" t="s">
        <v>24076</v>
      </c>
      <c r="BC3759" s="4">
        <v>40</v>
      </c>
      <c r="BD3759" t="str">
        <f>IF(AND(ADHOC!$G$15="",ADHOC!$S$4=""),"",IF(ADHOC!$G$15&lt;&gt;"",IF(ADHOC!$G$15=LEFT(Domein!$AS3759,LEN(ADHOC!$G$15)),MAX(Domein!BD$1:'Domein'!BD3758)+1,""),IF(ADHOC!$S$4=LEFT(Domein!$AS3759,LEN(ADHOC!$S$4)),MAX(Domein!BD$1:'Domein'!BD3758)+1,"")))</f>
        <v/>
      </c>
    </row>
    <row r="3760" spans="45:56" x14ac:dyDescent="0.2">
      <c r="AS3760" s="4" t="s">
        <v>2080</v>
      </c>
      <c r="AT3760" s="4" t="s">
        <v>2081</v>
      </c>
      <c r="AU3760" s="4" t="s">
        <v>456</v>
      </c>
      <c r="AV3760" s="4" t="s">
        <v>717</v>
      </c>
      <c r="AW3760" s="4" t="s">
        <v>1167</v>
      </c>
      <c r="AX3760" s="4"/>
      <c r="AY3760" s="4">
        <v>199930</v>
      </c>
      <c r="AZ3760" s="4">
        <v>502561</v>
      </c>
      <c r="BA3760" s="4" t="s">
        <v>24075</v>
      </c>
      <c r="BB3760" s="4" t="s">
        <v>24076</v>
      </c>
      <c r="BC3760" s="4">
        <v>40</v>
      </c>
      <c r="BD3760" t="str">
        <f>IF(AND(ADHOC!$G$15="",ADHOC!$S$4=""),"",IF(ADHOC!$G$15&lt;&gt;"",IF(ADHOC!$G$15=LEFT(Domein!$AS3760,LEN(ADHOC!$G$15)),MAX(Domein!BD$1:'Domein'!BD3759)+1,""),IF(ADHOC!$S$4=LEFT(Domein!$AS3760,LEN(ADHOC!$S$4)),MAX(Domein!BD$1:'Domein'!BD3759)+1,"")))</f>
        <v/>
      </c>
    </row>
    <row r="3761" spans="45:56" x14ac:dyDescent="0.2">
      <c r="AS3761" s="4" t="s">
        <v>2082</v>
      </c>
      <c r="AT3761" s="4" t="s">
        <v>2083</v>
      </c>
      <c r="AU3761" s="4" t="s">
        <v>456</v>
      </c>
      <c r="AV3761" s="4" t="s">
        <v>717</v>
      </c>
      <c r="AW3761" s="4" t="s">
        <v>1167</v>
      </c>
      <c r="AX3761" s="4"/>
      <c r="AY3761" s="4">
        <v>199930</v>
      </c>
      <c r="AZ3761" s="4">
        <v>502561</v>
      </c>
      <c r="BA3761" s="4" t="s">
        <v>24075</v>
      </c>
      <c r="BB3761" s="4" t="s">
        <v>24076</v>
      </c>
      <c r="BC3761" s="4">
        <v>40</v>
      </c>
      <c r="BD3761" t="str">
        <f>IF(AND(ADHOC!$G$15="",ADHOC!$S$4=""),"",IF(ADHOC!$G$15&lt;&gt;"",IF(ADHOC!$G$15=LEFT(Domein!$AS3761,LEN(ADHOC!$G$15)),MAX(Domein!BD$1:'Domein'!BD3760)+1,""),IF(ADHOC!$S$4=LEFT(Domein!$AS3761,LEN(ADHOC!$S$4)),MAX(Domein!BD$1:'Domein'!BD3760)+1,"")))</f>
        <v/>
      </c>
    </row>
    <row r="3762" spans="45:56" x14ac:dyDescent="0.2">
      <c r="AS3762" s="4" t="s">
        <v>2084</v>
      </c>
      <c r="AT3762" s="4" t="s">
        <v>2085</v>
      </c>
      <c r="AU3762" s="4" t="s">
        <v>456</v>
      </c>
      <c r="AV3762" s="4" t="s">
        <v>717</v>
      </c>
      <c r="AW3762" s="4" t="s">
        <v>1167</v>
      </c>
      <c r="AX3762" s="4"/>
      <c r="AY3762" s="4">
        <v>199930</v>
      </c>
      <c r="AZ3762" s="4">
        <v>502561</v>
      </c>
      <c r="BA3762" s="4" t="s">
        <v>24075</v>
      </c>
      <c r="BB3762" s="4" t="s">
        <v>24076</v>
      </c>
      <c r="BC3762" s="4">
        <v>40</v>
      </c>
      <c r="BD3762" t="str">
        <f>IF(AND(ADHOC!$G$15="",ADHOC!$S$4=""),"",IF(ADHOC!$G$15&lt;&gt;"",IF(ADHOC!$G$15=LEFT(Domein!$AS3762,LEN(ADHOC!$G$15)),MAX(Domein!BD$1:'Domein'!BD3761)+1,""),IF(ADHOC!$S$4=LEFT(Domein!$AS3762,LEN(ADHOC!$S$4)),MAX(Domein!BD$1:'Domein'!BD3761)+1,"")))</f>
        <v/>
      </c>
    </row>
    <row r="3763" spans="45:56" x14ac:dyDescent="0.2">
      <c r="AS3763" s="4" t="s">
        <v>2086</v>
      </c>
      <c r="AT3763" s="4" t="s">
        <v>2087</v>
      </c>
      <c r="AU3763" s="4" t="s">
        <v>456</v>
      </c>
      <c r="AV3763" s="4" t="s">
        <v>717</v>
      </c>
      <c r="AW3763" s="4" t="s">
        <v>1167</v>
      </c>
      <c r="AX3763" s="4"/>
      <c r="AY3763" s="4">
        <v>199930</v>
      </c>
      <c r="AZ3763" s="4">
        <v>502561</v>
      </c>
      <c r="BA3763" s="4" t="s">
        <v>24075</v>
      </c>
      <c r="BB3763" s="4" t="s">
        <v>24076</v>
      </c>
      <c r="BC3763" s="4">
        <v>40</v>
      </c>
      <c r="BD3763" t="str">
        <f>IF(AND(ADHOC!$G$15="",ADHOC!$S$4=""),"",IF(ADHOC!$G$15&lt;&gt;"",IF(ADHOC!$G$15=LEFT(Domein!$AS3763,LEN(ADHOC!$G$15)),MAX(Domein!BD$1:'Domein'!BD3762)+1,""),IF(ADHOC!$S$4=LEFT(Domein!$AS3763,LEN(ADHOC!$S$4)),MAX(Domein!BD$1:'Domein'!BD3762)+1,"")))</f>
        <v/>
      </c>
    </row>
    <row r="3764" spans="45:56" x14ac:dyDescent="0.2">
      <c r="AS3764" s="4" t="s">
        <v>2088</v>
      </c>
      <c r="AT3764" s="4" t="s">
        <v>2089</v>
      </c>
      <c r="AU3764" s="4" t="s">
        <v>456</v>
      </c>
      <c r="AV3764" s="4" t="s">
        <v>717</v>
      </c>
      <c r="AW3764" s="4" t="s">
        <v>1167</v>
      </c>
      <c r="AX3764" s="4"/>
      <c r="AY3764" s="4">
        <v>199930</v>
      </c>
      <c r="AZ3764" s="4">
        <v>502561</v>
      </c>
      <c r="BA3764" s="4" t="s">
        <v>24075</v>
      </c>
      <c r="BB3764" s="4" t="s">
        <v>24076</v>
      </c>
      <c r="BC3764" s="4">
        <v>40</v>
      </c>
      <c r="BD3764" t="str">
        <f>IF(AND(ADHOC!$G$15="",ADHOC!$S$4=""),"",IF(ADHOC!$G$15&lt;&gt;"",IF(ADHOC!$G$15=LEFT(Domein!$AS3764,LEN(ADHOC!$G$15)),MAX(Domein!BD$1:'Domein'!BD3763)+1,""),IF(ADHOC!$S$4=LEFT(Domein!$AS3764,LEN(ADHOC!$S$4)),MAX(Domein!BD$1:'Domein'!BD3763)+1,"")))</f>
        <v/>
      </c>
    </row>
    <row r="3765" spans="45:56" x14ac:dyDescent="0.2">
      <c r="AS3765" s="4" t="s">
        <v>2090</v>
      </c>
      <c r="AT3765" s="4" t="s">
        <v>2091</v>
      </c>
      <c r="AU3765" s="4" t="s">
        <v>456</v>
      </c>
      <c r="AV3765" s="4" t="s">
        <v>717</v>
      </c>
      <c r="AW3765" s="4" t="s">
        <v>1167</v>
      </c>
      <c r="AX3765" s="4"/>
      <c r="AY3765" s="4">
        <v>199930</v>
      </c>
      <c r="AZ3765" s="4">
        <v>502561</v>
      </c>
      <c r="BA3765" s="4" t="s">
        <v>24075</v>
      </c>
      <c r="BB3765" s="4" t="s">
        <v>24076</v>
      </c>
      <c r="BC3765" s="4">
        <v>40</v>
      </c>
      <c r="BD3765" t="str">
        <f>IF(AND(ADHOC!$G$15="",ADHOC!$S$4=""),"",IF(ADHOC!$G$15&lt;&gt;"",IF(ADHOC!$G$15=LEFT(Domein!$AS3765,LEN(ADHOC!$G$15)),MAX(Domein!BD$1:'Domein'!BD3764)+1,""),IF(ADHOC!$S$4=LEFT(Domein!$AS3765,LEN(ADHOC!$S$4)),MAX(Domein!BD$1:'Domein'!BD3764)+1,"")))</f>
        <v/>
      </c>
    </row>
    <row r="3766" spans="45:56" x14ac:dyDescent="0.2">
      <c r="AS3766" s="4" t="s">
        <v>7537</v>
      </c>
      <c r="AT3766" s="4" t="s">
        <v>7538</v>
      </c>
      <c r="AU3766" s="4" t="s">
        <v>456</v>
      </c>
      <c r="AV3766" s="4" t="s">
        <v>717</v>
      </c>
      <c r="AW3766" s="4" t="s">
        <v>1167</v>
      </c>
      <c r="AX3766" s="4"/>
      <c r="AY3766" s="4">
        <v>199930</v>
      </c>
      <c r="AZ3766" s="4">
        <v>502561</v>
      </c>
      <c r="BA3766" s="4" t="s">
        <v>24075</v>
      </c>
      <c r="BB3766" s="4" t="s">
        <v>24076</v>
      </c>
      <c r="BC3766" s="4">
        <v>40</v>
      </c>
      <c r="BD3766" t="str">
        <f>IF(AND(ADHOC!$G$15="",ADHOC!$S$4=""),"",IF(ADHOC!$G$15&lt;&gt;"",IF(ADHOC!$G$15=LEFT(Domein!$AS3766,LEN(ADHOC!$G$15)),MAX(Domein!BD$1:'Domein'!BD3765)+1,""),IF(ADHOC!$S$4=LEFT(Domein!$AS3766,LEN(ADHOC!$S$4)),MAX(Domein!BD$1:'Domein'!BD3765)+1,"")))</f>
        <v/>
      </c>
    </row>
    <row r="3767" spans="45:56" x14ac:dyDescent="0.2">
      <c r="AS3767" s="4" t="s">
        <v>7539</v>
      </c>
      <c r="AT3767" s="4" t="s">
        <v>7540</v>
      </c>
      <c r="AU3767" s="4" t="s">
        <v>456</v>
      </c>
      <c r="AV3767" s="4" t="s">
        <v>717</v>
      </c>
      <c r="AW3767" s="4" t="s">
        <v>1167</v>
      </c>
      <c r="AX3767" s="4"/>
      <c r="AY3767" s="4">
        <v>199930</v>
      </c>
      <c r="AZ3767" s="4">
        <v>502561</v>
      </c>
      <c r="BA3767" s="4" t="s">
        <v>24075</v>
      </c>
      <c r="BB3767" s="4" t="s">
        <v>24076</v>
      </c>
      <c r="BC3767" s="4">
        <v>40</v>
      </c>
      <c r="BD3767" t="str">
        <f>IF(AND(ADHOC!$G$15="",ADHOC!$S$4=""),"",IF(ADHOC!$G$15&lt;&gt;"",IF(ADHOC!$G$15=LEFT(Domein!$AS3767,LEN(ADHOC!$G$15)),MAX(Domein!BD$1:'Domein'!BD3766)+1,""),IF(ADHOC!$S$4=LEFT(Domein!$AS3767,LEN(ADHOC!$S$4)),MAX(Domein!BD$1:'Domein'!BD3766)+1,"")))</f>
        <v/>
      </c>
    </row>
    <row r="3768" spans="45:56" x14ac:dyDescent="0.2">
      <c r="AS3768" s="4" t="s">
        <v>2096</v>
      </c>
      <c r="AT3768" s="85" t="s">
        <v>2097</v>
      </c>
      <c r="AU3768" s="4" t="s">
        <v>459</v>
      </c>
      <c r="AV3768" s="4" t="s">
        <v>7663</v>
      </c>
      <c r="AW3768" s="4" t="s">
        <v>701</v>
      </c>
      <c r="AX3768" s="4"/>
      <c r="AY3768" s="4">
        <v>200088</v>
      </c>
      <c r="AZ3768" s="4">
        <v>502597</v>
      </c>
      <c r="BA3768" s="4" t="s">
        <v>22772</v>
      </c>
      <c r="BB3768" s="4" t="s">
        <v>22773</v>
      </c>
      <c r="BC3768" s="4">
        <v>40</v>
      </c>
      <c r="BD3768" t="str">
        <f>IF(AND(ADHOC!$G$15="",ADHOC!$S$4=""),"",IF(ADHOC!$G$15&lt;&gt;"",IF(ADHOC!$G$15=LEFT(Domein!$AS3768,LEN(ADHOC!$G$15)),MAX(Domein!BD$1:'Domein'!BD3767)+1,""),IF(ADHOC!$S$4=LEFT(Domein!$AS3768,LEN(ADHOC!$S$4)),MAX(Domein!BD$1:'Domein'!BD3767)+1,"")))</f>
        <v/>
      </c>
    </row>
    <row r="3769" spans="45:56" x14ac:dyDescent="0.2">
      <c r="AS3769" s="4" t="s">
        <v>2098</v>
      </c>
      <c r="AT3769" s="85" t="s">
        <v>7777</v>
      </c>
      <c r="AU3769" s="4" t="s">
        <v>456</v>
      </c>
      <c r="AV3769" s="4" t="s">
        <v>722</v>
      </c>
      <c r="AW3769" s="4" t="s">
        <v>939</v>
      </c>
      <c r="AX3769" s="4"/>
      <c r="AY3769" s="4"/>
      <c r="AZ3769" s="4"/>
      <c r="BA3769" s="4"/>
      <c r="BB3769" s="4"/>
      <c r="BC3769" s="4">
        <v>40</v>
      </c>
      <c r="BD3769" t="str">
        <f>IF(AND(ADHOC!$G$15="",ADHOC!$S$4=""),"",IF(ADHOC!$G$15&lt;&gt;"",IF(ADHOC!$G$15=LEFT(Domein!$AS3769,LEN(ADHOC!$G$15)),MAX(Domein!BD$1:'Domein'!BD3768)+1,""),IF(ADHOC!$S$4=LEFT(Domein!$AS3769,LEN(ADHOC!$S$4)),MAX(Domein!BD$1:'Domein'!BD3768)+1,"")))</f>
        <v/>
      </c>
    </row>
    <row r="3770" spans="45:56" x14ac:dyDescent="0.2">
      <c r="AS3770" s="4" t="s">
        <v>7778</v>
      </c>
      <c r="AT3770" s="4" t="s">
        <v>7779</v>
      </c>
      <c r="AU3770" s="4" t="s">
        <v>456</v>
      </c>
      <c r="AV3770" s="4" t="s">
        <v>722</v>
      </c>
      <c r="AW3770" s="4" t="s">
        <v>701</v>
      </c>
      <c r="AX3770" s="4"/>
      <c r="AY3770" s="4"/>
      <c r="AZ3770" s="4"/>
      <c r="BA3770" s="4"/>
      <c r="BB3770" s="4"/>
      <c r="BC3770" s="4">
        <v>40</v>
      </c>
      <c r="BD3770" t="str">
        <f>IF(AND(ADHOC!$G$15="",ADHOC!$S$4=""),"",IF(ADHOC!$G$15&lt;&gt;"",IF(ADHOC!$G$15=LEFT(Domein!$AS3770,LEN(ADHOC!$G$15)),MAX(Domein!BD$1:'Domein'!BD3769)+1,""),IF(ADHOC!$S$4=LEFT(Domein!$AS3770,LEN(ADHOC!$S$4)),MAX(Domein!BD$1:'Domein'!BD3769)+1,"")))</f>
        <v/>
      </c>
    </row>
    <row r="3771" spans="45:56" x14ac:dyDescent="0.2">
      <c r="AS3771" s="4" t="s">
        <v>2099</v>
      </c>
      <c r="AT3771" s="4" t="s">
        <v>7780</v>
      </c>
      <c r="AU3771" s="4" t="s">
        <v>456</v>
      </c>
      <c r="AV3771" s="4" t="s">
        <v>722</v>
      </c>
      <c r="AW3771" s="4" t="s">
        <v>939</v>
      </c>
      <c r="AX3771" s="4"/>
      <c r="AY3771" s="4"/>
      <c r="AZ3771" s="4"/>
      <c r="BA3771" s="4"/>
      <c r="BB3771" s="4"/>
      <c r="BC3771" s="4">
        <v>40</v>
      </c>
      <c r="BD3771" t="str">
        <f>IF(AND(ADHOC!$G$15="",ADHOC!$S$4=""),"",IF(ADHOC!$G$15&lt;&gt;"",IF(ADHOC!$G$15=LEFT(Domein!$AS3771,LEN(ADHOC!$G$15)),MAX(Domein!BD$1:'Domein'!BD3770)+1,""),IF(ADHOC!$S$4=LEFT(Domein!$AS3771,LEN(ADHOC!$S$4)),MAX(Domein!BD$1:'Domein'!BD3770)+1,"")))</f>
        <v/>
      </c>
    </row>
    <row r="3772" spans="45:56" x14ac:dyDescent="0.2">
      <c r="AS3772" s="4" t="s">
        <v>7781</v>
      </c>
      <c r="AT3772" s="85" t="s">
        <v>7782</v>
      </c>
      <c r="AU3772" s="4" t="s">
        <v>456</v>
      </c>
      <c r="AV3772" s="4" t="s">
        <v>722</v>
      </c>
      <c r="AW3772" s="4" t="s">
        <v>701</v>
      </c>
      <c r="AX3772" s="4"/>
      <c r="AY3772" s="4"/>
      <c r="AZ3772" s="4"/>
      <c r="BA3772" s="4"/>
      <c r="BB3772" s="4"/>
      <c r="BC3772" s="4">
        <v>40</v>
      </c>
      <c r="BD3772" t="str">
        <f>IF(AND(ADHOC!$G$15="",ADHOC!$S$4=""),"",IF(ADHOC!$G$15&lt;&gt;"",IF(ADHOC!$G$15=LEFT(Domein!$AS3772,LEN(ADHOC!$G$15)),MAX(Domein!BD$1:'Domein'!BD3771)+1,""),IF(ADHOC!$S$4=LEFT(Domein!$AS3772,LEN(ADHOC!$S$4)),MAX(Domein!BD$1:'Domein'!BD3771)+1,"")))</f>
        <v/>
      </c>
    </row>
    <row r="3773" spans="45:56" x14ac:dyDescent="0.2">
      <c r="AS3773" s="4" t="s">
        <v>2100</v>
      </c>
      <c r="AT3773" s="85" t="s">
        <v>2101</v>
      </c>
      <c r="AU3773" s="4" t="s">
        <v>460</v>
      </c>
      <c r="AV3773" s="4" t="s">
        <v>718</v>
      </c>
      <c r="AW3773" s="4" t="s">
        <v>939</v>
      </c>
      <c r="AX3773" s="4"/>
      <c r="AY3773" s="4"/>
      <c r="AZ3773" s="4"/>
      <c r="BA3773" s="4"/>
      <c r="BB3773" s="4"/>
      <c r="BC3773" s="4">
        <v>40</v>
      </c>
      <c r="BD3773" t="str">
        <f>IF(AND(ADHOC!$G$15="",ADHOC!$S$4=""),"",IF(ADHOC!$G$15&lt;&gt;"",IF(ADHOC!$G$15=LEFT(Domein!$AS3773,LEN(ADHOC!$G$15)),MAX(Domein!BD$1:'Domein'!BD3772)+1,""),IF(ADHOC!$S$4=LEFT(Domein!$AS3773,LEN(ADHOC!$S$4)),MAX(Domein!BD$1:'Domein'!BD3772)+1,"")))</f>
        <v/>
      </c>
    </row>
    <row r="3774" spans="45:56" x14ac:dyDescent="0.2">
      <c r="AS3774" s="4" t="s">
        <v>17281</v>
      </c>
      <c r="AT3774" s="85" t="s">
        <v>17282</v>
      </c>
      <c r="AU3774" s="4" t="s">
        <v>460</v>
      </c>
      <c r="AV3774" s="4" t="s">
        <v>722</v>
      </c>
      <c r="AW3774" s="4" t="s">
        <v>939</v>
      </c>
      <c r="AX3774" s="4"/>
      <c r="AY3774" s="4"/>
      <c r="AZ3774" s="4"/>
      <c r="BA3774" s="4"/>
      <c r="BB3774" s="4"/>
      <c r="BC3774" s="4">
        <v>40</v>
      </c>
      <c r="BD3774" t="str">
        <f>IF(AND(ADHOC!$G$15="",ADHOC!$S$4=""),"",IF(ADHOC!$G$15&lt;&gt;"",IF(ADHOC!$G$15=LEFT(Domein!$AS3774,LEN(ADHOC!$G$15)),MAX(Domein!BD$1:'Domein'!BD3773)+1,""),IF(ADHOC!$S$4=LEFT(Domein!$AS3774,LEN(ADHOC!$S$4)),MAX(Domein!BD$1:'Domein'!BD3773)+1,"")))</f>
        <v/>
      </c>
    </row>
    <row r="3775" spans="45:56" x14ac:dyDescent="0.2">
      <c r="AS3775" s="4" t="s">
        <v>2102</v>
      </c>
      <c r="AT3775" s="4" t="s">
        <v>17283</v>
      </c>
      <c r="AU3775" s="4" t="s">
        <v>456</v>
      </c>
      <c r="AV3775" s="4" t="s">
        <v>722</v>
      </c>
      <c r="AW3775" s="4" t="s">
        <v>939</v>
      </c>
      <c r="AX3775" s="4"/>
      <c r="AY3775" s="4"/>
      <c r="AZ3775" s="4"/>
      <c r="BA3775" s="4"/>
      <c r="BB3775" s="4"/>
      <c r="BC3775" s="4">
        <v>40</v>
      </c>
      <c r="BD3775" t="str">
        <f>IF(AND(ADHOC!$G$15="",ADHOC!$S$4=""),"",IF(ADHOC!$G$15&lt;&gt;"",IF(ADHOC!$G$15=LEFT(Domein!$AS3775,LEN(ADHOC!$G$15)),MAX(Domein!BD$1:'Domein'!BD3774)+1,""),IF(ADHOC!$S$4=LEFT(Domein!$AS3775,LEN(ADHOC!$S$4)),MAX(Domein!BD$1:'Domein'!BD3774)+1,"")))</f>
        <v/>
      </c>
    </row>
    <row r="3776" spans="45:56" x14ac:dyDescent="0.2">
      <c r="AS3776" s="4" t="s">
        <v>15209</v>
      </c>
      <c r="AT3776" s="4" t="s">
        <v>15210</v>
      </c>
      <c r="AU3776" s="4" t="s">
        <v>456</v>
      </c>
      <c r="AV3776" s="4" t="s">
        <v>719</v>
      </c>
      <c r="AW3776" s="4" t="s">
        <v>939</v>
      </c>
      <c r="AX3776" s="4"/>
      <c r="AY3776" s="4"/>
      <c r="AZ3776" s="4"/>
      <c r="BA3776" s="4"/>
      <c r="BB3776" s="4"/>
      <c r="BC3776" s="4">
        <v>40</v>
      </c>
      <c r="BD3776" t="str">
        <f>IF(AND(ADHOC!$G$15="",ADHOC!$S$4=""),"",IF(ADHOC!$G$15&lt;&gt;"",IF(ADHOC!$G$15=LEFT(Domein!$AS3776,LEN(ADHOC!$G$15)),MAX(Domein!BD$1:'Domein'!BD3775)+1,""),IF(ADHOC!$S$4=LEFT(Domein!$AS3776,LEN(ADHOC!$S$4)),MAX(Domein!BD$1:'Domein'!BD3775)+1,"")))</f>
        <v/>
      </c>
    </row>
    <row r="3777" spans="45:56" x14ac:dyDescent="0.2">
      <c r="AS3777" s="4" t="s">
        <v>38938</v>
      </c>
      <c r="AT3777" s="85" t="s">
        <v>38939</v>
      </c>
      <c r="AU3777" s="4" t="s">
        <v>456</v>
      </c>
      <c r="AV3777" s="4" t="s">
        <v>719</v>
      </c>
      <c r="AW3777" s="4" t="s">
        <v>939</v>
      </c>
      <c r="AX3777" s="4"/>
      <c r="AY3777" s="4"/>
      <c r="AZ3777" s="4"/>
      <c r="BA3777" s="4"/>
      <c r="BB3777" s="4"/>
      <c r="BC3777" s="4">
        <v>40</v>
      </c>
      <c r="BD3777" t="str">
        <f>IF(AND(ADHOC!$G$15="",ADHOC!$S$4=""),"",IF(ADHOC!$G$15&lt;&gt;"",IF(ADHOC!$G$15=LEFT(Domein!$AS3777,LEN(ADHOC!$G$15)),MAX(Domein!BD$1:'Domein'!BD3776)+1,""),IF(ADHOC!$S$4=LEFT(Domein!$AS3777,LEN(ADHOC!$S$4)),MAX(Domein!BD$1:'Domein'!BD3776)+1,"")))</f>
        <v/>
      </c>
    </row>
    <row r="3778" spans="45:56" x14ac:dyDescent="0.2">
      <c r="AS3778" s="4" t="s">
        <v>15724</v>
      </c>
      <c r="AT3778" s="85" t="s">
        <v>15725</v>
      </c>
      <c r="AU3778" s="4" t="s">
        <v>456</v>
      </c>
      <c r="AV3778" s="4" t="s">
        <v>719</v>
      </c>
      <c r="AW3778" s="4" t="s">
        <v>939</v>
      </c>
      <c r="AX3778" s="4"/>
      <c r="AY3778" s="4"/>
      <c r="AZ3778" s="4"/>
      <c r="BA3778" s="4"/>
      <c r="BB3778" s="4"/>
      <c r="BC3778" s="4">
        <v>40</v>
      </c>
      <c r="BD3778" t="str">
        <f>IF(AND(ADHOC!$G$15="",ADHOC!$S$4=""),"",IF(ADHOC!$G$15&lt;&gt;"",IF(ADHOC!$G$15=LEFT(Domein!$AS3778,LEN(ADHOC!$G$15)),MAX(Domein!BD$1:'Domein'!BD3777)+1,""),IF(ADHOC!$S$4=LEFT(Domein!$AS3778,LEN(ADHOC!$S$4)),MAX(Domein!BD$1:'Domein'!BD3777)+1,"")))</f>
        <v/>
      </c>
    </row>
    <row r="3779" spans="45:56" x14ac:dyDescent="0.2">
      <c r="AS3779" s="4" t="s">
        <v>12191</v>
      </c>
      <c r="AT3779" s="4" t="s">
        <v>12192</v>
      </c>
      <c r="AU3779" s="4" t="s">
        <v>456</v>
      </c>
      <c r="AV3779" s="4" t="s">
        <v>719</v>
      </c>
      <c r="AW3779" s="4" t="s">
        <v>701</v>
      </c>
      <c r="AX3779" s="4"/>
      <c r="AY3779" s="4"/>
      <c r="AZ3779" s="4"/>
      <c r="BA3779" s="4"/>
      <c r="BB3779" s="4"/>
      <c r="BC3779" s="4">
        <v>40</v>
      </c>
      <c r="BD3779" t="str">
        <f>IF(AND(ADHOC!$G$15="",ADHOC!$S$4=""),"",IF(ADHOC!$G$15&lt;&gt;"",IF(ADHOC!$G$15=LEFT(Domein!$AS3779,LEN(ADHOC!$G$15)),MAX(Domein!BD$1:'Domein'!BD3778)+1,""),IF(ADHOC!$S$4=LEFT(Domein!$AS3779,LEN(ADHOC!$S$4)),MAX(Domein!BD$1:'Domein'!BD3778)+1,"")))</f>
        <v/>
      </c>
    </row>
    <row r="3780" spans="45:56" x14ac:dyDescent="0.2">
      <c r="AS3780" s="4" t="s">
        <v>2103</v>
      </c>
      <c r="AT3780" s="4" t="s">
        <v>7783</v>
      </c>
      <c r="AU3780" s="4" t="s">
        <v>456</v>
      </c>
      <c r="AV3780" s="4" t="s">
        <v>722</v>
      </c>
      <c r="AW3780" s="4" t="s">
        <v>939</v>
      </c>
      <c r="AX3780" s="4"/>
      <c r="AY3780" s="4"/>
      <c r="AZ3780" s="4"/>
      <c r="BA3780" s="4"/>
      <c r="BB3780" s="4"/>
      <c r="BC3780" s="4">
        <v>40</v>
      </c>
      <c r="BD3780" t="str">
        <f>IF(AND(ADHOC!$G$15="",ADHOC!$S$4=""),"",IF(ADHOC!$G$15&lt;&gt;"",IF(ADHOC!$G$15=LEFT(Domein!$AS3780,LEN(ADHOC!$G$15)),MAX(Domein!BD$1:'Domein'!BD3779)+1,""),IF(ADHOC!$S$4=LEFT(Domein!$AS3780,LEN(ADHOC!$S$4)),MAX(Domein!BD$1:'Domein'!BD3779)+1,"")))</f>
        <v/>
      </c>
    </row>
    <row r="3781" spans="45:56" x14ac:dyDescent="0.2">
      <c r="AS3781" s="4" t="s">
        <v>7784</v>
      </c>
      <c r="AT3781" s="4" t="s">
        <v>7785</v>
      </c>
      <c r="AU3781" s="4" t="s">
        <v>456</v>
      </c>
      <c r="AV3781" s="4" t="s">
        <v>722</v>
      </c>
      <c r="AW3781" s="4" t="s">
        <v>701</v>
      </c>
      <c r="AX3781" s="4"/>
      <c r="AY3781" s="4"/>
      <c r="AZ3781" s="4"/>
      <c r="BA3781" s="4"/>
      <c r="BB3781" s="4"/>
      <c r="BC3781" s="4">
        <v>40</v>
      </c>
      <c r="BD3781" t="str">
        <f>IF(AND(ADHOC!$G$15="",ADHOC!$S$4=""),"",IF(ADHOC!$G$15&lt;&gt;"",IF(ADHOC!$G$15=LEFT(Domein!$AS3781,LEN(ADHOC!$G$15)),MAX(Domein!BD$1:'Domein'!BD3780)+1,""),IF(ADHOC!$S$4=LEFT(Domein!$AS3781,LEN(ADHOC!$S$4)),MAX(Domein!BD$1:'Domein'!BD3780)+1,"")))</f>
        <v/>
      </c>
    </row>
    <row r="3782" spans="45:56" x14ac:dyDescent="0.2">
      <c r="AS3782" s="4" t="s">
        <v>7068</v>
      </c>
      <c r="AT3782" s="4" t="s">
        <v>7786</v>
      </c>
      <c r="AU3782" s="4" t="s">
        <v>456</v>
      </c>
      <c r="AV3782" s="4" t="s">
        <v>722</v>
      </c>
      <c r="AW3782" s="4" t="s">
        <v>939</v>
      </c>
      <c r="AX3782" s="4"/>
      <c r="AY3782" s="4"/>
      <c r="AZ3782" s="4"/>
      <c r="BA3782" s="4"/>
      <c r="BB3782" s="4"/>
      <c r="BC3782" s="4">
        <v>40</v>
      </c>
      <c r="BD3782" t="str">
        <f>IF(AND(ADHOC!$G$15="",ADHOC!$S$4=""),"",IF(ADHOC!$G$15&lt;&gt;"",IF(ADHOC!$G$15=LEFT(Domein!$AS3782,LEN(ADHOC!$G$15)),MAX(Domein!BD$1:'Domein'!BD3781)+1,""),IF(ADHOC!$S$4=LEFT(Domein!$AS3782,LEN(ADHOC!$S$4)),MAX(Domein!BD$1:'Domein'!BD3781)+1,"")))</f>
        <v/>
      </c>
    </row>
    <row r="3783" spans="45:56" x14ac:dyDescent="0.2">
      <c r="AS3783" s="4" t="s">
        <v>7787</v>
      </c>
      <c r="AT3783" s="4" t="s">
        <v>7788</v>
      </c>
      <c r="AU3783" s="4" t="s">
        <v>456</v>
      </c>
      <c r="AV3783" s="4" t="s">
        <v>722</v>
      </c>
      <c r="AW3783" s="4" t="s">
        <v>701</v>
      </c>
      <c r="AX3783" s="4"/>
      <c r="AY3783" s="4"/>
      <c r="AZ3783" s="4"/>
      <c r="BA3783" s="4"/>
      <c r="BB3783" s="4"/>
      <c r="BC3783" s="4">
        <v>40</v>
      </c>
      <c r="BD3783" t="str">
        <f>IF(AND(ADHOC!$G$15="",ADHOC!$S$4=""),"",IF(ADHOC!$G$15&lt;&gt;"",IF(ADHOC!$G$15=LEFT(Domein!$AS3783,LEN(ADHOC!$G$15)),MAX(Domein!BD$1:'Domein'!BD3782)+1,""),IF(ADHOC!$S$4=LEFT(Domein!$AS3783,LEN(ADHOC!$S$4)),MAX(Domein!BD$1:'Domein'!BD3782)+1,"")))</f>
        <v/>
      </c>
    </row>
    <row r="3784" spans="45:56" x14ac:dyDescent="0.2">
      <c r="AS3784" s="4" t="s">
        <v>2104</v>
      </c>
      <c r="AT3784" s="4" t="s">
        <v>7789</v>
      </c>
      <c r="AU3784" s="4" t="s">
        <v>456</v>
      </c>
      <c r="AV3784" s="4" t="s">
        <v>722</v>
      </c>
      <c r="AW3784" s="4" t="s">
        <v>939</v>
      </c>
      <c r="AX3784" s="4"/>
      <c r="AY3784" s="4"/>
      <c r="AZ3784" s="4"/>
      <c r="BA3784" s="4"/>
      <c r="BB3784" s="4"/>
      <c r="BC3784" s="4">
        <v>40</v>
      </c>
      <c r="BD3784" t="str">
        <f>IF(AND(ADHOC!$G$15="",ADHOC!$S$4=""),"",IF(ADHOC!$G$15&lt;&gt;"",IF(ADHOC!$G$15=LEFT(Domein!$AS3784,LEN(ADHOC!$G$15)),MAX(Domein!BD$1:'Domein'!BD3783)+1,""),IF(ADHOC!$S$4=LEFT(Domein!$AS3784,LEN(ADHOC!$S$4)),MAX(Domein!BD$1:'Domein'!BD3783)+1,"")))</f>
        <v/>
      </c>
    </row>
    <row r="3785" spans="45:56" x14ac:dyDescent="0.2">
      <c r="AS3785" s="4" t="s">
        <v>7790</v>
      </c>
      <c r="AT3785" s="85" t="s">
        <v>7791</v>
      </c>
      <c r="AU3785" s="4" t="s">
        <v>456</v>
      </c>
      <c r="AV3785" s="4" t="s">
        <v>722</v>
      </c>
      <c r="AW3785" s="4" t="s">
        <v>701</v>
      </c>
      <c r="AX3785" s="4"/>
      <c r="AY3785" s="4"/>
      <c r="AZ3785" s="4"/>
      <c r="BA3785" s="4"/>
      <c r="BB3785" s="4"/>
      <c r="BC3785" s="4">
        <v>40</v>
      </c>
      <c r="BD3785" t="str">
        <f>IF(AND(ADHOC!$G$15="",ADHOC!$S$4=""),"",IF(ADHOC!$G$15&lt;&gt;"",IF(ADHOC!$G$15=LEFT(Domein!$AS3785,LEN(ADHOC!$G$15)),MAX(Domein!BD$1:'Domein'!BD3784)+1,""),IF(ADHOC!$S$4=LEFT(Domein!$AS3785,LEN(ADHOC!$S$4)),MAX(Domein!BD$1:'Domein'!BD3784)+1,"")))</f>
        <v/>
      </c>
    </row>
    <row r="3786" spans="45:56" x14ac:dyDescent="0.2">
      <c r="AS3786" s="4" t="s">
        <v>6989</v>
      </c>
      <c r="AT3786" s="4" t="s">
        <v>7792</v>
      </c>
      <c r="AU3786" s="4" t="s">
        <v>456</v>
      </c>
      <c r="AV3786" s="4" t="s">
        <v>722</v>
      </c>
      <c r="AW3786" s="4" t="s">
        <v>939</v>
      </c>
      <c r="AX3786" s="4"/>
      <c r="AY3786" s="4"/>
      <c r="AZ3786" s="4"/>
      <c r="BA3786" s="4"/>
      <c r="BB3786" s="4"/>
      <c r="BC3786" s="4">
        <v>40</v>
      </c>
      <c r="BD3786" t="str">
        <f>IF(AND(ADHOC!$G$15="",ADHOC!$S$4=""),"",IF(ADHOC!$G$15&lt;&gt;"",IF(ADHOC!$G$15=LEFT(Domein!$AS3786,LEN(ADHOC!$G$15)),MAX(Domein!BD$1:'Domein'!BD3785)+1,""),IF(ADHOC!$S$4=LEFT(Domein!$AS3786,LEN(ADHOC!$S$4)),MAX(Domein!BD$1:'Domein'!BD3785)+1,"")))</f>
        <v/>
      </c>
    </row>
    <row r="3787" spans="45:56" x14ac:dyDescent="0.2">
      <c r="AS3787" s="4" t="s">
        <v>7793</v>
      </c>
      <c r="AT3787" s="4" t="s">
        <v>7794</v>
      </c>
      <c r="AU3787" s="4" t="s">
        <v>456</v>
      </c>
      <c r="AV3787" s="4" t="s">
        <v>722</v>
      </c>
      <c r="AW3787" s="4" t="s">
        <v>701</v>
      </c>
      <c r="AX3787" s="4"/>
      <c r="AY3787" s="4"/>
      <c r="AZ3787" s="4"/>
      <c r="BA3787" s="4"/>
      <c r="BB3787" s="4"/>
      <c r="BC3787" s="4">
        <v>40</v>
      </c>
      <c r="BD3787" t="str">
        <f>IF(AND(ADHOC!$G$15="",ADHOC!$S$4=""),"",IF(ADHOC!$G$15&lt;&gt;"",IF(ADHOC!$G$15=LEFT(Domein!$AS3787,LEN(ADHOC!$G$15)),MAX(Domein!BD$1:'Domein'!BD3786)+1,""),IF(ADHOC!$S$4=LEFT(Domein!$AS3787,LEN(ADHOC!$S$4)),MAX(Domein!BD$1:'Domein'!BD3786)+1,"")))</f>
        <v/>
      </c>
    </row>
    <row r="3788" spans="45:56" x14ac:dyDescent="0.2">
      <c r="AS3788" s="4" t="s">
        <v>2105</v>
      </c>
      <c r="AT3788" s="4" t="s">
        <v>2106</v>
      </c>
      <c r="AU3788" s="4" t="s">
        <v>462</v>
      </c>
      <c r="AV3788" s="4" t="s">
        <v>7663</v>
      </c>
      <c r="AW3788" s="4" t="s">
        <v>701</v>
      </c>
      <c r="AX3788" s="4"/>
      <c r="AY3788" s="4">
        <v>200020</v>
      </c>
      <c r="AZ3788" s="4">
        <v>502613</v>
      </c>
      <c r="BA3788" s="4" t="s">
        <v>22774</v>
      </c>
      <c r="BB3788" s="4" t="s">
        <v>22775</v>
      </c>
      <c r="BC3788" s="4">
        <v>40</v>
      </c>
      <c r="BD3788" t="str">
        <f>IF(AND(ADHOC!$G$15="",ADHOC!$S$4=""),"",IF(ADHOC!$G$15&lt;&gt;"",IF(ADHOC!$G$15=LEFT(Domein!$AS3788,LEN(ADHOC!$G$15)),MAX(Domein!BD$1:'Domein'!BD3787)+1,""),IF(ADHOC!$S$4=LEFT(Domein!$AS3788,LEN(ADHOC!$S$4)),MAX(Domein!BD$1:'Domein'!BD3787)+1,"")))</f>
        <v/>
      </c>
    </row>
    <row r="3789" spans="45:56" x14ac:dyDescent="0.2">
      <c r="AS3789" s="4" t="s">
        <v>21276</v>
      </c>
      <c r="AT3789" s="85" t="s">
        <v>21277</v>
      </c>
      <c r="AU3789" s="4" t="s">
        <v>456</v>
      </c>
      <c r="AV3789" s="4" t="s">
        <v>7662</v>
      </c>
      <c r="AW3789" s="4" t="s">
        <v>701</v>
      </c>
      <c r="AX3789" s="4"/>
      <c r="AY3789" s="4">
        <v>200766</v>
      </c>
      <c r="AZ3789" s="4">
        <v>513286</v>
      </c>
      <c r="BA3789" s="4" t="s">
        <v>22778</v>
      </c>
      <c r="BB3789" s="4" t="s">
        <v>22779</v>
      </c>
      <c r="BC3789" s="4">
        <v>40</v>
      </c>
      <c r="BD3789" t="str">
        <f>IF(AND(ADHOC!$G$15="",ADHOC!$S$4=""),"",IF(ADHOC!$G$15&lt;&gt;"",IF(ADHOC!$G$15=LEFT(Domein!$AS3789,LEN(ADHOC!$G$15)),MAX(Domein!BD$1:'Domein'!BD3788)+1,""),IF(ADHOC!$S$4=LEFT(Domein!$AS3789,LEN(ADHOC!$S$4)),MAX(Domein!BD$1:'Domein'!BD3788)+1,"")))</f>
        <v/>
      </c>
    </row>
    <row r="3790" spans="45:56" x14ac:dyDescent="0.2">
      <c r="AS3790" s="4" t="s">
        <v>2107</v>
      </c>
      <c r="AT3790" s="4" t="s">
        <v>2108</v>
      </c>
      <c r="AU3790" s="4" t="s">
        <v>459</v>
      </c>
      <c r="AV3790" s="4" t="s">
        <v>7662</v>
      </c>
      <c r="AW3790" s="4" t="s">
        <v>701</v>
      </c>
      <c r="AX3790" s="4"/>
      <c r="AY3790" s="4">
        <v>200726</v>
      </c>
      <c r="AZ3790" s="4">
        <v>513263</v>
      </c>
      <c r="BA3790" s="4" t="s">
        <v>22776</v>
      </c>
      <c r="BB3790" s="4" t="s">
        <v>22777</v>
      </c>
      <c r="BC3790" s="4">
        <v>40</v>
      </c>
      <c r="BD3790" t="str">
        <f>IF(AND(ADHOC!$G$15="",ADHOC!$S$4=""),"",IF(ADHOC!$G$15&lt;&gt;"",IF(ADHOC!$G$15=LEFT(Domein!$AS3790,LEN(ADHOC!$G$15)),MAX(Domein!BD$1:'Domein'!BD3789)+1,""),IF(ADHOC!$S$4=LEFT(Domein!$AS3790,LEN(ADHOC!$S$4)),MAX(Domein!BD$1:'Domein'!BD3789)+1,"")))</f>
        <v/>
      </c>
    </row>
    <row r="3791" spans="45:56" x14ac:dyDescent="0.2">
      <c r="AS3791" s="4" t="s">
        <v>2111</v>
      </c>
      <c r="AT3791" s="4" t="s">
        <v>2112</v>
      </c>
      <c r="AU3791" s="4" t="s">
        <v>456</v>
      </c>
      <c r="AV3791" s="4" t="s">
        <v>717</v>
      </c>
      <c r="AW3791" s="4" t="s">
        <v>1167</v>
      </c>
      <c r="AX3791" s="4"/>
      <c r="AY3791" s="4">
        <v>200800</v>
      </c>
      <c r="AZ3791" s="4">
        <v>513320</v>
      </c>
      <c r="BA3791" s="4" t="s">
        <v>24077</v>
      </c>
      <c r="BB3791" s="4" t="s">
        <v>24078</v>
      </c>
      <c r="BC3791" s="4">
        <v>40</v>
      </c>
      <c r="BD3791" t="str">
        <f>IF(AND(ADHOC!$G$15="",ADHOC!$S$4=""),"",IF(ADHOC!$G$15&lt;&gt;"",IF(ADHOC!$G$15=LEFT(Domein!$AS3791,LEN(ADHOC!$G$15)),MAX(Domein!BD$1:'Domein'!BD3790)+1,""),IF(ADHOC!$S$4=LEFT(Domein!$AS3791,LEN(ADHOC!$S$4)),MAX(Domein!BD$1:'Domein'!BD3790)+1,"")))</f>
        <v/>
      </c>
    </row>
    <row r="3792" spans="45:56" x14ac:dyDescent="0.2">
      <c r="AS3792" s="4" t="s">
        <v>2113</v>
      </c>
      <c r="AT3792" s="4" t="s">
        <v>2114</v>
      </c>
      <c r="AU3792" s="4" t="s">
        <v>456</v>
      </c>
      <c r="AV3792" s="4" t="s">
        <v>717</v>
      </c>
      <c r="AW3792" s="4" t="s">
        <v>1167</v>
      </c>
      <c r="AX3792" s="4"/>
      <c r="AY3792" s="4">
        <v>200827</v>
      </c>
      <c r="AZ3792" s="4">
        <v>513275</v>
      </c>
      <c r="BA3792" s="4" t="s">
        <v>24079</v>
      </c>
      <c r="BB3792" s="4" t="s">
        <v>24080</v>
      </c>
      <c r="BC3792" s="4">
        <v>40</v>
      </c>
      <c r="BD3792" t="str">
        <f>IF(AND(ADHOC!$G$15="",ADHOC!$S$4=""),"",IF(ADHOC!$G$15&lt;&gt;"",IF(ADHOC!$G$15=LEFT(Domein!$AS3792,LEN(ADHOC!$G$15)),MAX(Domein!BD$1:'Domein'!BD3791)+1,""),IF(ADHOC!$S$4=LEFT(Domein!$AS3792,LEN(ADHOC!$S$4)),MAX(Domein!BD$1:'Domein'!BD3791)+1,"")))</f>
        <v/>
      </c>
    </row>
    <row r="3793" spans="45:56" x14ac:dyDescent="0.2">
      <c r="AS3793" s="4" t="s">
        <v>2109</v>
      </c>
      <c r="AT3793" s="4" t="s">
        <v>2110</v>
      </c>
      <c r="AU3793" s="4" t="s">
        <v>456</v>
      </c>
      <c r="AV3793" s="4" t="s">
        <v>717</v>
      </c>
      <c r="AW3793" s="4" t="s">
        <v>1167</v>
      </c>
      <c r="AX3793" s="4"/>
      <c r="AY3793" s="4">
        <v>200766</v>
      </c>
      <c r="AZ3793" s="4">
        <v>513275</v>
      </c>
      <c r="BA3793" s="4" t="s">
        <v>24081</v>
      </c>
      <c r="BB3793" s="4" t="s">
        <v>24082</v>
      </c>
      <c r="BC3793" s="4">
        <v>40</v>
      </c>
      <c r="BD3793" t="str">
        <f>IF(AND(ADHOC!$G$15="",ADHOC!$S$4=""),"",IF(ADHOC!$G$15&lt;&gt;"",IF(ADHOC!$G$15=LEFT(Domein!$AS3793,LEN(ADHOC!$G$15)),MAX(Domein!BD$1:'Domein'!BD3792)+1,""),IF(ADHOC!$S$4=LEFT(Domein!$AS3793,LEN(ADHOC!$S$4)),MAX(Domein!BD$1:'Domein'!BD3792)+1,"")))</f>
        <v/>
      </c>
    </row>
    <row r="3794" spans="45:56" x14ac:dyDescent="0.2">
      <c r="AS3794" s="4" t="s">
        <v>2115</v>
      </c>
      <c r="AT3794" s="4" t="s">
        <v>2116</v>
      </c>
      <c r="AU3794" s="4" t="s">
        <v>459</v>
      </c>
      <c r="AV3794" s="4" t="s">
        <v>7662</v>
      </c>
      <c r="AW3794" s="4" t="s">
        <v>701</v>
      </c>
      <c r="AX3794" s="4"/>
      <c r="AY3794" s="4">
        <v>200766</v>
      </c>
      <c r="AZ3794" s="4">
        <v>513286</v>
      </c>
      <c r="BA3794" s="4" t="s">
        <v>22778</v>
      </c>
      <c r="BB3794" s="4" t="s">
        <v>22779</v>
      </c>
      <c r="BC3794" s="4">
        <v>40</v>
      </c>
      <c r="BD3794" t="str">
        <f>IF(AND(ADHOC!$G$15="",ADHOC!$S$4=""),"",IF(ADHOC!$G$15&lt;&gt;"",IF(ADHOC!$G$15=LEFT(Domein!$AS3794,LEN(ADHOC!$G$15)),MAX(Domein!BD$1:'Domein'!BD3793)+1,""),IF(ADHOC!$S$4=LEFT(Domein!$AS3794,LEN(ADHOC!$S$4)),MAX(Domein!BD$1:'Domein'!BD3793)+1,"")))</f>
        <v/>
      </c>
    </row>
    <row r="3795" spans="45:56" x14ac:dyDescent="0.2">
      <c r="AS3795" s="4" t="s">
        <v>15136</v>
      </c>
      <c r="AT3795" s="4" t="s">
        <v>1715</v>
      </c>
      <c r="AU3795" s="4" t="s">
        <v>456</v>
      </c>
      <c r="AV3795" s="4" t="s">
        <v>715</v>
      </c>
      <c r="AW3795" s="4" t="s">
        <v>701</v>
      </c>
      <c r="AX3795" s="4"/>
      <c r="AY3795" s="4"/>
      <c r="AZ3795" s="4"/>
      <c r="BA3795" s="4"/>
      <c r="BB3795" s="4"/>
      <c r="BC3795" s="4">
        <v>40</v>
      </c>
      <c r="BD3795" t="str">
        <f>IF(AND(ADHOC!$G$15="",ADHOC!$S$4=""),"",IF(ADHOC!$G$15&lt;&gt;"",IF(ADHOC!$G$15=LEFT(Domein!$AS3795,LEN(ADHOC!$G$15)),MAX(Domein!BD$1:'Domein'!BD3794)+1,""),IF(ADHOC!$S$4=LEFT(Domein!$AS3795,LEN(ADHOC!$S$4)),MAX(Domein!BD$1:'Domein'!BD3794)+1,"")))</f>
        <v/>
      </c>
    </row>
    <row r="3796" spans="45:56" x14ac:dyDescent="0.2">
      <c r="AS3796" s="4" t="s">
        <v>21098</v>
      </c>
      <c r="AT3796" s="4" t="s">
        <v>21099</v>
      </c>
      <c r="AU3796" s="4" t="s">
        <v>456</v>
      </c>
      <c r="AV3796" s="4" t="s">
        <v>711</v>
      </c>
      <c r="AW3796" s="4" t="s">
        <v>724</v>
      </c>
      <c r="AX3796" s="4"/>
      <c r="AY3796" s="4"/>
      <c r="AZ3796" s="4"/>
      <c r="BA3796" s="4"/>
      <c r="BB3796" s="4"/>
      <c r="BC3796" s="4">
        <v>40</v>
      </c>
      <c r="BD3796" t="str">
        <f>IF(AND(ADHOC!$G$15="",ADHOC!$S$4=""),"",IF(ADHOC!$G$15&lt;&gt;"",IF(ADHOC!$G$15=LEFT(Domein!$AS3796,LEN(ADHOC!$G$15)),MAX(Domein!BD$1:'Domein'!BD3795)+1,""),IF(ADHOC!$S$4=LEFT(Domein!$AS3796,LEN(ADHOC!$S$4)),MAX(Domein!BD$1:'Domein'!BD3795)+1,"")))</f>
        <v/>
      </c>
    </row>
    <row r="3797" spans="45:56" x14ac:dyDescent="0.2">
      <c r="AS3797" s="4" t="s">
        <v>21278</v>
      </c>
      <c r="AT3797" s="4" t="s">
        <v>21279</v>
      </c>
      <c r="AU3797" s="4" t="s">
        <v>456</v>
      </c>
      <c r="AV3797" s="4" t="s">
        <v>7660</v>
      </c>
      <c r="AW3797" s="4" t="s">
        <v>701</v>
      </c>
      <c r="AX3797" s="4"/>
      <c r="AY3797" s="4">
        <v>205719</v>
      </c>
      <c r="AZ3797" s="4">
        <v>476088</v>
      </c>
      <c r="BA3797" s="4" t="s">
        <v>24083</v>
      </c>
      <c r="BB3797" s="4" t="s">
        <v>24084</v>
      </c>
      <c r="BC3797" s="4">
        <v>40</v>
      </c>
      <c r="BD3797" t="str">
        <f>IF(AND(ADHOC!$G$15="",ADHOC!$S$4=""),"",IF(ADHOC!$G$15&lt;&gt;"",IF(ADHOC!$G$15=LEFT(Domein!$AS3797,LEN(ADHOC!$G$15)),MAX(Domein!BD$1:'Domein'!BD3796)+1,""),IF(ADHOC!$S$4=LEFT(Domein!$AS3797,LEN(ADHOC!$S$4)),MAX(Domein!BD$1:'Domein'!BD3796)+1,"")))</f>
        <v/>
      </c>
    </row>
    <row r="3798" spans="45:56" x14ac:dyDescent="0.2">
      <c r="AS3798" s="4" t="s">
        <v>7795</v>
      </c>
      <c r="AT3798" s="4" t="s">
        <v>7796</v>
      </c>
      <c r="AU3798" s="4" t="s">
        <v>456</v>
      </c>
      <c r="AV3798" s="4" t="s">
        <v>717</v>
      </c>
      <c r="AW3798" s="4" t="s">
        <v>1167</v>
      </c>
      <c r="AX3798" s="4"/>
      <c r="AY3798" s="4"/>
      <c r="AZ3798" s="4"/>
      <c r="BA3798" s="4"/>
      <c r="BB3798" s="4"/>
      <c r="BC3798" s="4">
        <v>40</v>
      </c>
      <c r="BD3798" t="str">
        <f>IF(AND(ADHOC!$G$15="",ADHOC!$S$4=""),"",IF(ADHOC!$G$15&lt;&gt;"",IF(ADHOC!$G$15=LEFT(Domein!$AS3798,LEN(ADHOC!$G$15)),MAX(Domein!BD$1:'Domein'!BD3797)+1,""),IF(ADHOC!$S$4=LEFT(Domein!$AS3798,LEN(ADHOC!$S$4)),MAX(Domein!BD$1:'Domein'!BD3797)+1,"")))</f>
        <v/>
      </c>
    </row>
    <row r="3799" spans="45:56" x14ac:dyDescent="0.2">
      <c r="AS3799" s="4" t="s">
        <v>2170</v>
      </c>
      <c r="AT3799" s="4" t="s">
        <v>2171</v>
      </c>
      <c r="AU3799" s="4" t="s">
        <v>460</v>
      </c>
      <c r="AV3799" s="4" t="s">
        <v>719</v>
      </c>
      <c r="AW3799" s="4" t="s">
        <v>701</v>
      </c>
      <c r="AX3799" s="4"/>
      <c r="AY3799" s="4"/>
      <c r="AZ3799" s="4"/>
      <c r="BA3799" s="4"/>
      <c r="BB3799" s="4"/>
      <c r="BC3799" s="4">
        <v>40</v>
      </c>
      <c r="BD3799" t="str">
        <f>IF(AND(ADHOC!$G$15="",ADHOC!$S$4=""),"",IF(ADHOC!$G$15&lt;&gt;"",IF(ADHOC!$G$15=LEFT(Domein!$AS3799,LEN(ADHOC!$G$15)),MAX(Domein!BD$1:'Domein'!BD3798)+1,""),IF(ADHOC!$S$4=LEFT(Domein!$AS3799,LEN(ADHOC!$S$4)),MAX(Domein!BD$1:'Domein'!BD3798)+1,"")))</f>
        <v/>
      </c>
    </row>
    <row r="3800" spans="45:56" x14ac:dyDescent="0.2">
      <c r="AS3800" s="4" t="s">
        <v>2172</v>
      </c>
      <c r="AT3800" s="85" t="s">
        <v>2173</v>
      </c>
      <c r="AU3800" s="4" t="s">
        <v>459</v>
      </c>
      <c r="AV3800" s="4" t="s">
        <v>7660</v>
      </c>
      <c r="AW3800" s="4" t="s">
        <v>701</v>
      </c>
      <c r="AX3800" s="4"/>
      <c r="AY3800" s="4">
        <v>205575</v>
      </c>
      <c r="AZ3800" s="4">
        <v>476029</v>
      </c>
      <c r="BA3800" s="4" t="s">
        <v>22780</v>
      </c>
      <c r="BB3800" s="4" t="s">
        <v>22781</v>
      </c>
      <c r="BC3800" s="4">
        <v>40</v>
      </c>
      <c r="BD3800" t="str">
        <f>IF(AND(ADHOC!$G$15="",ADHOC!$S$4=""),"",IF(ADHOC!$G$15&lt;&gt;"",IF(ADHOC!$G$15=LEFT(Domein!$AS3800,LEN(ADHOC!$G$15)),MAX(Domein!BD$1:'Domein'!BD3799)+1,""),IF(ADHOC!$S$4=LEFT(Domein!$AS3800,LEN(ADHOC!$S$4)),MAX(Domein!BD$1:'Domein'!BD3799)+1,"")))</f>
        <v/>
      </c>
    </row>
    <row r="3801" spans="45:56" x14ac:dyDescent="0.2">
      <c r="AS3801" s="4" t="s">
        <v>2174</v>
      </c>
      <c r="AT3801" s="85" t="s">
        <v>2175</v>
      </c>
      <c r="AU3801" s="4" t="s">
        <v>463</v>
      </c>
      <c r="AV3801" s="4" t="s">
        <v>7660</v>
      </c>
      <c r="AW3801" s="4" t="s">
        <v>701</v>
      </c>
      <c r="AX3801" s="4"/>
      <c r="AY3801" s="4">
        <v>205482</v>
      </c>
      <c r="AZ3801" s="4">
        <v>476251</v>
      </c>
      <c r="BA3801" s="4" t="s">
        <v>22782</v>
      </c>
      <c r="BB3801" s="4" t="s">
        <v>22783</v>
      </c>
      <c r="BC3801" s="4">
        <v>40</v>
      </c>
      <c r="BD3801" t="str">
        <f>IF(AND(ADHOC!$G$15="",ADHOC!$S$4=""),"",IF(ADHOC!$G$15&lt;&gt;"",IF(ADHOC!$G$15=LEFT(Domein!$AS3801,LEN(ADHOC!$G$15)),MAX(Domein!BD$1:'Domein'!BD3800)+1,""),IF(ADHOC!$S$4=LEFT(Domein!$AS3801,LEN(ADHOC!$S$4)),MAX(Domein!BD$1:'Domein'!BD3800)+1,"")))</f>
        <v/>
      </c>
    </row>
    <row r="3802" spans="45:56" x14ac:dyDescent="0.2">
      <c r="AS3802" s="4" t="s">
        <v>2211</v>
      </c>
      <c r="AT3802" s="4" t="s">
        <v>12448</v>
      </c>
      <c r="AU3802" s="4" t="s">
        <v>456</v>
      </c>
      <c r="AV3802" s="4" t="s">
        <v>717</v>
      </c>
      <c r="AW3802" s="4" t="s">
        <v>1167</v>
      </c>
      <c r="AX3802" s="4"/>
      <c r="AY3802" s="4">
        <v>205669</v>
      </c>
      <c r="AZ3802" s="4">
        <v>476131</v>
      </c>
      <c r="BA3802" s="4" t="s">
        <v>24085</v>
      </c>
      <c r="BB3802" s="4" t="s">
        <v>24086</v>
      </c>
      <c r="BC3802" s="4">
        <v>40</v>
      </c>
      <c r="BD3802" t="str">
        <f>IF(AND(ADHOC!$G$15="",ADHOC!$S$4=""),"",IF(ADHOC!$G$15&lt;&gt;"",IF(ADHOC!$G$15=LEFT(Domein!$AS3802,LEN(ADHOC!$G$15)),MAX(Domein!BD$1:'Domein'!BD3801)+1,""),IF(ADHOC!$S$4=LEFT(Domein!$AS3802,LEN(ADHOC!$S$4)),MAX(Domein!BD$1:'Domein'!BD3801)+1,"")))</f>
        <v/>
      </c>
    </row>
    <row r="3803" spans="45:56" x14ac:dyDescent="0.2">
      <c r="AS3803" s="4" t="s">
        <v>2212</v>
      </c>
      <c r="AT3803" s="4" t="s">
        <v>2176</v>
      </c>
      <c r="AU3803" s="4" t="s">
        <v>456</v>
      </c>
      <c r="AV3803" s="4" t="s">
        <v>717</v>
      </c>
      <c r="AW3803" s="4" t="s">
        <v>1167</v>
      </c>
      <c r="AX3803" s="4"/>
      <c r="AY3803" s="4">
        <v>205669</v>
      </c>
      <c r="AZ3803" s="4">
        <v>476131</v>
      </c>
      <c r="BA3803" s="4" t="s">
        <v>24085</v>
      </c>
      <c r="BB3803" s="4" t="s">
        <v>24086</v>
      </c>
      <c r="BC3803" s="4">
        <v>40</v>
      </c>
      <c r="BD3803" t="str">
        <f>IF(AND(ADHOC!$G$15="",ADHOC!$S$4=""),"",IF(ADHOC!$G$15&lt;&gt;"",IF(ADHOC!$G$15=LEFT(Domein!$AS3803,LEN(ADHOC!$G$15)),MAX(Domein!BD$1:'Domein'!BD3802)+1,""),IF(ADHOC!$S$4=LEFT(Domein!$AS3803,LEN(ADHOC!$S$4)),MAX(Domein!BD$1:'Domein'!BD3802)+1,"")))</f>
        <v/>
      </c>
    </row>
    <row r="3804" spans="45:56" x14ac:dyDescent="0.2">
      <c r="AS3804" s="4" t="s">
        <v>38123</v>
      </c>
      <c r="AT3804" s="85" t="s">
        <v>38124</v>
      </c>
      <c r="AU3804" s="4" t="s">
        <v>456</v>
      </c>
      <c r="AV3804" s="4" t="s">
        <v>717</v>
      </c>
      <c r="AW3804" s="4" t="s">
        <v>1167</v>
      </c>
      <c r="AX3804" s="4"/>
      <c r="AY3804" s="4"/>
      <c r="AZ3804" s="4"/>
      <c r="BA3804" s="4"/>
      <c r="BB3804" s="4"/>
      <c r="BC3804" s="4">
        <v>40</v>
      </c>
      <c r="BD3804" t="str">
        <f>IF(AND(ADHOC!$G$15="",ADHOC!$S$4=""),"",IF(ADHOC!$G$15&lt;&gt;"",IF(ADHOC!$G$15=LEFT(Domein!$AS3804,LEN(ADHOC!$G$15)),MAX(Domein!BD$1:'Domein'!BD3803)+1,""),IF(ADHOC!$S$4=LEFT(Domein!$AS3804,LEN(ADHOC!$S$4)),MAX(Domein!BD$1:'Domein'!BD3803)+1,"")))</f>
        <v/>
      </c>
    </row>
    <row r="3805" spans="45:56" x14ac:dyDescent="0.2">
      <c r="AS3805" s="4" t="s">
        <v>38125</v>
      </c>
      <c r="AT3805" s="4" t="s">
        <v>2176</v>
      </c>
      <c r="AU3805" s="4" t="s">
        <v>456</v>
      </c>
      <c r="AV3805" s="4" t="s">
        <v>717</v>
      </c>
      <c r="AW3805" s="4" t="s">
        <v>1167</v>
      </c>
      <c r="AX3805" s="4"/>
      <c r="AY3805" s="4"/>
      <c r="AZ3805" s="4"/>
      <c r="BA3805" s="4"/>
      <c r="BB3805" s="4"/>
      <c r="BC3805" s="4">
        <v>40</v>
      </c>
      <c r="BD3805" t="str">
        <f>IF(AND(ADHOC!$G$15="",ADHOC!$S$4=""),"",IF(ADHOC!$G$15&lt;&gt;"",IF(ADHOC!$G$15=LEFT(Domein!$AS3805,LEN(ADHOC!$G$15)),MAX(Domein!BD$1:'Domein'!BD3804)+1,""),IF(ADHOC!$S$4=LEFT(Domein!$AS3805,LEN(ADHOC!$S$4)),MAX(Domein!BD$1:'Domein'!BD3804)+1,"")))</f>
        <v/>
      </c>
    </row>
    <row r="3806" spans="45:56" x14ac:dyDescent="0.2">
      <c r="AS3806" s="4" t="s">
        <v>2177</v>
      </c>
      <c r="AT3806" s="4" t="s">
        <v>2178</v>
      </c>
      <c r="AU3806" s="4" t="s">
        <v>456</v>
      </c>
      <c r="AV3806" s="4" t="s">
        <v>717</v>
      </c>
      <c r="AW3806" s="4" t="s">
        <v>1167</v>
      </c>
      <c r="AX3806" s="4"/>
      <c r="AY3806" s="4">
        <v>205669</v>
      </c>
      <c r="AZ3806" s="4">
        <v>476131</v>
      </c>
      <c r="BA3806" s="4" t="s">
        <v>24085</v>
      </c>
      <c r="BB3806" s="4" t="s">
        <v>24086</v>
      </c>
      <c r="BC3806" s="4">
        <v>40</v>
      </c>
      <c r="BD3806" t="str">
        <f>IF(AND(ADHOC!$G$15="",ADHOC!$S$4=""),"",IF(ADHOC!$G$15&lt;&gt;"",IF(ADHOC!$G$15=LEFT(Domein!$AS3806,LEN(ADHOC!$G$15)),MAX(Domein!BD$1:'Domein'!BD3805)+1,""),IF(ADHOC!$S$4=LEFT(Domein!$AS3806,LEN(ADHOC!$S$4)),MAX(Domein!BD$1:'Domein'!BD3805)+1,"")))</f>
        <v/>
      </c>
    </row>
    <row r="3807" spans="45:56" x14ac:dyDescent="0.2">
      <c r="AS3807" s="4" t="s">
        <v>2179</v>
      </c>
      <c r="AT3807" s="4" t="s">
        <v>2180</v>
      </c>
      <c r="AU3807" s="4" t="s">
        <v>456</v>
      </c>
      <c r="AV3807" s="4" t="s">
        <v>717</v>
      </c>
      <c r="AW3807" s="4" t="s">
        <v>1167</v>
      </c>
      <c r="AX3807" s="4"/>
      <c r="AY3807" s="4">
        <v>205669</v>
      </c>
      <c r="AZ3807" s="4">
        <v>476131</v>
      </c>
      <c r="BA3807" s="4" t="s">
        <v>24085</v>
      </c>
      <c r="BB3807" s="4" t="s">
        <v>24086</v>
      </c>
      <c r="BC3807" s="4">
        <v>40</v>
      </c>
      <c r="BD3807" t="str">
        <f>IF(AND(ADHOC!$G$15="",ADHOC!$S$4=""),"",IF(ADHOC!$G$15&lt;&gt;"",IF(ADHOC!$G$15=LEFT(Domein!$AS3807,LEN(ADHOC!$G$15)),MAX(Domein!BD$1:'Domein'!BD3806)+1,""),IF(ADHOC!$S$4=LEFT(Domein!$AS3807,LEN(ADHOC!$S$4)),MAX(Domein!BD$1:'Domein'!BD3806)+1,"")))</f>
        <v/>
      </c>
    </row>
    <row r="3808" spans="45:56" x14ac:dyDescent="0.2">
      <c r="AS3808" s="4" t="s">
        <v>2181</v>
      </c>
      <c r="AT3808" s="4" t="s">
        <v>2182</v>
      </c>
      <c r="AU3808" s="4" t="s">
        <v>456</v>
      </c>
      <c r="AV3808" s="4" t="s">
        <v>717</v>
      </c>
      <c r="AW3808" s="4" t="s">
        <v>1167</v>
      </c>
      <c r="AX3808" s="4"/>
      <c r="AY3808" s="4">
        <v>205669</v>
      </c>
      <c r="AZ3808" s="4">
        <v>476131</v>
      </c>
      <c r="BA3808" s="4" t="s">
        <v>24085</v>
      </c>
      <c r="BB3808" s="4" t="s">
        <v>24086</v>
      </c>
      <c r="BC3808" s="4">
        <v>40</v>
      </c>
      <c r="BD3808" t="str">
        <f>IF(AND(ADHOC!$G$15="",ADHOC!$S$4=""),"",IF(ADHOC!$G$15&lt;&gt;"",IF(ADHOC!$G$15=LEFT(Domein!$AS3808,LEN(ADHOC!$G$15)),MAX(Domein!BD$1:'Domein'!BD3807)+1,""),IF(ADHOC!$S$4=LEFT(Domein!$AS3808,LEN(ADHOC!$S$4)),MAX(Domein!BD$1:'Domein'!BD3807)+1,"")))</f>
        <v/>
      </c>
    </row>
    <row r="3809" spans="45:56" x14ac:dyDescent="0.2">
      <c r="AS3809" s="4" t="s">
        <v>2183</v>
      </c>
      <c r="AT3809" s="4" t="s">
        <v>2184</v>
      </c>
      <c r="AU3809" s="4" t="s">
        <v>456</v>
      </c>
      <c r="AV3809" s="4" t="s">
        <v>717</v>
      </c>
      <c r="AW3809" s="4" t="s">
        <v>1167</v>
      </c>
      <c r="AX3809" s="4"/>
      <c r="AY3809" s="4">
        <v>205669</v>
      </c>
      <c r="AZ3809" s="4">
        <v>476131</v>
      </c>
      <c r="BA3809" s="4" t="s">
        <v>24085</v>
      </c>
      <c r="BB3809" s="4" t="s">
        <v>24086</v>
      </c>
      <c r="BC3809" s="4">
        <v>40</v>
      </c>
      <c r="BD3809" t="str">
        <f>IF(AND(ADHOC!$G$15="",ADHOC!$S$4=""),"",IF(ADHOC!$G$15&lt;&gt;"",IF(ADHOC!$G$15=LEFT(Domein!$AS3809,LEN(ADHOC!$G$15)),MAX(Domein!BD$1:'Domein'!BD3808)+1,""),IF(ADHOC!$S$4=LEFT(Domein!$AS3809,LEN(ADHOC!$S$4)),MAX(Domein!BD$1:'Domein'!BD3808)+1,"")))</f>
        <v/>
      </c>
    </row>
    <row r="3810" spans="45:56" x14ac:dyDescent="0.2">
      <c r="AS3810" s="4" t="s">
        <v>2185</v>
      </c>
      <c r="AT3810" s="4" t="s">
        <v>2186</v>
      </c>
      <c r="AU3810" s="4" t="s">
        <v>456</v>
      </c>
      <c r="AV3810" s="4" t="s">
        <v>717</v>
      </c>
      <c r="AW3810" s="4" t="s">
        <v>1167</v>
      </c>
      <c r="AX3810" s="4"/>
      <c r="AY3810" s="4">
        <v>205669</v>
      </c>
      <c r="AZ3810" s="4">
        <v>476131</v>
      </c>
      <c r="BA3810" s="4" t="s">
        <v>24085</v>
      </c>
      <c r="BB3810" s="4" t="s">
        <v>24086</v>
      </c>
      <c r="BC3810" s="4">
        <v>40</v>
      </c>
      <c r="BD3810" t="str">
        <f>IF(AND(ADHOC!$G$15="",ADHOC!$S$4=""),"",IF(ADHOC!$G$15&lt;&gt;"",IF(ADHOC!$G$15=LEFT(Domein!$AS3810,LEN(ADHOC!$G$15)),MAX(Domein!BD$1:'Domein'!BD3809)+1,""),IF(ADHOC!$S$4=LEFT(Domein!$AS3810,LEN(ADHOC!$S$4)),MAX(Domein!BD$1:'Domein'!BD3809)+1,"")))</f>
        <v/>
      </c>
    </row>
    <row r="3811" spans="45:56" x14ac:dyDescent="0.2">
      <c r="AS3811" s="4" t="s">
        <v>2187</v>
      </c>
      <c r="AT3811" s="85" t="s">
        <v>2188</v>
      </c>
      <c r="AU3811" s="4" t="s">
        <v>456</v>
      </c>
      <c r="AV3811" s="4" t="s">
        <v>717</v>
      </c>
      <c r="AW3811" s="4" t="s">
        <v>1167</v>
      </c>
      <c r="AX3811" s="4"/>
      <c r="AY3811" s="4">
        <v>205669</v>
      </c>
      <c r="AZ3811" s="4">
        <v>476131</v>
      </c>
      <c r="BA3811" s="4" t="s">
        <v>24085</v>
      </c>
      <c r="BB3811" s="4" t="s">
        <v>24086</v>
      </c>
      <c r="BC3811" s="4">
        <v>40</v>
      </c>
      <c r="BD3811" t="str">
        <f>IF(AND(ADHOC!$G$15="",ADHOC!$S$4=""),"",IF(ADHOC!$G$15&lt;&gt;"",IF(ADHOC!$G$15=LEFT(Domein!$AS3811,LEN(ADHOC!$G$15)),MAX(Domein!BD$1:'Domein'!BD3810)+1,""),IF(ADHOC!$S$4=LEFT(Domein!$AS3811,LEN(ADHOC!$S$4)),MAX(Domein!BD$1:'Domein'!BD3810)+1,"")))</f>
        <v/>
      </c>
    </row>
    <row r="3812" spans="45:56" x14ac:dyDescent="0.2">
      <c r="AS3812" s="4" t="s">
        <v>2189</v>
      </c>
      <c r="AT3812" s="4" t="s">
        <v>2190</v>
      </c>
      <c r="AU3812" s="4" t="s">
        <v>456</v>
      </c>
      <c r="AV3812" s="4" t="s">
        <v>717</v>
      </c>
      <c r="AW3812" s="4" t="s">
        <v>1167</v>
      </c>
      <c r="AX3812" s="4"/>
      <c r="AY3812" s="4">
        <v>205669</v>
      </c>
      <c r="AZ3812" s="4">
        <v>476131</v>
      </c>
      <c r="BA3812" s="4" t="s">
        <v>24085</v>
      </c>
      <c r="BB3812" s="4" t="s">
        <v>24086</v>
      </c>
      <c r="BC3812" s="4">
        <v>40</v>
      </c>
      <c r="BD3812" t="str">
        <f>IF(AND(ADHOC!$G$15="",ADHOC!$S$4=""),"",IF(ADHOC!$G$15&lt;&gt;"",IF(ADHOC!$G$15=LEFT(Domein!$AS3812,LEN(ADHOC!$G$15)),MAX(Domein!BD$1:'Domein'!BD3811)+1,""),IF(ADHOC!$S$4=LEFT(Domein!$AS3812,LEN(ADHOC!$S$4)),MAX(Domein!BD$1:'Domein'!BD3811)+1,"")))</f>
        <v/>
      </c>
    </row>
    <row r="3813" spans="45:56" x14ac:dyDescent="0.2">
      <c r="AS3813" s="4" t="s">
        <v>2191</v>
      </c>
      <c r="AT3813" s="4" t="s">
        <v>2192</v>
      </c>
      <c r="AU3813" s="4" t="s">
        <v>456</v>
      </c>
      <c r="AV3813" s="4" t="s">
        <v>717</v>
      </c>
      <c r="AW3813" s="4" t="s">
        <v>1167</v>
      </c>
      <c r="AX3813" s="4"/>
      <c r="AY3813" s="4">
        <v>205669</v>
      </c>
      <c r="AZ3813" s="4">
        <v>476131</v>
      </c>
      <c r="BA3813" s="4" t="s">
        <v>24085</v>
      </c>
      <c r="BB3813" s="4" t="s">
        <v>24086</v>
      </c>
      <c r="BC3813" s="4">
        <v>40</v>
      </c>
      <c r="BD3813" t="str">
        <f>IF(AND(ADHOC!$G$15="",ADHOC!$S$4=""),"",IF(ADHOC!$G$15&lt;&gt;"",IF(ADHOC!$G$15=LEFT(Domein!$AS3813,LEN(ADHOC!$G$15)),MAX(Domein!BD$1:'Domein'!BD3812)+1,""),IF(ADHOC!$S$4=LEFT(Domein!$AS3813,LEN(ADHOC!$S$4)),MAX(Domein!BD$1:'Domein'!BD3812)+1,"")))</f>
        <v/>
      </c>
    </row>
    <row r="3814" spans="45:56" x14ac:dyDescent="0.2">
      <c r="AS3814" s="4" t="s">
        <v>2193</v>
      </c>
      <c r="AT3814" s="4" t="s">
        <v>2194</v>
      </c>
      <c r="AU3814" s="4" t="s">
        <v>456</v>
      </c>
      <c r="AV3814" s="4" t="s">
        <v>717</v>
      </c>
      <c r="AW3814" s="4" t="s">
        <v>1167</v>
      </c>
      <c r="AX3814" s="4"/>
      <c r="AY3814" s="4">
        <v>205669</v>
      </c>
      <c r="AZ3814" s="4">
        <v>476131</v>
      </c>
      <c r="BA3814" s="4" t="s">
        <v>24085</v>
      </c>
      <c r="BB3814" s="4" t="s">
        <v>24086</v>
      </c>
      <c r="BC3814" s="4">
        <v>40</v>
      </c>
      <c r="BD3814" t="str">
        <f>IF(AND(ADHOC!$G$15="",ADHOC!$S$4=""),"",IF(ADHOC!$G$15&lt;&gt;"",IF(ADHOC!$G$15=LEFT(Domein!$AS3814,LEN(ADHOC!$G$15)),MAX(Domein!BD$1:'Domein'!BD3813)+1,""),IF(ADHOC!$S$4=LEFT(Domein!$AS3814,LEN(ADHOC!$S$4)),MAX(Domein!BD$1:'Domein'!BD3813)+1,"")))</f>
        <v/>
      </c>
    </row>
    <row r="3815" spans="45:56" x14ac:dyDescent="0.2">
      <c r="AS3815" s="4" t="s">
        <v>2195</v>
      </c>
      <c r="AT3815" s="4" t="s">
        <v>2196</v>
      </c>
      <c r="AU3815" s="4" t="s">
        <v>456</v>
      </c>
      <c r="AV3815" s="4" t="s">
        <v>717</v>
      </c>
      <c r="AW3815" s="4" t="s">
        <v>1167</v>
      </c>
      <c r="AX3815" s="4"/>
      <c r="AY3815" s="4">
        <v>205669</v>
      </c>
      <c r="AZ3815" s="4">
        <v>476131</v>
      </c>
      <c r="BA3815" s="4" t="s">
        <v>24085</v>
      </c>
      <c r="BB3815" s="4" t="s">
        <v>24086</v>
      </c>
      <c r="BC3815" s="4">
        <v>40</v>
      </c>
      <c r="BD3815" t="str">
        <f>IF(AND(ADHOC!$G$15="",ADHOC!$S$4=""),"",IF(ADHOC!$G$15&lt;&gt;"",IF(ADHOC!$G$15=LEFT(Domein!$AS3815,LEN(ADHOC!$G$15)),MAX(Domein!BD$1:'Domein'!BD3814)+1,""),IF(ADHOC!$S$4=LEFT(Domein!$AS3815,LEN(ADHOC!$S$4)),MAX(Domein!BD$1:'Domein'!BD3814)+1,"")))</f>
        <v/>
      </c>
    </row>
    <row r="3816" spans="45:56" x14ac:dyDescent="0.2">
      <c r="AS3816" s="4" t="s">
        <v>2197</v>
      </c>
      <c r="AT3816" s="4" t="s">
        <v>2198</v>
      </c>
      <c r="AU3816" s="4" t="s">
        <v>456</v>
      </c>
      <c r="AV3816" s="4" t="s">
        <v>717</v>
      </c>
      <c r="AW3816" s="4" t="s">
        <v>1167</v>
      </c>
      <c r="AX3816" s="4"/>
      <c r="AY3816" s="4">
        <v>205669</v>
      </c>
      <c r="AZ3816" s="4">
        <v>476131</v>
      </c>
      <c r="BA3816" s="4" t="s">
        <v>24085</v>
      </c>
      <c r="BB3816" s="4" t="s">
        <v>24086</v>
      </c>
      <c r="BC3816" s="4">
        <v>40</v>
      </c>
      <c r="BD3816" t="str">
        <f>IF(AND(ADHOC!$G$15="",ADHOC!$S$4=""),"",IF(ADHOC!$G$15&lt;&gt;"",IF(ADHOC!$G$15=LEFT(Domein!$AS3816,LEN(ADHOC!$G$15)),MAX(Domein!BD$1:'Domein'!BD3815)+1,""),IF(ADHOC!$S$4=LEFT(Domein!$AS3816,LEN(ADHOC!$S$4)),MAX(Domein!BD$1:'Domein'!BD3815)+1,"")))</f>
        <v/>
      </c>
    </row>
    <row r="3817" spans="45:56" x14ac:dyDescent="0.2">
      <c r="AS3817" s="4" t="s">
        <v>2199</v>
      </c>
      <c r="AT3817" s="85" t="s">
        <v>2200</v>
      </c>
      <c r="AU3817" s="4" t="s">
        <v>456</v>
      </c>
      <c r="AV3817" s="4" t="s">
        <v>717</v>
      </c>
      <c r="AW3817" s="4" t="s">
        <v>1167</v>
      </c>
      <c r="AX3817" s="4"/>
      <c r="AY3817" s="4">
        <v>205669</v>
      </c>
      <c r="AZ3817" s="4">
        <v>476131</v>
      </c>
      <c r="BA3817" s="4" t="s">
        <v>24085</v>
      </c>
      <c r="BB3817" s="4" t="s">
        <v>24086</v>
      </c>
      <c r="BC3817" s="4">
        <v>40</v>
      </c>
      <c r="BD3817" t="str">
        <f>IF(AND(ADHOC!$G$15="",ADHOC!$S$4=""),"",IF(ADHOC!$G$15&lt;&gt;"",IF(ADHOC!$G$15=LEFT(Domein!$AS3817,LEN(ADHOC!$G$15)),MAX(Domein!BD$1:'Domein'!BD3816)+1,""),IF(ADHOC!$S$4=LEFT(Domein!$AS3817,LEN(ADHOC!$S$4)),MAX(Domein!BD$1:'Domein'!BD3816)+1,"")))</f>
        <v/>
      </c>
    </row>
    <row r="3818" spans="45:56" x14ac:dyDescent="0.2">
      <c r="AS3818" s="4" t="s">
        <v>2201</v>
      </c>
      <c r="AT3818" s="85" t="s">
        <v>2202</v>
      </c>
      <c r="AU3818" s="4" t="s">
        <v>456</v>
      </c>
      <c r="AV3818" s="4" t="s">
        <v>717</v>
      </c>
      <c r="AW3818" s="4" t="s">
        <v>1167</v>
      </c>
      <c r="AX3818" s="4"/>
      <c r="AY3818" s="4">
        <v>205669</v>
      </c>
      <c r="AZ3818" s="4">
        <v>476131</v>
      </c>
      <c r="BA3818" s="4" t="s">
        <v>24085</v>
      </c>
      <c r="BB3818" s="4" t="s">
        <v>24086</v>
      </c>
      <c r="BC3818" s="4">
        <v>40</v>
      </c>
      <c r="BD3818" t="str">
        <f>IF(AND(ADHOC!$G$15="",ADHOC!$S$4=""),"",IF(ADHOC!$G$15&lt;&gt;"",IF(ADHOC!$G$15=LEFT(Domein!$AS3818,LEN(ADHOC!$G$15)),MAX(Domein!BD$1:'Domein'!BD3817)+1,""),IF(ADHOC!$S$4=LEFT(Domein!$AS3818,LEN(ADHOC!$S$4)),MAX(Domein!BD$1:'Domein'!BD3817)+1,"")))</f>
        <v/>
      </c>
    </row>
    <row r="3819" spans="45:56" x14ac:dyDescent="0.2">
      <c r="AS3819" s="4" t="s">
        <v>2203</v>
      </c>
      <c r="AT3819" s="85" t="s">
        <v>2204</v>
      </c>
      <c r="AU3819" s="4" t="s">
        <v>456</v>
      </c>
      <c r="AV3819" s="4" t="s">
        <v>717</v>
      </c>
      <c r="AW3819" s="4" t="s">
        <v>1167</v>
      </c>
      <c r="AX3819" s="4"/>
      <c r="AY3819" s="4">
        <v>205669</v>
      </c>
      <c r="AZ3819" s="4">
        <v>476131</v>
      </c>
      <c r="BA3819" s="4" t="s">
        <v>24085</v>
      </c>
      <c r="BB3819" s="4" t="s">
        <v>24086</v>
      </c>
      <c r="BC3819" s="4">
        <v>40</v>
      </c>
      <c r="BD3819" t="str">
        <f>IF(AND(ADHOC!$G$15="",ADHOC!$S$4=""),"",IF(ADHOC!$G$15&lt;&gt;"",IF(ADHOC!$G$15=LEFT(Domein!$AS3819,LEN(ADHOC!$G$15)),MAX(Domein!BD$1:'Domein'!BD3818)+1,""),IF(ADHOC!$S$4=LEFT(Domein!$AS3819,LEN(ADHOC!$S$4)),MAX(Domein!BD$1:'Domein'!BD3818)+1,"")))</f>
        <v/>
      </c>
    </row>
    <row r="3820" spans="45:56" x14ac:dyDescent="0.2">
      <c r="AS3820" s="4" t="s">
        <v>2205</v>
      </c>
      <c r="AT3820" s="85" t="s">
        <v>2206</v>
      </c>
      <c r="AU3820" s="4" t="s">
        <v>456</v>
      </c>
      <c r="AV3820" s="4" t="s">
        <v>717</v>
      </c>
      <c r="AW3820" s="4" t="s">
        <v>1167</v>
      </c>
      <c r="AX3820" s="4"/>
      <c r="AY3820" s="4">
        <v>205669</v>
      </c>
      <c r="AZ3820" s="4">
        <v>476131</v>
      </c>
      <c r="BA3820" s="4" t="s">
        <v>24085</v>
      </c>
      <c r="BB3820" s="4" t="s">
        <v>24086</v>
      </c>
      <c r="BC3820" s="4">
        <v>40</v>
      </c>
      <c r="BD3820" t="str">
        <f>IF(AND(ADHOC!$G$15="",ADHOC!$S$4=""),"",IF(ADHOC!$G$15&lt;&gt;"",IF(ADHOC!$G$15=LEFT(Domein!$AS3820,LEN(ADHOC!$G$15)),MAX(Domein!BD$1:'Domein'!BD3819)+1,""),IF(ADHOC!$S$4=LEFT(Domein!$AS3820,LEN(ADHOC!$S$4)),MAX(Domein!BD$1:'Domein'!BD3819)+1,"")))</f>
        <v/>
      </c>
    </row>
    <row r="3821" spans="45:56" x14ac:dyDescent="0.2">
      <c r="AS3821" s="4" t="s">
        <v>2207</v>
      </c>
      <c r="AT3821" s="85" t="s">
        <v>2208</v>
      </c>
      <c r="AU3821" s="4" t="s">
        <v>456</v>
      </c>
      <c r="AV3821" s="4" t="s">
        <v>717</v>
      </c>
      <c r="AW3821" s="4" t="s">
        <v>1167</v>
      </c>
      <c r="AX3821" s="4"/>
      <c r="AY3821" s="4">
        <v>205669</v>
      </c>
      <c r="AZ3821" s="4">
        <v>476131</v>
      </c>
      <c r="BA3821" s="4" t="s">
        <v>24085</v>
      </c>
      <c r="BB3821" s="4" t="s">
        <v>24086</v>
      </c>
      <c r="BC3821" s="4">
        <v>40</v>
      </c>
      <c r="BD3821" t="str">
        <f>IF(AND(ADHOC!$G$15="",ADHOC!$S$4=""),"",IF(ADHOC!$G$15&lt;&gt;"",IF(ADHOC!$G$15=LEFT(Domein!$AS3821,LEN(ADHOC!$G$15)),MAX(Domein!BD$1:'Domein'!BD3820)+1,""),IF(ADHOC!$S$4=LEFT(Domein!$AS3821,LEN(ADHOC!$S$4)),MAX(Domein!BD$1:'Domein'!BD3820)+1,"")))</f>
        <v/>
      </c>
    </row>
    <row r="3822" spans="45:56" x14ac:dyDescent="0.2">
      <c r="AS3822" s="4" t="s">
        <v>2209</v>
      </c>
      <c r="AT3822" s="85" t="s">
        <v>2210</v>
      </c>
      <c r="AU3822" s="4" t="s">
        <v>456</v>
      </c>
      <c r="AV3822" s="4" t="s">
        <v>717</v>
      </c>
      <c r="AW3822" s="4" t="s">
        <v>1167</v>
      </c>
      <c r="AX3822" s="4"/>
      <c r="AY3822" s="4">
        <v>205669</v>
      </c>
      <c r="AZ3822" s="4">
        <v>476131</v>
      </c>
      <c r="BA3822" s="4" t="s">
        <v>24085</v>
      </c>
      <c r="BB3822" s="4" t="s">
        <v>24086</v>
      </c>
      <c r="BC3822" s="4">
        <v>40</v>
      </c>
      <c r="BD3822" t="str">
        <f>IF(AND(ADHOC!$G$15="",ADHOC!$S$4=""),"",IF(ADHOC!$G$15&lt;&gt;"",IF(ADHOC!$G$15=LEFT(Domein!$AS3822,LEN(ADHOC!$G$15)),MAX(Domein!BD$1:'Domein'!BD3821)+1,""),IF(ADHOC!$S$4=LEFT(Domein!$AS3822,LEN(ADHOC!$S$4)),MAX(Domein!BD$1:'Domein'!BD3821)+1,"")))</f>
        <v/>
      </c>
    </row>
    <row r="3823" spans="45:56" x14ac:dyDescent="0.2">
      <c r="AS3823" s="4" t="s">
        <v>2213</v>
      </c>
      <c r="AT3823" s="85" t="s">
        <v>2214</v>
      </c>
      <c r="AU3823" s="4" t="s">
        <v>460</v>
      </c>
      <c r="AV3823" s="4" t="s">
        <v>7664</v>
      </c>
      <c r="AW3823" s="4" t="s">
        <v>701</v>
      </c>
      <c r="AX3823" s="4"/>
      <c r="AY3823" s="4">
        <v>205719</v>
      </c>
      <c r="AZ3823" s="4">
        <v>476088</v>
      </c>
      <c r="BA3823" s="4" t="s">
        <v>24083</v>
      </c>
      <c r="BB3823" s="4" t="s">
        <v>24084</v>
      </c>
      <c r="BC3823" s="4">
        <v>40</v>
      </c>
      <c r="BD3823" t="str">
        <f>IF(AND(ADHOC!$G$15="",ADHOC!$S$4=""),"",IF(ADHOC!$G$15&lt;&gt;"",IF(ADHOC!$G$15=LEFT(Domein!$AS3823,LEN(ADHOC!$G$15)),MAX(Domein!BD$1:'Domein'!BD3822)+1,""),IF(ADHOC!$S$4=LEFT(Domein!$AS3823,LEN(ADHOC!$S$4)),MAX(Domein!BD$1:'Domein'!BD3822)+1,"")))</f>
        <v/>
      </c>
    </row>
    <row r="3824" spans="45:56" x14ac:dyDescent="0.2">
      <c r="AS3824" s="4" t="s">
        <v>2215</v>
      </c>
      <c r="AT3824" s="85" t="s">
        <v>2216</v>
      </c>
      <c r="AU3824" s="4" t="s">
        <v>463</v>
      </c>
      <c r="AV3824" s="4" t="s">
        <v>7660</v>
      </c>
      <c r="AW3824" s="4" t="s">
        <v>701</v>
      </c>
      <c r="AX3824" s="4"/>
      <c r="AY3824" s="4">
        <v>205631</v>
      </c>
      <c r="AZ3824" s="4">
        <v>476088</v>
      </c>
      <c r="BA3824" s="4" t="s">
        <v>22784</v>
      </c>
      <c r="BB3824" s="4" t="s">
        <v>22785</v>
      </c>
      <c r="BC3824" s="4">
        <v>40</v>
      </c>
      <c r="BD3824" t="str">
        <f>IF(AND(ADHOC!$G$15="",ADHOC!$S$4=""),"",IF(ADHOC!$G$15&lt;&gt;"",IF(ADHOC!$G$15=LEFT(Domein!$AS3824,LEN(ADHOC!$G$15)),MAX(Domein!BD$1:'Domein'!BD3823)+1,""),IF(ADHOC!$S$4=LEFT(Domein!$AS3824,LEN(ADHOC!$S$4)),MAX(Domein!BD$1:'Domein'!BD3823)+1,"")))</f>
        <v/>
      </c>
    </row>
    <row r="3825" spans="45:56" x14ac:dyDescent="0.2">
      <c r="AS3825" s="4" t="s">
        <v>2217</v>
      </c>
      <c r="AT3825" s="4" t="s">
        <v>2218</v>
      </c>
      <c r="AU3825" s="4" t="s">
        <v>463</v>
      </c>
      <c r="AV3825" s="4" t="s">
        <v>7660</v>
      </c>
      <c r="AW3825" s="4" t="s">
        <v>701</v>
      </c>
      <c r="AX3825" s="4"/>
      <c r="AY3825" s="4">
        <v>205609</v>
      </c>
      <c r="AZ3825" s="4">
        <v>476065</v>
      </c>
      <c r="BA3825" s="4" t="s">
        <v>22786</v>
      </c>
      <c r="BB3825" s="4" t="s">
        <v>22787</v>
      </c>
      <c r="BC3825" s="4">
        <v>40</v>
      </c>
      <c r="BD3825" t="str">
        <f>IF(AND(ADHOC!$G$15="",ADHOC!$S$4=""),"",IF(ADHOC!$G$15&lt;&gt;"",IF(ADHOC!$G$15=LEFT(Domein!$AS3825,LEN(ADHOC!$G$15)),MAX(Domein!BD$1:'Domein'!BD3824)+1,""),IF(ADHOC!$S$4=LEFT(Domein!$AS3825,LEN(ADHOC!$S$4)),MAX(Domein!BD$1:'Domein'!BD3824)+1,"")))</f>
        <v/>
      </c>
    </row>
    <row r="3826" spans="45:56" x14ac:dyDescent="0.2">
      <c r="AS3826" s="4" t="s">
        <v>32414</v>
      </c>
      <c r="AT3826" s="85" t="s">
        <v>32415</v>
      </c>
      <c r="AU3826" s="4" t="s">
        <v>460</v>
      </c>
      <c r="AV3826" s="4" t="s">
        <v>32264</v>
      </c>
      <c r="AW3826" s="4" t="s">
        <v>1259</v>
      </c>
      <c r="AX3826" s="4"/>
      <c r="AY3826" s="4"/>
      <c r="AZ3826" s="4"/>
      <c r="BA3826" s="4"/>
      <c r="BB3826" s="4"/>
      <c r="BC3826" s="4">
        <v>40</v>
      </c>
      <c r="BD3826" t="str">
        <f>IF(AND(ADHOC!$G$15="",ADHOC!$S$4=""),"",IF(ADHOC!$G$15&lt;&gt;"",IF(ADHOC!$G$15=LEFT(Domein!$AS3826,LEN(ADHOC!$G$15)),MAX(Domein!BD$1:'Domein'!BD3825)+1,""),IF(ADHOC!$S$4=LEFT(Domein!$AS3826,LEN(ADHOC!$S$4)),MAX(Domein!BD$1:'Domein'!BD3825)+1,"")))</f>
        <v/>
      </c>
    </row>
    <row r="3827" spans="45:56" x14ac:dyDescent="0.2">
      <c r="AS3827" s="4" t="s">
        <v>2219</v>
      </c>
      <c r="AT3827" s="85" t="s">
        <v>7797</v>
      </c>
      <c r="AU3827" s="4" t="s">
        <v>456</v>
      </c>
      <c r="AV3827" s="4" t="s">
        <v>723</v>
      </c>
      <c r="AW3827" s="4" t="s">
        <v>939</v>
      </c>
      <c r="AX3827" s="4"/>
      <c r="AY3827" s="4"/>
      <c r="AZ3827" s="4"/>
      <c r="BA3827" s="4"/>
      <c r="BB3827" s="4"/>
      <c r="BC3827" s="4">
        <v>40</v>
      </c>
      <c r="BD3827" t="str">
        <f>IF(AND(ADHOC!$G$15="",ADHOC!$S$4=""),"",IF(ADHOC!$G$15&lt;&gt;"",IF(ADHOC!$G$15=LEFT(Domein!$AS3827,LEN(ADHOC!$G$15)),MAX(Domein!BD$1:'Domein'!BD3826)+1,""),IF(ADHOC!$S$4=LEFT(Domein!$AS3827,LEN(ADHOC!$S$4)),MAX(Domein!BD$1:'Domein'!BD3826)+1,"")))</f>
        <v/>
      </c>
    </row>
    <row r="3828" spans="45:56" x14ac:dyDescent="0.2">
      <c r="AS3828" s="4" t="s">
        <v>7798</v>
      </c>
      <c r="AT3828" s="4" t="s">
        <v>7799</v>
      </c>
      <c r="AU3828" s="4" t="s">
        <v>456</v>
      </c>
      <c r="AV3828" s="4" t="s">
        <v>723</v>
      </c>
      <c r="AW3828" s="4" t="s">
        <v>701</v>
      </c>
      <c r="AX3828" s="4"/>
      <c r="AY3828" s="4"/>
      <c r="AZ3828" s="4"/>
      <c r="BA3828" s="4"/>
      <c r="BB3828" s="4"/>
      <c r="BC3828" s="4">
        <v>40</v>
      </c>
      <c r="BD3828" t="str">
        <f>IF(AND(ADHOC!$G$15="",ADHOC!$S$4=""),"",IF(ADHOC!$G$15&lt;&gt;"",IF(ADHOC!$G$15=LEFT(Domein!$AS3828,LEN(ADHOC!$G$15)),MAX(Domein!BD$1:'Domein'!BD3827)+1,""),IF(ADHOC!$S$4=LEFT(Domein!$AS3828,LEN(ADHOC!$S$4)),MAX(Domein!BD$1:'Domein'!BD3827)+1,"")))</f>
        <v/>
      </c>
    </row>
    <row r="3829" spans="45:56" x14ac:dyDescent="0.2">
      <c r="AS3829" s="4" t="s">
        <v>2220</v>
      </c>
      <c r="AT3829" s="4" t="s">
        <v>2221</v>
      </c>
      <c r="AU3829" s="4" t="s">
        <v>456</v>
      </c>
      <c r="AV3829" s="4" t="s">
        <v>723</v>
      </c>
      <c r="AW3829" s="4" t="s">
        <v>939</v>
      </c>
      <c r="AX3829" s="4"/>
      <c r="AY3829" s="4"/>
      <c r="AZ3829" s="4"/>
      <c r="BA3829" s="4"/>
      <c r="BB3829" s="4"/>
      <c r="BC3829" s="4">
        <v>40</v>
      </c>
      <c r="BD3829" t="str">
        <f>IF(AND(ADHOC!$G$15="",ADHOC!$S$4=""),"",IF(ADHOC!$G$15&lt;&gt;"",IF(ADHOC!$G$15=LEFT(Domein!$AS3829,LEN(ADHOC!$G$15)),MAX(Domein!BD$1:'Domein'!BD3828)+1,""),IF(ADHOC!$S$4=LEFT(Domein!$AS3829,LEN(ADHOC!$S$4)),MAX(Domein!BD$1:'Domein'!BD3828)+1,"")))</f>
        <v/>
      </c>
    </row>
    <row r="3830" spans="45:56" x14ac:dyDescent="0.2">
      <c r="AS3830" s="4" t="s">
        <v>7800</v>
      </c>
      <c r="AT3830" s="85" t="s">
        <v>7801</v>
      </c>
      <c r="AU3830" s="4" t="s">
        <v>456</v>
      </c>
      <c r="AV3830" s="4" t="s">
        <v>723</v>
      </c>
      <c r="AW3830" s="4" t="s">
        <v>701</v>
      </c>
      <c r="AX3830" s="4"/>
      <c r="AY3830" s="4"/>
      <c r="AZ3830" s="4"/>
      <c r="BA3830" s="4"/>
      <c r="BB3830" s="4"/>
      <c r="BC3830" s="4">
        <v>40</v>
      </c>
      <c r="BD3830" t="str">
        <f>IF(AND(ADHOC!$G$15="",ADHOC!$S$4=""),"",IF(ADHOC!$G$15&lt;&gt;"",IF(ADHOC!$G$15=LEFT(Domein!$AS3830,LEN(ADHOC!$G$15)),MAX(Domein!BD$1:'Domein'!BD3829)+1,""),IF(ADHOC!$S$4=LEFT(Domein!$AS3830,LEN(ADHOC!$S$4)),MAX(Domein!BD$1:'Domein'!BD3829)+1,"")))</f>
        <v/>
      </c>
    </row>
    <row r="3831" spans="45:56" x14ac:dyDescent="0.2">
      <c r="AS3831" s="4" t="s">
        <v>2222</v>
      </c>
      <c r="AT3831" s="85" t="s">
        <v>2223</v>
      </c>
      <c r="AU3831" s="4" t="s">
        <v>460</v>
      </c>
      <c r="AV3831" s="4" t="s">
        <v>718</v>
      </c>
      <c r="AW3831" s="4" t="s">
        <v>939</v>
      </c>
      <c r="AX3831" s="4"/>
      <c r="AY3831" s="4"/>
      <c r="AZ3831" s="4"/>
      <c r="BA3831" s="4"/>
      <c r="BB3831" s="4"/>
      <c r="BC3831" s="4">
        <v>40</v>
      </c>
      <c r="BD3831" t="str">
        <f>IF(AND(ADHOC!$G$15="",ADHOC!$S$4=""),"",IF(ADHOC!$G$15&lt;&gt;"",IF(ADHOC!$G$15=LEFT(Domein!$AS3831,LEN(ADHOC!$G$15)),MAX(Domein!BD$1:'Domein'!BD3830)+1,""),IF(ADHOC!$S$4=LEFT(Domein!$AS3831,LEN(ADHOC!$S$4)),MAX(Domein!BD$1:'Domein'!BD3830)+1,"")))</f>
        <v/>
      </c>
    </row>
    <row r="3832" spans="45:56" x14ac:dyDescent="0.2">
      <c r="AS3832" s="4" t="s">
        <v>17284</v>
      </c>
      <c r="AT3832" s="4" t="s">
        <v>17285</v>
      </c>
      <c r="AU3832" s="4" t="s">
        <v>460</v>
      </c>
      <c r="AV3832" s="4" t="s">
        <v>723</v>
      </c>
      <c r="AW3832" s="4" t="s">
        <v>939</v>
      </c>
      <c r="AX3832" s="4"/>
      <c r="AY3832" s="4"/>
      <c r="AZ3832" s="4"/>
      <c r="BA3832" s="4"/>
      <c r="BB3832" s="4"/>
      <c r="BC3832" s="4">
        <v>40</v>
      </c>
      <c r="BD3832" t="str">
        <f>IF(AND(ADHOC!$G$15="",ADHOC!$S$4=""),"",IF(ADHOC!$G$15&lt;&gt;"",IF(ADHOC!$G$15=LEFT(Domein!$AS3832,LEN(ADHOC!$G$15)),MAX(Domein!BD$1:'Domein'!BD3831)+1,""),IF(ADHOC!$S$4=LEFT(Domein!$AS3832,LEN(ADHOC!$S$4)),MAX(Domein!BD$1:'Domein'!BD3831)+1,"")))</f>
        <v/>
      </c>
    </row>
    <row r="3833" spans="45:56" x14ac:dyDescent="0.2">
      <c r="AS3833" s="4" t="s">
        <v>2224</v>
      </c>
      <c r="AT3833" s="4" t="s">
        <v>17286</v>
      </c>
      <c r="AU3833" s="4" t="s">
        <v>456</v>
      </c>
      <c r="AV3833" s="4" t="s">
        <v>723</v>
      </c>
      <c r="AW3833" s="4" t="s">
        <v>939</v>
      </c>
      <c r="AX3833" s="4"/>
      <c r="AY3833" s="4"/>
      <c r="AZ3833" s="4"/>
      <c r="BA3833" s="4"/>
      <c r="BB3833" s="4"/>
      <c r="BC3833" s="4">
        <v>40</v>
      </c>
      <c r="BD3833" t="str">
        <f>IF(AND(ADHOC!$G$15="",ADHOC!$S$4=""),"",IF(ADHOC!$G$15&lt;&gt;"",IF(ADHOC!$G$15=LEFT(Domein!$AS3833,LEN(ADHOC!$G$15)),MAX(Domein!BD$1:'Domein'!BD3832)+1,""),IF(ADHOC!$S$4=LEFT(Domein!$AS3833,LEN(ADHOC!$S$4)),MAX(Domein!BD$1:'Domein'!BD3832)+1,"")))</f>
        <v/>
      </c>
    </row>
    <row r="3834" spans="45:56" x14ac:dyDescent="0.2">
      <c r="AS3834" s="4" t="s">
        <v>7073</v>
      </c>
      <c r="AT3834" s="4" t="s">
        <v>7069</v>
      </c>
      <c r="AU3834" s="4" t="s">
        <v>456</v>
      </c>
      <c r="AV3834" s="4" t="s">
        <v>723</v>
      </c>
      <c r="AW3834" s="4" t="s">
        <v>939</v>
      </c>
      <c r="AX3834" s="4"/>
      <c r="AY3834" s="4"/>
      <c r="AZ3834" s="4"/>
      <c r="BA3834" s="4"/>
      <c r="BB3834" s="4"/>
      <c r="BC3834" s="4">
        <v>40</v>
      </c>
      <c r="BD3834" t="str">
        <f>IF(AND(ADHOC!$G$15="",ADHOC!$S$4=""),"",IF(ADHOC!$G$15&lt;&gt;"",IF(ADHOC!$G$15=LEFT(Domein!$AS3834,LEN(ADHOC!$G$15)),MAX(Domein!BD$1:'Domein'!BD3833)+1,""),IF(ADHOC!$S$4=LEFT(Domein!$AS3834,LEN(ADHOC!$S$4)),MAX(Domein!BD$1:'Domein'!BD3833)+1,"")))</f>
        <v/>
      </c>
    </row>
    <row r="3835" spans="45:56" x14ac:dyDescent="0.2">
      <c r="AS3835" s="4" t="s">
        <v>7074</v>
      </c>
      <c r="AT3835" s="85" t="s">
        <v>7070</v>
      </c>
      <c r="AU3835" s="4" t="s">
        <v>460</v>
      </c>
      <c r="AV3835" s="4" t="s">
        <v>723</v>
      </c>
      <c r="AW3835" s="4" t="s">
        <v>939</v>
      </c>
      <c r="AX3835" s="4"/>
      <c r="AY3835" s="4"/>
      <c r="AZ3835" s="4"/>
      <c r="BA3835" s="4"/>
      <c r="BB3835" s="4"/>
      <c r="BC3835" s="4">
        <v>40</v>
      </c>
      <c r="BD3835" t="str">
        <f>IF(AND(ADHOC!$G$15="",ADHOC!$S$4=""),"",IF(ADHOC!$G$15&lt;&gt;"",IF(ADHOC!$G$15=LEFT(Domein!$AS3835,LEN(ADHOC!$G$15)),MAX(Domein!BD$1:'Domein'!BD3834)+1,""),IF(ADHOC!$S$4=LEFT(Domein!$AS3835,LEN(ADHOC!$S$4)),MAX(Domein!BD$1:'Domein'!BD3834)+1,"")))</f>
        <v/>
      </c>
    </row>
    <row r="3836" spans="45:56" x14ac:dyDescent="0.2">
      <c r="AS3836" s="4" t="s">
        <v>7071</v>
      </c>
      <c r="AT3836" s="85" t="s">
        <v>2225</v>
      </c>
      <c r="AU3836" s="4" t="s">
        <v>456</v>
      </c>
      <c r="AV3836" s="4" t="s">
        <v>723</v>
      </c>
      <c r="AW3836" s="4" t="s">
        <v>939</v>
      </c>
      <c r="AX3836" s="4"/>
      <c r="AY3836" s="4"/>
      <c r="AZ3836" s="4"/>
      <c r="BA3836" s="4"/>
      <c r="BB3836" s="4"/>
      <c r="BC3836" s="4">
        <v>40</v>
      </c>
      <c r="BD3836" t="str">
        <f>IF(AND(ADHOC!$G$15="",ADHOC!$S$4=""),"",IF(ADHOC!$G$15&lt;&gt;"",IF(ADHOC!$G$15=LEFT(Domein!$AS3836,LEN(ADHOC!$G$15)),MAX(Domein!BD$1:'Domein'!BD3835)+1,""),IF(ADHOC!$S$4=LEFT(Domein!$AS3836,LEN(ADHOC!$S$4)),MAX(Domein!BD$1:'Domein'!BD3835)+1,"")))</f>
        <v/>
      </c>
    </row>
    <row r="3837" spans="45:56" x14ac:dyDescent="0.2">
      <c r="AS3837" s="4" t="s">
        <v>7802</v>
      </c>
      <c r="AT3837" s="4" t="s">
        <v>7803</v>
      </c>
      <c r="AU3837" s="4" t="s">
        <v>456</v>
      </c>
      <c r="AV3837" s="4" t="s">
        <v>723</v>
      </c>
      <c r="AW3837" s="4" t="s">
        <v>701</v>
      </c>
      <c r="AX3837" s="4"/>
      <c r="AY3837" s="4"/>
      <c r="AZ3837" s="4"/>
      <c r="BA3837" s="4"/>
      <c r="BB3837" s="4"/>
      <c r="BC3837" s="4">
        <v>40</v>
      </c>
      <c r="BD3837" t="str">
        <f>IF(AND(ADHOC!$G$15="",ADHOC!$S$4=""),"",IF(ADHOC!$G$15&lt;&gt;"",IF(ADHOC!$G$15=LEFT(Domein!$AS3837,LEN(ADHOC!$G$15)),MAX(Domein!BD$1:'Domein'!BD3836)+1,""),IF(ADHOC!$S$4=LEFT(Domein!$AS3837,LEN(ADHOC!$S$4)),MAX(Domein!BD$1:'Domein'!BD3836)+1,"")))</f>
        <v/>
      </c>
    </row>
    <row r="3838" spans="45:56" x14ac:dyDescent="0.2">
      <c r="AS3838" s="4" t="s">
        <v>7072</v>
      </c>
      <c r="AT3838" s="4" t="s">
        <v>2226</v>
      </c>
      <c r="AU3838" s="4" t="s">
        <v>456</v>
      </c>
      <c r="AV3838" s="4" t="s">
        <v>723</v>
      </c>
      <c r="AW3838" s="4" t="s">
        <v>939</v>
      </c>
      <c r="AX3838" s="4"/>
      <c r="AY3838" s="4"/>
      <c r="AZ3838" s="4"/>
      <c r="BA3838" s="4"/>
      <c r="BB3838" s="4"/>
      <c r="BC3838" s="4">
        <v>40</v>
      </c>
      <c r="BD3838" t="str">
        <f>IF(AND(ADHOC!$G$15="",ADHOC!$S$4=""),"",IF(ADHOC!$G$15&lt;&gt;"",IF(ADHOC!$G$15=LEFT(Domein!$AS3838,LEN(ADHOC!$G$15)),MAX(Domein!BD$1:'Domein'!BD3837)+1,""),IF(ADHOC!$S$4=LEFT(Domein!$AS3838,LEN(ADHOC!$S$4)),MAX(Domein!BD$1:'Domein'!BD3837)+1,"")))</f>
        <v/>
      </c>
    </row>
    <row r="3839" spans="45:56" x14ac:dyDescent="0.2">
      <c r="AS3839" s="4" t="s">
        <v>7804</v>
      </c>
      <c r="AT3839" s="4" t="s">
        <v>7805</v>
      </c>
      <c r="AU3839" s="4" t="s">
        <v>456</v>
      </c>
      <c r="AV3839" s="4" t="s">
        <v>723</v>
      </c>
      <c r="AW3839" s="4" t="s">
        <v>701</v>
      </c>
      <c r="AX3839" s="4"/>
      <c r="AY3839" s="4"/>
      <c r="AZ3839" s="4"/>
      <c r="BA3839" s="4"/>
      <c r="BB3839" s="4"/>
      <c r="BC3839" s="4">
        <v>40</v>
      </c>
      <c r="BD3839" t="str">
        <f>IF(AND(ADHOC!$G$15="",ADHOC!$S$4=""),"",IF(ADHOC!$G$15&lt;&gt;"",IF(ADHOC!$G$15=LEFT(Domein!$AS3839,LEN(ADHOC!$G$15)),MAX(Domein!BD$1:'Domein'!BD3838)+1,""),IF(ADHOC!$S$4=LEFT(Domein!$AS3839,LEN(ADHOC!$S$4)),MAX(Domein!BD$1:'Domein'!BD3838)+1,"")))</f>
        <v/>
      </c>
    </row>
    <row r="3840" spans="45:56" x14ac:dyDescent="0.2">
      <c r="AS3840" s="4" t="s">
        <v>9313</v>
      </c>
      <c r="AT3840" s="4" t="s">
        <v>9314</v>
      </c>
      <c r="AU3840" s="4" t="s">
        <v>456</v>
      </c>
      <c r="AV3840" s="4" t="s">
        <v>719</v>
      </c>
      <c r="AW3840" s="4" t="s">
        <v>939</v>
      </c>
      <c r="AX3840" s="4"/>
      <c r="AY3840" s="4"/>
      <c r="AZ3840" s="4"/>
      <c r="BA3840" s="4"/>
      <c r="BB3840" s="4"/>
      <c r="BC3840" s="4">
        <v>40</v>
      </c>
      <c r="BD3840" t="str">
        <f>IF(AND(ADHOC!$G$15="",ADHOC!$S$4=""),"",IF(ADHOC!$G$15&lt;&gt;"",IF(ADHOC!$G$15=LEFT(Domein!$AS3840,LEN(ADHOC!$G$15)),MAX(Domein!BD$1:'Domein'!BD3839)+1,""),IF(ADHOC!$S$4=LEFT(Domein!$AS3840,LEN(ADHOC!$S$4)),MAX(Domein!BD$1:'Domein'!BD3839)+1,"")))</f>
        <v/>
      </c>
    </row>
    <row r="3841" spans="45:56" x14ac:dyDescent="0.2">
      <c r="AS3841" s="4" t="s">
        <v>2227</v>
      </c>
      <c r="AT3841" s="4" t="s">
        <v>2228</v>
      </c>
      <c r="AU3841" s="4" t="s">
        <v>456</v>
      </c>
      <c r="AV3841" s="4" t="s">
        <v>7660</v>
      </c>
      <c r="AW3841" s="4" t="s">
        <v>701</v>
      </c>
      <c r="AX3841" s="4"/>
      <c r="AY3841" s="4">
        <v>205591</v>
      </c>
      <c r="AZ3841" s="4">
        <v>476132</v>
      </c>
      <c r="BA3841" s="4" t="s">
        <v>22788</v>
      </c>
      <c r="BB3841" s="4" t="s">
        <v>22789</v>
      </c>
      <c r="BC3841" s="4">
        <v>40</v>
      </c>
      <c r="BD3841" t="str">
        <f>IF(AND(ADHOC!$G$15="",ADHOC!$S$4=""),"",IF(ADHOC!$G$15&lt;&gt;"",IF(ADHOC!$G$15=LEFT(Domein!$AS3841,LEN(ADHOC!$G$15)),MAX(Domein!BD$1:'Domein'!BD3840)+1,""),IF(ADHOC!$S$4=LEFT(Domein!$AS3841,LEN(ADHOC!$S$4)),MAX(Domein!BD$1:'Domein'!BD3840)+1,"")))</f>
        <v/>
      </c>
    </row>
    <row r="3842" spans="45:56" x14ac:dyDescent="0.2">
      <c r="AS3842" s="4" t="s">
        <v>2169</v>
      </c>
      <c r="AT3842" s="4" t="s">
        <v>7806</v>
      </c>
      <c r="AU3842" s="4" t="s">
        <v>463</v>
      </c>
      <c r="AV3842" s="4" t="s">
        <v>711</v>
      </c>
      <c r="AW3842" s="4" t="s">
        <v>701</v>
      </c>
      <c r="AX3842" s="4"/>
      <c r="AY3842" s="4"/>
      <c r="AZ3842" s="4"/>
      <c r="BA3842" s="4"/>
      <c r="BB3842" s="4"/>
      <c r="BC3842" s="4">
        <v>40</v>
      </c>
      <c r="BD3842" t="str">
        <f>IF(AND(ADHOC!$G$15="",ADHOC!$S$4=""),"",IF(ADHOC!$G$15&lt;&gt;"",IF(ADHOC!$G$15=LEFT(Domein!$AS3842,LEN(ADHOC!$G$15)),MAX(Domein!BD$1:'Domein'!BD3841)+1,""),IF(ADHOC!$S$4=LEFT(Domein!$AS3842,LEN(ADHOC!$S$4)),MAX(Domein!BD$1:'Domein'!BD3841)+1,"")))</f>
        <v/>
      </c>
    </row>
    <row r="3843" spans="45:56" x14ac:dyDescent="0.2">
      <c r="AS3843" s="4" t="s">
        <v>16473</v>
      </c>
      <c r="AT3843" s="4" t="s">
        <v>16474</v>
      </c>
      <c r="AU3843" s="4" t="s">
        <v>463</v>
      </c>
      <c r="AV3843" s="4" t="s">
        <v>7513</v>
      </c>
      <c r="AW3843" s="4" t="s">
        <v>701</v>
      </c>
      <c r="AX3843" s="4"/>
      <c r="AY3843" s="4"/>
      <c r="AZ3843" s="4"/>
      <c r="BA3843" s="4"/>
      <c r="BB3843" s="4"/>
      <c r="BC3843" s="4">
        <v>40</v>
      </c>
      <c r="BD3843" t="str">
        <f>IF(AND(ADHOC!$G$15="",ADHOC!$S$4=""),"",IF(ADHOC!$G$15&lt;&gt;"",IF(ADHOC!$G$15=LEFT(Domein!$AS3843,LEN(ADHOC!$G$15)),MAX(Domein!BD$1:'Domein'!BD3842)+1,""),IF(ADHOC!$S$4=LEFT(Domein!$AS3843,LEN(ADHOC!$S$4)),MAX(Domein!BD$1:'Domein'!BD3842)+1,"")))</f>
        <v/>
      </c>
    </row>
    <row r="3844" spans="45:56" x14ac:dyDescent="0.2">
      <c r="AS3844" s="4" t="s">
        <v>37268</v>
      </c>
      <c r="AT3844" s="4" t="s">
        <v>37269</v>
      </c>
      <c r="AU3844" s="4" t="s">
        <v>456</v>
      </c>
      <c r="AV3844" s="4" t="s">
        <v>711</v>
      </c>
      <c r="AW3844" s="4" t="s">
        <v>701</v>
      </c>
      <c r="AX3844" s="4"/>
      <c r="AY3844" s="4"/>
      <c r="AZ3844" s="4"/>
      <c r="BA3844" s="4"/>
      <c r="BB3844" s="4"/>
      <c r="BC3844" s="4">
        <v>40</v>
      </c>
      <c r="BD3844" t="str">
        <f>IF(AND(ADHOC!$G$15="",ADHOC!$S$4=""),"",IF(ADHOC!$G$15&lt;&gt;"",IF(ADHOC!$G$15=LEFT(Domein!$AS3844,LEN(ADHOC!$G$15)),MAX(Domein!BD$1:'Domein'!BD3843)+1,""),IF(ADHOC!$S$4=LEFT(Domein!$AS3844,LEN(ADHOC!$S$4)),MAX(Domein!BD$1:'Domein'!BD3843)+1,"")))</f>
        <v/>
      </c>
    </row>
    <row r="3845" spans="45:56" x14ac:dyDescent="0.2">
      <c r="AS3845" s="4" t="s">
        <v>15649</v>
      </c>
      <c r="AT3845" s="4" t="s">
        <v>15650</v>
      </c>
      <c r="AU3845" s="4" t="s">
        <v>456</v>
      </c>
      <c r="AV3845" s="4" t="s">
        <v>711</v>
      </c>
      <c r="AW3845" s="4" t="s">
        <v>701</v>
      </c>
      <c r="AX3845" s="4"/>
      <c r="AY3845" s="4"/>
      <c r="AZ3845" s="4"/>
      <c r="BA3845" s="4"/>
      <c r="BB3845" s="4"/>
      <c r="BC3845" s="4">
        <v>40</v>
      </c>
      <c r="BD3845" t="str">
        <f>IF(AND(ADHOC!$G$15="",ADHOC!$S$4=""),"",IF(ADHOC!$G$15&lt;&gt;"",IF(ADHOC!$G$15=LEFT(Domein!$AS3845,LEN(ADHOC!$G$15)),MAX(Domein!BD$1:'Domein'!BD3844)+1,""),IF(ADHOC!$S$4=LEFT(Domein!$AS3845,LEN(ADHOC!$S$4)),MAX(Domein!BD$1:'Domein'!BD3844)+1,"")))</f>
        <v/>
      </c>
    </row>
    <row r="3846" spans="45:56" x14ac:dyDescent="0.2">
      <c r="AS3846" s="4" t="s">
        <v>21280</v>
      </c>
      <c r="AT3846" s="4" t="s">
        <v>21281</v>
      </c>
      <c r="AU3846" s="4" t="s">
        <v>456</v>
      </c>
      <c r="AV3846" s="4" t="s">
        <v>7660</v>
      </c>
      <c r="AW3846" s="4" t="s">
        <v>701</v>
      </c>
      <c r="AX3846" s="4"/>
      <c r="AY3846" s="4">
        <v>210380</v>
      </c>
      <c r="AZ3846" s="4">
        <v>495158</v>
      </c>
      <c r="BA3846" s="4" t="s">
        <v>22792</v>
      </c>
      <c r="BB3846" s="4" t="s">
        <v>22793</v>
      </c>
      <c r="BC3846" s="4">
        <v>40</v>
      </c>
      <c r="BD3846" t="str">
        <f>IF(AND(ADHOC!$G$15="",ADHOC!$S$4=""),"",IF(ADHOC!$G$15&lt;&gt;"",IF(ADHOC!$G$15=LEFT(Domein!$AS3846,LEN(ADHOC!$G$15)),MAX(Domein!BD$1:'Domein'!BD3845)+1,""),IF(ADHOC!$S$4=LEFT(Domein!$AS3846,LEN(ADHOC!$S$4)),MAX(Domein!BD$1:'Domein'!BD3845)+1,"")))</f>
        <v/>
      </c>
    </row>
    <row r="3847" spans="45:56" x14ac:dyDescent="0.2">
      <c r="AS3847" s="4" t="s">
        <v>2229</v>
      </c>
      <c r="AT3847" s="4" t="s">
        <v>2230</v>
      </c>
      <c r="AU3847" s="4" t="s">
        <v>463</v>
      </c>
      <c r="AV3847" s="4" t="s">
        <v>7660</v>
      </c>
      <c r="AW3847" s="4" t="s">
        <v>701</v>
      </c>
      <c r="AX3847" s="4"/>
      <c r="AY3847" s="4">
        <v>210374</v>
      </c>
      <c r="AZ3847" s="4">
        <v>495091</v>
      </c>
      <c r="BA3847" s="4" t="s">
        <v>22790</v>
      </c>
      <c r="BB3847" s="4" t="s">
        <v>22791</v>
      </c>
      <c r="BC3847" s="4">
        <v>40</v>
      </c>
      <c r="BD3847" t="str">
        <f>IF(AND(ADHOC!$G$15="",ADHOC!$S$4=""),"",IF(ADHOC!$G$15&lt;&gt;"",IF(ADHOC!$G$15=LEFT(Domein!$AS3847,LEN(ADHOC!$G$15)),MAX(Domein!BD$1:'Domein'!BD3846)+1,""),IF(ADHOC!$S$4=LEFT(Domein!$AS3847,LEN(ADHOC!$S$4)),MAX(Domein!BD$1:'Domein'!BD3846)+1,"")))</f>
        <v/>
      </c>
    </row>
    <row r="3848" spans="45:56" x14ac:dyDescent="0.2">
      <c r="AS3848" s="4" t="s">
        <v>2235</v>
      </c>
      <c r="AT3848" s="4" t="s">
        <v>2236</v>
      </c>
      <c r="AU3848" s="4" t="s">
        <v>456</v>
      </c>
      <c r="AV3848" s="4" t="s">
        <v>717</v>
      </c>
      <c r="AW3848" s="4" t="s">
        <v>1167</v>
      </c>
      <c r="AX3848" s="4"/>
      <c r="AY3848" s="4">
        <v>210400</v>
      </c>
      <c r="AZ3848" s="4">
        <v>495044</v>
      </c>
      <c r="BA3848" s="4" t="s">
        <v>24087</v>
      </c>
      <c r="BB3848" s="4" t="s">
        <v>24088</v>
      </c>
      <c r="BC3848" s="4">
        <v>40</v>
      </c>
      <c r="BD3848" t="str">
        <f>IF(AND(ADHOC!$G$15="",ADHOC!$S$4=""),"",IF(ADHOC!$G$15&lt;&gt;"",IF(ADHOC!$G$15=LEFT(Domein!$AS3848,LEN(ADHOC!$G$15)),MAX(Domein!BD$1:'Domein'!BD3847)+1,""),IF(ADHOC!$S$4=LEFT(Domein!$AS3848,LEN(ADHOC!$S$4)),MAX(Domein!BD$1:'Domein'!BD3847)+1,"")))</f>
        <v/>
      </c>
    </row>
    <row r="3849" spans="45:56" x14ac:dyDescent="0.2">
      <c r="AS3849" s="4" t="s">
        <v>2237</v>
      </c>
      <c r="AT3849" s="4" t="s">
        <v>2238</v>
      </c>
      <c r="AU3849" s="4" t="s">
        <v>456</v>
      </c>
      <c r="AV3849" s="4" t="s">
        <v>717</v>
      </c>
      <c r="AW3849" s="4" t="s">
        <v>1167</v>
      </c>
      <c r="AX3849" s="4"/>
      <c r="AY3849" s="4">
        <v>210429</v>
      </c>
      <c r="AZ3849" s="4">
        <v>495092</v>
      </c>
      <c r="BA3849" s="4" t="s">
        <v>22790</v>
      </c>
      <c r="BB3849" s="4" t="s">
        <v>24089</v>
      </c>
      <c r="BC3849" s="4">
        <v>40</v>
      </c>
      <c r="BD3849" t="str">
        <f>IF(AND(ADHOC!$G$15="",ADHOC!$S$4=""),"",IF(ADHOC!$G$15&lt;&gt;"",IF(ADHOC!$G$15=LEFT(Domein!$AS3849,LEN(ADHOC!$G$15)),MAX(Domein!BD$1:'Domein'!BD3848)+1,""),IF(ADHOC!$S$4=LEFT(Domein!$AS3849,LEN(ADHOC!$S$4)),MAX(Domein!BD$1:'Domein'!BD3848)+1,"")))</f>
        <v/>
      </c>
    </row>
    <row r="3850" spans="45:56" x14ac:dyDescent="0.2">
      <c r="AS3850" s="4" t="s">
        <v>2231</v>
      </c>
      <c r="AT3850" s="4" t="s">
        <v>2232</v>
      </c>
      <c r="AU3850" s="4" t="s">
        <v>456</v>
      </c>
      <c r="AV3850" s="4" t="s">
        <v>717</v>
      </c>
      <c r="AW3850" s="4" t="s">
        <v>1167</v>
      </c>
      <c r="AX3850" s="4"/>
      <c r="AY3850" s="4">
        <v>210374</v>
      </c>
      <c r="AZ3850" s="4">
        <v>495158</v>
      </c>
      <c r="BA3850" s="4" t="s">
        <v>22792</v>
      </c>
      <c r="BB3850" s="4" t="s">
        <v>24090</v>
      </c>
      <c r="BC3850" s="4">
        <v>40</v>
      </c>
      <c r="BD3850" t="str">
        <f>IF(AND(ADHOC!$G$15="",ADHOC!$S$4=""),"",IF(ADHOC!$G$15&lt;&gt;"",IF(ADHOC!$G$15=LEFT(Domein!$AS3850,LEN(ADHOC!$G$15)),MAX(Domein!BD$1:'Domein'!BD3849)+1,""),IF(ADHOC!$S$4=LEFT(Domein!$AS3850,LEN(ADHOC!$S$4)),MAX(Domein!BD$1:'Domein'!BD3849)+1,"")))</f>
        <v/>
      </c>
    </row>
    <row r="3851" spans="45:56" x14ac:dyDescent="0.2">
      <c r="AS3851" s="4" t="s">
        <v>2233</v>
      </c>
      <c r="AT3851" s="4" t="s">
        <v>2234</v>
      </c>
      <c r="AU3851" s="4" t="s">
        <v>456</v>
      </c>
      <c r="AV3851" s="4" t="s">
        <v>717</v>
      </c>
      <c r="AW3851" s="4" t="s">
        <v>1167</v>
      </c>
      <c r="AX3851" s="4"/>
      <c r="AY3851" s="4">
        <v>210408</v>
      </c>
      <c r="AZ3851" s="4">
        <v>495158</v>
      </c>
      <c r="BA3851" s="4" t="s">
        <v>22792</v>
      </c>
      <c r="BB3851" s="4" t="s">
        <v>24091</v>
      </c>
      <c r="BC3851" s="4">
        <v>40</v>
      </c>
      <c r="BD3851" t="str">
        <f>IF(AND(ADHOC!$G$15="",ADHOC!$S$4=""),"",IF(ADHOC!$G$15&lt;&gt;"",IF(ADHOC!$G$15=LEFT(Domein!$AS3851,LEN(ADHOC!$G$15)),MAX(Domein!BD$1:'Domein'!BD3850)+1,""),IF(ADHOC!$S$4=LEFT(Domein!$AS3851,LEN(ADHOC!$S$4)),MAX(Domein!BD$1:'Domein'!BD3850)+1,"")))</f>
        <v/>
      </c>
    </row>
    <row r="3852" spans="45:56" x14ac:dyDescent="0.2">
      <c r="AS3852" s="4" t="s">
        <v>2239</v>
      </c>
      <c r="AT3852" s="4" t="s">
        <v>2240</v>
      </c>
      <c r="AU3852" s="4" t="s">
        <v>462</v>
      </c>
      <c r="AV3852" s="4" t="s">
        <v>7664</v>
      </c>
      <c r="AW3852" s="4" t="s">
        <v>701</v>
      </c>
      <c r="AX3852" s="4"/>
      <c r="AY3852" s="4">
        <v>210380</v>
      </c>
      <c r="AZ3852" s="4">
        <v>495158</v>
      </c>
      <c r="BA3852" s="4" t="s">
        <v>22792</v>
      </c>
      <c r="BB3852" s="4" t="s">
        <v>22793</v>
      </c>
      <c r="BC3852" s="4">
        <v>40</v>
      </c>
      <c r="BD3852" t="str">
        <f>IF(AND(ADHOC!$G$15="",ADHOC!$S$4=""),"",IF(ADHOC!$G$15&lt;&gt;"",IF(ADHOC!$G$15=LEFT(Domein!$AS3852,LEN(ADHOC!$G$15)),MAX(Domein!BD$1:'Domein'!BD3851)+1,""),IF(ADHOC!$S$4=LEFT(Domein!$AS3852,LEN(ADHOC!$S$4)),MAX(Domein!BD$1:'Domein'!BD3851)+1,"")))</f>
        <v/>
      </c>
    </row>
    <row r="3853" spans="45:56" x14ac:dyDescent="0.2">
      <c r="AS3853" s="4" t="s">
        <v>11067</v>
      </c>
      <c r="AT3853" s="4" t="s">
        <v>11068</v>
      </c>
      <c r="AU3853" s="4" t="s">
        <v>456</v>
      </c>
      <c r="AV3853" s="4" t="s">
        <v>725</v>
      </c>
      <c r="AW3853" s="4" t="s">
        <v>701</v>
      </c>
      <c r="AX3853" s="4"/>
      <c r="AY3853" s="4">
        <v>210408</v>
      </c>
      <c r="AZ3853" s="4">
        <v>495052</v>
      </c>
      <c r="BA3853" s="4" t="s">
        <v>24092</v>
      </c>
      <c r="BB3853" s="4" t="s">
        <v>24093</v>
      </c>
      <c r="BC3853" s="4">
        <v>40</v>
      </c>
      <c r="BD3853" t="str">
        <f>IF(AND(ADHOC!$G$15="",ADHOC!$S$4=""),"",IF(ADHOC!$G$15&lt;&gt;"",IF(ADHOC!$G$15=LEFT(Domein!$AS3853,LEN(ADHOC!$G$15)),MAX(Domein!BD$1:'Domein'!BD3852)+1,""),IF(ADHOC!$S$4=LEFT(Domein!$AS3853,LEN(ADHOC!$S$4)),MAX(Domein!BD$1:'Domein'!BD3852)+1,"")))</f>
        <v/>
      </c>
    </row>
    <row r="3854" spans="45:56" x14ac:dyDescent="0.2">
      <c r="AS3854" s="4" t="s">
        <v>11069</v>
      </c>
      <c r="AT3854" s="4" t="s">
        <v>11070</v>
      </c>
      <c r="AU3854" s="4" t="s">
        <v>456</v>
      </c>
      <c r="AV3854" s="4" t="s">
        <v>725</v>
      </c>
      <c r="AW3854" s="4" t="s">
        <v>701</v>
      </c>
      <c r="AX3854" s="4"/>
      <c r="AY3854" s="4">
        <v>210417</v>
      </c>
      <c r="AZ3854" s="4">
        <v>495061</v>
      </c>
      <c r="BA3854" s="4" t="s">
        <v>24094</v>
      </c>
      <c r="BB3854" s="4" t="s">
        <v>24095</v>
      </c>
      <c r="BC3854" s="4">
        <v>40</v>
      </c>
      <c r="BD3854" t="str">
        <f>IF(AND(ADHOC!$G$15="",ADHOC!$S$4=""),"",IF(ADHOC!$G$15&lt;&gt;"",IF(ADHOC!$G$15=LEFT(Domein!$AS3854,LEN(ADHOC!$G$15)),MAX(Domein!BD$1:'Domein'!BD3853)+1,""),IF(ADHOC!$S$4=LEFT(Domein!$AS3854,LEN(ADHOC!$S$4)),MAX(Domein!BD$1:'Domein'!BD3853)+1,"")))</f>
        <v/>
      </c>
    </row>
    <row r="3855" spans="45:56" x14ac:dyDescent="0.2">
      <c r="AS3855" s="4" t="s">
        <v>11071</v>
      </c>
      <c r="AT3855" s="4" t="s">
        <v>11072</v>
      </c>
      <c r="AU3855" s="4" t="s">
        <v>456</v>
      </c>
      <c r="AV3855" s="4" t="s">
        <v>725</v>
      </c>
      <c r="AW3855" s="4" t="s">
        <v>701</v>
      </c>
      <c r="AX3855" s="4"/>
      <c r="AY3855" s="4">
        <v>210409</v>
      </c>
      <c r="AZ3855" s="4">
        <v>495053</v>
      </c>
      <c r="BA3855" s="4" t="s">
        <v>24096</v>
      </c>
      <c r="BB3855" s="4" t="s">
        <v>24091</v>
      </c>
      <c r="BC3855" s="4">
        <v>40</v>
      </c>
      <c r="BD3855" t="str">
        <f>IF(AND(ADHOC!$G$15="",ADHOC!$S$4=""),"",IF(ADHOC!$G$15&lt;&gt;"",IF(ADHOC!$G$15=LEFT(Domein!$AS3855,LEN(ADHOC!$G$15)),MAX(Domein!BD$1:'Domein'!BD3854)+1,""),IF(ADHOC!$S$4=LEFT(Domein!$AS3855,LEN(ADHOC!$S$4)),MAX(Domein!BD$1:'Domein'!BD3854)+1,"")))</f>
        <v/>
      </c>
    </row>
    <row r="3856" spans="45:56" x14ac:dyDescent="0.2">
      <c r="AS3856" s="4" t="s">
        <v>11073</v>
      </c>
      <c r="AT3856" s="4" t="s">
        <v>11074</v>
      </c>
      <c r="AU3856" s="4" t="s">
        <v>456</v>
      </c>
      <c r="AV3856" s="4" t="s">
        <v>725</v>
      </c>
      <c r="AW3856" s="4" t="s">
        <v>701</v>
      </c>
      <c r="AX3856" s="4"/>
      <c r="AY3856" s="4">
        <v>210410</v>
      </c>
      <c r="AZ3856" s="4">
        <v>495054</v>
      </c>
      <c r="BA3856" s="4" t="s">
        <v>24097</v>
      </c>
      <c r="BB3856" s="4" t="s">
        <v>24098</v>
      </c>
      <c r="BC3856" s="4">
        <v>40</v>
      </c>
      <c r="BD3856" t="str">
        <f>IF(AND(ADHOC!$G$15="",ADHOC!$S$4=""),"",IF(ADHOC!$G$15&lt;&gt;"",IF(ADHOC!$G$15=LEFT(Domein!$AS3856,LEN(ADHOC!$G$15)),MAX(Domein!BD$1:'Domein'!BD3855)+1,""),IF(ADHOC!$S$4=LEFT(Domein!$AS3856,LEN(ADHOC!$S$4)),MAX(Domein!BD$1:'Domein'!BD3855)+1,"")))</f>
        <v/>
      </c>
    </row>
    <row r="3857" spans="45:56" x14ac:dyDescent="0.2">
      <c r="AS3857" s="4" t="s">
        <v>11075</v>
      </c>
      <c r="AT3857" s="4" t="s">
        <v>11076</v>
      </c>
      <c r="AU3857" s="4" t="s">
        <v>456</v>
      </c>
      <c r="AV3857" s="4" t="s">
        <v>725</v>
      </c>
      <c r="AW3857" s="4" t="s">
        <v>701</v>
      </c>
      <c r="AX3857" s="4"/>
      <c r="AY3857" s="4">
        <v>210411</v>
      </c>
      <c r="AZ3857" s="4">
        <v>495055</v>
      </c>
      <c r="BA3857" s="4" t="s">
        <v>24099</v>
      </c>
      <c r="BB3857" s="4" t="s">
        <v>23894</v>
      </c>
      <c r="BC3857" s="4">
        <v>40</v>
      </c>
      <c r="BD3857" t="str">
        <f>IF(AND(ADHOC!$G$15="",ADHOC!$S$4=""),"",IF(ADHOC!$G$15&lt;&gt;"",IF(ADHOC!$G$15=LEFT(Domein!$AS3857,LEN(ADHOC!$G$15)),MAX(Domein!BD$1:'Domein'!BD3856)+1,""),IF(ADHOC!$S$4=LEFT(Domein!$AS3857,LEN(ADHOC!$S$4)),MAX(Domein!BD$1:'Domein'!BD3856)+1,"")))</f>
        <v/>
      </c>
    </row>
    <row r="3858" spans="45:56" x14ac:dyDescent="0.2">
      <c r="AS3858" s="4" t="s">
        <v>11077</v>
      </c>
      <c r="AT3858" s="4" t="s">
        <v>11078</v>
      </c>
      <c r="AU3858" s="4" t="s">
        <v>456</v>
      </c>
      <c r="AV3858" s="4" t="s">
        <v>725</v>
      </c>
      <c r="AW3858" s="4" t="s">
        <v>701</v>
      </c>
      <c r="AX3858" s="4"/>
      <c r="AY3858" s="4">
        <v>210412</v>
      </c>
      <c r="AZ3858" s="4">
        <v>495056</v>
      </c>
      <c r="BA3858" s="4" t="s">
        <v>24100</v>
      </c>
      <c r="BB3858" s="4" t="s">
        <v>24101</v>
      </c>
      <c r="BC3858" s="4">
        <v>40</v>
      </c>
      <c r="BD3858" t="str">
        <f>IF(AND(ADHOC!$G$15="",ADHOC!$S$4=""),"",IF(ADHOC!$G$15&lt;&gt;"",IF(ADHOC!$G$15=LEFT(Domein!$AS3858,LEN(ADHOC!$G$15)),MAX(Domein!BD$1:'Domein'!BD3857)+1,""),IF(ADHOC!$S$4=LEFT(Domein!$AS3858,LEN(ADHOC!$S$4)),MAX(Domein!BD$1:'Domein'!BD3857)+1,"")))</f>
        <v/>
      </c>
    </row>
    <row r="3859" spans="45:56" x14ac:dyDescent="0.2">
      <c r="AS3859" s="4" t="s">
        <v>11079</v>
      </c>
      <c r="AT3859" s="4" t="s">
        <v>11080</v>
      </c>
      <c r="AU3859" s="4" t="s">
        <v>456</v>
      </c>
      <c r="AV3859" s="4" t="s">
        <v>725</v>
      </c>
      <c r="AW3859" s="4" t="s">
        <v>701</v>
      </c>
      <c r="AX3859" s="4"/>
      <c r="AY3859" s="4">
        <v>210413</v>
      </c>
      <c r="AZ3859" s="4">
        <v>495057</v>
      </c>
      <c r="BA3859" s="4" t="s">
        <v>24102</v>
      </c>
      <c r="BB3859" s="4" t="s">
        <v>24103</v>
      </c>
      <c r="BC3859" s="4">
        <v>40</v>
      </c>
      <c r="BD3859" t="str">
        <f>IF(AND(ADHOC!$G$15="",ADHOC!$S$4=""),"",IF(ADHOC!$G$15&lt;&gt;"",IF(ADHOC!$G$15=LEFT(Domein!$AS3859,LEN(ADHOC!$G$15)),MAX(Domein!BD$1:'Domein'!BD3858)+1,""),IF(ADHOC!$S$4=LEFT(Domein!$AS3859,LEN(ADHOC!$S$4)),MAX(Domein!BD$1:'Domein'!BD3858)+1,"")))</f>
        <v/>
      </c>
    </row>
    <row r="3860" spans="45:56" x14ac:dyDescent="0.2">
      <c r="AS3860" s="4" t="s">
        <v>11081</v>
      </c>
      <c r="AT3860" s="4" t="s">
        <v>11082</v>
      </c>
      <c r="AU3860" s="4" t="s">
        <v>456</v>
      </c>
      <c r="AV3860" s="4" t="s">
        <v>725</v>
      </c>
      <c r="AW3860" s="4" t="s">
        <v>701</v>
      </c>
      <c r="AX3860" s="4"/>
      <c r="AY3860" s="4">
        <v>210414</v>
      </c>
      <c r="AZ3860" s="4">
        <v>495058</v>
      </c>
      <c r="BA3860" s="4" t="s">
        <v>24104</v>
      </c>
      <c r="BB3860" s="4" t="s">
        <v>24105</v>
      </c>
      <c r="BC3860" s="4">
        <v>40</v>
      </c>
      <c r="BD3860" t="str">
        <f>IF(AND(ADHOC!$G$15="",ADHOC!$S$4=""),"",IF(ADHOC!$G$15&lt;&gt;"",IF(ADHOC!$G$15=LEFT(Domein!$AS3860,LEN(ADHOC!$G$15)),MAX(Domein!BD$1:'Domein'!BD3859)+1,""),IF(ADHOC!$S$4=LEFT(Domein!$AS3860,LEN(ADHOC!$S$4)),MAX(Domein!BD$1:'Domein'!BD3859)+1,"")))</f>
        <v/>
      </c>
    </row>
    <row r="3861" spans="45:56" x14ac:dyDescent="0.2">
      <c r="AS3861" s="4" t="s">
        <v>11083</v>
      </c>
      <c r="AT3861" s="4" t="s">
        <v>11084</v>
      </c>
      <c r="AU3861" s="4" t="s">
        <v>456</v>
      </c>
      <c r="AV3861" s="4" t="s">
        <v>725</v>
      </c>
      <c r="AW3861" s="4" t="s">
        <v>701</v>
      </c>
      <c r="AX3861" s="4"/>
      <c r="AY3861" s="4">
        <v>210415</v>
      </c>
      <c r="AZ3861" s="4">
        <v>495059</v>
      </c>
      <c r="BA3861" s="4" t="s">
        <v>24106</v>
      </c>
      <c r="BB3861" s="4" t="s">
        <v>24107</v>
      </c>
      <c r="BC3861" s="4">
        <v>40</v>
      </c>
      <c r="BD3861" t="str">
        <f>IF(AND(ADHOC!$G$15="",ADHOC!$S$4=""),"",IF(ADHOC!$G$15&lt;&gt;"",IF(ADHOC!$G$15=LEFT(Domein!$AS3861,LEN(ADHOC!$G$15)),MAX(Domein!BD$1:'Domein'!BD3860)+1,""),IF(ADHOC!$S$4=LEFT(Domein!$AS3861,LEN(ADHOC!$S$4)),MAX(Domein!BD$1:'Domein'!BD3860)+1,"")))</f>
        <v/>
      </c>
    </row>
    <row r="3862" spans="45:56" x14ac:dyDescent="0.2">
      <c r="AS3862" s="4" t="s">
        <v>11085</v>
      </c>
      <c r="AT3862" s="4" t="s">
        <v>11086</v>
      </c>
      <c r="AU3862" s="4" t="s">
        <v>456</v>
      </c>
      <c r="AV3862" s="4" t="s">
        <v>725</v>
      </c>
      <c r="AW3862" s="4" t="s">
        <v>701</v>
      </c>
      <c r="AX3862" s="4"/>
      <c r="AY3862" s="4">
        <v>210416</v>
      </c>
      <c r="AZ3862" s="4">
        <v>495060</v>
      </c>
      <c r="BA3862" s="4" t="s">
        <v>24106</v>
      </c>
      <c r="BB3862" s="4" t="s">
        <v>24108</v>
      </c>
      <c r="BC3862" s="4">
        <v>40</v>
      </c>
      <c r="BD3862" t="str">
        <f>IF(AND(ADHOC!$G$15="",ADHOC!$S$4=""),"",IF(ADHOC!$G$15&lt;&gt;"",IF(ADHOC!$G$15=LEFT(Domein!$AS3862,LEN(ADHOC!$G$15)),MAX(Domein!BD$1:'Domein'!BD3861)+1,""),IF(ADHOC!$S$4=LEFT(Domein!$AS3862,LEN(ADHOC!$S$4)),MAX(Domein!BD$1:'Domein'!BD3861)+1,"")))</f>
        <v/>
      </c>
    </row>
    <row r="3863" spans="45:56" x14ac:dyDescent="0.2">
      <c r="AS3863" s="4" t="s">
        <v>21282</v>
      </c>
      <c r="AT3863" s="4" t="s">
        <v>21283</v>
      </c>
      <c r="AU3863" s="4" t="s">
        <v>456</v>
      </c>
      <c r="AV3863" s="4" t="s">
        <v>7660</v>
      </c>
      <c r="AW3863" s="4" t="s">
        <v>701</v>
      </c>
      <c r="AX3863" s="4"/>
      <c r="AY3863" s="4">
        <v>214573</v>
      </c>
      <c r="AZ3863" s="4">
        <v>490103</v>
      </c>
      <c r="BA3863" s="4" t="s">
        <v>24109</v>
      </c>
      <c r="BB3863" s="4" t="s">
        <v>24110</v>
      </c>
      <c r="BC3863" s="4">
        <v>40</v>
      </c>
      <c r="BD3863" t="str">
        <f>IF(AND(ADHOC!$G$15="",ADHOC!$S$4=""),"",IF(ADHOC!$G$15&lt;&gt;"",IF(ADHOC!$G$15=LEFT(Domein!$AS3863,LEN(ADHOC!$G$15)),MAX(Domein!BD$1:'Domein'!BD3862)+1,""),IF(ADHOC!$S$4=LEFT(Domein!$AS3863,LEN(ADHOC!$S$4)),MAX(Domein!BD$1:'Domein'!BD3862)+1,"")))</f>
        <v/>
      </c>
    </row>
    <row r="3864" spans="45:56" x14ac:dyDescent="0.2">
      <c r="AS3864" s="4" t="s">
        <v>2241</v>
      </c>
      <c r="AT3864" s="4" t="s">
        <v>2242</v>
      </c>
      <c r="AU3864" s="4" t="s">
        <v>463</v>
      </c>
      <c r="AV3864" s="4" t="s">
        <v>7660</v>
      </c>
      <c r="AW3864" s="4" t="s">
        <v>701</v>
      </c>
      <c r="AX3864" s="4"/>
      <c r="AY3864" s="4">
        <v>214594</v>
      </c>
      <c r="AZ3864" s="4">
        <v>490139</v>
      </c>
      <c r="BA3864" s="4" t="s">
        <v>22794</v>
      </c>
      <c r="BB3864" s="4" t="s">
        <v>22795</v>
      </c>
      <c r="BC3864" s="4">
        <v>40</v>
      </c>
      <c r="BD3864" t="str">
        <f>IF(AND(ADHOC!$G$15="",ADHOC!$S$4=""),"",IF(ADHOC!$G$15&lt;&gt;"",IF(ADHOC!$G$15=LEFT(Domein!$AS3864,LEN(ADHOC!$G$15)),MAX(Domein!BD$1:'Domein'!BD3863)+1,""),IF(ADHOC!$S$4=LEFT(Domein!$AS3864,LEN(ADHOC!$S$4)),MAX(Domein!BD$1:'Domein'!BD3863)+1,"")))</f>
        <v/>
      </c>
    </row>
    <row r="3865" spans="45:56" x14ac:dyDescent="0.2">
      <c r="AS3865" s="4" t="s">
        <v>2259</v>
      </c>
      <c r="AT3865" s="4" t="s">
        <v>2260</v>
      </c>
      <c r="AU3865" s="4" t="s">
        <v>456</v>
      </c>
      <c r="AV3865" s="4" t="s">
        <v>717</v>
      </c>
      <c r="AW3865" s="4" t="s">
        <v>1167</v>
      </c>
      <c r="AX3865" s="4"/>
      <c r="AY3865" s="4">
        <v>214665</v>
      </c>
      <c r="AZ3865" s="4">
        <v>490045</v>
      </c>
      <c r="BA3865" s="4" t="s">
        <v>24111</v>
      </c>
      <c r="BB3865" s="4" t="s">
        <v>24112</v>
      </c>
      <c r="BC3865" s="4">
        <v>40</v>
      </c>
      <c r="BD3865" t="str">
        <f>IF(AND(ADHOC!$G$15="",ADHOC!$S$4=""),"",IF(ADHOC!$G$15&lt;&gt;"",IF(ADHOC!$G$15=LEFT(Domein!$AS3865,LEN(ADHOC!$G$15)),MAX(Domein!BD$1:'Domein'!BD3864)+1,""),IF(ADHOC!$S$4=LEFT(Domein!$AS3865,LEN(ADHOC!$S$4)),MAX(Domein!BD$1:'Domein'!BD3864)+1,"")))</f>
        <v/>
      </c>
    </row>
    <row r="3866" spans="45:56" x14ac:dyDescent="0.2">
      <c r="AS3866" s="4" t="s">
        <v>2261</v>
      </c>
      <c r="AT3866" s="4" t="s">
        <v>2262</v>
      </c>
      <c r="AU3866" s="4" t="s">
        <v>456</v>
      </c>
      <c r="AV3866" s="4" t="s">
        <v>717</v>
      </c>
      <c r="AW3866" s="4" t="s">
        <v>1167</v>
      </c>
      <c r="AX3866" s="4"/>
      <c r="AY3866" s="4">
        <v>214698</v>
      </c>
      <c r="AZ3866" s="4">
        <v>490156</v>
      </c>
      <c r="BA3866" s="4" t="s">
        <v>24113</v>
      </c>
      <c r="BB3866" s="4" t="s">
        <v>24114</v>
      </c>
      <c r="BC3866" s="4">
        <v>40</v>
      </c>
      <c r="BD3866" t="str">
        <f>IF(AND(ADHOC!$G$15="",ADHOC!$S$4=""),"",IF(ADHOC!$G$15&lt;&gt;"",IF(ADHOC!$G$15=LEFT(Domein!$AS3866,LEN(ADHOC!$G$15)),MAX(Domein!BD$1:'Domein'!BD3865)+1,""),IF(ADHOC!$S$4=LEFT(Domein!$AS3866,LEN(ADHOC!$S$4)),MAX(Domein!BD$1:'Domein'!BD3865)+1,"")))</f>
        <v/>
      </c>
    </row>
    <row r="3867" spans="45:56" x14ac:dyDescent="0.2">
      <c r="AS3867" s="4" t="s">
        <v>2243</v>
      </c>
      <c r="AT3867" s="4" t="s">
        <v>2244</v>
      </c>
      <c r="AU3867" s="4" t="s">
        <v>456</v>
      </c>
      <c r="AV3867" s="4" t="s">
        <v>717</v>
      </c>
      <c r="AW3867" s="4" t="s">
        <v>1167</v>
      </c>
      <c r="AX3867" s="4"/>
      <c r="AY3867" s="4">
        <v>214617</v>
      </c>
      <c r="AZ3867" s="4">
        <v>490078</v>
      </c>
      <c r="BA3867" s="4" t="s">
        <v>24115</v>
      </c>
      <c r="BB3867" s="4" t="s">
        <v>24116</v>
      </c>
      <c r="BC3867" s="4">
        <v>40</v>
      </c>
      <c r="BD3867" t="str">
        <f>IF(AND(ADHOC!$G$15="",ADHOC!$S$4=""),"",IF(ADHOC!$G$15&lt;&gt;"",IF(ADHOC!$G$15=LEFT(Domein!$AS3867,LEN(ADHOC!$G$15)),MAX(Domein!BD$1:'Domein'!BD3866)+1,""),IF(ADHOC!$S$4=LEFT(Domein!$AS3867,LEN(ADHOC!$S$4)),MAX(Domein!BD$1:'Domein'!BD3866)+1,"")))</f>
        <v/>
      </c>
    </row>
    <row r="3868" spans="45:56" x14ac:dyDescent="0.2">
      <c r="AS3868" s="4" t="s">
        <v>2245</v>
      </c>
      <c r="AT3868" s="4" t="s">
        <v>2246</v>
      </c>
      <c r="AU3868" s="4" t="s">
        <v>456</v>
      </c>
      <c r="AV3868" s="4" t="s">
        <v>717</v>
      </c>
      <c r="AW3868" s="4" t="s">
        <v>1167</v>
      </c>
      <c r="AX3868" s="4"/>
      <c r="AY3868" s="4">
        <v>214657</v>
      </c>
      <c r="AZ3868" s="4">
        <v>490167</v>
      </c>
      <c r="BA3868" s="4" t="s">
        <v>24117</v>
      </c>
      <c r="BB3868" s="4" t="s">
        <v>24118</v>
      </c>
      <c r="BC3868" s="4">
        <v>40</v>
      </c>
      <c r="BD3868" t="str">
        <f>IF(AND(ADHOC!$G$15="",ADHOC!$S$4=""),"",IF(ADHOC!$G$15&lt;&gt;"",IF(ADHOC!$G$15=LEFT(Domein!$AS3868,LEN(ADHOC!$G$15)),MAX(Domein!BD$1:'Domein'!BD3867)+1,""),IF(ADHOC!$S$4=LEFT(Domein!$AS3868,LEN(ADHOC!$S$4)),MAX(Domein!BD$1:'Domein'!BD3867)+1,"")))</f>
        <v/>
      </c>
    </row>
    <row r="3869" spans="45:56" x14ac:dyDescent="0.2">
      <c r="AS3869" s="4" t="s">
        <v>2247</v>
      </c>
      <c r="AT3869" s="4" t="s">
        <v>2248</v>
      </c>
      <c r="AU3869" s="4" t="s">
        <v>456</v>
      </c>
      <c r="AV3869" s="4" t="s">
        <v>717</v>
      </c>
      <c r="AW3869" s="4" t="s">
        <v>1167</v>
      </c>
      <c r="AX3869" s="4"/>
      <c r="AY3869" s="4">
        <v>214644</v>
      </c>
      <c r="AZ3869" s="4">
        <v>490089</v>
      </c>
      <c r="BA3869" s="4" t="s">
        <v>24119</v>
      </c>
      <c r="BB3869" s="4" t="s">
        <v>24120</v>
      </c>
      <c r="BC3869" s="4">
        <v>40</v>
      </c>
      <c r="BD3869" t="str">
        <f>IF(AND(ADHOC!$G$15="",ADHOC!$S$4=""),"",IF(ADHOC!$G$15&lt;&gt;"",IF(ADHOC!$G$15=LEFT(Domein!$AS3869,LEN(ADHOC!$G$15)),MAX(Domein!BD$1:'Domein'!BD3868)+1,""),IF(ADHOC!$S$4=LEFT(Domein!$AS3869,LEN(ADHOC!$S$4)),MAX(Domein!BD$1:'Domein'!BD3868)+1,"")))</f>
        <v/>
      </c>
    </row>
    <row r="3870" spans="45:56" x14ac:dyDescent="0.2">
      <c r="AS3870" s="4" t="s">
        <v>2249</v>
      </c>
      <c r="AT3870" s="4" t="s">
        <v>2250</v>
      </c>
      <c r="AU3870" s="4" t="s">
        <v>456</v>
      </c>
      <c r="AV3870" s="4" t="s">
        <v>717</v>
      </c>
      <c r="AW3870" s="4" t="s">
        <v>1167</v>
      </c>
      <c r="AX3870" s="4"/>
      <c r="AY3870" s="4">
        <v>214684</v>
      </c>
      <c r="AZ3870" s="4">
        <v>490145</v>
      </c>
      <c r="BA3870" s="4" t="s">
        <v>22798</v>
      </c>
      <c r="BB3870" s="4" t="s">
        <v>24121</v>
      </c>
      <c r="BC3870" s="4">
        <v>40</v>
      </c>
      <c r="BD3870" t="str">
        <f>IF(AND(ADHOC!$G$15="",ADHOC!$S$4=""),"",IF(ADHOC!$G$15&lt;&gt;"",IF(ADHOC!$G$15=LEFT(Domein!$AS3870,LEN(ADHOC!$G$15)),MAX(Domein!BD$1:'Domein'!BD3869)+1,""),IF(ADHOC!$S$4=LEFT(Domein!$AS3870,LEN(ADHOC!$S$4)),MAX(Domein!BD$1:'Domein'!BD3869)+1,"")))</f>
        <v/>
      </c>
    </row>
    <row r="3871" spans="45:56" x14ac:dyDescent="0.2">
      <c r="AS3871" s="4" t="s">
        <v>2251</v>
      </c>
      <c r="AT3871" s="4" t="s">
        <v>2252</v>
      </c>
      <c r="AU3871" s="4" t="s">
        <v>456</v>
      </c>
      <c r="AV3871" s="4" t="s">
        <v>717</v>
      </c>
      <c r="AW3871" s="4" t="s">
        <v>1167</v>
      </c>
      <c r="AX3871" s="4"/>
      <c r="AY3871" s="4">
        <v>214610</v>
      </c>
      <c r="AZ3871" s="4">
        <v>490122</v>
      </c>
      <c r="BA3871" s="4" t="s">
        <v>24122</v>
      </c>
      <c r="BB3871" s="4" t="s">
        <v>24123</v>
      </c>
      <c r="BC3871" s="4">
        <v>40</v>
      </c>
      <c r="BD3871" t="str">
        <f>IF(AND(ADHOC!$G$15="",ADHOC!$S$4=""),"",IF(ADHOC!$G$15&lt;&gt;"",IF(ADHOC!$G$15=LEFT(Domein!$AS3871,LEN(ADHOC!$G$15)),MAX(Domein!BD$1:'Domein'!BD3870)+1,""),IF(ADHOC!$S$4=LEFT(Domein!$AS3871,LEN(ADHOC!$S$4)),MAX(Domein!BD$1:'Domein'!BD3870)+1,"")))</f>
        <v/>
      </c>
    </row>
    <row r="3872" spans="45:56" x14ac:dyDescent="0.2">
      <c r="AS3872" s="4" t="s">
        <v>2253</v>
      </c>
      <c r="AT3872" s="4" t="s">
        <v>2254</v>
      </c>
      <c r="AU3872" s="4" t="s">
        <v>456</v>
      </c>
      <c r="AV3872" s="4" t="s">
        <v>717</v>
      </c>
      <c r="AW3872" s="4" t="s">
        <v>1167</v>
      </c>
      <c r="AX3872" s="4"/>
      <c r="AY3872" s="4">
        <v>214596</v>
      </c>
      <c r="AZ3872" s="4">
        <v>490111</v>
      </c>
      <c r="BA3872" s="4" t="s">
        <v>22108</v>
      </c>
      <c r="BB3872" s="4" t="s">
        <v>24124</v>
      </c>
      <c r="BC3872" s="4">
        <v>40</v>
      </c>
      <c r="BD3872" t="str">
        <f>IF(AND(ADHOC!$G$15="",ADHOC!$S$4=""),"",IF(ADHOC!$G$15&lt;&gt;"",IF(ADHOC!$G$15=LEFT(Domein!$AS3872,LEN(ADHOC!$G$15)),MAX(Domein!BD$1:'Domein'!BD3871)+1,""),IF(ADHOC!$S$4=LEFT(Domein!$AS3872,LEN(ADHOC!$S$4)),MAX(Domein!BD$1:'Domein'!BD3871)+1,"")))</f>
        <v/>
      </c>
    </row>
    <row r="3873" spans="45:56" x14ac:dyDescent="0.2">
      <c r="AS3873" s="4" t="s">
        <v>2255</v>
      </c>
      <c r="AT3873" s="4" t="s">
        <v>2256</v>
      </c>
      <c r="AU3873" s="4" t="s">
        <v>456</v>
      </c>
      <c r="AV3873" s="4" t="s">
        <v>717</v>
      </c>
      <c r="AW3873" s="4" t="s">
        <v>1167</v>
      </c>
      <c r="AX3873" s="4"/>
      <c r="AY3873" s="4">
        <v>214589</v>
      </c>
      <c r="AZ3873" s="4">
        <v>490122</v>
      </c>
      <c r="BA3873" s="4" t="s">
        <v>24122</v>
      </c>
      <c r="BB3873" s="4" t="s">
        <v>24125</v>
      </c>
      <c r="BC3873" s="4">
        <v>40</v>
      </c>
      <c r="BD3873" t="str">
        <f>IF(AND(ADHOC!$G$15="",ADHOC!$S$4=""),"",IF(ADHOC!$G$15&lt;&gt;"",IF(ADHOC!$G$15=LEFT(Domein!$AS3873,LEN(ADHOC!$G$15)),MAX(Domein!BD$1:'Domein'!BD3872)+1,""),IF(ADHOC!$S$4=LEFT(Domein!$AS3873,LEN(ADHOC!$S$4)),MAX(Domein!BD$1:'Domein'!BD3872)+1,"")))</f>
        <v/>
      </c>
    </row>
    <row r="3874" spans="45:56" x14ac:dyDescent="0.2">
      <c r="AS3874" s="4" t="s">
        <v>2257</v>
      </c>
      <c r="AT3874" s="4" t="s">
        <v>2258</v>
      </c>
      <c r="AU3874" s="4" t="s">
        <v>456</v>
      </c>
      <c r="AV3874" s="4" t="s">
        <v>717</v>
      </c>
      <c r="AW3874" s="4" t="s">
        <v>1167</v>
      </c>
      <c r="AX3874" s="4"/>
      <c r="AY3874" s="4">
        <v>214622</v>
      </c>
      <c r="AZ3874" s="4">
        <v>490211</v>
      </c>
      <c r="BA3874" s="4" t="s">
        <v>24126</v>
      </c>
      <c r="BB3874" s="4" t="s">
        <v>24127</v>
      </c>
      <c r="BC3874" s="4">
        <v>40</v>
      </c>
      <c r="BD3874" t="str">
        <f>IF(AND(ADHOC!$G$15="",ADHOC!$S$4=""),"",IF(ADHOC!$G$15&lt;&gt;"",IF(ADHOC!$G$15=LEFT(Domein!$AS3874,LEN(ADHOC!$G$15)),MAX(Domein!BD$1:'Domein'!BD3873)+1,""),IF(ADHOC!$S$4=LEFT(Domein!$AS3874,LEN(ADHOC!$S$4)),MAX(Domein!BD$1:'Domein'!BD3873)+1,"")))</f>
        <v/>
      </c>
    </row>
    <row r="3875" spans="45:56" x14ac:dyDescent="0.2">
      <c r="AS3875" s="4" t="s">
        <v>2263</v>
      </c>
      <c r="AT3875" s="4" t="s">
        <v>2264</v>
      </c>
      <c r="AU3875" s="4" t="s">
        <v>460</v>
      </c>
      <c r="AV3875" s="4" t="s">
        <v>7664</v>
      </c>
      <c r="AW3875" s="4" t="s">
        <v>701</v>
      </c>
      <c r="AX3875" s="4"/>
      <c r="AY3875" s="4">
        <v>214573</v>
      </c>
      <c r="AZ3875" s="4">
        <v>490103</v>
      </c>
      <c r="BA3875" s="4" t="s">
        <v>24109</v>
      </c>
      <c r="BB3875" s="4" t="s">
        <v>24110</v>
      </c>
      <c r="BC3875" s="4">
        <v>40</v>
      </c>
      <c r="BD3875" t="str">
        <f>IF(AND(ADHOC!$G$15="",ADHOC!$S$4=""),"",IF(ADHOC!$G$15&lt;&gt;"",IF(ADHOC!$G$15=LEFT(Domein!$AS3875,LEN(ADHOC!$G$15)),MAX(Domein!BD$1:'Domein'!BD3874)+1,""),IF(ADHOC!$S$4=LEFT(Domein!$AS3875,LEN(ADHOC!$S$4)),MAX(Domein!BD$1:'Domein'!BD3874)+1,"")))</f>
        <v/>
      </c>
    </row>
    <row r="3876" spans="45:56" x14ac:dyDescent="0.2">
      <c r="AS3876" s="4" t="s">
        <v>2265</v>
      </c>
      <c r="AT3876" s="4" t="s">
        <v>2266</v>
      </c>
      <c r="AU3876" s="4" t="s">
        <v>463</v>
      </c>
      <c r="AV3876" s="4" t="s">
        <v>7660</v>
      </c>
      <c r="AW3876" s="4" t="s">
        <v>701</v>
      </c>
      <c r="AX3876" s="4"/>
      <c r="AY3876" s="4">
        <v>214674</v>
      </c>
      <c r="AZ3876" s="4">
        <v>490143</v>
      </c>
      <c r="BA3876" s="4" t="s">
        <v>22796</v>
      </c>
      <c r="BB3876" s="4" t="s">
        <v>22797</v>
      </c>
      <c r="BC3876" s="4">
        <v>40</v>
      </c>
      <c r="BD3876" t="str">
        <f>IF(AND(ADHOC!$G$15="",ADHOC!$S$4=""),"",IF(ADHOC!$G$15&lt;&gt;"",IF(ADHOC!$G$15=LEFT(Domein!$AS3876,LEN(ADHOC!$G$15)),MAX(Domein!BD$1:'Domein'!BD3875)+1,""),IF(ADHOC!$S$4=LEFT(Domein!$AS3876,LEN(ADHOC!$S$4)),MAX(Domein!BD$1:'Domein'!BD3875)+1,"")))</f>
        <v/>
      </c>
    </row>
    <row r="3877" spans="45:56" x14ac:dyDescent="0.2">
      <c r="AS3877" s="4" t="s">
        <v>2267</v>
      </c>
      <c r="AT3877" s="4" t="s">
        <v>2268</v>
      </c>
      <c r="AU3877" s="4" t="s">
        <v>463</v>
      </c>
      <c r="AV3877" s="4" t="s">
        <v>7660</v>
      </c>
      <c r="AW3877" s="4" t="s">
        <v>701</v>
      </c>
      <c r="AX3877" s="4"/>
      <c r="AY3877" s="4">
        <v>214675</v>
      </c>
      <c r="AZ3877" s="4">
        <v>490145</v>
      </c>
      <c r="BA3877" s="4" t="s">
        <v>22798</v>
      </c>
      <c r="BB3877" s="4" t="s">
        <v>22799</v>
      </c>
      <c r="BC3877" s="4">
        <v>40</v>
      </c>
      <c r="BD3877" t="str">
        <f>IF(AND(ADHOC!$G$15="",ADHOC!$S$4=""),"",IF(ADHOC!$G$15&lt;&gt;"",IF(ADHOC!$G$15=LEFT(Domein!$AS3877,LEN(ADHOC!$G$15)),MAX(Domein!BD$1:'Domein'!BD3876)+1,""),IF(ADHOC!$S$4=LEFT(Domein!$AS3877,LEN(ADHOC!$S$4)),MAX(Domein!BD$1:'Domein'!BD3876)+1,"")))</f>
        <v/>
      </c>
    </row>
    <row r="3878" spans="45:56" x14ac:dyDescent="0.2">
      <c r="AS3878" s="4" t="s">
        <v>2269</v>
      </c>
      <c r="AT3878" s="4" t="s">
        <v>2270</v>
      </c>
      <c r="AU3878" s="4" t="s">
        <v>456</v>
      </c>
      <c r="AV3878" s="4" t="s">
        <v>7664</v>
      </c>
      <c r="AW3878" s="4" t="s">
        <v>701</v>
      </c>
      <c r="AX3878" s="4"/>
      <c r="AY3878" s="4">
        <v>214613</v>
      </c>
      <c r="AZ3878" s="4">
        <v>490048</v>
      </c>
      <c r="BA3878" s="4" t="s">
        <v>22800</v>
      </c>
      <c r="BB3878" s="4" t="s">
        <v>22801</v>
      </c>
      <c r="BC3878" s="4">
        <v>40</v>
      </c>
      <c r="BD3878" t="str">
        <f>IF(AND(ADHOC!$G$15="",ADHOC!$S$4=""),"",IF(ADHOC!$G$15&lt;&gt;"",IF(ADHOC!$G$15=LEFT(Domein!$AS3878,LEN(ADHOC!$G$15)),MAX(Domein!BD$1:'Domein'!BD3877)+1,""),IF(ADHOC!$S$4=LEFT(Domein!$AS3878,LEN(ADHOC!$S$4)),MAX(Domein!BD$1:'Domein'!BD3877)+1,"")))</f>
        <v/>
      </c>
    </row>
    <row r="3879" spans="45:56" x14ac:dyDescent="0.2">
      <c r="AS3879" s="4" t="s">
        <v>15137</v>
      </c>
      <c r="AT3879" s="4" t="s">
        <v>15138</v>
      </c>
      <c r="AU3879" s="4" t="s">
        <v>456</v>
      </c>
      <c r="AV3879" s="4" t="s">
        <v>719</v>
      </c>
      <c r="AW3879" s="4" t="s">
        <v>939</v>
      </c>
      <c r="AX3879" s="4"/>
      <c r="AY3879" s="4"/>
      <c r="AZ3879" s="4"/>
      <c r="BA3879" s="4"/>
      <c r="BB3879" s="4"/>
      <c r="BC3879" s="4">
        <v>40</v>
      </c>
      <c r="BD3879" t="str">
        <f>IF(AND(ADHOC!$G$15="",ADHOC!$S$4=""),"",IF(ADHOC!$G$15&lt;&gt;"",IF(ADHOC!$G$15=LEFT(Domein!$AS3879,LEN(ADHOC!$G$15)),MAX(Domein!BD$1:'Domein'!BD3878)+1,""),IF(ADHOC!$S$4=LEFT(Domein!$AS3879,LEN(ADHOC!$S$4)),MAX(Domein!BD$1:'Domein'!BD3878)+1,"")))</f>
        <v/>
      </c>
    </row>
    <row r="3880" spans="45:56" x14ac:dyDescent="0.2">
      <c r="AS3880" s="4" t="s">
        <v>11087</v>
      </c>
      <c r="AT3880" s="4" t="s">
        <v>11088</v>
      </c>
      <c r="AU3880" s="4" t="s">
        <v>463</v>
      </c>
      <c r="AV3880" s="4" t="s">
        <v>725</v>
      </c>
      <c r="AW3880" s="4" t="s">
        <v>701</v>
      </c>
      <c r="AX3880" s="4"/>
      <c r="AY3880" s="4">
        <v>214601</v>
      </c>
      <c r="AZ3880" s="4">
        <v>490055</v>
      </c>
      <c r="BA3880" s="4" t="s">
        <v>24128</v>
      </c>
      <c r="BB3880" s="4" t="s">
        <v>24129</v>
      </c>
      <c r="BC3880" s="4">
        <v>40</v>
      </c>
      <c r="BD3880" t="str">
        <f>IF(AND(ADHOC!$G$15="",ADHOC!$S$4=""),"",IF(ADHOC!$G$15&lt;&gt;"",IF(ADHOC!$G$15=LEFT(Domein!$AS3880,LEN(ADHOC!$G$15)),MAX(Domein!BD$1:'Domein'!BD3879)+1,""),IF(ADHOC!$S$4=LEFT(Domein!$AS3880,LEN(ADHOC!$S$4)),MAX(Domein!BD$1:'Domein'!BD3879)+1,"")))</f>
        <v/>
      </c>
    </row>
    <row r="3881" spans="45:56" x14ac:dyDescent="0.2">
      <c r="AS3881" s="4" t="s">
        <v>11089</v>
      </c>
      <c r="AT3881" s="4" t="s">
        <v>11090</v>
      </c>
      <c r="AU3881" s="4" t="s">
        <v>463</v>
      </c>
      <c r="AV3881" s="4" t="s">
        <v>725</v>
      </c>
      <c r="AW3881" s="4" t="s">
        <v>701</v>
      </c>
      <c r="AX3881" s="4"/>
      <c r="AY3881" s="4">
        <v>214602</v>
      </c>
      <c r="AZ3881" s="4">
        <v>490056</v>
      </c>
      <c r="BA3881" s="4" t="s">
        <v>24130</v>
      </c>
      <c r="BB3881" s="4" t="s">
        <v>24131</v>
      </c>
      <c r="BC3881" s="4">
        <v>40</v>
      </c>
      <c r="BD3881" t="str">
        <f>IF(AND(ADHOC!$G$15="",ADHOC!$S$4=""),"",IF(ADHOC!$G$15&lt;&gt;"",IF(ADHOC!$G$15=LEFT(Domein!$AS3881,LEN(ADHOC!$G$15)),MAX(Domein!BD$1:'Domein'!BD3880)+1,""),IF(ADHOC!$S$4=LEFT(Domein!$AS3881,LEN(ADHOC!$S$4)),MAX(Domein!BD$1:'Domein'!BD3880)+1,"")))</f>
        <v/>
      </c>
    </row>
    <row r="3882" spans="45:56" x14ac:dyDescent="0.2">
      <c r="AS3882" s="4" t="s">
        <v>11091</v>
      </c>
      <c r="AT3882" s="4" t="s">
        <v>11092</v>
      </c>
      <c r="AU3882" s="4" t="s">
        <v>463</v>
      </c>
      <c r="AV3882" s="4" t="s">
        <v>725</v>
      </c>
      <c r="AW3882" s="4" t="s">
        <v>701</v>
      </c>
      <c r="AX3882" s="4"/>
      <c r="AY3882" s="4">
        <v>214603</v>
      </c>
      <c r="AZ3882" s="4">
        <v>490057</v>
      </c>
      <c r="BA3882" s="4" t="s">
        <v>24130</v>
      </c>
      <c r="BB3882" s="4" t="s">
        <v>24132</v>
      </c>
      <c r="BC3882" s="4">
        <v>40</v>
      </c>
      <c r="BD3882" t="str">
        <f>IF(AND(ADHOC!$G$15="",ADHOC!$S$4=""),"",IF(ADHOC!$G$15&lt;&gt;"",IF(ADHOC!$G$15=LEFT(Domein!$AS3882,LEN(ADHOC!$G$15)),MAX(Domein!BD$1:'Domein'!BD3881)+1,""),IF(ADHOC!$S$4=LEFT(Domein!$AS3882,LEN(ADHOC!$S$4)),MAX(Domein!BD$1:'Domein'!BD3881)+1,"")))</f>
        <v/>
      </c>
    </row>
    <row r="3883" spans="45:56" x14ac:dyDescent="0.2">
      <c r="AS3883" s="4" t="s">
        <v>11093</v>
      </c>
      <c r="AT3883" s="4" t="s">
        <v>11094</v>
      </c>
      <c r="AU3883" s="4" t="s">
        <v>463</v>
      </c>
      <c r="AV3883" s="4" t="s">
        <v>725</v>
      </c>
      <c r="AW3883" s="4" t="s">
        <v>701</v>
      </c>
      <c r="AX3883" s="4"/>
      <c r="AY3883" s="4">
        <v>214604</v>
      </c>
      <c r="AZ3883" s="4">
        <v>490058</v>
      </c>
      <c r="BA3883" s="4" t="s">
        <v>24133</v>
      </c>
      <c r="BB3883" s="4" t="s">
        <v>24134</v>
      </c>
      <c r="BC3883" s="4">
        <v>40</v>
      </c>
      <c r="BD3883" t="str">
        <f>IF(AND(ADHOC!$G$15="",ADHOC!$S$4=""),"",IF(ADHOC!$G$15&lt;&gt;"",IF(ADHOC!$G$15=LEFT(Domein!$AS3883,LEN(ADHOC!$G$15)),MAX(Domein!BD$1:'Domein'!BD3882)+1,""),IF(ADHOC!$S$4=LEFT(Domein!$AS3883,LEN(ADHOC!$S$4)),MAX(Domein!BD$1:'Domein'!BD3882)+1,"")))</f>
        <v/>
      </c>
    </row>
    <row r="3884" spans="45:56" x14ac:dyDescent="0.2">
      <c r="AS3884" s="4" t="s">
        <v>11095</v>
      </c>
      <c r="AT3884" s="4" t="s">
        <v>11096</v>
      </c>
      <c r="AU3884" s="4" t="s">
        <v>463</v>
      </c>
      <c r="AV3884" s="4" t="s">
        <v>725</v>
      </c>
      <c r="AW3884" s="4" t="s">
        <v>701</v>
      </c>
      <c r="AX3884" s="4"/>
      <c r="AY3884" s="4">
        <v>214605</v>
      </c>
      <c r="AZ3884" s="4">
        <v>490059</v>
      </c>
      <c r="BA3884" s="4" t="s">
        <v>24135</v>
      </c>
      <c r="BB3884" s="4" t="s">
        <v>24136</v>
      </c>
      <c r="BC3884" s="4">
        <v>40</v>
      </c>
      <c r="BD3884" t="str">
        <f>IF(AND(ADHOC!$G$15="",ADHOC!$S$4=""),"",IF(ADHOC!$G$15&lt;&gt;"",IF(ADHOC!$G$15=LEFT(Domein!$AS3884,LEN(ADHOC!$G$15)),MAX(Domein!BD$1:'Domein'!BD3883)+1,""),IF(ADHOC!$S$4=LEFT(Domein!$AS3884,LEN(ADHOC!$S$4)),MAX(Domein!BD$1:'Domein'!BD3883)+1,"")))</f>
        <v/>
      </c>
    </row>
    <row r="3885" spans="45:56" x14ac:dyDescent="0.2">
      <c r="AS3885" s="4" t="s">
        <v>11097</v>
      </c>
      <c r="AT3885" s="4" t="s">
        <v>11098</v>
      </c>
      <c r="AU3885" s="4" t="s">
        <v>463</v>
      </c>
      <c r="AV3885" s="4" t="s">
        <v>725</v>
      </c>
      <c r="AW3885" s="4" t="s">
        <v>701</v>
      </c>
      <c r="AX3885" s="4"/>
      <c r="AY3885" s="4">
        <v>214606</v>
      </c>
      <c r="AZ3885" s="4">
        <v>490060</v>
      </c>
      <c r="BA3885" s="4" t="s">
        <v>24137</v>
      </c>
      <c r="BB3885" s="4" t="s">
        <v>24138</v>
      </c>
      <c r="BC3885" s="4">
        <v>40</v>
      </c>
      <c r="BD3885" t="str">
        <f>IF(AND(ADHOC!$G$15="",ADHOC!$S$4=""),"",IF(ADHOC!$G$15&lt;&gt;"",IF(ADHOC!$G$15=LEFT(Domein!$AS3885,LEN(ADHOC!$G$15)),MAX(Domein!BD$1:'Domein'!BD3884)+1,""),IF(ADHOC!$S$4=LEFT(Domein!$AS3885,LEN(ADHOC!$S$4)),MAX(Domein!BD$1:'Domein'!BD3884)+1,"")))</f>
        <v/>
      </c>
    </row>
    <row r="3886" spans="45:56" x14ac:dyDescent="0.2">
      <c r="AS3886" s="4" t="s">
        <v>11099</v>
      </c>
      <c r="AT3886" s="4" t="s">
        <v>11100</v>
      </c>
      <c r="AU3886" s="4" t="s">
        <v>463</v>
      </c>
      <c r="AV3886" s="4" t="s">
        <v>725</v>
      </c>
      <c r="AW3886" s="4" t="s">
        <v>701</v>
      </c>
      <c r="AX3886" s="4"/>
      <c r="AY3886" s="4">
        <v>214607</v>
      </c>
      <c r="AZ3886" s="4">
        <v>490061</v>
      </c>
      <c r="BA3886" s="4" t="s">
        <v>24139</v>
      </c>
      <c r="BB3886" s="4" t="s">
        <v>24140</v>
      </c>
      <c r="BC3886" s="4">
        <v>40</v>
      </c>
      <c r="BD3886" t="str">
        <f>IF(AND(ADHOC!$G$15="",ADHOC!$S$4=""),"",IF(ADHOC!$G$15&lt;&gt;"",IF(ADHOC!$G$15=LEFT(Domein!$AS3886,LEN(ADHOC!$G$15)),MAX(Domein!BD$1:'Domein'!BD3885)+1,""),IF(ADHOC!$S$4=LEFT(Domein!$AS3886,LEN(ADHOC!$S$4)),MAX(Domein!BD$1:'Domein'!BD3885)+1,"")))</f>
        <v/>
      </c>
    </row>
    <row r="3887" spans="45:56" x14ac:dyDescent="0.2">
      <c r="AS3887" s="4" t="s">
        <v>11101</v>
      </c>
      <c r="AT3887" s="4" t="s">
        <v>11102</v>
      </c>
      <c r="AU3887" s="4" t="s">
        <v>463</v>
      </c>
      <c r="AV3887" s="4" t="s">
        <v>725</v>
      </c>
      <c r="AW3887" s="4" t="s">
        <v>701</v>
      </c>
      <c r="AX3887" s="4"/>
      <c r="AY3887" s="4">
        <v>214608</v>
      </c>
      <c r="AZ3887" s="4">
        <v>490062</v>
      </c>
      <c r="BA3887" s="4" t="s">
        <v>24141</v>
      </c>
      <c r="BB3887" s="4" t="s">
        <v>24142</v>
      </c>
      <c r="BC3887" s="4">
        <v>40</v>
      </c>
      <c r="BD3887" t="str">
        <f>IF(AND(ADHOC!$G$15="",ADHOC!$S$4=""),"",IF(ADHOC!$G$15&lt;&gt;"",IF(ADHOC!$G$15=LEFT(Domein!$AS3887,LEN(ADHOC!$G$15)),MAX(Domein!BD$1:'Domein'!BD3886)+1,""),IF(ADHOC!$S$4=LEFT(Domein!$AS3887,LEN(ADHOC!$S$4)),MAX(Domein!BD$1:'Domein'!BD3886)+1,"")))</f>
        <v/>
      </c>
    </row>
    <row r="3888" spans="45:56" x14ac:dyDescent="0.2">
      <c r="AS3888" s="4" t="s">
        <v>11103</v>
      </c>
      <c r="AT3888" s="4" t="s">
        <v>11104</v>
      </c>
      <c r="AU3888" s="4" t="s">
        <v>463</v>
      </c>
      <c r="AV3888" s="4" t="s">
        <v>725</v>
      </c>
      <c r="AW3888" s="4" t="s">
        <v>701</v>
      </c>
      <c r="AX3888" s="4"/>
      <c r="AY3888" s="4">
        <v>214609</v>
      </c>
      <c r="AZ3888" s="4">
        <v>490063</v>
      </c>
      <c r="BA3888" s="4" t="s">
        <v>24143</v>
      </c>
      <c r="BB3888" s="4" t="s">
        <v>24144</v>
      </c>
      <c r="BC3888" s="4">
        <v>40</v>
      </c>
      <c r="BD3888" t="str">
        <f>IF(AND(ADHOC!$G$15="",ADHOC!$S$4=""),"",IF(ADHOC!$G$15&lt;&gt;"",IF(ADHOC!$G$15=LEFT(Domein!$AS3888,LEN(ADHOC!$G$15)),MAX(Domein!BD$1:'Domein'!BD3887)+1,""),IF(ADHOC!$S$4=LEFT(Domein!$AS3888,LEN(ADHOC!$S$4)),MAX(Domein!BD$1:'Domein'!BD3887)+1,"")))</f>
        <v/>
      </c>
    </row>
    <row r="3889" spans="45:56" x14ac:dyDescent="0.2">
      <c r="AS3889" s="4" t="s">
        <v>20887</v>
      </c>
      <c r="AT3889" s="4" t="s">
        <v>20888</v>
      </c>
      <c r="AU3889" s="4" t="s">
        <v>463</v>
      </c>
      <c r="AV3889" s="4" t="s">
        <v>7660</v>
      </c>
      <c r="AW3889" s="4" t="s">
        <v>701</v>
      </c>
      <c r="AX3889" s="4"/>
      <c r="AY3889" s="4">
        <v>214594</v>
      </c>
      <c r="AZ3889" s="4">
        <v>490139</v>
      </c>
      <c r="BA3889" s="4" t="s">
        <v>22794</v>
      </c>
      <c r="BB3889" s="4" t="s">
        <v>22795</v>
      </c>
      <c r="BC3889" s="4">
        <v>40</v>
      </c>
      <c r="BD3889" t="str">
        <f>IF(AND(ADHOC!$G$15="",ADHOC!$S$4=""),"",IF(ADHOC!$G$15&lt;&gt;"",IF(ADHOC!$G$15=LEFT(Domein!$AS3889,LEN(ADHOC!$G$15)),MAX(Domein!BD$1:'Domein'!BD3888)+1,""),IF(ADHOC!$S$4=LEFT(Domein!$AS3889,LEN(ADHOC!$S$4)),MAX(Domein!BD$1:'Domein'!BD3888)+1,"")))</f>
        <v/>
      </c>
    </row>
    <row r="3890" spans="45:56" x14ac:dyDescent="0.2">
      <c r="AS3890" s="4" t="s">
        <v>36781</v>
      </c>
      <c r="AT3890" s="4" t="s">
        <v>36782</v>
      </c>
      <c r="AU3890" s="4" t="s">
        <v>456</v>
      </c>
      <c r="AV3890" s="4" t="s">
        <v>711</v>
      </c>
      <c r="AW3890" s="4" t="s">
        <v>724</v>
      </c>
      <c r="AX3890" s="4"/>
      <c r="AY3890" s="4"/>
      <c r="AZ3890" s="4"/>
      <c r="BA3890" s="4"/>
      <c r="BB3890" s="4"/>
      <c r="BC3890" s="4">
        <v>40</v>
      </c>
      <c r="BD3890" t="str">
        <f>IF(AND(ADHOC!$G$15="",ADHOC!$S$4=""),"",IF(ADHOC!$G$15&lt;&gt;"",IF(ADHOC!$G$15=LEFT(Domein!$AS3890,LEN(ADHOC!$G$15)),MAX(Domein!BD$1:'Domein'!BD3889)+1,""),IF(ADHOC!$S$4=LEFT(Domein!$AS3890,LEN(ADHOC!$S$4)),MAX(Domein!BD$1:'Domein'!BD3889)+1,"")))</f>
        <v/>
      </c>
    </row>
    <row r="3891" spans="45:56" x14ac:dyDescent="0.2">
      <c r="AS3891" s="4" t="s">
        <v>9315</v>
      </c>
      <c r="AT3891" s="4" t="s">
        <v>9316</v>
      </c>
      <c r="AU3891" s="4" t="s">
        <v>463</v>
      </c>
      <c r="AV3891" s="4" t="s">
        <v>7513</v>
      </c>
      <c r="AW3891" s="4" t="s">
        <v>701</v>
      </c>
      <c r="AX3891" s="4"/>
      <c r="AY3891" s="4"/>
      <c r="AZ3891" s="4"/>
      <c r="BA3891" s="4"/>
      <c r="BB3891" s="4"/>
      <c r="BC3891" s="4">
        <v>40</v>
      </c>
      <c r="BD3891" t="str">
        <f>IF(AND(ADHOC!$G$15="",ADHOC!$S$4=""),"",IF(ADHOC!$G$15&lt;&gt;"",IF(ADHOC!$G$15=LEFT(Domein!$AS3891,LEN(ADHOC!$G$15)),MAX(Domein!BD$1:'Domein'!BD3890)+1,""),IF(ADHOC!$S$4=LEFT(Domein!$AS3891,LEN(ADHOC!$S$4)),MAX(Domein!BD$1:'Domein'!BD3890)+1,"")))</f>
        <v/>
      </c>
    </row>
    <row r="3892" spans="45:56" x14ac:dyDescent="0.2">
      <c r="AS3892" s="4" t="s">
        <v>21089</v>
      </c>
      <c r="AT3892" s="4" t="s">
        <v>21090</v>
      </c>
      <c r="AU3892" s="4" t="s">
        <v>456</v>
      </c>
      <c r="AV3892" s="4" t="s">
        <v>711</v>
      </c>
      <c r="AW3892" s="4" t="s">
        <v>701</v>
      </c>
      <c r="AX3892" s="4"/>
      <c r="AY3892" s="4"/>
      <c r="AZ3892" s="4"/>
      <c r="BA3892" s="4"/>
      <c r="BB3892" s="4"/>
      <c r="BC3892" s="4">
        <v>40</v>
      </c>
      <c r="BD3892" t="str">
        <f>IF(AND(ADHOC!$G$15="",ADHOC!$S$4=""),"",IF(ADHOC!$G$15&lt;&gt;"",IF(ADHOC!$G$15=LEFT(Domein!$AS3892,LEN(ADHOC!$G$15)),MAX(Domein!BD$1:'Domein'!BD3891)+1,""),IF(ADHOC!$S$4=LEFT(Domein!$AS3892,LEN(ADHOC!$S$4)),MAX(Domein!BD$1:'Domein'!BD3891)+1,"")))</f>
        <v/>
      </c>
    </row>
    <row r="3893" spans="45:56" x14ac:dyDescent="0.2">
      <c r="AS3893" s="4" t="s">
        <v>11058</v>
      </c>
      <c r="AT3893" s="4" t="s">
        <v>11059</v>
      </c>
      <c r="AU3893" s="4" t="s">
        <v>463</v>
      </c>
      <c r="AV3893" s="4" t="s">
        <v>711</v>
      </c>
      <c r="AW3893" s="4" t="s">
        <v>701</v>
      </c>
      <c r="AX3893" s="4"/>
      <c r="AY3893" s="4"/>
      <c r="AZ3893" s="4"/>
      <c r="BA3893" s="4"/>
      <c r="BB3893" s="4"/>
      <c r="BC3893" s="4">
        <v>40</v>
      </c>
      <c r="BD3893" t="str">
        <f>IF(AND(ADHOC!$G$15="",ADHOC!$S$4=""),"",IF(ADHOC!$G$15&lt;&gt;"",IF(ADHOC!$G$15=LEFT(Domein!$AS3893,LEN(ADHOC!$G$15)),MAX(Domein!BD$1:'Domein'!BD3892)+1,""),IF(ADHOC!$S$4=LEFT(Domein!$AS3893,LEN(ADHOC!$S$4)),MAX(Domein!BD$1:'Domein'!BD3892)+1,"")))</f>
        <v/>
      </c>
    </row>
    <row r="3894" spans="45:56" x14ac:dyDescent="0.2">
      <c r="AS3894" s="4" t="s">
        <v>16022</v>
      </c>
      <c r="AT3894" s="4" t="s">
        <v>16023</v>
      </c>
      <c r="AU3894" s="4" t="s">
        <v>456</v>
      </c>
      <c r="AV3894" s="4" t="s">
        <v>711</v>
      </c>
      <c r="AW3894" s="4" t="s">
        <v>701</v>
      </c>
      <c r="AX3894" s="4"/>
      <c r="AY3894" s="4"/>
      <c r="AZ3894" s="4"/>
      <c r="BA3894" s="4"/>
      <c r="BB3894" s="4"/>
      <c r="BC3894" s="4">
        <v>40</v>
      </c>
      <c r="BD3894" t="str">
        <f>IF(AND(ADHOC!$G$15="",ADHOC!$S$4=""),"",IF(ADHOC!$G$15&lt;&gt;"",IF(ADHOC!$G$15=LEFT(Domein!$AS3894,LEN(ADHOC!$G$15)),MAX(Domein!BD$1:'Domein'!BD3893)+1,""),IF(ADHOC!$S$4=LEFT(Domein!$AS3894,LEN(ADHOC!$S$4)),MAX(Domein!BD$1:'Domein'!BD3893)+1,"")))</f>
        <v/>
      </c>
    </row>
    <row r="3895" spans="45:56" x14ac:dyDescent="0.2">
      <c r="AS3895" s="4" t="s">
        <v>17435</v>
      </c>
      <c r="AT3895" s="4" t="s">
        <v>17436</v>
      </c>
      <c r="AU3895" s="4" t="s">
        <v>456</v>
      </c>
      <c r="AV3895" s="4" t="s">
        <v>17407</v>
      </c>
      <c r="AW3895" s="4" t="s">
        <v>701</v>
      </c>
      <c r="AX3895" s="4"/>
      <c r="AY3895" s="4">
        <v>208902</v>
      </c>
      <c r="AZ3895" s="4">
        <v>499177</v>
      </c>
      <c r="BA3895" s="4" t="s">
        <v>32116</v>
      </c>
      <c r="BB3895" s="4" t="s">
        <v>32117</v>
      </c>
      <c r="BC3895" s="4">
        <v>40</v>
      </c>
      <c r="BD3895" t="str">
        <f>IF(AND(ADHOC!$G$15="",ADHOC!$S$4=""),"",IF(ADHOC!$G$15&lt;&gt;"",IF(ADHOC!$G$15=LEFT(Domein!$AS3895,LEN(ADHOC!$G$15)),MAX(Domein!BD$1:'Domein'!BD3894)+1,""),IF(ADHOC!$S$4=LEFT(Domein!$AS3895,LEN(ADHOC!$S$4)),MAX(Domein!BD$1:'Domein'!BD3894)+1,"")))</f>
        <v/>
      </c>
    </row>
    <row r="3896" spans="45:56" x14ac:dyDescent="0.2">
      <c r="AS3896" s="4" t="s">
        <v>17437</v>
      </c>
      <c r="AT3896" s="4" t="s">
        <v>17438</v>
      </c>
      <c r="AU3896" s="4" t="s">
        <v>456</v>
      </c>
      <c r="AV3896" s="4" t="s">
        <v>17407</v>
      </c>
      <c r="AW3896" s="4" t="s">
        <v>701</v>
      </c>
      <c r="AX3896" s="4"/>
      <c r="AY3896" s="4">
        <v>208902</v>
      </c>
      <c r="AZ3896" s="4">
        <v>499177</v>
      </c>
      <c r="BA3896" s="4" t="s">
        <v>32116</v>
      </c>
      <c r="BB3896" s="4" t="s">
        <v>32117</v>
      </c>
      <c r="BC3896" s="4">
        <v>40</v>
      </c>
      <c r="BD3896" t="str">
        <f>IF(AND(ADHOC!$G$15="",ADHOC!$S$4=""),"",IF(ADHOC!$G$15&lt;&gt;"",IF(ADHOC!$G$15=LEFT(Domein!$AS3896,LEN(ADHOC!$G$15)),MAX(Domein!BD$1:'Domein'!BD3895)+1,""),IF(ADHOC!$S$4=LEFT(Domein!$AS3896,LEN(ADHOC!$S$4)),MAX(Domein!BD$1:'Domein'!BD3895)+1,"")))</f>
        <v/>
      </c>
    </row>
    <row r="3897" spans="45:56" x14ac:dyDescent="0.2">
      <c r="AS3897" s="4" t="s">
        <v>33238</v>
      </c>
      <c r="AT3897" s="4" t="s">
        <v>33960</v>
      </c>
      <c r="AU3897" s="4" t="s">
        <v>463</v>
      </c>
      <c r="AV3897" s="4" t="s">
        <v>7513</v>
      </c>
      <c r="AW3897" s="4" t="s">
        <v>701</v>
      </c>
      <c r="AX3897" s="4"/>
      <c r="AY3897" s="4"/>
      <c r="AZ3897" s="4"/>
      <c r="BA3897" s="4"/>
      <c r="BB3897" s="4"/>
      <c r="BC3897" s="4">
        <v>40</v>
      </c>
      <c r="BD3897" t="str">
        <f>IF(AND(ADHOC!$G$15="",ADHOC!$S$4=""),"",IF(ADHOC!$G$15&lt;&gt;"",IF(ADHOC!$G$15=LEFT(Domein!$AS3897,LEN(ADHOC!$G$15)),MAX(Domein!BD$1:'Domein'!BD3896)+1,""),IF(ADHOC!$S$4=LEFT(Domein!$AS3897,LEN(ADHOC!$S$4)),MAX(Domein!BD$1:'Domein'!BD3896)+1,"")))</f>
        <v/>
      </c>
    </row>
    <row r="3898" spans="45:56" x14ac:dyDescent="0.2">
      <c r="AS3898" s="4" t="s">
        <v>17439</v>
      </c>
      <c r="AT3898" s="4" t="s">
        <v>17440</v>
      </c>
      <c r="AU3898" s="4" t="s">
        <v>456</v>
      </c>
      <c r="AV3898" s="4" t="s">
        <v>17407</v>
      </c>
      <c r="AW3898" s="4" t="s">
        <v>701</v>
      </c>
      <c r="AX3898" s="4"/>
      <c r="AY3898" s="4">
        <v>214223</v>
      </c>
      <c r="AZ3898" s="4">
        <v>501570</v>
      </c>
      <c r="BA3898" s="4" t="s">
        <v>23075</v>
      </c>
      <c r="BB3898" s="4" t="s">
        <v>32118</v>
      </c>
      <c r="BC3898" s="4">
        <v>40</v>
      </c>
      <c r="BD3898" t="str">
        <f>IF(AND(ADHOC!$G$15="",ADHOC!$S$4=""),"",IF(ADHOC!$G$15&lt;&gt;"",IF(ADHOC!$G$15=LEFT(Domein!$AS3898,LEN(ADHOC!$G$15)),MAX(Domein!BD$1:'Domein'!BD3897)+1,""),IF(ADHOC!$S$4=LEFT(Domein!$AS3898,LEN(ADHOC!$S$4)),MAX(Domein!BD$1:'Domein'!BD3897)+1,"")))</f>
        <v/>
      </c>
    </row>
    <row r="3899" spans="45:56" x14ac:dyDescent="0.2">
      <c r="AS3899" s="4" t="s">
        <v>17441</v>
      </c>
      <c r="AT3899" s="4" t="s">
        <v>17442</v>
      </c>
      <c r="AU3899" s="4" t="s">
        <v>456</v>
      </c>
      <c r="AV3899" s="4" t="s">
        <v>17407</v>
      </c>
      <c r="AW3899" s="4" t="s">
        <v>701</v>
      </c>
      <c r="AX3899" s="4"/>
      <c r="AY3899" s="4">
        <v>214223</v>
      </c>
      <c r="AZ3899" s="4">
        <v>501570</v>
      </c>
      <c r="BA3899" s="4" t="s">
        <v>23075</v>
      </c>
      <c r="BB3899" s="4" t="s">
        <v>32118</v>
      </c>
      <c r="BC3899" s="4">
        <v>40</v>
      </c>
      <c r="BD3899" t="str">
        <f>IF(AND(ADHOC!$G$15="",ADHOC!$S$4=""),"",IF(ADHOC!$G$15&lt;&gt;"",IF(ADHOC!$G$15=LEFT(Domein!$AS3899,LEN(ADHOC!$G$15)),MAX(Domein!BD$1:'Domein'!BD3898)+1,""),IF(ADHOC!$S$4=LEFT(Domein!$AS3899,LEN(ADHOC!$S$4)),MAX(Domein!BD$1:'Domein'!BD3898)+1,"")))</f>
        <v/>
      </c>
    </row>
    <row r="3900" spans="45:56" x14ac:dyDescent="0.2">
      <c r="AS3900" s="4" t="s">
        <v>32933</v>
      </c>
      <c r="AT3900" s="4" t="s">
        <v>32890</v>
      </c>
      <c r="AU3900" s="4" t="s">
        <v>463</v>
      </c>
      <c r="AV3900" s="4" t="s">
        <v>7513</v>
      </c>
      <c r="AW3900" s="4" t="s">
        <v>701</v>
      </c>
      <c r="AX3900" s="4"/>
      <c r="AY3900" s="4"/>
      <c r="AZ3900" s="4"/>
      <c r="BA3900" s="4"/>
      <c r="BB3900" s="4"/>
      <c r="BC3900" s="4">
        <v>40</v>
      </c>
      <c r="BD3900" t="str">
        <f>IF(AND(ADHOC!$G$15="",ADHOC!$S$4=""),"",IF(ADHOC!$G$15&lt;&gt;"",IF(ADHOC!$G$15=LEFT(Domein!$AS3900,LEN(ADHOC!$G$15)),MAX(Domein!BD$1:'Domein'!BD3899)+1,""),IF(ADHOC!$S$4=LEFT(Domein!$AS3900,LEN(ADHOC!$S$4)),MAX(Domein!BD$1:'Domein'!BD3899)+1,"")))</f>
        <v/>
      </c>
    </row>
    <row r="3901" spans="45:56" x14ac:dyDescent="0.2">
      <c r="AS3901" s="4" t="s">
        <v>32889</v>
      </c>
      <c r="AT3901" s="4" t="s">
        <v>32890</v>
      </c>
      <c r="AU3901" s="4" t="s">
        <v>463</v>
      </c>
      <c r="AV3901" s="4" t="s">
        <v>7513</v>
      </c>
      <c r="AW3901" s="4" t="s">
        <v>701</v>
      </c>
      <c r="AX3901" s="4"/>
      <c r="AY3901" s="4"/>
      <c r="AZ3901" s="4"/>
      <c r="BA3901" s="4"/>
      <c r="BB3901" s="4"/>
      <c r="BC3901" s="4">
        <v>40</v>
      </c>
      <c r="BD3901" t="str">
        <f>IF(AND(ADHOC!$G$15="",ADHOC!$S$4=""),"",IF(ADHOC!$G$15&lt;&gt;"",IF(ADHOC!$G$15=LEFT(Domein!$AS3901,LEN(ADHOC!$G$15)),MAX(Domein!BD$1:'Domein'!BD3900)+1,""),IF(ADHOC!$S$4=LEFT(Domein!$AS3901,LEN(ADHOC!$S$4)),MAX(Domein!BD$1:'Domein'!BD3900)+1,"")))</f>
        <v/>
      </c>
    </row>
    <row r="3902" spans="45:56" x14ac:dyDescent="0.2">
      <c r="AS3902" s="4" t="s">
        <v>31487</v>
      </c>
      <c r="AT3902" s="4" t="s">
        <v>31488</v>
      </c>
      <c r="AU3902" s="4" t="s">
        <v>463</v>
      </c>
      <c r="AV3902" s="4" t="s">
        <v>7513</v>
      </c>
      <c r="AW3902" s="4" t="s">
        <v>701</v>
      </c>
      <c r="AX3902" s="4"/>
      <c r="AY3902" s="4"/>
      <c r="AZ3902" s="4"/>
      <c r="BA3902" s="4"/>
      <c r="BB3902" s="4"/>
      <c r="BC3902" s="4">
        <v>40</v>
      </c>
      <c r="BD3902" t="str">
        <f>IF(AND(ADHOC!$G$15="",ADHOC!$S$4=""),"",IF(ADHOC!$G$15&lt;&gt;"",IF(ADHOC!$G$15=LEFT(Domein!$AS3902,LEN(ADHOC!$G$15)),MAX(Domein!BD$1:'Domein'!BD3901)+1,""),IF(ADHOC!$S$4=LEFT(Domein!$AS3902,LEN(ADHOC!$S$4)),MAX(Domein!BD$1:'Domein'!BD3901)+1,"")))</f>
        <v/>
      </c>
    </row>
    <row r="3903" spans="45:56" x14ac:dyDescent="0.2">
      <c r="AS3903" s="4" t="s">
        <v>36835</v>
      </c>
      <c r="AT3903" s="4" t="s">
        <v>36836</v>
      </c>
      <c r="AU3903" s="4" t="s">
        <v>456</v>
      </c>
      <c r="AV3903" s="4" t="s">
        <v>711</v>
      </c>
      <c r="AW3903" s="4" t="s">
        <v>701</v>
      </c>
      <c r="AX3903" s="4"/>
      <c r="AY3903" s="4"/>
      <c r="AZ3903" s="4"/>
      <c r="BA3903" s="4"/>
      <c r="BB3903" s="4"/>
      <c r="BC3903" s="4">
        <v>40</v>
      </c>
      <c r="BD3903" t="str">
        <f>IF(AND(ADHOC!$G$15="",ADHOC!$S$4=""),"",IF(ADHOC!$G$15&lt;&gt;"",IF(ADHOC!$G$15=LEFT(Domein!$AS3903,LEN(ADHOC!$G$15)),MAX(Domein!BD$1:'Domein'!BD3902)+1,""),IF(ADHOC!$S$4=LEFT(Domein!$AS3903,LEN(ADHOC!$S$4)),MAX(Domein!BD$1:'Domein'!BD3902)+1,"")))</f>
        <v/>
      </c>
    </row>
    <row r="3904" spans="45:56" x14ac:dyDescent="0.2">
      <c r="AS3904" s="4" t="s">
        <v>17229</v>
      </c>
      <c r="AT3904" s="4" t="s">
        <v>17230</v>
      </c>
      <c r="AU3904" s="4" t="s">
        <v>456</v>
      </c>
      <c r="AV3904" s="4" t="s">
        <v>711</v>
      </c>
      <c r="AW3904" s="4" t="s">
        <v>701</v>
      </c>
      <c r="AX3904" s="4"/>
      <c r="AY3904" s="4"/>
      <c r="AZ3904" s="4"/>
      <c r="BA3904" s="4"/>
      <c r="BB3904" s="4"/>
      <c r="BC3904" s="4">
        <v>40</v>
      </c>
      <c r="BD3904" t="str">
        <f>IF(AND(ADHOC!$G$15="",ADHOC!$S$4=""),"",IF(ADHOC!$G$15&lt;&gt;"",IF(ADHOC!$G$15=LEFT(Domein!$AS3904,LEN(ADHOC!$G$15)),MAX(Domein!BD$1:'Domein'!BD3903)+1,""),IF(ADHOC!$S$4=LEFT(Domein!$AS3904,LEN(ADHOC!$S$4)),MAX(Domein!BD$1:'Domein'!BD3903)+1,"")))</f>
        <v/>
      </c>
    </row>
    <row r="3905" spans="45:56" x14ac:dyDescent="0.2">
      <c r="AS3905" s="4" t="s">
        <v>31545</v>
      </c>
      <c r="AT3905" s="4" t="s">
        <v>31546</v>
      </c>
      <c r="AU3905" s="4" t="s">
        <v>463</v>
      </c>
      <c r="AV3905" s="4" t="s">
        <v>7513</v>
      </c>
      <c r="AW3905" s="4" t="s">
        <v>701</v>
      </c>
      <c r="AX3905" s="4"/>
      <c r="AY3905" s="4"/>
      <c r="AZ3905" s="4"/>
      <c r="BA3905" s="4"/>
      <c r="BB3905" s="4"/>
      <c r="BC3905" s="4">
        <v>40</v>
      </c>
      <c r="BD3905" t="str">
        <f>IF(AND(ADHOC!$G$15="",ADHOC!$S$4=""),"",IF(ADHOC!$G$15&lt;&gt;"",IF(ADHOC!$G$15=LEFT(Domein!$AS3905,LEN(ADHOC!$G$15)),MAX(Domein!BD$1:'Domein'!BD3904)+1,""),IF(ADHOC!$S$4=LEFT(Domein!$AS3905,LEN(ADHOC!$S$4)),MAX(Domein!BD$1:'Domein'!BD3904)+1,"")))</f>
        <v/>
      </c>
    </row>
    <row r="3906" spans="45:56" x14ac:dyDescent="0.2">
      <c r="AS3906" s="4" t="s">
        <v>9317</v>
      </c>
      <c r="AT3906" s="4" t="s">
        <v>9318</v>
      </c>
      <c r="AU3906" s="4" t="s">
        <v>456</v>
      </c>
      <c r="AV3906" s="4" t="s">
        <v>7513</v>
      </c>
      <c r="AW3906" s="4" t="s">
        <v>701</v>
      </c>
      <c r="AX3906" s="4"/>
      <c r="AY3906" s="4"/>
      <c r="AZ3906" s="4"/>
      <c r="BA3906" s="4"/>
      <c r="BB3906" s="4"/>
      <c r="BC3906" s="4">
        <v>40</v>
      </c>
      <c r="BD3906" t="str">
        <f>IF(AND(ADHOC!$G$15="",ADHOC!$S$4=""),"",IF(ADHOC!$G$15&lt;&gt;"",IF(ADHOC!$G$15=LEFT(Domein!$AS3906,LEN(ADHOC!$G$15)),MAX(Domein!BD$1:'Domein'!BD3905)+1,""),IF(ADHOC!$S$4=LEFT(Domein!$AS3906,LEN(ADHOC!$S$4)),MAX(Domein!BD$1:'Domein'!BD3905)+1,"")))</f>
        <v/>
      </c>
    </row>
    <row r="3907" spans="45:56" x14ac:dyDescent="0.2">
      <c r="AS3907" s="4" t="s">
        <v>2271</v>
      </c>
      <c r="AT3907" s="4" t="s">
        <v>7807</v>
      </c>
      <c r="AU3907" s="4" t="s">
        <v>456</v>
      </c>
      <c r="AV3907" s="4" t="s">
        <v>7513</v>
      </c>
      <c r="AW3907" s="4" t="s">
        <v>701</v>
      </c>
      <c r="AX3907" s="4"/>
      <c r="AY3907" s="4"/>
      <c r="AZ3907" s="4"/>
      <c r="BA3907" s="4"/>
      <c r="BB3907" s="4"/>
      <c r="BC3907" s="4">
        <v>40</v>
      </c>
      <c r="BD3907" t="str">
        <f>IF(AND(ADHOC!$G$15="",ADHOC!$S$4=""),"",IF(ADHOC!$G$15&lt;&gt;"",IF(ADHOC!$G$15=LEFT(Domein!$AS3907,LEN(ADHOC!$G$15)),MAX(Domein!BD$1:'Domein'!BD3906)+1,""),IF(ADHOC!$S$4=LEFT(Domein!$AS3907,LEN(ADHOC!$S$4)),MAX(Domein!BD$1:'Domein'!BD3906)+1,"")))</f>
        <v/>
      </c>
    </row>
    <row r="3908" spans="45:56" x14ac:dyDescent="0.2">
      <c r="AS3908" s="4" t="s">
        <v>17399</v>
      </c>
      <c r="AT3908" s="4" t="s">
        <v>17400</v>
      </c>
      <c r="AU3908" s="4" t="s">
        <v>456</v>
      </c>
      <c r="AV3908" s="4" t="s">
        <v>711</v>
      </c>
      <c r="AW3908" s="4" t="s">
        <v>701</v>
      </c>
      <c r="AX3908" s="4"/>
      <c r="AY3908" s="4"/>
      <c r="AZ3908" s="4"/>
      <c r="BA3908" s="4"/>
      <c r="BB3908" s="4"/>
      <c r="BC3908" s="4">
        <v>40</v>
      </c>
      <c r="BD3908" t="str">
        <f>IF(AND(ADHOC!$G$15="",ADHOC!$S$4=""),"",IF(ADHOC!$G$15&lt;&gt;"",IF(ADHOC!$G$15=LEFT(Domein!$AS3908,LEN(ADHOC!$G$15)),MAX(Domein!BD$1:'Domein'!BD3907)+1,""),IF(ADHOC!$S$4=LEFT(Domein!$AS3908,LEN(ADHOC!$S$4)),MAX(Domein!BD$1:'Domein'!BD3907)+1,"")))</f>
        <v/>
      </c>
    </row>
    <row r="3909" spans="45:56" x14ac:dyDescent="0.2">
      <c r="AS3909" s="4" t="s">
        <v>39106</v>
      </c>
      <c r="AT3909" s="4" t="s">
        <v>39107</v>
      </c>
      <c r="AU3909" s="4" t="s">
        <v>463</v>
      </c>
      <c r="AV3909" s="4" t="s">
        <v>7513</v>
      </c>
      <c r="AW3909" s="4" t="s">
        <v>701</v>
      </c>
      <c r="AX3909" s="4"/>
      <c r="AY3909" s="4"/>
      <c r="AZ3909" s="4"/>
      <c r="BA3909" s="4"/>
      <c r="BB3909" s="4"/>
      <c r="BC3909" s="4">
        <v>40</v>
      </c>
      <c r="BD3909" t="str">
        <f>IF(AND(ADHOC!$G$15="",ADHOC!$S$4=""),"",IF(ADHOC!$G$15&lt;&gt;"",IF(ADHOC!$G$15=LEFT(Domein!$AS3909,LEN(ADHOC!$G$15)),MAX(Domein!BD$1:'Domein'!BD3908)+1,""),IF(ADHOC!$S$4=LEFT(Domein!$AS3909,LEN(ADHOC!$S$4)),MAX(Domein!BD$1:'Domein'!BD3908)+1,"")))</f>
        <v/>
      </c>
    </row>
    <row r="3910" spans="45:56" x14ac:dyDescent="0.2">
      <c r="AS3910" s="4" t="s">
        <v>32659</v>
      </c>
      <c r="AT3910" s="4" t="s">
        <v>32660</v>
      </c>
      <c r="AU3910" s="4" t="s">
        <v>463</v>
      </c>
      <c r="AV3910" s="4" t="s">
        <v>7513</v>
      </c>
      <c r="AW3910" s="4" t="s">
        <v>701</v>
      </c>
      <c r="AX3910" s="4"/>
      <c r="AY3910" s="4"/>
      <c r="AZ3910" s="4"/>
      <c r="BA3910" s="4"/>
      <c r="BB3910" s="4"/>
      <c r="BC3910" s="4">
        <v>40</v>
      </c>
      <c r="BD3910" t="str">
        <f>IF(AND(ADHOC!$G$15="",ADHOC!$S$4=""),"",IF(ADHOC!$G$15&lt;&gt;"",IF(ADHOC!$G$15=LEFT(Domein!$AS3910,LEN(ADHOC!$G$15)),MAX(Domein!BD$1:'Domein'!BD3909)+1,""),IF(ADHOC!$S$4=LEFT(Domein!$AS3910,LEN(ADHOC!$S$4)),MAX(Domein!BD$1:'Domein'!BD3909)+1,"")))</f>
        <v/>
      </c>
    </row>
    <row r="3911" spans="45:56" x14ac:dyDescent="0.2">
      <c r="AS3911" s="4" t="s">
        <v>39108</v>
      </c>
      <c r="AT3911" s="4" t="s">
        <v>39109</v>
      </c>
      <c r="AU3911" s="4" t="s">
        <v>463</v>
      </c>
      <c r="AV3911" s="4" t="s">
        <v>7513</v>
      </c>
      <c r="AW3911" s="4" t="s">
        <v>701</v>
      </c>
      <c r="AX3911" s="4"/>
      <c r="AY3911" s="4"/>
      <c r="AZ3911" s="4"/>
      <c r="BA3911" s="4"/>
      <c r="BB3911" s="4"/>
      <c r="BC3911" s="4">
        <v>40</v>
      </c>
      <c r="BD3911" t="str">
        <f>IF(AND(ADHOC!$G$15="",ADHOC!$S$4=""),"",IF(ADHOC!$G$15&lt;&gt;"",IF(ADHOC!$G$15=LEFT(Domein!$AS3911,LEN(ADHOC!$G$15)),MAX(Domein!BD$1:'Domein'!BD3910)+1,""),IF(ADHOC!$S$4=LEFT(Domein!$AS3911,LEN(ADHOC!$S$4)),MAX(Domein!BD$1:'Domein'!BD3910)+1,"")))</f>
        <v/>
      </c>
    </row>
    <row r="3912" spans="45:56" x14ac:dyDescent="0.2">
      <c r="AS3912" s="4" t="s">
        <v>15651</v>
      </c>
      <c r="AT3912" s="4" t="s">
        <v>15652</v>
      </c>
      <c r="AU3912" s="4" t="s">
        <v>456</v>
      </c>
      <c r="AV3912" s="4" t="s">
        <v>711</v>
      </c>
      <c r="AW3912" s="4" t="s">
        <v>701</v>
      </c>
      <c r="AX3912" s="4"/>
      <c r="AY3912" s="4"/>
      <c r="AZ3912" s="4"/>
      <c r="BA3912" s="4"/>
      <c r="BB3912" s="4"/>
      <c r="BC3912" s="4">
        <v>40</v>
      </c>
      <c r="BD3912" t="str">
        <f>IF(AND(ADHOC!$G$15="",ADHOC!$S$4=""),"",IF(ADHOC!$G$15&lt;&gt;"",IF(ADHOC!$G$15=LEFT(Domein!$AS3912,LEN(ADHOC!$G$15)),MAX(Domein!BD$1:'Domein'!BD3911)+1,""),IF(ADHOC!$S$4=LEFT(Domein!$AS3912,LEN(ADHOC!$S$4)),MAX(Domein!BD$1:'Domein'!BD3911)+1,"")))</f>
        <v/>
      </c>
    </row>
    <row r="3913" spans="45:56" x14ac:dyDescent="0.2">
      <c r="AS3913" s="4" t="s">
        <v>35892</v>
      </c>
      <c r="AT3913" s="4" t="s">
        <v>35893</v>
      </c>
      <c r="AU3913" s="4" t="s">
        <v>456</v>
      </c>
      <c r="AV3913" s="4" t="s">
        <v>7513</v>
      </c>
      <c r="AW3913" s="4" t="s">
        <v>701</v>
      </c>
      <c r="AX3913" s="4"/>
      <c r="AY3913" s="4"/>
      <c r="AZ3913" s="4"/>
      <c r="BA3913" s="4"/>
      <c r="BB3913" s="4"/>
      <c r="BC3913" s="4">
        <v>40</v>
      </c>
      <c r="BD3913" t="str">
        <f>IF(AND(ADHOC!$G$15="",ADHOC!$S$4=""),"",IF(ADHOC!$G$15&lt;&gt;"",IF(ADHOC!$G$15=LEFT(Domein!$AS3913,LEN(ADHOC!$G$15)),MAX(Domein!BD$1:'Domein'!BD3912)+1,""),IF(ADHOC!$S$4=LEFT(Domein!$AS3913,LEN(ADHOC!$S$4)),MAX(Domein!BD$1:'Domein'!BD3912)+1,"")))</f>
        <v/>
      </c>
    </row>
    <row r="3914" spans="45:56" x14ac:dyDescent="0.2">
      <c r="AS3914" s="4" t="s">
        <v>9319</v>
      </c>
      <c r="AT3914" s="4" t="s">
        <v>15684</v>
      </c>
      <c r="AU3914" s="4" t="s">
        <v>463</v>
      </c>
      <c r="AV3914" s="4" t="s">
        <v>7513</v>
      </c>
      <c r="AW3914" s="4" t="s">
        <v>701</v>
      </c>
      <c r="AX3914" s="4"/>
      <c r="AY3914" s="4"/>
      <c r="AZ3914" s="4"/>
      <c r="BA3914" s="4"/>
      <c r="BB3914" s="4"/>
      <c r="BC3914" s="4">
        <v>40</v>
      </c>
      <c r="BD3914" t="str">
        <f>IF(AND(ADHOC!$G$15="",ADHOC!$S$4=""),"",IF(ADHOC!$G$15&lt;&gt;"",IF(ADHOC!$G$15=LEFT(Domein!$AS3914,LEN(ADHOC!$G$15)),MAX(Domein!BD$1:'Domein'!BD3913)+1,""),IF(ADHOC!$S$4=LEFT(Domein!$AS3914,LEN(ADHOC!$S$4)),MAX(Domein!BD$1:'Domein'!BD3913)+1,"")))</f>
        <v/>
      </c>
    </row>
    <row r="3915" spans="45:56" x14ac:dyDescent="0.2">
      <c r="AS3915" s="4" t="s">
        <v>15685</v>
      </c>
      <c r="AT3915" s="4" t="s">
        <v>15686</v>
      </c>
      <c r="AU3915" s="4" t="s">
        <v>463</v>
      </c>
      <c r="AV3915" s="4" t="s">
        <v>711</v>
      </c>
      <c r="AW3915" s="4" t="s">
        <v>701</v>
      </c>
      <c r="AX3915" s="4"/>
      <c r="AY3915" s="4"/>
      <c r="AZ3915" s="4"/>
      <c r="BA3915" s="4"/>
      <c r="BB3915" s="4"/>
      <c r="BC3915" s="4">
        <v>40</v>
      </c>
      <c r="BD3915" t="str">
        <f>IF(AND(ADHOC!$G$15="",ADHOC!$S$4=""),"",IF(ADHOC!$G$15&lt;&gt;"",IF(ADHOC!$G$15=LEFT(Domein!$AS3915,LEN(ADHOC!$G$15)),MAX(Domein!BD$1:'Domein'!BD3914)+1,""),IF(ADHOC!$S$4=LEFT(Domein!$AS3915,LEN(ADHOC!$S$4)),MAX(Domein!BD$1:'Domein'!BD3914)+1,"")))</f>
        <v/>
      </c>
    </row>
    <row r="3916" spans="45:56" x14ac:dyDescent="0.2">
      <c r="AS3916" s="4" t="s">
        <v>16846</v>
      </c>
      <c r="AT3916" s="4" t="s">
        <v>16847</v>
      </c>
      <c r="AU3916" s="4" t="s">
        <v>456</v>
      </c>
      <c r="AV3916" s="4" t="s">
        <v>711</v>
      </c>
      <c r="AW3916" s="4" t="s">
        <v>701</v>
      </c>
      <c r="AX3916" s="4"/>
      <c r="AY3916" s="4"/>
      <c r="AZ3916" s="4"/>
      <c r="BA3916" s="4"/>
      <c r="BB3916" s="4"/>
      <c r="BC3916" s="4">
        <v>40</v>
      </c>
      <c r="BD3916" t="str">
        <f>IF(AND(ADHOC!$G$15="",ADHOC!$S$4=""),"",IF(ADHOC!$G$15&lt;&gt;"",IF(ADHOC!$G$15=LEFT(Domein!$AS3916,LEN(ADHOC!$G$15)),MAX(Domein!BD$1:'Domein'!BD3915)+1,""),IF(ADHOC!$S$4=LEFT(Domein!$AS3916,LEN(ADHOC!$S$4)),MAX(Domein!BD$1:'Domein'!BD3915)+1,"")))</f>
        <v/>
      </c>
    </row>
    <row r="3917" spans="45:56" x14ac:dyDescent="0.2">
      <c r="AS3917" s="4" t="s">
        <v>16848</v>
      </c>
      <c r="AT3917" s="4" t="s">
        <v>16849</v>
      </c>
      <c r="AU3917" s="4" t="s">
        <v>456</v>
      </c>
      <c r="AV3917" s="4" t="s">
        <v>711</v>
      </c>
      <c r="AW3917" s="4" t="s">
        <v>701</v>
      </c>
      <c r="AX3917" s="4"/>
      <c r="AY3917" s="4"/>
      <c r="AZ3917" s="4"/>
      <c r="BA3917" s="4"/>
      <c r="BB3917" s="4"/>
      <c r="BC3917" s="4">
        <v>40</v>
      </c>
      <c r="BD3917" t="str">
        <f>IF(AND(ADHOC!$G$15="",ADHOC!$S$4=""),"",IF(ADHOC!$G$15&lt;&gt;"",IF(ADHOC!$G$15=LEFT(Domein!$AS3917,LEN(ADHOC!$G$15)),MAX(Domein!BD$1:'Domein'!BD3916)+1,""),IF(ADHOC!$S$4=LEFT(Domein!$AS3917,LEN(ADHOC!$S$4)),MAX(Domein!BD$1:'Domein'!BD3916)+1,"")))</f>
        <v/>
      </c>
    </row>
    <row r="3918" spans="45:56" x14ac:dyDescent="0.2">
      <c r="AS3918" s="4" t="s">
        <v>16850</v>
      </c>
      <c r="AT3918" s="4" t="s">
        <v>16851</v>
      </c>
      <c r="AU3918" s="4" t="s">
        <v>456</v>
      </c>
      <c r="AV3918" s="4" t="s">
        <v>711</v>
      </c>
      <c r="AW3918" s="4" t="s">
        <v>701</v>
      </c>
      <c r="AX3918" s="4"/>
      <c r="AY3918" s="4"/>
      <c r="AZ3918" s="4"/>
      <c r="BA3918" s="4"/>
      <c r="BB3918" s="4"/>
      <c r="BC3918" s="4">
        <v>40</v>
      </c>
      <c r="BD3918" t="str">
        <f>IF(AND(ADHOC!$G$15="",ADHOC!$S$4=""),"",IF(ADHOC!$G$15&lt;&gt;"",IF(ADHOC!$G$15=LEFT(Domein!$AS3918,LEN(ADHOC!$G$15)),MAX(Domein!BD$1:'Domein'!BD3917)+1,""),IF(ADHOC!$S$4=LEFT(Domein!$AS3918,LEN(ADHOC!$S$4)),MAX(Domein!BD$1:'Domein'!BD3917)+1,"")))</f>
        <v/>
      </c>
    </row>
    <row r="3919" spans="45:56" x14ac:dyDescent="0.2">
      <c r="AS3919" s="4" t="s">
        <v>16852</v>
      </c>
      <c r="AT3919" s="4" t="s">
        <v>16853</v>
      </c>
      <c r="AU3919" s="4" t="s">
        <v>456</v>
      </c>
      <c r="AV3919" s="4" t="s">
        <v>711</v>
      </c>
      <c r="AW3919" s="4" t="s">
        <v>701</v>
      </c>
      <c r="AX3919" s="4"/>
      <c r="AY3919" s="4"/>
      <c r="AZ3919" s="4"/>
      <c r="BA3919" s="4"/>
      <c r="BB3919" s="4"/>
      <c r="BC3919" s="4">
        <v>40</v>
      </c>
      <c r="BD3919" t="str">
        <f>IF(AND(ADHOC!$G$15="",ADHOC!$S$4=""),"",IF(ADHOC!$G$15&lt;&gt;"",IF(ADHOC!$G$15=LEFT(Domein!$AS3919,LEN(ADHOC!$G$15)),MAX(Domein!BD$1:'Domein'!BD3918)+1,""),IF(ADHOC!$S$4=LEFT(Domein!$AS3919,LEN(ADHOC!$S$4)),MAX(Domein!BD$1:'Domein'!BD3918)+1,"")))</f>
        <v/>
      </c>
    </row>
    <row r="3920" spans="45:56" x14ac:dyDescent="0.2">
      <c r="AS3920" s="4" t="s">
        <v>35636</v>
      </c>
      <c r="AT3920" s="4" t="s">
        <v>35637</v>
      </c>
      <c r="AU3920" s="4" t="s">
        <v>456</v>
      </c>
      <c r="AV3920" s="4" t="s">
        <v>7513</v>
      </c>
      <c r="AW3920" s="4" t="s">
        <v>701</v>
      </c>
      <c r="AX3920" s="4"/>
      <c r="AY3920" s="4"/>
      <c r="AZ3920" s="4"/>
      <c r="BA3920" s="4"/>
      <c r="BB3920" s="4"/>
      <c r="BC3920" s="4">
        <v>40</v>
      </c>
      <c r="BD3920" t="str">
        <f>IF(AND(ADHOC!$G$15="",ADHOC!$S$4=""),"",IF(ADHOC!$G$15&lt;&gt;"",IF(ADHOC!$G$15=LEFT(Domein!$AS3920,LEN(ADHOC!$G$15)),MAX(Domein!BD$1:'Domein'!BD3919)+1,""),IF(ADHOC!$S$4=LEFT(Domein!$AS3920,LEN(ADHOC!$S$4)),MAX(Domein!BD$1:'Domein'!BD3919)+1,"")))</f>
        <v/>
      </c>
    </row>
    <row r="3921" spans="45:56" x14ac:dyDescent="0.2">
      <c r="AS3921" s="4" t="s">
        <v>9321</v>
      </c>
      <c r="AT3921" s="4" t="s">
        <v>9320</v>
      </c>
      <c r="AU3921" s="4" t="s">
        <v>463</v>
      </c>
      <c r="AV3921" s="4" t="s">
        <v>7513</v>
      </c>
      <c r="AW3921" s="4" t="s">
        <v>701</v>
      </c>
      <c r="AX3921" s="4"/>
      <c r="AY3921" s="4"/>
      <c r="AZ3921" s="4"/>
      <c r="BA3921" s="4"/>
      <c r="BB3921" s="4"/>
      <c r="BC3921" s="4">
        <v>40</v>
      </c>
      <c r="BD3921" t="str">
        <f>IF(AND(ADHOC!$G$15="",ADHOC!$S$4=""),"",IF(ADHOC!$G$15&lt;&gt;"",IF(ADHOC!$G$15=LEFT(Domein!$AS3921,LEN(ADHOC!$G$15)),MAX(Domein!BD$1:'Domein'!BD3920)+1,""),IF(ADHOC!$S$4=LEFT(Domein!$AS3921,LEN(ADHOC!$S$4)),MAX(Domein!BD$1:'Domein'!BD3920)+1,"")))</f>
        <v/>
      </c>
    </row>
    <row r="3922" spans="45:56" x14ac:dyDescent="0.2">
      <c r="AS3922" s="4" t="s">
        <v>16070</v>
      </c>
      <c r="AT3922" s="4" t="s">
        <v>16071</v>
      </c>
      <c r="AU3922" s="4" t="s">
        <v>456</v>
      </c>
      <c r="AV3922" s="4" t="s">
        <v>711</v>
      </c>
      <c r="AW3922" s="4" t="s">
        <v>701</v>
      </c>
      <c r="AX3922" s="4"/>
      <c r="AY3922" s="4"/>
      <c r="AZ3922" s="4"/>
      <c r="BA3922" s="4"/>
      <c r="BB3922" s="4"/>
      <c r="BC3922" s="4">
        <v>40</v>
      </c>
      <c r="BD3922" t="str">
        <f>IF(AND(ADHOC!$G$15="",ADHOC!$S$4=""),"",IF(ADHOC!$G$15&lt;&gt;"",IF(ADHOC!$G$15=LEFT(Domein!$AS3922,LEN(ADHOC!$G$15)),MAX(Domein!BD$1:'Domein'!BD3921)+1,""),IF(ADHOC!$S$4=LEFT(Domein!$AS3922,LEN(ADHOC!$S$4)),MAX(Domein!BD$1:'Domein'!BD3921)+1,"")))</f>
        <v/>
      </c>
    </row>
    <row r="3923" spans="45:56" x14ac:dyDescent="0.2">
      <c r="AS3923" s="4" t="s">
        <v>2272</v>
      </c>
      <c r="AT3923" s="4" t="s">
        <v>10833</v>
      </c>
      <c r="AU3923" s="4" t="s">
        <v>463</v>
      </c>
      <c r="AV3923" s="4" t="s">
        <v>7513</v>
      </c>
      <c r="AW3923" s="4" t="s">
        <v>701</v>
      </c>
      <c r="AX3923" s="4"/>
      <c r="AY3923" s="4"/>
      <c r="AZ3923" s="4"/>
      <c r="BA3923" s="4"/>
      <c r="BB3923" s="4"/>
      <c r="BC3923" s="4">
        <v>40</v>
      </c>
      <c r="BD3923" t="str">
        <f>IF(AND(ADHOC!$G$15="",ADHOC!$S$4=""),"",IF(ADHOC!$G$15&lt;&gt;"",IF(ADHOC!$G$15=LEFT(Domein!$AS3923,LEN(ADHOC!$G$15)),MAX(Domein!BD$1:'Domein'!BD3922)+1,""),IF(ADHOC!$S$4=LEFT(Domein!$AS3923,LEN(ADHOC!$S$4)),MAX(Domein!BD$1:'Domein'!BD3922)+1,"")))</f>
        <v/>
      </c>
    </row>
    <row r="3924" spans="45:56" x14ac:dyDescent="0.2">
      <c r="AS3924" s="4" t="s">
        <v>9322</v>
      </c>
      <c r="AT3924" s="4" t="s">
        <v>9323</v>
      </c>
      <c r="AU3924" s="4" t="s">
        <v>456</v>
      </c>
      <c r="AV3924" s="4" t="s">
        <v>711</v>
      </c>
      <c r="AW3924" s="4" t="s">
        <v>701</v>
      </c>
      <c r="AX3924" s="4"/>
      <c r="AY3924" s="4"/>
      <c r="AZ3924" s="4"/>
      <c r="BA3924" s="4"/>
      <c r="BB3924" s="4"/>
      <c r="BC3924" s="4">
        <v>40</v>
      </c>
      <c r="BD3924" t="str">
        <f>IF(AND(ADHOC!$G$15="",ADHOC!$S$4=""),"",IF(ADHOC!$G$15&lt;&gt;"",IF(ADHOC!$G$15=LEFT(Domein!$AS3924,LEN(ADHOC!$G$15)),MAX(Domein!BD$1:'Domein'!BD3923)+1,""),IF(ADHOC!$S$4=LEFT(Domein!$AS3924,LEN(ADHOC!$S$4)),MAX(Domein!BD$1:'Domein'!BD3923)+1,"")))</f>
        <v/>
      </c>
    </row>
    <row r="3925" spans="45:56" x14ac:dyDescent="0.2">
      <c r="AS3925" s="4" t="s">
        <v>16686</v>
      </c>
      <c r="AT3925" s="4" t="s">
        <v>16687</v>
      </c>
      <c r="AU3925" s="4" t="s">
        <v>462</v>
      </c>
      <c r="AV3925" s="4" t="s">
        <v>7513</v>
      </c>
      <c r="AW3925" s="4" t="s">
        <v>701</v>
      </c>
      <c r="AX3925" s="4"/>
      <c r="AY3925" s="4"/>
      <c r="AZ3925" s="4"/>
      <c r="BA3925" s="4"/>
      <c r="BB3925" s="4"/>
      <c r="BC3925" s="4">
        <v>40</v>
      </c>
      <c r="BD3925" t="str">
        <f>IF(AND(ADHOC!$G$15="",ADHOC!$S$4=""),"",IF(ADHOC!$G$15&lt;&gt;"",IF(ADHOC!$G$15=LEFT(Domein!$AS3925,LEN(ADHOC!$G$15)),MAX(Domein!BD$1:'Domein'!BD3924)+1,""),IF(ADHOC!$S$4=LEFT(Domein!$AS3925,LEN(ADHOC!$S$4)),MAX(Domein!BD$1:'Domein'!BD3924)+1,"")))</f>
        <v/>
      </c>
    </row>
    <row r="3926" spans="45:56" x14ac:dyDescent="0.2">
      <c r="AS3926" s="4" t="s">
        <v>13091</v>
      </c>
      <c r="AT3926" s="4" t="s">
        <v>13092</v>
      </c>
      <c r="AU3926" s="4" t="s">
        <v>463</v>
      </c>
      <c r="AV3926" s="4" t="s">
        <v>7513</v>
      </c>
      <c r="AW3926" s="4" t="s">
        <v>701</v>
      </c>
      <c r="AX3926" s="4"/>
      <c r="AY3926" s="4"/>
      <c r="AZ3926" s="4"/>
      <c r="BA3926" s="4"/>
      <c r="BB3926" s="4"/>
      <c r="BC3926" s="4">
        <v>40</v>
      </c>
      <c r="BD3926" t="str">
        <f>IF(AND(ADHOC!$G$15="",ADHOC!$S$4=""),"",IF(ADHOC!$G$15&lt;&gt;"",IF(ADHOC!$G$15=LEFT(Domein!$AS3926,LEN(ADHOC!$G$15)),MAX(Domein!BD$1:'Domein'!BD3925)+1,""),IF(ADHOC!$S$4=LEFT(Domein!$AS3926,LEN(ADHOC!$S$4)),MAX(Domein!BD$1:'Domein'!BD3925)+1,"")))</f>
        <v/>
      </c>
    </row>
    <row r="3927" spans="45:56" x14ac:dyDescent="0.2">
      <c r="AS3927" s="4" t="s">
        <v>16256</v>
      </c>
      <c r="AT3927" s="4" t="s">
        <v>16257</v>
      </c>
      <c r="AU3927" s="4" t="s">
        <v>463</v>
      </c>
      <c r="AV3927" s="4" t="s">
        <v>7513</v>
      </c>
      <c r="AW3927" s="4" t="s">
        <v>701</v>
      </c>
      <c r="AX3927" s="4"/>
      <c r="AY3927" s="4"/>
      <c r="AZ3927" s="4"/>
      <c r="BA3927" s="4"/>
      <c r="BB3927" s="4"/>
      <c r="BC3927" s="4">
        <v>40</v>
      </c>
      <c r="BD3927" t="str">
        <f>IF(AND(ADHOC!$G$15="",ADHOC!$S$4=""),"",IF(ADHOC!$G$15&lt;&gt;"",IF(ADHOC!$G$15=LEFT(Domein!$AS3927,LEN(ADHOC!$G$15)),MAX(Domein!BD$1:'Domein'!BD3926)+1,""),IF(ADHOC!$S$4=LEFT(Domein!$AS3927,LEN(ADHOC!$S$4)),MAX(Domein!BD$1:'Domein'!BD3926)+1,"")))</f>
        <v/>
      </c>
    </row>
    <row r="3928" spans="45:56" x14ac:dyDescent="0.2">
      <c r="AS3928" s="4" t="s">
        <v>16475</v>
      </c>
      <c r="AT3928" s="4" t="s">
        <v>16476</v>
      </c>
      <c r="AU3928" s="4" t="s">
        <v>463</v>
      </c>
      <c r="AV3928" s="4" t="s">
        <v>7513</v>
      </c>
      <c r="AW3928" s="4" t="s">
        <v>701</v>
      </c>
      <c r="AX3928" s="4"/>
      <c r="AY3928" s="4"/>
      <c r="AZ3928" s="4"/>
      <c r="BA3928" s="4"/>
      <c r="BB3928" s="4"/>
      <c r="BC3928" s="4">
        <v>40</v>
      </c>
      <c r="BD3928" t="str">
        <f>IF(AND(ADHOC!$G$15="",ADHOC!$S$4=""),"",IF(ADHOC!$G$15&lt;&gt;"",IF(ADHOC!$G$15=LEFT(Domein!$AS3928,LEN(ADHOC!$G$15)),MAX(Domein!BD$1:'Domein'!BD3927)+1,""),IF(ADHOC!$S$4=LEFT(Domein!$AS3928,LEN(ADHOC!$S$4)),MAX(Domein!BD$1:'Domein'!BD3927)+1,"")))</f>
        <v/>
      </c>
    </row>
    <row r="3929" spans="45:56" x14ac:dyDescent="0.2">
      <c r="AS3929" s="4" t="s">
        <v>16072</v>
      </c>
      <c r="AT3929" s="4" t="s">
        <v>16073</v>
      </c>
      <c r="AU3929" s="4" t="s">
        <v>456</v>
      </c>
      <c r="AV3929" s="4" t="s">
        <v>711</v>
      </c>
      <c r="AW3929" s="4" t="s">
        <v>701</v>
      </c>
      <c r="AX3929" s="4"/>
      <c r="AY3929" s="4"/>
      <c r="AZ3929" s="4"/>
      <c r="BA3929" s="4"/>
      <c r="BB3929" s="4"/>
      <c r="BC3929" s="4">
        <v>40</v>
      </c>
      <c r="BD3929" t="str">
        <f>IF(AND(ADHOC!$G$15="",ADHOC!$S$4=""),"",IF(ADHOC!$G$15&lt;&gt;"",IF(ADHOC!$G$15=LEFT(Domein!$AS3929,LEN(ADHOC!$G$15)),MAX(Domein!BD$1:'Domein'!BD3928)+1,""),IF(ADHOC!$S$4=LEFT(Domein!$AS3929,LEN(ADHOC!$S$4)),MAX(Domein!BD$1:'Domein'!BD3928)+1,"")))</f>
        <v/>
      </c>
    </row>
    <row r="3930" spans="45:56" x14ac:dyDescent="0.2">
      <c r="AS3930" s="4" t="s">
        <v>15444</v>
      </c>
      <c r="AT3930" s="4" t="s">
        <v>15445</v>
      </c>
      <c r="AU3930" s="4" t="s">
        <v>456</v>
      </c>
      <c r="AV3930" s="4" t="s">
        <v>711</v>
      </c>
      <c r="AW3930" s="4" t="s">
        <v>701</v>
      </c>
      <c r="AX3930" s="4"/>
      <c r="AY3930" s="4"/>
      <c r="AZ3930" s="4"/>
      <c r="BA3930" s="4"/>
      <c r="BB3930" s="4"/>
      <c r="BC3930" s="4">
        <v>40</v>
      </c>
      <c r="BD3930" t="str">
        <f>IF(AND(ADHOC!$G$15="",ADHOC!$S$4=""),"",IF(ADHOC!$G$15&lt;&gt;"",IF(ADHOC!$G$15=LEFT(Domein!$AS3930,LEN(ADHOC!$G$15)),MAX(Domein!BD$1:'Domein'!BD3929)+1,""),IF(ADHOC!$S$4=LEFT(Domein!$AS3930,LEN(ADHOC!$S$4)),MAX(Domein!BD$1:'Domein'!BD3929)+1,"")))</f>
        <v/>
      </c>
    </row>
    <row r="3931" spans="45:56" x14ac:dyDescent="0.2">
      <c r="AS3931" s="4" t="s">
        <v>11582</v>
      </c>
      <c r="AT3931" s="4" t="s">
        <v>8745</v>
      </c>
      <c r="AU3931" s="4" t="s">
        <v>456</v>
      </c>
      <c r="AV3931" s="4" t="s">
        <v>715</v>
      </c>
      <c r="AW3931" s="4" t="s">
        <v>724</v>
      </c>
      <c r="AX3931" s="4"/>
      <c r="AY3931" s="4">
        <v>221200</v>
      </c>
      <c r="AZ3931" s="4">
        <v>534000</v>
      </c>
      <c r="BA3931" s="4" t="s">
        <v>24145</v>
      </c>
      <c r="BB3931" s="4" t="s">
        <v>24146</v>
      </c>
      <c r="BC3931" s="4">
        <v>40</v>
      </c>
      <c r="BD3931" t="str">
        <f>IF(AND(ADHOC!$G$15="",ADHOC!$S$4=""),"",IF(ADHOC!$G$15&lt;&gt;"",IF(ADHOC!$G$15=LEFT(Domein!$AS3931,LEN(ADHOC!$G$15)),MAX(Domein!BD$1:'Domein'!BD3930)+1,""),IF(ADHOC!$S$4=LEFT(Domein!$AS3931,LEN(ADHOC!$S$4)),MAX(Domein!BD$1:'Domein'!BD3930)+1,"")))</f>
        <v/>
      </c>
    </row>
    <row r="3932" spans="45:56" x14ac:dyDescent="0.2">
      <c r="AS3932" s="4" t="s">
        <v>14567</v>
      </c>
      <c r="AT3932" s="4" t="s">
        <v>14568</v>
      </c>
      <c r="AU3932" s="4" t="s">
        <v>456</v>
      </c>
      <c r="AV3932" s="4" t="s">
        <v>725</v>
      </c>
      <c r="AW3932" s="4" t="s">
        <v>1259</v>
      </c>
      <c r="AX3932" s="4"/>
      <c r="AY3932" s="4">
        <v>229334</v>
      </c>
      <c r="AZ3932" s="4">
        <v>521837</v>
      </c>
      <c r="BA3932" s="4" t="s">
        <v>24147</v>
      </c>
      <c r="BB3932" s="4" t="s">
        <v>24148</v>
      </c>
      <c r="BC3932" s="4">
        <v>40</v>
      </c>
      <c r="BD3932" t="str">
        <f>IF(AND(ADHOC!$G$15="",ADHOC!$S$4=""),"",IF(ADHOC!$G$15&lt;&gt;"",IF(ADHOC!$G$15=LEFT(Domein!$AS3932,LEN(ADHOC!$G$15)),MAX(Domein!BD$1:'Domein'!BD3931)+1,""),IF(ADHOC!$S$4=LEFT(Domein!$AS3932,LEN(ADHOC!$S$4)),MAX(Domein!BD$1:'Domein'!BD3931)+1,"")))</f>
        <v/>
      </c>
    </row>
    <row r="3933" spans="45:56" x14ac:dyDescent="0.2">
      <c r="AS3933" s="4" t="s">
        <v>14569</v>
      </c>
      <c r="AT3933" s="4" t="s">
        <v>14570</v>
      </c>
      <c r="AU3933" s="4" t="s">
        <v>456</v>
      </c>
      <c r="AV3933" s="4" t="s">
        <v>725</v>
      </c>
      <c r="AW3933" s="4" t="s">
        <v>1259</v>
      </c>
      <c r="AX3933" s="4"/>
      <c r="AY3933" s="4">
        <v>229628</v>
      </c>
      <c r="AZ3933" s="4">
        <v>521044</v>
      </c>
      <c r="BA3933" s="4" t="s">
        <v>24149</v>
      </c>
      <c r="BB3933" s="4" t="s">
        <v>24150</v>
      </c>
      <c r="BC3933" s="4">
        <v>40</v>
      </c>
      <c r="BD3933" t="str">
        <f>IF(AND(ADHOC!$G$15="",ADHOC!$S$4=""),"",IF(ADHOC!$G$15&lt;&gt;"",IF(ADHOC!$G$15=LEFT(Domein!$AS3933,LEN(ADHOC!$G$15)),MAX(Domein!BD$1:'Domein'!BD3932)+1,""),IF(ADHOC!$S$4=LEFT(Domein!$AS3933,LEN(ADHOC!$S$4)),MAX(Domein!BD$1:'Domein'!BD3932)+1,"")))</f>
        <v/>
      </c>
    </row>
    <row r="3934" spans="45:56" x14ac:dyDescent="0.2">
      <c r="AS3934" s="4" t="s">
        <v>11583</v>
      </c>
      <c r="AT3934" s="4" t="s">
        <v>11584</v>
      </c>
      <c r="AU3934" s="4" t="s">
        <v>456</v>
      </c>
      <c r="AV3934" s="4" t="s">
        <v>715</v>
      </c>
      <c r="AW3934" s="4" t="s">
        <v>724</v>
      </c>
      <c r="AX3934" s="4"/>
      <c r="AY3934" s="4">
        <v>230400</v>
      </c>
      <c r="AZ3934" s="4">
        <v>531880</v>
      </c>
      <c r="BA3934" s="4" t="s">
        <v>24151</v>
      </c>
      <c r="BB3934" s="4" t="s">
        <v>24152</v>
      </c>
      <c r="BC3934" s="4">
        <v>40</v>
      </c>
      <c r="BD3934" t="str">
        <f>IF(AND(ADHOC!$G$15="",ADHOC!$S$4=""),"",IF(ADHOC!$G$15&lt;&gt;"",IF(ADHOC!$G$15=LEFT(Domein!$AS3934,LEN(ADHOC!$G$15)),MAX(Domein!BD$1:'Domein'!BD3933)+1,""),IF(ADHOC!$S$4=LEFT(Domein!$AS3934,LEN(ADHOC!$S$4)),MAX(Domein!BD$1:'Domein'!BD3933)+1,"")))</f>
        <v/>
      </c>
    </row>
    <row r="3935" spans="45:56" x14ac:dyDescent="0.2">
      <c r="AS3935" s="4" t="s">
        <v>34624</v>
      </c>
      <c r="AT3935" s="4" t="s">
        <v>34625</v>
      </c>
      <c r="AU3935" s="4" t="s">
        <v>460</v>
      </c>
      <c r="AV3935" s="4" t="s">
        <v>725</v>
      </c>
      <c r="AW3935" s="4" t="s">
        <v>1259</v>
      </c>
      <c r="AX3935" s="4"/>
      <c r="AY3935" s="4"/>
      <c r="AZ3935" s="4"/>
      <c r="BA3935" s="4"/>
      <c r="BB3935" s="4"/>
      <c r="BC3935" s="4">
        <v>40</v>
      </c>
      <c r="BD3935" t="str">
        <f>IF(AND(ADHOC!$G$15="",ADHOC!$S$4=""),"",IF(ADHOC!$G$15&lt;&gt;"",IF(ADHOC!$G$15=LEFT(Domein!$AS3935,LEN(ADHOC!$G$15)),MAX(Domein!BD$1:'Domein'!BD3934)+1,""),IF(ADHOC!$S$4=LEFT(Domein!$AS3935,LEN(ADHOC!$S$4)),MAX(Domein!BD$1:'Domein'!BD3934)+1,"")))</f>
        <v/>
      </c>
    </row>
    <row r="3936" spans="45:56" x14ac:dyDescent="0.2">
      <c r="AS3936" s="4" t="s">
        <v>34626</v>
      </c>
      <c r="AT3936" s="4" t="s">
        <v>34627</v>
      </c>
      <c r="AU3936" s="4" t="s">
        <v>460</v>
      </c>
      <c r="AV3936" s="4" t="s">
        <v>725</v>
      </c>
      <c r="AW3936" s="4" t="s">
        <v>1259</v>
      </c>
      <c r="AX3936" s="4"/>
      <c r="AY3936" s="4"/>
      <c r="AZ3936" s="4"/>
      <c r="BA3936" s="4"/>
      <c r="BB3936" s="4"/>
      <c r="BC3936" s="4">
        <v>40</v>
      </c>
      <c r="BD3936" t="str">
        <f>IF(AND(ADHOC!$G$15="",ADHOC!$S$4=""),"",IF(ADHOC!$G$15&lt;&gt;"",IF(ADHOC!$G$15=LEFT(Domein!$AS3936,LEN(ADHOC!$G$15)),MAX(Domein!BD$1:'Domein'!BD3935)+1,""),IF(ADHOC!$S$4=LEFT(Domein!$AS3936,LEN(ADHOC!$S$4)),MAX(Domein!BD$1:'Domein'!BD3935)+1,"")))</f>
        <v/>
      </c>
    </row>
    <row r="3937" spans="45:56" x14ac:dyDescent="0.2">
      <c r="AS3937" s="4" t="s">
        <v>34628</v>
      </c>
      <c r="AT3937" s="4" t="s">
        <v>34629</v>
      </c>
      <c r="AU3937" s="4" t="s">
        <v>460</v>
      </c>
      <c r="AV3937" s="4" t="s">
        <v>725</v>
      </c>
      <c r="AW3937" s="4" t="s">
        <v>1259</v>
      </c>
      <c r="AX3937" s="4"/>
      <c r="AY3937" s="4"/>
      <c r="AZ3937" s="4"/>
      <c r="BA3937" s="4"/>
      <c r="BB3937" s="4"/>
      <c r="BC3937" s="4">
        <v>40</v>
      </c>
      <c r="BD3937" t="str">
        <f>IF(AND(ADHOC!$G$15="",ADHOC!$S$4=""),"",IF(ADHOC!$G$15&lt;&gt;"",IF(ADHOC!$G$15=LEFT(Domein!$AS3937,LEN(ADHOC!$G$15)),MAX(Domein!BD$1:'Domein'!BD3936)+1,""),IF(ADHOC!$S$4=LEFT(Domein!$AS3937,LEN(ADHOC!$S$4)),MAX(Domein!BD$1:'Domein'!BD3936)+1,"")))</f>
        <v/>
      </c>
    </row>
    <row r="3938" spans="45:56" x14ac:dyDescent="0.2">
      <c r="AS3938" s="4" t="s">
        <v>34630</v>
      </c>
      <c r="AT3938" s="4" t="s">
        <v>34631</v>
      </c>
      <c r="AU3938" s="4" t="s">
        <v>460</v>
      </c>
      <c r="AV3938" s="4" t="s">
        <v>725</v>
      </c>
      <c r="AW3938" s="4" t="s">
        <v>1259</v>
      </c>
      <c r="AX3938" s="4"/>
      <c r="AY3938" s="4"/>
      <c r="AZ3938" s="4"/>
      <c r="BA3938" s="4"/>
      <c r="BB3938" s="4"/>
      <c r="BC3938" s="4">
        <v>40</v>
      </c>
      <c r="BD3938" t="str">
        <f>IF(AND(ADHOC!$G$15="",ADHOC!$S$4=""),"",IF(ADHOC!$G$15&lt;&gt;"",IF(ADHOC!$G$15=LEFT(Domein!$AS3938,LEN(ADHOC!$G$15)),MAX(Domein!BD$1:'Domein'!BD3937)+1,""),IF(ADHOC!$S$4=LEFT(Domein!$AS3938,LEN(ADHOC!$S$4)),MAX(Domein!BD$1:'Domein'!BD3937)+1,"")))</f>
        <v/>
      </c>
    </row>
    <row r="3939" spans="45:56" x14ac:dyDescent="0.2">
      <c r="AS3939" s="4" t="s">
        <v>11689</v>
      </c>
      <c r="AT3939" s="4" t="s">
        <v>11688</v>
      </c>
      <c r="AU3939" s="4" t="s">
        <v>460</v>
      </c>
      <c r="AV3939" s="4" t="s">
        <v>725</v>
      </c>
      <c r="AW3939" s="4" t="s">
        <v>1259</v>
      </c>
      <c r="AX3939" s="4"/>
      <c r="AY3939" s="4">
        <v>231787</v>
      </c>
      <c r="AZ3939" s="4">
        <v>543513</v>
      </c>
      <c r="BA3939" s="4" t="s">
        <v>24153</v>
      </c>
      <c r="BB3939" s="4" t="s">
        <v>24154</v>
      </c>
      <c r="BC3939" s="4">
        <v>40</v>
      </c>
      <c r="BD3939" t="str">
        <f>IF(AND(ADHOC!$G$15="",ADHOC!$S$4=""),"",IF(ADHOC!$G$15&lt;&gt;"",IF(ADHOC!$G$15=LEFT(Domein!$AS3939,LEN(ADHOC!$G$15)),MAX(Domein!BD$1:'Domein'!BD3938)+1,""),IF(ADHOC!$S$4=LEFT(Domein!$AS3939,LEN(ADHOC!$S$4)),MAX(Domein!BD$1:'Domein'!BD3938)+1,"")))</f>
        <v/>
      </c>
    </row>
    <row r="3940" spans="45:56" x14ac:dyDescent="0.2">
      <c r="AS3940" s="4" t="s">
        <v>14261</v>
      </c>
      <c r="AT3940" s="4" t="s">
        <v>1791</v>
      </c>
      <c r="AU3940" s="4" t="s">
        <v>456</v>
      </c>
      <c r="AV3940" s="4" t="s">
        <v>713</v>
      </c>
      <c r="AW3940" s="4" t="s">
        <v>724</v>
      </c>
      <c r="AX3940" s="4"/>
      <c r="AY3940" s="4">
        <v>228615</v>
      </c>
      <c r="AZ3940" s="4">
        <v>542094</v>
      </c>
      <c r="BA3940" s="4" t="s">
        <v>24155</v>
      </c>
      <c r="BB3940" s="4" t="s">
        <v>24156</v>
      </c>
      <c r="BC3940" s="4">
        <v>40</v>
      </c>
      <c r="BD3940" t="str">
        <f>IF(AND(ADHOC!$G$15="",ADHOC!$S$4=""),"",IF(ADHOC!$G$15&lt;&gt;"",IF(ADHOC!$G$15=LEFT(Domein!$AS3940,LEN(ADHOC!$G$15)),MAX(Domein!BD$1:'Domein'!BD3939)+1,""),IF(ADHOC!$S$4=LEFT(Domein!$AS3940,LEN(ADHOC!$S$4)),MAX(Domein!BD$1:'Domein'!BD3939)+1,"")))</f>
        <v/>
      </c>
    </row>
    <row r="3941" spans="45:56" x14ac:dyDescent="0.2">
      <c r="AS3941" s="4" t="s">
        <v>9324</v>
      </c>
      <c r="AT3941" s="4" t="s">
        <v>17443</v>
      </c>
      <c r="AU3941" s="4" t="s">
        <v>456</v>
      </c>
      <c r="AV3941" s="4" t="s">
        <v>715</v>
      </c>
      <c r="AW3941" s="4" t="s">
        <v>724</v>
      </c>
      <c r="AX3941" s="4"/>
      <c r="AY3941" s="4">
        <v>229045</v>
      </c>
      <c r="AZ3941" s="4">
        <v>515072</v>
      </c>
      <c r="BA3941" s="4" t="s">
        <v>24157</v>
      </c>
      <c r="BB3941" s="4" t="s">
        <v>24158</v>
      </c>
      <c r="BC3941" s="4">
        <v>40</v>
      </c>
      <c r="BD3941" t="str">
        <f>IF(AND(ADHOC!$G$15="",ADHOC!$S$4=""),"",IF(ADHOC!$G$15&lt;&gt;"",IF(ADHOC!$G$15=LEFT(Domein!$AS3941,LEN(ADHOC!$G$15)),MAX(Domein!BD$1:'Domein'!BD3940)+1,""),IF(ADHOC!$S$4=LEFT(Domein!$AS3941,LEN(ADHOC!$S$4)),MAX(Domein!BD$1:'Domein'!BD3940)+1,"")))</f>
        <v/>
      </c>
    </row>
    <row r="3942" spans="45:56" x14ac:dyDescent="0.2">
      <c r="AS3942" s="4" t="s">
        <v>9325</v>
      </c>
      <c r="AT3942" s="4" t="s">
        <v>8785</v>
      </c>
      <c r="AU3942" s="4" t="s">
        <v>456</v>
      </c>
      <c r="AV3942" s="4" t="s">
        <v>715</v>
      </c>
      <c r="AW3942" s="4" t="s">
        <v>724</v>
      </c>
      <c r="AX3942" s="4"/>
      <c r="AY3942" s="4">
        <v>214100</v>
      </c>
      <c r="AZ3942" s="4">
        <v>536967</v>
      </c>
      <c r="BA3942" s="4" t="s">
        <v>24159</v>
      </c>
      <c r="BB3942" s="4" t="s">
        <v>24160</v>
      </c>
      <c r="BC3942" s="4">
        <v>40</v>
      </c>
      <c r="BD3942" t="str">
        <f>IF(AND(ADHOC!$G$15="",ADHOC!$S$4=""),"",IF(ADHOC!$G$15&lt;&gt;"",IF(ADHOC!$G$15=LEFT(Domein!$AS3942,LEN(ADHOC!$G$15)),MAX(Domein!BD$1:'Domein'!BD3941)+1,""),IF(ADHOC!$S$4=LEFT(Domein!$AS3942,LEN(ADHOC!$S$4)),MAX(Domein!BD$1:'Domein'!BD3941)+1,"")))</f>
        <v/>
      </c>
    </row>
    <row r="3943" spans="45:56" x14ac:dyDescent="0.2">
      <c r="AS3943" s="4" t="s">
        <v>9326</v>
      </c>
      <c r="AT3943" s="4" t="s">
        <v>9327</v>
      </c>
      <c r="AU3943" s="4" t="s">
        <v>456</v>
      </c>
      <c r="AV3943" s="4" t="s">
        <v>725</v>
      </c>
      <c r="AW3943" s="4" t="s">
        <v>1259</v>
      </c>
      <c r="AX3943" s="4"/>
      <c r="AY3943" s="4"/>
      <c r="AZ3943" s="4"/>
      <c r="BA3943" s="4"/>
      <c r="BB3943" s="4"/>
      <c r="BC3943" s="4">
        <v>40</v>
      </c>
      <c r="BD3943" t="str">
        <f>IF(AND(ADHOC!$G$15="",ADHOC!$S$4=""),"",IF(ADHOC!$G$15&lt;&gt;"",IF(ADHOC!$G$15=LEFT(Domein!$AS3943,LEN(ADHOC!$G$15)),MAX(Domein!BD$1:'Domein'!BD3942)+1,""),IF(ADHOC!$S$4=LEFT(Domein!$AS3943,LEN(ADHOC!$S$4)),MAX(Domein!BD$1:'Domein'!BD3942)+1,"")))</f>
        <v/>
      </c>
    </row>
    <row r="3944" spans="45:56" x14ac:dyDescent="0.2">
      <c r="AS3944" s="4" t="s">
        <v>9328</v>
      </c>
      <c r="AT3944" s="4" t="s">
        <v>9329</v>
      </c>
      <c r="AU3944" s="4" t="s">
        <v>456</v>
      </c>
      <c r="AV3944" s="4" t="s">
        <v>725</v>
      </c>
      <c r="AW3944" s="4" t="s">
        <v>1259</v>
      </c>
      <c r="AX3944" s="4"/>
      <c r="AY3944" s="4"/>
      <c r="AZ3944" s="4"/>
      <c r="BA3944" s="4"/>
      <c r="BB3944" s="4"/>
      <c r="BC3944" s="4">
        <v>40</v>
      </c>
      <c r="BD3944" t="str">
        <f>IF(AND(ADHOC!$G$15="",ADHOC!$S$4=""),"",IF(ADHOC!$G$15&lt;&gt;"",IF(ADHOC!$G$15=LEFT(Domein!$AS3944,LEN(ADHOC!$G$15)),MAX(Domein!BD$1:'Domein'!BD3943)+1,""),IF(ADHOC!$S$4=LEFT(Domein!$AS3944,LEN(ADHOC!$S$4)),MAX(Domein!BD$1:'Domein'!BD3943)+1,"")))</f>
        <v/>
      </c>
    </row>
    <row r="3945" spans="45:56" x14ac:dyDescent="0.2">
      <c r="AS3945" s="4" t="s">
        <v>9330</v>
      </c>
      <c r="AT3945" s="4" t="s">
        <v>9331</v>
      </c>
      <c r="AU3945" s="4" t="s">
        <v>456</v>
      </c>
      <c r="AV3945" s="4" t="s">
        <v>725</v>
      </c>
      <c r="AW3945" s="4" t="s">
        <v>1259</v>
      </c>
      <c r="AX3945" s="4"/>
      <c r="AY3945" s="4"/>
      <c r="AZ3945" s="4"/>
      <c r="BA3945" s="4"/>
      <c r="BB3945" s="4"/>
      <c r="BC3945" s="4">
        <v>40</v>
      </c>
      <c r="BD3945" t="str">
        <f>IF(AND(ADHOC!$G$15="",ADHOC!$S$4=""),"",IF(ADHOC!$G$15&lt;&gt;"",IF(ADHOC!$G$15=LEFT(Domein!$AS3945,LEN(ADHOC!$G$15)),MAX(Domein!BD$1:'Domein'!BD3944)+1,""),IF(ADHOC!$S$4=LEFT(Domein!$AS3945,LEN(ADHOC!$S$4)),MAX(Domein!BD$1:'Domein'!BD3944)+1,"")))</f>
        <v/>
      </c>
    </row>
    <row r="3946" spans="45:56" x14ac:dyDescent="0.2">
      <c r="AS3946" s="4" t="s">
        <v>9332</v>
      </c>
      <c r="AT3946" s="4" t="s">
        <v>9333</v>
      </c>
      <c r="AU3946" s="4" t="s">
        <v>456</v>
      </c>
      <c r="AV3946" s="4" t="s">
        <v>725</v>
      </c>
      <c r="AW3946" s="4" t="s">
        <v>1259</v>
      </c>
      <c r="AX3946" s="4"/>
      <c r="AY3946" s="4"/>
      <c r="AZ3946" s="4"/>
      <c r="BA3946" s="4"/>
      <c r="BB3946" s="4"/>
      <c r="BC3946" s="4">
        <v>40</v>
      </c>
      <c r="BD3946" t="str">
        <f>IF(AND(ADHOC!$G$15="",ADHOC!$S$4=""),"",IF(ADHOC!$G$15&lt;&gt;"",IF(ADHOC!$G$15=LEFT(Domein!$AS3946,LEN(ADHOC!$G$15)),MAX(Domein!BD$1:'Domein'!BD3945)+1,""),IF(ADHOC!$S$4=LEFT(Domein!$AS3946,LEN(ADHOC!$S$4)),MAX(Domein!BD$1:'Domein'!BD3945)+1,"")))</f>
        <v/>
      </c>
    </row>
    <row r="3947" spans="45:56" x14ac:dyDescent="0.2">
      <c r="AS3947" s="4" t="s">
        <v>9334</v>
      </c>
      <c r="AT3947" s="4" t="s">
        <v>9335</v>
      </c>
      <c r="AU3947" s="4" t="s">
        <v>456</v>
      </c>
      <c r="AV3947" s="4" t="s">
        <v>725</v>
      </c>
      <c r="AW3947" s="4" t="s">
        <v>1259</v>
      </c>
      <c r="AX3947" s="4"/>
      <c r="AY3947" s="4"/>
      <c r="AZ3947" s="4"/>
      <c r="BA3947" s="4"/>
      <c r="BB3947" s="4"/>
      <c r="BC3947" s="4">
        <v>40</v>
      </c>
      <c r="BD3947" t="str">
        <f>IF(AND(ADHOC!$G$15="",ADHOC!$S$4=""),"",IF(ADHOC!$G$15&lt;&gt;"",IF(ADHOC!$G$15=LEFT(Domein!$AS3947,LEN(ADHOC!$G$15)),MAX(Domein!BD$1:'Domein'!BD3946)+1,""),IF(ADHOC!$S$4=LEFT(Domein!$AS3947,LEN(ADHOC!$S$4)),MAX(Domein!BD$1:'Domein'!BD3946)+1,"")))</f>
        <v/>
      </c>
    </row>
    <row r="3948" spans="45:56" x14ac:dyDescent="0.2">
      <c r="AS3948" s="4" t="s">
        <v>9336</v>
      </c>
      <c r="AT3948" s="4" t="s">
        <v>9337</v>
      </c>
      <c r="AU3948" s="4" t="s">
        <v>456</v>
      </c>
      <c r="AV3948" s="4" t="s">
        <v>725</v>
      </c>
      <c r="AW3948" s="4" t="s">
        <v>1259</v>
      </c>
      <c r="AX3948" s="4"/>
      <c r="AY3948" s="4"/>
      <c r="AZ3948" s="4"/>
      <c r="BA3948" s="4"/>
      <c r="BB3948" s="4"/>
      <c r="BC3948" s="4">
        <v>40</v>
      </c>
      <c r="BD3948" t="str">
        <f>IF(AND(ADHOC!$G$15="",ADHOC!$S$4=""),"",IF(ADHOC!$G$15&lt;&gt;"",IF(ADHOC!$G$15=LEFT(Domein!$AS3948,LEN(ADHOC!$G$15)),MAX(Domein!BD$1:'Domein'!BD3947)+1,""),IF(ADHOC!$S$4=LEFT(Domein!$AS3948,LEN(ADHOC!$S$4)),MAX(Domein!BD$1:'Domein'!BD3947)+1,"")))</f>
        <v/>
      </c>
    </row>
    <row r="3949" spans="45:56" x14ac:dyDescent="0.2">
      <c r="AS3949" s="4" t="s">
        <v>9338</v>
      </c>
      <c r="AT3949" s="4" t="s">
        <v>9339</v>
      </c>
      <c r="AU3949" s="4" t="s">
        <v>456</v>
      </c>
      <c r="AV3949" s="4" t="s">
        <v>725</v>
      </c>
      <c r="AW3949" s="4" t="s">
        <v>1259</v>
      </c>
      <c r="AX3949" s="4"/>
      <c r="AY3949" s="4"/>
      <c r="AZ3949" s="4"/>
      <c r="BA3949" s="4"/>
      <c r="BB3949" s="4"/>
      <c r="BC3949" s="4">
        <v>40</v>
      </c>
      <c r="BD3949" t="str">
        <f>IF(AND(ADHOC!$G$15="",ADHOC!$S$4=""),"",IF(ADHOC!$G$15&lt;&gt;"",IF(ADHOC!$G$15=LEFT(Domein!$AS3949,LEN(ADHOC!$G$15)),MAX(Domein!BD$1:'Domein'!BD3948)+1,""),IF(ADHOC!$S$4=LEFT(Domein!$AS3949,LEN(ADHOC!$S$4)),MAX(Domein!BD$1:'Domein'!BD3948)+1,"")))</f>
        <v/>
      </c>
    </row>
    <row r="3950" spans="45:56" x14ac:dyDescent="0.2">
      <c r="AS3950" s="4" t="s">
        <v>9340</v>
      </c>
      <c r="AT3950" s="4" t="s">
        <v>9341</v>
      </c>
      <c r="AU3950" s="4" t="s">
        <v>456</v>
      </c>
      <c r="AV3950" s="4" t="s">
        <v>715</v>
      </c>
      <c r="AW3950" s="4" t="s">
        <v>724</v>
      </c>
      <c r="AX3950" s="4"/>
      <c r="AY3950" s="4">
        <v>213996</v>
      </c>
      <c r="AZ3950" s="4">
        <v>532870</v>
      </c>
      <c r="BA3950" s="4" t="s">
        <v>24161</v>
      </c>
      <c r="BB3950" s="4" t="s">
        <v>24162</v>
      </c>
      <c r="BC3950" s="4">
        <v>40</v>
      </c>
      <c r="BD3950" t="str">
        <f>IF(AND(ADHOC!$G$15="",ADHOC!$S$4=""),"",IF(ADHOC!$G$15&lt;&gt;"",IF(ADHOC!$G$15=LEFT(Domein!$AS3950,LEN(ADHOC!$G$15)),MAX(Domein!BD$1:'Domein'!BD3949)+1,""),IF(ADHOC!$S$4=LEFT(Domein!$AS3950,LEN(ADHOC!$S$4)),MAX(Domein!BD$1:'Domein'!BD3949)+1,"")))</f>
        <v/>
      </c>
    </row>
    <row r="3951" spans="45:56" x14ac:dyDescent="0.2">
      <c r="AS3951" s="4" t="s">
        <v>34632</v>
      </c>
      <c r="AT3951" s="4" t="s">
        <v>34633</v>
      </c>
      <c r="AU3951" s="4" t="s">
        <v>456</v>
      </c>
      <c r="AV3951" s="4" t="s">
        <v>714</v>
      </c>
      <c r="AW3951" s="4" t="s">
        <v>724</v>
      </c>
      <c r="AX3951" s="4"/>
      <c r="AY3951" s="4">
        <v>236470</v>
      </c>
      <c r="AZ3951" s="4">
        <v>528960</v>
      </c>
      <c r="BA3951" s="4" t="s">
        <v>34634</v>
      </c>
      <c r="BB3951" s="4" t="s">
        <v>34635</v>
      </c>
      <c r="BC3951" s="4">
        <v>40</v>
      </c>
      <c r="BD3951" t="str">
        <f>IF(AND(ADHOC!$G$15="",ADHOC!$S$4=""),"",IF(ADHOC!$G$15&lt;&gt;"",IF(ADHOC!$G$15=LEFT(Domein!$AS3951,LEN(ADHOC!$G$15)),MAX(Domein!BD$1:'Domein'!BD3950)+1,""),IF(ADHOC!$S$4=LEFT(Domein!$AS3951,LEN(ADHOC!$S$4)),MAX(Domein!BD$1:'Domein'!BD3950)+1,"")))</f>
        <v/>
      </c>
    </row>
    <row r="3952" spans="45:56" x14ac:dyDescent="0.2">
      <c r="AS3952" s="4" t="s">
        <v>9342</v>
      </c>
      <c r="AT3952" s="4" t="s">
        <v>9343</v>
      </c>
      <c r="AU3952" s="4" t="s">
        <v>456</v>
      </c>
      <c r="AV3952" s="4" t="s">
        <v>715</v>
      </c>
      <c r="AW3952" s="4" t="s">
        <v>724</v>
      </c>
      <c r="AX3952" s="4"/>
      <c r="AY3952" s="4">
        <v>234275</v>
      </c>
      <c r="AZ3952" s="4">
        <v>533708</v>
      </c>
      <c r="BA3952" s="4" t="s">
        <v>24163</v>
      </c>
      <c r="BB3952" s="4" t="s">
        <v>24164</v>
      </c>
      <c r="BC3952" s="4">
        <v>40</v>
      </c>
      <c r="BD3952" t="str">
        <f>IF(AND(ADHOC!$G$15="",ADHOC!$S$4=""),"",IF(ADHOC!$G$15&lt;&gt;"",IF(ADHOC!$G$15=LEFT(Domein!$AS3952,LEN(ADHOC!$G$15)),MAX(Domein!BD$1:'Domein'!BD3951)+1,""),IF(ADHOC!$S$4=LEFT(Domein!$AS3952,LEN(ADHOC!$S$4)),MAX(Domein!BD$1:'Domein'!BD3951)+1,"")))</f>
        <v/>
      </c>
    </row>
    <row r="3953" spans="45:56" x14ac:dyDescent="0.2">
      <c r="AS3953" s="4" t="s">
        <v>12093</v>
      </c>
      <c r="AT3953" s="4" t="s">
        <v>12094</v>
      </c>
      <c r="AU3953" s="4" t="s">
        <v>460</v>
      </c>
      <c r="AV3953" s="4" t="s">
        <v>725</v>
      </c>
      <c r="AW3953" s="4" t="s">
        <v>1259</v>
      </c>
      <c r="AX3953" s="4"/>
      <c r="AY3953" s="4">
        <v>234275</v>
      </c>
      <c r="AZ3953" s="4">
        <v>533708</v>
      </c>
      <c r="BA3953" s="4" t="s">
        <v>24163</v>
      </c>
      <c r="BB3953" s="4" t="s">
        <v>24164</v>
      </c>
      <c r="BC3953" s="4">
        <v>40</v>
      </c>
      <c r="BD3953" t="str">
        <f>IF(AND(ADHOC!$G$15="",ADHOC!$S$4=""),"",IF(ADHOC!$G$15&lt;&gt;"",IF(ADHOC!$G$15=LEFT(Domein!$AS3953,LEN(ADHOC!$G$15)),MAX(Domein!BD$1:'Domein'!BD3952)+1,""),IF(ADHOC!$S$4=LEFT(Domein!$AS3953,LEN(ADHOC!$S$4)),MAX(Domein!BD$1:'Domein'!BD3952)+1,"")))</f>
        <v/>
      </c>
    </row>
    <row r="3954" spans="45:56" x14ac:dyDescent="0.2">
      <c r="AS3954" s="4" t="s">
        <v>35259</v>
      </c>
      <c r="AT3954" s="4" t="s">
        <v>35260</v>
      </c>
      <c r="AU3954" s="4" t="s">
        <v>456</v>
      </c>
      <c r="AV3954" s="4" t="s">
        <v>713</v>
      </c>
      <c r="AW3954" s="4" t="s">
        <v>724</v>
      </c>
      <c r="AX3954" s="4"/>
      <c r="AY3954" s="4">
        <v>214966</v>
      </c>
      <c r="AZ3954" s="4">
        <v>520447</v>
      </c>
      <c r="BA3954" s="4" t="s">
        <v>35261</v>
      </c>
      <c r="BB3954" s="4" t="s">
        <v>35262</v>
      </c>
      <c r="BC3954" s="4">
        <v>40</v>
      </c>
      <c r="BD3954" t="str">
        <f>IF(AND(ADHOC!$G$15="",ADHOC!$S$4=""),"",IF(ADHOC!$G$15&lt;&gt;"",IF(ADHOC!$G$15=LEFT(Domein!$AS3954,LEN(ADHOC!$G$15)),MAX(Domein!BD$1:'Domein'!BD3953)+1,""),IF(ADHOC!$S$4=LEFT(Domein!$AS3954,LEN(ADHOC!$S$4)),MAX(Domein!BD$1:'Domein'!BD3953)+1,"")))</f>
        <v/>
      </c>
    </row>
    <row r="3955" spans="45:56" x14ac:dyDescent="0.2">
      <c r="AS3955" s="4" t="s">
        <v>9344</v>
      </c>
      <c r="AT3955" s="4" t="s">
        <v>9345</v>
      </c>
      <c r="AU3955" s="4" t="s">
        <v>456</v>
      </c>
      <c r="AV3955" s="4" t="s">
        <v>725</v>
      </c>
      <c r="AW3955" s="4" t="s">
        <v>1259</v>
      </c>
      <c r="AX3955" s="4"/>
      <c r="AY3955" s="4"/>
      <c r="AZ3955" s="4"/>
      <c r="BA3955" s="4"/>
      <c r="BB3955" s="4"/>
      <c r="BC3955" s="4">
        <v>40</v>
      </c>
      <c r="BD3955" t="str">
        <f>IF(AND(ADHOC!$G$15="",ADHOC!$S$4=""),"",IF(ADHOC!$G$15&lt;&gt;"",IF(ADHOC!$G$15=LEFT(Domein!$AS3955,LEN(ADHOC!$G$15)),MAX(Domein!BD$1:'Domein'!BD3954)+1,""),IF(ADHOC!$S$4=LEFT(Domein!$AS3955,LEN(ADHOC!$S$4)),MAX(Domein!BD$1:'Domein'!BD3954)+1,"")))</f>
        <v/>
      </c>
    </row>
    <row r="3956" spans="45:56" x14ac:dyDescent="0.2">
      <c r="AS3956" s="4" t="s">
        <v>9346</v>
      </c>
      <c r="AT3956" s="4" t="s">
        <v>9347</v>
      </c>
      <c r="AU3956" s="4" t="s">
        <v>456</v>
      </c>
      <c r="AV3956" s="4" t="s">
        <v>725</v>
      </c>
      <c r="AW3956" s="4" t="s">
        <v>1259</v>
      </c>
      <c r="AX3956" s="4"/>
      <c r="AY3956" s="4"/>
      <c r="AZ3956" s="4"/>
      <c r="BA3956" s="4"/>
      <c r="BB3956" s="4"/>
      <c r="BC3956" s="4">
        <v>40</v>
      </c>
      <c r="BD3956" t="str">
        <f>IF(AND(ADHOC!$G$15="",ADHOC!$S$4=""),"",IF(ADHOC!$G$15&lt;&gt;"",IF(ADHOC!$G$15=LEFT(Domein!$AS3956,LEN(ADHOC!$G$15)),MAX(Domein!BD$1:'Domein'!BD3955)+1,""),IF(ADHOC!$S$4=LEFT(Domein!$AS3956,LEN(ADHOC!$S$4)),MAX(Domein!BD$1:'Domein'!BD3955)+1,"")))</f>
        <v/>
      </c>
    </row>
    <row r="3957" spans="45:56" x14ac:dyDescent="0.2">
      <c r="AS3957" s="4" t="s">
        <v>2293</v>
      </c>
      <c r="AT3957" s="4" t="s">
        <v>2292</v>
      </c>
      <c r="AU3957" s="4" t="s">
        <v>456</v>
      </c>
      <c r="AV3957" s="4" t="s">
        <v>713</v>
      </c>
      <c r="AW3957" s="4" t="s">
        <v>724</v>
      </c>
      <c r="AX3957" s="4"/>
      <c r="AY3957" s="4">
        <v>225900</v>
      </c>
      <c r="AZ3957" s="4">
        <v>537300</v>
      </c>
      <c r="BA3957" s="4" t="s">
        <v>24165</v>
      </c>
      <c r="BB3957" s="4" t="s">
        <v>24166</v>
      </c>
      <c r="BC3957" s="4">
        <v>40</v>
      </c>
      <c r="BD3957" t="str">
        <f>IF(AND(ADHOC!$G$15="",ADHOC!$S$4=""),"",IF(ADHOC!$G$15&lt;&gt;"",IF(ADHOC!$G$15=LEFT(Domein!$AS3957,LEN(ADHOC!$G$15)),MAX(Domein!BD$1:'Domein'!BD3956)+1,""),IF(ADHOC!$S$4=LEFT(Domein!$AS3957,LEN(ADHOC!$S$4)),MAX(Domein!BD$1:'Domein'!BD3956)+1,"")))</f>
        <v/>
      </c>
    </row>
    <row r="3958" spans="45:56" x14ac:dyDescent="0.2">
      <c r="AS3958" s="4" t="s">
        <v>14571</v>
      </c>
      <c r="AT3958" s="4" t="s">
        <v>14572</v>
      </c>
      <c r="AU3958" s="4" t="s">
        <v>456</v>
      </c>
      <c r="AV3958" s="4" t="s">
        <v>725</v>
      </c>
      <c r="AW3958" s="4" t="s">
        <v>1259</v>
      </c>
      <c r="AX3958" s="4"/>
      <c r="AY3958" s="4">
        <v>206325</v>
      </c>
      <c r="AZ3958" s="4">
        <v>534364</v>
      </c>
      <c r="BA3958" s="4" t="s">
        <v>24167</v>
      </c>
      <c r="BB3958" s="4" t="s">
        <v>24168</v>
      </c>
      <c r="BC3958" s="4">
        <v>40</v>
      </c>
      <c r="BD3958" t="str">
        <f>IF(AND(ADHOC!$G$15="",ADHOC!$S$4=""),"",IF(ADHOC!$G$15&lt;&gt;"",IF(ADHOC!$G$15=LEFT(Domein!$AS3958,LEN(ADHOC!$G$15)),MAX(Domein!BD$1:'Domein'!BD3957)+1,""),IF(ADHOC!$S$4=LEFT(Domein!$AS3958,LEN(ADHOC!$S$4)),MAX(Domein!BD$1:'Domein'!BD3957)+1,"")))</f>
        <v/>
      </c>
    </row>
    <row r="3959" spans="45:56" x14ac:dyDescent="0.2">
      <c r="AS3959" s="4" t="s">
        <v>14573</v>
      </c>
      <c r="AT3959" s="4" t="s">
        <v>14574</v>
      </c>
      <c r="AU3959" s="4" t="s">
        <v>456</v>
      </c>
      <c r="AV3959" s="4" t="s">
        <v>725</v>
      </c>
      <c r="AW3959" s="4" t="s">
        <v>1259</v>
      </c>
      <c r="AX3959" s="4"/>
      <c r="AY3959" s="4">
        <v>205744</v>
      </c>
      <c r="AZ3959" s="4">
        <v>537899</v>
      </c>
      <c r="BA3959" s="4" t="s">
        <v>24169</v>
      </c>
      <c r="BB3959" s="4" t="s">
        <v>24170</v>
      </c>
      <c r="BC3959" s="4">
        <v>40</v>
      </c>
      <c r="BD3959" t="str">
        <f>IF(AND(ADHOC!$G$15="",ADHOC!$S$4=""),"",IF(ADHOC!$G$15&lt;&gt;"",IF(ADHOC!$G$15=LEFT(Domein!$AS3959,LEN(ADHOC!$G$15)),MAX(Domein!BD$1:'Domein'!BD3958)+1,""),IF(ADHOC!$S$4=LEFT(Domein!$AS3959,LEN(ADHOC!$S$4)),MAX(Domein!BD$1:'Domein'!BD3958)+1,"")))</f>
        <v/>
      </c>
    </row>
    <row r="3960" spans="45:56" x14ac:dyDescent="0.2">
      <c r="AS3960" s="4" t="s">
        <v>14575</v>
      </c>
      <c r="AT3960" s="4" t="s">
        <v>14576</v>
      </c>
      <c r="AU3960" s="4" t="s">
        <v>456</v>
      </c>
      <c r="AV3960" s="4" t="s">
        <v>725</v>
      </c>
      <c r="AW3960" s="4" t="s">
        <v>1259</v>
      </c>
      <c r="AX3960" s="4"/>
      <c r="AY3960" s="4">
        <v>205011</v>
      </c>
      <c r="AZ3960" s="4">
        <v>535827</v>
      </c>
      <c r="BA3960" s="4" t="s">
        <v>24171</v>
      </c>
      <c r="BB3960" s="4" t="s">
        <v>24172</v>
      </c>
      <c r="BC3960" s="4">
        <v>40</v>
      </c>
      <c r="BD3960" t="str">
        <f>IF(AND(ADHOC!$G$15="",ADHOC!$S$4=""),"",IF(ADHOC!$G$15&lt;&gt;"",IF(ADHOC!$G$15=LEFT(Domein!$AS3960,LEN(ADHOC!$G$15)),MAX(Domein!BD$1:'Domein'!BD3959)+1,""),IF(ADHOC!$S$4=LEFT(Domein!$AS3960,LEN(ADHOC!$S$4)),MAX(Domein!BD$1:'Domein'!BD3959)+1,"")))</f>
        <v/>
      </c>
    </row>
    <row r="3961" spans="45:56" x14ac:dyDescent="0.2">
      <c r="AS3961" s="4" t="s">
        <v>34636</v>
      </c>
      <c r="AT3961" s="4" t="s">
        <v>34637</v>
      </c>
      <c r="AU3961" s="4" t="s">
        <v>460</v>
      </c>
      <c r="AV3961" s="4" t="s">
        <v>725</v>
      </c>
      <c r="AW3961" s="4" t="s">
        <v>1259</v>
      </c>
      <c r="AX3961" s="4"/>
      <c r="AY3961" s="4"/>
      <c r="AZ3961" s="4"/>
      <c r="BA3961" s="4"/>
      <c r="BB3961" s="4"/>
      <c r="BC3961" s="4">
        <v>40</v>
      </c>
      <c r="BD3961" t="str">
        <f>IF(AND(ADHOC!$G$15="",ADHOC!$S$4=""),"",IF(ADHOC!$G$15&lt;&gt;"",IF(ADHOC!$G$15=LEFT(Domein!$AS3961,LEN(ADHOC!$G$15)),MAX(Domein!BD$1:'Domein'!BD3960)+1,""),IF(ADHOC!$S$4=LEFT(Domein!$AS3961,LEN(ADHOC!$S$4)),MAX(Domein!BD$1:'Domein'!BD3960)+1,"")))</f>
        <v/>
      </c>
    </row>
    <row r="3962" spans="45:56" x14ac:dyDescent="0.2">
      <c r="AS3962" s="4" t="s">
        <v>14577</v>
      </c>
      <c r="AT3962" s="4" t="s">
        <v>14578</v>
      </c>
      <c r="AU3962" s="4" t="s">
        <v>456</v>
      </c>
      <c r="AV3962" s="4" t="s">
        <v>725</v>
      </c>
      <c r="AW3962" s="4" t="s">
        <v>1259</v>
      </c>
      <c r="AX3962" s="4"/>
      <c r="AY3962" s="4">
        <v>205737</v>
      </c>
      <c r="AZ3962" s="4">
        <v>536864</v>
      </c>
      <c r="BA3962" s="4" t="s">
        <v>24173</v>
      </c>
      <c r="BB3962" s="4" t="s">
        <v>24174</v>
      </c>
      <c r="BC3962" s="4">
        <v>40</v>
      </c>
      <c r="BD3962" t="str">
        <f>IF(AND(ADHOC!$G$15="",ADHOC!$S$4=""),"",IF(ADHOC!$G$15&lt;&gt;"",IF(ADHOC!$G$15=LEFT(Domein!$AS3962,LEN(ADHOC!$G$15)),MAX(Domein!BD$1:'Domein'!BD3961)+1,""),IF(ADHOC!$S$4=LEFT(Domein!$AS3962,LEN(ADHOC!$S$4)),MAX(Domein!BD$1:'Domein'!BD3961)+1,"")))</f>
        <v/>
      </c>
    </row>
    <row r="3963" spans="45:56" x14ac:dyDescent="0.2">
      <c r="AS3963" s="4" t="s">
        <v>14579</v>
      </c>
      <c r="AT3963" s="4" t="s">
        <v>14580</v>
      </c>
      <c r="AU3963" s="4" t="s">
        <v>456</v>
      </c>
      <c r="AV3963" s="4" t="s">
        <v>725</v>
      </c>
      <c r="AW3963" s="4" t="s">
        <v>1259</v>
      </c>
      <c r="AX3963" s="4"/>
      <c r="AY3963" s="4">
        <v>205492</v>
      </c>
      <c r="AZ3963" s="4">
        <v>536435</v>
      </c>
      <c r="BA3963" s="4" t="s">
        <v>24175</v>
      </c>
      <c r="BB3963" s="4" t="s">
        <v>24176</v>
      </c>
      <c r="BC3963" s="4">
        <v>40</v>
      </c>
      <c r="BD3963" t="str">
        <f>IF(AND(ADHOC!$G$15="",ADHOC!$S$4=""),"",IF(ADHOC!$G$15&lt;&gt;"",IF(ADHOC!$G$15=LEFT(Domein!$AS3963,LEN(ADHOC!$G$15)),MAX(Domein!BD$1:'Domein'!BD3962)+1,""),IF(ADHOC!$S$4=LEFT(Domein!$AS3963,LEN(ADHOC!$S$4)),MAX(Domein!BD$1:'Domein'!BD3962)+1,"")))</f>
        <v/>
      </c>
    </row>
    <row r="3964" spans="45:56" x14ac:dyDescent="0.2">
      <c r="AS3964" s="4" t="s">
        <v>14581</v>
      </c>
      <c r="AT3964" s="4" t="s">
        <v>14582</v>
      </c>
      <c r="AU3964" s="4" t="s">
        <v>456</v>
      </c>
      <c r="AV3964" s="4" t="s">
        <v>725</v>
      </c>
      <c r="AW3964" s="4" t="s">
        <v>1259</v>
      </c>
      <c r="AX3964" s="4"/>
      <c r="AY3964" s="4">
        <v>205258</v>
      </c>
      <c r="AZ3964" s="4">
        <v>536000</v>
      </c>
      <c r="BA3964" s="4" t="s">
        <v>24177</v>
      </c>
      <c r="BB3964" s="4" t="s">
        <v>24178</v>
      </c>
      <c r="BC3964" s="4">
        <v>40</v>
      </c>
      <c r="BD3964" t="str">
        <f>IF(AND(ADHOC!$G$15="",ADHOC!$S$4=""),"",IF(ADHOC!$G$15&lt;&gt;"",IF(ADHOC!$G$15=LEFT(Domein!$AS3964,LEN(ADHOC!$G$15)),MAX(Domein!BD$1:'Domein'!BD3963)+1,""),IF(ADHOC!$S$4=LEFT(Domein!$AS3964,LEN(ADHOC!$S$4)),MAX(Domein!BD$1:'Domein'!BD3963)+1,"")))</f>
        <v/>
      </c>
    </row>
    <row r="3965" spans="45:56" x14ac:dyDescent="0.2">
      <c r="AS3965" s="4" t="s">
        <v>14583</v>
      </c>
      <c r="AT3965" s="4" t="s">
        <v>14584</v>
      </c>
      <c r="AU3965" s="4" t="s">
        <v>456</v>
      </c>
      <c r="AV3965" s="4" t="s">
        <v>725</v>
      </c>
      <c r="AW3965" s="4" t="s">
        <v>1259</v>
      </c>
      <c r="AX3965" s="4"/>
      <c r="AY3965" s="4">
        <v>205038</v>
      </c>
      <c r="AZ3965" s="4">
        <v>535583</v>
      </c>
      <c r="BA3965" s="4" t="s">
        <v>24179</v>
      </c>
      <c r="BB3965" s="4" t="s">
        <v>24180</v>
      </c>
      <c r="BC3965" s="4">
        <v>40</v>
      </c>
      <c r="BD3965" t="str">
        <f>IF(AND(ADHOC!$G$15="",ADHOC!$S$4=""),"",IF(ADHOC!$G$15&lt;&gt;"",IF(ADHOC!$G$15=LEFT(Domein!$AS3965,LEN(ADHOC!$G$15)),MAX(Domein!BD$1:'Domein'!BD3964)+1,""),IF(ADHOC!$S$4=LEFT(Domein!$AS3965,LEN(ADHOC!$S$4)),MAX(Domein!BD$1:'Domein'!BD3964)+1,"")))</f>
        <v/>
      </c>
    </row>
    <row r="3966" spans="45:56" x14ac:dyDescent="0.2">
      <c r="AS3966" s="4" t="s">
        <v>11758</v>
      </c>
      <c r="AT3966" s="4" t="s">
        <v>11759</v>
      </c>
      <c r="AU3966" s="4" t="s">
        <v>456</v>
      </c>
      <c r="AV3966" s="4" t="s">
        <v>725</v>
      </c>
      <c r="AW3966" s="4" t="s">
        <v>1259</v>
      </c>
      <c r="AX3966" s="4"/>
      <c r="AY3966" s="4">
        <v>204874</v>
      </c>
      <c r="AZ3966" s="4">
        <v>535141</v>
      </c>
      <c r="BA3966" s="4" t="s">
        <v>24181</v>
      </c>
      <c r="BB3966" s="4" t="s">
        <v>24182</v>
      </c>
      <c r="BC3966" s="4">
        <v>40</v>
      </c>
      <c r="BD3966" t="str">
        <f>IF(AND(ADHOC!$G$15="",ADHOC!$S$4=""),"",IF(ADHOC!$G$15&lt;&gt;"",IF(ADHOC!$G$15=LEFT(Domein!$AS3966,LEN(ADHOC!$G$15)),MAX(Domein!BD$1:'Domein'!BD3965)+1,""),IF(ADHOC!$S$4=LEFT(Domein!$AS3966,LEN(ADHOC!$S$4)),MAX(Domein!BD$1:'Domein'!BD3965)+1,"")))</f>
        <v/>
      </c>
    </row>
    <row r="3967" spans="45:56" x14ac:dyDescent="0.2">
      <c r="AS3967" s="4" t="s">
        <v>21555</v>
      </c>
      <c r="AT3967" s="4" t="s">
        <v>21556</v>
      </c>
      <c r="AU3967" s="4" t="s">
        <v>460</v>
      </c>
      <c r="AV3967" s="4" t="s">
        <v>725</v>
      </c>
      <c r="AW3967" s="4" t="s">
        <v>1259</v>
      </c>
      <c r="AX3967" s="4"/>
      <c r="AY3967" s="4"/>
      <c r="AZ3967" s="4"/>
      <c r="BA3967" s="4"/>
      <c r="BB3967" s="4"/>
      <c r="BC3967" s="4">
        <v>40</v>
      </c>
      <c r="BD3967" t="str">
        <f>IF(AND(ADHOC!$G$15="",ADHOC!$S$4=""),"",IF(ADHOC!$G$15&lt;&gt;"",IF(ADHOC!$G$15=LEFT(Domein!$AS3967,LEN(ADHOC!$G$15)),MAX(Domein!BD$1:'Domein'!BD3966)+1,""),IF(ADHOC!$S$4=LEFT(Domein!$AS3967,LEN(ADHOC!$S$4)),MAX(Domein!BD$1:'Domein'!BD3966)+1,"")))</f>
        <v/>
      </c>
    </row>
    <row r="3968" spans="45:56" x14ac:dyDescent="0.2">
      <c r="AS3968" s="4" t="s">
        <v>21557</v>
      </c>
      <c r="AT3968" s="4" t="s">
        <v>21558</v>
      </c>
      <c r="AU3968" s="4" t="s">
        <v>460</v>
      </c>
      <c r="AV3968" s="4" t="s">
        <v>725</v>
      </c>
      <c r="AW3968" s="4" t="s">
        <v>1259</v>
      </c>
      <c r="AX3968" s="4"/>
      <c r="AY3968" s="4"/>
      <c r="AZ3968" s="4"/>
      <c r="BA3968" s="4"/>
      <c r="BB3968" s="4"/>
      <c r="BC3968" s="4">
        <v>40</v>
      </c>
      <c r="BD3968" t="str">
        <f>IF(AND(ADHOC!$G$15="",ADHOC!$S$4=""),"",IF(ADHOC!$G$15&lt;&gt;"",IF(ADHOC!$G$15=LEFT(Domein!$AS3968,LEN(ADHOC!$G$15)),MAX(Domein!BD$1:'Domein'!BD3967)+1,""),IF(ADHOC!$S$4=LEFT(Domein!$AS3968,LEN(ADHOC!$S$4)),MAX(Domein!BD$1:'Domein'!BD3967)+1,"")))</f>
        <v/>
      </c>
    </row>
    <row r="3969" spans="45:56" x14ac:dyDescent="0.2">
      <c r="AS3969" s="4" t="s">
        <v>21559</v>
      </c>
      <c r="AT3969" s="4" t="s">
        <v>21560</v>
      </c>
      <c r="AU3969" s="4" t="s">
        <v>460</v>
      </c>
      <c r="AV3969" s="4" t="s">
        <v>725</v>
      </c>
      <c r="AW3969" s="4" t="s">
        <v>1259</v>
      </c>
      <c r="AX3969" s="4"/>
      <c r="AY3969" s="4"/>
      <c r="AZ3969" s="4"/>
      <c r="BA3969" s="4"/>
      <c r="BB3969" s="4"/>
      <c r="BC3969" s="4">
        <v>40</v>
      </c>
      <c r="BD3969" t="str">
        <f>IF(AND(ADHOC!$G$15="",ADHOC!$S$4=""),"",IF(ADHOC!$G$15&lt;&gt;"",IF(ADHOC!$G$15=LEFT(Domein!$AS3969,LEN(ADHOC!$G$15)),MAX(Domein!BD$1:'Domein'!BD3968)+1,""),IF(ADHOC!$S$4=LEFT(Domein!$AS3969,LEN(ADHOC!$S$4)),MAX(Domein!BD$1:'Domein'!BD3968)+1,"")))</f>
        <v/>
      </c>
    </row>
    <row r="3970" spans="45:56" x14ac:dyDescent="0.2">
      <c r="AS3970" s="4" t="s">
        <v>21561</v>
      </c>
      <c r="AT3970" s="4" t="s">
        <v>21562</v>
      </c>
      <c r="AU3970" s="4" t="s">
        <v>460</v>
      </c>
      <c r="AV3970" s="4" t="s">
        <v>725</v>
      </c>
      <c r="AW3970" s="4" t="s">
        <v>1259</v>
      </c>
      <c r="AX3970" s="4"/>
      <c r="AY3970" s="4"/>
      <c r="AZ3970" s="4"/>
      <c r="BA3970" s="4"/>
      <c r="BB3970" s="4"/>
      <c r="BC3970" s="4">
        <v>40</v>
      </c>
      <c r="BD3970" t="str">
        <f>IF(AND(ADHOC!$G$15="",ADHOC!$S$4=""),"",IF(ADHOC!$G$15&lt;&gt;"",IF(ADHOC!$G$15=LEFT(Domein!$AS3970,LEN(ADHOC!$G$15)),MAX(Domein!BD$1:'Domein'!BD3969)+1,""),IF(ADHOC!$S$4=LEFT(Domein!$AS3970,LEN(ADHOC!$S$4)),MAX(Domein!BD$1:'Domein'!BD3969)+1,"")))</f>
        <v/>
      </c>
    </row>
    <row r="3971" spans="45:56" x14ac:dyDescent="0.2">
      <c r="AS3971" s="4" t="s">
        <v>9348</v>
      </c>
      <c r="AT3971" s="4" t="s">
        <v>15442</v>
      </c>
      <c r="AU3971" s="4" t="s">
        <v>456</v>
      </c>
      <c r="AV3971" s="4" t="s">
        <v>715</v>
      </c>
      <c r="AW3971" s="4" t="s">
        <v>724</v>
      </c>
      <c r="AX3971" s="4"/>
      <c r="AY3971" s="4">
        <v>214650</v>
      </c>
      <c r="AZ3971" s="4">
        <v>517670</v>
      </c>
      <c r="BA3971" s="4" t="s">
        <v>24183</v>
      </c>
      <c r="BB3971" s="4" t="s">
        <v>24184</v>
      </c>
      <c r="BC3971" s="4">
        <v>40</v>
      </c>
      <c r="BD3971" t="str">
        <f>IF(AND(ADHOC!$G$15="",ADHOC!$S$4=""),"",IF(ADHOC!$G$15&lt;&gt;"",IF(ADHOC!$G$15=LEFT(Domein!$AS3971,LEN(ADHOC!$G$15)),MAX(Domein!BD$1:'Domein'!BD3970)+1,""),IF(ADHOC!$S$4=LEFT(Domein!$AS3971,LEN(ADHOC!$S$4)),MAX(Domein!BD$1:'Domein'!BD3970)+1,"")))</f>
        <v/>
      </c>
    </row>
    <row r="3972" spans="45:56" x14ac:dyDescent="0.2">
      <c r="AS3972" s="4" t="s">
        <v>14585</v>
      </c>
      <c r="AT3972" s="4" t="s">
        <v>14586</v>
      </c>
      <c r="AU3972" s="4" t="s">
        <v>456</v>
      </c>
      <c r="AV3972" s="4" t="s">
        <v>725</v>
      </c>
      <c r="AW3972" s="4" t="s">
        <v>1259</v>
      </c>
      <c r="AX3972" s="4"/>
      <c r="AY3972" s="4">
        <v>201838</v>
      </c>
      <c r="AZ3972" s="4">
        <v>530331</v>
      </c>
      <c r="BA3972" s="4" t="s">
        <v>24185</v>
      </c>
      <c r="BB3972" s="4" t="s">
        <v>24186</v>
      </c>
      <c r="BC3972" s="4">
        <v>40</v>
      </c>
      <c r="BD3972" t="str">
        <f>IF(AND(ADHOC!$G$15="",ADHOC!$S$4=""),"",IF(ADHOC!$G$15&lt;&gt;"",IF(ADHOC!$G$15=LEFT(Domein!$AS3972,LEN(ADHOC!$G$15)),MAX(Domein!BD$1:'Domein'!BD3971)+1,""),IF(ADHOC!$S$4=LEFT(Domein!$AS3972,LEN(ADHOC!$S$4)),MAX(Domein!BD$1:'Domein'!BD3971)+1,"")))</f>
        <v/>
      </c>
    </row>
    <row r="3973" spans="45:56" x14ac:dyDescent="0.2">
      <c r="AS3973" s="4" t="s">
        <v>14587</v>
      </c>
      <c r="AT3973" s="4" t="s">
        <v>14588</v>
      </c>
      <c r="AU3973" s="4" t="s">
        <v>456</v>
      </c>
      <c r="AV3973" s="4" t="s">
        <v>725</v>
      </c>
      <c r="AW3973" s="4" t="s">
        <v>1259</v>
      </c>
      <c r="AX3973" s="4"/>
      <c r="AY3973" s="4">
        <v>201928</v>
      </c>
      <c r="AZ3973" s="4">
        <v>530705</v>
      </c>
      <c r="BA3973" s="4" t="s">
        <v>24187</v>
      </c>
      <c r="BB3973" s="4" t="s">
        <v>24188</v>
      </c>
      <c r="BC3973" s="4">
        <v>40</v>
      </c>
      <c r="BD3973" t="str">
        <f>IF(AND(ADHOC!$G$15="",ADHOC!$S$4=""),"",IF(ADHOC!$G$15&lt;&gt;"",IF(ADHOC!$G$15=LEFT(Domein!$AS3973,LEN(ADHOC!$G$15)),MAX(Domein!BD$1:'Domein'!BD3972)+1,""),IF(ADHOC!$S$4=LEFT(Domein!$AS3973,LEN(ADHOC!$S$4)),MAX(Domein!BD$1:'Domein'!BD3972)+1,"")))</f>
        <v/>
      </c>
    </row>
    <row r="3974" spans="45:56" x14ac:dyDescent="0.2">
      <c r="AS3974" s="4" t="s">
        <v>9349</v>
      </c>
      <c r="AT3974" s="4" t="s">
        <v>37270</v>
      </c>
      <c r="AU3974" s="4" t="s">
        <v>456</v>
      </c>
      <c r="AV3974" s="4" t="s">
        <v>715</v>
      </c>
      <c r="AW3974" s="4" t="s">
        <v>724</v>
      </c>
      <c r="AX3974" s="4"/>
      <c r="AY3974" s="4">
        <v>219078</v>
      </c>
      <c r="AZ3974" s="4">
        <v>546287</v>
      </c>
      <c r="BA3974" s="4" t="s">
        <v>37271</v>
      </c>
      <c r="BB3974" s="4" t="s">
        <v>37272</v>
      </c>
      <c r="BC3974" s="4">
        <v>40</v>
      </c>
      <c r="BD3974" t="str">
        <f>IF(AND(ADHOC!$G$15="",ADHOC!$S$4=""),"",IF(ADHOC!$G$15&lt;&gt;"",IF(ADHOC!$G$15=LEFT(Domein!$AS3974,LEN(ADHOC!$G$15)),MAX(Domein!BD$1:'Domein'!BD3973)+1,""),IF(ADHOC!$S$4=LEFT(Domein!$AS3974,LEN(ADHOC!$S$4)),MAX(Domein!BD$1:'Domein'!BD3973)+1,"")))</f>
        <v/>
      </c>
    </row>
    <row r="3975" spans="45:56" x14ac:dyDescent="0.2">
      <c r="AS3975" s="4" t="s">
        <v>2294</v>
      </c>
      <c r="AT3975" s="4" t="s">
        <v>11585</v>
      </c>
      <c r="AU3975" s="4" t="s">
        <v>456</v>
      </c>
      <c r="AV3975" s="4" t="s">
        <v>11565</v>
      </c>
      <c r="AW3975" s="4" t="s">
        <v>724</v>
      </c>
      <c r="AX3975" s="4"/>
      <c r="AY3975" s="4">
        <v>201573</v>
      </c>
      <c r="AZ3975" s="4">
        <v>529273</v>
      </c>
      <c r="BA3975" s="4" t="s">
        <v>24189</v>
      </c>
      <c r="BB3975" s="4" t="s">
        <v>24190</v>
      </c>
      <c r="BC3975" s="4">
        <v>40</v>
      </c>
      <c r="BD3975" t="str">
        <f>IF(AND(ADHOC!$G$15="",ADHOC!$S$4=""),"",IF(ADHOC!$G$15&lt;&gt;"",IF(ADHOC!$G$15=LEFT(Domein!$AS3975,LEN(ADHOC!$G$15)),MAX(Domein!BD$1:'Domein'!BD3974)+1,""),IF(ADHOC!$S$4=LEFT(Domein!$AS3975,LEN(ADHOC!$S$4)),MAX(Domein!BD$1:'Domein'!BD3974)+1,"")))</f>
        <v/>
      </c>
    </row>
    <row r="3976" spans="45:56" x14ac:dyDescent="0.2">
      <c r="AS3976" s="4" t="s">
        <v>9350</v>
      </c>
      <c r="AT3976" s="4" t="s">
        <v>9351</v>
      </c>
      <c r="AU3976" s="4" t="s">
        <v>456</v>
      </c>
      <c r="AV3976" s="4" t="s">
        <v>725</v>
      </c>
      <c r="AW3976" s="4" t="s">
        <v>1259</v>
      </c>
      <c r="AX3976" s="4"/>
      <c r="AY3976" s="4"/>
      <c r="AZ3976" s="4"/>
      <c r="BA3976" s="4"/>
      <c r="BB3976" s="4"/>
      <c r="BC3976" s="4">
        <v>40</v>
      </c>
      <c r="BD3976" t="str">
        <f>IF(AND(ADHOC!$G$15="",ADHOC!$S$4=""),"",IF(ADHOC!$G$15&lt;&gt;"",IF(ADHOC!$G$15=LEFT(Domein!$AS3976,LEN(ADHOC!$G$15)),MAX(Domein!BD$1:'Domein'!BD3975)+1,""),IF(ADHOC!$S$4=LEFT(Domein!$AS3976,LEN(ADHOC!$S$4)),MAX(Domein!BD$1:'Domein'!BD3975)+1,"")))</f>
        <v/>
      </c>
    </row>
    <row r="3977" spans="45:56" x14ac:dyDescent="0.2">
      <c r="AS3977" s="4" t="s">
        <v>9352</v>
      </c>
      <c r="AT3977" s="4" t="s">
        <v>9353</v>
      </c>
      <c r="AU3977" s="4" t="s">
        <v>456</v>
      </c>
      <c r="AV3977" s="4" t="s">
        <v>725</v>
      </c>
      <c r="AW3977" s="4" t="s">
        <v>1259</v>
      </c>
      <c r="AX3977" s="4"/>
      <c r="AY3977" s="4"/>
      <c r="AZ3977" s="4"/>
      <c r="BA3977" s="4"/>
      <c r="BB3977" s="4"/>
      <c r="BC3977" s="4">
        <v>40</v>
      </c>
      <c r="BD3977" t="str">
        <f>IF(AND(ADHOC!$G$15="",ADHOC!$S$4=""),"",IF(ADHOC!$G$15&lt;&gt;"",IF(ADHOC!$G$15=LEFT(Domein!$AS3977,LEN(ADHOC!$G$15)),MAX(Domein!BD$1:'Domein'!BD3976)+1,""),IF(ADHOC!$S$4=LEFT(Domein!$AS3977,LEN(ADHOC!$S$4)),MAX(Domein!BD$1:'Domein'!BD3976)+1,"")))</f>
        <v/>
      </c>
    </row>
    <row r="3978" spans="45:56" x14ac:dyDescent="0.2">
      <c r="AS3978" s="4" t="s">
        <v>9354</v>
      </c>
      <c r="AT3978" s="4" t="s">
        <v>9355</v>
      </c>
      <c r="AU3978" s="4" t="s">
        <v>456</v>
      </c>
      <c r="AV3978" s="4" t="s">
        <v>725</v>
      </c>
      <c r="AW3978" s="4" t="s">
        <v>1259</v>
      </c>
      <c r="AX3978" s="4"/>
      <c r="AY3978" s="4"/>
      <c r="AZ3978" s="4"/>
      <c r="BA3978" s="4"/>
      <c r="BB3978" s="4"/>
      <c r="BC3978" s="4">
        <v>40</v>
      </c>
      <c r="BD3978" t="str">
        <f>IF(AND(ADHOC!$G$15="",ADHOC!$S$4=""),"",IF(ADHOC!$G$15&lt;&gt;"",IF(ADHOC!$G$15=LEFT(Domein!$AS3978,LEN(ADHOC!$G$15)),MAX(Domein!BD$1:'Domein'!BD3977)+1,""),IF(ADHOC!$S$4=LEFT(Domein!$AS3978,LEN(ADHOC!$S$4)),MAX(Domein!BD$1:'Domein'!BD3977)+1,"")))</f>
        <v/>
      </c>
    </row>
    <row r="3979" spans="45:56" x14ac:dyDescent="0.2">
      <c r="AS3979" s="4" t="s">
        <v>11586</v>
      </c>
      <c r="AT3979" s="4" t="s">
        <v>11587</v>
      </c>
      <c r="AU3979" s="4" t="s">
        <v>456</v>
      </c>
      <c r="AV3979" s="4" t="s">
        <v>715</v>
      </c>
      <c r="AW3979" s="4" t="s">
        <v>724</v>
      </c>
      <c r="AX3979" s="4"/>
      <c r="AY3979" s="4">
        <v>216200</v>
      </c>
      <c r="AZ3979" s="4">
        <v>549200</v>
      </c>
      <c r="BA3979" s="4" t="s">
        <v>24191</v>
      </c>
      <c r="BB3979" s="4" t="s">
        <v>24192</v>
      </c>
      <c r="BC3979" s="4">
        <v>40</v>
      </c>
      <c r="BD3979" t="str">
        <f>IF(AND(ADHOC!$G$15="",ADHOC!$S$4=""),"",IF(ADHOC!$G$15&lt;&gt;"",IF(ADHOC!$G$15=LEFT(Domein!$AS3979,LEN(ADHOC!$G$15)),MAX(Domein!BD$1:'Domein'!BD3978)+1,""),IF(ADHOC!$S$4=LEFT(Domein!$AS3979,LEN(ADHOC!$S$4)),MAX(Domein!BD$1:'Domein'!BD3978)+1,"")))</f>
        <v/>
      </c>
    </row>
    <row r="3980" spans="45:56" x14ac:dyDescent="0.2">
      <c r="AS3980" s="4" t="s">
        <v>11588</v>
      </c>
      <c r="AT3980" s="4" t="s">
        <v>11589</v>
      </c>
      <c r="AU3980" s="4" t="s">
        <v>456</v>
      </c>
      <c r="AV3980" s="4" t="s">
        <v>715</v>
      </c>
      <c r="AW3980" s="4" t="s">
        <v>724</v>
      </c>
      <c r="AX3980" s="4"/>
      <c r="AY3980" s="4">
        <v>209476</v>
      </c>
      <c r="AZ3980" s="4">
        <v>524418</v>
      </c>
      <c r="BA3980" s="4" t="s">
        <v>24193</v>
      </c>
      <c r="BB3980" s="4" t="s">
        <v>22740</v>
      </c>
      <c r="BC3980" s="4">
        <v>40</v>
      </c>
      <c r="BD3980" t="str">
        <f>IF(AND(ADHOC!$G$15="",ADHOC!$S$4=""),"",IF(ADHOC!$G$15&lt;&gt;"",IF(ADHOC!$G$15=LEFT(Domein!$AS3980,LEN(ADHOC!$G$15)),MAX(Domein!BD$1:'Domein'!BD3979)+1,""),IF(ADHOC!$S$4=LEFT(Domein!$AS3980,LEN(ADHOC!$S$4)),MAX(Domein!BD$1:'Domein'!BD3979)+1,"")))</f>
        <v/>
      </c>
    </row>
    <row r="3981" spans="45:56" x14ac:dyDescent="0.2">
      <c r="AS3981" s="4" t="s">
        <v>14589</v>
      </c>
      <c r="AT3981" s="4" t="s">
        <v>14590</v>
      </c>
      <c r="AU3981" s="4" t="s">
        <v>456</v>
      </c>
      <c r="AV3981" s="4" t="s">
        <v>725</v>
      </c>
      <c r="AW3981" s="4" t="s">
        <v>1259</v>
      </c>
      <c r="AX3981" s="4"/>
      <c r="AY3981" s="4">
        <v>230154</v>
      </c>
      <c r="AZ3981" s="4">
        <v>525480</v>
      </c>
      <c r="BA3981" s="4" t="s">
        <v>24194</v>
      </c>
      <c r="BB3981" s="4" t="s">
        <v>24195</v>
      </c>
      <c r="BC3981" s="4">
        <v>40</v>
      </c>
      <c r="BD3981" t="str">
        <f>IF(AND(ADHOC!$G$15="",ADHOC!$S$4=""),"",IF(ADHOC!$G$15&lt;&gt;"",IF(ADHOC!$G$15=LEFT(Domein!$AS3981,LEN(ADHOC!$G$15)),MAX(Domein!BD$1:'Domein'!BD3980)+1,""),IF(ADHOC!$S$4=LEFT(Domein!$AS3981,LEN(ADHOC!$S$4)),MAX(Domein!BD$1:'Domein'!BD3980)+1,"")))</f>
        <v/>
      </c>
    </row>
    <row r="3982" spans="45:56" x14ac:dyDescent="0.2">
      <c r="AS3982" s="4" t="s">
        <v>21563</v>
      </c>
      <c r="AT3982" s="4" t="s">
        <v>21564</v>
      </c>
      <c r="AU3982" s="4" t="s">
        <v>460</v>
      </c>
      <c r="AV3982" s="4" t="s">
        <v>725</v>
      </c>
      <c r="AW3982" s="4" t="s">
        <v>1259</v>
      </c>
      <c r="AX3982" s="4"/>
      <c r="AY3982" s="4"/>
      <c r="AZ3982" s="4"/>
      <c r="BA3982" s="4"/>
      <c r="BB3982" s="4"/>
      <c r="BC3982" s="4">
        <v>40</v>
      </c>
      <c r="BD3982" t="str">
        <f>IF(AND(ADHOC!$G$15="",ADHOC!$S$4=""),"",IF(ADHOC!$G$15&lt;&gt;"",IF(ADHOC!$G$15=LEFT(Domein!$AS3982,LEN(ADHOC!$G$15)),MAX(Domein!BD$1:'Domein'!BD3981)+1,""),IF(ADHOC!$S$4=LEFT(Domein!$AS3982,LEN(ADHOC!$S$4)),MAX(Domein!BD$1:'Domein'!BD3981)+1,"")))</f>
        <v/>
      </c>
    </row>
    <row r="3983" spans="45:56" x14ac:dyDescent="0.2">
      <c r="AS3983" s="4" t="s">
        <v>34638</v>
      </c>
      <c r="AT3983" s="4" t="s">
        <v>34639</v>
      </c>
      <c r="AU3983" s="4" t="s">
        <v>460</v>
      </c>
      <c r="AV3983" s="4" t="s">
        <v>725</v>
      </c>
      <c r="AW3983" s="4" t="s">
        <v>1259</v>
      </c>
      <c r="AX3983" s="4"/>
      <c r="AY3983" s="4"/>
      <c r="AZ3983" s="4"/>
      <c r="BA3983" s="4"/>
      <c r="BB3983" s="4"/>
      <c r="BC3983" s="4">
        <v>40</v>
      </c>
      <c r="BD3983" t="str">
        <f>IF(AND(ADHOC!$G$15="",ADHOC!$S$4=""),"",IF(ADHOC!$G$15&lt;&gt;"",IF(ADHOC!$G$15=LEFT(Domein!$AS3983,LEN(ADHOC!$G$15)),MAX(Domein!BD$1:'Domein'!BD3982)+1,""),IF(ADHOC!$S$4=LEFT(Domein!$AS3983,LEN(ADHOC!$S$4)),MAX(Domein!BD$1:'Domein'!BD3982)+1,"")))</f>
        <v/>
      </c>
    </row>
    <row r="3984" spans="45:56" x14ac:dyDescent="0.2">
      <c r="AS3984" s="4" t="s">
        <v>34640</v>
      </c>
      <c r="AT3984" s="4" t="s">
        <v>34641</v>
      </c>
      <c r="AU3984" s="4" t="s">
        <v>460</v>
      </c>
      <c r="AV3984" s="4" t="s">
        <v>725</v>
      </c>
      <c r="AW3984" s="4" t="s">
        <v>1259</v>
      </c>
      <c r="AX3984" s="4"/>
      <c r="AY3984" s="4"/>
      <c r="AZ3984" s="4"/>
      <c r="BA3984" s="4"/>
      <c r="BB3984" s="4"/>
      <c r="BC3984" s="4">
        <v>40</v>
      </c>
      <c r="BD3984" t="str">
        <f>IF(AND(ADHOC!$G$15="",ADHOC!$S$4=""),"",IF(ADHOC!$G$15&lt;&gt;"",IF(ADHOC!$G$15=LEFT(Domein!$AS3984,LEN(ADHOC!$G$15)),MAX(Domein!BD$1:'Domein'!BD3983)+1,""),IF(ADHOC!$S$4=LEFT(Domein!$AS3984,LEN(ADHOC!$S$4)),MAX(Domein!BD$1:'Domein'!BD3983)+1,"")))</f>
        <v/>
      </c>
    </row>
    <row r="3985" spans="45:56" x14ac:dyDescent="0.2">
      <c r="AS3985" s="4" t="s">
        <v>34642</v>
      </c>
      <c r="AT3985" s="4" t="s">
        <v>34643</v>
      </c>
      <c r="AU3985" s="4" t="s">
        <v>460</v>
      </c>
      <c r="AV3985" s="4" t="s">
        <v>725</v>
      </c>
      <c r="AW3985" s="4" t="s">
        <v>1259</v>
      </c>
      <c r="AX3985" s="4"/>
      <c r="AY3985" s="4"/>
      <c r="AZ3985" s="4"/>
      <c r="BA3985" s="4"/>
      <c r="BB3985" s="4"/>
      <c r="BC3985" s="4">
        <v>40</v>
      </c>
      <c r="BD3985" t="str">
        <f>IF(AND(ADHOC!$G$15="",ADHOC!$S$4=""),"",IF(ADHOC!$G$15&lt;&gt;"",IF(ADHOC!$G$15=LEFT(Domein!$AS3985,LEN(ADHOC!$G$15)),MAX(Domein!BD$1:'Domein'!BD3984)+1,""),IF(ADHOC!$S$4=LEFT(Domein!$AS3985,LEN(ADHOC!$S$4)),MAX(Domein!BD$1:'Domein'!BD3984)+1,"")))</f>
        <v/>
      </c>
    </row>
    <row r="3986" spans="45:56" x14ac:dyDescent="0.2">
      <c r="AS3986" s="4" t="s">
        <v>34644</v>
      </c>
      <c r="AT3986" s="4" t="s">
        <v>34645</v>
      </c>
      <c r="AU3986" s="4" t="s">
        <v>460</v>
      </c>
      <c r="AV3986" s="4" t="s">
        <v>725</v>
      </c>
      <c r="AW3986" s="4" t="s">
        <v>1259</v>
      </c>
      <c r="AX3986" s="4"/>
      <c r="AY3986" s="4"/>
      <c r="AZ3986" s="4"/>
      <c r="BA3986" s="4"/>
      <c r="BB3986" s="4"/>
      <c r="BC3986" s="4">
        <v>40</v>
      </c>
      <c r="BD3986" t="str">
        <f>IF(AND(ADHOC!$G$15="",ADHOC!$S$4=""),"",IF(ADHOC!$G$15&lt;&gt;"",IF(ADHOC!$G$15=LEFT(Domein!$AS3986,LEN(ADHOC!$G$15)),MAX(Domein!BD$1:'Domein'!BD3985)+1,""),IF(ADHOC!$S$4=LEFT(Domein!$AS3986,LEN(ADHOC!$S$4)),MAX(Domein!BD$1:'Domein'!BD3985)+1,"")))</f>
        <v/>
      </c>
    </row>
    <row r="3987" spans="45:56" x14ac:dyDescent="0.2">
      <c r="AS3987" s="4" t="s">
        <v>34646</v>
      </c>
      <c r="AT3987" s="4" t="s">
        <v>34647</v>
      </c>
      <c r="AU3987" s="4" t="s">
        <v>460</v>
      </c>
      <c r="AV3987" s="4" t="s">
        <v>725</v>
      </c>
      <c r="AW3987" s="4" t="s">
        <v>1259</v>
      </c>
      <c r="AX3987" s="4"/>
      <c r="AY3987" s="4"/>
      <c r="AZ3987" s="4"/>
      <c r="BA3987" s="4"/>
      <c r="BB3987" s="4"/>
      <c r="BC3987" s="4">
        <v>40</v>
      </c>
      <c r="BD3987" t="str">
        <f>IF(AND(ADHOC!$G$15="",ADHOC!$S$4=""),"",IF(ADHOC!$G$15&lt;&gt;"",IF(ADHOC!$G$15=LEFT(Domein!$AS3987,LEN(ADHOC!$G$15)),MAX(Domein!BD$1:'Domein'!BD3986)+1,""),IF(ADHOC!$S$4=LEFT(Domein!$AS3987,LEN(ADHOC!$S$4)),MAX(Domein!BD$1:'Domein'!BD3986)+1,"")))</f>
        <v/>
      </c>
    </row>
    <row r="3988" spans="45:56" x14ac:dyDescent="0.2">
      <c r="AS3988" s="4" t="s">
        <v>34648</v>
      </c>
      <c r="AT3988" s="4" t="s">
        <v>34649</v>
      </c>
      <c r="AU3988" s="4" t="s">
        <v>460</v>
      </c>
      <c r="AV3988" s="4" t="s">
        <v>725</v>
      </c>
      <c r="AW3988" s="4" t="s">
        <v>1259</v>
      </c>
      <c r="AX3988" s="4"/>
      <c r="AY3988" s="4"/>
      <c r="AZ3988" s="4"/>
      <c r="BA3988" s="4"/>
      <c r="BB3988" s="4"/>
      <c r="BC3988" s="4">
        <v>40</v>
      </c>
      <c r="BD3988" t="str">
        <f>IF(AND(ADHOC!$G$15="",ADHOC!$S$4=""),"",IF(ADHOC!$G$15&lt;&gt;"",IF(ADHOC!$G$15=LEFT(Domein!$AS3988,LEN(ADHOC!$G$15)),MAX(Domein!BD$1:'Domein'!BD3987)+1,""),IF(ADHOC!$S$4=LEFT(Domein!$AS3988,LEN(ADHOC!$S$4)),MAX(Domein!BD$1:'Domein'!BD3987)+1,"")))</f>
        <v/>
      </c>
    </row>
    <row r="3989" spans="45:56" x14ac:dyDescent="0.2">
      <c r="AS3989" s="4" t="s">
        <v>34650</v>
      </c>
      <c r="AT3989" s="4" t="s">
        <v>34651</v>
      </c>
      <c r="AU3989" s="4" t="s">
        <v>460</v>
      </c>
      <c r="AV3989" s="4" t="s">
        <v>725</v>
      </c>
      <c r="AW3989" s="4" t="s">
        <v>1259</v>
      </c>
      <c r="AX3989" s="4"/>
      <c r="AY3989" s="4"/>
      <c r="AZ3989" s="4"/>
      <c r="BA3989" s="4"/>
      <c r="BB3989" s="4"/>
      <c r="BC3989" s="4">
        <v>40</v>
      </c>
      <c r="BD3989" t="str">
        <f>IF(AND(ADHOC!$G$15="",ADHOC!$S$4=""),"",IF(ADHOC!$G$15&lt;&gt;"",IF(ADHOC!$G$15=LEFT(Domein!$AS3989,LEN(ADHOC!$G$15)),MAX(Domein!BD$1:'Domein'!BD3988)+1,""),IF(ADHOC!$S$4=LEFT(Domein!$AS3989,LEN(ADHOC!$S$4)),MAX(Domein!BD$1:'Domein'!BD3988)+1,"")))</f>
        <v/>
      </c>
    </row>
    <row r="3990" spans="45:56" x14ac:dyDescent="0.2">
      <c r="AS3990" s="4" t="s">
        <v>21565</v>
      </c>
      <c r="AT3990" s="4" t="s">
        <v>21566</v>
      </c>
      <c r="AU3990" s="4" t="s">
        <v>460</v>
      </c>
      <c r="AV3990" s="4" t="s">
        <v>725</v>
      </c>
      <c r="AW3990" s="4" t="s">
        <v>1259</v>
      </c>
      <c r="AX3990" s="4"/>
      <c r="AY3990" s="4"/>
      <c r="AZ3990" s="4"/>
      <c r="BA3990" s="4"/>
      <c r="BB3990" s="4"/>
      <c r="BC3990" s="4">
        <v>40</v>
      </c>
      <c r="BD3990" t="str">
        <f>IF(AND(ADHOC!$G$15="",ADHOC!$S$4=""),"",IF(ADHOC!$G$15&lt;&gt;"",IF(ADHOC!$G$15=LEFT(Domein!$AS3990,LEN(ADHOC!$G$15)),MAX(Domein!BD$1:'Domein'!BD3989)+1,""),IF(ADHOC!$S$4=LEFT(Domein!$AS3990,LEN(ADHOC!$S$4)),MAX(Domein!BD$1:'Domein'!BD3989)+1,"")))</f>
        <v/>
      </c>
    </row>
    <row r="3991" spans="45:56" x14ac:dyDescent="0.2">
      <c r="AS3991" s="4" t="s">
        <v>21567</v>
      </c>
      <c r="AT3991" s="4" t="s">
        <v>21568</v>
      </c>
      <c r="AU3991" s="4" t="s">
        <v>460</v>
      </c>
      <c r="AV3991" s="4" t="s">
        <v>725</v>
      </c>
      <c r="AW3991" s="4" t="s">
        <v>1259</v>
      </c>
      <c r="AX3991" s="4"/>
      <c r="AY3991" s="4"/>
      <c r="AZ3991" s="4"/>
      <c r="BA3991" s="4"/>
      <c r="BB3991" s="4"/>
      <c r="BC3991" s="4">
        <v>40</v>
      </c>
      <c r="BD3991" t="str">
        <f>IF(AND(ADHOC!$G$15="",ADHOC!$S$4=""),"",IF(ADHOC!$G$15&lt;&gt;"",IF(ADHOC!$G$15=LEFT(Domein!$AS3991,LEN(ADHOC!$G$15)),MAX(Domein!BD$1:'Domein'!BD3990)+1,""),IF(ADHOC!$S$4=LEFT(Domein!$AS3991,LEN(ADHOC!$S$4)),MAX(Domein!BD$1:'Domein'!BD3990)+1,"")))</f>
        <v/>
      </c>
    </row>
    <row r="3992" spans="45:56" x14ac:dyDescent="0.2">
      <c r="AS3992" s="4" t="s">
        <v>21569</v>
      </c>
      <c r="AT3992" s="4" t="s">
        <v>21570</v>
      </c>
      <c r="AU3992" s="4" t="s">
        <v>460</v>
      </c>
      <c r="AV3992" s="4" t="s">
        <v>725</v>
      </c>
      <c r="AW3992" s="4" t="s">
        <v>1259</v>
      </c>
      <c r="AX3992" s="4"/>
      <c r="AY3992" s="4"/>
      <c r="AZ3992" s="4"/>
      <c r="BA3992" s="4"/>
      <c r="BB3992" s="4"/>
      <c r="BC3992" s="4">
        <v>40</v>
      </c>
      <c r="BD3992" t="str">
        <f>IF(AND(ADHOC!$G$15="",ADHOC!$S$4=""),"",IF(ADHOC!$G$15&lt;&gt;"",IF(ADHOC!$G$15=LEFT(Domein!$AS3992,LEN(ADHOC!$G$15)),MAX(Domein!BD$1:'Domein'!BD3991)+1,""),IF(ADHOC!$S$4=LEFT(Domein!$AS3992,LEN(ADHOC!$S$4)),MAX(Domein!BD$1:'Domein'!BD3991)+1,"")))</f>
        <v/>
      </c>
    </row>
    <row r="3993" spans="45:56" x14ac:dyDescent="0.2">
      <c r="AS3993" s="4" t="s">
        <v>11590</v>
      </c>
      <c r="AT3993" s="4" t="s">
        <v>11591</v>
      </c>
      <c r="AU3993" s="4" t="s">
        <v>456</v>
      </c>
      <c r="AV3993" s="4" t="s">
        <v>715</v>
      </c>
      <c r="AW3993" s="4" t="s">
        <v>724</v>
      </c>
      <c r="AX3993" s="4"/>
      <c r="AY3993" s="4">
        <v>229520</v>
      </c>
      <c r="AZ3993" s="4">
        <v>526910</v>
      </c>
      <c r="BA3993" s="4" t="s">
        <v>24196</v>
      </c>
      <c r="BB3993" s="4" t="s">
        <v>24197</v>
      </c>
      <c r="BC3993" s="4">
        <v>40</v>
      </c>
      <c r="BD3993" t="str">
        <f>IF(AND(ADHOC!$G$15="",ADHOC!$S$4=""),"",IF(ADHOC!$G$15&lt;&gt;"",IF(ADHOC!$G$15=LEFT(Domein!$AS3993,LEN(ADHOC!$G$15)),MAX(Domein!BD$1:'Domein'!BD3992)+1,""),IF(ADHOC!$S$4=LEFT(Domein!$AS3993,LEN(ADHOC!$S$4)),MAX(Domein!BD$1:'Domein'!BD3992)+1,"")))</f>
        <v/>
      </c>
    </row>
    <row r="3994" spans="45:56" x14ac:dyDescent="0.2">
      <c r="AS3994" s="4" t="s">
        <v>9357</v>
      </c>
      <c r="AT3994" s="4" t="s">
        <v>8786</v>
      </c>
      <c r="AU3994" s="4" t="s">
        <v>456</v>
      </c>
      <c r="AV3994" s="4" t="s">
        <v>715</v>
      </c>
      <c r="AW3994" s="4" t="s">
        <v>724</v>
      </c>
      <c r="AX3994" s="4"/>
      <c r="AY3994" s="4">
        <v>215807</v>
      </c>
      <c r="AZ3994" s="4">
        <v>536618</v>
      </c>
      <c r="BA3994" s="4" t="s">
        <v>24198</v>
      </c>
      <c r="BB3994" s="4" t="s">
        <v>24199</v>
      </c>
      <c r="BC3994" s="4">
        <v>40</v>
      </c>
      <c r="BD3994" t="str">
        <f>IF(AND(ADHOC!$G$15="",ADHOC!$S$4=""),"",IF(ADHOC!$G$15&lt;&gt;"",IF(ADHOC!$G$15=LEFT(Domein!$AS3994,LEN(ADHOC!$G$15)),MAX(Domein!BD$1:'Domein'!BD3993)+1,""),IF(ADHOC!$S$4=LEFT(Domein!$AS3994,LEN(ADHOC!$S$4)),MAX(Domein!BD$1:'Domein'!BD3993)+1,"")))</f>
        <v/>
      </c>
    </row>
    <row r="3995" spans="45:56" x14ac:dyDescent="0.2">
      <c r="AS3995" s="4" t="s">
        <v>14591</v>
      </c>
      <c r="AT3995" s="4" t="s">
        <v>14592</v>
      </c>
      <c r="AU3995" s="4" t="s">
        <v>456</v>
      </c>
      <c r="AV3995" s="4" t="s">
        <v>725</v>
      </c>
      <c r="AW3995" s="4" t="s">
        <v>1259</v>
      </c>
      <c r="AX3995" s="4"/>
      <c r="AY3995" s="4">
        <v>222837</v>
      </c>
      <c r="AZ3995" s="4">
        <v>546773</v>
      </c>
      <c r="BA3995" s="4" t="s">
        <v>24200</v>
      </c>
      <c r="BB3995" s="4" t="s">
        <v>24201</v>
      </c>
      <c r="BC3995" s="4">
        <v>40</v>
      </c>
      <c r="BD3995" t="str">
        <f>IF(AND(ADHOC!$G$15="",ADHOC!$S$4=""),"",IF(ADHOC!$G$15&lt;&gt;"",IF(ADHOC!$G$15=LEFT(Domein!$AS3995,LEN(ADHOC!$G$15)),MAX(Domein!BD$1:'Domein'!BD3994)+1,""),IF(ADHOC!$S$4=LEFT(Domein!$AS3995,LEN(ADHOC!$S$4)),MAX(Domein!BD$1:'Domein'!BD3994)+1,"")))</f>
        <v/>
      </c>
    </row>
    <row r="3996" spans="45:56" x14ac:dyDescent="0.2">
      <c r="AS3996" s="4" t="s">
        <v>14593</v>
      </c>
      <c r="AT3996" s="4" t="s">
        <v>14594</v>
      </c>
      <c r="AU3996" s="4" t="s">
        <v>456</v>
      </c>
      <c r="AV3996" s="4" t="s">
        <v>725</v>
      </c>
      <c r="AW3996" s="4" t="s">
        <v>1259</v>
      </c>
      <c r="AX3996" s="4"/>
      <c r="AY3996" s="4">
        <v>222479</v>
      </c>
      <c r="AZ3996" s="4">
        <v>546208</v>
      </c>
      <c r="BA3996" s="4" t="s">
        <v>24202</v>
      </c>
      <c r="BB3996" s="4" t="s">
        <v>24203</v>
      </c>
      <c r="BC3996" s="4">
        <v>40</v>
      </c>
      <c r="BD3996" t="str">
        <f>IF(AND(ADHOC!$G$15="",ADHOC!$S$4=""),"",IF(ADHOC!$G$15&lt;&gt;"",IF(ADHOC!$G$15=LEFT(Domein!$AS3996,LEN(ADHOC!$G$15)),MAX(Domein!BD$1:'Domein'!BD3995)+1,""),IF(ADHOC!$S$4=LEFT(Domein!$AS3996,LEN(ADHOC!$S$4)),MAX(Domein!BD$1:'Domein'!BD3995)+1,"")))</f>
        <v/>
      </c>
    </row>
    <row r="3997" spans="45:56" x14ac:dyDescent="0.2">
      <c r="AS3997" s="4" t="s">
        <v>15840</v>
      </c>
      <c r="AT3997" s="4" t="s">
        <v>15841</v>
      </c>
      <c r="AU3997" s="4" t="s">
        <v>456</v>
      </c>
      <c r="AV3997" s="4" t="s">
        <v>725</v>
      </c>
      <c r="AW3997" s="4" t="s">
        <v>1259</v>
      </c>
      <c r="AX3997" s="4"/>
      <c r="AY3997" s="4"/>
      <c r="AZ3997" s="4"/>
      <c r="BA3997" s="4"/>
      <c r="BB3997" s="4"/>
      <c r="BC3997" s="4">
        <v>40</v>
      </c>
      <c r="BD3997" t="str">
        <f>IF(AND(ADHOC!$G$15="",ADHOC!$S$4=""),"",IF(ADHOC!$G$15&lt;&gt;"",IF(ADHOC!$G$15=LEFT(Domein!$AS3997,LEN(ADHOC!$G$15)),MAX(Domein!BD$1:'Domein'!BD3996)+1,""),IF(ADHOC!$S$4=LEFT(Domein!$AS3997,LEN(ADHOC!$S$4)),MAX(Domein!BD$1:'Domein'!BD3996)+1,"")))</f>
        <v/>
      </c>
    </row>
    <row r="3998" spans="45:56" x14ac:dyDescent="0.2">
      <c r="AS3998" s="4" t="s">
        <v>15842</v>
      </c>
      <c r="AT3998" s="4" t="s">
        <v>15843</v>
      </c>
      <c r="AU3998" s="4" t="s">
        <v>456</v>
      </c>
      <c r="AV3998" s="4" t="s">
        <v>725</v>
      </c>
      <c r="AW3998" s="4" t="s">
        <v>1259</v>
      </c>
      <c r="AX3998" s="4"/>
      <c r="AY3998" s="4"/>
      <c r="AZ3998" s="4"/>
      <c r="BA3998" s="4"/>
      <c r="BB3998" s="4"/>
      <c r="BC3998" s="4">
        <v>40</v>
      </c>
      <c r="BD3998" t="str">
        <f>IF(AND(ADHOC!$G$15="",ADHOC!$S$4=""),"",IF(ADHOC!$G$15&lt;&gt;"",IF(ADHOC!$G$15=LEFT(Domein!$AS3998,LEN(ADHOC!$G$15)),MAX(Domein!BD$1:'Domein'!BD3997)+1,""),IF(ADHOC!$S$4=LEFT(Domein!$AS3998,LEN(ADHOC!$S$4)),MAX(Domein!BD$1:'Domein'!BD3997)+1,"")))</f>
        <v/>
      </c>
    </row>
    <row r="3999" spans="45:56" x14ac:dyDescent="0.2">
      <c r="AS3999" s="4" t="s">
        <v>15844</v>
      </c>
      <c r="AT3999" s="4" t="s">
        <v>15845</v>
      </c>
      <c r="AU3999" s="4" t="s">
        <v>456</v>
      </c>
      <c r="AV3999" s="4" t="s">
        <v>725</v>
      </c>
      <c r="AW3999" s="4" t="s">
        <v>1259</v>
      </c>
      <c r="AX3999" s="4"/>
      <c r="AY3999" s="4"/>
      <c r="AZ3999" s="4"/>
      <c r="BA3999" s="4"/>
      <c r="BB3999" s="4"/>
      <c r="BC3999" s="4">
        <v>40</v>
      </c>
      <c r="BD3999" t="str">
        <f>IF(AND(ADHOC!$G$15="",ADHOC!$S$4=""),"",IF(ADHOC!$G$15&lt;&gt;"",IF(ADHOC!$G$15=LEFT(Domein!$AS3999,LEN(ADHOC!$G$15)),MAX(Domein!BD$1:'Domein'!BD3998)+1,""),IF(ADHOC!$S$4=LEFT(Domein!$AS3999,LEN(ADHOC!$S$4)),MAX(Domein!BD$1:'Domein'!BD3998)+1,"")))</f>
        <v/>
      </c>
    </row>
    <row r="4000" spans="45:56" x14ac:dyDescent="0.2">
      <c r="AS4000" s="4" t="s">
        <v>15846</v>
      </c>
      <c r="AT4000" s="4" t="s">
        <v>15847</v>
      </c>
      <c r="AU4000" s="4" t="s">
        <v>456</v>
      </c>
      <c r="AV4000" s="4" t="s">
        <v>725</v>
      </c>
      <c r="AW4000" s="4" t="s">
        <v>1259</v>
      </c>
      <c r="AX4000" s="4"/>
      <c r="AY4000" s="4"/>
      <c r="AZ4000" s="4"/>
      <c r="BA4000" s="4"/>
      <c r="BB4000" s="4"/>
      <c r="BC4000" s="4">
        <v>40</v>
      </c>
      <c r="BD4000" t="str">
        <f>IF(AND(ADHOC!$G$15="",ADHOC!$S$4=""),"",IF(ADHOC!$G$15&lt;&gt;"",IF(ADHOC!$G$15=LEFT(Domein!$AS4000,LEN(ADHOC!$G$15)),MAX(Domein!BD$1:'Domein'!BD3999)+1,""),IF(ADHOC!$S$4=LEFT(Domein!$AS4000,LEN(ADHOC!$S$4)),MAX(Domein!BD$1:'Domein'!BD3999)+1,"")))</f>
        <v/>
      </c>
    </row>
    <row r="4001" spans="45:56" x14ac:dyDescent="0.2">
      <c r="AS4001" s="4" t="s">
        <v>15848</v>
      </c>
      <c r="AT4001" s="4" t="s">
        <v>15849</v>
      </c>
      <c r="AU4001" s="4" t="s">
        <v>456</v>
      </c>
      <c r="AV4001" s="4" t="s">
        <v>725</v>
      </c>
      <c r="AW4001" s="4" t="s">
        <v>1259</v>
      </c>
      <c r="AX4001" s="4"/>
      <c r="AY4001" s="4"/>
      <c r="AZ4001" s="4"/>
      <c r="BA4001" s="4"/>
      <c r="BB4001" s="4"/>
      <c r="BC4001" s="4">
        <v>40</v>
      </c>
      <c r="BD4001" t="str">
        <f>IF(AND(ADHOC!$G$15="",ADHOC!$S$4=""),"",IF(ADHOC!$G$15&lt;&gt;"",IF(ADHOC!$G$15=LEFT(Domein!$AS4001,LEN(ADHOC!$G$15)),MAX(Domein!BD$1:'Domein'!BD4000)+1,""),IF(ADHOC!$S$4=LEFT(Domein!$AS4001,LEN(ADHOC!$S$4)),MAX(Domein!BD$1:'Domein'!BD4000)+1,"")))</f>
        <v/>
      </c>
    </row>
    <row r="4002" spans="45:56" x14ac:dyDescent="0.2">
      <c r="AS4002" s="4" t="s">
        <v>15850</v>
      </c>
      <c r="AT4002" s="4" t="s">
        <v>15851</v>
      </c>
      <c r="AU4002" s="4" t="s">
        <v>456</v>
      </c>
      <c r="AV4002" s="4" t="s">
        <v>725</v>
      </c>
      <c r="AW4002" s="4" t="s">
        <v>1259</v>
      </c>
      <c r="AX4002" s="4"/>
      <c r="AY4002" s="4"/>
      <c r="AZ4002" s="4"/>
      <c r="BA4002" s="4"/>
      <c r="BB4002" s="4"/>
      <c r="BC4002" s="4">
        <v>40</v>
      </c>
      <c r="BD4002" t="str">
        <f>IF(AND(ADHOC!$G$15="",ADHOC!$S$4=""),"",IF(ADHOC!$G$15&lt;&gt;"",IF(ADHOC!$G$15=LEFT(Domein!$AS4002,LEN(ADHOC!$G$15)),MAX(Domein!BD$1:'Domein'!BD4001)+1,""),IF(ADHOC!$S$4=LEFT(Domein!$AS4002,LEN(ADHOC!$S$4)),MAX(Domein!BD$1:'Domein'!BD4001)+1,"")))</f>
        <v/>
      </c>
    </row>
    <row r="4003" spans="45:56" x14ac:dyDescent="0.2">
      <c r="AS4003" s="4" t="s">
        <v>15852</v>
      </c>
      <c r="AT4003" s="4" t="s">
        <v>15853</v>
      </c>
      <c r="AU4003" s="4" t="s">
        <v>456</v>
      </c>
      <c r="AV4003" s="4" t="s">
        <v>725</v>
      </c>
      <c r="AW4003" s="4" t="s">
        <v>1259</v>
      </c>
      <c r="AX4003" s="4"/>
      <c r="AY4003" s="4"/>
      <c r="AZ4003" s="4"/>
      <c r="BA4003" s="4"/>
      <c r="BB4003" s="4"/>
      <c r="BC4003" s="4">
        <v>40</v>
      </c>
      <c r="BD4003" t="str">
        <f>IF(AND(ADHOC!$G$15="",ADHOC!$S$4=""),"",IF(ADHOC!$G$15&lt;&gt;"",IF(ADHOC!$G$15=LEFT(Domein!$AS4003,LEN(ADHOC!$G$15)),MAX(Domein!BD$1:'Domein'!BD4002)+1,""),IF(ADHOC!$S$4=LEFT(Domein!$AS4003,LEN(ADHOC!$S$4)),MAX(Domein!BD$1:'Domein'!BD4002)+1,"")))</f>
        <v/>
      </c>
    </row>
    <row r="4004" spans="45:56" x14ac:dyDescent="0.2">
      <c r="AS4004" s="4" t="s">
        <v>14595</v>
      </c>
      <c r="AT4004" s="4" t="s">
        <v>14596</v>
      </c>
      <c r="AU4004" s="4" t="s">
        <v>456</v>
      </c>
      <c r="AV4004" s="4" t="s">
        <v>725</v>
      </c>
      <c r="AW4004" s="4" t="s">
        <v>1259</v>
      </c>
      <c r="AX4004" s="4"/>
      <c r="AY4004" s="4">
        <v>222315</v>
      </c>
      <c r="AZ4004" s="4">
        <v>545947</v>
      </c>
      <c r="BA4004" s="4" t="s">
        <v>24204</v>
      </c>
      <c r="BB4004" s="4" t="s">
        <v>24205</v>
      </c>
      <c r="BC4004" s="4">
        <v>40</v>
      </c>
      <c r="BD4004" t="str">
        <f>IF(AND(ADHOC!$G$15="",ADHOC!$S$4=""),"",IF(ADHOC!$G$15&lt;&gt;"",IF(ADHOC!$G$15=LEFT(Domein!$AS4004,LEN(ADHOC!$G$15)),MAX(Domein!BD$1:'Domein'!BD4003)+1,""),IF(ADHOC!$S$4=LEFT(Domein!$AS4004,LEN(ADHOC!$S$4)),MAX(Domein!BD$1:'Domein'!BD4003)+1,"")))</f>
        <v/>
      </c>
    </row>
    <row r="4005" spans="45:56" x14ac:dyDescent="0.2">
      <c r="AS4005" s="4" t="s">
        <v>14597</v>
      </c>
      <c r="AT4005" s="4" t="s">
        <v>14596</v>
      </c>
      <c r="AU4005" s="4" t="s">
        <v>456</v>
      </c>
      <c r="AV4005" s="4" t="s">
        <v>725</v>
      </c>
      <c r="AW4005" s="4" t="s">
        <v>1259</v>
      </c>
      <c r="AX4005" s="4"/>
      <c r="AY4005" s="4">
        <v>222315</v>
      </c>
      <c r="AZ4005" s="4">
        <v>545947</v>
      </c>
      <c r="BA4005" s="4" t="s">
        <v>24204</v>
      </c>
      <c r="BB4005" s="4" t="s">
        <v>24205</v>
      </c>
      <c r="BC4005" s="4">
        <v>40</v>
      </c>
      <c r="BD4005" t="str">
        <f>IF(AND(ADHOC!$G$15="",ADHOC!$S$4=""),"",IF(ADHOC!$G$15&lt;&gt;"",IF(ADHOC!$G$15=LEFT(Domein!$AS4005,LEN(ADHOC!$G$15)),MAX(Domein!BD$1:'Domein'!BD4004)+1,""),IF(ADHOC!$S$4=LEFT(Domein!$AS4005,LEN(ADHOC!$S$4)),MAX(Domein!BD$1:'Domein'!BD4004)+1,"")))</f>
        <v/>
      </c>
    </row>
    <row r="4006" spans="45:56" x14ac:dyDescent="0.2">
      <c r="AS4006" s="4" t="s">
        <v>14598</v>
      </c>
      <c r="AT4006" s="4" t="s">
        <v>14599</v>
      </c>
      <c r="AU4006" s="4" t="s">
        <v>456</v>
      </c>
      <c r="AV4006" s="4" t="s">
        <v>725</v>
      </c>
      <c r="AW4006" s="4" t="s">
        <v>1259</v>
      </c>
      <c r="AX4006" s="4"/>
      <c r="AY4006" s="4">
        <v>222075</v>
      </c>
      <c r="AZ4006" s="4">
        <v>545512</v>
      </c>
      <c r="BA4006" s="4" t="s">
        <v>24206</v>
      </c>
      <c r="BB4006" s="4" t="s">
        <v>24207</v>
      </c>
      <c r="BC4006" s="4">
        <v>40</v>
      </c>
      <c r="BD4006" t="str">
        <f>IF(AND(ADHOC!$G$15="",ADHOC!$S$4=""),"",IF(ADHOC!$G$15&lt;&gt;"",IF(ADHOC!$G$15=LEFT(Domein!$AS4006,LEN(ADHOC!$G$15)),MAX(Domein!BD$1:'Domein'!BD4005)+1,""),IF(ADHOC!$S$4=LEFT(Domein!$AS4006,LEN(ADHOC!$S$4)),MAX(Domein!BD$1:'Domein'!BD4005)+1,"")))</f>
        <v/>
      </c>
    </row>
    <row r="4007" spans="45:56" x14ac:dyDescent="0.2">
      <c r="AS4007" s="4" t="s">
        <v>21571</v>
      </c>
      <c r="AT4007" s="4" t="s">
        <v>21572</v>
      </c>
      <c r="AU4007" s="4" t="s">
        <v>460</v>
      </c>
      <c r="AV4007" s="4" t="s">
        <v>725</v>
      </c>
      <c r="AW4007" s="4" t="s">
        <v>1259</v>
      </c>
      <c r="AX4007" s="4"/>
      <c r="AY4007" s="4"/>
      <c r="AZ4007" s="4"/>
      <c r="BA4007" s="4"/>
      <c r="BB4007" s="4"/>
      <c r="BC4007" s="4">
        <v>40</v>
      </c>
      <c r="BD4007" t="str">
        <f>IF(AND(ADHOC!$G$15="",ADHOC!$S$4=""),"",IF(ADHOC!$G$15&lt;&gt;"",IF(ADHOC!$G$15=LEFT(Domein!$AS4007,LEN(ADHOC!$G$15)),MAX(Domein!BD$1:'Domein'!BD4006)+1,""),IF(ADHOC!$S$4=LEFT(Domein!$AS4007,LEN(ADHOC!$S$4)),MAX(Domein!BD$1:'Domein'!BD4006)+1,"")))</f>
        <v/>
      </c>
    </row>
    <row r="4008" spans="45:56" x14ac:dyDescent="0.2">
      <c r="AS4008" s="4" t="s">
        <v>21573</v>
      </c>
      <c r="AT4008" s="4" t="s">
        <v>21574</v>
      </c>
      <c r="AU4008" s="4" t="s">
        <v>460</v>
      </c>
      <c r="AV4008" s="4" t="s">
        <v>725</v>
      </c>
      <c r="AW4008" s="4" t="s">
        <v>1259</v>
      </c>
      <c r="AX4008" s="4"/>
      <c r="AY4008" s="4"/>
      <c r="AZ4008" s="4"/>
      <c r="BA4008" s="4"/>
      <c r="BB4008" s="4"/>
      <c r="BC4008" s="4">
        <v>40</v>
      </c>
      <c r="BD4008" t="str">
        <f>IF(AND(ADHOC!$G$15="",ADHOC!$S$4=""),"",IF(ADHOC!$G$15&lt;&gt;"",IF(ADHOC!$G$15=LEFT(Domein!$AS4008,LEN(ADHOC!$G$15)),MAX(Domein!BD$1:'Domein'!BD4007)+1,""),IF(ADHOC!$S$4=LEFT(Domein!$AS4008,LEN(ADHOC!$S$4)),MAX(Domein!BD$1:'Domein'!BD4007)+1,"")))</f>
        <v/>
      </c>
    </row>
    <row r="4009" spans="45:56" x14ac:dyDescent="0.2">
      <c r="AS4009" s="4" t="s">
        <v>21575</v>
      </c>
      <c r="AT4009" s="4" t="s">
        <v>21576</v>
      </c>
      <c r="AU4009" s="4" t="s">
        <v>460</v>
      </c>
      <c r="AV4009" s="4" t="s">
        <v>725</v>
      </c>
      <c r="AW4009" s="4" t="s">
        <v>1259</v>
      </c>
      <c r="AX4009" s="4"/>
      <c r="AY4009" s="4"/>
      <c r="AZ4009" s="4"/>
      <c r="BA4009" s="4"/>
      <c r="BB4009" s="4"/>
      <c r="BC4009" s="4">
        <v>40</v>
      </c>
      <c r="BD4009" t="str">
        <f>IF(AND(ADHOC!$G$15="",ADHOC!$S$4=""),"",IF(ADHOC!$G$15&lt;&gt;"",IF(ADHOC!$G$15=LEFT(Domein!$AS4009,LEN(ADHOC!$G$15)),MAX(Domein!BD$1:'Domein'!BD4008)+1,""),IF(ADHOC!$S$4=LEFT(Domein!$AS4009,LEN(ADHOC!$S$4)),MAX(Domein!BD$1:'Domein'!BD4008)+1,"")))</f>
        <v/>
      </c>
    </row>
    <row r="4010" spans="45:56" x14ac:dyDescent="0.2">
      <c r="AS4010" s="4" t="s">
        <v>9358</v>
      </c>
      <c r="AT4010" s="4" t="s">
        <v>9359</v>
      </c>
      <c r="AU4010" s="4" t="s">
        <v>456</v>
      </c>
      <c r="AV4010" s="4" t="s">
        <v>725</v>
      </c>
      <c r="AW4010" s="4" t="s">
        <v>1259</v>
      </c>
      <c r="AX4010" s="4"/>
      <c r="AY4010" s="4"/>
      <c r="AZ4010" s="4"/>
      <c r="BA4010" s="4"/>
      <c r="BB4010" s="4"/>
      <c r="BC4010" s="4">
        <v>40</v>
      </c>
      <c r="BD4010" t="str">
        <f>IF(AND(ADHOC!$G$15="",ADHOC!$S$4=""),"",IF(ADHOC!$G$15&lt;&gt;"",IF(ADHOC!$G$15=LEFT(Domein!$AS4010,LEN(ADHOC!$G$15)),MAX(Domein!BD$1:'Domein'!BD4009)+1,""),IF(ADHOC!$S$4=LEFT(Domein!$AS4010,LEN(ADHOC!$S$4)),MAX(Domein!BD$1:'Domein'!BD4009)+1,"")))</f>
        <v/>
      </c>
    </row>
    <row r="4011" spans="45:56" x14ac:dyDescent="0.2">
      <c r="AS4011" s="4" t="s">
        <v>9360</v>
      </c>
      <c r="AT4011" s="4" t="s">
        <v>9361</v>
      </c>
      <c r="AU4011" s="4" t="s">
        <v>456</v>
      </c>
      <c r="AV4011" s="4" t="s">
        <v>725</v>
      </c>
      <c r="AW4011" s="4" t="s">
        <v>1259</v>
      </c>
      <c r="AX4011" s="4"/>
      <c r="AY4011" s="4"/>
      <c r="AZ4011" s="4"/>
      <c r="BA4011" s="4"/>
      <c r="BB4011" s="4"/>
      <c r="BC4011" s="4">
        <v>40</v>
      </c>
      <c r="BD4011" t="str">
        <f>IF(AND(ADHOC!$G$15="",ADHOC!$S$4=""),"",IF(ADHOC!$G$15&lt;&gt;"",IF(ADHOC!$G$15=LEFT(Domein!$AS4011,LEN(ADHOC!$G$15)),MAX(Domein!BD$1:'Domein'!BD4010)+1,""),IF(ADHOC!$S$4=LEFT(Domein!$AS4011,LEN(ADHOC!$S$4)),MAX(Domein!BD$1:'Domein'!BD4010)+1,"")))</f>
        <v/>
      </c>
    </row>
    <row r="4012" spans="45:56" x14ac:dyDescent="0.2">
      <c r="AS4012" s="4" t="s">
        <v>9362</v>
      </c>
      <c r="AT4012" s="4" t="s">
        <v>9363</v>
      </c>
      <c r="AU4012" s="4" t="s">
        <v>456</v>
      </c>
      <c r="AV4012" s="4" t="s">
        <v>725</v>
      </c>
      <c r="AW4012" s="4" t="s">
        <v>1259</v>
      </c>
      <c r="AX4012" s="4"/>
      <c r="AY4012" s="4"/>
      <c r="AZ4012" s="4"/>
      <c r="BA4012" s="4"/>
      <c r="BB4012" s="4"/>
      <c r="BC4012" s="4">
        <v>40</v>
      </c>
      <c r="BD4012" t="str">
        <f>IF(AND(ADHOC!$G$15="",ADHOC!$S$4=""),"",IF(ADHOC!$G$15&lt;&gt;"",IF(ADHOC!$G$15=LEFT(Domein!$AS4012,LEN(ADHOC!$G$15)),MAX(Domein!BD$1:'Domein'!BD4011)+1,""),IF(ADHOC!$S$4=LEFT(Domein!$AS4012,LEN(ADHOC!$S$4)),MAX(Domein!BD$1:'Domein'!BD4011)+1,"")))</f>
        <v/>
      </c>
    </row>
    <row r="4013" spans="45:56" x14ac:dyDescent="0.2">
      <c r="AS4013" s="4" t="s">
        <v>9364</v>
      </c>
      <c r="AT4013" s="4" t="s">
        <v>9365</v>
      </c>
      <c r="AU4013" s="4" t="s">
        <v>456</v>
      </c>
      <c r="AV4013" s="4" t="s">
        <v>725</v>
      </c>
      <c r="AW4013" s="4" t="s">
        <v>1259</v>
      </c>
      <c r="AX4013" s="4"/>
      <c r="AY4013" s="4"/>
      <c r="AZ4013" s="4"/>
      <c r="BA4013" s="4"/>
      <c r="BB4013" s="4"/>
      <c r="BC4013" s="4">
        <v>40</v>
      </c>
      <c r="BD4013" t="str">
        <f>IF(AND(ADHOC!$G$15="",ADHOC!$S$4=""),"",IF(ADHOC!$G$15&lt;&gt;"",IF(ADHOC!$G$15=LEFT(Domein!$AS4013,LEN(ADHOC!$G$15)),MAX(Domein!BD$1:'Domein'!BD4012)+1,""),IF(ADHOC!$S$4=LEFT(Domein!$AS4013,LEN(ADHOC!$S$4)),MAX(Domein!BD$1:'Domein'!BD4012)+1,"")))</f>
        <v/>
      </c>
    </row>
    <row r="4014" spans="45:56" x14ac:dyDescent="0.2">
      <c r="AS4014" s="4" t="s">
        <v>21577</v>
      </c>
      <c r="AT4014" s="4" t="s">
        <v>21578</v>
      </c>
      <c r="AU4014" s="4" t="s">
        <v>460</v>
      </c>
      <c r="AV4014" s="4" t="s">
        <v>725</v>
      </c>
      <c r="AW4014" s="4" t="s">
        <v>1259</v>
      </c>
      <c r="AX4014" s="4"/>
      <c r="AY4014" s="4"/>
      <c r="AZ4014" s="4"/>
      <c r="BA4014" s="4"/>
      <c r="BB4014" s="4"/>
      <c r="BC4014" s="4">
        <v>40</v>
      </c>
      <c r="BD4014" t="str">
        <f>IF(AND(ADHOC!$G$15="",ADHOC!$S$4=""),"",IF(ADHOC!$G$15&lt;&gt;"",IF(ADHOC!$G$15=LEFT(Domein!$AS4014,LEN(ADHOC!$G$15)),MAX(Domein!BD$1:'Domein'!BD4013)+1,""),IF(ADHOC!$S$4=LEFT(Domein!$AS4014,LEN(ADHOC!$S$4)),MAX(Domein!BD$1:'Domein'!BD4013)+1,"")))</f>
        <v/>
      </c>
    </row>
    <row r="4015" spans="45:56" x14ac:dyDescent="0.2">
      <c r="AS4015" s="4" t="s">
        <v>21579</v>
      </c>
      <c r="AT4015" s="4" t="s">
        <v>21580</v>
      </c>
      <c r="AU4015" s="4" t="s">
        <v>460</v>
      </c>
      <c r="AV4015" s="4" t="s">
        <v>725</v>
      </c>
      <c r="AW4015" s="4" t="s">
        <v>1259</v>
      </c>
      <c r="AX4015" s="4"/>
      <c r="AY4015" s="4"/>
      <c r="AZ4015" s="4"/>
      <c r="BA4015" s="4"/>
      <c r="BB4015" s="4"/>
      <c r="BC4015" s="4">
        <v>40</v>
      </c>
      <c r="BD4015" t="str">
        <f>IF(AND(ADHOC!$G$15="",ADHOC!$S$4=""),"",IF(ADHOC!$G$15&lt;&gt;"",IF(ADHOC!$G$15=LEFT(Domein!$AS4015,LEN(ADHOC!$G$15)),MAX(Domein!BD$1:'Domein'!BD4014)+1,""),IF(ADHOC!$S$4=LEFT(Domein!$AS4015,LEN(ADHOC!$S$4)),MAX(Domein!BD$1:'Domein'!BD4014)+1,"")))</f>
        <v/>
      </c>
    </row>
    <row r="4016" spans="45:56" x14ac:dyDescent="0.2">
      <c r="AS4016" s="4" t="s">
        <v>21581</v>
      </c>
      <c r="AT4016" s="4" t="s">
        <v>21582</v>
      </c>
      <c r="AU4016" s="4" t="s">
        <v>460</v>
      </c>
      <c r="AV4016" s="4" t="s">
        <v>725</v>
      </c>
      <c r="AW4016" s="4" t="s">
        <v>1259</v>
      </c>
      <c r="AX4016" s="4"/>
      <c r="AY4016" s="4"/>
      <c r="AZ4016" s="4"/>
      <c r="BA4016" s="4"/>
      <c r="BB4016" s="4"/>
      <c r="BC4016" s="4">
        <v>40</v>
      </c>
      <c r="BD4016" t="str">
        <f>IF(AND(ADHOC!$G$15="",ADHOC!$S$4=""),"",IF(ADHOC!$G$15&lt;&gt;"",IF(ADHOC!$G$15=LEFT(Domein!$AS4016,LEN(ADHOC!$G$15)),MAX(Domein!BD$1:'Domein'!BD4015)+1,""),IF(ADHOC!$S$4=LEFT(Domein!$AS4016,LEN(ADHOC!$S$4)),MAX(Domein!BD$1:'Domein'!BD4015)+1,"")))</f>
        <v/>
      </c>
    </row>
    <row r="4017" spans="45:56" x14ac:dyDescent="0.2">
      <c r="AS4017" s="4" t="s">
        <v>21583</v>
      </c>
      <c r="AT4017" s="4" t="s">
        <v>21584</v>
      </c>
      <c r="AU4017" s="4" t="s">
        <v>460</v>
      </c>
      <c r="AV4017" s="4" t="s">
        <v>725</v>
      </c>
      <c r="AW4017" s="4" t="s">
        <v>1259</v>
      </c>
      <c r="AX4017" s="4"/>
      <c r="AY4017" s="4"/>
      <c r="AZ4017" s="4"/>
      <c r="BA4017" s="4"/>
      <c r="BB4017" s="4"/>
      <c r="BC4017" s="4">
        <v>40</v>
      </c>
      <c r="BD4017" t="str">
        <f>IF(AND(ADHOC!$G$15="",ADHOC!$S$4=""),"",IF(ADHOC!$G$15&lt;&gt;"",IF(ADHOC!$G$15=LEFT(Domein!$AS4017,LEN(ADHOC!$G$15)),MAX(Domein!BD$1:'Domein'!BD4016)+1,""),IF(ADHOC!$S$4=LEFT(Domein!$AS4017,LEN(ADHOC!$S$4)),MAX(Domein!BD$1:'Domein'!BD4016)+1,"")))</f>
        <v/>
      </c>
    </row>
    <row r="4018" spans="45:56" x14ac:dyDescent="0.2">
      <c r="AS4018" s="4" t="s">
        <v>21585</v>
      </c>
      <c r="AT4018" s="4" t="s">
        <v>21586</v>
      </c>
      <c r="AU4018" s="4" t="s">
        <v>460</v>
      </c>
      <c r="AV4018" s="4" t="s">
        <v>725</v>
      </c>
      <c r="AW4018" s="4" t="s">
        <v>1259</v>
      </c>
      <c r="AX4018" s="4"/>
      <c r="AY4018" s="4"/>
      <c r="AZ4018" s="4"/>
      <c r="BA4018" s="4"/>
      <c r="BB4018" s="4"/>
      <c r="BC4018" s="4">
        <v>40</v>
      </c>
      <c r="BD4018" t="str">
        <f>IF(AND(ADHOC!$G$15="",ADHOC!$S$4=""),"",IF(ADHOC!$G$15&lt;&gt;"",IF(ADHOC!$G$15=LEFT(Domein!$AS4018,LEN(ADHOC!$G$15)),MAX(Domein!BD$1:'Domein'!BD4017)+1,""),IF(ADHOC!$S$4=LEFT(Domein!$AS4018,LEN(ADHOC!$S$4)),MAX(Domein!BD$1:'Domein'!BD4017)+1,"")))</f>
        <v/>
      </c>
    </row>
    <row r="4019" spans="45:56" x14ac:dyDescent="0.2">
      <c r="AS4019" s="4" t="s">
        <v>21490</v>
      </c>
      <c r="AT4019" s="4" t="s">
        <v>21491</v>
      </c>
      <c r="AU4019" s="4" t="s">
        <v>456</v>
      </c>
      <c r="AV4019" s="4" t="s">
        <v>21487</v>
      </c>
      <c r="AW4019" s="4" t="s">
        <v>724</v>
      </c>
      <c r="AX4019" s="4"/>
      <c r="AY4019" s="4">
        <v>224155</v>
      </c>
      <c r="AZ4019" s="4">
        <v>524975</v>
      </c>
      <c r="BA4019" s="4" t="s">
        <v>24208</v>
      </c>
      <c r="BB4019" s="4" t="s">
        <v>24209</v>
      </c>
      <c r="BC4019" s="4">
        <v>40</v>
      </c>
      <c r="BD4019" t="str">
        <f>IF(AND(ADHOC!$G$15="",ADHOC!$S$4=""),"",IF(ADHOC!$G$15&lt;&gt;"",IF(ADHOC!$G$15=LEFT(Domein!$AS4019,LEN(ADHOC!$G$15)),MAX(Domein!BD$1:'Domein'!BD4018)+1,""),IF(ADHOC!$S$4=LEFT(Domein!$AS4019,LEN(ADHOC!$S$4)),MAX(Domein!BD$1:'Domein'!BD4018)+1,"")))</f>
        <v/>
      </c>
    </row>
    <row r="4020" spans="45:56" x14ac:dyDescent="0.2">
      <c r="AS4020" s="4" t="s">
        <v>21492</v>
      </c>
      <c r="AT4020" s="4" t="s">
        <v>21493</v>
      </c>
      <c r="AU4020" s="4" t="s">
        <v>456</v>
      </c>
      <c r="AV4020" s="4" t="s">
        <v>21487</v>
      </c>
      <c r="AW4020" s="4" t="s">
        <v>724</v>
      </c>
      <c r="AX4020" s="4"/>
      <c r="AY4020" s="4">
        <v>221888</v>
      </c>
      <c r="AZ4020" s="4">
        <v>522576</v>
      </c>
      <c r="BA4020" s="4" t="s">
        <v>24210</v>
      </c>
      <c r="BB4020" s="4" t="s">
        <v>24211</v>
      </c>
      <c r="BC4020" s="4">
        <v>40</v>
      </c>
      <c r="BD4020" t="str">
        <f>IF(AND(ADHOC!$G$15="",ADHOC!$S$4=""),"",IF(ADHOC!$G$15&lt;&gt;"",IF(ADHOC!$G$15=LEFT(Domein!$AS4020,LEN(ADHOC!$G$15)),MAX(Domein!BD$1:'Domein'!BD4019)+1,""),IF(ADHOC!$S$4=LEFT(Domein!$AS4020,LEN(ADHOC!$S$4)),MAX(Domein!BD$1:'Domein'!BD4019)+1,"")))</f>
        <v/>
      </c>
    </row>
    <row r="4021" spans="45:56" x14ac:dyDescent="0.2">
      <c r="AS4021" s="4" t="s">
        <v>38543</v>
      </c>
      <c r="AT4021" s="4" t="s">
        <v>38544</v>
      </c>
      <c r="AU4021" s="4" t="s">
        <v>460</v>
      </c>
      <c r="AV4021" s="4" t="s">
        <v>725</v>
      </c>
      <c r="AW4021" s="4" t="s">
        <v>1259</v>
      </c>
      <c r="AX4021" s="4"/>
      <c r="AY4021" s="4"/>
      <c r="AZ4021" s="4"/>
      <c r="BA4021" s="4"/>
      <c r="BB4021" s="4"/>
      <c r="BC4021" s="4">
        <v>40</v>
      </c>
      <c r="BD4021" t="str">
        <f>IF(AND(ADHOC!$G$15="",ADHOC!$S$4=""),"",IF(ADHOC!$G$15&lt;&gt;"",IF(ADHOC!$G$15=LEFT(Domein!$AS4021,LEN(ADHOC!$G$15)),MAX(Domein!BD$1:'Domein'!BD4020)+1,""),IF(ADHOC!$S$4=LEFT(Domein!$AS4021,LEN(ADHOC!$S$4)),MAX(Domein!BD$1:'Domein'!BD4020)+1,"")))</f>
        <v/>
      </c>
    </row>
    <row r="4022" spans="45:56" x14ac:dyDescent="0.2">
      <c r="AS4022" s="4" t="s">
        <v>38545</v>
      </c>
      <c r="AT4022" s="4" t="s">
        <v>38546</v>
      </c>
      <c r="AU4022" s="4" t="s">
        <v>460</v>
      </c>
      <c r="AV4022" s="4" t="s">
        <v>725</v>
      </c>
      <c r="AW4022" s="4" t="s">
        <v>1259</v>
      </c>
      <c r="AX4022" s="4"/>
      <c r="AY4022" s="4"/>
      <c r="AZ4022" s="4"/>
      <c r="BA4022" s="4"/>
      <c r="BB4022" s="4"/>
      <c r="BC4022" s="4">
        <v>40</v>
      </c>
      <c r="BD4022" t="str">
        <f>IF(AND(ADHOC!$G$15="",ADHOC!$S$4=""),"",IF(ADHOC!$G$15&lt;&gt;"",IF(ADHOC!$G$15=LEFT(Domein!$AS4022,LEN(ADHOC!$G$15)),MAX(Domein!BD$1:'Domein'!BD4021)+1,""),IF(ADHOC!$S$4=LEFT(Domein!$AS4022,LEN(ADHOC!$S$4)),MAX(Domein!BD$1:'Domein'!BD4021)+1,"")))</f>
        <v/>
      </c>
    </row>
    <row r="4023" spans="45:56" x14ac:dyDescent="0.2">
      <c r="AS4023" s="4" t="s">
        <v>38547</v>
      </c>
      <c r="AT4023" s="4" t="s">
        <v>38548</v>
      </c>
      <c r="AU4023" s="4" t="s">
        <v>460</v>
      </c>
      <c r="AV4023" s="4" t="s">
        <v>725</v>
      </c>
      <c r="AW4023" s="4" t="s">
        <v>1259</v>
      </c>
      <c r="AX4023" s="4"/>
      <c r="AY4023" s="4"/>
      <c r="AZ4023" s="4"/>
      <c r="BA4023" s="4"/>
      <c r="BB4023" s="4"/>
      <c r="BC4023" s="4">
        <v>40</v>
      </c>
      <c r="BD4023" t="str">
        <f>IF(AND(ADHOC!$G$15="",ADHOC!$S$4=""),"",IF(ADHOC!$G$15&lt;&gt;"",IF(ADHOC!$G$15=LEFT(Domein!$AS4023,LEN(ADHOC!$G$15)),MAX(Domein!BD$1:'Domein'!BD4022)+1,""),IF(ADHOC!$S$4=LEFT(Domein!$AS4023,LEN(ADHOC!$S$4)),MAX(Domein!BD$1:'Domein'!BD4022)+1,"")))</f>
        <v/>
      </c>
    </row>
    <row r="4024" spans="45:56" x14ac:dyDescent="0.2">
      <c r="AS4024" s="4" t="s">
        <v>38549</v>
      </c>
      <c r="AT4024" s="4" t="s">
        <v>38550</v>
      </c>
      <c r="AU4024" s="4" t="s">
        <v>460</v>
      </c>
      <c r="AV4024" s="4" t="s">
        <v>725</v>
      </c>
      <c r="AW4024" s="4" t="s">
        <v>1259</v>
      </c>
      <c r="AX4024" s="4"/>
      <c r="AY4024" s="4"/>
      <c r="AZ4024" s="4"/>
      <c r="BA4024" s="4"/>
      <c r="BB4024" s="4"/>
      <c r="BC4024" s="4">
        <v>40</v>
      </c>
      <c r="BD4024" t="str">
        <f>IF(AND(ADHOC!$G$15="",ADHOC!$S$4=""),"",IF(ADHOC!$G$15&lt;&gt;"",IF(ADHOC!$G$15=LEFT(Domein!$AS4024,LEN(ADHOC!$G$15)),MAX(Domein!BD$1:'Domein'!BD4023)+1,""),IF(ADHOC!$S$4=LEFT(Domein!$AS4024,LEN(ADHOC!$S$4)),MAX(Domein!BD$1:'Domein'!BD4023)+1,"")))</f>
        <v/>
      </c>
    </row>
    <row r="4025" spans="45:56" x14ac:dyDescent="0.2">
      <c r="AS4025" s="4" t="s">
        <v>37273</v>
      </c>
      <c r="AT4025" s="4" t="s">
        <v>37274</v>
      </c>
      <c r="AU4025" s="4" t="s">
        <v>456</v>
      </c>
      <c r="AV4025" s="4" t="s">
        <v>715</v>
      </c>
      <c r="AW4025" s="4" t="s">
        <v>724</v>
      </c>
      <c r="AX4025" s="4"/>
      <c r="AY4025" s="4">
        <v>235503</v>
      </c>
      <c r="AZ4025" s="4">
        <v>533224</v>
      </c>
      <c r="BA4025" s="4" t="s">
        <v>37275</v>
      </c>
      <c r="BB4025" s="4" t="s">
        <v>37276</v>
      </c>
      <c r="BC4025" s="4">
        <v>40</v>
      </c>
      <c r="BD4025" t="str">
        <f>IF(AND(ADHOC!$G$15="",ADHOC!$S$4=""),"",IF(ADHOC!$G$15&lt;&gt;"",IF(ADHOC!$G$15=LEFT(Domein!$AS4025,LEN(ADHOC!$G$15)),MAX(Domein!BD$1:'Domein'!BD4024)+1,""),IF(ADHOC!$S$4=LEFT(Domein!$AS4025,LEN(ADHOC!$S$4)),MAX(Domein!BD$1:'Domein'!BD4024)+1,"")))</f>
        <v/>
      </c>
    </row>
    <row r="4026" spans="45:56" x14ac:dyDescent="0.2">
      <c r="AS4026" s="4" t="s">
        <v>9366</v>
      </c>
      <c r="AT4026" s="4" t="s">
        <v>9367</v>
      </c>
      <c r="AU4026" s="4" t="s">
        <v>456</v>
      </c>
      <c r="AV4026" s="4" t="s">
        <v>715</v>
      </c>
      <c r="AW4026" s="4" t="s">
        <v>724</v>
      </c>
      <c r="AX4026" s="4"/>
      <c r="AY4026" s="4">
        <v>206452</v>
      </c>
      <c r="AZ4026" s="4">
        <v>504215</v>
      </c>
      <c r="BA4026" s="4" t="s">
        <v>24212</v>
      </c>
      <c r="BB4026" s="4" t="s">
        <v>24213</v>
      </c>
      <c r="BC4026" s="4">
        <v>40</v>
      </c>
      <c r="BD4026" t="str">
        <f>IF(AND(ADHOC!$G$15="",ADHOC!$S$4=""),"",IF(ADHOC!$G$15&lt;&gt;"",IF(ADHOC!$G$15=LEFT(Domein!$AS4026,LEN(ADHOC!$G$15)),MAX(Domein!BD$1:'Domein'!BD4025)+1,""),IF(ADHOC!$S$4=LEFT(Domein!$AS4026,LEN(ADHOC!$S$4)),MAX(Domein!BD$1:'Domein'!BD4025)+1,"")))</f>
        <v/>
      </c>
    </row>
    <row r="4027" spans="45:56" x14ac:dyDescent="0.2">
      <c r="AS4027" s="4" t="s">
        <v>11592</v>
      </c>
      <c r="AT4027" s="4" t="s">
        <v>11593</v>
      </c>
      <c r="AU4027" s="4" t="s">
        <v>456</v>
      </c>
      <c r="AV4027" s="4" t="s">
        <v>715</v>
      </c>
      <c r="AW4027" s="4" t="s">
        <v>724</v>
      </c>
      <c r="AX4027" s="4"/>
      <c r="AY4027" s="4">
        <v>202975</v>
      </c>
      <c r="AZ4027" s="4">
        <v>511780</v>
      </c>
      <c r="BA4027" s="4" t="s">
        <v>24214</v>
      </c>
      <c r="BB4027" s="4" t="s">
        <v>24215</v>
      </c>
      <c r="BC4027" s="4">
        <v>40</v>
      </c>
      <c r="BD4027" t="str">
        <f>IF(AND(ADHOC!$G$15="",ADHOC!$S$4=""),"",IF(ADHOC!$G$15&lt;&gt;"",IF(ADHOC!$G$15=LEFT(Domein!$AS4027,LEN(ADHOC!$G$15)),MAX(Domein!BD$1:'Domein'!BD4026)+1,""),IF(ADHOC!$S$4=LEFT(Domein!$AS4027,LEN(ADHOC!$S$4)),MAX(Domein!BD$1:'Domein'!BD4026)+1,"")))</f>
        <v/>
      </c>
    </row>
    <row r="4028" spans="45:56" x14ac:dyDescent="0.2">
      <c r="AS4028" s="4" t="s">
        <v>21587</v>
      </c>
      <c r="AT4028" s="4" t="s">
        <v>21588</v>
      </c>
      <c r="AU4028" s="4" t="s">
        <v>460</v>
      </c>
      <c r="AV4028" s="4" t="s">
        <v>725</v>
      </c>
      <c r="AW4028" s="4" t="s">
        <v>1259</v>
      </c>
      <c r="AX4028" s="4"/>
      <c r="AY4028" s="4"/>
      <c r="AZ4028" s="4"/>
      <c r="BA4028" s="4"/>
      <c r="BB4028" s="4"/>
      <c r="BC4028" s="4">
        <v>40</v>
      </c>
      <c r="BD4028" t="str">
        <f>IF(AND(ADHOC!$G$15="",ADHOC!$S$4=""),"",IF(ADHOC!$G$15&lt;&gt;"",IF(ADHOC!$G$15=LEFT(Domein!$AS4028,LEN(ADHOC!$G$15)),MAX(Domein!BD$1:'Domein'!BD4027)+1,""),IF(ADHOC!$S$4=LEFT(Domein!$AS4028,LEN(ADHOC!$S$4)),MAX(Domein!BD$1:'Domein'!BD4027)+1,"")))</f>
        <v/>
      </c>
    </row>
    <row r="4029" spans="45:56" x14ac:dyDescent="0.2">
      <c r="AS4029" s="4" t="s">
        <v>21589</v>
      </c>
      <c r="AT4029" s="4" t="s">
        <v>21590</v>
      </c>
      <c r="AU4029" s="4" t="s">
        <v>460</v>
      </c>
      <c r="AV4029" s="4" t="s">
        <v>725</v>
      </c>
      <c r="AW4029" s="4" t="s">
        <v>1259</v>
      </c>
      <c r="AX4029" s="4"/>
      <c r="AY4029" s="4"/>
      <c r="AZ4029" s="4"/>
      <c r="BA4029" s="4"/>
      <c r="BB4029" s="4"/>
      <c r="BC4029" s="4">
        <v>40</v>
      </c>
      <c r="BD4029" t="str">
        <f>IF(AND(ADHOC!$G$15="",ADHOC!$S$4=""),"",IF(ADHOC!$G$15&lt;&gt;"",IF(ADHOC!$G$15=LEFT(Domein!$AS4029,LEN(ADHOC!$G$15)),MAX(Domein!BD$1:'Domein'!BD4028)+1,""),IF(ADHOC!$S$4=LEFT(Domein!$AS4029,LEN(ADHOC!$S$4)),MAX(Domein!BD$1:'Domein'!BD4028)+1,"")))</f>
        <v/>
      </c>
    </row>
    <row r="4030" spans="45:56" x14ac:dyDescent="0.2">
      <c r="AS4030" s="4" t="s">
        <v>21591</v>
      </c>
      <c r="AT4030" s="4" t="s">
        <v>21592</v>
      </c>
      <c r="AU4030" s="4" t="s">
        <v>460</v>
      </c>
      <c r="AV4030" s="4" t="s">
        <v>725</v>
      </c>
      <c r="AW4030" s="4" t="s">
        <v>1259</v>
      </c>
      <c r="AX4030" s="4"/>
      <c r="AY4030" s="4"/>
      <c r="AZ4030" s="4"/>
      <c r="BA4030" s="4"/>
      <c r="BB4030" s="4"/>
      <c r="BC4030" s="4">
        <v>40</v>
      </c>
      <c r="BD4030" t="str">
        <f>IF(AND(ADHOC!$G$15="",ADHOC!$S$4=""),"",IF(ADHOC!$G$15&lt;&gt;"",IF(ADHOC!$G$15=LEFT(Domein!$AS4030,LEN(ADHOC!$G$15)),MAX(Domein!BD$1:'Domein'!BD4029)+1,""),IF(ADHOC!$S$4=LEFT(Domein!$AS4030,LEN(ADHOC!$S$4)),MAX(Domein!BD$1:'Domein'!BD4029)+1,"")))</f>
        <v/>
      </c>
    </row>
    <row r="4031" spans="45:56" x14ac:dyDescent="0.2">
      <c r="AS4031" s="4" t="s">
        <v>21593</v>
      </c>
      <c r="AT4031" s="4" t="s">
        <v>21594</v>
      </c>
      <c r="AU4031" s="4" t="s">
        <v>460</v>
      </c>
      <c r="AV4031" s="4" t="s">
        <v>725</v>
      </c>
      <c r="AW4031" s="4" t="s">
        <v>1259</v>
      </c>
      <c r="AX4031" s="4"/>
      <c r="AY4031" s="4"/>
      <c r="AZ4031" s="4"/>
      <c r="BA4031" s="4"/>
      <c r="BB4031" s="4"/>
      <c r="BC4031" s="4">
        <v>40</v>
      </c>
      <c r="BD4031" t="str">
        <f>IF(AND(ADHOC!$G$15="",ADHOC!$S$4=""),"",IF(ADHOC!$G$15&lt;&gt;"",IF(ADHOC!$G$15=LEFT(Domein!$AS4031,LEN(ADHOC!$G$15)),MAX(Domein!BD$1:'Domein'!BD4030)+1,""),IF(ADHOC!$S$4=LEFT(Domein!$AS4031,LEN(ADHOC!$S$4)),MAX(Domein!BD$1:'Domein'!BD4030)+1,"")))</f>
        <v/>
      </c>
    </row>
    <row r="4032" spans="45:56" x14ac:dyDescent="0.2">
      <c r="AS4032" s="4" t="s">
        <v>21595</v>
      </c>
      <c r="AT4032" s="4" t="s">
        <v>21596</v>
      </c>
      <c r="AU4032" s="4" t="s">
        <v>460</v>
      </c>
      <c r="AV4032" s="4" t="s">
        <v>725</v>
      </c>
      <c r="AW4032" s="4" t="s">
        <v>1259</v>
      </c>
      <c r="AX4032" s="4"/>
      <c r="AY4032" s="4"/>
      <c r="AZ4032" s="4"/>
      <c r="BA4032" s="4"/>
      <c r="BB4032" s="4"/>
      <c r="BC4032" s="4">
        <v>40</v>
      </c>
      <c r="BD4032" t="str">
        <f>IF(AND(ADHOC!$G$15="",ADHOC!$S$4=""),"",IF(ADHOC!$G$15&lt;&gt;"",IF(ADHOC!$G$15=LEFT(Domein!$AS4032,LEN(ADHOC!$G$15)),MAX(Domein!BD$1:'Domein'!BD4031)+1,""),IF(ADHOC!$S$4=LEFT(Domein!$AS4032,LEN(ADHOC!$S$4)),MAX(Domein!BD$1:'Domein'!BD4031)+1,"")))</f>
        <v/>
      </c>
    </row>
    <row r="4033" spans="45:56" x14ac:dyDescent="0.2">
      <c r="AS4033" s="4" t="s">
        <v>21597</v>
      </c>
      <c r="AT4033" s="4" t="s">
        <v>21598</v>
      </c>
      <c r="AU4033" s="4" t="s">
        <v>460</v>
      </c>
      <c r="AV4033" s="4" t="s">
        <v>725</v>
      </c>
      <c r="AW4033" s="4" t="s">
        <v>1259</v>
      </c>
      <c r="AX4033" s="4"/>
      <c r="AY4033" s="4"/>
      <c r="AZ4033" s="4"/>
      <c r="BA4033" s="4"/>
      <c r="BB4033" s="4"/>
      <c r="BC4033" s="4">
        <v>40</v>
      </c>
      <c r="BD4033" t="str">
        <f>IF(AND(ADHOC!$G$15="",ADHOC!$S$4=""),"",IF(ADHOC!$G$15&lt;&gt;"",IF(ADHOC!$G$15=LEFT(Domein!$AS4033,LEN(ADHOC!$G$15)),MAX(Domein!BD$1:'Domein'!BD4032)+1,""),IF(ADHOC!$S$4=LEFT(Domein!$AS4033,LEN(ADHOC!$S$4)),MAX(Domein!BD$1:'Domein'!BD4032)+1,"")))</f>
        <v/>
      </c>
    </row>
    <row r="4034" spans="45:56" x14ac:dyDescent="0.2">
      <c r="AS4034" s="4" t="s">
        <v>11594</v>
      </c>
      <c r="AT4034" s="4" t="s">
        <v>11595</v>
      </c>
      <c r="AU4034" s="4" t="s">
        <v>456</v>
      </c>
      <c r="AV4034" s="4" t="s">
        <v>715</v>
      </c>
      <c r="AW4034" s="4" t="s">
        <v>724</v>
      </c>
      <c r="AX4034" s="4"/>
      <c r="AY4034" s="4">
        <v>199870</v>
      </c>
      <c r="AZ4034" s="4">
        <v>515300</v>
      </c>
      <c r="BA4034" s="4" t="s">
        <v>24216</v>
      </c>
      <c r="BB4034" s="4" t="s">
        <v>23046</v>
      </c>
      <c r="BC4034" s="4">
        <v>40</v>
      </c>
      <c r="BD4034" t="str">
        <f>IF(AND(ADHOC!$G$15="",ADHOC!$S$4=""),"",IF(ADHOC!$G$15&lt;&gt;"",IF(ADHOC!$G$15=LEFT(Domein!$AS4034,LEN(ADHOC!$G$15)),MAX(Domein!BD$1:'Domein'!BD4033)+1,""),IF(ADHOC!$S$4=LEFT(Domein!$AS4034,LEN(ADHOC!$S$4)),MAX(Domein!BD$1:'Domein'!BD4033)+1,"")))</f>
        <v/>
      </c>
    </row>
    <row r="4035" spans="45:56" x14ac:dyDescent="0.2">
      <c r="AS4035" s="4" t="s">
        <v>34652</v>
      </c>
      <c r="AT4035" s="4" t="s">
        <v>34653</v>
      </c>
      <c r="AU4035" s="4" t="s">
        <v>460</v>
      </c>
      <c r="AV4035" s="4" t="s">
        <v>725</v>
      </c>
      <c r="AW4035" s="4" t="s">
        <v>1259</v>
      </c>
      <c r="AX4035" s="4"/>
      <c r="AY4035" s="4"/>
      <c r="AZ4035" s="4"/>
      <c r="BA4035" s="4"/>
      <c r="BB4035" s="4"/>
      <c r="BC4035" s="4">
        <v>40</v>
      </c>
      <c r="BD4035" t="str">
        <f>IF(AND(ADHOC!$G$15="",ADHOC!$S$4=""),"",IF(ADHOC!$G$15&lt;&gt;"",IF(ADHOC!$G$15=LEFT(Domein!$AS4035,LEN(ADHOC!$G$15)),MAX(Domein!BD$1:'Domein'!BD4034)+1,""),IF(ADHOC!$S$4=LEFT(Domein!$AS4035,LEN(ADHOC!$S$4)),MAX(Domein!BD$1:'Domein'!BD4034)+1,"")))</f>
        <v/>
      </c>
    </row>
    <row r="4036" spans="45:56" x14ac:dyDescent="0.2">
      <c r="AS4036" s="4" t="s">
        <v>21599</v>
      </c>
      <c r="AT4036" s="4" t="s">
        <v>21600</v>
      </c>
      <c r="AU4036" s="4" t="s">
        <v>460</v>
      </c>
      <c r="AV4036" s="4" t="s">
        <v>725</v>
      </c>
      <c r="AW4036" s="4" t="s">
        <v>1259</v>
      </c>
      <c r="AX4036" s="4"/>
      <c r="AY4036" s="4"/>
      <c r="AZ4036" s="4"/>
      <c r="BA4036" s="4"/>
      <c r="BB4036" s="4"/>
      <c r="BC4036" s="4">
        <v>40</v>
      </c>
      <c r="BD4036" t="str">
        <f>IF(AND(ADHOC!$G$15="",ADHOC!$S$4=""),"",IF(ADHOC!$G$15&lt;&gt;"",IF(ADHOC!$G$15=LEFT(Domein!$AS4036,LEN(ADHOC!$G$15)),MAX(Domein!BD$1:'Domein'!BD4035)+1,""),IF(ADHOC!$S$4=LEFT(Domein!$AS4036,LEN(ADHOC!$S$4)),MAX(Domein!BD$1:'Domein'!BD4035)+1,"")))</f>
        <v/>
      </c>
    </row>
    <row r="4037" spans="45:56" x14ac:dyDescent="0.2">
      <c r="AS4037" s="4" t="s">
        <v>21601</v>
      </c>
      <c r="AT4037" s="4" t="s">
        <v>21602</v>
      </c>
      <c r="AU4037" s="4" t="s">
        <v>460</v>
      </c>
      <c r="AV4037" s="4" t="s">
        <v>725</v>
      </c>
      <c r="AW4037" s="4" t="s">
        <v>1259</v>
      </c>
      <c r="AX4037" s="4"/>
      <c r="AY4037" s="4"/>
      <c r="AZ4037" s="4"/>
      <c r="BA4037" s="4"/>
      <c r="BB4037" s="4"/>
      <c r="BC4037" s="4">
        <v>40</v>
      </c>
      <c r="BD4037" t="str">
        <f>IF(AND(ADHOC!$G$15="",ADHOC!$S$4=""),"",IF(ADHOC!$G$15&lt;&gt;"",IF(ADHOC!$G$15=LEFT(Domein!$AS4037,LEN(ADHOC!$G$15)),MAX(Domein!BD$1:'Domein'!BD4036)+1,""),IF(ADHOC!$S$4=LEFT(Domein!$AS4037,LEN(ADHOC!$S$4)),MAX(Domein!BD$1:'Domein'!BD4036)+1,"")))</f>
        <v/>
      </c>
    </row>
    <row r="4038" spans="45:56" x14ac:dyDescent="0.2">
      <c r="AS4038" s="4" t="s">
        <v>21603</v>
      </c>
      <c r="AT4038" s="4" t="s">
        <v>21604</v>
      </c>
      <c r="AU4038" s="4" t="s">
        <v>460</v>
      </c>
      <c r="AV4038" s="4" t="s">
        <v>725</v>
      </c>
      <c r="AW4038" s="4" t="s">
        <v>1259</v>
      </c>
      <c r="AX4038" s="4"/>
      <c r="AY4038" s="4"/>
      <c r="AZ4038" s="4"/>
      <c r="BA4038" s="4"/>
      <c r="BB4038" s="4"/>
      <c r="BC4038" s="4">
        <v>40</v>
      </c>
      <c r="BD4038" t="str">
        <f>IF(AND(ADHOC!$G$15="",ADHOC!$S$4=""),"",IF(ADHOC!$G$15&lt;&gt;"",IF(ADHOC!$G$15=LEFT(Domein!$AS4038,LEN(ADHOC!$G$15)),MAX(Domein!BD$1:'Domein'!BD4037)+1,""),IF(ADHOC!$S$4=LEFT(Domein!$AS4038,LEN(ADHOC!$S$4)),MAX(Domein!BD$1:'Domein'!BD4037)+1,"")))</f>
        <v/>
      </c>
    </row>
    <row r="4039" spans="45:56" x14ac:dyDescent="0.2">
      <c r="AS4039" s="4" t="s">
        <v>21605</v>
      </c>
      <c r="AT4039" s="4" t="s">
        <v>21606</v>
      </c>
      <c r="AU4039" s="4" t="s">
        <v>460</v>
      </c>
      <c r="AV4039" s="4" t="s">
        <v>725</v>
      </c>
      <c r="AW4039" s="4" t="s">
        <v>1259</v>
      </c>
      <c r="AX4039" s="4"/>
      <c r="AY4039" s="4"/>
      <c r="AZ4039" s="4"/>
      <c r="BA4039" s="4"/>
      <c r="BB4039" s="4"/>
      <c r="BC4039" s="4">
        <v>40</v>
      </c>
      <c r="BD4039" t="str">
        <f>IF(AND(ADHOC!$G$15="",ADHOC!$S$4=""),"",IF(ADHOC!$G$15&lt;&gt;"",IF(ADHOC!$G$15=LEFT(Domein!$AS4039,LEN(ADHOC!$G$15)),MAX(Domein!BD$1:'Domein'!BD4038)+1,""),IF(ADHOC!$S$4=LEFT(Domein!$AS4039,LEN(ADHOC!$S$4)),MAX(Domein!BD$1:'Domein'!BD4038)+1,"")))</f>
        <v/>
      </c>
    </row>
    <row r="4040" spans="45:56" x14ac:dyDescent="0.2">
      <c r="AS4040" s="4" t="s">
        <v>21607</v>
      </c>
      <c r="AT4040" s="4" t="s">
        <v>21608</v>
      </c>
      <c r="AU4040" s="4" t="s">
        <v>460</v>
      </c>
      <c r="AV4040" s="4" t="s">
        <v>725</v>
      </c>
      <c r="AW4040" s="4" t="s">
        <v>1259</v>
      </c>
      <c r="AX4040" s="4"/>
      <c r="AY4040" s="4"/>
      <c r="AZ4040" s="4"/>
      <c r="BA4040" s="4"/>
      <c r="BB4040" s="4"/>
      <c r="BC4040" s="4">
        <v>40</v>
      </c>
      <c r="BD4040" t="str">
        <f>IF(AND(ADHOC!$G$15="",ADHOC!$S$4=""),"",IF(ADHOC!$G$15&lt;&gt;"",IF(ADHOC!$G$15=LEFT(Domein!$AS4040,LEN(ADHOC!$G$15)),MAX(Domein!BD$1:'Domein'!BD4039)+1,""),IF(ADHOC!$S$4=LEFT(Domein!$AS4040,LEN(ADHOC!$S$4)),MAX(Domein!BD$1:'Domein'!BD4039)+1,"")))</f>
        <v/>
      </c>
    </row>
    <row r="4041" spans="45:56" x14ac:dyDescent="0.2">
      <c r="AS4041" s="4" t="s">
        <v>21609</v>
      </c>
      <c r="AT4041" s="4" t="s">
        <v>21610</v>
      </c>
      <c r="AU4041" s="4" t="s">
        <v>460</v>
      </c>
      <c r="AV4041" s="4" t="s">
        <v>725</v>
      </c>
      <c r="AW4041" s="4" t="s">
        <v>1259</v>
      </c>
      <c r="AX4041" s="4"/>
      <c r="AY4041" s="4"/>
      <c r="AZ4041" s="4"/>
      <c r="BA4041" s="4"/>
      <c r="BB4041" s="4"/>
      <c r="BC4041" s="4">
        <v>40</v>
      </c>
      <c r="BD4041" t="str">
        <f>IF(AND(ADHOC!$G$15="",ADHOC!$S$4=""),"",IF(ADHOC!$G$15&lt;&gt;"",IF(ADHOC!$G$15=LEFT(Domein!$AS4041,LEN(ADHOC!$G$15)),MAX(Domein!BD$1:'Domein'!BD4040)+1,""),IF(ADHOC!$S$4=LEFT(Domein!$AS4041,LEN(ADHOC!$S$4)),MAX(Domein!BD$1:'Domein'!BD4040)+1,"")))</f>
        <v/>
      </c>
    </row>
    <row r="4042" spans="45:56" x14ac:dyDescent="0.2">
      <c r="AS4042" s="4" t="s">
        <v>21611</v>
      </c>
      <c r="AT4042" s="4" t="s">
        <v>21612</v>
      </c>
      <c r="AU4042" s="4" t="s">
        <v>460</v>
      </c>
      <c r="AV4042" s="4" t="s">
        <v>725</v>
      </c>
      <c r="AW4042" s="4" t="s">
        <v>1259</v>
      </c>
      <c r="AX4042" s="4"/>
      <c r="AY4042" s="4"/>
      <c r="AZ4042" s="4"/>
      <c r="BA4042" s="4"/>
      <c r="BB4042" s="4"/>
      <c r="BC4042" s="4">
        <v>40</v>
      </c>
      <c r="BD4042" t="str">
        <f>IF(AND(ADHOC!$G$15="",ADHOC!$S$4=""),"",IF(ADHOC!$G$15&lt;&gt;"",IF(ADHOC!$G$15=LEFT(Domein!$AS4042,LEN(ADHOC!$G$15)),MAX(Domein!BD$1:'Domein'!BD4041)+1,""),IF(ADHOC!$S$4=LEFT(Domein!$AS4042,LEN(ADHOC!$S$4)),MAX(Domein!BD$1:'Domein'!BD4041)+1,"")))</f>
        <v/>
      </c>
    </row>
    <row r="4043" spans="45:56" x14ac:dyDescent="0.2">
      <c r="AS4043" s="4" t="s">
        <v>21613</v>
      </c>
      <c r="AT4043" s="4" t="s">
        <v>21614</v>
      </c>
      <c r="AU4043" s="4" t="s">
        <v>460</v>
      </c>
      <c r="AV4043" s="4" t="s">
        <v>725</v>
      </c>
      <c r="AW4043" s="4" t="s">
        <v>1259</v>
      </c>
      <c r="AX4043" s="4"/>
      <c r="AY4043" s="4"/>
      <c r="AZ4043" s="4"/>
      <c r="BA4043" s="4"/>
      <c r="BB4043" s="4"/>
      <c r="BC4043" s="4">
        <v>40</v>
      </c>
      <c r="BD4043" t="str">
        <f>IF(AND(ADHOC!$G$15="",ADHOC!$S$4=""),"",IF(ADHOC!$G$15&lt;&gt;"",IF(ADHOC!$G$15=LEFT(Domein!$AS4043,LEN(ADHOC!$G$15)),MAX(Domein!BD$1:'Domein'!BD4042)+1,""),IF(ADHOC!$S$4=LEFT(Domein!$AS4043,LEN(ADHOC!$S$4)),MAX(Domein!BD$1:'Domein'!BD4042)+1,"")))</f>
        <v/>
      </c>
    </row>
    <row r="4044" spans="45:56" x14ac:dyDescent="0.2">
      <c r="AS4044" s="4" t="s">
        <v>21615</v>
      </c>
      <c r="AT4044" s="4" t="s">
        <v>21616</v>
      </c>
      <c r="AU4044" s="4" t="s">
        <v>460</v>
      </c>
      <c r="AV4044" s="4" t="s">
        <v>725</v>
      </c>
      <c r="AW4044" s="4" t="s">
        <v>1259</v>
      </c>
      <c r="AX4044" s="4"/>
      <c r="AY4044" s="4"/>
      <c r="AZ4044" s="4"/>
      <c r="BA4044" s="4"/>
      <c r="BB4044" s="4"/>
      <c r="BC4044" s="4">
        <v>40</v>
      </c>
      <c r="BD4044" t="str">
        <f>IF(AND(ADHOC!$G$15="",ADHOC!$S$4=""),"",IF(ADHOC!$G$15&lt;&gt;"",IF(ADHOC!$G$15=LEFT(Domein!$AS4044,LEN(ADHOC!$G$15)),MAX(Domein!BD$1:'Domein'!BD4043)+1,""),IF(ADHOC!$S$4=LEFT(Domein!$AS4044,LEN(ADHOC!$S$4)),MAX(Domein!BD$1:'Domein'!BD4043)+1,"")))</f>
        <v/>
      </c>
    </row>
    <row r="4045" spans="45:56" x14ac:dyDescent="0.2">
      <c r="AS4045" s="4" t="s">
        <v>21617</v>
      </c>
      <c r="AT4045" s="4" t="s">
        <v>21618</v>
      </c>
      <c r="AU4045" s="4" t="s">
        <v>460</v>
      </c>
      <c r="AV4045" s="4" t="s">
        <v>725</v>
      </c>
      <c r="AW4045" s="4" t="s">
        <v>1259</v>
      </c>
      <c r="AX4045" s="4"/>
      <c r="AY4045" s="4"/>
      <c r="AZ4045" s="4"/>
      <c r="BA4045" s="4"/>
      <c r="BB4045" s="4"/>
      <c r="BC4045" s="4">
        <v>40</v>
      </c>
      <c r="BD4045" t="str">
        <f>IF(AND(ADHOC!$G$15="",ADHOC!$S$4=""),"",IF(ADHOC!$G$15&lt;&gt;"",IF(ADHOC!$G$15=LEFT(Domein!$AS4045,LEN(ADHOC!$G$15)),MAX(Domein!BD$1:'Domein'!BD4044)+1,""),IF(ADHOC!$S$4=LEFT(Domein!$AS4045,LEN(ADHOC!$S$4)),MAX(Domein!BD$1:'Domein'!BD4044)+1,"")))</f>
        <v/>
      </c>
    </row>
    <row r="4046" spans="45:56" x14ac:dyDescent="0.2">
      <c r="AS4046" s="4" t="s">
        <v>21619</v>
      </c>
      <c r="AT4046" s="4" t="s">
        <v>21620</v>
      </c>
      <c r="AU4046" s="4" t="s">
        <v>460</v>
      </c>
      <c r="AV4046" s="4" t="s">
        <v>725</v>
      </c>
      <c r="AW4046" s="4" t="s">
        <v>1259</v>
      </c>
      <c r="AX4046" s="4"/>
      <c r="AY4046" s="4"/>
      <c r="AZ4046" s="4"/>
      <c r="BA4046" s="4"/>
      <c r="BB4046" s="4"/>
      <c r="BC4046" s="4">
        <v>40</v>
      </c>
      <c r="BD4046" t="str">
        <f>IF(AND(ADHOC!$G$15="",ADHOC!$S$4=""),"",IF(ADHOC!$G$15&lt;&gt;"",IF(ADHOC!$G$15=LEFT(Domein!$AS4046,LEN(ADHOC!$G$15)),MAX(Domein!BD$1:'Domein'!BD4045)+1,""),IF(ADHOC!$S$4=LEFT(Domein!$AS4046,LEN(ADHOC!$S$4)),MAX(Domein!BD$1:'Domein'!BD4045)+1,"")))</f>
        <v/>
      </c>
    </row>
    <row r="4047" spans="45:56" x14ac:dyDescent="0.2">
      <c r="AS4047" s="4" t="s">
        <v>21621</v>
      </c>
      <c r="AT4047" s="4" t="s">
        <v>21622</v>
      </c>
      <c r="AU4047" s="4" t="s">
        <v>460</v>
      </c>
      <c r="AV4047" s="4" t="s">
        <v>725</v>
      </c>
      <c r="AW4047" s="4" t="s">
        <v>1259</v>
      </c>
      <c r="AX4047" s="4"/>
      <c r="AY4047" s="4"/>
      <c r="AZ4047" s="4"/>
      <c r="BA4047" s="4"/>
      <c r="BB4047" s="4"/>
      <c r="BC4047" s="4">
        <v>40</v>
      </c>
      <c r="BD4047" t="str">
        <f>IF(AND(ADHOC!$G$15="",ADHOC!$S$4=""),"",IF(ADHOC!$G$15&lt;&gt;"",IF(ADHOC!$G$15=LEFT(Domein!$AS4047,LEN(ADHOC!$G$15)),MAX(Domein!BD$1:'Domein'!BD4046)+1,""),IF(ADHOC!$S$4=LEFT(Domein!$AS4047,LEN(ADHOC!$S$4)),MAX(Domein!BD$1:'Domein'!BD4046)+1,"")))</f>
        <v/>
      </c>
    </row>
    <row r="4048" spans="45:56" x14ac:dyDescent="0.2">
      <c r="AS4048" s="4" t="s">
        <v>21623</v>
      </c>
      <c r="AT4048" s="4" t="s">
        <v>21624</v>
      </c>
      <c r="AU4048" s="4" t="s">
        <v>460</v>
      </c>
      <c r="AV4048" s="4" t="s">
        <v>725</v>
      </c>
      <c r="AW4048" s="4" t="s">
        <v>1259</v>
      </c>
      <c r="AX4048" s="4"/>
      <c r="AY4048" s="4"/>
      <c r="AZ4048" s="4"/>
      <c r="BA4048" s="4"/>
      <c r="BB4048" s="4"/>
      <c r="BC4048" s="4">
        <v>40</v>
      </c>
      <c r="BD4048" t="str">
        <f>IF(AND(ADHOC!$G$15="",ADHOC!$S$4=""),"",IF(ADHOC!$G$15&lt;&gt;"",IF(ADHOC!$G$15=LEFT(Domein!$AS4048,LEN(ADHOC!$G$15)),MAX(Domein!BD$1:'Domein'!BD4047)+1,""),IF(ADHOC!$S$4=LEFT(Domein!$AS4048,LEN(ADHOC!$S$4)),MAX(Domein!BD$1:'Domein'!BD4047)+1,"")))</f>
        <v/>
      </c>
    </row>
    <row r="4049" spans="45:56" x14ac:dyDescent="0.2">
      <c r="AS4049" s="4" t="s">
        <v>21625</v>
      </c>
      <c r="AT4049" s="4" t="s">
        <v>21626</v>
      </c>
      <c r="AU4049" s="4" t="s">
        <v>460</v>
      </c>
      <c r="AV4049" s="4" t="s">
        <v>725</v>
      </c>
      <c r="AW4049" s="4" t="s">
        <v>1259</v>
      </c>
      <c r="AX4049" s="4"/>
      <c r="AY4049" s="4"/>
      <c r="AZ4049" s="4"/>
      <c r="BA4049" s="4"/>
      <c r="BB4049" s="4"/>
      <c r="BC4049" s="4">
        <v>40</v>
      </c>
      <c r="BD4049" t="str">
        <f>IF(AND(ADHOC!$G$15="",ADHOC!$S$4=""),"",IF(ADHOC!$G$15&lt;&gt;"",IF(ADHOC!$G$15=LEFT(Domein!$AS4049,LEN(ADHOC!$G$15)),MAX(Domein!BD$1:'Domein'!BD4048)+1,""),IF(ADHOC!$S$4=LEFT(Domein!$AS4049,LEN(ADHOC!$S$4)),MAX(Domein!BD$1:'Domein'!BD4048)+1,"")))</f>
        <v/>
      </c>
    </row>
    <row r="4050" spans="45:56" x14ac:dyDescent="0.2">
      <c r="AS4050" s="4" t="s">
        <v>34654</v>
      </c>
      <c r="AT4050" s="4" t="s">
        <v>34655</v>
      </c>
      <c r="AU4050" s="4" t="s">
        <v>460</v>
      </c>
      <c r="AV4050" s="4" t="s">
        <v>725</v>
      </c>
      <c r="AW4050" s="4" t="s">
        <v>1259</v>
      </c>
      <c r="AX4050" s="4"/>
      <c r="AY4050" s="4"/>
      <c r="AZ4050" s="4"/>
      <c r="BA4050" s="4"/>
      <c r="BB4050" s="4"/>
      <c r="BC4050" s="4">
        <v>40</v>
      </c>
      <c r="BD4050" t="str">
        <f>IF(AND(ADHOC!$G$15="",ADHOC!$S$4=""),"",IF(ADHOC!$G$15&lt;&gt;"",IF(ADHOC!$G$15=LEFT(Domein!$AS4050,LEN(ADHOC!$G$15)),MAX(Domein!BD$1:'Domein'!BD4049)+1,""),IF(ADHOC!$S$4=LEFT(Domein!$AS4050,LEN(ADHOC!$S$4)),MAX(Domein!BD$1:'Domein'!BD4049)+1,"")))</f>
        <v/>
      </c>
    </row>
    <row r="4051" spans="45:56" x14ac:dyDescent="0.2">
      <c r="AS4051" s="4" t="s">
        <v>11469</v>
      </c>
      <c r="AT4051" s="4" t="s">
        <v>11470</v>
      </c>
      <c r="AU4051" s="4" t="s">
        <v>456</v>
      </c>
      <c r="AV4051" s="4" t="s">
        <v>713</v>
      </c>
      <c r="AW4051" s="4" t="s">
        <v>724</v>
      </c>
      <c r="AX4051" s="4"/>
      <c r="AY4051" s="4">
        <v>203900</v>
      </c>
      <c r="AZ4051" s="4">
        <v>514850</v>
      </c>
      <c r="BA4051" s="4" t="s">
        <v>24218</v>
      </c>
      <c r="BB4051" s="4" t="s">
        <v>24219</v>
      </c>
      <c r="BC4051" s="4">
        <v>40</v>
      </c>
      <c r="BD4051" t="str">
        <f>IF(AND(ADHOC!$G$15="",ADHOC!$S$4=""),"",IF(ADHOC!$G$15&lt;&gt;"",IF(ADHOC!$G$15=LEFT(Domein!$AS4051,LEN(ADHOC!$G$15)),MAX(Domein!BD$1:'Domein'!BD4050)+1,""),IF(ADHOC!$S$4=LEFT(Domein!$AS4051,LEN(ADHOC!$S$4)),MAX(Domein!BD$1:'Domein'!BD4050)+1,"")))</f>
        <v/>
      </c>
    </row>
    <row r="4052" spans="45:56" x14ac:dyDescent="0.2">
      <c r="AS4052" s="4" t="s">
        <v>11471</v>
      </c>
      <c r="AT4052" s="4" t="s">
        <v>11472</v>
      </c>
      <c r="AU4052" s="4" t="s">
        <v>456</v>
      </c>
      <c r="AV4052" s="4" t="s">
        <v>713</v>
      </c>
      <c r="AW4052" s="4" t="s">
        <v>724</v>
      </c>
      <c r="AX4052" s="4"/>
      <c r="AY4052" s="4">
        <v>205260</v>
      </c>
      <c r="AZ4052" s="4">
        <v>511340</v>
      </c>
      <c r="BA4052" s="4" t="s">
        <v>24220</v>
      </c>
      <c r="BB4052" s="4" t="s">
        <v>24221</v>
      </c>
      <c r="BC4052" s="4">
        <v>40</v>
      </c>
      <c r="BD4052" t="str">
        <f>IF(AND(ADHOC!$G$15="",ADHOC!$S$4=""),"",IF(ADHOC!$G$15&lt;&gt;"",IF(ADHOC!$G$15=LEFT(Domein!$AS4052,LEN(ADHOC!$G$15)),MAX(Domein!BD$1:'Domein'!BD4051)+1,""),IF(ADHOC!$S$4=LEFT(Domein!$AS4052,LEN(ADHOC!$S$4)),MAX(Domein!BD$1:'Domein'!BD4051)+1,"")))</f>
        <v/>
      </c>
    </row>
    <row r="4053" spans="45:56" x14ac:dyDescent="0.2">
      <c r="AS4053" s="4" t="s">
        <v>21627</v>
      </c>
      <c r="AT4053" s="4" t="s">
        <v>21628</v>
      </c>
      <c r="AU4053" s="4" t="s">
        <v>460</v>
      </c>
      <c r="AV4053" s="4" t="s">
        <v>725</v>
      </c>
      <c r="AW4053" s="4" t="s">
        <v>1259</v>
      </c>
      <c r="AX4053" s="4"/>
      <c r="AY4053" s="4"/>
      <c r="AZ4053" s="4"/>
      <c r="BA4053" s="4"/>
      <c r="BB4053" s="4"/>
      <c r="BC4053" s="4">
        <v>40</v>
      </c>
      <c r="BD4053" t="str">
        <f>IF(AND(ADHOC!$G$15="",ADHOC!$S$4=""),"",IF(ADHOC!$G$15&lt;&gt;"",IF(ADHOC!$G$15=LEFT(Domein!$AS4053,LEN(ADHOC!$G$15)),MAX(Domein!BD$1:'Domein'!BD4052)+1,""),IF(ADHOC!$S$4=LEFT(Domein!$AS4053,LEN(ADHOC!$S$4)),MAX(Domein!BD$1:'Domein'!BD4052)+1,"")))</f>
        <v/>
      </c>
    </row>
    <row r="4054" spans="45:56" x14ac:dyDescent="0.2">
      <c r="AS4054" s="4" t="s">
        <v>21629</v>
      </c>
      <c r="AT4054" s="4" t="s">
        <v>21630</v>
      </c>
      <c r="AU4054" s="4" t="s">
        <v>460</v>
      </c>
      <c r="AV4054" s="4" t="s">
        <v>725</v>
      </c>
      <c r="AW4054" s="4" t="s">
        <v>1259</v>
      </c>
      <c r="AX4054" s="4"/>
      <c r="AY4054" s="4"/>
      <c r="AZ4054" s="4"/>
      <c r="BA4054" s="4"/>
      <c r="BB4054" s="4"/>
      <c r="BC4054" s="4">
        <v>40</v>
      </c>
      <c r="BD4054" t="str">
        <f>IF(AND(ADHOC!$G$15="",ADHOC!$S$4=""),"",IF(ADHOC!$G$15&lt;&gt;"",IF(ADHOC!$G$15=LEFT(Domein!$AS4054,LEN(ADHOC!$G$15)),MAX(Domein!BD$1:'Domein'!BD4053)+1,""),IF(ADHOC!$S$4=LEFT(Domein!$AS4054,LEN(ADHOC!$S$4)),MAX(Domein!BD$1:'Domein'!BD4053)+1,"")))</f>
        <v/>
      </c>
    </row>
    <row r="4055" spans="45:56" x14ac:dyDescent="0.2">
      <c r="AS4055" s="4" t="s">
        <v>21631</v>
      </c>
      <c r="AT4055" s="4" t="s">
        <v>21632</v>
      </c>
      <c r="AU4055" s="4" t="s">
        <v>460</v>
      </c>
      <c r="AV4055" s="4" t="s">
        <v>725</v>
      </c>
      <c r="AW4055" s="4" t="s">
        <v>1259</v>
      </c>
      <c r="AX4055" s="4"/>
      <c r="AY4055" s="4"/>
      <c r="AZ4055" s="4"/>
      <c r="BA4055" s="4"/>
      <c r="BB4055" s="4"/>
      <c r="BC4055" s="4">
        <v>40</v>
      </c>
      <c r="BD4055" t="str">
        <f>IF(AND(ADHOC!$G$15="",ADHOC!$S$4=""),"",IF(ADHOC!$G$15&lt;&gt;"",IF(ADHOC!$G$15=LEFT(Domein!$AS4055,LEN(ADHOC!$G$15)),MAX(Domein!BD$1:'Domein'!BD4054)+1,""),IF(ADHOC!$S$4=LEFT(Domein!$AS4055,LEN(ADHOC!$S$4)),MAX(Domein!BD$1:'Domein'!BD4054)+1,"")))</f>
        <v/>
      </c>
    </row>
    <row r="4056" spans="45:56" x14ac:dyDescent="0.2">
      <c r="AS4056" s="4" t="s">
        <v>21633</v>
      </c>
      <c r="AT4056" s="4" t="s">
        <v>21634</v>
      </c>
      <c r="AU4056" s="4" t="s">
        <v>460</v>
      </c>
      <c r="AV4056" s="4" t="s">
        <v>725</v>
      </c>
      <c r="AW4056" s="4" t="s">
        <v>1259</v>
      </c>
      <c r="AX4056" s="4"/>
      <c r="AY4056" s="4"/>
      <c r="AZ4056" s="4"/>
      <c r="BA4056" s="4"/>
      <c r="BB4056" s="4"/>
      <c r="BC4056" s="4">
        <v>40</v>
      </c>
      <c r="BD4056" t="str">
        <f>IF(AND(ADHOC!$G$15="",ADHOC!$S$4=""),"",IF(ADHOC!$G$15&lt;&gt;"",IF(ADHOC!$G$15=LEFT(Domein!$AS4056,LEN(ADHOC!$G$15)),MAX(Domein!BD$1:'Domein'!BD4055)+1,""),IF(ADHOC!$S$4=LEFT(Domein!$AS4056,LEN(ADHOC!$S$4)),MAX(Domein!BD$1:'Domein'!BD4055)+1,"")))</f>
        <v/>
      </c>
    </row>
    <row r="4057" spans="45:56" x14ac:dyDescent="0.2">
      <c r="AS4057" s="4" t="s">
        <v>11596</v>
      </c>
      <c r="AT4057" s="4" t="s">
        <v>11597</v>
      </c>
      <c r="AU4057" s="4" t="s">
        <v>456</v>
      </c>
      <c r="AV4057" s="4" t="s">
        <v>715</v>
      </c>
      <c r="AW4057" s="4" t="s">
        <v>724</v>
      </c>
      <c r="AX4057" s="4"/>
      <c r="AY4057" s="4">
        <v>207330</v>
      </c>
      <c r="AZ4057" s="4">
        <v>513950</v>
      </c>
      <c r="BA4057" s="4" t="s">
        <v>24222</v>
      </c>
      <c r="BB4057" s="4" t="s">
        <v>24223</v>
      </c>
      <c r="BC4057" s="4">
        <v>40</v>
      </c>
      <c r="BD4057" t="str">
        <f>IF(AND(ADHOC!$G$15="",ADHOC!$S$4=""),"",IF(ADHOC!$G$15&lt;&gt;"",IF(ADHOC!$G$15=LEFT(Domein!$AS4057,LEN(ADHOC!$G$15)),MAX(Domein!BD$1:'Domein'!BD4056)+1,""),IF(ADHOC!$S$4=LEFT(Domein!$AS4057,LEN(ADHOC!$S$4)),MAX(Domein!BD$1:'Domein'!BD4056)+1,"")))</f>
        <v/>
      </c>
    </row>
    <row r="4058" spans="45:56" x14ac:dyDescent="0.2">
      <c r="AS4058" s="4" t="s">
        <v>34656</v>
      </c>
      <c r="AT4058" s="4" t="s">
        <v>34657</v>
      </c>
      <c r="AU4058" s="4" t="s">
        <v>460</v>
      </c>
      <c r="AV4058" s="4" t="s">
        <v>725</v>
      </c>
      <c r="AW4058" s="4" t="s">
        <v>1259</v>
      </c>
      <c r="AX4058" s="4"/>
      <c r="AY4058" s="4"/>
      <c r="AZ4058" s="4"/>
      <c r="BA4058" s="4"/>
      <c r="BB4058" s="4"/>
      <c r="BC4058" s="4">
        <v>40</v>
      </c>
      <c r="BD4058" t="str">
        <f>IF(AND(ADHOC!$G$15="",ADHOC!$S$4=""),"",IF(ADHOC!$G$15&lt;&gt;"",IF(ADHOC!$G$15=LEFT(Domein!$AS4058,LEN(ADHOC!$G$15)),MAX(Domein!BD$1:'Domein'!BD4057)+1,""),IF(ADHOC!$S$4=LEFT(Domein!$AS4058,LEN(ADHOC!$S$4)),MAX(Domein!BD$1:'Domein'!BD4057)+1,"")))</f>
        <v/>
      </c>
    </row>
    <row r="4059" spans="45:56" x14ac:dyDescent="0.2">
      <c r="AS4059" s="4" t="s">
        <v>17444</v>
      </c>
      <c r="AT4059" s="4" t="s">
        <v>17445</v>
      </c>
      <c r="AU4059" s="4" t="s">
        <v>456</v>
      </c>
      <c r="AV4059" s="4" t="s">
        <v>715</v>
      </c>
      <c r="AW4059" s="4" t="s">
        <v>724</v>
      </c>
      <c r="AX4059" s="4"/>
      <c r="AY4059" s="4">
        <v>206180</v>
      </c>
      <c r="AZ4059" s="4">
        <v>511140</v>
      </c>
      <c r="BA4059" s="4" t="s">
        <v>24224</v>
      </c>
      <c r="BB4059" s="4" t="s">
        <v>24225</v>
      </c>
      <c r="BC4059" s="4">
        <v>40</v>
      </c>
      <c r="BD4059" t="str">
        <f>IF(AND(ADHOC!$G$15="",ADHOC!$S$4=""),"",IF(ADHOC!$G$15&lt;&gt;"",IF(ADHOC!$G$15=LEFT(Domein!$AS4059,LEN(ADHOC!$G$15)),MAX(Domein!BD$1:'Domein'!BD4058)+1,""),IF(ADHOC!$S$4=LEFT(Domein!$AS4059,LEN(ADHOC!$S$4)),MAX(Domein!BD$1:'Domein'!BD4058)+1,"")))</f>
        <v/>
      </c>
    </row>
    <row r="4060" spans="45:56" x14ac:dyDescent="0.2">
      <c r="AS4060" s="4" t="s">
        <v>21635</v>
      </c>
      <c r="AT4060" s="4" t="s">
        <v>21636</v>
      </c>
      <c r="AU4060" s="4" t="s">
        <v>460</v>
      </c>
      <c r="AV4060" s="4" t="s">
        <v>725</v>
      </c>
      <c r="AW4060" s="4" t="s">
        <v>1259</v>
      </c>
      <c r="AX4060" s="4"/>
      <c r="AY4060" s="4"/>
      <c r="AZ4060" s="4"/>
      <c r="BA4060" s="4"/>
      <c r="BB4060" s="4"/>
      <c r="BC4060" s="4">
        <v>40</v>
      </c>
      <c r="BD4060" t="str">
        <f>IF(AND(ADHOC!$G$15="",ADHOC!$S$4=""),"",IF(ADHOC!$G$15&lt;&gt;"",IF(ADHOC!$G$15=LEFT(Domein!$AS4060,LEN(ADHOC!$G$15)),MAX(Domein!BD$1:'Domein'!BD4059)+1,""),IF(ADHOC!$S$4=LEFT(Domein!$AS4060,LEN(ADHOC!$S$4)),MAX(Domein!BD$1:'Domein'!BD4059)+1,"")))</f>
        <v/>
      </c>
    </row>
    <row r="4061" spans="45:56" x14ac:dyDescent="0.2">
      <c r="AS4061" s="4" t="s">
        <v>11473</v>
      </c>
      <c r="AT4061" s="4" t="s">
        <v>11474</v>
      </c>
      <c r="AU4061" s="4" t="s">
        <v>456</v>
      </c>
      <c r="AV4061" s="4" t="s">
        <v>713</v>
      </c>
      <c r="AW4061" s="4" t="s">
        <v>724</v>
      </c>
      <c r="AX4061" s="4"/>
      <c r="AY4061" s="4">
        <v>204500</v>
      </c>
      <c r="AZ4061" s="4">
        <v>514880</v>
      </c>
      <c r="BA4061" s="4" t="s">
        <v>24226</v>
      </c>
      <c r="BB4061" s="4" t="s">
        <v>24227</v>
      </c>
      <c r="BC4061" s="4">
        <v>40</v>
      </c>
      <c r="BD4061" t="str">
        <f>IF(AND(ADHOC!$G$15="",ADHOC!$S$4=""),"",IF(ADHOC!$G$15&lt;&gt;"",IF(ADHOC!$G$15=LEFT(Domein!$AS4061,LEN(ADHOC!$G$15)),MAX(Domein!BD$1:'Domein'!BD4060)+1,""),IF(ADHOC!$S$4=LEFT(Domein!$AS4061,LEN(ADHOC!$S$4)),MAX(Domein!BD$1:'Domein'!BD4060)+1,"")))</f>
        <v/>
      </c>
    </row>
    <row r="4062" spans="45:56" x14ac:dyDescent="0.2">
      <c r="AS4062" s="4" t="s">
        <v>32119</v>
      </c>
      <c r="AT4062" s="4" t="s">
        <v>32120</v>
      </c>
      <c r="AU4062" s="4" t="s">
        <v>456</v>
      </c>
      <c r="AV4062" s="4" t="s">
        <v>715</v>
      </c>
      <c r="AW4062" s="4" t="s">
        <v>724</v>
      </c>
      <c r="AX4062" s="4"/>
      <c r="AY4062" s="4">
        <v>208840</v>
      </c>
      <c r="AZ4062" s="4">
        <v>506960</v>
      </c>
      <c r="BA4062" s="4" t="s">
        <v>32121</v>
      </c>
      <c r="BB4062" s="4" t="s">
        <v>32122</v>
      </c>
      <c r="BC4062" s="4">
        <v>40</v>
      </c>
      <c r="BD4062" t="str">
        <f>IF(AND(ADHOC!$G$15="",ADHOC!$S$4=""),"",IF(ADHOC!$G$15&lt;&gt;"",IF(ADHOC!$G$15=LEFT(Domein!$AS4062,LEN(ADHOC!$G$15)),MAX(Domein!BD$1:'Domein'!BD4061)+1,""),IF(ADHOC!$S$4=LEFT(Domein!$AS4062,LEN(ADHOC!$S$4)),MAX(Domein!BD$1:'Domein'!BD4061)+1,"")))</f>
        <v/>
      </c>
    </row>
    <row r="4063" spans="45:56" x14ac:dyDescent="0.2">
      <c r="AS4063" s="4" t="s">
        <v>11475</v>
      </c>
      <c r="AT4063" s="4" t="s">
        <v>11476</v>
      </c>
      <c r="AU4063" s="4" t="s">
        <v>456</v>
      </c>
      <c r="AV4063" s="4" t="s">
        <v>713</v>
      </c>
      <c r="AW4063" s="4" t="s">
        <v>724</v>
      </c>
      <c r="AX4063" s="4"/>
      <c r="AY4063" s="4">
        <v>206780</v>
      </c>
      <c r="AZ4063" s="4">
        <v>521140</v>
      </c>
      <c r="BA4063" s="4" t="s">
        <v>24228</v>
      </c>
      <c r="BB4063" s="4" t="s">
        <v>24229</v>
      </c>
      <c r="BC4063" s="4">
        <v>40</v>
      </c>
      <c r="BD4063" t="str">
        <f>IF(AND(ADHOC!$G$15="",ADHOC!$S$4=""),"",IF(ADHOC!$G$15&lt;&gt;"",IF(ADHOC!$G$15=LEFT(Domein!$AS4063,LEN(ADHOC!$G$15)),MAX(Domein!BD$1:'Domein'!BD4062)+1,""),IF(ADHOC!$S$4=LEFT(Domein!$AS4063,LEN(ADHOC!$S$4)),MAX(Domein!BD$1:'Domein'!BD4062)+1,"")))</f>
        <v/>
      </c>
    </row>
    <row r="4064" spans="45:56" x14ac:dyDescent="0.2">
      <c r="AS4064" s="4" t="s">
        <v>21637</v>
      </c>
      <c r="AT4064" s="4" t="s">
        <v>21638</v>
      </c>
      <c r="AU4064" s="4" t="s">
        <v>460</v>
      </c>
      <c r="AV4064" s="4" t="s">
        <v>725</v>
      </c>
      <c r="AW4064" s="4" t="s">
        <v>1259</v>
      </c>
      <c r="AX4064" s="4"/>
      <c r="AY4064" s="4"/>
      <c r="AZ4064" s="4"/>
      <c r="BA4064" s="4"/>
      <c r="BB4064" s="4"/>
      <c r="BC4064" s="4">
        <v>40</v>
      </c>
      <c r="BD4064" t="str">
        <f>IF(AND(ADHOC!$G$15="",ADHOC!$S$4=""),"",IF(ADHOC!$G$15&lt;&gt;"",IF(ADHOC!$G$15=LEFT(Domein!$AS4064,LEN(ADHOC!$G$15)),MAX(Domein!BD$1:'Domein'!BD4063)+1,""),IF(ADHOC!$S$4=LEFT(Domein!$AS4064,LEN(ADHOC!$S$4)),MAX(Domein!BD$1:'Domein'!BD4063)+1,"")))</f>
        <v/>
      </c>
    </row>
    <row r="4065" spans="45:56" x14ac:dyDescent="0.2">
      <c r="AS4065" s="4" t="s">
        <v>21639</v>
      </c>
      <c r="AT4065" s="4" t="s">
        <v>21640</v>
      </c>
      <c r="AU4065" s="4" t="s">
        <v>460</v>
      </c>
      <c r="AV4065" s="4" t="s">
        <v>725</v>
      </c>
      <c r="AW4065" s="4" t="s">
        <v>1259</v>
      </c>
      <c r="AX4065" s="4"/>
      <c r="AY4065" s="4"/>
      <c r="AZ4065" s="4"/>
      <c r="BA4065" s="4"/>
      <c r="BB4065" s="4"/>
      <c r="BC4065" s="4">
        <v>40</v>
      </c>
      <c r="BD4065" t="str">
        <f>IF(AND(ADHOC!$G$15="",ADHOC!$S$4=""),"",IF(ADHOC!$G$15&lt;&gt;"",IF(ADHOC!$G$15=LEFT(Domein!$AS4065,LEN(ADHOC!$G$15)),MAX(Domein!BD$1:'Domein'!BD4064)+1,""),IF(ADHOC!$S$4=LEFT(Domein!$AS4065,LEN(ADHOC!$S$4)),MAX(Domein!BD$1:'Domein'!BD4064)+1,"")))</f>
        <v/>
      </c>
    </row>
    <row r="4066" spans="45:56" x14ac:dyDescent="0.2">
      <c r="AS4066" s="4" t="s">
        <v>21641</v>
      </c>
      <c r="AT4066" s="4" t="s">
        <v>21642</v>
      </c>
      <c r="AU4066" s="4" t="s">
        <v>460</v>
      </c>
      <c r="AV4066" s="4" t="s">
        <v>725</v>
      </c>
      <c r="AW4066" s="4" t="s">
        <v>1259</v>
      </c>
      <c r="AX4066" s="4"/>
      <c r="AY4066" s="4"/>
      <c r="AZ4066" s="4"/>
      <c r="BA4066" s="4"/>
      <c r="BB4066" s="4"/>
      <c r="BC4066" s="4">
        <v>40</v>
      </c>
      <c r="BD4066" t="str">
        <f>IF(AND(ADHOC!$G$15="",ADHOC!$S$4=""),"",IF(ADHOC!$G$15&lt;&gt;"",IF(ADHOC!$G$15=LEFT(Domein!$AS4066,LEN(ADHOC!$G$15)),MAX(Domein!BD$1:'Domein'!BD4065)+1,""),IF(ADHOC!$S$4=LEFT(Domein!$AS4066,LEN(ADHOC!$S$4)),MAX(Domein!BD$1:'Domein'!BD4065)+1,"")))</f>
        <v/>
      </c>
    </row>
    <row r="4067" spans="45:56" x14ac:dyDescent="0.2">
      <c r="AS4067" s="4" t="s">
        <v>2295</v>
      </c>
      <c r="AT4067" s="4" t="s">
        <v>2296</v>
      </c>
      <c r="AU4067" s="4" t="s">
        <v>456</v>
      </c>
      <c r="AV4067" s="4" t="s">
        <v>715</v>
      </c>
      <c r="AW4067" s="4" t="s">
        <v>724</v>
      </c>
      <c r="AX4067" s="4"/>
      <c r="AY4067" s="4">
        <v>203630</v>
      </c>
      <c r="AZ4067" s="4">
        <v>518850</v>
      </c>
      <c r="BA4067" s="4" t="s">
        <v>24230</v>
      </c>
      <c r="BB4067" s="4" t="s">
        <v>24231</v>
      </c>
      <c r="BC4067" s="4">
        <v>40</v>
      </c>
      <c r="BD4067" t="str">
        <f>IF(AND(ADHOC!$G$15="",ADHOC!$S$4=""),"",IF(ADHOC!$G$15&lt;&gt;"",IF(ADHOC!$G$15=LEFT(Domein!$AS4067,LEN(ADHOC!$G$15)),MAX(Domein!BD$1:'Domein'!BD4066)+1,""),IF(ADHOC!$S$4=LEFT(Domein!$AS4067,LEN(ADHOC!$S$4)),MAX(Domein!BD$1:'Domein'!BD4066)+1,"")))</f>
        <v/>
      </c>
    </row>
    <row r="4068" spans="45:56" x14ac:dyDescent="0.2">
      <c r="AS4068" s="4" t="s">
        <v>20956</v>
      </c>
      <c r="AT4068" s="4" t="s">
        <v>20957</v>
      </c>
      <c r="AU4068" s="4" t="s">
        <v>456</v>
      </c>
      <c r="AV4068" s="4" t="s">
        <v>715</v>
      </c>
      <c r="AW4068" s="4" t="s">
        <v>724</v>
      </c>
      <c r="AX4068" s="4"/>
      <c r="AY4068" s="4">
        <v>211500</v>
      </c>
      <c r="AZ4068" s="4">
        <v>503930</v>
      </c>
      <c r="BA4068" s="4" t="s">
        <v>24232</v>
      </c>
      <c r="BB4068" s="4" t="s">
        <v>24233</v>
      </c>
      <c r="BC4068" s="4">
        <v>40</v>
      </c>
      <c r="BD4068" t="str">
        <f>IF(AND(ADHOC!$G$15="",ADHOC!$S$4=""),"",IF(ADHOC!$G$15&lt;&gt;"",IF(ADHOC!$G$15=LEFT(Domein!$AS4068,LEN(ADHOC!$G$15)),MAX(Domein!BD$1:'Domein'!BD4067)+1,""),IF(ADHOC!$S$4=LEFT(Domein!$AS4068,LEN(ADHOC!$S$4)),MAX(Domein!BD$1:'Domein'!BD4067)+1,"")))</f>
        <v/>
      </c>
    </row>
    <row r="4069" spans="45:56" x14ac:dyDescent="0.2">
      <c r="AS4069" s="4" t="s">
        <v>11598</v>
      </c>
      <c r="AT4069" s="4" t="s">
        <v>11599</v>
      </c>
      <c r="AU4069" s="4" t="s">
        <v>456</v>
      </c>
      <c r="AV4069" s="4" t="s">
        <v>715</v>
      </c>
      <c r="AW4069" s="4" t="s">
        <v>724</v>
      </c>
      <c r="AX4069" s="4"/>
      <c r="AY4069" s="4">
        <v>208598</v>
      </c>
      <c r="AZ4069" s="4">
        <v>505500</v>
      </c>
      <c r="BA4069" s="4" t="s">
        <v>24234</v>
      </c>
      <c r="BB4069" s="4" t="s">
        <v>24235</v>
      </c>
      <c r="BC4069" s="4">
        <v>40</v>
      </c>
      <c r="BD4069" t="str">
        <f>IF(AND(ADHOC!$G$15="",ADHOC!$S$4=""),"",IF(ADHOC!$G$15&lt;&gt;"",IF(ADHOC!$G$15=LEFT(Domein!$AS4069,LEN(ADHOC!$G$15)),MAX(Domein!BD$1:'Domein'!BD4068)+1,""),IF(ADHOC!$S$4=LEFT(Domein!$AS4069,LEN(ADHOC!$S$4)),MAX(Domein!BD$1:'Domein'!BD4068)+1,"")))</f>
        <v/>
      </c>
    </row>
    <row r="4070" spans="45:56" x14ac:dyDescent="0.2">
      <c r="AS4070" s="4" t="s">
        <v>21643</v>
      </c>
      <c r="AT4070" s="4" t="s">
        <v>11599</v>
      </c>
      <c r="AU4070" s="4" t="s">
        <v>460</v>
      </c>
      <c r="AV4070" s="4" t="s">
        <v>725</v>
      </c>
      <c r="AW4070" s="4" t="s">
        <v>1259</v>
      </c>
      <c r="AX4070" s="4"/>
      <c r="AY4070" s="4"/>
      <c r="AZ4070" s="4"/>
      <c r="BA4070" s="4"/>
      <c r="BB4070" s="4"/>
      <c r="BC4070" s="4">
        <v>40</v>
      </c>
      <c r="BD4070" t="str">
        <f>IF(AND(ADHOC!$G$15="",ADHOC!$S$4=""),"",IF(ADHOC!$G$15&lt;&gt;"",IF(ADHOC!$G$15=LEFT(Domein!$AS4070,LEN(ADHOC!$G$15)),MAX(Domein!BD$1:'Domein'!BD4069)+1,""),IF(ADHOC!$S$4=LEFT(Domein!$AS4070,LEN(ADHOC!$S$4)),MAX(Domein!BD$1:'Domein'!BD4069)+1,"")))</f>
        <v/>
      </c>
    </row>
    <row r="4071" spans="45:56" x14ac:dyDescent="0.2">
      <c r="AS4071" s="4" t="s">
        <v>21644</v>
      </c>
      <c r="AT4071" s="4" t="s">
        <v>21645</v>
      </c>
      <c r="AU4071" s="4" t="s">
        <v>460</v>
      </c>
      <c r="AV4071" s="4" t="s">
        <v>725</v>
      </c>
      <c r="AW4071" s="4" t="s">
        <v>1259</v>
      </c>
      <c r="AX4071" s="4"/>
      <c r="AY4071" s="4"/>
      <c r="AZ4071" s="4"/>
      <c r="BA4071" s="4"/>
      <c r="BB4071" s="4"/>
      <c r="BC4071" s="4">
        <v>40</v>
      </c>
      <c r="BD4071" t="str">
        <f>IF(AND(ADHOC!$G$15="",ADHOC!$S$4=""),"",IF(ADHOC!$G$15&lt;&gt;"",IF(ADHOC!$G$15=LEFT(Domein!$AS4071,LEN(ADHOC!$G$15)),MAX(Domein!BD$1:'Domein'!BD4070)+1,""),IF(ADHOC!$S$4=LEFT(Domein!$AS4071,LEN(ADHOC!$S$4)),MAX(Domein!BD$1:'Domein'!BD4070)+1,"")))</f>
        <v/>
      </c>
    </row>
    <row r="4072" spans="45:56" x14ac:dyDescent="0.2">
      <c r="AS4072" s="4" t="s">
        <v>21646</v>
      </c>
      <c r="AT4072" s="4" t="s">
        <v>21647</v>
      </c>
      <c r="AU4072" s="4" t="s">
        <v>460</v>
      </c>
      <c r="AV4072" s="4" t="s">
        <v>725</v>
      </c>
      <c r="AW4072" s="4" t="s">
        <v>1259</v>
      </c>
      <c r="AX4072" s="4"/>
      <c r="AY4072" s="4"/>
      <c r="AZ4072" s="4"/>
      <c r="BA4072" s="4"/>
      <c r="BB4072" s="4"/>
      <c r="BC4072" s="4">
        <v>40</v>
      </c>
      <c r="BD4072" t="str">
        <f>IF(AND(ADHOC!$G$15="",ADHOC!$S$4=""),"",IF(ADHOC!$G$15&lt;&gt;"",IF(ADHOC!$G$15=LEFT(Domein!$AS4072,LEN(ADHOC!$G$15)),MAX(Domein!BD$1:'Domein'!BD4071)+1,""),IF(ADHOC!$S$4=LEFT(Domein!$AS4072,LEN(ADHOC!$S$4)),MAX(Domein!BD$1:'Domein'!BD4071)+1,"")))</f>
        <v/>
      </c>
    </row>
    <row r="4073" spans="45:56" x14ac:dyDescent="0.2">
      <c r="AS4073" s="4" t="s">
        <v>11600</v>
      </c>
      <c r="AT4073" s="4" t="s">
        <v>11601</v>
      </c>
      <c r="AU4073" s="4" t="s">
        <v>456</v>
      </c>
      <c r="AV4073" s="4" t="s">
        <v>715</v>
      </c>
      <c r="AW4073" s="4" t="s">
        <v>724</v>
      </c>
      <c r="AX4073" s="4"/>
      <c r="AY4073" s="4">
        <v>214300</v>
      </c>
      <c r="AZ4073" s="4">
        <v>503250</v>
      </c>
      <c r="BA4073" s="4" t="s">
        <v>24236</v>
      </c>
      <c r="BB4073" s="4" t="s">
        <v>24237</v>
      </c>
      <c r="BC4073" s="4">
        <v>40</v>
      </c>
      <c r="BD4073" t="str">
        <f>IF(AND(ADHOC!$G$15="",ADHOC!$S$4=""),"",IF(ADHOC!$G$15&lt;&gt;"",IF(ADHOC!$G$15=LEFT(Domein!$AS4073,LEN(ADHOC!$G$15)),MAX(Domein!BD$1:'Domein'!BD4072)+1,""),IF(ADHOC!$S$4=LEFT(Domein!$AS4073,LEN(ADHOC!$S$4)),MAX(Domein!BD$1:'Domein'!BD4072)+1,"")))</f>
        <v/>
      </c>
    </row>
    <row r="4074" spans="45:56" x14ac:dyDescent="0.2">
      <c r="AS4074" s="4" t="s">
        <v>21648</v>
      </c>
      <c r="AT4074" s="4" t="s">
        <v>2297</v>
      </c>
      <c r="AU4074" s="4" t="s">
        <v>460</v>
      </c>
      <c r="AV4074" s="4" t="s">
        <v>725</v>
      </c>
      <c r="AW4074" s="4" t="s">
        <v>1259</v>
      </c>
      <c r="AX4074" s="4"/>
      <c r="AY4074" s="4"/>
      <c r="AZ4074" s="4"/>
      <c r="BA4074" s="4"/>
      <c r="BB4074" s="4"/>
      <c r="BC4074" s="4">
        <v>40</v>
      </c>
      <c r="BD4074" t="str">
        <f>IF(AND(ADHOC!$G$15="",ADHOC!$S$4=""),"",IF(ADHOC!$G$15&lt;&gt;"",IF(ADHOC!$G$15=LEFT(Domein!$AS4074,LEN(ADHOC!$G$15)),MAX(Domein!BD$1:'Domein'!BD4073)+1,""),IF(ADHOC!$S$4=LEFT(Domein!$AS4074,LEN(ADHOC!$S$4)),MAX(Domein!BD$1:'Domein'!BD4073)+1,"")))</f>
        <v/>
      </c>
    </row>
    <row r="4075" spans="45:56" x14ac:dyDescent="0.2">
      <c r="AS4075" s="4" t="s">
        <v>2298</v>
      </c>
      <c r="AT4075" s="4" t="s">
        <v>2299</v>
      </c>
      <c r="AU4075" s="4" t="s">
        <v>456</v>
      </c>
      <c r="AV4075" s="4" t="s">
        <v>715</v>
      </c>
      <c r="AW4075" s="4" t="s">
        <v>724</v>
      </c>
      <c r="AX4075" s="4"/>
      <c r="AY4075" s="4">
        <v>208420</v>
      </c>
      <c r="AZ4075" s="4">
        <v>505941</v>
      </c>
      <c r="BA4075" s="4" t="s">
        <v>24238</v>
      </c>
      <c r="BB4075" s="4" t="s">
        <v>24239</v>
      </c>
      <c r="BC4075" s="4">
        <v>40</v>
      </c>
      <c r="BD4075" t="str">
        <f>IF(AND(ADHOC!$G$15="",ADHOC!$S$4=""),"",IF(ADHOC!$G$15&lt;&gt;"",IF(ADHOC!$G$15=LEFT(Domein!$AS4075,LEN(ADHOC!$G$15)),MAX(Domein!BD$1:'Domein'!BD4074)+1,""),IF(ADHOC!$S$4=LEFT(Domein!$AS4075,LEN(ADHOC!$S$4)),MAX(Domein!BD$1:'Domein'!BD4074)+1,"")))</f>
        <v/>
      </c>
    </row>
    <row r="4076" spans="45:56" x14ac:dyDescent="0.2">
      <c r="AS4076" s="4" t="s">
        <v>21649</v>
      </c>
      <c r="AT4076" s="4" t="s">
        <v>21650</v>
      </c>
      <c r="AU4076" s="4" t="s">
        <v>460</v>
      </c>
      <c r="AV4076" s="4" t="s">
        <v>725</v>
      </c>
      <c r="AW4076" s="4" t="s">
        <v>1259</v>
      </c>
      <c r="AX4076" s="4"/>
      <c r="AY4076" s="4"/>
      <c r="AZ4076" s="4"/>
      <c r="BA4076" s="4"/>
      <c r="BB4076" s="4"/>
      <c r="BC4076" s="4">
        <v>40</v>
      </c>
      <c r="BD4076" t="str">
        <f>IF(AND(ADHOC!$G$15="",ADHOC!$S$4=""),"",IF(ADHOC!$G$15&lt;&gt;"",IF(ADHOC!$G$15=LEFT(Domein!$AS4076,LEN(ADHOC!$G$15)),MAX(Domein!BD$1:'Domein'!BD4075)+1,""),IF(ADHOC!$S$4=LEFT(Domein!$AS4076,LEN(ADHOC!$S$4)),MAX(Domein!BD$1:'Domein'!BD4075)+1,"")))</f>
        <v/>
      </c>
    </row>
    <row r="4077" spans="45:56" x14ac:dyDescent="0.2">
      <c r="AS4077" s="4" t="s">
        <v>2300</v>
      </c>
      <c r="AT4077" s="4" t="s">
        <v>11602</v>
      </c>
      <c r="AU4077" s="4" t="s">
        <v>456</v>
      </c>
      <c r="AV4077" s="4" t="s">
        <v>715</v>
      </c>
      <c r="AW4077" s="4" t="s">
        <v>724</v>
      </c>
      <c r="AX4077" s="4"/>
      <c r="AY4077" s="4">
        <v>208192</v>
      </c>
      <c r="AZ4077" s="4">
        <v>506395</v>
      </c>
      <c r="BA4077" s="4" t="s">
        <v>24240</v>
      </c>
      <c r="BB4077" s="4" t="s">
        <v>24241</v>
      </c>
      <c r="BC4077" s="4">
        <v>40</v>
      </c>
      <c r="BD4077" t="str">
        <f>IF(AND(ADHOC!$G$15="",ADHOC!$S$4=""),"",IF(ADHOC!$G$15&lt;&gt;"",IF(ADHOC!$G$15=LEFT(Domein!$AS4077,LEN(ADHOC!$G$15)),MAX(Domein!BD$1:'Domein'!BD4076)+1,""),IF(ADHOC!$S$4=LEFT(Domein!$AS4077,LEN(ADHOC!$S$4)),MAX(Domein!BD$1:'Domein'!BD4076)+1,"")))</f>
        <v/>
      </c>
    </row>
    <row r="4078" spans="45:56" x14ac:dyDescent="0.2">
      <c r="AS4078" s="4" t="s">
        <v>21651</v>
      </c>
      <c r="AT4078" s="4" t="s">
        <v>21652</v>
      </c>
      <c r="AU4078" s="4" t="s">
        <v>460</v>
      </c>
      <c r="AV4078" s="4" t="s">
        <v>725</v>
      </c>
      <c r="AW4078" s="4" t="s">
        <v>1259</v>
      </c>
      <c r="AX4078" s="4"/>
      <c r="AY4078" s="4"/>
      <c r="AZ4078" s="4"/>
      <c r="BA4078" s="4"/>
      <c r="BB4078" s="4"/>
      <c r="BC4078" s="4">
        <v>40</v>
      </c>
      <c r="BD4078" t="str">
        <f>IF(AND(ADHOC!$G$15="",ADHOC!$S$4=""),"",IF(ADHOC!$G$15&lt;&gt;"",IF(ADHOC!$G$15=LEFT(Domein!$AS4078,LEN(ADHOC!$G$15)),MAX(Domein!BD$1:'Domein'!BD4077)+1,""),IF(ADHOC!$S$4=LEFT(Domein!$AS4078,LEN(ADHOC!$S$4)),MAX(Domein!BD$1:'Domein'!BD4077)+1,"")))</f>
        <v/>
      </c>
    </row>
    <row r="4079" spans="45:56" x14ac:dyDescent="0.2">
      <c r="AS4079" s="4" t="s">
        <v>21653</v>
      </c>
      <c r="AT4079" s="4" t="s">
        <v>21654</v>
      </c>
      <c r="AU4079" s="4" t="s">
        <v>460</v>
      </c>
      <c r="AV4079" s="4" t="s">
        <v>725</v>
      </c>
      <c r="AW4079" s="4" t="s">
        <v>1259</v>
      </c>
      <c r="AX4079" s="4"/>
      <c r="AY4079" s="4"/>
      <c r="AZ4079" s="4"/>
      <c r="BA4079" s="4"/>
      <c r="BB4079" s="4"/>
      <c r="BC4079" s="4">
        <v>40</v>
      </c>
      <c r="BD4079" t="str">
        <f>IF(AND(ADHOC!$G$15="",ADHOC!$S$4=""),"",IF(ADHOC!$G$15&lt;&gt;"",IF(ADHOC!$G$15=LEFT(Domein!$AS4079,LEN(ADHOC!$G$15)),MAX(Domein!BD$1:'Domein'!BD4078)+1,""),IF(ADHOC!$S$4=LEFT(Domein!$AS4079,LEN(ADHOC!$S$4)),MAX(Domein!BD$1:'Domein'!BD4078)+1,"")))</f>
        <v/>
      </c>
    </row>
    <row r="4080" spans="45:56" x14ac:dyDescent="0.2">
      <c r="AS4080" s="4" t="s">
        <v>21655</v>
      </c>
      <c r="AT4080" s="4" t="s">
        <v>21656</v>
      </c>
      <c r="AU4080" s="4" t="s">
        <v>460</v>
      </c>
      <c r="AV4080" s="4" t="s">
        <v>725</v>
      </c>
      <c r="AW4080" s="4" t="s">
        <v>1259</v>
      </c>
      <c r="AX4080" s="4"/>
      <c r="AY4080" s="4"/>
      <c r="AZ4080" s="4"/>
      <c r="BA4080" s="4"/>
      <c r="BB4080" s="4"/>
      <c r="BC4080" s="4">
        <v>40</v>
      </c>
      <c r="BD4080" t="str">
        <f>IF(AND(ADHOC!$G$15="",ADHOC!$S$4=""),"",IF(ADHOC!$G$15&lt;&gt;"",IF(ADHOC!$G$15=LEFT(Domein!$AS4080,LEN(ADHOC!$G$15)),MAX(Domein!BD$1:'Domein'!BD4079)+1,""),IF(ADHOC!$S$4=LEFT(Domein!$AS4080,LEN(ADHOC!$S$4)),MAX(Domein!BD$1:'Domein'!BD4079)+1,"")))</f>
        <v/>
      </c>
    </row>
    <row r="4081" spans="45:56" x14ac:dyDescent="0.2">
      <c r="AS4081" s="4" t="s">
        <v>9368</v>
      </c>
      <c r="AT4081" s="4" t="s">
        <v>9369</v>
      </c>
      <c r="AU4081" s="4" t="s">
        <v>456</v>
      </c>
      <c r="AV4081" s="4" t="s">
        <v>713</v>
      </c>
      <c r="AW4081" s="4" t="s">
        <v>724</v>
      </c>
      <c r="AX4081" s="4"/>
      <c r="AY4081" s="4">
        <v>205044</v>
      </c>
      <c r="AZ4081" s="4">
        <v>504381</v>
      </c>
      <c r="BA4081" s="4" t="s">
        <v>24242</v>
      </c>
      <c r="BB4081" s="4" t="s">
        <v>24243</v>
      </c>
      <c r="BC4081" s="4">
        <v>40</v>
      </c>
      <c r="BD4081" t="str">
        <f>IF(AND(ADHOC!$G$15="",ADHOC!$S$4=""),"",IF(ADHOC!$G$15&lt;&gt;"",IF(ADHOC!$G$15=LEFT(Domein!$AS4081,LEN(ADHOC!$G$15)),MAX(Domein!BD$1:'Domein'!BD4080)+1,""),IF(ADHOC!$S$4=LEFT(Domein!$AS4081,LEN(ADHOC!$S$4)),MAX(Domein!BD$1:'Domein'!BD4080)+1,"")))</f>
        <v/>
      </c>
    </row>
    <row r="4082" spans="45:56" x14ac:dyDescent="0.2">
      <c r="AS4082" s="4" t="s">
        <v>11603</v>
      </c>
      <c r="AT4082" s="4" t="s">
        <v>11604</v>
      </c>
      <c r="AU4082" s="4" t="s">
        <v>456</v>
      </c>
      <c r="AV4082" s="4" t="s">
        <v>715</v>
      </c>
      <c r="AW4082" s="4" t="s">
        <v>724</v>
      </c>
      <c r="AX4082" s="4"/>
      <c r="AY4082" s="4">
        <v>205023</v>
      </c>
      <c r="AZ4082" s="4">
        <v>504473</v>
      </c>
      <c r="BA4082" s="4" t="s">
        <v>24244</v>
      </c>
      <c r="BB4082" s="4" t="s">
        <v>24245</v>
      </c>
      <c r="BC4082" s="4">
        <v>40</v>
      </c>
      <c r="BD4082" t="str">
        <f>IF(AND(ADHOC!$G$15="",ADHOC!$S$4=""),"",IF(ADHOC!$G$15&lt;&gt;"",IF(ADHOC!$G$15=LEFT(Domein!$AS4082,LEN(ADHOC!$G$15)),MAX(Domein!BD$1:'Domein'!BD4081)+1,""),IF(ADHOC!$S$4=LEFT(Domein!$AS4082,LEN(ADHOC!$S$4)),MAX(Domein!BD$1:'Domein'!BD4081)+1,"")))</f>
        <v/>
      </c>
    </row>
    <row r="4083" spans="45:56" x14ac:dyDescent="0.2">
      <c r="AS4083" s="4" t="s">
        <v>11477</v>
      </c>
      <c r="AT4083" s="4" t="s">
        <v>12085</v>
      </c>
      <c r="AU4083" s="4" t="s">
        <v>456</v>
      </c>
      <c r="AV4083" s="4" t="s">
        <v>713</v>
      </c>
      <c r="AW4083" s="4" t="s">
        <v>724</v>
      </c>
      <c r="AX4083" s="4"/>
      <c r="AY4083" s="4">
        <v>205062</v>
      </c>
      <c r="AZ4083" s="4">
        <v>520282</v>
      </c>
      <c r="BA4083" s="4" t="s">
        <v>24246</v>
      </c>
      <c r="BB4083" s="4" t="s">
        <v>24247</v>
      </c>
      <c r="BC4083" s="4">
        <v>40</v>
      </c>
      <c r="BD4083" t="str">
        <f>IF(AND(ADHOC!$G$15="",ADHOC!$S$4=""),"",IF(ADHOC!$G$15&lt;&gt;"",IF(ADHOC!$G$15=LEFT(Domein!$AS4083,LEN(ADHOC!$G$15)),MAX(Domein!BD$1:'Domein'!BD4082)+1,""),IF(ADHOC!$S$4=LEFT(Domein!$AS4083,LEN(ADHOC!$S$4)),MAX(Domein!BD$1:'Domein'!BD4082)+1,"")))</f>
        <v/>
      </c>
    </row>
    <row r="4084" spans="45:56" x14ac:dyDescent="0.2">
      <c r="AS4084" s="4" t="s">
        <v>11605</v>
      </c>
      <c r="AT4084" s="4" t="s">
        <v>11606</v>
      </c>
      <c r="AU4084" s="4" t="s">
        <v>456</v>
      </c>
      <c r="AV4084" s="4" t="s">
        <v>715</v>
      </c>
      <c r="AW4084" s="4" t="s">
        <v>724</v>
      </c>
      <c r="AX4084" s="4"/>
      <c r="AY4084" s="4">
        <v>208400</v>
      </c>
      <c r="AZ4084" s="4">
        <v>507400</v>
      </c>
      <c r="BA4084" s="4" t="s">
        <v>24248</v>
      </c>
      <c r="BB4084" s="4" t="s">
        <v>24249</v>
      </c>
      <c r="BC4084" s="4">
        <v>40</v>
      </c>
      <c r="BD4084" t="str">
        <f>IF(AND(ADHOC!$G$15="",ADHOC!$S$4=""),"",IF(ADHOC!$G$15&lt;&gt;"",IF(ADHOC!$G$15=LEFT(Domein!$AS4084,LEN(ADHOC!$G$15)),MAX(Domein!BD$1:'Domein'!BD4083)+1,""),IF(ADHOC!$S$4=LEFT(Domein!$AS4084,LEN(ADHOC!$S$4)),MAX(Domein!BD$1:'Domein'!BD4083)+1,"")))</f>
        <v/>
      </c>
    </row>
    <row r="4085" spans="45:56" x14ac:dyDescent="0.2">
      <c r="AS4085" s="4" t="s">
        <v>20958</v>
      </c>
      <c r="AT4085" s="4" t="s">
        <v>20959</v>
      </c>
      <c r="AU4085" s="4" t="s">
        <v>456</v>
      </c>
      <c r="AV4085" s="4" t="s">
        <v>715</v>
      </c>
      <c r="AW4085" s="4" t="s">
        <v>724</v>
      </c>
      <c r="AX4085" s="4"/>
      <c r="AY4085" s="4">
        <v>215160</v>
      </c>
      <c r="AZ4085" s="4">
        <v>515660</v>
      </c>
      <c r="BA4085" s="4" t="s">
        <v>24250</v>
      </c>
      <c r="BB4085" s="4" t="s">
        <v>24251</v>
      </c>
      <c r="BC4085" s="4">
        <v>40</v>
      </c>
      <c r="BD4085" t="str">
        <f>IF(AND(ADHOC!$G$15="",ADHOC!$S$4=""),"",IF(ADHOC!$G$15&lt;&gt;"",IF(ADHOC!$G$15=LEFT(Domein!$AS4085,LEN(ADHOC!$G$15)),MAX(Domein!BD$1:'Domein'!BD4084)+1,""),IF(ADHOC!$S$4=LEFT(Domein!$AS4085,LEN(ADHOC!$S$4)),MAX(Domein!BD$1:'Domein'!BD4084)+1,"")))</f>
        <v/>
      </c>
    </row>
    <row r="4086" spans="45:56" x14ac:dyDescent="0.2">
      <c r="AS4086" s="4" t="s">
        <v>32123</v>
      </c>
      <c r="AT4086" s="4" t="s">
        <v>8445</v>
      </c>
      <c r="AU4086" s="4" t="s">
        <v>456</v>
      </c>
      <c r="AV4086" s="4" t="s">
        <v>715</v>
      </c>
      <c r="AW4086" s="4" t="s">
        <v>724</v>
      </c>
      <c r="AX4086" s="4"/>
      <c r="AY4086" s="4">
        <v>214260</v>
      </c>
      <c r="AZ4086" s="4">
        <v>518530</v>
      </c>
      <c r="BA4086" s="4" t="s">
        <v>32124</v>
      </c>
      <c r="BB4086" s="4" t="s">
        <v>32125</v>
      </c>
      <c r="BC4086" s="4">
        <v>40</v>
      </c>
      <c r="BD4086" t="str">
        <f>IF(AND(ADHOC!$G$15="",ADHOC!$S$4=""),"",IF(ADHOC!$G$15&lt;&gt;"",IF(ADHOC!$G$15=LEFT(Domein!$AS4086,LEN(ADHOC!$G$15)),MAX(Domein!BD$1:'Domein'!BD4085)+1,""),IF(ADHOC!$S$4=LEFT(Domein!$AS4086,LEN(ADHOC!$S$4)),MAX(Domein!BD$1:'Domein'!BD4085)+1,"")))</f>
        <v/>
      </c>
    </row>
    <row r="4087" spans="45:56" x14ac:dyDescent="0.2">
      <c r="AS4087" s="4" t="s">
        <v>9370</v>
      </c>
      <c r="AT4087" s="4" t="s">
        <v>11685</v>
      </c>
      <c r="AU4087" s="4" t="s">
        <v>456</v>
      </c>
      <c r="AV4087" s="4" t="s">
        <v>715</v>
      </c>
      <c r="AW4087" s="4" t="s">
        <v>724</v>
      </c>
      <c r="AX4087" s="4"/>
      <c r="AY4087" s="4">
        <v>237728</v>
      </c>
      <c r="AZ4087" s="4">
        <v>557481</v>
      </c>
      <c r="BA4087" s="4" t="s">
        <v>24252</v>
      </c>
      <c r="BB4087" s="4" t="s">
        <v>24253</v>
      </c>
      <c r="BC4087" s="4">
        <v>40</v>
      </c>
      <c r="BD4087" t="str">
        <f>IF(AND(ADHOC!$G$15="",ADHOC!$S$4=""),"",IF(ADHOC!$G$15&lt;&gt;"",IF(ADHOC!$G$15=LEFT(Domein!$AS4087,LEN(ADHOC!$G$15)),MAX(Domein!BD$1:'Domein'!BD4086)+1,""),IF(ADHOC!$S$4=LEFT(Domein!$AS4087,LEN(ADHOC!$S$4)),MAX(Domein!BD$1:'Domein'!BD4086)+1,"")))</f>
        <v/>
      </c>
    </row>
    <row r="4088" spans="45:56" x14ac:dyDescent="0.2">
      <c r="AS4088" s="4" t="s">
        <v>34658</v>
      </c>
      <c r="AT4088" s="4" t="s">
        <v>34659</v>
      </c>
      <c r="AU4088" s="4" t="s">
        <v>460</v>
      </c>
      <c r="AV4088" s="4" t="s">
        <v>725</v>
      </c>
      <c r="AW4088" s="4" t="s">
        <v>1259</v>
      </c>
      <c r="AX4088" s="4"/>
      <c r="AY4088" s="4"/>
      <c r="AZ4088" s="4"/>
      <c r="BA4088" s="4"/>
      <c r="BB4088" s="4"/>
      <c r="BC4088" s="4">
        <v>40</v>
      </c>
      <c r="BD4088" t="str">
        <f>IF(AND(ADHOC!$G$15="",ADHOC!$S$4=""),"",IF(ADHOC!$G$15&lt;&gt;"",IF(ADHOC!$G$15=LEFT(Domein!$AS4088,LEN(ADHOC!$G$15)),MAX(Domein!BD$1:'Domein'!BD4087)+1,""),IF(ADHOC!$S$4=LEFT(Domein!$AS4088,LEN(ADHOC!$S$4)),MAX(Domein!BD$1:'Domein'!BD4087)+1,"")))</f>
        <v/>
      </c>
    </row>
    <row r="4089" spans="45:56" x14ac:dyDescent="0.2">
      <c r="AS4089" s="4" t="s">
        <v>34660</v>
      </c>
      <c r="AT4089" s="4" t="s">
        <v>34661</v>
      </c>
      <c r="AU4089" s="4" t="s">
        <v>460</v>
      </c>
      <c r="AV4089" s="4" t="s">
        <v>725</v>
      </c>
      <c r="AW4089" s="4" t="s">
        <v>1259</v>
      </c>
      <c r="AX4089" s="4"/>
      <c r="AY4089" s="4"/>
      <c r="AZ4089" s="4"/>
      <c r="BA4089" s="4"/>
      <c r="BB4089" s="4"/>
      <c r="BC4089" s="4">
        <v>40</v>
      </c>
      <c r="BD4089" t="str">
        <f>IF(AND(ADHOC!$G$15="",ADHOC!$S$4=""),"",IF(ADHOC!$G$15&lt;&gt;"",IF(ADHOC!$G$15=LEFT(Domein!$AS4089,LEN(ADHOC!$G$15)),MAX(Domein!BD$1:'Domein'!BD4088)+1,""),IF(ADHOC!$S$4=LEFT(Domein!$AS4089,LEN(ADHOC!$S$4)),MAX(Domein!BD$1:'Domein'!BD4088)+1,"")))</f>
        <v/>
      </c>
    </row>
    <row r="4090" spans="45:56" x14ac:dyDescent="0.2">
      <c r="AS4090" s="4" t="s">
        <v>16737</v>
      </c>
      <c r="AT4090" s="4" t="s">
        <v>16738</v>
      </c>
      <c r="AU4090" s="4" t="s">
        <v>460</v>
      </c>
      <c r="AV4090" s="4" t="s">
        <v>725</v>
      </c>
      <c r="AW4090" s="4" t="s">
        <v>1259</v>
      </c>
      <c r="AX4090" s="4"/>
      <c r="AY4090" s="4"/>
      <c r="AZ4090" s="4"/>
      <c r="BA4090" s="4"/>
      <c r="BB4090" s="4"/>
      <c r="BC4090" s="4">
        <v>40</v>
      </c>
      <c r="BD4090" t="str">
        <f>IF(AND(ADHOC!$G$15="",ADHOC!$S$4=""),"",IF(ADHOC!$G$15&lt;&gt;"",IF(ADHOC!$G$15=LEFT(Domein!$AS4090,LEN(ADHOC!$G$15)),MAX(Domein!BD$1:'Domein'!BD4089)+1,""),IF(ADHOC!$S$4=LEFT(Domein!$AS4090,LEN(ADHOC!$S$4)),MAX(Domein!BD$1:'Domein'!BD4089)+1,"")))</f>
        <v/>
      </c>
    </row>
    <row r="4091" spans="45:56" x14ac:dyDescent="0.2">
      <c r="AS4091" s="4" t="s">
        <v>16739</v>
      </c>
      <c r="AT4091" s="4" t="s">
        <v>16740</v>
      </c>
      <c r="AU4091" s="4" t="s">
        <v>460</v>
      </c>
      <c r="AV4091" s="4" t="s">
        <v>725</v>
      </c>
      <c r="AW4091" s="4" t="s">
        <v>1259</v>
      </c>
      <c r="AX4091" s="4"/>
      <c r="AY4091" s="4"/>
      <c r="AZ4091" s="4"/>
      <c r="BA4091" s="4"/>
      <c r="BB4091" s="4"/>
      <c r="BC4091" s="4">
        <v>40</v>
      </c>
      <c r="BD4091" t="str">
        <f>IF(AND(ADHOC!$G$15="",ADHOC!$S$4=""),"",IF(ADHOC!$G$15&lt;&gt;"",IF(ADHOC!$G$15=LEFT(Domein!$AS4091,LEN(ADHOC!$G$15)),MAX(Domein!BD$1:'Domein'!BD4090)+1,""),IF(ADHOC!$S$4=LEFT(Domein!$AS4091,LEN(ADHOC!$S$4)),MAX(Domein!BD$1:'Domein'!BD4090)+1,"")))</f>
        <v/>
      </c>
    </row>
    <row r="4092" spans="45:56" x14ac:dyDescent="0.2">
      <c r="AS4092" s="4" t="s">
        <v>38551</v>
      </c>
      <c r="AT4092" s="4" t="s">
        <v>38552</v>
      </c>
      <c r="AU4092" s="4" t="s">
        <v>460</v>
      </c>
      <c r="AV4092" s="4" t="s">
        <v>725</v>
      </c>
      <c r="AW4092" s="4" t="s">
        <v>1259</v>
      </c>
      <c r="AX4092" s="4"/>
      <c r="AY4092" s="4"/>
      <c r="AZ4092" s="4"/>
      <c r="BA4092" s="4"/>
      <c r="BB4092" s="4"/>
      <c r="BC4092" s="4">
        <v>40</v>
      </c>
      <c r="BD4092" t="str">
        <f>IF(AND(ADHOC!$G$15="",ADHOC!$S$4=""),"",IF(ADHOC!$G$15&lt;&gt;"",IF(ADHOC!$G$15=LEFT(Domein!$AS4092,LEN(ADHOC!$G$15)),MAX(Domein!BD$1:'Domein'!BD4091)+1,""),IF(ADHOC!$S$4=LEFT(Domein!$AS4092,LEN(ADHOC!$S$4)),MAX(Domein!BD$1:'Domein'!BD4091)+1,"")))</f>
        <v/>
      </c>
    </row>
    <row r="4093" spans="45:56" x14ac:dyDescent="0.2">
      <c r="AS4093" s="4" t="s">
        <v>2301</v>
      </c>
      <c r="AT4093" s="4" t="s">
        <v>2302</v>
      </c>
      <c r="AU4093" s="4" t="s">
        <v>456</v>
      </c>
      <c r="AV4093" s="4" t="s">
        <v>713</v>
      </c>
      <c r="AW4093" s="4" t="s">
        <v>724</v>
      </c>
      <c r="AX4093" s="4"/>
      <c r="AY4093" s="4">
        <v>225900</v>
      </c>
      <c r="AZ4093" s="4">
        <v>539100</v>
      </c>
      <c r="BA4093" s="4" t="s">
        <v>24254</v>
      </c>
      <c r="BB4093" s="4" t="s">
        <v>24255</v>
      </c>
      <c r="BC4093" s="4">
        <v>40</v>
      </c>
      <c r="BD4093" t="str">
        <f>IF(AND(ADHOC!$G$15="",ADHOC!$S$4=""),"",IF(ADHOC!$G$15&lt;&gt;"",IF(ADHOC!$G$15=LEFT(Domein!$AS4093,LEN(ADHOC!$G$15)),MAX(Domein!BD$1:'Domein'!BD4092)+1,""),IF(ADHOC!$S$4=LEFT(Domein!$AS4093,LEN(ADHOC!$S$4)),MAX(Domein!BD$1:'Domein'!BD4092)+1,"")))</f>
        <v/>
      </c>
    </row>
    <row r="4094" spans="45:56" x14ac:dyDescent="0.2">
      <c r="AS4094" s="4" t="s">
        <v>9371</v>
      </c>
      <c r="AT4094" s="4" t="s">
        <v>9372</v>
      </c>
      <c r="AU4094" s="4" t="s">
        <v>456</v>
      </c>
      <c r="AV4094" s="4" t="s">
        <v>725</v>
      </c>
      <c r="AW4094" s="4" t="s">
        <v>1259</v>
      </c>
      <c r="AX4094" s="4"/>
      <c r="AY4094" s="4"/>
      <c r="AZ4094" s="4"/>
      <c r="BA4094" s="4"/>
      <c r="BB4094" s="4"/>
      <c r="BC4094" s="4">
        <v>40</v>
      </c>
      <c r="BD4094" t="str">
        <f>IF(AND(ADHOC!$G$15="",ADHOC!$S$4=""),"",IF(ADHOC!$G$15&lt;&gt;"",IF(ADHOC!$G$15=LEFT(Domein!$AS4094,LEN(ADHOC!$G$15)),MAX(Domein!BD$1:'Domein'!BD4093)+1,""),IF(ADHOC!$S$4=LEFT(Domein!$AS4094,LEN(ADHOC!$S$4)),MAX(Domein!BD$1:'Domein'!BD4093)+1,"")))</f>
        <v/>
      </c>
    </row>
    <row r="4095" spans="45:56" x14ac:dyDescent="0.2">
      <c r="AS4095" s="4" t="s">
        <v>9373</v>
      </c>
      <c r="AT4095" s="4" t="s">
        <v>9374</v>
      </c>
      <c r="AU4095" s="4" t="s">
        <v>456</v>
      </c>
      <c r="AV4095" s="4" t="s">
        <v>725</v>
      </c>
      <c r="AW4095" s="4" t="s">
        <v>1259</v>
      </c>
      <c r="AX4095" s="4"/>
      <c r="AY4095" s="4"/>
      <c r="AZ4095" s="4"/>
      <c r="BA4095" s="4"/>
      <c r="BB4095" s="4"/>
      <c r="BC4095" s="4">
        <v>40</v>
      </c>
      <c r="BD4095" t="str">
        <f>IF(AND(ADHOC!$G$15="",ADHOC!$S$4=""),"",IF(ADHOC!$G$15&lt;&gt;"",IF(ADHOC!$G$15=LEFT(Domein!$AS4095,LEN(ADHOC!$G$15)),MAX(Domein!BD$1:'Domein'!BD4094)+1,""),IF(ADHOC!$S$4=LEFT(Domein!$AS4095,LEN(ADHOC!$S$4)),MAX(Domein!BD$1:'Domein'!BD4094)+1,"")))</f>
        <v/>
      </c>
    </row>
    <row r="4096" spans="45:56" x14ac:dyDescent="0.2">
      <c r="AS4096" s="4" t="s">
        <v>9375</v>
      </c>
      <c r="AT4096" s="4" t="s">
        <v>9376</v>
      </c>
      <c r="AU4096" s="4" t="s">
        <v>456</v>
      </c>
      <c r="AV4096" s="4" t="s">
        <v>725</v>
      </c>
      <c r="AW4096" s="4" t="s">
        <v>1259</v>
      </c>
      <c r="AX4096" s="4"/>
      <c r="AY4096" s="4"/>
      <c r="AZ4096" s="4"/>
      <c r="BA4096" s="4"/>
      <c r="BB4096" s="4"/>
      <c r="BC4096" s="4">
        <v>40</v>
      </c>
      <c r="BD4096" t="str">
        <f>IF(AND(ADHOC!$G$15="",ADHOC!$S$4=""),"",IF(ADHOC!$G$15&lt;&gt;"",IF(ADHOC!$G$15=LEFT(Domein!$AS4096,LEN(ADHOC!$G$15)),MAX(Domein!BD$1:'Domein'!BD4095)+1,""),IF(ADHOC!$S$4=LEFT(Domein!$AS4096,LEN(ADHOC!$S$4)),MAX(Domein!BD$1:'Domein'!BD4095)+1,"")))</f>
        <v/>
      </c>
    </row>
    <row r="4097" spans="45:56" x14ac:dyDescent="0.2">
      <c r="AS4097" s="4" t="s">
        <v>14345</v>
      </c>
      <c r="AT4097" s="4" t="s">
        <v>14346</v>
      </c>
      <c r="AU4097" s="4" t="s">
        <v>456</v>
      </c>
      <c r="AV4097" s="4" t="s">
        <v>725</v>
      </c>
      <c r="AW4097" s="4" t="s">
        <v>1259</v>
      </c>
      <c r="AX4097" s="4"/>
      <c r="AY4097" s="4"/>
      <c r="AZ4097" s="4"/>
      <c r="BA4097" s="4"/>
      <c r="BB4097" s="4"/>
      <c r="BC4097" s="4">
        <v>40</v>
      </c>
      <c r="BD4097" t="str">
        <f>IF(AND(ADHOC!$G$15="",ADHOC!$S$4=""),"",IF(ADHOC!$G$15&lt;&gt;"",IF(ADHOC!$G$15=LEFT(Domein!$AS4097,LEN(ADHOC!$G$15)),MAX(Domein!BD$1:'Domein'!BD4096)+1,""),IF(ADHOC!$S$4=LEFT(Domein!$AS4097,LEN(ADHOC!$S$4)),MAX(Domein!BD$1:'Domein'!BD4096)+1,"")))</f>
        <v/>
      </c>
    </row>
    <row r="4098" spans="45:56" x14ac:dyDescent="0.2">
      <c r="AS4098" s="4" t="s">
        <v>11672</v>
      </c>
      <c r="AT4098" s="4" t="s">
        <v>11673</v>
      </c>
      <c r="AU4098" s="4" t="s">
        <v>456</v>
      </c>
      <c r="AV4098" s="4" t="s">
        <v>715</v>
      </c>
      <c r="AW4098" s="4" t="s">
        <v>724</v>
      </c>
      <c r="AX4098" s="4"/>
      <c r="AY4098" s="4">
        <v>214300</v>
      </c>
      <c r="AZ4098" s="4">
        <v>519400</v>
      </c>
      <c r="BA4098" s="4" t="s">
        <v>24256</v>
      </c>
      <c r="BB4098" s="4" t="s">
        <v>24257</v>
      </c>
      <c r="BC4098" s="4">
        <v>40</v>
      </c>
      <c r="BD4098" t="str">
        <f>IF(AND(ADHOC!$G$15="",ADHOC!$S$4=""),"",IF(ADHOC!$G$15&lt;&gt;"",IF(ADHOC!$G$15=LEFT(Domein!$AS4098,LEN(ADHOC!$G$15)),MAX(Domein!BD$1:'Domein'!BD4097)+1,""),IF(ADHOC!$S$4=LEFT(Domein!$AS4098,LEN(ADHOC!$S$4)),MAX(Domein!BD$1:'Domein'!BD4097)+1,"")))</f>
        <v/>
      </c>
    </row>
    <row r="4099" spans="45:56" x14ac:dyDescent="0.2">
      <c r="AS4099" s="4" t="s">
        <v>11607</v>
      </c>
      <c r="AT4099" s="4" t="s">
        <v>11608</v>
      </c>
      <c r="AU4099" s="4" t="s">
        <v>456</v>
      </c>
      <c r="AV4099" s="4" t="s">
        <v>715</v>
      </c>
      <c r="AW4099" s="4" t="s">
        <v>724</v>
      </c>
      <c r="AX4099" s="4"/>
      <c r="AY4099" s="4">
        <v>231130</v>
      </c>
      <c r="AZ4099" s="4">
        <v>527170</v>
      </c>
      <c r="BA4099" s="4" t="s">
        <v>24258</v>
      </c>
      <c r="BB4099" s="4" t="s">
        <v>24259</v>
      </c>
      <c r="BC4099" s="4">
        <v>40</v>
      </c>
      <c r="BD4099" t="str">
        <f>IF(AND(ADHOC!$G$15="",ADHOC!$S$4=""),"",IF(ADHOC!$G$15&lt;&gt;"",IF(ADHOC!$G$15=LEFT(Domein!$AS4099,LEN(ADHOC!$G$15)),MAX(Domein!BD$1:'Domein'!BD4098)+1,""),IF(ADHOC!$S$4=LEFT(Domein!$AS4099,LEN(ADHOC!$S$4)),MAX(Domein!BD$1:'Domein'!BD4098)+1,"")))</f>
        <v/>
      </c>
    </row>
    <row r="4100" spans="45:56" x14ac:dyDescent="0.2">
      <c r="AS4100" s="4" t="s">
        <v>17287</v>
      </c>
      <c r="AT4100" s="4" t="s">
        <v>17288</v>
      </c>
      <c r="AU4100" s="4" t="s">
        <v>460</v>
      </c>
      <c r="AV4100" s="4" t="s">
        <v>725</v>
      </c>
      <c r="AW4100" s="4" t="s">
        <v>1259</v>
      </c>
      <c r="AX4100" s="4"/>
      <c r="AY4100" s="4"/>
      <c r="AZ4100" s="4"/>
      <c r="BA4100" s="4"/>
      <c r="BB4100" s="4"/>
      <c r="BC4100" s="4">
        <v>40</v>
      </c>
      <c r="BD4100" t="str">
        <f>IF(AND(ADHOC!$G$15="",ADHOC!$S$4=""),"",IF(ADHOC!$G$15&lt;&gt;"",IF(ADHOC!$G$15=LEFT(Domein!$AS4100,LEN(ADHOC!$G$15)),MAX(Domein!BD$1:'Domein'!BD4099)+1,""),IF(ADHOC!$S$4=LEFT(Domein!$AS4100,LEN(ADHOC!$S$4)),MAX(Domein!BD$1:'Domein'!BD4099)+1,"")))</f>
        <v/>
      </c>
    </row>
    <row r="4101" spans="45:56" x14ac:dyDescent="0.2">
      <c r="AS4101" s="4" t="s">
        <v>17289</v>
      </c>
      <c r="AT4101" s="4" t="s">
        <v>17290</v>
      </c>
      <c r="AU4101" s="4" t="s">
        <v>460</v>
      </c>
      <c r="AV4101" s="4" t="s">
        <v>725</v>
      </c>
      <c r="AW4101" s="4" t="s">
        <v>1259</v>
      </c>
      <c r="AX4101" s="4"/>
      <c r="AY4101" s="4"/>
      <c r="AZ4101" s="4"/>
      <c r="BA4101" s="4"/>
      <c r="BB4101" s="4"/>
      <c r="BC4101" s="4">
        <v>40</v>
      </c>
      <c r="BD4101" t="str">
        <f>IF(AND(ADHOC!$G$15="",ADHOC!$S$4=""),"",IF(ADHOC!$G$15&lt;&gt;"",IF(ADHOC!$G$15=LEFT(Domein!$AS4101,LEN(ADHOC!$G$15)),MAX(Domein!BD$1:'Domein'!BD4100)+1,""),IF(ADHOC!$S$4=LEFT(Domein!$AS4101,LEN(ADHOC!$S$4)),MAX(Domein!BD$1:'Domein'!BD4100)+1,"")))</f>
        <v/>
      </c>
    </row>
    <row r="4102" spans="45:56" x14ac:dyDescent="0.2">
      <c r="AS4102" s="4" t="s">
        <v>17291</v>
      </c>
      <c r="AT4102" s="4" t="s">
        <v>17292</v>
      </c>
      <c r="AU4102" s="4" t="s">
        <v>460</v>
      </c>
      <c r="AV4102" s="4" t="s">
        <v>725</v>
      </c>
      <c r="AW4102" s="4" t="s">
        <v>1259</v>
      </c>
      <c r="AX4102" s="4"/>
      <c r="AY4102" s="4"/>
      <c r="AZ4102" s="4"/>
      <c r="BA4102" s="4"/>
      <c r="BB4102" s="4"/>
      <c r="BC4102" s="4">
        <v>40</v>
      </c>
      <c r="BD4102" t="str">
        <f>IF(AND(ADHOC!$G$15="",ADHOC!$S$4=""),"",IF(ADHOC!$G$15&lt;&gt;"",IF(ADHOC!$G$15=LEFT(Domein!$AS4102,LEN(ADHOC!$G$15)),MAX(Domein!BD$1:'Domein'!BD4101)+1,""),IF(ADHOC!$S$4=LEFT(Domein!$AS4102,LEN(ADHOC!$S$4)),MAX(Domein!BD$1:'Domein'!BD4101)+1,"")))</f>
        <v/>
      </c>
    </row>
    <row r="4103" spans="45:56" x14ac:dyDescent="0.2">
      <c r="AS4103" s="4" t="s">
        <v>17293</v>
      </c>
      <c r="AT4103" s="4" t="s">
        <v>17294</v>
      </c>
      <c r="AU4103" s="4" t="s">
        <v>460</v>
      </c>
      <c r="AV4103" s="4" t="s">
        <v>725</v>
      </c>
      <c r="AW4103" s="4" t="s">
        <v>1259</v>
      </c>
      <c r="AX4103" s="4"/>
      <c r="AY4103" s="4"/>
      <c r="AZ4103" s="4"/>
      <c r="BA4103" s="4"/>
      <c r="BB4103" s="4"/>
      <c r="BC4103" s="4">
        <v>40</v>
      </c>
      <c r="BD4103" t="str">
        <f>IF(AND(ADHOC!$G$15="",ADHOC!$S$4=""),"",IF(ADHOC!$G$15&lt;&gt;"",IF(ADHOC!$G$15=LEFT(Domein!$AS4103,LEN(ADHOC!$G$15)),MAX(Domein!BD$1:'Domein'!BD4102)+1,""),IF(ADHOC!$S$4=LEFT(Domein!$AS4103,LEN(ADHOC!$S$4)),MAX(Domein!BD$1:'Domein'!BD4102)+1,"")))</f>
        <v/>
      </c>
    </row>
    <row r="4104" spans="45:56" x14ac:dyDescent="0.2">
      <c r="AS4104" s="4" t="s">
        <v>17295</v>
      </c>
      <c r="AT4104" s="4" t="s">
        <v>17296</v>
      </c>
      <c r="AU4104" s="4" t="s">
        <v>460</v>
      </c>
      <c r="AV4104" s="4" t="s">
        <v>725</v>
      </c>
      <c r="AW4104" s="4" t="s">
        <v>1259</v>
      </c>
      <c r="AX4104" s="4"/>
      <c r="AY4104" s="4"/>
      <c r="AZ4104" s="4"/>
      <c r="BA4104" s="4"/>
      <c r="BB4104" s="4"/>
      <c r="BC4104" s="4">
        <v>40</v>
      </c>
      <c r="BD4104" t="str">
        <f>IF(AND(ADHOC!$G$15="",ADHOC!$S$4=""),"",IF(ADHOC!$G$15&lt;&gt;"",IF(ADHOC!$G$15=LEFT(Domein!$AS4104,LEN(ADHOC!$G$15)),MAX(Domein!BD$1:'Domein'!BD4103)+1,""),IF(ADHOC!$S$4=LEFT(Domein!$AS4104,LEN(ADHOC!$S$4)),MAX(Domein!BD$1:'Domein'!BD4103)+1,"")))</f>
        <v/>
      </c>
    </row>
    <row r="4105" spans="45:56" x14ac:dyDescent="0.2">
      <c r="AS4105" s="4" t="s">
        <v>17297</v>
      </c>
      <c r="AT4105" s="4" t="s">
        <v>17298</v>
      </c>
      <c r="AU4105" s="4" t="s">
        <v>460</v>
      </c>
      <c r="AV4105" s="4" t="s">
        <v>725</v>
      </c>
      <c r="AW4105" s="4" t="s">
        <v>1259</v>
      </c>
      <c r="AX4105" s="4"/>
      <c r="AY4105" s="4"/>
      <c r="AZ4105" s="4"/>
      <c r="BA4105" s="4"/>
      <c r="BB4105" s="4"/>
      <c r="BC4105" s="4">
        <v>40</v>
      </c>
      <c r="BD4105" t="str">
        <f>IF(AND(ADHOC!$G$15="",ADHOC!$S$4=""),"",IF(ADHOC!$G$15&lt;&gt;"",IF(ADHOC!$G$15=LEFT(Domein!$AS4105,LEN(ADHOC!$G$15)),MAX(Domein!BD$1:'Domein'!BD4104)+1,""),IF(ADHOC!$S$4=LEFT(Domein!$AS4105,LEN(ADHOC!$S$4)),MAX(Domein!BD$1:'Domein'!BD4104)+1,"")))</f>
        <v/>
      </c>
    </row>
    <row r="4106" spans="45:56" x14ac:dyDescent="0.2">
      <c r="AS4106" s="4" t="s">
        <v>17299</v>
      </c>
      <c r="AT4106" s="4" t="s">
        <v>17300</v>
      </c>
      <c r="AU4106" s="4" t="s">
        <v>460</v>
      </c>
      <c r="AV4106" s="4" t="s">
        <v>725</v>
      </c>
      <c r="AW4106" s="4" t="s">
        <v>1259</v>
      </c>
      <c r="AX4106" s="4"/>
      <c r="AY4106" s="4"/>
      <c r="AZ4106" s="4"/>
      <c r="BA4106" s="4"/>
      <c r="BB4106" s="4"/>
      <c r="BC4106" s="4">
        <v>40</v>
      </c>
      <c r="BD4106" t="str">
        <f>IF(AND(ADHOC!$G$15="",ADHOC!$S$4=""),"",IF(ADHOC!$G$15&lt;&gt;"",IF(ADHOC!$G$15=LEFT(Domein!$AS4106,LEN(ADHOC!$G$15)),MAX(Domein!BD$1:'Domein'!BD4105)+1,""),IF(ADHOC!$S$4=LEFT(Domein!$AS4106,LEN(ADHOC!$S$4)),MAX(Domein!BD$1:'Domein'!BD4105)+1,"")))</f>
        <v/>
      </c>
    </row>
    <row r="4107" spans="45:56" x14ac:dyDescent="0.2">
      <c r="AS4107" s="4" t="s">
        <v>17301</v>
      </c>
      <c r="AT4107" s="4" t="s">
        <v>17302</v>
      </c>
      <c r="AU4107" s="4" t="s">
        <v>460</v>
      </c>
      <c r="AV4107" s="4" t="s">
        <v>725</v>
      </c>
      <c r="AW4107" s="4" t="s">
        <v>1259</v>
      </c>
      <c r="AX4107" s="4"/>
      <c r="AY4107" s="4"/>
      <c r="AZ4107" s="4"/>
      <c r="BA4107" s="4"/>
      <c r="BB4107" s="4"/>
      <c r="BC4107" s="4">
        <v>40</v>
      </c>
      <c r="BD4107" t="str">
        <f>IF(AND(ADHOC!$G$15="",ADHOC!$S$4=""),"",IF(ADHOC!$G$15&lt;&gt;"",IF(ADHOC!$G$15=LEFT(Domein!$AS4107,LEN(ADHOC!$G$15)),MAX(Domein!BD$1:'Domein'!BD4106)+1,""),IF(ADHOC!$S$4=LEFT(Domein!$AS4107,LEN(ADHOC!$S$4)),MAX(Domein!BD$1:'Domein'!BD4106)+1,"")))</f>
        <v/>
      </c>
    </row>
    <row r="4108" spans="45:56" x14ac:dyDescent="0.2">
      <c r="AS4108" s="4" t="s">
        <v>14600</v>
      </c>
      <c r="AT4108" s="4" t="s">
        <v>14601</v>
      </c>
      <c r="AU4108" s="4" t="s">
        <v>456</v>
      </c>
      <c r="AV4108" s="4" t="s">
        <v>725</v>
      </c>
      <c r="AW4108" s="4" t="s">
        <v>1259</v>
      </c>
      <c r="AX4108" s="4"/>
      <c r="AY4108" s="4">
        <v>209714</v>
      </c>
      <c r="AZ4108" s="4">
        <v>513535</v>
      </c>
      <c r="BA4108" s="4" t="s">
        <v>24260</v>
      </c>
      <c r="BB4108" s="4" t="s">
        <v>24261</v>
      </c>
      <c r="BC4108" s="4">
        <v>40</v>
      </c>
      <c r="BD4108" t="str">
        <f>IF(AND(ADHOC!$G$15="",ADHOC!$S$4=""),"",IF(ADHOC!$G$15&lt;&gt;"",IF(ADHOC!$G$15=LEFT(Domein!$AS4108,LEN(ADHOC!$G$15)),MAX(Domein!BD$1:'Domein'!BD4107)+1,""),IF(ADHOC!$S$4=LEFT(Domein!$AS4108,LEN(ADHOC!$S$4)),MAX(Domein!BD$1:'Domein'!BD4107)+1,"")))</f>
        <v/>
      </c>
    </row>
    <row r="4109" spans="45:56" x14ac:dyDescent="0.2">
      <c r="AS4109" s="4" t="s">
        <v>9377</v>
      </c>
      <c r="AT4109" s="4" t="s">
        <v>9378</v>
      </c>
      <c r="AU4109" s="4" t="s">
        <v>456</v>
      </c>
      <c r="AV4109" s="4" t="s">
        <v>725</v>
      </c>
      <c r="AW4109" s="4" t="s">
        <v>1259</v>
      </c>
      <c r="AX4109" s="4"/>
      <c r="AY4109" s="4"/>
      <c r="AZ4109" s="4"/>
      <c r="BA4109" s="4"/>
      <c r="BB4109" s="4"/>
      <c r="BC4109" s="4">
        <v>40</v>
      </c>
      <c r="BD4109" t="str">
        <f>IF(AND(ADHOC!$G$15="",ADHOC!$S$4=""),"",IF(ADHOC!$G$15&lt;&gt;"",IF(ADHOC!$G$15=LEFT(Domein!$AS4109,LEN(ADHOC!$G$15)),MAX(Domein!BD$1:'Domein'!BD4108)+1,""),IF(ADHOC!$S$4=LEFT(Domein!$AS4109,LEN(ADHOC!$S$4)),MAX(Domein!BD$1:'Domein'!BD4108)+1,"")))</f>
        <v/>
      </c>
    </row>
    <row r="4110" spans="45:56" x14ac:dyDescent="0.2">
      <c r="AS4110" s="4" t="s">
        <v>9379</v>
      </c>
      <c r="AT4110" s="4" t="s">
        <v>9380</v>
      </c>
      <c r="AU4110" s="4" t="s">
        <v>456</v>
      </c>
      <c r="AV4110" s="4" t="s">
        <v>725</v>
      </c>
      <c r="AW4110" s="4" t="s">
        <v>1259</v>
      </c>
      <c r="AX4110" s="4"/>
      <c r="AY4110" s="4"/>
      <c r="AZ4110" s="4"/>
      <c r="BA4110" s="4"/>
      <c r="BB4110" s="4"/>
      <c r="BC4110" s="4">
        <v>40</v>
      </c>
      <c r="BD4110" t="str">
        <f>IF(AND(ADHOC!$G$15="",ADHOC!$S$4=""),"",IF(ADHOC!$G$15&lt;&gt;"",IF(ADHOC!$G$15=LEFT(Domein!$AS4110,LEN(ADHOC!$G$15)),MAX(Domein!BD$1:'Domein'!BD4109)+1,""),IF(ADHOC!$S$4=LEFT(Domein!$AS4110,LEN(ADHOC!$S$4)),MAX(Domein!BD$1:'Domein'!BD4109)+1,"")))</f>
        <v/>
      </c>
    </row>
    <row r="4111" spans="45:56" x14ac:dyDescent="0.2">
      <c r="AS4111" s="4" t="s">
        <v>9381</v>
      </c>
      <c r="AT4111" s="4" t="s">
        <v>9382</v>
      </c>
      <c r="AU4111" s="4" t="s">
        <v>456</v>
      </c>
      <c r="AV4111" s="4" t="s">
        <v>725</v>
      </c>
      <c r="AW4111" s="4" t="s">
        <v>1259</v>
      </c>
      <c r="AX4111" s="4"/>
      <c r="AY4111" s="4"/>
      <c r="AZ4111" s="4"/>
      <c r="BA4111" s="4"/>
      <c r="BB4111" s="4"/>
      <c r="BC4111" s="4">
        <v>40</v>
      </c>
      <c r="BD4111" t="str">
        <f>IF(AND(ADHOC!$G$15="",ADHOC!$S$4=""),"",IF(ADHOC!$G$15&lt;&gt;"",IF(ADHOC!$G$15=LEFT(Domein!$AS4111,LEN(ADHOC!$G$15)),MAX(Domein!BD$1:'Domein'!BD4110)+1,""),IF(ADHOC!$S$4=LEFT(Domein!$AS4111,LEN(ADHOC!$S$4)),MAX(Domein!BD$1:'Domein'!BD4110)+1,"")))</f>
        <v/>
      </c>
    </row>
    <row r="4112" spans="45:56" x14ac:dyDescent="0.2">
      <c r="AS4112" s="4" t="s">
        <v>9383</v>
      </c>
      <c r="AT4112" s="4" t="s">
        <v>9384</v>
      </c>
      <c r="AU4112" s="4" t="s">
        <v>456</v>
      </c>
      <c r="AV4112" s="4" t="s">
        <v>725</v>
      </c>
      <c r="AW4112" s="4" t="s">
        <v>1259</v>
      </c>
      <c r="AX4112" s="4"/>
      <c r="AY4112" s="4"/>
      <c r="AZ4112" s="4"/>
      <c r="BA4112" s="4"/>
      <c r="BB4112" s="4"/>
      <c r="BC4112" s="4">
        <v>40</v>
      </c>
      <c r="BD4112" t="str">
        <f>IF(AND(ADHOC!$G$15="",ADHOC!$S$4=""),"",IF(ADHOC!$G$15&lt;&gt;"",IF(ADHOC!$G$15=LEFT(Domein!$AS4112,LEN(ADHOC!$G$15)),MAX(Domein!BD$1:'Domein'!BD4111)+1,""),IF(ADHOC!$S$4=LEFT(Domein!$AS4112,LEN(ADHOC!$S$4)),MAX(Domein!BD$1:'Domein'!BD4111)+1,"")))</f>
        <v/>
      </c>
    </row>
    <row r="4113" spans="45:56" x14ac:dyDescent="0.2">
      <c r="AS4113" s="4" t="s">
        <v>9385</v>
      </c>
      <c r="AT4113" s="4" t="s">
        <v>9386</v>
      </c>
      <c r="AU4113" s="4" t="s">
        <v>456</v>
      </c>
      <c r="AV4113" s="4" t="s">
        <v>725</v>
      </c>
      <c r="AW4113" s="4" t="s">
        <v>1259</v>
      </c>
      <c r="AX4113" s="4"/>
      <c r="AY4113" s="4"/>
      <c r="AZ4113" s="4"/>
      <c r="BA4113" s="4"/>
      <c r="BB4113" s="4"/>
      <c r="BC4113" s="4">
        <v>40</v>
      </c>
      <c r="BD4113" t="str">
        <f>IF(AND(ADHOC!$G$15="",ADHOC!$S$4=""),"",IF(ADHOC!$G$15&lt;&gt;"",IF(ADHOC!$G$15=LEFT(Domein!$AS4113,LEN(ADHOC!$G$15)),MAX(Domein!BD$1:'Domein'!BD4112)+1,""),IF(ADHOC!$S$4=LEFT(Domein!$AS4113,LEN(ADHOC!$S$4)),MAX(Domein!BD$1:'Domein'!BD4112)+1,"")))</f>
        <v/>
      </c>
    </row>
    <row r="4114" spans="45:56" x14ac:dyDescent="0.2">
      <c r="AS4114" s="4" t="s">
        <v>9387</v>
      </c>
      <c r="AT4114" s="4" t="s">
        <v>9388</v>
      </c>
      <c r="AU4114" s="4" t="s">
        <v>456</v>
      </c>
      <c r="AV4114" s="4" t="s">
        <v>725</v>
      </c>
      <c r="AW4114" s="4" t="s">
        <v>1259</v>
      </c>
      <c r="AX4114" s="4"/>
      <c r="AY4114" s="4"/>
      <c r="AZ4114" s="4"/>
      <c r="BA4114" s="4"/>
      <c r="BB4114" s="4"/>
      <c r="BC4114" s="4">
        <v>40</v>
      </c>
      <c r="BD4114" t="str">
        <f>IF(AND(ADHOC!$G$15="",ADHOC!$S$4=""),"",IF(ADHOC!$G$15&lt;&gt;"",IF(ADHOC!$G$15=LEFT(Domein!$AS4114,LEN(ADHOC!$G$15)),MAX(Domein!BD$1:'Domein'!BD4113)+1,""),IF(ADHOC!$S$4=LEFT(Domein!$AS4114,LEN(ADHOC!$S$4)),MAX(Domein!BD$1:'Domein'!BD4113)+1,"")))</f>
        <v/>
      </c>
    </row>
    <row r="4115" spans="45:56" x14ac:dyDescent="0.2">
      <c r="AS4115" s="4" t="s">
        <v>9389</v>
      </c>
      <c r="AT4115" s="4" t="s">
        <v>9390</v>
      </c>
      <c r="AU4115" s="4" t="s">
        <v>456</v>
      </c>
      <c r="AV4115" s="4" t="s">
        <v>725</v>
      </c>
      <c r="AW4115" s="4" t="s">
        <v>1259</v>
      </c>
      <c r="AX4115" s="4"/>
      <c r="AY4115" s="4"/>
      <c r="AZ4115" s="4"/>
      <c r="BA4115" s="4"/>
      <c r="BB4115" s="4"/>
      <c r="BC4115" s="4">
        <v>40</v>
      </c>
      <c r="BD4115" t="str">
        <f>IF(AND(ADHOC!$G$15="",ADHOC!$S$4=""),"",IF(ADHOC!$G$15&lt;&gt;"",IF(ADHOC!$G$15=LEFT(Domein!$AS4115,LEN(ADHOC!$G$15)),MAX(Domein!BD$1:'Domein'!BD4114)+1,""),IF(ADHOC!$S$4=LEFT(Domein!$AS4115,LEN(ADHOC!$S$4)),MAX(Domein!BD$1:'Domein'!BD4114)+1,"")))</f>
        <v/>
      </c>
    </row>
    <row r="4116" spans="45:56" x14ac:dyDescent="0.2">
      <c r="AS4116" s="4" t="s">
        <v>14602</v>
      </c>
      <c r="AT4116" s="4" t="s">
        <v>14603</v>
      </c>
      <c r="AU4116" s="4" t="s">
        <v>456</v>
      </c>
      <c r="AV4116" s="4" t="s">
        <v>725</v>
      </c>
      <c r="AW4116" s="4" t="s">
        <v>1259</v>
      </c>
      <c r="AX4116" s="4"/>
      <c r="AY4116" s="4">
        <v>208901</v>
      </c>
      <c r="AZ4116" s="4">
        <v>515307</v>
      </c>
      <c r="BA4116" s="4" t="s">
        <v>24262</v>
      </c>
      <c r="BB4116" s="4" t="s">
        <v>24263</v>
      </c>
      <c r="BC4116" s="4">
        <v>40</v>
      </c>
      <c r="BD4116" t="str">
        <f>IF(AND(ADHOC!$G$15="",ADHOC!$S$4=""),"",IF(ADHOC!$G$15&lt;&gt;"",IF(ADHOC!$G$15=LEFT(Domein!$AS4116,LEN(ADHOC!$G$15)),MAX(Domein!BD$1:'Domein'!BD4115)+1,""),IF(ADHOC!$S$4=LEFT(Domein!$AS4116,LEN(ADHOC!$S$4)),MAX(Domein!BD$1:'Domein'!BD4115)+1,"")))</f>
        <v/>
      </c>
    </row>
    <row r="4117" spans="45:56" x14ac:dyDescent="0.2">
      <c r="AS4117" s="4" t="s">
        <v>9391</v>
      </c>
      <c r="AT4117" s="4" t="s">
        <v>9392</v>
      </c>
      <c r="AU4117" s="4" t="s">
        <v>456</v>
      </c>
      <c r="AV4117" s="4" t="s">
        <v>725</v>
      </c>
      <c r="AW4117" s="4" t="s">
        <v>1259</v>
      </c>
      <c r="AX4117" s="4"/>
      <c r="AY4117" s="4"/>
      <c r="AZ4117" s="4"/>
      <c r="BA4117" s="4"/>
      <c r="BB4117" s="4"/>
      <c r="BC4117" s="4">
        <v>40</v>
      </c>
      <c r="BD4117" t="str">
        <f>IF(AND(ADHOC!$G$15="",ADHOC!$S$4=""),"",IF(ADHOC!$G$15&lt;&gt;"",IF(ADHOC!$G$15=LEFT(Domein!$AS4117,LEN(ADHOC!$G$15)),MAX(Domein!BD$1:'Domein'!BD4116)+1,""),IF(ADHOC!$S$4=LEFT(Domein!$AS4117,LEN(ADHOC!$S$4)),MAX(Domein!BD$1:'Domein'!BD4116)+1,"")))</f>
        <v/>
      </c>
    </row>
    <row r="4118" spans="45:56" x14ac:dyDescent="0.2">
      <c r="AS4118" s="4" t="s">
        <v>9393</v>
      </c>
      <c r="AT4118" s="4" t="s">
        <v>9394</v>
      </c>
      <c r="AU4118" s="4" t="s">
        <v>456</v>
      </c>
      <c r="AV4118" s="4" t="s">
        <v>725</v>
      </c>
      <c r="AW4118" s="4" t="s">
        <v>1259</v>
      </c>
      <c r="AX4118" s="4"/>
      <c r="AY4118" s="4"/>
      <c r="AZ4118" s="4"/>
      <c r="BA4118" s="4"/>
      <c r="BB4118" s="4"/>
      <c r="BC4118" s="4">
        <v>40</v>
      </c>
      <c r="BD4118" t="str">
        <f>IF(AND(ADHOC!$G$15="",ADHOC!$S$4=""),"",IF(ADHOC!$G$15&lt;&gt;"",IF(ADHOC!$G$15=LEFT(Domein!$AS4118,LEN(ADHOC!$G$15)),MAX(Domein!BD$1:'Domein'!BD4117)+1,""),IF(ADHOC!$S$4=LEFT(Domein!$AS4118,LEN(ADHOC!$S$4)),MAX(Domein!BD$1:'Domein'!BD4117)+1,"")))</f>
        <v/>
      </c>
    </row>
    <row r="4119" spans="45:56" x14ac:dyDescent="0.2">
      <c r="AS4119" s="4" t="s">
        <v>11609</v>
      </c>
      <c r="AT4119" s="4" t="s">
        <v>11610</v>
      </c>
      <c r="AU4119" s="4" t="s">
        <v>456</v>
      </c>
      <c r="AV4119" s="4" t="s">
        <v>715</v>
      </c>
      <c r="AW4119" s="4" t="s">
        <v>724</v>
      </c>
      <c r="AX4119" s="4"/>
      <c r="AY4119" s="4">
        <v>223530</v>
      </c>
      <c r="AZ4119" s="4">
        <v>513120</v>
      </c>
      <c r="BA4119" s="4" t="s">
        <v>24264</v>
      </c>
      <c r="BB4119" s="4" t="s">
        <v>24265</v>
      </c>
      <c r="BC4119" s="4">
        <v>40</v>
      </c>
      <c r="BD4119" t="str">
        <f>IF(AND(ADHOC!$G$15="",ADHOC!$S$4=""),"",IF(ADHOC!$G$15&lt;&gt;"",IF(ADHOC!$G$15=LEFT(Domein!$AS4119,LEN(ADHOC!$G$15)),MAX(Domein!BD$1:'Domein'!BD4118)+1,""),IF(ADHOC!$S$4=LEFT(Domein!$AS4119,LEN(ADHOC!$S$4)),MAX(Domein!BD$1:'Domein'!BD4118)+1,"")))</f>
        <v/>
      </c>
    </row>
    <row r="4120" spans="45:56" x14ac:dyDescent="0.2">
      <c r="AS4120" s="4" t="s">
        <v>14604</v>
      </c>
      <c r="AT4120" s="4" t="s">
        <v>14605</v>
      </c>
      <c r="AU4120" s="4" t="s">
        <v>456</v>
      </c>
      <c r="AV4120" s="4" t="s">
        <v>725</v>
      </c>
      <c r="AW4120" s="4" t="s">
        <v>1259</v>
      </c>
      <c r="AX4120" s="4"/>
      <c r="AY4120" s="4">
        <v>213275</v>
      </c>
      <c r="AZ4120" s="4">
        <v>511927</v>
      </c>
      <c r="BA4120" s="4" t="s">
        <v>24266</v>
      </c>
      <c r="BB4120" s="4" t="s">
        <v>24267</v>
      </c>
      <c r="BC4120" s="4">
        <v>40</v>
      </c>
      <c r="BD4120" t="str">
        <f>IF(AND(ADHOC!$G$15="",ADHOC!$S$4=""),"",IF(ADHOC!$G$15&lt;&gt;"",IF(ADHOC!$G$15=LEFT(Domein!$AS4120,LEN(ADHOC!$G$15)),MAX(Domein!BD$1:'Domein'!BD4119)+1,""),IF(ADHOC!$S$4=LEFT(Domein!$AS4120,LEN(ADHOC!$S$4)),MAX(Domein!BD$1:'Domein'!BD4119)+1,"")))</f>
        <v/>
      </c>
    </row>
    <row r="4121" spans="45:56" x14ac:dyDescent="0.2">
      <c r="AS4121" s="4" t="s">
        <v>9395</v>
      </c>
      <c r="AT4121" s="4" t="s">
        <v>9396</v>
      </c>
      <c r="AU4121" s="4" t="s">
        <v>456</v>
      </c>
      <c r="AV4121" s="4" t="s">
        <v>725</v>
      </c>
      <c r="AW4121" s="4" t="s">
        <v>1259</v>
      </c>
      <c r="AX4121" s="4"/>
      <c r="AY4121" s="4"/>
      <c r="AZ4121" s="4"/>
      <c r="BA4121" s="4"/>
      <c r="BB4121" s="4"/>
      <c r="BC4121" s="4">
        <v>40</v>
      </c>
      <c r="BD4121" t="str">
        <f>IF(AND(ADHOC!$G$15="",ADHOC!$S$4=""),"",IF(ADHOC!$G$15&lt;&gt;"",IF(ADHOC!$G$15=LEFT(Domein!$AS4121,LEN(ADHOC!$G$15)),MAX(Domein!BD$1:'Domein'!BD4120)+1,""),IF(ADHOC!$S$4=LEFT(Domein!$AS4121,LEN(ADHOC!$S$4)),MAX(Domein!BD$1:'Domein'!BD4120)+1,"")))</f>
        <v/>
      </c>
    </row>
    <row r="4122" spans="45:56" x14ac:dyDescent="0.2">
      <c r="AS4122" s="4" t="s">
        <v>9397</v>
      </c>
      <c r="AT4122" s="4" t="s">
        <v>9398</v>
      </c>
      <c r="AU4122" s="4" t="s">
        <v>456</v>
      </c>
      <c r="AV4122" s="4" t="s">
        <v>725</v>
      </c>
      <c r="AW4122" s="4" t="s">
        <v>1259</v>
      </c>
      <c r="AX4122" s="4"/>
      <c r="AY4122" s="4"/>
      <c r="AZ4122" s="4"/>
      <c r="BA4122" s="4"/>
      <c r="BB4122" s="4"/>
      <c r="BC4122" s="4">
        <v>40</v>
      </c>
      <c r="BD4122" t="str">
        <f>IF(AND(ADHOC!$G$15="",ADHOC!$S$4=""),"",IF(ADHOC!$G$15&lt;&gt;"",IF(ADHOC!$G$15=LEFT(Domein!$AS4122,LEN(ADHOC!$G$15)),MAX(Domein!BD$1:'Domein'!BD4121)+1,""),IF(ADHOC!$S$4=LEFT(Domein!$AS4122,LEN(ADHOC!$S$4)),MAX(Domein!BD$1:'Domein'!BD4121)+1,"")))</f>
        <v/>
      </c>
    </row>
    <row r="4123" spans="45:56" x14ac:dyDescent="0.2">
      <c r="AS4123" s="4" t="s">
        <v>9399</v>
      </c>
      <c r="AT4123" s="4" t="s">
        <v>9400</v>
      </c>
      <c r="AU4123" s="4" t="s">
        <v>456</v>
      </c>
      <c r="AV4123" s="4" t="s">
        <v>725</v>
      </c>
      <c r="AW4123" s="4" t="s">
        <v>1259</v>
      </c>
      <c r="AX4123" s="4"/>
      <c r="AY4123" s="4"/>
      <c r="AZ4123" s="4"/>
      <c r="BA4123" s="4"/>
      <c r="BB4123" s="4"/>
      <c r="BC4123" s="4">
        <v>40</v>
      </c>
      <c r="BD4123" t="str">
        <f>IF(AND(ADHOC!$G$15="",ADHOC!$S$4=""),"",IF(ADHOC!$G$15&lt;&gt;"",IF(ADHOC!$G$15=LEFT(Domein!$AS4123,LEN(ADHOC!$G$15)),MAX(Domein!BD$1:'Domein'!BD4122)+1,""),IF(ADHOC!$S$4=LEFT(Domein!$AS4123,LEN(ADHOC!$S$4)),MAX(Domein!BD$1:'Domein'!BD4122)+1,"")))</f>
        <v/>
      </c>
    </row>
    <row r="4124" spans="45:56" x14ac:dyDescent="0.2">
      <c r="AS4124" s="4" t="s">
        <v>7076</v>
      </c>
      <c r="AT4124" s="4" t="s">
        <v>9401</v>
      </c>
      <c r="AU4124" s="4" t="s">
        <v>456</v>
      </c>
      <c r="AV4124" s="4" t="s">
        <v>715</v>
      </c>
      <c r="AW4124" s="4" t="s">
        <v>724</v>
      </c>
      <c r="AX4124" s="4"/>
      <c r="AY4124" s="4">
        <v>210461</v>
      </c>
      <c r="AZ4124" s="4">
        <v>516279</v>
      </c>
      <c r="BA4124" s="4" t="s">
        <v>24268</v>
      </c>
      <c r="BB4124" s="4" t="s">
        <v>24269</v>
      </c>
      <c r="BC4124" s="4">
        <v>40</v>
      </c>
      <c r="BD4124" t="str">
        <f>IF(AND(ADHOC!$G$15="",ADHOC!$S$4=""),"",IF(ADHOC!$G$15&lt;&gt;"",IF(ADHOC!$G$15=LEFT(Domein!$AS4124,LEN(ADHOC!$G$15)),MAX(Domein!BD$1:'Domein'!BD4123)+1,""),IF(ADHOC!$S$4=LEFT(Domein!$AS4124,LEN(ADHOC!$S$4)),MAX(Domein!BD$1:'Domein'!BD4123)+1,"")))</f>
        <v/>
      </c>
    </row>
    <row r="4125" spans="45:56" x14ac:dyDescent="0.2">
      <c r="AS4125" s="4" t="s">
        <v>9402</v>
      </c>
      <c r="AT4125" s="4" t="s">
        <v>9403</v>
      </c>
      <c r="AU4125" s="4" t="s">
        <v>456</v>
      </c>
      <c r="AV4125" s="4" t="s">
        <v>725</v>
      </c>
      <c r="AW4125" s="4" t="s">
        <v>1259</v>
      </c>
      <c r="AX4125" s="4"/>
      <c r="AY4125" s="4"/>
      <c r="AZ4125" s="4"/>
      <c r="BA4125" s="4"/>
      <c r="BB4125" s="4"/>
      <c r="BC4125" s="4">
        <v>40</v>
      </c>
      <c r="BD4125" t="str">
        <f>IF(AND(ADHOC!$G$15="",ADHOC!$S$4=""),"",IF(ADHOC!$G$15&lt;&gt;"",IF(ADHOC!$G$15=LEFT(Domein!$AS4125,LEN(ADHOC!$G$15)),MAX(Domein!BD$1:'Domein'!BD4124)+1,""),IF(ADHOC!$S$4=LEFT(Domein!$AS4125,LEN(ADHOC!$S$4)),MAX(Domein!BD$1:'Domein'!BD4124)+1,"")))</f>
        <v/>
      </c>
    </row>
    <row r="4126" spans="45:56" x14ac:dyDescent="0.2">
      <c r="AS4126" s="4" t="s">
        <v>9404</v>
      </c>
      <c r="AT4126" s="4" t="s">
        <v>9405</v>
      </c>
      <c r="AU4126" s="4" t="s">
        <v>456</v>
      </c>
      <c r="AV4126" s="4" t="s">
        <v>715</v>
      </c>
      <c r="AW4126" s="4" t="s">
        <v>724</v>
      </c>
      <c r="AX4126" s="4"/>
      <c r="AY4126" s="4">
        <v>215290</v>
      </c>
      <c r="AZ4126" s="4">
        <v>510430</v>
      </c>
      <c r="BA4126" s="4" t="s">
        <v>24270</v>
      </c>
      <c r="BB4126" s="4" t="s">
        <v>24271</v>
      </c>
      <c r="BC4126" s="4">
        <v>40</v>
      </c>
      <c r="BD4126" t="str">
        <f>IF(AND(ADHOC!$G$15="",ADHOC!$S$4=""),"",IF(ADHOC!$G$15&lt;&gt;"",IF(ADHOC!$G$15=LEFT(Domein!$AS4126,LEN(ADHOC!$G$15)),MAX(Domein!BD$1:'Domein'!BD4125)+1,""),IF(ADHOC!$S$4=LEFT(Domein!$AS4126,LEN(ADHOC!$S$4)),MAX(Domein!BD$1:'Domein'!BD4125)+1,"")))</f>
        <v/>
      </c>
    </row>
    <row r="4127" spans="45:56" x14ac:dyDescent="0.2">
      <c r="AS4127" s="4" t="s">
        <v>9406</v>
      </c>
      <c r="AT4127" s="4" t="s">
        <v>9407</v>
      </c>
      <c r="AU4127" s="4" t="s">
        <v>456</v>
      </c>
      <c r="AV4127" s="4" t="s">
        <v>713</v>
      </c>
      <c r="AW4127" s="4" t="s">
        <v>724</v>
      </c>
      <c r="AX4127" s="4"/>
      <c r="AY4127" s="4">
        <v>210660</v>
      </c>
      <c r="AZ4127" s="4">
        <v>516037</v>
      </c>
      <c r="BA4127" s="4" t="s">
        <v>24273</v>
      </c>
      <c r="BB4127" s="4" t="s">
        <v>24274</v>
      </c>
      <c r="BC4127" s="4">
        <v>40</v>
      </c>
      <c r="BD4127" t="str">
        <f>IF(AND(ADHOC!$G$15="",ADHOC!$S$4=""),"",IF(ADHOC!$G$15&lt;&gt;"",IF(ADHOC!$G$15=LEFT(Domein!$AS4127,LEN(ADHOC!$G$15)),MAX(Domein!BD$1:'Domein'!BD4126)+1,""),IF(ADHOC!$S$4=LEFT(Domein!$AS4127,LEN(ADHOC!$S$4)),MAX(Domein!BD$1:'Domein'!BD4126)+1,"")))</f>
        <v/>
      </c>
    </row>
    <row r="4128" spans="45:56" x14ac:dyDescent="0.2">
      <c r="AS4128" s="4" t="s">
        <v>34662</v>
      </c>
      <c r="AT4128" s="4" t="s">
        <v>34663</v>
      </c>
      <c r="AU4128" s="4" t="s">
        <v>460</v>
      </c>
      <c r="AV4128" s="4" t="s">
        <v>725</v>
      </c>
      <c r="AW4128" s="4" t="s">
        <v>1259</v>
      </c>
      <c r="AX4128" s="4"/>
      <c r="AY4128" s="4"/>
      <c r="AZ4128" s="4"/>
      <c r="BA4128" s="4"/>
      <c r="BB4128" s="4"/>
      <c r="BC4128" s="4">
        <v>40</v>
      </c>
      <c r="BD4128" t="str">
        <f>IF(AND(ADHOC!$G$15="",ADHOC!$S$4=""),"",IF(ADHOC!$G$15&lt;&gt;"",IF(ADHOC!$G$15=LEFT(Domein!$AS4128,LEN(ADHOC!$G$15)),MAX(Domein!BD$1:'Domein'!BD4127)+1,""),IF(ADHOC!$S$4=LEFT(Domein!$AS4128,LEN(ADHOC!$S$4)),MAX(Domein!BD$1:'Domein'!BD4127)+1,"")))</f>
        <v/>
      </c>
    </row>
    <row r="4129" spans="45:56" x14ac:dyDescent="0.2">
      <c r="AS4129" s="4" t="s">
        <v>33532</v>
      </c>
      <c r="AT4129" s="4" t="s">
        <v>33533</v>
      </c>
      <c r="AU4129" s="4" t="s">
        <v>460</v>
      </c>
      <c r="AV4129" s="4" t="s">
        <v>725</v>
      </c>
      <c r="AW4129" s="4" t="s">
        <v>1259</v>
      </c>
      <c r="AX4129" s="4"/>
      <c r="AY4129" s="4"/>
      <c r="AZ4129" s="4"/>
      <c r="BA4129" s="4"/>
      <c r="BB4129" s="4"/>
      <c r="BC4129" s="4">
        <v>40</v>
      </c>
      <c r="BD4129" t="str">
        <f>IF(AND(ADHOC!$G$15="",ADHOC!$S$4=""),"",IF(ADHOC!$G$15&lt;&gt;"",IF(ADHOC!$G$15=LEFT(Domein!$AS4129,LEN(ADHOC!$G$15)),MAX(Domein!BD$1:'Domein'!BD4128)+1,""),IF(ADHOC!$S$4=LEFT(Domein!$AS4129,LEN(ADHOC!$S$4)),MAX(Domein!BD$1:'Domein'!BD4128)+1,"")))</f>
        <v/>
      </c>
    </row>
    <row r="4130" spans="45:56" x14ac:dyDescent="0.2">
      <c r="AS4130" s="4" t="s">
        <v>11611</v>
      </c>
      <c r="AT4130" s="4" t="s">
        <v>11612</v>
      </c>
      <c r="AU4130" s="4" t="s">
        <v>456</v>
      </c>
      <c r="AV4130" s="4" t="s">
        <v>715</v>
      </c>
      <c r="AW4130" s="4" t="s">
        <v>724</v>
      </c>
      <c r="AX4130" s="4"/>
      <c r="AY4130" s="4">
        <v>221680</v>
      </c>
      <c r="AZ4130" s="4">
        <v>507120</v>
      </c>
      <c r="BA4130" s="4" t="s">
        <v>24275</v>
      </c>
      <c r="BB4130" s="4" t="s">
        <v>24276</v>
      </c>
      <c r="BC4130" s="4">
        <v>40</v>
      </c>
      <c r="BD4130" t="str">
        <f>IF(AND(ADHOC!$G$15="",ADHOC!$S$4=""),"",IF(ADHOC!$G$15&lt;&gt;"",IF(ADHOC!$G$15=LEFT(Domein!$AS4130,LEN(ADHOC!$G$15)),MAX(Domein!BD$1:'Domein'!BD4129)+1,""),IF(ADHOC!$S$4=LEFT(Domein!$AS4130,LEN(ADHOC!$S$4)),MAX(Domein!BD$1:'Domein'!BD4129)+1,"")))</f>
        <v/>
      </c>
    </row>
    <row r="4131" spans="45:56" x14ac:dyDescent="0.2">
      <c r="AS4131" s="4" t="s">
        <v>32126</v>
      </c>
      <c r="AT4131" s="4" t="s">
        <v>8438</v>
      </c>
      <c r="AU4131" s="4" t="s">
        <v>456</v>
      </c>
      <c r="AV4131" s="4" t="s">
        <v>715</v>
      </c>
      <c r="AW4131" s="4" t="s">
        <v>724</v>
      </c>
      <c r="AX4131" s="4"/>
      <c r="AY4131" s="4">
        <v>221300</v>
      </c>
      <c r="AZ4131" s="4">
        <v>502500</v>
      </c>
      <c r="BA4131" s="4" t="s">
        <v>32127</v>
      </c>
      <c r="BB4131" s="4" t="s">
        <v>32128</v>
      </c>
      <c r="BC4131" s="4">
        <v>40</v>
      </c>
      <c r="BD4131" t="str">
        <f>IF(AND(ADHOC!$G$15="",ADHOC!$S$4=""),"",IF(ADHOC!$G$15&lt;&gt;"",IF(ADHOC!$G$15=LEFT(Domein!$AS4131,LEN(ADHOC!$G$15)),MAX(Domein!BD$1:'Domein'!BD4130)+1,""),IF(ADHOC!$S$4=LEFT(Domein!$AS4131,LEN(ADHOC!$S$4)),MAX(Domein!BD$1:'Domein'!BD4130)+1,"")))</f>
        <v/>
      </c>
    </row>
    <row r="4132" spans="45:56" x14ac:dyDescent="0.2">
      <c r="AS4132" s="4" t="s">
        <v>32129</v>
      </c>
      <c r="AT4132" s="4" t="s">
        <v>8439</v>
      </c>
      <c r="AU4132" s="4" t="s">
        <v>456</v>
      </c>
      <c r="AV4132" s="4" t="s">
        <v>715</v>
      </c>
      <c r="AW4132" s="4" t="s">
        <v>724</v>
      </c>
      <c r="AX4132" s="4"/>
      <c r="AY4132" s="4">
        <v>221200</v>
      </c>
      <c r="AZ4132" s="4">
        <v>502500</v>
      </c>
      <c r="BA4132" s="4" t="s">
        <v>32130</v>
      </c>
      <c r="BB4132" s="4" t="s">
        <v>32131</v>
      </c>
      <c r="BC4132" s="4">
        <v>40</v>
      </c>
      <c r="BD4132" t="str">
        <f>IF(AND(ADHOC!$G$15="",ADHOC!$S$4=""),"",IF(ADHOC!$G$15&lt;&gt;"",IF(ADHOC!$G$15=LEFT(Domein!$AS4132,LEN(ADHOC!$G$15)),MAX(Domein!BD$1:'Domein'!BD4131)+1,""),IF(ADHOC!$S$4=LEFT(Domein!$AS4132,LEN(ADHOC!$S$4)),MAX(Domein!BD$1:'Domein'!BD4131)+1,"")))</f>
        <v/>
      </c>
    </row>
    <row r="4133" spans="45:56" x14ac:dyDescent="0.2">
      <c r="AS4133" s="4" t="s">
        <v>21290</v>
      </c>
      <c r="AT4133" s="4" t="s">
        <v>2303</v>
      </c>
      <c r="AU4133" s="4" t="s">
        <v>456</v>
      </c>
      <c r="AV4133" s="4" t="s">
        <v>715</v>
      </c>
      <c r="AW4133" s="4" t="s">
        <v>724</v>
      </c>
      <c r="AX4133" s="4"/>
      <c r="AY4133" s="4">
        <v>221480</v>
      </c>
      <c r="AZ4133" s="4">
        <v>507230</v>
      </c>
      <c r="BA4133" s="4" t="s">
        <v>24277</v>
      </c>
      <c r="BB4133" s="4" t="s">
        <v>24278</v>
      </c>
      <c r="BC4133" s="4">
        <v>40</v>
      </c>
      <c r="BD4133" t="str">
        <f>IF(AND(ADHOC!$G$15="",ADHOC!$S$4=""),"",IF(ADHOC!$G$15&lt;&gt;"",IF(ADHOC!$G$15=LEFT(Domein!$AS4133,LEN(ADHOC!$G$15)),MAX(Domein!BD$1:'Domein'!BD4132)+1,""),IF(ADHOC!$S$4=LEFT(Domein!$AS4133,LEN(ADHOC!$S$4)),MAX(Domein!BD$1:'Domein'!BD4132)+1,"")))</f>
        <v/>
      </c>
    </row>
    <row r="4134" spans="45:56" x14ac:dyDescent="0.2">
      <c r="AS4134" s="4" t="s">
        <v>21291</v>
      </c>
      <c r="AT4134" s="4" t="s">
        <v>2304</v>
      </c>
      <c r="AU4134" s="4" t="s">
        <v>456</v>
      </c>
      <c r="AV4134" s="4" t="s">
        <v>715</v>
      </c>
      <c r="AW4134" s="4" t="s">
        <v>724</v>
      </c>
      <c r="AX4134" s="4"/>
      <c r="AY4134" s="4">
        <v>221780</v>
      </c>
      <c r="AZ4134" s="4">
        <v>507120</v>
      </c>
      <c r="BA4134" s="4" t="s">
        <v>24279</v>
      </c>
      <c r="BB4134" s="4" t="s">
        <v>24280</v>
      </c>
      <c r="BC4134" s="4">
        <v>40</v>
      </c>
      <c r="BD4134" t="str">
        <f>IF(AND(ADHOC!$G$15="",ADHOC!$S$4=""),"",IF(ADHOC!$G$15&lt;&gt;"",IF(ADHOC!$G$15=LEFT(Domein!$AS4134,LEN(ADHOC!$G$15)),MAX(Domein!BD$1:'Domein'!BD4133)+1,""),IF(ADHOC!$S$4=LEFT(Domein!$AS4134,LEN(ADHOC!$S$4)),MAX(Domein!BD$1:'Domein'!BD4133)+1,"")))</f>
        <v/>
      </c>
    </row>
    <row r="4135" spans="45:56" x14ac:dyDescent="0.2">
      <c r="AS4135" s="4" t="s">
        <v>9408</v>
      </c>
      <c r="AT4135" s="4" t="s">
        <v>9409</v>
      </c>
      <c r="AU4135" s="4" t="s">
        <v>456</v>
      </c>
      <c r="AV4135" s="4" t="s">
        <v>715</v>
      </c>
      <c r="AW4135" s="4" t="s">
        <v>724</v>
      </c>
      <c r="AX4135" s="4"/>
      <c r="AY4135" s="4">
        <v>233116</v>
      </c>
      <c r="AZ4135" s="4">
        <v>529020</v>
      </c>
      <c r="BA4135" s="4" t="s">
        <v>24281</v>
      </c>
      <c r="BB4135" s="4" t="s">
        <v>24282</v>
      </c>
      <c r="BC4135" s="4">
        <v>40</v>
      </c>
      <c r="BD4135" t="str">
        <f>IF(AND(ADHOC!$G$15="",ADHOC!$S$4=""),"",IF(ADHOC!$G$15&lt;&gt;"",IF(ADHOC!$G$15=LEFT(Domein!$AS4135,LEN(ADHOC!$G$15)),MAX(Domein!BD$1:'Domein'!BD4134)+1,""),IF(ADHOC!$S$4=LEFT(Domein!$AS4135,LEN(ADHOC!$S$4)),MAX(Domein!BD$1:'Domein'!BD4134)+1,"")))</f>
        <v/>
      </c>
    </row>
    <row r="4136" spans="45:56" x14ac:dyDescent="0.2">
      <c r="AS4136" s="4" t="s">
        <v>12095</v>
      </c>
      <c r="AT4136" s="4" t="s">
        <v>12096</v>
      </c>
      <c r="AU4136" s="4" t="s">
        <v>460</v>
      </c>
      <c r="AV4136" s="4" t="s">
        <v>725</v>
      </c>
      <c r="AW4136" s="4" t="s">
        <v>1259</v>
      </c>
      <c r="AX4136" s="4"/>
      <c r="AY4136" s="4">
        <v>233117</v>
      </c>
      <c r="AZ4136" s="4">
        <v>529023</v>
      </c>
      <c r="BA4136" s="4" t="s">
        <v>24283</v>
      </c>
      <c r="BB4136" s="4" t="s">
        <v>24284</v>
      </c>
      <c r="BC4136" s="4">
        <v>40</v>
      </c>
      <c r="BD4136" t="str">
        <f>IF(AND(ADHOC!$G$15="",ADHOC!$S$4=""),"",IF(ADHOC!$G$15&lt;&gt;"",IF(ADHOC!$G$15=LEFT(Domein!$AS4136,LEN(ADHOC!$G$15)),MAX(Domein!BD$1:'Domein'!BD4135)+1,""),IF(ADHOC!$S$4=LEFT(Domein!$AS4136,LEN(ADHOC!$S$4)),MAX(Domein!BD$1:'Domein'!BD4135)+1,"")))</f>
        <v/>
      </c>
    </row>
    <row r="4137" spans="45:56" x14ac:dyDescent="0.2">
      <c r="AS4137" s="4" t="s">
        <v>11613</v>
      </c>
      <c r="AT4137" s="4" t="s">
        <v>11614</v>
      </c>
      <c r="AU4137" s="4" t="s">
        <v>456</v>
      </c>
      <c r="AV4137" s="4" t="s">
        <v>715</v>
      </c>
      <c r="AW4137" s="4" t="s">
        <v>724</v>
      </c>
      <c r="AX4137" s="4"/>
      <c r="AY4137" s="4">
        <v>221498</v>
      </c>
      <c r="AZ4137" s="4">
        <v>533151</v>
      </c>
      <c r="BA4137" s="4" t="s">
        <v>24285</v>
      </c>
      <c r="BB4137" s="4" t="s">
        <v>24286</v>
      </c>
      <c r="BC4137" s="4">
        <v>40</v>
      </c>
      <c r="BD4137" t="str">
        <f>IF(AND(ADHOC!$G$15="",ADHOC!$S$4=""),"",IF(ADHOC!$G$15&lt;&gt;"",IF(ADHOC!$G$15=LEFT(Domein!$AS4137,LEN(ADHOC!$G$15)),MAX(Domein!BD$1:'Domein'!BD4136)+1,""),IF(ADHOC!$S$4=LEFT(Domein!$AS4137,LEN(ADHOC!$S$4)),MAX(Domein!BD$1:'Domein'!BD4136)+1,"")))</f>
        <v/>
      </c>
    </row>
    <row r="4138" spans="45:56" x14ac:dyDescent="0.2">
      <c r="AS4138" s="4" t="s">
        <v>9410</v>
      </c>
      <c r="AT4138" s="4" t="s">
        <v>9411</v>
      </c>
      <c r="AU4138" s="4" t="s">
        <v>456</v>
      </c>
      <c r="AV4138" s="4" t="s">
        <v>725</v>
      </c>
      <c r="AW4138" s="4" t="s">
        <v>1259</v>
      </c>
      <c r="AX4138" s="4"/>
      <c r="AY4138" s="4"/>
      <c r="AZ4138" s="4"/>
      <c r="BA4138" s="4"/>
      <c r="BB4138" s="4"/>
      <c r="BC4138" s="4">
        <v>40</v>
      </c>
      <c r="BD4138" t="str">
        <f>IF(AND(ADHOC!$G$15="",ADHOC!$S$4=""),"",IF(ADHOC!$G$15&lt;&gt;"",IF(ADHOC!$G$15=LEFT(Domein!$AS4138,LEN(ADHOC!$G$15)),MAX(Domein!BD$1:'Domein'!BD4137)+1,""),IF(ADHOC!$S$4=LEFT(Domein!$AS4138,LEN(ADHOC!$S$4)),MAX(Domein!BD$1:'Domein'!BD4137)+1,"")))</f>
        <v/>
      </c>
    </row>
    <row r="4139" spans="45:56" x14ac:dyDescent="0.2">
      <c r="AS4139" s="4" t="s">
        <v>9412</v>
      </c>
      <c r="AT4139" s="4" t="s">
        <v>9413</v>
      </c>
      <c r="AU4139" s="4" t="s">
        <v>456</v>
      </c>
      <c r="AV4139" s="4" t="s">
        <v>725</v>
      </c>
      <c r="AW4139" s="4" t="s">
        <v>1259</v>
      </c>
      <c r="AX4139" s="4"/>
      <c r="AY4139" s="4"/>
      <c r="AZ4139" s="4"/>
      <c r="BA4139" s="4"/>
      <c r="BB4139" s="4"/>
      <c r="BC4139" s="4">
        <v>40</v>
      </c>
      <c r="BD4139" t="str">
        <f>IF(AND(ADHOC!$G$15="",ADHOC!$S$4=""),"",IF(ADHOC!$G$15&lt;&gt;"",IF(ADHOC!$G$15=LEFT(Domein!$AS4139,LEN(ADHOC!$G$15)),MAX(Domein!BD$1:'Domein'!BD4138)+1,""),IF(ADHOC!$S$4=LEFT(Domein!$AS4139,LEN(ADHOC!$S$4)),MAX(Domein!BD$1:'Domein'!BD4138)+1,"")))</f>
        <v/>
      </c>
    </row>
    <row r="4140" spans="45:56" x14ac:dyDescent="0.2">
      <c r="AS4140" s="4" t="s">
        <v>11478</v>
      </c>
      <c r="AT4140" s="4" t="s">
        <v>11615</v>
      </c>
      <c r="AU4140" s="4" t="s">
        <v>456</v>
      </c>
      <c r="AV4140" s="4" t="s">
        <v>11565</v>
      </c>
      <c r="AW4140" s="4" t="s">
        <v>724</v>
      </c>
      <c r="AX4140" s="4"/>
      <c r="AY4140" s="4">
        <v>201654</v>
      </c>
      <c r="AZ4140" s="4">
        <v>527422</v>
      </c>
      <c r="BA4140" s="4" t="s">
        <v>24287</v>
      </c>
      <c r="BB4140" s="4" t="s">
        <v>24288</v>
      </c>
      <c r="BC4140" s="4">
        <v>40</v>
      </c>
      <c r="BD4140" t="str">
        <f>IF(AND(ADHOC!$G$15="",ADHOC!$S$4=""),"",IF(ADHOC!$G$15&lt;&gt;"",IF(ADHOC!$G$15=LEFT(Domein!$AS4140,LEN(ADHOC!$G$15)),MAX(Domein!BD$1:'Domein'!BD4139)+1,""),IF(ADHOC!$S$4=LEFT(Domein!$AS4140,LEN(ADHOC!$S$4)),MAX(Domein!BD$1:'Domein'!BD4139)+1,"")))</f>
        <v/>
      </c>
    </row>
    <row r="4141" spans="45:56" x14ac:dyDescent="0.2">
      <c r="AS4141" s="4" t="s">
        <v>11479</v>
      </c>
      <c r="AT4141" s="4" t="s">
        <v>11616</v>
      </c>
      <c r="AU4141" s="4" t="s">
        <v>456</v>
      </c>
      <c r="AV4141" s="4" t="s">
        <v>11565</v>
      </c>
      <c r="AW4141" s="4" t="s">
        <v>724</v>
      </c>
      <c r="AX4141" s="4"/>
      <c r="AY4141" s="4">
        <v>203543</v>
      </c>
      <c r="AZ4141" s="4">
        <v>523309</v>
      </c>
      <c r="BA4141" s="4" t="s">
        <v>24289</v>
      </c>
      <c r="BB4141" s="4" t="s">
        <v>24290</v>
      </c>
      <c r="BC4141" s="4">
        <v>40</v>
      </c>
      <c r="BD4141" t="str">
        <f>IF(AND(ADHOC!$G$15="",ADHOC!$S$4=""),"",IF(ADHOC!$G$15&lt;&gt;"",IF(ADHOC!$G$15=LEFT(Domein!$AS4141,LEN(ADHOC!$G$15)),MAX(Domein!BD$1:'Domein'!BD4140)+1,""),IF(ADHOC!$S$4=LEFT(Domein!$AS4141,LEN(ADHOC!$S$4)),MAX(Domein!BD$1:'Domein'!BD4140)+1,"")))</f>
        <v/>
      </c>
    </row>
    <row r="4142" spans="45:56" x14ac:dyDescent="0.2">
      <c r="AS4142" s="4" t="s">
        <v>17446</v>
      </c>
      <c r="AT4142" s="4" t="s">
        <v>17447</v>
      </c>
      <c r="AU4142" s="4" t="s">
        <v>456</v>
      </c>
      <c r="AV4142" s="4" t="s">
        <v>715</v>
      </c>
      <c r="AW4142" s="4" t="s">
        <v>724</v>
      </c>
      <c r="AX4142" s="4"/>
      <c r="AY4142" s="4">
        <v>189600</v>
      </c>
      <c r="AZ4142" s="4">
        <v>506420</v>
      </c>
      <c r="BA4142" s="4" t="s">
        <v>24291</v>
      </c>
      <c r="BB4142" s="4" t="s">
        <v>24292</v>
      </c>
      <c r="BC4142" s="4">
        <v>40</v>
      </c>
      <c r="BD4142" t="str">
        <f>IF(AND(ADHOC!$G$15="",ADHOC!$S$4=""),"",IF(ADHOC!$G$15&lt;&gt;"",IF(ADHOC!$G$15=LEFT(Domein!$AS4142,LEN(ADHOC!$G$15)),MAX(Domein!BD$1:'Domein'!BD4141)+1,""),IF(ADHOC!$S$4=LEFT(Domein!$AS4142,LEN(ADHOC!$S$4)),MAX(Domein!BD$1:'Domein'!BD4141)+1,"")))</f>
        <v/>
      </c>
    </row>
    <row r="4143" spans="45:56" x14ac:dyDescent="0.2">
      <c r="AS4143" s="4" t="s">
        <v>9414</v>
      </c>
      <c r="AT4143" s="4" t="s">
        <v>9415</v>
      </c>
      <c r="AU4143" s="4" t="s">
        <v>456</v>
      </c>
      <c r="AV4143" s="4" t="s">
        <v>725</v>
      </c>
      <c r="AW4143" s="4" t="s">
        <v>1259</v>
      </c>
      <c r="AX4143" s="4"/>
      <c r="AY4143" s="4"/>
      <c r="AZ4143" s="4"/>
      <c r="BA4143" s="4"/>
      <c r="BB4143" s="4"/>
      <c r="BC4143" s="4">
        <v>40</v>
      </c>
      <c r="BD4143" t="str">
        <f>IF(AND(ADHOC!$G$15="",ADHOC!$S$4=""),"",IF(ADHOC!$G$15&lt;&gt;"",IF(ADHOC!$G$15=LEFT(Domein!$AS4143,LEN(ADHOC!$G$15)),MAX(Domein!BD$1:'Domein'!BD4142)+1,""),IF(ADHOC!$S$4=LEFT(Domein!$AS4143,LEN(ADHOC!$S$4)),MAX(Domein!BD$1:'Domein'!BD4142)+1,"")))</f>
        <v/>
      </c>
    </row>
    <row r="4144" spans="45:56" x14ac:dyDescent="0.2">
      <c r="AS4144" s="4" t="s">
        <v>9416</v>
      </c>
      <c r="AT4144" s="4" t="s">
        <v>9417</v>
      </c>
      <c r="AU4144" s="4" t="s">
        <v>456</v>
      </c>
      <c r="AV4144" s="4" t="s">
        <v>725</v>
      </c>
      <c r="AW4144" s="4" t="s">
        <v>1259</v>
      </c>
      <c r="AX4144" s="4"/>
      <c r="AY4144" s="4"/>
      <c r="AZ4144" s="4"/>
      <c r="BA4144" s="4"/>
      <c r="BB4144" s="4"/>
      <c r="BC4144" s="4">
        <v>40</v>
      </c>
      <c r="BD4144" t="str">
        <f>IF(AND(ADHOC!$G$15="",ADHOC!$S$4=""),"",IF(ADHOC!$G$15&lt;&gt;"",IF(ADHOC!$G$15=LEFT(Domein!$AS4144,LEN(ADHOC!$G$15)),MAX(Domein!BD$1:'Domein'!BD4143)+1,""),IF(ADHOC!$S$4=LEFT(Domein!$AS4144,LEN(ADHOC!$S$4)),MAX(Domein!BD$1:'Domein'!BD4143)+1,"")))</f>
        <v/>
      </c>
    </row>
    <row r="4145" spans="45:56" x14ac:dyDescent="0.2">
      <c r="AS4145" s="4" t="s">
        <v>9418</v>
      </c>
      <c r="AT4145" s="4" t="s">
        <v>9419</v>
      </c>
      <c r="AU4145" s="4" t="s">
        <v>456</v>
      </c>
      <c r="AV4145" s="4" t="s">
        <v>725</v>
      </c>
      <c r="AW4145" s="4" t="s">
        <v>1259</v>
      </c>
      <c r="AX4145" s="4"/>
      <c r="AY4145" s="4"/>
      <c r="AZ4145" s="4"/>
      <c r="BA4145" s="4"/>
      <c r="BB4145" s="4"/>
      <c r="BC4145" s="4">
        <v>40</v>
      </c>
      <c r="BD4145" t="str">
        <f>IF(AND(ADHOC!$G$15="",ADHOC!$S$4=""),"",IF(ADHOC!$G$15&lt;&gt;"",IF(ADHOC!$G$15=LEFT(Domein!$AS4145,LEN(ADHOC!$G$15)),MAX(Domein!BD$1:'Domein'!BD4144)+1,""),IF(ADHOC!$S$4=LEFT(Domein!$AS4145,LEN(ADHOC!$S$4)),MAX(Domein!BD$1:'Domein'!BD4144)+1,"")))</f>
        <v/>
      </c>
    </row>
    <row r="4146" spans="45:56" x14ac:dyDescent="0.2">
      <c r="AS4146" s="4" t="s">
        <v>9420</v>
      </c>
      <c r="AT4146" s="4" t="s">
        <v>9421</v>
      </c>
      <c r="AU4146" s="4" t="s">
        <v>456</v>
      </c>
      <c r="AV4146" s="4" t="s">
        <v>725</v>
      </c>
      <c r="AW4146" s="4" t="s">
        <v>1259</v>
      </c>
      <c r="AX4146" s="4"/>
      <c r="AY4146" s="4"/>
      <c r="AZ4146" s="4"/>
      <c r="BA4146" s="4"/>
      <c r="BB4146" s="4"/>
      <c r="BC4146" s="4">
        <v>40</v>
      </c>
      <c r="BD4146" t="str">
        <f>IF(AND(ADHOC!$G$15="",ADHOC!$S$4=""),"",IF(ADHOC!$G$15&lt;&gt;"",IF(ADHOC!$G$15=LEFT(Domein!$AS4146,LEN(ADHOC!$G$15)),MAX(Domein!BD$1:'Domein'!BD4145)+1,""),IF(ADHOC!$S$4=LEFT(Domein!$AS4146,LEN(ADHOC!$S$4)),MAX(Domein!BD$1:'Domein'!BD4145)+1,"")))</f>
        <v/>
      </c>
    </row>
    <row r="4147" spans="45:56" x14ac:dyDescent="0.2">
      <c r="AS4147" s="4" t="s">
        <v>9422</v>
      </c>
      <c r="AT4147" s="4" t="s">
        <v>9423</v>
      </c>
      <c r="AU4147" s="4" t="s">
        <v>456</v>
      </c>
      <c r="AV4147" s="4" t="s">
        <v>725</v>
      </c>
      <c r="AW4147" s="4" t="s">
        <v>1259</v>
      </c>
      <c r="AX4147" s="4"/>
      <c r="AY4147" s="4"/>
      <c r="AZ4147" s="4"/>
      <c r="BA4147" s="4"/>
      <c r="BB4147" s="4"/>
      <c r="BC4147" s="4">
        <v>40</v>
      </c>
      <c r="BD4147" t="str">
        <f>IF(AND(ADHOC!$G$15="",ADHOC!$S$4=""),"",IF(ADHOC!$G$15&lt;&gt;"",IF(ADHOC!$G$15=LEFT(Domein!$AS4147,LEN(ADHOC!$G$15)),MAX(Domein!BD$1:'Domein'!BD4146)+1,""),IF(ADHOC!$S$4=LEFT(Domein!$AS4147,LEN(ADHOC!$S$4)),MAX(Domein!BD$1:'Domein'!BD4146)+1,"")))</f>
        <v/>
      </c>
    </row>
    <row r="4148" spans="45:56" x14ac:dyDescent="0.2">
      <c r="AS4148" s="4" t="s">
        <v>8099</v>
      </c>
      <c r="AT4148" s="4" t="s">
        <v>8100</v>
      </c>
      <c r="AU4148" s="4" t="s">
        <v>460</v>
      </c>
      <c r="AV4148" s="4" t="s">
        <v>725</v>
      </c>
      <c r="AW4148" s="4" t="s">
        <v>1259</v>
      </c>
      <c r="AX4148" s="4"/>
      <c r="AY4148" s="4"/>
      <c r="AZ4148" s="4"/>
      <c r="BA4148" s="4"/>
      <c r="BB4148" s="4"/>
      <c r="BC4148" s="4">
        <v>40</v>
      </c>
      <c r="BD4148" t="str">
        <f>IF(AND(ADHOC!$G$15="",ADHOC!$S$4=""),"",IF(ADHOC!$G$15&lt;&gt;"",IF(ADHOC!$G$15=LEFT(Domein!$AS4148,LEN(ADHOC!$G$15)),MAX(Domein!BD$1:'Domein'!BD4147)+1,""),IF(ADHOC!$S$4=LEFT(Domein!$AS4148,LEN(ADHOC!$S$4)),MAX(Domein!BD$1:'Domein'!BD4147)+1,"")))</f>
        <v/>
      </c>
    </row>
    <row r="4149" spans="45:56" x14ac:dyDescent="0.2">
      <c r="AS4149" s="4" t="s">
        <v>8101</v>
      </c>
      <c r="AT4149" s="4" t="s">
        <v>8102</v>
      </c>
      <c r="AU4149" s="4" t="s">
        <v>460</v>
      </c>
      <c r="AV4149" s="4" t="s">
        <v>725</v>
      </c>
      <c r="AW4149" s="4" t="s">
        <v>1259</v>
      </c>
      <c r="AX4149" s="4"/>
      <c r="AY4149" s="4"/>
      <c r="AZ4149" s="4"/>
      <c r="BA4149" s="4"/>
      <c r="BB4149" s="4"/>
      <c r="BC4149" s="4">
        <v>40</v>
      </c>
      <c r="BD4149" t="str">
        <f>IF(AND(ADHOC!$G$15="",ADHOC!$S$4=""),"",IF(ADHOC!$G$15&lt;&gt;"",IF(ADHOC!$G$15=LEFT(Domein!$AS4149,LEN(ADHOC!$G$15)),MAX(Domein!BD$1:'Domein'!BD4148)+1,""),IF(ADHOC!$S$4=LEFT(Domein!$AS4149,LEN(ADHOC!$S$4)),MAX(Domein!BD$1:'Domein'!BD4148)+1,"")))</f>
        <v/>
      </c>
    </row>
    <row r="4150" spans="45:56" x14ac:dyDescent="0.2">
      <c r="AS4150" s="4" t="s">
        <v>9424</v>
      </c>
      <c r="AT4150" s="4" t="s">
        <v>9425</v>
      </c>
      <c r="AU4150" s="4" t="s">
        <v>456</v>
      </c>
      <c r="AV4150" s="4" t="s">
        <v>725</v>
      </c>
      <c r="AW4150" s="4" t="s">
        <v>1259</v>
      </c>
      <c r="AX4150" s="4"/>
      <c r="AY4150" s="4"/>
      <c r="AZ4150" s="4"/>
      <c r="BA4150" s="4"/>
      <c r="BB4150" s="4"/>
      <c r="BC4150" s="4">
        <v>40</v>
      </c>
      <c r="BD4150" t="str">
        <f>IF(AND(ADHOC!$G$15="",ADHOC!$S$4=""),"",IF(ADHOC!$G$15&lt;&gt;"",IF(ADHOC!$G$15=LEFT(Domein!$AS4150,LEN(ADHOC!$G$15)),MAX(Domein!BD$1:'Domein'!BD4149)+1,""),IF(ADHOC!$S$4=LEFT(Domein!$AS4150,LEN(ADHOC!$S$4)),MAX(Domein!BD$1:'Domein'!BD4149)+1,"")))</f>
        <v/>
      </c>
    </row>
    <row r="4151" spans="45:56" x14ac:dyDescent="0.2">
      <c r="AS4151" s="4" t="s">
        <v>9426</v>
      </c>
      <c r="AT4151" s="4" t="s">
        <v>9427</v>
      </c>
      <c r="AU4151" s="4" t="s">
        <v>456</v>
      </c>
      <c r="AV4151" s="4" t="s">
        <v>725</v>
      </c>
      <c r="AW4151" s="4" t="s">
        <v>1259</v>
      </c>
      <c r="AX4151" s="4"/>
      <c r="AY4151" s="4"/>
      <c r="AZ4151" s="4"/>
      <c r="BA4151" s="4"/>
      <c r="BB4151" s="4"/>
      <c r="BC4151" s="4">
        <v>40</v>
      </c>
      <c r="BD4151" t="str">
        <f>IF(AND(ADHOC!$G$15="",ADHOC!$S$4=""),"",IF(ADHOC!$G$15&lt;&gt;"",IF(ADHOC!$G$15=LEFT(Domein!$AS4151,LEN(ADHOC!$G$15)),MAX(Domein!BD$1:'Domein'!BD4150)+1,""),IF(ADHOC!$S$4=LEFT(Domein!$AS4151,LEN(ADHOC!$S$4)),MAX(Domein!BD$1:'Domein'!BD4150)+1,"")))</f>
        <v/>
      </c>
    </row>
    <row r="4152" spans="45:56" x14ac:dyDescent="0.2">
      <c r="AS4152" s="4" t="s">
        <v>9428</v>
      </c>
      <c r="AT4152" s="4" t="s">
        <v>9429</v>
      </c>
      <c r="AU4152" s="4" t="s">
        <v>456</v>
      </c>
      <c r="AV4152" s="4" t="s">
        <v>725</v>
      </c>
      <c r="AW4152" s="4" t="s">
        <v>1259</v>
      </c>
      <c r="AX4152" s="4"/>
      <c r="AY4152" s="4"/>
      <c r="AZ4152" s="4"/>
      <c r="BA4152" s="4"/>
      <c r="BB4152" s="4"/>
      <c r="BC4152" s="4">
        <v>40</v>
      </c>
      <c r="BD4152" t="str">
        <f>IF(AND(ADHOC!$G$15="",ADHOC!$S$4=""),"",IF(ADHOC!$G$15&lt;&gt;"",IF(ADHOC!$G$15=LEFT(Domein!$AS4152,LEN(ADHOC!$G$15)),MAX(Domein!BD$1:'Domein'!BD4151)+1,""),IF(ADHOC!$S$4=LEFT(Domein!$AS4152,LEN(ADHOC!$S$4)),MAX(Domein!BD$1:'Domein'!BD4151)+1,"")))</f>
        <v/>
      </c>
    </row>
    <row r="4153" spans="45:56" x14ac:dyDescent="0.2">
      <c r="AS4153" s="4" t="s">
        <v>17448</v>
      </c>
      <c r="AT4153" s="4" t="s">
        <v>17449</v>
      </c>
      <c r="AU4153" s="4" t="s">
        <v>456</v>
      </c>
      <c r="AV4153" s="4" t="s">
        <v>715</v>
      </c>
      <c r="AW4153" s="4" t="s">
        <v>724</v>
      </c>
      <c r="AX4153" s="4"/>
      <c r="AY4153" s="4">
        <v>189040</v>
      </c>
      <c r="AZ4153" s="4">
        <v>507930</v>
      </c>
      <c r="BA4153" s="4" t="s">
        <v>24293</v>
      </c>
      <c r="BB4153" s="4" t="s">
        <v>24294</v>
      </c>
      <c r="BC4153" s="4">
        <v>40</v>
      </c>
      <c r="BD4153" t="str">
        <f>IF(AND(ADHOC!$G$15="",ADHOC!$S$4=""),"",IF(ADHOC!$G$15&lt;&gt;"",IF(ADHOC!$G$15=LEFT(Domein!$AS4153,LEN(ADHOC!$G$15)),MAX(Domein!BD$1:'Domein'!BD4152)+1,""),IF(ADHOC!$S$4=LEFT(Domein!$AS4153,LEN(ADHOC!$S$4)),MAX(Domein!BD$1:'Domein'!BD4152)+1,"")))</f>
        <v/>
      </c>
    </row>
    <row r="4154" spans="45:56" x14ac:dyDescent="0.2">
      <c r="AS4154" s="4" t="s">
        <v>21657</v>
      </c>
      <c r="AT4154" s="4" t="s">
        <v>21658</v>
      </c>
      <c r="AU4154" s="4" t="s">
        <v>460</v>
      </c>
      <c r="AV4154" s="4" t="s">
        <v>725</v>
      </c>
      <c r="AW4154" s="4" t="s">
        <v>1259</v>
      </c>
      <c r="AX4154" s="4"/>
      <c r="AY4154" s="4"/>
      <c r="AZ4154" s="4"/>
      <c r="BA4154" s="4"/>
      <c r="BB4154" s="4"/>
      <c r="BC4154" s="4">
        <v>40</v>
      </c>
      <c r="BD4154" t="str">
        <f>IF(AND(ADHOC!$G$15="",ADHOC!$S$4=""),"",IF(ADHOC!$G$15&lt;&gt;"",IF(ADHOC!$G$15=LEFT(Domein!$AS4154,LEN(ADHOC!$G$15)),MAX(Domein!BD$1:'Domein'!BD4153)+1,""),IF(ADHOC!$S$4=LEFT(Domein!$AS4154,LEN(ADHOC!$S$4)),MAX(Domein!BD$1:'Domein'!BD4153)+1,"")))</f>
        <v/>
      </c>
    </row>
    <row r="4155" spans="45:56" x14ac:dyDescent="0.2">
      <c r="AS4155" s="4" t="s">
        <v>34664</v>
      </c>
      <c r="AT4155" s="4" t="s">
        <v>34665</v>
      </c>
      <c r="AU4155" s="4" t="s">
        <v>460</v>
      </c>
      <c r="AV4155" s="4" t="s">
        <v>725</v>
      </c>
      <c r="AW4155" s="4" t="s">
        <v>1259</v>
      </c>
      <c r="AX4155" s="4"/>
      <c r="AY4155" s="4"/>
      <c r="AZ4155" s="4"/>
      <c r="BA4155" s="4"/>
      <c r="BB4155" s="4"/>
      <c r="BC4155" s="4">
        <v>40</v>
      </c>
      <c r="BD4155" t="str">
        <f>IF(AND(ADHOC!$G$15="",ADHOC!$S$4=""),"",IF(ADHOC!$G$15&lt;&gt;"",IF(ADHOC!$G$15=LEFT(Domein!$AS4155,LEN(ADHOC!$G$15)),MAX(Domein!BD$1:'Domein'!BD4154)+1,""),IF(ADHOC!$S$4=LEFT(Domein!$AS4155,LEN(ADHOC!$S$4)),MAX(Domein!BD$1:'Domein'!BD4154)+1,"")))</f>
        <v/>
      </c>
    </row>
    <row r="4156" spans="45:56" x14ac:dyDescent="0.2">
      <c r="AS4156" s="4" t="s">
        <v>7077</v>
      </c>
      <c r="AT4156" s="4" t="s">
        <v>7078</v>
      </c>
      <c r="AU4156" s="4" t="s">
        <v>460</v>
      </c>
      <c r="AV4156" s="4" t="s">
        <v>725</v>
      </c>
      <c r="AW4156" s="4" t="s">
        <v>1259</v>
      </c>
      <c r="AX4156" s="4"/>
      <c r="AY4156" s="4"/>
      <c r="AZ4156" s="4"/>
      <c r="BA4156" s="4"/>
      <c r="BB4156" s="4"/>
      <c r="BC4156" s="4">
        <v>40</v>
      </c>
      <c r="BD4156" t="str">
        <f>IF(AND(ADHOC!$G$15="",ADHOC!$S$4=""),"",IF(ADHOC!$G$15&lt;&gt;"",IF(ADHOC!$G$15=LEFT(Domein!$AS4156,LEN(ADHOC!$G$15)),MAX(Domein!BD$1:'Domein'!BD4155)+1,""),IF(ADHOC!$S$4=LEFT(Domein!$AS4156,LEN(ADHOC!$S$4)),MAX(Domein!BD$1:'Domein'!BD4155)+1,"")))</f>
        <v/>
      </c>
    </row>
    <row r="4157" spans="45:56" x14ac:dyDescent="0.2">
      <c r="AS4157" s="4" t="s">
        <v>9430</v>
      </c>
      <c r="AT4157" s="4" t="s">
        <v>9431</v>
      </c>
      <c r="AU4157" s="4" t="s">
        <v>456</v>
      </c>
      <c r="AV4157" s="4" t="s">
        <v>725</v>
      </c>
      <c r="AW4157" s="4" t="s">
        <v>1259</v>
      </c>
      <c r="AX4157" s="4"/>
      <c r="AY4157" s="4"/>
      <c r="AZ4157" s="4"/>
      <c r="BA4157" s="4"/>
      <c r="BB4157" s="4"/>
      <c r="BC4157" s="4">
        <v>40</v>
      </c>
      <c r="BD4157" t="str">
        <f>IF(AND(ADHOC!$G$15="",ADHOC!$S$4=""),"",IF(ADHOC!$G$15&lt;&gt;"",IF(ADHOC!$G$15=LEFT(Domein!$AS4157,LEN(ADHOC!$G$15)),MAX(Domein!BD$1:'Domein'!BD4156)+1,""),IF(ADHOC!$S$4=LEFT(Domein!$AS4157,LEN(ADHOC!$S$4)),MAX(Domein!BD$1:'Domein'!BD4156)+1,"")))</f>
        <v/>
      </c>
    </row>
    <row r="4158" spans="45:56" x14ac:dyDescent="0.2">
      <c r="AS4158" s="4" t="s">
        <v>9432</v>
      </c>
      <c r="AT4158" s="4" t="s">
        <v>9433</v>
      </c>
      <c r="AU4158" s="4" t="s">
        <v>456</v>
      </c>
      <c r="AV4158" s="4" t="s">
        <v>725</v>
      </c>
      <c r="AW4158" s="4" t="s">
        <v>1259</v>
      </c>
      <c r="AX4158" s="4"/>
      <c r="AY4158" s="4"/>
      <c r="AZ4158" s="4"/>
      <c r="BA4158" s="4"/>
      <c r="BB4158" s="4"/>
      <c r="BC4158" s="4">
        <v>40</v>
      </c>
      <c r="BD4158" t="str">
        <f>IF(AND(ADHOC!$G$15="",ADHOC!$S$4=""),"",IF(ADHOC!$G$15&lt;&gt;"",IF(ADHOC!$G$15=LEFT(Domein!$AS4158,LEN(ADHOC!$G$15)),MAX(Domein!BD$1:'Domein'!BD4157)+1,""),IF(ADHOC!$S$4=LEFT(Domein!$AS4158,LEN(ADHOC!$S$4)),MAX(Domein!BD$1:'Domein'!BD4157)+1,"")))</f>
        <v/>
      </c>
    </row>
    <row r="4159" spans="45:56" x14ac:dyDescent="0.2">
      <c r="AS4159" s="4" t="s">
        <v>9434</v>
      </c>
      <c r="AT4159" s="4" t="s">
        <v>9435</v>
      </c>
      <c r="AU4159" s="4" t="s">
        <v>456</v>
      </c>
      <c r="AV4159" s="4" t="s">
        <v>725</v>
      </c>
      <c r="AW4159" s="4" t="s">
        <v>1259</v>
      </c>
      <c r="AX4159" s="4"/>
      <c r="AY4159" s="4"/>
      <c r="AZ4159" s="4"/>
      <c r="BA4159" s="4"/>
      <c r="BB4159" s="4"/>
      <c r="BC4159" s="4">
        <v>40</v>
      </c>
      <c r="BD4159" t="str">
        <f>IF(AND(ADHOC!$G$15="",ADHOC!$S$4=""),"",IF(ADHOC!$G$15&lt;&gt;"",IF(ADHOC!$G$15=LEFT(Domein!$AS4159,LEN(ADHOC!$G$15)),MAX(Domein!BD$1:'Domein'!BD4158)+1,""),IF(ADHOC!$S$4=LEFT(Domein!$AS4159,LEN(ADHOC!$S$4)),MAX(Domein!BD$1:'Domein'!BD4158)+1,"")))</f>
        <v/>
      </c>
    </row>
    <row r="4160" spans="45:56" x14ac:dyDescent="0.2">
      <c r="AS4160" s="4" t="s">
        <v>11480</v>
      </c>
      <c r="AT4160" s="4" t="s">
        <v>11481</v>
      </c>
      <c r="AU4160" s="4" t="s">
        <v>456</v>
      </c>
      <c r="AV4160" s="4" t="s">
        <v>713</v>
      </c>
      <c r="AW4160" s="4" t="s">
        <v>724</v>
      </c>
      <c r="AX4160" s="4"/>
      <c r="AY4160" s="4">
        <v>192780</v>
      </c>
      <c r="AZ4160" s="4">
        <v>499560</v>
      </c>
      <c r="BA4160" s="4" t="s">
        <v>24295</v>
      </c>
      <c r="BB4160" s="4" t="s">
        <v>24296</v>
      </c>
      <c r="BC4160" s="4">
        <v>40</v>
      </c>
      <c r="BD4160" t="str">
        <f>IF(AND(ADHOC!$G$15="",ADHOC!$S$4=""),"",IF(ADHOC!$G$15&lt;&gt;"",IF(ADHOC!$G$15=LEFT(Domein!$AS4160,LEN(ADHOC!$G$15)),MAX(Domein!BD$1:'Domein'!BD4159)+1,""),IF(ADHOC!$S$4=LEFT(Domein!$AS4160,LEN(ADHOC!$S$4)),MAX(Domein!BD$1:'Domein'!BD4159)+1,"")))</f>
        <v/>
      </c>
    </row>
    <row r="4161" spans="45:56" x14ac:dyDescent="0.2">
      <c r="AS4161" s="4" t="s">
        <v>11482</v>
      </c>
      <c r="AT4161" s="4" t="s">
        <v>12107</v>
      </c>
      <c r="AU4161" s="4" t="s">
        <v>456</v>
      </c>
      <c r="AV4161" s="4" t="s">
        <v>713</v>
      </c>
      <c r="AW4161" s="4" t="s">
        <v>724</v>
      </c>
      <c r="AX4161" s="4"/>
      <c r="AY4161" s="4">
        <v>193648</v>
      </c>
      <c r="AZ4161" s="4">
        <v>500809</v>
      </c>
      <c r="BA4161" s="4" t="s">
        <v>24297</v>
      </c>
      <c r="BB4161" s="4" t="s">
        <v>24298</v>
      </c>
      <c r="BC4161" s="4">
        <v>40</v>
      </c>
      <c r="BD4161" t="str">
        <f>IF(AND(ADHOC!$G$15="",ADHOC!$S$4=""),"",IF(ADHOC!$G$15&lt;&gt;"",IF(ADHOC!$G$15=LEFT(Domein!$AS4161,LEN(ADHOC!$G$15)),MAX(Domein!BD$1:'Domein'!BD4160)+1,""),IF(ADHOC!$S$4=LEFT(Domein!$AS4161,LEN(ADHOC!$S$4)),MAX(Domein!BD$1:'Domein'!BD4160)+1,"")))</f>
        <v/>
      </c>
    </row>
    <row r="4162" spans="45:56" x14ac:dyDescent="0.2">
      <c r="AS4162" s="4" t="s">
        <v>11617</v>
      </c>
      <c r="AT4162" s="4" t="s">
        <v>11618</v>
      </c>
      <c r="AU4162" s="4" t="s">
        <v>456</v>
      </c>
      <c r="AV4162" s="4" t="s">
        <v>715</v>
      </c>
      <c r="AW4162" s="4" t="s">
        <v>724</v>
      </c>
      <c r="AX4162" s="4"/>
      <c r="AY4162" s="4">
        <v>211773</v>
      </c>
      <c r="AZ4162" s="4">
        <v>524295</v>
      </c>
      <c r="BA4162" s="4" t="s">
        <v>24299</v>
      </c>
      <c r="BB4162" s="4" t="s">
        <v>24300</v>
      </c>
      <c r="BC4162" s="4">
        <v>40</v>
      </c>
      <c r="BD4162" t="str">
        <f>IF(AND(ADHOC!$G$15="",ADHOC!$S$4=""),"",IF(ADHOC!$G$15&lt;&gt;"",IF(ADHOC!$G$15=LEFT(Domein!$AS4162,LEN(ADHOC!$G$15)),MAX(Domein!BD$1:'Domein'!BD4161)+1,""),IF(ADHOC!$S$4=LEFT(Domein!$AS4162,LEN(ADHOC!$S$4)),MAX(Domein!BD$1:'Domein'!BD4161)+1,"")))</f>
        <v/>
      </c>
    </row>
    <row r="4163" spans="45:56" x14ac:dyDescent="0.2">
      <c r="AS4163" s="4" t="s">
        <v>37277</v>
      </c>
      <c r="AT4163" s="4" t="s">
        <v>37278</v>
      </c>
      <c r="AU4163" s="4" t="s">
        <v>456</v>
      </c>
      <c r="AV4163" s="4" t="s">
        <v>713</v>
      </c>
      <c r="AW4163" s="4" t="s">
        <v>724</v>
      </c>
      <c r="AX4163" s="4"/>
      <c r="AY4163" s="4">
        <v>203891</v>
      </c>
      <c r="AZ4163" s="4">
        <v>520989</v>
      </c>
      <c r="BA4163" s="4" t="s">
        <v>28766</v>
      </c>
      <c r="BB4163" s="4" t="s">
        <v>37279</v>
      </c>
      <c r="BC4163" s="4">
        <v>40</v>
      </c>
      <c r="BD4163" t="str">
        <f>IF(AND(ADHOC!$G$15="",ADHOC!$S$4=""),"",IF(ADHOC!$G$15&lt;&gt;"",IF(ADHOC!$G$15=LEFT(Domein!$AS4163,LEN(ADHOC!$G$15)),MAX(Domein!BD$1:'Domein'!BD4162)+1,""),IF(ADHOC!$S$4=LEFT(Domein!$AS4163,LEN(ADHOC!$S$4)),MAX(Domein!BD$1:'Domein'!BD4162)+1,"")))</f>
        <v/>
      </c>
    </row>
    <row r="4164" spans="45:56" x14ac:dyDescent="0.2">
      <c r="AS4164" s="4" t="s">
        <v>37280</v>
      </c>
      <c r="AT4164" s="4" t="s">
        <v>20941</v>
      </c>
      <c r="AU4164" s="4" t="s">
        <v>456</v>
      </c>
      <c r="AV4164" s="4" t="s">
        <v>713</v>
      </c>
      <c r="AW4164" s="4" t="s">
        <v>724</v>
      </c>
      <c r="AX4164" s="4"/>
      <c r="AY4164" s="4">
        <v>203506</v>
      </c>
      <c r="AZ4164" s="4">
        <v>528356</v>
      </c>
      <c r="BA4164" s="4" t="s">
        <v>37281</v>
      </c>
      <c r="BB4164" s="4" t="s">
        <v>37282</v>
      </c>
      <c r="BC4164" s="4">
        <v>40</v>
      </c>
      <c r="BD4164" t="str">
        <f>IF(AND(ADHOC!$G$15="",ADHOC!$S$4=""),"",IF(ADHOC!$G$15&lt;&gt;"",IF(ADHOC!$G$15=LEFT(Domein!$AS4164,LEN(ADHOC!$G$15)),MAX(Domein!BD$1:'Domein'!BD4163)+1,""),IF(ADHOC!$S$4=LEFT(Domein!$AS4164,LEN(ADHOC!$S$4)),MAX(Domein!BD$1:'Domein'!BD4163)+1,"")))</f>
        <v/>
      </c>
    </row>
    <row r="4165" spans="45:56" x14ac:dyDescent="0.2">
      <c r="AS4165" s="4" t="s">
        <v>37283</v>
      </c>
      <c r="AT4165" s="4" t="s">
        <v>37284</v>
      </c>
      <c r="AU4165" s="4" t="s">
        <v>456</v>
      </c>
      <c r="AV4165" s="4" t="s">
        <v>713</v>
      </c>
      <c r="AW4165" s="4" t="s">
        <v>724</v>
      </c>
      <c r="AX4165" s="4"/>
      <c r="AY4165" s="4">
        <v>199279</v>
      </c>
      <c r="AZ4165" s="4">
        <v>526780</v>
      </c>
      <c r="BA4165" s="4" t="s">
        <v>37285</v>
      </c>
      <c r="BB4165" s="4" t="s">
        <v>37286</v>
      </c>
      <c r="BC4165" s="4">
        <v>40</v>
      </c>
      <c r="BD4165" t="str">
        <f>IF(AND(ADHOC!$G$15="",ADHOC!$S$4=""),"",IF(ADHOC!$G$15&lt;&gt;"",IF(ADHOC!$G$15=LEFT(Domein!$AS4165,LEN(ADHOC!$G$15)),MAX(Domein!BD$1:'Domein'!BD4164)+1,""),IF(ADHOC!$S$4=LEFT(Domein!$AS4165,LEN(ADHOC!$S$4)),MAX(Domein!BD$1:'Domein'!BD4164)+1,"")))</f>
        <v/>
      </c>
    </row>
    <row r="4166" spans="45:56" x14ac:dyDescent="0.2">
      <c r="AS4166" s="4" t="s">
        <v>39110</v>
      </c>
      <c r="AT4166" s="4"/>
      <c r="AU4166" s="4" t="s">
        <v>456</v>
      </c>
      <c r="AV4166" s="4" t="s">
        <v>713</v>
      </c>
      <c r="AW4166" s="4" t="s">
        <v>724</v>
      </c>
      <c r="AX4166" s="4"/>
      <c r="AY4166" s="4"/>
      <c r="AZ4166" s="4"/>
      <c r="BA4166" s="4"/>
      <c r="BB4166" s="4"/>
      <c r="BC4166" s="4">
        <v>40</v>
      </c>
      <c r="BD4166" t="str">
        <f>IF(AND(ADHOC!$G$15="",ADHOC!$S$4=""),"",IF(ADHOC!$G$15&lt;&gt;"",IF(ADHOC!$G$15=LEFT(Domein!$AS4166,LEN(ADHOC!$G$15)),MAX(Domein!BD$1:'Domein'!BD4165)+1,""),IF(ADHOC!$S$4=LEFT(Domein!$AS4166,LEN(ADHOC!$S$4)),MAX(Domein!BD$1:'Domein'!BD4165)+1,"")))</f>
        <v/>
      </c>
    </row>
    <row r="4167" spans="45:56" x14ac:dyDescent="0.2">
      <c r="AS4167" s="4" t="s">
        <v>21659</v>
      </c>
      <c r="AT4167" s="4" t="s">
        <v>21660</v>
      </c>
      <c r="AU4167" s="4" t="s">
        <v>460</v>
      </c>
      <c r="AV4167" s="4" t="s">
        <v>725</v>
      </c>
      <c r="AW4167" s="4" t="s">
        <v>1259</v>
      </c>
      <c r="AX4167" s="4"/>
      <c r="AY4167" s="4"/>
      <c r="AZ4167" s="4"/>
      <c r="BA4167" s="4"/>
      <c r="BB4167" s="4"/>
      <c r="BC4167" s="4">
        <v>40</v>
      </c>
      <c r="BD4167" t="str">
        <f>IF(AND(ADHOC!$G$15="",ADHOC!$S$4=""),"",IF(ADHOC!$G$15&lt;&gt;"",IF(ADHOC!$G$15=LEFT(Domein!$AS4167,LEN(ADHOC!$G$15)),MAX(Domein!BD$1:'Domein'!BD4166)+1,""),IF(ADHOC!$S$4=LEFT(Domein!$AS4167,LEN(ADHOC!$S$4)),MAX(Domein!BD$1:'Domein'!BD4166)+1,"")))</f>
        <v/>
      </c>
    </row>
    <row r="4168" spans="45:56" x14ac:dyDescent="0.2">
      <c r="AS4168" s="4" t="s">
        <v>37287</v>
      </c>
      <c r="AT4168" s="4" t="s">
        <v>37288</v>
      </c>
      <c r="AU4168" s="4" t="s">
        <v>456</v>
      </c>
      <c r="AV4168" s="4" t="s">
        <v>713</v>
      </c>
      <c r="AW4168" s="4" t="s">
        <v>724</v>
      </c>
      <c r="AX4168" s="4"/>
      <c r="AY4168" s="4">
        <v>204179</v>
      </c>
      <c r="AZ4168" s="4">
        <v>522226</v>
      </c>
      <c r="BA4168" s="4" t="s">
        <v>37289</v>
      </c>
      <c r="BB4168" s="4" t="s">
        <v>37290</v>
      </c>
      <c r="BC4168" s="4">
        <v>40</v>
      </c>
      <c r="BD4168" t="str">
        <f>IF(AND(ADHOC!$G$15="",ADHOC!$S$4=""),"",IF(ADHOC!$G$15&lt;&gt;"",IF(ADHOC!$G$15=LEFT(Domein!$AS4168,LEN(ADHOC!$G$15)),MAX(Domein!BD$1:'Domein'!BD4167)+1,""),IF(ADHOC!$S$4=LEFT(Domein!$AS4168,LEN(ADHOC!$S$4)),MAX(Domein!BD$1:'Domein'!BD4167)+1,"")))</f>
        <v/>
      </c>
    </row>
    <row r="4169" spans="45:56" x14ac:dyDescent="0.2">
      <c r="AS4169" s="4" t="s">
        <v>11619</v>
      </c>
      <c r="AT4169" s="4" t="s">
        <v>11620</v>
      </c>
      <c r="AU4169" s="4" t="s">
        <v>456</v>
      </c>
      <c r="AV4169" s="4" t="s">
        <v>715</v>
      </c>
      <c r="AW4169" s="4" t="s">
        <v>724</v>
      </c>
      <c r="AX4169" s="4"/>
      <c r="AY4169" s="4">
        <v>215745</v>
      </c>
      <c r="AZ4169" s="4">
        <v>525517</v>
      </c>
      <c r="BA4169" s="4" t="s">
        <v>24301</v>
      </c>
      <c r="BB4169" s="4" t="s">
        <v>24302</v>
      </c>
      <c r="BC4169" s="4">
        <v>40</v>
      </c>
      <c r="BD4169" t="str">
        <f>IF(AND(ADHOC!$G$15="",ADHOC!$S$4=""),"",IF(ADHOC!$G$15&lt;&gt;"",IF(ADHOC!$G$15=LEFT(Domein!$AS4169,LEN(ADHOC!$G$15)),MAX(Domein!BD$1:'Domein'!BD4168)+1,""),IF(ADHOC!$S$4=LEFT(Domein!$AS4169,LEN(ADHOC!$S$4)),MAX(Domein!BD$1:'Domein'!BD4168)+1,"")))</f>
        <v/>
      </c>
    </row>
    <row r="4170" spans="45:56" x14ac:dyDescent="0.2">
      <c r="AS4170" s="4" t="s">
        <v>37291</v>
      </c>
      <c r="AT4170" s="4" t="s">
        <v>37292</v>
      </c>
      <c r="AU4170" s="4" t="s">
        <v>456</v>
      </c>
      <c r="AV4170" s="4" t="s">
        <v>713</v>
      </c>
      <c r="AW4170" s="4" t="s">
        <v>724</v>
      </c>
      <c r="AX4170" s="4"/>
      <c r="AY4170" s="4">
        <v>199346</v>
      </c>
      <c r="AZ4170" s="4">
        <v>526504</v>
      </c>
      <c r="BA4170" s="4" t="s">
        <v>37293</v>
      </c>
      <c r="BB4170" s="4" t="s">
        <v>23070</v>
      </c>
      <c r="BC4170" s="4">
        <v>40</v>
      </c>
      <c r="BD4170" t="str">
        <f>IF(AND(ADHOC!$G$15="",ADHOC!$S$4=""),"",IF(ADHOC!$G$15&lt;&gt;"",IF(ADHOC!$G$15=LEFT(Domein!$AS4170,LEN(ADHOC!$G$15)),MAX(Domein!BD$1:'Domein'!BD4169)+1,""),IF(ADHOC!$S$4=LEFT(Domein!$AS4170,LEN(ADHOC!$S$4)),MAX(Domein!BD$1:'Domein'!BD4169)+1,"")))</f>
        <v/>
      </c>
    </row>
    <row r="4171" spans="45:56" x14ac:dyDescent="0.2">
      <c r="AS4171" s="4" t="s">
        <v>39111</v>
      </c>
      <c r="AT4171" s="4"/>
      <c r="AU4171" s="4" t="s">
        <v>456</v>
      </c>
      <c r="AV4171" s="4" t="s">
        <v>713</v>
      </c>
      <c r="AW4171" s="4" t="s">
        <v>724</v>
      </c>
      <c r="AX4171" s="4"/>
      <c r="AY4171" s="4"/>
      <c r="AZ4171" s="4"/>
      <c r="BA4171" s="4"/>
      <c r="BB4171" s="4"/>
      <c r="BC4171" s="4">
        <v>40</v>
      </c>
      <c r="BD4171" t="str">
        <f>IF(AND(ADHOC!$G$15="",ADHOC!$S$4=""),"",IF(ADHOC!$G$15&lt;&gt;"",IF(ADHOC!$G$15=LEFT(Domein!$AS4171,LEN(ADHOC!$G$15)),MAX(Domein!BD$1:'Domein'!BD4170)+1,""),IF(ADHOC!$S$4=LEFT(Domein!$AS4171,LEN(ADHOC!$S$4)),MAX(Domein!BD$1:'Domein'!BD4170)+1,"")))</f>
        <v/>
      </c>
    </row>
    <row r="4172" spans="45:56" x14ac:dyDescent="0.2">
      <c r="AS4172" s="4" t="s">
        <v>11483</v>
      </c>
      <c r="AT4172" s="4" t="s">
        <v>12086</v>
      </c>
      <c r="AU4172" s="4" t="s">
        <v>456</v>
      </c>
      <c r="AV4172" s="4" t="s">
        <v>713</v>
      </c>
      <c r="AW4172" s="4" t="s">
        <v>724</v>
      </c>
      <c r="AX4172" s="4"/>
      <c r="AY4172" s="4">
        <v>187500</v>
      </c>
      <c r="AZ4172" s="4">
        <v>512000</v>
      </c>
      <c r="BA4172" s="4" t="s">
        <v>24303</v>
      </c>
      <c r="BB4172" s="4" t="s">
        <v>24304</v>
      </c>
      <c r="BC4172" s="4">
        <v>40</v>
      </c>
      <c r="BD4172" t="str">
        <f>IF(AND(ADHOC!$G$15="",ADHOC!$S$4=""),"",IF(ADHOC!$G$15&lt;&gt;"",IF(ADHOC!$G$15=LEFT(Domein!$AS4172,LEN(ADHOC!$G$15)),MAX(Domein!BD$1:'Domein'!BD4171)+1,""),IF(ADHOC!$S$4=LEFT(Domein!$AS4172,LEN(ADHOC!$S$4)),MAX(Domein!BD$1:'Domein'!BD4171)+1,"")))</f>
        <v/>
      </c>
    </row>
    <row r="4173" spans="45:56" x14ac:dyDescent="0.2">
      <c r="AS4173" s="4" t="s">
        <v>11484</v>
      </c>
      <c r="AT4173" s="4" t="s">
        <v>11485</v>
      </c>
      <c r="AU4173" s="4" t="s">
        <v>456</v>
      </c>
      <c r="AV4173" s="4" t="s">
        <v>713</v>
      </c>
      <c r="AW4173" s="4" t="s">
        <v>724</v>
      </c>
      <c r="AX4173" s="4"/>
      <c r="AY4173" s="4">
        <v>187400</v>
      </c>
      <c r="AZ4173" s="4">
        <v>512900</v>
      </c>
      <c r="BA4173" s="4" t="s">
        <v>24305</v>
      </c>
      <c r="BB4173" s="4" t="s">
        <v>24306</v>
      </c>
      <c r="BC4173" s="4">
        <v>40</v>
      </c>
      <c r="BD4173" t="str">
        <f>IF(AND(ADHOC!$G$15="",ADHOC!$S$4=""),"",IF(ADHOC!$G$15&lt;&gt;"",IF(ADHOC!$G$15=LEFT(Domein!$AS4173,LEN(ADHOC!$G$15)),MAX(Domein!BD$1:'Domein'!BD4172)+1,""),IF(ADHOC!$S$4=LEFT(Domein!$AS4173,LEN(ADHOC!$S$4)),MAX(Domein!BD$1:'Domein'!BD4172)+1,"")))</f>
        <v/>
      </c>
    </row>
    <row r="4174" spans="45:56" x14ac:dyDescent="0.2">
      <c r="AS4174" s="4" t="s">
        <v>2305</v>
      </c>
      <c r="AT4174" s="4" t="s">
        <v>37294</v>
      </c>
      <c r="AU4174" s="4" t="s">
        <v>456</v>
      </c>
      <c r="AV4174" s="4" t="s">
        <v>713</v>
      </c>
      <c r="AW4174" s="4" t="s">
        <v>724</v>
      </c>
      <c r="AX4174" s="4"/>
      <c r="AY4174" s="4">
        <v>201544</v>
      </c>
      <c r="AZ4174" s="4">
        <v>519519</v>
      </c>
      <c r="BA4174" s="4" t="s">
        <v>37295</v>
      </c>
      <c r="BB4174" s="4" t="s">
        <v>37296</v>
      </c>
      <c r="BC4174" s="4">
        <v>40</v>
      </c>
      <c r="BD4174" t="str">
        <f>IF(AND(ADHOC!$G$15="",ADHOC!$S$4=""),"",IF(ADHOC!$G$15&lt;&gt;"",IF(ADHOC!$G$15=LEFT(Domein!$AS4174,LEN(ADHOC!$G$15)),MAX(Domein!BD$1:'Domein'!BD4173)+1,""),IF(ADHOC!$S$4=LEFT(Domein!$AS4174,LEN(ADHOC!$S$4)),MAX(Domein!BD$1:'Domein'!BD4173)+1,"")))</f>
        <v/>
      </c>
    </row>
    <row r="4175" spans="45:56" x14ac:dyDescent="0.2">
      <c r="AS4175" s="4" t="s">
        <v>37297</v>
      </c>
      <c r="AT4175" s="4" t="s">
        <v>37298</v>
      </c>
      <c r="AU4175" s="4" t="s">
        <v>456</v>
      </c>
      <c r="AV4175" s="4" t="s">
        <v>713</v>
      </c>
      <c r="AW4175" s="4" t="s">
        <v>724</v>
      </c>
      <c r="AX4175" s="4"/>
      <c r="AY4175" s="4">
        <v>199231</v>
      </c>
      <c r="AZ4175" s="4">
        <v>520684</v>
      </c>
      <c r="BA4175" s="4" t="s">
        <v>37299</v>
      </c>
      <c r="BB4175" s="4" t="s">
        <v>37300</v>
      </c>
      <c r="BC4175" s="4">
        <v>40</v>
      </c>
      <c r="BD4175" t="str">
        <f>IF(AND(ADHOC!$G$15="",ADHOC!$S$4=""),"",IF(ADHOC!$G$15&lt;&gt;"",IF(ADHOC!$G$15=LEFT(Domein!$AS4175,LEN(ADHOC!$G$15)),MAX(Domein!BD$1:'Domein'!BD4174)+1,""),IF(ADHOC!$S$4=LEFT(Domein!$AS4175,LEN(ADHOC!$S$4)),MAX(Domein!BD$1:'Domein'!BD4174)+1,"")))</f>
        <v/>
      </c>
    </row>
    <row r="4176" spans="45:56" x14ac:dyDescent="0.2">
      <c r="AS4176" s="4" t="s">
        <v>9436</v>
      </c>
      <c r="AT4176" s="4" t="s">
        <v>9437</v>
      </c>
      <c r="AU4176" s="4" t="s">
        <v>460</v>
      </c>
      <c r="AV4176" s="4" t="s">
        <v>725</v>
      </c>
      <c r="AW4176" s="4" t="s">
        <v>1259</v>
      </c>
      <c r="AX4176" s="4"/>
      <c r="AY4176" s="4">
        <v>186721</v>
      </c>
      <c r="AZ4176" s="4">
        <v>511910</v>
      </c>
      <c r="BA4176" s="4" t="s">
        <v>24307</v>
      </c>
      <c r="BB4176" s="4" t="s">
        <v>24308</v>
      </c>
      <c r="BC4176" s="4">
        <v>40</v>
      </c>
      <c r="BD4176" t="str">
        <f>IF(AND(ADHOC!$G$15="",ADHOC!$S$4=""),"",IF(ADHOC!$G$15&lt;&gt;"",IF(ADHOC!$G$15=LEFT(Domein!$AS4176,LEN(ADHOC!$G$15)),MAX(Domein!BD$1:'Domein'!BD4175)+1,""),IF(ADHOC!$S$4=LEFT(Domein!$AS4176,LEN(ADHOC!$S$4)),MAX(Domein!BD$1:'Domein'!BD4175)+1,"")))</f>
        <v/>
      </c>
    </row>
    <row r="4177" spans="45:56" x14ac:dyDescent="0.2">
      <c r="AS4177" s="4" t="s">
        <v>37301</v>
      </c>
      <c r="AT4177" s="4" t="s">
        <v>37302</v>
      </c>
      <c r="AU4177" s="4" t="s">
        <v>456</v>
      </c>
      <c r="AV4177" s="4" t="s">
        <v>713</v>
      </c>
      <c r="AW4177" s="4" t="s">
        <v>724</v>
      </c>
      <c r="AX4177" s="4"/>
      <c r="AY4177" s="4">
        <v>198731</v>
      </c>
      <c r="AZ4177" s="4">
        <v>519175</v>
      </c>
      <c r="BA4177" s="4" t="s">
        <v>37303</v>
      </c>
      <c r="BB4177" s="4" t="s">
        <v>37304</v>
      </c>
      <c r="BC4177" s="4">
        <v>40</v>
      </c>
      <c r="BD4177" t="str">
        <f>IF(AND(ADHOC!$G$15="",ADHOC!$S$4=""),"",IF(ADHOC!$G$15&lt;&gt;"",IF(ADHOC!$G$15=LEFT(Domein!$AS4177,LEN(ADHOC!$G$15)),MAX(Domein!BD$1:'Domein'!BD4176)+1,""),IF(ADHOC!$S$4=LEFT(Domein!$AS4177,LEN(ADHOC!$S$4)),MAX(Domein!BD$1:'Domein'!BD4176)+1,"")))</f>
        <v/>
      </c>
    </row>
    <row r="4178" spans="45:56" x14ac:dyDescent="0.2">
      <c r="AS4178" s="4" t="s">
        <v>9438</v>
      </c>
      <c r="AT4178" s="4" t="s">
        <v>9439</v>
      </c>
      <c r="AU4178" s="4" t="s">
        <v>456</v>
      </c>
      <c r="AV4178" s="4" t="s">
        <v>715</v>
      </c>
      <c r="AW4178" s="4" t="s">
        <v>724</v>
      </c>
      <c r="AX4178" s="4"/>
      <c r="AY4178" s="4">
        <v>201978</v>
      </c>
      <c r="AZ4178" s="4">
        <v>517926</v>
      </c>
      <c r="BA4178" s="4" t="s">
        <v>24309</v>
      </c>
      <c r="BB4178" s="4" t="s">
        <v>24310</v>
      </c>
      <c r="BC4178" s="4">
        <v>40</v>
      </c>
      <c r="BD4178" t="str">
        <f>IF(AND(ADHOC!$G$15="",ADHOC!$S$4=""),"",IF(ADHOC!$G$15&lt;&gt;"",IF(ADHOC!$G$15=LEFT(Domein!$AS4178,LEN(ADHOC!$G$15)),MAX(Domein!BD$1:'Domein'!BD4177)+1,""),IF(ADHOC!$S$4=LEFT(Domein!$AS4178,LEN(ADHOC!$S$4)),MAX(Domein!BD$1:'Domein'!BD4177)+1,"")))</f>
        <v/>
      </c>
    </row>
    <row r="4179" spans="45:56" x14ac:dyDescent="0.2">
      <c r="AS4179" s="4" t="s">
        <v>21661</v>
      </c>
      <c r="AT4179" s="4" t="s">
        <v>21662</v>
      </c>
      <c r="AU4179" s="4" t="s">
        <v>460</v>
      </c>
      <c r="AV4179" s="4" t="s">
        <v>725</v>
      </c>
      <c r="AW4179" s="4" t="s">
        <v>1259</v>
      </c>
      <c r="AX4179" s="4"/>
      <c r="AY4179" s="4"/>
      <c r="AZ4179" s="4"/>
      <c r="BA4179" s="4"/>
      <c r="BB4179" s="4"/>
      <c r="BC4179" s="4">
        <v>40</v>
      </c>
      <c r="BD4179" t="str">
        <f>IF(AND(ADHOC!$G$15="",ADHOC!$S$4=""),"",IF(ADHOC!$G$15&lt;&gt;"",IF(ADHOC!$G$15=LEFT(Domein!$AS4179,LEN(ADHOC!$G$15)),MAX(Domein!BD$1:'Domein'!BD4178)+1,""),IF(ADHOC!$S$4=LEFT(Domein!$AS4179,LEN(ADHOC!$S$4)),MAX(Domein!BD$1:'Domein'!BD4178)+1,"")))</f>
        <v/>
      </c>
    </row>
    <row r="4180" spans="45:56" x14ac:dyDescent="0.2">
      <c r="AS4180" s="4" t="s">
        <v>11486</v>
      </c>
      <c r="AT4180" s="4" t="s">
        <v>11487</v>
      </c>
      <c r="AU4180" s="4" t="s">
        <v>456</v>
      </c>
      <c r="AV4180" s="4" t="s">
        <v>713</v>
      </c>
      <c r="AW4180" s="4" t="s">
        <v>724</v>
      </c>
      <c r="AX4180" s="4"/>
      <c r="AY4180" s="4">
        <v>197800</v>
      </c>
      <c r="AZ4180" s="4">
        <v>512700</v>
      </c>
      <c r="BA4180" s="4" t="s">
        <v>23386</v>
      </c>
      <c r="BB4180" s="4" t="s">
        <v>24311</v>
      </c>
      <c r="BC4180" s="4">
        <v>40</v>
      </c>
      <c r="BD4180" t="str">
        <f>IF(AND(ADHOC!$G$15="",ADHOC!$S$4=""),"",IF(ADHOC!$G$15&lt;&gt;"",IF(ADHOC!$G$15=LEFT(Domein!$AS4180,LEN(ADHOC!$G$15)),MAX(Domein!BD$1:'Domein'!BD4179)+1,""),IF(ADHOC!$S$4=LEFT(Domein!$AS4180,LEN(ADHOC!$S$4)),MAX(Domein!BD$1:'Domein'!BD4179)+1,"")))</f>
        <v/>
      </c>
    </row>
    <row r="4181" spans="45:56" x14ac:dyDescent="0.2">
      <c r="AS4181" s="4" t="s">
        <v>7079</v>
      </c>
      <c r="AT4181" s="4" t="s">
        <v>1967</v>
      </c>
      <c r="AU4181" s="4" t="s">
        <v>456</v>
      </c>
      <c r="AV4181" s="4" t="s">
        <v>713</v>
      </c>
      <c r="AW4181" s="4" t="s">
        <v>724</v>
      </c>
      <c r="AX4181" s="4"/>
      <c r="AY4181" s="4">
        <v>201680</v>
      </c>
      <c r="AZ4181" s="4">
        <v>510580</v>
      </c>
      <c r="BA4181" s="4" t="s">
        <v>24312</v>
      </c>
      <c r="BB4181" s="4" t="s">
        <v>24313</v>
      </c>
      <c r="BC4181" s="4">
        <v>40</v>
      </c>
      <c r="BD4181" t="str">
        <f>IF(AND(ADHOC!$G$15="",ADHOC!$S$4=""),"",IF(ADHOC!$G$15&lt;&gt;"",IF(ADHOC!$G$15=LEFT(Domein!$AS4181,LEN(ADHOC!$G$15)),MAX(Domein!BD$1:'Domein'!BD4180)+1,""),IF(ADHOC!$S$4=LEFT(Domein!$AS4181,LEN(ADHOC!$S$4)),MAX(Domein!BD$1:'Domein'!BD4180)+1,"")))</f>
        <v/>
      </c>
    </row>
    <row r="4182" spans="45:56" x14ac:dyDescent="0.2">
      <c r="AS4182" s="4" t="s">
        <v>11986</v>
      </c>
      <c r="AT4182" s="4" t="s">
        <v>11987</v>
      </c>
      <c r="AU4182" s="4" t="s">
        <v>456</v>
      </c>
      <c r="AV4182" s="4" t="s">
        <v>725</v>
      </c>
      <c r="AW4182" s="4" t="s">
        <v>1259</v>
      </c>
      <c r="AX4182" s="4"/>
      <c r="AY4182" s="4">
        <v>193677</v>
      </c>
      <c r="AZ4182" s="4">
        <v>510912</v>
      </c>
      <c r="BA4182" s="4" t="s">
        <v>24314</v>
      </c>
      <c r="BB4182" s="4" t="s">
        <v>24315</v>
      </c>
      <c r="BC4182" s="4">
        <v>40</v>
      </c>
      <c r="BD4182" t="str">
        <f>IF(AND(ADHOC!$G$15="",ADHOC!$S$4=""),"",IF(ADHOC!$G$15&lt;&gt;"",IF(ADHOC!$G$15=LEFT(Domein!$AS4182,LEN(ADHOC!$G$15)),MAX(Domein!BD$1:'Domein'!BD4181)+1,""),IF(ADHOC!$S$4=LEFT(Domein!$AS4182,LEN(ADHOC!$S$4)),MAX(Domein!BD$1:'Domein'!BD4181)+1,"")))</f>
        <v/>
      </c>
    </row>
    <row r="4183" spans="45:56" x14ac:dyDescent="0.2">
      <c r="AS4183" s="4" t="s">
        <v>11621</v>
      </c>
      <c r="AT4183" s="4" t="s">
        <v>11622</v>
      </c>
      <c r="AU4183" s="4" t="s">
        <v>456</v>
      </c>
      <c r="AV4183" s="4" t="s">
        <v>715</v>
      </c>
      <c r="AW4183" s="4" t="s">
        <v>724</v>
      </c>
      <c r="AX4183" s="4"/>
      <c r="AY4183" s="4">
        <v>198380</v>
      </c>
      <c r="AZ4183" s="4">
        <v>511610</v>
      </c>
      <c r="BA4183" s="4" t="s">
        <v>24316</v>
      </c>
      <c r="BB4183" s="4" t="s">
        <v>24317</v>
      </c>
      <c r="BC4183" s="4">
        <v>40</v>
      </c>
      <c r="BD4183" t="str">
        <f>IF(AND(ADHOC!$G$15="",ADHOC!$S$4=""),"",IF(ADHOC!$G$15&lt;&gt;"",IF(ADHOC!$G$15=LEFT(Domein!$AS4183,LEN(ADHOC!$G$15)),MAX(Domein!BD$1:'Domein'!BD4182)+1,""),IF(ADHOC!$S$4=LEFT(Domein!$AS4183,LEN(ADHOC!$S$4)),MAX(Domein!BD$1:'Domein'!BD4182)+1,"")))</f>
        <v/>
      </c>
    </row>
    <row r="4184" spans="45:56" x14ac:dyDescent="0.2">
      <c r="AS4184" s="4" t="s">
        <v>38553</v>
      </c>
      <c r="AT4184" s="4" t="s">
        <v>38554</v>
      </c>
      <c r="AU4184" s="4" t="s">
        <v>460</v>
      </c>
      <c r="AV4184" s="4" t="s">
        <v>725</v>
      </c>
      <c r="AW4184" s="4" t="s">
        <v>1259</v>
      </c>
      <c r="AX4184" s="4"/>
      <c r="AY4184" s="4"/>
      <c r="AZ4184" s="4"/>
      <c r="BA4184" s="4"/>
      <c r="BB4184" s="4"/>
      <c r="BC4184" s="4">
        <v>40</v>
      </c>
      <c r="BD4184" t="str">
        <f>IF(AND(ADHOC!$G$15="",ADHOC!$S$4=""),"",IF(ADHOC!$G$15&lt;&gt;"",IF(ADHOC!$G$15=LEFT(Domein!$AS4184,LEN(ADHOC!$G$15)),MAX(Domein!BD$1:'Domein'!BD4183)+1,""),IF(ADHOC!$S$4=LEFT(Domein!$AS4184,LEN(ADHOC!$S$4)),MAX(Domein!BD$1:'Domein'!BD4183)+1,"")))</f>
        <v/>
      </c>
    </row>
    <row r="4185" spans="45:56" x14ac:dyDescent="0.2">
      <c r="AS4185" s="4" t="s">
        <v>2306</v>
      </c>
      <c r="AT4185" s="4" t="s">
        <v>1968</v>
      </c>
      <c r="AU4185" s="4" t="s">
        <v>456</v>
      </c>
      <c r="AV4185" s="4" t="s">
        <v>713</v>
      </c>
      <c r="AW4185" s="4" t="s">
        <v>724</v>
      </c>
      <c r="AX4185" s="4"/>
      <c r="AY4185" s="4">
        <v>199390</v>
      </c>
      <c r="AZ4185" s="4">
        <v>506860</v>
      </c>
      <c r="BA4185" s="4" t="s">
        <v>24318</v>
      </c>
      <c r="BB4185" s="4" t="s">
        <v>24319</v>
      </c>
      <c r="BC4185" s="4">
        <v>40</v>
      </c>
      <c r="BD4185" t="str">
        <f>IF(AND(ADHOC!$G$15="",ADHOC!$S$4=""),"",IF(ADHOC!$G$15&lt;&gt;"",IF(ADHOC!$G$15=LEFT(Domein!$AS4185,LEN(ADHOC!$G$15)),MAX(Domein!BD$1:'Domein'!BD4184)+1,""),IF(ADHOC!$S$4=LEFT(Domein!$AS4185,LEN(ADHOC!$S$4)),MAX(Domein!BD$1:'Domein'!BD4184)+1,"")))</f>
        <v/>
      </c>
    </row>
    <row r="4186" spans="45:56" x14ac:dyDescent="0.2">
      <c r="AS4186" s="4" t="s">
        <v>33534</v>
      </c>
      <c r="AT4186" s="4" t="s">
        <v>33535</v>
      </c>
      <c r="AU4186" s="4" t="s">
        <v>460</v>
      </c>
      <c r="AV4186" s="4" t="s">
        <v>725</v>
      </c>
      <c r="AW4186" s="4" t="s">
        <v>1259</v>
      </c>
      <c r="AX4186" s="4"/>
      <c r="AY4186" s="4"/>
      <c r="AZ4186" s="4"/>
      <c r="BA4186" s="4"/>
      <c r="BB4186" s="4"/>
      <c r="BC4186" s="4">
        <v>40</v>
      </c>
      <c r="BD4186" t="str">
        <f>IF(AND(ADHOC!$G$15="",ADHOC!$S$4=""),"",IF(ADHOC!$G$15&lt;&gt;"",IF(ADHOC!$G$15=LEFT(Domein!$AS4186,LEN(ADHOC!$G$15)),MAX(Domein!BD$1:'Domein'!BD4185)+1,""),IF(ADHOC!$S$4=LEFT(Domein!$AS4186,LEN(ADHOC!$S$4)),MAX(Domein!BD$1:'Domein'!BD4185)+1,"")))</f>
        <v/>
      </c>
    </row>
    <row r="4187" spans="45:56" x14ac:dyDescent="0.2">
      <c r="AS4187" s="4" t="s">
        <v>7080</v>
      </c>
      <c r="AT4187" s="4" t="s">
        <v>7081</v>
      </c>
      <c r="AU4187" s="4" t="s">
        <v>456</v>
      </c>
      <c r="AV4187" s="4" t="s">
        <v>725</v>
      </c>
      <c r="AW4187" s="4" t="s">
        <v>1259</v>
      </c>
      <c r="AX4187" s="4"/>
      <c r="AY4187" s="4"/>
      <c r="AZ4187" s="4"/>
      <c r="BA4187" s="4"/>
      <c r="BB4187" s="4"/>
      <c r="BC4187" s="4">
        <v>40</v>
      </c>
      <c r="BD4187" t="str">
        <f>IF(AND(ADHOC!$G$15="",ADHOC!$S$4=""),"",IF(ADHOC!$G$15&lt;&gt;"",IF(ADHOC!$G$15=LEFT(Domein!$AS4187,LEN(ADHOC!$G$15)),MAX(Domein!BD$1:'Domein'!BD4186)+1,""),IF(ADHOC!$S$4=LEFT(Domein!$AS4187,LEN(ADHOC!$S$4)),MAX(Domein!BD$1:'Domein'!BD4186)+1,"")))</f>
        <v/>
      </c>
    </row>
    <row r="4188" spans="45:56" x14ac:dyDescent="0.2">
      <c r="AS4188" s="4" t="s">
        <v>9440</v>
      </c>
      <c r="AT4188" s="4" t="s">
        <v>11988</v>
      </c>
      <c r="AU4188" s="4" t="s">
        <v>456</v>
      </c>
      <c r="AV4188" s="4" t="s">
        <v>725</v>
      </c>
      <c r="AW4188" s="4" t="s">
        <v>1259</v>
      </c>
      <c r="AX4188" s="4"/>
      <c r="AY4188" s="4">
        <v>193237</v>
      </c>
      <c r="AZ4188" s="4">
        <v>511298</v>
      </c>
      <c r="BA4188" s="4" t="s">
        <v>24320</v>
      </c>
      <c r="BB4188" s="4" t="s">
        <v>24321</v>
      </c>
      <c r="BC4188" s="4">
        <v>40</v>
      </c>
      <c r="BD4188" t="str">
        <f>IF(AND(ADHOC!$G$15="",ADHOC!$S$4=""),"",IF(ADHOC!$G$15&lt;&gt;"",IF(ADHOC!$G$15=LEFT(Domein!$AS4188,LEN(ADHOC!$G$15)),MAX(Domein!BD$1:'Domein'!BD4187)+1,""),IF(ADHOC!$S$4=LEFT(Domein!$AS4188,LEN(ADHOC!$S$4)),MAX(Domein!BD$1:'Domein'!BD4187)+1,"")))</f>
        <v/>
      </c>
    </row>
    <row r="4189" spans="45:56" x14ac:dyDescent="0.2">
      <c r="AS4189" s="4" t="s">
        <v>11989</v>
      </c>
      <c r="AT4189" s="4" t="s">
        <v>11990</v>
      </c>
      <c r="AU4189" s="4" t="s">
        <v>456</v>
      </c>
      <c r="AV4189" s="4" t="s">
        <v>725</v>
      </c>
      <c r="AW4189" s="4" t="s">
        <v>1259</v>
      </c>
      <c r="AX4189" s="4"/>
      <c r="AY4189" s="4">
        <v>194427</v>
      </c>
      <c r="AZ4189" s="4">
        <v>511150</v>
      </c>
      <c r="BA4189" s="4" t="s">
        <v>24322</v>
      </c>
      <c r="BB4189" s="4" t="s">
        <v>24323</v>
      </c>
      <c r="BC4189" s="4">
        <v>40</v>
      </c>
      <c r="BD4189" t="str">
        <f>IF(AND(ADHOC!$G$15="",ADHOC!$S$4=""),"",IF(ADHOC!$G$15&lt;&gt;"",IF(ADHOC!$G$15=LEFT(Domein!$AS4189,LEN(ADHOC!$G$15)),MAX(Domein!BD$1:'Domein'!BD4188)+1,""),IF(ADHOC!$S$4=LEFT(Domein!$AS4189,LEN(ADHOC!$S$4)),MAX(Domein!BD$1:'Domein'!BD4188)+1,"")))</f>
        <v/>
      </c>
    </row>
    <row r="4190" spans="45:56" x14ac:dyDescent="0.2">
      <c r="AS4190" s="4" t="s">
        <v>12159</v>
      </c>
      <c r="AT4190" s="4" t="s">
        <v>12160</v>
      </c>
      <c r="AU4190" s="4" t="s">
        <v>456</v>
      </c>
      <c r="AV4190" s="4" t="s">
        <v>725</v>
      </c>
      <c r="AW4190" s="4" t="s">
        <v>1259</v>
      </c>
      <c r="AX4190" s="4"/>
      <c r="AY4190" s="4">
        <v>193000</v>
      </c>
      <c r="AZ4190" s="4">
        <v>509740</v>
      </c>
      <c r="BA4190" s="4" t="s">
        <v>24324</v>
      </c>
      <c r="BB4190" s="4" t="s">
        <v>24325</v>
      </c>
      <c r="BC4190" s="4">
        <v>40</v>
      </c>
      <c r="BD4190" t="str">
        <f>IF(AND(ADHOC!$G$15="",ADHOC!$S$4=""),"",IF(ADHOC!$G$15&lt;&gt;"",IF(ADHOC!$G$15=LEFT(Domein!$AS4190,LEN(ADHOC!$G$15)),MAX(Domein!BD$1:'Domein'!BD4189)+1,""),IF(ADHOC!$S$4=LEFT(Domein!$AS4190,LEN(ADHOC!$S$4)),MAX(Domein!BD$1:'Domein'!BD4189)+1,"")))</f>
        <v/>
      </c>
    </row>
    <row r="4191" spans="45:56" x14ac:dyDescent="0.2">
      <c r="AS4191" s="4" t="s">
        <v>11991</v>
      </c>
      <c r="AT4191" s="4" t="s">
        <v>11992</v>
      </c>
      <c r="AU4191" s="4" t="s">
        <v>456</v>
      </c>
      <c r="AV4191" s="4" t="s">
        <v>725</v>
      </c>
      <c r="AW4191" s="4" t="s">
        <v>1259</v>
      </c>
      <c r="AX4191" s="4"/>
      <c r="AY4191" s="4">
        <v>194733</v>
      </c>
      <c r="AZ4191" s="4">
        <v>511119</v>
      </c>
      <c r="BA4191" s="4" t="s">
        <v>24326</v>
      </c>
      <c r="BB4191" s="4" t="s">
        <v>24327</v>
      </c>
      <c r="BC4191" s="4">
        <v>40</v>
      </c>
      <c r="BD4191" t="str">
        <f>IF(AND(ADHOC!$G$15="",ADHOC!$S$4=""),"",IF(ADHOC!$G$15&lt;&gt;"",IF(ADHOC!$G$15=LEFT(Domein!$AS4191,LEN(ADHOC!$G$15)),MAX(Domein!BD$1:'Domein'!BD4190)+1,""),IF(ADHOC!$S$4=LEFT(Domein!$AS4191,LEN(ADHOC!$S$4)),MAX(Domein!BD$1:'Domein'!BD4190)+1,"")))</f>
        <v/>
      </c>
    </row>
    <row r="4192" spans="45:56" x14ac:dyDescent="0.2">
      <c r="AS4192" s="4" t="s">
        <v>9441</v>
      </c>
      <c r="AT4192" s="4" t="s">
        <v>9442</v>
      </c>
      <c r="AU4192" s="4" t="s">
        <v>456</v>
      </c>
      <c r="AV4192" s="4" t="s">
        <v>725</v>
      </c>
      <c r="AW4192" s="4" t="s">
        <v>1259</v>
      </c>
      <c r="AX4192" s="4"/>
      <c r="AY4192" s="4"/>
      <c r="AZ4192" s="4"/>
      <c r="BA4192" s="4"/>
      <c r="BB4192" s="4"/>
      <c r="BC4192" s="4">
        <v>40</v>
      </c>
      <c r="BD4192" t="str">
        <f>IF(AND(ADHOC!$G$15="",ADHOC!$S$4=""),"",IF(ADHOC!$G$15&lt;&gt;"",IF(ADHOC!$G$15=LEFT(Domein!$AS4192,LEN(ADHOC!$G$15)),MAX(Domein!BD$1:'Domein'!BD4191)+1,""),IF(ADHOC!$S$4=LEFT(Domein!$AS4192,LEN(ADHOC!$S$4)),MAX(Domein!BD$1:'Domein'!BD4191)+1,"")))</f>
        <v/>
      </c>
    </row>
    <row r="4193" spans="45:56" x14ac:dyDescent="0.2">
      <c r="AS4193" s="4" t="s">
        <v>9443</v>
      </c>
      <c r="AT4193" s="4" t="s">
        <v>9444</v>
      </c>
      <c r="AU4193" s="4" t="s">
        <v>456</v>
      </c>
      <c r="AV4193" s="4" t="s">
        <v>725</v>
      </c>
      <c r="AW4193" s="4" t="s">
        <v>1259</v>
      </c>
      <c r="AX4193" s="4"/>
      <c r="AY4193" s="4"/>
      <c r="AZ4193" s="4"/>
      <c r="BA4193" s="4"/>
      <c r="BB4193" s="4"/>
      <c r="BC4193" s="4">
        <v>40</v>
      </c>
      <c r="BD4193" t="str">
        <f>IF(AND(ADHOC!$G$15="",ADHOC!$S$4=""),"",IF(ADHOC!$G$15&lt;&gt;"",IF(ADHOC!$G$15=LEFT(Domein!$AS4193,LEN(ADHOC!$G$15)),MAX(Domein!BD$1:'Domein'!BD4192)+1,""),IF(ADHOC!$S$4=LEFT(Domein!$AS4193,LEN(ADHOC!$S$4)),MAX(Domein!BD$1:'Domein'!BD4192)+1,"")))</f>
        <v/>
      </c>
    </row>
    <row r="4194" spans="45:56" x14ac:dyDescent="0.2">
      <c r="AS4194" s="4" t="s">
        <v>11993</v>
      </c>
      <c r="AT4194" s="4" t="s">
        <v>12161</v>
      </c>
      <c r="AU4194" s="4" t="s">
        <v>456</v>
      </c>
      <c r="AV4194" s="4" t="s">
        <v>725</v>
      </c>
      <c r="AW4194" s="4" t="s">
        <v>1259</v>
      </c>
      <c r="AX4194" s="4"/>
      <c r="AY4194" s="4">
        <v>193169</v>
      </c>
      <c r="AZ4194" s="4">
        <v>509486</v>
      </c>
      <c r="BA4194" s="4" t="s">
        <v>24328</v>
      </c>
      <c r="BB4194" s="4" t="s">
        <v>24329</v>
      </c>
      <c r="BC4194" s="4">
        <v>40</v>
      </c>
      <c r="BD4194" t="str">
        <f>IF(AND(ADHOC!$G$15="",ADHOC!$S$4=""),"",IF(ADHOC!$G$15&lt;&gt;"",IF(ADHOC!$G$15=LEFT(Domein!$AS4194,LEN(ADHOC!$G$15)),MAX(Domein!BD$1:'Domein'!BD4193)+1,""),IF(ADHOC!$S$4=LEFT(Domein!$AS4194,LEN(ADHOC!$S$4)),MAX(Domein!BD$1:'Domein'!BD4193)+1,"")))</f>
        <v/>
      </c>
    </row>
    <row r="4195" spans="45:56" x14ac:dyDescent="0.2">
      <c r="AS4195" s="4" t="s">
        <v>11994</v>
      </c>
      <c r="AT4195" s="4" t="s">
        <v>12162</v>
      </c>
      <c r="AU4195" s="4" t="s">
        <v>456</v>
      </c>
      <c r="AV4195" s="4" t="s">
        <v>725</v>
      </c>
      <c r="AW4195" s="4" t="s">
        <v>1259</v>
      </c>
      <c r="AX4195" s="4"/>
      <c r="AY4195" s="4">
        <v>193008</v>
      </c>
      <c r="AZ4195" s="4">
        <v>509777</v>
      </c>
      <c r="BA4195" s="4" t="s">
        <v>24330</v>
      </c>
      <c r="BB4195" s="4" t="s">
        <v>24331</v>
      </c>
      <c r="BC4195" s="4">
        <v>40</v>
      </c>
      <c r="BD4195" t="str">
        <f>IF(AND(ADHOC!$G$15="",ADHOC!$S$4=""),"",IF(ADHOC!$G$15&lt;&gt;"",IF(ADHOC!$G$15=LEFT(Domein!$AS4195,LEN(ADHOC!$G$15)),MAX(Domein!BD$1:'Domein'!BD4194)+1,""),IF(ADHOC!$S$4=LEFT(Domein!$AS4195,LEN(ADHOC!$S$4)),MAX(Domein!BD$1:'Domein'!BD4194)+1,"")))</f>
        <v/>
      </c>
    </row>
    <row r="4196" spans="45:56" x14ac:dyDescent="0.2">
      <c r="AS4196" s="4" t="s">
        <v>11995</v>
      </c>
      <c r="AT4196" s="4" t="s">
        <v>11996</v>
      </c>
      <c r="AU4196" s="4" t="s">
        <v>456</v>
      </c>
      <c r="AV4196" s="4" t="s">
        <v>725</v>
      </c>
      <c r="AW4196" s="4" t="s">
        <v>1259</v>
      </c>
      <c r="AX4196" s="4"/>
      <c r="AY4196" s="4">
        <v>193875</v>
      </c>
      <c r="AZ4196" s="4">
        <v>510045</v>
      </c>
      <c r="BA4196" s="4" t="s">
        <v>24332</v>
      </c>
      <c r="BB4196" s="4" t="s">
        <v>24333</v>
      </c>
      <c r="BC4196" s="4">
        <v>40</v>
      </c>
      <c r="BD4196" t="str">
        <f>IF(AND(ADHOC!$G$15="",ADHOC!$S$4=""),"",IF(ADHOC!$G$15&lt;&gt;"",IF(ADHOC!$G$15=LEFT(Domein!$AS4196,LEN(ADHOC!$G$15)),MAX(Domein!BD$1:'Domein'!BD4195)+1,""),IF(ADHOC!$S$4=LEFT(Domein!$AS4196,LEN(ADHOC!$S$4)),MAX(Domein!BD$1:'Domein'!BD4195)+1,"")))</f>
        <v/>
      </c>
    </row>
    <row r="4197" spans="45:56" x14ac:dyDescent="0.2">
      <c r="AS4197" s="4" t="s">
        <v>11997</v>
      </c>
      <c r="AT4197" s="4" t="s">
        <v>11998</v>
      </c>
      <c r="AU4197" s="4" t="s">
        <v>456</v>
      </c>
      <c r="AV4197" s="4" t="s">
        <v>725</v>
      </c>
      <c r="AW4197" s="4" t="s">
        <v>1259</v>
      </c>
      <c r="AX4197" s="4"/>
      <c r="AY4197" s="4">
        <v>193935</v>
      </c>
      <c r="AZ4197" s="4">
        <v>510258</v>
      </c>
      <c r="BA4197" s="4" t="s">
        <v>24334</v>
      </c>
      <c r="BB4197" s="4" t="s">
        <v>24335</v>
      </c>
      <c r="BC4197" s="4">
        <v>40</v>
      </c>
      <c r="BD4197" t="str">
        <f>IF(AND(ADHOC!$G$15="",ADHOC!$S$4=""),"",IF(ADHOC!$G$15&lt;&gt;"",IF(ADHOC!$G$15=LEFT(Domein!$AS4197,LEN(ADHOC!$G$15)),MAX(Domein!BD$1:'Domein'!BD4196)+1,""),IF(ADHOC!$S$4=LEFT(Domein!$AS4197,LEN(ADHOC!$S$4)),MAX(Domein!BD$1:'Domein'!BD4196)+1,"")))</f>
        <v/>
      </c>
    </row>
    <row r="4198" spans="45:56" x14ac:dyDescent="0.2">
      <c r="AS4198" s="4" t="s">
        <v>11999</v>
      </c>
      <c r="AT4198" s="4" t="s">
        <v>12000</v>
      </c>
      <c r="AU4198" s="4" t="s">
        <v>456</v>
      </c>
      <c r="AV4198" s="4" t="s">
        <v>725</v>
      </c>
      <c r="AW4198" s="4" t="s">
        <v>1259</v>
      </c>
      <c r="AX4198" s="4"/>
      <c r="AY4198" s="4">
        <v>194195</v>
      </c>
      <c r="AZ4198" s="4">
        <v>510195</v>
      </c>
      <c r="BA4198" s="4" t="s">
        <v>24336</v>
      </c>
      <c r="BB4198" s="4" t="s">
        <v>24337</v>
      </c>
      <c r="BC4198" s="4">
        <v>40</v>
      </c>
      <c r="BD4198" t="str">
        <f>IF(AND(ADHOC!$G$15="",ADHOC!$S$4=""),"",IF(ADHOC!$G$15&lt;&gt;"",IF(ADHOC!$G$15=LEFT(Domein!$AS4198,LEN(ADHOC!$G$15)),MAX(Domein!BD$1:'Domein'!BD4197)+1,""),IF(ADHOC!$S$4=LEFT(Domein!$AS4198,LEN(ADHOC!$S$4)),MAX(Domein!BD$1:'Domein'!BD4197)+1,"")))</f>
        <v/>
      </c>
    </row>
    <row r="4199" spans="45:56" x14ac:dyDescent="0.2">
      <c r="AS4199" s="4" t="s">
        <v>12001</v>
      </c>
      <c r="AT4199" s="4" t="s">
        <v>12002</v>
      </c>
      <c r="AU4199" s="4" t="s">
        <v>456</v>
      </c>
      <c r="AV4199" s="4" t="s">
        <v>725</v>
      </c>
      <c r="AW4199" s="4" t="s">
        <v>1259</v>
      </c>
      <c r="AX4199" s="4"/>
      <c r="AY4199" s="4">
        <v>195114</v>
      </c>
      <c r="AZ4199" s="4">
        <v>510192</v>
      </c>
      <c r="BA4199" s="4" t="s">
        <v>24338</v>
      </c>
      <c r="BB4199" s="4" t="s">
        <v>24339</v>
      </c>
      <c r="BC4199" s="4">
        <v>40</v>
      </c>
      <c r="BD4199" t="str">
        <f>IF(AND(ADHOC!$G$15="",ADHOC!$S$4=""),"",IF(ADHOC!$G$15&lt;&gt;"",IF(ADHOC!$G$15=LEFT(Domein!$AS4199,LEN(ADHOC!$G$15)),MAX(Domein!BD$1:'Domein'!BD4198)+1,""),IF(ADHOC!$S$4=LEFT(Domein!$AS4199,LEN(ADHOC!$S$4)),MAX(Domein!BD$1:'Domein'!BD4198)+1,"")))</f>
        <v/>
      </c>
    </row>
    <row r="4200" spans="45:56" x14ac:dyDescent="0.2">
      <c r="AS4200" s="4" t="s">
        <v>12003</v>
      </c>
      <c r="AT4200" s="4" t="s">
        <v>12004</v>
      </c>
      <c r="AU4200" s="4" t="s">
        <v>456</v>
      </c>
      <c r="AV4200" s="4" t="s">
        <v>725</v>
      </c>
      <c r="AW4200" s="4" t="s">
        <v>1259</v>
      </c>
      <c r="AX4200" s="4"/>
      <c r="AY4200" s="4">
        <v>194897</v>
      </c>
      <c r="AZ4200" s="4">
        <v>510626</v>
      </c>
      <c r="BA4200" s="4" t="s">
        <v>24340</v>
      </c>
      <c r="BB4200" s="4" t="s">
        <v>24341</v>
      </c>
      <c r="BC4200" s="4">
        <v>40</v>
      </c>
      <c r="BD4200" t="str">
        <f>IF(AND(ADHOC!$G$15="",ADHOC!$S$4=""),"",IF(ADHOC!$G$15&lt;&gt;"",IF(ADHOC!$G$15=LEFT(Domein!$AS4200,LEN(ADHOC!$G$15)),MAX(Domein!BD$1:'Domein'!BD4199)+1,""),IF(ADHOC!$S$4=LEFT(Domein!$AS4200,LEN(ADHOC!$S$4)),MAX(Domein!BD$1:'Domein'!BD4199)+1,"")))</f>
        <v/>
      </c>
    </row>
    <row r="4201" spans="45:56" x14ac:dyDescent="0.2">
      <c r="AS4201" s="4" t="s">
        <v>12005</v>
      </c>
      <c r="AT4201" s="4" t="s">
        <v>12006</v>
      </c>
      <c r="AU4201" s="4" t="s">
        <v>456</v>
      </c>
      <c r="AV4201" s="4" t="s">
        <v>725</v>
      </c>
      <c r="AW4201" s="4" t="s">
        <v>1259</v>
      </c>
      <c r="AX4201" s="4"/>
      <c r="AY4201" s="4">
        <v>193415</v>
      </c>
      <c r="AZ4201" s="4">
        <v>510095</v>
      </c>
      <c r="BA4201" s="4" t="s">
        <v>24342</v>
      </c>
      <c r="BB4201" s="4" t="s">
        <v>24343</v>
      </c>
      <c r="BC4201" s="4">
        <v>40</v>
      </c>
      <c r="BD4201" t="str">
        <f>IF(AND(ADHOC!$G$15="",ADHOC!$S$4=""),"",IF(ADHOC!$G$15&lt;&gt;"",IF(ADHOC!$G$15=LEFT(Domein!$AS4201,LEN(ADHOC!$G$15)),MAX(Domein!BD$1:'Domein'!BD4200)+1,""),IF(ADHOC!$S$4=LEFT(Domein!$AS4201,LEN(ADHOC!$S$4)),MAX(Domein!BD$1:'Domein'!BD4200)+1,"")))</f>
        <v/>
      </c>
    </row>
    <row r="4202" spans="45:56" x14ac:dyDescent="0.2">
      <c r="AS4202" s="4" t="s">
        <v>12163</v>
      </c>
      <c r="AT4202" s="4" t="s">
        <v>12164</v>
      </c>
      <c r="AU4202" s="4" t="s">
        <v>456</v>
      </c>
      <c r="AV4202" s="4" t="s">
        <v>725</v>
      </c>
      <c r="AW4202" s="4" t="s">
        <v>1259</v>
      </c>
      <c r="AX4202" s="4"/>
      <c r="AY4202" s="4">
        <v>192758</v>
      </c>
      <c r="AZ4202" s="4">
        <v>509302</v>
      </c>
      <c r="BA4202" s="4" t="s">
        <v>24344</v>
      </c>
      <c r="BB4202" s="4" t="s">
        <v>22658</v>
      </c>
      <c r="BC4202" s="4">
        <v>40</v>
      </c>
      <c r="BD4202" t="str">
        <f>IF(AND(ADHOC!$G$15="",ADHOC!$S$4=""),"",IF(ADHOC!$G$15&lt;&gt;"",IF(ADHOC!$G$15=LEFT(Domein!$AS4202,LEN(ADHOC!$G$15)),MAX(Domein!BD$1:'Domein'!BD4201)+1,""),IF(ADHOC!$S$4=LEFT(Domein!$AS4202,LEN(ADHOC!$S$4)),MAX(Domein!BD$1:'Domein'!BD4201)+1,"")))</f>
        <v/>
      </c>
    </row>
    <row r="4203" spans="45:56" x14ac:dyDescent="0.2">
      <c r="AS4203" s="4" t="s">
        <v>12607</v>
      </c>
      <c r="AT4203" s="4" t="s">
        <v>12608</v>
      </c>
      <c r="AU4203" s="4" t="s">
        <v>460</v>
      </c>
      <c r="AV4203" s="4" t="s">
        <v>725</v>
      </c>
      <c r="AW4203" s="4" t="s">
        <v>1259</v>
      </c>
      <c r="AX4203" s="4"/>
      <c r="AY4203" s="4"/>
      <c r="AZ4203" s="4"/>
      <c r="BA4203" s="4"/>
      <c r="BB4203" s="4"/>
      <c r="BC4203" s="4">
        <v>40</v>
      </c>
      <c r="BD4203" t="str">
        <f>IF(AND(ADHOC!$G$15="",ADHOC!$S$4=""),"",IF(ADHOC!$G$15&lt;&gt;"",IF(ADHOC!$G$15=LEFT(Domein!$AS4203,LEN(ADHOC!$G$15)),MAX(Domein!BD$1:'Domein'!BD4202)+1,""),IF(ADHOC!$S$4=LEFT(Domein!$AS4203,LEN(ADHOC!$S$4)),MAX(Domein!BD$1:'Domein'!BD4202)+1,"")))</f>
        <v/>
      </c>
    </row>
    <row r="4204" spans="45:56" x14ac:dyDescent="0.2">
      <c r="AS4204" s="4" t="s">
        <v>12609</v>
      </c>
      <c r="AT4204" s="4" t="s">
        <v>12610</v>
      </c>
      <c r="AU4204" s="4" t="s">
        <v>460</v>
      </c>
      <c r="AV4204" s="4" t="s">
        <v>725</v>
      </c>
      <c r="AW4204" s="4" t="s">
        <v>1259</v>
      </c>
      <c r="AX4204" s="4"/>
      <c r="AY4204" s="4"/>
      <c r="AZ4204" s="4"/>
      <c r="BA4204" s="4"/>
      <c r="BB4204" s="4"/>
      <c r="BC4204" s="4">
        <v>40</v>
      </c>
      <c r="BD4204" t="str">
        <f>IF(AND(ADHOC!$G$15="",ADHOC!$S$4=""),"",IF(ADHOC!$G$15&lt;&gt;"",IF(ADHOC!$G$15=LEFT(Domein!$AS4204,LEN(ADHOC!$G$15)),MAX(Domein!BD$1:'Domein'!BD4203)+1,""),IF(ADHOC!$S$4=LEFT(Domein!$AS4204,LEN(ADHOC!$S$4)),MAX(Domein!BD$1:'Domein'!BD4203)+1,"")))</f>
        <v/>
      </c>
    </row>
    <row r="4205" spans="45:56" x14ac:dyDescent="0.2">
      <c r="AS4205" s="4" t="s">
        <v>9445</v>
      </c>
      <c r="AT4205" s="4" t="s">
        <v>9446</v>
      </c>
      <c r="AU4205" s="4" t="s">
        <v>456</v>
      </c>
      <c r="AV4205" s="4" t="s">
        <v>725</v>
      </c>
      <c r="AW4205" s="4" t="s">
        <v>1259</v>
      </c>
      <c r="AX4205" s="4"/>
      <c r="AY4205" s="4"/>
      <c r="AZ4205" s="4"/>
      <c r="BA4205" s="4"/>
      <c r="BB4205" s="4"/>
      <c r="BC4205" s="4">
        <v>40</v>
      </c>
      <c r="BD4205" t="str">
        <f>IF(AND(ADHOC!$G$15="",ADHOC!$S$4=""),"",IF(ADHOC!$G$15&lt;&gt;"",IF(ADHOC!$G$15=LEFT(Domein!$AS4205,LEN(ADHOC!$G$15)),MAX(Domein!BD$1:'Domein'!BD4204)+1,""),IF(ADHOC!$S$4=LEFT(Domein!$AS4205,LEN(ADHOC!$S$4)),MAX(Domein!BD$1:'Domein'!BD4204)+1,"")))</f>
        <v/>
      </c>
    </row>
    <row r="4206" spans="45:56" x14ac:dyDescent="0.2">
      <c r="AS4206" s="4" t="s">
        <v>9447</v>
      </c>
      <c r="AT4206" s="4" t="s">
        <v>9448</v>
      </c>
      <c r="AU4206" s="4" t="s">
        <v>456</v>
      </c>
      <c r="AV4206" s="4" t="s">
        <v>725</v>
      </c>
      <c r="AW4206" s="4" t="s">
        <v>1259</v>
      </c>
      <c r="AX4206" s="4"/>
      <c r="AY4206" s="4"/>
      <c r="AZ4206" s="4"/>
      <c r="BA4206" s="4"/>
      <c r="BB4206" s="4"/>
      <c r="BC4206" s="4">
        <v>40</v>
      </c>
      <c r="BD4206" t="str">
        <f>IF(AND(ADHOC!$G$15="",ADHOC!$S$4=""),"",IF(ADHOC!$G$15&lt;&gt;"",IF(ADHOC!$G$15=LEFT(Domein!$AS4206,LEN(ADHOC!$G$15)),MAX(Domein!BD$1:'Domein'!BD4205)+1,""),IF(ADHOC!$S$4=LEFT(Domein!$AS4206,LEN(ADHOC!$S$4)),MAX(Domein!BD$1:'Domein'!BD4205)+1,"")))</f>
        <v/>
      </c>
    </row>
    <row r="4207" spans="45:56" x14ac:dyDescent="0.2">
      <c r="AS4207" s="4" t="s">
        <v>12007</v>
      </c>
      <c r="AT4207" s="4" t="s">
        <v>12008</v>
      </c>
      <c r="AU4207" s="4" t="s">
        <v>456</v>
      </c>
      <c r="AV4207" s="4" t="s">
        <v>725</v>
      </c>
      <c r="AW4207" s="4" t="s">
        <v>1259</v>
      </c>
      <c r="AX4207" s="4"/>
      <c r="AY4207" s="4">
        <v>194624</v>
      </c>
      <c r="AZ4207" s="4">
        <v>510162</v>
      </c>
      <c r="BA4207" s="4" t="s">
        <v>24346</v>
      </c>
      <c r="BB4207" s="4" t="s">
        <v>24347</v>
      </c>
      <c r="BC4207" s="4">
        <v>40</v>
      </c>
      <c r="BD4207" t="str">
        <f>IF(AND(ADHOC!$G$15="",ADHOC!$S$4=""),"",IF(ADHOC!$G$15&lt;&gt;"",IF(ADHOC!$G$15=LEFT(Domein!$AS4207,LEN(ADHOC!$G$15)),MAX(Domein!BD$1:'Domein'!BD4206)+1,""),IF(ADHOC!$S$4=LEFT(Domein!$AS4207,LEN(ADHOC!$S$4)),MAX(Domein!BD$1:'Domein'!BD4206)+1,"")))</f>
        <v/>
      </c>
    </row>
    <row r="4208" spans="45:56" x14ac:dyDescent="0.2">
      <c r="AS4208" s="4" t="s">
        <v>12009</v>
      </c>
      <c r="AT4208" s="4" t="s">
        <v>12010</v>
      </c>
      <c r="AU4208" s="4" t="s">
        <v>456</v>
      </c>
      <c r="AV4208" s="4" t="s">
        <v>725</v>
      </c>
      <c r="AW4208" s="4" t="s">
        <v>1259</v>
      </c>
      <c r="AX4208" s="4"/>
      <c r="AY4208" s="4">
        <v>193754</v>
      </c>
      <c r="AZ4208" s="4">
        <v>509922</v>
      </c>
      <c r="BA4208" s="4" t="s">
        <v>24348</v>
      </c>
      <c r="BB4208" s="4" t="s">
        <v>24349</v>
      </c>
      <c r="BC4208" s="4">
        <v>40</v>
      </c>
      <c r="BD4208" t="str">
        <f>IF(AND(ADHOC!$G$15="",ADHOC!$S$4=""),"",IF(ADHOC!$G$15&lt;&gt;"",IF(ADHOC!$G$15=LEFT(Domein!$AS4208,LEN(ADHOC!$G$15)),MAX(Domein!BD$1:'Domein'!BD4207)+1,""),IF(ADHOC!$S$4=LEFT(Domein!$AS4208,LEN(ADHOC!$S$4)),MAX(Domein!BD$1:'Domein'!BD4207)+1,"")))</f>
        <v/>
      </c>
    </row>
    <row r="4209" spans="45:56" x14ac:dyDescent="0.2">
      <c r="AS4209" s="4" t="s">
        <v>12011</v>
      </c>
      <c r="AT4209" s="4" t="s">
        <v>12012</v>
      </c>
      <c r="AU4209" s="4" t="s">
        <v>456</v>
      </c>
      <c r="AV4209" s="4" t="s">
        <v>725</v>
      </c>
      <c r="AW4209" s="4" t="s">
        <v>1259</v>
      </c>
      <c r="AX4209" s="4"/>
      <c r="AY4209" s="4">
        <v>193491</v>
      </c>
      <c r="AZ4209" s="4">
        <v>509897</v>
      </c>
      <c r="BA4209" s="4" t="s">
        <v>24350</v>
      </c>
      <c r="BB4209" s="4" t="s">
        <v>24351</v>
      </c>
      <c r="BC4209" s="4">
        <v>40</v>
      </c>
      <c r="BD4209" t="str">
        <f>IF(AND(ADHOC!$G$15="",ADHOC!$S$4=""),"",IF(ADHOC!$G$15&lt;&gt;"",IF(ADHOC!$G$15=LEFT(Domein!$AS4209,LEN(ADHOC!$G$15)),MAX(Domein!BD$1:'Domein'!BD4208)+1,""),IF(ADHOC!$S$4=LEFT(Domein!$AS4209,LEN(ADHOC!$S$4)),MAX(Domein!BD$1:'Domein'!BD4208)+1,"")))</f>
        <v/>
      </c>
    </row>
    <row r="4210" spans="45:56" x14ac:dyDescent="0.2">
      <c r="AS4210" s="4" t="s">
        <v>12013</v>
      </c>
      <c r="AT4210" s="4" t="s">
        <v>12014</v>
      </c>
      <c r="AU4210" s="4" t="s">
        <v>456</v>
      </c>
      <c r="AV4210" s="4" t="s">
        <v>725</v>
      </c>
      <c r="AW4210" s="4" t="s">
        <v>1259</v>
      </c>
      <c r="AX4210" s="4"/>
      <c r="AY4210" s="4">
        <v>194698</v>
      </c>
      <c r="AZ4210" s="4">
        <v>510572</v>
      </c>
      <c r="BA4210" s="4" t="s">
        <v>24352</v>
      </c>
      <c r="BB4210" s="4" t="s">
        <v>24353</v>
      </c>
      <c r="BC4210" s="4">
        <v>40</v>
      </c>
      <c r="BD4210" t="str">
        <f>IF(AND(ADHOC!$G$15="",ADHOC!$S$4=""),"",IF(ADHOC!$G$15&lt;&gt;"",IF(ADHOC!$G$15=LEFT(Domein!$AS4210,LEN(ADHOC!$G$15)),MAX(Domein!BD$1:'Domein'!BD4209)+1,""),IF(ADHOC!$S$4=LEFT(Domein!$AS4210,LEN(ADHOC!$S$4)),MAX(Domein!BD$1:'Domein'!BD4209)+1,"")))</f>
        <v/>
      </c>
    </row>
    <row r="4211" spans="45:56" x14ac:dyDescent="0.2">
      <c r="AS4211" s="4" t="s">
        <v>17450</v>
      </c>
      <c r="AT4211" s="4" t="s">
        <v>17451</v>
      </c>
      <c r="AU4211" s="4" t="s">
        <v>456</v>
      </c>
      <c r="AV4211" s="4" t="s">
        <v>715</v>
      </c>
      <c r="AW4211" s="4" t="s">
        <v>724</v>
      </c>
      <c r="AX4211" s="4"/>
      <c r="AY4211" s="4">
        <v>192300</v>
      </c>
      <c r="AZ4211" s="4">
        <v>507990</v>
      </c>
      <c r="BA4211" s="4" t="s">
        <v>24354</v>
      </c>
      <c r="BB4211" s="4" t="s">
        <v>24355</v>
      </c>
      <c r="BC4211" s="4">
        <v>40</v>
      </c>
      <c r="BD4211" t="str">
        <f>IF(AND(ADHOC!$G$15="",ADHOC!$S$4=""),"",IF(ADHOC!$G$15&lt;&gt;"",IF(ADHOC!$G$15=LEFT(Domein!$AS4211,LEN(ADHOC!$G$15)),MAX(Domein!BD$1:'Domein'!BD4210)+1,""),IF(ADHOC!$S$4=LEFT(Domein!$AS4211,LEN(ADHOC!$S$4)),MAX(Domein!BD$1:'Domein'!BD4210)+1,"")))</f>
        <v/>
      </c>
    </row>
    <row r="4212" spans="45:56" x14ac:dyDescent="0.2">
      <c r="AS4212" s="4" t="s">
        <v>11623</v>
      </c>
      <c r="AT4212" s="4" t="s">
        <v>11624</v>
      </c>
      <c r="AU4212" s="4" t="s">
        <v>456</v>
      </c>
      <c r="AV4212" s="4" t="s">
        <v>715</v>
      </c>
      <c r="AW4212" s="4" t="s">
        <v>724</v>
      </c>
      <c r="AX4212" s="4"/>
      <c r="AY4212" s="4">
        <v>210040</v>
      </c>
      <c r="AZ4212" s="4">
        <v>496260</v>
      </c>
      <c r="BA4212" s="4" t="s">
        <v>24357</v>
      </c>
      <c r="BB4212" s="4" t="s">
        <v>24358</v>
      </c>
      <c r="BC4212" s="4">
        <v>40</v>
      </c>
      <c r="BD4212" t="str">
        <f>IF(AND(ADHOC!$G$15="",ADHOC!$S$4=""),"",IF(ADHOC!$G$15&lt;&gt;"",IF(ADHOC!$G$15=LEFT(Domein!$AS4212,LEN(ADHOC!$G$15)),MAX(Domein!BD$1:'Domein'!BD4211)+1,""),IF(ADHOC!$S$4=LEFT(Domein!$AS4212,LEN(ADHOC!$S$4)),MAX(Domein!BD$1:'Domein'!BD4211)+1,"")))</f>
        <v/>
      </c>
    </row>
    <row r="4213" spans="45:56" x14ac:dyDescent="0.2">
      <c r="AS4213" s="4" t="s">
        <v>11625</v>
      </c>
      <c r="AT4213" s="4" t="s">
        <v>11626</v>
      </c>
      <c r="AU4213" s="4" t="s">
        <v>456</v>
      </c>
      <c r="AV4213" s="4" t="s">
        <v>715</v>
      </c>
      <c r="AW4213" s="4" t="s">
        <v>724</v>
      </c>
      <c r="AX4213" s="4"/>
      <c r="AY4213" s="4">
        <v>212500</v>
      </c>
      <c r="AZ4213" s="4">
        <v>495700</v>
      </c>
      <c r="BA4213" s="4" t="s">
        <v>24359</v>
      </c>
      <c r="BB4213" s="4" t="s">
        <v>24360</v>
      </c>
      <c r="BC4213" s="4">
        <v>40</v>
      </c>
      <c r="BD4213" t="str">
        <f>IF(AND(ADHOC!$G$15="",ADHOC!$S$4=""),"",IF(ADHOC!$G$15&lt;&gt;"",IF(ADHOC!$G$15=LEFT(Domein!$AS4213,LEN(ADHOC!$G$15)),MAX(Domein!BD$1:'Domein'!BD4212)+1,""),IF(ADHOC!$S$4=LEFT(Domein!$AS4213,LEN(ADHOC!$S$4)),MAX(Domein!BD$1:'Domein'!BD4212)+1,"")))</f>
        <v/>
      </c>
    </row>
    <row r="4214" spans="45:56" x14ac:dyDescent="0.2">
      <c r="AS4214" s="4" t="s">
        <v>38555</v>
      </c>
      <c r="AT4214" s="4" t="s">
        <v>38556</v>
      </c>
      <c r="AU4214" s="4" t="s">
        <v>460</v>
      </c>
      <c r="AV4214" s="4" t="s">
        <v>725</v>
      </c>
      <c r="AW4214" s="4" t="s">
        <v>1259</v>
      </c>
      <c r="AX4214" s="4"/>
      <c r="AY4214" s="4"/>
      <c r="AZ4214" s="4"/>
      <c r="BA4214" s="4"/>
      <c r="BB4214" s="4"/>
      <c r="BC4214" s="4">
        <v>40</v>
      </c>
      <c r="BD4214" t="str">
        <f>IF(AND(ADHOC!$G$15="",ADHOC!$S$4=""),"",IF(ADHOC!$G$15&lt;&gt;"",IF(ADHOC!$G$15=LEFT(Domein!$AS4214,LEN(ADHOC!$G$15)),MAX(Domein!BD$1:'Domein'!BD4213)+1,""),IF(ADHOC!$S$4=LEFT(Domein!$AS4214,LEN(ADHOC!$S$4)),MAX(Domein!BD$1:'Domein'!BD4213)+1,"")))</f>
        <v/>
      </c>
    </row>
    <row r="4215" spans="45:56" x14ac:dyDescent="0.2">
      <c r="AS4215" s="4" t="s">
        <v>38557</v>
      </c>
      <c r="AT4215" s="4" t="s">
        <v>38558</v>
      </c>
      <c r="AU4215" s="4" t="s">
        <v>460</v>
      </c>
      <c r="AV4215" s="4" t="s">
        <v>725</v>
      </c>
      <c r="AW4215" s="4" t="s">
        <v>1259</v>
      </c>
      <c r="AX4215" s="4"/>
      <c r="AY4215" s="4"/>
      <c r="AZ4215" s="4"/>
      <c r="BA4215" s="4"/>
      <c r="BB4215" s="4"/>
      <c r="BC4215" s="4">
        <v>40</v>
      </c>
      <c r="BD4215" t="str">
        <f>IF(AND(ADHOC!$G$15="",ADHOC!$S$4=""),"",IF(ADHOC!$G$15&lt;&gt;"",IF(ADHOC!$G$15=LEFT(Domein!$AS4215,LEN(ADHOC!$G$15)),MAX(Domein!BD$1:'Domein'!BD4214)+1,""),IF(ADHOC!$S$4=LEFT(Domein!$AS4215,LEN(ADHOC!$S$4)),MAX(Domein!BD$1:'Domein'!BD4214)+1,"")))</f>
        <v/>
      </c>
    </row>
    <row r="4216" spans="45:56" x14ac:dyDescent="0.2">
      <c r="AS4216" s="4" t="s">
        <v>11627</v>
      </c>
      <c r="AT4216" s="4" t="s">
        <v>11628</v>
      </c>
      <c r="AU4216" s="4" t="s">
        <v>456</v>
      </c>
      <c r="AV4216" s="4" t="s">
        <v>715</v>
      </c>
      <c r="AW4216" s="4" t="s">
        <v>724</v>
      </c>
      <c r="AX4216" s="4"/>
      <c r="AY4216" s="4">
        <v>209740</v>
      </c>
      <c r="AZ4216" s="4">
        <v>496020</v>
      </c>
      <c r="BA4216" s="4" t="s">
        <v>24361</v>
      </c>
      <c r="BB4216" s="4" t="s">
        <v>24362</v>
      </c>
      <c r="BC4216" s="4">
        <v>40</v>
      </c>
      <c r="BD4216" t="str">
        <f>IF(AND(ADHOC!$G$15="",ADHOC!$S$4=""),"",IF(ADHOC!$G$15&lt;&gt;"",IF(ADHOC!$G$15=LEFT(Domein!$AS4216,LEN(ADHOC!$G$15)),MAX(Domein!BD$1:'Domein'!BD4215)+1,""),IF(ADHOC!$S$4=LEFT(Domein!$AS4216,LEN(ADHOC!$S$4)),MAX(Domein!BD$1:'Domein'!BD4215)+1,"")))</f>
        <v/>
      </c>
    </row>
    <row r="4217" spans="45:56" x14ac:dyDescent="0.2">
      <c r="AS4217" s="4" t="s">
        <v>2307</v>
      </c>
      <c r="AT4217" s="4" t="s">
        <v>2308</v>
      </c>
      <c r="AU4217" s="4" t="s">
        <v>456</v>
      </c>
      <c r="AV4217" s="4" t="s">
        <v>715</v>
      </c>
      <c r="AW4217" s="4" t="s">
        <v>724</v>
      </c>
      <c r="AX4217" s="4"/>
      <c r="AY4217" s="4">
        <v>212076</v>
      </c>
      <c r="AZ4217" s="4">
        <v>495273</v>
      </c>
      <c r="BA4217" s="4" t="s">
        <v>24363</v>
      </c>
      <c r="BB4217" s="4" t="s">
        <v>24364</v>
      </c>
      <c r="BC4217" s="4">
        <v>40</v>
      </c>
      <c r="BD4217" t="str">
        <f>IF(AND(ADHOC!$G$15="",ADHOC!$S$4=""),"",IF(ADHOC!$G$15&lt;&gt;"",IF(ADHOC!$G$15=LEFT(Domein!$AS4217,LEN(ADHOC!$G$15)),MAX(Domein!BD$1:'Domein'!BD4216)+1,""),IF(ADHOC!$S$4=LEFT(Domein!$AS4217,LEN(ADHOC!$S$4)),MAX(Domein!BD$1:'Domein'!BD4216)+1,"")))</f>
        <v/>
      </c>
    </row>
    <row r="4218" spans="45:56" x14ac:dyDescent="0.2">
      <c r="AS4218" s="4" t="s">
        <v>17452</v>
      </c>
      <c r="AT4218" s="4" t="s">
        <v>17453</v>
      </c>
      <c r="AU4218" s="4" t="s">
        <v>456</v>
      </c>
      <c r="AV4218" s="4" t="s">
        <v>715</v>
      </c>
      <c r="AW4218" s="4" t="s">
        <v>724</v>
      </c>
      <c r="AX4218" s="4"/>
      <c r="AY4218" s="4">
        <v>213640</v>
      </c>
      <c r="AZ4218" s="4">
        <v>501260</v>
      </c>
      <c r="BA4218" s="4" t="s">
        <v>24365</v>
      </c>
      <c r="BB4218" s="4" t="s">
        <v>24366</v>
      </c>
      <c r="BC4218" s="4">
        <v>40</v>
      </c>
      <c r="BD4218" t="str">
        <f>IF(AND(ADHOC!$G$15="",ADHOC!$S$4=""),"",IF(ADHOC!$G$15&lt;&gt;"",IF(ADHOC!$G$15=LEFT(Domein!$AS4218,LEN(ADHOC!$G$15)),MAX(Domein!BD$1:'Domein'!BD4217)+1,""),IF(ADHOC!$S$4=LEFT(Domein!$AS4218,LEN(ADHOC!$S$4)),MAX(Domein!BD$1:'Domein'!BD4217)+1,"")))</f>
        <v/>
      </c>
    </row>
    <row r="4219" spans="45:56" x14ac:dyDescent="0.2">
      <c r="AS4219" s="4" t="s">
        <v>17454</v>
      </c>
      <c r="AT4219" s="4" t="s">
        <v>17455</v>
      </c>
      <c r="AU4219" s="4" t="s">
        <v>456</v>
      </c>
      <c r="AV4219" s="4" t="s">
        <v>715</v>
      </c>
      <c r="AW4219" s="4" t="s">
        <v>724</v>
      </c>
      <c r="AX4219" s="4"/>
      <c r="AY4219" s="4">
        <v>214593</v>
      </c>
      <c r="AZ4219" s="4">
        <v>489418</v>
      </c>
      <c r="BA4219" s="4" t="s">
        <v>24367</v>
      </c>
      <c r="BB4219" s="4" t="s">
        <v>24368</v>
      </c>
      <c r="BC4219" s="4">
        <v>40</v>
      </c>
      <c r="BD4219" t="str">
        <f>IF(AND(ADHOC!$G$15="",ADHOC!$S$4=""),"",IF(ADHOC!$G$15&lt;&gt;"",IF(ADHOC!$G$15=LEFT(Domein!$AS4219,LEN(ADHOC!$G$15)),MAX(Domein!BD$1:'Domein'!BD4218)+1,""),IF(ADHOC!$S$4=LEFT(Domein!$AS4219,LEN(ADHOC!$S$4)),MAX(Domein!BD$1:'Domein'!BD4218)+1,"")))</f>
        <v/>
      </c>
    </row>
    <row r="4220" spans="45:56" x14ac:dyDescent="0.2">
      <c r="AS4220" s="4" t="s">
        <v>38559</v>
      </c>
      <c r="AT4220" s="4" t="s">
        <v>38560</v>
      </c>
      <c r="AU4220" s="4" t="s">
        <v>460</v>
      </c>
      <c r="AV4220" s="4" t="s">
        <v>725</v>
      </c>
      <c r="AW4220" s="4" t="s">
        <v>1259</v>
      </c>
      <c r="AX4220" s="4"/>
      <c r="AY4220" s="4"/>
      <c r="AZ4220" s="4"/>
      <c r="BA4220" s="4"/>
      <c r="BB4220" s="4"/>
      <c r="BC4220" s="4">
        <v>40</v>
      </c>
      <c r="BD4220" t="str">
        <f>IF(AND(ADHOC!$G$15="",ADHOC!$S$4=""),"",IF(ADHOC!$G$15&lt;&gt;"",IF(ADHOC!$G$15=LEFT(Domein!$AS4220,LEN(ADHOC!$G$15)),MAX(Domein!BD$1:'Domein'!BD4219)+1,""),IF(ADHOC!$S$4=LEFT(Domein!$AS4220,LEN(ADHOC!$S$4)),MAX(Domein!BD$1:'Domein'!BD4219)+1,"")))</f>
        <v/>
      </c>
    </row>
    <row r="4221" spans="45:56" x14ac:dyDescent="0.2">
      <c r="AS4221" s="4" t="s">
        <v>9449</v>
      </c>
      <c r="AT4221" s="4" t="s">
        <v>37305</v>
      </c>
      <c r="AU4221" s="4" t="s">
        <v>456</v>
      </c>
      <c r="AV4221" s="4" t="s">
        <v>715</v>
      </c>
      <c r="AW4221" s="4" t="s">
        <v>724</v>
      </c>
      <c r="AX4221" s="4"/>
      <c r="AY4221" s="4">
        <v>229450</v>
      </c>
      <c r="AZ4221" s="4">
        <v>537440</v>
      </c>
      <c r="BA4221" s="4" t="s">
        <v>24369</v>
      </c>
      <c r="BB4221" s="4" t="s">
        <v>24370</v>
      </c>
      <c r="BC4221" s="4">
        <v>40</v>
      </c>
      <c r="BD4221" t="str">
        <f>IF(AND(ADHOC!$G$15="",ADHOC!$S$4=""),"",IF(ADHOC!$G$15&lt;&gt;"",IF(ADHOC!$G$15=LEFT(Domein!$AS4221,LEN(ADHOC!$G$15)),MAX(Domein!BD$1:'Domein'!BD4220)+1,""),IF(ADHOC!$S$4=LEFT(Domein!$AS4221,LEN(ADHOC!$S$4)),MAX(Domein!BD$1:'Domein'!BD4220)+1,"")))</f>
        <v/>
      </c>
    </row>
    <row r="4222" spans="45:56" x14ac:dyDescent="0.2">
      <c r="AS4222" s="4" t="s">
        <v>11629</v>
      </c>
      <c r="AT4222" s="4" t="s">
        <v>11630</v>
      </c>
      <c r="AU4222" s="4" t="s">
        <v>456</v>
      </c>
      <c r="AV4222" s="4" t="s">
        <v>715</v>
      </c>
      <c r="AW4222" s="4" t="s">
        <v>724</v>
      </c>
      <c r="AX4222" s="4"/>
      <c r="AY4222" s="4">
        <v>212000</v>
      </c>
      <c r="AZ4222" s="4">
        <v>495080</v>
      </c>
      <c r="BA4222" s="4" t="s">
        <v>24371</v>
      </c>
      <c r="BB4222" s="4" t="s">
        <v>24372</v>
      </c>
      <c r="BC4222" s="4">
        <v>40</v>
      </c>
      <c r="BD4222" t="str">
        <f>IF(AND(ADHOC!$G$15="",ADHOC!$S$4=""),"",IF(ADHOC!$G$15&lt;&gt;"",IF(ADHOC!$G$15=LEFT(Domein!$AS4222,LEN(ADHOC!$G$15)),MAX(Domein!BD$1:'Domein'!BD4221)+1,""),IF(ADHOC!$S$4=LEFT(Domein!$AS4222,LEN(ADHOC!$S$4)),MAX(Domein!BD$1:'Domein'!BD4221)+1,"")))</f>
        <v/>
      </c>
    </row>
    <row r="4223" spans="45:56" x14ac:dyDescent="0.2">
      <c r="AS4223" s="4" t="s">
        <v>2310</v>
      </c>
      <c r="AT4223" s="4" t="s">
        <v>17456</v>
      </c>
      <c r="AU4223" s="4" t="s">
        <v>456</v>
      </c>
      <c r="AV4223" s="4" t="s">
        <v>715</v>
      </c>
      <c r="AW4223" s="4" t="s">
        <v>724</v>
      </c>
      <c r="AX4223" s="4"/>
      <c r="AY4223" s="4">
        <v>219743</v>
      </c>
      <c r="AZ4223" s="4">
        <v>518611</v>
      </c>
      <c r="BA4223" s="4" t="s">
        <v>24373</v>
      </c>
      <c r="BB4223" s="4" t="s">
        <v>24374</v>
      </c>
      <c r="BC4223" s="4">
        <v>40</v>
      </c>
      <c r="BD4223" t="str">
        <f>IF(AND(ADHOC!$G$15="",ADHOC!$S$4=""),"",IF(ADHOC!$G$15&lt;&gt;"",IF(ADHOC!$G$15=LEFT(Domein!$AS4223,LEN(ADHOC!$G$15)),MAX(Domein!BD$1:'Domein'!BD4222)+1,""),IF(ADHOC!$S$4=LEFT(Domein!$AS4223,LEN(ADHOC!$S$4)),MAX(Domein!BD$1:'Domein'!BD4222)+1,"")))</f>
        <v/>
      </c>
    </row>
    <row r="4224" spans="45:56" x14ac:dyDescent="0.2">
      <c r="AS4224" s="4" t="s">
        <v>38561</v>
      </c>
      <c r="AT4224" s="4" t="s">
        <v>38562</v>
      </c>
      <c r="AU4224" s="4" t="s">
        <v>460</v>
      </c>
      <c r="AV4224" s="4" t="s">
        <v>725</v>
      </c>
      <c r="AW4224" s="4" t="s">
        <v>1259</v>
      </c>
      <c r="AX4224" s="4"/>
      <c r="AY4224" s="4"/>
      <c r="AZ4224" s="4"/>
      <c r="BA4224" s="4"/>
      <c r="BB4224" s="4"/>
      <c r="BC4224" s="4">
        <v>40</v>
      </c>
      <c r="BD4224" t="str">
        <f>IF(AND(ADHOC!$G$15="",ADHOC!$S$4=""),"",IF(ADHOC!$G$15&lt;&gt;"",IF(ADHOC!$G$15=LEFT(Domein!$AS4224,LEN(ADHOC!$G$15)),MAX(Domein!BD$1:'Domein'!BD4223)+1,""),IF(ADHOC!$S$4=LEFT(Domein!$AS4224,LEN(ADHOC!$S$4)),MAX(Domein!BD$1:'Domein'!BD4223)+1,"")))</f>
        <v/>
      </c>
    </row>
    <row r="4225" spans="45:56" x14ac:dyDescent="0.2">
      <c r="AS4225" s="4" t="s">
        <v>38563</v>
      </c>
      <c r="AT4225" s="4" t="s">
        <v>38564</v>
      </c>
      <c r="AU4225" s="4" t="s">
        <v>460</v>
      </c>
      <c r="AV4225" s="4" t="s">
        <v>725</v>
      </c>
      <c r="AW4225" s="4" t="s">
        <v>1259</v>
      </c>
      <c r="AX4225" s="4"/>
      <c r="AY4225" s="4"/>
      <c r="AZ4225" s="4"/>
      <c r="BA4225" s="4"/>
      <c r="BB4225" s="4"/>
      <c r="BC4225" s="4">
        <v>40</v>
      </c>
      <c r="BD4225" t="str">
        <f>IF(AND(ADHOC!$G$15="",ADHOC!$S$4=""),"",IF(ADHOC!$G$15&lt;&gt;"",IF(ADHOC!$G$15=LEFT(Domein!$AS4225,LEN(ADHOC!$G$15)),MAX(Domein!BD$1:'Domein'!BD4224)+1,""),IF(ADHOC!$S$4=LEFT(Domein!$AS4225,LEN(ADHOC!$S$4)),MAX(Domein!BD$1:'Domein'!BD4224)+1,"")))</f>
        <v/>
      </c>
    </row>
    <row r="4226" spans="45:56" x14ac:dyDescent="0.2">
      <c r="AS4226" s="4" t="s">
        <v>38565</v>
      </c>
      <c r="AT4226" s="4" t="s">
        <v>38566</v>
      </c>
      <c r="AU4226" s="4" t="s">
        <v>460</v>
      </c>
      <c r="AV4226" s="4" t="s">
        <v>725</v>
      </c>
      <c r="AW4226" s="4" t="s">
        <v>1259</v>
      </c>
      <c r="AX4226" s="4"/>
      <c r="AY4226" s="4"/>
      <c r="AZ4226" s="4"/>
      <c r="BA4226" s="4"/>
      <c r="BB4226" s="4"/>
      <c r="BC4226" s="4">
        <v>40</v>
      </c>
      <c r="BD4226" t="str">
        <f>IF(AND(ADHOC!$G$15="",ADHOC!$S$4=""),"",IF(ADHOC!$G$15&lt;&gt;"",IF(ADHOC!$G$15=LEFT(Domein!$AS4226,LEN(ADHOC!$G$15)),MAX(Domein!BD$1:'Domein'!BD4225)+1,""),IF(ADHOC!$S$4=LEFT(Domein!$AS4226,LEN(ADHOC!$S$4)),MAX(Domein!BD$1:'Domein'!BD4225)+1,"")))</f>
        <v/>
      </c>
    </row>
    <row r="4227" spans="45:56" x14ac:dyDescent="0.2">
      <c r="AS4227" s="4" t="s">
        <v>38567</v>
      </c>
      <c r="AT4227" s="4" t="s">
        <v>38568</v>
      </c>
      <c r="AU4227" s="4" t="s">
        <v>460</v>
      </c>
      <c r="AV4227" s="4" t="s">
        <v>725</v>
      </c>
      <c r="AW4227" s="4" t="s">
        <v>1259</v>
      </c>
      <c r="AX4227" s="4"/>
      <c r="AY4227" s="4"/>
      <c r="AZ4227" s="4"/>
      <c r="BA4227" s="4"/>
      <c r="BB4227" s="4"/>
      <c r="BC4227" s="4">
        <v>40</v>
      </c>
      <c r="BD4227" t="str">
        <f>IF(AND(ADHOC!$G$15="",ADHOC!$S$4=""),"",IF(ADHOC!$G$15&lt;&gt;"",IF(ADHOC!$G$15=LEFT(Domein!$AS4227,LEN(ADHOC!$G$15)),MAX(Domein!BD$1:'Domein'!BD4226)+1,""),IF(ADHOC!$S$4=LEFT(Domein!$AS4227,LEN(ADHOC!$S$4)),MAX(Domein!BD$1:'Domein'!BD4226)+1,"")))</f>
        <v/>
      </c>
    </row>
    <row r="4228" spans="45:56" x14ac:dyDescent="0.2">
      <c r="AS4228" s="4" t="s">
        <v>14606</v>
      </c>
      <c r="AT4228" s="4" t="s">
        <v>14607</v>
      </c>
      <c r="AU4228" s="4" t="s">
        <v>456</v>
      </c>
      <c r="AV4228" s="4" t="s">
        <v>725</v>
      </c>
      <c r="AW4228" s="4" t="s">
        <v>1259</v>
      </c>
      <c r="AX4228" s="4"/>
      <c r="AY4228" s="4">
        <v>209355</v>
      </c>
      <c r="AZ4228" s="4">
        <v>514443</v>
      </c>
      <c r="BA4228" s="4" t="s">
        <v>24375</v>
      </c>
      <c r="BB4228" s="4" t="s">
        <v>24376</v>
      </c>
      <c r="BC4228" s="4">
        <v>40</v>
      </c>
      <c r="BD4228" t="str">
        <f>IF(AND(ADHOC!$G$15="",ADHOC!$S$4=""),"",IF(ADHOC!$G$15&lt;&gt;"",IF(ADHOC!$G$15=LEFT(Domein!$AS4228,LEN(ADHOC!$G$15)),MAX(Domein!BD$1:'Domein'!BD4227)+1,""),IF(ADHOC!$S$4=LEFT(Domein!$AS4228,LEN(ADHOC!$S$4)),MAX(Domein!BD$1:'Domein'!BD4227)+1,"")))</f>
        <v/>
      </c>
    </row>
    <row r="4229" spans="45:56" x14ac:dyDescent="0.2">
      <c r="AS4229" s="4" t="s">
        <v>35638</v>
      </c>
      <c r="AT4229" s="4" t="s">
        <v>35639</v>
      </c>
      <c r="AU4229" s="4" t="s">
        <v>456</v>
      </c>
      <c r="AV4229" s="4" t="s">
        <v>716</v>
      </c>
      <c r="AW4229" s="4" t="s">
        <v>724</v>
      </c>
      <c r="AX4229" s="4"/>
      <c r="AY4229" s="4">
        <v>209059</v>
      </c>
      <c r="AZ4229" s="4">
        <v>514183</v>
      </c>
      <c r="BA4229" s="4" t="s">
        <v>35640</v>
      </c>
      <c r="BB4229" s="4" t="s">
        <v>35641</v>
      </c>
      <c r="BC4229" s="4">
        <v>40</v>
      </c>
      <c r="BD4229" t="str">
        <f>IF(AND(ADHOC!$G$15="",ADHOC!$S$4=""),"",IF(ADHOC!$G$15&lt;&gt;"",IF(ADHOC!$G$15=LEFT(Domein!$AS4229,LEN(ADHOC!$G$15)),MAX(Domein!BD$1:'Domein'!BD4228)+1,""),IF(ADHOC!$S$4=LEFT(Domein!$AS4229,LEN(ADHOC!$S$4)),MAX(Domein!BD$1:'Domein'!BD4228)+1,"")))</f>
        <v/>
      </c>
    </row>
    <row r="4230" spans="45:56" x14ac:dyDescent="0.2">
      <c r="AS4230" s="4" t="s">
        <v>2311</v>
      </c>
      <c r="AT4230" s="4" t="s">
        <v>17457</v>
      </c>
      <c r="AU4230" s="4" t="s">
        <v>456</v>
      </c>
      <c r="AV4230" s="4" t="s">
        <v>713</v>
      </c>
      <c r="AW4230" s="4" t="s">
        <v>724</v>
      </c>
      <c r="AX4230" s="4"/>
      <c r="AY4230" s="4">
        <v>213225</v>
      </c>
      <c r="AZ4230" s="4">
        <v>490910</v>
      </c>
      <c r="BA4230" s="4" t="s">
        <v>24377</v>
      </c>
      <c r="BB4230" s="4" t="s">
        <v>24378</v>
      </c>
      <c r="BC4230" s="4">
        <v>40</v>
      </c>
      <c r="BD4230" t="str">
        <f>IF(AND(ADHOC!$G$15="",ADHOC!$S$4=""),"",IF(ADHOC!$G$15&lt;&gt;"",IF(ADHOC!$G$15=LEFT(Domein!$AS4230,LEN(ADHOC!$G$15)),MAX(Domein!BD$1:'Domein'!BD4229)+1,""),IF(ADHOC!$S$4=LEFT(Domein!$AS4230,LEN(ADHOC!$S$4)),MAX(Domein!BD$1:'Domein'!BD4229)+1,"")))</f>
        <v/>
      </c>
    </row>
    <row r="4231" spans="45:56" x14ac:dyDescent="0.2">
      <c r="AS4231" s="4" t="s">
        <v>11631</v>
      </c>
      <c r="AT4231" s="4" t="s">
        <v>11632</v>
      </c>
      <c r="AU4231" s="4" t="s">
        <v>456</v>
      </c>
      <c r="AV4231" s="4" t="s">
        <v>715</v>
      </c>
      <c r="AW4231" s="4" t="s">
        <v>724</v>
      </c>
      <c r="AX4231" s="4"/>
      <c r="AY4231" s="4">
        <v>216500</v>
      </c>
      <c r="AZ4231" s="4">
        <v>489610</v>
      </c>
      <c r="BA4231" s="4" t="s">
        <v>24379</v>
      </c>
      <c r="BB4231" s="4" t="s">
        <v>24380</v>
      </c>
      <c r="BC4231" s="4">
        <v>40</v>
      </c>
      <c r="BD4231" t="str">
        <f>IF(AND(ADHOC!$G$15="",ADHOC!$S$4=""),"",IF(ADHOC!$G$15&lt;&gt;"",IF(ADHOC!$G$15=LEFT(Domein!$AS4231,LEN(ADHOC!$G$15)),MAX(Domein!BD$1:'Domein'!BD4230)+1,""),IF(ADHOC!$S$4=LEFT(Domein!$AS4231,LEN(ADHOC!$S$4)),MAX(Domein!BD$1:'Domein'!BD4230)+1,"")))</f>
        <v/>
      </c>
    </row>
    <row r="4232" spans="45:56" x14ac:dyDescent="0.2">
      <c r="AS4232" s="4" t="s">
        <v>11633</v>
      </c>
      <c r="AT4232" s="4" t="s">
        <v>11634</v>
      </c>
      <c r="AU4232" s="4" t="s">
        <v>456</v>
      </c>
      <c r="AV4232" s="4" t="s">
        <v>715</v>
      </c>
      <c r="AW4232" s="4" t="s">
        <v>724</v>
      </c>
      <c r="AX4232" s="4"/>
      <c r="AY4232" s="4">
        <v>217930</v>
      </c>
      <c r="AZ4232" s="4">
        <v>500820</v>
      </c>
      <c r="BA4232" s="4" t="s">
        <v>24381</v>
      </c>
      <c r="BB4232" s="4" t="s">
        <v>24382</v>
      </c>
      <c r="BC4232" s="4">
        <v>40</v>
      </c>
      <c r="BD4232" t="str">
        <f>IF(AND(ADHOC!$G$15="",ADHOC!$S$4=""),"",IF(ADHOC!$G$15&lt;&gt;"",IF(ADHOC!$G$15=LEFT(Domein!$AS4232,LEN(ADHOC!$G$15)),MAX(Domein!BD$1:'Domein'!BD4231)+1,""),IF(ADHOC!$S$4=LEFT(Domein!$AS4232,LEN(ADHOC!$S$4)),MAX(Domein!BD$1:'Domein'!BD4231)+1,"")))</f>
        <v/>
      </c>
    </row>
    <row r="4233" spans="45:56" x14ac:dyDescent="0.2">
      <c r="AS4233" s="4" t="s">
        <v>34666</v>
      </c>
      <c r="AT4233" s="4" t="s">
        <v>34667</v>
      </c>
      <c r="AU4233" s="4" t="s">
        <v>460</v>
      </c>
      <c r="AV4233" s="4" t="s">
        <v>725</v>
      </c>
      <c r="AW4233" s="4" t="s">
        <v>1259</v>
      </c>
      <c r="AX4233" s="4"/>
      <c r="AY4233" s="4"/>
      <c r="AZ4233" s="4"/>
      <c r="BA4233" s="4"/>
      <c r="BB4233" s="4"/>
      <c r="BC4233" s="4">
        <v>40</v>
      </c>
      <c r="BD4233" t="str">
        <f>IF(AND(ADHOC!$G$15="",ADHOC!$S$4=""),"",IF(ADHOC!$G$15&lt;&gt;"",IF(ADHOC!$G$15=LEFT(Domein!$AS4233,LEN(ADHOC!$G$15)),MAX(Domein!BD$1:'Domein'!BD4232)+1,""),IF(ADHOC!$S$4=LEFT(Domein!$AS4233,LEN(ADHOC!$S$4)),MAX(Domein!BD$1:'Domein'!BD4232)+1,"")))</f>
        <v/>
      </c>
    </row>
    <row r="4234" spans="45:56" x14ac:dyDescent="0.2">
      <c r="AS4234" s="4" t="s">
        <v>14608</v>
      </c>
      <c r="AT4234" s="4" t="s">
        <v>14609</v>
      </c>
      <c r="AU4234" s="4" t="s">
        <v>456</v>
      </c>
      <c r="AV4234" s="4" t="s">
        <v>725</v>
      </c>
      <c r="AW4234" s="4" t="s">
        <v>1259</v>
      </c>
      <c r="AX4234" s="4"/>
      <c r="AY4234" s="4">
        <v>208651</v>
      </c>
      <c r="AZ4234" s="4">
        <v>500837</v>
      </c>
      <c r="BA4234" s="4" t="s">
        <v>24383</v>
      </c>
      <c r="BB4234" s="4" t="s">
        <v>24384</v>
      </c>
      <c r="BC4234" s="4">
        <v>40</v>
      </c>
      <c r="BD4234" t="str">
        <f>IF(AND(ADHOC!$G$15="",ADHOC!$S$4=""),"",IF(ADHOC!$G$15&lt;&gt;"",IF(ADHOC!$G$15=LEFT(Domein!$AS4234,LEN(ADHOC!$G$15)),MAX(Domein!BD$1:'Domein'!BD4233)+1,""),IF(ADHOC!$S$4=LEFT(Domein!$AS4234,LEN(ADHOC!$S$4)),MAX(Domein!BD$1:'Domein'!BD4233)+1,"")))</f>
        <v/>
      </c>
    </row>
    <row r="4235" spans="45:56" x14ac:dyDescent="0.2">
      <c r="AS4235" s="4" t="s">
        <v>14245</v>
      </c>
      <c r="AT4235" s="4" t="s">
        <v>14246</v>
      </c>
      <c r="AU4235" s="4" t="s">
        <v>456</v>
      </c>
      <c r="AV4235" s="4" t="s">
        <v>725</v>
      </c>
      <c r="AW4235" s="4" t="s">
        <v>1259</v>
      </c>
      <c r="AX4235" s="4"/>
      <c r="AY4235" s="4">
        <v>230202</v>
      </c>
      <c r="AZ4235" s="4">
        <v>533991</v>
      </c>
      <c r="BA4235" s="4" t="s">
        <v>24385</v>
      </c>
      <c r="BB4235" s="4" t="s">
        <v>24386</v>
      </c>
      <c r="BC4235" s="4">
        <v>40</v>
      </c>
      <c r="BD4235" t="str">
        <f>IF(AND(ADHOC!$G$15="",ADHOC!$S$4=""),"",IF(ADHOC!$G$15&lt;&gt;"",IF(ADHOC!$G$15=LEFT(Domein!$AS4235,LEN(ADHOC!$G$15)),MAX(Domein!BD$1:'Domein'!BD4234)+1,""),IF(ADHOC!$S$4=LEFT(Domein!$AS4235,LEN(ADHOC!$S$4)),MAX(Domein!BD$1:'Domein'!BD4234)+1,"")))</f>
        <v/>
      </c>
    </row>
    <row r="4236" spans="45:56" x14ac:dyDescent="0.2">
      <c r="AS4236" s="4" t="s">
        <v>37306</v>
      </c>
      <c r="AT4236" s="4" t="s">
        <v>37307</v>
      </c>
      <c r="AU4236" s="4" t="s">
        <v>456</v>
      </c>
      <c r="AV4236" s="4" t="s">
        <v>715</v>
      </c>
      <c r="AW4236" s="4" t="s">
        <v>724</v>
      </c>
      <c r="AX4236" s="4"/>
      <c r="AY4236" s="4">
        <v>225100</v>
      </c>
      <c r="AZ4236" s="4">
        <v>492300</v>
      </c>
      <c r="BA4236" s="4" t="s">
        <v>37308</v>
      </c>
      <c r="BB4236" s="4" t="s">
        <v>37309</v>
      </c>
      <c r="BC4236" s="4">
        <v>40</v>
      </c>
      <c r="BD4236" t="str">
        <f>IF(AND(ADHOC!$G$15="",ADHOC!$S$4=""),"",IF(ADHOC!$G$15&lt;&gt;"",IF(ADHOC!$G$15=LEFT(Domein!$AS4236,LEN(ADHOC!$G$15)),MAX(Domein!BD$1:'Domein'!BD4235)+1,""),IF(ADHOC!$S$4=LEFT(Domein!$AS4236,LEN(ADHOC!$S$4)),MAX(Domein!BD$1:'Domein'!BD4235)+1,"")))</f>
        <v/>
      </c>
    </row>
    <row r="4237" spans="45:56" x14ac:dyDescent="0.2">
      <c r="AS4237" s="4" t="s">
        <v>9450</v>
      </c>
      <c r="AT4237" s="4" t="s">
        <v>9451</v>
      </c>
      <c r="AU4237" s="4" t="s">
        <v>456</v>
      </c>
      <c r="AV4237" s="4" t="s">
        <v>725</v>
      </c>
      <c r="AW4237" s="4" t="s">
        <v>1259</v>
      </c>
      <c r="AX4237" s="4"/>
      <c r="AY4237" s="4"/>
      <c r="AZ4237" s="4"/>
      <c r="BA4237" s="4"/>
      <c r="BB4237" s="4"/>
      <c r="BC4237" s="4">
        <v>40</v>
      </c>
      <c r="BD4237" t="str">
        <f>IF(AND(ADHOC!$G$15="",ADHOC!$S$4=""),"",IF(ADHOC!$G$15&lt;&gt;"",IF(ADHOC!$G$15=LEFT(Domein!$AS4237,LEN(ADHOC!$G$15)),MAX(Domein!BD$1:'Domein'!BD4236)+1,""),IF(ADHOC!$S$4=LEFT(Domein!$AS4237,LEN(ADHOC!$S$4)),MAX(Domein!BD$1:'Domein'!BD4236)+1,"")))</f>
        <v/>
      </c>
    </row>
    <row r="4238" spans="45:56" x14ac:dyDescent="0.2">
      <c r="AS4238" s="4" t="s">
        <v>9452</v>
      </c>
      <c r="AT4238" s="4" t="s">
        <v>9453</v>
      </c>
      <c r="AU4238" s="4" t="s">
        <v>456</v>
      </c>
      <c r="AV4238" s="4" t="s">
        <v>725</v>
      </c>
      <c r="AW4238" s="4" t="s">
        <v>1259</v>
      </c>
      <c r="AX4238" s="4"/>
      <c r="AY4238" s="4"/>
      <c r="AZ4238" s="4"/>
      <c r="BA4238" s="4"/>
      <c r="BB4238" s="4"/>
      <c r="BC4238" s="4">
        <v>40</v>
      </c>
      <c r="BD4238" t="str">
        <f>IF(AND(ADHOC!$G$15="",ADHOC!$S$4=""),"",IF(ADHOC!$G$15&lt;&gt;"",IF(ADHOC!$G$15=LEFT(Domein!$AS4238,LEN(ADHOC!$G$15)),MAX(Domein!BD$1:'Domein'!BD4237)+1,""),IF(ADHOC!$S$4=LEFT(Domein!$AS4238,LEN(ADHOC!$S$4)),MAX(Domein!BD$1:'Domein'!BD4237)+1,"")))</f>
        <v/>
      </c>
    </row>
    <row r="4239" spans="45:56" x14ac:dyDescent="0.2">
      <c r="AS4239" s="4" t="s">
        <v>16054</v>
      </c>
      <c r="AT4239" s="4" t="s">
        <v>16055</v>
      </c>
      <c r="AU4239" s="4" t="s">
        <v>460</v>
      </c>
      <c r="AV4239" s="4" t="s">
        <v>725</v>
      </c>
      <c r="AW4239" s="4" t="s">
        <v>1259</v>
      </c>
      <c r="AX4239" s="4"/>
      <c r="AY4239" s="4"/>
      <c r="AZ4239" s="4"/>
      <c r="BA4239" s="4"/>
      <c r="BB4239" s="4"/>
      <c r="BC4239" s="4">
        <v>40</v>
      </c>
      <c r="BD4239" t="str">
        <f>IF(AND(ADHOC!$G$15="",ADHOC!$S$4=""),"",IF(ADHOC!$G$15&lt;&gt;"",IF(ADHOC!$G$15=LEFT(Domein!$AS4239,LEN(ADHOC!$G$15)),MAX(Domein!BD$1:'Domein'!BD4238)+1,""),IF(ADHOC!$S$4=LEFT(Domein!$AS4239,LEN(ADHOC!$S$4)),MAX(Domein!BD$1:'Domein'!BD4238)+1,"")))</f>
        <v/>
      </c>
    </row>
    <row r="4240" spans="45:56" x14ac:dyDescent="0.2">
      <c r="AS4240" s="4" t="s">
        <v>2313</v>
      </c>
      <c r="AT4240" s="4" t="s">
        <v>2312</v>
      </c>
      <c r="AU4240" s="4" t="s">
        <v>456</v>
      </c>
      <c r="AV4240" s="4" t="s">
        <v>715</v>
      </c>
      <c r="AW4240" s="4" t="s">
        <v>724</v>
      </c>
      <c r="AX4240" s="4"/>
      <c r="AY4240" s="4">
        <v>241937</v>
      </c>
      <c r="AZ4240" s="4">
        <v>545830</v>
      </c>
      <c r="BA4240" s="4" t="s">
        <v>24387</v>
      </c>
      <c r="BB4240" s="4" t="s">
        <v>24388</v>
      </c>
      <c r="BC4240" s="4">
        <v>40</v>
      </c>
      <c r="BD4240" t="str">
        <f>IF(AND(ADHOC!$G$15="",ADHOC!$S$4=""),"",IF(ADHOC!$G$15&lt;&gt;"",IF(ADHOC!$G$15=LEFT(Domein!$AS4240,LEN(ADHOC!$G$15)),MAX(Domein!BD$1:'Domein'!BD4239)+1,""),IF(ADHOC!$S$4=LEFT(Domein!$AS4240,LEN(ADHOC!$S$4)),MAX(Domein!BD$1:'Domein'!BD4239)+1,"")))</f>
        <v/>
      </c>
    </row>
    <row r="4241" spans="45:56" x14ac:dyDescent="0.2">
      <c r="AS4241" s="4" t="s">
        <v>9454</v>
      </c>
      <c r="AT4241" s="4" t="s">
        <v>9455</v>
      </c>
      <c r="AU4241" s="4" t="s">
        <v>456</v>
      </c>
      <c r="AV4241" s="4" t="s">
        <v>715</v>
      </c>
      <c r="AW4241" s="4" t="s">
        <v>724</v>
      </c>
      <c r="AX4241" s="4"/>
      <c r="AY4241" s="4"/>
      <c r="AZ4241" s="4"/>
      <c r="BA4241" s="4"/>
      <c r="BB4241" s="4"/>
      <c r="BC4241" s="4">
        <v>40</v>
      </c>
      <c r="BD4241" t="str">
        <f>IF(AND(ADHOC!$G$15="",ADHOC!$S$4=""),"",IF(ADHOC!$G$15&lt;&gt;"",IF(ADHOC!$G$15=LEFT(Domein!$AS4241,LEN(ADHOC!$G$15)),MAX(Domein!BD$1:'Domein'!BD4240)+1,""),IF(ADHOC!$S$4=LEFT(Domein!$AS4241,LEN(ADHOC!$S$4)),MAX(Domein!BD$1:'Domein'!BD4240)+1,"")))</f>
        <v/>
      </c>
    </row>
    <row r="4242" spans="45:56" x14ac:dyDescent="0.2">
      <c r="AS4242" s="4" t="s">
        <v>2314</v>
      </c>
      <c r="AT4242" s="4" t="s">
        <v>17458</v>
      </c>
      <c r="AU4242" s="4" t="s">
        <v>456</v>
      </c>
      <c r="AV4242" s="4" t="s">
        <v>715</v>
      </c>
      <c r="AW4242" s="4" t="s">
        <v>724</v>
      </c>
      <c r="AX4242" s="4"/>
      <c r="AY4242" s="4">
        <v>220200</v>
      </c>
      <c r="AZ4242" s="4">
        <v>494510</v>
      </c>
      <c r="BA4242" s="4" t="s">
        <v>24389</v>
      </c>
      <c r="BB4242" s="4" t="s">
        <v>24390</v>
      </c>
      <c r="BC4242" s="4">
        <v>40</v>
      </c>
      <c r="BD4242" t="str">
        <f>IF(AND(ADHOC!$G$15="",ADHOC!$S$4=""),"",IF(ADHOC!$G$15&lt;&gt;"",IF(ADHOC!$G$15=LEFT(Domein!$AS4242,LEN(ADHOC!$G$15)),MAX(Domein!BD$1:'Domein'!BD4241)+1,""),IF(ADHOC!$S$4=LEFT(Domein!$AS4242,LEN(ADHOC!$S$4)),MAX(Domein!BD$1:'Domein'!BD4241)+1,"")))</f>
        <v/>
      </c>
    </row>
    <row r="4243" spans="45:56" x14ac:dyDescent="0.2">
      <c r="AS4243" s="4" t="s">
        <v>9456</v>
      </c>
      <c r="AT4243" s="4" t="s">
        <v>9457</v>
      </c>
      <c r="AU4243" s="4" t="s">
        <v>460</v>
      </c>
      <c r="AV4243" s="4" t="s">
        <v>725</v>
      </c>
      <c r="AW4243" s="4" t="s">
        <v>1259</v>
      </c>
      <c r="AX4243" s="4"/>
      <c r="AY4243" s="4">
        <v>226489</v>
      </c>
      <c r="AZ4243" s="4">
        <v>552095</v>
      </c>
      <c r="BA4243" s="4" t="s">
        <v>24391</v>
      </c>
      <c r="BB4243" s="4" t="s">
        <v>24392</v>
      </c>
      <c r="BC4243" s="4">
        <v>40</v>
      </c>
      <c r="BD4243" t="str">
        <f>IF(AND(ADHOC!$G$15="",ADHOC!$S$4=""),"",IF(ADHOC!$G$15&lt;&gt;"",IF(ADHOC!$G$15=LEFT(Domein!$AS4243,LEN(ADHOC!$G$15)),MAX(Domein!BD$1:'Domein'!BD4242)+1,""),IF(ADHOC!$S$4=LEFT(Domein!$AS4243,LEN(ADHOC!$S$4)),MAX(Domein!BD$1:'Domein'!BD4242)+1,"")))</f>
        <v/>
      </c>
    </row>
    <row r="4244" spans="45:56" x14ac:dyDescent="0.2">
      <c r="AS4244" s="4" t="s">
        <v>32132</v>
      </c>
      <c r="AT4244" s="4" t="s">
        <v>32133</v>
      </c>
      <c r="AU4244" s="4" t="s">
        <v>456</v>
      </c>
      <c r="AV4244" s="4" t="s">
        <v>715</v>
      </c>
      <c r="AW4244" s="4" t="s">
        <v>724</v>
      </c>
      <c r="AX4244" s="4"/>
      <c r="AY4244" s="4">
        <v>222280</v>
      </c>
      <c r="AZ4244" s="4">
        <v>534780</v>
      </c>
      <c r="BA4244" s="4" t="s">
        <v>32134</v>
      </c>
      <c r="BB4244" s="4" t="s">
        <v>32135</v>
      </c>
      <c r="BC4244" s="4">
        <v>40</v>
      </c>
      <c r="BD4244" t="str">
        <f>IF(AND(ADHOC!$G$15="",ADHOC!$S$4=""),"",IF(ADHOC!$G$15&lt;&gt;"",IF(ADHOC!$G$15=LEFT(Domein!$AS4244,LEN(ADHOC!$G$15)),MAX(Domein!BD$1:'Domein'!BD4243)+1,""),IF(ADHOC!$S$4=LEFT(Domein!$AS4244,LEN(ADHOC!$S$4)),MAX(Domein!BD$1:'Domein'!BD4243)+1,"")))</f>
        <v/>
      </c>
    </row>
    <row r="4245" spans="45:56" x14ac:dyDescent="0.2">
      <c r="AS4245" s="4" t="s">
        <v>11635</v>
      </c>
      <c r="AT4245" s="4" t="s">
        <v>11636</v>
      </c>
      <c r="AU4245" s="4" t="s">
        <v>456</v>
      </c>
      <c r="AV4245" s="4" t="s">
        <v>715</v>
      </c>
      <c r="AW4245" s="4" t="s">
        <v>724</v>
      </c>
      <c r="AX4245" s="4"/>
      <c r="AY4245" s="4">
        <v>216030</v>
      </c>
      <c r="AZ4245" s="4">
        <v>535860</v>
      </c>
      <c r="BA4245" s="4" t="s">
        <v>24393</v>
      </c>
      <c r="BB4245" s="4" t="s">
        <v>24394</v>
      </c>
      <c r="BC4245" s="4">
        <v>40</v>
      </c>
      <c r="BD4245" t="str">
        <f>IF(AND(ADHOC!$G$15="",ADHOC!$S$4=""),"",IF(ADHOC!$G$15&lt;&gt;"",IF(ADHOC!$G$15=LEFT(Domein!$AS4245,LEN(ADHOC!$G$15)),MAX(Domein!BD$1:'Domein'!BD4244)+1,""),IF(ADHOC!$S$4=LEFT(Domein!$AS4245,LEN(ADHOC!$S$4)),MAX(Domein!BD$1:'Domein'!BD4244)+1,"")))</f>
        <v/>
      </c>
    </row>
    <row r="4246" spans="45:56" x14ac:dyDescent="0.2">
      <c r="AS4246" s="4" t="s">
        <v>20960</v>
      </c>
      <c r="AT4246" s="4" t="s">
        <v>20961</v>
      </c>
      <c r="AU4246" s="4" t="s">
        <v>456</v>
      </c>
      <c r="AV4246" s="4" t="s">
        <v>715</v>
      </c>
      <c r="AW4246" s="4" t="s">
        <v>724</v>
      </c>
      <c r="AX4246" s="4"/>
      <c r="AY4246" s="4">
        <v>210312</v>
      </c>
      <c r="AZ4246" s="4">
        <v>539276</v>
      </c>
      <c r="BA4246" s="4" t="s">
        <v>24395</v>
      </c>
      <c r="BB4246" s="4" t="s">
        <v>24396</v>
      </c>
      <c r="BC4246" s="4">
        <v>40</v>
      </c>
      <c r="BD4246" t="str">
        <f>IF(AND(ADHOC!$G$15="",ADHOC!$S$4=""),"",IF(ADHOC!$G$15&lt;&gt;"",IF(ADHOC!$G$15=LEFT(Domein!$AS4246,LEN(ADHOC!$G$15)),MAX(Domein!BD$1:'Domein'!BD4245)+1,""),IF(ADHOC!$S$4=LEFT(Domein!$AS4246,LEN(ADHOC!$S$4)),MAX(Domein!BD$1:'Domein'!BD4245)+1,"")))</f>
        <v/>
      </c>
    </row>
    <row r="4247" spans="45:56" x14ac:dyDescent="0.2">
      <c r="AS4247" s="4" t="s">
        <v>2315</v>
      </c>
      <c r="AT4247" s="4" t="s">
        <v>2316</v>
      </c>
      <c r="AU4247" s="4" t="s">
        <v>456</v>
      </c>
      <c r="AV4247" s="4" t="s">
        <v>715</v>
      </c>
      <c r="AW4247" s="4" t="s">
        <v>724</v>
      </c>
      <c r="AX4247" s="4"/>
      <c r="AY4247" s="4">
        <v>197896</v>
      </c>
      <c r="AZ4247" s="4">
        <v>524284</v>
      </c>
      <c r="BA4247" s="4" t="s">
        <v>24397</v>
      </c>
      <c r="BB4247" s="4" t="s">
        <v>24398</v>
      </c>
      <c r="BC4247" s="4">
        <v>40</v>
      </c>
      <c r="BD4247" t="str">
        <f>IF(AND(ADHOC!$G$15="",ADHOC!$S$4=""),"",IF(ADHOC!$G$15&lt;&gt;"",IF(ADHOC!$G$15=LEFT(Domein!$AS4247,LEN(ADHOC!$G$15)),MAX(Domein!BD$1:'Domein'!BD4246)+1,""),IF(ADHOC!$S$4=LEFT(Domein!$AS4247,LEN(ADHOC!$S$4)),MAX(Domein!BD$1:'Domein'!BD4246)+1,"")))</f>
        <v/>
      </c>
    </row>
    <row r="4248" spans="45:56" x14ac:dyDescent="0.2">
      <c r="AS4248" s="4" t="s">
        <v>2317</v>
      </c>
      <c r="AT4248" s="4" t="s">
        <v>14402</v>
      </c>
      <c r="AU4248" s="4" t="s">
        <v>456</v>
      </c>
      <c r="AV4248" s="4" t="s">
        <v>715</v>
      </c>
      <c r="AW4248" s="4" t="s">
        <v>724</v>
      </c>
      <c r="AX4248" s="4"/>
      <c r="AY4248" s="4">
        <v>194586</v>
      </c>
      <c r="AZ4248" s="4">
        <v>524216</v>
      </c>
      <c r="BA4248" s="4" t="s">
        <v>23618</v>
      </c>
      <c r="BB4248" s="4" t="s">
        <v>24399</v>
      </c>
      <c r="BC4248" s="4">
        <v>40</v>
      </c>
      <c r="BD4248" t="str">
        <f>IF(AND(ADHOC!$G$15="",ADHOC!$S$4=""),"",IF(ADHOC!$G$15&lt;&gt;"",IF(ADHOC!$G$15=LEFT(Domein!$AS4248,LEN(ADHOC!$G$15)),MAX(Domein!BD$1:'Domein'!BD4247)+1,""),IF(ADHOC!$S$4=LEFT(Domein!$AS4248,LEN(ADHOC!$S$4)),MAX(Domein!BD$1:'Domein'!BD4247)+1,"")))</f>
        <v/>
      </c>
    </row>
    <row r="4249" spans="45:56" x14ac:dyDescent="0.2">
      <c r="AS4249" s="4" t="s">
        <v>34668</v>
      </c>
      <c r="AT4249" s="4" t="s">
        <v>34669</v>
      </c>
      <c r="AU4249" s="4" t="s">
        <v>460</v>
      </c>
      <c r="AV4249" s="4" t="s">
        <v>725</v>
      </c>
      <c r="AW4249" s="4" t="s">
        <v>1259</v>
      </c>
      <c r="AX4249" s="4"/>
      <c r="AY4249" s="4"/>
      <c r="AZ4249" s="4"/>
      <c r="BA4249" s="4"/>
      <c r="BB4249" s="4"/>
      <c r="BC4249" s="4">
        <v>40</v>
      </c>
      <c r="BD4249" t="str">
        <f>IF(AND(ADHOC!$G$15="",ADHOC!$S$4=""),"",IF(ADHOC!$G$15&lt;&gt;"",IF(ADHOC!$G$15=LEFT(Domein!$AS4249,LEN(ADHOC!$G$15)),MAX(Domein!BD$1:'Domein'!BD4248)+1,""),IF(ADHOC!$S$4=LEFT(Domein!$AS4249,LEN(ADHOC!$S$4)),MAX(Domein!BD$1:'Domein'!BD4248)+1,"")))</f>
        <v/>
      </c>
    </row>
    <row r="4250" spans="45:56" x14ac:dyDescent="0.2">
      <c r="AS4250" s="4" t="s">
        <v>34670</v>
      </c>
      <c r="AT4250" s="4" t="s">
        <v>34671</v>
      </c>
      <c r="AU4250" s="4" t="s">
        <v>460</v>
      </c>
      <c r="AV4250" s="4" t="s">
        <v>725</v>
      </c>
      <c r="AW4250" s="4" t="s">
        <v>1259</v>
      </c>
      <c r="AX4250" s="4"/>
      <c r="AY4250" s="4"/>
      <c r="AZ4250" s="4"/>
      <c r="BA4250" s="4"/>
      <c r="BB4250" s="4"/>
      <c r="BC4250" s="4">
        <v>40</v>
      </c>
      <c r="BD4250" t="str">
        <f>IF(AND(ADHOC!$G$15="",ADHOC!$S$4=""),"",IF(ADHOC!$G$15&lt;&gt;"",IF(ADHOC!$G$15=LEFT(Domein!$AS4250,LEN(ADHOC!$G$15)),MAX(Domein!BD$1:'Domein'!BD4249)+1,""),IF(ADHOC!$S$4=LEFT(Domein!$AS4250,LEN(ADHOC!$S$4)),MAX(Domein!BD$1:'Domein'!BD4249)+1,"")))</f>
        <v/>
      </c>
    </row>
    <row r="4251" spans="45:56" x14ac:dyDescent="0.2">
      <c r="AS4251" s="4" t="s">
        <v>34672</v>
      </c>
      <c r="AT4251" s="4" t="s">
        <v>34673</v>
      </c>
      <c r="AU4251" s="4" t="s">
        <v>460</v>
      </c>
      <c r="AV4251" s="4" t="s">
        <v>725</v>
      </c>
      <c r="AW4251" s="4" t="s">
        <v>1259</v>
      </c>
      <c r="AX4251" s="4"/>
      <c r="AY4251" s="4"/>
      <c r="AZ4251" s="4"/>
      <c r="BA4251" s="4"/>
      <c r="BB4251" s="4"/>
      <c r="BC4251" s="4">
        <v>40</v>
      </c>
      <c r="BD4251" t="str">
        <f>IF(AND(ADHOC!$G$15="",ADHOC!$S$4=""),"",IF(ADHOC!$G$15&lt;&gt;"",IF(ADHOC!$G$15=LEFT(Domein!$AS4251,LEN(ADHOC!$G$15)),MAX(Domein!BD$1:'Domein'!BD4250)+1,""),IF(ADHOC!$S$4=LEFT(Domein!$AS4251,LEN(ADHOC!$S$4)),MAX(Domein!BD$1:'Domein'!BD4250)+1,"")))</f>
        <v/>
      </c>
    </row>
    <row r="4252" spans="45:56" x14ac:dyDescent="0.2">
      <c r="AS4252" s="4" t="s">
        <v>34674</v>
      </c>
      <c r="AT4252" s="4" t="s">
        <v>34675</v>
      </c>
      <c r="AU4252" s="4" t="s">
        <v>460</v>
      </c>
      <c r="AV4252" s="4" t="s">
        <v>725</v>
      </c>
      <c r="AW4252" s="4" t="s">
        <v>1259</v>
      </c>
      <c r="AX4252" s="4"/>
      <c r="AY4252" s="4"/>
      <c r="AZ4252" s="4"/>
      <c r="BA4252" s="4"/>
      <c r="BB4252" s="4"/>
      <c r="BC4252" s="4">
        <v>40</v>
      </c>
      <c r="BD4252" t="str">
        <f>IF(AND(ADHOC!$G$15="",ADHOC!$S$4=""),"",IF(ADHOC!$G$15&lt;&gt;"",IF(ADHOC!$G$15=LEFT(Domein!$AS4252,LEN(ADHOC!$G$15)),MAX(Domein!BD$1:'Domein'!BD4251)+1,""),IF(ADHOC!$S$4=LEFT(Domein!$AS4252,LEN(ADHOC!$S$4)),MAX(Domein!BD$1:'Domein'!BD4251)+1,"")))</f>
        <v/>
      </c>
    </row>
    <row r="4253" spans="45:56" x14ac:dyDescent="0.2">
      <c r="AS4253" s="4" t="s">
        <v>2318</v>
      </c>
      <c r="AT4253" s="4" t="s">
        <v>14403</v>
      </c>
      <c r="AU4253" s="4" t="s">
        <v>456</v>
      </c>
      <c r="AV4253" s="4" t="s">
        <v>715</v>
      </c>
      <c r="AW4253" s="4" t="s">
        <v>724</v>
      </c>
      <c r="AX4253" s="4"/>
      <c r="AY4253" s="4">
        <v>194584</v>
      </c>
      <c r="AZ4253" s="4">
        <v>524219</v>
      </c>
      <c r="BA4253" s="4" t="s">
        <v>24400</v>
      </c>
      <c r="BB4253" s="4" t="s">
        <v>24401</v>
      </c>
      <c r="BC4253" s="4">
        <v>40</v>
      </c>
      <c r="BD4253" t="str">
        <f>IF(AND(ADHOC!$G$15="",ADHOC!$S$4=""),"",IF(ADHOC!$G$15&lt;&gt;"",IF(ADHOC!$G$15=LEFT(Domein!$AS4253,LEN(ADHOC!$G$15)),MAX(Domein!BD$1:'Domein'!BD4252)+1,""),IF(ADHOC!$S$4=LEFT(Domein!$AS4253,LEN(ADHOC!$S$4)),MAX(Domein!BD$1:'Domein'!BD4252)+1,"")))</f>
        <v/>
      </c>
    </row>
    <row r="4254" spans="45:56" x14ac:dyDescent="0.2">
      <c r="AS4254" s="4" t="s">
        <v>13835</v>
      </c>
      <c r="AT4254" s="4" t="s">
        <v>13672</v>
      </c>
      <c r="AU4254" s="4" t="s">
        <v>456</v>
      </c>
      <c r="AV4254" s="4" t="s">
        <v>725</v>
      </c>
      <c r="AW4254" s="4" t="s">
        <v>1259</v>
      </c>
      <c r="AX4254" s="4"/>
      <c r="AY4254" s="4"/>
      <c r="AZ4254" s="4"/>
      <c r="BA4254" s="4"/>
      <c r="BB4254" s="4"/>
      <c r="BC4254" s="4">
        <v>40</v>
      </c>
      <c r="BD4254" t="str">
        <f>IF(AND(ADHOC!$G$15="",ADHOC!$S$4=""),"",IF(ADHOC!$G$15&lt;&gt;"",IF(ADHOC!$G$15=LEFT(Domein!$AS4254,LEN(ADHOC!$G$15)),MAX(Domein!BD$1:'Domein'!BD4253)+1,""),IF(ADHOC!$S$4=LEFT(Domein!$AS4254,LEN(ADHOC!$S$4)),MAX(Domein!BD$1:'Domein'!BD4253)+1,"")))</f>
        <v/>
      </c>
    </row>
    <row r="4255" spans="45:56" x14ac:dyDescent="0.2">
      <c r="AS4255" s="4" t="s">
        <v>13836</v>
      </c>
      <c r="AT4255" s="4" t="s">
        <v>13837</v>
      </c>
      <c r="AU4255" s="4" t="s">
        <v>456</v>
      </c>
      <c r="AV4255" s="4" t="s">
        <v>725</v>
      </c>
      <c r="AW4255" s="4" t="s">
        <v>1259</v>
      </c>
      <c r="AX4255" s="4"/>
      <c r="AY4255" s="4"/>
      <c r="AZ4255" s="4"/>
      <c r="BA4255" s="4"/>
      <c r="BB4255" s="4"/>
      <c r="BC4255" s="4">
        <v>40</v>
      </c>
      <c r="BD4255" t="str">
        <f>IF(AND(ADHOC!$G$15="",ADHOC!$S$4=""),"",IF(ADHOC!$G$15&lt;&gt;"",IF(ADHOC!$G$15=LEFT(Domein!$AS4255,LEN(ADHOC!$G$15)),MAX(Domein!BD$1:'Domein'!BD4254)+1,""),IF(ADHOC!$S$4=LEFT(Domein!$AS4255,LEN(ADHOC!$S$4)),MAX(Domein!BD$1:'Domein'!BD4254)+1,"")))</f>
        <v/>
      </c>
    </row>
    <row r="4256" spans="45:56" x14ac:dyDescent="0.2">
      <c r="AS4256" s="4" t="s">
        <v>13838</v>
      </c>
      <c r="AT4256" s="4" t="s">
        <v>13839</v>
      </c>
      <c r="AU4256" s="4" t="s">
        <v>456</v>
      </c>
      <c r="AV4256" s="4" t="s">
        <v>725</v>
      </c>
      <c r="AW4256" s="4" t="s">
        <v>1259</v>
      </c>
      <c r="AX4256" s="4"/>
      <c r="AY4256" s="4"/>
      <c r="AZ4256" s="4"/>
      <c r="BA4256" s="4"/>
      <c r="BB4256" s="4"/>
      <c r="BC4256" s="4">
        <v>40</v>
      </c>
      <c r="BD4256" t="str">
        <f>IF(AND(ADHOC!$G$15="",ADHOC!$S$4=""),"",IF(ADHOC!$G$15&lt;&gt;"",IF(ADHOC!$G$15=LEFT(Domein!$AS4256,LEN(ADHOC!$G$15)),MAX(Domein!BD$1:'Domein'!BD4255)+1,""),IF(ADHOC!$S$4=LEFT(Domein!$AS4256,LEN(ADHOC!$S$4)),MAX(Domein!BD$1:'Domein'!BD4255)+1,"")))</f>
        <v/>
      </c>
    </row>
    <row r="4257" spans="45:56" x14ac:dyDescent="0.2">
      <c r="AS4257" s="4" t="s">
        <v>13840</v>
      </c>
      <c r="AT4257" s="4" t="s">
        <v>13670</v>
      </c>
      <c r="AU4257" s="4" t="s">
        <v>456</v>
      </c>
      <c r="AV4257" s="4" t="s">
        <v>725</v>
      </c>
      <c r="AW4257" s="4" t="s">
        <v>1259</v>
      </c>
      <c r="AX4257" s="4"/>
      <c r="AY4257" s="4"/>
      <c r="AZ4257" s="4"/>
      <c r="BA4257" s="4"/>
      <c r="BB4257" s="4"/>
      <c r="BC4257" s="4">
        <v>40</v>
      </c>
      <c r="BD4257" t="str">
        <f>IF(AND(ADHOC!$G$15="",ADHOC!$S$4=""),"",IF(ADHOC!$G$15&lt;&gt;"",IF(ADHOC!$G$15=LEFT(Domein!$AS4257,LEN(ADHOC!$G$15)),MAX(Domein!BD$1:'Domein'!BD4256)+1,""),IF(ADHOC!$S$4=LEFT(Domein!$AS4257,LEN(ADHOC!$S$4)),MAX(Domein!BD$1:'Domein'!BD4256)+1,"")))</f>
        <v/>
      </c>
    </row>
    <row r="4258" spans="45:56" x14ac:dyDescent="0.2">
      <c r="AS4258" s="4" t="s">
        <v>11760</v>
      </c>
      <c r="AT4258" s="4" t="s">
        <v>11761</v>
      </c>
      <c r="AU4258" s="4" t="s">
        <v>456</v>
      </c>
      <c r="AV4258" s="4" t="s">
        <v>725</v>
      </c>
      <c r="AW4258" s="4" t="s">
        <v>1259</v>
      </c>
      <c r="AX4258" s="4"/>
      <c r="AY4258" s="4">
        <v>204871</v>
      </c>
      <c r="AZ4258" s="4">
        <v>534052</v>
      </c>
      <c r="BA4258" s="4" t="s">
        <v>24403</v>
      </c>
      <c r="BB4258" s="4" t="s">
        <v>24404</v>
      </c>
      <c r="BC4258" s="4">
        <v>40</v>
      </c>
      <c r="BD4258" t="str">
        <f>IF(AND(ADHOC!$G$15="",ADHOC!$S$4=""),"",IF(ADHOC!$G$15&lt;&gt;"",IF(ADHOC!$G$15=LEFT(Domein!$AS4258,LEN(ADHOC!$G$15)),MAX(Domein!BD$1:'Domein'!BD4257)+1,""),IF(ADHOC!$S$4=LEFT(Domein!$AS4258,LEN(ADHOC!$S$4)),MAX(Domein!BD$1:'Domein'!BD4257)+1,"")))</f>
        <v/>
      </c>
    </row>
    <row r="4259" spans="45:56" x14ac:dyDescent="0.2">
      <c r="AS4259" s="4" t="s">
        <v>13669</v>
      </c>
      <c r="AT4259" s="4" t="s">
        <v>13670</v>
      </c>
      <c r="AU4259" s="4" t="s">
        <v>456</v>
      </c>
      <c r="AV4259" s="4" t="s">
        <v>725</v>
      </c>
      <c r="AW4259" s="4" t="s">
        <v>1259</v>
      </c>
      <c r="AX4259" s="4"/>
      <c r="AY4259" s="4">
        <v>204001</v>
      </c>
      <c r="AZ4259" s="4">
        <v>534007</v>
      </c>
      <c r="BA4259" s="4" t="s">
        <v>24402</v>
      </c>
      <c r="BB4259" s="4" t="s">
        <v>24405</v>
      </c>
      <c r="BC4259" s="4">
        <v>40</v>
      </c>
      <c r="BD4259" t="str">
        <f>IF(AND(ADHOC!$G$15="",ADHOC!$S$4=""),"",IF(ADHOC!$G$15&lt;&gt;"",IF(ADHOC!$G$15=LEFT(Domein!$AS4259,LEN(ADHOC!$G$15)),MAX(Domein!BD$1:'Domein'!BD4258)+1,""),IF(ADHOC!$S$4=LEFT(Domein!$AS4259,LEN(ADHOC!$S$4)),MAX(Domein!BD$1:'Domein'!BD4258)+1,"")))</f>
        <v/>
      </c>
    </row>
    <row r="4260" spans="45:56" x14ac:dyDescent="0.2">
      <c r="AS4260" s="4" t="s">
        <v>13671</v>
      </c>
      <c r="AT4260" s="4" t="s">
        <v>13672</v>
      </c>
      <c r="AU4260" s="4" t="s">
        <v>456</v>
      </c>
      <c r="AV4260" s="4" t="s">
        <v>725</v>
      </c>
      <c r="AW4260" s="4" t="s">
        <v>1259</v>
      </c>
      <c r="AX4260" s="4"/>
      <c r="AY4260" s="4">
        <v>204001</v>
      </c>
      <c r="AZ4260" s="4">
        <v>534007</v>
      </c>
      <c r="BA4260" s="4" t="s">
        <v>24402</v>
      </c>
      <c r="BB4260" s="4" t="s">
        <v>24405</v>
      </c>
      <c r="BC4260" s="4">
        <v>40</v>
      </c>
      <c r="BD4260" t="str">
        <f>IF(AND(ADHOC!$G$15="",ADHOC!$S$4=""),"",IF(ADHOC!$G$15&lt;&gt;"",IF(ADHOC!$G$15=LEFT(Domein!$AS4260,LEN(ADHOC!$G$15)),MAX(Domein!BD$1:'Domein'!BD4259)+1,""),IF(ADHOC!$S$4=LEFT(Domein!$AS4260,LEN(ADHOC!$S$4)),MAX(Domein!BD$1:'Domein'!BD4259)+1,"")))</f>
        <v/>
      </c>
    </row>
    <row r="4261" spans="45:56" x14ac:dyDescent="0.2">
      <c r="AS4261" s="4" t="s">
        <v>20962</v>
      </c>
      <c r="AT4261" s="4" t="s">
        <v>20963</v>
      </c>
      <c r="AU4261" s="4" t="s">
        <v>456</v>
      </c>
      <c r="AV4261" s="4" t="s">
        <v>715</v>
      </c>
      <c r="AW4261" s="4" t="s">
        <v>724</v>
      </c>
      <c r="AX4261" s="4"/>
      <c r="AY4261" s="4">
        <v>217200</v>
      </c>
      <c r="AZ4261" s="4">
        <v>498800</v>
      </c>
      <c r="BA4261" s="4" t="s">
        <v>24406</v>
      </c>
      <c r="BB4261" s="4" t="s">
        <v>24407</v>
      </c>
      <c r="BC4261" s="4">
        <v>40</v>
      </c>
      <c r="BD4261" t="str">
        <f>IF(AND(ADHOC!$G$15="",ADHOC!$S$4=""),"",IF(ADHOC!$G$15&lt;&gt;"",IF(ADHOC!$G$15=LEFT(Domein!$AS4261,LEN(ADHOC!$G$15)),MAX(Domein!BD$1:'Domein'!BD4260)+1,""),IF(ADHOC!$S$4=LEFT(Domein!$AS4261,LEN(ADHOC!$S$4)),MAX(Domein!BD$1:'Domein'!BD4260)+1,"")))</f>
        <v/>
      </c>
    </row>
    <row r="4262" spans="45:56" x14ac:dyDescent="0.2">
      <c r="AS4262" s="4" t="s">
        <v>17459</v>
      </c>
      <c r="AT4262" s="4" t="s">
        <v>17460</v>
      </c>
      <c r="AU4262" s="4" t="s">
        <v>456</v>
      </c>
      <c r="AV4262" s="4" t="s">
        <v>715</v>
      </c>
      <c r="AW4262" s="4" t="s">
        <v>724</v>
      </c>
      <c r="AX4262" s="4"/>
      <c r="AY4262" s="4">
        <v>219953</v>
      </c>
      <c r="AZ4262" s="4">
        <v>497772</v>
      </c>
      <c r="BA4262" s="4" t="s">
        <v>24408</v>
      </c>
      <c r="BB4262" s="4" t="s">
        <v>24409</v>
      </c>
      <c r="BC4262" s="4">
        <v>40</v>
      </c>
      <c r="BD4262" t="str">
        <f>IF(AND(ADHOC!$G$15="",ADHOC!$S$4=""),"",IF(ADHOC!$G$15&lt;&gt;"",IF(ADHOC!$G$15=LEFT(Domein!$AS4262,LEN(ADHOC!$G$15)),MAX(Domein!BD$1:'Domein'!BD4261)+1,""),IF(ADHOC!$S$4=LEFT(Domein!$AS4262,LEN(ADHOC!$S$4)),MAX(Domein!BD$1:'Domein'!BD4261)+1,"")))</f>
        <v/>
      </c>
    </row>
    <row r="4263" spans="45:56" x14ac:dyDescent="0.2">
      <c r="AS4263" s="4" t="s">
        <v>21663</v>
      </c>
      <c r="AT4263" s="4" t="s">
        <v>21664</v>
      </c>
      <c r="AU4263" s="4" t="s">
        <v>460</v>
      </c>
      <c r="AV4263" s="4" t="s">
        <v>725</v>
      </c>
      <c r="AW4263" s="4" t="s">
        <v>1259</v>
      </c>
      <c r="AX4263" s="4"/>
      <c r="AY4263" s="4"/>
      <c r="AZ4263" s="4"/>
      <c r="BA4263" s="4"/>
      <c r="BB4263" s="4"/>
      <c r="BC4263" s="4">
        <v>40</v>
      </c>
      <c r="BD4263" t="str">
        <f>IF(AND(ADHOC!$G$15="",ADHOC!$S$4=""),"",IF(ADHOC!$G$15&lt;&gt;"",IF(ADHOC!$G$15=LEFT(Domein!$AS4263,LEN(ADHOC!$G$15)),MAX(Domein!BD$1:'Domein'!BD4262)+1,""),IF(ADHOC!$S$4=LEFT(Domein!$AS4263,LEN(ADHOC!$S$4)),MAX(Domein!BD$1:'Domein'!BD4262)+1,"")))</f>
        <v/>
      </c>
    </row>
    <row r="4264" spans="45:56" x14ac:dyDescent="0.2">
      <c r="AS4264" s="4" t="s">
        <v>21665</v>
      </c>
      <c r="AT4264" s="4" t="s">
        <v>21666</v>
      </c>
      <c r="AU4264" s="4" t="s">
        <v>460</v>
      </c>
      <c r="AV4264" s="4" t="s">
        <v>725</v>
      </c>
      <c r="AW4264" s="4" t="s">
        <v>1259</v>
      </c>
      <c r="AX4264" s="4"/>
      <c r="AY4264" s="4"/>
      <c r="AZ4264" s="4"/>
      <c r="BA4264" s="4"/>
      <c r="BB4264" s="4"/>
      <c r="BC4264" s="4">
        <v>40</v>
      </c>
      <c r="BD4264" t="str">
        <f>IF(AND(ADHOC!$G$15="",ADHOC!$S$4=""),"",IF(ADHOC!$G$15&lt;&gt;"",IF(ADHOC!$G$15=LEFT(Domein!$AS4264,LEN(ADHOC!$G$15)),MAX(Domein!BD$1:'Domein'!BD4263)+1,""),IF(ADHOC!$S$4=LEFT(Domein!$AS4264,LEN(ADHOC!$S$4)),MAX(Domein!BD$1:'Domein'!BD4263)+1,"")))</f>
        <v/>
      </c>
    </row>
    <row r="4265" spans="45:56" x14ac:dyDescent="0.2">
      <c r="AS4265" s="4" t="s">
        <v>32136</v>
      </c>
      <c r="AT4265" s="4" t="s">
        <v>32137</v>
      </c>
      <c r="AU4265" s="4" t="s">
        <v>456</v>
      </c>
      <c r="AV4265" s="4" t="s">
        <v>715</v>
      </c>
      <c r="AW4265" s="4" t="s">
        <v>724</v>
      </c>
      <c r="AX4265" s="4"/>
      <c r="AY4265" s="4">
        <v>222100</v>
      </c>
      <c r="AZ4265" s="4">
        <v>500020</v>
      </c>
      <c r="BA4265" s="4" t="s">
        <v>32138</v>
      </c>
      <c r="BB4265" s="4" t="s">
        <v>32139</v>
      </c>
      <c r="BC4265" s="4">
        <v>40</v>
      </c>
      <c r="BD4265" t="str">
        <f>IF(AND(ADHOC!$G$15="",ADHOC!$S$4=""),"",IF(ADHOC!$G$15&lt;&gt;"",IF(ADHOC!$G$15=LEFT(Domein!$AS4265,LEN(ADHOC!$G$15)),MAX(Domein!BD$1:'Domein'!BD4264)+1,""),IF(ADHOC!$S$4=LEFT(Domein!$AS4265,LEN(ADHOC!$S$4)),MAX(Domein!BD$1:'Domein'!BD4264)+1,"")))</f>
        <v/>
      </c>
    </row>
    <row r="4266" spans="45:56" x14ac:dyDescent="0.2">
      <c r="AS4266" s="4" t="s">
        <v>2319</v>
      </c>
      <c r="AT4266" s="4" t="s">
        <v>1992</v>
      </c>
      <c r="AU4266" s="4" t="s">
        <v>456</v>
      </c>
      <c r="AV4266" s="4" t="s">
        <v>713</v>
      </c>
      <c r="AW4266" s="4" t="s">
        <v>724</v>
      </c>
      <c r="AX4266" s="4"/>
      <c r="AY4266" s="4">
        <v>224270</v>
      </c>
      <c r="AZ4266" s="4">
        <v>488960</v>
      </c>
      <c r="BA4266" s="4" t="s">
        <v>24410</v>
      </c>
      <c r="BB4266" s="4" t="s">
        <v>24411</v>
      </c>
      <c r="BC4266" s="4">
        <v>40</v>
      </c>
      <c r="BD4266" t="str">
        <f>IF(AND(ADHOC!$G$15="",ADHOC!$S$4=""),"",IF(ADHOC!$G$15&lt;&gt;"",IF(ADHOC!$G$15=LEFT(Domein!$AS4266,LEN(ADHOC!$G$15)),MAX(Domein!BD$1:'Domein'!BD4265)+1,""),IF(ADHOC!$S$4=LEFT(Domein!$AS4266,LEN(ADHOC!$S$4)),MAX(Domein!BD$1:'Domein'!BD4265)+1,"")))</f>
        <v/>
      </c>
    </row>
    <row r="4267" spans="45:56" x14ac:dyDescent="0.2">
      <c r="AS4267" s="4" t="s">
        <v>21667</v>
      </c>
      <c r="AT4267" s="4" t="s">
        <v>21668</v>
      </c>
      <c r="AU4267" s="4" t="s">
        <v>460</v>
      </c>
      <c r="AV4267" s="4" t="s">
        <v>725</v>
      </c>
      <c r="AW4267" s="4" t="s">
        <v>1259</v>
      </c>
      <c r="AX4267" s="4"/>
      <c r="AY4267" s="4"/>
      <c r="AZ4267" s="4"/>
      <c r="BA4267" s="4"/>
      <c r="BB4267" s="4"/>
      <c r="BC4267" s="4">
        <v>40</v>
      </c>
      <c r="BD4267" t="str">
        <f>IF(AND(ADHOC!$G$15="",ADHOC!$S$4=""),"",IF(ADHOC!$G$15&lt;&gt;"",IF(ADHOC!$G$15=LEFT(Domein!$AS4267,LEN(ADHOC!$G$15)),MAX(Domein!BD$1:'Domein'!BD4266)+1,""),IF(ADHOC!$S$4=LEFT(Domein!$AS4267,LEN(ADHOC!$S$4)),MAX(Domein!BD$1:'Domein'!BD4266)+1,"")))</f>
        <v/>
      </c>
    </row>
    <row r="4268" spans="45:56" x14ac:dyDescent="0.2">
      <c r="AS4268" s="4" t="s">
        <v>34676</v>
      </c>
      <c r="AT4268" s="4" t="s">
        <v>34677</v>
      </c>
      <c r="AU4268" s="4" t="s">
        <v>460</v>
      </c>
      <c r="AV4268" s="4" t="s">
        <v>725</v>
      </c>
      <c r="AW4268" s="4" t="s">
        <v>1259</v>
      </c>
      <c r="AX4268" s="4"/>
      <c r="AY4268" s="4"/>
      <c r="AZ4268" s="4"/>
      <c r="BA4268" s="4"/>
      <c r="BB4268" s="4"/>
      <c r="BC4268" s="4">
        <v>40</v>
      </c>
      <c r="BD4268" t="str">
        <f>IF(AND(ADHOC!$G$15="",ADHOC!$S$4=""),"",IF(ADHOC!$G$15&lt;&gt;"",IF(ADHOC!$G$15=LEFT(Domein!$AS4268,LEN(ADHOC!$G$15)),MAX(Domein!BD$1:'Domein'!BD4267)+1,""),IF(ADHOC!$S$4=LEFT(Domein!$AS4268,LEN(ADHOC!$S$4)),MAX(Domein!BD$1:'Domein'!BD4267)+1,"")))</f>
        <v/>
      </c>
    </row>
    <row r="4269" spans="45:56" x14ac:dyDescent="0.2">
      <c r="AS4269" s="4" t="s">
        <v>34678</v>
      </c>
      <c r="AT4269" s="4" t="s">
        <v>34679</v>
      </c>
      <c r="AU4269" s="4" t="s">
        <v>460</v>
      </c>
      <c r="AV4269" s="4" t="s">
        <v>725</v>
      </c>
      <c r="AW4269" s="4" t="s">
        <v>1259</v>
      </c>
      <c r="AX4269" s="4"/>
      <c r="AY4269" s="4"/>
      <c r="AZ4269" s="4"/>
      <c r="BA4269" s="4"/>
      <c r="BB4269" s="4"/>
      <c r="BC4269" s="4">
        <v>40</v>
      </c>
      <c r="BD4269" t="str">
        <f>IF(AND(ADHOC!$G$15="",ADHOC!$S$4=""),"",IF(ADHOC!$G$15&lt;&gt;"",IF(ADHOC!$G$15=LEFT(Domein!$AS4269,LEN(ADHOC!$G$15)),MAX(Domein!BD$1:'Domein'!BD4268)+1,""),IF(ADHOC!$S$4=LEFT(Domein!$AS4269,LEN(ADHOC!$S$4)),MAX(Domein!BD$1:'Domein'!BD4268)+1,"")))</f>
        <v/>
      </c>
    </row>
    <row r="4270" spans="45:56" x14ac:dyDescent="0.2">
      <c r="AS4270" s="4" t="s">
        <v>20964</v>
      </c>
      <c r="AT4270" s="4" t="s">
        <v>20965</v>
      </c>
      <c r="AU4270" s="4" t="s">
        <v>456</v>
      </c>
      <c r="AV4270" s="4" t="s">
        <v>715</v>
      </c>
      <c r="AW4270" s="4" t="s">
        <v>724</v>
      </c>
      <c r="AX4270" s="4"/>
      <c r="AY4270" s="4">
        <v>205190</v>
      </c>
      <c r="AZ4270" s="4">
        <v>495060</v>
      </c>
      <c r="BA4270" s="4" t="s">
        <v>24413</v>
      </c>
      <c r="BB4270" s="4" t="s">
        <v>24414</v>
      </c>
      <c r="BC4270" s="4">
        <v>40</v>
      </c>
      <c r="BD4270" t="str">
        <f>IF(AND(ADHOC!$G$15="",ADHOC!$S$4=""),"",IF(ADHOC!$G$15&lt;&gt;"",IF(ADHOC!$G$15=LEFT(Domein!$AS4270,LEN(ADHOC!$G$15)),MAX(Domein!BD$1:'Domein'!BD4269)+1,""),IF(ADHOC!$S$4=LEFT(Domein!$AS4270,LEN(ADHOC!$S$4)),MAX(Domein!BD$1:'Domein'!BD4269)+1,"")))</f>
        <v/>
      </c>
    </row>
    <row r="4271" spans="45:56" x14ac:dyDescent="0.2">
      <c r="AS4271" s="4" t="s">
        <v>21669</v>
      </c>
      <c r="AT4271" s="4" t="s">
        <v>21670</v>
      </c>
      <c r="AU4271" s="4" t="s">
        <v>460</v>
      </c>
      <c r="AV4271" s="4" t="s">
        <v>725</v>
      </c>
      <c r="AW4271" s="4" t="s">
        <v>1259</v>
      </c>
      <c r="AX4271" s="4"/>
      <c r="AY4271" s="4"/>
      <c r="AZ4271" s="4"/>
      <c r="BA4271" s="4"/>
      <c r="BB4271" s="4"/>
      <c r="BC4271" s="4">
        <v>40</v>
      </c>
      <c r="BD4271" t="str">
        <f>IF(AND(ADHOC!$G$15="",ADHOC!$S$4=""),"",IF(ADHOC!$G$15&lt;&gt;"",IF(ADHOC!$G$15=LEFT(Domein!$AS4271,LEN(ADHOC!$G$15)),MAX(Domein!BD$1:'Domein'!BD4270)+1,""),IF(ADHOC!$S$4=LEFT(Domein!$AS4271,LEN(ADHOC!$S$4)),MAX(Domein!BD$1:'Domein'!BD4270)+1,"")))</f>
        <v/>
      </c>
    </row>
    <row r="4272" spans="45:56" x14ac:dyDescent="0.2">
      <c r="AS4272" s="4" t="s">
        <v>21671</v>
      </c>
      <c r="AT4272" s="4" t="s">
        <v>21672</v>
      </c>
      <c r="AU4272" s="4" t="s">
        <v>460</v>
      </c>
      <c r="AV4272" s="4" t="s">
        <v>725</v>
      </c>
      <c r="AW4272" s="4" t="s">
        <v>1259</v>
      </c>
      <c r="AX4272" s="4"/>
      <c r="AY4272" s="4"/>
      <c r="AZ4272" s="4"/>
      <c r="BA4272" s="4"/>
      <c r="BB4272" s="4"/>
      <c r="BC4272" s="4">
        <v>40</v>
      </c>
      <c r="BD4272" t="str">
        <f>IF(AND(ADHOC!$G$15="",ADHOC!$S$4=""),"",IF(ADHOC!$G$15&lt;&gt;"",IF(ADHOC!$G$15=LEFT(Domein!$AS4272,LEN(ADHOC!$G$15)),MAX(Domein!BD$1:'Domein'!BD4271)+1,""),IF(ADHOC!$S$4=LEFT(Domein!$AS4272,LEN(ADHOC!$S$4)),MAX(Domein!BD$1:'Domein'!BD4271)+1,"")))</f>
        <v/>
      </c>
    </row>
    <row r="4273" spans="45:56" x14ac:dyDescent="0.2">
      <c r="AS4273" s="4" t="s">
        <v>21673</v>
      </c>
      <c r="AT4273" s="4" t="s">
        <v>21674</v>
      </c>
      <c r="AU4273" s="4" t="s">
        <v>460</v>
      </c>
      <c r="AV4273" s="4" t="s">
        <v>725</v>
      </c>
      <c r="AW4273" s="4" t="s">
        <v>1259</v>
      </c>
      <c r="AX4273" s="4"/>
      <c r="AY4273" s="4"/>
      <c r="AZ4273" s="4"/>
      <c r="BA4273" s="4"/>
      <c r="BB4273" s="4"/>
      <c r="BC4273" s="4">
        <v>40</v>
      </c>
      <c r="BD4273" t="str">
        <f>IF(AND(ADHOC!$G$15="",ADHOC!$S$4=""),"",IF(ADHOC!$G$15&lt;&gt;"",IF(ADHOC!$G$15=LEFT(Domein!$AS4273,LEN(ADHOC!$G$15)),MAX(Domein!BD$1:'Domein'!BD4272)+1,""),IF(ADHOC!$S$4=LEFT(Domein!$AS4273,LEN(ADHOC!$S$4)),MAX(Domein!BD$1:'Domein'!BD4272)+1,"")))</f>
        <v/>
      </c>
    </row>
    <row r="4274" spans="45:56" x14ac:dyDescent="0.2">
      <c r="AS4274" s="4" t="s">
        <v>21675</v>
      </c>
      <c r="AT4274" s="4" t="s">
        <v>21676</v>
      </c>
      <c r="AU4274" s="4" t="s">
        <v>460</v>
      </c>
      <c r="AV4274" s="4" t="s">
        <v>725</v>
      </c>
      <c r="AW4274" s="4" t="s">
        <v>1259</v>
      </c>
      <c r="AX4274" s="4"/>
      <c r="AY4274" s="4"/>
      <c r="AZ4274" s="4"/>
      <c r="BA4274" s="4"/>
      <c r="BB4274" s="4"/>
      <c r="BC4274" s="4">
        <v>40</v>
      </c>
      <c r="BD4274" t="str">
        <f>IF(AND(ADHOC!$G$15="",ADHOC!$S$4=""),"",IF(ADHOC!$G$15&lt;&gt;"",IF(ADHOC!$G$15=LEFT(Domein!$AS4274,LEN(ADHOC!$G$15)),MAX(Domein!BD$1:'Domein'!BD4273)+1,""),IF(ADHOC!$S$4=LEFT(Domein!$AS4274,LEN(ADHOC!$S$4)),MAX(Domein!BD$1:'Domein'!BD4273)+1,"")))</f>
        <v/>
      </c>
    </row>
    <row r="4275" spans="45:56" x14ac:dyDescent="0.2">
      <c r="AS4275" s="4" t="s">
        <v>38569</v>
      </c>
      <c r="AT4275" s="4" t="s">
        <v>38570</v>
      </c>
      <c r="AU4275" s="4" t="s">
        <v>460</v>
      </c>
      <c r="AV4275" s="4" t="s">
        <v>725</v>
      </c>
      <c r="AW4275" s="4" t="s">
        <v>1259</v>
      </c>
      <c r="AX4275" s="4"/>
      <c r="AY4275" s="4"/>
      <c r="AZ4275" s="4"/>
      <c r="BA4275" s="4"/>
      <c r="BB4275" s="4"/>
      <c r="BC4275" s="4">
        <v>40</v>
      </c>
      <c r="BD4275" t="str">
        <f>IF(AND(ADHOC!$G$15="",ADHOC!$S$4=""),"",IF(ADHOC!$G$15&lt;&gt;"",IF(ADHOC!$G$15=LEFT(Domein!$AS4275,LEN(ADHOC!$G$15)),MAX(Domein!BD$1:'Domein'!BD4274)+1,""),IF(ADHOC!$S$4=LEFT(Domein!$AS4275,LEN(ADHOC!$S$4)),MAX(Domein!BD$1:'Domein'!BD4274)+1,"")))</f>
        <v/>
      </c>
    </row>
    <row r="4276" spans="45:56" x14ac:dyDescent="0.2">
      <c r="AS4276" s="4" t="s">
        <v>21677</v>
      </c>
      <c r="AT4276" s="4" t="s">
        <v>21678</v>
      </c>
      <c r="AU4276" s="4" t="s">
        <v>460</v>
      </c>
      <c r="AV4276" s="4" t="s">
        <v>725</v>
      </c>
      <c r="AW4276" s="4" t="s">
        <v>1259</v>
      </c>
      <c r="AX4276" s="4"/>
      <c r="AY4276" s="4"/>
      <c r="AZ4276" s="4"/>
      <c r="BA4276" s="4"/>
      <c r="BB4276" s="4"/>
      <c r="BC4276" s="4">
        <v>40</v>
      </c>
      <c r="BD4276" t="str">
        <f>IF(AND(ADHOC!$G$15="",ADHOC!$S$4=""),"",IF(ADHOC!$G$15&lt;&gt;"",IF(ADHOC!$G$15=LEFT(Domein!$AS4276,LEN(ADHOC!$G$15)),MAX(Domein!BD$1:'Domein'!BD4275)+1,""),IF(ADHOC!$S$4=LEFT(Domein!$AS4276,LEN(ADHOC!$S$4)),MAX(Domein!BD$1:'Domein'!BD4275)+1,"")))</f>
        <v/>
      </c>
    </row>
    <row r="4277" spans="45:56" x14ac:dyDescent="0.2">
      <c r="AS4277" s="4" t="s">
        <v>38571</v>
      </c>
      <c r="AT4277" s="4" t="s">
        <v>38572</v>
      </c>
      <c r="AU4277" s="4" t="s">
        <v>460</v>
      </c>
      <c r="AV4277" s="4" t="s">
        <v>725</v>
      </c>
      <c r="AW4277" s="4" t="s">
        <v>1259</v>
      </c>
      <c r="AX4277" s="4"/>
      <c r="AY4277" s="4"/>
      <c r="AZ4277" s="4"/>
      <c r="BA4277" s="4"/>
      <c r="BB4277" s="4"/>
      <c r="BC4277" s="4">
        <v>40</v>
      </c>
      <c r="BD4277" t="str">
        <f>IF(AND(ADHOC!$G$15="",ADHOC!$S$4=""),"",IF(ADHOC!$G$15&lt;&gt;"",IF(ADHOC!$G$15=LEFT(Domein!$AS4277,LEN(ADHOC!$G$15)),MAX(Domein!BD$1:'Domein'!BD4276)+1,""),IF(ADHOC!$S$4=LEFT(Domein!$AS4277,LEN(ADHOC!$S$4)),MAX(Domein!BD$1:'Domein'!BD4276)+1,"")))</f>
        <v/>
      </c>
    </row>
    <row r="4278" spans="45:56" x14ac:dyDescent="0.2">
      <c r="AS4278" s="4" t="s">
        <v>11637</v>
      </c>
      <c r="AT4278" s="4" t="s">
        <v>11638</v>
      </c>
      <c r="AU4278" s="4" t="s">
        <v>456</v>
      </c>
      <c r="AV4278" s="4" t="s">
        <v>715</v>
      </c>
      <c r="AW4278" s="4" t="s">
        <v>724</v>
      </c>
      <c r="AX4278" s="4"/>
      <c r="AY4278" s="4">
        <v>208700</v>
      </c>
      <c r="AZ4278" s="4">
        <v>475780</v>
      </c>
      <c r="BA4278" s="4" t="s">
        <v>24415</v>
      </c>
      <c r="BB4278" s="4" t="s">
        <v>24416</v>
      </c>
      <c r="BC4278" s="4">
        <v>40</v>
      </c>
      <c r="BD4278" t="str">
        <f>IF(AND(ADHOC!$G$15="",ADHOC!$S$4=""),"",IF(ADHOC!$G$15&lt;&gt;"",IF(ADHOC!$G$15=LEFT(Domein!$AS4278,LEN(ADHOC!$G$15)),MAX(Domein!BD$1:'Domein'!BD4277)+1,""),IF(ADHOC!$S$4=LEFT(Domein!$AS4278,LEN(ADHOC!$S$4)),MAX(Domein!BD$1:'Domein'!BD4277)+1,"")))</f>
        <v/>
      </c>
    </row>
    <row r="4279" spans="45:56" x14ac:dyDescent="0.2">
      <c r="AS4279" s="4" t="s">
        <v>38573</v>
      </c>
      <c r="AT4279" s="4" t="s">
        <v>11638</v>
      </c>
      <c r="AU4279" s="4" t="s">
        <v>460</v>
      </c>
      <c r="AV4279" s="4" t="s">
        <v>725</v>
      </c>
      <c r="AW4279" s="4" t="s">
        <v>1259</v>
      </c>
      <c r="AX4279" s="4"/>
      <c r="AY4279" s="4"/>
      <c r="AZ4279" s="4"/>
      <c r="BA4279" s="4"/>
      <c r="BB4279" s="4"/>
      <c r="BC4279" s="4">
        <v>40</v>
      </c>
      <c r="BD4279" t="str">
        <f>IF(AND(ADHOC!$G$15="",ADHOC!$S$4=""),"",IF(ADHOC!$G$15&lt;&gt;"",IF(ADHOC!$G$15=LEFT(Domein!$AS4279,LEN(ADHOC!$G$15)),MAX(Domein!BD$1:'Domein'!BD4278)+1,""),IF(ADHOC!$S$4=LEFT(Domein!$AS4279,LEN(ADHOC!$S$4)),MAX(Domein!BD$1:'Domein'!BD4278)+1,"")))</f>
        <v/>
      </c>
    </row>
    <row r="4280" spans="45:56" x14ac:dyDescent="0.2">
      <c r="AS4280" s="4" t="s">
        <v>38574</v>
      </c>
      <c r="AT4280" s="4" t="s">
        <v>38575</v>
      </c>
      <c r="AU4280" s="4" t="s">
        <v>460</v>
      </c>
      <c r="AV4280" s="4" t="s">
        <v>725</v>
      </c>
      <c r="AW4280" s="4" t="s">
        <v>1259</v>
      </c>
      <c r="AX4280" s="4"/>
      <c r="AY4280" s="4"/>
      <c r="AZ4280" s="4"/>
      <c r="BA4280" s="4"/>
      <c r="BB4280" s="4"/>
      <c r="BC4280" s="4">
        <v>40</v>
      </c>
      <c r="BD4280" t="str">
        <f>IF(AND(ADHOC!$G$15="",ADHOC!$S$4=""),"",IF(ADHOC!$G$15&lt;&gt;"",IF(ADHOC!$G$15=LEFT(Domein!$AS4280,LEN(ADHOC!$G$15)),MAX(Domein!BD$1:'Domein'!BD4279)+1,""),IF(ADHOC!$S$4=LEFT(Domein!$AS4280,LEN(ADHOC!$S$4)),MAX(Domein!BD$1:'Domein'!BD4279)+1,"")))</f>
        <v/>
      </c>
    </row>
    <row r="4281" spans="45:56" x14ac:dyDescent="0.2">
      <c r="AS4281" s="4" t="s">
        <v>38576</v>
      </c>
      <c r="AT4281" s="4" t="s">
        <v>38577</v>
      </c>
      <c r="AU4281" s="4" t="s">
        <v>460</v>
      </c>
      <c r="AV4281" s="4" t="s">
        <v>725</v>
      </c>
      <c r="AW4281" s="4" t="s">
        <v>1259</v>
      </c>
      <c r="AX4281" s="4"/>
      <c r="AY4281" s="4"/>
      <c r="AZ4281" s="4"/>
      <c r="BA4281" s="4"/>
      <c r="BB4281" s="4"/>
      <c r="BC4281" s="4">
        <v>40</v>
      </c>
      <c r="BD4281" t="str">
        <f>IF(AND(ADHOC!$G$15="",ADHOC!$S$4=""),"",IF(ADHOC!$G$15&lt;&gt;"",IF(ADHOC!$G$15=LEFT(Domein!$AS4281,LEN(ADHOC!$G$15)),MAX(Domein!BD$1:'Domein'!BD4280)+1,""),IF(ADHOC!$S$4=LEFT(Domein!$AS4281,LEN(ADHOC!$S$4)),MAX(Domein!BD$1:'Domein'!BD4280)+1,"")))</f>
        <v/>
      </c>
    </row>
    <row r="4282" spans="45:56" x14ac:dyDescent="0.2">
      <c r="AS4282" s="4" t="s">
        <v>34680</v>
      </c>
      <c r="AT4282" s="4" t="s">
        <v>34681</v>
      </c>
      <c r="AU4282" s="4" t="s">
        <v>460</v>
      </c>
      <c r="AV4282" s="4" t="s">
        <v>725</v>
      </c>
      <c r="AW4282" s="4" t="s">
        <v>1259</v>
      </c>
      <c r="AX4282" s="4"/>
      <c r="AY4282" s="4"/>
      <c r="AZ4282" s="4"/>
      <c r="BA4282" s="4"/>
      <c r="BB4282" s="4"/>
      <c r="BC4282" s="4">
        <v>40</v>
      </c>
      <c r="BD4282" t="str">
        <f>IF(AND(ADHOC!$G$15="",ADHOC!$S$4=""),"",IF(ADHOC!$G$15&lt;&gt;"",IF(ADHOC!$G$15=LEFT(Domein!$AS4282,LEN(ADHOC!$G$15)),MAX(Domein!BD$1:'Domein'!BD4281)+1,""),IF(ADHOC!$S$4=LEFT(Domein!$AS4282,LEN(ADHOC!$S$4)),MAX(Domein!BD$1:'Domein'!BD4281)+1,"")))</f>
        <v/>
      </c>
    </row>
    <row r="4283" spans="45:56" x14ac:dyDescent="0.2">
      <c r="AS4283" s="4" t="s">
        <v>34682</v>
      </c>
      <c r="AT4283" s="4" t="s">
        <v>34683</v>
      </c>
      <c r="AU4283" s="4" t="s">
        <v>460</v>
      </c>
      <c r="AV4283" s="4" t="s">
        <v>725</v>
      </c>
      <c r="AW4283" s="4" t="s">
        <v>1259</v>
      </c>
      <c r="AX4283" s="4"/>
      <c r="AY4283" s="4"/>
      <c r="AZ4283" s="4"/>
      <c r="BA4283" s="4"/>
      <c r="BB4283" s="4"/>
      <c r="BC4283" s="4">
        <v>40</v>
      </c>
      <c r="BD4283" t="str">
        <f>IF(AND(ADHOC!$G$15="",ADHOC!$S$4=""),"",IF(ADHOC!$G$15&lt;&gt;"",IF(ADHOC!$G$15=LEFT(Domein!$AS4283,LEN(ADHOC!$G$15)),MAX(Domein!BD$1:'Domein'!BD4282)+1,""),IF(ADHOC!$S$4=LEFT(Domein!$AS4283,LEN(ADHOC!$S$4)),MAX(Domein!BD$1:'Domein'!BD4282)+1,"")))</f>
        <v/>
      </c>
    </row>
    <row r="4284" spans="45:56" x14ac:dyDescent="0.2">
      <c r="AS4284" s="4" t="s">
        <v>11639</v>
      </c>
      <c r="AT4284" s="4" t="s">
        <v>11640</v>
      </c>
      <c r="AU4284" s="4" t="s">
        <v>456</v>
      </c>
      <c r="AV4284" s="4" t="s">
        <v>715</v>
      </c>
      <c r="AW4284" s="4" t="s">
        <v>724</v>
      </c>
      <c r="AX4284" s="4"/>
      <c r="AY4284" s="4">
        <v>204140</v>
      </c>
      <c r="AZ4284" s="4">
        <v>480760</v>
      </c>
      <c r="BA4284" s="4" t="s">
        <v>24417</v>
      </c>
      <c r="BB4284" s="4" t="s">
        <v>24418</v>
      </c>
      <c r="BC4284" s="4">
        <v>40</v>
      </c>
      <c r="BD4284" t="str">
        <f>IF(AND(ADHOC!$G$15="",ADHOC!$S$4=""),"",IF(ADHOC!$G$15&lt;&gt;"",IF(ADHOC!$G$15=LEFT(Domein!$AS4284,LEN(ADHOC!$G$15)),MAX(Domein!BD$1:'Domein'!BD4283)+1,""),IF(ADHOC!$S$4=LEFT(Domein!$AS4284,LEN(ADHOC!$S$4)),MAX(Domein!BD$1:'Domein'!BD4283)+1,"")))</f>
        <v/>
      </c>
    </row>
    <row r="4285" spans="45:56" x14ac:dyDescent="0.2">
      <c r="AS4285" s="4" t="s">
        <v>34684</v>
      </c>
      <c r="AT4285" s="4" t="s">
        <v>34685</v>
      </c>
      <c r="AU4285" s="4" t="s">
        <v>460</v>
      </c>
      <c r="AV4285" s="4" t="s">
        <v>725</v>
      </c>
      <c r="AW4285" s="4" t="s">
        <v>1259</v>
      </c>
      <c r="AX4285" s="4"/>
      <c r="AY4285" s="4"/>
      <c r="AZ4285" s="4"/>
      <c r="BA4285" s="4"/>
      <c r="BB4285" s="4"/>
      <c r="BC4285" s="4">
        <v>40</v>
      </c>
      <c r="BD4285" t="str">
        <f>IF(AND(ADHOC!$G$15="",ADHOC!$S$4=""),"",IF(ADHOC!$G$15&lt;&gt;"",IF(ADHOC!$G$15=LEFT(Domein!$AS4285,LEN(ADHOC!$G$15)),MAX(Domein!BD$1:'Domein'!BD4284)+1,""),IF(ADHOC!$S$4=LEFT(Domein!$AS4285,LEN(ADHOC!$S$4)),MAX(Domein!BD$1:'Domein'!BD4284)+1,"")))</f>
        <v/>
      </c>
    </row>
    <row r="4286" spans="45:56" x14ac:dyDescent="0.2">
      <c r="AS4286" s="4" t="s">
        <v>37310</v>
      </c>
      <c r="AT4286" s="4" t="s">
        <v>37311</v>
      </c>
      <c r="AU4286" s="4" t="s">
        <v>456</v>
      </c>
      <c r="AV4286" s="4" t="s">
        <v>715</v>
      </c>
      <c r="AW4286" s="4" t="s">
        <v>724</v>
      </c>
      <c r="AX4286" s="4"/>
      <c r="AY4286" s="4">
        <v>206900</v>
      </c>
      <c r="AZ4286" s="4">
        <v>479840</v>
      </c>
      <c r="BA4286" s="4" t="s">
        <v>37312</v>
      </c>
      <c r="BB4286" s="4" t="s">
        <v>23681</v>
      </c>
      <c r="BC4286" s="4">
        <v>40</v>
      </c>
      <c r="BD4286" t="str">
        <f>IF(AND(ADHOC!$G$15="",ADHOC!$S$4=""),"",IF(ADHOC!$G$15&lt;&gt;"",IF(ADHOC!$G$15=LEFT(Domein!$AS4286,LEN(ADHOC!$G$15)),MAX(Domein!BD$1:'Domein'!BD4285)+1,""),IF(ADHOC!$S$4=LEFT(Domein!$AS4286,LEN(ADHOC!$S$4)),MAX(Domein!BD$1:'Domein'!BD4285)+1,"")))</f>
        <v/>
      </c>
    </row>
    <row r="4287" spans="45:56" x14ac:dyDescent="0.2">
      <c r="AS4287" s="4" t="s">
        <v>37313</v>
      </c>
      <c r="AT4287" s="4" t="s">
        <v>37314</v>
      </c>
      <c r="AU4287" s="4" t="s">
        <v>456</v>
      </c>
      <c r="AV4287" s="4" t="s">
        <v>715</v>
      </c>
      <c r="AW4287" s="4" t="s">
        <v>724</v>
      </c>
      <c r="AX4287" s="4"/>
      <c r="AY4287" s="4">
        <v>213310</v>
      </c>
      <c r="AZ4287" s="4">
        <v>474090</v>
      </c>
      <c r="BA4287" s="4" t="s">
        <v>37315</v>
      </c>
      <c r="BB4287" s="4" t="s">
        <v>37316</v>
      </c>
      <c r="BC4287" s="4">
        <v>40</v>
      </c>
      <c r="BD4287" t="str">
        <f>IF(AND(ADHOC!$G$15="",ADHOC!$S$4=""),"",IF(ADHOC!$G$15&lt;&gt;"",IF(ADHOC!$G$15=LEFT(Domein!$AS4287,LEN(ADHOC!$G$15)),MAX(Domein!BD$1:'Domein'!BD4286)+1,""),IF(ADHOC!$S$4=LEFT(Domein!$AS4287,LEN(ADHOC!$S$4)),MAX(Domein!BD$1:'Domein'!BD4286)+1,"")))</f>
        <v/>
      </c>
    </row>
    <row r="4288" spans="45:56" x14ac:dyDescent="0.2">
      <c r="AS4288" s="4" t="s">
        <v>20966</v>
      </c>
      <c r="AT4288" s="4" t="s">
        <v>20967</v>
      </c>
      <c r="AU4288" s="4" t="s">
        <v>456</v>
      </c>
      <c r="AV4288" s="4" t="s">
        <v>715</v>
      </c>
      <c r="AW4288" s="4" t="s">
        <v>724</v>
      </c>
      <c r="AX4288" s="4"/>
      <c r="AY4288" s="4">
        <v>206360</v>
      </c>
      <c r="AZ4288" s="4">
        <v>495270</v>
      </c>
      <c r="BA4288" s="4" t="s">
        <v>24420</v>
      </c>
      <c r="BB4288" s="4" t="s">
        <v>24421</v>
      </c>
      <c r="BC4288" s="4">
        <v>40</v>
      </c>
      <c r="BD4288" t="str">
        <f>IF(AND(ADHOC!$G$15="",ADHOC!$S$4=""),"",IF(ADHOC!$G$15&lt;&gt;"",IF(ADHOC!$G$15=LEFT(Domein!$AS4288,LEN(ADHOC!$G$15)),MAX(Domein!BD$1:'Domein'!BD4287)+1,""),IF(ADHOC!$S$4=LEFT(Domein!$AS4288,LEN(ADHOC!$S$4)),MAX(Domein!BD$1:'Domein'!BD4287)+1,"")))</f>
        <v/>
      </c>
    </row>
    <row r="4289" spans="45:56" x14ac:dyDescent="0.2">
      <c r="AS4289" s="4" t="s">
        <v>11641</v>
      </c>
      <c r="AT4289" s="4" t="s">
        <v>11642</v>
      </c>
      <c r="AU4289" s="4" t="s">
        <v>456</v>
      </c>
      <c r="AV4289" s="4" t="s">
        <v>715</v>
      </c>
      <c r="AW4289" s="4" t="s">
        <v>724</v>
      </c>
      <c r="AX4289" s="4"/>
      <c r="AY4289" s="4">
        <v>207030</v>
      </c>
      <c r="AZ4289" s="4">
        <v>480680</v>
      </c>
      <c r="BA4289" s="4" t="s">
        <v>24422</v>
      </c>
      <c r="BB4289" s="4" t="s">
        <v>24423</v>
      </c>
      <c r="BC4289" s="4">
        <v>40</v>
      </c>
      <c r="BD4289" t="str">
        <f>IF(AND(ADHOC!$G$15="",ADHOC!$S$4=""),"",IF(ADHOC!$G$15&lt;&gt;"",IF(ADHOC!$G$15=LEFT(Domein!$AS4289,LEN(ADHOC!$G$15)),MAX(Domein!BD$1:'Domein'!BD4288)+1,""),IF(ADHOC!$S$4=LEFT(Domein!$AS4289,LEN(ADHOC!$S$4)),MAX(Domein!BD$1:'Domein'!BD4288)+1,"")))</f>
        <v/>
      </c>
    </row>
    <row r="4290" spans="45:56" x14ac:dyDescent="0.2">
      <c r="AS4290" s="4" t="s">
        <v>9458</v>
      </c>
      <c r="AT4290" s="4" t="s">
        <v>9459</v>
      </c>
      <c r="AU4290" s="4" t="s">
        <v>456</v>
      </c>
      <c r="AV4290" s="4" t="s">
        <v>725</v>
      </c>
      <c r="AW4290" s="4" t="s">
        <v>1259</v>
      </c>
      <c r="AX4290" s="4"/>
      <c r="AY4290" s="4"/>
      <c r="AZ4290" s="4"/>
      <c r="BA4290" s="4"/>
      <c r="BB4290" s="4"/>
      <c r="BC4290" s="4">
        <v>40</v>
      </c>
      <c r="BD4290" t="str">
        <f>IF(AND(ADHOC!$G$15="",ADHOC!$S$4=""),"",IF(ADHOC!$G$15&lt;&gt;"",IF(ADHOC!$G$15=LEFT(Domein!$AS4290,LEN(ADHOC!$G$15)),MAX(Domein!BD$1:'Domein'!BD4289)+1,""),IF(ADHOC!$S$4=LEFT(Domein!$AS4290,LEN(ADHOC!$S$4)),MAX(Domein!BD$1:'Domein'!BD4289)+1,"")))</f>
        <v/>
      </c>
    </row>
    <row r="4291" spans="45:56" x14ac:dyDescent="0.2">
      <c r="AS4291" s="4" t="s">
        <v>9460</v>
      </c>
      <c r="AT4291" s="4" t="s">
        <v>9461</v>
      </c>
      <c r="AU4291" s="4" t="s">
        <v>456</v>
      </c>
      <c r="AV4291" s="4" t="s">
        <v>725</v>
      </c>
      <c r="AW4291" s="4" t="s">
        <v>1259</v>
      </c>
      <c r="AX4291" s="4"/>
      <c r="AY4291" s="4"/>
      <c r="AZ4291" s="4"/>
      <c r="BA4291" s="4"/>
      <c r="BB4291" s="4"/>
      <c r="BC4291" s="4">
        <v>40</v>
      </c>
      <c r="BD4291" t="str">
        <f>IF(AND(ADHOC!$G$15="",ADHOC!$S$4=""),"",IF(ADHOC!$G$15&lt;&gt;"",IF(ADHOC!$G$15=LEFT(Domein!$AS4291,LEN(ADHOC!$G$15)),MAX(Domein!BD$1:'Domein'!BD4290)+1,""),IF(ADHOC!$S$4=LEFT(Domein!$AS4291,LEN(ADHOC!$S$4)),MAX(Domein!BD$1:'Domein'!BD4290)+1,"")))</f>
        <v/>
      </c>
    </row>
    <row r="4292" spans="45:56" x14ac:dyDescent="0.2">
      <c r="AS4292" s="4" t="s">
        <v>34686</v>
      </c>
      <c r="AT4292" s="4" t="s">
        <v>34687</v>
      </c>
      <c r="AU4292" s="4" t="s">
        <v>460</v>
      </c>
      <c r="AV4292" s="4" t="s">
        <v>725</v>
      </c>
      <c r="AW4292" s="4" t="s">
        <v>1259</v>
      </c>
      <c r="AX4292" s="4"/>
      <c r="AY4292" s="4"/>
      <c r="AZ4292" s="4"/>
      <c r="BA4292" s="4"/>
      <c r="BB4292" s="4"/>
      <c r="BC4292" s="4">
        <v>40</v>
      </c>
      <c r="BD4292" t="str">
        <f>IF(AND(ADHOC!$G$15="",ADHOC!$S$4=""),"",IF(ADHOC!$G$15&lt;&gt;"",IF(ADHOC!$G$15=LEFT(Domein!$AS4292,LEN(ADHOC!$G$15)),MAX(Domein!BD$1:'Domein'!BD4291)+1,""),IF(ADHOC!$S$4=LEFT(Domein!$AS4292,LEN(ADHOC!$S$4)),MAX(Domein!BD$1:'Domein'!BD4291)+1,"")))</f>
        <v/>
      </c>
    </row>
    <row r="4293" spans="45:56" x14ac:dyDescent="0.2">
      <c r="AS4293" s="4" t="s">
        <v>2320</v>
      </c>
      <c r="AT4293" s="4" t="s">
        <v>11643</v>
      </c>
      <c r="AU4293" s="4" t="s">
        <v>456</v>
      </c>
      <c r="AV4293" s="4" t="s">
        <v>713</v>
      </c>
      <c r="AW4293" s="4" t="s">
        <v>724</v>
      </c>
      <c r="AX4293" s="4"/>
      <c r="AY4293" s="4">
        <v>243561</v>
      </c>
      <c r="AZ4293" s="4">
        <v>545119</v>
      </c>
      <c r="BA4293" s="4" t="s">
        <v>24425</v>
      </c>
      <c r="BB4293" s="4" t="s">
        <v>24426</v>
      </c>
      <c r="BC4293" s="4">
        <v>40</v>
      </c>
      <c r="BD4293" t="str">
        <f>IF(AND(ADHOC!$G$15="",ADHOC!$S$4=""),"",IF(ADHOC!$G$15&lt;&gt;"",IF(ADHOC!$G$15=LEFT(Domein!$AS4293,LEN(ADHOC!$G$15)),MAX(Domein!BD$1:'Domein'!BD4292)+1,""),IF(ADHOC!$S$4=LEFT(Domein!$AS4293,LEN(ADHOC!$S$4)),MAX(Domein!BD$1:'Domein'!BD4292)+1,"")))</f>
        <v/>
      </c>
    </row>
    <row r="4294" spans="45:56" x14ac:dyDescent="0.2">
      <c r="AS4294" s="4" t="s">
        <v>21679</v>
      </c>
      <c r="AT4294" s="4" t="s">
        <v>21680</v>
      </c>
      <c r="AU4294" s="4" t="s">
        <v>460</v>
      </c>
      <c r="AV4294" s="4" t="s">
        <v>725</v>
      </c>
      <c r="AW4294" s="4" t="s">
        <v>1259</v>
      </c>
      <c r="AX4294" s="4"/>
      <c r="AY4294" s="4"/>
      <c r="AZ4294" s="4"/>
      <c r="BA4294" s="4"/>
      <c r="BB4294" s="4"/>
      <c r="BC4294" s="4">
        <v>40</v>
      </c>
      <c r="BD4294" t="str">
        <f>IF(AND(ADHOC!$G$15="",ADHOC!$S$4=""),"",IF(ADHOC!$G$15&lt;&gt;"",IF(ADHOC!$G$15=LEFT(Domein!$AS4294,LEN(ADHOC!$G$15)),MAX(Domein!BD$1:'Domein'!BD4293)+1,""),IF(ADHOC!$S$4=LEFT(Domein!$AS4294,LEN(ADHOC!$S$4)),MAX(Domein!BD$1:'Domein'!BD4293)+1,"")))</f>
        <v/>
      </c>
    </row>
    <row r="4295" spans="45:56" x14ac:dyDescent="0.2">
      <c r="AS4295" s="4" t="s">
        <v>11644</v>
      </c>
      <c r="AT4295" s="4" t="s">
        <v>11645</v>
      </c>
      <c r="AU4295" s="4" t="s">
        <v>456</v>
      </c>
      <c r="AV4295" s="4" t="s">
        <v>715</v>
      </c>
      <c r="AW4295" s="4" t="s">
        <v>724</v>
      </c>
      <c r="AX4295" s="4"/>
      <c r="AY4295" s="4">
        <v>204350</v>
      </c>
      <c r="AZ4295" s="4">
        <v>495330</v>
      </c>
      <c r="BA4295" s="4" t="s">
        <v>24427</v>
      </c>
      <c r="BB4295" s="4" t="s">
        <v>24428</v>
      </c>
      <c r="BC4295" s="4">
        <v>40</v>
      </c>
      <c r="BD4295" t="str">
        <f>IF(AND(ADHOC!$G$15="",ADHOC!$S$4=""),"",IF(ADHOC!$G$15&lt;&gt;"",IF(ADHOC!$G$15=LEFT(Domein!$AS4295,LEN(ADHOC!$G$15)),MAX(Domein!BD$1:'Domein'!BD4294)+1,""),IF(ADHOC!$S$4=LEFT(Domein!$AS4295,LEN(ADHOC!$S$4)),MAX(Domein!BD$1:'Domein'!BD4294)+1,"")))</f>
        <v/>
      </c>
    </row>
    <row r="4296" spans="45:56" x14ac:dyDescent="0.2">
      <c r="AS4296" s="4" t="s">
        <v>11646</v>
      </c>
      <c r="AT4296" s="4" t="s">
        <v>11647</v>
      </c>
      <c r="AU4296" s="4" t="s">
        <v>456</v>
      </c>
      <c r="AV4296" s="4" t="s">
        <v>715</v>
      </c>
      <c r="AW4296" s="4" t="s">
        <v>724</v>
      </c>
      <c r="AX4296" s="4"/>
      <c r="AY4296" s="4">
        <v>204490</v>
      </c>
      <c r="AZ4296" s="4">
        <v>496080</v>
      </c>
      <c r="BA4296" s="4" t="s">
        <v>24429</v>
      </c>
      <c r="BB4296" s="4" t="s">
        <v>24430</v>
      </c>
      <c r="BC4296" s="4">
        <v>40</v>
      </c>
      <c r="BD4296" t="str">
        <f>IF(AND(ADHOC!$G$15="",ADHOC!$S$4=""),"",IF(ADHOC!$G$15&lt;&gt;"",IF(ADHOC!$G$15=LEFT(Domein!$AS4296,LEN(ADHOC!$G$15)),MAX(Domein!BD$1:'Domein'!BD4295)+1,""),IF(ADHOC!$S$4=LEFT(Domein!$AS4296,LEN(ADHOC!$S$4)),MAX(Domein!BD$1:'Domein'!BD4295)+1,"")))</f>
        <v/>
      </c>
    </row>
    <row r="4297" spans="45:56" x14ac:dyDescent="0.2">
      <c r="AS4297" s="4" t="s">
        <v>11648</v>
      </c>
      <c r="AT4297" s="4" t="s">
        <v>11649</v>
      </c>
      <c r="AU4297" s="4" t="s">
        <v>456</v>
      </c>
      <c r="AV4297" s="4" t="s">
        <v>715</v>
      </c>
      <c r="AW4297" s="4" t="s">
        <v>724</v>
      </c>
      <c r="AX4297" s="4"/>
      <c r="AY4297" s="4">
        <v>206720</v>
      </c>
      <c r="AZ4297" s="4">
        <v>481160</v>
      </c>
      <c r="BA4297" s="4" t="s">
        <v>24431</v>
      </c>
      <c r="BB4297" s="4" t="s">
        <v>24432</v>
      </c>
      <c r="BC4297" s="4">
        <v>40</v>
      </c>
      <c r="BD4297" t="str">
        <f>IF(AND(ADHOC!$G$15="",ADHOC!$S$4=""),"",IF(ADHOC!$G$15&lt;&gt;"",IF(ADHOC!$G$15=LEFT(Domein!$AS4297,LEN(ADHOC!$G$15)),MAX(Domein!BD$1:'Domein'!BD4296)+1,""),IF(ADHOC!$S$4=LEFT(Domein!$AS4297,LEN(ADHOC!$S$4)),MAX(Domein!BD$1:'Domein'!BD4296)+1,"")))</f>
        <v/>
      </c>
    </row>
    <row r="4298" spans="45:56" x14ac:dyDescent="0.2">
      <c r="AS4298" s="4" t="s">
        <v>11650</v>
      </c>
      <c r="AT4298" s="4" t="s">
        <v>11651</v>
      </c>
      <c r="AU4298" s="4" t="s">
        <v>456</v>
      </c>
      <c r="AV4298" s="4" t="s">
        <v>715</v>
      </c>
      <c r="AW4298" s="4" t="s">
        <v>724</v>
      </c>
      <c r="AX4298" s="4"/>
      <c r="AY4298" s="4">
        <v>206036</v>
      </c>
      <c r="AZ4298" s="4">
        <v>481262</v>
      </c>
      <c r="BA4298" s="4" t="s">
        <v>24433</v>
      </c>
      <c r="BB4298" s="4" t="s">
        <v>24434</v>
      </c>
      <c r="BC4298" s="4">
        <v>40</v>
      </c>
      <c r="BD4298" t="str">
        <f>IF(AND(ADHOC!$G$15="",ADHOC!$S$4=""),"",IF(ADHOC!$G$15&lt;&gt;"",IF(ADHOC!$G$15=LEFT(Domein!$AS4298,LEN(ADHOC!$G$15)),MAX(Domein!BD$1:'Domein'!BD4297)+1,""),IF(ADHOC!$S$4=LEFT(Domein!$AS4298,LEN(ADHOC!$S$4)),MAX(Domein!BD$1:'Domein'!BD4297)+1,"")))</f>
        <v/>
      </c>
    </row>
    <row r="4299" spans="45:56" x14ac:dyDescent="0.2">
      <c r="AS4299" s="4" t="s">
        <v>38578</v>
      </c>
      <c r="AT4299" s="4" t="s">
        <v>38579</v>
      </c>
      <c r="AU4299" s="4" t="s">
        <v>460</v>
      </c>
      <c r="AV4299" s="4" t="s">
        <v>725</v>
      </c>
      <c r="AW4299" s="4" t="s">
        <v>1259</v>
      </c>
      <c r="AX4299" s="4"/>
      <c r="AY4299" s="4"/>
      <c r="AZ4299" s="4"/>
      <c r="BA4299" s="4"/>
      <c r="BB4299" s="4"/>
      <c r="BC4299" s="4">
        <v>40</v>
      </c>
      <c r="BD4299" t="str">
        <f>IF(AND(ADHOC!$G$15="",ADHOC!$S$4=""),"",IF(ADHOC!$G$15&lt;&gt;"",IF(ADHOC!$G$15=LEFT(Domein!$AS4299,LEN(ADHOC!$G$15)),MAX(Domein!BD$1:'Domein'!BD4298)+1,""),IF(ADHOC!$S$4=LEFT(Domein!$AS4299,LEN(ADHOC!$S$4)),MAX(Domein!BD$1:'Domein'!BD4298)+1,"")))</f>
        <v/>
      </c>
    </row>
    <row r="4300" spans="45:56" x14ac:dyDescent="0.2">
      <c r="AS4300" s="4" t="s">
        <v>38580</v>
      </c>
      <c r="AT4300" s="4" t="s">
        <v>38581</v>
      </c>
      <c r="AU4300" s="4" t="s">
        <v>460</v>
      </c>
      <c r="AV4300" s="4" t="s">
        <v>725</v>
      </c>
      <c r="AW4300" s="4" t="s">
        <v>1259</v>
      </c>
      <c r="AX4300" s="4"/>
      <c r="AY4300" s="4"/>
      <c r="AZ4300" s="4"/>
      <c r="BA4300" s="4"/>
      <c r="BB4300" s="4"/>
      <c r="BC4300" s="4">
        <v>40</v>
      </c>
      <c r="BD4300" t="str">
        <f>IF(AND(ADHOC!$G$15="",ADHOC!$S$4=""),"",IF(ADHOC!$G$15&lt;&gt;"",IF(ADHOC!$G$15=LEFT(Domein!$AS4300,LEN(ADHOC!$G$15)),MAX(Domein!BD$1:'Domein'!BD4299)+1,""),IF(ADHOC!$S$4=LEFT(Domein!$AS4300,LEN(ADHOC!$S$4)),MAX(Domein!BD$1:'Domein'!BD4299)+1,"")))</f>
        <v/>
      </c>
    </row>
    <row r="4301" spans="45:56" x14ac:dyDescent="0.2">
      <c r="AS4301" s="4" t="s">
        <v>14610</v>
      </c>
      <c r="AT4301" s="4" t="s">
        <v>14611</v>
      </c>
      <c r="AU4301" s="4" t="s">
        <v>456</v>
      </c>
      <c r="AV4301" s="4" t="s">
        <v>725</v>
      </c>
      <c r="AW4301" s="4" t="s">
        <v>1259</v>
      </c>
      <c r="AX4301" s="4"/>
      <c r="AY4301" s="4">
        <v>215936</v>
      </c>
      <c r="AZ4301" s="4">
        <v>534963</v>
      </c>
      <c r="BA4301" s="4" t="s">
        <v>24435</v>
      </c>
      <c r="BB4301" s="4" t="s">
        <v>24436</v>
      </c>
      <c r="BC4301" s="4">
        <v>40</v>
      </c>
      <c r="BD4301" t="str">
        <f>IF(AND(ADHOC!$G$15="",ADHOC!$S$4=""),"",IF(ADHOC!$G$15&lt;&gt;"",IF(ADHOC!$G$15=LEFT(Domein!$AS4301,LEN(ADHOC!$G$15)),MAX(Domein!BD$1:'Domein'!BD4300)+1,""),IF(ADHOC!$S$4=LEFT(Domein!$AS4301,LEN(ADHOC!$S$4)),MAX(Domein!BD$1:'Domein'!BD4300)+1,"")))</f>
        <v/>
      </c>
    </row>
    <row r="4302" spans="45:56" x14ac:dyDescent="0.2">
      <c r="AS4302" s="4" t="s">
        <v>37317</v>
      </c>
      <c r="AT4302" s="4" t="s">
        <v>37318</v>
      </c>
      <c r="AU4302" s="4" t="s">
        <v>456</v>
      </c>
      <c r="AV4302" s="4" t="s">
        <v>713</v>
      </c>
      <c r="AW4302" s="4" t="s">
        <v>724</v>
      </c>
      <c r="AX4302" s="4"/>
      <c r="AY4302" s="4">
        <v>210665</v>
      </c>
      <c r="AZ4302" s="4">
        <v>478147</v>
      </c>
      <c r="BA4302" s="4" t="s">
        <v>37319</v>
      </c>
      <c r="BB4302" s="4" t="s">
        <v>37320</v>
      </c>
      <c r="BC4302" s="4">
        <v>40</v>
      </c>
      <c r="BD4302" t="str">
        <f>IF(AND(ADHOC!$G$15="",ADHOC!$S$4=""),"",IF(ADHOC!$G$15&lt;&gt;"",IF(ADHOC!$G$15=LEFT(Domein!$AS4302,LEN(ADHOC!$G$15)),MAX(Domein!BD$1:'Domein'!BD4301)+1,""),IF(ADHOC!$S$4=LEFT(Domein!$AS4302,LEN(ADHOC!$S$4)),MAX(Domein!BD$1:'Domein'!BD4301)+1,"")))</f>
        <v/>
      </c>
    </row>
    <row r="4303" spans="45:56" x14ac:dyDescent="0.2">
      <c r="AS4303" s="4" t="s">
        <v>9462</v>
      </c>
      <c r="AT4303" s="4" t="s">
        <v>9463</v>
      </c>
      <c r="AU4303" s="4" t="s">
        <v>456</v>
      </c>
      <c r="AV4303" s="4" t="s">
        <v>725</v>
      </c>
      <c r="AW4303" s="4" t="s">
        <v>1259</v>
      </c>
      <c r="AX4303" s="4"/>
      <c r="AY4303" s="4"/>
      <c r="AZ4303" s="4"/>
      <c r="BA4303" s="4"/>
      <c r="BB4303" s="4"/>
      <c r="BC4303" s="4">
        <v>40</v>
      </c>
      <c r="BD4303" t="str">
        <f>IF(AND(ADHOC!$G$15="",ADHOC!$S$4=""),"",IF(ADHOC!$G$15&lt;&gt;"",IF(ADHOC!$G$15=LEFT(Domein!$AS4303,LEN(ADHOC!$G$15)),MAX(Domein!BD$1:'Domein'!BD4302)+1,""),IF(ADHOC!$S$4=LEFT(Domein!$AS4303,LEN(ADHOC!$S$4)),MAX(Domein!BD$1:'Domein'!BD4302)+1,"")))</f>
        <v/>
      </c>
    </row>
    <row r="4304" spans="45:56" x14ac:dyDescent="0.2">
      <c r="AS4304" s="4" t="s">
        <v>9464</v>
      </c>
      <c r="AT4304" s="4" t="s">
        <v>9465</v>
      </c>
      <c r="AU4304" s="4" t="s">
        <v>456</v>
      </c>
      <c r="AV4304" s="4" t="s">
        <v>725</v>
      </c>
      <c r="AW4304" s="4" t="s">
        <v>1259</v>
      </c>
      <c r="AX4304" s="4"/>
      <c r="AY4304" s="4"/>
      <c r="AZ4304" s="4"/>
      <c r="BA4304" s="4"/>
      <c r="BB4304" s="4"/>
      <c r="BC4304" s="4">
        <v>40</v>
      </c>
      <c r="BD4304" t="str">
        <f>IF(AND(ADHOC!$G$15="",ADHOC!$S$4=""),"",IF(ADHOC!$G$15&lt;&gt;"",IF(ADHOC!$G$15=LEFT(Domein!$AS4304,LEN(ADHOC!$G$15)),MAX(Domein!BD$1:'Domein'!BD4303)+1,""),IF(ADHOC!$S$4=LEFT(Domein!$AS4304,LEN(ADHOC!$S$4)),MAX(Domein!BD$1:'Domein'!BD4303)+1,"")))</f>
        <v/>
      </c>
    </row>
    <row r="4305" spans="45:56" x14ac:dyDescent="0.2">
      <c r="AS4305" s="4" t="s">
        <v>9466</v>
      </c>
      <c r="AT4305" s="4" t="s">
        <v>9467</v>
      </c>
      <c r="AU4305" s="4" t="s">
        <v>456</v>
      </c>
      <c r="AV4305" s="4" t="s">
        <v>725</v>
      </c>
      <c r="AW4305" s="4" t="s">
        <v>1259</v>
      </c>
      <c r="AX4305" s="4"/>
      <c r="AY4305" s="4"/>
      <c r="AZ4305" s="4"/>
      <c r="BA4305" s="4"/>
      <c r="BB4305" s="4"/>
      <c r="BC4305" s="4">
        <v>40</v>
      </c>
      <c r="BD4305" t="str">
        <f>IF(AND(ADHOC!$G$15="",ADHOC!$S$4=""),"",IF(ADHOC!$G$15&lt;&gt;"",IF(ADHOC!$G$15=LEFT(Domein!$AS4305,LEN(ADHOC!$G$15)),MAX(Domein!BD$1:'Domein'!BD4304)+1,""),IF(ADHOC!$S$4=LEFT(Domein!$AS4305,LEN(ADHOC!$S$4)),MAX(Domein!BD$1:'Domein'!BD4304)+1,"")))</f>
        <v/>
      </c>
    </row>
    <row r="4306" spans="45:56" x14ac:dyDescent="0.2">
      <c r="AS4306" s="4" t="s">
        <v>32140</v>
      </c>
      <c r="AT4306" s="4" t="s">
        <v>32141</v>
      </c>
      <c r="AU4306" s="4" t="s">
        <v>456</v>
      </c>
      <c r="AV4306" s="4" t="s">
        <v>713</v>
      </c>
      <c r="AW4306" s="4" t="s">
        <v>724</v>
      </c>
      <c r="AX4306" s="4"/>
      <c r="AY4306" s="4">
        <v>209690</v>
      </c>
      <c r="AZ4306" s="4">
        <v>492300</v>
      </c>
      <c r="BA4306" s="4" t="s">
        <v>32142</v>
      </c>
      <c r="BB4306" s="4" t="s">
        <v>32143</v>
      </c>
      <c r="BC4306" s="4">
        <v>40</v>
      </c>
      <c r="BD4306" t="str">
        <f>IF(AND(ADHOC!$G$15="",ADHOC!$S$4=""),"",IF(ADHOC!$G$15&lt;&gt;"",IF(ADHOC!$G$15=LEFT(Domein!$AS4306,LEN(ADHOC!$G$15)),MAX(Domein!BD$1:'Domein'!BD4305)+1,""),IF(ADHOC!$S$4=LEFT(Domein!$AS4306,LEN(ADHOC!$S$4)),MAX(Domein!BD$1:'Domein'!BD4305)+1,"")))</f>
        <v/>
      </c>
    </row>
    <row r="4307" spans="45:56" x14ac:dyDescent="0.2">
      <c r="AS4307" s="4" t="s">
        <v>9468</v>
      </c>
      <c r="AT4307" s="4" t="s">
        <v>9469</v>
      </c>
      <c r="AU4307" s="4" t="s">
        <v>456</v>
      </c>
      <c r="AV4307" s="4" t="s">
        <v>725</v>
      </c>
      <c r="AW4307" s="4" t="s">
        <v>1259</v>
      </c>
      <c r="AX4307" s="4"/>
      <c r="AY4307" s="4"/>
      <c r="AZ4307" s="4"/>
      <c r="BA4307" s="4"/>
      <c r="BB4307" s="4"/>
      <c r="BC4307" s="4">
        <v>40</v>
      </c>
      <c r="BD4307" t="str">
        <f>IF(AND(ADHOC!$G$15="",ADHOC!$S$4=""),"",IF(ADHOC!$G$15&lt;&gt;"",IF(ADHOC!$G$15=LEFT(Domein!$AS4307,LEN(ADHOC!$G$15)),MAX(Domein!BD$1:'Domein'!BD4306)+1,""),IF(ADHOC!$S$4=LEFT(Domein!$AS4307,LEN(ADHOC!$S$4)),MAX(Domein!BD$1:'Domein'!BD4306)+1,"")))</f>
        <v/>
      </c>
    </row>
    <row r="4308" spans="45:56" x14ac:dyDescent="0.2">
      <c r="AS4308" s="4" t="s">
        <v>20968</v>
      </c>
      <c r="AT4308" s="4" t="s">
        <v>20969</v>
      </c>
      <c r="AU4308" s="4" t="s">
        <v>456</v>
      </c>
      <c r="AV4308" s="4" t="s">
        <v>715</v>
      </c>
      <c r="AW4308" s="4" t="s">
        <v>724</v>
      </c>
      <c r="AX4308" s="4"/>
      <c r="AY4308" s="4">
        <v>208100</v>
      </c>
      <c r="AZ4308" s="4">
        <v>495300</v>
      </c>
      <c r="BA4308" s="4" t="s">
        <v>24437</v>
      </c>
      <c r="BB4308" s="4" t="s">
        <v>24438</v>
      </c>
      <c r="BC4308" s="4">
        <v>40</v>
      </c>
      <c r="BD4308" t="str">
        <f>IF(AND(ADHOC!$G$15="",ADHOC!$S$4=""),"",IF(ADHOC!$G$15&lt;&gt;"",IF(ADHOC!$G$15=LEFT(Domein!$AS4308,LEN(ADHOC!$G$15)),MAX(Domein!BD$1:'Domein'!BD4307)+1,""),IF(ADHOC!$S$4=LEFT(Domein!$AS4308,LEN(ADHOC!$S$4)),MAX(Domein!BD$1:'Domein'!BD4307)+1,"")))</f>
        <v/>
      </c>
    </row>
    <row r="4309" spans="45:56" x14ac:dyDescent="0.2">
      <c r="AS4309" s="4" t="s">
        <v>17461</v>
      </c>
      <c r="AT4309" s="4" t="s">
        <v>17462</v>
      </c>
      <c r="AU4309" s="4" t="s">
        <v>456</v>
      </c>
      <c r="AV4309" s="4" t="s">
        <v>715</v>
      </c>
      <c r="AW4309" s="4" t="s">
        <v>724</v>
      </c>
      <c r="AX4309" s="4"/>
      <c r="AY4309" s="4">
        <v>218200</v>
      </c>
      <c r="AZ4309" s="4">
        <v>493160</v>
      </c>
      <c r="BA4309" s="4" t="s">
        <v>24439</v>
      </c>
      <c r="BB4309" s="4" t="s">
        <v>24440</v>
      </c>
      <c r="BC4309" s="4">
        <v>40</v>
      </c>
      <c r="BD4309" t="str">
        <f>IF(AND(ADHOC!$G$15="",ADHOC!$S$4=""),"",IF(ADHOC!$G$15&lt;&gt;"",IF(ADHOC!$G$15=LEFT(Domein!$AS4309,LEN(ADHOC!$G$15)),MAX(Domein!BD$1:'Domein'!BD4308)+1,""),IF(ADHOC!$S$4=LEFT(Domein!$AS4309,LEN(ADHOC!$S$4)),MAX(Domein!BD$1:'Domein'!BD4308)+1,"")))</f>
        <v/>
      </c>
    </row>
    <row r="4310" spans="45:56" x14ac:dyDescent="0.2">
      <c r="AS4310" s="4" t="s">
        <v>9470</v>
      </c>
      <c r="AT4310" s="4" t="s">
        <v>9471</v>
      </c>
      <c r="AU4310" s="4" t="s">
        <v>456</v>
      </c>
      <c r="AV4310" s="4" t="s">
        <v>725</v>
      </c>
      <c r="AW4310" s="4" t="s">
        <v>1259</v>
      </c>
      <c r="AX4310" s="4"/>
      <c r="AY4310" s="4"/>
      <c r="AZ4310" s="4"/>
      <c r="BA4310" s="4"/>
      <c r="BB4310" s="4"/>
      <c r="BC4310" s="4">
        <v>40</v>
      </c>
      <c r="BD4310" t="str">
        <f>IF(AND(ADHOC!$G$15="",ADHOC!$S$4=""),"",IF(ADHOC!$G$15&lt;&gt;"",IF(ADHOC!$G$15=LEFT(Domein!$AS4310,LEN(ADHOC!$G$15)),MAX(Domein!BD$1:'Domein'!BD4309)+1,""),IF(ADHOC!$S$4=LEFT(Domein!$AS4310,LEN(ADHOC!$S$4)),MAX(Domein!BD$1:'Domein'!BD4309)+1,"")))</f>
        <v/>
      </c>
    </row>
    <row r="4311" spans="45:56" x14ac:dyDescent="0.2">
      <c r="AS4311" s="4" t="s">
        <v>38582</v>
      </c>
      <c r="AT4311" s="4" t="s">
        <v>38583</v>
      </c>
      <c r="AU4311" s="4" t="s">
        <v>460</v>
      </c>
      <c r="AV4311" s="4" t="s">
        <v>725</v>
      </c>
      <c r="AW4311" s="4" t="s">
        <v>1259</v>
      </c>
      <c r="AX4311" s="4"/>
      <c r="AY4311" s="4"/>
      <c r="AZ4311" s="4"/>
      <c r="BA4311" s="4"/>
      <c r="BB4311" s="4"/>
      <c r="BC4311" s="4">
        <v>40</v>
      </c>
      <c r="BD4311" t="str">
        <f>IF(AND(ADHOC!$G$15="",ADHOC!$S$4=""),"",IF(ADHOC!$G$15&lt;&gt;"",IF(ADHOC!$G$15=LEFT(Domein!$AS4311,LEN(ADHOC!$G$15)),MAX(Domein!BD$1:'Domein'!BD4310)+1,""),IF(ADHOC!$S$4=LEFT(Domein!$AS4311,LEN(ADHOC!$S$4)),MAX(Domein!BD$1:'Domein'!BD4310)+1,"")))</f>
        <v/>
      </c>
    </row>
    <row r="4312" spans="45:56" x14ac:dyDescent="0.2">
      <c r="AS4312" s="4" t="s">
        <v>38584</v>
      </c>
      <c r="AT4312" s="4" t="s">
        <v>38585</v>
      </c>
      <c r="AU4312" s="4" t="s">
        <v>460</v>
      </c>
      <c r="AV4312" s="4" t="s">
        <v>725</v>
      </c>
      <c r="AW4312" s="4" t="s">
        <v>1259</v>
      </c>
      <c r="AX4312" s="4"/>
      <c r="AY4312" s="4"/>
      <c r="AZ4312" s="4"/>
      <c r="BA4312" s="4"/>
      <c r="BB4312" s="4"/>
      <c r="BC4312" s="4">
        <v>40</v>
      </c>
      <c r="BD4312" t="str">
        <f>IF(AND(ADHOC!$G$15="",ADHOC!$S$4=""),"",IF(ADHOC!$G$15&lt;&gt;"",IF(ADHOC!$G$15=LEFT(Domein!$AS4312,LEN(ADHOC!$G$15)),MAX(Domein!BD$1:'Domein'!BD4311)+1,""),IF(ADHOC!$S$4=LEFT(Domein!$AS4312,LEN(ADHOC!$S$4)),MAX(Domein!BD$1:'Domein'!BD4311)+1,"")))</f>
        <v/>
      </c>
    </row>
    <row r="4313" spans="45:56" x14ac:dyDescent="0.2">
      <c r="AS4313" s="4" t="s">
        <v>38586</v>
      </c>
      <c r="AT4313" s="4" t="s">
        <v>38587</v>
      </c>
      <c r="AU4313" s="4" t="s">
        <v>460</v>
      </c>
      <c r="AV4313" s="4" t="s">
        <v>725</v>
      </c>
      <c r="AW4313" s="4" t="s">
        <v>1259</v>
      </c>
      <c r="AX4313" s="4"/>
      <c r="AY4313" s="4"/>
      <c r="AZ4313" s="4"/>
      <c r="BA4313" s="4"/>
      <c r="BB4313" s="4"/>
      <c r="BC4313" s="4">
        <v>40</v>
      </c>
      <c r="BD4313" t="str">
        <f>IF(AND(ADHOC!$G$15="",ADHOC!$S$4=""),"",IF(ADHOC!$G$15&lt;&gt;"",IF(ADHOC!$G$15=LEFT(Domein!$AS4313,LEN(ADHOC!$G$15)),MAX(Domein!BD$1:'Domein'!BD4312)+1,""),IF(ADHOC!$S$4=LEFT(Domein!$AS4313,LEN(ADHOC!$S$4)),MAX(Domein!BD$1:'Domein'!BD4312)+1,"")))</f>
        <v/>
      </c>
    </row>
    <row r="4314" spans="45:56" x14ac:dyDescent="0.2">
      <c r="AS4314" s="4" t="s">
        <v>37321</v>
      </c>
      <c r="AT4314" s="4" t="s">
        <v>37322</v>
      </c>
      <c r="AU4314" s="4" t="s">
        <v>456</v>
      </c>
      <c r="AV4314" s="4" t="s">
        <v>713</v>
      </c>
      <c r="AW4314" s="4" t="s">
        <v>724</v>
      </c>
      <c r="AX4314" s="4"/>
      <c r="AY4314" s="4">
        <v>222100</v>
      </c>
      <c r="AZ4314" s="4">
        <v>483400</v>
      </c>
      <c r="BA4314" s="4" t="s">
        <v>37323</v>
      </c>
      <c r="BB4314" s="4" t="s">
        <v>37324</v>
      </c>
      <c r="BC4314" s="4">
        <v>40</v>
      </c>
      <c r="BD4314" t="str">
        <f>IF(AND(ADHOC!$G$15="",ADHOC!$S$4=""),"",IF(ADHOC!$G$15&lt;&gt;"",IF(ADHOC!$G$15=LEFT(Domein!$AS4314,LEN(ADHOC!$G$15)),MAX(Domein!BD$1:'Domein'!BD4313)+1,""),IF(ADHOC!$S$4=LEFT(Domein!$AS4314,LEN(ADHOC!$S$4)),MAX(Domein!BD$1:'Domein'!BD4313)+1,"")))</f>
        <v/>
      </c>
    </row>
    <row r="4315" spans="45:56" x14ac:dyDescent="0.2">
      <c r="AS4315" s="4" t="s">
        <v>21292</v>
      </c>
      <c r="AT4315" s="4" t="s">
        <v>21293</v>
      </c>
      <c r="AU4315" s="4" t="s">
        <v>456</v>
      </c>
      <c r="AV4315" s="4" t="s">
        <v>715</v>
      </c>
      <c r="AW4315" s="4" t="s">
        <v>724</v>
      </c>
      <c r="AX4315" s="4"/>
      <c r="AY4315" s="4">
        <v>223540</v>
      </c>
      <c r="AZ4315" s="4">
        <v>496650</v>
      </c>
      <c r="BA4315" s="4" t="s">
        <v>24441</v>
      </c>
      <c r="BB4315" s="4" t="s">
        <v>24442</v>
      </c>
      <c r="BC4315" s="4">
        <v>40</v>
      </c>
      <c r="BD4315" t="str">
        <f>IF(AND(ADHOC!$G$15="",ADHOC!$S$4=""),"",IF(ADHOC!$G$15&lt;&gt;"",IF(ADHOC!$G$15=LEFT(Domein!$AS4315,LEN(ADHOC!$G$15)),MAX(Domein!BD$1:'Domein'!BD4314)+1,""),IF(ADHOC!$S$4=LEFT(Domein!$AS4315,LEN(ADHOC!$S$4)),MAX(Domein!BD$1:'Domein'!BD4314)+1,"")))</f>
        <v/>
      </c>
    </row>
    <row r="4316" spans="45:56" x14ac:dyDescent="0.2">
      <c r="AS4316" s="4" t="s">
        <v>37325</v>
      </c>
      <c r="AT4316" s="4" t="s">
        <v>37326</v>
      </c>
      <c r="AU4316" s="4" t="s">
        <v>456</v>
      </c>
      <c r="AV4316" s="4" t="s">
        <v>713</v>
      </c>
      <c r="AW4316" s="4" t="s">
        <v>724</v>
      </c>
      <c r="AX4316" s="4"/>
      <c r="AY4316" s="4">
        <v>232216</v>
      </c>
      <c r="AZ4316" s="4">
        <v>535120</v>
      </c>
      <c r="BA4316" s="4" t="s">
        <v>37327</v>
      </c>
      <c r="BB4316" s="4" t="s">
        <v>37328</v>
      </c>
      <c r="BC4316" s="4">
        <v>40</v>
      </c>
      <c r="BD4316" t="str">
        <f>IF(AND(ADHOC!$G$15="",ADHOC!$S$4=""),"",IF(ADHOC!$G$15&lt;&gt;"",IF(ADHOC!$G$15=LEFT(Domein!$AS4316,LEN(ADHOC!$G$15)),MAX(Domein!BD$1:'Domein'!BD4315)+1,""),IF(ADHOC!$S$4=LEFT(Domein!$AS4316,LEN(ADHOC!$S$4)),MAX(Domein!BD$1:'Domein'!BD4315)+1,"")))</f>
        <v/>
      </c>
    </row>
    <row r="4317" spans="45:56" x14ac:dyDescent="0.2">
      <c r="AS4317" s="4" t="s">
        <v>7808</v>
      </c>
      <c r="AT4317" s="4" t="s">
        <v>7809</v>
      </c>
      <c r="AU4317" s="4" t="s">
        <v>456</v>
      </c>
      <c r="AV4317" s="4" t="s">
        <v>713</v>
      </c>
      <c r="AW4317" s="4" t="s">
        <v>724</v>
      </c>
      <c r="AX4317" s="4"/>
      <c r="AY4317" s="4">
        <v>231924</v>
      </c>
      <c r="AZ4317" s="4">
        <v>534907</v>
      </c>
      <c r="BA4317" s="4" t="s">
        <v>24443</v>
      </c>
      <c r="BB4317" s="4" t="s">
        <v>24444</v>
      </c>
      <c r="BC4317" s="4">
        <v>40</v>
      </c>
      <c r="BD4317" t="str">
        <f>IF(AND(ADHOC!$G$15="",ADHOC!$S$4=""),"",IF(ADHOC!$G$15&lt;&gt;"",IF(ADHOC!$G$15=LEFT(Domein!$AS4317,LEN(ADHOC!$G$15)),MAX(Domein!BD$1:'Domein'!BD4316)+1,""),IF(ADHOC!$S$4=LEFT(Domein!$AS4317,LEN(ADHOC!$S$4)),MAX(Domein!BD$1:'Domein'!BD4316)+1,"")))</f>
        <v/>
      </c>
    </row>
    <row r="4318" spans="45:56" x14ac:dyDescent="0.2">
      <c r="AS4318" s="4" t="s">
        <v>12097</v>
      </c>
      <c r="AT4318" s="4" t="s">
        <v>12098</v>
      </c>
      <c r="AU4318" s="4" t="s">
        <v>460</v>
      </c>
      <c r="AV4318" s="4" t="s">
        <v>725</v>
      </c>
      <c r="AW4318" s="4" t="s">
        <v>1259</v>
      </c>
      <c r="AX4318" s="4"/>
      <c r="AY4318" s="4">
        <v>231923</v>
      </c>
      <c r="AZ4318" s="4">
        <v>534907</v>
      </c>
      <c r="BA4318" s="4" t="s">
        <v>24443</v>
      </c>
      <c r="BB4318" s="4" t="s">
        <v>24154</v>
      </c>
      <c r="BC4318" s="4">
        <v>40</v>
      </c>
      <c r="BD4318" t="str">
        <f>IF(AND(ADHOC!$G$15="",ADHOC!$S$4=""),"",IF(ADHOC!$G$15&lt;&gt;"",IF(ADHOC!$G$15=LEFT(Domein!$AS4318,LEN(ADHOC!$G$15)),MAX(Domein!BD$1:'Domein'!BD4317)+1,""),IF(ADHOC!$S$4=LEFT(Domein!$AS4318,LEN(ADHOC!$S$4)),MAX(Domein!BD$1:'Domein'!BD4317)+1,"")))</f>
        <v/>
      </c>
    </row>
    <row r="4319" spans="45:56" x14ac:dyDescent="0.2">
      <c r="AS4319" s="4" t="s">
        <v>37329</v>
      </c>
      <c r="AT4319" s="4" t="s">
        <v>37330</v>
      </c>
      <c r="AU4319" s="4" t="s">
        <v>456</v>
      </c>
      <c r="AV4319" s="4" t="s">
        <v>715</v>
      </c>
      <c r="AW4319" s="4" t="s">
        <v>724</v>
      </c>
      <c r="AX4319" s="4"/>
      <c r="AY4319" s="4">
        <v>231835</v>
      </c>
      <c r="AZ4319" s="4">
        <v>534945</v>
      </c>
      <c r="BA4319" s="4" t="s">
        <v>37331</v>
      </c>
      <c r="BB4319" s="4" t="s">
        <v>37332</v>
      </c>
      <c r="BC4319" s="4">
        <v>40</v>
      </c>
      <c r="BD4319" t="str">
        <f>IF(AND(ADHOC!$G$15="",ADHOC!$S$4=""),"",IF(ADHOC!$G$15&lt;&gt;"",IF(ADHOC!$G$15=LEFT(Domein!$AS4319,LEN(ADHOC!$G$15)),MAX(Domein!BD$1:'Domein'!BD4318)+1,""),IF(ADHOC!$S$4=LEFT(Domein!$AS4319,LEN(ADHOC!$S$4)),MAX(Domein!BD$1:'Domein'!BD4318)+1,"")))</f>
        <v/>
      </c>
    </row>
    <row r="4320" spans="45:56" x14ac:dyDescent="0.2">
      <c r="AS4320" s="4" t="s">
        <v>2322</v>
      </c>
      <c r="AT4320" s="4" t="s">
        <v>2321</v>
      </c>
      <c r="AU4320" s="4" t="s">
        <v>456</v>
      </c>
      <c r="AV4320" s="4" t="s">
        <v>715</v>
      </c>
      <c r="AW4320" s="4" t="s">
        <v>724</v>
      </c>
      <c r="AX4320" s="4"/>
      <c r="AY4320" s="4">
        <v>213711</v>
      </c>
      <c r="AZ4320" s="4">
        <v>544658</v>
      </c>
      <c r="BA4320" s="4" t="s">
        <v>24445</v>
      </c>
      <c r="BB4320" s="4" t="s">
        <v>24446</v>
      </c>
      <c r="BC4320" s="4">
        <v>40</v>
      </c>
      <c r="BD4320" t="str">
        <f>IF(AND(ADHOC!$G$15="",ADHOC!$S$4=""),"",IF(ADHOC!$G$15&lt;&gt;"",IF(ADHOC!$G$15=LEFT(Domein!$AS4320,LEN(ADHOC!$G$15)),MAX(Domein!BD$1:'Domein'!BD4319)+1,""),IF(ADHOC!$S$4=LEFT(Domein!$AS4320,LEN(ADHOC!$S$4)),MAX(Domein!BD$1:'Domein'!BD4319)+1,"")))</f>
        <v/>
      </c>
    </row>
    <row r="4321" spans="45:56" x14ac:dyDescent="0.2">
      <c r="AS4321" s="4" t="s">
        <v>21294</v>
      </c>
      <c r="AT4321" s="4" t="s">
        <v>21295</v>
      </c>
      <c r="AU4321" s="4" t="s">
        <v>456</v>
      </c>
      <c r="AV4321" s="4" t="s">
        <v>715</v>
      </c>
      <c r="AW4321" s="4" t="s">
        <v>724</v>
      </c>
      <c r="AX4321" s="4"/>
      <c r="AY4321" s="4">
        <v>219460</v>
      </c>
      <c r="AZ4321" s="4">
        <v>486420</v>
      </c>
      <c r="BA4321" s="4" t="s">
        <v>24447</v>
      </c>
      <c r="BB4321" s="4" t="s">
        <v>24448</v>
      </c>
      <c r="BC4321" s="4">
        <v>40</v>
      </c>
      <c r="BD4321" t="str">
        <f>IF(AND(ADHOC!$G$15="",ADHOC!$S$4=""),"",IF(ADHOC!$G$15&lt;&gt;"",IF(ADHOC!$G$15=LEFT(Domein!$AS4321,LEN(ADHOC!$G$15)),MAX(Domein!BD$1:'Domein'!BD4320)+1,""),IF(ADHOC!$S$4=LEFT(Domein!$AS4321,LEN(ADHOC!$S$4)),MAX(Domein!BD$1:'Domein'!BD4320)+1,"")))</f>
        <v/>
      </c>
    </row>
    <row r="4322" spans="45:56" x14ac:dyDescent="0.2">
      <c r="AS4322" s="4" t="s">
        <v>21296</v>
      </c>
      <c r="AT4322" s="4" t="s">
        <v>21297</v>
      </c>
      <c r="AU4322" s="4" t="s">
        <v>456</v>
      </c>
      <c r="AV4322" s="4" t="s">
        <v>715</v>
      </c>
      <c r="AW4322" s="4" t="s">
        <v>724</v>
      </c>
      <c r="AX4322" s="4"/>
      <c r="AY4322" s="4">
        <v>219720</v>
      </c>
      <c r="AZ4322" s="4">
        <v>486250</v>
      </c>
      <c r="BA4322" s="4" t="s">
        <v>24449</v>
      </c>
      <c r="BB4322" s="4" t="s">
        <v>24450</v>
      </c>
      <c r="BC4322" s="4">
        <v>40</v>
      </c>
      <c r="BD4322" t="str">
        <f>IF(AND(ADHOC!$G$15="",ADHOC!$S$4=""),"",IF(ADHOC!$G$15&lt;&gt;"",IF(ADHOC!$G$15=LEFT(Domein!$AS4322,LEN(ADHOC!$G$15)),MAX(Domein!BD$1:'Domein'!BD4321)+1,""),IF(ADHOC!$S$4=LEFT(Domein!$AS4322,LEN(ADHOC!$S$4)),MAX(Domein!BD$1:'Domein'!BD4321)+1,"")))</f>
        <v/>
      </c>
    </row>
    <row r="4323" spans="45:56" x14ac:dyDescent="0.2">
      <c r="AS4323" s="4" t="s">
        <v>2324</v>
      </c>
      <c r="AT4323" s="4" t="s">
        <v>2323</v>
      </c>
      <c r="AU4323" s="4" t="s">
        <v>456</v>
      </c>
      <c r="AV4323" s="4" t="s">
        <v>713</v>
      </c>
      <c r="AW4323" s="4" t="s">
        <v>724</v>
      </c>
      <c r="AX4323" s="4"/>
      <c r="AY4323" s="4">
        <v>222700</v>
      </c>
      <c r="AZ4323" s="4">
        <v>526600</v>
      </c>
      <c r="BA4323" s="4" t="s">
        <v>24451</v>
      </c>
      <c r="BB4323" s="4" t="s">
        <v>24452</v>
      </c>
      <c r="BC4323" s="4">
        <v>40</v>
      </c>
      <c r="BD4323" t="str">
        <f>IF(AND(ADHOC!$G$15="",ADHOC!$S$4=""),"",IF(ADHOC!$G$15&lt;&gt;"",IF(ADHOC!$G$15=LEFT(Domein!$AS4323,LEN(ADHOC!$G$15)),MAX(Domein!BD$1:'Domein'!BD4322)+1,""),IF(ADHOC!$S$4=LEFT(Domein!$AS4323,LEN(ADHOC!$S$4)),MAX(Domein!BD$1:'Domein'!BD4322)+1,"")))</f>
        <v/>
      </c>
    </row>
    <row r="4324" spans="45:56" x14ac:dyDescent="0.2">
      <c r="AS4324" s="4" t="s">
        <v>21681</v>
      </c>
      <c r="AT4324" s="4" t="s">
        <v>21682</v>
      </c>
      <c r="AU4324" s="4" t="s">
        <v>460</v>
      </c>
      <c r="AV4324" s="4" t="s">
        <v>725</v>
      </c>
      <c r="AW4324" s="4" t="s">
        <v>1259</v>
      </c>
      <c r="AX4324" s="4"/>
      <c r="AY4324" s="4"/>
      <c r="AZ4324" s="4"/>
      <c r="BA4324" s="4"/>
      <c r="BB4324" s="4"/>
      <c r="BC4324" s="4">
        <v>40</v>
      </c>
      <c r="BD4324" t="str">
        <f>IF(AND(ADHOC!$G$15="",ADHOC!$S$4=""),"",IF(ADHOC!$G$15&lt;&gt;"",IF(ADHOC!$G$15=LEFT(Domein!$AS4324,LEN(ADHOC!$G$15)),MAX(Domein!BD$1:'Domein'!BD4323)+1,""),IF(ADHOC!$S$4=LEFT(Domein!$AS4324,LEN(ADHOC!$S$4)),MAX(Domein!BD$1:'Domein'!BD4323)+1,"")))</f>
        <v/>
      </c>
    </row>
    <row r="4325" spans="45:56" x14ac:dyDescent="0.2">
      <c r="AS4325" s="4" t="s">
        <v>37333</v>
      </c>
      <c r="AT4325" s="4" t="s">
        <v>37334</v>
      </c>
      <c r="AU4325" s="4" t="s">
        <v>456</v>
      </c>
      <c r="AV4325" s="4" t="s">
        <v>713</v>
      </c>
      <c r="AW4325" s="4" t="s">
        <v>724</v>
      </c>
      <c r="AX4325" s="4"/>
      <c r="AY4325" s="4">
        <v>202540</v>
      </c>
      <c r="AZ4325" s="4">
        <v>537290</v>
      </c>
      <c r="BA4325" s="4" t="s">
        <v>37335</v>
      </c>
      <c r="BB4325" s="4" t="s">
        <v>37336</v>
      </c>
      <c r="BC4325" s="4">
        <v>40</v>
      </c>
      <c r="BD4325" t="str">
        <f>IF(AND(ADHOC!$G$15="",ADHOC!$S$4=""),"",IF(ADHOC!$G$15&lt;&gt;"",IF(ADHOC!$G$15=LEFT(Domein!$AS4325,LEN(ADHOC!$G$15)),MAX(Domein!BD$1:'Domein'!BD4324)+1,""),IF(ADHOC!$S$4=LEFT(Domein!$AS4325,LEN(ADHOC!$S$4)),MAX(Domein!BD$1:'Domein'!BD4324)+1,"")))</f>
        <v/>
      </c>
    </row>
    <row r="4326" spans="45:56" x14ac:dyDescent="0.2">
      <c r="AS4326" s="4" t="s">
        <v>32144</v>
      </c>
      <c r="AT4326" s="4" t="s">
        <v>32145</v>
      </c>
      <c r="AU4326" s="4" t="s">
        <v>456</v>
      </c>
      <c r="AV4326" s="4" t="s">
        <v>715</v>
      </c>
      <c r="AW4326" s="4" t="s">
        <v>724</v>
      </c>
      <c r="AX4326" s="4"/>
      <c r="AY4326" s="4">
        <v>216830</v>
      </c>
      <c r="AZ4326" s="4">
        <v>515700</v>
      </c>
      <c r="BA4326" s="4" t="s">
        <v>32146</v>
      </c>
      <c r="BB4326" s="4" t="s">
        <v>32147</v>
      </c>
      <c r="BC4326" s="4">
        <v>40</v>
      </c>
      <c r="BD4326" t="str">
        <f>IF(AND(ADHOC!$G$15="",ADHOC!$S$4=""),"",IF(ADHOC!$G$15&lt;&gt;"",IF(ADHOC!$G$15=LEFT(Domein!$AS4326,LEN(ADHOC!$G$15)),MAX(Domein!BD$1:'Domein'!BD4325)+1,""),IF(ADHOC!$S$4=LEFT(Domein!$AS4326,LEN(ADHOC!$S$4)),MAX(Domein!BD$1:'Domein'!BD4325)+1,"")))</f>
        <v/>
      </c>
    </row>
    <row r="4327" spans="45:56" x14ac:dyDescent="0.2">
      <c r="AS4327" s="4" t="s">
        <v>37337</v>
      </c>
      <c r="AT4327" s="4" t="s">
        <v>37338</v>
      </c>
      <c r="AU4327" s="4" t="s">
        <v>456</v>
      </c>
      <c r="AV4327" s="4" t="s">
        <v>713</v>
      </c>
      <c r="AW4327" s="4" t="s">
        <v>724</v>
      </c>
      <c r="AX4327" s="4"/>
      <c r="AY4327" s="4">
        <v>222640</v>
      </c>
      <c r="AZ4327" s="4">
        <v>483380</v>
      </c>
      <c r="BA4327" s="4" t="s">
        <v>37339</v>
      </c>
      <c r="BB4327" s="4" t="s">
        <v>37340</v>
      </c>
      <c r="BC4327" s="4">
        <v>40</v>
      </c>
      <c r="BD4327" t="str">
        <f>IF(AND(ADHOC!$G$15="",ADHOC!$S$4=""),"",IF(ADHOC!$G$15&lt;&gt;"",IF(ADHOC!$G$15=LEFT(Domein!$AS4327,LEN(ADHOC!$G$15)),MAX(Domein!BD$1:'Domein'!BD4326)+1,""),IF(ADHOC!$S$4=LEFT(Domein!$AS4327,LEN(ADHOC!$S$4)),MAX(Domein!BD$1:'Domein'!BD4326)+1,"")))</f>
        <v/>
      </c>
    </row>
    <row r="4328" spans="45:56" x14ac:dyDescent="0.2">
      <c r="AS4328" s="4" t="s">
        <v>37341</v>
      </c>
      <c r="AT4328" s="4" t="s">
        <v>37342</v>
      </c>
      <c r="AU4328" s="4" t="s">
        <v>456</v>
      </c>
      <c r="AV4328" s="4" t="s">
        <v>713</v>
      </c>
      <c r="AW4328" s="4" t="s">
        <v>724</v>
      </c>
      <c r="AX4328" s="4"/>
      <c r="AY4328" s="4">
        <v>203850</v>
      </c>
      <c r="AZ4328" s="4">
        <v>535600</v>
      </c>
      <c r="BA4328" s="4" t="s">
        <v>37343</v>
      </c>
      <c r="BB4328" s="4" t="s">
        <v>37344</v>
      </c>
      <c r="BC4328" s="4">
        <v>40</v>
      </c>
      <c r="BD4328" t="str">
        <f>IF(AND(ADHOC!$G$15="",ADHOC!$S$4=""),"",IF(ADHOC!$G$15&lt;&gt;"",IF(ADHOC!$G$15=LEFT(Domein!$AS4328,LEN(ADHOC!$G$15)),MAX(Domein!BD$1:'Domein'!BD4327)+1,""),IF(ADHOC!$S$4=LEFT(Domein!$AS4328,LEN(ADHOC!$S$4)),MAX(Domein!BD$1:'Domein'!BD4327)+1,"")))</f>
        <v/>
      </c>
    </row>
    <row r="4329" spans="45:56" x14ac:dyDescent="0.2">
      <c r="AS4329" s="4" t="s">
        <v>37345</v>
      </c>
      <c r="AT4329" s="4" t="s">
        <v>37346</v>
      </c>
      <c r="AU4329" s="4" t="s">
        <v>456</v>
      </c>
      <c r="AV4329" s="4" t="s">
        <v>713</v>
      </c>
      <c r="AW4329" s="4" t="s">
        <v>724</v>
      </c>
      <c r="AX4329" s="4"/>
      <c r="AY4329" s="4">
        <v>215420</v>
      </c>
      <c r="AZ4329" s="4">
        <v>519590</v>
      </c>
      <c r="BA4329" s="4" t="s">
        <v>37347</v>
      </c>
      <c r="BB4329" s="4" t="s">
        <v>37348</v>
      </c>
      <c r="BC4329" s="4">
        <v>40</v>
      </c>
      <c r="BD4329" t="str">
        <f>IF(AND(ADHOC!$G$15="",ADHOC!$S$4=""),"",IF(ADHOC!$G$15&lt;&gt;"",IF(ADHOC!$G$15=LEFT(Domein!$AS4329,LEN(ADHOC!$G$15)),MAX(Domein!BD$1:'Domein'!BD4328)+1,""),IF(ADHOC!$S$4=LEFT(Domein!$AS4329,LEN(ADHOC!$S$4)),MAX(Domein!BD$1:'Domein'!BD4328)+1,"")))</f>
        <v/>
      </c>
    </row>
    <row r="4330" spans="45:56" x14ac:dyDescent="0.2">
      <c r="AS4330" s="4" t="s">
        <v>2325</v>
      </c>
      <c r="AT4330" s="4" t="s">
        <v>2019</v>
      </c>
      <c r="AU4330" s="4" t="s">
        <v>456</v>
      </c>
      <c r="AV4330" s="4" t="s">
        <v>713</v>
      </c>
      <c r="AW4330" s="4" t="s">
        <v>724</v>
      </c>
      <c r="AX4330" s="4"/>
      <c r="AY4330" s="4">
        <v>218160</v>
      </c>
      <c r="AZ4330" s="4">
        <v>480360</v>
      </c>
      <c r="BA4330" s="4" t="s">
        <v>24453</v>
      </c>
      <c r="BB4330" s="4" t="s">
        <v>24454</v>
      </c>
      <c r="BC4330" s="4">
        <v>40</v>
      </c>
      <c r="BD4330" t="str">
        <f>IF(AND(ADHOC!$G$15="",ADHOC!$S$4=""),"",IF(ADHOC!$G$15&lt;&gt;"",IF(ADHOC!$G$15=LEFT(Domein!$AS4330,LEN(ADHOC!$G$15)),MAX(Domein!BD$1:'Domein'!BD4329)+1,""),IF(ADHOC!$S$4=LEFT(Domein!$AS4330,LEN(ADHOC!$S$4)),MAX(Domein!BD$1:'Domein'!BD4329)+1,"")))</f>
        <v/>
      </c>
    </row>
    <row r="4331" spans="45:56" x14ac:dyDescent="0.2">
      <c r="AS4331" s="4" t="s">
        <v>11652</v>
      </c>
      <c r="AT4331" s="4" t="s">
        <v>11653</v>
      </c>
      <c r="AU4331" s="4" t="s">
        <v>456</v>
      </c>
      <c r="AV4331" s="4" t="s">
        <v>715</v>
      </c>
      <c r="AW4331" s="4" t="s">
        <v>724</v>
      </c>
      <c r="AX4331" s="4"/>
      <c r="AY4331" s="4">
        <v>228000</v>
      </c>
      <c r="AZ4331" s="4">
        <v>548100</v>
      </c>
      <c r="BA4331" s="4" t="s">
        <v>24455</v>
      </c>
      <c r="BB4331" s="4" t="s">
        <v>24456</v>
      </c>
      <c r="BC4331" s="4">
        <v>40</v>
      </c>
      <c r="BD4331" t="str">
        <f>IF(AND(ADHOC!$G$15="",ADHOC!$S$4=""),"",IF(ADHOC!$G$15&lt;&gt;"",IF(ADHOC!$G$15=LEFT(Domein!$AS4331,LEN(ADHOC!$G$15)),MAX(Domein!BD$1:'Domein'!BD4330)+1,""),IF(ADHOC!$S$4=LEFT(Domein!$AS4331,LEN(ADHOC!$S$4)),MAX(Domein!BD$1:'Domein'!BD4330)+1,"")))</f>
        <v/>
      </c>
    </row>
    <row r="4332" spans="45:56" x14ac:dyDescent="0.2">
      <c r="AS4332" s="4" t="s">
        <v>21683</v>
      </c>
      <c r="AT4332" s="4" t="s">
        <v>21684</v>
      </c>
      <c r="AU4332" s="4" t="s">
        <v>460</v>
      </c>
      <c r="AV4332" s="4" t="s">
        <v>725</v>
      </c>
      <c r="AW4332" s="4" t="s">
        <v>1259</v>
      </c>
      <c r="AX4332" s="4"/>
      <c r="AY4332" s="4"/>
      <c r="AZ4332" s="4"/>
      <c r="BA4332" s="4"/>
      <c r="BB4332" s="4"/>
      <c r="BC4332" s="4">
        <v>40</v>
      </c>
      <c r="BD4332" t="str">
        <f>IF(AND(ADHOC!$G$15="",ADHOC!$S$4=""),"",IF(ADHOC!$G$15&lt;&gt;"",IF(ADHOC!$G$15=LEFT(Domein!$AS4332,LEN(ADHOC!$G$15)),MAX(Domein!BD$1:'Domein'!BD4331)+1,""),IF(ADHOC!$S$4=LEFT(Domein!$AS4332,LEN(ADHOC!$S$4)),MAX(Domein!BD$1:'Domein'!BD4331)+1,"")))</f>
        <v/>
      </c>
    </row>
    <row r="4333" spans="45:56" x14ac:dyDescent="0.2">
      <c r="AS4333" s="4" t="s">
        <v>21685</v>
      </c>
      <c r="AT4333" s="4" t="s">
        <v>21686</v>
      </c>
      <c r="AU4333" s="4" t="s">
        <v>460</v>
      </c>
      <c r="AV4333" s="4" t="s">
        <v>725</v>
      </c>
      <c r="AW4333" s="4" t="s">
        <v>1259</v>
      </c>
      <c r="AX4333" s="4"/>
      <c r="AY4333" s="4"/>
      <c r="AZ4333" s="4"/>
      <c r="BA4333" s="4"/>
      <c r="BB4333" s="4"/>
      <c r="BC4333" s="4">
        <v>40</v>
      </c>
      <c r="BD4333" t="str">
        <f>IF(AND(ADHOC!$G$15="",ADHOC!$S$4=""),"",IF(ADHOC!$G$15&lt;&gt;"",IF(ADHOC!$G$15=LEFT(Domein!$AS4333,LEN(ADHOC!$G$15)),MAX(Domein!BD$1:'Domein'!BD4332)+1,""),IF(ADHOC!$S$4=LEFT(Domein!$AS4333,LEN(ADHOC!$S$4)),MAX(Domein!BD$1:'Domein'!BD4332)+1,"")))</f>
        <v/>
      </c>
    </row>
    <row r="4334" spans="45:56" x14ac:dyDescent="0.2">
      <c r="AS4334" s="4" t="s">
        <v>37349</v>
      </c>
      <c r="AT4334" s="4" t="s">
        <v>37350</v>
      </c>
      <c r="AU4334" s="4" t="s">
        <v>456</v>
      </c>
      <c r="AV4334" s="4" t="s">
        <v>713</v>
      </c>
      <c r="AW4334" s="4" t="s">
        <v>724</v>
      </c>
      <c r="AX4334" s="4"/>
      <c r="AY4334" s="4">
        <v>216143</v>
      </c>
      <c r="AZ4334" s="4">
        <v>476730</v>
      </c>
      <c r="BA4334" s="4" t="s">
        <v>37351</v>
      </c>
      <c r="BB4334" s="4" t="s">
        <v>37352</v>
      </c>
      <c r="BC4334" s="4">
        <v>40</v>
      </c>
      <c r="BD4334" t="str">
        <f>IF(AND(ADHOC!$G$15="",ADHOC!$S$4=""),"",IF(ADHOC!$G$15&lt;&gt;"",IF(ADHOC!$G$15=LEFT(Domein!$AS4334,LEN(ADHOC!$G$15)),MAX(Domein!BD$1:'Domein'!BD4333)+1,""),IF(ADHOC!$S$4=LEFT(Domein!$AS4334,LEN(ADHOC!$S$4)),MAX(Domein!BD$1:'Domein'!BD4333)+1,"")))</f>
        <v/>
      </c>
    </row>
    <row r="4335" spans="45:56" x14ac:dyDescent="0.2">
      <c r="AS4335" s="4" t="s">
        <v>11654</v>
      </c>
      <c r="AT4335" s="4" t="s">
        <v>11655</v>
      </c>
      <c r="AU4335" s="4" t="s">
        <v>456</v>
      </c>
      <c r="AV4335" s="4" t="s">
        <v>715</v>
      </c>
      <c r="AW4335" s="4" t="s">
        <v>724</v>
      </c>
      <c r="AX4335" s="4"/>
      <c r="AY4335" s="4">
        <v>220850</v>
      </c>
      <c r="AZ4335" s="4">
        <v>491220</v>
      </c>
      <c r="BA4335" s="4" t="s">
        <v>24457</v>
      </c>
      <c r="BB4335" s="4" t="s">
        <v>24458</v>
      </c>
      <c r="BC4335" s="4">
        <v>40</v>
      </c>
      <c r="BD4335" t="str">
        <f>IF(AND(ADHOC!$G$15="",ADHOC!$S$4=""),"",IF(ADHOC!$G$15&lt;&gt;"",IF(ADHOC!$G$15=LEFT(Domein!$AS4335,LEN(ADHOC!$G$15)),MAX(Domein!BD$1:'Domein'!BD4334)+1,""),IF(ADHOC!$S$4=LEFT(Domein!$AS4335,LEN(ADHOC!$S$4)),MAX(Domein!BD$1:'Domein'!BD4334)+1,"")))</f>
        <v/>
      </c>
    </row>
    <row r="4336" spans="45:56" x14ac:dyDescent="0.2">
      <c r="AS4336" s="4" t="s">
        <v>14612</v>
      </c>
      <c r="AT4336" s="4" t="s">
        <v>14613</v>
      </c>
      <c r="AU4336" s="4" t="s">
        <v>456</v>
      </c>
      <c r="AV4336" s="4" t="s">
        <v>725</v>
      </c>
      <c r="AW4336" s="4" t="s">
        <v>1259</v>
      </c>
      <c r="AX4336" s="4"/>
      <c r="AY4336" s="4">
        <v>193383</v>
      </c>
      <c r="AZ4336" s="4">
        <v>521401</v>
      </c>
      <c r="BA4336" s="4" t="s">
        <v>24459</v>
      </c>
      <c r="BB4336" s="4" t="s">
        <v>24460</v>
      </c>
      <c r="BC4336" s="4">
        <v>40</v>
      </c>
      <c r="BD4336" t="str">
        <f>IF(AND(ADHOC!$G$15="",ADHOC!$S$4=""),"",IF(ADHOC!$G$15&lt;&gt;"",IF(ADHOC!$G$15=LEFT(Domein!$AS4336,LEN(ADHOC!$G$15)),MAX(Domein!BD$1:'Domein'!BD4335)+1,""),IF(ADHOC!$S$4=LEFT(Domein!$AS4336,LEN(ADHOC!$S$4)),MAX(Domein!BD$1:'Domein'!BD4335)+1,"")))</f>
        <v/>
      </c>
    </row>
    <row r="4337" spans="45:56" x14ac:dyDescent="0.2">
      <c r="AS4337" s="4" t="s">
        <v>37353</v>
      </c>
      <c r="AT4337" s="4" t="s">
        <v>37354</v>
      </c>
      <c r="AU4337" s="4" t="s">
        <v>456</v>
      </c>
      <c r="AV4337" s="4" t="s">
        <v>713</v>
      </c>
      <c r="AW4337" s="4" t="s">
        <v>724</v>
      </c>
      <c r="AX4337" s="4"/>
      <c r="AY4337" s="4">
        <v>203588</v>
      </c>
      <c r="AZ4337" s="4">
        <v>528113</v>
      </c>
      <c r="BA4337" s="4" t="s">
        <v>37355</v>
      </c>
      <c r="BB4337" s="4" t="s">
        <v>37356</v>
      </c>
      <c r="BC4337" s="4">
        <v>40</v>
      </c>
      <c r="BD4337" t="str">
        <f>IF(AND(ADHOC!$G$15="",ADHOC!$S$4=""),"",IF(ADHOC!$G$15&lt;&gt;"",IF(ADHOC!$G$15=LEFT(Domein!$AS4337,LEN(ADHOC!$G$15)),MAX(Domein!BD$1:'Domein'!BD4336)+1,""),IF(ADHOC!$S$4=LEFT(Domein!$AS4337,LEN(ADHOC!$S$4)),MAX(Domein!BD$1:'Domein'!BD4336)+1,"")))</f>
        <v/>
      </c>
    </row>
    <row r="4338" spans="45:56" x14ac:dyDescent="0.2">
      <c r="AS4338" s="4" t="s">
        <v>21687</v>
      </c>
      <c r="AT4338" s="4" t="s">
        <v>21688</v>
      </c>
      <c r="AU4338" s="4" t="s">
        <v>460</v>
      </c>
      <c r="AV4338" s="4" t="s">
        <v>725</v>
      </c>
      <c r="AW4338" s="4" t="s">
        <v>1259</v>
      </c>
      <c r="AX4338" s="4"/>
      <c r="AY4338" s="4"/>
      <c r="AZ4338" s="4"/>
      <c r="BA4338" s="4"/>
      <c r="BB4338" s="4"/>
      <c r="BC4338" s="4">
        <v>40</v>
      </c>
      <c r="BD4338" t="str">
        <f>IF(AND(ADHOC!$G$15="",ADHOC!$S$4=""),"",IF(ADHOC!$G$15&lt;&gt;"",IF(ADHOC!$G$15=LEFT(Domein!$AS4338,LEN(ADHOC!$G$15)),MAX(Domein!BD$1:'Domein'!BD4337)+1,""),IF(ADHOC!$S$4=LEFT(Domein!$AS4338,LEN(ADHOC!$S$4)),MAX(Domein!BD$1:'Domein'!BD4337)+1,"")))</f>
        <v/>
      </c>
    </row>
    <row r="4339" spans="45:56" x14ac:dyDescent="0.2">
      <c r="AS4339" s="4" t="s">
        <v>21689</v>
      </c>
      <c r="AT4339" s="4" t="s">
        <v>21690</v>
      </c>
      <c r="AU4339" s="4" t="s">
        <v>460</v>
      </c>
      <c r="AV4339" s="4" t="s">
        <v>725</v>
      </c>
      <c r="AW4339" s="4" t="s">
        <v>1259</v>
      </c>
      <c r="AX4339" s="4"/>
      <c r="AY4339" s="4"/>
      <c r="AZ4339" s="4"/>
      <c r="BA4339" s="4"/>
      <c r="BB4339" s="4"/>
      <c r="BC4339" s="4">
        <v>40</v>
      </c>
      <c r="BD4339" t="str">
        <f>IF(AND(ADHOC!$G$15="",ADHOC!$S$4=""),"",IF(ADHOC!$G$15&lt;&gt;"",IF(ADHOC!$G$15=LEFT(Domein!$AS4339,LEN(ADHOC!$G$15)),MAX(Domein!BD$1:'Domein'!BD4338)+1,""),IF(ADHOC!$S$4=LEFT(Domein!$AS4339,LEN(ADHOC!$S$4)),MAX(Domein!BD$1:'Domein'!BD4338)+1,"")))</f>
        <v/>
      </c>
    </row>
    <row r="4340" spans="45:56" x14ac:dyDescent="0.2">
      <c r="AS4340" s="4" t="s">
        <v>17463</v>
      </c>
      <c r="AT4340" s="4" t="s">
        <v>17464</v>
      </c>
      <c r="AU4340" s="4" t="s">
        <v>456</v>
      </c>
      <c r="AV4340" s="4" t="s">
        <v>715</v>
      </c>
      <c r="AW4340" s="4" t="s">
        <v>724</v>
      </c>
      <c r="AX4340" s="4"/>
      <c r="AY4340" s="4">
        <v>217200</v>
      </c>
      <c r="AZ4340" s="4">
        <v>485040</v>
      </c>
      <c r="BA4340" s="4" t="s">
        <v>24461</v>
      </c>
      <c r="BB4340" s="4" t="s">
        <v>24462</v>
      </c>
      <c r="BC4340" s="4">
        <v>40</v>
      </c>
      <c r="BD4340" t="str">
        <f>IF(AND(ADHOC!$G$15="",ADHOC!$S$4=""),"",IF(ADHOC!$G$15&lt;&gt;"",IF(ADHOC!$G$15=LEFT(Domein!$AS4340,LEN(ADHOC!$G$15)),MAX(Domein!BD$1:'Domein'!BD4339)+1,""),IF(ADHOC!$S$4=LEFT(Domein!$AS4340,LEN(ADHOC!$S$4)),MAX(Domein!BD$1:'Domein'!BD4339)+1,"")))</f>
        <v/>
      </c>
    </row>
    <row r="4341" spans="45:56" x14ac:dyDescent="0.2">
      <c r="AS4341" s="4" t="s">
        <v>11656</v>
      </c>
      <c r="AT4341" s="4" t="s">
        <v>11657</v>
      </c>
      <c r="AU4341" s="4" t="s">
        <v>456</v>
      </c>
      <c r="AV4341" s="4" t="s">
        <v>715</v>
      </c>
      <c r="AW4341" s="4" t="s">
        <v>724</v>
      </c>
      <c r="AX4341" s="4"/>
      <c r="AY4341" s="4">
        <v>209800</v>
      </c>
      <c r="AZ4341" s="4">
        <v>543400</v>
      </c>
      <c r="BA4341" s="4" t="s">
        <v>24463</v>
      </c>
      <c r="BB4341" s="4" t="s">
        <v>24464</v>
      </c>
      <c r="BC4341" s="4">
        <v>40</v>
      </c>
      <c r="BD4341" t="str">
        <f>IF(AND(ADHOC!$G$15="",ADHOC!$S$4=""),"",IF(ADHOC!$G$15&lt;&gt;"",IF(ADHOC!$G$15=LEFT(Domein!$AS4341,LEN(ADHOC!$G$15)),MAX(Domein!BD$1:'Domein'!BD4340)+1,""),IF(ADHOC!$S$4=LEFT(Domein!$AS4341,LEN(ADHOC!$S$4)),MAX(Domein!BD$1:'Domein'!BD4340)+1,"")))</f>
        <v/>
      </c>
    </row>
    <row r="4342" spans="45:56" x14ac:dyDescent="0.2">
      <c r="AS4342" s="4" t="s">
        <v>32148</v>
      </c>
      <c r="AT4342" s="4" t="s">
        <v>32149</v>
      </c>
      <c r="AU4342" s="4" t="s">
        <v>456</v>
      </c>
      <c r="AV4342" s="4" t="s">
        <v>715</v>
      </c>
      <c r="AW4342" s="4" t="s">
        <v>724</v>
      </c>
      <c r="AX4342" s="4"/>
      <c r="AY4342" s="4">
        <v>222000</v>
      </c>
      <c r="AZ4342" s="4">
        <v>534740</v>
      </c>
      <c r="BA4342" s="4" t="s">
        <v>32150</v>
      </c>
      <c r="BB4342" s="4" t="s">
        <v>32151</v>
      </c>
      <c r="BC4342" s="4">
        <v>40</v>
      </c>
      <c r="BD4342" t="str">
        <f>IF(AND(ADHOC!$G$15="",ADHOC!$S$4=""),"",IF(ADHOC!$G$15&lt;&gt;"",IF(ADHOC!$G$15=LEFT(Domein!$AS4342,LEN(ADHOC!$G$15)),MAX(Domein!BD$1:'Domein'!BD4341)+1,""),IF(ADHOC!$S$4=LEFT(Domein!$AS4342,LEN(ADHOC!$S$4)),MAX(Domein!BD$1:'Domein'!BD4341)+1,"")))</f>
        <v/>
      </c>
    </row>
    <row r="4343" spans="45:56" x14ac:dyDescent="0.2">
      <c r="AS4343" s="4" t="s">
        <v>11674</v>
      </c>
      <c r="AT4343" s="4" t="s">
        <v>11675</v>
      </c>
      <c r="AU4343" s="4" t="s">
        <v>456</v>
      </c>
      <c r="AV4343" s="4" t="s">
        <v>715</v>
      </c>
      <c r="AW4343" s="4" t="s">
        <v>724</v>
      </c>
      <c r="AX4343" s="4"/>
      <c r="AY4343" s="4">
        <v>215716</v>
      </c>
      <c r="AZ4343" s="4">
        <v>516243</v>
      </c>
      <c r="BA4343" s="4" t="s">
        <v>24465</v>
      </c>
      <c r="BB4343" s="4" t="s">
        <v>24466</v>
      </c>
      <c r="BC4343" s="4">
        <v>40</v>
      </c>
      <c r="BD4343" t="str">
        <f>IF(AND(ADHOC!$G$15="",ADHOC!$S$4=""),"",IF(ADHOC!$G$15&lt;&gt;"",IF(ADHOC!$G$15=LEFT(Domein!$AS4343,LEN(ADHOC!$G$15)),MAX(Domein!BD$1:'Domein'!BD4342)+1,""),IF(ADHOC!$S$4=LEFT(Domein!$AS4343,LEN(ADHOC!$S$4)),MAX(Domein!BD$1:'Domein'!BD4342)+1,"")))</f>
        <v/>
      </c>
    </row>
    <row r="4344" spans="45:56" x14ac:dyDescent="0.2">
      <c r="AS4344" s="4" t="s">
        <v>38588</v>
      </c>
      <c r="AT4344" s="4" t="s">
        <v>38589</v>
      </c>
      <c r="AU4344" s="4" t="s">
        <v>460</v>
      </c>
      <c r="AV4344" s="4" t="s">
        <v>725</v>
      </c>
      <c r="AW4344" s="4" t="s">
        <v>1259</v>
      </c>
      <c r="AX4344" s="4"/>
      <c r="AY4344" s="4"/>
      <c r="AZ4344" s="4"/>
      <c r="BA4344" s="4"/>
      <c r="BB4344" s="4"/>
      <c r="BC4344" s="4">
        <v>40</v>
      </c>
      <c r="BD4344" t="str">
        <f>IF(AND(ADHOC!$G$15="",ADHOC!$S$4=""),"",IF(ADHOC!$G$15&lt;&gt;"",IF(ADHOC!$G$15=LEFT(Domein!$AS4344,LEN(ADHOC!$G$15)),MAX(Domein!BD$1:'Domein'!BD4343)+1,""),IF(ADHOC!$S$4=LEFT(Domein!$AS4344,LEN(ADHOC!$S$4)),MAX(Domein!BD$1:'Domein'!BD4343)+1,"")))</f>
        <v/>
      </c>
    </row>
    <row r="4345" spans="45:56" x14ac:dyDescent="0.2">
      <c r="AS4345" s="4" t="s">
        <v>38590</v>
      </c>
      <c r="AT4345" s="4" t="s">
        <v>38591</v>
      </c>
      <c r="AU4345" s="4" t="s">
        <v>460</v>
      </c>
      <c r="AV4345" s="4" t="s">
        <v>725</v>
      </c>
      <c r="AW4345" s="4" t="s">
        <v>1259</v>
      </c>
      <c r="AX4345" s="4"/>
      <c r="AY4345" s="4"/>
      <c r="AZ4345" s="4"/>
      <c r="BA4345" s="4"/>
      <c r="BB4345" s="4"/>
      <c r="BC4345" s="4">
        <v>40</v>
      </c>
      <c r="BD4345" t="str">
        <f>IF(AND(ADHOC!$G$15="",ADHOC!$S$4=""),"",IF(ADHOC!$G$15&lt;&gt;"",IF(ADHOC!$G$15=LEFT(Domein!$AS4345,LEN(ADHOC!$G$15)),MAX(Domein!BD$1:'Domein'!BD4344)+1,""),IF(ADHOC!$S$4=LEFT(Domein!$AS4345,LEN(ADHOC!$S$4)),MAX(Domein!BD$1:'Domein'!BD4344)+1,"")))</f>
        <v/>
      </c>
    </row>
    <row r="4346" spans="45:56" x14ac:dyDescent="0.2">
      <c r="AS4346" s="4" t="s">
        <v>38592</v>
      </c>
      <c r="AT4346" s="4" t="s">
        <v>38593</v>
      </c>
      <c r="AU4346" s="4" t="s">
        <v>460</v>
      </c>
      <c r="AV4346" s="4" t="s">
        <v>725</v>
      </c>
      <c r="AW4346" s="4" t="s">
        <v>1259</v>
      </c>
      <c r="AX4346" s="4"/>
      <c r="AY4346" s="4"/>
      <c r="AZ4346" s="4"/>
      <c r="BA4346" s="4"/>
      <c r="BB4346" s="4"/>
      <c r="BC4346" s="4">
        <v>40</v>
      </c>
      <c r="BD4346" t="str">
        <f>IF(AND(ADHOC!$G$15="",ADHOC!$S$4=""),"",IF(ADHOC!$G$15&lt;&gt;"",IF(ADHOC!$G$15=LEFT(Domein!$AS4346,LEN(ADHOC!$G$15)),MAX(Domein!BD$1:'Domein'!BD4345)+1,""),IF(ADHOC!$S$4=LEFT(Domein!$AS4346,LEN(ADHOC!$S$4)),MAX(Domein!BD$1:'Domein'!BD4345)+1,"")))</f>
        <v/>
      </c>
    </row>
    <row r="4347" spans="45:56" x14ac:dyDescent="0.2">
      <c r="AS4347" s="4" t="s">
        <v>38594</v>
      </c>
      <c r="AT4347" s="4" t="s">
        <v>38595</v>
      </c>
      <c r="AU4347" s="4" t="s">
        <v>460</v>
      </c>
      <c r="AV4347" s="4" t="s">
        <v>725</v>
      </c>
      <c r="AW4347" s="4" t="s">
        <v>1259</v>
      </c>
      <c r="AX4347" s="4"/>
      <c r="AY4347" s="4"/>
      <c r="AZ4347" s="4"/>
      <c r="BA4347" s="4"/>
      <c r="BB4347" s="4"/>
      <c r="BC4347" s="4">
        <v>40</v>
      </c>
      <c r="BD4347" t="str">
        <f>IF(AND(ADHOC!$G$15="",ADHOC!$S$4=""),"",IF(ADHOC!$G$15&lt;&gt;"",IF(ADHOC!$G$15=LEFT(Domein!$AS4347,LEN(ADHOC!$G$15)),MAX(Domein!BD$1:'Domein'!BD4346)+1,""),IF(ADHOC!$S$4=LEFT(Domein!$AS4347,LEN(ADHOC!$S$4)),MAX(Domein!BD$1:'Domein'!BD4346)+1,"")))</f>
        <v/>
      </c>
    </row>
    <row r="4348" spans="45:56" x14ac:dyDescent="0.2">
      <c r="AS4348" s="4" t="s">
        <v>14614</v>
      </c>
      <c r="AT4348" s="4" t="s">
        <v>14615</v>
      </c>
      <c r="AU4348" s="4" t="s">
        <v>456</v>
      </c>
      <c r="AV4348" s="4" t="s">
        <v>725</v>
      </c>
      <c r="AW4348" s="4" t="s">
        <v>1259</v>
      </c>
      <c r="AX4348" s="4"/>
      <c r="AY4348" s="4">
        <v>236858</v>
      </c>
      <c r="AZ4348" s="4">
        <v>540862</v>
      </c>
      <c r="BA4348" s="4" t="s">
        <v>24467</v>
      </c>
      <c r="BB4348" s="4" t="s">
        <v>24468</v>
      </c>
      <c r="BC4348" s="4">
        <v>40</v>
      </c>
      <c r="BD4348" t="str">
        <f>IF(AND(ADHOC!$G$15="",ADHOC!$S$4=""),"",IF(ADHOC!$G$15&lt;&gt;"",IF(ADHOC!$G$15=LEFT(Domein!$AS4348,LEN(ADHOC!$G$15)),MAX(Domein!BD$1:'Domein'!BD4347)+1,""),IF(ADHOC!$S$4=LEFT(Domein!$AS4348,LEN(ADHOC!$S$4)),MAX(Domein!BD$1:'Domein'!BD4347)+1,"")))</f>
        <v/>
      </c>
    </row>
    <row r="4349" spans="45:56" x14ac:dyDescent="0.2">
      <c r="AS4349" s="4" t="s">
        <v>14616</v>
      </c>
      <c r="AT4349" s="4" t="s">
        <v>14617</v>
      </c>
      <c r="AU4349" s="4" t="s">
        <v>456</v>
      </c>
      <c r="AV4349" s="4" t="s">
        <v>725</v>
      </c>
      <c r="AW4349" s="4" t="s">
        <v>1259</v>
      </c>
      <c r="AX4349" s="4"/>
      <c r="AY4349" s="4">
        <v>237607</v>
      </c>
      <c r="AZ4349" s="4">
        <v>540374</v>
      </c>
      <c r="BA4349" s="4" t="s">
        <v>24469</v>
      </c>
      <c r="BB4349" s="4" t="s">
        <v>24470</v>
      </c>
      <c r="BC4349" s="4">
        <v>40</v>
      </c>
      <c r="BD4349" t="str">
        <f>IF(AND(ADHOC!$G$15="",ADHOC!$S$4=""),"",IF(ADHOC!$G$15&lt;&gt;"",IF(ADHOC!$G$15=LEFT(Domein!$AS4349,LEN(ADHOC!$G$15)),MAX(Domein!BD$1:'Domein'!BD4348)+1,""),IF(ADHOC!$S$4=LEFT(Domein!$AS4349,LEN(ADHOC!$S$4)),MAX(Domein!BD$1:'Domein'!BD4348)+1,"")))</f>
        <v/>
      </c>
    </row>
    <row r="4350" spans="45:56" x14ac:dyDescent="0.2">
      <c r="AS4350" s="4" t="s">
        <v>14618</v>
      </c>
      <c r="AT4350" s="4" t="s">
        <v>14619</v>
      </c>
      <c r="AU4350" s="4" t="s">
        <v>456</v>
      </c>
      <c r="AV4350" s="4" t="s">
        <v>725</v>
      </c>
      <c r="AW4350" s="4" t="s">
        <v>1259</v>
      </c>
      <c r="AX4350" s="4"/>
      <c r="AY4350" s="4">
        <v>236981</v>
      </c>
      <c r="AZ4350" s="4">
        <v>539928</v>
      </c>
      <c r="BA4350" s="4" t="s">
        <v>24471</v>
      </c>
      <c r="BB4350" s="4" t="s">
        <v>24472</v>
      </c>
      <c r="BC4350" s="4">
        <v>40</v>
      </c>
      <c r="BD4350" t="str">
        <f>IF(AND(ADHOC!$G$15="",ADHOC!$S$4=""),"",IF(ADHOC!$G$15&lt;&gt;"",IF(ADHOC!$G$15=LEFT(Domein!$AS4350,LEN(ADHOC!$G$15)),MAX(Domein!BD$1:'Domein'!BD4349)+1,""),IF(ADHOC!$S$4=LEFT(Domein!$AS4350,LEN(ADHOC!$S$4)),MAX(Domein!BD$1:'Domein'!BD4349)+1,"")))</f>
        <v/>
      </c>
    </row>
    <row r="4351" spans="45:56" x14ac:dyDescent="0.2">
      <c r="AS4351" s="4" t="s">
        <v>14620</v>
      </c>
      <c r="AT4351" s="4" t="s">
        <v>14621</v>
      </c>
      <c r="AU4351" s="4" t="s">
        <v>456</v>
      </c>
      <c r="AV4351" s="4" t="s">
        <v>725</v>
      </c>
      <c r="AW4351" s="4" t="s">
        <v>1259</v>
      </c>
      <c r="AX4351" s="4"/>
      <c r="AY4351" s="4">
        <v>238318</v>
      </c>
      <c r="AZ4351" s="4">
        <v>540542</v>
      </c>
      <c r="BA4351" s="4" t="s">
        <v>24473</v>
      </c>
      <c r="BB4351" s="4" t="s">
        <v>24474</v>
      </c>
      <c r="BC4351" s="4">
        <v>40</v>
      </c>
      <c r="BD4351" t="str">
        <f>IF(AND(ADHOC!$G$15="",ADHOC!$S$4=""),"",IF(ADHOC!$G$15&lt;&gt;"",IF(ADHOC!$G$15=LEFT(Domein!$AS4351,LEN(ADHOC!$G$15)),MAX(Domein!BD$1:'Domein'!BD4350)+1,""),IF(ADHOC!$S$4=LEFT(Domein!$AS4351,LEN(ADHOC!$S$4)),MAX(Domein!BD$1:'Domein'!BD4350)+1,"")))</f>
        <v/>
      </c>
    </row>
    <row r="4352" spans="45:56" x14ac:dyDescent="0.2">
      <c r="AS4352" s="4" t="s">
        <v>14622</v>
      </c>
      <c r="AT4352" s="4" t="s">
        <v>14623</v>
      </c>
      <c r="AU4352" s="4" t="s">
        <v>456</v>
      </c>
      <c r="AV4352" s="4" t="s">
        <v>725</v>
      </c>
      <c r="AW4352" s="4" t="s">
        <v>1259</v>
      </c>
      <c r="AX4352" s="4"/>
      <c r="AY4352" s="4">
        <v>238173</v>
      </c>
      <c r="AZ4352" s="4">
        <v>540303</v>
      </c>
      <c r="BA4352" s="4" t="s">
        <v>24475</v>
      </c>
      <c r="BB4352" s="4" t="s">
        <v>24476</v>
      </c>
      <c r="BC4352" s="4">
        <v>40</v>
      </c>
      <c r="BD4352" t="str">
        <f>IF(AND(ADHOC!$G$15="",ADHOC!$S$4=""),"",IF(ADHOC!$G$15&lt;&gt;"",IF(ADHOC!$G$15=LEFT(Domein!$AS4352,LEN(ADHOC!$G$15)),MAX(Domein!BD$1:'Domein'!BD4351)+1,""),IF(ADHOC!$S$4=LEFT(Domein!$AS4352,LEN(ADHOC!$S$4)),MAX(Domein!BD$1:'Domein'!BD4351)+1,"")))</f>
        <v/>
      </c>
    </row>
    <row r="4353" spans="45:56" x14ac:dyDescent="0.2">
      <c r="AS4353" s="4" t="s">
        <v>14624</v>
      </c>
      <c r="AT4353" s="4" t="s">
        <v>14625</v>
      </c>
      <c r="AU4353" s="4" t="s">
        <v>456</v>
      </c>
      <c r="AV4353" s="4" t="s">
        <v>725</v>
      </c>
      <c r="AW4353" s="4" t="s">
        <v>1259</v>
      </c>
      <c r="AX4353" s="4"/>
      <c r="AY4353" s="4">
        <v>238122</v>
      </c>
      <c r="AZ4353" s="4">
        <v>539985</v>
      </c>
      <c r="BA4353" s="4" t="s">
        <v>24477</v>
      </c>
      <c r="BB4353" s="4" t="s">
        <v>24478</v>
      </c>
      <c r="BC4353" s="4">
        <v>40</v>
      </c>
      <c r="BD4353" t="str">
        <f>IF(AND(ADHOC!$G$15="",ADHOC!$S$4=""),"",IF(ADHOC!$G$15&lt;&gt;"",IF(ADHOC!$G$15=LEFT(Domein!$AS4353,LEN(ADHOC!$G$15)),MAX(Domein!BD$1:'Domein'!BD4352)+1,""),IF(ADHOC!$S$4=LEFT(Domein!$AS4353,LEN(ADHOC!$S$4)),MAX(Domein!BD$1:'Domein'!BD4352)+1,"")))</f>
        <v/>
      </c>
    </row>
    <row r="4354" spans="45:56" x14ac:dyDescent="0.2">
      <c r="AS4354" s="4" t="s">
        <v>14626</v>
      </c>
      <c r="AT4354" s="4" t="s">
        <v>14627</v>
      </c>
      <c r="AU4354" s="4" t="s">
        <v>456</v>
      </c>
      <c r="AV4354" s="4" t="s">
        <v>725</v>
      </c>
      <c r="AW4354" s="4" t="s">
        <v>1259</v>
      </c>
      <c r="AX4354" s="4"/>
      <c r="AY4354" s="4">
        <v>235627</v>
      </c>
      <c r="AZ4354" s="4">
        <v>540083</v>
      </c>
      <c r="BA4354" s="4" t="s">
        <v>24479</v>
      </c>
      <c r="BB4354" s="4" t="s">
        <v>24480</v>
      </c>
      <c r="BC4354" s="4">
        <v>40</v>
      </c>
      <c r="BD4354" t="str">
        <f>IF(AND(ADHOC!$G$15="",ADHOC!$S$4=""),"",IF(ADHOC!$G$15&lt;&gt;"",IF(ADHOC!$G$15=LEFT(Domein!$AS4354,LEN(ADHOC!$G$15)),MAX(Domein!BD$1:'Domein'!BD4353)+1,""),IF(ADHOC!$S$4=LEFT(Domein!$AS4354,LEN(ADHOC!$S$4)),MAX(Domein!BD$1:'Domein'!BD4353)+1,"")))</f>
        <v/>
      </c>
    </row>
    <row r="4355" spans="45:56" x14ac:dyDescent="0.2">
      <c r="AS4355" s="4" t="s">
        <v>14628</v>
      </c>
      <c r="AT4355" s="4" t="s">
        <v>14629</v>
      </c>
      <c r="AU4355" s="4" t="s">
        <v>456</v>
      </c>
      <c r="AV4355" s="4" t="s">
        <v>725</v>
      </c>
      <c r="AW4355" s="4" t="s">
        <v>1259</v>
      </c>
      <c r="AX4355" s="4"/>
      <c r="AY4355" s="4">
        <v>235362</v>
      </c>
      <c r="AZ4355" s="4">
        <v>540311</v>
      </c>
      <c r="BA4355" s="4" t="s">
        <v>24481</v>
      </c>
      <c r="BB4355" s="4" t="s">
        <v>24482</v>
      </c>
      <c r="BC4355" s="4">
        <v>40</v>
      </c>
      <c r="BD4355" t="str">
        <f>IF(AND(ADHOC!$G$15="",ADHOC!$S$4=""),"",IF(ADHOC!$G$15&lt;&gt;"",IF(ADHOC!$G$15=LEFT(Domein!$AS4355,LEN(ADHOC!$G$15)),MAX(Domein!BD$1:'Domein'!BD4354)+1,""),IF(ADHOC!$S$4=LEFT(Domein!$AS4355,LEN(ADHOC!$S$4)),MAX(Domein!BD$1:'Domein'!BD4354)+1,"")))</f>
        <v/>
      </c>
    </row>
    <row r="4356" spans="45:56" x14ac:dyDescent="0.2">
      <c r="AS4356" s="4" t="s">
        <v>14630</v>
      </c>
      <c r="AT4356" s="4" t="s">
        <v>14631</v>
      </c>
      <c r="AU4356" s="4" t="s">
        <v>456</v>
      </c>
      <c r="AV4356" s="4" t="s">
        <v>725</v>
      </c>
      <c r="AW4356" s="4" t="s">
        <v>1259</v>
      </c>
      <c r="AX4356" s="4"/>
      <c r="AY4356" s="4">
        <v>234476</v>
      </c>
      <c r="AZ4356" s="4">
        <v>541084</v>
      </c>
      <c r="BA4356" s="4" t="s">
        <v>24483</v>
      </c>
      <c r="BB4356" s="4" t="s">
        <v>24484</v>
      </c>
      <c r="BC4356" s="4">
        <v>40</v>
      </c>
      <c r="BD4356" t="str">
        <f>IF(AND(ADHOC!$G$15="",ADHOC!$S$4=""),"",IF(ADHOC!$G$15&lt;&gt;"",IF(ADHOC!$G$15=LEFT(Domein!$AS4356,LEN(ADHOC!$G$15)),MAX(Domein!BD$1:'Domein'!BD4355)+1,""),IF(ADHOC!$S$4=LEFT(Domein!$AS4356,LEN(ADHOC!$S$4)),MAX(Domein!BD$1:'Domein'!BD4355)+1,"")))</f>
        <v/>
      </c>
    </row>
    <row r="4357" spans="45:56" x14ac:dyDescent="0.2">
      <c r="AS4357" s="4" t="s">
        <v>14632</v>
      </c>
      <c r="AT4357" s="4" t="s">
        <v>14633</v>
      </c>
      <c r="AU4357" s="4" t="s">
        <v>456</v>
      </c>
      <c r="AV4357" s="4" t="s">
        <v>725</v>
      </c>
      <c r="AW4357" s="4" t="s">
        <v>1259</v>
      </c>
      <c r="AX4357" s="4"/>
      <c r="AY4357" s="4">
        <v>234226</v>
      </c>
      <c r="AZ4357" s="4">
        <v>541304</v>
      </c>
      <c r="BA4357" s="4" t="s">
        <v>24485</v>
      </c>
      <c r="BB4357" s="4" t="s">
        <v>24486</v>
      </c>
      <c r="BC4357" s="4">
        <v>40</v>
      </c>
      <c r="BD4357" t="str">
        <f>IF(AND(ADHOC!$G$15="",ADHOC!$S$4=""),"",IF(ADHOC!$G$15&lt;&gt;"",IF(ADHOC!$G$15=LEFT(Domein!$AS4357,LEN(ADHOC!$G$15)),MAX(Domein!BD$1:'Domein'!BD4356)+1,""),IF(ADHOC!$S$4=LEFT(Domein!$AS4357,LEN(ADHOC!$S$4)),MAX(Domein!BD$1:'Domein'!BD4356)+1,"")))</f>
        <v/>
      </c>
    </row>
    <row r="4358" spans="45:56" x14ac:dyDescent="0.2">
      <c r="AS4358" s="4" t="s">
        <v>35037</v>
      </c>
      <c r="AT4358" s="4" t="s">
        <v>35038</v>
      </c>
      <c r="AU4358" s="4" t="s">
        <v>460</v>
      </c>
      <c r="AV4358" s="4" t="s">
        <v>725</v>
      </c>
      <c r="AW4358" s="4" t="s">
        <v>1259</v>
      </c>
      <c r="AX4358" s="4"/>
      <c r="AY4358" s="4"/>
      <c r="AZ4358" s="4"/>
      <c r="BA4358" s="4"/>
      <c r="BB4358" s="4"/>
      <c r="BC4358" s="4">
        <v>40</v>
      </c>
      <c r="BD4358" t="str">
        <f>IF(AND(ADHOC!$G$15="",ADHOC!$S$4=""),"",IF(ADHOC!$G$15&lt;&gt;"",IF(ADHOC!$G$15=LEFT(Domein!$AS4358,LEN(ADHOC!$G$15)),MAX(Domein!BD$1:'Domein'!BD4357)+1,""),IF(ADHOC!$S$4=LEFT(Domein!$AS4358,LEN(ADHOC!$S$4)),MAX(Domein!BD$1:'Domein'!BD4357)+1,"")))</f>
        <v/>
      </c>
    </row>
    <row r="4359" spans="45:56" x14ac:dyDescent="0.2">
      <c r="AS4359" s="4" t="s">
        <v>35039</v>
      </c>
      <c r="AT4359" s="4" t="s">
        <v>35040</v>
      </c>
      <c r="AU4359" s="4" t="s">
        <v>460</v>
      </c>
      <c r="AV4359" s="4" t="s">
        <v>725</v>
      </c>
      <c r="AW4359" s="4" t="s">
        <v>1259</v>
      </c>
      <c r="AX4359" s="4"/>
      <c r="AY4359" s="4"/>
      <c r="AZ4359" s="4"/>
      <c r="BA4359" s="4"/>
      <c r="BB4359" s="4"/>
      <c r="BC4359" s="4">
        <v>40</v>
      </c>
      <c r="BD4359" t="str">
        <f>IF(AND(ADHOC!$G$15="",ADHOC!$S$4=""),"",IF(ADHOC!$G$15&lt;&gt;"",IF(ADHOC!$G$15=LEFT(Domein!$AS4359,LEN(ADHOC!$G$15)),MAX(Domein!BD$1:'Domein'!BD4358)+1,""),IF(ADHOC!$S$4=LEFT(Domein!$AS4359,LEN(ADHOC!$S$4)),MAX(Domein!BD$1:'Domein'!BD4358)+1,"")))</f>
        <v/>
      </c>
    </row>
    <row r="4360" spans="45:56" x14ac:dyDescent="0.2">
      <c r="AS4360" s="4" t="s">
        <v>14634</v>
      </c>
      <c r="AT4360" s="4" t="s">
        <v>14635</v>
      </c>
      <c r="AU4360" s="4" t="s">
        <v>456</v>
      </c>
      <c r="AV4360" s="4" t="s">
        <v>725</v>
      </c>
      <c r="AW4360" s="4" t="s">
        <v>1259</v>
      </c>
      <c r="AX4360" s="4"/>
      <c r="AY4360" s="4">
        <v>216878</v>
      </c>
      <c r="AZ4360" s="4">
        <v>538318</v>
      </c>
      <c r="BA4360" s="4" t="s">
        <v>24487</v>
      </c>
      <c r="BB4360" s="4" t="s">
        <v>24488</v>
      </c>
      <c r="BC4360" s="4">
        <v>40</v>
      </c>
      <c r="BD4360" t="str">
        <f>IF(AND(ADHOC!$G$15="",ADHOC!$S$4=""),"",IF(ADHOC!$G$15&lt;&gt;"",IF(ADHOC!$G$15=LEFT(Domein!$AS4360,LEN(ADHOC!$G$15)),MAX(Domein!BD$1:'Domein'!BD4359)+1,""),IF(ADHOC!$S$4=LEFT(Domein!$AS4360,LEN(ADHOC!$S$4)),MAX(Domein!BD$1:'Domein'!BD4359)+1,"")))</f>
        <v/>
      </c>
    </row>
    <row r="4361" spans="45:56" x14ac:dyDescent="0.2">
      <c r="AS4361" s="4" t="s">
        <v>14636</v>
      </c>
      <c r="AT4361" s="4" t="s">
        <v>14637</v>
      </c>
      <c r="AU4361" s="4" t="s">
        <v>456</v>
      </c>
      <c r="AV4361" s="4" t="s">
        <v>725</v>
      </c>
      <c r="AW4361" s="4" t="s">
        <v>1259</v>
      </c>
      <c r="AX4361" s="4"/>
      <c r="AY4361" s="4">
        <v>218589</v>
      </c>
      <c r="AZ4361" s="4">
        <v>539360</v>
      </c>
      <c r="BA4361" s="4" t="s">
        <v>24489</v>
      </c>
      <c r="BB4361" s="4" t="s">
        <v>24490</v>
      </c>
      <c r="BC4361" s="4">
        <v>40</v>
      </c>
      <c r="BD4361" t="str">
        <f>IF(AND(ADHOC!$G$15="",ADHOC!$S$4=""),"",IF(ADHOC!$G$15&lt;&gt;"",IF(ADHOC!$G$15=LEFT(Domein!$AS4361,LEN(ADHOC!$G$15)),MAX(Domein!BD$1:'Domein'!BD4360)+1,""),IF(ADHOC!$S$4=LEFT(Domein!$AS4361,LEN(ADHOC!$S$4)),MAX(Domein!BD$1:'Domein'!BD4360)+1,"")))</f>
        <v/>
      </c>
    </row>
    <row r="4362" spans="45:56" x14ac:dyDescent="0.2">
      <c r="AS4362" s="4" t="s">
        <v>14638</v>
      </c>
      <c r="AT4362" s="4" t="s">
        <v>14639</v>
      </c>
      <c r="AU4362" s="4" t="s">
        <v>456</v>
      </c>
      <c r="AV4362" s="4" t="s">
        <v>725</v>
      </c>
      <c r="AW4362" s="4" t="s">
        <v>1259</v>
      </c>
      <c r="AX4362" s="4"/>
      <c r="AY4362" s="4">
        <v>218317</v>
      </c>
      <c r="AZ4362" s="4">
        <v>539021</v>
      </c>
      <c r="BA4362" s="4" t="s">
        <v>24491</v>
      </c>
      <c r="BB4362" s="4" t="s">
        <v>24492</v>
      </c>
      <c r="BC4362" s="4">
        <v>40</v>
      </c>
      <c r="BD4362" t="str">
        <f>IF(AND(ADHOC!$G$15="",ADHOC!$S$4=""),"",IF(ADHOC!$G$15&lt;&gt;"",IF(ADHOC!$G$15=LEFT(Domein!$AS4362,LEN(ADHOC!$G$15)),MAX(Domein!BD$1:'Domein'!BD4361)+1,""),IF(ADHOC!$S$4=LEFT(Domein!$AS4362,LEN(ADHOC!$S$4)),MAX(Domein!BD$1:'Domein'!BD4361)+1,"")))</f>
        <v/>
      </c>
    </row>
    <row r="4363" spans="45:56" x14ac:dyDescent="0.2">
      <c r="AS4363" s="4" t="s">
        <v>14640</v>
      </c>
      <c r="AT4363" s="4" t="s">
        <v>14641</v>
      </c>
      <c r="AU4363" s="4" t="s">
        <v>456</v>
      </c>
      <c r="AV4363" s="4" t="s">
        <v>725</v>
      </c>
      <c r="AW4363" s="4" t="s">
        <v>1259</v>
      </c>
      <c r="AX4363" s="4"/>
      <c r="AY4363" s="4">
        <v>218043</v>
      </c>
      <c r="AZ4363" s="4">
        <v>538680</v>
      </c>
      <c r="BA4363" s="4" t="s">
        <v>24493</v>
      </c>
      <c r="BB4363" s="4" t="s">
        <v>24494</v>
      </c>
      <c r="BC4363" s="4">
        <v>40</v>
      </c>
      <c r="BD4363" t="str">
        <f>IF(AND(ADHOC!$G$15="",ADHOC!$S$4=""),"",IF(ADHOC!$G$15&lt;&gt;"",IF(ADHOC!$G$15=LEFT(Domein!$AS4363,LEN(ADHOC!$G$15)),MAX(Domein!BD$1:'Domein'!BD4362)+1,""),IF(ADHOC!$S$4=LEFT(Domein!$AS4363,LEN(ADHOC!$S$4)),MAX(Domein!BD$1:'Domein'!BD4362)+1,"")))</f>
        <v/>
      </c>
    </row>
    <row r="4364" spans="45:56" x14ac:dyDescent="0.2">
      <c r="AS4364" s="4" t="s">
        <v>14642</v>
      </c>
      <c r="AT4364" s="4" t="s">
        <v>14643</v>
      </c>
      <c r="AU4364" s="4" t="s">
        <v>456</v>
      </c>
      <c r="AV4364" s="4" t="s">
        <v>725</v>
      </c>
      <c r="AW4364" s="4" t="s">
        <v>1259</v>
      </c>
      <c r="AX4364" s="4"/>
      <c r="AY4364" s="4">
        <v>217769</v>
      </c>
      <c r="AZ4364" s="4">
        <v>538338</v>
      </c>
      <c r="BA4364" s="4" t="s">
        <v>24495</v>
      </c>
      <c r="BB4364" s="4" t="s">
        <v>24496</v>
      </c>
      <c r="BC4364" s="4">
        <v>40</v>
      </c>
      <c r="BD4364" t="str">
        <f>IF(AND(ADHOC!$G$15="",ADHOC!$S$4=""),"",IF(ADHOC!$G$15&lt;&gt;"",IF(ADHOC!$G$15=LEFT(Domein!$AS4364,LEN(ADHOC!$G$15)),MAX(Domein!BD$1:'Domein'!BD4363)+1,""),IF(ADHOC!$S$4=LEFT(Domein!$AS4364,LEN(ADHOC!$S$4)),MAX(Domein!BD$1:'Domein'!BD4363)+1,"")))</f>
        <v/>
      </c>
    </row>
    <row r="4365" spans="45:56" x14ac:dyDescent="0.2">
      <c r="AS4365" s="4" t="s">
        <v>14644</v>
      </c>
      <c r="AT4365" s="4" t="s">
        <v>14645</v>
      </c>
      <c r="AU4365" s="4" t="s">
        <v>456</v>
      </c>
      <c r="AV4365" s="4" t="s">
        <v>725</v>
      </c>
      <c r="AW4365" s="4" t="s">
        <v>1259</v>
      </c>
      <c r="AX4365" s="4"/>
      <c r="AY4365" s="4">
        <v>216899</v>
      </c>
      <c r="AZ4365" s="4">
        <v>537254</v>
      </c>
      <c r="BA4365" s="4" t="s">
        <v>24497</v>
      </c>
      <c r="BB4365" s="4" t="s">
        <v>24498</v>
      </c>
      <c r="BC4365" s="4">
        <v>40</v>
      </c>
      <c r="BD4365" t="str">
        <f>IF(AND(ADHOC!$G$15="",ADHOC!$S$4=""),"",IF(ADHOC!$G$15&lt;&gt;"",IF(ADHOC!$G$15=LEFT(Domein!$AS4365,LEN(ADHOC!$G$15)),MAX(Domein!BD$1:'Domein'!BD4364)+1,""),IF(ADHOC!$S$4=LEFT(Domein!$AS4365,LEN(ADHOC!$S$4)),MAX(Domein!BD$1:'Domein'!BD4364)+1,"")))</f>
        <v/>
      </c>
    </row>
    <row r="4366" spans="45:56" x14ac:dyDescent="0.2">
      <c r="AS4366" s="4" t="s">
        <v>14184</v>
      </c>
      <c r="AT4366" s="4" t="s">
        <v>14185</v>
      </c>
      <c r="AU4366" s="4" t="s">
        <v>456</v>
      </c>
      <c r="AV4366" s="4" t="s">
        <v>725</v>
      </c>
      <c r="AW4366" s="4" t="s">
        <v>1259</v>
      </c>
      <c r="AX4366" s="4"/>
      <c r="AY4366" s="4">
        <v>229910</v>
      </c>
      <c r="AZ4366" s="4">
        <v>533871</v>
      </c>
      <c r="BA4366" s="4" t="s">
        <v>24499</v>
      </c>
      <c r="BB4366" s="4" t="s">
        <v>24500</v>
      </c>
      <c r="BC4366" s="4">
        <v>40</v>
      </c>
      <c r="BD4366" t="str">
        <f>IF(AND(ADHOC!$G$15="",ADHOC!$S$4=""),"",IF(ADHOC!$G$15&lt;&gt;"",IF(ADHOC!$G$15=LEFT(Domein!$AS4366,LEN(ADHOC!$G$15)),MAX(Domein!BD$1:'Domein'!BD4365)+1,""),IF(ADHOC!$S$4=LEFT(Domein!$AS4366,LEN(ADHOC!$S$4)),MAX(Domein!BD$1:'Domein'!BD4365)+1,"")))</f>
        <v/>
      </c>
    </row>
    <row r="4367" spans="45:56" x14ac:dyDescent="0.2">
      <c r="AS4367" s="4" t="s">
        <v>14186</v>
      </c>
      <c r="AT4367" s="4" t="s">
        <v>14187</v>
      </c>
      <c r="AU4367" s="4" t="s">
        <v>456</v>
      </c>
      <c r="AV4367" s="4" t="s">
        <v>725</v>
      </c>
      <c r="AW4367" s="4" t="s">
        <v>1259</v>
      </c>
      <c r="AX4367" s="4"/>
      <c r="AY4367" s="4">
        <v>229910</v>
      </c>
      <c r="AZ4367" s="4">
        <v>533871</v>
      </c>
      <c r="BA4367" s="4" t="s">
        <v>24499</v>
      </c>
      <c r="BB4367" s="4" t="s">
        <v>24500</v>
      </c>
      <c r="BC4367" s="4">
        <v>40</v>
      </c>
      <c r="BD4367" t="str">
        <f>IF(AND(ADHOC!$G$15="",ADHOC!$S$4=""),"",IF(ADHOC!$G$15&lt;&gt;"",IF(ADHOC!$G$15=LEFT(Domein!$AS4367,LEN(ADHOC!$G$15)),MAX(Domein!BD$1:'Domein'!BD4366)+1,""),IF(ADHOC!$S$4=LEFT(Domein!$AS4367,LEN(ADHOC!$S$4)),MAX(Domein!BD$1:'Domein'!BD4366)+1,"")))</f>
        <v/>
      </c>
    </row>
    <row r="4368" spans="45:56" x14ac:dyDescent="0.2">
      <c r="AS4368" s="4" t="s">
        <v>14188</v>
      </c>
      <c r="AT4368" s="4" t="s">
        <v>14189</v>
      </c>
      <c r="AU4368" s="4" t="s">
        <v>456</v>
      </c>
      <c r="AV4368" s="4" t="s">
        <v>725</v>
      </c>
      <c r="AW4368" s="4" t="s">
        <v>1259</v>
      </c>
      <c r="AX4368" s="4"/>
      <c r="AY4368" s="4">
        <v>229910</v>
      </c>
      <c r="AZ4368" s="4">
        <v>533871</v>
      </c>
      <c r="BA4368" s="4" t="s">
        <v>24499</v>
      </c>
      <c r="BB4368" s="4" t="s">
        <v>24500</v>
      </c>
      <c r="BC4368" s="4">
        <v>40</v>
      </c>
      <c r="BD4368" t="str">
        <f>IF(AND(ADHOC!$G$15="",ADHOC!$S$4=""),"",IF(ADHOC!$G$15&lt;&gt;"",IF(ADHOC!$G$15=LEFT(Domein!$AS4368,LEN(ADHOC!$G$15)),MAX(Domein!BD$1:'Domein'!BD4367)+1,""),IF(ADHOC!$S$4=LEFT(Domein!$AS4368,LEN(ADHOC!$S$4)),MAX(Domein!BD$1:'Domein'!BD4367)+1,"")))</f>
        <v/>
      </c>
    </row>
    <row r="4369" spans="45:56" x14ac:dyDescent="0.2">
      <c r="AS4369" s="4" t="s">
        <v>21691</v>
      </c>
      <c r="AT4369" s="4" t="s">
        <v>21692</v>
      </c>
      <c r="AU4369" s="4" t="s">
        <v>460</v>
      </c>
      <c r="AV4369" s="4" t="s">
        <v>725</v>
      </c>
      <c r="AW4369" s="4" t="s">
        <v>1259</v>
      </c>
      <c r="AX4369" s="4"/>
      <c r="AY4369" s="4"/>
      <c r="AZ4369" s="4"/>
      <c r="BA4369" s="4"/>
      <c r="BB4369" s="4"/>
      <c r="BC4369" s="4">
        <v>40</v>
      </c>
      <c r="BD4369" t="str">
        <f>IF(AND(ADHOC!$G$15="",ADHOC!$S$4=""),"",IF(ADHOC!$G$15&lt;&gt;"",IF(ADHOC!$G$15=LEFT(Domein!$AS4369,LEN(ADHOC!$G$15)),MAX(Domein!BD$1:'Domein'!BD4368)+1,""),IF(ADHOC!$S$4=LEFT(Domein!$AS4369,LEN(ADHOC!$S$4)),MAX(Domein!BD$1:'Domein'!BD4368)+1,"")))</f>
        <v/>
      </c>
    </row>
    <row r="4370" spans="45:56" x14ac:dyDescent="0.2">
      <c r="AS4370" s="4" t="s">
        <v>21693</v>
      </c>
      <c r="AT4370" s="4" t="s">
        <v>21694</v>
      </c>
      <c r="AU4370" s="4" t="s">
        <v>460</v>
      </c>
      <c r="AV4370" s="4" t="s">
        <v>725</v>
      </c>
      <c r="AW4370" s="4" t="s">
        <v>1259</v>
      </c>
      <c r="AX4370" s="4"/>
      <c r="AY4370" s="4"/>
      <c r="AZ4370" s="4"/>
      <c r="BA4370" s="4"/>
      <c r="BB4370" s="4"/>
      <c r="BC4370" s="4">
        <v>40</v>
      </c>
      <c r="BD4370" t="str">
        <f>IF(AND(ADHOC!$G$15="",ADHOC!$S$4=""),"",IF(ADHOC!$G$15&lt;&gt;"",IF(ADHOC!$G$15=LEFT(Domein!$AS4370,LEN(ADHOC!$G$15)),MAX(Domein!BD$1:'Domein'!BD4369)+1,""),IF(ADHOC!$S$4=LEFT(Domein!$AS4370,LEN(ADHOC!$S$4)),MAX(Domein!BD$1:'Domein'!BD4369)+1,"")))</f>
        <v/>
      </c>
    </row>
    <row r="4371" spans="45:56" x14ac:dyDescent="0.2">
      <c r="AS4371" s="4" t="s">
        <v>17465</v>
      </c>
      <c r="AT4371" s="4" t="s">
        <v>17466</v>
      </c>
      <c r="AU4371" s="4" t="s">
        <v>456</v>
      </c>
      <c r="AV4371" s="4" t="s">
        <v>715</v>
      </c>
      <c r="AW4371" s="4" t="s">
        <v>724</v>
      </c>
      <c r="AX4371" s="4"/>
      <c r="AY4371" s="4">
        <v>218825</v>
      </c>
      <c r="AZ4371" s="4">
        <v>512083</v>
      </c>
      <c r="BA4371" s="4" t="s">
        <v>24501</v>
      </c>
      <c r="BB4371" s="4" t="s">
        <v>24502</v>
      </c>
      <c r="BC4371" s="4">
        <v>40</v>
      </c>
      <c r="BD4371" t="str">
        <f>IF(AND(ADHOC!$G$15="",ADHOC!$S$4=""),"",IF(ADHOC!$G$15&lt;&gt;"",IF(ADHOC!$G$15=LEFT(Domein!$AS4371,LEN(ADHOC!$G$15)),MAX(Domein!BD$1:'Domein'!BD4370)+1,""),IF(ADHOC!$S$4=LEFT(Domein!$AS4371,LEN(ADHOC!$S$4)),MAX(Domein!BD$1:'Domein'!BD4370)+1,"")))</f>
        <v/>
      </c>
    </row>
    <row r="4372" spans="45:56" x14ac:dyDescent="0.2">
      <c r="AS4372" s="4" t="s">
        <v>17467</v>
      </c>
      <c r="AT4372" s="4" t="s">
        <v>17468</v>
      </c>
      <c r="AU4372" s="4" t="s">
        <v>456</v>
      </c>
      <c r="AV4372" s="4" t="s">
        <v>715</v>
      </c>
      <c r="AW4372" s="4" t="s">
        <v>724</v>
      </c>
      <c r="AX4372" s="4"/>
      <c r="AY4372" s="4">
        <v>219098</v>
      </c>
      <c r="AZ4372" s="4">
        <v>509993</v>
      </c>
      <c r="BA4372" s="4" t="s">
        <v>24503</v>
      </c>
      <c r="BB4372" s="4" t="s">
        <v>24504</v>
      </c>
      <c r="BC4372" s="4">
        <v>40</v>
      </c>
      <c r="BD4372" t="str">
        <f>IF(AND(ADHOC!$G$15="",ADHOC!$S$4=""),"",IF(ADHOC!$G$15&lt;&gt;"",IF(ADHOC!$G$15=LEFT(Domein!$AS4372,LEN(ADHOC!$G$15)),MAX(Domein!BD$1:'Domein'!BD4371)+1,""),IF(ADHOC!$S$4=LEFT(Domein!$AS4372,LEN(ADHOC!$S$4)),MAX(Domein!BD$1:'Domein'!BD4371)+1,"")))</f>
        <v/>
      </c>
    </row>
    <row r="4373" spans="45:56" x14ac:dyDescent="0.2">
      <c r="AS4373" s="4" t="s">
        <v>17469</v>
      </c>
      <c r="AT4373" s="4" t="s">
        <v>17470</v>
      </c>
      <c r="AU4373" s="4" t="s">
        <v>456</v>
      </c>
      <c r="AV4373" s="4" t="s">
        <v>715</v>
      </c>
      <c r="AW4373" s="4" t="s">
        <v>724</v>
      </c>
      <c r="AX4373" s="4"/>
      <c r="AY4373" s="4">
        <v>214704</v>
      </c>
      <c r="AZ4373" s="4">
        <v>510923</v>
      </c>
      <c r="BA4373" s="4" t="s">
        <v>24505</v>
      </c>
      <c r="BB4373" s="4" t="s">
        <v>24506</v>
      </c>
      <c r="BC4373" s="4">
        <v>40</v>
      </c>
      <c r="BD4373" t="str">
        <f>IF(AND(ADHOC!$G$15="",ADHOC!$S$4=""),"",IF(ADHOC!$G$15&lt;&gt;"",IF(ADHOC!$G$15=LEFT(Domein!$AS4373,LEN(ADHOC!$G$15)),MAX(Domein!BD$1:'Domein'!BD4372)+1,""),IF(ADHOC!$S$4=LEFT(Domein!$AS4373,LEN(ADHOC!$S$4)),MAX(Domein!BD$1:'Domein'!BD4372)+1,"")))</f>
        <v/>
      </c>
    </row>
    <row r="4374" spans="45:56" x14ac:dyDescent="0.2">
      <c r="AS4374" s="4" t="s">
        <v>37357</v>
      </c>
      <c r="AT4374" s="4" t="s">
        <v>37358</v>
      </c>
      <c r="AU4374" s="4" t="s">
        <v>456</v>
      </c>
      <c r="AV4374" s="4" t="s">
        <v>713</v>
      </c>
      <c r="AW4374" s="4" t="s">
        <v>724</v>
      </c>
      <c r="AX4374" s="4"/>
      <c r="AY4374" s="4">
        <v>217713</v>
      </c>
      <c r="AZ4374" s="4">
        <v>479155</v>
      </c>
      <c r="BA4374" s="4" t="s">
        <v>37359</v>
      </c>
      <c r="BB4374" s="4" t="s">
        <v>37360</v>
      </c>
      <c r="BC4374" s="4">
        <v>40</v>
      </c>
      <c r="BD4374" t="str">
        <f>IF(AND(ADHOC!$G$15="",ADHOC!$S$4=""),"",IF(ADHOC!$G$15&lt;&gt;"",IF(ADHOC!$G$15=LEFT(Domein!$AS4374,LEN(ADHOC!$G$15)),MAX(Domein!BD$1:'Domein'!BD4373)+1,""),IF(ADHOC!$S$4=LEFT(Domein!$AS4374,LEN(ADHOC!$S$4)),MAX(Domein!BD$1:'Domein'!BD4373)+1,"")))</f>
        <v/>
      </c>
    </row>
    <row r="4375" spans="45:56" x14ac:dyDescent="0.2">
      <c r="AS4375" s="4" t="s">
        <v>14190</v>
      </c>
      <c r="AT4375" s="4" t="s">
        <v>7810</v>
      </c>
      <c r="AU4375" s="4" t="s">
        <v>456</v>
      </c>
      <c r="AV4375" s="4" t="s">
        <v>725</v>
      </c>
      <c r="AW4375" s="4" t="s">
        <v>1259</v>
      </c>
      <c r="AX4375" s="4"/>
      <c r="AY4375" s="4">
        <v>229837</v>
      </c>
      <c r="AZ4375" s="4">
        <v>533509</v>
      </c>
      <c r="BA4375" s="4" t="s">
        <v>24507</v>
      </c>
      <c r="BB4375" s="4" t="s">
        <v>24508</v>
      </c>
      <c r="BC4375" s="4">
        <v>40</v>
      </c>
      <c r="BD4375" t="str">
        <f>IF(AND(ADHOC!$G$15="",ADHOC!$S$4=""),"",IF(ADHOC!$G$15&lt;&gt;"",IF(ADHOC!$G$15=LEFT(Domein!$AS4375,LEN(ADHOC!$G$15)),MAX(Domein!BD$1:'Domein'!BD4374)+1,""),IF(ADHOC!$S$4=LEFT(Domein!$AS4375,LEN(ADHOC!$S$4)),MAX(Domein!BD$1:'Domein'!BD4374)+1,"")))</f>
        <v/>
      </c>
    </row>
    <row r="4376" spans="45:56" x14ac:dyDescent="0.2">
      <c r="AS4376" s="4" t="s">
        <v>14191</v>
      </c>
      <c r="AT4376" s="4" t="s">
        <v>14192</v>
      </c>
      <c r="AU4376" s="4" t="s">
        <v>456</v>
      </c>
      <c r="AV4376" s="4" t="s">
        <v>725</v>
      </c>
      <c r="AW4376" s="4" t="s">
        <v>1259</v>
      </c>
      <c r="AX4376" s="4"/>
      <c r="AY4376" s="4">
        <v>229837</v>
      </c>
      <c r="AZ4376" s="4">
        <v>533509</v>
      </c>
      <c r="BA4376" s="4" t="s">
        <v>24507</v>
      </c>
      <c r="BB4376" s="4" t="s">
        <v>24508</v>
      </c>
      <c r="BC4376" s="4">
        <v>40</v>
      </c>
      <c r="BD4376" t="str">
        <f>IF(AND(ADHOC!$G$15="",ADHOC!$S$4=""),"",IF(ADHOC!$G$15&lt;&gt;"",IF(ADHOC!$G$15=LEFT(Domein!$AS4376,LEN(ADHOC!$G$15)),MAX(Domein!BD$1:'Domein'!BD4375)+1,""),IF(ADHOC!$S$4=LEFT(Domein!$AS4376,LEN(ADHOC!$S$4)),MAX(Domein!BD$1:'Domein'!BD4375)+1,"")))</f>
        <v/>
      </c>
    </row>
    <row r="4377" spans="45:56" x14ac:dyDescent="0.2">
      <c r="AS4377" s="4" t="s">
        <v>14193</v>
      </c>
      <c r="AT4377" s="4" t="s">
        <v>14194</v>
      </c>
      <c r="AU4377" s="4" t="s">
        <v>456</v>
      </c>
      <c r="AV4377" s="4" t="s">
        <v>725</v>
      </c>
      <c r="AW4377" s="4" t="s">
        <v>1259</v>
      </c>
      <c r="AX4377" s="4"/>
      <c r="AY4377" s="4">
        <v>229837</v>
      </c>
      <c r="AZ4377" s="4">
        <v>533509</v>
      </c>
      <c r="BA4377" s="4" t="s">
        <v>24507</v>
      </c>
      <c r="BB4377" s="4" t="s">
        <v>24508</v>
      </c>
      <c r="BC4377" s="4">
        <v>40</v>
      </c>
      <c r="BD4377" t="str">
        <f>IF(AND(ADHOC!$G$15="",ADHOC!$S$4=""),"",IF(ADHOC!$G$15&lt;&gt;"",IF(ADHOC!$G$15=LEFT(Domein!$AS4377,LEN(ADHOC!$G$15)),MAX(Domein!BD$1:'Domein'!BD4376)+1,""),IF(ADHOC!$S$4=LEFT(Domein!$AS4377,LEN(ADHOC!$S$4)),MAX(Domein!BD$1:'Domein'!BD4376)+1,"")))</f>
        <v/>
      </c>
    </row>
    <row r="4378" spans="45:56" x14ac:dyDescent="0.2">
      <c r="AS4378" s="4" t="s">
        <v>17471</v>
      </c>
      <c r="AT4378" s="4" t="s">
        <v>17472</v>
      </c>
      <c r="AU4378" s="4" t="s">
        <v>456</v>
      </c>
      <c r="AV4378" s="4" t="s">
        <v>715</v>
      </c>
      <c r="AW4378" s="4" t="s">
        <v>724</v>
      </c>
      <c r="AX4378" s="4"/>
      <c r="AY4378" s="4">
        <v>217798</v>
      </c>
      <c r="AZ4378" s="4">
        <v>491124</v>
      </c>
      <c r="BA4378" s="4" t="s">
        <v>24509</v>
      </c>
      <c r="BB4378" s="4" t="s">
        <v>24510</v>
      </c>
      <c r="BC4378" s="4">
        <v>40</v>
      </c>
      <c r="BD4378" t="str">
        <f>IF(AND(ADHOC!$G$15="",ADHOC!$S$4=""),"",IF(ADHOC!$G$15&lt;&gt;"",IF(ADHOC!$G$15=LEFT(Domein!$AS4378,LEN(ADHOC!$G$15)),MAX(Domein!BD$1:'Domein'!BD4377)+1,""),IF(ADHOC!$S$4=LEFT(Domein!$AS4378,LEN(ADHOC!$S$4)),MAX(Domein!BD$1:'Domein'!BD4377)+1,"")))</f>
        <v/>
      </c>
    </row>
    <row r="4379" spans="45:56" x14ac:dyDescent="0.2">
      <c r="AS4379" s="4" t="s">
        <v>17473</v>
      </c>
      <c r="AT4379" s="4" t="s">
        <v>17474</v>
      </c>
      <c r="AU4379" s="4" t="s">
        <v>456</v>
      </c>
      <c r="AV4379" s="4" t="s">
        <v>715</v>
      </c>
      <c r="AW4379" s="4" t="s">
        <v>724</v>
      </c>
      <c r="AX4379" s="4"/>
      <c r="AY4379" s="4">
        <v>218839</v>
      </c>
      <c r="AZ4379" s="4">
        <v>498510</v>
      </c>
      <c r="BA4379" s="4" t="s">
        <v>24511</v>
      </c>
      <c r="BB4379" s="4" t="s">
        <v>24512</v>
      </c>
      <c r="BC4379" s="4">
        <v>40</v>
      </c>
      <c r="BD4379" t="str">
        <f>IF(AND(ADHOC!$G$15="",ADHOC!$S$4=""),"",IF(ADHOC!$G$15&lt;&gt;"",IF(ADHOC!$G$15=LEFT(Domein!$AS4379,LEN(ADHOC!$G$15)),MAX(Domein!BD$1:'Domein'!BD4378)+1,""),IF(ADHOC!$S$4=LEFT(Domein!$AS4379,LEN(ADHOC!$S$4)),MAX(Domein!BD$1:'Domein'!BD4378)+1,"")))</f>
        <v/>
      </c>
    </row>
    <row r="4380" spans="45:56" x14ac:dyDescent="0.2">
      <c r="AS4380" s="4" t="s">
        <v>17475</v>
      </c>
      <c r="AT4380" s="4" t="s">
        <v>17476</v>
      </c>
      <c r="AU4380" s="4" t="s">
        <v>456</v>
      </c>
      <c r="AV4380" s="4" t="s">
        <v>715</v>
      </c>
      <c r="AW4380" s="4" t="s">
        <v>724</v>
      </c>
      <c r="AX4380" s="4"/>
      <c r="AY4380" s="4">
        <v>212340</v>
      </c>
      <c r="AZ4380" s="4">
        <v>510265</v>
      </c>
      <c r="BA4380" s="4" t="s">
        <v>24513</v>
      </c>
      <c r="BB4380" s="4" t="s">
        <v>24514</v>
      </c>
      <c r="BC4380" s="4">
        <v>40</v>
      </c>
      <c r="BD4380" t="str">
        <f>IF(AND(ADHOC!$G$15="",ADHOC!$S$4=""),"",IF(ADHOC!$G$15&lt;&gt;"",IF(ADHOC!$G$15=LEFT(Domein!$AS4380,LEN(ADHOC!$G$15)),MAX(Domein!BD$1:'Domein'!BD4379)+1,""),IF(ADHOC!$S$4=LEFT(Domein!$AS4380,LEN(ADHOC!$S$4)),MAX(Domein!BD$1:'Domein'!BD4379)+1,"")))</f>
        <v/>
      </c>
    </row>
    <row r="4381" spans="45:56" x14ac:dyDescent="0.2">
      <c r="AS4381" s="4" t="s">
        <v>17477</v>
      </c>
      <c r="AT4381" s="4" t="s">
        <v>17478</v>
      </c>
      <c r="AU4381" s="4" t="s">
        <v>456</v>
      </c>
      <c r="AV4381" s="4" t="s">
        <v>715</v>
      </c>
      <c r="AW4381" s="4" t="s">
        <v>724</v>
      </c>
      <c r="AX4381" s="4"/>
      <c r="AY4381" s="4">
        <v>210182</v>
      </c>
      <c r="AZ4381" s="4">
        <v>512502</v>
      </c>
      <c r="BA4381" s="4" t="s">
        <v>24515</v>
      </c>
      <c r="BB4381" s="4" t="s">
        <v>24516</v>
      </c>
      <c r="BC4381" s="4">
        <v>40</v>
      </c>
      <c r="BD4381" t="str">
        <f>IF(AND(ADHOC!$G$15="",ADHOC!$S$4=""),"",IF(ADHOC!$G$15&lt;&gt;"",IF(ADHOC!$G$15=LEFT(Domein!$AS4381,LEN(ADHOC!$G$15)),MAX(Domein!BD$1:'Domein'!BD4380)+1,""),IF(ADHOC!$S$4=LEFT(Domein!$AS4381,LEN(ADHOC!$S$4)),MAX(Domein!BD$1:'Domein'!BD4380)+1,"")))</f>
        <v/>
      </c>
    </row>
    <row r="4382" spans="45:56" x14ac:dyDescent="0.2">
      <c r="AS4382" s="4" t="s">
        <v>17479</v>
      </c>
      <c r="AT4382" s="4" t="s">
        <v>17480</v>
      </c>
      <c r="AU4382" s="4" t="s">
        <v>456</v>
      </c>
      <c r="AV4382" s="4" t="s">
        <v>715</v>
      </c>
      <c r="AW4382" s="4" t="s">
        <v>724</v>
      </c>
      <c r="AX4382" s="4"/>
      <c r="AY4382" s="4">
        <v>211685</v>
      </c>
      <c r="AZ4382" s="4">
        <v>503946</v>
      </c>
      <c r="BA4382" s="4" t="s">
        <v>24517</v>
      </c>
      <c r="BB4382" s="4" t="s">
        <v>24518</v>
      </c>
      <c r="BC4382" s="4">
        <v>40</v>
      </c>
      <c r="BD4382" t="str">
        <f>IF(AND(ADHOC!$G$15="",ADHOC!$S$4=""),"",IF(ADHOC!$G$15&lt;&gt;"",IF(ADHOC!$G$15=LEFT(Domein!$AS4382,LEN(ADHOC!$G$15)),MAX(Domein!BD$1:'Domein'!BD4381)+1,""),IF(ADHOC!$S$4=LEFT(Domein!$AS4382,LEN(ADHOC!$S$4)),MAX(Domein!BD$1:'Domein'!BD4381)+1,"")))</f>
        <v/>
      </c>
    </row>
    <row r="4383" spans="45:56" x14ac:dyDescent="0.2">
      <c r="AS4383" s="4" t="s">
        <v>17481</v>
      </c>
      <c r="AT4383" s="4" t="s">
        <v>17482</v>
      </c>
      <c r="AU4383" s="4" t="s">
        <v>456</v>
      </c>
      <c r="AV4383" s="4" t="s">
        <v>715</v>
      </c>
      <c r="AW4383" s="4" t="s">
        <v>724</v>
      </c>
      <c r="AX4383" s="4"/>
      <c r="AY4383" s="4">
        <v>219525</v>
      </c>
      <c r="AZ4383" s="4">
        <v>505847</v>
      </c>
      <c r="BA4383" s="4" t="s">
        <v>24519</v>
      </c>
      <c r="BB4383" s="4" t="s">
        <v>24520</v>
      </c>
      <c r="BC4383" s="4">
        <v>40</v>
      </c>
      <c r="BD4383" t="str">
        <f>IF(AND(ADHOC!$G$15="",ADHOC!$S$4=""),"",IF(ADHOC!$G$15&lt;&gt;"",IF(ADHOC!$G$15=LEFT(Domein!$AS4383,LEN(ADHOC!$G$15)),MAX(Domein!BD$1:'Domein'!BD4382)+1,""),IF(ADHOC!$S$4=LEFT(Domein!$AS4383,LEN(ADHOC!$S$4)),MAX(Domein!BD$1:'Domein'!BD4382)+1,"")))</f>
        <v/>
      </c>
    </row>
    <row r="4384" spans="45:56" x14ac:dyDescent="0.2">
      <c r="AS4384" s="4" t="s">
        <v>17483</v>
      </c>
      <c r="AT4384" s="4" t="s">
        <v>17484</v>
      </c>
      <c r="AU4384" s="4" t="s">
        <v>456</v>
      </c>
      <c r="AV4384" s="4" t="s">
        <v>715</v>
      </c>
      <c r="AW4384" s="4" t="s">
        <v>724</v>
      </c>
      <c r="AX4384" s="4"/>
      <c r="AY4384" s="4">
        <v>212033</v>
      </c>
      <c r="AZ4384" s="4">
        <v>500679</v>
      </c>
      <c r="BA4384" s="4" t="s">
        <v>24521</v>
      </c>
      <c r="BB4384" s="4" t="s">
        <v>24522</v>
      </c>
      <c r="BC4384" s="4">
        <v>40</v>
      </c>
      <c r="BD4384" t="str">
        <f>IF(AND(ADHOC!$G$15="",ADHOC!$S$4=""),"",IF(ADHOC!$G$15&lt;&gt;"",IF(ADHOC!$G$15=LEFT(Domein!$AS4384,LEN(ADHOC!$G$15)),MAX(Domein!BD$1:'Domein'!BD4383)+1,""),IF(ADHOC!$S$4=LEFT(Domein!$AS4384,LEN(ADHOC!$S$4)),MAX(Domein!BD$1:'Domein'!BD4383)+1,"")))</f>
        <v/>
      </c>
    </row>
    <row r="4385" spans="45:56" x14ac:dyDescent="0.2">
      <c r="AS4385" s="4" t="s">
        <v>17485</v>
      </c>
      <c r="AT4385" s="4" t="s">
        <v>17486</v>
      </c>
      <c r="AU4385" s="4" t="s">
        <v>456</v>
      </c>
      <c r="AV4385" s="4" t="s">
        <v>715</v>
      </c>
      <c r="AW4385" s="4" t="s">
        <v>724</v>
      </c>
      <c r="AX4385" s="4"/>
      <c r="AY4385" s="4">
        <v>207621</v>
      </c>
      <c r="AZ4385" s="4">
        <v>499786</v>
      </c>
      <c r="BA4385" s="4" t="s">
        <v>24523</v>
      </c>
      <c r="BB4385" s="4" t="s">
        <v>24524</v>
      </c>
      <c r="BC4385" s="4">
        <v>40</v>
      </c>
      <c r="BD4385" t="str">
        <f>IF(AND(ADHOC!$G$15="",ADHOC!$S$4=""),"",IF(ADHOC!$G$15&lt;&gt;"",IF(ADHOC!$G$15=LEFT(Domein!$AS4385,LEN(ADHOC!$G$15)),MAX(Domein!BD$1:'Domein'!BD4384)+1,""),IF(ADHOC!$S$4=LEFT(Domein!$AS4385,LEN(ADHOC!$S$4)),MAX(Domein!BD$1:'Domein'!BD4384)+1,"")))</f>
        <v/>
      </c>
    </row>
    <row r="4386" spans="45:56" x14ac:dyDescent="0.2">
      <c r="AS4386" s="4" t="s">
        <v>37361</v>
      </c>
      <c r="AT4386" s="4" t="s">
        <v>37362</v>
      </c>
      <c r="AU4386" s="4" t="s">
        <v>456</v>
      </c>
      <c r="AV4386" s="4" t="s">
        <v>713</v>
      </c>
      <c r="AW4386" s="4" t="s">
        <v>724</v>
      </c>
      <c r="AX4386" s="4"/>
      <c r="AY4386" s="4">
        <v>212156</v>
      </c>
      <c r="AZ4386" s="4">
        <v>481399</v>
      </c>
      <c r="BA4386" s="4" t="s">
        <v>37363</v>
      </c>
      <c r="BB4386" s="4" t="s">
        <v>37364</v>
      </c>
      <c r="BC4386" s="4">
        <v>40</v>
      </c>
      <c r="BD4386" t="str">
        <f>IF(AND(ADHOC!$G$15="",ADHOC!$S$4=""),"",IF(ADHOC!$G$15&lt;&gt;"",IF(ADHOC!$G$15=LEFT(Domein!$AS4386,LEN(ADHOC!$G$15)),MAX(Domein!BD$1:'Domein'!BD4385)+1,""),IF(ADHOC!$S$4=LEFT(Domein!$AS4386,LEN(ADHOC!$S$4)),MAX(Domein!BD$1:'Domein'!BD4385)+1,"")))</f>
        <v/>
      </c>
    </row>
    <row r="4387" spans="45:56" x14ac:dyDescent="0.2">
      <c r="AS4387" s="4" t="s">
        <v>37365</v>
      </c>
      <c r="AT4387" s="4" t="s">
        <v>37366</v>
      </c>
      <c r="AU4387" s="4" t="s">
        <v>456</v>
      </c>
      <c r="AV4387" s="4" t="s">
        <v>713</v>
      </c>
      <c r="AW4387" s="4" t="s">
        <v>724</v>
      </c>
      <c r="AX4387" s="4"/>
      <c r="AY4387" s="4">
        <v>210347</v>
      </c>
      <c r="AZ4387" s="4">
        <v>484135</v>
      </c>
      <c r="BA4387" s="4" t="s">
        <v>37367</v>
      </c>
      <c r="BB4387" s="4" t="s">
        <v>37368</v>
      </c>
      <c r="BC4387" s="4">
        <v>40</v>
      </c>
      <c r="BD4387" t="str">
        <f>IF(AND(ADHOC!$G$15="",ADHOC!$S$4=""),"",IF(ADHOC!$G$15&lt;&gt;"",IF(ADHOC!$G$15=LEFT(Domein!$AS4387,LEN(ADHOC!$G$15)),MAX(Domein!BD$1:'Domein'!BD4386)+1,""),IF(ADHOC!$S$4=LEFT(Domein!$AS4387,LEN(ADHOC!$S$4)),MAX(Domein!BD$1:'Domein'!BD4386)+1,"")))</f>
        <v/>
      </c>
    </row>
    <row r="4388" spans="45:56" x14ac:dyDescent="0.2">
      <c r="AS4388" s="4" t="s">
        <v>17487</v>
      </c>
      <c r="AT4388" s="4" t="s">
        <v>17488</v>
      </c>
      <c r="AU4388" s="4" t="s">
        <v>456</v>
      </c>
      <c r="AV4388" s="4" t="s">
        <v>715</v>
      </c>
      <c r="AW4388" s="4" t="s">
        <v>724</v>
      </c>
      <c r="AX4388" s="4"/>
      <c r="AY4388" s="4">
        <v>214740</v>
      </c>
      <c r="AZ4388" s="4">
        <v>495293</v>
      </c>
      <c r="BA4388" s="4" t="s">
        <v>24525</v>
      </c>
      <c r="BB4388" s="4" t="s">
        <v>24526</v>
      </c>
      <c r="BC4388" s="4">
        <v>40</v>
      </c>
      <c r="BD4388" t="str">
        <f>IF(AND(ADHOC!$G$15="",ADHOC!$S$4=""),"",IF(ADHOC!$G$15&lt;&gt;"",IF(ADHOC!$G$15=LEFT(Domein!$AS4388,LEN(ADHOC!$G$15)),MAX(Domein!BD$1:'Domein'!BD4387)+1,""),IF(ADHOC!$S$4=LEFT(Domein!$AS4388,LEN(ADHOC!$S$4)),MAX(Domein!BD$1:'Domein'!BD4387)+1,"")))</f>
        <v/>
      </c>
    </row>
    <row r="4389" spans="45:56" x14ac:dyDescent="0.2">
      <c r="AS4389" s="4" t="s">
        <v>37369</v>
      </c>
      <c r="AT4389" s="4" t="s">
        <v>37370</v>
      </c>
      <c r="AU4389" s="4" t="s">
        <v>456</v>
      </c>
      <c r="AV4389" s="4" t="s">
        <v>713</v>
      </c>
      <c r="AW4389" s="4" t="s">
        <v>724</v>
      </c>
      <c r="AX4389" s="4"/>
      <c r="AY4389" s="4">
        <v>217623</v>
      </c>
      <c r="AZ4389" s="4">
        <v>487529</v>
      </c>
      <c r="BA4389" s="4" t="s">
        <v>37371</v>
      </c>
      <c r="BB4389" s="4" t="s">
        <v>37372</v>
      </c>
      <c r="BC4389" s="4">
        <v>40</v>
      </c>
      <c r="BD4389" t="str">
        <f>IF(AND(ADHOC!$G$15="",ADHOC!$S$4=""),"",IF(ADHOC!$G$15&lt;&gt;"",IF(ADHOC!$G$15=LEFT(Domein!$AS4389,LEN(ADHOC!$G$15)),MAX(Domein!BD$1:'Domein'!BD4388)+1,""),IF(ADHOC!$S$4=LEFT(Domein!$AS4389,LEN(ADHOC!$S$4)),MAX(Domein!BD$1:'Domein'!BD4388)+1,"")))</f>
        <v/>
      </c>
    </row>
    <row r="4390" spans="45:56" x14ac:dyDescent="0.2">
      <c r="AS4390" s="4" t="s">
        <v>37373</v>
      </c>
      <c r="AT4390" s="4" t="s">
        <v>37374</v>
      </c>
      <c r="AU4390" s="4" t="s">
        <v>456</v>
      </c>
      <c r="AV4390" s="4" t="s">
        <v>713</v>
      </c>
      <c r="AW4390" s="4" t="s">
        <v>724</v>
      </c>
      <c r="AX4390" s="4"/>
      <c r="AY4390" s="4">
        <v>221266</v>
      </c>
      <c r="AZ4390" s="4">
        <v>484270</v>
      </c>
      <c r="BA4390" s="4" t="s">
        <v>37375</v>
      </c>
      <c r="BB4390" s="4" t="s">
        <v>37376</v>
      </c>
      <c r="BC4390" s="4">
        <v>40</v>
      </c>
      <c r="BD4390" t="str">
        <f>IF(AND(ADHOC!$G$15="",ADHOC!$S$4=""),"",IF(ADHOC!$G$15&lt;&gt;"",IF(ADHOC!$G$15=LEFT(Domein!$AS4390,LEN(ADHOC!$G$15)),MAX(Domein!BD$1:'Domein'!BD4389)+1,""),IF(ADHOC!$S$4=LEFT(Domein!$AS4390,LEN(ADHOC!$S$4)),MAX(Domein!BD$1:'Domein'!BD4389)+1,"")))</f>
        <v/>
      </c>
    </row>
    <row r="4391" spans="45:56" x14ac:dyDescent="0.2">
      <c r="AS4391" s="4" t="s">
        <v>17489</v>
      </c>
      <c r="AT4391" s="4" t="s">
        <v>17490</v>
      </c>
      <c r="AU4391" s="4" t="s">
        <v>456</v>
      </c>
      <c r="AV4391" s="4" t="s">
        <v>715</v>
      </c>
      <c r="AW4391" s="4" t="s">
        <v>724</v>
      </c>
      <c r="AX4391" s="4"/>
      <c r="AY4391" s="4">
        <v>221515</v>
      </c>
      <c r="AZ4391" s="4">
        <v>502191</v>
      </c>
      <c r="BA4391" s="4" t="s">
        <v>24527</v>
      </c>
      <c r="BB4391" s="4" t="s">
        <v>24528</v>
      </c>
      <c r="BC4391" s="4">
        <v>40</v>
      </c>
      <c r="BD4391" t="str">
        <f>IF(AND(ADHOC!$G$15="",ADHOC!$S$4=""),"",IF(ADHOC!$G$15&lt;&gt;"",IF(ADHOC!$G$15=LEFT(Domein!$AS4391,LEN(ADHOC!$G$15)),MAX(Domein!BD$1:'Domein'!BD4390)+1,""),IF(ADHOC!$S$4=LEFT(Domein!$AS4391,LEN(ADHOC!$S$4)),MAX(Domein!BD$1:'Domein'!BD4390)+1,"")))</f>
        <v/>
      </c>
    </row>
    <row r="4392" spans="45:56" x14ac:dyDescent="0.2">
      <c r="AS4392" s="4" t="s">
        <v>17491</v>
      </c>
      <c r="AT4392" s="4" t="s">
        <v>17492</v>
      </c>
      <c r="AU4392" s="4" t="s">
        <v>456</v>
      </c>
      <c r="AV4392" s="4" t="s">
        <v>715</v>
      </c>
      <c r="AW4392" s="4" t="s">
        <v>724</v>
      </c>
      <c r="AX4392" s="4"/>
      <c r="AY4392" s="4">
        <v>210954</v>
      </c>
      <c r="AZ4392" s="4">
        <v>495321</v>
      </c>
      <c r="BA4392" s="4" t="s">
        <v>24529</v>
      </c>
      <c r="BB4392" s="4" t="s">
        <v>24530</v>
      </c>
      <c r="BC4392" s="4">
        <v>40</v>
      </c>
      <c r="BD4392" t="str">
        <f>IF(AND(ADHOC!$G$15="",ADHOC!$S$4=""),"",IF(ADHOC!$G$15&lt;&gt;"",IF(ADHOC!$G$15=LEFT(Domein!$AS4392,LEN(ADHOC!$G$15)),MAX(Domein!BD$1:'Domein'!BD4391)+1,""),IF(ADHOC!$S$4=LEFT(Domein!$AS4392,LEN(ADHOC!$S$4)),MAX(Domein!BD$1:'Domein'!BD4391)+1,"")))</f>
        <v/>
      </c>
    </row>
    <row r="4393" spans="45:56" x14ac:dyDescent="0.2">
      <c r="AS4393" s="4" t="s">
        <v>17493</v>
      </c>
      <c r="AT4393" s="4" t="s">
        <v>17494</v>
      </c>
      <c r="AU4393" s="4" t="s">
        <v>456</v>
      </c>
      <c r="AV4393" s="4" t="s">
        <v>715</v>
      </c>
      <c r="AW4393" s="4" t="s">
        <v>724</v>
      </c>
      <c r="AX4393" s="4"/>
      <c r="AY4393" s="4">
        <v>211113</v>
      </c>
      <c r="AZ4393" s="4">
        <v>491125</v>
      </c>
      <c r="BA4393" s="4" t="s">
        <v>24531</v>
      </c>
      <c r="BB4393" s="4" t="s">
        <v>24532</v>
      </c>
      <c r="BC4393" s="4">
        <v>40</v>
      </c>
      <c r="BD4393" t="str">
        <f>IF(AND(ADHOC!$G$15="",ADHOC!$S$4=""),"",IF(ADHOC!$G$15&lt;&gt;"",IF(ADHOC!$G$15=LEFT(Domein!$AS4393,LEN(ADHOC!$G$15)),MAX(Domein!BD$1:'Domein'!BD4392)+1,""),IF(ADHOC!$S$4=LEFT(Domein!$AS4393,LEN(ADHOC!$S$4)),MAX(Domein!BD$1:'Domein'!BD4392)+1,"")))</f>
        <v/>
      </c>
    </row>
    <row r="4394" spans="45:56" x14ac:dyDescent="0.2">
      <c r="AS4394" s="4" t="s">
        <v>37377</v>
      </c>
      <c r="AT4394" s="4" t="s">
        <v>37378</v>
      </c>
      <c r="AU4394" s="4" t="s">
        <v>456</v>
      </c>
      <c r="AV4394" s="4" t="s">
        <v>713</v>
      </c>
      <c r="AW4394" s="4" t="s">
        <v>724</v>
      </c>
      <c r="AX4394" s="4"/>
      <c r="AY4394" s="4">
        <v>210325</v>
      </c>
      <c r="AZ4394" s="4">
        <v>485952</v>
      </c>
      <c r="BA4394" s="4" t="s">
        <v>37379</v>
      </c>
      <c r="BB4394" s="4" t="s">
        <v>37380</v>
      </c>
      <c r="BC4394" s="4">
        <v>40</v>
      </c>
      <c r="BD4394" t="str">
        <f>IF(AND(ADHOC!$G$15="",ADHOC!$S$4=""),"",IF(ADHOC!$G$15&lt;&gt;"",IF(ADHOC!$G$15=LEFT(Domein!$AS4394,LEN(ADHOC!$G$15)),MAX(Domein!BD$1:'Domein'!BD4393)+1,""),IF(ADHOC!$S$4=LEFT(Domein!$AS4394,LEN(ADHOC!$S$4)),MAX(Domein!BD$1:'Domein'!BD4393)+1,"")))</f>
        <v/>
      </c>
    </row>
    <row r="4395" spans="45:56" x14ac:dyDescent="0.2">
      <c r="AS4395" s="4" t="s">
        <v>37381</v>
      </c>
      <c r="AT4395" s="4" t="s">
        <v>37382</v>
      </c>
      <c r="AU4395" s="4" t="s">
        <v>456</v>
      </c>
      <c r="AV4395" s="4" t="s">
        <v>713</v>
      </c>
      <c r="AW4395" s="4" t="s">
        <v>724</v>
      </c>
      <c r="AX4395" s="4"/>
      <c r="AY4395" s="4">
        <v>224667</v>
      </c>
      <c r="AZ4395" s="4">
        <v>492520</v>
      </c>
      <c r="BA4395" s="4" t="s">
        <v>37383</v>
      </c>
      <c r="BB4395" s="4" t="s">
        <v>37384</v>
      </c>
      <c r="BC4395" s="4">
        <v>40</v>
      </c>
      <c r="BD4395" t="str">
        <f>IF(AND(ADHOC!$G$15="",ADHOC!$S$4=""),"",IF(ADHOC!$G$15&lt;&gt;"",IF(ADHOC!$G$15=LEFT(Domein!$AS4395,LEN(ADHOC!$G$15)),MAX(Domein!BD$1:'Domein'!BD4394)+1,""),IF(ADHOC!$S$4=LEFT(Domein!$AS4395,LEN(ADHOC!$S$4)),MAX(Domein!BD$1:'Domein'!BD4394)+1,"")))</f>
        <v/>
      </c>
    </row>
    <row r="4396" spans="45:56" x14ac:dyDescent="0.2">
      <c r="AS4396" s="4" t="s">
        <v>37385</v>
      </c>
      <c r="AT4396" s="4" t="s">
        <v>37386</v>
      </c>
      <c r="AU4396" s="4" t="s">
        <v>456</v>
      </c>
      <c r="AV4396" s="4" t="s">
        <v>713</v>
      </c>
      <c r="AW4396" s="4" t="s">
        <v>724</v>
      </c>
      <c r="AX4396" s="4"/>
      <c r="AY4396" s="4">
        <v>222336</v>
      </c>
      <c r="AZ4396" s="4">
        <v>486613</v>
      </c>
      <c r="BA4396" s="4" t="s">
        <v>37387</v>
      </c>
      <c r="BB4396" s="4" t="s">
        <v>37388</v>
      </c>
      <c r="BC4396" s="4">
        <v>40</v>
      </c>
      <c r="BD4396" t="str">
        <f>IF(AND(ADHOC!$G$15="",ADHOC!$S$4=""),"",IF(ADHOC!$G$15&lt;&gt;"",IF(ADHOC!$G$15=LEFT(Domein!$AS4396,LEN(ADHOC!$G$15)),MAX(Domein!BD$1:'Domein'!BD4395)+1,""),IF(ADHOC!$S$4=LEFT(Domein!$AS4396,LEN(ADHOC!$S$4)),MAX(Domein!BD$1:'Domein'!BD4395)+1,"")))</f>
        <v/>
      </c>
    </row>
    <row r="4397" spans="45:56" x14ac:dyDescent="0.2">
      <c r="AS4397" s="4" t="s">
        <v>37389</v>
      </c>
      <c r="AT4397" s="4" t="s">
        <v>37390</v>
      </c>
      <c r="AU4397" s="4" t="s">
        <v>456</v>
      </c>
      <c r="AV4397" s="4" t="s">
        <v>713</v>
      </c>
      <c r="AW4397" s="4" t="s">
        <v>724</v>
      </c>
      <c r="AX4397" s="4"/>
      <c r="AY4397" s="4">
        <v>213071</v>
      </c>
      <c r="AZ4397" s="4">
        <v>493717</v>
      </c>
      <c r="BA4397" s="4" t="s">
        <v>37391</v>
      </c>
      <c r="BB4397" s="4" t="s">
        <v>37392</v>
      </c>
      <c r="BC4397" s="4">
        <v>40</v>
      </c>
      <c r="BD4397" t="str">
        <f>IF(AND(ADHOC!$G$15="",ADHOC!$S$4=""),"",IF(ADHOC!$G$15&lt;&gt;"",IF(ADHOC!$G$15=LEFT(Domein!$AS4397,LEN(ADHOC!$G$15)),MAX(Domein!BD$1:'Domein'!BD4396)+1,""),IF(ADHOC!$S$4=LEFT(Domein!$AS4397,LEN(ADHOC!$S$4)),MAX(Domein!BD$1:'Domein'!BD4396)+1,"")))</f>
        <v/>
      </c>
    </row>
    <row r="4398" spans="45:56" x14ac:dyDescent="0.2">
      <c r="AS4398" s="4" t="s">
        <v>37393</v>
      </c>
      <c r="AT4398" s="4" t="s">
        <v>37394</v>
      </c>
      <c r="AU4398" s="4" t="s">
        <v>456</v>
      </c>
      <c r="AV4398" s="4" t="s">
        <v>713</v>
      </c>
      <c r="AW4398" s="4" t="s">
        <v>724</v>
      </c>
      <c r="AX4398" s="4"/>
      <c r="AY4398" s="4">
        <v>213319</v>
      </c>
      <c r="AZ4398" s="4">
        <v>491607</v>
      </c>
      <c r="BA4398" s="4" t="s">
        <v>37395</v>
      </c>
      <c r="BB4398" s="4" t="s">
        <v>37396</v>
      </c>
      <c r="BC4398" s="4">
        <v>40</v>
      </c>
      <c r="BD4398" t="str">
        <f>IF(AND(ADHOC!$G$15="",ADHOC!$S$4=""),"",IF(ADHOC!$G$15&lt;&gt;"",IF(ADHOC!$G$15=LEFT(Domein!$AS4398,LEN(ADHOC!$G$15)),MAX(Domein!BD$1:'Domein'!BD4397)+1,""),IF(ADHOC!$S$4=LEFT(Domein!$AS4398,LEN(ADHOC!$S$4)),MAX(Domein!BD$1:'Domein'!BD4397)+1,"")))</f>
        <v/>
      </c>
    </row>
    <row r="4399" spans="45:56" x14ac:dyDescent="0.2">
      <c r="AS4399" s="4" t="s">
        <v>17495</v>
      </c>
      <c r="AT4399" s="4" t="s">
        <v>17496</v>
      </c>
      <c r="AU4399" s="4" t="s">
        <v>456</v>
      </c>
      <c r="AV4399" s="4" t="s">
        <v>715</v>
      </c>
      <c r="AW4399" s="4" t="s">
        <v>724</v>
      </c>
      <c r="AX4399" s="4"/>
      <c r="AY4399" s="4">
        <v>208842</v>
      </c>
      <c r="AZ4399" s="4">
        <v>506920</v>
      </c>
      <c r="BA4399" s="4" t="s">
        <v>24533</v>
      </c>
      <c r="BB4399" s="4" t="s">
        <v>24534</v>
      </c>
      <c r="BC4399" s="4">
        <v>40</v>
      </c>
      <c r="BD4399" t="str">
        <f>IF(AND(ADHOC!$G$15="",ADHOC!$S$4=""),"",IF(ADHOC!$G$15&lt;&gt;"",IF(ADHOC!$G$15=LEFT(Domein!$AS4399,LEN(ADHOC!$G$15)),MAX(Domein!BD$1:'Domein'!BD4398)+1,""),IF(ADHOC!$S$4=LEFT(Domein!$AS4399,LEN(ADHOC!$S$4)),MAX(Domein!BD$1:'Domein'!BD4398)+1,"")))</f>
        <v/>
      </c>
    </row>
    <row r="4400" spans="45:56" x14ac:dyDescent="0.2">
      <c r="AS4400" s="4" t="s">
        <v>37397</v>
      </c>
      <c r="AT4400" s="4" t="s">
        <v>37398</v>
      </c>
      <c r="AU4400" s="4" t="s">
        <v>456</v>
      </c>
      <c r="AV4400" s="4" t="s">
        <v>713</v>
      </c>
      <c r="AW4400" s="4" t="s">
        <v>724</v>
      </c>
      <c r="AX4400" s="4"/>
      <c r="AY4400" s="4">
        <v>220713</v>
      </c>
      <c r="AZ4400" s="4">
        <v>478361</v>
      </c>
      <c r="BA4400" s="4" t="s">
        <v>37399</v>
      </c>
      <c r="BB4400" s="4" t="s">
        <v>37400</v>
      </c>
      <c r="BC4400" s="4">
        <v>40</v>
      </c>
      <c r="BD4400" t="str">
        <f>IF(AND(ADHOC!$G$15="",ADHOC!$S$4=""),"",IF(ADHOC!$G$15&lt;&gt;"",IF(ADHOC!$G$15=LEFT(Domein!$AS4400,LEN(ADHOC!$G$15)),MAX(Domein!BD$1:'Domein'!BD4399)+1,""),IF(ADHOC!$S$4=LEFT(Domein!$AS4400,LEN(ADHOC!$S$4)),MAX(Domein!BD$1:'Domein'!BD4399)+1,"")))</f>
        <v/>
      </c>
    </row>
    <row r="4401" spans="45:56" x14ac:dyDescent="0.2">
      <c r="AS4401" s="4" t="s">
        <v>37401</v>
      </c>
      <c r="AT4401" s="4" t="s">
        <v>37402</v>
      </c>
      <c r="AU4401" s="4" t="s">
        <v>456</v>
      </c>
      <c r="AV4401" s="4" t="s">
        <v>713</v>
      </c>
      <c r="AW4401" s="4" t="s">
        <v>724</v>
      </c>
      <c r="AX4401" s="4"/>
      <c r="AY4401" s="4">
        <v>219593</v>
      </c>
      <c r="AZ4401" s="4">
        <v>480744</v>
      </c>
      <c r="BA4401" s="4" t="s">
        <v>25476</v>
      </c>
      <c r="BB4401" s="4" t="s">
        <v>37403</v>
      </c>
      <c r="BC4401" s="4">
        <v>40</v>
      </c>
      <c r="BD4401" t="str">
        <f>IF(AND(ADHOC!$G$15="",ADHOC!$S$4=""),"",IF(ADHOC!$G$15&lt;&gt;"",IF(ADHOC!$G$15=LEFT(Domein!$AS4401,LEN(ADHOC!$G$15)),MAX(Domein!BD$1:'Domein'!BD4400)+1,""),IF(ADHOC!$S$4=LEFT(Domein!$AS4401,LEN(ADHOC!$S$4)),MAX(Domein!BD$1:'Domein'!BD4400)+1,"")))</f>
        <v/>
      </c>
    </row>
    <row r="4402" spans="45:56" x14ac:dyDescent="0.2">
      <c r="AS4402" s="4" t="s">
        <v>37404</v>
      </c>
      <c r="AT4402" s="4" t="s">
        <v>37405</v>
      </c>
      <c r="AU4402" s="4" t="s">
        <v>456</v>
      </c>
      <c r="AV4402" s="4" t="s">
        <v>713</v>
      </c>
      <c r="AW4402" s="4" t="s">
        <v>724</v>
      </c>
      <c r="AX4402" s="4"/>
      <c r="AY4402" s="4">
        <v>215901</v>
      </c>
      <c r="AZ4402" s="4">
        <v>538274</v>
      </c>
      <c r="BA4402" s="4" t="s">
        <v>37406</v>
      </c>
      <c r="BB4402" s="4" t="s">
        <v>37407</v>
      </c>
      <c r="BC4402" s="4">
        <v>40</v>
      </c>
      <c r="BD4402" t="str">
        <f>IF(AND(ADHOC!$G$15="",ADHOC!$S$4=""),"",IF(ADHOC!$G$15&lt;&gt;"",IF(ADHOC!$G$15=LEFT(Domein!$AS4402,LEN(ADHOC!$G$15)),MAX(Domein!BD$1:'Domein'!BD4401)+1,""),IF(ADHOC!$S$4=LEFT(Domein!$AS4402,LEN(ADHOC!$S$4)),MAX(Domein!BD$1:'Domein'!BD4401)+1,"")))</f>
        <v/>
      </c>
    </row>
    <row r="4403" spans="45:56" x14ac:dyDescent="0.2">
      <c r="AS4403" s="4" t="s">
        <v>37408</v>
      </c>
      <c r="AT4403" s="4" t="s">
        <v>37409</v>
      </c>
      <c r="AU4403" s="4" t="s">
        <v>456</v>
      </c>
      <c r="AV4403" s="4" t="s">
        <v>713</v>
      </c>
      <c r="AW4403" s="4" t="s">
        <v>724</v>
      </c>
      <c r="AX4403" s="4"/>
      <c r="AY4403" s="4">
        <v>212863</v>
      </c>
      <c r="AZ4403" s="4">
        <v>541655</v>
      </c>
      <c r="BA4403" s="4" t="s">
        <v>37410</v>
      </c>
      <c r="BB4403" s="4" t="s">
        <v>37411</v>
      </c>
      <c r="BC4403" s="4">
        <v>40</v>
      </c>
      <c r="BD4403" t="str">
        <f>IF(AND(ADHOC!$G$15="",ADHOC!$S$4=""),"",IF(ADHOC!$G$15&lt;&gt;"",IF(ADHOC!$G$15=LEFT(Domein!$AS4403,LEN(ADHOC!$G$15)),MAX(Domein!BD$1:'Domein'!BD4402)+1,""),IF(ADHOC!$S$4=LEFT(Domein!$AS4403,LEN(ADHOC!$S$4)),MAX(Domein!BD$1:'Domein'!BD4402)+1,"")))</f>
        <v/>
      </c>
    </row>
    <row r="4404" spans="45:56" x14ac:dyDescent="0.2">
      <c r="AS4404" s="4" t="s">
        <v>37412</v>
      </c>
      <c r="AT4404" s="4" t="s">
        <v>37413</v>
      </c>
      <c r="AU4404" s="4" t="s">
        <v>456</v>
      </c>
      <c r="AV4404" s="4" t="s">
        <v>713</v>
      </c>
      <c r="AW4404" s="4" t="s">
        <v>724</v>
      </c>
      <c r="AX4404" s="4"/>
      <c r="AY4404" s="4">
        <v>206271</v>
      </c>
      <c r="AZ4404" s="4">
        <v>542483</v>
      </c>
      <c r="BA4404" s="4" t="s">
        <v>37414</v>
      </c>
      <c r="BB4404" s="4" t="s">
        <v>37415</v>
      </c>
      <c r="BC4404" s="4">
        <v>40</v>
      </c>
      <c r="BD4404" t="str">
        <f>IF(AND(ADHOC!$G$15="",ADHOC!$S$4=""),"",IF(ADHOC!$G$15&lt;&gt;"",IF(ADHOC!$G$15=LEFT(Domein!$AS4404,LEN(ADHOC!$G$15)),MAX(Domein!BD$1:'Domein'!BD4403)+1,""),IF(ADHOC!$S$4=LEFT(Domein!$AS4404,LEN(ADHOC!$S$4)),MAX(Domein!BD$1:'Domein'!BD4403)+1,"")))</f>
        <v/>
      </c>
    </row>
    <row r="4405" spans="45:56" x14ac:dyDescent="0.2">
      <c r="AS4405" s="4" t="s">
        <v>37416</v>
      </c>
      <c r="AT4405" s="4" t="s">
        <v>37417</v>
      </c>
      <c r="AU4405" s="4" t="s">
        <v>456</v>
      </c>
      <c r="AV4405" s="4" t="s">
        <v>713</v>
      </c>
      <c r="AW4405" s="4" t="s">
        <v>724</v>
      </c>
      <c r="AX4405" s="4"/>
      <c r="AY4405" s="4">
        <v>205427</v>
      </c>
      <c r="AZ4405" s="4">
        <v>485872</v>
      </c>
      <c r="BA4405" s="4" t="s">
        <v>26618</v>
      </c>
      <c r="BB4405" s="4" t="s">
        <v>37418</v>
      </c>
      <c r="BC4405" s="4">
        <v>40</v>
      </c>
      <c r="BD4405" t="str">
        <f>IF(AND(ADHOC!$G$15="",ADHOC!$S$4=""),"",IF(ADHOC!$G$15&lt;&gt;"",IF(ADHOC!$G$15=LEFT(Domein!$AS4405,LEN(ADHOC!$G$15)),MAX(Domein!BD$1:'Domein'!BD4404)+1,""),IF(ADHOC!$S$4=LEFT(Domein!$AS4405,LEN(ADHOC!$S$4)),MAX(Domein!BD$1:'Domein'!BD4404)+1,"")))</f>
        <v/>
      </c>
    </row>
    <row r="4406" spans="45:56" x14ac:dyDescent="0.2">
      <c r="AS4406" s="4" t="s">
        <v>14195</v>
      </c>
      <c r="AT4406" s="4" t="s">
        <v>7811</v>
      </c>
      <c r="AU4406" s="4" t="s">
        <v>456</v>
      </c>
      <c r="AV4406" s="4" t="s">
        <v>725</v>
      </c>
      <c r="AW4406" s="4" t="s">
        <v>1259</v>
      </c>
      <c r="AX4406" s="4"/>
      <c r="AY4406" s="4">
        <v>230420</v>
      </c>
      <c r="AZ4406" s="4">
        <v>534351</v>
      </c>
      <c r="BA4406" s="4" t="s">
        <v>24535</v>
      </c>
      <c r="BB4406" s="4" t="s">
        <v>24536</v>
      </c>
      <c r="BC4406" s="4">
        <v>40</v>
      </c>
      <c r="BD4406" t="str">
        <f>IF(AND(ADHOC!$G$15="",ADHOC!$S$4=""),"",IF(ADHOC!$G$15&lt;&gt;"",IF(ADHOC!$G$15=LEFT(Domein!$AS4406,LEN(ADHOC!$G$15)),MAX(Domein!BD$1:'Domein'!BD4405)+1,""),IF(ADHOC!$S$4=LEFT(Domein!$AS4406,LEN(ADHOC!$S$4)),MAX(Domein!BD$1:'Domein'!BD4405)+1,"")))</f>
        <v/>
      </c>
    </row>
    <row r="4407" spans="45:56" x14ac:dyDescent="0.2">
      <c r="AS4407" s="4" t="s">
        <v>14196</v>
      </c>
      <c r="AT4407" s="4" t="s">
        <v>14197</v>
      </c>
      <c r="AU4407" s="4" t="s">
        <v>456</v>
      </c>
      <c r="AV4407" s="4" t="s">
        <v>725</v>
      </c>
      <c r="AW4407" s="4" t="s">
        <v>1259</v>
      </c>
      <c r="AX4407" s="4"/>
      <c r="AY4407" s="4">
        <v>230420</v>
      </c>
      <c r="AZ4407" s="4">
        <v>534351</v>
      </c>
      <c r="BA4407" s="4" t="s">
        <v>24535</v>
      </c>
      <c r="BB4407" s="4" t="s">
        <v>24536</v>
      </c>
      <c r="BC4407" s="4">
        <v>40</v>
      </c>
      <c r="BD4407" t="str">
        <f>IF(AND(ADHOC!$G$15="",ADHOC!$S$4=""),"",IF(ADHOC!$G$15&lt;&gt;"",IF(ADHOC!$G$15=LEFT(Domein!$AS4407,LEN(ADHOC!$G$15)),MAX(Domein!BD$1:'Domein'!BD4406)+1,""),IF(ADHOC!$S$4=LEFT(Domein!$AS4407,LEN(ADHOC!$S$4)),MAX(Domein!BD$1:'Domein'!BD4406)+1,"")))</f>
        <v/>
      </c>
    </row>
    <row r="4408" spans="45:56" x14ac:dyDescent="0.2">
      <c r="AS4408" s="4" t="s">
        <v>14198</v>
      </c>
      <c r="AT4408" s="4" t="s">
        <v>14199</v>
      </c>
      <c r="AU4408" s="4" t="s">
        <v>456</v>
      </c>
      <c r="AV4408" s="4" t="s">
        <v>725</v>
      </c>
      <c r="AW4408" s="4" t="s">
        <v>1259</v>
      </c>
      <c r="AX4408" s="4"/>
      <c r="AY4408" s="4">
        <v>230420</v>
      </c>
      <c r="AZ4408" s="4">
        <v>534351</v>
      </c>
      <c r="BA4408" s="4" t="s">
        <v>24535</v>
      </c>
      <c r="BB4408" s="4" t="s">
        <v>24536</v>
      </c>
      <c r="BC4408" s="4">
        <v>40</v>
      </c>
      <c r="BD4408" t="str">
        <f>IF(AND(ADHOC!$G$15="",ADHOC!$S$4=""),"",IF(ADHOC!$G$15&lt;&gt;"",IF(ADHOC!$G$15=LEFT(Domein!$AS4408,LEN(ADHOC!$G$15)),MAX(Domein!BD$1:'Domein'!BD4407)+1,""),IF(ADHOC!$S$4=LEFT(Domein!$AS4408,LEN(ADHOC!$S$4)),MAX(Domein!BD$1:'Domein'!BD4407)+1,"")))</f>
        <v/>
      </c>
    </row>
    <row r="4409" spans="45:56" x14ac:dyDescent="0.2">
      <c r="AS4409" s="4" t="s">
        <v>14200</v>
      </c>
      <c r="AT4409" s="4" t="s">
        <v>14201</v>
      </c>
      <c r="AU4409" s="4" t="s">
        <v>456</v>
      </c>
      <c r="AV4409" s="4" t="s">
        <v>725</v>
      </c>
      <c r="AW4409" s="4" t="s">
        <v>1259</v>
      </c>
      <c r="AX4409" s="4"/>
      <c r="AY4409" s="4">
        <v>229872</v>
      </c>
      <c r="AZ4409" s="4">
        <v>532995</v>
      </c>
      <c r="BA4409" s="4" t="s">
        <v>24537</v>
      </c>
      <c r="BB4409" s="4" t="s">
        <v>24538</v>
      </c>
      <c r="BC4409" s="4">
        <v>40</v>
      </c>
      <c r="BD4409" t="str">
        <f>IF(AND(ADHOC!$G$15="",ADHOC!$S$4=""),"",IF(ADHOC!$G$15&lt;&gt;"",IF(ADHOC!$G$15=LEFT(Domein!$AS4409,LEN(ADHOC!$G$15)),MAX(Domein!BD$1:'Domein'!BD4408)+1,""),IF(ADHOC!$S$4=LEFT(Domein!$AS4409,LEN(ADHOC!$S$4)),MAX(Domein!BD$1:'Domein'!BD4408)+1,"")))</f>
        <v/>
      </c>
    </row>
    <row r="4410" spans="45:56" x14ac:dyDescent="0.2">
      <c r="AS4410" s="4" t="s">
        <v>14202</v>
      </c>
      <c r="AT4410" s="4" t="s">
        <v>14203</v>
      </c>
      <c r="AU4410" s="4" t="s">
        <v>456</v>
      </c>
      <c r="AV4410" s="4" t="s">
        <v>725</v>
      </c>
      <c r="AW4410" s="4" t="s">
        <v>1259</v>
      </c>
      <c r="AX4410" s="4"/>
      <c r="AY4410" s="4">
        <v>229872</v>
      </c>
      <c r="AZ4410" s="4">
        <v>532995</v>
      </c>
      <c r="BA4410" s="4" t="s">
        <v>24537</v>
      </c>
      <c r="BB4410" s="4" t="s">
        <v>24538</v>
      </c>
      <c r="BC4410" s="4">
        <v>40</v>
      </c>
      <c r="BD4410" t="str">
        <f>IF(AND(ADHOC!$G$15="",ADHOC!$S$4=""),"",IF(ADHOC!$G$15&lt;&gt;"",IF(ADHOC!$G$15=LEFT(Domein!$AS4410,LEN(ADHOC!$G$15)),MAX(Domein!BD$1:'Domein'!BD4409)+1,""),IF(ADHOC!$S$4=LEFT(Domein!$AS4410,LEN(ADHOC!$S$4)),MAX(Domein!BD$1:'Domein'!BD4409)+1,"")))</f>
        <v/>
      </c>
    </row>
    <row r="4411" spans="45:56" x14ac:dyDescent="0.2">
      <c r="AS4411" s="4" t="s">
        <v>14204</v>
      </c>
      <c r="AT4411" s="4" t="s">
        <v>14205</v>
      </c>
      <c r="AU4411" s="4" t="s">
        <v>456</v>
      </c>
      <c r="AV4411" s="4" t="s">
        <v>725</v>
      </c>
      <c r="AW4411" s="4" t="s">
        <v>1259</v>
      </c>
      <c r="AX4411" s="4"/>
      <c r="AY4411" s="4">
        <v>229872</v>
      </c>
      <c r="AZ4411" s="4">
        <v>532995</v>
      </c>
      <c r="BA4411" s="4" t="s">
        <v>24537</v>
      </c>
      <c r="BB4411" s="4" t="s">
        <v>24538</v>
      </c>
      <c r="BC4411" s="4">
        <v>40</v>
      </c>
      <c r="BD4411" t="str">
        <f>IF(AND(ADHOC!$G$15="",ADHOC!$S$4=""),"",IF(ADHOC!$G$15&lt;&gt;"",IF(ADHOC!$G$15=LEFT(Domein!$AS4411,LEN(ADHOC!$G$15)),MAX(Domein!BD$1:'Domein'!BD4410)+1,""),IF(ADHOC!$S$4=LEFT(Domein!$AS4411,LEN(ADHOC!$S$4)),MAX(Domein!BD$1:'Domein'!BD4410)+1,"")))</f>
        <v/>
      </c>
    </row>
    <row r="4412" spans="45:56" x14ac:dyDescent="0.2">
      <c r="AS4412" s="4" t="s">
        <v>17497</v>
      </c>
      <c r="AT4412" s="4" t="s">
        <v>17498</v>
      </c>
      <c r="AU4412" s="4" t="s">
        <v>456</v>
      </c>
      <c r="AV4412" s="4" t="s">
        <v>715</v>
      </c>
      <c r="AW4412" s="4" t="s">
        <v>724</v>
      </c>
      <c r="AX4412" s="4"/>
      <c r="AY4412" s="4">
        <v>206800</v>
      </c>
      <c r="AZ4412" s="4">
        <v>476150</v>
      </c>
      <c r="BA4412" s="4" t="s">
        <v>24539</v>
      </c>
      <c r="BB4412" s="4" t="s">
        <v>24540</v>
      </c>
      <c r="BC4412" s="4">
        <v>40</v>
      </c>
      <c r="BD4412" t="str">
        <f>IF(AND(ADHOC!$G$15="",ADHOC!$S$4=""),"",IF(ADHOC!$G$15&lt;&gt;"",IF(ADHOC!$G$15=LEFT(Domein!$AS4412,LEN(ADHOC!$G$15)),MAX(Domein!BD$1:'Domein'!BD4411)+1,""),IF(ADHOC!$S$4=LEFT(Domein!$AS4412,LEN(ADHOC!$S$4)),MAX(Domein!BD$1:'Domein'!BD4411)+1,"")))</f>
        <v/>
      </c>
    </row>
    <row r="4413" spans="45:56" x14ac:dyDescent="0.2">
      <c r="AS4413" s="4" t="s">
        <v>9472</v>
      </c>
      <c r="AT4413" s="4" t="s">
        <v>9473</v>
      </c>
      <c r="AU4413" s="4" t="s">
        <v>456</v>
      </c>
      <c r="AV4413" s="4" t="s">
        <v>715</v>
      </c>
      <c r="AW4413" s="4" t="s">
        <v>724</v>
      </c>
      <c r="AX4413" s="4"/>
      <c r="AY4413" s="4">
        <v>209609</v>
      </c>
      <c r="AZ4413" s="4">
        <v>474293</v>
      </c>
      <c r="BA4413" s="4" t="s">
        <v>24541</v>
      </c>
      <c r="BB4413" s="4" t="s">
        <v>24542</v>
      </c>
      <c r="BC4413" s="4">
        <v>40</v>
      </c>
      <c r="BD4413" t="str">
        <f>IF(AND(ADHOC!$G$15="",ADHOC!$S$4=""),"",IF(ADHOC!$G$15&lt;&gt;"",IF(ADHOC!$G$15=LEFT(Domein!$AS4413,LEN(ADHOC!$G$15)),MAX(Domein!BD$1:'Domein'!BD4412)+1,""),IF(ADHOC!$S$4=LEFT(Domein!$AS4413,LEN(ADHOC!$S$4)),MAX(Domein!BD$1:'Domein'!BD4412)+1,"")))</f>
        <v/>
      </c>
    </row>
    <row r="4414" spans="45:56" x14ac:dyDescent="0.2">
      <c r="AS4414" s="4" t="s">
        <v>9474</v>
      </c>
      <c r="AT4414" s="4" t="s">
        <v>9475</v>
      </c>
      <c r="AU4414" s="4" t="s">
        <v>456</v>
      </c>
      <c r="AV4414" s="4" t="s">
        <v>715</v>
      </c>
      <c r="AW4414" s="4" t="s">
        <v>724</v>
      </c>
      <c r="AX4414" s="4"/>
      <c r="AY4414" s="4">
        <v>209246</v>
      </c>
      <c r="AZ4414" s="4">
        <v>474316</v>
      </c>
      <c r="BA4414" s="4" t="s">
        <v>24543</v>
      </c>
      <c r="BB4414" s="4" t="s">
        <v>24544</v>
      </c>
      <c r="BC4414" s="4">
        <v>40</v>
      </c>
      <c r="BD4414" t="str">
        <f>IF(AND(ADHOC!$G$15="",ADHOC!$S$4=""),"",IF(ADHOC!$G$15&lt;&gt;"",IF(ADHOC!$G$15=LEFT(Domein!$AS4414,LEN(ADHOC!$G$15)),MAX(Domein!BD$1:'Domein'!BD4413)+1,""),IF(ADHOC!$S$4=LEFT(Domein!$AS4414,LEN(ADHOC!$S$4)),MAX(Domein!BD$1:'Domein'!BD4413)+1,"")))</f>
        <v/>
      </c>
    </row>
    <row r="4415" spans="45:56" x14ac:dyDescent="0.2">
      <c r="AS4415" s="4" t="s">
        <v>17499</v>
      </c>
      <c r="AT4415" s="4" t="s">
        <v>17500</v>
      </c>
      <c r="AU4415" s="4" t="s">
        <v>456</v>
      </c>
      <c r="AV4415" s="4" t="s">
        <v>715</v>
      </c>
      <c r="AW4415" s="4" t="s">
        <v>724</v>
      </c>
      <c r="AX4415" s="4"/>
      <c r="AY4415" s="4">
        <v>209600</v>
      </c>
      <c r="AZ4415" s="4">
        <v>472900</v>
      </c>
      <c r="BA4415" s="4" t="s">
        <v>24545</v>
      </c>
      <c r="BB4415" s="4" t="s">
        <v>24546</v>
      </c>
      <c r="BC4415" s="4">
        <v>40</v>
      </c>
      <c r="BD4415" t="str">
        <f>IF(AND(ADHOC!$G$15="",ADHOC!$S$4=""),"",IF(ADHOC!$G$15&lt;&gt;"",IF(ADHOC!$G$15=LEFT(Domein!$AS4415,LEN(ADHOC!$G$15)),MAX(Domein!BD$1:'Domein'!BD4414)+1,""),IF(ADHOC!$S$4=LEFT(Domein!$AS4415,LEN(ADHOC!$S$4)),MAX(Domein!BD$1:'Domein'!BD4414)+1,"")))</f>
        <v/>
      </c>
    </row>
    <row r="4416" spans="45:56" x14ac:dyDescent="0.2">
      <c r="AS4416" s="4" t="s">
        <v>17501</v>
      </c>
      <c r="AT4416" s="4" t="s">
        <v>17502</v>
      </c>
      <c r="AU4416" s="4" t="s">
        <v>456</v>
      </c>
      <c r="AV4416" s="4" t="s">
        <v>715</v>
      </c>
      <c r="AW4416" s="4" t="s">
        <v>724</v>
      </c>
      <c r="AX4416" s="4"/>
      <c r="AY4416" s="4">
        <v>211230</v>
      </c>
      <c r="AZ4416" s="4">
        <v>474170</v>
      </c>
      <c r="BA4416" s="4" t="s">
        <v>24547</v>
      </c>
      <c r="BB4416" s="4" t="s">
        <v>24548</v>
      </c>
      <c r="BC4416" s="4">
        <v>40</v>
      </c>
      <c r="BD4416" t="str">
        <f>IF(AND(ADHOC!$G$15="",ADHOC!$S$4=""),"",IF(ADHOC!$G$15&lt;&gt;"",IF(ADHOC!$G$15=LEFT(Domein!$AS4416,LEN(ADHOC!$G$15)),MAX(Domein!BD$1:'Domein'!BD4415)+1,""),IF(ADHOC!$S$4=LEFT(Domein!$AS4416,LEN(ADHOC!$S$4)),MAX(Domein!BD$1:'Domein'!BD4415)+1,"")))</f>
        <v/>
      </c>
    </row>
    <row r="4417" spans="45:56" x14ac:dyDescent="0.2">
      <c r="AS4417" s="4" t="s">
        <v>11658</v>
      </c>
      <c r="AT4417" s="4" t="s">
        <v>11659</v>
      </c>
      <c r="AU4417" s="4" t="s">
        <v>456</v>
      </c>
      <c r="AV4417" s="4" t="s">
        <v>715</v>
      </c>
      <c r="AW4417" s="4" t="s">
        <v>724</v>
      </c>
      <c r="AX4417" s="4"/>
      <c r="AY4417" s="4">
        <v>212250</v>
      </c>
      <c r="AZ4417" s="4">
        <v>473140</v>
      </c>
      <c r="BA4417" s="4" t="s">
        <v>24549</v>
      </c>
      <c r="BB4417" s="4" t="s">
        <v>24550</v>
      </c>
      <c r="BC4417" s="4">
        <v>40</v>
      </c>
      <c r="BD4417" t="str">
        <f>IF(AND(ADHOC!$G$15="",ADHOC!$S$4=""),"",IF(ADHOC!$G$15&lt;&gt;"",IF(ADHOC!$G$15=LEFT(Domein!$AS4417,LEN(ADHOC!$G$15)),MAX(Domein!BD$1:'Domein'!BD4416)+1,""),IF(ADHOC!$S$4=LEFT(Domein!$AS4417,LEN(ADHOC!$S$4)),MAX(Domein!BD$1:'Domein'!BD4416)+1,"")))</f>
        <v/>
      </c>
    </row>
    <row r="4418" spans="45:56" x14ac:dyDescent="0.2">
      <c r="AS4418" s="4" t="s">
        <v>17503</v>
      </c>
      <c r="AT4418" s="4" t="s">
        <v>17504</v>
      </c>
      <c r="AU4418" s="4" t="s">
        <v>456</v>
      </c>
      <c r="AV4418" s="4" t="s">
        <v>715</v>
      </c>
      <c r="AW4418" s="4" t="s">
        <v>724</v>
      </c>
      <c r="AX4418" s="4"/>
      <c r="AY4418" s="4">
        <v>210800</v>
      </c>
      <c r="AZ4418" s="4">
        <v>472790</v>
      </c>
      <c r="BA4418" s="4" t="s">
        <v>24551</v>
      </c>
      <c r="BB4418" s="4" t="s">
        <v>24552</v>
      </c>
      <c r="BC4418" s="4">
        <v>40</v>
      </c>
      <c r="BD4418" t="str">
        <f>IF(AND(ADHOC!$G$15="",ADHOC!$S$4=""),"",IF(ADHOC!$G$15&lt;&gt;"",IF(ADHOC!$G$15=LEFT(Domein!$AS4418,LEN(ADHOC!$G$15)),MAX(Domein!BD$1:'Domein'!BD4417)+1,""),IF(ADHOC!$S$4=LEFT(Domein!$AS4418,LEN(ADHOC!$S$4)),MAX(Domein!BD$1:'Domein'!BD4417)+1,"")))</f>
        <v/>
      </c>
    </row>
    <row r="4419" spans="45:56" x14ac:dyDescent="0.2">
      <c r="AS4419" s="4" t="s">
        <v>21695</v>
      </c>
      <c r="AT4419" s="4" t="s">
        <v>21696</v>
      </c>
      <c r="AU4419" s="4" t="s">
        <v>460</v>
      </c>
      <c r="AV4419" s="4" t="s">
        <v>725</v>
      </c>
      <c r="AW4419" s="4" t="s">
        <v>1259</v>
      </c>
      <c r="AX4419" s="4"/>
      <c r="AY4419" s="4"/>
      <c r="AZ4419" s="4"/>
      <c r="BA4419" s="4"/>
      <c r="BB4419" s="4"/>
      <c r="BC4419" s="4">
        <v>40</v>
      </c>
      <c r="BD4419" t="str">
        <f>IF(AND(ADHOC!$G$15="",ADHOC!$S$4=""),"",IF(ADHOC!$G$15&lt;&gt;"",IF(ADHOC!$G$15=LEFT(Domein!$AS4419,LEN(ADHOC!$G$15)),MAX(Domein!BD$1:'Domein'!BD4418)+1,""),IF(ADHOC!$S$4=LEFT(Domein!$AS4419,LEN(ADHOC!$S$4)),MAX(Domein!BD$1:'Domein'!BD4418)+1,"")))</f>
        <v/>
      </c>
    </row>
    <row r="4420" spans="45:56" x14ac:dyDescent="0.2">
      <c r="AS4420" s="4" t="s">
        <v>11660</v>
      </c>
      <c r="AT4420" s="4" t="s">
        <v>11661</v>
      </c>
      <c r="AU4420" s="4" t="s">
        <v>456</v>
      </c>
      <c r="AV4420" s="4" t="s">
        <v>715</v>
      </c>
      <c r="AW4420" s="4" t="s">
        <v>724</v>
      </c>
      <c r="AX4420" s="4"/>
      <c r="AY4420" s="4">
        <v>209040</v>
      </c>
      <c r="AZ4420" s="4">
        <v>474220</v>
      </c>
      <c r="BA4420" s="4" t="s">
        <v>24553</v>
      </c>
      <c r="BB4420" s="4" t="s">
        <v>24554</v>
      </c>
      <c r="BC4420" s="4">
        <v>40</v>
      </c>
      <c r="BD4420" t="str">
        <f>IF(AND(ADHOC!$G$15="",ADHOC!$S$4=""),"",IF(ADHOC!$G$15&lt;&gt;"",IF(ADHOC!$G$15=LEFT(Domein!$AS4420,LEN(ADHOC!$G$15)),MAX(Domein!BD$1:'Domein'!BD4419)+1,""),IF(ADHOC!$S$4=LEFT(Domein!$AS4420,LEN(ADHOC!$S$4)),MAX(Domein!BD$1:'Domein'!BD4419)+1,"")))</f>
        <v/>
      </c>
    </row>
    <row r="4421" spans="45:56" x14ac:dyDescent="0.2">
      <c r="AS4421" s="4" t="s">
        <v>7082</v>
      </c>
      <c r="AT4421" s="4" t="s">
        <v>32888</v>
      </c>
      <c r="AU4421" s="4" t="s">
        <v>456</v>
      </c>
      <c r="AV4421" s="4" t="s">
        <v>713</v>
      </c>
      <c r="AW4421" s="4" t="s">
        <v>724</v>
      </c>
      <c r="AX4421" s="4"/>
      <c r="AY4421" s="4">
        <v>226060</v>
      </c>
      <c r="AZ4421" s="4">
        <v>538309</v>
      </c>
      <c r="BA4421" s="4" t="s">
        <v>37419</v>
      </c>
      <c r="BB4421" s="4" t="s">
        <v>37420</v>
      </c>
      <c r="BC4421" s="4">
        <v>40</v>
      </c>
      <c r="BD4421" t="str">
        <f>IF(AND(ADHOC!$G$15="",ADHOC!$S$4=""),"",IF(ADHOC!$G$15&lt;&gt;"",IF(ADHOC!$G$15=LEFT(Domein!$AS4421,LEN(ADHOC!$G$15)),MAX(Domein!BD$1:'Domein'!BD4420)+1,""),IF(ADHOC!$S$4=LEFT(Domein!$AS4421,LEN(ADHOC!$S$4)),MAX(Domein!BD$1:'Domein'!BD4420)+1,"")))</f>
        <v/>
      </c>
    </row>
    <row r="4422" spans="45:56" x14ac:dyDescent="0.2">
      <c r="AS4422" s="4" t="s">
        <v>11662</v>
      </c>
      <c r="AT4422" s="4" t="s">
        <v>11663</v>
      </c>
      <c r="AU4422" s="4" t="s">
        <v>456</v>
      </c>
      <c r="AV4422" s="4" t="s">
        <v>715</v>
      </c>
      <c r="AW4422" s="4" t="s">
        <v>724</v>
      </c>
      <c r="AX4422" s="4"/>
      <c r="AY4422" s="4">
        <v>220635</v>
      </c>
      <c r="AZ4422" s="4">
        <v>521848</v>
      </c>
      <c r="BA4422" s="4" t="s">
        <v>24555</v>
      </c>
      <c r="BB4422" s="4" t="s">
        <v>24556</v>
      </c>
      <c r="BC4422" s="4">
        <v>40</v>
      </c>
      <c r="BD4422" t="str">
        <f>IF(AND(ADHOC!$G$15="",ADHOC!$S$4=""),"",IF(ADHOC!$G$15&lt;&gt;"",IF(ADHOC!$G$15=LEFT(Domein!$AS4422,LEN(ADHOC!$G$15)),MAX(Domein!BD$1:'Domein'!BD4421)+1,""),IF(ADHOC!$S$4=LEFT(Domein!$AS4422,LEN(ADHOC!$S$4)),MAX(Domein!BD$1:'Domein'!BD4421)+1,"")))</f>
        <v/>
      </c>
    </row>
    <row r="4423" spans="45:56" x14ac:dyDescent="0.2">
      <c r="AS4423" s="4" t="s">
        <v>2327</v>
      </c>
      <c r="AT4423" s="4" t="s">
        <v>2326</v>
      </c>
      <c r="AU4423" s="4" t="s">
        <v>456</v>
      </c>
      <c r="AV4423" s="4" t="s">
        <v>713</v>
      </c>
      <c r="AW4423" s="4" t="s">
        <v>724</v>
      </c>
      <c r="AX4423" s="4"/>
      <c r="AY4423" s="4">
        <v>206000</v>
      </c>
      <c r="AZ4423" s="4">
        <v>535200</v>
      </c>
      <c r="BA4423" s="4" t="s">
        <v>24557</v>
      </c>
      <c r="BB4423" s="4" t="s">
        <v>24558</v>
      </c>
      <c r="BC4423" s="4">
        <v>40</v>
      </c>
      <c r="BD4423" t="str">
        <f>IF(AND(ADHOC!$G$15="",ADHOC!$S$4=""),"",IF(ADHOC!$G$15&lt;&gt;"",IF(ADHOC!$G$15=LEFT(Domein!$AS4423,LEN(ADHOC!$G$15)),MAX(Domein!BD$1:'Domein'!BD4422)+1,""),IF(ADHOC!$S$4=LEFT(Domein!$AS4423,LEN(ADHOC!$S$4)),MAX(Domein!BD$1:'Domein'!BD4422)+1,"")))</f>
        <v/>
      </c>
    </row>
    <row r="4424" spans="45:56" x14ac:dyDescent="0.2">
      <c r="AS4424" s="4" t="s">
        <v>38596</v>
      </c>
      <c r="AT4424" s="4" t="s">
        <v>38597</v>
      </c>
      <c r="AU4424" s="4" t="s">
        <v>460</v>
      </c>
      <c r="AV4424" s="4" t="s">
        <v>725</v>
      </c>
      <c r="AW4424" s="4" t="s">
        <v>1259</v>
      </c>
      <c r="AX4424" s="4"/>
      <c r="AY4424" s="4"/>
      <c r="AZ4424" s="4"/>
      <c r="BA4424" s="4"/>
      <c r="BB4424" s="4"/>
      <c r="BC4424" s="4">
        <v>40</v>
      </c>
      <c r="BD4424" t="str">
        <f>IF(AND(ADHOC!$G$15="",ADHOC!$S$4=""),"",IF(ADHOC!$G$15&lt;&gt;"",IF(ADHOC!$G$15=LEFT(Domein!$AS4424,LEN(ADHOC!$G$15)),MAX(Domein!BD$1:'Domein'!BD4423)+1,""),IF(ADHOC!$S$4=LEFT(Domein!$AS4424,LEN(ADHOC!$S$4)),MAX(Domein!BD$1:'Domein'!BD4423)+1,"")))</f>
        <v/>
      </c>
    </row>
    <row r="4425" spans="45:56" x14ac:dyDescent="0.2">
      <c r="AS4425" s="4" t="s">
        <v>38598</v>
      </c>
      <c r="AT4425" s="4" t="s">
        <v>38599</v>
      </c>
      <c r="AU4425" s="4" t="s">
        <v>460</v>
      </c>
      <c r="AV4425" s="4" t="s">
        <v>725</v>
      </c>
      <c r="AW4425" s="4" t="s">
        <v>1259</v>
      </c>
      <c r="AX4425" s="4"/>
      <c r="AY4425" s="4"/>
      <c r="AZ4425" s="4"/>
      <c r="BA4425" s="4"/>
      <c r="BB4425" s="4"/>
      <c r="BC4425" s="4">
        <v>40</v>
      </c>
      <c r="BD4425" t="str">
        <f>IF(AND(ADHOC!$G$15="",ADHOC!$S$4=""),"",IF(ADHOC!$G$15&lt;&gt;"",IF(ADHOC!$G$15=LEFT(Domein!$AS4425,LEN(ADHOC!$G$15)),MAX(Domein!BD$1:'Domein'!BD4424)+1,""),IF(ADHOC!$S$4=LEFT(Domein!$AS4425,LEN(ADHOC!$S$4)),MAX(Domein!BD$1:'Domein'!BD4424)+1,"")))</f>
        <v/>
      </c>
    </row>
    <row r="4426" spans="45:56" x14ac:dyDescent="0.2">
      <c r="AS4426" s="4" t="s">
        <v>38600</v>
      </c>
      <c r="AT4426" s="4" t="s">
        <v>38601</v>
      </c>
      <c r="AU4426" s="4" t="s">
        <v>460</v>
      </c>
      <c r="AV4426" s="4" t="s">
        <v>725</v>
      </c>
      <c r="AW4426" s="4" t="s">
        <v>1259</v>
      </c>
      <c r="AX4426" s="4"/>
      <c r="AY4426" s="4"/>
      <c r="AZ4426" s="4"/>
      <c r="BA4426" s="4"/>
      <c r="BB4426" s="4"/>
      <c r="BC4426" s="4">
        <v>40</v>
      </c>
      <c r="BD4426" t="str">
        <f>IF(AND(ADHOC!$G$15="",ADHOC!$S$4=""),"",IF(ADHOC!$G$15&lt;&gt;"",IF(ADHOC!$G$15=LEFT(Domein!$AS4426,LEN(ADHOC!$G$15)),MAX(Domein!BD$1:'Domein'!BD4425)+1,""),IF(ADHOC!$S$4=LEFT(Domein!$AS4426,LEN(ADHOC!$S$4)),MAX(Domein!BD$1:'Domein'!BD4425)+1,"")))</f>
        <v/>
      </c>
    </row>
    <row r="4427" spans="45:56" x14ac:dyDescent="0.2">
      <c r="AS4427" s="4" t="s">
        <v>38602</v>
      </c>
      <c r="AT4427" s="4" t="s">
        <v>38603</v>
      </c>
      <c r="AU4427" s="4" t="s">
        <v>460</v>
      </c>
      <c r="AV4427" s="4" t="s">
        <v>725</v>
      </c>
      <c r="AW4427" s="4" t="s">
        <v>1259</v>
      </c>
      <c r="AX4427" s="4"/>
      <c r="AY4427" s="4"/>
      <c r="AZ4427" s="4"/>
      <c r="BA4427" s="4"/>
      <c r="BB4427" s="4"/>
      <c r="BC4427" s="4">
        <v>40</v>
      </c>
      <c r="BD4427" t="str">
        <f>IF(AND(ADHOC!$G$15="",ADHOC!$S$4=""),"",IF(ADHOC!$G$15&lt;&gt;"",IF(ADHOC!$G$15=LEFT(Domein!$AS4427,LEN(ADHOC!$G$15)),MAX(Domein!BD$1:'Domein'!BD4426)+1,""),IF(ADHOC!$S$4=LEFT(Domein!$AS4427,LEN(ADHOC!$S$4)),MAX(Domein!BD$1:'Domein'!BD4426)+1,"")))</f>
        <v/>
      </c>
    </row>
    <row r="4428" spans="45:56" x14ac:dyDescent="0.2">
      <c r="AS4428" s="4" t="s">
        <v>38604</v>
      </c>
      <c r="AT4428" s="4" t="s">
        <v>38605</v>
      </c>
      <c r="AU4428" s="4" t="s">
        <v>460</v>
      </c>
      <c r="AV4428" s="4" t="s">
        <v>725</v>
      </c>
      <c r="AW4428" s="4" t="s">
        <v>1259</v>
      </c>
      <c r="AX4428" s="4"/>
      <c r="AY4428" s="4"/>
      <c r="AZ4428" s="4"/>
      <c r="BA4428" s="4"/>
      <c r="BB4428" s="4"/>
      <c r="BC4428" s="4">
        <v>40</v>
      </c>
      <c r="BD4428" t="str">
        <f>IF(AND(ADHOC!$G$15="",ADHOC!$S$4=""),"",IF(ADHOC!$G$15&lt;&gt;"",IF(ADHOC!$G$15=LEFT(Domein!$AS4428,LEN(ADHOC!$G$15)),MAX(Domein!BD$1:'Domein'!BD4427)+1,""),IF(ADHOC!$S$4=LEFT(Domein!$AS4428,LEN(ADHOC!$S$4)),MAX(Domein!BD$1:'Domein'!BD4427)+1,"")))</f>
        <v/>
      </c>
    </row>
    <row r="4429" spans="45:56" x14ac:dyDescent="0.2">
      <c r="AS4429" s="4" t="s">
        <v>38606</v>
      </c>
      <c r="AT4429" s="4" t="s">
        <v>38607</v>
      </c>
      <c r="AU4429" s="4" t="s">
        <v>460</v>
      </c>
      <c r="AV4429" s="4" t="s">
        <v>725</v>
      </c>
      <c r="AW4429" s="4" t="s">
        <v>1259</v>
      </c>
      <c r="AX4429" s="4"/>
      <c r="AY4429" s="4"/>
      <c r="AZ4429" s="4"/>
      <c r="BA4429" s="4"/>
      <c r="BB4429" s="4"/>
      <c r="BC4429" s="4">
        <v>40</v>
      </c>
      <c r="BD4429" t="str">
        <f>IF(AND(ADHOC!$G$15="",ADHOC!$S$4=""),"",IF(ADHOC!$G$15&lt;&gt;"",IF(ADHOC!$G$15=LEFT(Domein!$AS4429,LEN(ADHOC!$G$15)),MAX(Domein!BD$1:'Domein'!BD4428)+1,""),IF(ADHOC!$S$4=LEFT(Domein!$AS4429,LEN(ADHOC!$S$4)),MAX(Domein!BD$1:'Domein'!BD4428)+1,"")))</f>
        <v/>
      </c>
    </row>
    <row r="4430" spans="45:56" x14ac:dyDescent="0.2">
      <c r="AS4430" s="4" t="s">
        <v>9476</v>
      </c>
      <c r="AT4430" s="4" t="s">
        <v>9477</v>
      </c>
      <c r="AU4430" s="4" t="s">
        <v>456</v>
      </c>
      <c r="AV4430" s="4" t="s">
        <v>725</v>
      </c>
      <c r="AW4430" s="4" t="s">
        <v>1259</v>
      </c>
      <c r="AX4430" s="4"/>
      <c r="AY4430" s="4"/>
      <c r="AZ4430" s="4"/>
      <c r="BA4430" s="4"/>
      <c r="BB4430" s="4"/>
      <c r="BC4430" s="4">
        <v>40</v>
      </c>
      <c r="BD4430" t="str">
        <f>IF(AND(ADHOC!$G$15="",ADHOC!$S$4=""),"",IF(ADHOC!$G$15&lt;&gt;"",IF(ADHOC!$G$15=LEFT(Domein!$AS4430,LEN(ADHOC!$G$15)),MAX(Domein!BD$1:'Domein'!BD4429)+1,""),IF(ADHOC!$S$4=LEFT(Domein!$AS4430,LEN(ADHOC!$S$4)),MAX(Domein!BD$1:'Domein'!BD4429)+1,"")))</f>
        <v/>
      </c>
    </row>
    <row r="4431" spans="45:56" x14ac:dyDescent="0.2">
      <c r="AS4431" s="4" t="s">
        <v>11664</v>
      </c>
      <c r="AT4431" s="4" t="s">
        <v>11665</v>
      </c>
      <c r="AU4431" s="4" t="s">
        <v>456</v>
      </c>
      <c r="AV4431" s="4" t="s">
        <v>715</v>
      </c>
      <c r="AW4431" s="4" t="s">
        <v>724</v>
      </c>
      <c r="AX4431" s="4"/>
      <c r="AY4431" s="4">
        <v>216390</v>
      </c>
      <c r="AZ4431" s="4">
        <v>541830</v>
      </c>
      <c r="BA4431" s="4" t="s">
        <v>24559</v>
      </c>
      <c r="BB4431" s="4" t="s">
        <v>24560</v>
      </c>
      <c r="BC4431" s="4">
        <v>40</v>
      </c>
      <c r="BD4431" t="str">
        <f>IF(AND(ADHOC!$G$15="",ADHOC!$S$4=""),"",IF(ADHOC!$G$15&lt;&gt;"",IF(ADHOC!$G$15=LEFT(Domein!$AS4431,LEN(ADHOC!$G$15)),MAX(Domein!BD$1:'Domein'!BD4430)+1,""),IF(ADHOC!$S$4=LEFT(Domein!$AS4431,LEN(ADHOC!$S$4)),MAX(Domein!BD$1:'Domein'!BD4430)+1,"")))</f>
        <v/>
      </c>
    </row>
    <row r="4432" spans="45:56" x14ac:dyDescent="0.2">
      <c r="AS4432" s="4" t="s">
        <v>38804</v>
      </c>
      <c r="AT4432" s="4" t="s">
        <v>38805</v>
      </c>
      <c r="AU4432" s="4" t="s">
        <v>460</v>
      </c>
      <c r="AV4432" s="4" t="s">
        <v>725</v>
      </c>
      <c r="AW4432" s="4" t="s">
        <v>1259</v>
      </c>
      <c r="AX4432" s="4"/>
      <c r="AY4432" s="4"/>
      <c r="AZ4432" s="4"/>
      <c r="BA4432" s="4"/>
      <c r="BB4432" s="4"/>
      <c r="BC4432" s="4">
        <v>40</v>
      </c>
      <c r="BD4432" t="str">
        <f>IF(AND(ADHOC!$G$15="",ADHOC!$S$4=""),"",IF(ADHOC!$G$15&lt;&gt;"",IF(ADHOC!$G$15=LEFT(Domein!$AS4432,LEN(ADHOC!$G$15)),MAX(Domein!BD$1:'Domein'!BD4431)+1,""),IF(ADHOC!$S$4=LEFT(Domein!$AS4432,LEN(ADHOC!$S$4)),MAX(Domein!BD$1:'Domein'!BD4431)+1,"")))</f>
        <v/>
      </c>
    </row>
    <row r="4433" spans="45:56" x14ac:dyDescent="0.2">
      <c r="AS4433" s="4" t="s">
        <v>38608</v>
      </c>
      <c r="AT4433" s="4" t="s">
        <v>38609</v>
      </c>
      <c r="AU4433" s="4" t="s">
        <v>460</v>
      </c>
      <c r="AV4433" s="4" t="s">
        <v>725</v>
      </c>
      <c r="AW4433" s="4" t="s">
        <v>1259</v>
      </c>
      <c r="AX4433" s="4"/>
      <c r="AY4433" s="4"/>
      <c r="AZ4433" s="4"/>
      <c r="BA4433" s="4"/>
      <c r="BB4433" s="4"/>
      <c r="BC4433" s="4">
        <v>40</v>
      </c>
      <c r="BD4433" t="str">
        <f>IF(AND(ADHOC!$G$15="",ADHOC!$S$4=""),"",IF(ADHOC!$G$15&lt;&gt;"",IF(ADHOC!$G$15=LEFT(Domein!$AS4433,LEN(ADHOC!$G$15)),MAX(Domein!BD$1:'Domein'!BD4432)+1,""),IF(ADHOC!$S$4=LEFT(Domein!$AS4433,LEN(ADHOC!$S$4)),MAX(Domein!BD$1:'Domein'!BD4432)+1,"")))</f>
        <v/>
      </c>
    </row>
    <row r="4434" spans="45:56" x14ac:dyDescent="0.2">
      <c r="AS4434" s="4" t="s">
        <v>38610</v>
      </c>
      <c r="AT4434" s="4" t="s">
        <v>38611</v>
      </c>
      <c r="AU4434" s="4" t="s">
        <v>460</v>
      </c>
      <c r="AV4434" s="4" t="s">
        <v>725</v>
      </c>
      <c r="AW4434" s="4" t="s">
        <v>1259</v>
      </c>
      <c r="AX4434" s="4"/>
      <c r="AY4434" s="4"/>
      <c r="AZ4434" s="4"/>
      <c r="BA4434" s="4"/>
      <c r="BB4434" s="4"/>
      <c r="BC4434" s="4">
        <v>40</v>
      </c>
      <c r="BD4434" t="str">
        <f>IF(AND(ADHOC!$G$15="",ADHOC!$S$4=""),"",IF(ADHOC!$G$15&lt;&gt;"",IF(ADHOC!$G$15=LEFT(Domein!$AS4434,LEN(ADHOC!$G$15)),MAX(Domein!BD$1:'Domein'!BD4433)+1,""),IF(ADHOC!$S$4=LEFT(Domein!$AS4434,LEN(ADHOC!$S$4)),MAX(Domein!BD$1:'Domein'!BD4433)+1,"")))</f>
        <v/>
      </c>
    </row>
    <row r="4435" spans="45:56" x14ac:dyDescent="0.2">
      <c r="AS4435" s="4" t="s">
        <v>38612</v>
      </c>
      <c r="AT4435" s="4" t="s">
        <v>38613</v>
      </c>
      <c r="AU4435" s="4" t="s">
        <v>460</v>
      </c>
      <c r="AV4435" s="4" t="s">
        <v>725</v>
      </c>
      <c r="AW4435" s="4" t="s">
        <v>1259</v>
      </c>
      <c r="AX4435" s="4"/>
      <c r="AY4435" s="4"/>
      <c r="AZ4435" s="4"/>
      <c r="BA4435" s="4"/>
      <c r="BB4435" s="4"/>
      <c r="BC4435" s="4">
        <v>40</v>
      </c>
      <c r="BD4435" t="str">
        <f>IF(AND(ADHOC!$G$15="",ADHOC!$S$4=""),"",IF(ADHOC!$G$15&lt;&gt;"",IF(ADHOC!$G$15=LEFT(Domein!$AS4435,LEN(ADHOC!$G$15)),MAX(Domein!BD$1:'Domein'!BD4434)+1,""),IF(ADHOC!$S$4=LEFT(Domein!$AS4435,LEN(ADHOC!$S$4)),MAX(Domein!BD$1:'Domein'!BD4434)+1,"")))</f>
        <v/>
      </c>
    </row>
    <row r="4436" spans="45:56" x14ac:dyDescent="0.2">
      <c r="AS4436" s="4" t="s">
        <v>38614</v>
      </c>
      <c r="AT4436" s="4" t="s">
        <v>38615</v>
      </c>
      <c r="AU4436" s="4" t="s">
        <v>460</v>
      </c>
      <c r="AV4436" s="4" t="s">
        <v>725</v>
      </c>
      <c r="AW4436" s="4" t="s">
        <v>1259</v>
      </c>
      <c r="AX4436" s="4"/>
      <c r="AY4436" s="4"/>
      <c r="AZ4436" s="4"/>
      <c r="BA4436" s="4"/>
      <c r="BB4436" s="4"/>
      <c r="BC4436" s="4">
        <v>40</v>
      </c>
      <c r="BD4436" t="str">
        <f>IF(AND(ADHOC!$G$15="",ADHOC!$S$4=""),"",IF(ADHOC!$G$15&lt;&gt;"",IF(ADHOC!$G$15=LEFT(Domein!$AS4436,LEN(ADHOC!$G$15)),MAX(Domein!BD$1:'Domein'!BD4435)+1,""),IF(ADHOC!$S$4=LEFT(Domein!$AS4436,LEN(ADHOC!$S$4)),MAX(Domein!BD$1:'Domein'!BD4435)+1,"")))</f>
        <v/>
      </c>
    </row>
    <row r="4437" spans="45:56" x14ac:dyDescent="0.2">
      <c r="AS4437" s="4" t="s">
        <v>11666</v>
      </c>
      <c r="AT4437" s="4" t="s">
        <v>11667</v>
      </c>
      <c r="AU4437" s="4" t="s">
        <v>456</v>
      </c>
      <c r="AV4437" s="4" t="s">
        <v>715</v>
      </c>
      <c r="AW4437" s="4" t="s">
        <v>724</v>
      </c>
      <c r="AX4437" s="4"/>
      <c r="AY4437" s="4">
        <v>209691</v>
      </c>
      <c r="AZ4437" s="4">
        <v>525718</v>
      </c>
      <c r="BA4437" s="4" t="s">
        <v>24561</v>
      </c>
      <c r="BB4437" s="4" t="s">
        <v>24562</v>
      </c>
      <c r="BC4437" s="4">
        <v>40</v>
      </c>
      <c r="BD4437" t="str">
        <f>IF(AND(ADHOC!$G$15="",ADHOC!$S$4=""),"",IF(ADHOC!$G$15&lt;&gt;"",IF(ADHOC!$G$15=LEFT(Domein!$AS4437,LEN(ADHOC!$G$15)),MAX(Domein!BD$1:'Domein'!BD4436)+1,""),IF(ADHOC!$S$4=LEFT(Domein!$AS4437,LEN(ADHOC!$S$4)),MAX(Domein!BD$1:'Domein'!BD4436)+1,"")))</f>
        <v/>
      </c>
    </row>
    <row r="4438" spans="45:56" x14ac:dyDescent="0.2">
      <c r="AS4438" s="4" t="s">
        <v>32152</v>
      </c>
      <c r="AT4438" s="4" t="s">
        <v>32153</v>
      </c>
      <c r="AU4438" s="4" t="s">
        <v>456</v>
      </c>
      <c r="AV4438" s="4" t="s">
        <v>715</v>
      </c>
      <c r="AW4438" s="4" t="s">
        <v>724</v>
      </c>
      <c r="AX4438" s="4"/>
      <c r="AY4438" s="4">
        <v>221525</v>
      </c>
      <c r="AZ4438" s="4">
        <v>515140</v>
      </c>
      <c r="BA4438" s="4" t="s">
        <v>24217</v>
      </c>
      <c r="BB4438" s="4" t="s">
        <v>32154</v>
      </c>
      <c r="BC4438" s="4">
        <v>40</v>
      </c>
      <c r="BD4438" t="str">
        <f>IF(AND(ADHOC!$G$15="",ADHOC!$S$4=""),"",IF(ADHOC!$G$15&lt;&gt;"",IF(ADHOC!$G$15=LEFT(Domein!$AS4438,LEN(ADHOC!$G$15)),MAX(Domein!BD$1:'Domein'!BD4437)+1,""),IF(ADHOC!$S$4=LEFT(Domein!$AS4438,LEN(ADHOC!$S$4)),MAX(Domein!BD$1:'Domein'!BD4437)+1,"")))</f>
        <v/>
      </c>
    </row>
    <row r="4439" spans="45:56" x14ac:dyDescent="0.2">
      <c r="AS4439" s="4" t="s">
        <v>38616</v>
      </c>
      <c r="AT4439" s="4" t="s">
        <v>38617</v>
      </c>
      <c r="AU4439" s="4" t="s">
        <v>460</v>
      </c>
      <c r="AV4439" s="4" t="s">
        <v>725</v>
      </c>
      <c r="AW4439" s="4" t="s">
        <v>1259</v>
      </c>
      <c r="AX4439" s="4"/>
      <c r="AY4439" s="4"/>
      <c r="AZ4439" s="4"/>
      <c r="BA4439" s="4"/>
      <c r="BB4439" s="4"/>
      <c r="BC4439" s="4">
        <v>40</v>
      </c>
      <c r="BD4439" t="str">
        <f>IF(AND(ADHOC!$G$15="",ADHOC!$S$4=""),"",IF(ADHOC!$G$15&lt;&gt;"",IF(ADHOC!$G$15=LEFT(Domein!$AS4439,LEN(ADHOC!$G$15)),MAX(Domein!BD$1:'Domein'!BD4438)+1,""),IF(ADHOC!$S$4=LEFT(Domein!$AS4439,LEN(ADHOC!$S$4)),MAX(Domein!BD$1:'Domein'!BD4438)+1,"")))</f>
        <v/>
      </c>
    </row>
    <row r="4440" spans="45:56" x14ac:dyDescent="0.2">
      <c r="AS4440" s="4" t="s">
        <v>38618</v>
      </c>
      <c r="AT4440" s="4" t="s">
        <v>38619</v>
      </c>
      <c r="AU4440" s="4" t="s">
        <v>460</v>
      </c>
      <c r="AV4440" s="4" t="s">
        <v>725</v>
      </c>
      <c r="AW4440" s="4" t="s">
        <v>1259</v>
      </c>
      <c r="AX4440" s="4"/>
      <c r="AY4440" s="4"/>
      <c r="AZ4440" s="4"/>
      <c r="BA4440" s="4"/>
      <c r="BB4440" s="4"/>
      <c r="BC4440" s="4">
        <v>40</v>
      </c>
      <c r="BD4440" t="str">
        <f>IF(AND(ADHOC!$G$15="",ADHOC!$S$4=""),"",IF(ADHOC!$G$15&lt;&gt;"",IF(ADHOC!$G$15=LEFT(Domein!$AS4440,LEN(ADHOC!$G$15)),MAX(Domein!BD$1:'Domein'!BD4439)+1,""),IF(ADHOC!$S$4=LEFT(Domein!$AS4440,LEN(ADHOC!$S$4)),MAX(Domein!BD$1:'Domein'!BD4439)+1,"")))</f>
        <v/>
      </c>
    </row>
    <row r="4441" spans="45:56" x14ac:dyDescent="0.2">
      <c r="AS4441" s="4" t="s">
        <v>38620</v>
      </c>
      <c r="AT4441" s="4" t="s">
        <v>38621</v>
      </c>
      <c r="AU4441" s="4" t="s">
        <v>460</v>
      </c>
      <c r="AV4441" s="4" t="s">
        <v>725</v>
      </c>
      <c r="AW4441" s="4" t="s">
        <v>1259</v>
      </c>
      <c r="AX4441" s="4"/>
      <c r="AY4441" s="4"/>
      <c r="AZ4441" s="4"/>
      <c r="BA4441" s="4"/>
      <c r="BB4441" s="4"/>
      <c r="BC4441" s="4">
        <v>40</v>
      </c>
      <c r="BD4441" t="str">
        <f>IF(AND(ADHOC!$G$15="",ADHOC!$S$4=""),"",IF(ADHOC!$G$15&lt;&gt;"",IF(ADHOC!$G$15=LEFT(Domein!$AS4441,LEN(ADHOC!$G$15)),MAX(Domein!BD$1:'Domein'!BD4440)+1,""),IF(ADHOC!$S$4=LEFT(Domein!$AS4441,LEN(ADHOC!$S$4)),MAX(Domein!BD$1:'Domein'!BD4440)+1,"")))</f>
        <v/>
      </c>
    </row>
    <row r="4442" spans="45:56" x14ac:dyDescent="0.2">
      <c r="AS4442" s="4" t="s">
        <v>38622</v>
      </c>
      <c r="AT4442" s="4" t="s">
        <v>38623</v>
      </c>
      <c r="AU4442" s="4" t="s">
        <v>460</v>
      </c>
      <c r="AV4442" s="4" t="s">
        <v>725</v>
      </c>
      <c r="AW4442" s="4" t="s">
        <v>1259</v>
      </c>
      <c r="AX4442" s="4"/>
      <c r="AY4442" s="4"/>
      <c r="AZ4442" s="4"/>
      <c r="BA4442" s="4"/>
      <c r="BB4442" s="4"/>
      <c r="BC4442" s="4">
        <v>40</v>
      </c>
      <c r="BD4442" t="str">
        <f>IF(AND(ADHOC!$G$15="",ADHOC!$S$4=""),"",IF(ADHOC!$G$15&lt;&gt;"",IF(ADHOC!$G$15=LEFT(Domein!$AS4442,LEN(ADHOC!$G$15)),MAX(Domein!BD$1:'Domein'!BD4441)+1,""),IF(ADHOC!$S$4=LEFT(Domein!$AS4442,LEN(ADHOC!$S$4)),MAX(Domein!BD$1:'Domein'!BD4441)+1,"")))</f>
        <v/>
      </c>
    </row>
    <row r="4443" spans="45:56" x14ac:dyDescent="0.2">
      <c r="AS4443" s="4" t="s">
        <v>11668</v>
      </c>
      <c r="AT4443" s="4" t="s">
        <v>11669</v>
      </c>
      <c r="AU4443" s="4" t="s">
        <v>456</v>
      </c>
      <c r="AV4443" s="4" t="s">
        <v>715</v>
      </c>
      <c r="AW4443" s="4" t="s">
        <v>724</v>
      </c>
      <c r="AX4443" s="4"/>
      <c r="AY4443" s="4">
        <v>204920</v>
      </c>
      <c r="AZ4443" s="4">
        <v>501110</v>
      </c>
      <c r="BA4443" s="4" t="s">
        <v>24563</v>
      </c>
      <c r="BB4443" s="4" t="s">
        <v>24564</v>
      </c>
      <c r="BC4443" s="4">
        <v>40</v>
      </c>
      <c r="BD4443" t="str">
        <f>IF(AND(ADHOC!$G$15="",ADHOC!$S$4=""),"",IF(ADHOC!$G$15&lt;&gt;"",IF(ADHOC!$G$15=LEFT(Domein!$AS4443,LEN(ADHOC!$G$15)),MAX(Domein!BD$1:'Domein'!BD4442)+1,""),IF(ADHOC!$S$4=LEFT(Domein!$AS4443,LEN(ADHOC!$S$4)),MAX(Domein!BD$1:'Domein'!BD4442)+1,"")))</f>
        <v/>
      </c>
    </row>
    <row r="4444" spans="45:56" x14ac:dyDescent="0.2">
      <c r="AS4444" s="4" t="s">
        <v>34688</v>
      </c>
      <c r="AT4444" s="4" t="s">
        <v>34689</v>
      </c>
      <c r="AU4444" s="4" t="s">
        <v>460</v>
      </c>
      <c r="AV4444" s="4" t="s">
        <v>725</v>
      </c>
      <c r="AW4444" s="4" t="s">
        <v>1259</v>
      </c>
      <c r="AX4444" s="4"/>
      <c r="AY4444" s="4"/>
      <c r="AZ4444" s="4"/>
      <c r="BA4444" s="4"/>
      <c r="BB4444" s="4"/>
      <c r="BC4444" s="4">
        <v>40</v>
      </c>
      <c r="BD4444" t="str">
        <f>IF(AND(ADHOC!$G$15="",ADHOC!$S$4=""),"",IF(ADHOC!$G$15&lt;&gt;"",IF(ADHOC!$G$15=LEFT(Domein!$AS4444,LEN(ADHOC!$G$15)),MAX(Domein!BD$1:'Domein'!BD4443)+1,""),IF(ADHOC!$S$4=LEFT(Domein!$AS4444,LEN(ADHOC!$S$4)),MAX(Domein!BD$1:'Domein'!BD4443)+1,"")))</f>
        <v/>
      </c>
    </row>
    <row r="4445" spans="45:56" x14ac:dyDescent="0.2">
      <c r="AS4445" s="4" t="s">
        <v>34690</v>
      </c>
      <c r="AT4445" s="4" t="s">
        <v>34691</v>
      </c>
      <c r="AU4445" s="4" t="s">
        <v>460</v>
      </c>
      <c r="AV4445" s="4" t="s">
        <v>725</v>
      </c>
      <c r="AW4445" s="4" t="s">
        <v>1259</v>
      </c>
      <c r="AX4445" s="4"/>
      <c r="AY4445" s="4"/>
      <c r="AZ4445" s="4"/>
      <c r="BA4445" s="4"/>
      <c r="BB4445" s="4"/>
      <c r="BC4445" s="4">
        <v>40</v>
      </c>
      <c r="BD4445" t="str">
        <f>IF(AND(ADHOC!$G$15="",ADHOC!$S$4=""),"",IF(ADHOC!$G$15&lt;&gt;"",IF(ADHOC!$G$15=LEFT(Domein!$AS4445,LEN(ADHOC!$G$15)),MAX(Domein!BD$1:'Domein'!BD4444)+1,""),IF(ADHOC!$S$4=LEFT(Domein!$AS4445,LEN(ADHOC!$S$4)),MAX(Domein!BD$1:'Domein'!BD4444)+1,"")))</f>
        <v/>
      </c>
    </row>
    <row r="4446" spans="45:56" x14ac:dyDescent="0.2">
      <c r="AS4446" s="4" t="s">
        <v>9478</v>
      </c>
      <c r="AT4446" s="4" t="s">
        <v>9479</v>
      </c>
      <c r="AU4446" s="4" t="s">
        <v>456</v>
      </c>
      <c r="AV4446" s="4" t="s">
        <v>725</v>
      </c>
      <c r="AW4446" s="4" t="s">
        <v>1259</v>
      </c>
      <c r="AX4446" s="4"/>
      <c r="AY4446" s="4"/>
      <c r="AZ4446" s="4"/>
      <c r="BA4446" s="4"/>
      <c r="BB4446" s="4"/>
      <c r="BC4446" s="4">
        <v>40</v>
      </c>
      <c r="BD4446" t="str">
        <f>IF(AND(ADHOC!$G$15="",ADHOC!$S$4=""),"",IF(ADHOC!$G$15&lt;&gt;"",IF(ADHOC!$G$15=LEFT(Domein!$AS4446,LEN(ADHOC!$G$15)),MAX(Domein!BD$1:'Domein'!BD4445)+1,""),IF(ADHOC!$S$4=LEFT(Domein!$AS4446,LEN(ADHOC!$S$4)),MAX(Domein!BD$1:'Domein'!BD4445)+1,"")))</f>
        <v/>
      </c>
    </row>
    <row r="4447" spans="45:56" x14ac:dyDescent="0.2">
      <c r="AS4447" s="4" t="s">
        <v>9480</v>
      </c>
      <c r="AT4447" s="4" t="s">
        <v>9481</v>
      </c>
      <c r="AU4447" s="4" t="s">
        <v>456</v>
      </c>
      <c r="AV4447" s="4" t="s">
        <v>725</v>
      </c>
      <c r="AW4447" s="4" t="s">
        <v>1259</v>
      </c>
      <c r="AX4447" s="4"/>
      <c r="AY4447" s="4"/>
      <c r="AZ4447" s="4"/>
      <c r="BA4447" s="4"/>
      <c r="BB4447" s="4"/>
      <c r="BC4447" s="4">
        <v>40</v>
      </c>
      <c r="BD4447" t="str">
        <f>IF(AND(ADHOC!$G$15="",ADHOC!$S$4=""),"",IF(ADHOC!$G$15&lt;&gt;"",IF(ADHOC!$G$15=LEFT(Domein!$AS4447,LEN(ADHOC!$G$15)),MAX(Domein!BD$1:'Domein'!BD4446)+1,""),IF(ADHOC!$S$4=LEFT(Domein!$AS4447,LEN(ADHOC!$S$4)),MAX(Domein!BD$1:'Domein'!BD4446)+1,"")))</f>
        <v/>
      </c>
    </row>
    <row r="4448" spans="45:56" x14ac:dyDescent="0.2">
      <c r="AS4448" s="4" t="s">
        <v>9482</v>
      </c>
      <c r="AT4448" s="4" t="s">
        <v>9483</v>
      </c>
      <c r="AU4448" s="4" t="s">
        <v>456</v>
      </c>
      <c r="AV4448" s="4" t="s">
        <v>725</v>
      </c>
      <c r="AW4448" s="4" t="s">
        <v>1259</v>
      </c>
      <c r="AX4448" s="4"/>
      <c r="AY4448" s="4"/>
      <c r="AZ4448" s="4"/>
      <c r="BA4448" s="4"/>
      <c r="BB4448" s="4"/>
      <c r="BC4448" s="4">
        <v>40</v>
      </c>
      <c r="BD4448" t="str">
        <f>IF(AND(ADHOC!$G$15="",ADHOC!$S$4=""),"",IF(ADHOC!$G$15&lt;&gt;"",IF(ADHOC!$G$15=LEFT(Domein!$AS4448,LEN(ADHOC!$G$15)),MAX(Domein!BD$1:'Domein'!BD4447)+1,""),IF(ADHOC!$S$4=LEFT(Domein!$AS4448,LEN(ADHOC!$S$4)),MAX(Domein!BD$1:'Domein'!BD4447)+1,"")))</f>
        <v/>
      </c>
    </row>
    <row r="4449" spans="45:56" x14ac:dyDescent="0.2">
      <c r="AS4449" s="4" t="s">
        <v>11670</v>
      </c>
      <c r="AT4449" s="4" t="s">
        <v>11671</v>
      </c>
      <c r="AU4449" s="4" t="s">
        <v>456</v>
      </c>
      <c r="AV4449" s="4" t="s">
        <v>715</v>
      </c>
      <c r="AW4449" s="4" t="s">
        <v>724</v>
      </c>
      <c r="AX4449" s="4"/>
      <c r="AY4449" s="4">
        <v>203660</v>
      </c>
      <c r="AZ4449" s="4">
        <v>499590</v>
      </c>
      <c r="BA4449" s="4" t="s">
        <v>24565</v>
      </c>
      <c r="BB4449" s="4" t="s">
        <v>24566</v>
      </c>
      <c r="BC4449" s="4">
        <v>40</v>
      </c>
      <c r="BD4449" t="str">
        <f>IF(AND(ADHOC!$G$15="",ADHOC!$S$4=""),"",IF(ADHOC!$G$15&lt;&gt;"",IF(ADHOC!$G$15=LEFT(Domein!$AS4449,LEN(ADHOC!$G$15)),MAX(Domein!BD$1:'Domein'!BD4448)+1,""),IF(ADHOC!$S$4=LEFT(Domein!$AS4449,LEN(ADHOC!$S$4)),MAX(Domein!BD$1:'Domein'!BD4448)+1,"")))</f>
        <v/>
      </c>
    </row>
    <row r="4450" spans="45:56" x14ac:dyDescent="0.2">
      <c r="AS4450" s="4" t="s">
        <v>38624</v>
      </c>
      <c r="AT4450" s="4" t="s">
        <v>11671</v>
      </c>
      <c r="AU4450" s="4" t="s">
        <v>460</v>
      </c>
      <c r="AV4450" s="4" t="s">
        <v>725</v>
      </c>
      <c r="AW4450" s="4" t="s">
        <v>1259</v>
      </c>
      <c r="AX4450" s="4"/>
      <c r="AY4450" s="4"/>
      <c r="AZ4450" s="4"/>
      <c r="BA4450" s="4"/>
      <c r="BB4450" s="4"/>
      <c r="BC4450" s="4">
        <v>40</v>
      </c>
      <c r="BD4450" t="str">
        <f>IF(AND(ADHOC!$G$15="",ADHOC!$S$4=""),"",IF(ADHOC!$G$15&lt;&gt;"",IF(ADHOC!$G$15=LEFT(Domein!$AS4450,LEN(ADHOC!$G$15)),MAX(Domein!BD$1:'Domein'!BD4449)+1,""),IF(ADHOC!$S$4=LEFT(Domein!$AS4450,LEN(ADHOC!$S$4)),MAX(Domein!BD$1:'Domein'!BD4449)+1,"")))</f>
        <v/>
      </c>
    </row>
    <row r="4451" spans="45:56" x14ac:dyDescent="0.2">
      <c r="AS4451" s="4" t="s">
        <v>38625</v>
      </c>
      <c r="AT4451" s="4" t="s">
        <v>38626</v>
      </c>
      <c r="AU4451" s="4" t="s">
        <v>460</v>
      </c>
      <c r="AV4451" s="4" t="s">
        <v>725</v>
      </c>
      <c r="AW4451" s="4" t="s">
        <v>1259</v>
      </c>
      <c r="AX4451" s="4"/>
      <c r="AY4451" s="4"/>
      <c r="AZ4451" s="4"/>
      <c r="BA4451" s="4"/>
      <c r="BB4451" s="4"/>
      <c r="BC4451" s="4">
        <v>40</v>
      </c>
      <c r="BD4451" t="str">
        <f>IF(AND(ADHOC!$G$15="",ADHOC!$S$4=""),"",IF(ADHOC!$G$15&lt;&gt;"",IF(ADHOC!$G$15=LEFT(Domein!$AS4451,LEN(ADHOC!$G$15)),MAX(Domein!BD$1:'Domein'!BD4450)+1,""),IF(ADHOC!$S$4=LEFT(Domein!$AS4451,LEN(ADHOC!$S$4)),MAX(Domein!BD$1:'Domein'!BD4450)+1,"")))</f>
        <v/>
      </c>
    </row>
    <row r="4452" spans="45:56" x14ac:dyDescent="0.2">
      <c r="AS4452" s="4" t="s">
        <v>38627</v>
      </c>
      <c r="AT4452" s="4" t="s">
        <v>38628</v>
      </c>
      <c r="AU4452" s="4" t="s">
        <v>460</v>
      </c>
      <c r="AV4452" s="4" t="s">
        <v>725</v>
      </c>
      <c r="AW4452" s="4" t="s">
        <v>1259</v>
      </c>
      <c r="AX4452" s="4"/>
      <c r="AY4452" s="4"/>
      <c r="AZ4452" s="4"/>
      <c r="BA4452" s="4"/>
      <c r="BB4452" s="4"/>
      <c r="BC4452" s="4">
        <v>40</v>
      </c>
      <c r="BD4452" t="str">
        <f>IF(AND(ADHOC!$G$15="",ADHOC!$S$4=""),"",IF(ADHOC!$G$15&lt;&gt;"",IF(ADHOC!$G$15=LEFT(Domein!$AS4452,LEN(ADHOC!$G$15)),MAX(Domein!BD$1:'Domein'!BD4451)+1,""),IF(ADHOC!$S$4=LEFT(Domein!$AS4452,LEN(ADHOC!$S$4)),MAX(Domein!BD$1:'Domein'!BD4451)+1,"")))</f>
        <v/>
      </c>
    </row>
    <row r="4453" spans="45:56" x14ac:dyDescent="0.2">
      <c r="AS4453" s="4" t="s">
        <v>38629</v>
      </c>
      <c r="AT4453" s="4" t="s">
        <v>38630</v>
      </c>
      <c r="AU4453" s="4" t="s">
        <v>460</v>
      </c>
      <c r="AV4453" s="4" t="s">
        <v>725</v>
      </c>
      <c r="AW4453" s="4" t="s">
        <v>1259</v>
      </c>
      <c r="AX4453" s="4"/>
      <c r="AY4453" s="4"/>
      <c r="AZ4453" s="4"/>
      <c r="BA4453" s="4"/>
      <c r="BB4453" s="4"/>
      <c r="BC4453" s="4">
        <v>40</v>
      </c>
      <c r="BD4453" t="str">
        <f>IF(AND(ADHOC!$G$15="",ADHOC!$S$4=""),"",IF(ADHOC!$G$15&lt;&gt;"",IF(ADHOC!$G$15=LEFT(Domein!$AS4453,LEN(ADHOC!$G$15)),MAX(Domein!BD$1:'Domein'!BD4452)+1,""),IF(ADHOC!$S$4=LEFT(Domein!$AS4453,LEN(ADHOC!$S$4)),MAX(Domein!BD$1:'Domein'!BD4452)+1,"")))</f>
        <v/>
      </c>
    </row>
    <row r="4454" spans="45:56" x14ac:dyDescent="0.2">
      <c r="AS4454" s="4" t="s">
        <v>38631</v>
      </c>
      <c r="AT4454" s="4" t="s">
        <v>38632</v>
      </c>
      <c r="AU4454" s="4" t="s">
        <v>460</v>
      </c>
      <c r="AV4454" s="4" t="s">
        <v>725</v>
      </c>
      <c r="AW4454" s="4" t="s">
        <v>1259</v>
      </c>
      <c r="AX4454" s="4"/>
      <c r="AY4454" s="4"/>
      <c r="AZ4454" s="4"/>
      <c r="BA4454" s="4"/>
      <c r="BB4454" s="4"/>
      <c r="BC4454" s="4">
        <v>40</v>
      </c>
      <c r="BD4454" t="str">
        <f>IF(AND(ADHOC!$G$15="",ADHOC!$S$4=""),"",IF(ADHOC!$G$15&lt;&gt;"",IF(ADHOC!$G$15=LEFT(Domein!$AS4454,LEN(ADHOC!$G$15)),MAX(Domein!BD$1:'Domein'!BD4453)+1,""),IF(ADHOC!$S$4=LEFT(Domein!$AS4454,LEN(ADHOC!$S$4)),MAX(Domein!BD$1:'Domein'!BD4453)+1,"")))</f>
        <v/>
      </c>
    </row>
    <row r="4455" spans="45:56" x14ac:dyDescent="0.2">
      <c r="AS4455" s="4" t="s">
        <v>17505</v>
      </c>
      <c r="AT4455" s="4" t="s">
        <v>17506</v>
      </c>
      <c r="AU4455" s="4" t="s">
        <v>456</v>
      </c>
      <c r="AV4455" s="4" t="s">
        <v>715</v>
      </c>
      <c r="AW4455" s="4" t="s">
        <v>724</v>
      </c>
      <c r="AX4455" s="4"/>
      <c r="AY4455" s="4">
        <v>203100</v>
      </c>
      <c r="AZ4455" s="4">
        <v>502600</v>
      </c>
      <c r="BA4455" s="4" t="s">
        <v>24567</v>
      </c>
      <c r="BB4455" s="4" t="s">
        <v>24568</v>
      </c>
      <c r="BC4455" s="4">
        <v>40</v>
      </c>
      <c r="BD4455" t="str">
        <f>IF(AND(ADHOC!$G$15="",ADHOC!$S$4=""),"",IF(ADHOC!$G$15&lt;&gt;"",IF(ADHOC!$G$15=LEFT(Domein!$AS4455,LEN(ADHOC!$G$15)),MAX(Domein!BD$1:'Domein'!BD4454)+1,""),IF(ADHOC!$S$4=LEFT(Domein!$AS4455,LEN(ADHOC!$S$4)),MAX(Domein!BD$1:'Domein'!BD4454)+1,"")))</f>
        <v/>
      </c>
    </row>
    <row r="4456" spans="45:56" x14ac:dyDescent="0.2">
      <c r="AS4456" s="4" t="s">
        <v>21284</v>
      </c>
      <c r="AT4456" s="4" t="s">
        <v>21285</v>
      </c>
      <c r="AU4456" s="4" t="s">
        <v>456</v>
      </c>
      <c r="AV4456" s="4" t="s">
        <v>7660</v>
      </c>
      <c r="AW4456" s="4" t="s">
        <v>701</v>
      </c>
      <c r="AX4456" s="4"/>
      <c r="AY4456" s="4">
        <v>204194</v>
      </c>
      <c r="AZ4456" s="4">
        <v>484822</v>
      </c>
      <c r="BA4456" s="4" t="s">
        <v>24569</v>
      </c>
      <c r="BB4456" s="4" t="s">
        <v>24570</v>
      </c>
      <c r="BC4456" s="4">
        <v>40</v>
      </c>
      <c r="BD4456" t="str">
        <f>IF(AND(ADHOC!$G$15="",ADHOC!$S$4=""),"",IF(ADHOC!$G$15&lt;&gt;"",IF(ADHOC!$G$15=LEFT(Domein!$AS4456,LEN(ADHOC!$G$15)),MAX(Domein!BD$1:'Domein'!BD4455)+1,""),IF(ADHOC!$S$4=LEFT(Domein!$AS4456,LEN(ADHOC!$S$4)),MAX(Domein!BD$1:'Domein'!BD4455)+1,"")))</f>
        <v/>
      </c>
    </row>
    <row r="4457" spans="45:56" x14ac:dyDescent="0.2">
      <c r="AS4457" s="4" t="s">
        <v>9484</v>
      </c>
      <c r="AT4457" s="4" t="s">
        <v>9485</v>
      </c>
      <c r="AU4457" s="4" t="s">
        <v>456</v>
      </c>
      <c r="AV4457" s="4" t="s">
        <v>8504</v>
      </c>
      <c r="AW4457" s="4" t="s">
        <v>701</v>
      </c>
      <c r="AX4457" s="4"/>
      <c r="AY4457" s="4">
        <v>204199</v>
      </c>
      <c r="AZ4457" s="4">
        <v>484823</v>
      </c>
      <c r="BA4457" s="4" t="s">
        <v>24571</v>
      </c>
      <c r="BB4457" s="4" t="s">
        <v>24572</v>
      </c>
      <c r="BC4457" s="4">
        <v>40</v>
      </c>
      <c r="BD4457" t="str">
        <f>IF(AND(ADHOC!$G$15="",ADHOC!$S$4=""),"",IF(ADHOC!$G$15&lt;&gt;"",IF(ADHOC!$G$15=LEFT(Domein!$AS4457,LEN(ADHOC!$G$15)),MAX(Domein!BD$1:'Domein'!BD4456)+1,""),IF(ADHOC!$S$4=LEFT(Domein!$AS4457,LEN(ADHOC!$S$4)),MAX(Domein!BD$1:'Domein'!BD4456)+1,"")))</f>
        <v/>
      </c>
    </row>
    <row r="4458" spans="45:56" x14ac:dyDescent="0.2">
      <c r="AS4458" s="4" t="s">
        <v>2275</v>
      </c>
      <c r="AT4458" s="4" t="s">
        <v>2276</v>
      </c>
      <c r="AU4458" s="4" t="s">
        <v>459</v>
      </c>
      <c r="AV4458" s="4" t="s">
        <v>7660</v>
      </c>
      <c r="AW4458" s="4" t="s">
        <v>701</v>
      </c>
      <c r="AX4458" s="4"/>
      <c r="AY4458" s="4">
        <v>204255</v>
      </c>
      <c r="AZ4458" s="4">
        <v>484856</v>
      </c>
      <c r="BA4458" s="4" t="s">
        <v>22802</v>
      </c>
      <c r="BB4458" s="4" t="s">
        <v>22803</v>
      </c>
      <c r="BC4458" s="4">
        <v>40</v>
      </c>
      <c r="BD4458" t="str">
        <f>IF(AND(ADHOC!$G$15="",ADHOC!$S$4=""),"",IF(ADHOC!$G$15&lt;&gt;"",IF(ADHOC!$G$15=LEFT(Domein!$AS4458,LEN(ADHOC!$G$15)),MAX(Domein!BD$1:'Domein'!BD4457)+1,""),IF(ADHOC!$S$4=LEFT(Domein!$AS4458,LEN(ADHOC!$S$4)),MAX(Domein!BD$1:'Domein'!BD4457)+1,"")))</f>
        <v/>
      </c>
    </row>
    <row r="4459" spans="45:56" x14ac:dyDescent="0.2">
      <c r="AS4459" s="4" t="s">
        <v>2279</v>
      </c>
      <c r="AT4459" s="4" t="s">
        <v>2280</v>
      </c>
      <c r="AU4459" s="4" t="s">
        <v>456</v>
      </c>
      <c r="AV4459" s="4" t="s">
        <v>717</v>
      </c>
      <c r="AW4459" s="4" t="s">
        <v>1167</v>
      </c>
      <c r="AX4459" s="4"/>
      <c r="AY4459" s="4">
        <v>204261</v>
      </c>
      <c r="AZ4459" s="4">
        <v>484923</v>
      </c>
      <c r="BA4459" s="4" t="s">
        <v>24573</v>
      </c>
      <c r="BB4459" s="4" t="s">
        <v>24574</v>
      </c>
      <c r="BC4459" s="4">
        <v>40</v>
      </c>
      <c r="BD4459" t="str">
        <f>IF(AND(ADHOC!$G$15="",ADHOC!$S$4=""),"",IF(ADHOC!$G$15&lt;&gt;"",IF(ADHOC!$G$15=LEFT(Domein!$AS4459,LEN(ADHOC!$G$15)),MAX(Domein!BD$1:'Domein'!BD4458)+1,""),IF(ADHOC!$S$4=LEFT(Domein!$AS4459,LEN(ADHOC!$S$4)),MAX(Domein!BD$1:'Domein'!BD4458)+1,"")))</f>
        <v/>
      </c>
    </row>
    <row r="4460" spans="45:56" x14ac:dyDescent="0.2">
      <c r="AS4460" s="4" t="s">
        <v>2281</v>
      </c>
      <c r="AT4460" s="4" t="s">
        <v>2282</v>
      </c>
      <c r="AU4460" s="4" t="s">
        <v>456</v>
      </c>
      <c r="AV4460" s="4" t="s">
        <v>717</v>
      </c>
      <c r="AW4460" s="4" t="s">
        <v>1167</v>
      </c>
      <c r="AX4460" s="4"/>
      <c r="AY4460" s="4">
        <v>204289</v>
      </c>
      <c r="AZ4460" s="4">
        <v>484801</v>
      </c>
      <c r="BA4460" s="4" t="s">
        <v>24575</v>
      </c>
      <c r="BB4460" s="4" t="s">
        <v>24576</v>
      </c>
      <c r="BC4460" s="4">
        <v>40</v>
      </c>
      <c r="BD4460" t="str">
        <f>IF(AND(ADHOC!$G$15="",ADHOC!$S$4=""),"",IF(ADHOC!$G$15&lt;&gt;"",IF(ADHOC!$G$15=LEFT(Domein!$AS4460,LEN(ADHOC!$G$15)),MAX(Domein!BD$1:'Domein'!BD4459)+1,""),IF(ADHOC!$S$4=LEFT(Domein!$AS4460,LEN(ADHOC!$S$4)),MAX(Domein!BD$1:'Domein'!BD4459)+1,"")))</f>
        <v/>
      </c>
    </row>
    <row r="4461" spans="45:56" x14ac:dyDescent="0.2">
      <c r="AS4461" s="4" t="s">
        <v>2277</v>
      </c>
      <c r="AT4461" s="4" t="s">
        <v>2278</v>
      </c>
      <c r="AU4461" s="4" t="s">
        <v>456</v>
      </c>
      <c r="AV4461" s="4" t="s">
        <v>717</v>
      </c>
      <c r="AW4461" s="4" t="s">
        <v>1167</v>
      </c>
      <c r="AX4461" s="4"/>
      <c r="AY4461" s="4">
        <v>204268</v>
      </c>
      <c r="AZ4461" s="4">
        <v>484856</v>
      </c>
      <c r="BA4461" s="4" t="s">
        <v>22802</v>
      </c>
      <c r="BB4461" s="4" t="s">
        <v>24577</v>
      </c>
      <c r="BC4461" s="4">
        <v>40</v>
      </c>
      <c r="BD4461" t="str">
        <f>IF(AND(ADHOC!$G$15="",ADHOC!$S$4=""),"",IF(ADHOC!$G$15&lt;&gt;"",IF(ADHOC!$G$15=LEFT(Domein!$AS4461,LEN(ADHOC!$G$15)),MAX(Domein!BD$1:'Domein'!BD4460)+1,""),IF(ADHOC!$S$4=LEFT(Domein!$AS4461,LEN(ADHOC!$S$4)),MAX(Domein!BD$1:'Domein'!BD4460)+1,"")))</f>
        <v/>
      </c>
    </row>
    <row r="4462" spans="45:56" x14ac:dyDescent="0.2">
      <c r="AS4462" s="4" t="s">
        <v>2283</v>
      </c>
      <c r="AT4462" s="4" t="s">
        <v>2284</v>
      </c>
      <c r="AU4462" s="4" t="s">
        <v>460</v>
      </c>
      <c r="AV4462" s="4" t="s">
        <v>7664</v>
      </c>
      <c r="AW4462" s="4" t="s">
        <v>701</v>
      </c>
      <c r="AX4462" s="4"/>
      <c r="AY4462" s="4">
        <v>204194</v>
      </c>
      <c r="AZ4462" s="4">
        <v>484822</v>
      </c>
      <c r="BA4462" s="4" t="s">
        <v>24569</v>
      </c>
      <c r="BB4462" s="4" t="s">
        <v>24570</v>
      </c>
      <c r="BC4462" s="4">
        <v>40</v>
      </c>
      <c r="BD4462" t="str">
        <f>IF(AND(ADHOC!$G$15="",ADHOC!$S$4=""),"",IF(ADHOC!$G$15&lt;&gt;"",IF(ADHOC!$G$15=LEFT(Domein!$AS4462,LEN(ADHOC!$G$15)),MAX(Domein!BD$1:'Domein'!BD4461)+1,""),IF(ADHOC!$S$4=LEFT(Domein!$AS4462,LEN(ADHOC!$S$4)),MAX(Domein!BD$1:'Domein'!BD4461)+1,"")))</f>
        <v/>
      </c>
    </row>
    <row r="4463" spans="45:56" x14ac:dyDescent="0.2">
      <c r="AS4463" s="4" t="s">
        <v>2285</v>
      </c>
      <c r="AT4463" s="4" t="s">
        <v>2286</v>
      </c>
      <c r="AU4463" s="4" t="s">
        <v>462</v>
      </c>
      <c r="AV4463" s="4" t="s">
        <v>7660</v>
      </c>
      <c r="AW4463" s="4" t="s">
        <v>701</v>
      </c>
      <c r="AX4463" s="4"/>
      <c r="AY4463" s="4">
        <v>204227</v>
      </c>
      <c r="AZ4463" s="4">
        <v>484856</v>
      </c>
      <c r="BA4463" s="4" t="s">
        <v>22802</v>
      </c>
      <c r="BB4463" s="4" t="s">
        <v>22804</v>
      </c>
      <c r="BC4463" s="4">
        <v>40</v>
      </c>
      <c r="BD4463" t="str">
        <f>IF(AND(ADHOC!$G$15="",ADHOC!$S$4=""),"",IF(ADHOC!$G$15&lt;&gt;"",IF(ADHOC!$G$15=LEFT(Domein!$AS4463,LEN(ADHOC!$G$15)),MAX(Domein!BD$1:'Domein'!BD4462)+1,""),IF(ADHOC!$S$4=LEFT(Domein!$AS4463,LEN(ADHOC!$S$4)),MAX(Domein!BD$1:'Domein'!BD4462)+1,"")))</f>
        <v/>
      </c>
    </row>
    <row r="4464" spans="45:56" x14ac:dyDescent="0.2">
      <c r="AS4464" s="4" t="s">
        <v>2287</v>
      </c>
      <c r="AT4464" s="4" t="s">
        <v>2288</v>
      </c>
      <c r="AU4464" s="4" t="s">
        <v>463</v>
      </c>
      <c r="AV4464" s="4" t="s">
        <v>7660</v>
      </c>
      <c r="AW4464" s="4" t="s">
        <v>701</v>
      </c>
      <c r="AX4464" s="4"/>
      <c r="AY4464" s="4">
        <v>204261</v>
      </c>
      <c r="AZ4464" s="4">
        <v>484845</v>
      </c>
      <c r="BA4464" s="4" t="s">
        <v>22805</v>
      </c>
      <c r="BB4464" s="4" t="s">
        <v>22806</v>
      </c>
      <c r="BC4464" s="4">
        <v>40</v>
      </c>
      <c r="BD4464" t="str">
        <f>IF(AND(ADHOC!$G$15="",ADHOC!$S$4=""),"",IF(ADHOC!$G$15&lt;&gt;"",IF(ADHOC!$G$15=LEFT(Domein!$AS4464,LEN(ADHOC!$G$15)),MAX(Domein!BD$1:'Domein'!BD4463)+1,""),IF(ADHOC!$S$4=LEFT(Domein!$AS4464,LEN(ADHOC!$S$4)),MAX(Domein!BD$1:'Domein'!BD4463)+1,"")))</f>
        <v/>
      </c>
    </row>
    <row r="4465" spans="45:56" x14ac:dyDescent="0.2">
      <c r="AS4465" s="4" t="s">
        <v>17507</v>
      </c>
      <c r="AT4465" s="4" t="s">
        <v>17508</v>
      </c>
      <c r="AU4465" s="4" t="s">
        <v>456</v>
      </c>
      <c r="AV4465" s="4" t="s">
        <v>17407</v>
      </c>
      <c r="AW4465" s="4" t="s">
        <v>701</v>
      </c>
      <c r="AX4465" s="4"/>
      <c r="AY4465" s="4">
        <v>209449</v>
      </c>
      <c r="AZ4465" s="4">
        <v>510908</v>
      </c>
      <c r="BA4465" s="4" t="s">
        <v>32155</v>
      </c>
      <c r="BB4465" s="4" t="s">
        <v>32156</v>
      </c>
      <c r="BC4465" s="4">
        <v>40</v>
      </c>
      <c r="BD4465" t="str">
        <f>IF(AND(ADHOC!$G$15="",ADHOC!$S$4=""),"",IF(ADHOC!$G$15&lt;&gt;"",IF(ADHOC!$G$15=LEFT(Domein!$AS4465,LEN(ADHOC!$G$15)),MAX(Domein!BD$1:'Domein'!BD4464)+1,""),IF(ADHOC!$S$4=LEFT(Domein!$AS4465,LEN(ADHOC!$S$4)),MAX(Domein!BD$1:'Domein'!BD4464)+1,"")))</f>
        <v/>
      </c>
    </row>
    <row r="4466" spans="45:56" x14ac:dyDescent="0.2">
      <c r="AS4466" s="4" t="s">
        <v>17509</v>
      </c>
      <c r="AT4466" s="4" t="s">
        <v>17510</v>
      </c>
      <c r="AU4466" s="4" t="s">
        <v>456</v>
      </c>
      <c r="AV4466" s="4" t="s">
        <v>17407</v>
      </c>
      <c r="AW4466" s="4" t="s">
        <v>701</v>
      </c>
      <c r="AX4466" s="4"/>
      <c r="AY4466" s="4">
        <v>209449</v>
      </c>
      <c r="AZ4466" s="4">
        <v>510908</v>
      </c>
      <c r="BA4466" s="4" t="s">
        <v>32155</v>
      </c>
      <c r="BB4466" s="4" t="s">
        <v>32156</v>
      </c>
      <c r="BC4466" s="4">
        <v>40</v>
      </c>
      <c r="BD4466" t="str">
        <f>IF(AND(ADHOC!$G$15="",ADHOC!$S$4=""),"",IF(ADHOC!$G$15&lt;&gt;"",IF(ADHOC!$G$15=LEFT(Domein!$AS4466,LEN(ADHOC!$G$15)),MAX(Domein!BD$1:'Domein'!BD4465)+1,""),IF(ADHOC!$S$4=LEFT(Domein!$AS4466,LEN(ADHOC!$S$4)),MAX(Domein!BD$1:'Domein'!BD4465)+1,"")))</f>
        <v/>
      </c>
    </row>
    <row r="4467" spans="45:56" x14ac:dyDescent="0.2">
      <c r="AS4467" s="4" t="s">
        <v>17013</v>
      </c>
      <c r="AT4467" s="4" t="s">
        <v>17014</v>
      </c>
      <c r="AU4467" s="4" t="s">
        <v>456</v>
      </c>
      <c r="AV4467" s="4" t="s">
        <v>711</v>
      </c>
      <c r="AW4467" s="4" t="s">
        <v>701</v>
      </c>
      <c r="AX4467" s="4"/>
      <c r="AY4467" s="4"/>
      <c r="AZ4467" s="4"/>
      <c r="BA4467" s="4"/>
      <c r="BB4467" s="4"/>
      <c r="BC4467" s="4">
        <v>40</v>
      </c>
      <c r="BD4467" t="str">
        <f>IF(AND(ADHOC!$G$15="",ADHOC!$S$4=""),"",IF(ADHOC!$G$15&lt;&gt;"",IF(ADHOC!$G$15=LEFT(Domein!$AS4467,LEN(ADHOC!$G$15)),MAX(Domein!BD$1:'Domein'!BD4466)+1,""),IF(ADHOC!$S$4=LEFT(Domein!$AS4467,LEN(ADHOC!$S$4)),MAX(Domein!BD$1:'Domein'!BD4466)+1,"")))</f>
        <v/>
      </c>
    </row>
    <row r="4468" spans="45:56" x14ac:dyDescent="0.2">
      <c r="AS4468" s="4" t="s">
        <v>17015</v>
      </c>
      <c r="AT4468" s="4" t="s">
        <v>17016</v>
      </c>
      <c r="AU4468" s="4" t="s">
        <v>456</v>
      </c>
      <c r="AV4468" s="4" t="s">
        <v>711</v>
      </c>
      <c r="AW4468" s="4" t="s">
        <v>701</v>
      </c>
      <c r="AX4468" s="4"/>
      <c r="AY4468" s="4"/>
      <c r="AZ4468" s="4"/>
      <c r="BA4468" s="4"/>
      <c r="BB4468" s="4"/>
      <c r="BC4468" s="4">
        <v>40</v>
      </c>
      <c r="BD4468" t="str">
        <f>IF(AND(ADHOC!$G$15="",ADHOC!$S$4=""),"",IF(ADHOC!$G$15&lt;&gt;"",IF(ADHOC!$G$15=LEFT(Domein!$AS4468,LEN(ADHOC!$G$15)),MAX(Domein!BD$1:'Domein'!BD4467)+1,""),IF(ADHOC!$S$4=LEFT(Domein!$AS4468,LEN(ADHOC!$S$4)),MAX(Domein!BD$1:'Domein'!BD4467)+1,"")))</f>
        <v/>
      </c>
    </row>
    <row r="4469" spans="45:56" x14ac:dyDescent="0.2">
      <c r="AS4469" s="4" t="s">
        <v>15446</v>
      </c>
      <c r="AT4469" s="4" t="s">
        <v>15447</v>
      </c>
      <c r="AU4469" s="4" t="s">
        <v>456</v>
      </c>
      <c r="AV4469" s="4" t="s">
        <v>711</v>
      </c>
      <c r="AW4469" s="4" t="s">
        <v>701</v>
      </c>
      <c r="AX4469" s="4"/>
      <c r="AY4469" s="4"/>
      <c r="AZ4469" s="4"/>
      <c r="BA4469" s="4"/>
      <c r="BB4469" s="4"/>
      <c r="BC4469" s="4">
        <v>40</v>
      </c>
      <c r="BD4469" t="str">
        <f>IF(AND(ADHOC!$G$15="",ADHOC!$S$4=""),"",IF(ADHOC!$G$15&lt;&gt;"",IF(ADHOC!$G$15=LEFT(Domein!$AS4469,LEN(ADHOC!$G$15)),MAX(Domein!BD$1:'Domein'!BD4468)+1,""),IF(ADHOC!$S$4=LEFT(Domein!$AS4469,LEN(ADHOC!$S$4)),MAX(Domein!BD$1:'Domein'!BD4468)+1,"")))</f>
        <v/>
      </c>
    </row>
    <row r="4470" spans="45:56" x14ac:dyDescent="0.2">
      <c r="AS4470" s="4" t="s">
        <v>13409</v>
      </c>
      <c r="AT4470" s="4" t="s">
        <v>13410</v>
      </c>
      <c r="AU4470" s="4" t="s">
        <v>463</v>
      </c>
      <c r="AV4470" s="4" t="s">
        <v>712</v>
      </c>
      <c r="AW4470" s="4" t="s">
        <v>701</v>
      </c>
      <c r="AX4470" s="4"/>
      <c r="AY4470" s="4"/>
      <c r="AZ4470" s="4"/>
      <c r="BA4470" s="4"/>
      <c r="BB4470" s="4"/>
      <c r="BC4470" s="4">
        <v>40</v>
      </c>
      <c r="BD4470" t="str">
        <f>IF(AND(ADHOC!$G$15="",ADHOC!$S$4=""),"",IF(ADHOC!$G$15&lt;&gt;"",IF(ADHOC!$G$15=LEFT(Domein!$AS4470,LEN(ADHOC!$G$15)),MAX(Domein!BD$1:'Domein'!BD4469)+1,""),IF(ADHOC!$S$4=LEFT(Domein!$AS4470,LEN(ADHOC!$S$4)),MAX(Domein!BD$1:'Domein'!BD4469)+1,"")))</f>
        <v/>
      </c>
    </row>
    <row r="4471" spans="45:56" x14ac:dyDescent="0.2">
      <c r="AS4471" s="4" t="s">
        <v>15862</v>
      </c>
      <c r="AT4471" s="4" t="s">
        <v>15863</v>
      </c>
      <c r="AU4471" s="4" t="s">
        <v>463</v>
      </c>
      <c r="AV4471" s="4" t="s">
        <v>7513</v>
      </c>
      <c r="AW4471" s="4" t="s">
        <v>701</v>
      </c>
      <c r="AX4471" s="4"/>
      <c r="AY4471" s="4"/>
      <c r="AZ4471" s="4"/>
      <c r="BA4471" s="4"/>
      <c r="BB4471" s="4"/>
      <c r="BC4471" s="4">
        <v>40</v>
      </c>
      <c r="BD4471" t="str">
        <f>IF(AND(ADHOC!$G$15="",ADHOC!$S$4=""),"",IF(ADHOC!$G$15&lt;&gt;"",IF(ADHOC!$G$15=LEFT(Domein!$AS4471,LEN(ADHOC!$G$15)),MAX(Domein!BD$1:'Domein'!BD4470)+1,""),IF(ADHOC!$S$4=LEFT(Domein!$AS4471,LEN(ADHOC!$S$4)),MAX(Domein!BD$1:'Domein'!BD4470)+1,"")))</f>
        <v/>
      </c>
    </row>
    <row r="4472" spans="45:56" x14ac:dyDescent="0.2">
      <c r="AS4472" s="4" t="s">
        <v>15864</v>
      </c>
      <c r="AT4472" s="4" t="s">
        <v>15865</v>
      </c>
      <c r="AU4472" s="4" t="s">
        <v>463</v>
      </c>
      <c r="AV4472" s="4" t="s">
        <v>7513</v>
      </c>
      <c r="AW4472" s="4" t="s">
        <v>701</v>
      </c>
      <c r="AX4472" s="4"/>
      <c r="AY4472" s="4"/>
      <c r="AZ4472" s="4"/>
      <c r="BA4472" s="4"/>
      <c r="BB4472" s="4"/>
      <c r="BC4472" s="4">
        <v>40</v>
      </c>
      <c r="BD4472" t="str">
        <f>IF(AND(ADHOC!$G$15="",ADHOC!$S$4=""),"",IF(ADHOC!$G$15&lt;&gt;"",IF(ADHOC!$G$15=LEFT(Domein!$AS4472,LEN(ADHOC!$G$15)),MAX(Domein!BD$1:'Domein'!BD4471)+1,""),IF(ADHOC!$S$4=LEFT(Domein!$AS4472,LEN(ADHOC!$S$4)),MAX(Domein!BD$1:'Domein'!BD4471)+1,"")))</f>
        <v/>
      </c>
    </row>
    <row r="4473" spans="45:56" x14ac:dyDescent="0.2">
      <c r="AS4473" s="4" t="s">
        <v>15866</v>
      </c>
      <c r="AT4473" s="4" t="s">
        <v>15867</v>
      </c>
      <c r="AU4473" s="4" t="s">
        <v>463</v>
      </c>
      <c r="AV4473" s="4" t="s">
        <v>7513</v>
      </c>
      <c r="AW4473" s="4" t="s">
        <v>701</v>
      </c>
      <c r="AX4473" s="4"/>
      <c r="AY4473" s="4"/>
      <c r="AZ4473" s="4"/>
      <c r="BA4473" s="4"/>
      <c r="BB4473" s="4"/>
      <c r="BC4473" s="4">
        <v>40</v>
      </c>
      <c r="BD4473" t="str">
        <f>IF(AND(ADHOC!$G$15="",ADHOC!$S$4=""),"",IF(ADHOC!$G$15&lt;&gt;"",IF(ADHOC!$G$15=LEFT(Domein!$AS4473,LEN(ADHOC!$G$15)),MAX(Domein!BD$1:'Domein'!BD4472)+1,""),IF(ADHOC!$S$4=LEFT(Domein!$AS4473,LEN(ADHOC!$S$4)),MAX(Domein!BD$1:'Domein'!BD4472)+1,"")))</f>
        <v/>
      </c>
    </row>
    <row r="4474" spans="45:56" x14ac:dyDescent="0.2">
      <c r="AS4474" s="4" t="s">
        <v>16549</v>
      </c>
      <c r="AT4474" s="4" t="s">
        <v>16550</v>
      </c>
      <c r="AU4474" s="4" t="s">
        <v>456</v>
      </c>
      <c r="AV4474" s="4" t="s">
        <v>711</v>
      </c>
      <c r="AW4474" s="4" t="s">
        <v>701</v>
      </c>
      <c r="AX4474" s="4"/>
      <c r="AY4474" s="4"/>
      <c r="AZ4474" s="4"/>
      <c r="BA4474" s="4"/>
      <c r="BB4474" s="4"/>
      <c r="BC4474" s="4">
        <v>40</v>
      </c>
      <c r="BD4474" t="str">
        <f>IF(AND(ADHOC!$G$15="",ADHOC!$S$4=""),"",IF(ADHOC!$G$15&lt;&gt;"",IF(ADHOC!$G$15=LEFT(Domein!$AS4474,LEN(ADHOC!$G$15)),MAX(Domein!BD$1:'Domein'!BD4473)+1,""),IF(ADHOC!$S$4=LEFT(Domein!$AS4474,LEN(ADHOC!$S$4)),MAX(Domein!BD$1:'Domein'!BD4473)+1,"")))</f>
        <v/>
      </c>
    </row>
    <row r="4475" spans="45:56" x14ac:dyDescent="0.2">
      <c r="AS4475" s="4" t="s">
        <v>21199</v>
      </c>
      <c r="AT4475" s="4" t="s">
        <v>21200</v>
      </c>
      <c r="AU4475" s="4" t="s">
        <v>456</v>
      </c>
      <c r="AV4475" s="4" t="s">
        <v>711</v>
      </c>
      <c r="AW4475" s="4" t="s">
        <v>701</v>
      </c>
      <c r="AX4475" s="4"/>
      <c r="AY4475" s="4"/>
      <c r="AZ4475" s="4"/>
      <c r="BA4475" s="4"/>
      <c r="BB4475" s="4"/>
      <c r="BC4475" s="4">
        <v>40</v>
      </c>
      <c r="BD4475" t="str">
        <f>IF(AND(ADHOC!$G$15="",ADHOC!$S$4=""),"",IF(ADHOC!$G$15&lt;&gt;"",IF(ADHOC!$G$15=LEFT(Domein!$AS4475,LEN(ADHOC!$G$15)),MAX(Domein!BD$1:'Domein'!BD4474)+1,""),IF(ADHOC!$S$4=LEFT(Domein!$AS4475,LEN(ADHOC!$S$4)),MAX(Domein!BD$1:'Domein'!BD4474)+1,"")))</f>
        <v/>
      </c>
    </row>
    <row r="4476" spans="45:56" x14ac:dyDescent="0.2">
      <c r="AS4476" s="4" t="s">
        <v>21201</v>
      </c>
      <c r="AT4476" s="4" t="s">
        <v>21200</v>
      </c>
      <c r="AU4476" s="4" t="s">
        <v>456</v>
      </c>
      <c r="AV4476" s="4" t="s">
        <v>711</v>
      </c>
      <c r="AW4476" s="4" t="s">
        <v>701</v>
      </c>
      <c r="AX4476" s="4"/>
      <c r="AY4476" s="4"/>
      <c r="AZ4476" s="4"/>
      <c r="BA4476" s="4"/>
      <c r="BB4476" s="4"/>
      <c r="BC4476" s="4">
        <v>40</v>
      </c>
      <c r="BD4476" t="str">
        <f>IF(AND(ADHOC!$G$15="",ADHOC!$S$4=""),"",IF(ADHOC!$G$15&lt;&gt;"",IF(ADHOC!$G$15=LEFT(Domein!$AS4476,LEN(ADHOC!$G$15)),MAX(Domein!BD$1:'Domein'!BD4475)+1,""),IF(ADHOC!$S$4=LEFT(Domein!$AS4476,LEN(ADHOC!$S$4)),MAX(Domein!BD$1:'Domein'!BD4475)+1,"")))</f>
        <v/>
      </c>
    </row>
    <row r="4477" spans="45:56" x14ac:dyDescent="0.2">
      <c r="AS4477" s="4" t="s">
        <v>21202</v>
      </c>
      <c r="AT4477" s="4" t="s">
        <v>21200</v>
      </c>
      <c r="AU4477" s="4" t="s">
        <v>456</v>
      </c>
      <c r="AV4477" s="4" t="s">
        <v>711</v>
      </c>
      <c r="AW4477" s="4" t="s">
        <v>701</v>
      </c>
      <c r="AX4477" s="4"/>
      <c r="AY4477" s="4"/>
      <c r="AZ4477" s="4"/>
      <c r="BA4477" s="4"/>
      <c r="BB4477" s="4"/>
      <c r="BC4477" s="4">
        <v>40</v>
      </c>
      <c r="BD4477" t="str">
        <f>IF(AND(ADHOC!$G$15="",ADHOC!$S$4=""),"",IF(ADHOC!$G$15&lt;&gt;"",IF(ADHOC!$G$15=LEFT(Domein!$AS4477,LEN(ADHOC!$G$15)),MAX(Domein!BD$1:'Domein'!BD4476)+1,""),IF(ADHOC!$S$4=LEFT(Domein!$AS4477,LEN(ADHOC!$S$4)),MAX(Domein!BD$1:'Domein'!BD4476)+1,"")))</f>
        <v/>
      </c>
    </row>
    <row r="4478" spans="45:56" x14ac:dyDescent="0.2">
      <c r="AS4478" s="4" t="s">
        <v>21203</v>
      </c>
      <c r="AT4478" s="4" t="s">
        <v>21200</v>
      </c>
      <c r="AU4478" s="4" t="s">
        <v>456</v>
      </c>
      <c r="AV4478" s="4" t="s">
        <v>711</v>
      </c>
      <c r="AW4478" s="4" t="s">
        <v>701</v>
      </c>
      <c r="AX4478" s="4"/>
      <c r="AY4478" s="4"/>
      <c r="AZ4478" s="4"/>
      <c r="BA4478" s="4"/>
      <c r="BB4478" s="4"/>
      <c r="BC4478" s="4">
        <v>40</v>
      </c>
      <c r="BD4478" t="str">
        <f>IF(AND(ADHOC!$G$15="",ADHOC!$S$4=""),"",IF(ADHOC!$G$15&lt;&gt;"",IF(ADHOC!$G$15=LEFT(Domein!$AS4478,LEN(ADHOC!$G$15)),MAX(Domein!BD$1:'Domein'!BD4477)+1,""),IF(ADHOC!$S$4=LEFT(Domein!$AS4478,LEN(ADHOC!$S$4)),MAX(Domein!BD$1:'Domein'!BD4477)+1,"")))</f>
        <v/>
      </c>
    </row>
    <row r="4479" spans="45:56" x14ac:dyDescent="0.2">
      <c r="AS4479" s="4" t="s">
        <v>21204</v>
      </c>
      <c r="AT4479" s="4" t="s">
        <v>21200</v>
      </c>
      <c r="AU4479" s="4" t="s">
        <v>456</v>
      </c>
      <c r="AV4479" s="4" t="s">
        <v>711</v>
      </c>
      <c r="AW4479" s="4" t="s">
        <v>701</v>
      </c>
      <c r="AX4479" s="4"/>
      <c r="AY4479" s="4"/>
      <c r="AZ4479" s="4"/>
      <c r="BA4479" s="4"/>
      <c r="BB4479" s="4"/>
      <c r="BC4479" s="4">
        <v>40</v>
      </c>
      <c r="BD4479" t="str">
        <f>IF(AND(ADHOC!$G$15="",ADHOC!$S$4=""),"",IF(ADHOC!$G$15&lt;&gt;"",IF(ADHOC!$G$15=LEFT(Domein!$AS4479,LEN(ADHOC!$G$15)),MAX(Domein!BD$1:'Domein'!BD4478)+1,""),IF(ADHOC!$S$4=LEFT(Domein!$AS4479,LEN(ADHOC!$S$4)),MAX(Domein!BD$1:'Domein'!BD4478)+1,"")))</f>
        <v/>
      </c>
    </row>
    <row r="4480" spans="45:56" x14ac:dyDescent="0.2">
      <c r="AS4480" s="4" t="s">
        <v>21205</v>
      </c>
      <c r="AT4480" s="4" t="s">
        <v>21200</v>
      </c>
      <c r="AU4480" s="4" t="s">
        <v>456</v>
      </c>
      <c r="AV4480" s="4" t="s">
        <v>711</v>
      </c>
      <c r="AW4480" s="4" t="s">
        <v>701</v>
      </c>
      <c r="AX4480" s="4"/>
      <c r="AY4480" s="4"/>
      <c r="AZ4480" s="4"/>
      <c r="BA4480" s="4"/>
      <c r="BB4480" s="4"/>
      <c r="BC4480" s="4">
        <v>40</v>
      </c>
      <c r="BD4480" t="str">
        <f>IF(AND(ADHOC!$G$15="",ADHOC!$S$4=""),"",IF(ADHOC!$G$15&lt;&gt;"",IF(ADHOC!$G$15=LEFT(Domein!$AS4480,LEN(ADHOC!$G$15)),MAX(Domein!BD$1:'Domein'!BD4479)+1,""),IF(ADHOC!$S$4=LEFT(Domein!$AS4480,LEN(ADHOC!$S$4)),MAX(Domein!BD$1:'Domein'!BD4479)+1,"")))</f>
        <v/>
      </c>
    </row>
    <row r="4481" spans="45:56" x14ac:dyDescent="0.2">
      <c r="AS4481" s="4" t="s">
        <v>2273</v>
      </c>
      <c r="AT4481" s="4" t="s">
        <v>2274</v>
      </c>
      <c r="AU4481" s="4" t="s">
        <v>456</v>
      </c>
      <c r="AV4481" s="4" t="s">
        <v>711</v>
      </c>
      <c r="AW4481" s="4" t="s">
        <v>701</v>
      </c>
      <c r="AX4481" s="4"/>
      <c r="AY4481" s="4"/>
      <c r="AZ4481" s="4"/>
      <c r="BA4481" s="4"/>
      <c r="BB4481" s="4"/>
      <c r="BC4481" s="4">
        <v>40</v>
      </c>
      <c r="BD4481" t="str">
        <f>IF(AND(ADHOC!$G$15="",ADHOC!$S$4=""),"",IF(ADHOC!$G$15&lt;&gt;"",IF(ADHOC!$G$15=LEFT(Domein!$AS4481,LEN(ADHOC!$G$15)),MAX(Domein!BD$1:'Domein'!BD4480)+1,""),IF(ADHOC!$S$4=LEFT(Domein!$AS4481,LEN(ADHOC!$S$4)),MAX(Domein!BD$1:'Domein'!BD4480)+1,"")))</f>
        <v/>
      </c>
    </row>
    <row r="4482" spans="45:56" x14ac:dyDescent="0.2">
      <c r="AS4482" s="4" t="s">
        <v>15013</v>
      </c>
      <c r="AT4482" s="4" t="s">
        <v>15791</v>
      </c>
      <c r="AU4482" s="4" t="s">
        <v>463</v>
      </c>
      <c r="AV4482" s="4" t="s">
        <v>711</v>
      </c>
      <c r="AW4482" s="4" t="s">
        <v>701</v>
      </c>
      <c r="AX4482" s="4"/>
      <c r="AY4482" s="4"/>
      <c r="AZ4482" s="4"/>
      <c r="BA4482" s="4"/>
      <c r="BB4482" s="4"/>
      <c r="BC4482" s="4">
        <v>40</v>
      </c>
      <c r="BD4482" t="str">
        <f>IF(AND(ADHOC!$G$15="",ADHOC!$S$4=""),"",IF(ADHOC!$G$15&lt;&gt;"",IF(ADHOC!$G$15=LEFT(Domein!$AS4482,LEN(ADHOC!$G$15)),MAX(Domein!BD$1:'Domein'!BD4481)+1,""),IF(ADHOC!$S$4=LEFT(Domein!$AS4482,LEN(ADHOC!$S$4)),MAX(Domein!BD$1:'Domein'!BD4481)+1,"")))</f>
        <v/>
      </c>
    </row>
    <row r="4483" spans="45:56" x14ac:dyDescent="0.2">
      <c r="AS4483" s="4" t="s">
        <v>34692</v>
      </c>
      <c r="AT4483" s="4" t="s">
        <v>34693</v>
      </c>
      <c r="AU4483" s="4" t="s">
        <v>463</v>
      </c>
      <c r="AV4483" s="4" t="s">
        <v>7513</v>
      </c>
      <c r="AW4483" s="4" t="s">
        <v>701</v>
      </c>
      <c r="AX4483" s="4"/>
      <c r="AY4483" s="4"/>
      <c r="AZ4483" s="4"/>
      <c r="BA4483" s="4"/>
      <c r="BB4483" s="4"/>
      <c r="BC4483" s="4">
        <v>40</v>
      </c>
      <c r="BD4483" t="str">
        <f>IF(AND(ADHOC!$G$15="",ADHOC!$S$4=""),"",IF(ADHOC!$G$15&lt;&gt;"",IF(ADHOC!$G$15=LEFT(Domein!$AS4483,LEN(ADHOC!$G$15)),MAX(Domein!BD$1:'Domein'!BD4482)+1,""),IF(ADHOC!$S$4=LEFT(Domein!$AS4483,LEN(ADHOC!$S$4)),MAX(Domein!BD$1:'Domein'!BD4482)+1,"")))</f>
        <v/>
      </c>
    </row>
    <row r="4484" spans="45:56" x14ac:dyDescent="0.2">
      <c r="AS4484" s="4" t="s">
        <v>36024</v>
      </c>
      <c r="AT4484" s="4" t="s">
        <v>36025</v>
      </c>
      <c r="AU4484" s="4" t="s">
        <v>456</v>
      </c>
      <c r="AV4484" s="4" t="s">
        <v>711</v>
      </c>
      <c r="AW4484" s="4" t="s">
        <v>701</v>
      </c>
      <c r="AX4484" s="4"/>
      <c r="AY4484" s="4"/>
      <c r="AZ4484" s="4"/>
      <c r="BA4484" s="4"/>
      <c r="BB4484" s="4"/>
      <c r="BC4484" s="4">
        <v>40</v>
      </c>
      <c r="BD4484" t="str">
        <f>IF(AND(ADHOC!$G$15="",ADHOC!$S$4=""),"",IF(ADHOC!$G$15&lt;&gt;"",IF(ADHOC!$G$15=LEFT(Domein!$AS4484,LEN(ADHOC!$G$15)),MAX(Domein!BD$1:'Domein'!BD4483)+1,""),IF(ADHOC!$S$4=LEFT(Domein!$AS4484,LEN(ADHOC!$S$4)),MAX(Domein!BD$1:'Domein'!BD4483)+1,"")))</f>
        <v/>
      </c>
    </row>
    <row r="4485" spans="45:56" x14ac:dyDescent="0.2">
      <c r="AS4485" s="4" t="s">
        <v>2289</v>
      </c>
      <c r="AT4485" s="4" t="s">
        <v>14749</v>
      </c>
      <c r="AU4485" s="4" t="s">
        <v>462</v>
      </c>
      <c r="AV4485" s="4" t="s">
        <v>7513</v>
      </c>
      <c r="AW4485" s="4" t="s">
        <v>701</v>
      </c>
      <c r="AX4485" s="4"/>
      <c r="AY4485" s="4"/>
      <c r="AZ4485" s="4"/>
      <c r="BA4485" s="4"/>
      <c r="BB4485" s="4"/>
      <c r="BC4485" s="4">
        <v>40</v>
      </c>
      <c r="BD4485" t="str">
        <f>IF(AND(ADHOC!$G$15="",ADHOC!$S$4=""),"",IF(ADHOC!$G$15&lt;&gt;"",IF(ADHOC!$G$15=LEFT(Domein!$AS4485,LEN(ADHOC!$G$15)),MAX(Domein!BD$1:'Domein'!BD4484)+1,""),IF(ADHOC!$S$4=LEFT(Domein!$AS4485,LEN(ADHOC!$S$4)),MAX(Domein!BD$1:'Domein'!BD4484)+1,"")))</f>
        <v/>
      </c>
    </row>
    <row r="4486" spans="45:56" x14ac:dyDescent="0.2">
      <c r="AS4486" s="4" t="s">
        <v>15711</v>
      </c>
      <c r="AT4486" s="4" t="s">
        <v>15712</v>
      </c>
      <c r="AU4486" s="4" t="s">
        <v>463</v>
      </c>
      <c r="AV4486" s="4" t="s">
        <v>7513</v>
      </c>
      <c r="AW4486" s="4" t="s">
        <v>701</v>
      </c>
      <c r="AX4486" s="4"/>
      <c r="AY4486" s="4"/>
      <c r="AZ4486" s="4"/>
      <c r="BA4486" s="4"/>
      <c r="BB4486" s="4"/>
      <c r="BC4486" s="4">
        <v>40</v>
      </c>
      <c r="BD4486" t="str">
        <f>IF(AND(ADHOC!$G$15="",ADHOC!$S$4=""),"",IF(ADHOC!$G$15&lt;&gt;"",IF(ADHOC!$G$15=LEFT(Domein!$AS4486,LEN(ADHOC!$G$15)),MAX(Domein!BD$1:'Domein'!BD4485)+1,""),IF(ADHOC!$S$4=LEFT(Domein!$AS4486,LEN(ADHOC!$S$4)),MAX(Domein!BD$1:'Domein'!BD4485)+1,"")))</f>
        <v/>
      </c>
    </row>
    <row r="4487" spans="45:56" x14ac:dyDescent="0.2">
      <c r="AS4487" s="4" t="s">
        <v>9486</v>
      </c>
      <c r="AT4487" s="4" t="s">
        <v>9487</v>
      </c>
      <c r="AU4487" s="4" t="s">
        <v>456</v>
      </c>
      <c r="AV4487" s="4" t="s">
        <v>7513</v>
      </c>
      <c r="AW4487" s="4" t="s">
        <v>701</v>
      </c>
      <c r="AX4487" s="4"/>
      <c r="AY4487" s="4"/>
      <c r="AZ4487" s="4"/>
      <c r="BA4487" s="4"/>
      <c r="BB4487" s="4"/>
      <c r="BC4487" s="4">
        <v>40</v>
      </c>
      <c r="BD4487" t="str">
        <f>IF(AND(ADHOC!$G$15="",ADHOC!$S$4=""),"",IF(ADHOC!$G$15&lt;&gt;"",IF(ADHOC!$G$15=LEFT(Domein!$AS4487,LEN(ADHOC!$G$15)),MAX(Domein!BD$1:'Domein'!BD4486)+1,""),IF(ADHOC!$S$4=LEFT(Domein!$AS4487,LEN(ADHOC!$S$4)),MAX(Domein!BD$1:'Domein'!BD4486)+1,"")))</f>
        <v/>
      </c>
    </row>
    <row r="4488" spans="45:56" x14ac:dyDescent="0.2">
      <c r="AS4488" s="4" t="s">
        <v>12313</v>
      </c>
      <c r="AT4488" s="4" t="s">
        <v>12314</v>
      </c>
      <c r="AU4488" s="4" t="s">
        <v>463</v>
      </c>
      <c r="AV4488" s="4" t="s">
        <v>7513</v>
      </c>
      <c r="AW4488" s="4" t="s">
        <v>701</v>
      </c>
      <c r="AX4488" s="4"/>
      <c r="AY4488" s="4"/>
      <c r="AZ4488" s="4"/>
      <c r="BA4488" s="4"/>
      <c r="BB4488" s="4"/>
      <c r="BC4488" s="4">
        <v>40</v>
      </c>
      <c r="BD4488" t="str">
        <f>IF(AND(ADHOC!$G$15="",ADHOC!$S$4=""),"",IF(ADHOC!$G$15&lt;&gt;"",IF(ADHOC!$G$15=LEFT(Domein!$AS4488,LEN(ADHOC!$G$15)),MAX(Domein!BD$1:'Domein'!BD4487)+1,""),IF(ADHOC!$S$4=LEFT(Domein!$AS4488,LEN(ADHOC!$S$4)),MAX(Domein!BD$1:'Domein'!BD4487)+1,"")))</f>
        <v/>
      </c>
    </row>
    <row r="4489" spans="45:56" x14ac:dyDescent="0.2">
      <c r="AS4489" s="4" t="s">
        <v>9488</v>
      </c>
      <c r="AT4489" s="4" t="s">
        <v>9489</v>
      </c>
      <c r="AU4489" s="4" t="s">
        <v>456</v>
      </c>
      <c r="AV4489" s="4" t="s">
        <v>719</v>
      </c>
      <c r="AW4489" s="4" t="s">
        <v>701</v>
      </c>
      <c r="AX4489" s="4"/>
      <c r="AY4489" s="4"/>
      <c r="AZ4489" s="4"/>
      <c r="BA4489" s="4"/>
      <c r="BB4489" s="4"/>
      <c r="BC4489" s="4">
        <v>40</v>
      </c>
      <c r="BD4489" t="str">
        <f>IF(AND(ADHOC!$G$15="",ADHOC!$S$4=""),"",IF(ADHOC!$G$15&lt;&gt;"",IF(ADHOC!$G$15=LEFT(Domein!$AS4489,LEN(ADHOC!$G$15)),MAX(Domein!BD$1:'Domein'!BD4488)+1,""),IF(ADHOC!$S$4=LEFT(Domein!$AS4489,LEN(ADHOC!$S$4)),MAX(Domein!BD$1:'Domein'!BD4488)+1,"")))</f>
        <v/>
      </c>
    </row>
    <row r="4490" spans="45:56" x14ac:dyDescent="0.2">
      <c r="AS4490" s="4" t="s">
        <v>13734</v>
      </c>
      <c r="AT4490" s="4" t="s">
        <v>13735</v>
      </c>
      <c r="AU4490" s="4" t="s">
        <v>456</v>
      </c>
      <c r="AV4490" s="4" t="s">
        <v>711</v>
      </c>
      <c r="AW4490" s="4" t="s">
        <v>701</v>
      </c>
      <c r="AX4490" s="4"/>
      <c r="AY4490" s="4">
        <v>211801</v>
      </c>
      <c r="AZ4490" s="4">
        <v>494542</v>
      </c>
      <c r="BA4490" s="4" t="s">
        <v>24578</v>
      </c>
      <c r="BB4490" s="4" t="s">
        <v>24579</v>
      </c>
      <c r="BC4490" s="4">
        <v>40</v>
      </c>
      <c r="BD4490" t="str">
        <f>IF(AND(ADHOC!$G$15="",ADHOC!$S$4=""),"",IF(ADHOC!$G$15&lt;&gt;"",IF(ADHOC!$G$15=LEFT(Domein!$AS4490,LEN(ADHOC!$G$15)),MAX(Domein!BD$1:'Domein'!BD4489)+1,""),IF(ADHOC!$S$4=LEFT(Domein!$AS4490,LEN(ADHOC!$S$4)),MAX(Domein!BD$1:'Domein'!BD4489)+1,"")))</f>
        <v/>
      </c>
    </row>
    <row r="4491" spans="45:56" x14ac:dyDescent="0.2">
      <c r="AS4491" s="4" t="s">
        <v>13792</v>
      </c>
      <c r="AT4491" s="4" t="s">
        <v>13793</v>
      </c>
      <c r="AU4491" s="4" t="s">
        <v>456</v>
      </c>
      <c r="AV4491" s="4" t="s">
        <v>711</v>
      </c>
      <c r="AW4491" s="4" t="s">
        <v>724</v>
      </c>
      <c r="AX4491" s="4"/>
      <c r="AY4491" s="4"/>
      <c r="AZ4491" s="4"/>
      <c r="BA4491" s="4"/>
      <c r="BB4491" s="4"/>
      <c r="BC4491" s="4">
        <v>40</v>
      </c>
      <c r="BD4491" t="str">
        <f>IF(AND(ADHOC!$G$15="",ADHOC!$S$4=""),"",IF(ADHOC!$G$15&lt;&gt;"",IF(ADHOC!$G$15=LEFT(Domein!$AS4491,LEN(ADHOC!$G$15)),MAX(Domein!BD$1:'Domein'!BD4490)+1,""),IF(ADHOC!$S$4=LEFT(Domein!$AS4491,LEN(ADHOC!$S$4)),MAX(Domein!BD$1:'Domein'!BD4490)+1,"")))</f>
        <v/>
      </c>
    </row>
    <row r="4492" spans="45:56" x14ac:dyDescent="0.2">
      <c r="AS4492" s="4" t="s">
        <v>31859</v>
      </c>
      <c r="AT4492" s="4" t="s">
        <v>31860</v>
      </c>
      <c r="AU4492" s="4" t="s">
        <v>463</v>
      </c>
      <c r="AV4492" s="4" t="s">
        <v>7513</v>
      </c>
      <c r="AW4492" s="4" t="s">
        <v>701</v>
      </c>
      <c r="AX4492" s="4"/>
      <c r="AY4492" s="4"/>
      <c r="AZ4492" s="4"/>
      <c r="BA4492" s="4"/>
      <c r="BB4492" s="4"/>
      <c r="BC4492" s="4">
        <v>40</v>
      </c>
      <c r="BD4492" t="str">
        <f>IF(AND(ADHOC!$G$15="",ADHOC!$S$4=""),"",IF(ADHOC!$G$15&lt;&gt;"",IF(ADHOC!$G$15=LEFT(Domein!$AS4492,LEN(ADHOC!$G$15)),MAX(Domein!BD$1:'Domein'!BD4491)+1,""),IF(ADHOC!$S$4=LEFT(Domein!$AS4492,LEN(ADHOC!$S$4)),MAX(Domein!BD$1:'Domein'!BD4491)+1,"")))</f>
        <v/>
      </c>
    </row>
    <row r="4493" spans="45:56" x14ac:dyDescent="0.2">
      <c r="AS4493" s="4" t="s">
        <v>9490</v>
      </c>
      <c r="AT4493" s="4" t="s">
        <v>9491</v>
      </c>
      <c r="AU4493" s="4" t="s">
        <v>456</v>
      </c>
      <c r="AV4493" s="4" t="s">
        <v>711</v>
      </c>
      <c r="AW4493" s="4" t="s">
        <v>701</v>
      </c>
      <c r="AX4493" s="4"/>
      <c r="AY4493" s="4"/>
      <c r="AZ4493" s="4"/>
      <c r="BA4493" s="4"/>
      <c r="BB4493" s="4"/>
      <c r="BC4493" s="4">
        <v>40</v>
      </c>
      <c r="BD4493" t="str">
        <f>IF(AND(ADHOC!$G$15="",ADHOC!$S$4=""),"",IF(ADHOC!$G$15&lt;&gt;"",IF(ADHOC!$G$15=LEFT(Domein!$AS4493,LEN(ADHOC!$G$15)),MAX(Domein!BD$1:'Domein'!BD4492)+1,""),IF(ADHOC!$S$4=LEFT(Domein!$AS4493,LEN(ADHOC!$S$4)),MAX(Domein!BD$1:'Domein'!BD4492)+1,"")))</f>
        <v/>
      </c>
    </row>
    <row r="4494" spans="45:56" x14ac:dyDescent="0.2">
      <c r="AS4494" s="4" t="s">
        <v>7075</v>
      </c>
      <c r="AT4494" s="4" t="s">
        <v>9492</v>
      </c>
      <c r="AU4494" s="4" t="s">
        <v>456</v>
      </c>
      <c r="AV4494" s="4" t="s">
        <v>711</v>
      </c>
      <c r="AW4494" s="4" t="s">
        <v>701</v>
      </c>
      <c r="AX4494" s="4"/>
      <c r="AY4494" s="4"/>
      <c r="AZ4494" s="4"/>
      <c r="BA4494" s="4"/>
      <c r="BB4494" s="4"/>
      <c r="BC4494" s="4">
        <v>40</v>
      </c>
      <c r="BD4494" t="str">
        <f>IF(AND(ADHOC!$G$15="",ADHOC!$S$4=""),"",IF(ADHOC!$G$15&lt;&gt;"",IF(ADHOC!$G$15=LEFT(Domein!$AS4494,LEN(ADHOC!$G$15)),MAX(Domein!BD$1:'Domein'!BD4493)+1,""),IF(ADHOC!$S$4=LEFT(Domein!$AS4494,LEN(ADHOC!$S$4)),MAX(Domein!BD$1:'Domein'!BD4493)+1,"")))</f>
        <v/>
      </c>
    </row>
    <row r="4495" spans="45:56" x14ac:dyDescent="0.2">
      <c r="AS4495" s="4" t="s">
        <v>38669</v>
      </c>
      <c r="AT4495" s="4" t="s">
        <v>38670</v>
      </c>
      <c r="AU4495" s="4" t="s">
        <v>463</v>
      </c>
      <c r="AV4495" s="4" t="s">
        <v>7513</v>
      </c>
      <c r="AW4495" s="4" t="s">
        <v>701</v>
      </c>
      <c r="AX4495" s="4"/>
      <c r="AY4495" s="4"/>
      <c r="AZ4495" s="4"/>
      <c r="BA4495" s="4"/>
      <c r="BB4495" s="4"/>
      <c r="BC4495" s="4">
        <v>40</v>
      </c>
      <c r="BD4495" t="str">
        <f>IF(AND(ADHOC!$G$15="",ADHOC!$S$4=""),"",IF(ADHOC!$G$15&lt;&gt;"",IF(ADHOC!$G$15=LEFT(Domein!$AS4495,LEN(ADHOC!$G$15)),MAX(Domein!BD$1:'Domein'!BD4494)+1,""),IF(ADHOC!$S$4=LEFT(Domein!$AS4495,LEN(ADHOC!$S$4)),MAX(Domein!BD$1:'Domein'!BD4494)+1,"")))</f>
        <v/>
      </c>
    </row>
    <row r="4496" spans="45:56" x14ac:dyDescent="0.2">
      <c r="AS4496" s="4" t="s">
        <v>9493</v>
      </c>
      <c r="AT4496" s="4" t="s">
        <v>9494</v>
      </c>
      <c r="AU4496" s="4" t="s">
        <v>456</v>
      </c>
      <c r="AV4496" s="4" t="s">
        <v>711</v>
      </c>
      <c r="AW4496" s="4" t="s">
        <v>701</v>
      </c>
      <c r="AX4496" s="4"/>
      <c r="AY4496" s="4"/>
      <c r="AZ4496" s="4"/>
      <c r="BA4496" s="4"/>
      <c r="BB4496" s="4"/>
      <c r="BC4496" s="4">
        <v>40</v>
      </c>
      <c r="BD4496" t="str">
        <f>IF(AND(ADHOC!$G$15="",ADHOC!$S$4=""),"",IF(ADHOC!$G$15&lt;&gt;"",IF(ADHOC!$G$15=LEFT(Domein!$AS4496,LEN(ADHOC!$G$15)),MAX(Domein!BD$1:'Domein'!BD4495)+1,""),IF(ADHOC!$S$4=LEFT(Domein!$AS4496,LEN(ADHOC!$S$4)),MAX(Domein!BD$1:'Domein'!BD4495)+1,"")))</f>
        <v/>
      </c>
    </row>
    <row r="4497" spans="45:56" x14ac:dyDescent="0.2">
      <c r="AS4497" s="4" t="s">
        <v>16803</v>
      </c>
      <c r="AT4497" s="4" t="s">
        <v>16804</v>
      </c>
      <c r="AU4497" s="4" t="s">
        <v>456</v>
      </c>
      <c r="AV4497" s="4" t="s">
        <v>711</v>
      </c>
      <c r="AW4497" s="4" t="s">
        <v>724</v>
      </c>
      <c r="AX4497" s="4"/>
      <c r="AY4497" s="4"/>
      <c r="AZ4497" s="4"/>
      <c r="BA4497" s="4"/>
      <c r="BB4497" s="4"/>
      <c r="BC4497" s="4">
        <v>40</v>
      </c>
      <c r="BD4497" t="str">
        <f>IF(AND(ADHOC!$G$15="",ADHOC!$S$4=""),"",IF(ADHOC!$G$15&lt;&gt;"",IF(ADHOC!$G$15=LEFT(Domein!$AS4497,LEN(ADHOC!$G$15)),MAX(Domein!BD$1:'Domein'!BD4496)+1,""),IF(ADHOC!$S$4=LEFT(Domein!$AS4497,LEN(ADHOC!$S$4)),MAX(Domein!BD$1:'Domein'!BD4496)+1,"")))</f>
        <v/>
      </c>
    </row>
    <row r="4498" spans="45:56" x14ac:dyDescent="0.2">
      <c r="AS4498" s="4" t="s">
        <v>14750</v>
      </c>
      <c r="AT4498" s="4" t="s">
        <v>35190</v>
      </c>
      <c r="AU4498" s="4" t="s">
        <v>463</v>
      </c>
      <c r="AV4498" s="4" t="s">
        <v>7513</v>
      </c>
      <c r="AW4498" s="4" t="s">
        <v>701</v>
      </c>
      <c r="AX4498" s="4"/>
      <c r="AY4498" s="4"/>
      <c r="AZ4498" s="4"/>
      <c r="BA4498" s="4"/>
      <c r="BB4498" s="4"/>
      <c r="BC4498" s="4">
        <v>40</v>
      </c>
      <c r="BD4498" t="str">
        <f>IF(AND(ADHOC!$G$15="",ADHOC!$S$4=""),"",IF(ADHOC!$G$15&lt;&gt;"",IF(ADHOC!$G$15=LEFT(Domein!$AS4498,LEN(ADHOC!$G$15)),MAX(Domein!BD$1:'Domein'!BD4497)+1,""),IF(ADHOC!$S$4=LEFT(Domein!$AS4498,LEN(ADHOC!$S$4)),MAX(Domein!BD$1:'Domein'!BD4497)+1,"")))</f>
        <v/>
      </c>
    </row>
    <row r="4499" spans="45:56" x14ac:dyDescent="0.2">
      <c r="AS4499" s="4" t="s">
        <v>2290</v>
      </c>
      <c r="AT4499" s="4" t="s">
        <v>2291</v>
      </c>
      <c r="AU4499" s="4" t="s">
        <v>456</v>
      </c>
      <c r="AV4499" s="4" t="s">
        <v>711</v>
      </c>
      <c r="AW4499" s="4" t="s">
        <v>701</v>
      </c>
      <c r="AX4499" s="4"/>
      <c r="AY4499" s="4"/>
      <c r="AZ4499" s="4"/>
      <c r="BA4499" s="4"/>
      <c r="BB4499" s="4"/>
      <c r="BC4499" s="4">
        <v>40</v>
      </c>
      <c r="BD4499" t="str">
        <f>IF(AND(ADHOC!$G$15="",ADHOC!$S$4=""),"",IF(ADHOC!$G$15&lt;&gt;"",IF(ADHOC!$G$15=LEFT(Domein!$AS4499,LEN(ADHOC!$G$15)),MAX(Domein!BD$1:'Domein'!BD4498)+1,""),IF(ADHOC!$S$4=LEFT(Domein!$AS4499,LEN(ADHOC!$S$4)),MAX(Domein!BD$1:'Domein'!BD4498)+1,"")))</f>
        <v/>
      </c>
    </row>
    <row r="4500" spans="45:56" x14ac:dyDescent="0.2">
      <c r="AS4500" s="4" t="s">
        <v>14106</v>
      </c>
      <c r="AT4500" s="4" t="s">
        <v>14107</v>
      </c>
      <c r="AU4500" s="4" t="s">
        <v>462</v>
      </c>
      <c r="AV4500" s="4" t="s">
        <v>711</v>
      </c>
      <c r="AW4500" s="4" t="s">
        <v>1167</v>
      </c>
      <c r="AX4500" s="4"/>
      <c r="AY4500" s="4"/>
      <c r="AZ4500" s="4"/>
      <c r="BA4500" s="4"/>
      <c r="BB4500" s="4"/>
      <c r="BC4500" s="4">
        <v>40</v>
      </c>
      <c r="BD4500" t="str">
        <f>IF(AND(ADHOC!$G$15="",ADHOC!$S$4=""),"",IF(ADHOC!$G$15&lt;&gt;"",IF(ADHOC!$G$15=LEFT(Domein!$AS4500,LEN(ADHOC!$G$15)),MAX(Domein!BD$1:'Domein'!BD4499)+1,""),IF(ADHOC!$S$4=LEFT(Domein!$AS4500,LEN(ADHOC!$S$4)),MAX(Domein!BD$1:'Domein'!BD4499)+1,"")))</f>
        <v/>
      </c>
    </row>
    <row r="4501" spans="45:56" x14ac:dyDescent="0.2">
      <c r="AS4501" s="4" t="s">
        <v>14108</v>
      </c>
      <c r="AT4501" s="4" t="s">
        <v>14109</v>
      </c>
      <c r="AU4501" s="4" t="s">
        <v>462</v>
      </c>
      <c r="AV4501" s="4" t="s">
        <v>711</v>
      </c>
      <c r="AW4501" s="4" t="s">
        <v>1167</v>
      </c>
      <c r="AX4501" s="4"/>
      <c r="AY4501" s="4"/>
      <c r="AZ4501" s="4"/>
      <c r="BA4501" s="4"/>
      <c r="BB4501" s="4"/>
      <c r="BC4501" s="4">
        <v>40</v>
      </c>
      <c r="BD4501" t="str">
        <f>IF(AND(ADHOC!$G$15="",ADHOC!$S$4=""),"",IF(ADHOC!$G$15&lt;&gt;"",IF(ADHOC!$G$15=LEFT(Domein!$AS4501,LEN(ADHOC!$G$15)),MAX(Domein!BD$1:'Domein'!BD4500)+1,""),IF(ADHOC!$S$4=LEFT(Domein!$AS4501,LEN(ADHOC!$S$4)),MAX(Domein!BD$1:'Domein'!BD4500)+1,"")))</f>
        <v/>
      </c>
    </row>
    <row r="4502" spans="45:56" x14ac:dyDescent="0.2">
      <c r="AS4502" s="4" t="s">
        <v>14110</v>
      </c>
      <c r="AT4502" s="4" t="s">
        <v>14111</v>
      </c>
      <c r="AU4502" s="4" t="s">
        <v>456</v>
      </c>
      <c r="AV4502" s="4" t="s">
        <v>711</v>
      </c>
      <c r="AW4502" s="4" t="s">
        <v>1167</v>
      </c>
      <c r="AX4502" s="4"/>
      <c r="AY4502" s="4"/>
      <c r="AZ4502" s="4"/>
      <c r="BA4502" s="4"/>
      <c r="BB4502" s="4"/>
      <c r="BC4502" s="4">
        <v>40</v>
      </c>
      <c r="BD4502" t="str">
        <f>IF(AND(ADHOC!$G$15="",ADHOC!$S$4=""),"",IF(ADHOC!$G$15&lt;&gt;"",IF(ADHOC!$G$15=LEFT(Domein!$AS4502,LEN(ADHOC!$G$15)),MAX(Domein!BD$1:'Domein'!BD4501)+1,""),IF(ADHOC!$S$4=LEFT(Domein!$AS4502,LEN(ADHOC!$S$4)),MAX(Domein!BD$1:'Domein'!BD4501)+1,"")))</f>
        <v/>
      </c>
    </row>
    <row r="4503" spans="45:56" x14ac:dyDescent="0.2">
      <c r="AS4503" s="4" t="s">
        <v>14112</v>
      </c>
      <c r="AT4503" s="4" t="s">
        <v>14111</v>
      </c>
      <c r="AU4503" s="4" t="s">
        <v>462</v>
      </c>
      <c r="AV4503" s="4" t="s">
        <v>711</v>
      </c>
      <c r="AW4503" s="4" t="s">
        <v>1167</v>
      </c>
      <c r="AX4503" s="4"/>
      <c r="AY4503" s="4"/>
      <c r="AZ4503" s="4"/>
      <c r="BA4503" s="4"/>
      <c r="BB4503" s="4"/>
      <c r="BC4503" s="4">
        <v>40</v>
      </c>
      <c r="BD4503" t="str">
        <f>IF(AND(ADHOC!$G$15="",ADHOC!$S$4=""),"",IF(ADHOC!$G$15&lt;&gt;"",IF(ADHOC!$G$15=LEFT(Domein!$AS4503,LEN(ADHOC!$G$15)),MAX(Domein!BD$1:'Domein'!BD4502)+1,""),IF(ADHOC!$S$4=LEFT(Domein!$AS4503,LEN(ADHOC!$S$4)),MAX(Domein!BD$1:'Domein'!BD4502)+1,"")))</f>
        <v/>
      </c>
    </row>
    <row r="4504" spans="45:56" x14ac:dyDescent="0.2">
      <c r="AS4504" s="4" t="s">
        <v>15326</v>
      </c>
      <c r="AT4504" s="4" t="s">
        <v>15327</v>
      </c>
      <c r="AU4504" s="4" t="s">
        <v>456</v>
      </c>
      <c r="AV4504" s="4" t="s">
        <v>7513</v>
      </c>
      <c r="AW4504" s="4" t="s">
        <v>701</v>
      </c>
      <c r="AX4504" s="4"/>
      <c r="AY4504" s="4"/>
      <c r="AZ4504" s="4"/>
      <c r="BA4504" s="4"/>
      <c r="BB4504" s="4"/>
      <c r="BC4504" s="4">
        <v>40</v>
      </c>
      <c r="BD4504" t="str">
        <f>IF(AND(ADHOC!$G$15="",ADHOC!$S$4=""),"",IF(ADHOC!$G$15&lt;&gt;"",IF(ADHOC!$G$15=LEFT(Domein!$AS4504,LEN(ADHOC!$G$15)),MAX(Domein!BD$1:'Domein'!BD4503)+1,""),IF(ADHOC!$S$4=LEFT(Domein!$AS4504,LEN(ADHOC!$S$4)),MAX(Domein!BD$1:'Domein'!BD4503)+1,"")))</f>
        <v/>
      </c>
    </row>
    <row r="4505" spans="45:56" x14ac:dyDescent="0.2">
      <c r="AS4505" s="4" t="s">
        <v>17511</v>
      </c>
      <c r="AT4505" s="4" t="s">
        <v>17512</v>
      </c>
      <c r="AU4505" s="4" t="s">
        <v>456</v>
      </c>
      <c r="AV4505" s="4" t="s">
        <v>17407</v>
      </c>
      <c r="AW4505" s="4" t="s">
        <v>701</v>
      </c>
      <c r="AX4505" s="4"/>
      <c r="AY4505" s="4">
        <v>210857</v>
      </c>
      <c r="AZ4505" s="4">
        <v>535443</v>
      </c>
      <c r="BA4505" s="4" t="s">
        <v>32157</v>
      </c>
      <c r="BB4505" s="4" t="s">
        <v>32158</v>
      </c>
      <c r="BC4505" s="4">
        <v>40</v>
      </c>
      <c r="BD4505" t="str">
        <f>IF(AND(ADHOC!$G$15="",ADHOC!$S$4=""),"",IF(ADHOC!$G$15&lt;&gt;"",IF(ADHOC!$G$15=LEFT(Domein!$AS4505,LEN(ADHOC!$G$15)),MAX(Domein!BD$1:'Domein'!BD4504)+1,""),IF(ADHOC!$S$4=LEFT(Domein!$AS4505,LEN(ADHOC!$S$4)),MAX(Domein!BD$1:'Domein'!BD4504)+1,"")))</f>
        <v/>
      </c>
    </row>
    <row r="4506" spans="45:56" x14ac:dyDescent="0.2">
      <c r="AS4506" s="4" t="s">
        <v>17513</v>
      </c>
      <c r="AT4506" s="4" t="s">
        <v>17514</v>
      </c>
      <c r="AU4506" s="4" t="s">
        <v>456</v>
      </c>
      <c r="AV4506" s="4" t="s">
        <v>17407</v>
      </c>
      <c r="AW4506" s="4" t="s">
        <v>701</v>
      </c>
      <c r="AX4506" s="4"/>
      <c r="AY4506" s="4">
        <v>210857</v>
      </c>
      <c r="AZ4506" s="4">
        <v>535443</v>
      </c>
      <c r="BA4506" s="4" t="s">
        <v>32157</v>
      </c>
      <c r="BB4506" s="4" t="s">
        <v>32158</v>
      </c>
      <c r="BC4506" s="4">
        <v>40</v>
      </c>
      <c r="BD4506" t="str">
        <f>IF(AND(ADHOC!$G$15="",ADHOC!$S$4=""),"",IF(ADHOC!$G$15&lt;&gt;"",IF(ADHOC!$G$15=LEFT(Domein!$AS4506,LEN(ADHOC!$G$15)),MAX(Domein!BD$1:'Domein'!BD4505)+1,""),IF(ADHOC!$S$4=LEFT(Domein!$AS4506,LEN(ADHOC!$S$4)),MAX(Domein!BD$1:'Domein'!BD4505)+1,"")))</f>
        <v/>
      </c>
    </row>
    <row r="4507" spans="45:56" x14ac:dyDescent="0.2">
      <c r="AS4507" s="4" t="s">
        <v>38671</v>
      </c>
      <c r="AT4507" s="4" t="s">
        <v>38672</v>
      </c>
      <c r="AU4507" s="4" t="s">
        <v>463</v>
      </c>
      <c r="AV4507" s="4" t="s">
        <v>7513</v>
      </c>
      <c r="AW4507" s="4" t="s">
        <v>701</v>
      </c>
      <c r="AX4507" s="4"/>
      <c r="AY4507" s="4"/>
      <c r="AZ4507" s="4"/>
      <c r="BA4507" s="4"/>
      <c r="BB4507" s="4"/>
      <c r="BC4507" s="4">
        <v>40</v>
      </c>
      <c r="BD4507" t="str">
        <f>IF(AND(ADHOC!$G$15="",ADHOC!$S$4=""),"",IF(ADHOC!$G$15&lt;&gt;"",IF(ADHOC!$G$15=LEFT(Domein!$AS4507,LEN(ADHOC!$G$15)),MAX(Domein!BD$1:'Domein'!BD4506)+1,""),IF(ADHOC!$S$4=LEFT(Domein!$AS4507,LEN(ADHOC!$S$4)),MAX(Domein!BD$1:'Domein'!BD4506)+1,"")))</f>
        <v/>
      </c>
    </row>
    <row r="4508" spans="45:56" x14ac:dyDescent="0.2">
      <c r="AS4508" s="4" t="s">
        <v>16074</v>
      </c>
      <c r="AT4508" s="4" t="s">
        <v>16075</v>
      </c>
      <c r="AU4508" s="4" t="s">
        <v>456</v>
      </c>
      <c r="AV4508" s="4" t="s">
        <v>711</v>
      </c>
      <c r="AW4508" s="4" t="s">
        <v>701</v>
      </c>
      <c r="AX4508" s="4"/>
      <c r="AY4508" s="4"/>
      <c r="AZ4508" s="4"/>
      <c r="BA4508" s="4"/>
      <c r="BB4508" s="4"/>
      <c r="BC4508" s="4">
        <v>40</v>
      </c>
      <c r="BD4508" t="str">
        <f>IF(AND(ADHOC!$G$15="",ADHOC!$S$4=""),"",IF(ADHOC!$G$15&lt;&gt;"",IF(ADHOC!$G$15=LEFT(Domein!$AS4508,LEN(ADHOC!$G$15)),MAX(Domein!BD$1:'Domein'!BD4507)+1,""),IF(ADHOC!$S$4=LEFT(Domein!$AS4508,LEN(ADHOC!$S$4)),MAX(Domein!BD$1:'Domein'!BD4507)+1,"")))</f>
        <v/>
      </c>
    </row>
    <row r="4509" spans="45:56" x14ac:dyDescent="0.2">
      <c r="AS4509" s="4" t="s">
        <v>33961</v>
      </c>
      <c r="AT4509" s="4" t="s">
        <v>33962</v>
      </c>
      <c r="AU4509" s="4" t="s">
        <v>456</v>
      </c>
      <c r="AV4509" s="4" t="s">
        <v>711</v>
      </c>
      <c r="AW4509" s="4" t="s">
        <v>701</v>
      </c>
      <c r="AX4509" s="4"/>
      <c r="AY4509" s="4"/>
      <c r="AZ4509" s="4"/>
      <c r="BA4509" s="4"/>
      <c r="BB4509" s="4"/>
      <c r="BC4509" s="4">
        <v>40</v>
      </c>
      <c r="BD4509" t="str">
        <f>IF(AND(ADHOC!$G$15="",ADHOC!$S$4=""),"",IF(ADHOC!$G$15&lt;&gt;"",IF(ADHOC!$G$15=LEFT(Domein!$AS4509,LEN(ADHOC!$G$15)),MAX(Domein!BD$1:'Domein'!BD4508)+1,""),IF(ADHOC!$S$4=LEFT(Domein!$AS4509,LEN(ADHOC!$S$4)),MAX(Domein!BD$1:'Domein'!BD4508)+1,"")))</f>
        <v/>
      </c>
    </row>
    <row r="4510" spans="45:56" x14ac:dyDescent="0.2">
      <c r="AS4510" s="4" t="s">
        <v>12746</v>
      </c>
      <c r="AT4510" s="4" t="s">
        <v>12747</v>
      </c>
      <c r="AU4510" s="4" t="s">
        <v>463</v>
      </c>
      <c r="AV4510" s="4" t="s">
        <v>7513</v>
      </c>
      <c r="AW4510" s="4" t="s">
        <v>701</v>
      </c>
      <c r="AX4510" s="4"/>
      <c r="AY4510" s="4"/>
      <c r="AZ4510" s="4"/>
      <c r="BA4510" s="4"/>
      <c r="BB4510" s="4"/>
      <c r="BC4510" s="4">
        <v>40</v>
      </c>
      <c r="BD4510" t="str">
        <f>IF(AND(ADHOC!$G$15="",ADHOC!$S$4=""),"",IF(ADHOC!$G$15&lt;&gt;"",IF(ADHOC!$G$15=LEFT(Domein!$AS4510,LEN(ADHOC!$G$15)),MAX(Domein!BD$1:'Domein'!BD4509)+1,""),IF(ADHOC!$S$4=LEFT(Domein!$AS4510,LEN(ADHOC!$S$4)),MAX(Domein!BD$1:'Domein'!BD4509)+1,"")))</f>
        <v/>
      </c>
    </row>
    <row r="4511" spans="45:56" x14ac:dyDescent="0.2">
      <c r="AS4511" s="4" t="s">
        <v>17515</v>
      </c>
      <c r="AT4511" s="4" t="s">
        <v>17516</v>
      </c>
      <c r="AU4511" s="4" t="s">
        <v>456</v>
      </c>
      <c r="AV4511" s="4" t="s">
        <v>17407</v>
      </c>
      <c r="AW4511" s="4" t="s">
        <v>701</v>
      </c>
      <c r="AX4511" s="4"/>
      <c r="AY4511" s="4">
        <v>234159</v>
      </c>
      <c r="AZ4511" s="4">
        <v>538643</v>
      </c>
      <c r="BA4511" s="4" t="s">
        <v>32159</v>
      </c>
      <c r="BB4511" s="4" t="s">
        <v>32160</v>
      </c>
      <c r="BC4511" s="4">
        <v>40</v>
      </c>
      <c r="BD4511" t="str">
        <f>IF(AND(ADHOC!$G$15="",ADHOC!$S$4=""),"",IF(ADHOC!$G$15&lt;&gt;"",IF(ADHOC!$G$15=LEFT(Domein!$AS4511,LEN(ADHOC!$G$15)),MAX(Domein!BD$1:'Domein'!BD4510)+1,""),IF(ADHOC!$S$4=LEFT(Domein!$AS4511,LEN(ADHOC!$S$4)),MAX(Domein!BD$1:'Domein'!BD4510)+1,"")))</f>
        <v/>
      </c>
    </row>
    <row r="4512" spans="45:56" x14ac:dyDescent="0.2">
      <c r="AS4512" s="4" t="s">
        <v>17517</v>
      </c>
      <c r="AT4512" s="4" t="s">
        <v>17518</v>
      </c>
      <c r="AU4512" s="4" t="s">
        <v>456</v>
      </c>
      <c r="AV4512" s="4" t="s">
        <v>17407</v>
      </c>
      <c r="AW4512" s="4" t="s">
        <v>701</v>
      </c>
      <c r="AX4512" s="4"/>
      <c r="AY4512" s="4">
        <v>234159</v>
      </c>
      <c r="AZ4512" s="4">
        <v>538643</v>
      </c>
      <c r="BA4512" s="4" t="s">
        <v>32159</v>
      </c>
      <c r="BB4512" s="4" t="s">
        <v>32160</v>
      </c>
      <c r="BC4512" s="4">
        <v>40</v>
      </c>
      <c r="BD4512" t="str">
        <f>IF(AND(ADHOC!$G$15="",ADHOC!$S$4=""),"",IF(ADHOC!$G$15&lt;&gt;"",IF(ADHOC!$G$15=LEFT(Domein!$AS4512,LEN(ADHOC!$G$15)),MAX(Domein!BD$1:'Domein'!BD4511)+1,""),IF(ADHOC!$S$4=LEFT(Domein!$AS4512,LEN(ADHOC!$S$4)),MAX(Domein!BD$1:'Domein'!BD4511)+1,"")))</f>
        <v/>
      </c>
    </row>
    <row r="4513" spans="45:56" x14ac:dyDescent="0.2">
      <c r="AS4513" s="4" t="s">
        <v>17519</v>
      </c>
      <c r="AT4513" s="4" t="s">
        <v>17520</v>
      </c>
      <c r="AU4513" s="4" t="s">
        <v>456</v>
      </c>
      <c r="AV4513" s="4" t="s">
        <v>17407</v>
      </c>
      <c r="AW4513" s="4" t="s">
        <v>701</v>
      </c>
      <c r="AX4513" s="4"/>
      <c r="AY4513" s="4">
        <v>234746</v>
      </c>
      <c r="AZ4513" s="4">
        <v>538749</v>
      </c>
      <c r="BA4513" s="4" t="s">
        <v>32161</v>
      </c>
      <c r="BB4513" s="4" t="s">
        <v>32162</v>
      </c>
      <c r="BC4513" s="4">
        <v>40</v>
      </c>
      <c r="BD4513" t="str">
        <f>IF(AND(ADHOC!$G$15="",ADHOC!$S$4=""),"",IF(ADHOC!$G$15&lt;&gt;"",IF(ADHOC!$G$15=LEFT(Domein!$AS4513,LEN(ADHOC!$G$15)),MAX(Domein!BD$1:'Domein'!BD4512)+1,""),IF(ADHOC!$S$4=LEFT(Domein!$AS4513,LEN(ADHOC!$S$4)),MAX(Domein!BD$1:'Domein'!BD4512)+1,"")))</f>
        <v/>
      </c>
    </row>
    <row r="4514" spans="45:56" x14ac:dyDescent="0.2">
      <c r="AS4514" s="4" t="s">
        <v>17521</v>
      </c>
      <c r="AT4514" s="4" t="s">
        <v>17522</v>
      </c>
      <c r="AU4514" s="4" t="s">
        <v>456</v>
      </c>
      <c r="AV4514" s="4" t="s">
        <v>17407</v>
      </c>
      <c r="AW4514" s="4" t="s">
        <v>701</v>
      </c>
      <c r="AX4514" s="4"/>
      <c r="AY4514" s="4">
        <v>234746</v>
      </c>
      <c r="AZ4514" s="4">
        <v>538749</v>
      </c>
      <c r="BA4514" s="4" t="s">
        <v>32161</v>
      </c>
      <c r="BB4514" s="4" t="s">
        <v>32162</v>
      </c>
      <c r="BC4514" s="4">
        <v>40</v>
      </c>
      <c r="BD4514" t="str">
        <f>IF(AND(ADHOC!$G$15="",ADHOC!$S$4=""),"",IF(ADHOC!$G$15&lt;&gt;"",IF(ADHOC!$G$15=LEFT(Domein!$AS4514,LEN(ADHOC!$G$15)),MAX(Domein!BD$1:'Domein'!BD4513)+1,""),IF(ADHOC!$S$4=LEFT(Domein!$AS4514,LEN(ADHOC!$S$4)),MAX(Domein!BD$1:'Domein'!BD4513)+1,"")))</f>
        <v/>
      </c>
    </row>
    <row r="4515" spans="45:56" x14ac:dyDescent="0.2">
      <c r="AS4515" s="4" t="s">
        <v>21093</v>
      </c>
      <c r="AT4515" s="4" t="s">
        <v>17242</v>
      </c>
      <c r="AU4515" s="4" t="s">
        <v>456</v>
      </c>
      <c r="AV4515" s="4" t="s">
        <v>711</v>
      </c>
      <c r="AW4515" s="4" t="s">
        <v>701</v>
      </c>
      <c r="AX4515" s="4"/>
      <c r="AY4515" s="4"/>
      <c r="AZ4515" s="4"/>
      <c r="BA4515" s="4"/>
      <c r="BB4515" s="4"/>
      <c r="BC4515" s="4">
        <v>40</v>
      </c>
      <c r="BD4515" t="str">
        <f>IF(AND(ADHOC!$G$15="",ADHOC!$S$4=""),"",IF(ADHOC!$G$15&lt;&gt;"",IF(ADHOC!$G$15=LEFT(Domein!$AS4515,LEN(ADHOC!$G$15)),MAX(Domein!BD$1:'Domein'!BD4514)+1,""),IF(ADHOC!$S$4=LEFT(Domein!$AS4515,LEN(ADHOC!$S$4)),MAX(Domein!BD$1:'Domein'!BD4514)+1,"")))</f>
        <v/>
      </c>
    </row>
    <row r="4516" spans="45:56" x14ac:dyDescent="0.2">
      <c r="AS4516" s="4" t="s">
        <v>21094</v>
      </c>
      <c r="AT4516" s="4" t="s">
        <v>17244</v>
      </c>
      <c r="AU4516" s="4" t="s">
        <v>456</v>
      </c>
      <c r="AV4516" s="4" t="s">
        <v>711</v>
      </c>
      <c r="AW4516" s="4" t="s">
        <v>701</v>
      </c>
      <c r="AX4516" s="4"/>
      <c r="AY4516" s="4"/>
      <c r="AZ4516" s="4"/>
      <c r="BA4516" s="4"/>
      <c r="BB4516" s="4"/>
      <c r="BC4516" s="4">
        <v>40</v>
      </c>
      <c r="BD4516" t="str">
        <f>IF(AND(ADHOC!$G$15="",ADHOC!$S$4=""),"",IF(ADHOC!$G$15&lt;&gt;"",IF(ADHOC!$G$15=LEFT(Domein!$AS4516,LEN(ADHOC!$G$15)),MAX(Domein!BD$1:'Domein'!BD4515)+1,""),IF(ADHOC!$S$4=LEFT(Domein!$AS4516,LEN(ADHOC!$S$4)),MAX(Domein!BD$1:'Domein'!BD4515)+1,"")))</f>
        <v/>
      </c>
    </row>
    <row r="4517" spans="45:56" x14ac:dyDescent="0.2">
      <c r="AS4517" s="4" t="s">
        <v>21095</v>
      </c>
      <c r="AT4517" s="4" t="s">
        <v>17246</v>
      </c>
      <c r="AU4517" s="4" t="s">
        <v>456</v>
      </c>
      <c r="AV4517" s="4" t="s">
        <v>711</v>
      </c>
      <c r="AW4517" s="4" t="s">
        <v>701</v>
      </c>
      <c r="AX4517" s="4"/>
      <c r="AY4517" s="4"/>
      <c r="AZ4517" s="4"/>
      <c r="BA4517" s="4"/>
      <c r="BB4517" s="4"/>
      <c r="BC4517" s="4">
        <v>40</v>
      </c>
      <c r="BD4517" t="str">
        <f>IF(AND(ADHOC!$G$15="",ADHOC!$S$4=""),"",IF(ADHOC!$G$15&lt;&gt;"",IF(ADHOC!$G$15=LEFT(Domein!$AS4517,LEN(ADHOC!$G$15)),MAX(Domein!BD$1:'Domein'!BD4516)+1,""),IF(ADHOC!$S$4=LEFT(Domein!$AS4517,LEN(ADHOC!$S$4)),MAX(Domein!BD$1:'Domein'!BD4516)+1,"")))</f>
        <v/>
      </c>
    </row>
    <row r="4518" spans="45:56" x14ac:dyDescent="0.2">
      <c r="AS4518" s="4" t="s">
        <v>21096</v>
      </c>
      <c r="AT4518" s="4" t="s">
        <v>17248</v>
      </c>
      <c r="AU4518" s="4" t="s">
        <v>456</v>
      </c>
      <c r="AV4518" s="4" t="s">
        <v>711</v>
      </c>
      <c r="AW4518" s="4" t="s">
        <v>701</v>
      </c>
      <c r="AX4518" s="4"/>
      <c r="AY4518" s="4"/>
      <c r="AZ4518" s="4"/>
      <c r="BA4518" s="4"/>
      <c r="BB4518" s="4"/>
      <c r="BC4518" s="4">
        <v>40</v>
      </c>
      <c r="BD4518" t="str">
        <f>IF(AND(ADHOC!$G$15="",ADHOC!$S$4=""),"",IF(ADHOC!$G$15&lt;&gt;"",IF(ADHOC!$G$15=LEFT(Domein!$AS4518,LEN(ADHOC!$G$15)),MAX(Domein!BD$1:'Domein'!BD4517)+1,""),IF(ADHOC!$S$4=LEFT(Domein!$AS4518,LEN(ADHOC!$S$4)),MAX(Domein!BD$1:'Domein'!BD4517)+1,"")))</f>
        <v/>
      </c>
    </row>
    <row r="4519" spans="45:56" x14ac:dyDescent="0.2">
      <c r="AS4519" s="4" t="s">
        <v>21097</v>
      </c>
      <c r="AT4519" s="4" t="s">
        <v>17250</v>
      </c>
      <c r="AU4519" s="4" t="s">
        <v>456</v>
      </c>
      <c r="AV4519" s="4" t="s">
        <v>711</v>
      </c>
      <c r="AW4519" s="4" t="s">
        <v>701</v>
      </c>
      <c r="AX4519" s="4"/>
      <c r="AY4519" s="4"/>
      <c r="AZ4519" s="4"/>
      <c r="BA4519" s="4"/>
      <c r="BB4519" s="4"/>
      <c r="BC4519" s="4">
        <v>40</v>
      </c>
      <c r="BD4519" t="str">
        <f>IF(AND(ADHOC!$G$15="",ADHOC!$S$4=""),"",IF(ADHOC!$G$15&lt;&gt;"",IF(ADHOC!$G$15=LEFT(Domein!$AS4519,LEN(ADHOC!$G$15)),MAX(Domein!BD$1:'Domein'!BD4518)+1,""),IF(ADHOC!$S$4=LEFT(Domein!$AS4519,LEN(ADHOC!$S$4)),MAX(Domein!BD$1:'Domein'!BD4518)+1,"")))</f>
        <v/>
      </c>
    </row>
    <row r="4520" spans="45:56" x14ac:dyDescent="0.2">
      <c r="AS4520" s="4" t="s">
        <v>15653</v>
      </c>
      <c r="AT4520" s="4" t="s">
        <v>15654</v>
      </c>
      <c r="AU4520" s="4" t="s">
        <v>456</v>
      </c>
      <c r="AV4520" s="4" t="s">
        <v>711</v>
      </c>
      <c r="AW4520" s="4" t="s">
        <v>701</v>
      </c>
      <c r="AX4520" s="4"/>
      <c r="AY4520" s="4"/>
      <c r="AZ4520" s="4"/>
      <c r="BA4520" s="4"/>
      <c r="BB4520" s="4"/>
      <c r="BC4520" s="4">
        <v>40</v>
      </c>
      <c r="BD4520" t="str">
        <f>IF(AND(ADHOC!$G$15="",ADHOC!$S$4=""),"",IF(ADHOC!$G$15&lt;&gt;"",IF(ADHOC!$G$15=LEFT(Domein!$AS4520,LEN(ADHOC!$G$15)),MAX(Domein!BD$1:'Domein'!BD4519)+1,""),IF(ADHOC!$S$4=LEFT(Domein!$AS4520,LEN(ADHOC!$S$4)),MAX(Domein!BD$1:'Domein'!BD4519)+1,"")))</f>
        <v/>
      </c>
    </row>
    <row r="4521" spans="45:56" x14ac:dyDescent="0.2">
      <c r="AS4521" s="4" t="s">
        <v>17523</v>
      </c>
      <c r="AT4521" s="4" t="s">
        <v>17524</v>
      </c>
      <c r="AU4521" s="4" t="s">
        <v>456</v>
      </c>
      <c r="AV4521" s="4" t="s">
        <v>17407</v>
      </c>
      <c r="AW4521" s="4" t="s">
        <v>701</v>
      </c>
      <c r="AX4521" s="4"/>
      <c r="AY4521" s="4">
        <v>232854</v>
      </c>
      <c r="AZ4521" s="4">
        <v>550161</v>
      </c>
      <c r="BA4521" s="4" t="s">
        <v>32163</v>
      </c>
      <c r="BB4521" s="4" t="s">
        <v>32164</v>
      </c>
      <c r="BC4521" s="4">
        <v>40</v>
      </c>
      <c r="BD4521" t="str">
        <f>IF(AND(ADHOC!$G$15="",ADHOC!$S$4=""),"",IF(ADHOC!$G$15&lt;&gt;"",IF(ADHOC!$G$15=LEFT(Domein!$AS4521,LEN(ADHOC!$G$15)),MAX(Domein!BD$1:'Domein'!BD4520)+1,""),IF(ADHOC!$S$4=LEFT(Domein!$AS4521,LEN(ADHOC!$S$4)),MAX(Domein!BD$1:'Domein'!BD4520)+1,"")))</f>
        <v/>
      </c>
    </row>
    <row r="4522" spans="45:56" x14ac:dyDescent="0.2">
      <c r="AS4522" s="4" t="s">
        <v>17525</v>
      </c>
      <c r="AT4522" s="4" t="s">
        <v>17526</v>
      </c>
      <c r="AU4522" s="4" t="s">
        <v>456</v>
      </c>
      <c r="AV4522" s="4" t="s">
        <v>17407</v>
      </c>
      <c r="AW4522" s="4" t="s">
        <v>701</v>
      </c>
      <c r="AX4522" s="4"/>
      <c r="AY4522" s="4">
        <v>232854</v>
      </c>
      <c r="AZ4522" s="4">
        <v>550161</v>
      </c>
      <c r="BA4522" s="4" t="s">
        <v>32163</v>
      </c>
      <c r="BB4522" s="4" t="s">
        <v>32164</v>
      </c>
      <c r="BC4522" s="4">
        <v>40</v>
      </c>
      <c r="BD4522" t="str">
        <f>IF(AND(ADHOC!$G$15="",ADHOC!$S$4=""),"",IF(ADHOC!$G$15&lt;&gt;"",IF(ADHOC!$G$15=LEFT(Domein!$AS4522,LEN(ADHOC!$G$15)),MAX(Domein!BD$1:'Domein'!BD4521)+1,""),IF(ADHOC!$S$4=LEFT(Domein!$AS4522,LEN(ADHOC!$S$4)),MAX(Domein!BD$1:'Domein'!BD4521)+1,"")))</f>
        <v/>
      </c>
    </row>
    <row r="4523" spans="45:56" x14ac:dyDescent="0.2">
      <c r="AS4523" s="4" t="s">
        <v>17527</v>
      </c>
      <c r="AT4523" s="4" t="s">
        <v>17528</v>
      </c>
      <c r="AU4523" s="4" t="s">
        <v>456</v>
      </c>
      <c r="AV4523" s="4" t="s">
        <v>17407</v>
      </c>
      <c r="AW4523" s="4" t="s">
        <v>701</v>
      </c>
      <c r="AX4523" s="4"/>
      <c r="AY4523" s="4">
        <v>233921</v>
      </c>
      <c r="AZ4523" s="4">
        <v>551534</v>
      </c>
      <c r="BA4523" s="4" t="s">
        <v>32165</v>
      </c>
      <c r="BB4523" s="4" t="s">
        <v>32166</v>
      </c>
      <c r="BC4523" s="4">
        <v>40</v>
      </c>
      <c r="BD4523" t="str">
        <f>IF(AND(ADHOC!$G$15="",ADHOC!$S$4=""),"",IF(ADHOC!$G$15&lt;&gt;"",IF(ADHOC!$G$15=LEFT(Domein!$AS4523,LEN(ADHOC!$G$15)),MAX(Domein!BD$1:'Domein'!BD4522)+1,""),IF(ADHOC!$S$4=LEFT(Domein!$AS4523,LEN(ADHOC!$S$4)),MAX(Domein!BD$1:'Domein'!BD4522)+1,"")))</f>
        <v/>
      </c>
    </row>
    <row r="4524" spans="45:56" x14ac:dyDescent="0.2">
      <c r="AS4524" s="4" t="s">
        <v>17529</v>
      </c>
      <c r="AT4524" s="4" t="s">
        <v>17530</v>
      </c>
      <c r="AU4524" s="4" t="s">
        <v>456</v>
      </c>
      <c r="AV4524" s="4" t="s">
        <v>17407</v>
      </c>
      <c r="AW4524" s="4" t="s">
        <v>701</v>
      </c>
      <c r="AX4524" s="4"/>
      <c r="AY4524" s="4">
        <v>233921</v>
      </c>
      <c r="AZ4524" s="4">
        <v>551534</v>
      </c>
      <c r="BA4524" s="4" t="s">
        <v>32165</v>
      </c>
      <c r="BB4524" s="4" t="s">
        <v>32166</v>
      </c>
      <c r="BC4524" s="4">
        <v>40</v>
      </c>
      <c r="BD4524" t="str">
        <f>IF(AND(ADHOC!$G$15="",ADHOC!$S$4=""),"",IF(ADHOC!$G$15&lt;&gt;"",IF(ADHOC!$G$15=LEFT(Domein!$AS4524,LEN(ADHOC!$G$15)),MAX(Domein!BD$1:'Domein'!BD4523)+1,""),IF(ADHOC!$S$4=LEFT(Domein!$AS4524,LEN(ADHOC!$S$4)),MAX(Domein!BD$1:'Domein'!BD4523)+1,"")))</f>
        <v/>
      </c>
    </row>
    <row r="4525" spans="45:56" x14ac:dyDescent="0.2">
      <c r="AS4525" s="4" t="s">
        <v>15915</v>
      </c>
      <c r="AT4525" s="4" t="s">
        <v>15916</v>
      </c>
      <c r="AU4525" s="4" t="s">
        <v>463</v>
      </c>
      <c r="AV4525" s="4" t="s">
        <v>7513</v>
      </c>
      <c r="AW4525" s="4" t="s">
        <v>701</v>
      </c>
      <c r="AX4525" s="4"/>
      <c r="AY4525" s="4"/>
      <c r="AZ4525" s="4"/>
      <c r="BA4525" s="4"/>
      <c r="BB4525" s="4"/>
      <c r="BC4525" s="4">
        <v>40</v>
      </c>
      <c r="BD4525" t="str">
        <f>IF(AND(ADHOC!$G$15="",ADHOC!$S$4=""),"",IF(ADHOC!$G$15&lt;&gt;"",IF(ADHOC!$G$15=LEFT(Domein!$AS4525,LEN(ADHOC!$G$15)),MAX(Domein!BD$1:'Domein'!BD4524)+1,""),IF(ADHOC!$S$4=LEFT(Domein!$AS4525,LEN(ADHOC!$S$4)),MAX(Domein!BD$1:'Domein'!BD4524)+1,"")))</f>
        <v/>
      </c>
    </row>
    <row r="4526" spans="45:56" x14ac:dyDescent="0.2">
      <c r="AS4526" s="4" t="s">
        <v>36847</v>
      </c>
      <c r="AT4526" s="4" t="s">
        <v>36862</v>
      </c>
      <c r="AU4526" s="4" t="s">
        <v>463</v>
      </c>
      <c r="AV4526" s="4" t="s">
        <v>711</v>
      </c>
      <c r="AW4526" s="4" t="s">
        <v>701</v>
      </c>
      <c r="AX4526" s="4"/>
      <c r="AY4526" s="4"/>
      <c r="AZ4526" s="4"/>
      <c r="BA4526" s="4"/>
      <c r="BB4526" s="4"/>
      <c r="BC4526" s="4">
        <v>40</v>
      </c>
      <c r="BD4526" t="str">
        <f>IF(AND(ADHOC!$G$15="",ADHOC!$S$4=""),"",IF(ADHOC!$G$15&lt;&gt;"",IF(ADHOC!$G$15=LEFT(Domein!$AS4526,LEN(ADHOC!$G$15)),MAX(Domein!BD$1:'Domein'!BD4525)+1,""),IF(ADHOC!$S$4=LEFT(Domein!$AS4526,LEN(ADHOC!$S$4)),MAX(Domein!BD$1:'Domein'!BD4525)+1,"")))</f>
        <v/>
      </c>
    </row>
    <row r="4527" spans="45:56" x14ac:dyDescent="0.2">
      <c r="AS4527" s="4" t="s">
        <v>33021</v>
      </c>
      <c r="AT4527" s="4" t="s">
        <v>33022</v>
      </c>
      <c r="AU4527" s="4" t="s">
        <v>456</v>
      </c>
      <c r="AV4527" s="4" t="s">
        <v>711</v>
      </c>
      <c r="AW4527" s="4" t="s">
        <v>701</v>
      </c>
      <c r="AX4527" s="4"/>
      <c r="AY4527" s="4"/>
      <c r="AZ4527" s="4"/>
      <c r="BA4527" s="4"/>
      <c r="BB4527" s="4"/>
      <c r="BC4527" s="4">
        <v>40</v>
      </c>
      <c r="BD4527" t="str">
        <f>IF(AND(ADHOC!$G$15="",ADHOC!$S$4=""),"",IF(ADHOC!$G$15&lt;&gt;"",IF(ADHOC!$G$15=LEFT(Domein!$AS4527,LEN(ADHOC!$G$15)),MAX(Domein!BD$1:'Domein'!BD4526)+1,""),IF(ADHOC!$S$4=LEFT(Domein!$AS4527,LEN(ADHOC!$S$4)),MAX(Domein!BD$1:'Domein'!BD4526)+1,"")))</f>
        <v/>
      </c>
    </row>
    <row r="4528" spans="45:56" x14ac:dyDescent="0.2">
      <c r="AS4528" s="4" t="s">
        <v>14113</v>
      </c>
      <c r="AT4528" s="4" t="s">
        <v>14114</v>
      </c>
      <c r="AU4528" s="4" t="s">
        <v>456</v>
      </c>
      <c r="AV4528" s="4" t="s">
        <v>711</v>
      </c>
      <c r="AW4528" s="4" t="s">
        <v>701</v>
      </c>
      <c r="AX4528" s="4"/>
      <c r="AY4528" s="4"/>
      <c r="AZ4528" s="4"/>
      <c r="BA4528" s="4"/>
      <c r="BB4528" s="4"/>
      <c r="BC4528" s="4">
        <v>40</v>
      </c>
      <c r="BD4528" t="str">
        <f>IF(AND(ADHOC!$G$15="",ADHOC!$S$4=""),"",IF(ADHOC!$G$15&lt;&gt;"",IF(ADHOC!$G$15=LEFT(Domein!$AS4528,LEN(ADHOC!$G$15)),MAX(Domein!BD$1:'Domein'!BD4527)+1,""),IF(ADHOC!$S$4=LEFT(Domein!$AS4528,LEN(ADHOC!$S$4)),MAX(Domein!BD$1:'Domein'!BD4527)+1,"")))</f>
        <v/>
      </c>
    </row>
    <row r="4529" spans="45:56" x14ac:dyDescent="0.2">
      <c r="AS4529" s="4" t="s">
        <v>14115</v>
      </c>
      <c r="AT4529" s="4" t="s">
        <v>14116</v>
      </c>
      <c r="AU4529" s="4" t="s">
        <v>456</v>
      </c>
      <c r="AV4529" s="4" t="s">
        <v>711</v>
      </c>
      <c r="AW4529" s="4" t="s">
        <v>701</v>
      </c>
      <c r="AX4529" s="4"/>
      <c r="AY4529" s="4"/>
      <c r="AZ4529" s="4"/>
      <c r="BA4529" s="4"/>
      <c r="BB4529" s="4"/>
      <c r="BC4529" s="4">
        <v>40</v>
      </c>
      <c r="BD4529" t="str">
        <f>IF(AND(ADHOC!$G$15="",ADHOC!$S$4=""),"",IF(ADHOC!$G$15&lt;&gt;"",IF(ADHOC!$G$15=LEFT(Domein!$AS4529,LEN(ADHOC!$G$15)),MAX(Domein!BD$1:'Domein'!BD4528)+1,""),IF(ADHOC!$S$4=LEFT(Domein!$AS4529,LEN(ADHOC!$S$4)),MAX(Domein!BD$1:'Domein'!BD4528)+1,"")))</f>
        <v/>
      </c>
    </row>
    <row r="4530" spans="45:56" x14ac:dyDescent="0.2">
      <c r="AS4530" s="4" t="s">
        <v>15917</v>
      </c>
      <c r="AT4530" s="4" t="s">
        <v>15918</v>
      </c>
      <c r="AU4530" s="4" t="s">
        <v>463</v>
      </c>
      <c r="AV4530" s="4" t="s">
        <v>7513</v>
      </c>
      <c r="AW4530" s="4" t="s">
        <v>701</v>
      </c>
      <c r="AX4530" s="4"/>
      <c r="AY4530" s="4"/>
      <c r="AZ4530" s="4"/>
      <c r="BA4530" s="4"/>
      <c r="BB4530" s="4"/>
      <c r="BC4530" s="4">
        <v>40</v>
      </c>
      <c r="BD4530" t="str">
        <f>IF(AND(ADHOC!$G$15="",ADHOC!$S$4=""),"",IF(ADHOC!$G$15&lt;&gt;"",IF(ADHOC!$G$15=LEFT(Domein!$AS4530,LEN(ADHOC!$G$15)),MAX(Domein!BD$1:'Domein'!BD4529)+1,""),IF(ADHOC!$S$4=LEFT(Domein!$AS4530,LEN(ADHOC!$S$4)),MAX(Domein!BD$1:'Domein'!BD4529)+1,"")))</f>
        <v/>
      </c>
    </row>
    <row r="4531" spans="45:56" x14ac:dyDescent="0.2">
      <c r="AS4531" s="4" t="s">
        <v>17531</v>
      </c>
      <c r="AT4531" s="4" t="s">
        <v>17532</v>
      </c>
      <c r="AU4531" s="4" t="s">
        <v>456</v>
      </c>
      <c r="AV4531" s="4" t="s">
        <v>17407</v>
      </c>
      <c r="AW4531" s="4" t="s">
        <v>701</v>
      </c>
      <c r="AX4531" s="4"/>
      <c r="AY4531" s="4">
        <v>229090</v>
      </c>
      <c r="AZ4531" s="4">
        <v>553694</v>
      </c>
      <c r="BA4531" s="4" t="s">
        <v>32167</v>
      </c>
      <c r="BB4531" s="4" t="s">
        <v>32168</v>
      </c>
      <c r="BC4531" s="4">
        <v>40</v>
      </c>
      <c r="BD4531" t="str">
        <f>IF(AND(ADHOC!$G$15="",ADHOC!$S$4=""),"",IF(ADHOC!$G$15&lt;&gt;"",IF(ADHOC!$G$15=LEFT(Domein!$AS4531,LEN(ADHOC!$G$15)),MAX(Domein!BD$1:'Domein'!BD4530)+1,""),IF(ADHOC!$S$4=LEFT(Domein!$AS4531,LEN(ADHOC!$S$4)),MAX(Domein!BD$1:'Domein'!BD4530)+1,"")))</f>
        <v/>
      </c>
    </row>
    <row r="4532" spans="45:56" x14ac:dyDescent="0.2">
      <c r="AS4532" s="4" t="s">
        <v>17533</v>
      </c>
      <c r="AT4532" s="4" t="s">
        <v>17534</v>
      </c>
      <c r="AU4532" s="4" t="s">
        <v>456</v>
      </c>
      <c r="AV4532" s="4" t="s">
        <v>17407</v>
      </c>
      <c r="AW4532" s="4" t="s">
        <v>701</v>
      </c>
      <c r="AX4532" s="4"/>
      <c r="AY4532" s="4">
        <v>229090</v>
      </c>
      <c r="AZ4532" s="4">
        <v>553694</v>
      </c>
      <c r="BA4532" s="4" t="s">
        <v>32167</v>
      </c>
      <c r="BB4532" s="4" t="s">
        <v>32168</v>
      </c>
      <c r="BC4532" s="4">
        <v>40</v>
      </c>
      <c r="BD4532" t="str">
        <f>IF(AND(ADHOC!$G$15="",ADHOC!$S$4=""),"",IF(ADHOC!$G$15&lt;&gt;"",IF(ADHOC!$G$15=LEFT(Domein!$AS4532,LEN(ADHOC!$G$15)),MAX(Domein!BD$1:'Domein'!BD4531)+1,""),IF(ADHOC!$S$4=LEFT(Domein!$AS4532,LEN(ADHOC!$S$4)),MAX(Domein!BD$1:'Domein'!BD4531)+1,"")))</f>
        <v/>
      </c>
    </row>
    <row r="4533" spans="45:56" x14ac:dyDescent="0.2">
      <c r="AS4533" s="4" t="s">
        <v>17535</v>
      </c>
      <c r="AT4533" s="85" t="s">
        <v>17536</v>
      </c>
      <c r="AU4533" s="4" t="s">
        <v>456</v>
      </c>
      <c r="AV4533" s="4" t="s">
        <v>17407</v>
      </c>
      <c r="AW4533" s="4" t="s">
        <v>701</v>
      </c>
      <c r="AX4533" s="4"/>
      <c r="AY4533" s="4">
        <v>238654</v>
      </c>
      <c r="AZ4533" s="4">
        <v>541966</v>
      </c>
      <c r="BA4533" s="4" t="s">
        <v>32169</v>
      </c>
      <c r="BB4533" s="4" t="s">
        <v>32170</v>
      </c>
      <c r="BC4533" s="4">
        <v>40</v>
      </c>
      <c r="BD4533" t="str">
        <f>IF(AND(ADHOC!$G$15="",ADHOC!$S$4=""),"",IF(ADHOC!$G$15&lt;&gt;"",IF(ADHOC!$G$15=LEFT(Domein!$AS4533,LEN(ADHOC!$G$15)),MAX(Domein!BD$1:'Domein'!BD4532)+1,""),IF(ADHOC!$S$4=LEFT(Domein!$AS4533,LEN(ADHOC!$S$4)),MAX(Domein!BD$1:'Domein'!BD4532)+1,"")))</f>
        <v/>
      </c>
    </row>
    <row r="4534" spans="45:56" x14ac:dyDescent="0.2">
      <c r="AS4534" s="4" t="s">
        <v>17537</v>
      </c>
      <c r="AT4534" s="85" t="s">
        <v>17538</v>
      </c>
      <c r="AU4534" s="4" t="s">
        <v>456</v>
      </c>
      <c r="AV4534" s="4" t="s">
        <v>17407</v>
      </c>
      <c r="AW4534" s="4" t="s">
        <v>701</v>
      </c>
      <c r="AX4534" s="4"/>
      <c r="AY4534" s="4">
        <v>238654</v>
      </c>
      <c r="AZ4534" s="4">
        <v>541966</v>
      </c>
      <c r="BA4534" s="4" t="s">
        <v>32169</v>
      </c>
      <c r="BB4534" s="4" t="s">
        <v>32170</v>
      </c>
      <c r="BC4534" s="4">
        <v>40</v>
      </c>
      <c r="BD4534" t="str">
        <f>IF(AND(ADHOC!$G$15="",ADHOC!$S$4=""),"",IF(ADHOC!$G$15&lt;&gt;"",IF(ADHOC!$G$15=LEFT(Domein!$AS4534,LEN(ADHOC!$G$15)),MAX(Domein!BD$1:'Domein'!BD4533)+1,""),IF(ADHOC!$S$4=LEFT(Domein!$AS4534,LEN(ADHOC!$S$4)),MAX(Domein!BD$1:'Domein'!BD4533)+1,"")))</f>
        <v/>
      </c>
    </row>
    <row r="4535" spans="45:56" x14ac:dyDescent="0.2">
      <c r="AS4535" s="4" t="s">
        <v>15655</v>
      </c>
      <c r="AT4535" s="85" t="s">
        <v>15650</v>
      </c>
      <c r="AU4535" s="4" t="s">
        <v>456</v>
      </c>
      <c r="AV4535" s="4" t="s">
        <v>711</v>
      </c>
      <c r="AW4535" s="4" t="s">
        <v>701</v>
      </c>
      <c r="AX4535" s="4"/>
      <c r="AY4535" s="4"/>
      <c r="AZ4535" s="4"/>
      <c r="BA4535" s="4"/>
      <c r="BB4535" s="4"/>
      <c r="BC4535" s="4">
        <v>40</v>
      </c>
      <c r="BD4535" t="str">
        <f>IF(AND(ADHOC!$G$15="",ADHOC!$S$4=""),"",IF(ADHOC!$G$15&lt;&gt;"",IF(ADHOC!$G$15=LEFT(Domein!$AS4535,LEN(ADHOC!$G$15)),MAX(Domein!BD$1:'Domein'!BD4534)+1,""),IF(ADHOC!$S$4=LEFT(Domein!$AS4535,LEN(ADHOC!$S$4)),MAX(Domein!BD$1:'Domein'!BD4534)+1,"")))</f>
        <v/>
      </c>
    </row>
    <row r="4536" spans="45:56" x14ac:dyDescent="0.2">
      <c r="AS4536" s="4" t="s">
        <v>3270</v>
      </c>
      <c r="AT4536" s="4" t="s">
        <v>3271</v>
      </c>
      <c r="AU4536" s="4" t="s">
        <v>456</v>
      </c>
      <c r="AV4536" s="4" t="s">
        <v>731</v>
      </c>
      <c r="AW4536" s="4" t="s">
        <v>724</v>
      </c>
      <c r="AX4536" s="4"/>
      <c r="AY4536" s="4">
        <v>242689</v>
      </c>
      <c r="AZ4536" s="4">
        <v>531238</v>
      </c>
      <c r="BA4536" s="4" t="s">
        <v>24580</v>
      </c>
      <c r="BB4536" s="4" t="s">
        <v>24581</v>
      </c>
      <c r="BC4536" s="4">
        <v>40</v>
      </c>
      <c r="BD4536" t="str">
        <f>IF(AND(ADHOC!$G$15="",ADHOC!$S$4=""),"",IF(ADHOC!$G$15&lt;&gt;"",IF(ADHOC!$G$15=LEFT(Domein!$AS4536,LEN(ADHOC!$G$15)),MAX(Domein!BD$1:'Domein'!BD4535)+1,""),IF(ADHOC!$S$4=LEFT(Domein!$AS4536,LEN(ADHOC!$S$4)),MAX(Domein!BD$1:'Domein'!BD4535)+1,"")))</f>
        <v/>
      </c>
    </row>
    <row r="4537" spans="45:56" x14ac:dyDescent="0.2">
      <c r="AS4537" s="4" t="s">
        <v>3272</v>
      </c>
      <c r="AT4537" s="4" t="s">
        <v>3273</v>
      </c>
      <c r="AU4537" s="4" t="s">
        <v>456</v>
      </c>
      <c r="AV4537" s="4" t="s">
        <v>731</v>
      </c>
      <c r="AW4537" s="4" t="s">
        <v>724</v>
      </c>
      <c r="AX4537" s="4"/>
      <c r="AY4537" s="4">
        <v>240729</v>
      </c>
      <c r="AZ4537" s="4">
        <v>528475</v>
      </c>
      <c r="BA4537" s="4" t="s">
        <v>24582</v>
      </c>
      <c r="BB4537" s="4" t="s">
        <v>24583</v>
      </c>
      <c r="BC4537" s="4">
        <v>40</v>
      </c>
      <c r="BD4537" t="str">
        <f>IF(AND(ADHOC!$G$15="",ADHOC!$S$4=""),"",IF(ADHOC!$G$15&lt;&gt;"",IF(ADHOC!$G$15=LEFT(Domein!$AS4537,LEN(ADHOC!$G$15)),MAX(Domein!BD$1:'Domein'!BD4536)+1,""),IF(ADHOC!$S$4=LEFT(Domein!$AS4537,LEN(ADHOC!$S$4)),MAX(Domein!BD$1:'Domein'!BD4536)+1,"")))</f>
        <v/>
      </c>
    </row>
    <row r="4538" spans="45:56" x14ac:dyDescent="0.2">
      <c r="AS4538" s="4" t="s">
        <v>3274</v>
      </c>
      <c r="AT4538" s="4" t="s">
        <v>3275</v>
      </c>
      <c r="AU4538" s="4" t="s">
        <v>456</v>
      </c>
      <c r="AV4538" s="4" t="s">
        <v>731</v>
      </c>
      <c r="AW4538" s="4" t="s">
        <v>724</v>
      </c>
      <c r="AX4538" s="4"/>
      <c r="AY4538" s="4">
        <v>238746</v>
      </c>
      <c r="AZ4538" s="4">
        <v>529740</v>
      </c>
      <c r="BA4538" s="4" t="s">
        <v>24584</v>
      </c>
      <c r="BB4538" s="4" t="s">
        <v>24585</v>
      </c>
      <c r="BC4538" s="4">
        <v>40</v>
      </c>
      <c r="BD4538" t="str">
        <f>IF(AND(ADHOC!$G$15="",ADHOC!$S$4=""),"",IF(ADHOC!$G$15&lt;&gt;"",IF(ADHOC!$G$15=LEFT(Domein!$AS4538,LEN(ADHOC!$G$15)),MAX(Domein!BD$1:'Domein'!BD4537)+1,""),IF(ADHOC!$S$4=LEFT(Domein!$AS4538,LEN(ADHOC!$S$4)),MAX(Domein!BD$1:'Domein'!BD4537)+1,"")))</f>
        <v/>
      </c>
    </row>
    <row r="4539" spans="45:56" x14ac:dyDescent="0.2">
      <c r="AS4539" s="4" t="s">
        <v>3276</v>
      </c>
      <c r="AT4539" s="4" t="s">
        <v>3277</v>
      </c>
      <c r="AU4539" s="4" t="s">
        <v>456</v>
      </c>
      <c r="AV4539" s="4" t="s">
        <v>731</v>
      </c>
      <c r="AW4539" s="4" t="s">
        <v>724</v>
      </c>
      <c r="AX4539" s="4"/>
      <c r="AY4539" s="4">
        <v>246051</v>
      </c>
      <c r="AZ4539" s="4">
        <v>522870</v>
      </c>
      <c r="BA4539" s="4" t="s">
        <v>24586</v>
      </c>
      <c r="BB4539" s="4" t="s">
        <v>24587</v>
      </c>
      <c r="BC4539" s="4">
        <v>40</v>
      </c>
      <c r="BD4539" t="str">
        <f>IF(AND(ADHOC!$G$15="",ADHOC!$S$4=""),"",IF(ADHOC!$G$15&lt;&gt;"",IF(ADHOC!$G$15=LEFT(Domein!$AS4539,LEN(ADHOC!$G$15)),MAX(Domein!BD$1:'Domein'!BD4538)+1,""),IF(ADHOC!$S$4=LEFT(Domein!$AS4539,LEN(ADHOC!$S$4)),MAX(Domein!BD$1:'Domein'!BD4538)+1,"")))</f>
        <v/>
      </c>
    </row>
    <row r="4540" spans="45:56" x14ac:dyDescent="0.2">
      <c r="AS4540" s="4" t="s">
        <v>9495</v>
      </c>
      <c r="AT4540" s="4" t="s">
        <v>13998</v>
      </c>
      <c r="AU4540" s="4" t="s">
        <v>456</v>
      </c>
      <c r="AV4540" s="4" t="s">
        <v>729</v>
      </c>
      <c r="AW4540" s="4" t="s">
        <v>724</v>
      </c>
      <c r="AX4540" s="4"/>
      <c r="AY4540" s="4"/>
      <c r="AZ4540" s="4"/>
      <c r="BA4540" s="4"/>
      <c r="BB4540" s="4"/>
      <c r="BC4540" s="4">
        <v>40</v>
      </c>
      <c r="BD4540" t="str">
        <f>IF(AND(ADHOC!$G$15="",ADHOC!$S$4=""),"",IF(ADHOC!$G$15&lt;&gt;"",IF(ADHOC!$G$15=LEFT(Domein!$AS4540,LEN(ADHOC!$G$15)),MAX(Domein!BD$1:'Domein'!BD4539)+1,""),IF(ADHOC!$S$4=LEFT(Domein!$AS4540,LEN(ADHOC!$S$4)),MAX(Domein!BD$1:'Domein'!BD4539)+1,"")))</f>
        <v/>
      </c>
    </row>
    <row r="4541" spans="45:56" x14ac:dyDescent="0.2">
      <c r="AS4541" s="4" t="s">
        <v>9496</v>
      </c>
      <c r="AT4541" s="4" t="s">
        <v>13701</v>
      </c>
      <c r="AU4541" s="4" t="s">
        <v>456</v>
      </c>
      <c r="AV4541" s="4" t="s">
        <v>729</v>
      </c>
      <c r="AW4541" s="4" t="s">
        <v>724</v>
      </c>
      <c r="AX4541" s="4"/>
      <c r="AY4541" s="4"/>
      <c r="AZ4541" s="4"/>
      <c r="BA4541" s="4"/>
      <c r="BB4541" s="4"/>
      <c r="BC4541" s="4">
        <v>40</v>
      </c>
      <c r="BD4541" t="str">
        <f>IF(AND(ADHOC!$G$15="",ADHOC!$S$4=""),"",IF(ADHOC!$G$15&lt;&gt;"",IF(ADHOC!$G$15=LEFT(Domein!$AS4541,LEN(ADHOC!$G$15)),MAX(Domein!BD$1:'Domein'!BD4540)+1,""),IF(ADHOC!$S$4=LEFT(Domein!$AS4541,LEN(ADHOC!$S$4)),MAX(Domein!BD$1:'Domein'!BD4540)+1,"")))</f>
        <v/>
      </c>
    </row>
    <row r="4542" spans="45:56" x14ac:dyDescent="0.2">
      <c r="AS4542" s="4" t="s">
        <v>9497</v>
      </c>
      <c r="AT4542" s="4" t="s">
        <v>13702</v>
      </c>
      <c r="AU4542" s="4" t="s">
        <v>456</v>
      </c>
      <c r="AV4542" s="4" t="s">
        <v>729</v>
      </c>
      <c r="AW4542" s="4" t="s">
        <v>724</v>
      </c>
      <c r="AX4542" s="4"/>
      <c r="AY4542" s="4"/>
      <c r="AZ4542" s="4"/>
      <c r="BA4542" s="4"/>
      <c r="BB4542" s="4"/>
      <c r="BC4542" s="4">
        <v>40</v>
      </c>
      <c r="BD4542" t="str">
        <f>IF(AND(ADHOC!$G$15="",ADHOC!$S$4=""),"",IF(ADHOC!$G$15&lt;&gt;"",IF(ADHOC!$G$15=LEFT(Domein!$AS4542,LEN(ADHOC!$G$15)),MAX(Domein!BD$1:'Domein'!BD4541)+1,""),IF(ADHOC!$S$4=LEFT(Domein!$AS4542,LEN(ADHOC!$S$4)),MAX(Domein!BD$1:'Domein'!BD4541)+1,"")))</f>
        <v/>
      </c>
    </row>
    <row r="4543" spans="45:56" x14ac:dyDescent="0.2">
      <c r="AS4543" s="4" t="s">
        <v>15783</v>
      </c>
      <c r="AT4543" s="4" t="s">
        <v>15784</v>
      </c>
      <c r="AU4543" s="4" t="s">
        <v>456</v>
      </c>
      <c r="AV4543" s="4" t="s">
        <v>729</v>
      </c>
      <c r="AW4543" s="4" t="s">
        <v>701</v>
      </c>
      <c r="AX4543" s="4"/>
      <c r="AY4543" s="4"/>
      <c r="AZ4543" s="4"/>
      <c r="BA4543" s="4"/>
      <c r="BB4543" s="4"/>
      <c r="BC4543" s="4">
        <v>40</v>
      </c>
      <c r="BD4543" t="str">
        <f>IF(AND(ADHOC!$G$15="",ADHOC!$S$4=""),"",IF(ADHOC!$G$15&lt;&gt;"",IF(ADHOC!$G$15=LEFT(Domein!$AS4543,LEN(ADHOC!$G$15)),MAX(Domein!BD$1:'Domein'!BD4542)+1,""),IF(ADHOC!$S$4=LEFT(Domein!$AS4543,LEN(ADHOC!$S$4)),MAX(Domein!BD$1:'Domein'!BD4542)+1,"")))</f>
        <v/>
      </c>
    </row>
    <row r="4544" spans="45:56" x14ac:dyDescent="0.2">
      <c r="AS4544" s="4" t="s">
        <v>9498</v>
      </c>
      <c r="AT4544" s="4" t="s">
        <v>9499</v>
      </c>
      <c r="AU4544" s="4" t="s">
        <v>456</v>
      </c>
      <c r="AV4544" s="4" t="s">
        <v>729</v>
      </c>
      <c r="AW4544" s="4" t="s">
        <v>701</v>
      </c>
      <c r="AX4544" s="4"/>
      <c r="AY4544" s="4"/>
      <c r="AZ4544" s="4"/>
      <c r="BA4544" s="4"/>
      <c r="BB4544" s="4"/>
      <c r="BC4544" s="4">
        <v>40</v>
      </c>
      <c r="BD4544" t="str">
        <f>IF(AND(ADHOC!$G$15="",ADHOC!$S$4=""),"",IF(ADHOC!$G$15&lt;&gt;"",IF(ADHOC!$G$15=LEFT(Domein!$AS4544,LEN(ADHOC!$G$15)),MAX(Domein!BD$1:'Domein'!BD4543)+1,""),IF(ADHOC!$S$4=LEFT(Domein!$AS4544,LEN(ADHOC!$S$4)),MAX(Domein!BD$1:'Domein'!BD4543)+1,"")))</f>
        <v/>
      </c>
    </row>
    <row r="4545" spans="45:56" x14ac:dyDescent="0.2">
      <c r="AS4545" s="4" t="s">
        <v>9500</v>
      </c>
      <c r="AT4545" s="4" t="s">
        <v>9501</v>
      </c>
      <c r="AU4545" s="4" t="s">
        <v>456</v>
      </c>
      <c r="AV4545" s="4" t="s">
        <v>729</v>
      </c>
      <c r="AW4545" s="4" t="s">
        <v>701</v>
      </c>
      <c r="AX4545" s="4"/>
      <c r="AY4545" s="4"/>
      <c r="AZ4545" s="4"/>
      <c r="BA4545" s="4"/>
      <c r="BB4545" s="4"/>
      <c r="BC4545" s="4">
        <v>40</v>
      </c>
      <c r="BD4545" t="str">
        <f>IF(AND(ADHOC!$G$15="",ADHOC!$S$4=""),"",IF(ADHOC!$G$15&lt;&gt;"",IF(ADHOC!$G$15=LEFT(Domein!$AS4545,LEN(ADHOC!$G$15)),MAX(Domein!BD$1:'Domein'!BD4544)+1,""),IF(ADHOC!$S$4=LEFT(Domein!$AS4545,LEN(ADHOC!$S$4)),MAX(Domein!BD$1:'Domein'!BD4544)+1,"")))</f>
        <v/>
      </c>
    </row>
    <row r="4546" spans="45:56" x14ac:dyDescent="0.2">
      <c r="AS4546" s="4" t="s">
        <v>9502</v>
      </c>
      <c r="AT4546" s="4" t="s">
        <v>9501</v>
      </c>
      <c r="AU4546" s="4" t="s">
        <v>456</v>
      </c>
      <c r="AV4546" s="4" t="s">
        <v>729</v>
      </c>
      <c r="AW4546" s="4" t="s">
        <v>701</v>
      </c>
      <c r="AX4546" s="4"/>
      <c r="AY4546" s="4"/>
      <c r="AZ4546" s="4"/>
      <c r="BA4546" s="4"/>
      <c r="BB4546" s="4"/>
      <c r="BC4546" s="4">
        <v>40</v>
      </c>
      <c r="BD4546" t="str">
        <f>IF(AND(ADHOC!$G$15="",ADHOC!$S$4=""),"",IF(ADHOC!$G$15&lt;&gt;"",IF(ADHOC!$G$15=LEFT(Domein!$AS4546,LEN(ADHOC!$G$15)),MAX(Domein!BD$1:'Domein'!BD4545)+1,""),IF(ADHOC!$S$4=LEFT(Domein!$AS4546,LEN(ADHOC!$S$4)),MAX(Domein!BD$1:'Domein'!BD4545)+1,"")))</f>
        <v/>
      </c>
    </row>
    <row r="4547" spans="45:56" x14ac:dyDescent="0.2">
      <c r="AS4547" s="4" t="s">
        <v>9503</v>
      </c>
      <c r="AT4547" s="4" t="s">
        <v>9537</v>
      </c>
      <c r="AU4547" s="4" t="s">
        <v>456</v>
      </c>
      <c r="AV4547" s="4" t="s">
        <v>729</v>
      </c>
      <c r="AW4547" s="4" t="s">
        <v>701</v>
      </c>
      <c r="AX4547" s="4"/>
      <c r="AY4547" s="4"/>
      <c r="AZ4547" s="4"/>
      <c r="BA4547" s="4"/>
      <c r="BB4547" s="4"/>
      <c r="BC4547" s="4">
        <v>40</v>
      </c>
      <c r="BD4547" t="str">
        <f>IF(AND(ADHOC!$G$15="",ADHOC!$S$4=""),"",IF(ADHOC!$G$15&lt;&gt;"",IF(ADHOC!$G$15=LEFT(Domein!$AS4547,LEN(ADHOC!$G$15)),MAX(Domein!BD$1:'Domein'!BD4546)+1,""),IF(ADHOC!$S$4=LEFT(Domein!$AS4547,LEN(ADHOC!$S$4)),MAX(Domein!BD$1:'Domein'!BD4546)+1,"")))</f>
        <v/>
      </c>
    </row>
    <row r="4548" spans="45:56" x14ac:dyDescent="0.2">
      <c r="AS4548" s="4" t="s">
        <v>9504</v>
      </c>
      <c r="AT4548" s="4" t="s">
        <v>15726</v>
      </c>
      <c r="AU4548" s="4" t="s">
        <v>456</v>
      </c>
      <c r="AV4548" s="4" t="s">
        <v>729</v>
      </c>
      <c r="AW4548" s="4" t="s">
        <v>701</v>
      </c>
      <c r="AX4548" s="4"/>
      <c r="AY4548" s="4"/>
      <c r="AZ4548" s="4"/>
      <c r="BA4548" s="4"/>
      <c r="BB4548" s="4"/>
      <c r="BC4548" s="4">
        <v>40</v>
      </c>
      <c r="BD4548" t="str">
        <f>IF(AND(ADHOC!$G$15="",ADHOC!$S$4=""),"",IF(ADHOC!$G$15&lt;&gt;"",IF(ADHOC!$G$15=LEFT(Domein!$AS4548,LEN(ADHOC!$G$15)),MAX(Domein!BD$1:'Domein'!BD4547)+1,""),IF(ADHOC!$S$4=LEFT(Domein!$AS4548,LEN(ADHOC!$S$4)),MAX(Domein!BD$1:'Domein'!BD4547)+1,"")))</f>
        <v/>
      </c>
    </row>
    <row r="4549" spans="45:56" x14ac:dyDescent="0.2">
      <c r="AS4549" s="4" t="s">
        <v>13865</v>
      </c>
      <c r="AT4549" s="4" t="s">
        <v>15727</v>
      </c>
      <c r="AU4549" s="4" t="s">
        <v>456</v>
      </c>
      <c r="AV4549" s="4" t="s">
        <v>729</v>
      </c>
      <c r="AW4549" s="4" t="s">
        <v>701</v>
      </c>
      <c r="AX4549" s="4"/>
      <c r="AY4549" s="4"/>
      <c r="AZ4549" s="4"/>
      <c r="BA4549" s="4"/>
      <c r="BB4549" s="4"/>
      <c r="BC4549" s="4">
        <v>40</v>
      </c>
      <c r="BD4549" t="str">
        <f>IF(AND(ADHOC!$G$15="",ADHOC!$S$4=""),"",IF(ADHOC!$G$15&lt;&gt;"",IF(ADHOC!$G$15=LEFT(Domein!$AS4549,LEN(ADHOC!$G$15)),MAX(Domein!BD$1:'Domein'!BD4548)+1,""),IF(ADHOC!$S$4=LEFT(Domein!$AS4549,LEN(ADHOC!$S$4)),MAX(Domein!BD$1:'Domein'!BD4548)+1,"")))</f>
        <v/>
      </c>
    </row>
    <row r="4550" spans="45:56" x14ac:dyDescent="0.2">
      <c r="AS4550" s="4" t="s">
        <v>9505</v>
      </c>
      <c r="AT4550" s="4" t="s">
        <v>15439</v>
      </c>
      <c r="AU4550" s="4" t="s">
        <v>456</v>
      </c>
      <c r="AV4550" s="4" t="s">
        <v>729</v>
      </c>
      <c r="AW4550" s="4" t="s">
        <v>724</v>
      </c>
      <c r="AX4550" s="4"/>
      <c r="AY4550" s="4"/>
      <c r="AZ4550" s="4"/>
      <c r="BA4550" s="4"/>
      <c r="BB4550" s="4"/>
      <c r="BC4550" s="4">
        <v>40</v>
      </c>
      <c r="BD4550" t="str">
        <f>IF(AND(ADHOC!$G$15="",ADHOC!$S$4=""),"",IF(ADHOC!$G$15&lt;&gt;"",IF(ADHOC!$G$15=LEFT(Domein!$AS4550,LEN(ADHOC!$G$15)),MAX(Domein!BD$1:'Domein'!BD4549)+1,""),IF(ADHOC!$S$4=LEFT(Domein!$AS4550,LEN(ADHOC!$S$4)),MAX(Domein!BD$1:'Domein'!BD4549)+1,"")))</f>
        <v/>
      </c>
    </row>
    <row r="4551" spans="45:56" x14ac:dyDescent="0.2">
      <c r="AS4551" s="4" t="s">
        <v>3338</v>
      </c>
      <c r="AT4551" s="4" t="s">
        <v>3339</v>
      </c>
      <c r="AU4551" s="4" t="s">
        <v>456</v>
      </c>
      <c r="AV4551" s="4" t="s">
        <v>731</v>
      </c>
      <c r="AW4551" s="4" t="s">
        <v>724</v>
      </c>
      <c r="AX4551" s="4"/>
      <c r="AY4551" s="4">
        <v>243693</v>
      </c>
      <c r="AZ4551" s="4">
        <v>536332</v>
      </c>
      <c r="BA4551" s="4" t="s">
        <v>24588</v>
      </c>
      <c r="BB4551" s="4" t="s">
        <v>24589</v>
      </c>
      <c r="BC4551" s="4">
        <v>40</v>
      </c>
      <c r="BD4551" t="str">
        <f>IF(AND(ADHOC!$G$15="",ADHOC!$S$4=""),"",IF(ADHOC!$G$15&lt;&gt;"",IF(ADHOC!$G$15=LEFT(Domein!$AS4551,LEN(ADHOC!$G$15)),MAX(Domein!BD$1:'Domein'!BD4550)+1,""),IF(ADHOC!$S$4=LEFT(Domein!$AS4551,LEN(ADHOC!$S$4)),MAX(Domein!BD$1:'Domein'!BD4550)+1,"")))</f>
        <v/>
      </c>
    </row>
    <row r="4552" spans="45:56" x14ac:dyDescent="0.2">
      <c r="AS4552" s="4" t="s">
        <v>3340</v>
      </c>
      <c r="AT4552" s="4" t="s">
        <v>3273</v>
      </c>
      <c r="AU4552" s="4" t="s">
        <v>456</v>
      </c>
      <c r="AV4552" s="4" t="s">
        <v>726</v>
      </c>
      <c r="AW4552" s="4" t="s">
        <v>724</v>
      </c>
      <c r="AX4552" s="4"/>
      <c r="AY4552" s="4"/>
      <c r="AZ4552" s="4"/>
      <c r="BA4552" s="4"/>
      <c r="BB4552" s="4"/>
      <c r="BC4552" s="4">
        <v>40</v>
      </c>
      <c r="BD4552" t="str">
        <f>IF(AND(ADHOC!$G$15="",ADHOC!$S$4=""),"",IF(ADHOC!$G$15&lt;&gt;"",IF(ADHOC!$G$15=LEFT(Domein!$AS4552,LEN(ADHOC!$G$15)),MAX(Domein!BD$1:'Domein'!BD4551)+1,""),IF(ADHOC!$S$4=LEFT(Domein!$AS4552,LEN(ADHOC!$S$4)),MAX(Domein!BD$1:'Domein'!BD4551)+1,"")))</f>
        <v/>
      </c>
    </row>
    <row r="4553" spans="45:56" x14ac:dyDescent="0.2">
      <c r="AS4553" s="4" t="s">
        <v>3341</v>
      </c>
      <c r="AT4553" s="4" t="s">
        <v>3275</v>
      </c>
      <c r="AU4553" s="4" t="s">
        <v>456</v>
      </c>
      <c r="AV4553" s="4" t="s">
        <v>726</v>
      </c>
      <c r="AW4553" s="4" t="s">
        <v>724</v>
      </c>
      <c r="AX4553" s="4"/>
      <c r="AY4553" s="4"/>
      <c r="AZ4553" s="4"/>
      <c r="BA4553" s="4"/>
      <c r="BB4553" s="4"/>
      <c r="BC4553" s="4">
        <v>40</v>
      </c>
      <c r="BD4553" t="str">
        <f>IF(AND(ADHOC!$G$15="",ADHOC!$S$4=""),"",IF(ADHOC!$G$15&lt;&gt;"",IF(ADHOC!$G$15=LEFT(Domein!$AS4553,LEN(ADHOC!$G$15)),MAX(Domein!BD$1:'Domein'!BD4552)+1,""),IF(ADHOC!$S$4=LEFT(Domein!$AS4553,LEN(ADHOC!$S$4)),MAX(Domein!BD$1:'Domein'!BD4552)+1,"")))</f>
        <v/>
      </c>
    </row>
    <row r="4554" spans="45:56" x14ac:dyDescent="0.2">
      <c r="AS4554" s="4" t="s">
        <v>3342</v>
      </c>
      <c r="AT4554" s="4" t="s">
        <v>3343</v>
      </c>
      <c r="AU4554" s="4" t="s">
        <v>456</v>
      </c>
      <c r="AV4554" s="4" t="s">
        <v>726</v>
      </c>
      <c r="AW4554" s="4" t="s">
        <v>724</v>
      </c>
      <c r="AX4554" s="4"/>
      <c r="AY4554" s="4"/>
      <c r="AZ4554" s="4"/>
      <c r="BA4554" s="4"/>
      <c r="BB4554" s="4"/>
      <c r="BC4554" s="4">
        <v>40</v>
      </c>
      <c r="BD4554" t="str">
        <f>IF(AND(ADHOC!$G$15="",ADHOC!$S$4=""),"",IF(ADHOC!$G$15&lt;&gt;"",IF(ADHOC!$G$15=LEFT(Domein!$AS4554,LEN(ADHOC!$G$15)),MAX(Domein!BD$1:'Domein'!BD4553)+1,""),IF(ADHOC!$S$4=LEFT(Domein!$AS4554,LEN(ADHOC!$S$4)),MAX(Domein!BD$1:'Domein'!BD4553)+1,"")))</f>
        <v/>
      </c>
    </row>
    <row r="4555" spans="45:56" x14ac:dyDescent="0.2">
      <c r="AS4555" s="4" t="s">
        <v>3344</v>
      </c>
      <c r="AT4555" s="4" t="s">
        <v>3339</v>
      </c>
      <c r="AU4555" s="4" t="s">
        <v>456</v>
      </c>
      <c r="AV4555" s="4" t="s">
        <v>726</v>
      </c>
      <c r="AW4555" s="4" t="s">
        <v>724</v>
      </c>
      <c r="AX4555" s="4"/>
      <c r="AY4555" s="4"/>
      <c r="AZ4555" s="4"/>
      <c r="BA4555" s="4"/>
      <c r="BB4555" s="4"/>
      <c r="BC4555" s="4">
        <v>40</v>
      </c>
      <c r="BD4555" t="str">
        <f>IF(AND(ADHOC!$G$15="",ADHOC!$S$4=""),"",IF(ADHOC!$G$15&lt;&gt;"",IF(ADHOC!$G$15=LEFT(Domein!$AS4555,LEN(ADHOC!$G$15)),MAX(Domein!BD$1:'Domein'!BD4554)+1,""),IF(ADHOC!$S$4=LEFT(Domein!$AS4555,LEN(ADHOC!$S$4)),MAX(Domein!BD$1:'Domein'!BD4554)+1,"")))</f>
        <v/>
      </c>
    </row>
    <row r="4556" spans="45:56" x14ac:dyDescent="0.2">
      <c r="AS4556" s="4" t="s">
        <v>3345</v>
      </c>
      <c r="AT4556" s="4" t="s">
        <v>3346</v>
      </c>
      <c r="AU4556" s="4" t="s">
        <v>456</v>
      </c>
      <c r="AV4556" s="4" t="s">
        <v>726</v>
      </c>
      <c r="AW4556" s="4" t="s">
        <v>724</v>
      </c>
      <c r="AX4556" s="4"/>
      <c r="AY4556" s="4"/>
      <c r="AZ4556" s="4"/>
      <c r="BA4556" s="4"/>
      <c r="BB4556" s="4"/>
      <c r="BC4556" s="4">
        <v>40</v>
      </c>
      <c r="BD4556" t="str">
        <f>IF(AND(ADHOC!$G$15="",ADHOC!$S$4=""),"",IF(ADHOC!$G$15&lt;&gt;"",IF(ADHOC!$G$15=LEFT(Domein!$AS4556,LEN(ADHOC!$G$15)),MAX(Domein!BD$1:'Domein'!BD4555)+1,""),IF(ADHOC!$S$4=LEFT(Domein!$AS4556,LEN(ADHOC!$S$4)),MAX(Domein!BD$1:'Domein'!BD4555)+1,"")))</f>
        <v/>
      </c>
    </row>
    <row r="4557" spans="45:56" x14ac:dyDescent="0.2">
      <c r="AS4557" s="4" t="s">
        <v>13794</v>
      </c>
      <c r="AT4557" s="4" t="s">
        <v>13795</v>
      </c>
      <c r="AU4557" s="4" t="s">
        <v>456</v>
      </c>
      <c r="AV4557" s="4" t="s">
        <v>726</v>
      </c>
      <c r="AW4557" s="4" t="s">
        <v>724</v>
      </c>
      <c r="AX4557" s="4"/>
      <c r="AY4557" s="4"/>
      <c r="AZ4557" s="4"/>
      <c r="BA4557" s="4"/>
      <c r="BB4557" s="4"/>
      <c r="BC4557" s="4">
        <v>40</v>
      </c>
      <c r="BD4557" t="str">
        <f>IF(AND(ADHOC!$G$15="",ADHOC!$S$4=""),"",IF(ADHOC!$G$15&lt;&gt;"",IF(ADHOC!$G$15=LEFT(Domein!$AS4557,LEN(ADHOC!$G$15)),MAX(Domein!BD$1:'Domein'!BD4556)+1,""),IF(ADHOC!$S$4=LEFT(Domein!$AS4557,LEN(ADHOC!$S$4)),MAX(Domein!BD$1:'Domein'!BD4556)+1,"")))</f>
        <v/>
      </c>
    </row>
    <row r="4558" spans="45:56" x14ac:dyDescent="0.2">
      <c r="AS4558" s="4" t="s">
        <v>13796</v>
      </c>
      <c r="AT4558" s="4" t="s">
        <v>13797</v>
      </c>
      <c r="AU4558" s="4" t="s">
        <v>456</v>
      </c>
      <c r="AV4558" s="4" t="s">
        <v>726</v>
      </c>
      <c r="AW4558" s="4" t="s">
        <v>724</v>
      </c>
      <c r="AX4558" s="4"/>
      <c r="AY4558" s="4"/>
      <c r="AZ4558" s="4"/>
      <c r="BA4558" s="4"/>
      <c r="BB4558" s="4"/>
      <c r="BC4558" s="4">
        <v>40</v>
      </c>
      <c r="BD4558" t="str">
        <f>IF(AND(ADHOC!$G$15="",ADHOC!$S$4=""),"",IF(ADHOC!$G$15&lt;&gt;"",IF(ADHOC!$G$15=LEFT(Domein!$AS4558,LEN(ADHOC!$G$15)),MAX(Domein!BD$1:'Domein'!BD4557)+1,""),IF(ADHOC!$S$4=LEFT(Domein!$AS4558,LEN(ADHOC!$S$4)),MAX(Domein!BD$1:'Domein'!BD4557)+1,"")))</f>
        <v/>
      </c>
    </row>
    <row r="4559" spans="45:56" x14ac:dyDescent="0.2">
      <c r="AS4559" s="4" t="s">
        <v>13798</v>
      </c>
      <c r="AT4559" s="4" t="s">
        <v>13799</v>
      </c>
      <c r="AU4559" s="4" t="s">
        <v>456</v>
      </c>
      <c r="AV4559" s="4" t="s">
        <v>726</v>
      </c>
      <c r="AW4559" s="4" t="s">
        <v>724</v>
      </c>
      <c r="AX4559" s="4"/>
      <c r="AY4559" s="4"/>
      <c r="AZ4559" s="4"/>
      <c r="BA4559" s="4"/>
      <c r="BB4559" s="4"/>
      <c r="BC4559" s="4">
        <v>40</v>
      </c>
      <c r="BD4559" t="str">
        <f>IF(AND(ADHOC!$G$15="",ADHOC!$S$4=""),"",IF(ADHOC!$G$15&lt;&gt;"",IF(ADHOC!$G$15=LEFT(Domein!$AS4559,LEN(ADHOC!$G$15)),MAX(Domein!BD$1:'Domein'!BD4558)+1,""),IF(ADHOC!$S$4=LEFT(Domein!$AS4559,LEN(ADHOC!$S$4)),MAX(Domein!BD$1:'Domein'!BD4558)+1,"")))</f>
        <v/>
      </c>
    </row>
    <row r="4560" spans="45:56" x14ac:dyDescent="0.2">
      <c r="AS4560" s="4" t="s">
        <v>16100</v>
      </c>
      <c r="AT4560" s="85" t="s">
        <v>16101</v>
      </c>
      <c r="AU4560" s="4" t="s">
        <v>456</v>
      </c>
      <c r="AV4560" s="4" t="s">
        <v>726</v>
      </c>
      <c r="AW4560" s="4" t="s">
        <v>724</v>
      </c>
      <c r="AX4560" s="4"/>
      <c r="AY4560" s="4"/>
      <c r="AZ4560" s="4"/>
      <c r="BA4560" s="4"/>
      <c r="BB4560" s="4"/>
      <c r="BC4560" s="4">
        <v>40</v>
      </c>
      <c r="BD4560" t="str">
        <f>IF(AND(ADHOC!$G$15="",ADHOC!$S$4=""),"",IF(ADHOC!$G$15&lt;&gt;"",IF(ADHOC!$G$15=LEFT(Domein!$AS4560,LEN(ADHOC!$G$15)),MAX(Domein!BD$1:'Domein'!BD4559)+1,""),IF(ADHOC!$S$4=LEFT(Domein!$AS4560,LEN(ADHOC!$S$4)),MAX(Domein!BD$1:'Domein'!BD4559)+1,"")))</f>
        <v/>
      </c>
    </row>
    <row r="4561" spans="45:56" x14ac:dyDescent="0.2">
      <c r="AS4561" s="4" t="s">
        <v>13800</v>
      </c>
      <c r="AT4561" s="85" t="s">
        <v>13801</v>
      </c>
      <c r="AU4561" s="4" t="s">
        <v>456</v>
      </c>
      <c r="AV4561" s="4" t="s">
        <v>726</v>
      </c>
      <c r="AW4561" s="4" t="s">
        <v>724</v>
      </c>
      <c r="AX4561" s="4"/>
      <c r="AY4561" s="4"/>
      <c r="AZ4561" s="4"/>
      <c r="BA4561" s="4"/>
      <c r="BB4561" s="4"/>
      <c r="BC4561" s="4">
        <v>40</v>
      </c>
      <c r="BD4561" t="str">
        <f>IF(AND(ADHOC!$G$15="",ADHOC!$S$4=""),"",IF(ADHOC!$G$15&lt;&gt;"",IF(ADHOC!$G$15=LEFT(Domein!$AS4561,LEN(ADHOC!$G$15)),MAX(Domein!BD$1:'Domein'!BD4560)+1,""),IF(ADHOC!$S$4=LEFT(Domein!$AS4561,LEN(ADHOC!$S$4)),MAX(Domein!BD$1:'Domein'!BD4560)+1,"")))</f>
        <v/>
      </c>
    </row>
    <row r="4562" spans="45:56" x14ac:dyDescent="0.2">
      <c r="AS4562" s="4" t="s">
        <v>3347</v>
      </c>
      <c r="AT4562" s="85" t="s">
        <v>3348</v>
      </c>
      <c r="AU4562" s="4" t="s">
        <v>456</v>
      </c>
      <c r="AV4562" s="4" t="s">
        <v>731</v>
      </c>
      <c r="AW4562" s="4" t="s">
        <v>724</v>
      </c>
      <c r="AX4562" s="4"/>
      <c r="AY4562" s="4">
        <v>248098</v>
      </c>
      <c r="AZ4562" s="4">
        <v>530781</v>
      </c>
      <c r="BA4562" s="4" t="s">
        <v>24590</v>
      </c>
      <c r="BB4562" s="4" t="s">
        <v>24591</v>
      </c>
      <c r="BC4562" s="4">
        <v>40</v>
      </c>
      <c r="BD4562" t="str">
        <f>IF(AND(ADHOC!$G$15="",ADHOC!$S$4=""),"",IF(ADHOC!$G$15&lt;&gt;"",IF(ADHOC!$G$15=LEFT(Domein!$AS4562,LEN(ADHOC!$G$15)),MAX(Domein!BD$1:'Domein'!BD4561)+1,""),IF(ADHOC!$S$4=LEFT(Domein!$AS4562,LEN(ADHOC!$S$4)),MAX(Domein!BD$1:'Domein'!BD4561)+1,"")))</f>
        <v/>
      </c>
    </row>
    <row r="4563" spans="45:56" x14ac:dyDescent="0.2">
      <c r="AS4563" s="4" t="s">
        <v>21397</v>
      </c>
      <c r="AT4563" s="4" t="s">
        <v>21398</v>
      </c>
      <c r="AU4563" s="4" t="s">
        <v>456</v>
      </c>
      <c r="AV4563" s="4" t="s">
        <v>727</v>
      </c>
      <c r="AW4563" s="4" t="s">
        <v>724</v>
      </c>
      <c r="AX4563" s="4"/>
      <c r="AY4563" s="4"/>
      <c r="AZ4563" s="4"/>
      <c r="BA4563" s="4"/>
      <c r="BB4563" s="4"/>
      <c r="BC4563" s="4">
        <v>40</v>
      </c>
      <c r="BD4563" t="str">
        <f>IF(AND(ADHOC!$G$15="",ADHOC!$S$4=""),"",IF(ADHOC!$G$15&lt;&gt;"",IF(ADHOC!$G$15=LEFT(Domein!$AS4563,LEN(ADHOC!$G$15)),MAX(Domein!BD$1:'Domein'!BD4562)+1,""),IF(ADHOC!$S$4=LEFT(Domein!$AS4563,LEN(ADHOC!$S$4)),MAX(Domein!BD$1:'Domein'!BD4562)+1,"")))</f>
        <v/>
      </c>
    </row>
    <row r="4564" spans="45:56" x14ac:dyDescent="0.2">
      <c r="AS4564" s="4" t="s">
        <v>21399</v>
      </c>
      <c r="AT4564" s="4" t="s">
        <v>21400</v>
      </c>
      <c r="AU4564" s="4" t="s">
        <v>456</v>
      </c>
      <c r="AV4564" s="4" t="s">
        <v>727</v>
      </c>
      <c r="AW4564" s="4" t="s">
        <v>724</v>
      </c>
      <c r="AX4564" s="4"/>
      <c r="AY4564" s="4"/>
      <c r="AZ4564" s="4"/>
      <c r="BA4564" s="4"/>
      <c r="BB4564" s="4"/>
      <c r="BC4564" s="4">
        <v>40</v>
      </c>
      <c r="BD4564" t="str">
        <f>IF(AND(ADHOC!$G$15="",ADHOC!$S$4=""),"",IF(ADHOC!$G$15&lt;&gt;"",IF(ADHOC!$G$15=LEFT(Domein!$AS4564,LEN(ADHOC!$G$15)),MAX(Domein!BD$1:'Domein'!BD4563)+1,""),IF(ADHOC!$S$4=LEFT(Domein!$AS4564,LEN(ADHOC!$S$4)),MAX(Domein!BD$1:'Domein'!BD4563)+1,"")))</f>
        <v/>
      </c>
    </row>
    <row r="4565" spans="45:56" x14ac:dyDescent="0.2">
      <c r="AS4565" s="4" t="s">
        <v>21401</v>
      </c>
      <c r="AT4565" s="4" t="s">
        <v>21402</v>
      </c>
      <c r="AU4565" s="4" t="s">
        <v>456</v>
      </c>
      <c r="AV4565" s="4" t="s">
        <v>727</v>
      </c>
      <c r="AW4565" s="4" t="s">
        <v>724</v>
      </c>
      <c r="AX4565" s="4"/>
      <c r="AY4565" s="4"/>
      <c r="AZ4565" s="4"/>
      <c r="BA4565" s="4"/>
      <c r="BB4565" s="4"/>
      <c r="BC4565" s="4">
        <v>40</v>
      </c>
      <c r="BD4565" t="str">
        <f>IF(AND(ADHOC!$G$15="",ADHOC!$S$4=""),"",IF(ADHOC!$G$15&lt;&gt;"",IF(ADHOC!$G$15=LEFT(Domein!$AS4565,LEN(ADHOC!$G$15)),MAX(Domein!BD$1:'Domein'!BD4564)+1,""),IF(ADHOC!$S$4=LEFT(Domein!$AS4565,LEN(ADHOC!$S$4)),MAX(Domein!BD$1:'Domein'!BD4564)+1,"")))</f>
        <v/>
      </c>
    </row>
    <row r="4566" spans="45:56" x14ac:dyDescent="0.2">
      <c r="AS4566" s="4" t="s">
        <v>21403</v>
      </c>
      <c r="AT4566" s="4" t="s">
        <v>21404</v>
      </c>
      <c r="AU4566" s="4" t="s">
        <v>456</v>
      </c>
      <c r="AV4566" s="4" t="s">
        <v>727</v>
      </c>
      <c r="AW4566" s="4" t="s">
        <v>724</v>
      </c>
      <c r="AX4566" s="4"/>
      <c r="AY4566" s="4"/>
      <c r="AZ4566" s="4"/>
      <c r="BA4566" s="4"/>
      <c r="BB4566" s="4"/>
      <c r="BC4566" s="4">
        <v>40</v>
      </c>
      <c r="BD4566" t="str">
        <f>IF(AND(ADHOC!$G$15="",ADHOC!$S$4=""),"",IF(ADHOC!$G$15&lt;&gt;"",IF(ADHOC!$G$15=LEFT(Domein!$AS4566,LEN(ADHOC!$G$15)),MAX(Domein!BD$1:'Domein'!BD4565)+1,""),IF(ADHOC!$S$4=LEFT(Domein!$AS4566,LEN(ADHOC!$S$4)),MAX(Domein!BD$1:'Domein'!BD4565)+1,"")))</f>
        <v/>
      </c>
    </row>
    <row r="4567" spans="45:56" x14ac:dyDescent="0.2">
      <c r="AS4567" s="4" t="s">
        <v>13802</v>
      </c>
      <c r="AT4567" s="4" t="s">
        <v>13803</v>
      </c>
      <c r="AU4567" s="4" t="s">
        <v>456</v>
      </c>
      <c r="AV4567" s="4" t="s">
        <v>726</v>
      </c>
      <c r="AW4567" s="4" t="s">
        <v>724</v>
      </c>
      <c r="AX4567" s="4"/>
      <c r="AY4567" s="4"/>
      <c r="AZ4567" s="4"/>
      <c r="BA4567" s="4"/>
      <c r="BB4567" s="4"/>
      <c r="BC4567" s="4">
        <v>40</v>
      </c>
      <c r="BD4567" t="str">
        <f>IF(AND(ADHOC!$G$15="",ADHOC!$S$4=""),"",IF(ADHOC!$G$15&lt;&gt;"",IF(ADHOC!$G$15=LEFT(Domein!$AS4567,LEN(ADHOC!$G$15)),MAX(Domein!BD$1:'Domein'!BD4566)+1,""),IF(ADHOC!$S$4=LEFT(Domein!$AS4567,LEN(ADHOC!$S$4)),MAX(Domein!BD$1:'Domein'!BD4566)+1,"")))</f>
        <v/>
      </c>
    </row>
    <row r="4568" spans="45:56" x14ac:dyDescent="0.2">
      <c r="AS4568" s="4" t="s">
        <v>3349</v>
      </c>
      <c r="AT4568" s="4" t="s">
        <v>3350</v>
      </c>
      <c r="AU4568" s="4" t="s">
        <v>456</v>
      </c>
      <c r="AV4568" s="4" t="s">
        <v>726</v>
      </c>
      <c r="AW4568" s="4" t="s">
        <v>724</v>
      </c>
      <c r="AX4568" s="4"/>
      <c r="AY4568" s="4"/>
      <c r="AZ4568" s="4"/>
      <c r="BA4568" s="4"/>
      <c r="BB4568" s="4"/>
      <c r="BC4568" s="4">
        <v>40</v>
      </c>
      <c r="BD4568" t="str">
        <f>IF(AND(ADHOC!$G$15="",ADHOC!$S$4=""),"",IF(ADHOC!$G$15&lt;&gt;"",IF(ADHOC!$G$15=LEFT(Domein!$AS4568,LEN(ADHOC!$G$15)),MAX(Domein!BD$1:'Domein'!BD4567)+1,""),IF(ADHOC!$S$4=LEFT(Domein!$AS4568,LEN(ADHOC!$S$4)),MAX(Domein!BD$1:'Domein'!BD4567)+1,"")))</f>
        <v/>
      </c>
    </row>
    <row r="4569" spans="45:56" x14ac:dyDescent="0.2">
      <c r="AS4569" s="4" t="s">
        <v>3351</v>
      </c>
      <c r="AT4569" s="4" t="s">
        <v>3352</v>
      </c>
      <c r="AU4569" s="4" t="s">
        <v>456</v>
      </c>
      <c r="AV4569" s="4" t="s">
        <v>726</v>
      </c>
      <c r="AW4569" s="4" t="s">
        <v>724</v>
      </c>
      <c r="AX4569" s="4"/>
      <c r="AY4569" s="4"/>
      <c r="AZ4569" s="4"/>
      <c r="BA4569" s="4"/>
      <c r="BB4569" s="4"/>
      <c r="BC4569" s="4">
        <v>40</v>
      </c>
      <c r="BD4569" t="str">
        <f>IF(AND(ADHOC!$G$15="",ADHOC!$S$4=""),"",IF(ADHOC!$G$15&lt;&gt;"",IF(ADHOC!$G$15=LEFT(Domein!$AS4569,LEN(ADHOC!$G$15)),MAX(Domein!BD$1:'Domein'!BD4568)+1,""),IF(ADHOC!$S$4=LEFT(Domein!$AS4569,LEN(ADHOC!$S$4)),MAX(Domein!BD$1:'Domein'!BD4568)+1,"")))</f>
        <v/>
      </c>
    </row>
    <row r="4570" spans="45:56" x14ac:dyDescent="0.2">
      <c r="AS4570" s="4" t="s">
        <v>3353</v>
      </c>
      <c r="AT4570" s="4" t="s">
        <v>3354</v>
      </c>
      <c r="AU4570" s="4" t="s">
        <v>456</v>
      </c>
      <c r="AV4570" s="4" t="s">
        <v>731</v>
      </c>
      <c r="AW4570" s="4" t="s">
        <v>724</v>
      </c>
      <c r="AX4570" s="4"/>
      <c r="AY4570" s="4">
        <v>250466</v>
      </c>
      <c r="AZ4570" s="4">
        <v>521433</v>
      </c>
      <c r="BA4570" s="4" t="s">
        <v>24592</v>
      </c>
      <c r="BB4570" s="4" t="s">
        <v>24593</v>
      </c>
      <c r="BC4570" s="4">
        <v>40</v>
      </c>
      <c r="BD4570" t="str">
        <f>IF(AND(ADHOC!$G$15="",ADHOC!$S$4=""),"",IF(ADHOC!$G$15&lt;&gt;"",IF(ADHOC!$G$15=LEFT(Domein!$AS4570,LEN(ADHOC!$G$15)),MAX(Domein!BD$1:'Domein'!BD4569)+1,""),IF(ADHOC!$S$4=LEFT(Domein!$AS4570,LEN(ADHOC!$S$4)),MAX(Domein!BD$1:'Domein'!BD4569)+1,"")))</f>
        <v/>
      </c>
    </row>
    <row r="4571" spans="45:56" x14ac:dyDescent="0.2">
      <c r="AS4571" s="4" t="s">
        <v>15243</v>
      </c>
      <c r="AT4571" s="4" t="s">
        <v>3407</v>
      </c>
      <c r="AU4571" s="4" t="s">
        <v>456</v>
      </c>
      <c r="AV4571" s="4" t="s">
        <v>726</v>
      </c>
      <c r="AW4571" s="4" t="s">
        <v>724</v>
      </c>
      <c r="AX4571" s="4"/>
      <c r="AY4571" s="4"/>
      <c r="AZ4571" s="4"/>
      <c r="BA4571" s="4"/>
      <c r="BB4571" s="4"/>
      <c r="BC4571" s="4">
        <v>40</v>
      </c>
      <c r="BD4571" t="str">
        <f>IF(AND(ADHOC!$G$15="",ADHOC!$S$4=""),"",IF(ADHOC!$G$15&lt;&gt;"",IF(ADHOC!$G$15=LEFT(Domein!$AS4571,LEN(ADHOC!$G$15)),MAX(Domein!BD$1:'Domein'!BD4570)+1,""),IF(ADHOC!$S$4=LEFT(Domein!$AS4571,LEN(ADHOC!$S$4)),MAX(Domein!BD$1:'Domein'!BD4570)+1,"")))</f>
        <v/>
      </c>
    </row>
    <row r="4572" spans="45:56" x14ac:dyDescent="0.2">
      <c r="AS4572" s="4" t="s">
        <v>16102</v>
      </c>
      <c r="AT4572" s="4" t="s">
        <v>16103</v>
      </c>
      <c r="AU4572" s="4" t="s">
        <v>456</v>
      </c>
      <c r="AV4572" s="4" t="s">
        <v>726</v>
      </c>
      <c r="AW4572" s="4" t="s">
        <v>724</v>
      </c>
      <c r="AX4572" s="4"/>
      <c r="AY4572" s="4"/>
      <c r="AZ4572" s="4"/>
      <c r="BA4572" s="4"/>
      <c r="BB4572" s="4"/>
      <c r="BC4572" s="4">
        <v>40</v>
      </c>
      <c r="BD4572" t="str">
        <f>IF(AND(ADHOC!$G$15="",ADHOC!$S$4=""),"",IF(ADHOC!$G$15&lt;&gt;"",IF(ADHOC!$G$15=LEFT(Domein!$AS4572,LEN(ADHOC!$G$15)),MAX(Domein!BD$1:'Domein'!BD4571)+1,""),IF(ADHOC!$S$4=LEFT(Domein!$AS4572,LEN(ADHOC!$S$4)),MAX(Domein!BD$1:'Domein'!BD4571)+1,"")))</f>
        <v/>
      </c>
    </row>
    <row r="4573" spans="45:56" x14ac:dyDescent="0.2">
      <c r="AS4573" s="4" t="s">
        <v>16104</v>
      </c>
      <c r="AT4573" s="4" t="s">
        <v>16105</v>
      </c>
      <c r="AU4573" s="4" t="s">
        <v>456</v>
      </c>
      <c r="AV4573" s="4" t="s">
        <v>726</v>
      </c>
      <c r="AW4573" s="4" t="s">
        <v>724</v>
      </c>
      <c r="AX4573" s="4"/>
      <c r="AY4573" s="4"/>
      <c r="AZ4573" s="4"/>
      <c r="BA4573" s="4"/>
      <c r="BB4573" s="4"/>
      <c r="BC4573" s="4">
        <v>40</v>
      </c>
      <c r="BD4573" t="str">
        <f>IF(AND(ADHOC!$G$15="",ADHOC!$S$4=""),"",IF(ADHOC!$G$15&lt;&gt;"",IF(ADHOC!$G$15=LEFT(Domein!$AS4573,LEN(ADHOC!$G$15)),MAX(Domein!BD$1:'Domein'!BD4572)+1,""),IF(ADHOC!$S$4=LEFT(Domein!$AS4573,LEN(ADHOC!$S$4)),MAX(Domein!BD$1:'Domein'!BD4572)+1,"")))</f>
        <v/>
      </c>
    </row>
    <row r="4574" spans="45:56" x14ac:dyDescent="0.2">
      <c r="AS4574" s="4" t="s">
        <v>3355</v>
      </c>
      <c r="AT4574" s="4" t="s">
        <v>3356</v>
      </c>
      <c r="AU4574" s="4" t="s">
        <v>456</v>
      </c>
      <c r="AV4574" s="4" t="s">
        <v>726</v>
      </c>
      <c r="AW4574" s="4" t="s">
        <v>724</v>
      </c>
      <c r="AX4574" s="4"/>
      <c r="AY4574" s="4"/>
      <c r="AZ4574" s="4"/>
      <c r="BA4574" s="4"/>
      <c r="BB4574" s="4"/>
      <c r="BC4574" s="4">
        <v>40</v>
      </c>
      <c r="BD4574" t="str">
        <f>IF(AND(ADHOC!$G$15="",ADHOC!$S$4=""),"",IF(ADHOC!$G$15&lt;&gt;"",IF(ADHOC!$G$15=LEFT(Domein!$AS4574,LEN(ADHOC!$G$15)),MAX(Domein!BD$1:'Domein'!BD4573)+1,""),IF(ADHOC!$S$4=LEFT(Domein!$AS4574,LEN(ADHOC!$S$4)),MAX(Domein!BD$1:'Domein'!BD4573)+1,"")))</f>
        <v/>
      </c>
    </row>
    <row r="4575" spans="45:56" x14ac:dyDescent="0.2">
      <c r="AS4575" s="4" t="s">
        <v>15244</v>
      </c>
      <c r="AT4575" s="4" t="s">
        <v>15245</v>
      </c>
      <c r="AU4575" s="4" t="s">
        <v>456</v>
      </c>
      <c r="AV4575" s="4" t="s">
        <v>726</v>
      </c>
      <c r="AW4575" s="4" t="s">
        <v>724</v>
      </c>
      <c r="AX4575" s="4"/>
      <c r="AY4575" s="4"/>
      <c r="AZ4575" s="4"/>
      <c r="BA4575" s="4"/>
      <c r="BB4575" s="4"/>
      <c r="BC4575" s="4">
        <v>40</v>
      </c>
      <c r="BD4575" t="str">
        <f>IF(AND(ADHOC!$G$15="",ADHOC!$S$4=""),"",IF(ADHOC!$G$15&lt;&gt;"",IF(ADHOC!$G$15=LEFT(Domein!$AS4575,LEN(ADHOC!$G$15)),MAX(Domein!BD$1:'Domein'!BD4574)+1,""),IF(ADHOC!$S$4=LEFT(Domein!$AS4575,LEN(ADHOC!$S$4)),MAX(Domein!BD$1:'Domein'!BD4574)+1,"")))</f>
        <v/>
      </c>
    </row>
    <row r="4576" spans="45:56" x14ac:dyDescent="0.2">
      <c r="AS4576" s="4" t="s">
        <v>3357</v>
      </c>
      <c r="AT4576" s="4" t="s">
        <v>3358</v>
      </c>
      <c r="AU4576" s="4" t="s">
        <v>456</v>
      </c>
      <c r="AV4576" s="4" t="s">
        <v>733</v>
      </c>
      <c r="AW4576" s="4" t="s">
        <v>724</v>
      </c>
      <c r="AX4576" s="4"/>
      <c r="AY4576" s="4">
        <v>250913</v>
      </c>
      <c r="AZ4576" s="4">
        <v>529955</v>
      </c>
      <c r="BA4576" s="4" t="s">
        <v>24594</v>
      </c>
      <c r="BB4576" s="4" t="s">
        <v>24595</v>
      </c>
      <c r="BC4576" s="4">
        <v>40</v>
      </c>
      <c r="BD4576" t="str">
        <f>IF(AND(ADHOC!$G$15="",ADHOC!$S$4=""),"",IF(ADHOC!$G$15&lt;&gt;"",IF(ADHOC!$G$15=LEFT(Domein!$AS4576,LEN(ADHOC!$G$15)),MAX(Domein!BD$1:'Domein'!BD4575)+1,""),IF(ADHOC!$S$4=LEFT(Domein!$AS4576,LEN(ADHOC!$S$4)),MAX(Domein!BD$1:'Domein'!BD4575)+1,"")))</f>
        <v/>
      </c>
    </row>
    <row r="4577" spans="45:56" x14ac:dyDescent="0.2">
      <c r="AS4577" s="4" t="s">
        <v>3359</v>
      </c>
      <c r="AT4577" s="85" t="s">
        <v>3360</v>
      </c>
      <c r="AU4577" s="4" t="s">
        <v>456</v>
      </c>
      <c r="AV4577" s="4" t="s">
        <v>733</v>
      </c>
      <c r="AW4577" s="4" t="s">
        <v>724</v>
      </c>
      <c r="AX4577" s="4"/>
      <c r="AY4577" s="4">
        <v>250280</v>
      </c>
      <c r="AZ4577" s="4">
        <v>529728</v>
      </c>
      <c r="BA4577" s="4" t="s">
        <v>24596</v>
      </c>
      <c r="BB4577" s="4" t="s">
        <v>24597</v>
      </c>
      <c r="BC4577" s="4">
        <v>40</v>
      </c>
      <c r="BD4577" t="str">
        <f>IF(AND(ADHOC!$G$15="",ADHOC!$S$4=""),"",IF(ADHOC!$G$15&lt;&gt;"",IF(ADHOC!$G$15=LEFT(Domein!$AS4577,LEN(ADHOC!$G$15)),MAX(Domein!BD$1:'Domein'!BD4576)+1,""),IF(ADHOC!$S$4=LEFT(Domein!$AS4577,LEN(ADHOC!$S$4)),MAX(Domein!BD$1:'Domein'!BD4576)+1,"")))</f>
        <v/>
      </c>
    </row>
    <row r="4578" spans="45:56" x14ac:dyDescent="0.2">
      <c r="AS4578" s="4" t="s">
        <v>3361</v>
      </c>
      <c r="AT4578" s="85" t="s">
        <v>3362</v>
      </c>
      <c r="AU4578" s="4" t="s">
        <v>456</v>
      </c>
      <c r="AV4578" s="4" t="s">
        <v>726</v>
      </c>
      <c r="AW4578" s="4" t="s">
        <v>724</v>
      </c>
      <c r="AX4578" s="4"/>
      <c r="AY4578" s="4"/>
      <c r="AZ4578" s="4"/>
      <c r="BA4578" s="4"/>
      <c r="BB4578" s="4"/>
      <c r="BC4578" s="4">
        <v>40</v>
      </c>
      <c r="BD4578" t="str">
        <f>IF(AND(ADHOC!$G$15="",ADHOC!$S$4=""),"",IF(ADHOC!$G$15&lt;&gt;"",IF(ADHOC!$G$15=LEFT(Domein!$AS4578,LEN(ADHOC!$G$15)),MAX(Domein!BD$1:'Domein'!BD4577)+1,""),IF(ADHOC!$S$4=LEFT(Domein!$AS4578,LEN(ADHOC!$S$4)),MAX(Domein!BD$1:'Domein'!BD4577)+1,"")))</f>
        <v/>
      </c>
    </row>
    <row r="4579" spans="45:56" x14ac:dyDescent="0.2">
      <c r="AS4579" s="4" t="s">
        <v>3363</v>
      </c>
      <c r="AT4579" s="85" t="s">
        <v>3364</v>
      </c>
      <c r="AU4579" s="4" t="s">
        <v>456</v>
      </c>
      <c r="AV4579" s="4" t="s">
        <v>726</v>
      </c>
      <c r="AW4579" s="4" t="s">
        <v>724</v>
      </c>
      <c r="AX4579" s="4"/>
      <c r="AY4579" s="4"/>
      <c r="AZ4579" s="4"/>
      <c r="BA4579" s="4"/>
      <c r="BB4579" s="4"/>
      <c r="BC4579" s="4">
        <v>40</v>
      </c>
      <c r="BD4579" t="str">
        <f>IF(AND(ADHOC!$G$15="",ADHOC!$S$4=""),"",IF(ADHOC!$G$15&lt;&gt;"",IF(ADHOC!$G$15=LEFT(Domein!$AS4579,LEN(ADHOC!$G$15)),MAX(Domein!BD$1:'Domein'!BD4578)+1,""),IF(ADHOC!$S$4=LEFT(Domein!$AS4579,LEN(ADHOC!$S$4)),MAX(Domein!BD$1:'Domein'!BD4578)+1,"")))</f>
        <v/>
      </c>
    </row>
    <row r="4580" spans="45:56" x14ac:dyDescent="0.2">
      <c r="AS4580" s="4" t="s">
        <v>16106</v>
      </c>
      <c r="AT4580" s="85" t="s">
        <v>16107</v>
      </c>
      <c r="AU4580" s="4" t="s">
        <v>456</v>
      </c>
      <c r="AV4580" s="4" t="s">
        <v>726</v>
      </c>
      <c r="AW4580" s="4" t="s">
        <v>724</v>
      </c>
      <c r="AX4580" s="4"/>
      <c r="AY4580" s="4"/>
      <c r="AZ4580" s="4"/>
      <c r="BA4580" s="4"/>
      <c r="BB4580" s="4"/>
      <c r="BC4580" s="4">
        <v>40</v>
      </c>
      <c r="BD4580" t="str">
        <f>IF(AND(ADHOC!$G$15="",ADHOC!$S$4=""),"",IF(ADHOC!$G$15&lt;&gt;"",IF(ADHOC!$G$15=LEFT(Domein!$AS4580,LEN(ADHOC!$G$15)),MAX(Domein!BD$1:'Domein'!BD4579)+1,""),IF(ADHOC!$S$4=LEFT(Domein!$AS4580,LEN(ADHOC!$S$4)),MAX(Domein!BD$1:'Domein'!BD4579)+1,"")))</f>
        <v/>
      </c>
    </row>
    <row r="4581" spans="45:56" x14ac:dyDescent="0.2">
      <c r="AS4581" s="4" t="s">
        <v>16108</v>
      </c>
      <c r="AT4581" s="4" t="s">
        <v>16109</v>
      </c>
      <c r="AU4581" s="4" t="s">
        <v>456</v>
      </c>
      <c r="AV4581" s="4" t="s">
        <v>726</v>
      </c>
      <c r="AW4581" s="4" t="s">
        <v>724</v>
      </c>
      <c r="AX4581" s="4"/>
      <c r="AY4581" s="4"/>
      <c r="AZ4581" s="4"/>
      <c r="BA4581" s="4"/>
      <c r="BB4581" s="4"/>
      <c r="BC4581" s="4">
        <v>40</v>
      </c>
      <c r="BD4581" t="str">
        <f>IF(AND(ADHOC!$G$15="",ADHOC!$S$4=""),"",IF(ADHOC!$G$15&lt;&gt;"",IF(ADHOC!$G$15=LEFT(Domein!$AS4581,LEN(ADHOC!$G$15)),MAX(Domein!BD$1:'Domein'!BD4580)+1,""),IF(ADHOC!$S$4=LEFT(Domein!$AS4581,LEN(ADHOC!$S$4)),MAX(Domein!BD$1:'Domein'!BD4580)+1,"")))</f>
        <v/>
      </c>
    </row>
    <row r="4582" spans="45:56" x14ac:dyDescent="0.2">
      <c r="AS4582" s="4" t="s">
        <v>15246</v>
      </c>
      <c r="AT4582" s="4" t="s">
        <v>15247</v>
      </c>
      <c r="AU4582" s="4" t="s">
        <v>456</v>
      </c>
      <c r="AV4582" s="4" t="s">
        <v>726</v>
      </c>
      <c r="AW4582" s="4" t="s">
        <v>724</v>
      </c>
      <c r="AX4582" s="4"/>
      <c r="AY4582" s="4"/>
      <c r="AZ4582" s="4"/>
      <c r="BA4582" s="4"/>
      <c r="BB4582" s="4"/>
      <c r="BC4582" s="4">
        <v>40</v>
      </c>
      <c r="BD4582" t="str">
        <f>IF(AND(ADHOC!$G$15="",ADHOC!$S$4=""),"",IF(ADHOC!$G$15&lt;&gt;"",IF(ADHOC!$G$15=LEFT(Domein!$AS4582,LEN(ADHOC!$G$15)),MAX(Domein!BD$1:'Domein'!BD4581)+1,""),IF(ADHOC!$S$4=LEFT(Domein!$AS4582,LEN(ADHOC!$S$4)),MAX(Domein!BD$1:'Domein'!BD4581)+1,"")))</f>
        <v/>
      </c>
    </row>
    <row r="4583" spans="45:56" x14ac:dyDescent="0.2">
      <c r="AS4583" s="4" t="s">
        <v>15248</v>
      </c>
      <c r="AT4583" s="4" t="s">
        <v>15249</v>
      </c>
      <c r="AU4583" s="4" t="s">
        <v>456</v>
      </c>
      <c r="AV4583" s="4" t="s">
        <v>726</v>
      </c>
      <c r="AW4583" s="4" t="s">
        <v>724</v>
      </c>
      <c r="AX4583" s="4"/>
      <c r="AY4583" s="4"/>
      <c r="AZ4583" s="4"/>
      <c r="BA4583" s="4"/>
      <c r="BB4583" s="4"/>
      <c r="BC4583" s="4">
        <v>40</v>
      </c>
      <c r="BD4583" t="str">
        <f>IF(AND(ADHOC!$G$15="",ADHOC!$S$4=""),"",IF(ADHOC!$G$15&lt;&gt;"",IF(ADHOC!$G$15=LEFT(Domein!$AS4583,LEN(ADHOC!$G$15)),MAX(Domein!BD$1:'Domein'!BD4582)+1,""),IF(ADHOC!$S$4=LEFT(Domein!$AS4583,LEN(ADHOC!$S$4)),MAX(Domein!BD$1:'Domein'!BD4582)+1,"")))</f>
        <v/>
      </c>
    </row>
    <row r="4584" spans="45:56" x14ac:dyDescent="0.2">
      <c r="AS4584" s="4" t="s">
        <v>3365</v>
      </c>
      <c r="AT4584" s="4" t="s">
        <v>3366</v>
      </c>
      <c r="AU4584" s="4" t="s">
        <v>456</v>
      </c>
      <c r="AV4584" s="4" t="s">
        <v>731</v>
      </c>
      <c r="AW4584" s="4" t="s">
        <v>724</v>
      </c>
      <c r="AX4584" s="4"/>
      <c r="AY4584" s="4">
        <v>250403</v>
      </c>
      <c r="AZ4584" s="4">
        <v>527977</v>
      </c>
      <c r="BA4584" s="4" t="s">
        <v>24598</v>
      </c>
      <c r="BB4584" s="4" t="s">
        <v>24599</v>
      </c>
      <c r="BC4584" s="4">
        <v>40</v>
      </c>
      <c r="BD4584" t="str">
        <f>IF(AND(ADHOC!$G$15="",ADHOC!$S$4=""),"",IF(ADHOC!$G$15&lt;&gt;"",IF(ADHOC!$G$15=LEFT(Domein!$AS4584,LEN(ADHOC!$G$15)),MAX(Domein!BD$1:'Domein'!BD4583)+1,""),IF(ADHOC!$S$4=LEFT(Domein!$AS4584,LEN(ADHOC!$S$4)),MAX(Domein!BD$1:'Domein'!BD4583)+1,"")))</f>
        <v/>
      </c>
    </row>
    <row r="4585" spans="45:56" x14ac:dyDescent="0.2">
      <c r="AS4585" s="4" t="s">
        <v>3367</v>
      </c>
      <c r="AT4585" s="4" t="s">
        <v>3368</v>
      </c>
      <c r="AU4585" s="4" t="s">
        <v>456</v>
      </c>
      <c r="AV4585" s="4" t="s">
        <v>726</v>
      </c>
      <c r="AW4585" s="4" t="s">
        <v>724</v>
      </c>
      <c r="AX4585" s="4"/>
      <c r="AY4585" s="4"/>
      <c r="AZ4585" s="4"/>
      <c r="BA4585" s="4"/>
      <c r="BB4585" s="4"/>
      <c r="BC4585" s="4">
        <v>40</v>
      </c>
      <c r="BD4585" t="str">
        <f>IF(AND(ADHOC!$G$15="",ADHOC!$S$4=""),"",IF(ADHOC!$G$15&lt;&gt;"",IF(ADHOC!$G$15=LEFT(Domein!$AS4585,LEN(ADHOC!$G$15)),MAX(Domein!BD$1:'Domein'!BD4584)+1,""),IF(ADHOC!$S$4=LEFT(Domein!$AS4585,LEN(ADHOC!$S$4)),MAX(Domein!BD$1:'Domein'!BD4584)+1,"")))</f>
        <v/>
      </c>
    </row>
    <row r="4586" spans="45:56" x14ac:dyDescent="0.2">
      <c r="AS4586" s="4" t="s">
        <v>6970</v>
      </c>
      <c r="AT4586" s="4" t="s">
        <v>6971</v>
      </c>
      <c r="AU4586" s="4" t="s">
        <v>456</v>
      </c>
      <c r="AV4586" s="4" t="s">
        <v>726</v>
      </c>
      <c r="AW4586" s="4" t="s">
        <v>724</v>
      </c>
      <c r="AX4586" s="4"/>
      <c r="AY4586" s="4"/>
      <c r="AZ4586" s="4"/>
      <c r="BA4586" s="4"/>
      <c r="BB4586" s="4"/>
      <c r="BC4586" s="4">
        <v>40</v>
      </c>
      <c r="BD4586" t="str">
        <f>IF(AND(ADHOC!$G$15="",ADHOC!$S$4=""),"",IF(ADHOC!$G$15&lt;&gt;"",IF(ADHOC!$G$15=LEFT(Domein!$AS4586,LEN(ADHOC!$G$15)),MAX(Domein!BD$1:'Domein'!BD4585)+1,""),IF(ADHOC!$S$4=LEFT(Domein!$AS4586,LEN(ADHOC!$S$4)),MAX(Domein!BD$1:'Domein'!BD4585)+1,"")))</f>
        <v/>
      </c>
    </row>
    <row r="4587" spans="45:56" x14ac:dyDescent="0.2">
      <c r="AS4587" s="4" t="s">
        <v>3369</v>
      </c>
      <c r="AT4587" s="4" t="s">
        <v>3370</v>
      </c>
      <c r="AU4587" s="4" t="s">
        <v>456</v>
      </c>
      <c r="AV4587" s="4" t="s">
        <v>726</v>
      </c>
      <c r="AW4587" s="4" t="s">
        <v>724</v>
      </c>
      <c r="AX4587" s="4"/>
      <c r="AY4587" s="4"/>
      <c r="AZ4587" s="4"/>
      <c r="BA4587" s="4"/>
      <c r="BB4587" s="4"/>
      <c r="BC4587" s="4">
        <v>40</v>
      </c>
      <c r="BD4587" t="str">
        <f>IF(AND(ADHOC!$G$15="",ADHOC!$S$4=""),"",IF(ADHOC!$G$15&lt;&gt;"",IF(ADHOC!$G$15=LEFT(Domein!$AS4587,LEN(ADHOC!$G$15)),MAX(Domein!BD$1:'Domein'!BD4586)+1,""),IF(ADHOC!$S$4=LEFT(Domein!$AS4587,LEN(ADHOC!$S$4)),MAX(Domein!BD$1:'Domein'!BD4586)+1,"")))</f>
        <v/>
      </c>
    </row>
    <row r="4588" spans="45:56" x14ac:dyDescent="0.2">
      <c r="AS4588" s="4" t="s">
        <v>9506</v>
      </c>
      <c r="AT4588" s="4" t="s">
        <v>9507</v>
      </c>
      <c r="AU4588" s="4" t="s">
        <v>456</v>
      </c>
      <c r="AV4588" s="4" t="s">
        <v>726</v>
      </c>
      <c r="AW4588" s="4" t="s">
        <v>724</v>
      </c>
      <c r="AX4588" s="4"/>
      <c r="AY4588" s="4"/>
      <c r="AZ4588" s="4"/>
      <c r="BA4588" s="4"/>
      <c r="BB4588" s="4"/>
      <c r="BC4588" s="4">
        <v>40</v>
      </c>
      <c r="BD4588" t="str">
        <f>IF(AND(ADHOC!$G$15="",ADHOC!$S$4=""),"",IF(ADHOC!$G$15&lt;&gt;"",IF(ADHOC!$G$15=LEFT(Domein!$AS4588,LEN(ADHOC!$G$15)),MAX(Domein!BD$1:'Domein'!BD4587)+1,""),IF(ADHOC!$S$4=LEFT(Domein!$AS4588,LEN(ADHOC!$S$4)),MAX(Domein!BD$1:'Domein'!BD4587)+1,"")))</f>
        <v/>
      </c>
    </row>
    <row r="4589" spans="45:56" x14ac:dyDescent="0.2">
      <c r="AS4589" s="4" t="s">
        <v>3371</v>
      </c>
      <c r="AT4589" s="85" t="s">
        <v>3372</v>
      </c>
      <c r="AU4589" s="4" t="s">
        <v>456</v>
      </c>
      <c r="AV4589" s="4" t="s">
        <v>726</v>
      </c>
      <c r="AW4589" s="4" t="s">
        <v>724</v>
      </c>
      <c r="AX4589" s="4"/>
      <c r="AY4589" s="4"/>
      <c r="AZ4589" s="4"/>
      <c r="BA4589" s="4"/>
      <c r="BB4589" s="4"/>
      <c r="BC4589" s="4">
        <v>40</v>
      </c>
      <c r="BD4589" t="str">
        <f>IF(AND(ADHOC!$G$15="",ADHOC!$S$4=""),"",IF(ADHOC!$G$15&lt;&gt;"",IF(ADHOC!$G$15=LEFT(Domein!$AS4589,LEN(ADHOC!$G$15)),MAX(Domein!BD$1:'Domein'!BD4588)+1,""),IF(ADHOC!$S$4=LEFT(Domein!$AS4589,LEN(ADHOC!$S$4)),MAX(Domein!BD$1:'Domein'!BD4588)+1,"")))</f>
        <v/>
      </c>
    </row>
    <row r="4590" spans="45:56" x14ac:dyDescent="0.2">
      <c r="AS4590" s="4" t="s">
        <v>15250</v>
      </c>
      <c r="AT4590" s="85" t="s">
        <v>15251</v>
      </c>
      <c r="AU4590" s="4" t="s">
        <v>456</v>
      </c>
      <c r="AV4590" s="4" t="s">
        <v>726</v>
      </c>
      <c r="AW4590" s="4" t="s">
        <v>724</v>
      </c>
      <c r="AX4590" s="4"/>
      <c r="AY4590" s="4"/>
      <c r="AZ4590" s="4"/>
      <c r="BA4590" s="4"/>
      <c r="BB4590" s="4"/>
      <c r="BC4590" s="4">
        <v>40</v>
      </c>
      <c r="BD4590" t="str">
        <f>IF(AND(ADHOC!$G$15="",ADHOC!$S$4=""),"",IF(ADHOC!$G$15&lt;&gt;"",IF(ADHOC!$G$15=LEFT(Domein!$AS4590,LEN(ADHOC!$G$15)),MAX(Domein!BD$1:'Domein'!BD4589)+1,""),IF(ADHOC!$S$4=LEFT(Domein!$AS4590,LEN(ADHOC!$S$4)),MAX(Domein!BD$1:'Domein'!BD4589)+1,"")))</f>
        <v/>
      </c>
    </row>
    <row r="4591" spans="45:56" x14ac:dyDescent="0.2">
      <c r="AS4591" s="4" t="s">
        <v>3373</v>
      </c>
      <c r="AT4591" s="85" t="s">
        <v>3374</v>
      </c>
      <c r="AU4591" s="4" t="s">
        <v>456</v>
      </c>
      <c r="AV4591" s="4" t="s">
        <v>726</v>
      </c>
      <c r="AW4591" s="4" t="s">
        <v>724</v>
      </c>
      <c r="AX4591" s="4"/>
      <c r="AY4591" s="4"/>
      <c r="AZ4591" s="4"/>
      <c r="BA4591" s="4"/>
      <c r="BB4591" s="4"/>
      <c r="BC4591" s="4">
        <v>40</v>
      </c>
      <c r="BD4591" t="str">
        <f>IF(AND(ADHOC!$G$15="",ADHOC!$S$4=""),"",IF(ADHOC!$G$15&lt;&gt;"",IF(ADHOC!$G$15=LEFT(Domein!$AS4591,LEN(ADHOC!$G$15)),MAX(Domein!BD$1:'Domein'!BD4590)+1,""),IF(ADHOC!$S$4=LEFT(Domein!$AS4591,LEN(ADHOC!$S$4)),MAX(Domein!BD$1:'Domein'!BD4590)+1,"")))</f>
        <v/>
      </c>
    </row>
    <row r="4592" spans="45:56" x14ac:dyDescent="0.2">
      <c r="AS4592" s="4" t="s">
        <v>3375</v>
      </c>
      <c r="AT4592" s="85" t="s">
        <v>3376</v>
      </c>
      <c r="AU4592" s="4" t="s">
        <v>456</v>
      </c>
      <c r="AV4592" s="4" t="s">
        <v>726</v>
      </c>
      <c r="AW4592" s="4" t="s">
        <v>724</v>
      </c>
      <c r="AX4592" s="4"/>
      <c r="AY4592" s="4"/>
      <c r="AZ4592" s="4"/>
      <c r="BA4592" s="4"/>
      <c r="BB4592" s="4"/>
      <c r="BC4592" s="4">
        <v>40</v>
      </c>
      <c r="BD4592" t="str">
        <f>IF(AND(ADHOC!$G$15="",ADHOC!$S$4=""),"",IF(ADHOC!$G$15&lt;&gt;"",IF(ADHOC!$G$15=LEFT(Domein!$AS4592,LEN(ADHOC!$G$15)),MAX(Domein!BD$1:'Domein'!BD4591)+1,""),IF(ADHOC!$S$4=LEFT(Domein!$AS4592,LEN(ADHOC!$S$4)),MAX(Domein!BD$1:'Domein'!BD4591)+1,"")))</f>
        <v/>
      </c>
    </row>
    <row r="4593" spans="45:56" x14ac:dyDescent="0.2">
      <c r="AS4593" s="4" t="s">
        <v>3377</v>
      </c>
      <c r="AT4593" s="85" t="s">
        <v>3378</v>
      </c>
      <c r="AU4593" s="4" t="s">
        <v>456</v>
      </c>
      <c r="AV4593" s="4" t="s">
        <v>726</v>
      </c>
      <c r="AW4593" s="4" t="s">
        <v>724</v>
      </c>
      <c r="AX4593" s="4"/>
      <c r="AY4593" s="4"/>
      <c r="AZ4593" s="4"/>
      <c r="BA4593" s="4"/>
      <c r="BB4593" s="4"/>
      <c r="BC4593" s="4">
        <v>40</v>
      </c>
      <c r="BD4593" t="str">
        <f>IF(AND(ADHOC!$G$15="",ADHOC!$S$4=""),"",IF(ADHOC!$G$15&lt;&gt;"",IF(ADHOC!$G$15=LEFT(Domein!$AS4593,LEN(ADHOC!$G$15)),MAX(Domein!BD$1:'Domein'!BD4592)+1,""),IF(ADHOC!$S$4=LEFT(Domein!$AS4593,LEN(ADHOC!$S$4)),MAX(Domein!BD$1:'Domein'!BD4592)+1,"")))</f>
        <v/>
      </c>
    </row>
    <row r="4594" spans="45:56" x14ac:dyDescent="0.2">
      <c r="AS4594" s="4" t="s">
        <v>9508</v>
      </c>
      <c r="AT4594" s="4" t="s">
        <v>9509</v>
      </c>
      <c r="AU4594" s="4" t="s">
        <v>456</v>
      </c>
      <c r="AV4594" s="4" t="s">
        <v>8515</v>
      </c>
      <c r="AW4594" s="4" t="s">
        <v>701</v>
      </c>
      <c r="AX4594" s="4"/>
      <c r="AY4594" s="4"/>
      <c r="AZ4594" s="4"/>
      <c r="BA4594" s="4"/>
      <c r="BB4594" s="4"/>
      <c r="BC4594" s="4">
        <v>40</v>
      </c>
      <c r="BD4594" t="str">
        <f>IF(AND(ADHOC!$G$15="",ADHOC!$S$4=""),"",IF(ADHOC!$G$15&lt;&gt;"",IF(ADHOC!$G$15=LEFT(Domein!$AS4594,LEN(ADHOC!$G$15)),MAX(Domein!BD$1:'Domein'!BD4593)+1,""),IF(ADHOC!$S$4=LEFT(Domein!$AS4594,LEN(ADHOC!$S$4)),MAX(Domein!BD$1:'Domein'!BD4593)+1,"")))</f>
        <v/>
      </c>
    </row>
    <row r="4595" spans="45:56" x14ac:dyDescent="0.2">
      <c r="AS4595" s="4" t="s">
        <v>9510</v>
      </c>
      <c r="AT4595" s="85" t="s">
        <v>9511</v>
      </c>
      <c r="AU4595" s="4" t="s">
        <v>456</v>
      </c>
      <c r="AV4595" s="4" t="s">
        <v>8515</v>
      </c>
      <c r="AW4595" s="4" t="s">
        <v>701</v>
      </c>
      <c r="AX4595" s="4"/>
      <c r="AY4595" s="4"/>
      <c r="AZ4595" s="4"/>
      <c r="BA4595" s="4"/>
      <c r="BB4595" s="4"/>
      <c r="BC4595" s="4">
        <v>40</v>
      </c>
      <c r="BD4595" t="str">
        <f>IF(AND(ADHOC!$G$15="",ADHOC!$S$4=""),"",IF(ADHOC!$G$15&lt;&gt;"",IF(ADHOC!$G$15=LEFT(Domein!$AS4595,LEN(ADHOC!$G$15)),MAX(Domein!BD$1:'Domein'!BD4594)+1,""),IF(ADHOC!$S$4=LEFT(Domein!$AS4595,LEN(ADHOC!$S$4)),MAX(Domein!BD$1:'Domein'!BD4594)+1,"")))</f>
        <v/>
      </c>
    </row>
    <row r="4596" spans="45:56" x14ac:dyDescent="0.2">
      <c r="AS4596" s="4" t="s">
        <v>9512</v>
      </c>
      <c r="AT4596" s="85" t="s">
        <v>9513</v>
      </c>
      <c r="AU4596" s="4" t="s">
        <v>456</v>
      </c>
      <c r="AV4596" s="4" t="s">
        <v>8515</v>
      </c>
      <c r="AW4596" s="4" t="s">
        <v>701</v>
      </c>
      <c r="AX4596" s="4"/>
      <c r="AY4596" s="4"/>
      <c r="AZ4596" s="4"/>
      <c r="BA4596" s="4"/>
      <c r="BB4596" s="4"/>
      <c r="BC4596" s="4">
        <v>40</v>
      </c>
      <c r="BD4596" t="str">
        <f>IF(AND(ADHOC!$G$15="",ADHOC!$S$4=""),"",IF(ADHOC!$G$15&lt;&gt;"",IF(ADHOC!$G$15=LEFT(Domein!$AS4596,LEN(ADHOC!$G$15)),MAX(Domein!BD$1:'Domein'!BD4595)+1,""),IF(ADHOC!$S$4=LEFT(Domein!$AS4596,LEN(ADHOC!$S$4)),MAX(Domein!BD$1:'Domein'!BD4595)+1,"")))</f>
        <v/>
      </c>
    </row>
    <row r="4597" spans="45:56" x14ac:dyDescent="0.2">
      <c r="AS4597" s="4" t="s">
        <v>9514</v>
      </c>
      <c r="AT4597" s="85" t="s">
        <v>9515</v>
      </c>
      <c r="AU4597" s="4" t="s">
        <v>456</v>
      </c>
      <c r="AV4597" s="4" t="s">
        <v>8515</v>
      </c>
      <c r="AW4597" s="4" t="s">
        <v>701</v>
      </c>
      <c r="AX4597" s="4"/>
      <c r="AY4597" s="4"/>
      <c r="AZ4597" s="4"/>
      <c r="BA4597" s="4"/>
      <c r="BB4597" s="4"/>
      <c r="BC4597" s="4">
        <v>40</v>
      </c>
      <c r="BD4597" t="str">
        <f>IF(AND(ADHOC!$G$15="",ADHOC!$S$4=""),"",IF(ADHOC!$G$15&lt;&gt;"",IF(ADHOC!$G$15=LEFT(Domein!$AS4597,LEN(ADHOC!$G$15)),MAX(Domein!BD$1:'Domein'!BD4596)+1,""),IF(ADHOC!$S$4=LEFT(Domein!$AS4597,LEN(ADHOC!$S$4)),MAX(Domein!BD$1:'Domein'!BD4596)+1,"")))</f>
        <v/>
      </c>
    </row>
    <row r="4598" spans="45:56" x14ac:dyDescent="0.2">
      <c r="AS4598" s="4" t="s">
        <v>9516</v>
      </c>
      <c r="AT4598" s="4" t="s">
        <v>9517</v>
      </c>
      <c r="AU4598" s="4" t="s">
        <v>456</v>
      </c>
      <c r="AV4598" s="4" t="s">
        <v>8515</v>
      </c>
      <c r="AW4598" s="4" t="s">
        <v>701</v>
      </c>
      <c r="AX4598" s="4"/>
      <c r="AY4598" s="4"/>
      <c r="AZ4598" s="4"/>
      <c r="BA4598" s="4"/>
      <c r="BB4598" s="4"/>
      <c r="BC4598" s="4">
        <v>40</v>
      </c>
      <c r="BD4598" t="str">
        <f>IF(AND(ADHOC!$G$15="",ADHOC!$S$4=""),"",IF(ADHOC!$G$15&lt;&gt;"",IF(ADHOC!$G$15=LEFT(Domein!$AS4598,LEN(ADHOC!$G$15)),MAX(Domein!BD$1:'Domein'!BD4597)+1,""),IF(ADHOC!$S$4=LEFT(Domein!$AS4598,LEN(ADHOC!$S$4)),MAX(Domein!BD$1:'Domein'!BD4597)+1,"")))</f>
        <v/>
      </c>
    </row>
    <row r="4599" spans="45:56" x14ac:dyDescent="0.2">
      <c r="AS4599" s="4" t="s">
        <v>3380</v>
      </c>
      <c r="AT4599" s="4" t="s">
        <v>3381</v>
      </c>
      <c r="AU4599" s="4" t="s">
        <v>456</v>
      </c>
      <c r="AV4599" s="4" t="s">
        <v>731</v>
      </c>
      <c r="AW4599" s="4" t="s">
        <v>724</v>
      </c>
      <c r="AX4599" s="4"/>
      <c r="AY4599" s="4">
        <v>247384</v>
      </c>
      <c r="AZ4599" s="4">
        <v>521551</v>
      </c>
      <c r="BA4599" s="4" t="s">
        <v>24600</v>
      </c>
      <c r="BB4599" s="4" t="s">
        <v>24601</v>
      </c>
      <c r="BC4599" s="4">
        <v>40</v>
      </c>
      <c r="BD4599" t="str">
        <f>IF(AND(ADHOC!$G$15="",ADHOC!$S$4=""),"",IF(ADHOC!$G$15&lt;&gt;"",IF(ADHOC!$G$15=LEFT(Domein!$AS4599,LEN(ADHOC!$G$15)),MAX(Domein!BD$1:'Domein'!BD4598)+1,""),IF(ADHOC!$S$4=LEFT(Domein!$AS4599,LEN(ADHOC!$S$4)),MAX(Domein!BD$1:'Domein'!BD4598)+1,"")))</f>
        <v/>
      </c>
    </row>
    <row r="4600" spans="45:56" x14ac:dyDescent="0.2">
      <c r="AS4600" s="4" t="s">
        <v>3382</v>
      </c>
      <c r="AT4600" s="4" t="s">
        <v>3383</v>
      </c>
      <c r="AU4600" s="4" t="s">
        <v>456</v>
      </c>
      <c r="AV4600" s="4" t="s">
        <v>726</v>
      </c>
      <c r="AW4600" s="4" t="s">
        <v>724</v>
      </c>
      <c r="AX4600" s="4"/>
      <c r="AY4600" s="4"/>
      <c r="AZ4600" s="4"/>
      <c r="BA4600" s="4"/>
      <c r="BB4600" s="4"/>
      <c r="BC4600" s="4">
        <v>40</v>
      </c>
      <c r="BD4600" t="str">
        <f>IF(AND(ADHOC!$G$15="",ADHOC!$S$4=""),"",IF(ADHOC!$G$15&lt;&gt;"",IF(ADHOC!$G$15=LEFT(Domein!$AS4600,LEN(ADHOC!$G$15)),MAX(Domein!BD$1:'Domein'!BD4599)+1,""),IF(ADHOC!$S$4=LEFT(Domein!$AS4600,LEN(ADHOC!$S$4)),MAX(Domein!BD$1:'Domein'!BD4599)+1,"")))</f>
        <v/>
      </c>
    </row>
    <row r="4601" spans="45:56" x14ac:dyDescent="0.2">
      <c r="AS4601" s="4" t="s">
        <v>9518</v>
      </c>
      <c r="AT4601" s="4" t="s">
        <v>9519</v>
      </c>
      <c r="AU4601" s="4" t="s">
        <v>456</v>
      </c>
      <c r="AV4601" s="4" t="s">
        <v>726</v>
      </c>
      <c r="AW4601" s="4" t="s">
        <v>724</v>
      </c>
      <c r="AX4601" s="4"/>
      <c r="AY4601" s="4"/>
      <c r="AZ4601" s="4"/>
      <c r="BA4601" s="4"/>
      <c r="BB4601" s="4"/>
      <c r="BC4601" s="4">
        <v>40</v>
      </c>
      <c r="BD4601" t="str">
        <f>IF(AND(ADHOC!$G$15="",ADHOC!$S$4=""),"",IF(ADHOC!$G$15&lt;&gt;"",IF(ADHOC!$G$15=LEFT(Domein!$AS4601,LEN(ADHOC!$G$15)),MAX(Domein!BD$1:'Domein'!BD4600)+1,""),IF(ADHOC!$S$4=LEFT(Domein!$AS4601,LEN(ADHOC!$S$4)),MAX(Domein!BD$1:'Domein'!BD4600)+1,"")))</f>
        <v/>
      </c>
    </row>
    <row r="4602" spans="45:56" x14ac:dyDescent="0.2">
      <c r="AS4602" s="4" t="s">
        <v>3384</v>
      </c>
      <c r="AT4602" s="4" t="s">
        <v>3385</v>
      </c>
      <c r="AU4602" s="4" t="s">
        <v>456</v>
      </c>
      <c r="AV4602" s="4" t="s">
        <v>726</v>
      </c>
      <c r="AW4602" s="4" t="s">
        <v>724</v>
      </c>
      <c r="AX4602" s="4"/>
      <c r="AY4602" s="4"/>
      <c r="AZ4602" s="4"/>
      <c r="BA4602" s="4"/>
      <c r="BB4602" s="4"/>
      <c r="BC4602" s="4">
        <v>40</v>
      </c>
      <c r="BD4602" t="str">
        <f>IF(AND(ADHOC!$G$15="",ADHOC!$S$4=""),"",IF(ADHOC!$G$15&lt;&gt;"",IF(ADHOC!$G$15=LEFT(Domein!$AS4602,LEN(ADHOC!$G$15)),MAX(Domein!BD$1:'Domein'!BD4601)+1,""),IF(ADHOC!$S$4=LEFT(Domein!$AS4602,LEN(ADHOC!$S$4)),MAX(Domein!BD$1:'Domein'!BD4601)+1,"")))</f>
        <v/>
      </c>
    </row>
    <row r="4603" spans="45:56" x14ac:dyDescent="0.2">
      <c r="AS4603" s="4" t="s">
        <v>3386</v>
      </c>
      <c r="AT4603" s="4" t="s">
        <v>3387</v>
      </c>
      <c r="AU4603" s="4" t="s">
        <v>456</v>
      </c>
      <c r="AV4603" s="4" t="s">
        <v>731</v>
      </c>
      <c r="AW4603" s="4" t="s">
        <v>724</v>
      </c>
      <c r="AX4603" s="4"/>
      <c r="AY4603" s="4">
        <v>245662</v>
      </c>
      <c r="AZ4603" s="4">
        <v>533228</v>
      </c>
      <c r="BA4603" s="4" t="s">
        <v>24602</v>
      </c>
      <c r="BB4603" s="4" t="s">
        <v>24603</v>
      </c>
      <c r="BC4603" s="4">
        <v>40</v>
      </c>
      <c r="BD4603" t="str">
        <f>IF(AND(ADHOC!$G$15="",ADHOC!$S$4=""),"",IF(ADHOC!$G$15&lt;&gt;"",IF(ADHOC!$G$15=LEFT(Domein!$AS4603,LEN(ADHOC!$G$15)),MAX(Domein!BD$1:'Domein'!BD4602)+1,""),IF(ADHOC!$S$4=LEFT(Domein!$AS4603,LEN(ADHOC!$S$4)),MAX(Domein!BD$1:'Domein'!BD4602)+1,"")))</f>
        <v/>
      </c>
    </row>
    <row r="4604" spans="45:56" x14ac:dyDescent="0.2">
      <c r="AS4604" s="4" t="s">
        <v>3280</v>
      </c>
      <c r="AT4604" s="4" t="s">
        <v>2343</v>
      </c>
      <c r="AU4604" s="4" t="s">
        <v>456</v>
      </c>
      <c r="AV4604" s="4" t="s">
        <v>726</v>
      </c>
      <c r="AW4604" s="4" t="s">
        <v>724</v>
      </c>
      <c r="AX4604" s="4"/>
      <c r="AY4604" s="4"/>
      <c r="AZ4604" s="4"/>
      <c r="BA4604" s="4"/>
      <c r="BB4604" s="4"/>
      <c r="BC4604" s="4">
        <v>40</v>
      </c>
      <c r="BD4604" t="str">
        <f>IF(AND(ADHOC!$G$15="",ADHOC!$S$4=""),"",IF(ADHOC!$G$15&lt;&gt;"",IF(ADHOC!$G$15=LEFT(Domein!$AS4604,LEN(ADHOC!$G$15)),MAX(Domein!BD$1:'Domein'!BD4603)+1,""),IF(ADHOC!$S$4=LEFT(Domein!$AS4604,LEN(ADHOC!$S$4)),MAX(Domein!BD$1:'Domein'!BD4603)+1,"")))</f>
        <v/>
      </c>
    </row>
    <row r="4605" spans="45:56" x14ac:dyDescent="0.2">
      <c r="AS4605" s="4" t="s">
        <v>3281</v>
      </c>
      <c r="AT4605" s="85" t="s">
        <v>2345</v>
      </c>
      <c r="AU4605" s="4" t="s">
        <v>456</v>
      </c>
      <c r="AV4605" s="4" t="s">
        <v>726</v>
      </c>
      <c r="AW4605" s="4" t="s">
        <v>724</v>
      </c>
      <c r="AX4605" s="4"/>
      <c r="AY4605" s="4"/>
      <c r="AZ4605" s="4"/>
      <c r="BA4605" s="4"/>
      <c r="BB4605" s="4"/>
      <c r="BC4605" s="4">
        <v>40</v>
      </c>
      <c r="BD4605" t="str">
        <f>IF(AND(ADHOC!$G$15="",ADHOC!$S$4=""),"",IF(ADHOC!$G$15&lt;&gt;"",IF(ADHOC!$G$15=LEFT(Domein!$AS4605,LEN(ADHOC!$G$15)),MAX(Domein!BD$1:'Domein'!BD4604)+1,""),IF(ADHOC!$S$4=LEFT(Domein!$AS4605,LEN(ADHOC!$S$4)),MAX(Domein!BD$1:'Domein'!BD4604)+1,"")))</f>
        <v/>
      </c>
    </row>
    <row r="4606" spans="45:56" x14ac:dyDescent="0.2">
      <c r="AS4606" s="4" t="s">
        <v>3282</v>
      </c>
      <c r="AT4606" s="85" t="s">
        <v>2347</v>
      </c>
      <c r="AU4606" s="4" t="s">
        <v>456</v>
      </c>
      <c r="AV4606" s="4" t="s">
        <v>726</v>
      </c>
      <c r="AW4606" s="4" t="s">
        <v>724</v>
      </c>
      <c r="AX4606" s="4"/>
      <c r="AY4606" s="4"/>
      <c r="AZ4606" s="4"/>
      <c r="BA4606" s="4"/>
      <c r="BB4606" s="4"/>
      <c r="BC4606" s="4">
        <v>40</v>
      </c>
      <c r="BD4606" t="str">
        <f>IF(AND(ADHOC!$G$15="",ADHOC!$S$4=""),"",IF(ADHOC!$G$15&lt;&gt;"",IF(ADHOC!$G$15=LEFT(Domein!$AS4606,LEN(ADHOC!$G$15)),MAX(Domein!BD$1:'Domein'!BD4605)+1,""),IF(ADHOC!$S$4=LEFT(Domein!$AS4606,LEN(ADHOC!$S$4)),MAX(Domein!BD$1:'Domein'!BD4605)+1,"")))</f>
        <v/>
      </c>
    </row>
    <row r="4607" spans="45:56" x14ac:dyDescent="0.2">
      <c r="AS4607" s="4" t="s">
        <v>3285</v>
      </c>
      <c r="AT4607" s="85" t="s">
        <v>2375</v>
      </c>
      <c r="AU4607" s="4" t="s">
        <v>456</v>
      </c>
      <c r="AV4607" s="4" t="s">
        <v>726</v>
      </c>
      <c r="AW4607" s="4" t="s">
        <v>724</v>
      </c>
      <c r="AX4607" s="4"/>
      <c r="AY4607" s="4"/>
      <c r="AZ4607" s="4"/>
      <c r="BA4607" s="4"/>
      <c r="BB4607" s="4"/>
      <c r="BC4607" s="4">
        <v>40</v>
      </c>
      <c r="BD4607" t="str">
        <f>IF(AND(ADHOC!$G$15="",ADHOC!$S$4=""),"",IF(ADHOC!$G$15&lt;&gt;"",IF(ADHOC!$G$15=LEFT(Domein!$AS4607,LEN(ADHOC!$G$15)),MAX(Domein!BD$1:'Domein'!BD4606)+1,""),IF(ADHOC!$S$4=LEFT(Domein!$AS4607,LEN(ADHOC!$S$4)),MAX(Domein!BD$1:'Domein'!BD4606)+1,"")))</f>
        <v/>
      </c>
    </row>
    <row r="4608" spans="45:56" x14ac:dyDescent="0.2">
      <c r="AS4608" s="4" t="s">
        <v>13411</v>
      </c>
      <c r="AT4608" s="4" t="s">
        <v>2426</v>
      </c>
      <c r="AU4608" s="4" t="s">
        <v>456</v>
      </c>
      <c r="AV4608" s="4" t="s">
        <v>726</v>
      </c>
      <c r="AW4608" s="4" t="s">
        <v>724</v>
      </c>
      <c r="AX4608" s="4"/>
      <c r="AY4608" s="4"/>
      <c r="AZ4608" s="4"/>
      <c r="BA4608" s="4"/>
      <c r="BB4608" s="4"/>
      <c r="BC4608" s="4">
        <v>40</v>
      </c>
      <c r="BD4608" t="str">
        <f>IF(AND(ADHOC!$G$15="",ADHOC!$S$4=""),"",IF(ADHOC!$G$15&lt;&gt;"",IF(ADHOC!$G$15=LEFT(Domein!$AS4608,LEN(ADHOC!$G$15)),MAX(Domein!BD$1:'Domein'!BD4607)+1,""),IF(ADHOC!$S$4=LEFT(Domein!$AS4608,LEN(ADHOC!$S$4)),MAX(Domein!BD$1:'Domein'!BD4607)+1,"")))</f>
        <v/>
      </c>
    </row>
    <row r="4609" spans="45:56" x14ac:dyDescent="0.2">
      <c r="AS4609" s="4" t="s">
        <v>13412</v>
      </c>
      <c r="AT4609" s="4" t="s">
        <v>2428</v>
      </c>
      <c r="AU4609" s="4" t="s">
        <v>456</v>
      </c>
      <c r="AV4609" s="4" t="s">
        <v>726</v>
      </c>
      <c r="AW4609" s="4" t="s">
        <v>724</v>
      </c>
      <c r="AX4609" s="4"/>
      <c r="AY4609" s="4"/>
      <c r="AZ4609" s="4"/>
      <c r="BA4609" s="4"/>
      <c r="BB4609" s="4"/>
      <c r="BC4609" s="4">
        <v>40</v>
      </c>
      <c r="BD4609" t="str">
        <f>IF(AND(ADHOC!$G$15="",ADHOC!$S$4=""),"",IF(ADHOC!$G$15&lt;&gt;"",IF(ADHOC!$G$15=LEFT(Domein!$AS4609,LEN(ADHOC!$G$15)),MAX(Domein!BD$1:'Domein'!BD4608)+1,""),IF(ADHOC!$S$4=LEFT(Domein!$AS4609,LEN(ADHOC!$S$4)),MAX(Domein!BD$1:'Domein'!BD4608)+1,"")))</f>
        <v/>
      </c>
    </row>
    <row r="4610" spans="45:56" x14ac:dyDescent="0.2">
      <c r="AS4610" s="4" t="s">
        <v>13413</v>
      </c>
      <c r="AT4610" s="4" t="s">
        <v>2430</v>
      </c>
      <c r="AU4610" s="4" t="s">
        <v>456</v>
      </c>
      <c r="AV4610" s="4" t="s">
        <v>726</v>
      </c>
      <c r="AW4610" s="4" t="s">
        <v>724</v>
      </c>
      <c r="AX4610" s="4"/>
      <c r="AY4610" s="4"/>
      <c r="AZ4610" s="4"/>
      <c r="BA4610" s="4"/>
      <c r="BB4610" s="4"/>
      <c r="BC4610" s="4">
        <v>40</v>
      </c>
      <c r="BD4610" t="str">
        <f>IF(AND(ADHOC!$G$15="",ADHOC!$S$4=""),"",IF(ADHOC!$G$15&lt;&gt;"",IF(ADHOC!$G$15=LEFT(Domein!$AS4610,LEN(ADHOC!$G$15)),MAX(Domein!BD$1:'Domein'!BD4609)+1,""),IF(ADHOC!$S$4=LEFT(Domein!$AS4610,LEN(ADHOC!$S$4)),MAX(Domein!BD$1:'Domein'!BD4609)+1,"")))</f>
        <v/>
      </c>
    </row>
    <row r="4611" spans="45:56" x14ac:dyDescent="0.2">
      <c r="AS4611" s="4" t="s">
        <v>12449</v>
      </c>
      <c r="AT4611" s="4" t="s">
        <v>12450</v>
      </c>
      <c r="AU4611" s="4" t="s">
        <v>456</v>
      </c>
      <c r="AV4611" s="4" t="s">
        <v>726</v>
      </c>
      <c r="AW4611" s="4" t="s">
        <v>724</v>
      </c>
      <c r="AX4611" s="4"/>
      <c r="AY4611" s="4"/>
      <c r="AZ4611" s="4"/>
      <c r="BA4611" s="4"/>
      <c r="BB4611" s="4"/>
      <c r="BC4611" s="4">
        <v>40</v>
      </c>
      <c r="BD4611" t="str">
        <f>IF(AND(ADHOC!$G$15="",ADHOC!$S$4=""),"",IF(ADHOC!$G$15&lt;&gt;"",IF(ADHOC!$G$15=LEFT(Domein!$AS4611,LEN(ADHOC!$G$15)),MAX(Domein!BD$1:'Domein'!BD4610)+1,""),IF(ADHOC!$S$4=LEFT(Domein!$AS4611,LEN(ADHOC!$S$4)),MAX(Domein!BD$1:'Domein'!BD4610)+1,"")))</f>
        <v/>
      </c>
    </row>
    <row r="4612" spans="45:56" x14ac:dyDescent="0.2">
      <c r="AS4612" s="4" t="s">
        <v>13414</v>
      </c>
      <c r="AT4612" s="4" t="s">
        <v>11491</v>
      </c>
      <c r="AU4612" s="4" t="s">
        <v>456</v>
      </c>
      <c r="AV4612" s="4" t="s">
        <v>726</v>
      </c>
      <c r="AW4612" s="4" t="s">
        <v>724</v>
      </c>
      <c r="AX4612" s="4"/>
      <c r="AY4612" s="4"/>
      <c r="AZ4612" s="4"/>
      <c r="BA4612" s="4"/>
      <c r="BB4612" s="4"/>
      <c r="BC4612" s="4">
        <v>40</v>
      </c>
      <c r="BD4612" t="str">
        <f>IF(AND(ADHOC!$G$15="",ADHOC!$S$4=""),"",IF(ADHOC!$G$15&lt;&gt;"",IF(ADHOC!$G$15=LEFT(Domein!$AS4612,LEN(ADHOC!$G$15)),MAX(Domein!BD$1:'Domein'!BD4611)+1,""),IF(ADHOC!$S$4=LEFT(Domein!$AS4612,LEN(ADHOC!$S$4)),MAX(Domein!BD$1:'Domein'!BD4611)+1,"")))</f>
        <v/>
      </c>
    </row>
    <row r="4613" spans="45:56" x14ac:dyDescent="0.2">
      <c r="AS4613" s="4" t="s">
        <v>13415</v>
      </c>
      <c r="AT4613" s="4" t="s">
        <v>2434</v>
      </c>
      <c r="AU4613" s="4" t="s">
        <v>456</v>
      </c>
      <c r="AV4613" s="4" t="s">
        <v>726</v>
      </c>
      <c r="AW4613" s="4" t="s">
        <v>724</v>
      </c>
      <c r="AX4613" s="4"/>
      <c r="AY4613" s="4"/>
      <c r="AZ4613" s="4"/>
      <c r="BA4613" s="4"/>
      <c r="BB4613" s="4"/>
      <c r="BC4613" s="4">
        <v>40</v>
      </c>
      <c r="BD4613" t="str">
        <f>IF(AND(ADHOC!$G$15="",ADHOC!$S$4=""),"",IF(ADHOC!$G$15&lt;&gt;"",IF(ADHOC!$G$15=LEFT(Domein!$AS4613,LEN(ADHOC!$G$15)),MAX(Domein!BD$1:'Domein'!BD4612)+1,""),IF(ADHOC!$S$4=LEFT(Domein!$AS4613,LEN(ADHOC!$S$4)),MAX(Domein!BD$1:'Domein'!BD4612)+1,"")))</f>
        <v/>
      </c>
    </row>
    <row r="4614" spans="45:56" x14ac:dyDescent="0.2">
      <c r="AS4614" s="4" t="s">
        <v>13416</v>
      </c>
      <c r="AT4614" s="85" t="s">
        <v>2436</v>
      </c>
      <c r="AU4614" s="4" t="s">
        <v>456</v>
      </c>
      <c r="AV4614" s="4" t="s">
        <v>726</v>
      </c>
      <c r="AW4614" s="4" t="s">
        <v>724</v>
      </c>
      <c r="AX4614" s="4"/>
      <c r="AY4614" s="4"/>
      <c r="AZ4614" s="4"/>
      <c r="BA4614" s="4"/>
      <c r="BB4614" s="4"/>
      <c r="BC4614" s="4">
        <v>40</v>
      </c>
      <c r="BD4614" t="str">
        <f>IF(AND(ADHOC!$G$15="",ADHOC!$S$4=""),"",IF(ADHOC!$G$15&lt;&gt;"",IF(ADHOC!$G$15=LEFT(Domein!$AS4614,LEN(ADHOC!$G$15)),MAX(Domein!BD$1:'Domein'!BD4613)+1,""),IF(ADHOC!$S$4=LEFT(Domein!$AS4614,LEN(ADHOC!$S$4)),MAX(Domein!BD$1:'Domein'!BD4613)+1,"")))</f>
        <v/>
      </c>
    </row>
    <row r="4615" spans="45:56" x14ac:dyDescent="0.2">
      <c r="AS4615" s="4" t="s">
        <v>3288</v>
      </c>
      <c r="AT4615" s="85" t="s">
        <v>2438</v>
      </c>
      <c r="AU4615" s="4" t="s">
        <v>456</v>
      </c>
      <c r="AV4615" s="4" t="s">
        <v>726</v>
      </c>
      <c r="AW4615" s="4" t="s">
        <v>724</v>
      </c>
      <c r="AX4615" s="4"/>
      <c r="AY4615" s="4"/>
      <c r="AZ4615" s="4"/>
      <c r="BA4615" s="4"/>
      <c r="BB4615" s="4"/>
      <c r="BC4615" s="4">
        <v>40</v>
      </c>
      <c r="BD4615" t="str">
        <f>IF(AND(ADHOC!$G$15="",ADHOC!$S$4=""),"",IF(ADHOC!$G$15&lt;&gt;"",IF(ADHOC!$G$15=LEFT(Domein!$AS4615,LEN(ADHOC!$G$15)),MAX(Domein!BD$1:'Domein'!BD4614)+1,""),IF(ADHOC!$S$4=LEFT(Domein!$AS4615,LEN(ADHOC!$S$4)),MAX(Domein!BD$1:'Domein'!BD4614)+1,"")))</f>
        <v/>
      </c>
    </row>
    <row r="4616" spans="45:56" x14ac:dyDescent="0.2">
      <c r="AS4616" s="4" t="s">
        <v>12451</v>
      </c>
      <c r="AT4616" s="85" t="s">
        <v>12452</v>
      </c>
      <c r="AU4616" s="4" t="s">
        <v>456</v>
      </c>
      <c r="AV4616" s="4" t="s">
        <v>726</v>
      </c>
      <c r="AW4616" s="4" t="s">
        <v>724</v>
      </c>
      <c r="AX4616" s="4"/>
      <c r="AY4616" s="4"/>
      <c r="AZ4616" s="4"/>
      <c r="BA4616" s="4"/>
      <c r="BB4616" s="4"/>
      <c r="BC4616" s="4">
        <v>40</v>
      </c>
      <c r="BD4616" t="str">
        <f>IF(AND(ADHOC!$G$15="",ADHOC!$S$4=""),"",IF(ADHOC!$G$15&lt;&gt;"",IF(ADHOC!$G$15=LEFT(Domein!$AS4616,LEN(ADHOC!$G$15)),MAX(Domein!BD$1:'Domein'!BD4615)+1,""),IF(ADHOC!$S$4=LEFT(Domein!$AS4616,LEN(ADHOC!$S$4)),MAX(Domein!BD$1:'Domein'!BD4615)+1,"")))</f>
        <v/>
      </c>
    </row>
    <row r="4617" spans="45:56" x14ac:dyDescent="0.2">
      <c r="AS4617" s="4" t="s">
        <v>3289</v>
      </c>
      <c r="AT4617" s="85" t="s">
        <v>2443</v>
      </c>
      <c r="AU4617" s="4" t="s">
        <v>456</v>
      </c>
      <c r="AV4617" s="4" t="s">
        <v>726</v>
      </c>
      <c r="AW4617" s="4" t="s">
        <v>724</v>
      </c>
      <c r="AX4617" s="4"/>
      <c r="AY4617" s="4"/>
      <c r="AZ4617" s="4"/>
      <c r="BA4617" s="4"/>
      <c r="BB4617" s="4"/>
      <c r="BC4617" s="4">
        <v>40</v>
      </c>
      <c r="BD4617" t="str">
        <f>IF(AND(ADHOC!$G$15="",ADHOC!$S$4=""),"",IF(ADHOC!$G$15&lt;&gt;"",IF(ADHOC!$G$15=LEFT(Domein!$AS4617,LEN(ADHOC!$G$15)),MAX(Domein!BD$1:'Domein'!BD4616)+1,""),IF(ADHOC!$S$4=LEFT(Domein!$AS4617,LEN(ADHOC!$S$4)),MAX(Domein!BD$1:'Domein'!BD4616)+1,"")))</f>
        <v/>
      </c>
    </row>
    <row r="4618" spans="45:56" x14ac:dyDescent="0.2">
      <c r="AS4618" s="4" t="s">
        <v>3290</v>
      </c>
      <c r="AT4618" s="85" t="s">
        <v>2445</v>
      </c>
      <c r="AU4618" s="4" t="s">
        <v>456</v>
      </c>
      <c r="AV4618" s="4" t="s">
        <v>726</v>
      </c>
      <c r="AW4618" s="4" t="s">
        <v>724</v>
      </c>
      <c r="AX4618" s="4"/>
      <c r="AY4618" s="4"/>
      <c r="AZ4618" s="4"/>
      <c r="BA4618" s="4"/>
      <c r="BB4618" s="4"/>
      <c r="BC4618" s="4">
        <v>40</v>
      </c>
      <c r="BD4618" t="str">
        <f>IF(AND(ADHOC!$G$15="",ADHOC!$S$4=""),"",IF(ADHOC!$G$15&lt;&gt;"",IF(ADHOC!$G$15=LEFT(Domein!$AS4618,LEN(ADHOC!$G$15)),MAX(Domein!BD$1:'Domein'!BD4617)+1,""),IF(ADHOC!$S$4=LEFT(Domein!$AS4618,LEN(ADHOC!$S$4)),MAX(Domein!BD$1:'Domein'!BD4617)+1,"")))</f>
        <v/>
      </c>
    </row>
    <row r="4619" spans="45:56" x14ac:dyDescent="0.2">
      <c r="AS4619" s="4" t="s">
        <v>12453</v>
      </c>
      <c r="AT4619" s="4" t="s">
        <v>12454</v>
      </c>
      <c r="AU4619" s="4" t="s">
        <v>456</v>
      </c>
      <c r="AV4619" s="4" t="s">
        <v>726</v>
      </c>
      <c r="AW4619" s="4" t="s">
        <v>724</v>
      </c>
      <c r="AX4619" s="4"/>
      <c r="AY4619" s="4"/>
      <c r="AZ4619" s="4"/>
      <c r="BA4619" s="4"/>
      <c r="BB4619" s="4"/>
      <c r="BC4619" s="4">
        <v>40</v>
      </c>
      <c r="BD4619" t="str">
        <f>IF(AND(ADHOC!$G$15="",ADHOC!$S$4=""),"",IF(ADHOC!$G$15&lt;&gt;"",IF(ADHOC!$G$15=LEFT(Domein!$AS4619,LEN(ADHOC!$G$15)),MAX(Domein!BD$1:'Domein'!BD4618)+1,""),IF(ADHOC!$S$4=LEFT(Domein!$AS4619,LEN(ADHOC!$S$4)),MAX(Domein!BD$1:'Domein'!BD4618)+1,"")))</f>
        <v/>
      </c>
    </row>
    <row r="4620" spans="45:56" x14ac:dyDescent="0.2">
      <c r="AS4620" s="4" t="s">
        <v>12455</v>
      </c>
      <c r="AT4620" s="4" t="s">
        <v>12456</v>
      </c>
      <c r="AU4620" s="4" t="s">
        <v>456</v>
      </c>
      <c r="AV4620" s="4" t="s">
        <v>726</v>
      </c>
      <c r="AW4620" s="4" t="s">
        <v>724</v>
      </c>
      <c r="AX4620" s="4"/>
      <c r="AY4620" s="4"/>
      <c r="AZ4620" s="4"/>
      <c r="BA4620" s="4"/>
      <c r="BB4620" s="4"/>
      <c r="BC4620" s="4">
        <v>40</v>
      </c>
      <c r="BD4620" t="str">
        <f>IF(AND(ADHOC!$G$15="",ADHOC!$S$4=""),"",IF(ADHOC!$G$15&lt;&gt;"",IF(ADHOC!$G$15=LEFT(Domein!$AS4620,LEN(ADHOC!$G$15)),MAX(Domein!BD$1:'Domein'!BD4619)+1,""),IF(ADHOC!$S$4=LEFT(Domein!$AS4620,LEN(ADHOC!$S$4)),MAX(Domein!BD$1:'Domein'!BD4619)+1,"")))</f>
        <v/>
      </c>
    </row>
    <row r="4621" spans="45:56" x14ac:dyDescent="0.2">
      <c r="AS4621" s="4" t="s">
        <v>3292</v>
      </c>
      <c r="AT4621" s="4" t="s">
        <v>2449</v>
      </c>
      <c r="AU4621" s="4" t="s">
        <v>456</v>
      </c>
      <c r="AV4621" s="4" t="s">
        <v>726</v>
      </c>
      <c r="AW4621" s="4" t="s">
        <v>724</v>
      </c>
      <c r="AX4621" s="4"/>
      <c r="AY4621" s="4"/>
      <c r="AZ4621" s="4"/>
      <c r="BA4621" s="4"/>
      <c r="BB4621" s="4"/>
      <c r="BC4621" s="4">
        <v>40</v>
      </c>
      <c r="BD4621" t="str">
        <f>IF(AND(ADHOC!$G$15="",ADHOC!$S$4=""),"",IF(ADHOC!$G$15&lt;&gt;"",IF(ADHOC!$G$15=LEFT(Domein!$AS4621,LEN(ADHOC!$G$15)),MAX(Domein!BD$1:'Domein'!BD4620)+1,""),IF(ADHOC!$S$4=LEFT(Domein!$AS4621,LEN(ADHOC!$S$4)),MAX(Domein!BD$1:'Domein'!BD4620)+1,"")))</f>
        <v/>
      </c>
    </row>
    <row r="4622" spans="45:56" x14ac:dyDescent="0.2">
      <c r="AS4622" s="4" t="s">
        <v>3293</v>
      </c>
      <c r="AT4622" s="4" t="s">
        <v>2451</v>
      </c>
      <c r="AU4622" s="4" t="s">
        <v>456</v>
      </c>
      <c r="AV4622" s="4" t="s">
        <v>726</v>
      </c>
      <c r="AW4622" s="4" t="s">
        <v>724</v>
      </c>
      <c r="AX4622" s="4"/>
      <c r="AY4622" s="4"/>
      <c r="AZ4622" s="4"/>
      <c r="BA4622" s="4"/>
      <c r="BB4622" s="4"/>
      <c r="BC4622" s="4">
        <v>40</v>
      </c>
      <c r="BD4622" t="str">
        <f>IF(AND(ADHOC!$G$15="",ADHOC!$S$4=""),"",IF(ADHOC!$G$15&lt;&gt;"",IF(ADHOC!$G$15=LEFT(Domein!$AS4622,LEN(ADHOC!$G$15)),MAX(Domein!BD$1:'Domein'!BD4621)+1,""),IF(ADHOC!$S$4=LEFT(Domein!$AS4622,LEN(ADHOC!$S$4)),MAX(Domein!BD$1:'Domein'!BD4621)+1,"")))</f>
        <v/>
      </c>
    </row>
    <row r="4623" spans="45:56" x14ac:dyDescent="0.2">
      <c r="AS4623" s="4" t="s">
        <v>12457</v>
      </c>
      <c r="AT4623" s="4" t="s">
        <v>12458</v>
      </c>
      <c r="AU4623" s="4" t="s">
        <v>456</v>
      </c>
      <c r="AV4623" s="4" t="s">
        <v>726</v>
      </c>
      <c r="AW4623" s="4" t="s">
        <v>724</v>
      </c>
      <c r="AX4623" s="4"/>
      <c r="AY4623" s="4"/>
      <c r="AZ4623" s="4"/>
      <c r="BA4623" s="4"/>
      <c r="BB4623" s="4"/>
      <c r="BC4623" s="4">
        <v>40</v>
      </c>
      <c r="BD4623" t="str">
        <f>IF(AND(ADHOC!$G$15="",ADHOC!$S$4=""),"",IF(ADHOC!$G$15&lt;&gt;"",IF(ADHOC!$G$15=LEFT(Domein!$AS4623,LEN(ADHOC!$G$15)),MAX(Domein!BD$1:'Domein'!BD4622)+1,""),IF(ADHOC!$S$4=LEFT(Domein!$AS4623,LEN(ADHOC!$S$4)),MAX(Domein!BD$1:'Domein'!BD4622)+1,"")))</f>
        <v/>
      </c>
    </row>
    <row r="4624" spans="45:56" x14ac:dyDescent="0.2">
      <c r="AS4624" s="4" t="s">
        <v>13417</v>
      </c>
      <c r="AT4624" s="4" t="s">
        <v>11493</v>
      </c>
      <c r="AU4624" s="4" t="s">
        <v>456</v>
      </c>
      <c r="AV4624" s="4" t="s">
        <v>726</v>
      </c>
      <c r="AW4624" s="4" t="s">
        <v>724</v>
      </c>
      <c r="AX4624" s="4"/>
      <c r="AY4624" s="4"/>
      <c r="AZ4624" s="4"/>
      <c r="BA4624" s="4"/>
      <c r="BB4624" s="4"/>
      <c r="BC4624" s="4">
        <v>40</v>
      </c>
      <c r="BD4624" t="str">
        <f>IF(AND(ADHOC!$G$15="",ADHOC!$S$4=""),"",IF(ADHOC!$G$15&lt;&gt;"",IF(ADHOC!$G$15=LEFT(Domein!$AS4624,LEN(ADHOC!$G$15)),MAX(Domein!BD$1:'Domein'!BD4623)+1,""),IF(ADHOC!$S$4=LEFT(Domein!$AS4624,LEN(ADHOC!$S$4)),MAX(Domein!BD$1:'Domein'!BD4623)+1,"")))</f>
        <v/>
      </c>
    </row>
    <row r="4625" spans="45:56" x14ac:dyDescent="0.2">
      <c r="AS4625" s="4" t="s">
        <v>3294</v>
      </c>
      <c r="AT4625" s="4" t="s">
        <v>2453</v>
      </c>
      <c r="AU4625" s="4" t="s">
        <v>456</v>
      </c>
      <c r="AV4625" s="4" t="s">
        <v>726</v>
      </c>
      <c r="AW4625" s="4" t="s">
        <v>724</v>
      </c>
      <c r="AX4625" s="4"/>
      <c r="AY4625" s="4"/>
      <c r="AZ4625" s="4"/>
      <c r="BA4625" s="4"/>
      <c r="BB4625" s="4"/>
      <c r="BC4625" s="4">
        <v>40</v>
      </c>
      <c r="BD4625" t="str">
        <f>IF(AND(ADHOC!$G$15="",ADHOC!$S$4=""),"",IF(ADHOC!$G$15&lt;&gt;"",IF(ADHOC!$G$15=LEFT(Domein!$AS4625,LEN(ADHOC!$G$15)),MAX(Domein!BD$1:'Domein'!BD4624)+1,""),IF(ADHOC!$S$4=LEFT(Domein!$AS4625,LEN(ADHOC!$S$4)),MAX(Domein!BD$1:'Domein'!BD4624)+1,"")))</f>
        <v/>
      </c>
    </row>
    <row r="4626" spans="45:56" x14ac:dyDescent="0.2">
      <c r="AS4626" s="4" t="s">
        <v>16110</v>
      </c>
      <c r="AT4626" s="4" t="s">
        <v>16111</v>
      </c>
      <c r="AU4626" s="4" t="s">
        <v>456</v>
      </c>
      <c r="AV4626" s="4" t="s">
        <v>726</v>
      </c>
      <c r="AW4626" s="4" t="s">
        <v>724</v>
      </c>
      <c r="AX4626" s="4"/>
      <c r="AY4626" s="4"/>
      <c r="AZ4626" s="4"/>
      <c r="BA4626" s="4"/>
      <c r="BB4626" s="4"/>
      <c r="BC4626" s="4">
        <v>40</v>
      </c>
      <c r="BD4626" t="str">
        <f>IF(AND(ADHOC!$G$15="",ADHOC!$S$4=""),"",IF(ADHOC!$G$15&lt;&gt;"",IF(ADHOC!$G$15=LEFT(Domein!$AS4626,LEN(ADHOC!$G$15)),MAX(Domein!BD$1:'Domein'!BD4625)+1,""),IF(ADHOC!$S$4=LEFT(Domein!$AS4626,LEN(ADHOC!$S$4)),MAX(Domein!BD$1:'Domein'!BD4625)+1,"")))</f>
        <v/>
      </c>
    </row>
    <row r="4627" spans="45:56" x14ac:dyDescent="0.2">
      <c r="AS4627" s="4" t="s">
        <v>13804</v>
      </c>
      <c r="AT4627" s="4" t="s">
        <v>2455</v>
      </c>
      <c r="AU4627" s="4" t="s">
        <v>456</v>
      </c>
      <c r="AV4627" s="4" t="s">
        <v>726</v>
      </c>
      <c r="AW4627" s="4" t="s">
        <v>724</v>
      </c>
      <c r="AX4627" s="4"/>
      <c r="AY4627" s="4"/>
      <c r="AZ4627" s="4"/>
      <c r="BA4627" s="4"/>
      <c r="BB4627" s="4"/>
      <c r="BC4627" s="4">
        <v>40</v>
      </c>
      <c r="BD4627" t="str">
        <f>IF(AND(ADHOC!$G$15="",ADHOC!$S$4=""),"",IF(ADHOC!$G$15&lt;&gt;"",IF(ADHOC!$G$15=LEFT(Domein!$AS4627,LEN(ADHOC!$G$15)),MAX(Domein!BD$1:'Domein'!BD4626)+1,""),IF(ADHOC!$S$4=LEFT(Domein!$AS4627,LEN(ADHOC!$S$4)),MAX(Domein!BD$1:'Domein'!BD4626)+1,"")))</f>
        <v/>
      </c>
    </row>
    <row r="4628" spans="45:56" x14ac:dyDescent="0.2">
      <c r="AS4628" s="4" t="s">
        <v>13418</v>
      </c>
      <c r="AT4628" s="4" t="s">
        <v>2549</v>
      </c>
      <c r="AU4628" s="4" t="s">
        <v>456</v>
      </c>
      <c r="AV4628" s="4" t="s">
        <v>726</v>
      </c>
      <c r="AW4628" s="4" t="s">
        <v>724</v>
      </c>
      <c r="AX4628" s="4"/>
      <c r="AY4628" s="4"/>
      <c r="AZ4628" s="4"/>
      <c r="BA4628" s="4"/>
      <c r="BB4628" s="4"/>
      <c r="BC4628" s="4">
        <v>40</v>
      </c>
      <c r="BD4628" t="str">
        <f>IF(AND(ADHOC!$G$15="",ADHOC!$S$4=""),"",IF(ADHOC!$G$15&lt;&gt;"",IF(ADHOC!$G$15=LEFT(Domein!$AS4628,LEN(ADHOC!$G$15)),MAX(Domein!BD$1:'Domein'!BD4627)+1,""),IF(ADHOC!$S$4=LEFT(Domein!$AS4628,LEN(ADHOC!$S$4)),MAX(Domein!BD$1:'Domein'!BD4627)+1,"")))</f>
        <v/>
      </c>
    </row>
    <row r="4629" spans="45:56" x14ac:dyDescent="0.2">
      <c r="AS4629" s="4" t="s">
        <v>12459</v>
      </c>
      <c r="AT4629" s="4" t="s">
        <v>12460</v>
      </c>
      <c r="AU4629" s="4" t="s">
        <v>456</v>
      </c>
      <c r="AV4629" s="4" t="s">
        <v>726</v>
      </c>
      <c r="AW4629" s="4" t="s">
        <v>724</v>
      </c>
      <c r="AX4629" s="4"/>
      <c r="AY4629" s="4"/>
      <c r="AZ4629" s="4"/>
      <c r="BA4629" s="4"/>
      <c r="BB4629" s="4"/>
      <c r="BC4629" s="4">
        <v>40</v>
      </c>
      <c r="BD4629" t="str">
        <f>IF(AND(ADHOC!$G$15="",ADHOC!$S$4=""),"",IF(ADHOC!$G$15&lt;&gt;"",IF(ADHOC!$G$15=LEFT(Domein!$AS4629,LEN(ADHOC!$G$15)),MAX(Domein!BD$1:'Domein'!BD4628)+1,""),IF(ADHOC!$S$4=LEFT(Domein!$AS4629,LEN(ADHOC!$S$4)),MAX(Domein!BD$1:'Domein'!BD4628)+1,"")))</f>
        <v/>
      </c>
    </row>
    <row r="4630" spans="45:56" x14ac:dyDescent="0.2">
      <c r="AS4630" s="4" t="s">
        <v>16112</v>
      </c>
      <c r="AT4630" s="4" t="s">
        <v>16113</v>
      </c>
      <c r="AU4630" s="4" t="s">
        <v>456</v>
      </c>
      <c r="AV4630" s="4" t="s">
        <v>726</v>
      </c>
      <c r="AW4630" s="4" t="s">
        <v>724</v>
      </c>
      <c r="AX4630" s="4"/>
      <c r="AY4630" s="4"/>
      <c r="AZ4630" s="4"/>
      <c r="BA4630" s="4"/>
      <c r="BB4630" s="4"/>
      <c r="BC4630" s="4">
        <v>40</v>
      </c>
      <c r="BD4630" t="str">
        <f>IF(AND(ADHOC!$G$15="",ADHOC!$S$4=""),"",IF(ADHOC!$G$15&lt;&gt;"",IF(ADHOC!$G$15=LEFT(Domein!$AS4630,LEN(ADHOC!$G$15)),MAX(Domein!BD$1:'Domein'!BD4629)+1,""),IF(ADHOC!$S$4=LEFT(Domein!$AS4630,LEN(ADHOC!$S$4)),MAX(Domein!BD$1:'Domein'!BD4629)+1,"")))</f>
        <v/>
      </c>
    </row>
    <row r="4631" spans="45:56" x14ac:dyDescent="0.2">
      <c r="AS4631" s="4" t="s">
        <v>13419</v>
      </c>
      <c r="AT4631" s="4" t="s">
        <v>13420</v>
      </c>
      <c r="AU4631" s="4" t="s">
        <v>456</v>
      </c>
      <c r="AV4631" s="4" t="s">
        <v>726</v>
      </c>
      <c r="AW4631" s="4" t="s">
        <v>724</v>
      </c>
      <c r="AX4631" s="4"/>
      <c r="AY4631" s="4"/>
      <c r="AZ4631" s="4"/>
      <c r="BA4631" s="4"/>
      <c r="BB4631" s="4"/>
      <c r="BC4631" s="4">
        <v>40</v>
      </c>
      <c r="BD4631" t="str">
        <f>IF(AND(ADHOC!$G$15="",ADHOC!$S$4=""),"",IF(ADHOC!$G$15&lt;&gt;"",IF(ADHOC!$G$15=LEFT(Domein!$AS4631,LEN(ADHOC!$G$15)),MAX(Domein!BD$1:'Domein'!BD4630)+1,""),IF(ADHOC!$S$4=LEFT(Domein!$AS4631,LEN(ADHOC!$S$4)),MAX(Domein!BD$1:'Domein'!BD4630)+1,"")))</f>
        <v/>
      </c>
    </row>
    <row r="4632" spans="45:56" x14ac:dyDescent="0.2">
      <c r="AS4632" s="4" t="s">
        <v>3295</v>
      </c>
      <c r="AT4632" s="4" t="s">
        <v>7812</v>
      </c>
      <c r="AU4632" s="4" t="s">
        <v>456</v>
      </c>
      <c r="AV4632" s="4" t="s">
        <v>726</v>
      </c>
      <c r="AW4632" s="4" t="s">
        <v>724</v>
      </c>
      <c r="AX4632" s="4"/>
      <c r="AY4632" s="4"/>
      <c r="AZ4632" s="4"/>
      <c r="BA4632" s="4"/>
      <c r="BB4632" s="4"/>
      <c r="BC4632" s="4">
        <v>40</v>
      </c>
      <c r="BD4632" t="str">
        <f>IF(AND(ADHOC!$G$15="",ADHOC!$S$4=""),"",IF(ADHOC!$G$15&lt;&gt;"",IF(ADHOC!$G$15=LEFT(Domein!$AS4632,LEN(ADHOC!$G$15)),MAX(Domein!BD$1:'Domein'!BD4631)+1,""),IF(ADHOC!$S$4=LEFT(Domein!$AS4632,LEN(ADHOC!$S$4)),MAX(Domein!BD$1:'Domein'!BD4631)+1,"")))</f>
        <v/>
      </c>
    </row>
    <row r="4633" spans="45:56" x14ac:dyDescent="0.2">
      <c r="AS4633" s="4" t="s">
        <v>12461</v>
      </c>
      <c r="AT4633" s="4" t="s">
        <v>12462</v>
      </c>
      <c r="AU4633" s="4" t="s">
        <v>456</v>
      </c>
      <c r="AV4633" s="4" t="s">
        <v>726</v>
      </c>
      <c r="AW4633" s="4" t="s">
        <v>724</v>
      </c>
      <c r="AX4633" s="4"/>
      <c r="AY4633" s="4"/>
      <c r="AZ4633" s="4"/>
      <c r="BA4633" s="4"/>
      <c r="BB4633" s="4"/>
      <c r="BC4633" s="4">
        <v>40</v>
      </c>
      <c r="BD4633" t="str">
        <f>IF(AND(ADHOC!$G$15="",ADHOC!$S$4=""),"",IF(ADHOC!$G$15&lt;&gt;"",IF(ADHOC!$G$15=LEFT(Domein!$AS4633,LEN(ADHOC!$G$15)),MAX(Domein!BD$1:'Domein'!BD4632)+1,""),IF(ADHOC!$S$4=LEFT(Domein!$AS4633,LEN(ADHOC!$S$4)),MAX(Domein!BD$1:'Domein'!BD4632)+1,"")))</f>
        <v/>
      </c>
    </row>
    <row r="4634" spans="45:56" x14ac:dyDescent="0.2">
      <c r="AS4634" s="4" t="s">
        <v>13421</v>
      </c>
      <c r="AT4634" s="4" t="s">
        <v>2676</v>
      </c>
      <c r="AU4634" s="4" t="s">
        <v>456</v>
      </c>
      <c r="AV4634" s="4" t="s">
        <v>726</v>
      </c>
      <c r="AW4634" s="4" t="s">
        <v>724</v>
      </c>
      <c r="AX4634" s="4"/>
      <c r="AY4634" s="4"/>
      <c r="AZ4634" s="4"/>
      <c r="BA4634" s="4"/>
      <c r="BB4634" s="4"/>
      <c r="BC4634" s="4">
        <v>40</v>
      </c>
      <c r="BD4634" t="str">
        <f>IF(AND(ADHOC!$G$15="",ADHOC!$S$4=""),"",IF(ADHOC!$G$15&lt;&gt;"",IF(ADHOC!$G$15=LEFT(Domein!$AS4634,LEN(ADHOC!$G$15)),MAX(Domein!BD$1:'Domein'!BD4633)+1,""),IF(ADHOC!$S$4=LEFT(Domein!$AS4634,LEN(ADHOC!$S$4)),MAX(Domein!BD$1:'Domein'!BD4633)+1,"")))</f>
        <v/>
      </c>
    </row>
    <row r="4635" spans="45:56" x14ac:dyDescent="0.2">
      <c r="AS4635" s="4" t="s">
        <v>13422</v>
      </c>
      <c r="AT4635" s="4" t="s">
        <v>2678</v>
      </c>
      <c r="AU4635" s="4" t="s">
        <v>456</v>
      </c>
      <c r="AV4635" s="4" t="s">
        <v>726</v>
      </c>
      <c r="AW4635" s="4" t="s">
        <v>724</v>
      </c>
      <c r="AX4635" s="4"/>
      <c r="AY4635" s="4"/>
      <c r="AZ4635" s="4"/>
      <c r="BA4635" s="4"/>
      <c r="BB4635" s="4"/>
      <c r="BC4635" s="4">
        <v>40</v>
      </c>
      <c r="BD4635" t="str">
        <f>IF(AND(ADHOC!$G$15="",ADHOC!$S$4=""),"",IF(ADHOC!$G$15&lt;&gt;"",IF(ADHOC!$G$15=LEFT(Domein!$AS4635,LEN(ADHOC!$G$15)),MAX(Domein!BD$1:'Domein'!BD4634)+1,""),IF(ADHOC!$S$4=LEFT(Domein!$AS4635,LEN(ADHOC!$S$4)),MAX(Domein!BD$1:'Domein'!BD4634)+1,"")))</f>
        <v/>
      </c>
    </row>
    <row r="4636" spans="45:56" x14ac:dyDescent="0.2">
      <c r="AS4636" s="4" t="s">
        <v>13367</v>
      </c>
      <c r="AT4636" s="85" t="s">
        <v>13368</v>
      </c>
      <c r="AU4636" s="4" t="s">
        <v>456</v>
      </c>
      <c r="AV4636" s="4" t="s">
        <v>726</v>
      </c>
      <c r="AW4636" s="4" t="s">
        <v>724</v>
      </c>
      <c r="AX4636" s="4"/>
      <c r="AY4636" s="4"/>
      <c r="AZ4636" s="4"/>
      <c r="BA4636" s="4"/>
      <c r="BB4636" s="4"/>
      <c r="BC4636" s="4">
        <v>40</v>
      </c>
      <c r="BD4636" t="str">
        <f>IF(AND(ADHOC!$G$15="",ADHOC!$S$4=""),"",IF(ADHOC!$G$15&lt;&gt;"",IF(ADHOC!$G$15=LEFT(Domein!$AS4636,LEN(ADHOC!$G$15)),MAX(Domein!BD$1:'Domein'!BD4635)+1,""),IF(ADHOC!$S$4=LEFT(Domein!$AS4636,LEN(ADHOC!$S$4)),MAX(Domein!BD$1:'Domein'!BD4635)+1,"")))</f>
        <v/>
      </c>
    </row>
    <row r="4637" spans="45:56" x14ac:dyDescent="0.2">
      <c r="AS4637" s="4" t="s">
        <v>13369</v>
      </c>
      <c r="AT4637" s="85" t="s">
        <v>11677</v>
      </c>
      <c r="AU4637" s="4" t="s">
        <v>456</v>
      </c>
      <c r="AV4637" s="4" t="s">
        <v>726</v>
      </c>
      <c r="AW4637" s="4" t="s">
        <v>724</v>
      </c>
      <c r="AX4637" s="4"/>
      <c r="AY4637" s="4"/>
      <c r="AZ4637" s="4"/>
      <c r="BA4637" s="4"/>
      <c r="BB4637" s="4"/>
      <c r="BC4637" s="4">
        <v>40</v>
      </c>
      <c r="BD4637" t="str">
        <f>IF(AND(ADHOC!$G$15="",ADHOC!$S$4=""),"",IF(ADHOC!$G$15&lt;&gt;"",IF(ADHOC!$G$15=LEFT(Domein!$AS4637,LEN(ADHOC!$G$15)),MAX(Domein!BD$1:'Domein'!BD4636)+1,""),IF(ADHOC!$S$4=LEFT(Domein!$AS4637,LEN(ADHOC!$S$4)),MAX(Domein!BD$1:'Domein'!BD4636)+1,"")))</f>
        <v/>
      </c>
    </row>
    <row r="4638" spans="45:56" x14ac:dyDescent="0.2">
      <c r="AS4638" s="4" t="s">
        <v>13896</v>
      </c>
      <c r="AT4638" s="85" t="s">
        <v>13897</v>
      </c>
      <c r="AU4638" s="4" t="s">
        <v>456</v>
      </c>
      <c r="AV4638" s="4" t="s">
        <v>726</v>
      </c>
      <c r="AW4638" s="4" t="s">
        <v>724</v>
      </c>
      <c r="AX4638" s="4"/>
      <c r="AY4638" s="4"/>
      <c r="AZ4638" s="4"/>
      <c r="BA4638" s="4"/>
      <c r="BB4638" s="4"/>
      <c r="BC4638" s="4">
        <v>40</v>
      </c>
      <c r="BD4638" t="str">
        <f>IF(AND(ADHOC!$G$15="",ADHOC!$S$4=""),"",IF(ADHOC!$G$15&lt;&gt;"",IF(ADHOC!$G$15=LEFT(Domein!$AS4638,LEN(ADHOC!$G$15)),MAX(Domein!BD$1:'Domein'!BD4637)+1,""),IF(ADHOC!$S$4=LEFT(Domein!$AS4638,LEN(ADHOC!$S$4)),MAX(Domein!BD$1:'Domein'!BD4637)+1,"")))</f>
        <v/>
      </c>
    </row>
    <row r="4639" spans="45:56" x14ac:dyDescent="0.2">
      <c r="AS4639" s="4" t="s">
        <v>13370</v>
      </c>
      <c r="AT4639" s="85" t="s">
        <v>2680</v>
      </c>
      <c r="AU4639" s="4" t="s">
        <v>456</v>
      </c>
      <c r="AV4639" s="4" t="s">
        <v>726</v>
      </c>
      <c r="AW4639" s="4" t="s">
        <v>724</v>
      </c>
      <c r="AX4639" s="4"/>
      <c r="AY4639" s="4"/>
      <c r="AZ4639" s="4"/>
      <c r="BA4639" s="4"/>
      <c r="BB4639" s="4"/>
      <c r="BC4639" s="4">
        <v>40</v>
      </c>
      <c r="BD4639" t="str">
        <f>IF(AND(ADHOC!$G$15="",ADHOC!$S$4=""),"",IF(ADHOC!$G$15&lt;&gt;"",IF(ADHOC!$G$15=LEFT(Domein!$AS4639,LEN(ADHOC!$G$15)),MAX(Domein!BD$1:'Domein'!BD4638)+1,""),IF(ADHOC!$S$4=LEFT(Domein!$AS4639,LEN(ADHOC!$S$4)),MAX(Domein!BD$1:'Domein'!BD4638)+1,"")))</f>
        <v/>
      </c>
    </row>
    <row r="4640" spans="45:56" x14ac:dyDescent="0.2">
      <c r="AS4640" s="4" t="s">
        <v>13423</v>
      </c>
      <c r="AT4640" s="85" t="s">
        <v>13424</v>
      </c>
      <c r="AU4640" s="4" t="s">
        <v>456</v>
      </c>
      <c r="AV4640" s="4" t="s">
        <v>726</v>
      </c>
      <c r="AW4640" s="4" t="s">
        <v>724</v>
      </c>
      <c r="AX4640" s="4"/>
      <c r="AY4640" s="4"/>
      <c r="AZ4640" s="4"/>
      <c r="BA4640" s="4"/>
      <c r="BB4640" s="4"/>
      <c r="BC4640" s="4">
        <v>40</v>
      </c>
      <c r="BD4640" t="str">
        <f>IF(AND(ADHOC!$G$15="",ADHOC!$S$4=""),"",IF(ADHOC!$G$15&lt;&gt;"",IF(ADHOC!$G$15=LEFT(Domein!$AS4640,LEN(ADHOC!$G$15)),MAX(Domein!BD$1:'Domein'!BD4639)+1,""),IF(ADHOC!$S$4=LEFT(Domein!$AS4640,LEN(ADHOC!$S$4)),MAX(Domein!BD$1:'Domein'!BD4639)+1,"")))</f>
        <v/>
      </c>
    </row>
    <row r="4641" spans="45:56" x14ac:dyDescent="0.2">
      <c r="AS4641" s="4" t="s">
        <v>13425</v>
      </c>
      <c r="AT4641" s="85" t="s">
        <v>13426</v>
      </c>
      <c r="AU4641" s="4" t="s">
        <v>456</v>
      </c>
      <c r="AV4641" s="4" t="s">
        <v>726</v>
      </c>
      <c r="AW4641" s="4" t="s">
        <v>724</v>
      </c>
      <c r="AX4641" s="4"/>
      <c r="AY4641" s="4"/>
      <c r="AZ4641" s="4"/>
      <c r="BA4641" s="4"/>
      <c r="BB4641" s="4"/>
      <c r="BC4641" s="4">
        <v>40</v>
      </c>
      <c r="BD4641" t="str">
        <f>IF(AND(ADHOC!$G$15="",ADHOC!$S$4=""),"",IF(ADHOC!$G$15&lt;&gt;"",IF(ADHOC!$G$15=LEFT(Domein!$AS4641,LEN(ADHOC!$G$15)),MAX(Domein!BD$1:'Domein'!BD4640)+1,""),IF(ADHOC!$S$4=LEFT(Domein!$AS4641,LEN(ADHOC!$S$4)),MAX(Domein!BD$1:'Domein'!BD4640)+1,"")))</f>
        <v/>
      </c>
    </row>
    <row r="4642" spans="45:56" x14ac:dyDescent="0.2">
      <c r="AS4642" s="4" t="s">
        <v>12463</v>
      </c>
      <c r="AT4642" s="85" t="s">
        <v>12464</v>
      </c>
      <c r="AU4642" s="4" t="s">
        <v>456</v>
      </c>
      <c r="AV4642" s="4" t="s">
        <v>726</v>
      </c>
      <c r="AW4642" s="4" t="s">
        <v>724</v>
      </c>
      <c r="AX4642" s="4"/>
      <c r="AY4642" s="4"/>
      <c r="AZ4642" s="4"/>
      <c r="BA4642" s="4"/>
      <c r="BB4642" s="4"/>
      <c r="BC4642" s="4">
        <v>40</v>
      </c>
      <c r="BD4642" t="str">
        <f>IF(AND(ADHOC!$G$15="",ADHOC!$S$4=""),"",IF(ADHOC!$G$15&lt;&gt;"",IF(ADHOC!$G$15=LEFT(Domein!$AS4642,LEN(ADHOC!$G$15)),MAX(Domein!BD$1:'Domein'!BD4641)+1,""),IF(ADHOC!$S$4=LEFT(Domein!$AS4642,LEN(ADHOC!$S$4)),MAX(Domein!BD$1:'Domein'!BD4641)+1,"")))</f>
        <v/>
      </c>
    </row>
    <row r="4643" spans="45:56" x14ac:dyDescent="0.2">
      <c r="AS4643" s="4" t="s">
        <v>3299</v>
      </c>
      <c r="AT4643" s="85" t="s">
        <v>2682</v>
      </c>
      <c r="AU4643" s="4" t="s">
        <v>456</v>
      </c>
      <c r="AV4643" s="4" t="s">
        <v>726</v>
      </c>
      <c r="AW4643" s="4" t="s">
        <v>724</v>
      </c>
      <c r="AX4643" s="4"/>
      <c r="AY4643" s="4"/>
      <c r="AZ4643" s="4"/>
      <c r="BA4643" s="4"/>
      <c r="BB4643" s="4"/>
      <c r="BC4643" s="4">
        <v>40</v>
      </c>
      <c r="BD4643" t="str">
        <f>IF(AND(ADHOC!$G$15="",ADHOC!$S$4=""),"",IF(ADHOC!$G$15&lt;&gt;"",IF(ADHOC!$G$15=LEFT(Domein!$AS4643,LEN(ADHOC!$G$15)),MAX(Domein!BD$1:'Domein'!BD4642)+1,""),IF(ADHOC!$S$4=LEFT(Domein!$AS4643,LEN(ADHOC!$S$4)),MAX(Domein!BD$1:'Domein'!BD4642)+1,"")))</f>
        <v/>
      </c>
    </row>
    <row r="4644" spans="45:56" x14ac:dyDescent="0.2">
      <c r="AS4644" s="4" t="s">
        <v>31557</v>
      </c>
      <c r="AT4644" s="85" t="s">
        <v>2682</v>
      </c>
      <c r="AU4644" s="4" t="s">
        <v>456</v>
      </c>
      <c r="AV4644" s="4" t="s">
        <v>726</v>
      </c>
      <c r="AW4644" s="4" t="s">
        <v>724</v>
      </c>
      <c r="AX4644" s="4"/>
      <c r="AY4644" s="4"/>
      <c r="AZ4644" s="4"/>
      <c r="BA4644" s="4"/>
      <c r="BB4644" s="4"/>
      <c r="BC4644" s="4">
        <v>40</v>
      </c>
      <c r="BD4644" t="str">
        <f>IF(AND(ADHOC!$G$15="",ADHOC!$S$4=""),"",IF(ADHOC!$G$15&lt;&gt;"",IF(ADHOC!$G$15=LEFT(Domein!$AS4644,LEN(ADHOC!$G$15)),MAX(Domein!BD$1:'Domein'!BD4643)+1,""),IF(ADHOC!$S$4=LEFT(Domein!$AS4644,LEN(ADHOC!$S$4)),MAX(Domein!BD$1:'Domein'!BD4643)+1,"")))</f>
        <v/>
      </c>
    </row>
    <row r="4645" spans="45:56" x14ac:dyDescent="0.2">
      <c r="AS4645" s="4" t="s">
        <v>12465</v>
      </c>
      <c r="AT4645" s="85" t="s">
        <v>12466</v>
      </c>
      <c r="AU4645" s="4" t="s">
        <v>456</v>
      </c>
      <c r="AV4645" s="4" t="s">
        <v>726</v>
      </c>
      <c r="AW4645" s="4" t="s">
        <v>724</v>
      </c>
      <c r="AX4645" s="4"/>
      <c r="AY4645" s="4"/>
      <c r="AZ4645" s="4"/>
      <c r="BA4645" s="4"/>
      <c r="BB4645" s="4"/>
      <c r="BC4645" s="4">
        <v>40</v>
      </c>
      <c r="BD4645" t="str">
        <f>IF(AND(ADHOC!$G$15="",ADHOC!$S$4=""),"",IF(ADHOC!$G$15&lt;&gt;"",IF(ADHOC!$G$15=LEFT(Domein!$AS4645,LEN(ADHOC!$G$15)),MAX(Domein!BD$1:'Domein'!BD4644)+1,""),IF(ADHOC!$S$4=LEFT(Domein!$AS4645,LEN(ADHOC!$S$4)),MAX(Domein!BD$1:'Domein'!BD4644)+1,"")))</f>
        <v/>
      </c>
    </row>
    <row r="4646" spans="45:56" x14ac:dyDescent="0.2">
      <c r="AS4646" s="4" t="s">
        <v>3300</v>
      </c>
      <c r="AT4646" s="4" t="s">
        <v>2684</v>
      </c>
      <c r="AU4646" s="4" t="s">
        <v>456</v>
      </c>
      <c r="AV4646" s="4" t="s">
        <v>726</v>
      </c>
      <c r="AW4646" s="4" t="s">
        <v>724</v>
      </c>
      <c r="AX4646" s="4"/>
      <c r="AY4646" s="4"/>
      <c r="AZ4646" s="4"/>
      <c r="BA4646" s="4"/>
      <c r="BB4646" s="4"/>
      <c r="BC4646" s="4">
        <v>40</v>
      </c>
      <c r="BD4646" t="str">
        <f>IF(AND(ADHOC!$G$15="",ADHOC!$S$4=""),"",IF(ADHOC!$G$15&lt;&gt;"",IF(ADHOC!$G$15=LEFT(Domein!$AS4646,LEN(ADHOC!$G$15)),MAX(Domein!BD$1:'Domein'!BD4645)+1,""),IF(ADHOC!$S$4=LEFT(Domein!$AS4646,LEN(ADHOC!$S$4)),MAX(Domein!BD$1:'Domein'!BD4645)+1,"")))</f>
        <v/>
      </c>
    </row>
    <row r="4647" spans="45:56" x14ac:dyDescent="0.2">
      <c r="AS4647" s="4" t="s">
        <v>31558</v>
      </c>
      <c r="AT4647" s="4" t="s">
        <v>2684</v>
      </c>
      <c r="AU4647" s="4" t="s">
        <v>456</v>
      </c>
      <c r="AV4647" s="4" t="s">
        <v>726</v>
      </c>
      <c r="AW4647" s="4" t="s">
        <v>724</v>
      </c>
      <c r="AX4647" s="4"/>
      <c r="AY4647" s="4"/>
      <c r="AZ4647" s="4"/>
      <c r="BA4647" s="4"/>
      <c r="BB4647" s="4"/>
      <c r="BC4647" s="4">
        <v>40</v>
      </c>
      <c r="BD4647" t="str">
        <f>IF(AND(ADHOC!$G$15="",ADHOC!$S$4=""),"",IF(ADHOC!$G$15&lt;&gt;"",IF(ADHOC!$G$15=LEFT(Domein!$AS4647,LEN(ADHOC!$G$15)),MAX(Domein!BD$1:'Domein'!BD4646)+1,""),IF(ADHOC!$S$4=LEFT(Domein!$AS4647,LEN(ADHOC!$S$4)),MAX(Domein!BD$1:'Domein'!BD4646)+1,"")))</f>
        <v/>
      </c>
    </row>
    <row r="4648" spans="45:56" x14ac:dyDescent="0.2">
      <c r="AS4648" s="4" t="s">
        <v>12467</v>
      </c>
      <c r="AT4648" s="4" t="s">
        <v>12468</v>
      </c>
      <c r="AU4648" s="4" t="s">
        <v>456</v>
      </c>
      <c r="AV4648" s="4" t="s">
        <v>726</v>
      </c>
      <c r="AW4648" s="4" t="s">
        <v>724</v>
      </c>
      <c r="AX4648" s="4"/>
      <c r="AY4648" s="4"/>
      <c r="AZ4648" s="4"/>
      <c r="BA4648" s="4"/>
      <c r="BB4648" s="4"/>
      <c r="BC4648" s="4">
        <v>40</v>
      </c>
      <c r="BD4648" t="str">
        <f>IF(AND(ADHOC!$G$15="",ADHOC!$S$4=""),"",IF(ADHOC!$G$15&lt;&gt;"",IF(ADHOC!$G$15=LEFT(Domein!$AS4648,LEN(ADHOC!$G$15)),MAX(Domein!BD$1:'Domein'!BD4647)+1,""),IF(ADHOC!$S$4=LEFT(Domein!$AS4648,LEN(ADHOC!$S$4)),MAX(Domein!BD$1:'Domein'!BD4647)+1,"")))</f>
        <v/>
      </c>
    </row>
    <row r="4649" spans="45:56" x14ac:dyDescent="0.2">
      <c r="AS4649" s="4" t="s">
        <v>13427</v>
      </c>
      <c r="AT4649" s="4" t="s">
        <v>2686</v>
      </c>
      <c r="AU4649" s="4" t="s">
        <v>456</v>
      </c>
      <c r="AV4649" s="4" t="s">
        <v>726</v>
      </c>
      <c r="AW4649" s="4" t="s">
        <v>724</v>
      </c>
      <c r="AX4649" s="4"/>
      <c r="AY4649" s="4"/>
      <c r="AZ4649" s="4"/>
      <c r="BA4649" s="4"/>
      <c r="BB4649" s="4"/>
      <c r="BC4649" s="4">
        <v>40</v>
      </c>
      <c r="BD4649" t="str">
        <f>IF(AND(ADHOC!$G$15="",ADHOC!$S$4=""),"",IF(ADHOC!$G$15&lt;&gt;"",IF(ADHOC!$G$15=LEFT(Domein!$AS4649,LEN(ADHOC!$G$15)),MAX(Domein!BD$1:'Domein'!BD4648)+1,""),IF(ADHOC!$S$4=LEFT(Domein!$AS4649,LEN(ADHOC!$S$4)),MAX(Domein!BD$1:'Domein'!BD4648)+1,"")))</f>
        <v/>
      </c>
    </row>
    <row r="4650" spans="45:56" x14ac:dyDescent="0.2">
      <c r="AS4650" s="4" t="s">
        <v>32299</v>
      </c>
      <c r="AT4650" s="4" t="s">
        <v>32300</v>
      </c>
      <c r="AU4650" s="4" t="s">
        <v>456</v>
      </c>
      <c r="AV4650" s="4" t="s">
        <v>726</v>
      </c>
      <c r="AW4650" s="4" t="s">
        <v>724</v>
      </c>
      <c r="AX4650" s="4"/>
      <c r="AY4650" s="4"/>
      <c r="AZ4650" s="4"/>
      <c r="BA4650" s="4"/>
      <c r="BB4650" s="4"/>
      <c r="BC4650" s="4">
        <v>40</v>
      </c>
      <c r="BD4650" t="str">
        <f>IF(AND(ADHOC!$G$15="",ADHOC!$S$4=""),"",IF(ADHOC!$G$15&lt;&gt;"",IF(ADHOC!$G$15=LEFT(Domein!$AS4650,LEN(ADHOC!$G$15)),MAX(Domein!BD$1:'Domein'!BD4649)+1,""),IF(ADHOC!$S$4=LEFT(Domein!$AS4650,LEN(ADHOC!$S$4)),MAX(Domein!BD$1:'Domein'!BD4649)+1,"")))</f>
        <v/>
      </c>
    </row>
    <row r="4651" spans="45:56" x14ac:dyDescent="0.2">
      <c r="AS4651" s="4" t="s">
        <v>31559</v>
      </c>
      <c r="AT4651" s="4" t="s">
        <v>17777</v>
      </c>
      <c r="AU4651" s="4" t="s">
        <v>456</v>
      </c>
      <c r="AV4651" s="4" t="s">
        <v>726</v>
      </c>
      <c r="AW4651" s="4" t="s">
        <v>724</v>
      </c>
      <c r="AX4651" s="4"/>
      <c r="AY4651" s="4"/>
      <c r="AZ4651" s="4"/>
      <c r="BA4651" s="4"/>
      <c r="BB4651" s="4"/>
      <c r="BC4651" s="4">
        <v>40</v>
      </c>
      <c r="BD4651" t="str">
        <f>IF(AND(ADHOC!$G$15="",ADHOC!$S$4=""),"",IF(ADHOC!$G$15&lt;&gt;"",IF(ADHOC!$G$15=LEFT(Domein!$AS4651,LEN(ADHOC!$G$15)),MAX(Domein!BD$1:'Domein'!BD4650)+1,""),IF(ADHOC!$S$4=LEFT(Domein!$AS4651,LEN(ADHOC!$S$4)),MAX(Domein!BD$1:'Domein'!BD4650)+1,"")))</f>
        <v/>
      </c>
    </row>
    <row r="4652" spans="45:56" x14ac:dyDescent="0.2">
      <c r="AS4652" s="4" t="s">
        <v>13428</v>
      </c>
      <c r="AT4652" s="4" t="s">
        <v>13429</v>
      </c>
      <c r="AU4652" s="4" t="s">
        <v>456</v>
      </c>
      <c r="AV4652" s="4" t="s">
        <v>726</v>
      </c>
      <c r="AW4652" s="4" t="s">
        <v>724</v>
      </c>
      <c r="AX4652" s="4"/>
      <c r="AY4652" s="4"/>
      <c r="AZ4652" s="4"/>
      <c r="BA4652" s="4"/>
      <c r="BB4652" s="4"/>
      <c r="BC4652" s="4">
        <v>40</v>
      </c>
      <c r="BD4652" t="str">
        <f>IF(AND(ADHOC!$G$15="",ADHOC!$S$4=""),"",IF(ADHOC!$G$15&lt;&gt;"",IF(ADHOC!$G$15=LEFT(Domein!$AS4652,LEN(ADHOC!$G$15)),MAX(Domein!BD$1:'Domein'!BD4651)+1,""),IF(ADHOC!$S$4=LEFT(Domein!$AS4652,LEN(ADHOC!$S$4)),MAX(Domein!BD$1:'Domein'!BD4651)+1,"")))</f>
        <v/>
      </c>
    </row>
    <row r="4653" spans="45:56" x14ac:dyDescent="0.2">
      <c r="AS4653" s="4" t="s">
        <v>3301</v>
      </c>
      <c r="AT4653" s="4" t="s">
        <v>2709</v>
      </c>
      <c r="AU4653" s="4" t="s">
        <v>456</v>
      </c>
      <c r="AV4653" s="4" t="s">
        <v>726</v>
      </c>
      <c r="AW4653" s="4" t="s">
        <v>724</v>
      </c>
      <c r="AX4653" s="4"/>
      <c r="AY4653" s="4"/>
      <c r="AZ4653" s="4"/>
      <c r="BA4653" s="4"/>
      <c r="BB4653" s="4"/>
      <c r="BC4653" s="4">
        <v>40</v>
      </c>
      <c r="BD4653" t="str">
        <f>IF(AND(ADHOC!$G$15="",ADHOC!$S$4=""),"",IF(ADHOC!$G$15&lt;&gt;"",IF(ADHOC!$G$15=LEFT(Domein!$AS4653,LEN(ADHOC!$G$15)),MAX(Domein!BD$1:'Domein'!BD4652)+1,""),IF(ADHOC!$S$4=LEFT(Domein!$AS4653,LEN(ADHOC!$S$4)),MAX(Domein!BD$1:'Domein'!BD4652)+1,"")))</f>
        <v/>
      </c>
    </row>
    <row r="4654" spans="45:56" x14ac:dyDescent="0.2">
      <c r="AS4654" s="4" t="s">
        <v>32934</v>
      </c>
      <c r="AT4654" s="4" t="s">
        <v>2709</v>
      </c>
      <c r="AU4654" s="4" t="s">
        <v>456</v>
      </c>
      <c r="AV4654" s="4" t="s">
        <v>726</v>
      </c>
      <c r="AW4654" s="4" t="s">
        <v>724</v>
      </c>
      <c r="AX4654" s="4"/>
      <c r="AY4654" s="4"/>
      <c r="AZ4654" s="4"/>
      <c r="BA4654" s="4"/>
      <c r="BB4654" s="4"/>
      <c r="BC4654" s="4">
        <v>40</v>
      </c>
      <c r="BD4654" t="str">
        <f>IF(AND(ADHOC!$G$15="",ADHOC!$S$4=""),"",IF(ADHOC!$G$15&lt;&gt;"",IF(ADHOC!$G$15=LEFT(Domein!$AS4654,LEN(ADHOC!$G$15)),MAX(Domein!BD$1:'Domein'!BD4653)+1,""),IF(ADHOC!$S$4=LEFT(Domein!$AS4654,LEN(ADHOC!$S$4)),MAX(Domein!BD$1:'Domein'!BD4653)+1,"")))</f>
        <v/>
      </c>
    </row>
    <row r="4655" spans="45:56" x14ac:dyDescent="0.2">
      <c r="AS4655" s="4" t="s">
        <v>13430</v>
      </c>
      <c r="AT4655" s="4" t="s">
        <v>2717</v>
      </c>
      <c r="AU4655" s="4" t="s">
        <v>456</v>
      </c>
      <c r="AV4655" s="4" t="s">
        <v>726</v>
      </c>
      <c r="AW4655" s="4" t="s">
        <v>724</v>
      </c>
      <c r="AX4655" s="4"/>
      <c r="AY4655" s="4"/>
      <c r="AZ4655" s="4"/>
      <c r="BA4655" s="4"/>
      <c r="BB4655" s="4"/>
      <c r="BC4655" s="4">
        <v>40</v>
      </c>
      <c r="BD4655" t="str">
        <f>IF(AND(ADHOC!$G$15="",ADHOC!$S$4=""),"",IF(ADHOC!$G$15&lt;&gt;"",IF(ADHOC!$G$15=LEFT(Domein!$AS4655,LEN(ADHOC!$G$15)),MAX(Domein!BD$1:'Domein'!BD4654)+1,""),IF(ADHOC!$S$4=LEFT(Domein!$AS4655,LEN(ADHOC!$S$4)),MAX(Domein!BD$1:'Domein'!BD4654)+1,"")))</f>
        <v/>
      </c>
    </row>
    <row r="4656" spans="45:56" x14ac:dyDescent="0.2">
      <c r="AS4656" s="4" t="s">
        <v>16114</v>
      </c>
      <c r="AT4656" s="4" t="s">
        <v>16115</v>
      </c>
      <c r="AU4656" s="4" t="s">
        <v>456</v>
      </c>
      <c r="AV4656" s="4" t="s">
        <v>726</v>
      </c>
      <c r="AW4656" s="4" t="s">
        <v>724</v>
      </c>
      <c r="AX4656" s="4"/>
      <c r="AY4656" s="4"/>
      <c r="AZ4656" s="4"/>
      <c r="BA4656" s="4"/>
      <c r="BB4656" s="4"/>
      <c r="BC4656" s="4">
        <v>40</v>
      </c>
      <c r="BD4656" t="str">
        <f>IF(AND(ADHOC!$G$15="",ADHOC!$S$4=""),"",IF(ADHOC!$G$15&lt;&gt;"",IF(ADHOC!$G$15=LEFT(Domein!$AS4656,LEN(ADHOC!$G$15)),MAX(Domein!BD$1:'Domein'!BD4655)+1,""),IF(ADHOC!$S$4=LEFT(Domein!$AS4656,LEN(ADHOC!$S$4)),MAX(Domein!BD$1:'Domein'!BD4655)+1,"")))</f>
        <v/>
      </c>
    </row>
    <row r="4657" spans="45:56" x14ac:dyDescent="0.2">
      <c r="AS4657" s="4" t="s">
        <v>16116</v>
      </c>
      <c r="AT4657" s="4" t="s">
        <v>16117</v>
      </c>
      <c r="AU4657" s="4" t="s">
        <v>456</v>
      </c>
      <c r="AV4657" s="4" t="s">
        <v>726</v>
      </c>
      <c r="AW4657" s="4" t="s">
        <v>724</v>
      </c>
      <c r="AX4657" s="4"/>
      <c r="AY4657" s="4"/>
      <c r="AZ4657" s="4"/>
      <c r="BA4657" s="4"/>
      <c r="BB4657" s="4"/>
      <c r="BC4657" s="4">
        <v>40</v>
      </c>
      <c r="BD4657" t="str">
        <f>IF(AND(ADHOC!$G$15="",ADHOC!$S$4=""),"",IF(ADHOC!$G$15&lt;&gt;"",IF(ADHOC!$G$15=LEFT(Domein!$AS4657,LEN(ADHOC!$G$15)),MAX(Domein!BD$1:'Domein'!BD4656)+1,""),IF(ADHOC!$S$4=LEFT(Domein!$AS4657,LEN(ADHOC!$S$4)),MAX(Domein!BD$1:'Domein'!BD4656)+1,"")))</f>
        <v/>
      </c>
    </row>
    <row r="4658" spans="45:56" x14ac:dyDescent="0.2">
      <c r="AS4658" s="4" t="s">
        <v>3304</v>
      </c>
      <c r="AT4658" s="4" t="s">
        <v>2719</v>
      </c>
      <c r="AU4658" s="4" t="s">
        <v>456</v>
      </c>
      <c r="AV4658" s="4" t="s">
        <v>726</v>
      </c>
      <c r="AW4658" s="4" t="s">
        <v>724</v>
      </c>
      <c r="AX4658" s="4"/>
      <c r="AY4658" s="4"/>
      <c r="AZ4658" s="4"/>
      <c r="BA4658" s="4"/>
      <c r="BB4658" s="4"/>
      <c r="BC4658" s="4">
        <v>40</v>
      </c>
      <c r="BD4658" t="str">
        <f>IF(AND(ADHOC!$G$15="",ADHOC!$S$4=""),"",IF(ADHOC!$G$15&lt;&gt;"",IF(ADHOC!$G$15=LEFT(Domein!$AS4658,LEN(ADHOC!$G$15)),MAX(Domein!BD$1:'Domein'!BD4657)+1,""),IF(ADHOC!$S$4=LEFT(Domein!$AS4658,LEN(ADHOC!$S$4)),MAX(Domein!BD$1:'Domein'!BD4657)+1,"")))</f>
        <v/>
      </c>
    </row>
    <row r="4659" spans="45:56" x14ac:dyDescent="0.2">
      <c r="AS4659" s="4" t="s">
        <v>34999</v>
      </c>
      <c r="AT4659" s="4" t="s">
        <v>2719</v>
      </c>
      <c r="AU4659" s="4" t="s">
        <v>456</v>
      </c>
      <c r="AV4659" s="4" t="s">
        <v>726</v>
      </c>
      <c r="AW4659" s="4" t="s">
        <v>724</v>
      </c>
      <c r="AX4659" s="4"/>
      <c r="AY4659" s="4"/>
      <c r="AZ4659" s="4"/>
      <c r="BA4659" s="4"/>
      <c r="BB4659" s="4"/>
      <c r="BC4659" s="4">
        <v>40</v>
      </c>
      <c r="BD4659" t="str">
        <f>IF(AND(ADHOC!$G$15="",ADHOC!$S$4=""),"",IF(ADHOC!$G$15&lt;&gt;"",IF(ADHOC!$G$15=LEFT(Domein!$AS4659,LEN(ADHOC!$G$15)),MAX(Domein!BD$1:'Domein'!BD4658)+1,""),IF(ADHOC!$S$4=LEFT(Domein!$AS4659,LEN(ADHOC!$S$4)),MAX(Domein!BD$1:'Domein'!BD4658)+1,"")))</f>
        <v/>
      </c>
    </row>
    <row r="4660" spans="45:56" x14ac:dyDescent="0.2">
      <c r="AS4660" s="4" t="s">
        <v>13431</v>
      </c>
      <c r="AT4660" s="4" t="s">
        <v>2763</v>
      </c>
      <c r="AU4660" s="4" t="s">
        <v>456</v>
      </c>
      <c r="AV4660" s="4" t="s">
        <v>726</v>
      </c>
      <c r="AW4660" s="4" t="s">
        <v>724</v>
      </c>
      <c r="AX4660" s="4"/>
      <c r="AY4660" s="4"/>
      <c r="AZ4660" s="4"/>
      <c r="BA4660" s="4"/>
      <c r="BB4660" s="4"/>
      <c r="BC4660" s="4">
        <v>40</v>
      </c>
      <c r="BD4660" t="str">
        <f>IF(AND(ADHOC!$G$15="",ADHOC!$S$4=""),"",IF(ADHOC!$G$15&lt;&gt;"",IF(ADHOC!$G$15=LEFT(Domein!$AS4660,LEN(ADHOC!$G$15)),MAX(Domein!BD$1:'Domein'!BD4659)+1,""),IF(ADHOC!$S$4=LEFT(Domein!$AS4660,LEN(ADHOC!$S$4)),MAX(Domein!BD$1:'Domein'!BD4659)+1,"")))</f>
        <v/>
      </c>
    </row>
    <row r="4661" spans="45:56" x14ac:dyDescent="0.2">
      <c r="AS4661" s="4" t="s">
        <v>12469</v>
      </c>
      <c r="AT4661" s="4" t="s">
        <v>12470</v>
      </c>
      <c r="AU4661" s="4" t="s">
        <v>456</v>
      </c>
      <c r="AV4661" s="4" t="s">
        <v>726</v>
      </c>
      <c r="AW4661" s="4" t="s">
        <v>724</v>
      </c>
      <c r="AX4661" s="4"/>
      <c r="AY4661" s="4"/>
      <c r="AZ4661" s="4"/>
      <c r="BA4661" s="4"/>
      <c r="BB4661" s="4"/>
      <c r="BC4661" s="4">
        <v>40</v>
      </c>
      <c r="BD4661" t="str">
        <f>IF(AND(ADHOC!$G$15="",ADHOC!$S$4=""),"",IF(ADHOC!$G$15&lt;&gt;"",IF(ADHOC!$G$15=LEFT(Domein!$AS4661,LEN(ADHOC!$G$15)),MAX(Domein!BD$1:'Domein'!BD4660)+1,""),IF(ADHOC!$S$4=LEFT(Domein!$AS4661,LEN(ADHOC!$S$4)),MAX(Domein!BD$1:'Domein'!BD4660)+1,"")))</f>
        <v/>
      </c>
    </row>
    <row r="4662" spans="45:56" x14ac:dyDescent="0.2">
      <c r="AS4662" s="4" t="s">
        <v>3305</v>
      </c>
      <c r="AT4662" s="4" t="s">
        <v>3306</v>
      </c>
      <c r="AU4662" s="4" t="s">
        <v>456</v>
      </c>
      <c r="AV4662" s="4" t="s">
        <v>726</v>
      </c>
      <c r="AW4662" s="4" t="s">
        <v>724</v>
      </c>
      <c r="AX4662" s="4"/>
      <c r="AY4662" s="4"/>
      <c r="AZ4662" s="4"/>
      <c r="BA4662" s="4"/>
      <c r="BB4662" s="4"/>
      <c r="BC4662" s="4">
        <v>40</v>
      </c>
      <c r="BD4662" t="str">
        <f>IF(AND(ADHOC!$G$15="",ADHOC!$S$4=""),"",IF(ADHOC!$G$15&lt;&gt;"",IF(ADHOC!$G$15=LEFT(Domein!$AS4662,LEN(ADHOC!$G$15)),MAX(Domein!BD$1:'Domein'!BD4661)+1,""),IF(ADHOC!$S$4=LEFT(Domein!$AS4662,LEN(ADHOC!$S$4)),MAX(Domein!BD$1:'Domein'!BD4661)+1,"")))</f>
        <v/>
      </c>
    </row>
    <row r="4663" spans="45:56" x14ac:dyDescent="0.2">
      <c r="AS4663" s="4" t="s">
        <v>32443</v>
      </c>
      <c r="AT4663" s="4" t="s">
        <v>3306</v>
      </c>
      <c r="AU4663" s="4" t="s">
        <v>456</v>
      </c>
      <c r="AV4663" s="4" t="s">
        <v>726</v>
      </c>
      <c r="AW4663" s="4" t="s">
        <v>724</v>
      </c>
      <c r="AX4663" s="4"/>
      <c r="AY4663" s="4"/>
      <c r="AZ4663" s="4"/>
      <c r="BA4663" s="4"/>
      <c r="BB4663" s="4"/>
      <c r="BC4663" s="4">
        <v>40</v>
      </c>
      <c r="BD4663" t="str">
        <f>IF(AND(ADHOC!$G$15="",ADHOC!$S$4=""),"",IF(ADHOC!$G$15&lt;&gt;"",IF(ADHOC!$G$15=LEFT(Domein!$AS4663,LEN(ADHOC!$G$15)),MAX(Domein!BD$1:'Domein'!BD4662)+1,""),IF(ADHOC!$S$4=LEFT(Domein!$AS4663,LEN(ADHOC!$S$4)),MAX(Domein!BD$1:'Domein'!BD4662)+1,"")))</f>
        <v/>
      </c>
    </row>
    <row r="4664" spans="45:56" x14ac:dyDescent="0.2">
      <c r="AS4664" s="4" t="s">
        <v>13432</v>
      </c>
      <c r="AT4664" s="4" t="s">
        <v>13433</v>
      </c>
      <c r="AU4664" s="4" t="s">
        <v>456</v>
      </c>
      <c r="AV4664" s="4" t="s">
        <v>726</v>
      </c>
      <c r="AW4664" s="4" t="s">
        <v>724</v>
      </c>
      <c r="AX4664" s="4"/>
      <c r="AY4664" s="4"/>
      <c r="AZ4664" s="4"/>
      <c r="BA4664" s="4"/>
      <c r="BB4664" s="4"/>
      <c r="BC4664" s="4">
        <v>40</v>
      </c>
      <c r="BD4664" t="str">
        <f>IF(AND(ADHOC!$G$15="",ADHOC!$S$4=""),"",IF(ADHOC!$G$15&lt;&gt;"",IF(ADHOC!$G$15=LEFT(Domein!$AS4664,LEN(ADHOC!$G$15)),MAX(Domein!BD$1:'Domein'!BD4663)+1,""),IF(ADHOC!$S$4=LEFT(Domein!$AS4664,LEN(ADHOC!$S$4)),MAX(Domein!BD$1:'Domein'!BD4663)+1,"")))</f>
        <v/>
      </c>
    </row>
    <row r="4665" spans="45:56" x14ac:dyDescent="0.2">
      <c r="AS4665" s="4" t="s">
        <v>12471</v>
      </c>
      <c r="AT4665" s="4" t="s">
        <v>12472</v>
      </c>
      <c r="AU4665" s="4" t="s">
        <v>456</v>
      </c>
      <c r="AV4665" s="4" t="s">
        <v>726</v>
      </c>
      <c r="AW4665" s="4" t="s">
        <v>724</v>
      </c>
      <c r="AX4665" s="4"/>
      <c r="AY4665" s="4"/>
      <c r="AZ4665" s="4"/>
      <c r="BA4665" s="4"/>
      <c r="BB4665" s="4"/>
      <c r="BC4665" s="4">
        <v>40</v>
      </c>
      <c r="BD4665" t="str">
        <f>IF(AND(ADHOC!$G$15="",ADHOC!$S$4=""),"",IF(ADHOC!$G$15&lt;&gt;"",IF(ADHOC!$G$15=LEFT(Domein!$AS4665,LEN(ADHOC!$G$15)),MAX(Domein!BD$1:'Domein'!BD4664)+1,""),IF(ADHOC!$S$4=LEFT(Domein!$AS4665,LEN(ADHOC!$S$4)),MAX(Domein!BD$1:'Domein'!BD4664)+1,"")))</f>
        <v/>
      </c>
    </row>
    <row r="4666" spans="45:56" x14ac:dyDescent="0.2">
      <c r="AS4666" s="4" t="s">
        <v>16118</v>
      </c>
      <c r="AT4666" s="4" t="s">
        <v>2767</v>
      </c>
      <c r="AU4666" s="4" t="s">
        <v>456</v>
      </c>
      <c r="AV4666" s="4" t="s">
        <v>726</v>
      </c>
      <c r="AW4666" s="4" t="s">
        <v>724</v>
      </c>
      <c r="AX4666" s="4"/>
      <c r="AY4666" s="4"/>
      <c r="AZ4666" s="4"/>
      <c r="BA4666" s="4"/>
      <c r="BB4666" s="4"/>
      <c r="BC4666" s="4">
        <v>40</v>
      </c>
      <c r="BD4666" t="str">
        <f>IF(AND(ADHOC!$G$15="",ADHOC!$S$4=""),"",IF(ADHOC!$G$15&lt;&gt;"",IF(ADHOC!$G$15=LEFT(Domein!$AS4666,LEN(ADHOC!$G$15)),MAX(Domein!BD$1:'Domein'!BD4665)+1,""),IF(ADHOC!$S$4=LEFT(Domein!$AS4666,LEN(ADHOC!$S$4)),MAX(Domein!BD$1:'Domein'!BD4665)+1,"")))</f>
        <v/>
      </c>
    </row>
    <row r="4667" spans="45:56" x14ac:dyDescent="0.2">
      <c r="AS4667" s="4" t="s">
        <v>12473</v>
      </c>
      <c r="AT4667" s="4" t="s">
        <v>12474</v>
      </c>
      <c r="AU4667" s="4" t="s">
        <v>456</v>
      </c>
      <c r="AV4667" s="4" t="s">
        <v>726</v>
      </c>
      <c r="AW4667" s="4" t="s">
        <v>724</v>
      </c>
      <c r="AX4667" s="4"/>
      <c r="AY4667" s="4"/>
      <c r="AZ4667" s="4"/>
      <c r="BA4667" s="4"/>
      <c r="BB4667" s="4"/>
      <c r="BC4667" s="4">
        <v>40</v>
      </c>
      <c r="BD4667" t="str">
        <f>IF(AND(ADHOC!$G$15="",ADHOC!$S$4=""),"",IF(ADHOC!$G$15&lt;&gt;"",IF(ADHOC!$G$15=LEFT(Domein!$AS4667,LEN(ADHOC!$G$15)),MAX(Domein!BD$1:'Domein'!BD4666)+1,""),IF(ADHOC!$S$4=LEFT(Domein!$AS4667,LEN(ADHOC!$S$4)),MAX(Domein!BD$1:'Domein'!BD4666)+1,"")))</f>
        <v/>
      </c>
    </row>
    <row r="4668" spans="45:56" x14ac:dyDescent="0.2">
      <c r="AS4668" s="4" t="s">
        <v>16119</v>
      </c>
      <c r="AT4668" s="4" t="s">
        <v>16120</v>
      </c>
      <c r="AU4668" s="4" t="s">
        <v>456</v>
      </c>
      <c r="AV4668" s="4" t="s">
        <v>726</v>
      </c>
      <c r="AW4668" s="4" t="s">
        <v>724</v>
      </c>
      <c r="AX4668" s="4"/>
      <c r="AY4668" s="4"/>
      <c r="AZ4668" s="4"/>
      <c r="BA4668" s="4"/>
      <c r="BB4668" s="4"/>
      <c r="BC4668" s="4">
        <v>40</v>
      </c>
      <c r="BD4668" t="str">
        <f>IF(AND(ADHOC!$G$15="",ADHOC!$S$4=""),"",IF(ADHOC!$G$15&lt;&gt;"",IF(ADHOC!$G$15=LEFT(Domein!$AS4668,LEN(ADHOC!$G$15)),MAX(Domein!BD$1:'Domein'!BD4667)+1,""),IF(ADHOC!$S$4=LEFT(Domein!$AS4668,LEN(ADHOC!$S$4)),MAX(Domein!BD$1:'Domein'!BD4667)+1,"")))</f>
        <v/>
      </c>
    </row>
    <row r="4669" spans="45:56" x14ac:dyDescent="0.2">
      <c r="AS4669" s="4" t="s">
        <v>3307</v>
      </c>
      <c r="AT4669" s="4" t="s">
        <v>2769</v>
      </c>
      <c r="AU4669" s="4" t="s">
        <v>456</v>
      </c>
      <c r="AV4669" s="4" t="s">
        <v>726</v>
      </c>
      <c r="AW4669" s="4" t="s">
        <v>724</v>
      </c>
      <c r="AX4669" s="4"/>
      <c r="AY4669" s="4"/>
      <c r="AZ4669" s="4"/>
      <c r="BA4669" s="4"/>
      <c r="BB4669" s="4"/>
      <c r="BC4669" s="4">
        <v>40</v>
      </c>
      <c r="BD4669" t="str">
        <f>IF(AND(ADHOC!$G$15="",ADHOC!$S$4=""),"",IF(ADHOC!$G$15&lt;&gt;"",IF(ADHOC!$G$15=LEFT(Domein!$AS4669,LEN(ADHOC!$G$15)),MAX(Domein!BD$1:'Domein'!BD4668)+1,""),IF(ADHOC!$S$4=LEFT(Domein!$AS4669,LEN(ADHOC!$S$4)),MAX(Domein!BD$1:'Domein'!BD4668)+1,"")))</f>
        <v/>
      </c>
    </row>
    <row r="4670" spans="45:56" x14ac:dyDescent="0.2">
      <c r="AS4670" s="4" t="s">
        <v>32444</v>
      </c>
      <c r="AT4670" s="4" t="s">
        <v>2769</v>
      </c>
      <c r="AU4670" s="4" t="s">
        <v>456</v>
      </c>
      <c r="AV4670" s="4" t="s">
        <v>726</v>
      </c>
      <c r="AW4670" s="4" t="s">
        <v>724</v>
      </c>
      <c r="AX4670" s="4"/>
      <c r="AY4670" s="4"/>
      <c r="AZ4670" s="4"/>
      <c r="BA4670" s="4"/>
      <c r="BB4670" s="4"/>
      <c r="BC4670" s="4">
        <v>40</v>
      </c>
      <c r="BD4670" t="str">
        <f>IF(AND(ADHOC!$G$15="",ADHOC!$S$4=""),"",IF(ADHOC!$G$15&lt;&gt;"",IF(ADHOC!$G$15=LEFT(Domein!$AS4670,LEN(ADHOC!$G$15)),MAX(Domein!BD$1:'Domein'!BD4669)+1,""),IF(ADHOC!$S$4=LEFT(Domein!$AS4670,LEN(ADHOC!$S$4)),MAX(Domein!BD$1:'Domein'!BD4669)+1,"")))</f>
        <v/>
      </c>
    </row>
    <row r="4671" spans="45:56" x14ac:dyDescent="0.2">
      <c r="AS4671" s="4" t="s">
        <v>3308</v>
      </c>
      <c r="AT4671" s="4" t="s">
        <v>3309</v>
      </c>
      <c r="AU4671" s="4" t="s">
        <v>456</v>
      </c>
      <c r="AV4671" s="4" t="s">
        <v>726</v>
      </c>
      <c r="AW4671" s="4" t="s">
        <v>724</v>
      </c>
      <c r="AX4671" s="4"/>
      <c r="AY4671" s="4"/>
      <c r="AZ4671" s="4"/>
      <c r="BA4671" s="4"/>
      <c r="BB4671" s="4"/>
      <c r="BC4671" s="4">
        <v>40</v>
      </c>
      <c r="BD4671" t="str">
        <f>IF(AND(ADHOC!$G$15="",ADHOC!$S$4=""),"",IF(ADHOC!$G$15&lt;&gt;"",IF(ADHOC!$G$15=LEFT(Domein!$AS4671,LEN(ADHOC!$G$15)),MAX(Domein!BD$1:'Domein'!BD4670)+1,""),IF(ADHOC!$S$4=LEFT(Domein!$AS4671,LEN(ADHOC!$S$4)),MAX(Domein!BD$1:'Domein'!BD4670)+1,"")))</f>
        <v/>
      </c>
    </row>
    <row r="4672" spans="45:56" x14ac:dyDescent="0.2">
      <c r="AS4672" s="4" t="s">
        <v>32301</v>
      </c>
      <c r="AT4672" s="4" t="s">
        <v>3309</v>
      </c>
      <c r="AU4672" s="4" t="s">
        <v>456</v>
      </c>
      <c r="AV4672" s="4" t="s">
        <v>726</v>
      </c>
      <c r="AW4672" s="4" t="s">
        <v>724</v>
      </c>
      <c r="AX4672" s="4"/>
      <c r="AY4672" s="4"/>
      <c r="AZ4672" s="4"/>
      <c r="BA4672" s="4"/>
      <c r="BB4672" s="4"/>
      <c r="BC4672" s="4">
        <v>40</v>
      </c>
      <c r="BD4672" t="str">
        <f>IF(AND(ADHOC!$G$15="",ADHOC!$S$4=""),"",IF(ADHOC!$G$15&lt;&gt;"",IF(ADHOC!$G$15=LEFT(Domein!$AS4672,LEN(ADHOC!$G$15)),MAX(Domein!BD$1:'Domein'!BD4671)+1,""),IF(ADHOC!$S$4=LEFT(Domein!$AS4672,LEN(ADHOC!$S$4)),MAX(Domein!BD$1:'Domein'!BD4671)+1,"")))</f>
        <v/>
      </c>
    </row>
    <row r="4673" spans="45:56" x14ac:dyDescent="0.2">
      <c r="AS4673" s="4" t="s">
        <v>16121</v>
      </c>
      <c r="AT4673" s="4" t="s">
        <v>16122</v>
      </c>
      <c r="AU4673" s="4" t="s">
        <v>456</v>
      </c>
      <c r="AV4673" s="4" t="s">
        <v>726</v>
      </c>
      <c r="AW4673" s="4" t="s">
        <v>724</v>
      </c>
      <c r="AX4673" s="4"/>
      <c r="AY4673" s="4"/>
      <c r="AZ4673" s="4"/>
      <c r="BA4673" s="4"/>
      <c r="BB4673" s="4"/>
      <c r="BC4673" s="4">
        <v>40</v>
      </c>
      <c r="BD4673" t="str">
        <f>IF(AND(ADHOC!$G$15="",ADHOC!$S$4=""),"",IF(ADHOC!$G$15&lt;&gt;"",IF(ADHOC!$G$15=LEFT(Domein!$AS4673,LEN(ADHOC!$G$15)),MAX(Domein!BD$1:'Domein'!BD4672)+1,""),IF(ADHOC!$S$4=LEFT(Domein!$AS4673,LEN(ADHOC!$S$4)),MAX(Domein!BD$1:'Domein'!BD4672)+1,"")))</f>
        <v/>
      </c>
    </row>
    <row r="4674" spans="45:56" x14ac:dyDescent="0.2">
      <c r="AS4674" s="4" t="s">
        <v>12475</v>
      </c>
      <c r="AT4674" s="4" t="s">
        <v>12476</v>
      </c>
      <c r="AU4674" s="4" t="s">
        <v>456</v>
      </c>
      <c r="AV4674" s="4" t="s">
        <v>726</v>
      </c>
      <c r="AW4674" s="4" t="s">
        <v>724</v>
      </c>
      <c r="AX4674" s="4"/>
      <c r="AY4674" s="4"/>
      <c r="AZ4674" s="4"/>
      <c r="BA4674" s="4"/>
      <c r="BB4674" s="4"/>
      <c r="BC4674" s="4">
        <v>40</v>
      </c>
      <c r="BD4674" t="str">
        <f>IF(AND(ADHOC!$G$15="",ADHOC!$S$4=""),"",IF(ADHOC!$G$15&lt;&gt;"",IF(ADHOC!$G$15=LEFT(Domein!$AS4674,LEN(ADHOC!$G$15)),MAX(Domein!BD$1:'Domein'!BD4673)+1,""),IF(ADHOC!$S$4=LEFT(Domein!$AS4674,LEN(ADHOC!$S$4)),MAX(Domein!BD$1:'Domein'!BD4673)+1,"")))</f>
        <v/>
      </c>
    </row>
    <row r="4675" spans="45:56" x14ac:dyDescent="0.2">
      <c r="AS4675" s="4" t="s">
        <v>3310</v>
      </c>
      <c r="AT4675" s="4" t="s">
        <v>3311</v>
      </c>
      <c r="AU4675" s="4" t="s">
        <v>456</v>
      </c>
      <c r="AV4675" s="4" t="s">
        <v>726</v>
      </c>
      <c r="AW4675" s="4" t="s">
        <v>724</v>
      </c>
      <c r="AX4675" s="4"/>
      <c r="AY4675" s="4"/>
      <c r="AZ4675" s="4"/>
      <c r="BA4675" s="4"/>
      <c r="BB4675" s="4"/>
      <c r="BC4675" s="4">
        <v>40</v>
      </c>
      <c r="BD4675" t="str">
        <f>IF(AND(ADHOC!$G$15="",ADHOC!$S$4=""),"",IF(ADHOC!$G$15&lt;&gt;"",IF(ADHOC!$G$15=LEFT(Domein!$AS4675,LEN(ADHOC!$G$15)),MAX(Domein!BD$1:'Domein'!BD4674)+1,""),IF(ADHOC!$S$4=LEFT(Domein!$AS4675,LEN(ADHOC!$S$4)),MAX(Domein!BD$1:'Domein'!BD4674)+1,"")))</f>
        <v/>
      </c>
    </row>
    <row r="4676" spans="45:56" x14ac:dyDescent="0.2">
      <c r="AS4676" s="4" t="s">
        <v>35000</v>
      </c>
      <c r="AT4676" s="4" t="s">
        <v>3311</v>
      </c>
      <c r="AU4676" s="4" t="s">
        <v>456</v>
      </c>
      <c r="AV4676" s="4" t="s">
        <v>726</v>
      </c>
      <c r="AW4676" s="4" t="s">
        <v>724</v>
      </c>
      <c r="AX4676" s="4"/>
      <c r="AY4676" s="4"/>
      <c r="AZ4676" s="4"/>
      <c r="BA4676" s="4"/>
      <c r="BB4676" s="4"/>
      <c r="BC4676" s="4">
        <v>40</v>
      </c>
      <c r="BD4676" t="str">
        <f>IF(AND(ADHOC!$G$15="",ADHOC!$S$4=""),"",IF(ADHOC!$G$15&lt;&gt;"",IF(ADHOC!$G$15=LEFT(Domein!$AS4676,LEN(ADHOC!$G$15)),MAX(Domein!BD$1:'Domein'!BD4675)+1,""),IF(ADHOC!$S$4=LEFT(Domein!$AS4676,LEN(ADHOC!$S$4)),MAX(Domein!BD$1:'Domein'!BD4675)+1,"")))</f>
        <v/>
      </c>
    </row>
    <row r="4677" spans="45:56" x14ac:dyDescent="0.2">
      <c r="AS4677" s="4" t="s">
        <v>3312</v>
      </c>
      <c r="AT4677" s="4" t="s">
        <v>2870</v>
      </c>
      <c r="AU4677" s="4" t="s">
        <v>456</v>
      </c>
      <c r="AV4677" s="4" t="s">
        <v>726</v>
      </c>
      <c r="AW4677" s="4" t="s">
        <v>724</v>
      </c>
      <c r="AX4677" s="4"/>
      <c r="AY4677" s="4"/>
      <c r="AZ4677" s="4"/>
      <c r="BA4677" s="4"/>
      <c r="BB4677" s="4"/>
      <c r="BC4677" s="4">
        <v>40</v>
      </c>
      <c r="BD4677" t="str">
        <f>IF(AND(ADHOC!$G$15="",ADHOC!$S$4=""),"",IF(ADHOC!$G$15&lt;&gt;"",IF(ADHOC!$G$15=LEFT(Domein!$AS4677,LEN(ADHOC!$G$15)),MAX(Domein!BD$1:'Domein'!BD4676)+1,""),IF(ADHOC!$S$4=LEFT(Domein!$AS4677,LEN(ADHOC!$S$4)),MAX(Domein!BD$1:'Domein'!BD4676)+1,"")))</f>
        <v/>
      </c>
    </row>
    <row r="4678" spans="45:56" x14ac:dyDescent="0.2">
      <c r="AS4678" s="4" t="s">
        <v>32445</v>
      </c>
      <c r="AT4678" s="4" t="s">
        <v>2870</v>
      </c>
      <c r="AU4678" s="4" t="s">
        <v>456</v>
      </c>
      <c r="AV4678" s="4" t="s">
        <v>726</v>
      </c>
      <c r="AW4678" s="4" t="s">
        <v>724</v>
      </c>
      <c r="AX4678" s="4"/>
      <c r="AY4678" s="4"/>
      <c r="AZ4678" s="4"/>
      <c r="BA4678" s="4"/>
      <c r="BB4678" s="4"/>
      <c r="BC4678" s="4">
        <v>40</v>
      </c>
      <c r="BD4678" t="str">
        <f>IF(AND(ADHOC!$G$15="",ADHOC!$S$4=""),"",IF(ADHOC!$G$15&lt;&gt;"",IF(ADHOC!$G$15=LEFT(Domein!$AS4678,LEN(ADHOC!$G$15)),MAX(Domein!BD$1:'Domein'!BD4677)+1,""),IF(ADHOC!$S$4=LEFT(Domein!$AS4678,LEN(ADHOC!$S$4)),MAX(Domein!BD$1:'Domein'!BD4677)+1,"")))</f>
        <v/>
      </c>
    </row>
    <row r="4679" spans="45:56" x14ac:dyDescent="0.2">
      <c r="AS4679" s="4" t="s">
        <v>13434</v>
      </c>
      <c r="AT4679" s="4" t="s">
        <v>2874</v>
      </c>
      <c r="AU4679" s="4" t="s">
        <v>456</v>
      </c>
      <c r="AV4679" s="4" t="s">
        <v>726</v>
      </c>
      <c r="AW4679" s="4" t="s">
        <v>724</v>
      </c>
      <c r="AX4679" s="4"/>
      <c r="AY4679" s="4"/>
      <c r="AZ4679" s="4"/>
      <c r="BA4679" s="4"/>
      <c r="BB4679" s="4"/>
      <c r="BC4679" s="4">
        <v>40</v>
      </c>
      <c r="BD4679" t="str">
        <f>IF(AND(ADHOC!$G$15="",ADHOC!$S$4=""),"",IF(ADHOC!$G$15&lt;&gt;"",IF(ADHOC!$G$15=LEFT(Domein!$AS4679,LEN(ADHOC!$G$15)),MAX(Domein!BD$1:'Domein'!BD4678)+1,""),IF(ADHOC!$S$4=LEFT(Domein!$AS4679,LEN(ADHOC!$S$4)),MAX(Domein!BD$1:'Domein'!BD4678)+1,"")))</f>
        <v/>
      </c>
    </row>
    <row r="4680" spans="45:56" x14ac:dyDescent="0.2">
      <c r="AS4680" s="4" t="s">
        <v>3313</v>
      </c>
      <c r="AT4680" s="4" t="s">
        <v>2876</v>
      </c>
      <c r="AU4680" s="4" t="s">
        <v>456</v>
      </c>
      <c r="AV4680" s="4" t="s">
        <v>726</v>
      </c>
      <c r="AW4680" s="4" t="s">
        <v>724</v>
      </c>
      <c r="AX4680" s="4"/>
      <c r="AY4680" s="4"/>
      <c r="AZ4680" s="4"/>
      <c r="BA4680" s="4"/>
      <c r="BB4680" s="4"/>
      <c r="BC4680" s="4">
        <v>40</v>
      </c>
      <c r="BD4680" t="str">
        <f>IF(AND(ADHOC!$G$15="",ADHOC!$S$4=""),"",IF(ADHOC!$G$15&lt;&gt;"",IF(ADHOC!$G$15=LEFT(Domein!$AS4680,LEN(ADHOC!$G$15)),MAX(Domein!BD$1:'Domein'!BD4679)+1,""),IF(ADHOC!$S$4=LEFT(Domein!$AS4680,LEN(ADHOC!$S$4)),MAX(Domein!BD$1:'Domein'!BD4679)+1,"")))</f>
        <v/>
      </c>
    </row>
    <row r="4681" spans="45:56" x14ac:dyDescent="0.2">
      <c r="AS4681" s="4" t="s">
        <v>32935</v>
      </c>
      <c r="AT4681" s="4" t="s">
        <v>2876</v>
      </c>
      <c r="AU4681" s="4" t="s">
        <v>456</v>
      </c>
      <c r="AV4681" s="4" t="s">
        <v>726</v>
      </c>
      <c r="AW4681" s="4" t="s">
        <v>724</v>
      </c>
      <c r="AX4681" s="4"/>
      <c r="AY4681" s="4"/>
      <c r="AZ4681" s="4"/>
      <c r="BA4681" s="4"/>
      <c r="BB4681" s="4"/>
      <c r="BC4681" s="4">
        <v>40</v>
      </c>
      <c r="BD4681" t="str">
        <f>IF(AND(ADHOC!$G$15="",ADHOC!$S$4=""),"",IF(ADHOC!$G$15&lt;&gt;"",IF(ADHOC!$G$15=LEFT(Domein!$AS4681,LEN(ADHOC!$G$15)),MAX(Domein!BD$1:'Domein'!BD4680)+1,""),IF(ADHOC!$S$4=LEFT(Domein!$AS4681,LEN(ADHOC!$S$4)),MAX(Domein!BD$1:'Domein'!BD4680)+1,"")))</f>
        <v/>
      </c>
    </row>
    <row r="4682" spans="45:56" x14ac:dyDescent="0.2">
      <c r="AS4682" s="4" t="s">
        <v>3315</v>
      </c>
      <c r="AT4682" s="4" t="s">
        <v>2881</v>
      </c>
      <c r="AU4682" s="4" t="s">
        <v>456</v>
      </c>
      <c r="AV4682" s="4" t="s">
        <v>726</v>
      </c>
      <c r="AW4682" s="4" t="s">
        <v>724</v>
      </c>
      <c r="AX4682" s="4"/>
      <c r="AY4682" s="4"/>
      <c r="AZ4682" s="4"/>
      <c r="BA4682" s="4"/>
      <c r="BB4682" s="4"/>
      <c r="BC4682" s="4">
        <v>40</v>
      </c>
      <c r="BD4682" t="str">
        <f>IF(AND(ADHOC!$G$15="",ADHOC!$S$4=""),"",IF(ADHOC!$G$15&lt;&gt;"",IF(ADHOC!$G$15=LEFT(Domein!$AS4682,LEN(ADHOC!$G$15)),MAX(Domein!BD$1:'Domein'!BD4681)+1,""),IF(ADHOC!$S$4=LEFT(Domein!$AS4682,LEN(ADHOC!$S$4)),MAX(Domein!BD$1:'Domein'!BD4681)+1,"")))</f>
        <v/>
      </c>
    </row>
    <row r="4683" spans="45:56" x14ac:dyDescent="0.2">
      <c r="AS4683" s="4" t="s">
        <v>35693</v>
      </c>
      <c r="AT4683" s="4" t="s">
        <v>2881</v>
      </c>
      <c r="AU4683" s="4" t="s">
        <v>456</v>
      </c>
      <c r="AV4683" s="4" t="s">
        <v>726</v>
      </c>
      <c r="AW4683" s="4" t="s">
        <v>724</v>
      </c>
      <c r="AX4683" s="4"/>
      <c r="AY4683" s="4"/>
      <c r="AZ4683" s="4"/>
      <c r="BA4683" s="4"/>
      <c r="BB4683" s="4"/>
      <c r="BC4683" s="4">
        <v>40</v>
      </c>
      <c r="BD4683" t="str">
        <f>IF(AND(ADHOC!$G$15="",ADHOC!$S$4=""),"",IF(ADHOC!$G$15&lt;&gt;"",IF(ADHOC!$G$15=LEFT(Domein!$AS4683,LEN(ADHOC!$G$15)),MAX(Domein!BD$1:'Domein'!BD4682)+1,""),IF(ADHOC!$S$4=LEFT(Domein!$AS4683,LEN(ADHOC!$S$4)),MAX(Domein!BD$1:'Domein'!BD4682)+1,"")))</f>
        <v/>
      </c>
    </row>
    <row r="4684" spans="45:56" x14ac:dyDescent="0.2">
      <c r="AS4684" s="4" t="s">
        <v>13898</v>
      </c>
      <c r="AT4684" s="4" t="s">
        <v>13899</v>
      </c>
      <c r="AU4684" s="4" t="s">
        <v>456</v>
      </c>
      <c r="AV4684" s="4" t="s">
        <v>726</v>
      </c>
      <c r="AW4684" s="4" t="s">
        <v>724</v>
      </c>
      <c r="AX4684" s="4"/>
      <c r="AY4684" s="4"/>
      <c r="AZ4684" s="4"/>
      <c r="BA4684" s="4"/>
      <c r="BB4684" s="4"/>
      <c r="BC4684" s="4">
        <v>40</v>
      </c>
      <c r="BD4684" t="str">
        <f>IF(AND(ADHOC!$G$15="",ADHOC!$S$4=""),"",IF(ADHOC!$G$15&lt;&gt;"",IF(ADHOC!$G$15=LEFT(Domein!$AS4684,LEN(ADHOC!$G$15)),MAX(Domein!BD$1:'Domein'!BD4683)+1,""),IF(ADHOC!$S$4=LEFT(Domein!$AS4684,LEN(ADHOC!$S$4)),MAX(Domein!BD$1:'Domein'!BD4683)+1,"")))</f>
        <v/>
      </c>
    </row>
    <row r="4685" spans="45:56" x14ac:dyDescent="0.2">
      <c r="AS4685" s="4" t="s">
        <v>3316</v>
      </c>
      <c r="AT4685" s="4" t="s">
        <v>2883</v>
      </c>
      <c r="AU4685" s="4" t="s">
        <v>456</v>
      </c>
      <c r="AV4685" s="4" t="s">
        <v>726</v>
      </c>
      <c r="AW4685" s="4" t="s">
        <v>724</v>
      </c>
      <c r="AX4685" s="4"/>
      <c r="AY4685" s="4"/>
      <c r="AZ4685" s="4"/>
      <c r="BA4685" s="4"/>
      <c r="BB4685" s="4"/>
      <c r="BC4685" s="4">
        <v>40</v>
      </c>
      <c r="BD4685" t="str">
        <f>IF(AND(ADHOC!$G$15="",ADHOC!$S$4=""),"",IF(ADHOC!$G$15&lt;&gt;"",IF(ADHOC!$G$15=LEFT(Domein!$AS4685,LEN(ADHOC!$G$15)),MAX(Domein!BD$1:'Domein'!BD4684)+1,""),IF(ADHOC!$S$4=LEFT(Domein!$AS4685,LEN(ADHOC!$S$4)),MAX(Domein!BD$1:'Domein'!BD4684)+1,"")))</f>
        <v/>
      </c>
    </row>
    <row r="4686" spans="45:56" x14ac:dyDescent="0.2">
      <c r="AS4686" s="4" t="s">
        <v>32936</v>
      </c>
      <c r="AT4686" s="4" t="s">
        <v>2883</v>
      </c>
      <c r="AU4686" s="4" t="s">
        <v>456</v>
      </c>
      <c r="AV4686" s="4" t="s">
        <v>726</v>
      </c>
      <c r="AW4686" s="4" t="s">
        <v>724</v>
      </c>
      <c r="AX4686" s="4"/>
      <c r="AY4686" s="4"/>
      <c r="AZ4686" s="4"/>
      <c r="BA4686" s="4"/>
      <c r="BB4686" s="4"/>
      <c r="BC4686" s="4">
        <v>40</v>
      </c>
      <c r="BD4686" t="str">
        <f>IF(AND(ADHOC!$G$15="",ADHOC!$S$4=""),"",IF(ADHOC!$G$15&lt;&gt;"",IF(ADHOC!$G$15=LEFT(Domein!$AS4686,LEN(ADHOC!$G$15)),MAX(Domein!BD$1:'Domein'!BD4685)+1,""),IF(ADHOC!$S$4=LEFT(Domein!$AS4686,LEN(ADHOC!$S$4)),MAX(Domein!BD$1:'Domein'!BD4685)+1,"")))</f>
        <v/>
      </c>
    </row>
    <row r="4687" spans="45:56" x14ac:dyDescent="0.2">
      <c r="AS4687" s="4" t="s">
        <v>13900</v>
      </c>
      <c r="AT4687" s="4" t="s">
        <v>13901</v>
      </c>
      <c r="AU4687" s="4" t="s">
        <v>456</v>
      </c>
      <c r="AV4687" s="4" t="s">
        <v>728</v>
      </c>
      <c r="AW4687" s="4" t="s">
        <v>724</v>
      </c>
      <c r="AX4687" s="4"/>
      <c r="AY4687" s="4"/>
      <c r="AZ4687" s="4"/>
      <c r="BA4687" s="4"/>
      <c r="BB4687" s="4"/>
      <c r="BC4687" s="4">
        <v>40</v>
      </c>
      <c r="BD4687" t="str">
        <f>IF(AND(ADHOC!$G$15="",ADHOC!$S$4=""),"",IF(ADHOC!$G$15&lt;&gt;"",IF(ADHOC!$G$15=LEFT(Domein!$AS4687,LEN(ADHOC!$G$15)),MAX(Domein!BD$1:'Domein'!BD4686)+1,""),IF(ADHOC!$S$4=LEFT(Domein!$AS4687,LEN(ADHOC!$S$4)),MAX(Domein!BD$1:'Domein'!BD4686)+1,"")))</f>
        <v/>
      </c>
    </row>
    <row r="4688" spans="45:56" x14ac:dyDescent="0.2">
      <c r="AS4688" s="4" t="s">
        <v>3318</v>
      </c>
      <c r="AT4688" s="4" t="s">
        <v>2885</v>
      </c>
      <c r="AU4688" s="4" t="s">
        <v>456</v>
      </c>
      <c r="AV4688" s="4" t="s">
        <v>726</v>
      </c>
      <c r="AW4688" s="4" t="s">
        <v>724</v>
      </c>
      <c r="AX4688" s="4"/>
      <c r="AY4688" s="4"/>
      <c r="AZ4688" s="4"/>
      <c r="BA4688" s="4"/>
      <c r="BB4688" s="4"/>
      <c r="BC4688" s="4">
        <v>40</v>
      </c>
      <c r="BD4688" t="str">
        <f>IF(AND(ADHOC!$G$15="",ADHOC!$S$4=""),"",IF(ADHOC!$G$15&lt;&gt;"",IF(ADHOC!$G$15=LEFT(Domein!$AS4688,LEN(ADHOC!$G$15)),MAX(Domein!BD$1:'Domein'!BD4687)+1,""),IF(ADHOC!$S$4=LEFT(Domein!$AS4688,LEN(ADHOC!$S$4)),MAX(Domein!BD$1:'Domein'!BD4687)+1,"")))</f>
        <v/>
      </c>
    </row>
    <row r="4689" spans="45:56" x14ac:dyDescent="0.2">
      <c r="AS4689" s="4" t="s">
        <v>32937</v>
      </c>
      <c r="AT4689" s="4" t="s">
        <v>2885</v>
      </c>
      <c r="AU4689" s="4" t="s">
        <v>456</v>
      </c>
      <c r="AV4689" s="4" t="s">
        <v>726</v>
      </c>
      <c r="AW4689" s="4" t="s">
        <v>724</v>
      </c>
      <c r="AX4689" s="4"/>
      <c r="AY4689" s="4"/>
      <c r="AZ4689" s="4"/>
      <c r="BA4689" s="4"/>
      <c r="BB4689" s="4"/>
      <c r="BC4689" s="4">
        <v>40</v>
      </c>
      <c r="BD4689" t="str">
        <f>IF(AND(ADHOC!$G$15="",ADHOC!$S$4=""),"",IF(ADHOC!$G$15&lt;&gt;"",IF(ADHOC!$G$15=LEFT(Domein!$AS4689,LEN(ADHOC!$G$15)),MAX(Domein!BD$1:'Domein'!BD4688)+1,""),IF(ADHOC!$S$4=LEFT(Domein!$AS4689,LEN(ADHOC!$S$4)),MAX(Domein!BD$1:'Domein'!BD4688)+1,"")))</f>
        <v/>
      </c>
    </row>
    <row r="4690" spans="45:56" x14ac:dyDescent="0.2">
      <c r="AS4690" s="4" t="s">
        <v>13902</v>
      </c>
      <c r="AT4690" s="4" t="s">
        <v>13903</v>
      </c>
      <c r="AU4690" s="4" t="s">
        <v>456</v>
      </c>
      <c r="AV4690" s="4" t="s">
        <v>726</v>
      </c>
      <c r="AW4690" s="4" t="s">
        <v>724</v>
      </c>
      <c r="AX4690" s="4"/>
      <c r="AY4690" s="4"/>
      <c r="AZ4690" s="4"/>
      <c r="BA4690" s="4"/>
      <c r="BB4690" s="4"/>
      <c r="BC4690" s="4">
        <v>40</v>
      </c>
      <c r="BD4690" t="str">
        <f>IF(AND(ADHOC!$G$15="",ADHOC!$S$4=""),"",IF(ADHOC!$G$15&lt;&gt;"",IF(ADHOC!$G$15=LEFT(Domein!$AS4690,LEN(ADHOC!$G$15)),MAX(Domein!BD$1:'Domein'!BD4689)+1,""),IF(ADHOC!$S$4=LEFT(Domein!$AS4690,LEN(ADHOC!$S$4)),MAX(Domein!BD$1:'Domein'!BD4689)+1,"")))</f>
        <v/>
      </c>
    </row>
    <row r="4691" spans="45:56" x14ac:dyDescent="0.2">
      <c r="AS4691" s="4" t="s">
        <v>13904</v>
      </c>
      <c r="AT4691" s="4" t="s">
        <v>13905</v>
      </c>
      <c r="AU4691" s="4" t="s">
        <v>456</v>
      </c>
      <c r="AV4691" s="4" t="s">
        <v>726</v>
      </c>
      <c r="AW4691" s="4" t="s">
        <v>724</v>
      </c>
      <c r="AX4691" s="4"/>
      <c r="AY4691" s="4"/>
      <c r="AZ4691" s="4"/>
      <c r="BA4691" s="4"/>
      <c r="BB4691" s="4"/>
      <c r="BC4691" s="4">
        <v>40</v>
      </c>
      <c r="BD4691" t="str">
        <f>IF(AND(ADHOC!$G$15="",ADHOC!$S$4=""),"",IF(ADHOC!$G$15&lt;&gt;"",IF(ADHOC!$G$15=LEFT(Domein!$AS4691,LEN(ADHOC!$G$15)),MAX(Domein!BD$1:'Domein'!BD4690)+1,""),IF(ADHOC!$S$4=LEFT(Domein!$AS4691,LEN(ADHOC!$S$4)),MAX(Domein!BD$1:'Domein'!BD4690)+1,"")))</f>
        <v/>
      </c>
    </row>
    <row r="4692" spans="45:56" x14ac:dyDescent="0.2">
      <c r="AS4692" s="4" t="s">
        <v>13906</v>
      </c>
      <c r="AT4692" s="4" t="s">
        <v>13907</v>
      </c>
      <c r="AU4692" s="4" t="s">
        <v>456</v>
      </c>
      <c r="AV4692" s="4" t="s">
        <v>726</v>
      </c>
      <c r="AW4692" s="4" t="s">
        <v>724</v>
      </c>
      <c r="AX4692" s="4"/>
      <c r="AY4692" s="4"/>
      <c r="AZ4692" s="4"/>
      <c r="BA4692" s="4"/>
      <c r="BB4692" s="4"/>
      <c r="BC4692" s="4">
        <v>40</v>
      </c>
      <c r="BD4692" t="str">
        <f>IF(AND(ADHOC!$G$15="",ADHOC!$S$4=""),"",IF(ADHOC!$G$15&lt;&gt;"",IF(ADHOC!$G$15=LEFT(Domein!$AS4692,LEN(ADHOC!$G$15)),MAX(Domein!BD$1:'Domein'!BD4691)+1,""),IF(ADHOC!$S$4=LEFT(Domein!$AS4692,LEN(ADHOC!$S$4)),MAX(Domein!BD$1:'Domein'!BD4691)+1,"")))</f>
        <v/>
      </c>
    </row>
    <row r="4693" spans="45:56" x14ac:dyDescent="0.2">
      <c r="AS4693" s="4" t="s">
        <v>3324</v>
      </c>
      <c r="AT4693" s="4" t="s">
        <v>2891</v>
      </c>
      <c r="AU4693" s="4" t="s">
        <v>456</v>
      </c>
      <c r="AV4693" s="4" t="s">
        <v>726</v>
      </c>
      <c r="AW4693" s="4" t="s">
        <v>724</v>
      </c>
      <c r="AX4693" s="4"/>
      <c r="AY4693" s="4"/>
      <c r="AZ4693" s="4"/>
      <c r="BA4693" s="4"/>
      <c r="BB4693" s="4"/>
      <c r="BC4693" s="4">
        <v>40</v>
      </c>
      <c r="BD4693" t="str">
        <f>IF(AND(ADHOC!$G$15="",ADHOC!$S$4=""),"",IF(ADHOC!$G$15&lt;&gt;"",IF(ADHOC!$G$15=LEFT(Domein!$AS4693,LEN(ADHOC!$G$15)),MAX(Domein!BD$1:'Domein'!BD4692)+1,""),IF(ADHOC!$S$4=LEFT(Domein!$AS4693,LEN(ADHOC!$S$4)),MAX(Domein!BD$1:'Domein'!BD4692)+1,"")))</f>
        <v/>
      </c>
    </row>
    <row r="4694" spans="45:56" x14ac:dyDescent="0.2">
      <c r="AS4694" s="4" t="s">
        <v>36365</v>
      </c>
      <c r="AT4694" s="4" t="s">
        <v>2891</v>
      </c>
      <c r="AU4694" s="4" t="s">
        <v>456</v>
      </c>
      <c r="AV4694" s="4" t="s">
        <v>726</v>
      </c>
      <c r="AW4694" s="4" t="s">
        <v>724</v>
      </c>
      <c r="AX4694" s="4"/>
      <c r="AY4694" s="4"/>
      <c r="AZ4694" s="4"/>
      <c r="BA4694" s="4"/>
      <c r="BB4694" s="4"/>
      <c r="BC4694" s="4">
        <v>40</v>
      </c>
      <c r="BD4694" t="str">
        <f>IF(AND(ADHOC!$G$15="",ADHOC!$S$4=""),"",IF(ADHOC!$G$15&lt;&gt;"",IF(ADHOC!$G$15=LEFT(Domein!$AS4694,LEN(ADHOC!$G$15)),MAX(Domein!BD$1:'Domein'!BD4693)+1,""),IF(ADHOC!$S$4=LEFT(Domein!$AS4694,LEN(ADHOC!$S$4)),MAX(Domein!BD$1:'Domein'!BD4693)+1,"")))</f>
        <v/>
      </c>
    </row>
    <row r="4695" spans="45:56" x14ac:dyDescent="0.2">
      <c r="AS4695" s="4" t="s">
        <v>9530</v>
      </c>
      <c r="AT4695" s="4" t="s">
        <v>2894</v>
      </c>
      <c r="AU4695" s="4" t="s">
        <v>456</v>
      </c>
      <c r="AV4695" s="4" t="s">
        <v>726</v>
      </c>
      <c r="AW4695" s="4" t="s">
        <v>724</v>
      </c>
      <c r="AX4695" s="4"/>
      <c r="AY4695" s="4"/>
      <c r="AZ4695" s="4"/>
      <c r="BA4695" s="4"/>
      <c r="BB4695" s="4"/>
      <c r="BC4695" s="4">
        <v>40</v>
      </c>
      <c r="BD4695" t="str">
        <f>IF(AND(ADHOC!$G$15="",ADHOC!$S$4=""),"",IF(ADHOC!$G$15&lt;&gt;"",IF(ADHOC!$G$15=LEFT(Domein!$AS4695,LEN(ADHOC!$G$15)),MAX(Domein!BD$1:'Domein'!BD4694)+1,""),IF(ADHOC!$S$4=LEFT(Domein!$AS4695,LEN(ADHOC!$S$4)),MAX(Domein!BD$1:'Domein'!BD4694)+1,"")))</f>
        <v/>
      </c>
    </row>
    <row r="4696" spans="45:56" x14ac:dyDescent="0.2">
      <c r="AS4696" s="4" t="s">
        <v>32302</v>
      </c>
      <c r="AT4696" s="4" t="s">
        <v>2894</v>
      </c>
      <c r="AU4696" s="4" t="s">
        <v>456</v>
      </c>
      <c r="AV4696" s="4" t="s">
        <v>726</v>
      </c>
      <c r="AW4696" s="4" t="s">
        <v>724</v>
      </c>
      <c r="AX4696" s="4"/>
      <c r="AY4696" s="4"/>
      <c r="AZ4696" s="4"/>
      <c r="BA4696" s="4"/>
      <c r="BB4696" s="4"/>
      <c r="BC4696" s="4">
        <v>40</v>
      </c>
      <c r="BD4696" t="str">
        <f>IF(AND(ADHOC!$G$15="",ADHOC!$S$4=""),"",IF(ADHOC!$G$15&lt;&gt;"",IF(ADHOC!$G$15=LEFT(Domein!$AS4696,LEN(ADHOC!$G$15)),MAX(Domein!BD$1:'Domein'!BD4695)+1,""),IF(ADHOC!$S$4=LEFT(Domein!$AS4696,LEN(ADHOC!$S$4)),MAX(Domein!BD$1:'Domein'!BD4695)+1,"")))</f>
        <v/>
      </c>
    </row>
    <row r="4697" spans="45:56" x14ac:dyDescent="0.2">
      <c r="AS4697" s="4" t="s">
        <v>3325</v>
      </c>
      <c r="AT4697" s="4" t="s">
        <v>2896</v>
      </c>
      <c r="AU4697" s="4" t="s">
        <v>456</v>
      </c>
      <c r="AV4697" s="4" t="s">
        <v>726</v>
      </c>
      <c r="AW4697" s="4" t="s">
        <v>724</v>
      </c>
      <c r="AX4697" s="4"/>
      <c r="AY4697" s="4"/>
      <c r="AZ4697" s="4"/>
      <c r="BA4697" s="4"/>
      <c r="BB4697" s="4"/>
      <c r="BC4697" s="4">
        <v>40</v>
      </c>
      <c r="BD4697" t="str">
        <f>IF(AND(ADHOC!$G$15="",ADHOC!$S$4=""),"",IF(ADHOC!$G$15&lt;&gt;"",IF(ADHOC!$G$15=LEFT(Domein!$AS4697,LEN(ADHOC!$G$15)),MAX(Domein!BD$1:'Domein'!BD4696)+1,""),IF(ADHOC!$S$4=LEFT(Domein!$AS4697,LEN(ADHOC!$S$4)),MAX(Domein!BD$1:'Domein'!BD4696)+1,"")))</f>
        <v/>
      </c>
    </row>
    <row r="4698" spans="45:56" x14ac:dyDescent="0.2">
      <c r="AS4698" s="4" t="s">
        <v>35694</v>
      </c>
      <c r="AT4698" s="4" t="s">
        <v>2896</v>
      </c>
      <c r="AU4698" s="4" t="s">
        <v>456</v>
      </c>
      <c r="AV4698" s="4" t="s">
        <v>726</v>
      </c>
      <c r="AW4698" s="4" t="s">
        <v>724</v>
      </c>
      <c r="AX4698" s="4"/>
      <c r="AY4698" s="4"/>
      <c r="AZ4698" s="4"/>
      <c r="BA4698" s="4"/>
      <c r="BB4698" s="4"/>
      <c r="BC4698" s="4">
        <v>40</v>
      </c>
      <c r="BD4698" t="str">
        <f>IF(AND(ADHOC!$G$15="",ADHOC!$S$4=""),"",IF(ADHOC!$G$15&lt;&gt;"",IF(ADHOC!$G$15=LEFT(Domein!$AS4698,LEN(ADHOC!$G$15)),MAX(Domein!BD$1:'Domein'!BD4697)+1,""),IF(ADHOC!$S$4=LEFT(Domein!$AS4698,LEN(ADHOC!$S$4)),MAX(Domein!BD$1:'Domein'!BD4697)+1,"")))</f>
        <v/>
      </c>
    </row>
    <row r="4699" spans="45:56" x14ac:dyDescent="0.2">
      <c r="AS4699" s="4" t="s">
        <v>3326</v>
      </c>
      <c r="AT4699" s="4" t="s">
        <v>2898</v>
      </c>
      <c r="AU4699" s="4" t="s">
        <v>456</v>
      </c>
      <c r="AV4699" s="4" t="s">
        <v>726</v>
      </c>
      <c r="AW4699" s="4" t="s">
        <v>724</v>
      </c>
      <c r="AX4699" s="4"/>
      <c r="AY4699" s="4"/>
      <c r="AZ4699" s="4"/>
      <c r="BA4699" s="4"/>
      <c r="BB4699" s="4"/>
      <c r="BC4699" s="4">
        <v>40</v>
      </c>
      <c r="BD4699" t="str">
        <f>IF(AND(ADHOC!$G$15="",ADHOC!$S$4=""),"",IF(ADHOC!$G$15&lt;&gt;"",IF(ADHOC!$G$15=LEFT(Domein!$AS4699,LEN(ADHOC!$G$15)),MAX(Domein!BD$1:'Domein'!BD4698)+1,""),IF(ADHOC!$S$4=LEFT(Domein!$AS4699,LEN(ADHOC!$S$4)),MAX(Domein!BD$1:'Domein'!BD4698)+1,"")))</f>
        <v/>
      </c>
    </row>
    <row r="4700" spans="45:56" x14ac:dyDescent="0.2">
      <c r="AS4700" s="4" t="s">
        <v>35695</v>
      </c>
      <c r="AT4700" s="4" t="s">
        <v>2898</v>
      </c>
      <c r="AU4700" s="4" t="s">
        <v>456</v>
      </c>
      <c r="AV4700" s="4" t="s">
        <v>726</v>
      </c>
      <c r="AW4700" s="4" t="s">
        <v>724</v>
      </c>
      <c r="AX4700" s="4"/>
      <c r="AY4700" s="4"/>
      <c r="AZ4700" s="4"/>
      <c r="BA4700" s="4"/>
      <c r="BB4700" s="4"/>
      <c r="BC4700" s="4">
        <v>40</v>
      </c>
      <c r="BD4700" t="str">
        <f>IF(AND(ADHOC!$G$15="",ADHOC!$S$4=""),"",IF(ADHOC!$G$15&lt;&gt;"",IF(ADHOC!$G$15=LEFT(Domein!$AS4700,LEN(ADHOC!$G$15)),MAX(Domein!BD$1:'Domein'!BD4699)+1,""),IF(ADHOC!$S$4=LEFT(Domein!$AS4700,LEN(ADHOC!$S$4)),MAX(Domein!BD$1:'Domein'!BD4699)+1,"")))</f>
        <v/>
      </c>
    </row>
    <row r="4701" spans="45:56" x14ac:dyDescent="0.2">
      <c r="AS4701" s="4" t="s">
        <v>12478</v>
      </c>
      <c r="AT4701" s="4" t="s">
        <v>2902</v>
      </c>
      <c r="AU4701" s="4" t="s">
        <v>456</v>
      </c>
      <c r="AV4701" s="4" t="s">
        <v>726</v>
      </c>
      <c r="AW4701" s="4" t="s">
        <v>724</v>
      </c>
      <c r="AX4701" s="4"/>
      <c r="AY4701" s="4"/>
      <c r="AZ4701" s="4"/>
      <c r="BA4701" s="4"/>
      <c r="BB4701" s="4"/>
      <c r="BC4701" s="4">
        <v>40</v>
      </c>
      <c r="BD4701" t="str">
        <f>IF(AND(ADHOC!$G$15="",ADHOC!$S$4=""),"",IF(ADHOC!$G$15&lt;&gt;"",IF(ADHOC!$G$15=LEFT(Domein!$AS4701,LEN(ADHOC!$G$15)),MAX(Domein!BD$1:'Domein'!BD4700)+1,""),IF(ADHOC!$S$4=LEFT(Domein!$AS4701,LEN(ADHOC!$S$4)),MAX(Domein!BD$1:'Domein'!BD4700)+1,"")))</f>
        <v/>
      </c>
    </row>
    <row r="4702" spans="45:56" x14ac:dyDescent="0.2">
      <c r="AS4702" s="4" t="s">
        <v>32303</v>
      </c>
      <c r="AT4702" s="4" t="s">
        <v>18420</v>
      </c>
      <c r="AU4702" s="4" t="s">
        <v>456</v>
      </c>
      <c r="AV4702" s="4" t="s">
        <v>726</v>
      </c>
      <c r="AW4702" s="4" t="s">
        <v>724</v>
      </c>
      <c r="AX4702" s="4"/>
      <c r="AY4702" s="4"/>
      <c r="AZ4702" s="4"/>
      <c r="BA4702" s="4"/>
      <c r="BB4702" s="4"/>
      <c r="BC4702" s="4">
        <v>40</v>
      </c>
      <c r="BD4702" t="str">
        <f>IF(AND(ADHOC!$G$15="",ADHOC!$S$4=""),"",IF(ADHOC!$G$15&lt;&gt;"",IF(ADHOC!$G$15=LEFT(Domein!$AS4702,LEN(ADHOC!$G$15)),MAX(Domein!BD$1:'Domein'!BD4701)+1,""),IF(ADHOC!$S$4=LEFT(Domein!$AS4702,LEN(ADHOC!$S$4)),MAX(Domein!BD$1:'Domein'!BD4701)+1,"")))</f>
        <v/>
      </c>
    </row>
    <row r="4703" spans="45:56" x14ac:dyDescent="0.2">
      <c r="AS4703" s="4" t="s">
        <v>13908</v>
      </c>
      <c r="AT4703" s="4" t="s">
        <v>13909</v>
      </c>
      <c r="AU4703" s="4" t="s">
        <v>456</v>
      </c>
      <c r="AV4703" s="4" t="s">
        <v>726</v>
      </c>
      <c r="AW4703" s="4" t="s">
        <v>724</v>
      </c>
      <c r="AX4703" s="4"/>
      <c r="AY4703" s="4"/>
      <c r="AZ4703" s="4"/>
      <c r="BA4703" s="4"/>
      <c r="BB4703" s="4"/>
      <c r="BC4703" s="4">
        <v>40</v>
      </c>
      <c r="BD4703" t="str">
        <f>IF(AND(ADHOC!$G$15="",ADHOC!$S$4=""),"",IF(ADHOC!$G$15&lt;&gt;"",IF(ADHOC!$G$15=LEFT(Domein!$AS4703,LEN(ADHOC!$G$15)),MAX(Domein!BD$1:'Domein'!BD4702)+1,""),IF(ADHOC!$S$4=LEFT(Domein!$AS4703,LEN(ADHOC!$S$4)),MAX(Domein!BD$1:'Domein'!BD4702)+1,"")))</f>
        <v/>
      </c>
    </row>
    <row r="4704" spans="45:56" x14ac:dyDescent="0.2">
      <c r="AS4704" s="4" t="s">
        <v>12479</v>
      </c>
      <c r="AT4704" s="4" t="s">
        <v>12480</v>
      </c>
      <c r="AU4704" s="4" t="s">
        <v>456</v>
      </c>
      <c r="AV4704" s="4" t="s">
        <v>726</v>
      </c>
      <c r="AW4704" s="4" t="s">
        <v>724</v>
      </c>
      <c r="AX4704" s="4"/>
      <c r="AY4704" s="4"/>
      <c r="AZ4704" s="4"/>
      <c r="BA4704" s="4"/>
      <c r="BB4704" s="4"/>
      <c r="BC4704" s="4">
        <v>40</v>
      </c>
      <c r="BD4704" t="str">
        <f>IF(AND(ADHOC!$G$15="",ADHOC!$S$4=""),"",IF(ADHOC!$G$15&lt;&gt;"",IF(ADHOC!$G$15=LEFT(Domein!$AS4704,LEN(ADHOC!$G$15)),MAX(Domein!BD$1:'Domein'!BD4703)+1,""),IF(ADHOC!$S$4=LEFT(Domein!$AS4704,LEN(ADHOC!$S$4)),MAX(Domein!BD$1:'Domein'!BD4703)+1,"")))</f>
        <v/>
      </c>
    </row>
    <row r="4705" spans="45:56" x14ac:dyDescent="0.2">
      <c r="AS4705" s="4" t="s">
        <v>13371</v>
      </c>
      <c r="AT4705" s="4" t="s">
        <v>2913</v>
      </c>
      <c r="AU4705" s="4" t="s">
        <v>456</v>
      </c>
      <c r="AV4705" s="4" t="s">
        <v>726</v>
      </c>
      <c r="AW4705" s="4" t="s">
        <v>724</v>
      </c>
      <c r="AX4705" s="4"/>
      <c r="AY4705" s="4"/>
      <c r="AZ4705" s="4"/>
      <c r="BA4705" s="4"/>
      <c r="BB4705" s="4"/>
      <c r="BC4705" s="4">
        <v>40</v>
      </c>
      <c r="BD4705" t="str">
        <f>IF(AND(ADHOC!$G$15="",ADHOC!$S$4=""),"",IF(ADHOC!$G$15&lt;&gt;"",IF(ADHOC!$G$15=LEFT(Domein!$AS4705,LEN(ADHOC!$G$15)),MAX(Domein!BD$1:'Domein'!BD4704)+1,""),IF(ADHOC!$S$4=LEFT(Domein!$AS4705,LEN(ADHOC!$S$4)),MAX(Domein!BD$1:'Domein'!BD4704)+1,"")))</f>
        <v/>
      </c>
    </row>
    <row r="4706" spans="45:56" x14ac:dyDescent="0.2">
      <c r="AS4706" s="4" t="s">
        <v>12481</v>
      </c>
      <c r="AT4706" s="4" t="s">
        <v>12482</v>
      </c>
      <c r="AU4706" s="4" t="s">
        <v>456</v>
      </c>
      <c r="AV4706" s="4" t="s">
        <v>726</v>
      </c>
      <c r="AW4706" s="4" t="s">
        <v>724</v>
      </c>
      <c r="AX4706" s="4"/>
      <c r="AY4706" s="4"/>
      <c r="AZ4706" s="4"/>
      <c r="BA4706" s="4"/>
      <c r="BB4706" s="4"/>
      <c r="BC4706" s="4">
        <v>40</v>
      </c>
      <c r="BD4706" t="str">
        <f>IF(AND(ADHOC!$G$15="",ADHOC!$S$4=""),"",IF(ADHOC!$G$15&lt;&gt;"",IF(ADHOC!$G$15=LEFT(Domein!$AS4706,LEN(ADHOC!$G$15)),MAX(Domein!BD$1:'Domein'!BD4705)+1,""),IF(ADHOC!$S$4=LEFT(Domein!$AS4706,LEN(ADHOC!$S$4)),MAX(Domein!BD$1:'Domein'!BD4705)+1,"")))</f>
        <v/>
      </c>
    </row>
    <row r="4707" spans="45:56" x14ac:dyDescent="0.2">
      <c r="AS4707" s="4" t="s">
        <v>13372</v>
      </c>
      <c r="AT4707" s="4" t="s">
        <v>13373</v>
      </c>
      <c r="AU4707" s="4" t="s">
        <v>456</v>
      </c>
      <c r="AV4707" s="4" t="s">
        <v>726</v>
      </c>
      <c r="AW4707" s="4" t="s">
        <v>724</v>
      </c>
      <c r="AX4707" s="4"/>
      <c r="AY4707" s="4"/>
      <c r="AZ4707" s="4"/>
      <c r="BA4707" s="4"/>
      <c r="BB4707" s="4"/>
      <c r="BC4707" s="4">
        <v>40</v>
      </c>
      <c r="BD4707" t="str">
        <f>IF(AND(ADHOC!$G$15="",ADHOC!$S$4=""),"",IF(ADHOC!$G$15&lt;&gt;"",IF(ADHOC!$G$15=LEFT(Domein!$AS4707,LEN(ADHOC!$G$15)),MAX(Domein!BD$1:'Domein'!BD4706)+1,""),IF(ADHOC!$S$4=LEFT(Domein!$AS4707,LEN(ADHOC!$S$4)),MAX(Domein!BD$1:'Domein'!BD4706)+1,"")))</f>
        <v/>
      </c>
    </row>
    <row r="4708" spans="45:56" x14ac:dyDescent="0.2">
      <c r="AS4708" s="4" t="s">
        <v>15252</v>
      </c>
      <c r="AT4708" s="4" t="s">
        <v>13444</v>
      </c>
      <c r="AU4708" s="4" t="s">
        <v>456</v>
      </c>
      <c r="AV4708" s="4" t="s">
        <v>726</v>
      </c>
      <c r="AW4708" s="4" t="s">
        <v>724</v>
      </c>
      <c r="AX4708" s="4"/>
      <c r="AY4708" s="4"/>
      <c r="AZ4708" s="4"/>
      <c r="BA4708" s="4"/>
      <c r="BB4708" s="4"/>
      <c r="BC4708" s="4">
        <v>40</v>
      </c>
      <c r="BD4708" t="str">
        <f>IF(AND(ADHOC!$G$15="",ADHOC!$S$4=""),"",IF(ADHOC!$G$15&lt;&gt;"",IF(ADHOC!$G$15=LEFT(Domein!$AS4708,LEN(ADHOC!$G$15)),MAX(Domein!BD$1:'Domein'!BD4707)+1,""),IF(ADHOC!$S$4=LEFT(Domein!$AS4708,LEN(ADHOC!$S$4)),MAX(Domein!BD$1:'Domein'!BD4707)+1,"")))</f>
        <v/>
      </c>
    </row>
    <row r="4709" spans="45:56" x14ac:dyDescent="0.2">
      <c r="AS4709" s="4" t="s">
        <v>3327</v>
      </c>
      <c r="AT4709" s="4" t="s">
        <v>3041</v>
      </c>
      <c r="AU4709" s="4" t="s">
        <v>456</v>
      </c>
      <c r="AV4709" s="4" t="s">
        <v>726</v>
      </c>
      <c r="AW4709" s="4" t="s">
        <v>724</v>
      </c>
      <c r="AX4709" s="4"/>
      <c r="AY4709" s="4"/>
      <c r="AZ4709" s="4"/>
      <c r="BA4709" s="4"/>
      <c r="BB4709" s="4"/>
      <c r="BC4709" s="4">
        <v>40</v>
      </c>
      <c r="BD4709" t="str">
        <f>IF(AND(ADHOC!$G$15="",ADHOC!$S$4=""),"",IF(ADHOC!$G$15&lt;&gt;"",IF(ADHOC!$G$15=LEFT(Domein!$AS4709,LEN(ADHOC!$G$15)),MAX(Domein!BD$1:'Domein'!BD4708)+1,""),IF(ADHOC!$S$4=LEFT(Domein!$AS4709,LEN(ADHOC!$S$4)),MAX(Domein!BD$1:'Domein'!BD4708)+1,"")))</f>
        <v/>
      </c>
    </row>
    <row r="4710" spans="45:56" x14ac:dyDescent="0.2">
      <c r="AS4710" s="4" t="s">
        <v>32749</v>
      </c>
      <c r="AT4710" s="4" t="s">
        <v>3041</v>
      </c>
      <c r="AU4710" s="4" t="s">
        <v>456</v>
      </c>
      <c r="AV4710" s="4" t="s">
        <v>726</v>
      </c>
      <c r="AW4710" s="4" t="s">
        <v>724</v>
      </c>
      <c r="AX4710" s="4"/>
      <c r="AY4710" s="4"/>
      <c r="AZ4710" s="4"/>
      <c r="BA4710" s="4"/>
      <c r="BB4710" s="4"/>
      <c r="BC4710" s="4">
        <v>40</v>
      </c>
      <c r="BD4710" t="str">
        <f>IF(AND(ADHOC!$G$15="",ADHOC!$S$4=""),"",IF(ADHOC!$G$15&lt;&gt;"",IF(ADHOC!$G$15=LEFT(Domein!$AS4710,LEN(ADHOC!$G$15)),MAX(Domein!BD$1:'Domein'!BD4709)+1,""),IF(ADHOC!$S$4=LEFT(Domein!$AS4710,LEN(ADHOC!$S$4)),MAX(Domein!BD$1:'Domein'!BD4709)+1,"")))</f>
        <v/>
      </c>
    </row>
    <row r="4711" spans="45:56" x14ac:dyDescent="0.2">
      <c r="AS4711" s="4" t="s">
        <v>31560</v>
      </c>
      <c r="AT4711" s="4" t="s">
        <v>18686</v>
      </c>
      <c r="AU4711" s="4" t="s">
        <v>456</v>
      </c>
      <c r="AV4711" s="4" t="s">
        <v>726</v>
      </c>
      <c r="AW4711" s="4" t="s">
        <v>724</v>
      </c>
      <c r="AX4711" s="4"/>
      <c r="AY4711" s="4"/>
      <c r="AZ4711" s="4"/>
      <c r="BA4711" s="4"/>
      <c r="BB4711" s="4"/>
      <c r="BC4711" s="4">
        <v>40</v>
      </c>
      <c r="BD4711" t="str">
        <f>IF(AND(ADHOC!$G$15="",ADHOC!$S$4=""),"",IF(ADHOC!$G$15&lt;&gt;"",IF(ADHOC!$G$15=LEFT(Domein!$AS4711,LEN(ADHOC!$G$15)),MAX(Domein!BD$1:'Domein'!BD4710)+1,""),IF(ADHOC!$S$4=LEFT(Domein!$AS4711,LEN(ADHOC!$S$4)),MAX(Domein!BD$1:'Domein'!BD4710)+1,"")))</f>
        <v/>
      </c>
    </row>
    <row r="4712" spans="45:56" x14ac:dyDescent="0.2">
      <c r="AS4712" s="4" t="s">
        <v>31561</v>
      </c>
      <c r="AT4712" s="4" t="s">
        <v>18704</v>
      </c>
      <c r="AU4712" s="4" t="s">
        <v>456</v>
      </c>
      <c r="AV4712" s="4" t="s">
        <v>726</v>
      </c>
      <c r="AW4712" s="4" t="s">
        <v>724</v>
      </c>
      <c r="AX4712" s="4"/>
      <c r="AY4712" s="4"/>
      <c r="AZ4712" s="4"/>
      <c r="BA4712" s="4"/>
      <c r="BB4712" s="4"/>
      <c r="BC4712" s="4">
        <v>40</v>
      </c>
      <c r="BD4712" t="str">
        <f>IF(AND(ADHOC!$G$15="",ADHOC!$S$4=""),"",IF(ADHOC!$G$15&lt;&gt;"",IF(ADHOC!$G$15=LEFT(Domein!$AS4712,LEN(ADHOC!$G$15)),MAX(Domein!BD$1:'Domein'!BD4711)+1,""),IF(ADHOC!$S$4=LEFT(Domein!$AS4712,LEN(ADHOC!$S$4)),MAX(Domein!BD$1:'Domein'!BD4711)+1,"")))</f>
        <v/>
      </c>
    </row>
    <row r="4713" spans="45:56" x14ac:dyDescent="0.2">
      <c r="AS4713" s="4" t="s">
        <v>3328</v>
      </c>
      <c r="AT4713" s="4" t="s">
        <v>3044</v>
      </c>
      <c r="AU4713" s="4" t="s">
        <v>456</v>
      </c>
      <c r="AV4713" s="4" t="s">
        <v>726</v>
      </c>
      <c r="AW4713" s="4" t="s">
        <v>724</v>
      </c>
      <c r="AX4713" s="4"/>
      <c r="AY4713" s="4"/>
      <c r="AZ4713" s="4"/>
      <c r="BA4713" s="4"/>
      <c r="BB4713" s="4"/>
      <c r="BC4713" s="4">
        <v>40</v>
      </c>
      <c r="BD4713" t="str">
        <f>IF(AND(ADHOC!$G$15="",ADHOC!$S$4=""),"",IF(ADHOC!$G$15&lt;&gt;"",IF(ADHOC!$G$15=LEFT(Domein!$AS4713,LEN(ADHOC!$G$15)),MAX(Domein!BD$1:'Domein'!BD4712)+1,""),IF(ADHOC!$S$4=LEFT(Domein!$AS4713,LEN(ADHOC!$S$4)),MAX(Domein!BD$1:'Domein'!BD4712)+1,"")))</f>
        <v/>
      </c>
    </row>
    <row r="4714" spans="45:56" x14ac:dyDescent="0.2">
      <c r="AS4714" s="4" t="s">
        <v>32891</v>
      </c>
      <c r="AT4714" s="4" t="s">
        <v>3044</v>
      </c>
      <c r="AU4714" s="4" t="s">
        <v>456</v>
      </c>
      <c r="AV4714" s="4" t="s">
        <v>726</v>
      </c>
      <c r="AW4714" s="4" t="s">
        <v>724</v>
      </c>
      <c r="AX4714" s="4"/>
      <c r="AY4714" s="4"/>
      <c r="AZ4714" s="4"/>
      <c r="BA4714" s="4"/>
      <c r="BB4714" s="4"/>
      <c r="BC4714" s="4">
        <v>40</v>
      </c>
      <c r="BD4714" t="str">
        <f>IF(AND(ADHOC!$G$15="",ADHOC!$S$4=""),"",IF(ADHOC!$G$15&lt;&gt;"",IF(ADHOC!$G$15=LEFT(Domein!$AS4714,LEN(ADHOC!$G$15)),MAX(Domein!BD$1:'Domein'!BD4713)+1,""),IF(ADHOC!$S$4=LEFT(Domein!$AS4714,LEN(ADHOC!$S$4)),MAX(Domein!BD$1:'Domein'!BD4713)+1,"")))</f>
        <v/>
      </c>
    </row>
    <row r="4715" spans="45:56" x14ac:dyDescent="0.2">
      <c r="AS4715" s="4" t="s">
        <v>32892</v>
      </c>
      <c r="AT4715" s="4" t="s">
        <v>18751</v>
      </c>
      <c r="AU4715" s="4" t="s">
        <v>456</v>
      </c>
      <c r="AV4715" s="4" t="s">
        <v>726</v>
      </c>
      <c r="AW4715" s="4" t="s">
        <v>724</v>
      </c>
      <c r="AX4715" s="4"/>
      <c r="AY4715" s="4"/>
      <c r="AZ4715" s="4"/>
      <c r="BA4715" s="4"/>
      <c r="BB4715" s="4"/>
      <c r="BC4715" s="4">
        <v>40</v>
      </c>
      <c r="BD4715" t="str">
        <f>IF(AND(ADHOC!$G$15="",ADHOC!$S$4=""),"",IF(ADHOC!$G$15&lt;&gt;"",IF(ADHOC!$G$15=LEFT(Domein!$AS4715,LEN(ADHOC!$G$15)),MAX(Domein!BD$1:'Domein'!BD4714)+1,""),IF(ADHOC!$S$4=LEFT(Domein!$AS4715,LEN(ADHOC!$S$4)),MAX(Domein!BD$1:'Domein'!BD4714)+1,"")))</f>
        <v/>
      </c>
    </row>
    <row r="4716" spans="45:56" x14ac:dyDescent="0.2">
      <c r="AS4716" s="4" t="s">
        <v>32893</v>
      </c>
      <c r="AT4716" s="4" t="s">
        <v>18755</v>
      </c>
      <c r="AU4716" s="4" t="s">
        <v>456</v>
      </c>
      <c r="AV4716" s="4" t="s">
        <v>726</v>
      </c>
      <c r="AW4716" s="4" t="s">
        <v>724</v>
      </c>
      <c r="AX4716" s="4"/>
      <c r="AY4716" s="4"/>
      <c r="AZ4716" s="4"/>
      <c r="BA4716" s="4"/>
      <c r="BB4716" s="4"/>
      <c r="BC4716" s="4">
        <v>40</v>
      </c>
      <c r="BD4716" t="str">
        <f>IF(AND(ADHOC!$G$15="",ADHOC!$S$4=""),"",IF(ADHOC!$G$15&lt;&gt;"",IF(ADHOC!$G$15=LEFT(Domein!$AS4716,LEN(ADHOC!$G$15)),MAX(Domein!BD$1:'Domein'!BD4715)+1,""),IF(ADHOC!$S$4=LEFT(Domein!$AS4716,LEN(ADHOC!$S$4)),MAX(Domein!BD$1:'Domein'!BD4715)+1,"")))</f>
        <v/>
      </c>
    </row>
    <row r="4717" spans="45:56" x14ac:dyDescent="0.2">
      <c r="AS4717" s="4" t="s">
        <v>8423</v>
      </c>
      <c r="AT4717" s="4" t="s">
        <v>8424</v>
      </c>
      <c r="AU4717" s="4" t="s">
        <v>456</v>
      </c>
      <c r="AV4717" s="4" t="s">
        <v>726</v>
      </c>
      <c r="AW4717" s="4" t="s">
        <v>724</v>
      </c>
      <c r="AX4717" s="4"/>
      <c r="AY4717" s="4"/>
      <c r="AZ4717" s="4"/>
      <c r="BA4717" s="4"/>
      <c r="BB4717" s="4"/>
      <c r="BC4717" s="4">
        <v>40</v>
      </c>
      <c r="BD4717" t="str">
        <f>IF(AND(ADHOC!$G$15="",ADHOC!$S$4=""),"",IF(ADHOC!$G$15&lt;&gt;"",IF(ADHOC!$G$15=LEFT(Domein!$AS4717,LEN(ADHOC!$G$15)),MAX(Domein!BD$1:'Domein'!BD4716)+1,""),IF(ADHOC!$S$4=LEFT(Domein!$AS4717,LEN(ADHOC!$S$4)),MAX(Domein!BD$1:'Domein'!BD4716)+1,"")))</f>
        <v/>
      </c>
    </row>
    <row r="4718" spans="45:56" x14ac:dyDescent="0.2">
      <c r="AS4718" s="4" t="s">
        <v>32304</v>
      </c>
      <c r="AT4718" s="4" t="s">
        <v>8424</v>
      </c>
      <c r="AU4718" s="4" t="s">
        <v>456</v>
      </c>
      <c r="AV4718" s="4" t="s">
        <v>726</v>
      </c>
      <c r="AW4718" s="4" t="s">
        <v>724</v>
      </c>
      <c r="AX4718" s="4"/>
      <c r="AY4718" s="4"/>
      <c r="AZ4718" s="4"/>
      <c r="BA4718" s="4"/>
      <c r="BB4718" s="4"/>
      <c r="BC4718" s="4">
        <v>40</v>
      </c>
      <c r="BD4718" t="str">
        <f>IF(AND(ADHOC!$G$15="",ADHOC!$S$4=""),"",IF(ADHOC!$G$15&lt;&gt;"",IF(ADHOC!$G$15=LEFT(Domein!$AS4718,LEN(ADHOC!$G$15)),MAX(Domein!BD$1:'Domein'!BD4717)+1,""),IF(ADHOC!$S$4=LEFT(Domein!$AS4718,LEN(ADHOC!$S$4)),MAX(Domein!BD$1:'Domein'!BD4717)+1,"")))</f>
        <v/>
      </c>
    </row>
    <row r="4719" spans="45:56" x14ac:dyDescent="0.2">
      <c r="AS4719" s="4" t="s">
        <v>32305</v>
      </c>
      <c r="AT4719" s="4" t="s">
        <v>3046</v>
      </c>
      <c r="AU4719" s="4" t="s">
        <v>456</v>
      </c>
      <c r="AV4719" s="4" t="s">
        <v>726</v>
      </c>
      <c r="AW4719" s="4" t="s">
        <v>724</v>
      </c>
      <c r="AX4719" s="4"/>
      <c r="AY4719" s="4"/>
      <c r="AZ4719" s="4"/>
      <c r="BA4719" s="4"/>
      <c r="BB4719" s="4"/>
      <c r="BC4719" s="4">
        <v>40</v>
      </c>
      <c r="BD4719" t="str">
        <f>IF(AND(ADHOC!$G$15="",ADHOC!$S$4=""),"",IF(ADHOC!$G$15&lt;&gt;"",IF(ADHOC!$G$15=LEFT(Domein!$AS4719,LEN(ADHOC!$G$15)),MAX(Domein!BD$1:'Domein'!BD4718)+1,""),IF(ADHOC!$S$4=LEFT(Domein!$AS4719,LEN(ADHOC!$S$4)),MAX(Domein!BD$1:'Domein'!BD4718)+1,"")))</f>
        <v/>
      </c>
    </row>
    <row r="4720" spans="45:56" x14ac:dyDescent="0.2">
      <c r="AS4720" s="4" t="s">
        <v>32750</v>
      </c>
      <c r="AT4720" s="4" t="s">
        <v>18775</v>
      </c>
      <c r="AU4720" s="4" t="s">
        <v>456</v>
      </c>
      <c r="AV4720" s="4" t="s">
        <v>726</v>
      </c>
      <c r="AW4720" s="4" t="s">
        <v>724</v>
      </c>
      <c r="AX4720" s="4"/>
      <c r="AY4720" s="4"/>
      <c r="AZ4720" s="4"/>
      <c r="BA4720" s="4"/>
      <c r="BB4720" s="4"/>
      <c r="BC4720" s="4">
        <v>40</v>
      </c>
      <c r="BD4720" t="str">
        <f>IF(AND(ADHOC!$G$15="",ADHOC!$S$4=""),"",IF(ADHOC!$G$15&lt;&gt;"",IF(ADHOC!$G$15=LEFT(Domein!$AS4720,LEN(ADHOC!$G$15)),MAX(Domein!BD$1:'Domein'!BD4719)+1,""),IF(ADHOC!$S$4=LEFT(Domein!$AS4720,LEN(ADHOC!$S$4)),MAX(Domein!BD$1:'Domein'!BD4719)+1,"")))</f>
        <v/>
      </c>
    </row>
    <row r="4721" spans="45:56" x14ac:dyDescent="0.2">
      <c r="AS4721" s="4" t="s">
        <v>32894</v>
      </c>
      <c r="AT4721" s="4" t="s">
        <v>18797</v>
      </c>
      <c r="AU4721" s="4" t="s">
        <v>456</v>
      </c>
      <c r="AV4721" s="4" t="s">
        <v>726</v>
      </c>
      <c r="AW4721" s="4" t="s">
        <v>724</v>
      </c>
      <c r="AX4721" s="4"/>
      <c r="AY4721" s="4"/>
      <c r="AZ4721" s="4"/>
      <c r="BA4721" s="4"/>
      <c r="BB4721" s="4"/>
      <c r="BC4721" s="4">
        <v>40</v>
      </c>
      <c r="BD4721" t="str">
        <f>IF(AND(ADHOC!$G$15="",ADHOC!$S$4=""),"",IF(ADHOC!$G$15&lt;&gt;"",IF(ADHOC!$G$15=LEFT(Domein!$AS4721,LEN(ADHOC!$G$15)),MAX(Domein!BD$1:'Domein'!BD4720)+1,""),IF(ADHOC!$S$4=LEFT(Domein!$AS4721,LEN(ADHOC!$S$4)),MAX(Domein!BD$1:'Domein'!BD4720)+1,"")))</f>
        <v/>
      </c>
    </row>
    <row r="4722" spans="45:56" x14ac:dyDescent="0.2">
      <c r="AS4722" s="4" t="s">
        <v>32751</v>
      </c>
      <c r="AT4722" s="4" t="s">
        <v>3048</v>
      </c>
      <c r="AU4722" s="4" t="s">
        <v>456</v>
      </c>
      <c r="AV4722" s="4" t="s">
        <v>726</v>
      </c>
      <c r="AW4722" s="4" t="s">
        <v>724</v>
      </c>
      <c r="AX4722" s="4"/>
      <c r="AY4722" s="4"/>
      <c r="AZ4722" s="4"/>
      <c r="BA4722" s="4"/>
      <c r="BB4722" s="4"/>
      <c r="BC4722" s="4">
        <v>40</v>
      </c>
      <c r="BD4722" t="str">
        <f>IF(AND(ADHOC!$G$15="",ADHOC!$S$4=""),"",IF(ADHOC!$G$15&lt;&gt;"",IF(ADHOC!$G$15=LEFT(Domein!$AS4722,LEN(ADHOC!$G$15)),MAX(Domein!BD$1:'Domein'!BD4721)+1,""),IF(ADHOC!$S$4=LEFT(Domein!$AS4722,LEN(ADHOC!$S$4)),MAX(Domein!BD$1:'Domein'!BD4721)+1,"")))</f>
        <v/>
      </c>
    </row>
    <row r="4723" spans="45:56" x14ac:dyDescent="0.2">
      <c r="AS4723" s="4" t="s">
        <v>32752</v>
      </c>
      <c r="AT4723" s="4" t="s">
        <v>3050</v>
      </c>
      <c r="AU4723" s="4" t="s">
        <v>456</v>
      </c>
      <c r="AV4723" s="4" t="s">
        <v>726</v>
      </c>
      <c r="AW4723" s="4" t="s">
        <v>724</v>
      </c>
      <c r="AX4723" s="4"/>
      <c r="AY4723" s="4"/>
      <c r="AZ4723" s="4"/>
      <c r="BA4723" s="4"/>
      <c r="BB4723" s="4"/>
      <c r="BC4723" s="4">
        <v>40</v>
      </c>
      <c r="BD4723" t="str">
        <f>IF(AND(ADHOC!$G$15="",ADHOC!$S$4=""),"",IF(ADHOC!$G$15&lt;&gt;"",IF(ADHOC!$G$15=LEFT(Domein!$AS4723,LEN(ADHOC!$G$15)),MAX(Domein!BD$1:'Domein'!BD4722)+1,""),IF(ADHOC!$S$4=LEFT(Domein!$AS4723,LEN(ADHOC!$S$4)),MAX(Domein!BD$1:'Domein'!BD4722)+1,"")))</f>
        <v/>
      </c>
    </row>
    <row r="4724" spans="45:56" x14ac:dyDescent="0.2">
      <c r="AS4724" s="4" t="s">
        <v>32306</v>
      </c>
      <c r="AT4724" s="4" t="s">
        <v>18813</v>
      </c>
      <c r="AU4724" s="4" t="s">
        <v>456</v>
      </c>
      <c r="AV4724" s="4" t="s">
        <v>726</v>
      </c>
      <c r="AW4724" s="4" t="s">
        <v>724</v>
      </c>
      <c r="AX4724" s="4"/>
      <c r="AY4724" s="4"/>
      <c r="AZ4724" s="4"/>
      <c r="BA4724" s="4"/>
      <c r="BB4724" s="4"/>
      <c r="BC4724" s="4">
        <v>40</v>
      </c>
      <c r="BD4724" t="str">
        <f>IF(AND(ADHOC!$G$15="",ADHOC!$S$4=""),"",IF(ADHOC!$G$15&lt;&gt;"",IF(ADHOC!$G$15=LEFT(Domein!$AS4724,LEN(ADHOC!$G$15)),MAX(Domein!BD$1:'Domein'!BD4723)+1,""),IF(ADHOC!$S$4=LEFT(Domein!$AS4724,LEN(ADHOC!$S$4)),MAX(Domein!BD$1:'Domein'!BD4723)+1,"")))</f>
        <v/>
      </c>
    </row>
    <row r="4725" spans="45:56" x14ac:dyDescent="0.2">
      <c r="AS4725" s="4" t="s">
        <v>32307</v>
      </c>
      <c r="AT4725" s="4" t="s">
        <v>32308</v>
      </c>
      <c r="AU4725" s="4" t="s">
        <v>456</v>
      </c>
      <c r="AV4725" s="4" t="s">
        <v>726</v>
      </c>
      <c r="AW4725" s="4" t="s">
        <v>724</v>
      </c>
      <c r="AX4725" s="4"/>
      <c r="AY4725" s="4"/>
      <c r="AZ4725" s="4"/>
      <c r="BA4725" s="4"/>
      <c r="BB4725" s="4"/>
      <c r="BC4725" s="4">
        <v>40</v>
      </c>
      <c r="BD4725" t="str">
        <f>IF(AND(ADHOC!$G$15="",ADHOC!$S$4=""),"",IF(ADHOC!$G$15&lt;&gt;"",IF(ADHOC!$G$15=LEFT(Domein!$AS4725,LEN(ADHOC!$G$15)),MAX(Domein!BD$1:'Domein'!BD4724)+1,""),IF(ADHOC!$S$4=LEFT(Domein!$AS4725,LEN(ADHOC!$S$4)),MAX(Domein!BD$1:'Domein'!BD4724)+1,"")))</f>
        <v/>
      </c>
    </row>
    <row r="4726" spans="45:56" x14ac:dyDescent="0.2">
      <c r="AS4726" s="4" t="s">
        <v>32309</v>
      </c>
      <c r="AT4726" s="4" t="s">
        <v>18830</v>
      </c>
      <c r="AU4726" s="4" t="s">
        <v>456</v>
      </c>
      <c r="AV4726" s="4" t="s">
        <v>726</v>
      </c>
      <c r="AW4726" s="4" t="s">
        <v>724</v>
      </c>
      <c r="AX4726" s="4"/>
      <c r="AY4726" s="4"/>
      <c r="AZ4726" s="4"/>
      <c r="BA4726" s="4"/>
      <c r="BB4726" s="4"/>
      <c r="BC4726" s="4">
        <v>40</v>
      </c>
      <c r="BD4726" t="str">
        <f>IF(AND(ADHOC!$G$15="",ADHOC!$S$4=""),"",IF(ADHOC!$G$15&lt;&gt;"",IF(ADHOC!$G$15=LEFT(Domein!$AS4726,LEN(ADHOC!$G$15)),MAX(Domein!BD$1:'Domein'!BD4725)+1,""),IF(ADHOC!$S$4=LEFT(Domein!$AS4726,LEN(ADHOC!$S$4)),MAX(Domein!BD$1:'Domein'!BD4725)+1,"")))</f>
        <v/>
      </c>
    </row>
    <row r="4727" spans="45:56" x14ac:dyDescent="0.2">
      <c r="AS4727" s="4" t="s">
        <v>31562</v>
      </c>
      <c r="AT4727" s="4" t="s">
        <v>31563</v>
      </c>
      <c r="AU4727" s="4" t="s">
        <v>456</v>
      </c>
      <c r="AV4727" s="4" t="s">
        <v>726</v>
      </c>
      <c r="AW4727" s="4" t="s">
        <v>724</v>
      </c>
      <c r="AX4727" s="4"/>
      <c r="AY4727" s="4"/>
      <c r="AZ4727" s="4"/>
      <c r="BA4727" s="4"/>
      <c r="BB4727" s="4"/>
      <c r="BC4727" s="4">
        <v>40</v>
      </c>
      <c r="BD4727" t="str">
        <f>IF(AND(ADHOC!$G$15="",ADHOC!$S$4=""),"",IF(ADHOC!$G$15&lt;&gt;"",IF(ADHOC!$G$15=LEFT(Domein!$AS4727,LEN(ADHOC!$G$15)),MAX(Domein!BD$1:'Domein'!BD4726)+1,""),IF(ADHOC!$S$4=LEFT(Domein!$AS4727,LEN(ADHOC!$S$4)),MAX(Domein!BD$1:'Domein'!BD4726)+1,"")))</f>
        <v/>
      </c>
    </row>
    <row r="4728" spans="45:56" x14ac:dyDescent="0.2">
      <c r="AS4728" s="4" t="s">
        <v>32895</v>
      </c>
      <c r="AT4728" s="4" t="s">
        <v>18840</v>
      </c>
      <c r="AU4728" s="4" t="s">
        <v>456</v>
      </c>
      <c r="AV4728" s="4" t="s">
        <v>726</v>
      </c>
      <c r="AW4728" s="4" t="s">
        <v>724</v>
      </c>
      <c r="AX4728" s="4"/>
      <c r="AY4728" s="4"/>
      <c r="AZ4728" s="4"/>
      <c r="BA4728" s="4"/>
      <c r="BB4728" s="4"/>
      <c r="BC4728" s="4">
        <v>40</v>
      </c>
      <c r="BD4728" t="str">
        <f>IF(AND(ADHOC!$G$15="",ADHOC!$S$4=""),"",IF(ADHOC!$G$15&lt;&gt;"",IF(ADHOC!$G$15=LEFT(Domein!$AS4728,LEN(ADHOC!$G$15)),MAX(Domein!BD$1:'Domein'!BD4727)+1,""),IF(ADHOC!$S$4=LEFT(Domein!$AS4728,LEN(ADHOC!$S$4)),MAX(Domein!BD$1:'Domein'!BD4727)+1,"")))</f>
        <v/>
      </c>
    </row>
    <row r="4729" spans="45:56" x14ac:dyDescent="0.2">
      <c r="AS4729" s="4" t="s">
        <v>32896</v>
      </c>
      <c r="AT4729" s="4" t="s">
        <v>18846</v>
      </c>
      <c r="AU4729" s="4" t="s">
        <v>456</v>
      </c>
      <c r="AV4729" s="4" t="s">
        <v>726</v>
      </c>
      <c r="AW4729" s="4" t="s">
        <v>724</v>
      </c>
      <c r="AX4729" s="4"/>
      <c r="AY4729" s="4"/>
      <c r="AZ4729" s="4"/>
      <c r="BA4729" s="4"/>
      <c r="BB4729" s="4"/>
      <c r="BC4729" s="4">
        <v>40</v>
      </c>
      <c r="BD4729" t="str">
        <f>IF(AND(ADHOC!$G$15="",ADHOC!$S$4=""),"",IF(ADHOC!$G$15&lt;&gt;"",IF(ADHOC!$G$15=LEFT(Domein!$AS4729,LEN(ADHOC!$G$15)),MAX(Domein!BD$1:'Domein'!BD4728)+1,""),IF(ADHOC!$S$4=LEFT(Domein!$AS4729,LEN(ADHOC!$S$4)),MAX(Domein!BD$1:'Domein'!BD4728)+1,"")))</f>
        <v/>
      </c>
    </row>
    <row r="4730" spans="45:56" x14ac:dyDescent="0.2">
      <c r="AS4730" s="4" t="s">
        <v>31564</v>
      </c>
      <c r="AT4730" s="4" t="s">
        <v>18854</v>
      </c>
      <c r="AU4730" s="4" t="s">
        <v>456</v>
      </c>
      <c r="AV4730" s="4" t="s">
        <v>726</v>
      </c>
      <c r="AW4730" s="4" t="s">
        <v>724</v>
      </c>
      <c r="AX4730" s="4"/>
      <c r="AY4730" s="4"/>
      <c r="AZ4730" s="4"/>
      <c r="BA4730" s="4"/>
      <c r="BB4730" s="4"/>
      <c r="BC4730" s="4">
        <v>40</v>
      </c>
      <c r="BD4730" t="str">
        <f>IF(AND(ADHOC!$G$15="",ADHOC!$S$4=""),"",IF(ADHOC!$G$15&lt;&gt;"",IF(ADHOC!$G$15=LEFT(Domein!$AS4730,LEN(ADHOC!$G$15)),MAX(Domein!BD$1:'Domein'!BD4729)+1,""),IF(ADHOC!$S$4=LEFT(Domein!$AS4730,LEN(ADHOC!$S$4)),MAX(Domein!BD$1:'Domein'!BD4729)+1,"")))</f>
        <v/>
      </c>
    </row>
    <row r="4731" spans="45:56" x14ac:dyDescent="0.2">
      <c r="AS4731" s="4" t="s">
        <v>32897</v>
      </c>
      <c r="AT4731" s="4" t="s">
        <v>18860</v>
      </c>
      <c r="AU4731" s="4" t="s">
        <v>456</v>
      </c>
      <c r="AV4731" s="4" t="s">
        <v>726</v>
      </c>
      <c r="AW4731" s="4" t="s">
        <v>724</v>
      </c>
      <c r="AX4731" s="4"/>
      <c r="AY4731" s="4"/>
      <c r="AZ4731" s="4"/>
      <c r="BA4731" s="4"/>
      <c r="BB4731" s="4"/>
      <c r="BC4731" s="4">
        <v>40</v>
      </c>
      <c r="BD4731" t="str">
        <f>IF(AND(ADHOC!$G$15="",ADHOC!$S$4=""),"",IF(ADHOC!$G$15&lt;&gt;"",IF(ADHOC!$G$15=LEFT(Domein!$AS4731,LEN(ADHOC!$G$15)),MAX(Domein!BD$1:'Domein'!BD4730)+1,""),IF(ADHOC!$S$4=LEFT(Domein!$AS4731,LEN(ADHOC!$S$4)),MAX(Domein!BD$1:'Domein'!BD4730)+1,"")))</f>
        <v/>
      </c>
    </row>
    <row r="4732" spans="45:56" x14ac:dyDescent="0.2">
      <c r="AS4732" s="4" t="s">
        <v>32753</v>
      </c>
      <c r="AT4732" s="4" t="s">
        <v>3052</v>
      </c>
      <c r="AU4732" s="4" t="s">
        <v>456</v>
      </c>
      <c r="AV4732" s="4" t="s">
        <v>726</v>
      </c>
      <c r="AW4732" s="4" t="s">
        <v>724</v>
      </c>
      <c r="AX4732" s="4"/>
      <c r="AY4732" s="4"/>
      <c r="AZ4732" s="4"/>
      <c r="BA4732" s="4"/>
      <c r="BB4732" s="4"/>
      <c r="BC4732" s="4">
        <v>40</v>
      </c>
      <c r="BD4732" t="str">
        <f>IF(AND(ADHOC!$G$15="",ADHOC!$S$4=""),"",IF(ADHOC!$G$15&lt;&gt;"",IF(ADHOC!$G$15=LEFT(Domein!$AS4732,LEN(ADHOC!$G$15)),MAX(Domein!BD$1:'Domein'!BD4731)+1,""),IF(ADHOC!$S$4=LEFT(Domein!$AS4732,LEN(ADHOC!$S$4)),MAX(Domein!BD$1:'Domein'!BD4731)+1,"")))</f>
        <v/>
      </c>
    </row>
    <row r="4733" spans="45:56" x14ac:dyDescent="0.2">
      <c r="AS4733" s="4" t="s">
        <v>36366</v>
      </c>
      <c r="AT4733" s="4" t="s">
        <v>18904</v>
      </c>
      <c r="AU4733" s="4" t="s">
        <v>456</v>
      </c>
      <c r="AV4733" s="4" t="s">
        <v>726</v>
      </c>
      <c r="AW4733" s="4" t="s">
        <v>724</v>
      </c>
      <c r="AX4733" s="4"/>
      <c r="AY4733" s="4"/>
      <c r="AZ4733" s="4"/>
      <c r="BA4733" s="4"/>
      <c r="BB4733" s="4"/>
      <c r="BC4733" s="4">
        <v>40</v>
      </c>
      <c r="BD4733" t="str">
        <f>IF(AND(ADHOC!$G$15="",ADHOC!$S$4=""),"",IF(ADHOC!$G$15&lt;&gt;"",IF(ADHOC!$G$15=LEFT(Domein!$AS4733,LEN(ADHOC!$G$15)),MAX(Domein!BD$1:'Domein'!BD4732)+1,""),IF(ADHOC!$S$4=LEFT(Domein!$AS4733,LEN(ADHOC!$S$4)),MAX(Domein!BD$1:'Domein'!BD4732)+1,"")))</f>
        <v/>
      </c>
    </row>
    <row r="4734" spans="45:56" x14ac:dyDescent="0.2">
      <c r="AS4734" s="4" t="s">
        <v>31565</v>
      </c>
      <c r="AT4734" s="4" t="s">
        <v>18910</v>
      </c>
      <c r="AU4734" s="4" t="s">
        <v>456</v>
      </c>
      <c r="AV4734" s="4" t="s">
        <v>726</v>
      </c>
      <c r="AW4734" s="4" t="s">
        <v>724</v>
      </c>
      <c r="AX4734" s="4"/>
      <c r="AY4734" s="4"/>
      <c r="AZ4734" s="4"/>
      <c r="BA4734" s="4"/>
      <c r="BB4734" s="4"/>
      <c r="BC4734" s="4">
        <v>40</v>
      </c>
      <c r="BD4734" t="str">
        <f>IF(AND(ADHOC!$G$15="",ADHOC!$S$4=""),"",IF(ADHOC!$G$15&lt;&gt;"",IF(ADHOC!$G$15=LEFT(Domein!$AS4734,LEN(ADHOC!$G$15)),MAX(Domein!BD$1:'Domein'!BD4733)+1,""),IF(ADHOC!$S$4=LEFT(Domein!$AS4734,LEN(ADHOC!$S$4)),MAX(Domein!BD$1:'Domein'!BD4733)+1,"")))</f>
        <v/>
      </c>
    </row>
    <row r="4735" spans="45:56" x14ac:dyDescent="0.2">
      <c r="AS4735" s="4" t="s">
        <v>32898</v>
      </c>
      <c r="AT4735" s="4" t="s">
        <v>18920</v>
      </c>
      <c r="AU4735" s="4" t="s">
        <v>456</v>
      </c>
      <c r="AV4735" s="4" t="s">
        <v>726</v>
      </c>
      <c r="AW4735" s="4" t="s">
        <v>724</v>
      </c>
      <c r="AX4735" s="4"/>
      <c r="AY4735" s="4"/>
      <c r="AZ4735" s="4"/>
      <c r="BA4735" s="4"/>
      <c r="BB4735" s="4"/>
      <c r="BC4735" s="4">
        <v>40</v>
      </c>
      <c r="BD4735" t="str">
        <f>IF(AND(ADHOC!$G$15="",ADHOC!$S$4=""),"",IF(ADHOC!$G$15&lt;&gt;"",IF(ADHOC!$G$15=LEFT(Domein!$AS4735,LEN(ADHOC!$G$15)),MAX(Domein!BD$1:'Domein'!BD4734)+1,""),IF(ADHOC!$S$4=LEFT(Domein!$AS4735,LEN(ADHOC!$S$4)),MAX(Domein!BD$1:'Domein'!BD4734)+1,"")))</f>
        <v/>
      </c>
    </row>
    <row r="4736" spans="45:56" x14ac:dyDescent="0.2">
      <c r="AS4736" s="4" t="s">
        <v>32899</v>
      </c>
      <c r="AT4736" s="4" t="s">
        <v>18922</v>
      </c>
      <c r="AU4736" s="4" t="s">
        <v>456</v>
      </c>
      <c r="AV4736" s="4" t="s">
        <v>726</v>
      </c>
      <c r="AW4736" s="4" t="s">
        <v>724</v>
      </c>
      <c r="AX4736" s="4"/>
      <c r="AY4736" s="4"/>
      <c r="AZ4736" s="4"/>
      <c r="BA4736" s="4"/>
      <c r="BB4736" s="4"/>
      <c r="BC4736" s="4">
        <v>40</v>
      </c>
      <c r="BD4736" t="str">
        <f>IF(AND(ADHOC!$G$15="",ADHOC!$S$4=""),"",IF(ADHOC!$G$15&lt;&gt;"",IF(ADHOC!$G$15=LEFT(Domein!$AS4736,LEN(ADHOC!$G$15)),MAX(Domein!BD$1:'Domein'!BD4735)+1,""),IF(ADHOC!$S$4=LEFT(Domein!$AS4736,LEN(ADHOC!$S$4)),MAX(Domein!BD$1:'Domein'!BD4735)+1,"")))</f>
        <v/>
      </c>
    </row>
    <row r="4737" spans="45:56" x14ac:dyDescent="0.2">
      <c r="AS4737" s="4" t="s">
        <v>31566</v>
      </c>
      <c r="AT4737" s="4" t="s">
        <v>18926</v>
      </c>
      <c r="AU4737" s="4" t="s">
        <v>456</v>
      </c>
      <c r="AV4737" s="4" t="s">
        <v>726</v>
      </c>
      <c r="AW4737" s="4" t="s">
        <v>724</v>
      </c>
      <c r="AX4737" s="4"/>
      <c r="AY4737" s="4"/>
      <c r="AZ4737" s="4"/>
      <c r="BA4737" s="4"/>
      <c r="BB4737" s="4"/>
      <c r="BC4737" s="4">
        <v>40</v>
      </c>
      <c r="BD4737" t="str">
        <f>IF(AND(ADHOC!$G$15="",ADHOC!$S$4=""),"",IF(ADHOC!$G$15&lt;&gt;"",IF(ADHOC!$G$15=LEFT(Domein!$AS4737,LEN(ADHOC!$G$15)),MAX(Domein!BD$1:'Domein'!BD4736)+1,""),IF(ADHOC!$S$4=LEFT(Domein!$AS4737,LEN(ADHOC!$S$4)),MAX(Domein!BD$1:'Domein'!BD4736)+1,"")))</f>
        <v/>
      </c>
    </row>
    <row r="4738" spans="45:56" x14ac:dyDescent="0.2">
      <c r="AS4738" s="4" t="s">
        <v>32900</v>
      </c>
      <c r="AT4738" s="4" t="s">
        <v>18930</v>
      </c>
      <c r="AU4738" s="4" t="s">
        <v>456</v>
      </c>
      <c r="AV4738" s="4" t="s">
        <v>726</v>
      </c>
      <c r="AW4738" s="4" t="s">
        <v>724</v>
      </c>
      <c r="AX4738" s="4"/>
      <c r="AY4738" s="4"/>
      <c r="AZ4738" s="4"/>
      <c r="BA4738" s="4"/>
      <c r="BB4738" s="4"/>
      <c r="BC4738" s="4">
        <v>40</v>
      </c>
      <c r="BD4738" t="str">
        <f>IF(AND(ADHOC!$G$15="",ADHOC!$S$4=""),"",IF(ADHOC!$G$15&lt;&gt;"",IF(ADHOC!$G$15=LEFT(Domein!$AS4738,LEN(ADHOC!$G$15)),MAX(Domein!BD$1:'Domein'!BD4737)+1,""),IF(ADHOC!$S$4=LEFT(Domein!$AS4738,LEN(ADHOC!$S$4)),MAX(Domein!BD$1:'Domein'!BD4737)+1,"")))</f>
        <v/>
      </c>
    </row>
    <row r="4739" spans="45:56" x14ac:dyDescent="0.2">
      <c r="AS4739" s="4" t="s">
        <v>32901</v>
      </c>
      <c r="AT4739" s="4" t="s">
        <v>18932</v>
      </c>
      <c r="AU4739" s="4" t="s">
        <v>456</v>
      </c>
      <c r="AV4739" s="4" t="s">
        <v>726</v>
      </c>
      <c r="AW4739" s="4" t="s">
        <v>724</v>
      </c>
      <c r="AX4739" s="4"/>
      <c r="AY4739" s="4"/>
      <c r="AZ4739" s="4"/>
      <c r="BA4739" s="4"/>
      <c r="BB4739" s="4"/>
      <c r="BC4739" s="4">
        <v>40</v>
      </c>
      <c r="BD4739" t="str">
        <f>IF(AND(ADHOC!$G$15="",ADHOC!$S$4=""),"",IF(ADHOC!$G$15&lt;&gt;"",IF(ADHOC!$G$15=LEFT(Domein!$AS4739,LEN(ADHOC!$G$15)),MAX(Domein!BD$1:'Domein'!BD4738)+1,""),IF(ADHOC!$S$4=LEFT(Domein!$AS4739,LEN(ADHOC!$S$4)),MAX(Domein!BD$1:'Domein'!BD4738)+1,"")))</f>
        <v/>
      </c>
    </row>
    <row r="4740" spans="45:56" x14ac:dyDescent="0.2">
      <c r="AS4740" s="4" t="s">
        <v>32310</v>
      </c>
      <c r="AT4740" s="4" t="s">
        <v>18946</v>
      </c>
      <c r="AU4740" s="4" t="s">
        <v>456</v>
      </c>
      <c r="AV4740" s="4" t="s">
        <v>726</v>
      </c>
      <c r="AW4740" s="4" t="s">
        <v>724</v>
      </c>
      <c r="AX4740" s="4"/>
      <c r="AY4740" s="4"/>
      <c r="AZ4740" s="4"/>
      <c r="BA4740" s="4"/>
      <c r="BB4740" s="4"/>
      <c r="BC4740" s="4">
        <v>40</v>
      </c>
      <c r="BD4740" t="str">
        <f>IF(AND(ADHOC!$G$15="",ADHOC!$S$4=""),"",IF(ADHOC!$G$15&lt;&gt;"",IF(ADHOC!$G$15=LEFT(Domein!$AS4740,LEN(ADHOC!$G$15)),MAX(Domein!BD$1:'Domein'!BD4739)+1,""),IF(ADHOC!$S$4=LEFT(Domein!$AS4740,LEN(ADHOC!$S$4)),MAX(Domein!BD$1:'Domein'!BD4739)+1,"")))</f>
        <v/>
      </c>
    </row>
    <row r="4741" spans="45:56" x14ac:dyDescent="0.2">
      <c r="AS4741" s="4" t="s">
        <v>3329</v>
      </c>
      <c r="AT4741" s="4" t="s">
        <v>3058</v>
      </c>
      <c r="AU4741" s="4" t="s">
        <v>456</v>
      </c>
      <c r="AV4741" s="4" t="s">
        <v>726</v>
      </c>
      <c r="AW4741" s="4" t="s">
        <v>724</v>
      </c>
      <c r="AX4741" s="4"/>
      <c r="AY4741" s="4"/>
      <c r="AZ4741" s="4"/>
      <c r="BA4741" s="4"/>
      <c r="BB4741" s="4"/>
      <c r="BC4741" s="4">
        <v>40</v>
      </c>
      <c r="BD4741" t="str">
        <f>IF(AND(ADHOC!$G$15="",ADHOC!$S$4=""),"",IF(ADHOC!$G$15&lt;&gt;"",IF(ADHOC!$G$15=LEFT(Domein!$AS4741,LEN(ADHOC!$G$15)),MAX(Domein!BD$1:'Domein'!BD4740)+1,""),IF(ADHOC!$S$4=LEFT(Domein!$AS4741,LEN(ADHOC!$S$4)),MAX(Domein!BD$1:'Domein'!BD4740)+1,"")))</f>
        <v/>
      </c>
    </row>
    <row r="4742" spans="45:56" x14ac:dyDescent="0.2">
      <c r="AS4742" s="4" t="s">
        <v>31567</v>
      </c>
      <c r="AT4742" s="4" t="s">
        <v>3058</v>
      </c>
      <c r="AU4742" s="4" t="s">
        <v>456</v>
      </c>
      <c r="AV4742" s="4" t="s">
        <v>726</v>
      </c>
      <c r="AW4742" s="4" t="s">
        <v>724</v>
      </c>
      <c r="AX4742" s="4"/>
      <c r="AY4742" s="4"/>
      <c r="AZ4742" s="4"/>
      <c r="BA4742" s="4"/>
      <c r="BB4742" s="4"/>
      <c r="BC4742" s="4">
        <v>40</v>
      </c>
      <c r="BD4742" t="str">
        <f>IF(AND(ADHOC!$G$15="",ADHOC!$S$4=""),"",IF(ADHOC!$G$15&lt;&gt;"",IF(ADHOC!$G$15=LEFT(Domein!$AS4742,LEN(ADHOC!$G$15)),MAX(Domein!BD$1:'Domein'!BD4741)+1,""),IF(ADHOC!$S$4=LEFT(Domein!$AS4742,LEN(ADHOC!$S$4)),MAX(Domein!BD$1:'Domein'!BD4741)+1,"")))</f>
        <v/>
      </c>
    </row>
    <row r="4743" spans="45:56" x14ac:dyDescent="0.2">
      <c r="AS4743" s="4" t="s">
        <v>32311</v>
      </c>
      <c r="AT4743" s="4" t="s">
        <v>18977</v>
      </c>
      <c r="AU4743" s="4" t="s">
        <v>456</v>
      </c>
      <c r="AV4743" s="4" t="s">
        <v>726</v>
      </c>
      <c r="AW4743" s="4" t="s">
        <v>724</v>
      </c>
      <c r="AX4743" s="4"/>
      <c r="AY4743" s="4"/>
      <c r="AZ4743" s="4"/>
      <c r="BA4743" s="4"/>
      <c r="BB4743" s="4"/>
      <c r="BC4743" s="4">
        <v>40</v>
      </c>
      <c r="BD4743" t="str">
        <f>IF(AND(ADHOC!$G$15="",ADHOC!$S$4=""),"",IF(ADHOC!$G$15&lt;&gt;"",IF(ADHOC!$G$15=LEFT(Domein!$AS4743,LEN(ADHOC!$G$15)),MAX(Domein!BD$1:'Domein'!BD4742)+1,""),IF(ADHOC!$S$4=LEFT(Domein!$AS4743,LEN(ADHOC!$S$4)),MAX(Domein!BD$1:'Domein'!BD4742)+1,"")))</f>
        <v/>
      </c>
    </row>
    <row r="4744" spans="45:56" x14ac:dyDescent="0.2">
      <c r="AS4744" s="4" t="s">
        <v>32312</v>
      </c>
      <c r="AT4744" s="4" t="s">
        <v>18981</v>
      </c>
      <c r="AU4744" s="4" t="s">
        <v>456</v>
      </c>
      <c r="AV4744" s="4" t="s">
        <v>726</v>
      </c>
      <c r="AW4744" s="4" t="s">
        <v>724</v>
      </c>
      <c r="AX4744" s="4"/>
      <c r="AY4744" s="4"/>
      <c r="AZ4744" s="4"/>
      <c r="BA4744" s="4"/>
      <c r="BB4744" s="4"/>
      <c r="BC4744" s="4">
        <v>40</v>
      </c>
      <c r="BD4744" t="str">
        <f>IF(AND(ADHOC!$G$15="",ADHOC!$S$4=""),"",IF(ADHOC!$G$15&lt;&gt;"",IF(ADHOC!$G$15=LEFT(Domein!$AS4744,LEN(ADHOC!$G$15)),MAX(Domein!BD$1:'Domein'!BD4743)+1,""),IF(ADHOC!$S$4=LEFT(Domein!$AS4744,LEN(ADHOC!$S$4)),MAX(Domein!BD$1:'Domein'!BD4743)+1,"")))</f>
        <v/>
      </c>
    </row>
    <row r="4745" spans="45:56" x14ac:dyDescent="0.2">
      <c r="AS4745" s="4" t="s">
        <v>31568</v>
      </c>
      <c r="AT4745" s="4" t="s">
        <v>18983</v>
      </c>
      <c r="AU4745" s="4" t="s">
        <v>456</v>
      </c>
      <c r="AV4745" s="4" t="s">
        <v>726</v>
      </c>
      <c r="AW4745" s="4" t="s">
        <v>724</v>
      </c>
      <c r="AX4745" s="4"/>
      <c r="AY4745" s="4"/>
      <c r="AZ4745" s="4"/>
      <c r="BA4745" s="4"/>
      <c r="BB4745" s="4"/>
      <c r="BC4745" s="4">
        <v>40</v>
      </c>
      <c r="BD4745" t="str">
        <f>IF(AND(ADHOC!$G$15="",ADHOC!$S$4=""),"",IF(ADHOC!$G$15&lt;&gt;"",IF(ADHOC!$G$15=LEFT(Domein!$AS4745,LEN(ADHOC!$G$15)),MAX(Domein!BD$1:'Domein'!BD4744)+1,""),IF(ADHOC!$S$4=LEFT(Domein!$AS4745,LEN(ADHOC!$S$4)),MAX(Domein!BD$1:'Domein'!BD4744)+1,"")))</f>
        <v/>
      </c>
    </row>
    <row r="4746" spans="45:56" x14ac:dyDescent="0.2">
      <c r="AS4746" s="4" t="s">
        <v>3330</v>
      </c>
      <c r="AT4746" s="4" t="s">
        <v>3060</v>
      </c>
      <c r="AU4746" s="4" t="s">
        <v>456</v>
      </c>
      <c r="AV4746" s="4" t="s">
        <v>726</v>
      </c>
      <c r="AW4746" s="4" t="s">
        <v>724</v>
      </c>
      <c r="AX4746" s="4"/>
      <c r="AY4746" s="4"/>
      <c r="AZ4746" s="4"/>
      <c r="BA4746" s="4"/>
      <c r="BB4746" s="4"/>
      <c r="BC4746" s="4">
        <v>40</v>
      </c>
      <c r="BD4746" t="str">
        <f>IF(AND(ADHOC!$G$15="",ADHOC!$S$4=""),"",IF(ADHOC!$G$15&lt;&gt;"",IF(ADHOC!$G$15=LEFT(Domein!$AS4746,LEN(ADHOC!$G$15)),MAX(Domein!BD$1:'Domein'!BD4745)+1,""),IF(ADHOC!$S$4=LEFT(Domein!$AS4746,LEN(ADHOC!$S$4)),MAX(Domein!BD$1:'Domein'!BD4745)+1,"")))</f>
        <v/>
      </c>
    </row>
    <row r="4747" spans="45:56" x14ac:dyDescent="0.2">
      <c r="AS4747" s="4" t="s">
        <v>31569</v>
      </c>
      <c r="AT4747" s="4" t="s">
        <v>3060</v>
      </c>
      <c r="AU4747" s="4" t="s">
        <v>456</v>
      </c>
      <c r="AV4747" s="4" t="s">
        <v>726</v>
      </c>
      <c r="AW4747" s="4" t="s">
        <v>724</v>
      </c>
      <c r="AX4747" s="4"/>
      <c r="AY4747" s="4"/>
      <c r="AZ4747" s="4"/>
      <c r="BA4747" s="4"/>
      <c r="BB4747" s="4"/>
      <c r="BC4747" s="4">
        <v>40</v>
      </c>
      <c r="BD4747" t="str">
        <f>IF(AND(ADHOC!$G$15="",ADHOC!$S$4=""),"",IF(ADHOC!$G$15&lt;&gt;"",IF(ADHOC!$G$15=LEFT(Domein!$AS4747,LEN(ADHOC!$G$15)),MAX(Domein!BD$1:'Domein'!BD4746)+1,""),IF(ADHOC!$S$4=LEFT(Domein!$AS4747,LEN(ADHOC!$S$4)),MAX(Domein!BD$1:'Domein'!BD4746)+1,"")))</f>
        <v/>
      </c>
    </row>
    <row r="4748" spans="45:56" x14ac:dyDescent="0.2">
      <c r="AS4748" s="4" t="s">
        <v>31570</v>
      </c>
      <c r="AT4748" s="4" t="s">
        <v>18996</v>
      </c>
      <c r="AU4748" s="4" t="s">
        <v>456</v>
      </c>
      <c r="AV4748" s="4" t="s">
        <v>726</v>
      </c>
      <c r="AW4748" s="4" t="s">
        <v>724</v>
      </c>
      <c r="AX4748" s="4"/>
      <c r="AY4748" s="4"/>
      <c r="AZ4748" s="4"/>
      <c r="BA4748" s="4"/>
      <c r="BB4748" s="4"/>
      <c r="BC4748" s="4">
        <v>40</v>
      </c>
      <c r="BD4748" t="str">
        <f>IF(AND(ADHOC!$G$15="",ADHOC!$S$4=""),"",IF(ADHOC!$G$15&lt;&gt;"",IF(ADHOC!$G$15=LEFT(Domein!$AS4748,LEN(ADHOC!$G$15)),MAX(Domein!BD$1:'Domein'!BD4747)+1,""),IF(ADHOC!$S$4=LEFT(Domein!$AS4748,LEN(ADHOC!$S$4)),MAX(Domein!BD$1:'Domein'!BD4747)+1,"")))</f>
        <v/>
      </c>
    </row>
    <row r="4749" spans="45:56" x14ac:dyDescent="0.2">
      <c r="AS4749" s="4" t="s">
        <v>31571</v>
      </c>
      <c r="AT4749" s="4" t="s">
        <v>19000</v>
      </c>
      <c r="AU4749" s="4" t="s">
        <v>456</v>
      </c>
      <c r="AV4749" s="4" t="s">
        <v>726</v>
      </c>
      <c r="AW4749" s="4" t="s">
        <v>724</v>
      </c>
      <c r="AX4749" s="4"/>
      <c r="AY4749" s="4"/>
      <c r="AZ4749" s="4"/>
      <c r="BA4749" s="4"/>
      <c r="BB4749" s="4"/>
      <c r="BC4749" s="4">
        <v>40</v>
      </c>
      <c r="BD4749" t="str">
        <f>IF(AND(ADHOC!$G$15="",ADHOC!$S$4=""),"",IF(ADHOC!$G$15&lt;&gt;"",IF(ADHOC!$G$15=LEFT(Domein!$AS4749,LEN(ADHOC!$G$15)),MAX(Domein!BD$1:'Domein'!BD4748)+1,""),IF(ADHOC!$S$4=LEFT(Domein!$AS4749,LEN(ADHOC!$S$4)),MAX(Domein!BD$1:'Domein'!BD4748)+1,"")))</f>
        <v/>
      </c>
    </row>
    <row r="4750" spans="45:56" x14ac:dyDescent="0.2">
      <c r="AS4750" s="4" t="s">
        <v>31572</v>
      </c>
      <c r="AT4750" s="4" t="s">
        <v>19008</v>
      </c>
      <c r="AU4750" s="4" t="s">
        <v>456</v>
      </c>
      <c r="AV4750" s="4" t="s">
        <v>726</v>
      </c>
      <c r="AW4750" s="4" t="s">
        <v>724</v>
      </c>
      <c r="AX4750" s="4"/>
      <c r="AY4750" s="4"/>
      <c r="AZ4750" s="4"/>
      <c r="BA4750" s="4"/>
      <c r="BB4750" s="4"/>
      <c r="BC4750" s="4">
        <v>40</v>
      </c>
      <c r="BD4750" t="str">
        <f>IF(AND(ADHOC!$G$15="",ADHOC!$S$4=""),"",IF(ADHOC!$G$15&lt;&gt;"",IF(ADHOC!$G$15=LEFT(Domein!$AS4750,LEN(ADHOC!$G$15)),MAX(Domein!BD$1:'Domein'!BD4749)+1,""),IF(ADHOC!$S$4=LEFT(Domein!$AS4750,LEN(ADHOC!$S$4)),MAX(Domein!BD$1:'Domein'!BD4749)+1,"")))</f>
        <v/>
      </c>
    </row>
    <row r="4751" spans="45:56" x14ac:dyDescent="0.2">
      <c r="AS4751" s="4" t="s">
        <v>32313</v>
      </c>
      <c r="AT4751" s="4" t="s">
        <v>19012</v>
      </c>
      <c r="AU4751" s="4" t="s">
        <v>456</v>
      </c>
      <c r="AV4751" s="4" t="s">
        <v>726</v>
      </c>
      <c r="AW4751" s="4" t="s">
        <v>724</v>
      </c>
      <c r="AX4751" s="4"/>
      <c r="AY4751" s="4"/>
      <c r="AZ4751" s="4"/>
      <c r="BA4751" s="4"/>
      <c r="BB4751" s="4"/>
      <c r="BC4751" s="4">
        <v>40</v>
      </c>
      <c r="BD4751" t="str">
        <f>IF(AND(ADHOC!$G$15="",ADHOC!$S$4=""),"",IF(ADHOC!$G$15&lt;&gt;"",IF(ADHOC!$G$15=LEFT(Domein!$AS4751,LEN(ADHOC!$G$15)),MAX(Domein!BD$1:'Domein'!BD4750)+1,""),IF(ADHOC!$S$4=LEFT(Domein!$AS4751,LEN(ADHOC!$S$4)),MAX(Domein!BD$1:'Domein'!BD4750)+1,"")))</f>
        <v/>
      </c>
    </row>
    <row r="4752" spans="45:56" x14ac:dyDescent="0.2">
      <c r="AS4752" s="4" t="s">
        <v>31573</v>
      </c>
      <c r="AT4752" s="4" t="s">
        <v>19036</v>
      </c>
      <c r="AU4752" s="4" t="s">
        <v>456</v>
      </c>
      <c r="AV4752" s="4" t="s">
        <v>726</v>
      </c>
      <c r="AW4752" s="4" t="s">
        <v>724</v>
      </c>
      <c r="AX4752" s="4"/>
      <c r="AY4752" s="4"/>
      <c r="AZ4752" s="4"/>
      <c r="BA4752" s="4"/>
      <c r="BB4752" s="4"/>
      <c r="BC4752" s="4">
        <v>40</v>
      </c>
      <c r="BD4752" t="str">
        <f>IF(AND(ADHOC!$G$15="",ADHOC!$S$4=""),"",IF(ADHOC!$G$15&lt;&gt;"",IF(ADHOC!$G$15=LEFT(Domein!$AS4752,LEN(ADHOC!$G$15)),MAX(Domein!BD$1:'Domein'!BD4751)+1,""),IF(ADHOC!$S$4=LEFT(Domein!$AS4752,LEN(ADHOC!$S$4)),MAX(Domein!BD$1:'Domein'!BD4751)+1,"")))</f>
        <v/>
      </c>
    </row>
    <row r="4753" spans="45:56" x14ac:dyDescent="0.2">
      <c r="AS4753" s="4" t="s">
        <v>31574</v>
      </c>
      <c r="AT4753" s="4" t="s">
        <v>19078</v>
      </c>
      <c r="AU4753" s="4" t="s">
        <v>456</v>
      </c>
      <c r="AV4753" s="4" t="s">
        <v>726</v>
      </c>
      <c r="AW4753" s="4" t="s">
        <v>724</v>
      </c>
      <c r="AX4753" s="4"/>
      <c r="AY4753" s="4"/>
      <c r="AZ4753" s="4"/>
      <c r="BA4753" s="4"/>
      <c r="BB4753" s="4"/>
      <c r="BC4753" s="4">
        <v>40</v>
      </c>
      <c r="BD4753" t="str">
        <f>IF(AND(ADHOC!$G$15="",ADHOC!$S$4=""),"",IF(ADHOC!$G$15&lt;&gt;"",IF(ADHOC!$G$15=LEFT(Domein!$AS4753,LEN(ADHOC!$G$15)),MAX(Domein!BD$1:'Domein'!BD4752)+1,""),IF(ADHOC!$S$4=LEFT(Domein!$AS4753,LEN(ADHOC!$S$4)),MAX(Domein!BD$1:'Domein'!BD4752)+1,"")))</f>
        <v/>
      </c>
    </row>
    <row r="4754" spans="45:56" x14ac:dyDescent="0.2">
      <c r="AS4754" s="4" t="s">
        <v>32754</v>
      </c>
      <c r="AT4754" s="4" t="s">
        <v>3062</v>
      </c>
      <c r="AU4754" s="4" t="s">
        <v>456</v>
      </c>
      <c r="AV4754" s="4" t="s">
        <v>726</v>
      </c>
      <c r="AW4754" s="4" t="s">
        <v>724</v>
      </c>
      <c r="AX4754" s="4"/>
      <c r="AY4754" s="4"/>
      <c r="AZ4754" s="4"/>
      <c r="BA4754" s="4"/>
      <c r="BB4754" s="4"/>
      <c r="BC4754" s="4">
        <v>40</v>
      </c>
      <c r="BD4754" t="str">
        <f>IF(AND(ADHOC!$G$15="",ADHOC!$S$4=""),"",IF(ADHOC!$G$15&lt;&gt;"",IF(ADHOC!$G$15=LEFT(Domein!$AS4754,LEN(ADHOC!$G$15)),MAX(Domein!BD$1:'Domein'!BD4753)+1,""),IF(ADHOC!$S$4=LEFT(Domein!$AS4754,LEN(ADHOC!$S$4)),MAX(Domein!BD$1:'Domein'!BD4753)+1,"")))</f>
        <v/>
      </c>
    </row>
    <row r="4755" spans="45:56" x14ac:dyDescent="0.2">
      <c r="AS4755" s="4" t="s">
        <v>32314</v>
      </c>
      <c r="AT4755" s="4" t="s">
        <v>19100</v>
      </c>
      <c r="AU4755" s="4" t="s">
        <v>456</v>
      </c>
      <c r="AV4755" s="4" t="s">
        <v>726</v>
      </c>
      <c r="AW4755" s="4" t="s">
        <v>724</v>
      </c>
      <c r="AX4755" s="4"/>
      <c r="AY4755" s="4"/>
      <c r="AZ4755" s="4"/>
      <c r="BA4755" s="4"/>
      <c r="BB4755" s="4"/>
      <c r="BC4755" s="4">
        <v>40</v>
      </c>
      <c r="BD4755" t="str">
        <f>IF(AND(ADHOC!$G$15="",ADHOC!$S$4=""),"",IF(ADHOC!$G$15&lt;&gt;"",IF(ADHOC!$G$15=LEFT(Domein!$AS4755,LEN(ADHOC!$G$15)),MAX(Domein!BD$1:'Domein'!BD4754)+1,""),IF(ADHOC!$S$4=LEFT(Domein!$AS4755,LEN(ADHOC!$S$4)),MAX(Domein!BD$1:'Domein'!BD4754)+1,"")))</f>
        <v/>
      </c>
    </row>
    <row r="4756" spans="45:56" x14ac:dyDescent="0.2">
      <c r="AS4756" s="4" t="s">
        <v>3331</v>
      </c>
      <c r="AT4756" s="4" t="s">
        <v>3064</v>
      </c>
      <c r="AU4756" s="4" t="s">
        <v>456</v>
      </c>
      <c r="AV4756" s="4" t="s">
        <v>726</v>
      </c>
      <c r="AW4756" s="4" t="s">
        <v>724</v>
      </c>
      <c r="AX4756" s="4"/>
      <c r="AY4756" s="4"/>
      <c r="AZ4756" s="4"/>
      <c r="BA4756" s="4"/>
      <c r="BB4756" s="4"/>
      <c r="BC4756" s="4">
        <v>40</v>
      </c>
      <c r="BD4756" t="str">
        <f>IF(AND(ADHOC!$G$15="",ADHOC!$S$4=""),"",IF(ADHOC!$G$15&lt;&gt;"",IF(ADHOC!$G$15=LEFT(Domein!$AS4756,LEN(ADHOC!$G$15)),MAX(Domein!BD$1:'Domein'!BD4755)+1,""),IF(ADHOC!$S$4=LEFT(Domein!$AS4756,LEN(ADHOC!$S$4)),MAX(Domein!BD$1:'Domein'!BD4755)+1,"")))</f>
        <v/>
      </c>
    </row>
    <row r="4757" spans="45:56" x14ac:dyDescent="0.2">
      <c r="AS4757" s="4" t="s">
        <v>31575</v>
      </c>
      <c r="AT4757" s="4" t="s">
        <v>3064</v>
      </c>
      <c r="AU4757" s="4" t="s">
        <v>456</v>
      </c>
      <c r="AV4757" s="4" t="s">
        <v>726</v>
      </c>
      <c r="AW4757" s="4" t="s">
        <v>724</v>
      </c>
      <c r="AX4757" s="4"/>
      <c r="AY4757" s="4"/>
      <c r="AZ4757" s="4"/>
      <c r="BA4757" s="4"/>
      <c r="BB4757" s="4"/>
      <c r="BC4757" s="4">
        <v>40</v>
      </c>
      <c r="BD4757" t="str">
        <f>IF(AND(ADHOC!$G$15="",ADHOC!$S$4=""),"",IF(ADHOC!$G$15&lt;&gt;"",IF(ADHOC!$G$15=LEFT(Domein!$AS4757,LEN(ADHOC!$G$15)),MAX(Domein!BD$1:'Domein'!BD4756)+1,""),IF(ADHOC!$S$4=LEFT(Domein!$AS4757,LEN(ADHOC!$S$4)),MAX(Domein!BD$1:'Domein'!BD4756)+1,"")))</f>
        <v/>
      </c>
    </row>
    <row r="4758" spans="45:56" x14ac:dyDescent="0.2">
      <c r="AS4758" s="4" t="s">
        <v>32755</v>
      </c>
      <c r="AT4758" s="4" t="s">
        <v>3077</v>
      </c>
      <c r="AU4758" s="4" t="s">
        <v>456</v>
      </c>
      <c r="AV4758" s="4" t="s">
        <v>726</v>
      </c>
      <c r="AW4758" s="4" t="s">
        <v>724</v>
      </c>
      <c r="AX4758" s="4"/>
      <c r="AY4758" s="4"/>
      <c r="AZ4758" s="4"/>
      <c r="BA4758" s="4"/>
      <c r="BB4758" s="4"/>
      <c r="BC4758" s="4">
        <v>40</v>
      </c>
      <c r="BD4758" t="str">
        <f>IF(AND(ADHOC!$G$15="",ADHOC!$S$4=""),"",IF(ADHOC!$G$15&lt;&gt;"",IF(ADHOC!$G$15=LEFT(Domein!$AS4758,LEN(ADHOC!$G$15)),MAX(Domein!BD$1:'Domein'!BD4757)+1,""),IF(ADHOC!$S$4=LEFT(Domein!$AS4758,LEN(ADHOC!$S$4)),MAX(Domein!BD$1:'Domein'!BD4757)+1,"")))</f>
        <v/>
      </c>
    </row>
    <row r="4759" spans="45:56" x14ac:dyDescent="0.2">
      <c r="AS4759" s="4" t="s">
        <v>36367</v>
      </c>
      <c r="AT4759" s="4" t="s">
        <v>19142</v>
      </c>
      <c r="AU4759" s="4" t="s">
        <v>456</v>
      </c>
      <c r="AV4759" s="4" t="s">
        <v>726</v>
      </c>
      <c r="AW4759" s="4" t="s">
        <v>724</v>
      </c>
      <c r="AX4759" s="4"/>
      <c r="AY4759" s="4"/>
      <c r="AZ4759" s="4"/>
      <c r="BA4759" s="4"/>
      <c r="BB4759" s="4"/>
      <c r="BC4759" s="4">
        <v>40</v>
      </c>
      <c r="BD4759" t="str">
        <f>IF(AND(ADHOC!$G$15="",ADHOC!$S$4=""),"",IF(ADHOC!$G$15&lt;&gt;"",IF(ADHOC!$G$15=LEFT(Domein!$AS4759,LEN(ADHOC!$G$15)),MAX(Domein!BD$1:'Domein'!BD4758)+1,""),IF(ADHOC!$S$4=LEFT(Domein!$AS4759,LEN(ADHOC!$S$4)),MAX(Domein!BD$1:'Domein'!BD4758)+1,"")))</f>
        <v/>
      </c>
    </row>
    <row r="4760" spans="45:56" x14ac:dyDescent="0.2">
      <c r="AS4760" s="4" t="s">
        <v>32902</v>
      </c>
      <c r="AT4760" s="4" t="s">
        <v>19148</v>
      </c>
      <c r="AU4760" s="4" t="s">
        <v>456</v>
      </c>
      <c r="AV4760" s="4" t="s">
        <v>726</v>
      </c>
      <c r="AW4760" s="4" t="s">
        <v>724</v>
      </c>
      <c r="AX4760" s="4"/>
      <c r="AY4760" s="4"/>
      <c r="AZ4760" s="4"/>
      <c r="BA4760" s="4"/>
      <c r="BB4760" s="4"/>
      <c r="BC4760" s="4">
        <v>40</v>
      </c>
      <c r="BD4760" t="str">
        <f>IF(AND(ADHOC!$G$15="",ADHOC!$S$4=""),"",IF(ADHOC!$G$15&lt;&gt;"",IF(ADHOC!$G$15=LEFT(Domein!$AS4760,LEN(ADHOC!$G$15)),MAX(Domein!BD$1:'Domein'!BD4759)+1,""),IF(ADHOC!$S$4=LEFT(Domein!$AS4760,LEN(ADHOC!$S$4)),MAX(Domein!BD$1:'Domein'!BD4759)+1,"")))</f>
        <v/>
      </c>
    </row>
    <row r="4761" spans="45:56" x14ac:dyDescent="0.2">
      <c r="AS4761" s="4" t="s">
        <v>32903</v>
      </c>
      <c r="AT4761" s="4" t="s">
        <v>19150</v>
      </c>
      <c r="AU4761" s="4" t="s">
        <v>456</v>
      </c>
      <c r="AV4761" s="4" t="s">
        <v>726</v>
      </c>
      <c r="AW4761" s="4" t="s">
        <v>724</v>
      </c>
      <c r="AX4761" s="4"/>
      <c r="AY4761" s="4"/>
      <c r="AZ4761" s="4"/>
      <c r="BA4761" s="4"/>
      <c r="BB4761" s="4"/>
      <c r="BC4761" s="4">
        <v>40</v>
      </c>
      <c r="BD4761" t="str">
        <f>IF(AND(ADHOC!$G$15="",ADHOC!$S$4=""),"",IF(ADHOC!$G$15&lt;&gt;"",IF(ADHOC!$G$15=LEFT(Domein!$AS4761,LEN(ADHOC!$G$15)),MAX(Domein!BD$1:'Domein'!BD4760)+1,""),IF(ADHOC!$S$4=LEFT(Domein!$AS4761,LEN(ADHOC!$S$4)),MAX(Domein!BD$1:'Domein'!BD4760)+1,"")))</f>
        <v/>
      </c>
    </row>
    <row r="4762" spans="45:56" x14ac:dyDescent="0.2">
      <c r="AS4762" s="4" t="s">
        <v>3332</v>
      </c>
      <c r="AT4762" s="4" t="s">
        <v>3083</v>
      </c>
      <c r="AU4762" s="4" t="s">
        <v>456</v>
      </c>
      <c r="AV4762" s="4" t="s">
        <v>726</v>
      </c>
      <c r="AW4762" s="4" t="s">
        <v>724</v>
      </c>
      <c r="AX4762" s="4"/>
      <c r="AY4762" s="4"/>
      <c r="AZ4762" s="4"/>
      <c r="BA4762" s="4"/>
      <c r="BB4762" s="4"/>
      <c r="BC4762" s="4">
        <v>40</v>
      </c>
      <c r="BD4762" t="str">
        <f>IF(AND(ADHOC!$G$15="",ADHOC!$S$4=""),"",IF(ADHOC!$G$15&lt;&gt;"",IF(ADHOC!$G$15=LEFT(Domein!$AS4762,LEN(ADHOC!$G$15)),MAX(Domein!BD$1:'Domein'!BD4761)+1,""),IF(ADHOC!$S$4=LEFT(Domein!$AS4762,LEN(ADHOC!$S$4)),MAX(Domein!BD$1:'Domein'!BD4761)+1,"")))</f>
        <v/>
      </c>
    </row>
    <row r="4763" spans="45:56" x14ac:dyDescent="0.2">
      <c r="AS4763" s="4" t="s">
        <v>32904</v>
      </c>
      <c r="AT4763" s="4" t="s">
        <v>3083</v>
      </c>
      <c r="AU4763" s="4" t="s">
        <v>456</v>
      </c>
      <c r="AV4763" s="4" t="s">
        <v>726</v>
      </c>
      <c r="AW4763" s="4" t="s">
        <v>724</v>
      </c>
      <c r="AX4763" s="4"/>
      <c r="AY4763" s="4"/>
      <c r="AZ4763" s="4"/>
      <c r="BA4763" s="4"/>
      <c r="BB4763" s="4"/>
      <c r="BC4763" s="4">
        <v>40</v>
      </c>
      <c r="BD4763" t="str">
        <f>IF(AND(ADHOC!$G$15="",ADHOC!$S$4=""),"",IF(ADHOC!$G$15&lt;&gt;"",IF(ADHOC!$G$15=LEFT(Domein!$AS4763,LEN(ADHOC!$G$15)),MAX(Domein!BD$1:'Domein'!BD4762)+1,""),IF(ADHOC!$S$4=LEFT(Domein!$AS4763,LEN(ADHOC!$S$4)),MAX(Domein!BD$1:'Domein'!BD4762)+1,"")))</f>
        <v/>
      </c>
    </row>
    <row r="4764" spans="45:56" x14ac:dyDescent="0.2">
      <c r="AS4764" s="4" t="s">
        <v>8373</v>
      </c>
      <c r="AT4764" s="4" t="s">
        <v>3085</v>
      </c>
      <c r="AU4764" s="4" t="s">
        <v>456</v>
      </c>
      <c r="AV4764" s="4" t="s">
        <v>726</v>
      </c>
      <c r="AW4764" s="4" t="s">
        <v>724</v>
      </c>
      <c r="AX4764" s="4"/>
      <c r="AY4764" s="4"/>
      <c r="AZ4764" s="4"/>
      <c r="BA4764" s="4"/>
      <c r="BB4764" s="4"/>
      <c r="BC4764" s="4">
        <v>40</v>
      </c>
      <c r="BD4764" t="str">
        <f>IF(AND(ADHOC!$G$15="",ADHOC!$S$4=""),"",IF(ADHOC!$G$15&lt;&gt;"",IF(ADHOC!$G$15=LEFT(Domein!$AS4764,LEN(ADHOC!$G$15)),MAX(Domein!BD$1:'Domein'!BD4763)+1,""),IF(ADHOC!$S$4=LEFT(Domein!$AS4764,LEN(ADHOC!$S$4)),MAX(Domein!BD$1:'Domein'!BD4763)+1,"")))</f>
        <v/>
      </c>
    </row>
    <row r="4765" spans="45:56" x14ac:dyDescent="0.2">
      <c r="AS4765" s="4" t="s">
        <v>32315</v>
      </c>
      <c r="AT4765" s="4" t="s">
        <v>3085</v>
      </c>
      <c r="AU4765" s="4" t="s">
        <v>456</v>
      </c>
      <c r="AV4765" s="4" t="s">
        <v>726</v>
      </c>
      <c r="AW4765" s="4" t="s">
        <v>724</v>
      </c>
      <c r="AX4765" s="4"/>
      <c r="AY4765" s="4"/>
      <c r="AZ4765" s="4"/>
      <c r="BA4765" s="4"/>
      <c r="BB4765" s="4"/>
      <c r="BC4765" s="4">
        <v>40</v>
      </c>
      <c r="BD4765" t="str">
        <f>IF(AND(ADHOC!$G$15="",ADHOC!$S$4=""),"",IF(ADHOC!$G$15&lt;&gt;"",IF(ADHOC!$G$15=LEFT(Domein!$AS4765,LEN(ADHOC!$G$15)),MAX(Domein!BD$1:'Domein'!BD4764)+1,""),IF(ADHOC!$S$4=LEFT(Domein!$AS4765,LEN(ADHOC!$S$4)),MAX(Domein!BD$1:'Domein'!BD4764)+1,"")))</f>
        <v/>
      </c>
    </row>
    <row r="4766" spans="45:56" x14ac:dyDescent="0.2">
      <c r="AS4766" s="4" t="s">
        <v>32756</v>
      </c>
      <c r="AT4766" s="4" t="s">
        <v>3105</v>
      </c>
      <c r="AU4766" s="4" t="s">
        <v>456</v>
      </c>
      <c r="AV4766" s="4" t="s">
        <v>726</v>
      </c>
      <c r="AW4766" s="4" t="s">
        <v>724</v>
      </c>
      <c r="AX4766" s="4"/>
      <c r="AY4766" s="4"/>
      <c r="AZ4766" s="4"/>
      <c r="BA4766" s="4"/>
      <c r="BB4766" s="4"/>
      <c r="BC4766" s="4">
        <v>40</v>
      </c>
      <c r="BD4766" t="str">
        <f>IF(AND(ADHOC!$G$15="",ADHOC!$S$4=""),"",IF(ADHOC!$G$15&lt;&gt;"",IF(ADHOC!$G$15=LEFT(Domein!$AS4766,LEN(ADHOC!$G$15)),MAX(Domein!BD$1:'Domein'!BD4765)+1,""),IF(ADHOC!$S$4=LEFT(Domein!$AS4766,LEN(ADHOC!$S$4)),MAX(Domein!BD$1:'Domein'!BD4765)+1,"")))</f>
        <v/>
      </c>
    </row>
    <row r="4767" spans="45:56" x14ac:dyDescent="0.2">
      <c r="AS4767" s="4" t="s">
        <v>36368</v>
      </c>
      <c r="AT4767" s="4" t="s">
        <v>36369</v>
      </c>
      <c r="AU4767" s="4" t="s">
        <v>456</v>
      </c>
      <c r="AV4767" s="4" t="s">
        <v>726</v>
      </c>
      <c r="AW4767" s="4" t="s">
        <v>724</v>
      </c>
      <c r="AX4767" s="4"/>
      <c r="AY4767" s="4"/>
      <c r="AZ4767" s="4"/>
      <c r="BA4767" s="4"/>
      <c r="BB4767" s="4"/>
      <c r="BC4767" s="4">
        <v>40</v>
      </c>
      <c r="BD4767" t="str">
        <f>IF(AND(ADHOC!$G$15="",ADHOC!$S$4=""),"",IF(ADHOC!$G$15&lt;&gt;"",IF(ADHOC!$G$15=LEFT(Domein!$AS4767,LEN(ADHOC!$G$15)),MAX(Domein!BD$1:'Domein'!BD4766)+1,""),IF(ADHOC!$S$4=LEFT(Domein!$AS4767,LEN(ADHOC!$S$4)),MAX(Domein!BD$1:'Domein'!BD4766)+1,"")))</f>
        <v/>
      </c>
    </row>
    <row r="4768" spans="45:56" x14ac:dyDescent="0.2">
      <c r="AS4768" s="4" t="s">
        <v>3333</v>
      </c>
      <c r="AT4768" s="4" t="s">
        <v>3153</v>
      </c>
      <c r="AU4768" s="4" t="s">
        <v>456</v>
      </c>
      <c r="AV4768" s="4" t="s">
        <v>726</v>
      </c>
      <c r="AW4768" s="4" t="s">
        <v>724</v>
      </c>
      <c r="AX4768" s="4"/>
      <c r="AY4768" s="4"/>
      <c r="AZ4768" s="4"/>
      <c r="BA4768" s="4"/>
      <c r="BB4768" s="4"/>
      <c r="BC4768" s="4">
        <v>40</v>
      </c>
      <c r="BD4768" t="str">
        <f>IF(AND(ADHOC!$G$15="",ADHOC!$S$4=""),"",IF(ADHOC!$G$15&lt;&gt;"",IF(ADHOC!$G$15=LEFT(Domein!$AS4768,LEN(ADHOC!$G$15)),MAX(Domein!BD$1:'Domein'!BD4767)+1,""),IF(ADHOC!$S$4=LEFT(Domein!$AS4768,LEN(ADHOC!$S$4)),MAX(Domein!BD$1:'Domein'!BD4767)+1,"")))</f>
        <v/>
      </c>
    </row>
    <row r="4769" spans="45:56" x14ac:dyDescent="0.2">
      <c r="AS4769" s="4" t="s">
        <v>32757</v>
      </c>
      <c r="AT4769" s="4" t="s">
        <v>3153</v>
      </c>
      <c r="AU4769" s="4" t="s">
        <v>456</v>
      </c>
      <c r="AV4769" s="4" t="s">
        <v>726</v>
      </c>
      <c r="AW4769" s="4" t="s">
        <v>724</v>
      </c>
      <c r="AX4769" s="4"/>
      <c r="AY4769" s="4"/>
      <c r="AZ4769" s="4"/>
      <c r="BA4769" s="4"/>
      <c r="BB4769" s="4"/>
      <c r="BC4769" s="4">
        <v>40</v>
      </c>
      <c r="BD4769" t="str">
        <f>IF(AND(ADHOC!$G$15="",ADHOC!$S$4=""),"",IF(ADHOC!$G$15&lt;&gt;"",IF(ADHOC!$G$15=LEFT(Domein!$AS4769,LEN(ADHOC!$G$15)),MAX(Domein!BD$1:'Domein'!BD4768)+1,""),IF(ADHOC!$S$4=LEFT(Domein!$AS4769,LEN(ADHOC!$S$4)),MAX(Domein!BD$1:'Domein'!BD4768)+1,"")))</f>
        <v/>
      </c>
    </row>
    <row r="4770" spans="45:56" x14ac:dyDescent="0.2">
      <c r="AS4770" s="4" t="s">
        <v>3334</v>
      </c>
      <c r="AT4770" s="4" t="s">
        <v>3155</v>
      </c>
      <c r="AU4770" s="4" t="s">
        <v>456</v>
      </c>
      <c r="AV4770" s="4" t="s">
        <v>726</v>
      </c>
      <c r="AW4770" s="4" t="s">
        <v>724</v>
      </c>
      <c r="AX4770" s="4"/>
      <c r="AY4770" s="4"/>
      <c r="AZ4770" s="4"/>
      <c r="BA4770" s="4"/>
      <c r="BB4770" s="4"/>
      <c r="BC4770" s="4">
        <v>40</v>
      </c>
      <c r="BD4770" t="str">
        <f>IF(AND(ADHOC!$G$15="",ADHOC!$S$4=""),"",IF(ADHOC!$G$15&lt;&gt;"",IF(ADHOC!$G$15=LEFT(Domein!$AS4770,LEN(ADHOC!$G$15)),MAX(Domein!BD$1:'Domein'!BD4769)+1,""),IF(ADHOC!$S$4=LEFT(Domein!$AS4770,LEN(ADHOC!$S$4)),MAX(Domein!BD$1:'Domein'!BD4769)+1,"")))</f>
        <v/>
      </c>
    </row>
    <row r="4771" spans="45:56" x14ac:dyDescent="0.2">
      <c r="AS4771" s="4" t="s">
        <v>32316</v>
      </c>
      <c r="AT4771" s="4" t="s">
        <v>3155</v>
      </c>
      <c r="AU4771" s="4" t="s">
        <v>456</v>
      </c>
      <c r="AV4771" s="4" t="s">
        <v>726</v>
      </c>
      <c r="AW4771" s="4" t="s">
        <v>724</v>
      </c>
      <c r="AX4771" s="4"/>
      <c r="AY4771" s="4"/>
      <c r="AZ4771" s="4"/>
      <c r="BA4771" s="4"/>
      <c r="BB4771" s="4"/>
      <c r="BC4771" s="4">
        <v>40</v>
      </c>
      <c r="BD4771" t="str">
        <f>IF(AND(ADHOC!$G$15="",ADHOC!$S$4=""),"",IF(ADHOC!$G$15&lt;&gt;"",IF(ADHOC!$G$15=LEFT(Domein!$AS4771,LEN(ADHOC!$G$15)),MAX(Domein!BD$1:'Domein'!BD4770)+1,""),IF(ADHOC!$S$4=LEFT(Domein!$AS4771,LEN(ADHOC!$S$4)),MAX(Domein!BD$1:'Domein'!BD4770)+1,"")))</f>
        <v/>
      </c>
    </row>
    <row r="4772" spans="45:56" x14ac:dyDescent="0.2">
      <c r="AS4772" s="4" t="s">
        <v>31576</v>
      </c>
      <c r="AT4772" s="4" t="s">
        <v>3157</v>
      </c>
      <c r="AU4772" s="4" t="s">
        <v>456</v>
      </c>
      <c r="AV4772" s="4" t="s">
        <v>726</v>
      </c>
      <c r="AW4772" s="4" t="s">
        <v>724</v>
      </c>
      <c r="AX4772" s="4"/>
      <c r="AY4772" s="4"/>
      <c r="AZ4772" s="4"/>
      <c r="BA4772" s="4"/>
      <c r="BB4772" s="4"/>
      <c r="BC4772" s="4">
        <v>40</v>
      </c>
      <c r="BD4772" t="str">
        <f>IF(AND(ADHOC!$G$15="",ADHOC!$S$4=""),"",IF(ADHOC!$G$15&lt;&gt;"",IF(ADHOC!$G$15=LEFT(Domein!$AS4772,LEN(ADHOC!$G$15)),MAX(Domein!BD$1:'Domein'!BD4771)+1,""),IF(ADHOC!$S$4=LEFT(Domein!$AS4772,LEN(ADHOC!$S$4)),MAX(Domein!BD$1:'Domein'!BD4771)+1,"")))</f>
        <v/>
      </c>
    </row>
    <row r="4773" spans="45:56" x14ac:dyDescent="0.2">
      <c r="AS4773" s="4" t="s">
        <v>13435</v>
      </c>
      <c r="AT4773" s="4" t="s">
        <v>13436</v>
      </c>
      <c r="AU4773" s="4" t="s">
        <v>456</v>
      </c>
      <c r="AV4773" s="4" t="s">
        <v>726</v>
      </c>
      <c r="AW4773" s="4" t="s">
        <v>724</v>
      </c>
      <c r="AX4773" s="4"/>
      <c r="AY4773" s="4"/>
      <c r="AZ4773" s="4"/>
      <c r="BA4773" s="4"/>
      <c r="BB4773" s="4"/>
      <c r="BC4773" s="4">
        <v>40</v>
      </c>
      <c r="BD4773" t="str">
        <f>IF(AND(ADHOC!$G$15="",ADHOC!$S$4=""),"",IF(ADHOC!$G$15&lt;&gt;"",IF(ADHOC!$G$15=LEFT(Domein!$AS4773,LEN(ADHOC!$G$15)),MAX(Domein!BD$1:'Domein'!BD4772)+1,""),IF(ADHOC!$S$4=LEFT(Domein!$AS4773,LEN(ADHOC!$S$4)),MAX(Domein!BD$1:'Domein'!BD4772)+1,"")))</f>
        <v/>
      </c>
    </row>
    <row r="4774" spans="45:56" x14ac:dyDescent="0.2">
      <c r="AS4774" s="4" t="s">
        <v>32317</v>
      </c>
      <c r="AT4774" s="4" t="s">
        <v>13436</v>
      </c>
      <c r="AU4774" s="4" t="s">
        <v>456</v>
      </c>
      <c r="AV4774" s="4" t="s">
        <v>726</v>
      </c>
      <c r="AW4774" s="4" t="s">
        <v>724</v>
      </c>
      <c r="AX4774" s="4"/>
      <c r="AY4774" s="4"/>
      <c r="AZ4774" s="4"/>
      <c r="BA4774" s="4"/>
      <c r="BB4774" s="4"/>
      <c r="BC4774" s="4">
        <v>40</v>
      </c>
      <c r="BD4774" t="str">
        <f>IF(AND(ADHOC!$G$15="",ADHOC!$S$4=""),"",IF(ADHOC!$G$15&lt;&gt;"",IF(ADHOC!$G$15=LEFT(Domein!$AS4774,LEN(ADHOC!$G$15)),MAX(Domein!BD$1:'Domein'!BD4773)+1,""),IF(ADHOC!$S$4=LEFT(Domein!$AS4774,LEN(ADHOC!$S$4)),MAX(Domein!BD$1:'Domein'!BD4773)+1,"")))</f>
        <v/>
      </c>
    </row>
    <row r="4775" spans="45:56" x14ac:dyDescent="0.2">
      <c r="AS4775" s="4" t="s">
        <v>32446</v>
      </c>
      <c r="AT4775" s="4" t="s">
        <v>3159</v>
      </c>
      <c r="AU4775" s="4" t="s">
        <v>456</v>
      </c>
      <c r="AV4775" s="4" t="s">
        <v>726</v>
      </c>
      <c r="AW4775" s="4" t="s">
        <v>724</v>
      </c>
      <c r="AX4775" s="4"/>
      <c r="AY4775" s="4"/>
      <c r="AZ4775" s="4"/>
      <c r="BA4775" s="4"/>
      <c r="BB4775" s="4"/>
      <c r="BC4775" s="4">
        <v>40</v>
      </c>
      <c r="BD4775" t="str">
        <f>IF(AND(ADHOC!$G$15="",ADHOC!$S$4=""),"",IF(ADHOC!$G$15&lt;&gt;"",IF(ADHOC!$G$15=LEFT(Domein!$AS4775,LEN(ADHOC!$G$15)),MAX(Domein!BD$1:'Domein'!BD4774)+1,""),IF(ADHOC!$S$4=LEFT(Domein!$AS4775,LEN(ADHOC!$S$4)),MAX(Domein!BD$1:'Domein'!BD4774)+1,"")))</f>
        <v/>
      </c>
    </row>
    <row r="4776" spans="45:56" x14ac:dyDescent="0.2">
      <c r="AS4776" s="4" t="s">
        <v>32447</v>
      </c>
      <c r="AT4776" s="4" t="s">
        <v>3161</v>
      </c>
      <c r="AU4776" s="4" t="s">
        <v>456</v>
      </c>
      <c r="AV4776" s="4" t="s">
        <v>726</v>
      </c>
      <c r="AW4776" s="4" t="s">
        <v>724</v>
      </c>
      <c r="AX4776" s="4"/>
      <c r="AY4776" s="4"/>
      <c r="AZ4776" s="4"/>
      <c r="BA4776" s="4"/>
      <c r="BB4776" s="4"/>
      <c r="BC4776" s="4">
        <v>40</v>
      </c>
      <c r="BD4776" t="str">
        <f>IF(AND(ADHOC!$G$15="",ADHOC!$S$4=""),"",IF(ADHOC!$G$15&lt;&gt;"",IF(ADHOC!$G$15=LEFT(Domein!$AS4776,LEN(ADHOC!$G$15)),MAX(Domein!BD$1:'Domein'!BD4775)+1,""),IF(ADHOC!$S$4=LEFT(Domein!$AS4776,LEN(ADHOC!$S$4)),MAX(Domein!BD$1:'Domein'!BD4775)+1,"")))</f>
        <v/>
      </c>
    </row>
    <row r="4777" spans="45:56" x14ac:dyDescent="0.2">
      <c r="AS4777" s="4" t="s">
        <v>31577</v>
      </c>
      <c r="AT4777" s="4" t="s">
        <v>19234</v>
      </c>
      <c r="AU4777" s="4" t="s">
        <v>456</v>
      </c>
      <c r="AV4777" s="4" t="s">
        <v>726</v>
      </c>
      <c r="AW4777" s="4" t="s">
        <v>724</v>
      </c>
      <c r="AX4777" s="4"/>
      <c r="AY4777" s="4"/>
      <c r="AZ4777" s="4"/>
      <c r="BA4777" s="4"/>
      <c r="BB4777" s="4"/>
      <c r="BC4777" s="4">
        <v>40</v>
      </c>
      <c r="BD4777" t="str">
        <f>IF(AND(ADHOC!$G$15="",ADHOC!$S$4=""),"",IF(ADHOC!$G$15&lt;&gt;"",IF(ADHOC!$G$15=LEFT(Domein!$AS4777,LEN(ADHOC!$G$15)),MAX(Domein!BD$1:'Domein'!BD4776)+1,""),IF(ADHOC!$S$4=LEFT(Domein!$AS4777,LEN(ADHOC!$S$4)),MAX(Domein!BD$1:'Domein'!BD4776)+1,"")))</f>
        <v/>
      </c>
    </row>
    <row r="4778" spans="45:56" x14ac:dyDescent="0.2">
      <c r="AS4778" s="4" t="s">
        <v>31578</v>
      </c>
      <c r="AT4778" s="4" t="s">
        <v>19238</v>
      </c>
      <c r="AU4778" s="4" t="s">
        <v>456</v>
      </c>
      <c r="AV4778" s="4" t="s">
        <v>726</v>
      </c>
      <c r="AW4778" s="4" t="s">
        <v>724</v>
      </c>
      <c r="AX4778" s="4"/>
      <c r="AY4778" s="4"/>
      <c r="AZ4778" s="4"/>
      <c r="BA4778" s="4"/>
      <c r="BB4778" s="4"/>
      <c r="BC4778" s="4">
        <v>40</v>
      </c>
      <c r="BD4778" t="str">
        <f>IF(AND(ADHOC!$G$15="",ADHOC!$S$4=""),"",IF(ADHOC!$G$15&lt;&gt;"",IF(ADHOC!$G$15=LEFT(Domein!$AS4778,LEN(ADHOC!$G$15)),MAX(Domein!BD$1:'Domein'!BD4777)+1,""),IF(ADHOC!$S$4=LEFT(Domein!$AS4778,LEN(ADHOC!$S$4)),MAX(Domein!BD$1:'Domein'!BD4777)+1,"")))</f>
        <v/>
      </c>
    </row>
    <row r="4779" spans="45:56" x14ac:dyDescent="0.2">
      <c r="AS4779" s="4" t="s">
        <v>31579</v>
      </c>
      <c r="AT4779" s="4" t="s">
        <v>19240</v>
      </c>
      <c r="AU4779" s="4" t="s">
        <v>456</v>
      </c>
      <c r="AV4779" s="4" t="s">
        <v>726</v>
      </c>
      <c r="AW4779" s="4" t="s">
        <v>724</v>
      </c>
      <c r="AX4779" s="4"/>
      <c r="AY4779" s="4"/>
      <c r="AZ4779" s="4"/>
      <c r="BA4779" s="4"/>
      <c r="BB4779" s="4"/>
      <c r="BC4779" s="4">
        <v>40</v>
      </c>
      <c r="BD4779" t="str">
        <f>IF(AND(ADHOC!$G$15="",ADHOC!$S$4=""),"",IF(ADHOC!$G$15&lt;&gt;"",IF(ADHOC!$G$15=LEFT(Domein!$AS4779,LEN(ADHOC!$G$15)),MAX(Domein!BD$1:'Domein'!BD4778)+1,""),IF(ADHOC!$S$4=LEFT(Domein!$AS4779,LEN(ADHOC!$S$4)),MAX(Domein!BD$1:'Domein'!BD4778)+1,"")))</f>
        <v/>
      </c>
    </row>
    <row r="4780" spans="45:56" x14ac:dyDescent="0.2">
      <c r="AS4780" s="4" t="s">
        <v>32905</v>
      </c>
      <c r="AT4780" s="4" t="s">
        <v>19246</v>
      </c>
      <c r="AU4780" s="4" t="s">
        <v>456</v>
      </c>
      <c r="AV4780" s="4" t="s">
        <v>726</v>
      </c>
      <c r="AW4780" s="4" t="s">
        <v>724</v>
      </c>
      <c r="AX4780" s="4"/>
      <c r="AY4780" s="4"/>
      <c r="AZ4780" s="4"/>
      <c r="BA4780" s="4"/>
      <c r="BB4780" s="4"/>
      <c r="BC4780" s="4">
        <v>40</v>
      </c>
      <c r="BD4780" t="str">
        <f>IF(AND(ADHOC!$G$15="",ADHOC!$S$4=""),"",IF(ADHOC!$G$15&lt;&gt;"",IF(ADHOC!$G$15=LEFT(Domein!$AS4780,LEN(ADHOC!$G$15)),MAX(Domein!BD$1:'Domein'!BD4779)+1,""),IF(ADHOC!$S$4=LEFT(Domein!$AS4780,LEN(ADHOC!$S$4)),MAX(Domein!BD$1:'Domein'!BD4779)+1,"")))</f>
        <v/>
      </c>
    </row>
    <row r="4781" spans="45:56" x14ac:dyDescent="0.2">
      <c r="AS4781" s="4" t="s">
        <v>32906</v>
      </c>
      <c r="AT4781" s="4" t="s">
        <v>19256</v>
      </c>
      <c r="AU4781" s="4" t="s">
        <v>456</v>
      </c>
      <c r="AV4781" s="4" t="s">
        <v>726</v>
      </c>
      <c r="AW4781" s="4" t="s">
        <v>724</v>
      </c>
      <c r="AX4781" s="4"/>
      <c r="AY4781" s="4"/>
      <c r="AZ4781" s="4"/>
      <c r="BA4781" s="4"/>
      <c r="BB4781" s="4"/>
      <c r="BC4781" s="4">
        <v>40</v>
      </c>
      <c r="BD4781" t="str">
        <f>IF(AND(ADHOC!$G$15="",ADHOC!$S$4=""),"",IF(ADHOC!$G$15&lt;&gt;"",IF(ADHOC!$G$15=LEFT(Domein!$AS4781,LEN(ADHOC!$G$15)),MAX(Domein!BD$1:'Domein'!BD4780)+1,""),IF(ADHOC!$S$4=LEFT(Domein!$AS4781,LEN(ADHOC!$S$4)),MAX(Domein!BD$1:'Domein'!BD4780)+1,"")))</f>
        <v/>
      </c>
    </row>
    <row r="4782" spans="45:56" x14ac:dyDescent="0.2">
      <c r="AS4782" s="4" t="s">
        <v>31580</v>
      </c>
      <c r="AT4782" s="4" t="s">
        <v>19260</v>
      </c>
      <c r="AU4782" s="4" t="s">
        <v>456</v>
      </c>
      <c r="AV4782" s="4" t="s">
        <v>726</v>
      </c>
      <c r="AW4782" s="4" t="s">
        <v>724</v>
      </c>
      <c r="AX4782" s="4"/>
      <c r="AY4782" s="4"/>
      <c r="AZ4782" s="4"/>
      <c r="BA4782" s="4"/>
      <c r="BB4782" s="4"/>
      <c r="BC4782" s="4">
        <v>40</v>
      </c>
      <c r="BD4782" t="str">
        <f>IF(AND(ADHOC!$G$15="",ADHOC!$S$4=""),"",IF(ADHOC!$G$15&lt;&gt;"",IF(ADHOC!$G$15=LEFT(Domein!$AS4782,LEN(ADHOC!$G$15)),MAX(Domein!BD$1:'Domein'!BD4781)+1,""),IF(ADHOC!$S$4=LEFT(Domein!$AS4782,LEN(ADHOC!$S$4)),MAX(Domein!BD$1:'Domein'!BD4781)+1,"")))</f>
        <v/>
      </c>
    </row>
    <row r="4783" spans="45:56" x14ac:dyDescent="0.2">
      <c r="AS4783" s="4" t="s">
        <v>3335</v>
      </c>
      <c r="AT4783" s="4" t="s">
        <v>3163</v>
      </c>
      <c r="AU4783" s="4" t="s">
        <v>456</v>
      </c>
      <c r="AV4783" s="4" t="s">
        <v>726</v>
      </c>
      <c r="AW4783" s="4" t="s">
        <v>724</v>
      </c>
      <c r="AX4783" s="4"/>
      <c r="AY4783" s="4"/>
      <c r="AZ4783" s="4"/>
      <c r="BA4783" s="4"/>
      <c r="BB4783" s="4"/>
      <c r="BC4783" s="4">
        <v>40</v>
      </c>
      <c r="BD4783" t="str">
        <f>IF(AND(ADHOC!$G$15="",ADHOC!$S$4=""),"",IF(ADHOC!$G$15&lt;&gt;"",IF(ADHOC!$G$15=LEFT(Domein!$AS4783,LEN(ADHOC!$G$15)),MAX(Domein!BD$1:'Domein'!BD4782)+1,""),IF(ADHOC!$S$4=LEFT(Domein!$AS4783,LEN(ADHOC!$S$4)),MAX(Domein!BD$1:'Domein'!BD4782)+1,"")))</f>
        <v/>
      </c>
    </row>
    <row r="4784" spans="45:56" x14ac:dyDescent="0.2">
      <c r="AS4784" s="4" t="s">
        <v>32758</v>
      </c>
      <c r="AT4784" s="4" t="s">
        <v>3163</v>
      </c>
      <c r="AU4784" s="4" t="s">
        <v>456</v>
      </c>
      <c r="AV4784" s="4" t="s">
        <v>726</v>
      </c>
      <c r="AW4784" s="4" t="s">
        <v>724</v>
      </c>
      <c r="AX4784" s="4"/>
      <c r="AY4784" s="4"/>
      <c r="AZ4784" s="4"/>
      <c r="BA4784" s="4"/>
      <c r="BB4784" s="4"/>
      <c r="BC4784" s="4">
        <v>40</v>
      </c>
      <c r="BD4784" t="str">
        <f>IF(AND(ADHOC!$G$15="",ADHOC!$S$4=""),"",IF(ADHOC!$G$15&lt;&gt;"",IF(ADHOC!$G$15=LEFT(Domein!$AS4784,LEN(ADHOC!$G$15)),MAX(Domein!BD$1:'Domein'!BD4783)+1,""),IF(ADHOC!$S$4=LEFT(Domein!$AS4784,LEN(ADHOC!$S$4)),MAX(Domein!BD$1:'Domein'!BD4783)+1,"")))</f>
        <v/>
      </c>
    </row>
    <row r="4785" spans="45:56" x14ac:dyDescent="0.2">
      <c r="AS4785" s="4" t="s">
        <v>31581</v>
      </c>
      <c r="AT4785" s="4" t="s">
        <v>31582</v>
      </c>
      <c r="AU4785" s="4" t="s">
        <v>456</v>
      </c>
      <c r="AV4785" s="4" t="s">
        <v>726</v>
      </c>
      <c r="AW4785" s="4" t="s">
        <v>724</v>
      </c>
      <c r="AX4785" s="4"/>
      <c r="AY4785" s="4"/>
      <c r="AZ4785" s="4"/>
      <c r="BA4785" s="4"/>
      <c r="BB4785" s="4"/>
      <c r="BC4785" s="4">
        <v>40</v>
      </c>
      <c r="BD4785" t="str">
        <f>IF(AND(ADHOC!$G$15="",ADHOC!$S$4=""),"",IF(ADHOC!$G$15&lt;&gt;"",IF(ADHOC!$G$15=LEFT(Domein!$AS4785,LEN(ADHOC!$G$15)),MAX(Domein!BD$1:'Domein'!BD4784)+1,""),IF(ADHOC!$S$4=LEFT(Domein!$AS4785,LEN(ADHOC!$S$4)),MAX(Domein!BD$1:'Domein'!BD4784)+1,"")))</f>
        <v/>
      </c>
    </row>
    <row r="4786" spans="45:56" x14ac:dyDescent="0.2">
      <c r="AS4786" s="4" t="s">
        <v>36370</v>
      </c>
      <c r="AT4786" s="4" t="s">
        <v>19276</v>
      </c>
      <c r="AU4786" s="4" t="s">
        <v>456</v>
      </c>
      <c r="AV4786" s="4" t="s">
        <v>726</v>
      </c>
      <c r="AW4786" s="4" t="s">
        <v>724</v>
      </c>
      <c r="AX4786" s="4"/>
      <c r="AY4786" s="4"/>
      <c r="AZ4786" s="4"/>
      <c r="BA4786" s="4"/>
      <c r="BB4786" s="4"/>
      <c r="BC4786" s="4">
        <v>40</v>
      </c>
      <c r="BD4786" t="str">
        <f>IF(AND(ADHOC!$G$15="",ADHOC!$S$4=""),"",IF(ADHOC!$G$15&lt;&gt;"",IF(ADHOC!$G$15=LEFT(Domein!$AS4786,LEN(ADHOC!$G$15)),MAX(Domein!BD$1:'Domein'!BD4785)+1,""),IF(ADHOC!$S$4=LEFT(Domein!$AS4786,LEN(ADHOC!$S$4)),MAX(Domein!BD$1:'Domein'!BD4785)+1,"")))</f>
        <v/>
      </c>
    </row>
    <row r="4787" spans="45:56" x14ac:dyDescent="0.2">
      <c r="AS4787" s="4" t="s">
        <v>31583</v>
      </c>
      <c r="AT4787" s="4" t="s">
        <v>19280</v>
      </c>
      <c r="AU4787" s="4" t="s">
        <v>456</v>
      </c>
      <c r="AV4787" s="4" t="s">
        <v>726</v>
      </c>
      <c r="AW4787" s="4" t="s">
        <v>724</v>
      </c>
      <c r="AX4787" s="4"/>
      <c r="AY4787" s="4"/>
      <c r="AZ4787" s="4"/>
      <c r="BA4787" s="4"/>
      <c r="BB4787" s="4"/>
      <c r="BC4787" s="4">
        <v>40</v>
      </c>
      <c r="BD4787" t="str">
        <f>IF(AND(ADHOC!$G$15="",ADHOC!$S$4=""),"",IF(ADHOC!$G$15&lt;&gt;"",IF(ADHOC!$G$15=LEFT(Domein!$AS4787,LEN(ADHOC!$G$15)),MAX(Domein!BD$1:'Domein'!BD4786)+1,""),IF(ADHOC!$S$4=LEFT(Domein!$AS4787,LEN(ADHOC!$S$4)),MAX(Domein!BD$1:'Domein'!BD4786)+1,"")))</f>
        <v/>
      </c>
    </row>
    <row r="4788" spans="45:56" x14ac:dyDescent="0.2">
      <c r="AS4788" s="4" t="s">
        <v>13437</v>
      </c>
      <c r="AT4788" s="4" t="s">
        <v>13438</v>
      </c>
      <c r="AU4788" s="4" t="s">
        <v>456</v>
      </c>
      <c r="AV4788" s="4" t="s">
        <v>726</v>
      </c>
      <c r="AW4788" s="4" t="s">
        <v>724</v>
      </c>
      <c r="AX4788" s="4"/>
      <c r="AY4788" s="4"/>
      <c r="AZ4788" s="4"/>
      <c r="BA4788" s="4"/>
      <c r="BB4788" s="4"/>
      <c r="BC4788" s="4">
        <v>40</v>
      </c>
      <c r="BD4788" t="str">
        <f>IF(AND(ADHOC!$G$15="",ADHOC!$S$4=""),"",IF(ADHOC!$G$15&lt;&gt;"",IF(ADHOC!$G$15=LEFT(Domein!$AS4788,LEN(ADHOC!$G$15)),MAX(Domein!BD$1:'Domein'!BD4787)+1,""),IF(ADHOC!$S$4=LEFT(Domein!$AS4788,LEN(ADHOC!$S$4)),MAX(Domein!BD$1:'Domein'!BD4787)+1,"")))</f>
        <v/>
      </c>
    </row>
    <row r="4789" spans="45:56" x14ac:dyDescent="0.2">
      <c r="AS4789" s="4" t="s">
        <v>32448</v>
      </c>
      <c r="AT4789" s="4" t="s">
        <v>13438</v>
      </c>
      <c r="AU4789" s="4" t="s">
        <v>456</v>
      </c>
      <c r="AV4789" s="4" t="s">
        <v>726</v>
      </c>
      <c r="AW4789" s="4" t="s">
        <v>724</v>
      </c>
      <c r="AX4789" s="4"/>
      <c r="AY4789" s="4"/>
      <c r="AZ4789" s="4"/>
      <c r="BA4789" s="4"/>
      <c r="BB4789" s="4"/>
      <c r="BC4789" s="4">
        <v>40</v>
      </c>
      <c r="BD4789" t="str">
        <f>IF(AND(ADHOC!$G$15="",ADHOC!$S$4=""),"",IF(ADHOC!$G$15&lt;&gt;"",IF(ADHOC!$G$15=LEFT(Domein!$AS4789,LEN(ADHOC!$G$15)),MAX(Domein!BD$1:'Domein'!BD4788)+1,""),IF(ADHOC!$S$4=LEFT(Domein!$AS4789,LEN(ADHOC!$S$4)),MAX(Domein!BD$1:'Domein'!BD4788)+1,"")))</f>
        <v/>
      </c>
    </row>
    <row r="4790" spans="45:56" x14ac:dyDescent="0.2">
      <c r="AS4790" s="4" t="s">
        <v>32907</v>
      </c>
      <c r="AT4790" s="4" t="s">
        <v>19299</v>
      </c>
      <c r="AU4790" s="4" t="s">
        <v>456</v>
      </c>
      <c r="AV4790" s="4" t="s">
        <v>726</v>
      </c>
      <c r="AW4790" s="4" t="s">
        <v>724</v>
      </c>
      <c r="AX4790" s="4"/>
      <c r="AY4790" s="4"/>
      <c r="AZ4790" s="4"/>
      <c r="BA4790" s="4"/>
      <c r="BB4790" s="4"/>
      <c r="BC4790" s="4">
        <v>40</v>
      </c>
      <c r="BD4790" t="str">
        <f>IF(AND(ADHOC!$G$15="",ADHOC!$S$4=""),"",IF(ADHOC!$G$15&lt;&gt;"",IF(ADHOC!$G$15=LEFT(Domein!$AS4790,LEN(ADHOC!$G$15)),MAX(Domein!BD$1:'Domein'!BD4789)+1,""),IF(ADHOC!$S$4=LEFT(Domein!$AS4790,LEN(ADHOC!$S$4)),MAX(Domein!BD$1:'Domein'!BD4789)+1,"")))</f>
        <v/>
      </c>
    </row>
    <row r="4791" spans="45:56" x14ac:dyDescent="0.2">
      <c r="AS4791" s="4" t="s">
        <v>32908</v>
      </c>
      <c r="AT4791" s="4" t="s">
        <v>19303</v>
      </c>
      <c r="AU4791" s="4" t="s">
        <v>456</v>
      </c>
      <c r="AV4791" s="4" t="s">
        <v>726</v>
      </c>
      <c r="AW4791" s="4" t="s">
        <v>724</v>
      </c>
      <c r="AX4791" s="4"/>
      <c r="AY4791" s="4"/>
      <c r="AZ4791" s="4"/>
      <c r="BA4791" s="4"/>
      <c r="BB4791" s="4"/>
      <c r="BC4791" s="4">
        <v>40</v>
      </c>
      <c r="BD4791" t="str">
        <f>IF(AND(ADHOC!$G$15="",ADHOC!$S$4=""),"",IF(ADHOC!$G$15&lt;&gt;"",IF(ADHOC!$G$15=LEFT(Domein!$AS4791,LEN(ADHOC!$G$15)),MAX(Domein!BD$1:'Domein'!BD4790)+1,""),IF(ADHOC!$S$4=LEFT(Domein!$AS4791,LEN(ADHOC!$S$4)),MAX(Domein!BD$1:'Domein'!BD4790)+1,"")))</f>
        <v/>
      </c>
    </row>
    <row r="4792" spans="45:56" x14ac:dyDescent="0.2">
      <c r="AS4792" s="4" t="s">
        <v>36371</v>
      </c>
      <c r="AT4792" s="4" t="s">
        <v>19333</v>
      </c>
      <c r="AU4792" s="4" t="s">
        <v>456</v>
      </c>
      <c r="AV4792" s="4" t="s">
        <v>726</v>
      </c>
      <c r="AW4792" s="4" t="s">
        <v>724</v>
      </c>
      <c r="AX4792" s="4"/>
      <c r="AY4792" s="4"/>
      <c r="AZ4792" s="4"/>
      <c r="BA4792" s="4"/>
      <c r="BB4792" s="4"/>
      <c r="BC4792" s="4">
        <v>40</v>
      </c>
      <c r="BD4792" t="str">
        <f>IF(AND(ADHOC!$G$15="",ADHOC!$S$4=""),"",IF(ADHOC!$G$15&lt;&gt;"",IF(ADHOC!$G$15=LEFT(Domein!$AS4792,LEN(ADHOC!$G$15)),MAX(Domein!BD$1:'Domein'!BD4791)+1,""),IF(ADHOC!$S$4=LEFT(Domein!$AS4792,LEN(ADHOC!$S$4)),MAX(Domein!BD$1:'Domein'!BD4791)+1,"")))</f>
        <v/>
      </c>
    </row>
    <row r="4793" spans="45:56" x14ac:dyDescent="0.2">
      <c r="AS4793" s="4" t="s">
        <v>32909</v>
      </c>
      <c r="AT4793" s="4" t="s">
        <v>19341</v>
      </c>
      <c r="AU4793" s="4" t="s">
        <v>456</v>
      </c>
      <c r="AV4793" s="4" t="s">
        <v>726</v>
      </c>
      <c r="AW4793" s="4" t="s">
        <v>724</v>
      </c>
      <c r="AX4793" s="4"/>
      <c r="AY4793" s="4"/>
      <c r="AZ4793" s="4"/>
      <c r="BA4793" s="4"/>
      <c r="BB4793" s="4"/>
      <c r="BC4793" s="4">
        <v>40</v>
      </c>
      <c r="BD4793" t="str">
        <f>IF(AND(ADHOC!$G$15="",ADHOC!$S$4=""),"",IF(ADHOC!$G$15&lt;&gt;"",IF(ADHOC!$G$15=LEFT(Domein!$AS4793,LEN(ADHOC!$G$15)),MAX(Domein!BD$1:'Domein'!BD4792)+1,""),IF(ADHOC!$S$4=LEFT(Domein!$AS4793,LEN(ADHOC!$S$4)),MAX(Domein!BD$1:'Domein'!BD4792)+1,"")))</f>
        <v/>
      </c>
    </row>
    <row r="4794" spans="45:56" x14ac:dyDescent="0.2">
      <c r="AS4794" s="4" t="s">
        <v>31584</v>
      </c>
      <c r="AT4794" s="4" t="s">
        <v>19367</v>
      </c>
      <c r="AU4794" s="4" t="s">
        <v>456</v>
      </c>
      <c r="AV4794" s="4" t="s">
        <v>726</v>
      </c>
      <c r="AW4794" s="4" t="s">
        <v>724</v>
      </c>
      <c r="AX4794" s="4"/>
      <c r="AY4794" s="4"/>
      <c r="AZ4794" s="4"/>
      <c r="BA4794" s="4"/>
      <c r="BB4794" s="4"/>
      <c r="BC4794" s="4">
        <v>40</v>
      </c>
      <c r="BD4794" t="str">
        <f>IF(AND(ADHOC!$G$15="",ADHOC!$S$4=""),"",IF(ADHOC!$G$15&lt;&gt;"",IF(ADHOC!$G$15=LEFT(Domein!$AS4794,LEN(ADHOC!$G$15)),MAX(Domein!BD$1:'Domein'!BD4793)+1,""),IF(ADHOC!$S$4=LEFT(Domein!$AS4794,LEN(ADHOC!$S$4)),MAX(Domein!BD$1:'Domein'!BD4793)+1,"")))</f>
        <v/>
      </c>
    </row>
    <row r="4795" spans="45:56" x14ac:dyDescent="0.2">
      <c r="AS4795" s="4" t="s">
        <v>31585</v>
      </c>
      <c r="AT4795" s="4" t="s">
        <v>19369</v>
      </c>
      <c r="AU4795" s="4" t="s">
        <v>456</v>
      </c>
      <c r="AV4795" s="4" t="s">
        <v>726</v>
      </c>
      <c r="AW4795" s="4" t="s">
        <v>724</v>
      </c>
      <c r="AX4795" s="4"/>
      <c r="AY4795" s="4"/>
      <c r="AZ4795" s="4"/>
      <c r="BA4795" s="4"/>
      <c r="BB4795" s="4"/>
      <c r="BC4795" s="4">
        <v>40</v>
      </c>
      <c r="BD4795" t="str">
        <f>IF(AND(ADHOC!$G$15="",ADHOC!$S$4=""),"",IF(ADHOC!$G$15&lt;&gt;"",IF(ADHOC!$G$15=LEFT(Domein!$AS4795,LEN(ADHOC!$G$15)),MAX(Domein!BD$1:'Domein'!BD4794)+1,""),IF(ADHOC!$S$4=LEFT(Domein!$AS4795,LEN(ADHOC!$S$4)),MAX(Domein!BD$1:'Domein'!BD4794)+1,"")))</f>
        <v/>
      </c>
    </row>
    <row r="4796" spans="45:56" x14ac:dyDescent="0.2">
      <c r="AS4796" s="4" t="s">
        <v>36372</v>
      </c>
      <c r="AT4796" s="4" t="s">
        <v>19389</v>
      </c>
      <c r="AU4796" s="4" t="s">
        <v>456</v>
      </c>
      <c r="AV4796" s="4" t="s">
        <v>726</v>
      </c>
      <c r="AW4796" s="4" t="s">
        <v>724</v>
      </c>
      <c r="AX4796" s="4"/>
      <c r="AY4796" s="4"/>
      <c r="AZ4796" s="4"/>
      <c r="BA4796" s="4"/>
      <c r="BB4796" s="4"/>
      <c r="BC4796" s="4">
        <v>40</v>
      </c>
      <c r="BD4796" t="str">
        <f>IF(AND(ADHOC!$G$15="",ADHOC!$S$4=""),"",IF(ADHOC!$G$15&lt;&gt;"",IF(ADHOC!$G$15=LEFT(Domein!$AS4796,LEN(ADHOC!$G$15)),MAX(Domein!BD$1:'Domein'!BD4795)+1,""),IF(ADHOC!$S$4=LEFT(Domein!$AS4796,LEN(ADHOC!$S$4)),MAX(Domein!BD$1:'Domein'!BD4795)+1,"")))</f>
        <v/>
      </c>
    </row>
    <row r="4797" spans="45:56" x14ac:dyDescent="0.2">
      <c r="AS4797" s="4" t="s">
        <v>32759</v>
      </c>
      <c r="AT4797" s="4" t="s">
        <v>3167</v>
      </c>
      <c r="AU4797" s="4" t="s">
        <v>456</v>
      </c>
      <c r="AV4797" s="4" t="s">
        <v>726</v>
      </c>
      <c r="AW4797" s="4" t="s">
        <v>724</v>
      </c>
      <c r="AX4797" s="4"/>
      <c r="AY4797" s="4"/>
      <c r="AZ4797" s="4"/>
      <c r="BA4797" s="4"/>
      <c r="BB4797" s="4"/>
      <c r="BC4797" s="4">
        <v>40</v>
      </c>
      <c r="BD4797" t="str">
        <f>IF(AND(ADHOC!$G$15="",ADHOC!$S$4=""),"",IF(ADHOC!$G$15&lt;&gt;"",IF(ADHOC!$G$15=LEFT(Domein!$AS4797,LEN(ADHOC!$G$15)),MAX(Domein!BD$1:'Domein'!BD4796)+1,""),IF(ADHOC!$S$4=LEFT(Domein!$AS4797,LEN(ADHOC!$S$4)),MAX(Domein!BD$1:'Domein'!BD4796)+1,"")))</f>
        <v/>
      </c>
    </row>
    <row r="4798" spans="45:56" x14ac:dyDescent="0.2">
      <c r="AS4798" s="4" t="s">
        <v>36373</v>
      </c>
      <c r="AT4798" s="4" t="s">
        <v>19463</v>
      </c>
      <c r="AU4798" s="4" t="s">
        <v>456</v>
      </c>
      <c r="AV4798" s="4" t="s">
        <v>726</v>
      </c>
      <c r="AW4798" s="4" t="s">
        <v>724</v>
      </c>
      <c r="AX4798" s="4"/>
      <c r="AY4798" s="4"/>
      <c r="AZ4798" s="4"/>
      <c r="BA4798" s="4"/>
      <c r="BB4798" s="4"/>
      <c r="BC4798" s="4">
        <v>40</v>
      </c>
      <c r="BD4798" t="str">
        <f>IF(AND(ADHOC!$G$15="",ADHOC!$S$4=""),"",IF(ADHOC!$G$15&lt;&gt;"",IF(ADHOC!$G$15=LEFT(Domein!$AS4798,LEN(ADHOC!$G$15)),MAX(Domein!BD$1:'Domein'!BD4797)+1,""),IF(ADHOC!$S$4=LEFT(Domein!$AS4798,LEN(ADHOC!$S$4)),MAX(Domein!BD$1:'Domein'!BD4797)+1,"")))</f>
        <v/>
      </c>
    </row>
    <row r="4799" spans="45:56" x14ac:dyDescent="0.2">
      <c r="AS4799" s="4" t="s">
        <v>36374</v>
      </c>
      <c r="AT4799" s="4" t="s">
        <v>19465</v>
      </c>
      <c r="AU4799" s="4" t="s">
        <v>456</v>
      </c>
      <c r="AV4799" s="4" t="s">
        <v>726</v>
      </c>
      <c r="AW4799" s="4" t="s">
        <v>724</v>
      </c>
      <c r="AX4799" s="4"/>
      <c r="AY4799" s="4"/>
      <c r="AZ4799" s="4"/>
      <c r="BA4799" s="4"/>
      <c r="BB4799" s="4"/>
      <c r="BC4799" s="4">
        <v>40</v>
      </c>
      <c r="BD4799" t="str">
        <f>IF(AND(ADHOC!$G$15="",ADHOC!$S$4=""),"",IF(ADHOC!$G$15&lt;&gt;"",IF(ADHOC!$G$15=LEFT(Domein!$AS4799,LEN(ADHOC!$G$15)),MAX(Domein!BD$1:'Domein'!BD4798)+1,""),IF(ADHOC!$S$4=LEFT(Domein!$AS4799,LEN(ADHOC!$S$4)),MAX(Domein!BD$1:'Domein'!BD4798)+1,"")))</f>
        <v/>
      </c>
    </row>
    <row r="4800" spans="45:56" x14ac:dyDescent="0.2">
      <c r="AS4800" s="4" t="s">
        <v>3336</v>
      </c>
      <c r="AT4800" s="4" t="s">
        <v>3169</v>
      </c>
      <c r="AU4800" s="4" t="s">
        <v>456</v>
      </c>
      <c r="AV4800" s="4" t="s">
        <v>726</v>
      </c>
      <c r="AW4800" s="4" t="s">
        <v>724</v>
      </c>
      <c r="AX4800" s="4"/>
      <c r="AY4800" s="4"/>
      <c r="AZ4800" s="4"/>
      <c r="BA4800" s="4"/>
      <c r="BB4800" s="4"/>
      <c r="BC4800" s="4">
        <v>40</v>
      </c>
      <c r="BD4800" t="str">
        <f>IF(AND(ADHOC!$G$15="",ADHOC!$S$4=""),"",IF(ADHOC!$G$15&lt;&gt;"",IF(ADHOC!$G$15=LEFT(Domein!$AS4800,LEN(ADHOC!$G$15)),MAX(Domein!BD$1:'Domein'!BD4799)+1,""),IF(ADHOC!$S$4=LEFT(Domein!$AS4800,LEN(ADHOC!$S$4)),MAX(Domein!BD$1:'Domein'!BD4799)+1,"")))</f>
        <v/>
      </c>
    </row>
    <row r="4801" spans="45:56" x14ac:dyDescent="0.2">
      <c r="AS4801" s="4" t="s">
        <v>32318</v>
      </c>
      <c r="AT4801" s="4" t="s">
        <v>3169</v>
      </c>
      <c r="AU4801" s="4" t="s">
        <v>456</v>
      </c>
      <c r="AV4801" s="4" t="s">
        <v>726</v>
      </c>
      <c r="AW4801" s="4" t="s">
        <v>724</v>
      </c>
      <c r="AX4801" s="4"/>
      <c r="AY4801" s="4"/>
      <c r="AZ4801" s="4"/>
      <c r="BA4801" s="4"/>
      <c r="BB4801" s="4"/>
      <c r="BC4801" s="4">
        <v>40</v>
      </c>
      <c r="BD4801" t="str">
        <f>IF(AND(ADHOC!$G$15="",ADHOC!$S$4=""),"",IF(ADHOC!$G$15&lt;&gt;"",IF(ADHOC!$G$15=LEFT(Domein!$AS4801,LEN(ADHOC!$G$15)),MAX(Domein!BD$1:'Domein'!BD4800)+1,""),IF(ADHOC!$S$4=LEFT(Domein!$AS4801,LEN(ADHOC!$S$4)),MAX(Domein!BD$1:'Domein'!BD4800)+1,"")))</f>
        <v/>
      </c>
    </row>
    <row r="4802" spans="45:56" x14ac:dyDescent="0.2">
      <c r="AS4802" s="4" t="s">
        <v>36375</v>
      </c>
      <c r="AT4802" s="4" t="s">
        <v>19512</v>
      </c>
      <c r="AU4802" s="4" t="s">
        <v>456</v>
      </c>
      <c r="AV4802" s="4" t="s">
        <v>726</v>
      </c>
      <c r="AW4802" s="4" t="s">
        <v>724</v>
      </c>
      <c r="AX4802" s="4"/>
      <c r="AY4802" s="4"/>
      <c r="AZ4802" s="4"/>
      <c r="BA4802" s="4"/>
      <c r="BB4802" s="4"/>
      <c r="BC4802" s="4">
        <v>40</v>
      </c>
      <c r="BD4802" t="str">
        <f>IF(AND(ADHOC!$G$15="",ADHOC!$S$4=""),"",IF(ADHOC!$G$15&lt;&gt;"",IF(ADHOC!$G$15=LEFT(Domein!$AS4802,LEN(ADHOC!$G$15)),MAX(Domein!BD$1:'Domein'!BD4801)+1,""),IF(ADHOC!$S$4=LEFT(Domein!$AS4802,LEN(ADHOC!$S$4)),MAX(Domein!BD$1:'Domein'!BD4801)+1,"")))</f>
        <v/>
      </c>
    </row>
    <row r="4803" spans="45:56" x14ac:dyDescent="0.2">
      <c r="AS4803" s="4" t="s">
        <v>3337</v>
      </c>
      <c r="AT4803" s="4" t="s">
        <v>3171</v>
      </c>
      <c r="AU4803" s="4" t="s">
        <v>456</v>
      </c>
      <c r="AV4803" s="4" t="s">
        <v>726</v>
      </c>
      <c r="AW4803" s="4" t="s">
        <v>724</v>
      </c>
      <c r="AX4803" s="4"/>
      <c r="AY4803" s="4"/>
      <c r="AZ4803" s="4"/>
      <c r="BA4803" s="4"/>
      <c r="BB4803" s="4"/>
      <c r="BC4803" s="4">
        <v>40</v>
      </c>
      <c r="BD4803" t="str">
        <f>IF(AND(ADHOC!$G$15="",ADHOC!$S$4=""),"",IF(ADHOC!$G$15&lt;&gt;"",IF(ADHOC!$G$15=LEFT(Domein!$AS4803,LEN(ADHOC!$G$15)),MAX(Domein!BD$1:'Domein'!BD4802)+1,""),IF(ADHOC!$S$4=LEFT(Domein!$AS4803,LEN(ADHOC!$S$4)),MAX(Domein!BD$1:'Domein'!BD4802)+1,"")))</f>
        <v/>
      </c>
    </row>
    <row r="4804" spans="45:56" x14ac:dyDescent="0.2">
      <c r="AS4804" s="4" t="s">
        <v>31586</v>
      </c>
      <c r="AT4804" s="4" t="s">
        <v>3171</v>
      </c>
      <c r="AU4804" s="4" t="s">
        <v>456</v>
      </c>
      <c r="AV4804" s="4" t="s">
        <v>726</v>
      </c>
      <c r="AW4804" s="4" t="s">
        <v>724</v>
      </c>
      <c r="AX4804" s="4"/>
      <c r="AY4804" s="4"/>
      <c r="AZ4804" s="4"/>
      <c r="BA4804" s="4"/>
      <c r="BB4804" s="4"/>
      <c r="BC4804" s="4">
        <v>40</v>
      </c>
      <c r="BD4804" t="str">
        <f>IF(AND(ADHOC!$G$15="",ADHOC!$S$4=""),"",IF(ADHOC!$G$15&lt;&gt;"",IF(ADHOC!$G$15=LEFT(Domein!$AS4804,LEN(ADHOC!$G$15)),MAX(Domein!BD$1:'Domein'!BD4803)+1,""),IF(ADHOC!$S$4=LEFT(Domein!$AS4804,LEN(ADHOC!$S$4)),MAX(Domein!BD$1:'Domein'!BD4803)+1,"")))</f>
        <v/>
      </c>
    </row>
    <row r="4805" spans="45:56" x14ac:dyDescent="0.2">
      <c r="AS4805" s="4" t="s">
        <v>35001</v>
      </c>
      <c r="AT4805" s="4" t="s">
        <v>2341</v>
      </c>
      <c r="AU4805" s="4" t="s">
        <v>456</v>
      </c>
      <c r="AV4805" s="4" t="s">
        <v>726</v>
      </c>
      <c r="AW4805" s="4" t="s">
        <v>724</v>
      </c>
      <c r="AX4805" s="4"/>
      <c r="AY4805" s="4"/>
      <c r="AZ4805" s="4"/>
      <c r="BA4805" s="4"/>
      <c r="BB4805" s="4"/>
      <c r="BC4805" s="4">
        <v>40</v>
      </c>
      <c r="BD4805" t="str">
        <f>IF(AND(ADHOC!$G$15="",ADHOC!$S$4=""),"",IF(ADHOC!$G$15&lt;&gt;"",IF(ADHOC!$G$15=LEFT(Domein!$AS4805,LEN(ADHOC!$G$15)),MAX(Domein!BD$1:'Domein'!BD4804)+1,""),IF(ADHOC!$S$4=LEFT(Domein!$AS4805,LEN(ADHOC!$S$4)),MAX(Domein!BD$1:'Domein'!BD4804)+1,"")))</f>
        <v/>
      </c>
    </row>
    <row r="4806" spans="45:56" x14ac:dyDescent="0.2">
      <c r="AS4806" s="4" t="s">
        <v>32938</v>
      </c>
      <c r="AT4806" s="4" t="s">
        <v>2343</v>
      </c>
      <c r="AU4806" s="4" t="s">
        <v>456</v>
      </c>
      <c r="AV4806" s="4" t="s">
        <v>726</v>
      </c>
      <c r="AW4806" s="4" t="s">
        <v>724</v>
      </c>
      <c r="AX4806" s="4"/>
      <c r="AY4806" s="4"/>
      <c r="AZ4806" s="4"/>
      <c r="BA4806" s="4"/>
      <c r="BB4806" s="4"/>
      <c r="BC4806" s="4">
        <v>40</v>
      </c>
      <c r="BD4806" t="str">
        <f>IF(AND(ADHOC!$G$15="",ADHOC!$S$4=""),"",IF(ADHOC!$G$15&lt;&gt;"",IF(ADHOC!$G$15=LEFT(Domein!$AS4806,LEN(ADHOC!$G$15)),MAX(Domein!BD$1:'Domein'!BD4805)+1,""),IF(ADHOC!$S$4=LEFT(Domein!$AS4806,LEN(ADHOC!$S$4)),MAX(Domein!BD$1:'Domein'!BD4805)+1,"")))</f>
        <v/>
      </c>
    </row>
    <row r="4807" spans="45:56" x14ac:dyDescent="0.2">
      <c r="AS4807" s="4" t="s">
        <v>32939</v>
      </c>
      <c r="AT4807" s="4" t="s">
        <v>2345</v>
      </c>
      <c r="AU4807" s="4" t="s">
        <v>456</v>
      </c>
      <c r="AV4807" s="4" t="s">
        <v>726</v>
      </c>
      <c r="AW4807" s="4" t="s">
        <v>724</v>
      </c>
      <c r="AX4807" s="4"/>
      <c r="AY4807" s="4"/>
      <c r="AZ4807" s="4"/>
      <c r="BA4807" s="4"/>
      <c r="BB4807" s="4"/>
      <c r="BC4807" s="4">
        <v>40</v>
      </c>
      <c r="BD4807" t="str">
        <f>IF(AND(ADHOC!$G$15="",ADHOC!$S$4=""),"",IF(ADHOC!$G$15&lt;&gt;"",IF(ADHOC!$G$15=LEFT(Domein!$AS4807,LEN(ADHOC!$G$15)),MAX(Domein!BD$1:'Domein'!BD4806)+1,""),IF(ADHOC!$S$4=LEFT(Domein!$AS4807,LEN(ADHOC!$S$4)),MAX(Domein!BD$1:'Domein'!BD4806)+1,"")))</f>
        <v/>
      </c>
    </row>
    <row r="4808" spans="45:56" x14ac:dyDescent="0.2">
      <c r="AS4808" s="4" t="s">
        <v>35002</v>
      </c>
      <c r="AT4808" s="4" t="s">
        <v>2347</v>
      </c>
      <c r="AU4808" s="4" t="s">
        <v>456</v>
      </c>
      <c r="AV4808" s="4" t="s">
        <v>726</v>
      </c>
      <c r="AW4808" s="4" t="s">
        <v>724</v>
      </c>
      <c r="AX4808" s="4"/>
      <c r="AY4808" s="4"/>
      <c r="AZ4808" s="4"/>
      <c r="BA4808" s="4"/>
      <c r="BB4808" s="4"/>
      <c r="BC4808" s="4">
        <v>40</v>
      </c>
      <c r="BD4808" t="str">
        <f>IF(AND(ADHOC!$G$15="",ADHOC!$S$4=""),"",IF(ADHOC!$G$15&lt;&gt;"",IF(ADHOC!$G$15=LEFT(Domein!$AS4808,LEN(ADHOC!$G$15)),MAX(Domein!BD$1:'Domein'!BD4807)+1,""),IF(ADHOC!$S$4=LEFT(Domein!$AS4808,LEN(ADHOC!$S$4)),MAX(Domein!BD$1:'Domein'!BD4807)+1,"")))</f>
        <v/>
      </c>
    </row>
    <row r="4809" spans="45:56" x14ac:dyDescent="0.2">
      <c r="AS4809" s="4" t="s">
        <v>35003</v>
      </c>
      <c r="AT4809" s="4" t="s">
        <v>2375</v>
      </c>
      <c r="AU4809" s="4" t="s">
        <v>456</v>
      </c>
      <c r="AV4809" s="4" t="s">
        <v>726</v>
      </c>
      <c r="AW4809" s="4" t="s">
        <v>724</v>
      </c>
      <c r="AX4809" s="4"/>
      <c r="AY4809" s="4"/>
      <c r="AZ4809" s="4"/>
      <c r="BA4809" s="4"/>
      <c r="BB4809" s="4"/>
      <c r="BC4809" s="4">
        <v>40</v>
      </c>
      <c r="BD4809" t="str">
        <f>IF(AND(ADHOC!$G$15="",ADHOC!$S$4=""),"",IF(ADHOC!$G$15&lt;&gt;"",IF(ADHOC!$G$15=LEFT(Domein!$AS4809,LEN(ADHOC!$G$15)),MAX(Domein!BD$1:'Domein'!BD4808)+1,""),IF(ADHOC!$S$4=LEFT(Domein!$AS4809,LEN(ADHOC!$S$4)),MAX(Domein!BD$1:'Domein'!BD4808)+1,"")))</f>
        <v/>
      </c>
    </row>
    <row r="4810" spans="45:56" x14ac:dyDescent="0.2">
      <c r="AS4810" s="4" t="s">
        <v>32940</v>
      </c>
      <c r="AT4810" s="4" t="s">
        <v>2428</v>
      </c>
      <c r="AU4810" s="4" t="s">
        <v>456</v>
      </c>
      <c r="AV4810" s="4" t="s">
        <v>726</v>
      </c>
      <c r="AW4810" s="4" t="s">
        <v>724</v>
      </c>
      <c r="AX4810" s="4"/>
      <c r="AY4810" s="4"/>
      <c r="AZ4810" s="4"/>
      <c r="BA4810" s="4"/>
      <c r="BB4810" s="4"/>
      <c r="BC4810" s="4">
        <v>40</v>
      </c>
      <c r="BD4810" t="str">
        <f>IF(AND(ADHOC!$G$15="",ADHOC!$S$4=""),"",IF(ADHOC!$G$15&lt;&gt;"",IF(ADHOC!$G$15=LEFT(Domein!$AS4810,LEN(ADHOC!$G$15)),MAX(Domein!BD$1:'Domein'!BD4809)+1,""),IF(ADHOC!$S$4=LEFT(Domein!$AS4810,LEN(ADHOC!$S$4)),MAX(Domein!BD$1:'Domein'!BD4809)+1,"")))</f>
        <v/>
      </c>
    </row>
    <row r="4811" spans="45:56" x14ac:dyDescent="0.2">
      <c r="AS4811" s="4" t="s">
        <v>32941</v>
      </c>
      <c r="AT4811" s="4" t="s">
        <v>2430</v>
      </c>
      <c r="AU4811" s="4" t="s">
        <v>456</v>
      </c>
      <c r="AV4811" s="4" t="s">
        <v>726</v>
      </c>
      <c r="AW4811" s="4" t="s">
        <v>724</v>
      </c>
      <c r="AX4811" s="4"/>
      <c r="AY4811" s="4"/>
      <c r="AZ4811" s="4"/>
      <c r="BA4811" s="4"/>
      <c r="BB4811" s="4"/>
      <c r="BC4811" s="4">
        <v>40</v>
      </c>
      <c r="BD4811" t="str">
        <f>IF(AND(ADHOC!$G$15="",ADHOC!$S$4=""),"",IF(ADHOC!$G$15&lt;&gt;"",IF(ADHOC!$G$15=LEFT(Domein!$AS4811,LEN(ADHOC!$G$15)),MAX(Domein!BD$1:'Domein'!BD4810)+1,""),IF(ADHOC!$S$4=LEFT(Domein!$AS4811,LEN(ADHOC!$S$4)),MAX(Domein!BD$1:'Domein'!BD4810)+1,"")))</f>
        <v/>
      </c>
    </row>
    <row r="4812" spans="45:56" x14ac:dyDescent="0.2">
      <c r="AS4812" s="4" t="s">
        <v>32760</v>
      </c>
      <c r="AT4812" s="4" t="s">
        <v>11491</v>
      </c>
      <c r="AU4812" s="4" t="s">
        <v>456</v>
      </c>
      <c r="AV4812" s="4" t="s">
        <v>726</v>
      </c>
      <c r="AW4812" s="4" t="s">
        <v>724</v>
      </c>
      <c r="AX4812" s="4"/>
      <c r="AY4812" s="4"/>
      <c r="AZ4812" s="4"/>
      <c r="BA4812" s="4"/>
      <c r="BB4812" s="4"/>
      <c r="BC4812" s="4">
        <v>40</v>
      </c>
      <c r="BD4812" t="str">
        <f>IF(AND(ADHOC!$G$15="",ADHOC!$S$4=""),"",IF(ADHOC!$G$15&lt;&gt;"",IF(ADHOC!$G$15=LEFT(Domein!$AS4812,LEN(ADHOC!$G$15)),MAX(Domein!BD$1:'Domein'!BD4811)+1,""),IF(ADHOC!$S$4=LEFT(Domein!$AS4812,LEN(ADHOC!$S$4)),MAX(Domein!BD$1:'Domein'!BD4811)+1,"")))</f>
        <v/>
      </c>
    </row>
    <row r="4813" spans="45:56" x14ac:dyDescent="0.2">
      <c r="AS4813" s="4" t="s">
        <v>32942</v>
      </c>
      <c r="AT4813" s="4" t="s">
        <v>2434</v>
      </c>
      <c r="AU4813" s="4" t="s">
        <v>456</v>
      </c>
      <c r="AV4813" s="4" t="s">
        <v>726</v>
      </c>
      <c r="AW4813" s="4" t="s">
        <v>724</v>
      </c>
      <c r="AX4813" s="4"/>
      <c r="AY4813" s="4"/>
      <c r="AZ4813" s="4"/>
      <c r="BA4813" s="4"/>
      <c r="BB4813" s="4"/>
      <c r="BC4813" s="4">
        <v>40</v>
      </c>
      <c r="BD4813" t="str">
        <f>IF(AND(ADHOC!$G$15="",ADHOC!$S$4=""),"",IF(ADHOC!$G$15&lt;&gt;"",IF(ADHOC!$G$15=LEFT(Domein!$AS4813,LEN(ADHOC!$G$15)),MAX(Domein!BD$1:'Domein'!BD4812)+1,""),IF(ADHOC!$S$4=LEFT(Domein!$AS4813,LEN(ADHOC!$S$4)),MAX(Domein!BD$1:'Domein'!BD4812)+1,"")))</f>
        <v/>
      </c>
    </row>
    <row r="4814" spans="45:56" x14ac:dyDescent="0.2">
      <c r="AS4814" s="4" t="s">
        <v>32943</v>
      </c>
      <c r="AT4814" s="4" t="s">
        <v>2438</v>
      </c>
      <c r="AU4814" s="4" t="s">
        <v>456</v>
      </c>
      <c r="AV4814" s="4" t="s">
        <v>726</v>
      </c>
      <c r="AW4814" s="4" t="s">
        <v>724</v>
      </c>
      <c r="AX4814" s="4"/>
      <c r="AY4814" s="4"/>
      <c r="AZ4814" s="4"/>
      <c r="BA4814" s="4"/>
      <c r="BB4814" s="4"/>
      <c r="BC4814" s="4">
        <v>40</v>
      </c>
      <c r="BD4814" t="str">
        <f>IF(AND(ADHOC!$G$15="",ADHOC!$S$4=""),"",IF(ADHOC!$G$15&lt;&gt;"",IF(ADHOC!$G$15=LEFT(Domein!$AS4814,LEN(ADHOC!$G$15)),MAX(Domein!BD$1:'Domein'!BD4813)+1,""),IF(ADHOC!$S$4=LEFT(Domein!$AS4814,LEN(ADHOC!$S$4)),MAX(Domein!BD$1:'Domein'!BD4813)+1,"")))</f>
        <v/>
      </c>
    </row>
    <row r="4815" spans="45:56" x14ac:dyDescent="0.2">
      <c r="AS4815" s="4" t="s">
        <v>31587</v>
      </c>
      <c r="AT4815" s="4" t="s">
        <v>2443</v>
      </c>
      <c r="AU4815" s="4" t="s">
        <v>456</v>
      </c>
      <c r="AV4815" s="4" t="s">
        <v>726</v>
      </c>
      <c r="AW4815" s="4" t="s">
        <v>724</v>
      </c>
      <c r="AX4815" s="4"/>
      <c r="AY4815" s="4"/>
      <c r="AZ4815" s="4"/>
      <c r="BA4815" s="4"/>
      <c r="BB4815" s="4"/>
      <c r="BC4815" s="4">
        <v>40</v>
      </c>
      <c r="BD4815" t="str">
        <f>IF(AND(ADHOC!$G$15="",ADHOC!$S$4=""),"",IF(ADHOC!$G$15&lt;&gt;"",IF(ADHOC!$G$15=LEFT(Domein!$AS4815,LEN(ADHOC!$G$15)),MAX(Domein!BD$1:'Domein'!BD4814)+1,""),IF(ADHOC!$S$4=LEFT(Domein!$AS4815,LEN(ADHOC!$S$4)),MAX(Domein!BD$1:'Domein'!BD4814)+1,"")))</f>
        <v/>
      </c>
    </row>
    <row r="4816" spans="45:56" x14ac:dyDescent="0.2">
      <c r="AS4816" s="4" t="s">
        <v>35696</v>
      </c>
      <c r="AT4816" s="4" t="s">
        <v>2445</v>
      </c>
      <c r="AU4816" s="4" t="s">
        <v>456</v>
      </c>
      <c r="AV4816" s="4" t="s">
        <v>726</v>
      </c>
      <c r="AW4816" s="4" t="s">
        <v>724</v>
      </c>
      <c r="AX4816" s="4"/>
      <c r="AY4816" s="4"/>
      <c r="AZ4816" s="4"/>
      <c r="BA4816" s="4"/>
      <c r="BB4816" s="4"/>
      <c r="BC4816" s="4">
        <v>40</v>
      </c>
      <c r="BD4816" t="str">
        <f>IF(AND(ADHOC!$G$15="",ADHOC!$S$4=""),"",IF(ADHOC!$G$15&lt;&gt;"",IF(ADHOC!$G$15=LEFT(Domein!$AS4816,LEN(ADHOC!$G$15)),MAX(Domein!BD$1:'Domein'!BD4815)+1,""),IF(ADHOC!$S$4=LEFT(Domein!$AS4816,LEN(ADHOC!$S$4)),MAX(Domein!BD$1:'Domein'!BD4815)+1,"")))</f>
        <v/>
      </c>
    </row>
    <row r="4817" spans="45:56" x14ac:dyDescent="0.2">
      <c r="AS4817" s="4" t="s">
        <v>31588</v>
      </c>
      <c r="AT4817" s="4" t="s">
        <v>3291</v>
      </c>
      <c r="AU4817" s="4" t="s">
        <v>456</v>
      </c>
      <c r="AV4817" s="4" t="s">
        <v>726</v>
      </c>
      <c r="AW4817" s="4" t="s">
        <v>724</v>
      </c>
      <c r="AX4817" s="4"/>
      <c r="AY4817" s="4"/>
      <c r="AZ4817" s="4"/>
      <c r="BA4817" s="4"/>
      <c r="BB4817" s="4"/>
      <c r="BC4817" s="4">
        <v>40</v>
      </c>
      <c r="BD4817" t="str">
        <f>IF(AND(ADHOC!$G$15="",ADHOC!$S$4=""),"",IF(ADHOC!$G$15&lt;&gt;"",IF(ADHOC!$G$15=LEFT(Domein!$AS4817,LEN(ADHOC!$G$15)),MAX(Domein!BD$1:'Domein'!BD4816)+1,""),IF(ADHOC!$S$4=LEFT(Domein!$AS4817,LEN(ADHOC!$S$4)),MAX(Domein!BD$1:'Domein'!BD4816)+1,"")))</f>
        <v/>
      </c>
    </row>
    <row r="4818" spans="45:56" x14ac:dyDescent="0.2">
      <c r="AS4818" s="4" t="s">
        <v>31589</v>
      </c>
      <c r="AT4818" s="4" t="s">
        <v>2449</v>
      </c>
      <c r="AU4818" s="4" t="s">
        <v>456</v>
      </c>
      <c r="AV4818" s="4" t="s">
        <v>726</v>
      </c>
      <c r="AW4818" s="4" t="s">
        <v>724</v>
      </c>
      <c r="AX4818" s="4"/>
      <c r="AY4818" s="4"/>
      <c r="AZ4818" s="4"/>
      <c r="BA4818" s="4"/>
      <c r="BB4818" s="4"/>
      <c r="BC4818" s="4">
        <v>40</v>
      </c>
      <c r="BD4818" t="str">
        <f>IF(AND(ADHOC!$G$15="",ADHOC!$S$4=""),"",IF(ADHOC!$G$15&lt;&gt;"",IF(ADHOC!$G$15=LEFT(Domein!$AS4818,LEN(ADHOC!$G$15)),MAX(Domein!BD$1:'Domein'!BD4817)+1,""),IF(ADHOC!$S$4=LEFT(Domein!$AS4818,LEN(ADHOC!$S$4)),MAX(Domein!BD$1:'Domein'!BD4817)+1,"")))</f>
        <v/>
      </c>
    </row>
    <row r="4819" spans="45:56" x14ac:dyDescent="0.2">
      <c r="AS4819" s="4" t="s">
        <v>31590</v>
      </c>
      <c r="AT4819" s="4" t="s">
        <v>2451</v>
      </c>
      <c r="AU4819" s="4" t="s">
        <v>456</v>
      </c>
      <c r="AV4819" s="4" t="s">
        <v>726</v>
      </c>
      <c r="AW4819" s="4" t="s">
        <v>724</v>
      </c>
      <c r="AX4819" s="4"/>
      <c r="AY4819" s="4"/>
      <c r="AZ4819" s="4"/>
      <c r="BA4819" s="4"/>
      <c r="BB4819" s="4"/>
      <c r="BC4819" s="4">
        <v>40</v>
      </c>
      <c r="BD4819" t="str">
        <f>IF(AND(ADHOC!$G$15="",ADHOC!$S$4=""),"",IF(ADHOC!$G$15&lt;&gt;"",IF(ADHOC!$G$15=LEFT(Domein!$AS4819,LEN(ADHOC!$G$15)),MAX(Domein!BD$1:'Domein'!BD4818)+1,""),IF(ADHOC!$S$4=LEFT(Domein!$AS4819,LEN(ADHOC!$S$4)),MAX(Domein!BD$1:'Domein'!BD4818)+1,"")))</f>
        <v/>
      </c>
    </row>
    <row r="4820" spans="45:56" x14ac:dyDescent="0.2">
      <c r="AS4820" s="4" t="s">
        <v>32944</v>
      </c>
      <c r="AT4820" s="4" t="s">
        <v>11493</v>
      </c>
      <c r="AU4820" s="4" t="s">
        <v>456</v>
      </c>
      <c r="AV4820" s="4" t="s">
        <v>726</v>
      </c>
      <c r="AW4820" s="4" t="s">
        <v>724</v>
      </c>
      <c r="AX4820" s="4"/>
      <c r="AY4820" s="4"/>
      <c r="AZ4820" s="4"/>
      <c r="BA4820" s="4"/>
      <c r="BB4820" s="4"/>
      <c r="BC4820" s="4">
        <v>40</v>
      </c>
      <c r="BD4820" t="str">
        <f>IF(AND(ADHOC!$G$15="",ADHOC!$S$4=""),"",IF(ADHOC!$G$15&lt;&gt;"",IF(ADHOC!$G$15=LEFT(Domein!$AS4820,LEN(ADHOC!$G$15)),MAX(Domein!BD$1:'Domein'!BD4819)+1,""),IF(ADHOC!$S$4=LEFT(Domein!$AS4820,LEN(ADHOC!$S$4)),MAX(Domein!BD$1:'Domein'!BD4819)+1,"")))</f>
        <v/>
      </c>
    </row>
    <row r="4821" spans="45:56" x14ac:dyDescent="0.2">
      <c r="AS4821" s="4" t="s">
        <v>35004</v>
      </c>
      <c r="AT4821" s="4" t="s">
        <v>2453</v>
      </c>
      <c r="AU4821" s="4" t="s">
        <v>456</v>
      </c>
      <c r="AV4821" s="4" t="s">
        <v>726</v>
      </c>
      <c r="AW4821" s="4" t="s">
        <v>724</v>
      </c>
      <c r="AX4821" s="4"/>
      <c r="AY4821" s="4"/>
      <c r="AZ4821" s="4"/>
      <c r="BA4821" s="4"/>
      <c r="BB4821" s="4"/>
      <c r="BC4821" s="4">
        <v>40</v>
      </c>
      <c r="BD4821" t="str">
        <f>IF(AND(ADHOC!$G$15="",ADHOC!$S$4=""),"",IF(ADHOC!$G$15&lt;&gt;"",IF(ADHOC!$G$15=LEFT(Domein!$AS4821,LEN(ADHOC!$G$15)),MAX(Domein!BD$1:'Domein'!BD4820)+1,""),IF(ADHOC!$S$4=LEFT(Domein!$AS4821,LEN(ADHOC!$S$4)),MAX(Domein!BD$1:'Domein'!BD4820)+1,"")))</f>
        <v/>
      </c>
    </row>
    <row r="4822" spans="45:56" x14ac:dyDescent="0.2">
      <c r="AS4822" s="4" t="s">
        <v>32945</v>
      </c>
      <c r="AT4822" s="4" t="s">
        <v>7812</v>
      </c>
      <c r="AU4822" s="4" t="s">
        <v>456</v>
      </c>
      <c r="AV4822" s="4" t="s">
        <v>726</v>
      </c>
      <c r="AW4822" s="4" t="s">
        <v>724</v>
      </c>
      <c r="AX4822" s="4"/>
      <c r="AY4822" s="4"/>
      <c r="AZ4822" s="4"/>
      <c r="BA4822" s="4"/>
      <c r="BB4822" s="4"/>
      <c r="BC4822" s="4">
        <v>40</v>
      </c>
      <c r="BD4822" t="str">
        <f>IF(AND(ADHOC!$G$15="",ADHOC!$S$4=""),"",IF(ADHOC!$G$15&lt;&gt;"",IF(ADHOC!$G$15=LEFT(Domein!$AS4822,LEN(ADHOC!$G$15)),MAX(Domein!BD$1:'Domein'!BD4821)+1,""),IF(ADHOC!$S$4=LEFT(Domein!$AS4822,LEN(ADHOC!$S$4)),MAX(Domein!BD$1:'Domein'!BD4821)+1,"")))</f>
        <v/>
      </c>
    </row>
    <row r="4823" spans="45:56" x14ac:dyDescent="0.2">
      <c r="AS4823" s="4" t="s">
        <v>32946</v>
      </c>
      <c r="AT4823" s="4" t="s">
        <v>3376</v>
      </c>
      <c r="AU4823" s="4" t="s">
        <v>456</v>
      </c>
      <c r="AV4823" s="4" t="s">
        <v>726</v>
      </c>
      <c r="AW4823" s="4" t="s">
        <v>724</v>
      </c>
      <c r="AX4823" s="4"/>
      <c r="AY4823" s="4"/>
      <c r="AZ4823" s="4"/>
      <c r="BA4823" s="4"/>
      <c r="BB4823" s="4"/>
      <c r="BC4823" s="4">
        <v>40</v>
      </c>
      <c r="BD4823" t="str">
        <f>IF(AND(ADHOC!$G$15="",ADHOC!$S$4=""),"",IF(ADHOC!$G$15&lt;&gt;"",IF(ADHOC!$G$15=LEFT(Domein!$AS4823,LEN(ADHOC!$G$15)),MAX(Domein!BD$1:'Domein'!BD4822)+1,""),IF(ADHOC!$S$4=LEFT(Domein!$AS4823,LEN(ADHOC!$S$4)),MAX(Domein!BD$1:'Domein'!BD4822)+1,"")))</f>
        <v/>
      </c>
    </row>
    <row r="4824" spans="45:56" x14ac:dyDescent="0.2">
      <c r="AS4824" s="4" t="s">
        <v>32947</v>
      </c>
      <c r="AT4824" s="4" t="s">
        <v>32948</v>
      </c>
      <c r="AU4824" s="4" t="s">
        <v>456</v>
      </c>
      <c r="AV4824" s="4" t="s">
        <v>726</v>
      </c>
      <c r="AW4824" s="4" t="s">
        <v>724</v>
      </c>
      <c r="AX4824" s="4"/>
      <c r="AY4824" s="4"/>
      <c r="AZ4824" s="4"/>
      <c r="BA4824" s="4"/>
      <c r="BB4824" s="4"/>
      <c r="BC4824" s="4">
        <v>40</v>
      </c>
      <c r="BD4824" t="str">
        <f>IF(AND(ADHOC!$G$15="",ADHOC!$S$4=""),"",IF(ADHOC!$G$15&lt;&gt;"",IF(ADHOC!$G$15=LEFT(Domein!$AS4824,LEN(ADHOC!$G$15)),MAX(Domein!BD$1:'Domein'!BD4823)+1,""),IF(ADHOC!$S$4=LEFT(Domein!$AS4824,LEN(ADHOC!$S$4)),MAX(Domein!BD$1:'Domein'!BD4823)+1,"")))</f>
        <v/>
      </c>
    </row>
    <row r="4825" spans="45:56" x14ac:dyDescent="0.2">
      <c r="AS4825" s="4" t="s">
        <v>32949</v>
      </c>
      <c r="AT4825" s="4" t="s">
        <v>32950</v>
      </c>
      <c r="AU4825" s="4" t="s">
        <v>456</v>
      </c>
      <c r="AV4825" s="4" t="s">
        <v>726</v>
      </c>
      <c r="AW4825" s="4" t="s">
        <v>724</v>
      </c>
      <c r="AX4825" s="4"/>
      <c r="AY4825" s="4"/>
      <c r="AZ4825" s="4"/>
      <c r="BA4825" s="4"/>
      <c r="BB4825" s="4"/>
      <c r="BC4825" s="4">
        <v>40</v>
      </c>
      <c r="BD4825" t="str">
        <f>IF(AND(ADHOC!$G$15="",ADHOC!$S$4=""),"",IF(ADHOC!$G$15&lt;&gt;"",IF(ADHOC!$G$15=LEFT(Domein!$AS4825,LEN(ADHOC!$G$15)),MAX(Domein!BD$1:'Domein'!BD4824)+1,""),IF(ADHOC!$S$4=LEFT(Domein!$AS4825,LEN(ADHOC!$S$4)),MAX(Domein!BD$1:'Domein'!BD4824)+1,"")))</f>
        <v/>
      </c>
    </row>
    <row r="4826" spans="45:56" x14ac:dyDescent="0.2">
      <c r="AS4826" s="4" t="s">
        <v>36376</v>
      </c>
      <c r="AT4826" s="4" t="s">
        <v>36377</v>
      </c>
      <c r="AU4826" s="4" t="s">
        <v>456</v>
      </c>
      <c r="AV4826" s="4" t="s">
        <v>726</v>
      </c>
      <c r="AW4826" s="4" t="s">
        <v>724</v>
      </c>
      <c r="AX4826" s="4"/>
      <c r="AY4826" s="4"/>
      <c r="AZ4826" s="4"/>
      <c r="BA4826" s="4"/>
      <c r="BB4826" s="4"/>
      <c r="BC4826" s="4">
        <v>40</v>
      </c>
      <c r="BD4826" t="str">
        <f>IF(AND(ADHOC!$G$15="",ADHOC!$S$4=""),"",IF(ADHOC!$G$15&lt;&gt;"",IF(ADHOC!$G$15=LEFT(Domein!$AS4826,LEN(ADHOC!$G$15)),MAX(Domein!BD$1:'Domein'!BD4825)+1,""),IF(ADHOC!$S$4=LEFT(Domein!$AS4826,LEN(ADHOC!$S$4)),MAX(Domein!BD$1:'Domein'!BD4825)+1,"")))</f>
        <v/>
      </c>
    </row>
    <row r="4827" spans="45:56" x14ac:dyDescent="0.2">
      <c r="AS4827" s="4" t="s">
        <v>32951</v>
      </c>
      <c r="AT4827" s="4" t="s">
        <v>32952</v>
      </c>
      <c r="AU4827" s="4" t="s">
        <v>456</v>
      </c>
      <c r="AV4827" s="4" t="s">
        <v>726</v>
      </c>
      <c r="AW4827" s="4" t="s">
        <v>724</v>
      </c>
      <c r="AX4827" s="4"/>
      <c r="AY4827" s="4"/>
      <c r="AZ4827" s="4"/>
      <c r="BA4827" s="4"/>
      <c r="BB4827" s="4"/>
      <c r="BC4827" s="4">
        <v>40</v>
      </c>
      <c r="BD4827" t="str">
        <f>IF(AND(ADHOC!$G$15="",ADHOC!$S$4=""),"",IF(ADHOC!$G$15&lt;&gt;"",IF(ADHOC!$G$15=LEFT(Domein!$AS4827,LEN(ADHOC!$G$15)),MAX(Domein!BD$1:'Domein'!BD4826)+1,""),IF(ADHOC!$S$4=LEFT(Domein!$AS4827,LEN(ADHOC!$S$4)),MAX(Domein!BD$1:'Domein'!BD4826)+1,"")))</f>
        <v/>
      </c>
    </row>
    <row r="4828" spans="45:56" x14ac:dyDescent="0.2">
      <c r="AS4828" s="4" t="s">
        <v>32953</v>
      </c>
      <c r="AT4828" s="4" t="s">
        <v>3374</v>
      </c>
      <c r="AU4828" s="4" t="s">
        <v>456</v>
      </c>
      <c r="AV4828" s="4" t="s">
        <v>726</v>
      </c>
      <c r="AW4828" s="4" t="s">
        <v>724</v>
      </c>
      <c r="AX4828" s="4"/>
      <c r="AY4828" s="4"/>
      <c r="AZ4828" s="4"/>
      <c r="BA4828" s="4"/>
      <c r="BB4828" s="4"/>
      <c r="BC4828" s="4">
        <v>40</v>
      </c>
      <c r="BD4828" t="str">
        <f>IF(AND(ADHOC!$G$15="",ADHOC!$S$4=""),"",IF(ADHOC!$G$15&lt;&gt;"",IF(ADHOC!$G$15=LEFT(Domein!$AS4828,LEN(ADHOC!$G$15)),MAX(Domein!BD$1:'Domein'!BD4827)+1,""),IF(ADHOC!$S$4=LEFT(Domein!$AS4828,LEN(ADHOC!$S$4)),MAX(Domein!BD$1:'Domein'!BD4827)+1,"")))</f>
        <v/>
      </c>
    </row>
    <row r="4829" spans="45:56" x14ac:dyDescent="0.2">
      <c r="AS4829" s="4" t="s">
        <v>32954</v>
      </c>
      <c r="AT4829" s="4" t="s">
        <v>3378</v>
      </c>
      <c r="AU4829" s="4" t="s">
        <v>456</v>
      </c>
      <c r="AV4829" s="4" t="s">
        <v>726</v>
      </c>
      <c r="AW4829" s="4" t="s">
        <v>724</v>
      </c>
      <c r="AX4829" s="4"/>
      <c r="AY4829" s="4"/>
      <c r="AZ4829" s="4"/>
      <c r="BA4829" s="4"/>
      <c r="BB4829" s="4"/>
      <c r="BC4829" s="4">
        <v>40</v>
      </c>
      <c r="BD4829" t="str">
        <f>IF(AND(ADHOC!$G$15="",ADHOC!$S$4=""),"",IF(ADHOC!$G$15&lt;&gt;"",IF(ADHOC!$G$15=LEFT(Domein!$AS4829,LEN(ADHOC!$G$15)),MAX(Domein!BD$1:'Domein'!BD4828)+1,""),IF(ADHOC!$S$4=LEFT(Domein!$AS4829,LEN(ADHOC!$S$4)),MAX(Domein!BD$1:'Domein'!BD4828)+1,"")))</f>
        <v/>
      </c>
    </row>
    <row r="4830" spans="45:56" x14ac:dyDescent="0.2">
      <c r="AS4830" s="4" t="s">
        <v>32955</v>
      </c>
      <c r="AT4830" s="4" t="s">
        <v>3383</v>
      </c>
      <c r="AU4830" s="4" t="s">
        <v>456</v>
      </c>
      <c r="AV4830" s="4" t="s">
        <v>726</v>
      </c>
      <c r="AW4830" s="4" t="s">
        <v>724</v>
      </c>
      <c r="AX4830" s="4"/>
      <c r="AY4830" s="4"/>
      <c r="AZ4830" s="4"/>
      <c r="BA4830" s="4"/>
      <c r="BB4830" s="4"/>
      <c r="BC4830" s="4">
        <v>40</v>
      </c>
      <c r="BD4830" t="str">
        <f>IF(AND(ADHOC!$G$15="",ADHOC!$S$4=""),"",IF(ADHOC!$G$15&lt;&gt;"",IF(ADHOC!$G$15=LEFT(Domein!$AS4830,LEN(ADHOC!$G$15)),MAX(Domein!BD$1:'Domein'!BD4829)+1,""),IF(ADHOC!$S$4=LEFT(Domein!$AS4830,LEN(ADHOC!$S$4)),MAX(Domein!BD$1:'Domein'!BD4829)+1,"")))</f>
        <v/>
      </c>
    </row>
    <row r="4831" spans="45:56" x14ac:dyDescent="0.2">
      <c r="AS4831" s="4" t="s">
        <v>35005</v>
      </c>
      <c r="AT4831" s="4" t="s">
        <v>9519</v>
      </c>
      <c r="AU4831" s="4" t="s">
        <v>456</v>
      </c>
      <c r="AV4831" s="4" t="s">
        <v>726</v>
      </c>
      <c r="AW4831" s="4" t="s">
        <v>724</v>
      </c>
      <c r="AX4831" s="4"/>
      <c r="AY4831" s="4"/>
      <c r="AZ4831" s="4"/>
      <c r="BA4831" s="4"/>
      <c r="BB4831" s="4"/>
      <c r="BC4831" s="4">
        <v>40</v>
      </c>
      <c r="BD4831" t="str">
        <f>IF(AND(ADHOC!$G$15="",ADHOC!$S$4=""),"",IF(ADHOC!$G$15&lt;&gt;"",IF(ADHOC!$G$15=LEFT(Domein!$AS4831,LEN(ADHOC!$G$15)),MAX(Domein!BD$1:'Domein'!BD4830)+1,""),IF(ADHOC!$S$4=LEFT(Domein!$AS4831,LEN(ADHOC!$S$4)),MAX(Domein!BD$1:'Domein'!BD4830)+1,"")))</f>
        <v/>
      </c>
    </row>
    <row r="4832" spans="45:56" x14ac:dyDescent="0.2">
      <c r="AS4832" s="4" t="s">
        <v>35006</v>
      </c>
      <c r="AT4832" s="4" t="s">
        <v>3368</v>
      </c>
      <c r="AU4832" s="4" t="s">
        <v>456</v>
      </c>
      <c r="AV4832" s="4" t="s">
        <v>726</v>
      </c>
      <c r="AW4832" s="4" t="s">
        <v>724</v>
      </c>
      <c r="AX4832" s="4"/>
      <c r="AY4832" s="4"/>
      <c r="AZ4832" s="4"/>
      <c r="BA4832" s="4"/>
      <c r="BB4832" s="4"/>
      <c r="BC4832" s="4">
        <v>40</v>
      </c>
      <c r="BD4832" t="str">
        <f>IF(AND(ADHOC!$G$15="",ADHOC!$S$4=""),"",IF(ADHOC!$G$15&lt;&gt;"",IF(ADHOC!$G$15=LEFT(Domein!$AS4832,LEN(ADHOC!$G$15)),MAX(Domein!BD$1:'Domein'!BD4831)+1,""),IF(ADHOC!$S$4=LEFT(Domein!$AS4832,LEN(ADHOC!$S$4)),MAX(Domein!BD$1:'Domein'!BD4831)+1,"")))</f>
        <v/>
      </c>
    </row>
    <row r="4833" spans="45:56" x14ac:dyDescent="0.2">
      <c r="AS4833" s="4" t="s">
        <v>32956</v>
      </c>
      <c r="AT4833" s="4" t="s">
        <v>32957</v>
      </c>
      <c r="AU4833" s="4" t="s">
        <v>456</v>
      </c>
      <c r="AV4833" s="4" t="s">
        <v>726</v>
      </c>
      <c r="AW4833" s="4" t="s">
        <v>724</v>
      </c>
      <c r="AX4833" s="4"/>
      <c r="AY4833" s="4"/>
      <c r="AZ4833" s="4"/>
      <c r="BA4833" s="4"/>
      <c r="BB4833" s="4"/>
      <c r="BC4833" s="4">
        <v>40</v>
      </c>
      <c r="BD4833" t="str">
        <f>IF(AND(ADHOC!$G$15="",ADHOC!$S$4=""),"",IF(ADHOC!$G$15&lt;&gt;"",IF(ADHOC!$G$15=LEFT(Domein!$AS4833,LEN(ADHOC!$G$15)),MAX(Domein!BD$1:'Domein'!BD4832)+1,""),IF(ADHOC!$S$4=LEFT(Domein!$AS4833,LEN(ADHOC!$S$4)),MAX(Domein!BD$1:'Domein'!BD4832)+1,"")))</f>
        <v/>
      </c>
    </row>
    <row r="4834" spans="45:56" x14ac:dyDescent="0.2">
      <c r="AS4834" s="4" t="s">
        <v>35007</v>
      </c>
      <c r="AT4834" s="4" t="s">
        <v>3370</v>
      </c>
      <c r="AU4834" s="4" t="s">
        <v>456</v>
      </c>
      <c r="AV4834" s="4" t="s">
        <v>726</v>
      </c>
      <c r="AW4834" s="4" t="s">
        <v>724</v>
      </c>
      <c r="AX4834" s="4"/>
      <c r="AY4834" s="4"/>
      <c r="AZ4834" s="4"/>
      <c r="BA4834" s="4"/>
      <c r="BB4834" s="4"/>
      <c r="BC4834" s="4">
        <v>40</v>
      </c>
      <c r="BD4834" t="str">
        <f>IF(AND(ADHOC!$G$15="",ADHOC!$S$4=""),"",IF(ADHOC!$G$15&lt;&gt;"",IF(ADHOC!$G$15=LEFT(Domein!$AS4834,LEN(ADHOC!$G$15)),MAX(Domein!BD$1:'Domein'!BD4833)+1,""),IF(ADHOC!$S$4=LEFT(Domein!$AS4834,LEN(ADHOC!$S$4)),MAX(Domein!BD$1:'Domein'!BD4833)+1,"")))</f>
        <v/>
      </c>
    </row>
    <row r="4835" spans="45:56" x14ac:dyDescent="0.2">
      <c r="AS4835" s="4" t="s">
        <v>32958</v>
      </c>
      <c r="AT4835" s="4" t="s">
        <v>6971</v>
      </c>
      <c r="AU4835" s="4" t="s">
        <v>456</v>
      </c>
      <c r="AV4835" s="4" t="s">
        <v>726</v>
      </c>
      <c r="AW4835" s="4" t="s">
        <v>724</v>
      </c>
      <c r="AX4835" s="4"/>
      <c r="AY4835" s="4"/>
      <c r="AZ4835" s="4"/>
      <c r="BA4835" s="4"/>
      <c r="BB4835" s="4"/>
      <c r="BC4835" s="4">
        <v>40</v>
      </c>
      <c r="BD4835" t="str">
        <f>IF(AND(ADHOC!$G$15="",ADHOC!$S$4=""),"",IF(ADHOC!$G$15&lt;&gt;"",IF(ADHOC!$G$15=LEFT(Domein!$AS4835,LEN(ADHOC!$G$15)),MAX(Domein!BD$1:'Domein'!BD4834)+1,""),IF(ADHOC!$S$4=LEFT(Domein!$AS4835,LEN(ADHOC!$S$4)),MAX(Domein!BD$1:'Domein'!BD4834)+1,"")))</f>
        <v/>
      </c>
    </row>
    <row r="4836" spans="45:56" x14ac:dyDescent="0.2">
      <c r="AS4836" s="4" t="s">
        <v>32959</v>
      </c>
      <c r="AT4836" s="4" t="s">
        <v>32960</v>
      </c>
      <c r="AU4836" s="4" t="s">
        <v>456</v>
      </c>
      <c r="AV4836" s="4" t="s">
        <v>726</v>
      </c>
      <c r="AW4836" s="4" t="s">
        <v>724</v>
      </c>
      <c r="AX4836" s="4"/>
      <c r="AY4836" s="4"/>
      <c r="AZ4836" s="4"/>
      <c r="BA4836" s="4"/>
      <c r="BB4836" s="4"/>
      <c r="BC4836" s="4">
        <v>40</v>
      </c>
      <c r="BD4836" t="str">
        <f>IF(AND(ADHOC!$G$15="",ADHOC!$S$4=""),"",IF(ADHOC!$G$15&lt;&gt;"",IF(ADHOC!$G$15=LEFT(Domein!$AS4836,LEN(ADHOC!$G$15)),MAX(Domein!BD$1:'Domein'!BD4835)+1,""),IF(ADHOC!$S$4=LEFT(Domein!$AS4836,LEN(ADHOC!$S$4)),MAX(Domein!BD$1:'Domein'!BD4835)+1,"")))</f>
        <v/>
      </c>
    </row>
    <row r="4837" spans="45:56" x14ac:dyDescent="0.2">
      <c r="AS4837" s="4" t="s">
        <v>35008</v>
      </c>
      <c r="AT4837" s="4" t="s">
        <v>9507</v>
      </c>
      <c r="AU4837" s="4" t="s">
        <v>456</v>
      </c>
      <c r="AV4837" s="4" t="s">
        <v>726</v>
      </c>
      <c r="AW4837" s="4" t="s">
        <v>724</v>
      </c>
      <c r="AX4837" s="4"/>
      <c r="AY4837" s="4"/>
      <c r="AZ4837" s="4"/>
      <c r="BA4837" s="4"/>
      <c r="BB4837" s="4"/>
      <c r="BC4837" s="4">
        <v>40</v>
      </c>
      <c r="BD4837" t="str">
        <f>IF(AND(ADHOC!$G$15="",ADHOC!$S$4=""),"",IF(ADHOC!$G$15&lt;&gt;"",IF(ADHOC!$G$15=LEFT(Domein!$AS4837,LEN(ADHOC!$G$15)),MAX(Domein!BD$1:'Domein'!BD4836)+1,""),IF(ADHOC!$S$4=LEFT(Domein!$AS4837,LEN(ADHOC!$S$4)),MAX(Domein!BD$1:'Domein'!BD4836)+1,"")))</f>
        <v/>
      </c>
    </row>
    <row r="4838" spans="45:56" x14ac:dyDescent="0.2">
      <c r="AS4838" s="4" t="s">
        <v>32910</v>
      </c>
      <c r="AT4838" s="4" t="s">
        <v>32911</v>
      </c>
      <c r="AU4838" s="4" t="s">
        <v>456</v>
      </c>
      <c r="AV4838" s="4" t="s">
        <v>726</v>
      </c>
      <c r="AW4838" s="4" t="s">
        <v>724</v>
      </c>
      <c r="AX4838" s="4"/>
      <c r="AY4838" s="4"/>
      <c r="AZ4838" s="4"/>
      <c r="BA4838" s="4"/>
      <c r="BB4838" s="4"/>
      <c r="BC4838" s="4">
        <v>40</v>
      </c>
      <c r="BD4838" t="str">
        <f>IF(AND(ADHOC!$G$15="",ADHOC!$S$4=""),"",IF(ADHOC!$G$15&lt;&gt;"",IF(ADHOC!$G$15=LEFT(Domein!$AS4838,LEN(ADHOC!$G$15)),MAX(Domein!BD$1:'Domein'!BD4837)+1,""),IF(ADHOC!$S$4=LEFT(Domein!$AS4838,LEN(ADHOC!$S$4)),MAX(Domein!BD$1:'Domein'!BD4837)+1,"")))</f>
        <v/>
      </c>
    </row>
    <row r="4839" spans="45:56" x14ac:dyDescent="0.2">
      <c r="AS4839" s="4" t="s">
        <v>36378</v>
      </c>
      <c r="AT4839" s="4" t="s">
        <v>36379</v>
      </c>
      <c r="AU4839" s="4" t="s">
        <v>456</v>
      </c>
      <c r="AV4839" s="4" t="s">
        <v>726</v>
      </c>
      <c r="AW4839" s="4" t="s">
        <v>724</v>
      </c>
      <c r="AX4839" s="4"/>
      <c r="AY4839" s="4"/>
      <c r="AZ4839" s="4"/>
      <c r="BA4839" s="4"/>
      <c r="BB4839" s="4"/>
      <c r="BC4839" s="4">
        <v>40</v>
      </c>
      <c r="BD4839" t="str">
        <f>IF(AND(ADHOC!$G$15="",ADHOC!$S$4=""),"",IF(ADHOC!$G$15&lt;&gt;"",IF(ADHOC!$G$15=LEFT(Domein!$AS4839,LEN(ADHOC!$G$15)),MAX(Domein!BD$1:'Domein'!BD4838)+1,""),IF(ADHOC!$S$4=LEFT(Domein!$AS4839,LEN(ADHOC!$S$4)),MAX(Domein!BD$1:'Domein'!BD4838)+1,"")))</f>
        <v/>
      </c>
    </row>
    <row r="4840" spans="45:56" x14ac:dyDescent="0.2">
      <c r="AS4840" s="4" t="s">
        <v>36380</v>
      </c>
      <c r="AT4840" s="4" t="s">
        <v>3372</v>
      </c>
      <c r="AU4840" s="4" t="s">
        <v>456</v>
      </c>
      <c r="AV4840" s="4" t="s">
        <v>726</v>
      </c>
      <c r="AW4840" s="4" t="s">
        <v>724</v>
      </c>
      <c r="AX4840" s="4"/>
      <c r="AY4840" s="4"/>
      <c r="AZ4840" s="4"/>
      <c r="BA4840" s="4"/>
      <c r="BB4840" s="4"/>
      <c r="BC4840" s="4">
        <v>40</v>
      </c>
      <c r="BD4840" t="str">
        <f>IF(AND(ADHOC!$G$15="",ADHOC!$S$4=""),"",IF(ADHOC!$G$15&lt;&gt;"",IF(ADHOC!$G$15=LEFT(Domein!$AS4840,LEN(ADHOC!$G$15)),MAX(Domein!BD$1:'Domein'!BD4839)+1,""),IF(ADHOC!$S$4=LEFT(Domein!$AS4840,LEN(ADHOC!$S$4)),MAX(Domein!BD$1:'Domein'!BD4839)+1,"")))</f>
        <v/>
      </c>
    </row>
    <row r="4841" spans="45:56" x14ac:dyDescent="0.2">
      <c r="AS4841" s="4" t="s">
        <v>32961</v>
      </c>
      <c r="AT4841" s="4" t="s">
        <v>3356</v>
      </c>
      <c r="AU4841" s="4" t="s">
        <v>456</v>
      </c>
      <c r="AV4841" s="4" t="s">
        <v>726</v>
      </c>
      <c r="AW4841" s="4" t="s">
        <v>724</v>
      </c>
      <c r="AX4841" s="4"/>
      <c r="AY4841" s="4"/>
      <c r="AZ4841" s="4"/>
      <c r="BA4841" s="4"/>
      <c r="BB4841" s="4"/>
      <c r="BC4841" s="4">
        <v>40</v>
      </c>
      <c r="BD4841" t="str">
        <f>IF(AND(ADHOC!$G$15="",ADHOC!$S$4=""),"",IF(ADHOC!$G$15&lt;&gt;"",IF(ADHOC!$G$15=LEFT(Domein!$AS4841,LEN(ADHOC!$G$15)),MAX(Domein!BD$1:'Domein'!BD4840)+1,""),IF(ADHOC!$S$4=LEFT(Domein!$AS4841,LEN(ADHOC!$S$4)),MAX(Domein!BD$1:'Domein'!BD4840)+1,"")))</f>
        <v/>
      </c>
    </row>
    <row r="4842" spans="45:56" x14ac:dyDescent="0.2">
      <c r="AS4842" s="4" t="s">
        <v>32962</v>
      </c>
      <c r="AT4842" s="4" t="s">
        <v>3407</v>
      </c>
      <c r="AU4842" s="4" t="s">
        <v>456</v>
      </c>
      <c r="AV4842" s="4" t="s">
        <v>726</v>
      </c>
      <c r="AW4842" s="4" t="s">
        <v>724</v>
      </c>
      <c r="AX4842" s="4"/>
      <c r="AY4842" s="4"/>
      <c r="AZ4842" s="4"/>
      <c r="BA4842" s="4"/>
      <c r="BB4842" s="4"/>
      <c r="BC4842" s="4">
        <v>40</v>
      </c>
      <c r="BD4842" t="str">
        <f>IF(AND(ADHOC!$G$15="",ADHOC!$S$4=""),"",IF(ADHOC!$G$15&lt;&gt;"",IF(ADHOC!$G$15=LEFT(Domein!$AS4842,LEN(ADHOC!$G$15)),MAX(Domein!BD$1:'Domein'!BD4841)+1,""),IF(ADHOC!$S$4=LEFT(Domein!$AS4842,LEN(ADHOC!$S$4)),MAX(Domein!BD$1:'Domein'!BD4841)+1,"")))</f>
        <v/>
      </c>
    </row>
    <row r="4843" spans="45:56" x14ac:dyDescent="0.2">
      <c r="AS4843" s="4" t="s">
        <v>35009</v>
      </c>
      <c r="AT4843" s="4" t="s">
        <v>3343</v>
      </c>
      <c r="AU4843" s="4" t="s">
        <v>456</v>
      </c>
      <c r="AV4843" s="4" t="s">
        <v>726</v>
      </c>
      <c r="AW4843" s="4" t="s">
        <v>724</v>
      </c>
      <c r="AX4843" s="4"/>
      <c r="AY4843" s="4"/>
      <c r="AZ4843" s="4"/>
      <c r="BA4843" s="4"/>
      <c r="BB4843" s="4"/>
      <c r="BC4843" s="4">
        <v>40</v>
      </c>
      <c r="BD4843" t="str">
        <f>IF(AND(ADHOC!$G$15="",ADHOC!$S$4=""),"",IF(ADHOC!$G$15&lt;&gt;"",IF(ADHOC!$G$15=LEFT(Domein!$AS4843,LEN(ADHOC!$G$15)),MAX(Domein!BD$1:'Domein'!BD4842)+1,""),IF(ADHOC!$S$4=LEFT(Domein!$AS4843,LEN(ADHOC!$S$4)),MAX(Domein!BD$1:'Domein'!BD4842)+1,"")))</f>
        <v/>
      </c>
    </row>
    <row r="4844" spans="45:56" x14ac:dyDescent="0.2">
      <c r="AS4844" s="4" t="s">
        <v>32449</v>
      </c>
      <c r="AT4844" s="4" t="s">
        <v>3273</v>
      </c>
      <c r="AU4844" s="4" t="s">
        <v>456</v>
      </c>
      <c r="AV4844" s="4" t="s">
        <v>726</v>
      </c>
      <c r="AW4844" s="4" t="s">
        <v>724</v>
      </c>
      <c r="AX4844" s="4"/>
      <c r="AY4844" s="4"/>
      <c r="AZ4844" s="4"/>
      <c r="BA4844" s="4"/>
      <c r="BB4844" s="4"/>
      <c r="BC4844" s="4">
        <v>40</v>
      </c>
      <c r="BD4844" t="str">
        <f>IF(AND(ADHOC!$G$15="",ADHOC!$S$4=""),"",IF(ADHOC!$G$15&lt;&gt;"",IF(ADHOC!$G$15=LEFT(Domein!$AS4844,LEN(ADHOC!$G$15)),MAX(Domein!BD$1:'Domein'!BD4843)+1,""),IF(ADHOC!$S$4=LEFT(Domein!$AS4844,LEN(ADHOC!$S$4)),MAX(Domein!BD$1:'Domein'!BD4843)+1,"")))</f>
        <v/>
      </c>
    </row>
    <row r="4845" spans="45:56" x14ac:dyDescent="0.2">
      <c r="AS4845" s="4" t="s">
        <v>35010</v>
      </c>
      <c r="AT4845" s="4" t="s">
        <v>3346</v>
      </c>
      <c r="AU4845" s="4" t="s">
        <v>456</v>
      </c>
      <c r="AV4845" s="4" t="s">
        <v>726</v>
      </c>
      <c r="AW4845" s="4" t="s">
        <v>724</v>
      </c>
      <c r="AX4845" s="4"/>
      <c r="AY4845" s="4"/>
      <c r="AZ4845" s="4"/>
      <c r="BA4845" s="4"/>
      <c r="BB4845" s="4"/>
      <c r="BC4845" s="4">
        <v>40</v>
      </c>
      <c r="BD4845" t="str">
        <f>IF(AND(ADHOC!$G$15="",ADHOC!$S$4=""),"",IF(ADHOC!$G$15&lt;&gt;"",IF(ADHOC!$G$15=LEFT(Domein!$AS4845,LEN(ADHOC!$G$15)),MAX(Domein!BD$1:'Domein'!BD4844)+1,""),IF(ADHOC!$S$4=LEFT(Domein!$AS4845,LEN(ADHOC!$S$4)),MAX(Domein!BD$1:'Domein'!BD4844)+1,"")))</f>
        <v/>
      </c>
    </row>
    <row r="4846" spans="45:56" x14ac:dyDescent="0.2">
      <c r="AS4846" s="4" t="s">
        <v>35011</v>
      </c>
      <c r="AT4846" s="4" t="s">
        <v>35012</v>
      </c>
      <c r="AU4846" s="4" t="s">
        <v>456</v>
      </c>
      <c r="AV4846" s="4" t="s">
        <v>726</v>
      </c>
      <c r="AW4846" s="4" t="s">
        <v>724</v>
      </c>
      <c r="AX4846" s="4"/>
      <c r="AY4846" s="4"/>
      <c r="AZ4846" s="4"/>
      <c r="BA4846" s="4"/>
      <c r="BB4846" s="4"/>
      <c r="BC4846" s="4">
        <v>40</v>
      </c>
      <c r="BD4846" t="str">
        <f>IF(AND(ADHOC!$G$15="",ADHOC!$S$4=""),"",IF(ADHOC!$G$15&lt;&gt;"",IF(ADHOC!$G$15=LEFT(Domein!$AS4846,LEN(ADHOC!$G$15)),MAX(Domein!BD$1:'Domein'!BD4845)+1,""),IF(ADHOC!$S$4=LEFT(Domein!$AS4846,LEN(ADHOC!$S$4)),MAX(Domein!BD$1:'Domein'!BD4845)+1,"")))</f>
        <v/>
      </c>
    </row>
    <row r="4847" spans="45:56" x14ac:dyDescent="0.2">
      <c r="AS4847" s="4" t="s">
        <v>35013</v>
      </c>
      <c r="AT4847" s="4" t="s">
        <v>35014</v>
      </c>
      <c r="AU4847" s="4" t="s">
        <v>456</v>
      </c>
      <c r="AV4847" s="4" t="s">
        <v>726</v>
      </c>
      <c r="AW4847" s="4" t="s">
        <v>724</v>
      </c>
      <c r="AX4847" s="4"/>
      <c r="AY4847" s="4"/>
      <c r="AZ4847" s="4"/>
      <c r="BA4847" s="4"/>
      <c r="BB4847" s="4"/>
      <c r="BC4847" s="4">
        <v>40</v>
      </c>
      <c r="BD4847" t="str">
        <f>IF(AND(ADHOC!$G$15="",ADHOC!$S$4=""),"",IF(ADHOC!$G$15&lt;&gt;"",IF(ADHOC!$G$15=LEFT(Domein!$AS4847,LEN(ADHOC!$G$15)),MAX(Domein!BD$1:'Domein'!BD4846)+1,""),IF(ADHOC!$S$4=LEFT(Domein!$AS4847,LEN(ADHOC!$S$4)),MAX(Domein!BD$1:'Domein'!BD4846)+1,"")))</f>
        <v/>
      </c>
    </row>
    <row r="4848" spans="45:56" x14ac:dyDescent="0.2">
      <c r="AS4848" s="4" t="s">
        <v>35015</v>
      </c>
      <c r="AT4848" s="4" t="s">
        <v>3339</v>
      </c>
      <c r="AU4848" s="4" t="s">
        <v>456</v>
      </c>
      <c r="AV4848" s="4" t="s">
        <v>726</v>
      </c>
      <c r="AW4848" s="4" t="s">
        <v>724</v>
      </c>
      <c r="AX4848" s="4"/>
      <c r="AY4848" s="4"/>
      <c r="AZ4848" s="4"/>
      <c r="BA4848" s="4"/>
      <c r="BB4848" s="4"/>
      <c r="BC4848" s="4">
        <v>40</v>
      </c>
      <c r="BD4848" t="str">
        <f>IF(AND(ADHOC!$G$15="",ADHOC!$S$4=""),"",IF(ADHOC!$G$15&lt;&gt;"",IF(ADHOC!$G$15=LEFT(Domein!$AS4848,LEN(ADHOC!$G$15)),MAX(Domein!BD$1:'Domein'!BD4847)+1,""),IF(ADHOC!$S$4=LEFT(Domein!$AS4848,LEN(ADHOC!$S$4)),MAX(Domein!BD$1:'Domein'!BD4847)+1,"")))</f>
        <v/>
      </c>
    </row>
    <row r="4849" spans="45:56" x14ac:dyDescent="0.2">
      <c r="AS4849" s="4" t="s">
        <v>32963</v>
      </c>
      <c r="AT4849" s="4" t="s">
        <v>3364</v>
      </c>
      <c r="AU4849" s="4" t="s">
        <v>456</v>
      </c>
      <c r="AV4849" s="4" t="s">
        <v>726</v>
      </c>
      <c r="AW4849" s="4" t="s">
        <v>724</v>
      </c>
      <c r="AX4849" s="4"/>
      <c r="AY4849" s="4"/>
      <c r="AZ4849" s="4"/>
      <c r="BA4849" s="4"/>
      <c r="BB4849" s="4"/>
      <c r="BC4849" s="4">
        <v>40</v>
      </c>
      <c r="BD4849" t="str">
        <f>IF(AND(ADHOC!$G$15="",ADHOC!$S$4=""),"",IF(ADHOC!$G$15&lt;&gt;"",IF(ADHOC!$G$15=LEFT(Domein!$AS4849,LEN(ADHOC!$G$15)),MAX(Domein!BD$1:'Domein'!BD4848)+1,""),IF(ADHOC!$S$4=LEFT(Domein!$AS4849,LEN(ADHOC!$S$4)),MAX(Domein!BD$1:'Domein'!BD4848)+1,"")))</f>
        <v/>
      </c>
    </row>
    <row r="4850" spans="45:56" x14ac:dyDescent="0.2">
      <c r="AS4850" s="4" t="s">
        <v>36381</v>
      </c>
      <c r="AT4850" s="4" t="s">
        <v>3352</v>
      </c>
      <c r="AU4850" s="4" t="s">
        <v>456</v>
      </c>
      <c r="AV4850" s="4" t="s">
        <v>726</v>
      </c>
      <c r="AW4850" s="4" t="s">
        <v>724</v>
      </c>
      <c r="AX4850" s="4"/>
      <c r="AY4850" s="4"/>
      <c r="AZ4850" s="4"/>
      <c r="BA4850" s="4"/>
      <c r="BB4850" s="4"/>
      <c r="BC4850" s="4">
        <v>40</v>
      </c>
      <c r="BD4850" t="str">
        <f>IF(AND(ADHOC!$G$15="",ADHOC!$S$4=""),"",IF(ADHOC!$G$15&lt;&gt;"",IF(ADHOC!$G$15=LEFT(Domein!$AS4850,LEN(ADHOC!$G$15)),MAX(Domein!BD$1:'Domein'!BD4849)+1,""),IF(ADHOC!$S$4=LEFT(Domein!$AS4850,LEN(ADHOC!$S$4)),MAX(Domein!BD$1:'Domein'!BD4849)+1,"")))</f>
        <v/>
      </c>
    </row>
    <row r="4851" spans="45:56" x14ac:dyDescent="0.2">
      <c r="AS4851" s="4" t="s">
        <v>35016</v>
      </c>
      <c r="AT4851" s="4" t="s">
        <v>3350</v>
      </c>
      <c r="AU4851" s="4" t="s">
        <v>456</v>
      </c>
      <c r="AV4851" s="4" t="s">
        <v>726</v>
      </c>
      <c r="AW4851" s="4" t="s">
        <v>724</v>
      </c>
      <c r="AX4851" s="4"/>
      <c r="AY4851" s="4"/>
      <c r="AZ4851" s="4"/>
      <c r="BA4851" s="4"/>
      <c r="BB4851" s="4"/>
      <c r="BC4851" s="4">
        <v>40</v>
      </c>
      <c r="BD4851" t="str">
        <f>IF(AND(ADHOC!$G$15="",ADHOC!$S$4=""),"",IF(ADHOC!$G$15&lt;&gt;"",IF(ADHOC!$G$15=LEFT(Domein!$AS4851,LEN(ADHOC!$G$15)),MAX(Domein!BD$1:'Domein'!BD4850)+1,""),IF(ADHOC!$S$4=LEFT(Domein!$AS4851,LEN(ADHOC!$S$4)),MAX(Domein!BD$1:'Domein'!BD4850)+1,"")))</f>
        <v/>
      </c>
    </row>
    <row r="4852" spans="45:56" x14ac:dyDescent="0.2">
      <c r="AS4852" s="4" t="s">
        <v>32964</v>
      </c>
      <c r="AT4852" s="4" t="s">
        <v>3385</v>
      </c>
      <c r="AU4852" s="4" t="s">
        <v>456</v>
      </c>
      <c r="AV4852" s="4" t="s">
        <v>726</v>
      </c>
      <c r="AW4852" s="4" t="s">
        <v>724</v>
      </c>
      <c r="AX4852" s="4"/>
      <c r="AY4852" s="4"/>
      <c r="AZ4852" s="4"/>
      <c r="BA4852" s="4"/>
      <c r="BB4852" s="4"/>
      <c r="BC4852" s="4">
        <v>40</v>
      </c>
      <c r="BD4852" t="str">
        <f>IF(AND(ADHOC!$G$15="",ADHOC!$S$4=""),"",IF(ADHOC!$G$15&lt;&gt;"",IF(ADHOC!$G$15=LEFT(Domein!$AS4852,LEN(ADHOC!$G$15)),MAX(Domein!BD$1:'Domein'!BD4851)+1,""),IF(ADHOC!$S$4=LEFT(Domein!$AS4852,LEN(ADHOC!$S$4)),MAX(Domein!BD$1:'Domein'!BD4851)+1,"")))</f>
        <v/>
      </c>
    </row>
    <row r="4853" spans="45:56" x14ac:dyDescent="0.2">
      <c r="AS4853" s="4" t="s">
        <v>32965</v>
      </c>
      <c r="AT4853" s="4" t="s">
        <v>3275</v>
      </c>
      <c r="AU4853" s="4" t="s">
        <v>456</v>
      </c>
      <c r="AV4853" s="4" t="s">
        <v>726</v>
      </c>
      <c r="AW4853" s="4" t="s">
        <v>724</v>
      </c>
      <c r="AX4853" s="4"/>
      <c r="AY4853" s="4"/>
      <c r="AZ4853" s="4"/>
      <c r="BA4853" s="4"/>
      <c r="BB4853" s="4"/>
      <c r="BC4853" s="4">
        <v>40</v>
      </c>
      <c r="BD4853" t="str">
        <f>IF(AND(ADHOC!$G$15="",ADHOC!$S$4=""),"",IF(ADHOC!$G$15&lt;&gt;"",IF(ADHOC!$G$15=LEFT(Domein!$AS4853,LEN(ADHOC!$G$15)),MAX(Domein!BD$1:'Domein'!BD4852)+1,""),IF(ADHOC!$S$4=LEFT(Domein!$AS4853,LEN(ADHOC!$S$4)),MAX(Domein!BD$1:'Domein'!BD4852)+1,"")))</f>
        <v/>
      </c>
    </row>
    <row r="4854" spans="45:56" x14ac:dyDescent="0.2">
      <c r="AS4854" s="4" t="s">
        <v>35017</v>
      </c>
      <c r="AT4854" s="4" t="s">
        <v>35018</v>
      </c>
      <c r="AU4854" s="4" t="s">
        <v>456</v>
      </c>
      <c r="AV4854" s="4" t="s">
        <v>726</v>
      </c>
      <c r="AW4854" s="4" t="s">
        <v>724</v>
      </c>
      <c r="AX4854" s="4"/>
      <c r="AY4854" s="4"/>
      <c r="AZ4854" s="4"/>
      <c r="BA4854" s="4"/>
      <c r="BB4854" s="4"/>
      <c r="BC4854" s="4">
        <v>40</v>
      </c>
      <c r="BD4854" t="str">
        <f>IF(AND(ADHOC!$G$15="",ADHOC!$S$4=""),"",IF(ADHOC!$G$15&lt;&gt;"",IF(ADHOC!$G$15=LEFT(Domein!$AS4854,LEN(ADHOC!$G$15)),MAX(Domein!BD$1:'Domein'!BD4853)+1,""),IF(ADHOC!$S$4=LEFT(Domein!$AS4854,LEN(ADHOC!$S$4)),MAX(Domein!BD$1:'Domein'!BD4853)+1,"")))</f>
        <v/>
      </c>
    </row>
    <row r="4855" spans="45:56" x14ac:dyDescent="0.2">
      <c r="AS4855" s="4" t="s">
        <v>35019</v>
      </c>
      <c r="AT4855" s="4" t="s">
        <v>35020</v>
      </c>
      <c r="AU4855" s="4" t="s">
        <v>456</v>
      </c>
      <c r="AV4855" s="4" t="s">
        <v>726</v>
      </c>
      <c r="AW4855" s="4" t="s">
        <v>724</v>
      </c>
      <c r="AX4855" s="4"/>
      <c r="AY4855" s="4"/>
      <c r="AZ4855" s="4"/>
      <c r="BA4855" s="4"/>
      <c r="BB4855" s="4"/>
      <c r="BC4855" s="4">
        <v>40</v>
      </c>
      <c r="BD4855" t="str">
        <f>IF(AND(ADHOC!$G$15="",ADHOC!$S$4=""),"",IF(ADHOC!$G$15&lt;&gt;"",IF(ADHOC!$G$15=LEFT(Domein!$AS4855,LEN(ADHOC!$G$15)),MAX(Domein!BD$1:'Domein'!BD4854)+1,""),IF(ADHOC!$S$4=LEFT(Domein!$AS4855,LEN(ADHOC!$S$4)),MAX(Domein!BD$1:'Domein'!BD4854)+1,"")))</f>
        <v/>
      </c>
    </row>
    <row r="4856" spans="45:56" x14ac:dyDescent="0.2">
      <c r="AS4856" s="4" t="s">
        <v>36382</v>
      </c>
      <c r="AT4856" s="4" t="s">
        <v>3362</v>
      </c>
      <c r="AU4856" s="4" t="s">
        <v>456</v>
      </c>
      <c r="AV4856" s="4" t="s">
        <v>726</v>
      </c>
      <c r="AW4856" s="4" t="s">
        <v>724</v>
      </c>
      <c r="AX4856" s="4"/>
      <c r="AY4856" s="4"/>
      <c r="AZ4856" s="4"/>
      <c r="BA4856" s="4"/>
      <c r="BB4856" s="4"/>
      <c r="BC4856" s="4">
        <v>40</v>
      </c>
      <c r="BD4856" t="str">
        <f>IF(AND(ADHOC!$G$15="",ADHOC!$S$4=""),"",IF(ADHOC!$G$15&lt;&gt;"",IF(ADHOC!$G$15=LEFT(Domein!$AS4856,LEN(ADHOC!$G$15)),MAX(Domein!BD$1:'Domein'!BD4855)+1,""),IF(ADHOC!$S$4=LEFT(Domein!$AS4856,LEN(ADHOC!$S$4)),MAX(Domein!BD$1:'Domein'!BD4855)+1,"")))</f>
        <v/>
      </c>
    </row>
    <row r="4857" spans="45:56" x14ac:dyDescent="0.2">
      <c r="AS4857" s="4" t="s">
        <v>3389</v>
      </c>
      <c r="AT4857" s="4" t="s">
        <v>3388</v>
      </c>
      <c r="AU4857" s="4" t="s">
        <v>456</v>
      </c>
      <c r="AV4857" s="4" t="s">
        <v>733</v>
      </c>
      <c r="AW4857" s="4" t="s">
        <v>724</v>
      </c>
      <c r="AX4857" s="4"/>
      <c r="AY4857" s="4">
        <v>256927</v>
      </c>
      <c r="AZ4857" s="4">
        <v>527643</v>
      </c>
      <c r="BA4857" s="4" t="s">
        <v>24604</v>
      </c>
      <c r="BB4857" s="4" t="s">
        <v>24605</v>
      </c>
      <c r="BC4857" s="4">
        <v>40</v>
      </c>
      <c r="BD4857" t="str">
        <f>IF(AND(ADHOC!$G$15="",ADHOC!$S$4=""),"",IF(ADHOC!$G$15&lt;&gt;"",IF(ADHOC!$G$15=LEFT(Domein!$AS4857,LEN(ADHOC!$G$15)),MAX(Domein!BD$1:'Domein'!BD4856)+1,""),IF(ADHOC!$S$4=LEFT(Domein!$AS4857,LEN(ADHOC!$S$4)),MAX(Domein!BD$1:'Domein'!BD4856)+1,"")))</f>
        <v/>
      </c>
    </row>
    <row r="4858" spans="45:56" x14ac:dyDescent="0.2">
      <c r="AS4858" s="4" t="s">
        <v>3390</v>
      </c>
      <c r="AT4858" s="4" t="s">
        <v>3391</v>
      </c>
      <c r="AU4858" s="4" t="s">
        <v>456</v>
      </c>
      <c r="AV4858" s="4" t="s">
        <v>734</v>
      </c>
      <c r="AW4858" s="4" t="s">
        <v>724</v>
      </c>
      <c r="AX4858" s="4"/>
      <c r="AY4858" s="4">
        <v>257288</v>
      </c>
      <c r="AZ4858" s="4">
        <v>529163</v>
      </c>
      <c r="BA4858" s="4" t="s">
        <v>24606</v>
      </c>
      <c r="BB4858" s="4" t="s">
        <v>24607</v>
      </c>
      <c r="BC4858" s="4">
        <v>40</v>
      </c>
      <c r="BD4858" t="str">
        <f>IF(AND(ADHOC!$G$15="",ADHOC!$S$4=""),"",IF(ADHOC!$G$15&lt;&gt;"",IF(ADHOC!$G$15=LEFT(Domein!$AS4858,LEN(ADHOC!$G$15)),MAX(Domein!BD$1:'Domein'!BD4857)+1,""),IF(ADHOC!$S$4=LEFT(Domein!$AS4858,LEN(ADHOC!$S$4)),MAX(Domein!BD$1:'Domein'!BD4857)+1,"")))</f>
        <v/>
      </c>
    </row>
    <row r="4859" spans="45:56" x14ac:dyDescent="0.2">
      <c r="AS4859" s="4" t="s">
        <v>3392</v>
      </c>
      <c r="AT4859" s="4" t="s">
        <v>3393</v>
      </c>
      <c r="AU4859" s="4" t="s">
        <v>456</v>
      </c>
      <c r="AV4859" s="4" t="s">
        <v>733</v>
      </c>
      <c r="AW4859" s="4" t="s">
        <v>724</v>
      </c>
      <c r="AX4859" s="4"/>
      <c r="AY4859" s="4">
        <v>257496</v>
      </c>
      <c r="AZ4859" s="4">
        <v>529059</v>
      </c>
      <c r="BA4859" s="4" t="s">
        <v>24608</v>
      </c>
      <c r="BB4859" s="4" t="s">
        <v>24609</v>
      </c>
      <c r="BC4859" s="4">
        <v>40</v>
      </c>
      <c r="BD4859" t="str">
        <f>IF(AND(ADHOC!$G$15="",ADHOC!$S$4=""),"",IF(ADHOC!$G$15&lt;&gt;"",IF(ADHOC!$G$15=LEFT(Domein!$AS4859,LEN(ADHOC!$G$15)),MAX(Domein!BD$1:'Domein'!BD4858)+1,""),IF(ADHOC!$S$4=LEFT(Domein!$AS4859,LEN(ADHOC!$S$4)),MAX(Domein!BD$1:'Domein'!BD4858)+1,"")))</f>
        <v/>
      </c>
    </row>
    <row r="4860" spans="45:56" x14ac:dyDescent="0.2">
      <c r="AS4860" s="4" t="s">
        <v>3394</v>
      </c>
      <c r="AT4860" s="4" t="s">
        <v>3395</v>
      </c>
      <c r="AU4860" s="4" t="s">
        <v>456</v>
      </c>
      <c r="AV4860" s="4" t="s">
        <v>733</v>
      </c>
      <c r="AW4860" s="4" t="s">
        <v>724</v>
      </c>
      <c r="AX4860" s="4"/>
      <c r="AY4860" s="4">
        <v>257543</v>
      </c>
      <c r="AZ4860" s="4">
        <v>528690</v>
      </c>
      <c r="BA4860" s="4" t="s">
        <v>24610</v>
      </c>
      <c r="BB4860" s="4" t="s">
        <v>24611</v>
      </c>
      <c r="BC4860" s="4">
        <v>40</v>
      </c>
      <c r="BD4860" t="str">
        <f>IF(AND(ADHOC!$G$15="",ADHOC!$S$4=""),"",IF(ADHOC!$G$15&lt;&gt;"",IF(ADHOC!$G$15=LEFT(Domein!$AS4860,LEN(ADHOC!$G$15)),MAX(Domein!BD$1:'Domein'!BD4859)+1,""),IF(ADHOC!$S$4=LEFT(Domein!$AS4860,LEN(ADHOC!$S$4)),MAX(Domein!BD$1:'Domein'!BD4859)+1,"")))</f>
        <v/>
      </c>
    </row>
    <row r="4861" spans="45:56" x14ac:dyDescent="0.2">
      <c r="AS4861" s="4" t="s">
        <v>3396</v>
      </c>
      <c r="AT4861" s="4" t="s">
        <v>3397</v>
      </c>
      <c r="AU4861" s="4" t="s">
        <v>456</v>
      </c>
      <c r="AV4861" s="4" t="s">
        <v>733</v>
      </c>
      <c r="AW4861" s="4" t="s">
        <v>724</v>
      </c>
      <c r="AX4861" s="4"/>
      <c r="AY4861" s="4">
        <v>256504</v>
      </c>
      <c r="AZ4861" s="4">
        <v>528682</v>
      </c>
      <c r="BA4861" s="4" t="s">
        <v>24612</v>
      </c>
      <c r="BB4861" s="4" t="s">
        <v>24613</v>
      </c>
      <c r="BC4861" s="4">
        <v>40</v>
      </c>
      <c r="BD4861" t="str">
        <f>IF(AND(ADHOC!$G$15="",ADHOC!$S$4=""),"",IF(ADHOC!$G$15&lt;&gt;"",IF(ADHOC!$G$15=LEFT(Domein!$AS4861,LEN(ADHOC!$G$15)),MAX(Domein!BD$1:'Domein'!BD4860)+1,""),IF(ADHOC!$S$4=LEFT(Domein!$AS4861,LEN(ADHOC!$S$4)),MAX(Domein!BD$1:'Domein'!BD4860)+1,"")))</f>
        <v/>
      </c>
    </row>
    <row r="4862" spans="45:56" x14ac:dyDescent="0.2">
      <c r="AS4862" s="4" t="s">
        <v>3398</v>
      </c>
      <c r="AT4862" s="4" t="s">
        <v>3399</v>
      </c>
      <c r="AU4862" s="4" t="s">
        <v>456</v>
      </c>
      <c r="AV4862" s="4" t="s">
        <v>733</v>
      </c>
      <c r="AW4862" s="4" t="s">
        <v>724</v>
      </c>
      <c r="AX4862" s="4"/>
      <c r="AY4862" s="4">
        <v>249769</v>
      </c>
      <c r="AZ4862" s="4">
        <v>536622</v>
      </c>
      <c r="BA4862" s="4" t="s">
        <v>24614</v>
      </c>
      <c r="BB4862" s="4" t="s">
        <v>24615</v>
      </c>
      <c r="BC4862" s="4">
        <v>40</v>
      </c>
      <c r="BD4862" t="str">
        <f>IF(AND(ADHOC!$G$15="",ADHOC!$S$4=""),"",IF(ADHOC!$G$15&lt;&gt;"",IF(ADHOC!$G$15=LEFT(Domein!$AS4862,LEN(ADHOC!$G$15)),MAX(Domein!BD$1:'Domein'!BD4861)+1,""),IF(ADHOC!$S$4=LEFT(Domein!$AS4862,LEN(ADHOC!$S$4)),MAX(Domein!BD$1:'Domein'!BD4861)+1,"")))</f>
        <v/>
      </c>
    </row>
    <row r="4863" spans="45:56" x14ac:dyDescent="0.2">
      <c r="AS4863" s="4" t="s">
        <v>3401</v>
      </c>
      <c r="AT4863" s="4" t="s">
        <v>3400</v>
      </c>
      <c r="AU4863" s="4" t="s">
        <v>456</v>
      </c>
      <c r="AV4863" s="4" t="s">
        <v>733</v>
      </c>
      <c r="AW4863" s="4" t="s">
        <v>724</v>
      </c>
      <c r="AX4863" s="4"/>
      <c r="AY4863" s="4">
        <v>256457</v>
      </c>
      <c r="AZ4863" s="4">
        <v>529526</v>
      </c>
      <c r="BA4863" s="4" t="s">
        <v>24616</v>
      </c>
      <c r="BB4863" s="4" t="s">
        <v>24617</v>
      </c>
      <c r="BC4863" s="4">
        <v>40</v>
      </c>
      <c r="BD4863" t="str">
        <f>IF(AND(ADHOC!$G$15="",ADHOC!$S$4=""),"",IF(ADHOC!$G$15&lt;&gt;"",IF(ADHOC!$G$15=LEFT(Domein!$AS4863,LEN(ADHOC!$G$15)),MAX(Domein!BD$1:'Domein'!BD4862)+1,""),IF(ADHOC!$S$4=LEFT(Domein!$AS4863,LEN(ADHOC!$S$4)),MAX(Domein!BD$1:'Domein'!BD4862)+1,"")))</f>
        <v/>
      </c>
    </row>
    <row r="4864" spans="45:56" x14ac:dyDescent="0.2">
      <c r="AS4864" s="4" t="s">
        <v>3402</v>
      </c>
      <c r="AT4864" s="4" t="s">
        <v>3403</v>
      </c>
      <c r="AU4864" s="4" t="s">
        <v>456</v>
      </c>
      <c r="AV4864" s="4" t="s">
        <v>731</v>
      </c>
      <c r="AW4864" s="4" t="s">
        <v>724</v>
      </c>
      <c r="AX4864" s="4"/>
      <c r="AY4864" s="4">
        <v>253005</v>
      </c>
      <c r="AZ4864" s="4">
        <v>531474</v>
      </c>
      <c r="BA4864" s="4" t="s">
        <v>24618</v>
      </c>
      <c r="BB4864" s="4" t="s">
        <v>24619</v>
      </c>
      <c r="BC4864" s="4">
        <v>40</v>
      </c>
      <c r="BD4864" t="str">
        <f>IF(AND(ADHOC!$G$15="",ADHOC!$S$4=""),"",IF(ADHOC!$G$15&lt;&gt;"",IF(ADHOC!$G$15=LEFT(Domein!$AS4864,LEN(ADHOC!$G$15)),MAX(Domein!BD$1:'Domein'!BD4863)+1,""),IF(ADHOC!$S$4=LEFT(Domein!$AS4864,LEN(ADHOC!$S$4)),MAX(Domein!BD$1:'Domein'!BD4863)+1,"")))</f>
        <v/>
      </c>
    </row>
    <row r="4865" spans="45:56" x14ac:dyDescent="0.2">
      <c r="AS4865" s="4" t="s">
        <v>3404</v>
      </c>
      <c r="AT4865" s="4" t="s">
        <v>3405</v>
      </c>
      <c r="AU4865" s="4" t="s">
        <v>456</v>
      </c>
      <c r="AV4865" s="4" t="s">
        <v>731</v>
      </c>
      <c r="AW4865" s="4" t="s">
        <v>724</v>
      </c>
      <c r="AX4865" s="4"/>
      <c r="AY4865" s="4">
        <v>254550</v>
      </c>
      <c r="AZ4865" s="4">
        <v>529441</v>
      </c>
      <c r="BA4865" s="4" t="s">
        <v>24620</v>
      </c>
      <c r="BB4865" s="4" t="s">
        <v>24621</v>
      </c>
      <c r="BC4865" s="4">
        <v>40</v>
      </c>
      <c r="BD4865" t="str">
        <f>IF(AND(ADHOC!$G$15="",ADHOC!$S$4=""),"",IF(ADHOC!$G$15&lt;&gt;"",IF(ADHOC!$G$15=LEFT(Domein!$AS4865,LEN(ADHOC!$G$15)),MAX(Domein!BD$1:'Domein'!BD4864)+1,""),IF(ADHOC!$S$4=LEFT(Domein!$AS4865,LEN(ADHOC!$S$4)),MAX(Domein!BD$1:'Domein'!BD4864)+1,"")))</f>
        <v/>
      </c>
    </row>
    <row r="4866" spans="45:56" x14ac:dyDescent="0.2">
      <c r="AS4866" s="4" t="s">
        <v>3406</v>
      </c>
      <c r="AT4866" s="4" t="s">
        <v>3407</v>
      </c>
      <c r="AU4866" s="4" t="s">
        <v>456</v>
      </c>
      <c r="AV4866" s="4" t="s">
        <v>731</v>
      </c>
      <c r="AW4866" s="4" t="s">
        <v>724</v>
      </c>
      <c r="AX4866" s="4"/>
      <c r="AY4866" s="4">
        <v>267379</v>
      </c>
      <c r="AZ4866" s="4">
        <v>517200</v>
      </c>
      <c r="BA4866" s="4" t="s">
        <v>24622</v>
      </c>
      <c r="BB4866" s="4" t="s">
        <v>24623</v>
      </c>
      <c r="BC4866" s="4">
        <v>40</v>
      </c>
      <c r="BD4866" t="str">
        <f>IF(AND(ADHOC!$G$15="",ADHOC!$S$4=""),"",IF(ADHOC!$G$15&lt;&gt;"",IF(ADHOC!$G$15=LEFT(Domein!$AS4866,LEN(ADHOC!$G$15)),MAX(Domein!BD$1:'Domein'!BD4865)+1,""),IF(ADHOC!$S$4=LEFT(Domein!$AS4866,LEN(ADHOC!$S$4)),MAX(Domein!BD$1:'Domein'!BD4865)+1,"")))</f>
        <v/>
      </c>
    </row>
    <row r="4867" spans="45:56" x14ac:dyDescent="0.2">
      <c r="AS4867" s="4" t="s">
        <v>3408</v>
      </c>
      <c r="AT4867" s="4" t="s">
        <v>3409</v>
      </c>
      <c r="AU4867" s="4" t="s">
        <v>456</v>
      </c>
      <c r="AV4867" s="4" t="s">
        <v>731</v>
      </c>
      <c r="AW4867" s="4" t="s">
        <v>724</v>
      </c>
      <c r="AX4867" s="4"/>
      <c r="AY4867" s="4">
        <v>249098</v>
      </c>
      <c r="AZ4867" s="4">
        <v>519151</v>
      </c>
      <c r="BA4867" s="4" t="s">
        <v>24624</v>
      </c>
      <c r="BB4867" s="4" t="s">
        <v>24625</v>
      </c>
      <c r="BC4867" s="4">
        <v>40</v>
      </c>
      <c r="BD4867" t="str">
        <f>IF(AND(ADHOC!$G$15="",ADHOC!$S$4=""),"",IF(ADHOC!$G$15&lt;&gt;"",IF(ADHOC!$G$15=LEFT(Domein!$AS4867,LEN(ADHOC!$G$15)),MAX(Domein!BD$1:'Domein'!BD4866)+1,""),IF(ADHOC!$S$4=LEFT(Domein!$AS4867,LEN(ADHOC!$S$4)),MAX(Domein!BD$1:'Domein'!BD4866)+1,"")))</f>
        <v/>
      </c>
    </row>
    <row r="4868" spans="45:56" x14ac:dyDescent="0.2">
      <c r="AS4868" s="4" t="s">
        <v>3410</v>
      </c>
      <c r="AT4868" s="4" t="s">
        <v>3411</v>
      </c>
      <c r="AU4868" s="4" t="s">
        <v>456</v>
      </c>
      <c r="AV4868" s="4" t="s">
        <v>731</v>
      </c>
      <c r="AW4868" s="4" t="s">
        <v>724</v>
      </c>
      <c r="AX4868" s="4"/>
      <c r="AY4868" s="4">
        <v>258820</v>
      </c>
      <c r="AZ4868" s="4">
        <v>530653</v>
      </c>
      <c r="BA4868" s="4" t="s">
        <v>24626</v>
      </c>
      <c r="BB4868" s="4" t="s">
        <v>24627</v>
      </c>
      <c r="BC4868" s="4">
        <v>40</v>
      </c>
      <c r="BD4868" t="str">
        <f>IF(AND(ADHOC!$G$15="",ADHOC!$S$4=""),"",IF(ADHOC!$G$15&lt;&gt;"",IF(ADHOC!$G$15=LEFT(Domein!$AS4868,LEN(ADHOC!$G$15)),MAX(Domein!BD$1:'Domein'!BD4867)+1,""),IF(ADHOC!$S$4=LEFT(Domein!$AS4868,LEN(ADHOC!$S$4)),MAX(Domein!BD$1:'Domein'!BD4867)+1,"")))</f>
        <v/>
      </c>
    </row>
    <row r="4869" spans="45:56" x14ac:dyDescent="0.2">
      <c r="AS4869" s="4" t="s">
        <v>3412</v>
      </c>
      <c r="AT4869" s="4" t="s">
        <v>3413</v>
      </c>
      <c r="AU4869" s="4" t="s">
        <v>456</v>
      </c>
      <c r="AV4869" s="4" t="s">
        <v>733</v>
      </c>
      <c r="AW4869" s="4" t="s">
        <v>724</v>
      </c>
      <c r="AX4869" s="4"/>
      <c r="AY4869" s="4">
        <v>254581</v>
      </c>
      <c r="AZ4869" s="4">
        <v>539025</v>
      </c>
      <c r="BA4869" s="4" t="s">
        <v>24628</v>
      </c>
      <c r="BB4869" s="4" t="s">
        <v>24629</v>
      </c>
      <c r="BC4869" s="4">
        <v>40</v>
      </c>
      <c r="BD4869" t="str">
        <f>IF(AND(ADHOC!$G$15="",ADHOC!$S$4=""),"",IF(ADHOC!$G$15&lt;&gt;"",IF(ADHOC!$G$15=LEFT(Domein!$AS4869,LEN(ADHOC!$G$15)),MAX(Domein!BD$1:'Domein'!BD4868)+1,""),IF(ADHOC!$S$4=LEFT(Domein!$AS4869,LEN(ADHOC!$S$4)),MAX(Domein!BD$1:'Domein'!BD4868)+1,"")))</f>
        <v/>
      </c>
    </row>
    <row r="4870" spans="45:56" x14ac:dyDescent="0.2">
      <c r="AS4870" s="4" t="s">
        <v>3414</v>
      </c>
      <c r="AT4870" s="4" t="s">
        <v>3415</v>
      </c>
      <c r="AU4870" s="4" t="s">
        <v>456</v>
      </c>
      <c r="AV4870" s="4" t="s">
        <v>733</v>
      </c>
      <c r="AW4870" s="4" t="s">
        <v>724</v>
      </c>
      <c r="AX4870" s="4"/>
      <c r="AY4870" s="4">
        <v>245296</v>
      </c>
      <c r="AZ4870" s="4">
        <v>540293</v>
      </c>
      <c r="BA4870" s="4" t="s">
        <v>24630</v>
      </c>
      <c r="BB4870" s="4" t="s">
        <v>24631</v>
      </c>
      <c r="BC4870" s="4">
        <v>40</v>
      </c>
      <c r="BD4870" t="str">
        <f>IF(AND(ADHOC!$G$15="",ADHOC!$S$4=""),"",IF(ADHOC!$G$15&lt;&gt;"",IF(ADHOC!$G$15=LEFT(Domein!$AS4870,LEN(ADHOC!$G$15)),MAX(Domein!BD$1:'Domein'!BD4869)+1,""),IF(ADHOC!$S$4=LEFT(Domein!$AS4870,LEN(ADHOC!$S$4)),MAX(Domein!BD$1:'Domein'!BD4869)+1,"")))</f>
        <v/>
      </c>
    </row>
    <row r="4871" spans="45:56" x14ac:dyDescent="0.2">
      <c r="AS4871" s="4" t="s">
        <v>3416</v>
      </c>
      <c r="AT4871" s="4" t="s">
        <v>3417</v>
      </c>
      <c r="AU4871" s="4" t="s">
        <v>456</v>
      </c>
      <c r="AV4871" s="4" t="s">
        <v>733</v>
      </c>
      <c r="AW4871" s="4" t="s">
        <v>724</v>
      </c>
      <c r="AX4871" s="4"/>
      <c r="AY4871" s="4">
        <v>245631</v>
      </c>
      <c r="AZ4871" s="4">
        <v>540448</v>
      </c>
      <c r="BA4871" s="4" t="s">
        <v>24632</v>
      </c>
      <c r="BB4871" s="4" t="s">
        <v>24633</v>
      </c>
      <c r="BC4871" s="4">
        <v>40</v>
      </c>
      <c r="BD4871" t="str">
        <f>IF(AND(ADHOC!$G$15="",ADHOC!$S$4=""),"",IF(ADHOC!$G$15&lt;&gt;"",IF(ADHOC!$G$15=LEFT(Domein!$AS4871,LEN(ADHOC!$G$15)),MAX(Domein!BD$1:'Domein'!BD4870)+1,""),IF(ADHOC!$S$4=LEFT(Domein!$AS4871,LEN(ADHOC!$S$4)),MAX(Domein!BD$1:'Domein'!BD4870)+1,"")))</f>
        <v/>
      </c>
    </row>
    <row r="4872" spans="45:56" x14ac:dyDescent="0.2">
      <c r="AS4872" s="4" t="s">
        <v>3418</v>
      </c>
      <c r="AT4872" s="4" t="s">
        <v>3419</v>
      </c>
      <c r="AU4872" s="4" t="s">
        <v>456</v>
      </c>
      <c r="AV4872" s="4" t="s">
        <v>733</v>
      </c>
      <c r="AW4872" s="4" t="s">
        <v>724</v>
      </c>
      <c r="AX4872" s="4"/>
      <c r="AY4872" s="4">
        <v>245883</v>
      </c>
      <c r="AZ4872" s="4">
        <v>540242</v>
      </c>
      <c r="BA4872" s="4" t="s">
        <v>24634</v>
      </c>
      <c r="BB4872" s="4" t="s">
        <v>24635</v>
      </c>
      <c r="BC4872" s="4">
        <v>40</v>
      </c>
      <c r="BD4872" t="str">
        <f>IF(AND(ADHOC!$G$15="",ADHOC!$S$4=""),"",IF(ADHOC!$G$15&lt;&gt;"",IF(ADHOC!$G$15=LEFT(Domein!$AS4872,LEN(ADHOC!$G$15)),MAX(Domein!BD$1:'Domein'!BD4871)+1,""),IF(ADHOC!$S$4=LEFT(Domein!$AS4872,LEN(ADHOC!$S$4)),MAX(Domein!BD$1:'Domein'!BD4871)+1,"")))</f>
        <v/>
      </c>
    </row>
    <row r="4873" spans="45:56" x14ac:dyDescent="0.2">
      <c r="AS4873" s="4" t="s">
        <v>3420</v>
      </c>
      <c r="AT4873" s="4" t="s">
        <v>3421</v>
      </c>
      <c r="AU4873" s="4" t="s">
        <v>456</v>
      </c>
      <c r="AV4873" s="4" t="s">
        <v>731</v>
      </c>
      <c r="AW4873" s="4" t="s">
        <v>724</v>
      </c>
      <c r="AX4873" s="4"/>
      <c r="AY4873" s="4">
        <v>254775</v>
      </c>
      <c r="AZ4873" s="4">
        <v>534273</v>
      </c>
      <c r="BA4873" s="4" t="s">
        <v>24636</v>
      </c>
      <c r="BB4873" s="4" t="s">
        <v>24637</v>
      </c>
      <c r="BC4873" s="4">
        <v>40</v>
      </c>
      <c r="BD4873" t="str">
        <f>IF(AND(ADHOC!$G$15="",ADHOC!$S$4=""),"",IF(ADHOC!$G$15&lt;&gt;"",IF(ADHOC!$G$15=LEFT(Domein!$AS4873,LEN(ADHOC!$G$15)),MAX(Domein!BD$1:'Domein'!BD4872)+1,""),IF(ADHOC!$S$4=LEFT(Domein!$AS4873,LEN(ADHOC!$S$4)),MAX(Domein!BD$1:'Domein'!BD4872)+1,"")))</f>
        <v/>
      </c>
    </row>
    <row r="4874" spans="45:56" x14ac:dyDescent="0.2">
      <c r="AS4874" s="4" t="s">
        <v>3422</v>
      </c>
      <c r="AT4874" s="4" t="s">
        <v>11543</v>
      </c>
      <c r="AU4874" s="4" t="s">
        <v>456</v>
      </c>
      <c r="AV4874" s="4" t="s">
        <v>731</v>
      </c>
      <c r="AW4874" s="4" t="s">
        <v>724</v>
      </c>
      <c r="AX4874" s="4"/>
      <c r="AY4874" s="4">
        <v>257625</v>
      </c>
      <c r="AZ4874" s="4">
        <v>530102</v>
      </c>
      <c r="BA4874" s="4" t="s">
        <v>24638</v>
      </c>
      <c r="BB4874" s="4" t="s">
        <v>24639</v>
      </c>
      <c r="BC4874" s="4">
        <v>40</v>
      </c>
      <c r="BD4874" t="str">
        <f>IF(AND(ADHOC!$G$15="",ADHOC!$S$4=""),"",IF(ADHOC!$G$15&lt;&gt;"",IF(ADHOC!$G$15=LEFT(Domein!$AS4874,LEN(ADHOC!$G$15)),MAX(Domein!BD$1:'Domein'!BD4873)+1,""),IF(ADHOC!$S$4=LEFT(Domein!$AS4874,LEN(ADHOC!$S$4)),MAX(Domein!BD$1:'Domein'!BD4873)+1,"")))</f>
        <v/>
      </c>
    </row>
    <row r="4875" spans="45:56" x14ac:dyDescent="0.2">
      <c r="AS4875" s="4" t="s">
        <v>11060</v>
      </c>
      <c r="AT4875" s="4" t="s">
        <v>11061</v>
      </c>
      <c r="AU4875" s="4" t="s">
        <v>456</v>
      </c>
      <c r="AV4875" s="4" t="s">
        <v>11054</v>
      </c>
      <c r="AW4875" s="4" t="s">
        <v>724</v>
      </c>
      <c r="AX4875" s="4"/>
      <c r="AY4875" s="4">
        <v>262178</v>
      </c>
      <c r="AZ4875" s="4">
        <v>521852</v>
      </c>
      <c r="BA4875" s="4" t="s">
        <v>24640</v>
      </c>
      <c r="BB4875" s="4" t="s">
        <v>24641</v>
      </c>
      <c r="BC4875" s="4">
        <v>40</v>
      </c>
      <c r="BD4875" t="str">
        <f>IF(AND(ADHOC!$G$15="",ADHOC!$S$4=""),"",IF(ADHOC!$G$15&lt;&gt;"",IF(ADHOC!$G$15=LEFT(Domein!$AS4875,LEN(ADHOC!$G$15)),MAX(Domein!BD$1:'Domein'!BD4874)+1,""),IF(ADHOC!$S$4=LEFT(Domein!$AS4875,LEN(ADHOC!$S$4)),MAX(Domein!BD$1:'Domein'!BD4874)+1,"")))</f>
        <v/>
      </c>
    </row>
    <row r="4876" spans="45:56" x14ac:dyDescent="0.2">
      <c r="AS4876" s="4" t="s">
        <v>3423</v>
      </c>
      <c r="AT4876" s="4" t="s">
        <v>3362</v>
      </c>
      <c r="AU4876" s="4" t="s">
        <v>456</v>
      </c>
      <c r="AV4876" s="4" t="s">
        <v>731</v>
      </c>
      <c r="AW4876" s="4" t="s">
        <v>724</v>
      </c>
      <c r="AX4876" s="4"/>
      <c r="AY4876" s="4">
        <v>262202</v>
      </c>
      <c r="AZ4876" s="4">
        <v>521906</v>
      </c>
      <c r="BA4876" s="4" t="s">
        <v>24642</v>
      </c>
      <c r="BB4876" s="4" t="s">
        <v>24643</v>
      </c>
      <c r="BC4876" s="4">
        <v>40</v>
      </c>
      <c r="BD4876" t="str">
        <f>IF(AND(ADHOC!$G$15="",ADHOC!$S$4=""),"",IF(ADHOC!$G$15&lt;&gt;"",IF(ADHOC!$G$15=LEFT(Domein!$AS4876,LEN(ADHOC!$G$15)),MAX(Domein!BD$1:'Domein'!BD4875)+1,""),IF(ADHOC!$S$4=LEFT(Domein!$AS4876,LEN(ADHOC!$S$4)),MAX(Domein!BD$1:'Domein'!BD4875)+1,"")))</f>
        <v/>
      </c>
    </row>
    <row r="4877" spans="45:56" x14ac:dyDescent="0.2">
      <c r="AS4877" s="4" t="s">
        <v>3424</v>
      </c>
      <c r="AT4877" s="4" t="s">
        <v>3364</v>
      </c>
      <c r="AU4877" s="4" t="s">
        <v>456</v>
      </c>
      <c r="AV4877" s="4" t="s">
        <v>731</v>
      </c>
      <c r="AW4877" s="4" t="s">
        <v>724</v>
      </c>
      <c r="AX4877" s="4"/>
      <c r="AY4877" s="4">
        <v>248524</v>
      </c>
      <c r="AZ4877" s="4">
        <v>536691</v>
      </c>
      <c r="BA4877" s="4" t="s">
        <v>24644</v>
      </c>
      <c r="BB4877" s="4" t="s">
        <v>24645</v>
      </c>
      <c r="BC4877" s="4">
        <v>40</v>
      </c>
      <c r="BD4877" t="str">
        <f>IF(AND(ADHOC!$G$15="",ADHOC!$S$4=""),"",IF(ADHOC!$G$15&lt;&gt;"",IF(ADHOC!$G$15=LEFT(Domein!$AS4877,LEN(ADHOC!$G$15)),MAX(Domein!BD$1:'Domein'!BD4876)+1,""),IF(ADHOC!$S$4=LEFT(Domein!$AS4877,LEN(ADHOC!$S$4)),MAX(Domein!BD$1:'Domein'!BD4876)+1,"")))</f>
        <v/>
      </c>
    </row>
    <row r="4878" spans="45:56" x14ac:dyDescent="0.2">
      <c r="AS4878" s="4" t="s">
        <v>7813</v>
      </c>
      <c r="AT4878" s="4" t="s">
        <v>7814</v>
      </c>
      <c r="AU4878" s="4" t="s">
        <v>456</v>
      </c>
      <c r="AV4878" s="4" t="s">
        <v>731</v>
      </c>
      <c r="AW4878" s="4" t="s">
        <v>724</v>
      </c>
      <c r="AX4878" s="4"/>
      <c r="AY4878" s="4">
        <v>256470</v>
      </c>
      <c r="AZ4878" s="4">
        <v>526100</v>
      </c>
      <c r="BA4878" s="4" t="s">
        <v>24646</v>
      </c>
      <c r="BB4878" s="4" t="s">
        <v>24647</v>
      </c>
      <c r="BC4878" s="4">
        <v>40</v>
      </c>
      <c r="BD4878" t="str">
        <f>IF(AND(ADHOC!$G$15="",ADHOC!$S$4=""),"",IF(ADHOC!$G$15&lt;&gt;"",IF(ADHOC!$G$15=LEFT(Domein!$AS4878,LEN(ADHOC!$G$15)),MAX(Domein!BD$1:'Domein'!BD4877)+1,""),IF(ADHOC!$S$4=LEFT(Domein!$AS4878,LEN(ADHOC!$S$4)),MAX(Domein!BD$1:'Domein'!BD4877)+1,"")))</f>
        <v/>
      </c>
    </row>
    <row r="4879" spans="45:56" x14ac:dyDescent="0.2">
      <c r="AS4879" s="4" t="s">
        <v>3425</v>
      </c>
      <c r="AT4879" s="4" t="s">
        <v>3426</v>
      </c>
      <c r="AU4879" s="4" t="s">
        <v>456</v>
      </c>
      <c r="AV4879" s="4" t="s">
        <v>731</v>
      </c>
      <c r="AW4879" s="4" t="s">
        <v>724</v>
      </c>
      <c r="AX4879" s="4"/>
      <c r="AY4879" s="4">
        <v>245039</v>
      </c>
      <c r="AZ4879" s="4">
        <v>528378</v>
      </c>
      <c r="BA4879" s="4" t="s">
        <v>24648</v>
      </c>
      <c r="BB4879" s="4" t="s">
        <v>24649</v>
      </c>
      <c r="BC4879" s="4">
        <v>40</v>
      </c>
      <c r="BD4879" t="str">
        <f>IF(AND(ADHOC!$G$15="",ADHOC!$S$4=""),"",IF(ADHOC!$G$15&lt;&gt;"",IF(ADHOC!$G$15=LEFT(Domein!$AS4879,LEN(ADHOC!$G$15)),MAX(Domein!BD$1:'Domein'!BD4878)+1,""),IF(ADHOC!$S$4=LEFT(Domein!$AS4879,LEN(ADHOC!$S$4)),MAX(Domein!BD$1:'Domein'!BD4878)+1,"")))</f>
        <v/>
      </c>
    </row>
    <row r="4880" spans="45:56" x14ac:dyDescent="0.2">
      <c r="AS4880" s="4" t="s">
        <v>3427</v>
      </c>
      <c r="AT4880" s="4" t="s">
        <v>3428</v>
      </c>
      <c r="AU4880" s="4" t="s">
        <v>456</v>
      </c>
      <c r="AV4880" s="4" t="s">
        <v>731</v>
      </c>
      <c r="AW4880" s="4" t="s">
        <v>724</v>
      </c>
      <c r="AX4880" s="4"/>
      <c r="AY4880" s="4">
        <v>243839</v>
      </c>
      <c r="AZ4880" s="4">
        <v>516350</v>
      </c>
      <c r="BA4880" s="4" t="s">
        <v>24650</v>
      </c>
      <c r="BB4880" s="4" t="s">
        <v>24651</v>
      </c>
      <c r="BC4880" s="4">
        <v>40</v>
      </c>
      <c r="BD4880" t="str">
        <f>IF(AND(ADHOC!$G$15="",ADHOC!$S$4=""),"",IF(ADHOC!$G$15&lt;&gt;"",IF(ADHOC!$G$15=LEFT(Domein!$AS4880,LEN(ADHOC!$G$15)),MAX(Domein!BD$1:'Domein'!BD4879)+1,""),IF(ADHOC!$S$4=LEFT(Domein!$AS4880,LEN(ADHOC!$S$4)),MAX(Domein!BD$1:'Domein'!BD4879)+1,"")))</f>
        <v/>
      </c>
    </row>
    <row r="4881" spans="45:56" x14ac:dyDescent="0.2">
      <c r="AS4881" s="4" t="s">
        <v>3429</v>
      </c>
      <c r="AT4881" s="4" t="s">
        <v>3430</v>
      </c>
      <c r="AU4881" s="4" t="s">
        <v>456</v>
      </c>
      <c r="AV4881" s="4" t="s">
        <v>731</v>
      </c>
      <c r="AW4881" s="4" t="s">
        <v>724</v>
      </c>
      <c r="AX4881" s="4"/>
      <c r="AY4881" s="4">
        <v>254222</v>
      </c>
      <c r="AZ4881" s="4">
        <v>523436</v>
      </c>
      <c r="BA4881" s="4" t="s">
        <v>24652</v>
      </c>
      <c r="BB4881" s="4" t="s">
        <v>24653</v>
      </c>
      <c r="BC4881" s="4">
        <v>40</v>
      </c>
      <c r="BD4881" t="str">
        <f>IF(AND(ADHOC!$G$15="",ADHOC!$S$4=""),"",IF(ADHOC!$G$15&lt;&gt;"",IF(ADHOC!$G$15=LEFT(Domein!$AS4881,LEN(ADHOC!$G$15)),MAX(Domein!BD$1:'Domein'!BD4880)+1,""),IF(ADHOC!$S$4=LEFT(Domein!$AS4881,LEN(ADHOC!$S$4)),MAX(Domein!BD$1:'Domein'!BD4880)+1,"")))</f>
        <v/>
      </c>
    </row>
    <row r="4882" spans="45:56" x14ac:dyDescent="0.2">
      <c r="AS4882" s="4" t="s">
        <v>3431</v>
      </c>
      <c r="AT4882" s="4" t="s">
        <v>3432</v>
      </c>
      <c r="AU4882" s="4" t="s">
        <v>456</v>
      </c>
      <c r="AV4882" s="4" t="s">
        <v>731</v>
      </c>
      <c r="AW4882" s="4" t="s">
        <v>724</v>
      </c>
      <c r="AX4882" s="4"/>
      <c r="AY4882" s="4">
        <v>247309</v>
      </c>
      <c r="AZ4882" s="4">
        <v>519507</v>
      </c>
      <c r="BA4882" s="4" t="s">
        <v>24654</v>
      </c>
      <c r="BB4882" s="4" t="s">
        <v>24655</v>
      </c>
      <c r="BC4882" s="4">
        <v>40</v>
      </c>
      <c r="BD4882" t="str">
        <f>IF(AND(ADHOC!$G$15="",ADHOC!$S$4=""),"",IF(ADHOC!$G$15&lt;&gt;"",IF(ADHOC!$G$15=LEFT(Domein!$AS4882,LEN(ADHOC!$G$15)),MAX(Domein!BD$1:'Domein'!BD4881)+1,""),IF(ADHOC!$S$4=LEFT(Domein!$AS4882,LEN(ADHOC!$S$4)),MAX(Domein!BD$1:'Domein'!BD4881)+1,"")))</f>
        <v/>
      </c>
    </row>
    <row r="4883" spans="45:56" x14ac:dyDescent="0.2">
      <c r="AS4883" s="4" t="s">
        <v>3433</v>
      </c>
      <c r="AT4883" s="4" t="s">
        <v>3434</v>
      </c>
      <c r="AU4883" s="4" t="s">
        <v>456</v>
      </c>
      <c r="AV4883" s="4" t="s">
        <v>731</v>
      </c>
      <c r="AW4883" s="4" t="s">
        <v>724</v>
      </c>
      <c r="AX4883" s="4"/>
      <c r="AY4883" s="4">
        <v>244251</v>
      </c>
      <c r="AZ4883" s="4">
        <v>515971</v>
      </c>
      <c r="BA4883" s="4" t="s">
        <v>24656</v>
      </c>
      <c r="BB4883" s="4" t="s">
        <v>24657</v>
      </c>
      <c r="BC4883" s="4">
        <v>40</v>
      </c>
      <c r="BD4883" t="str">
        <f>IF(AND(ADHOC!$G$15="",ADHOC!$S$4=""),"",IF(ADHOC!$G$15&lt;&gt;"",IF(ADHOC!$G$15=LEFT(Domein!$AS4883,LEN(ADHOC!$G$15)),MAX(Domein!BD$1:'Domein'!BD4882)+1,""),IF(ADHOC!$S$4=LEFT(Domein!$AS4883,LEN(ADHOC!$S$4)),MAX(Domein!BD$1:'Domein'!BD4882)+1,"")))</f>
        <v/>
      </c>
    </row>
    <row r="4884" spans="45:56" x14ac:dyDescent="0.2">
      <c r="AS4884" s="4" t="s">
        <v>3435</v>
      </c>
      <c r="AT4884" s="4" t="s">
        <v>3436</v>
      </c>
      <c r="AU4884" s="4" t="s">
        <v>456</v>
      </c>
      <c r="AV4884" s="4" t="s">
        <v>733</v>
      </c>
      <c r="AW4884" s="4" t="s">
        <v>724</v>
      </c>
      <c r="AX4884" s="4"/>
      <c r="AY4884" s="4">
        <v>248634</v>
      </c>
      <c r="AZ4884" s="4">
        <v>519191</v>
      </c>
      <c r="BA4884" s="4" t="s">
        <v>24658</v>
      </c>
      <c r="BB4884" s="4" t="s">
        <v>24659</v>
      </c>
      <c r="BC4884" s="4">
        <v>40</v>
      </c>
      <c r="BD4884" t="str">
        <f>IF(AND(ADHOC!$G$15="",ADHOC!$S$4=""),"",IF(ADHOC!$G$15&lt;&gt;"",IF(ADHOC!$G$15=LEFT(Domein!$AS4884,LEN(ADHOC!$G$15)),MAX(Domein!BD$1:'Domein'!BD4883)+1,""),IF(ADHOC!$S$4=LEFT(Domein!$AS4884,LEN(ADHOC!$S$4)),MAX(Domein!BD$1:'Domein'!BD4883)+1,"")))</f>
        <v/>
      </c>
    </row>
    <row r="4885" spans="45:56" x14ac:dyDescent="0.2">
      <c r="AS4885" s="4" t="s">
        <v>7098</v>
      </c>
      <c r="AT4885" s="4" t="s">
        <v>7099</v>
      </c>
      <c r="AU4885" s="4" t="s">
        <v>456</v>
      </c>
      <c r="AV4885" s="4" t="s">
        <v>731</v>
      </c>
      <c r="AW4885" s="4" t="s">
        <v>724</v>
      </c>
      <c r="AX4885" s="4"/>
      <c r="AY4885" s="4">
        <v>257117</v>
      </c>
      <c r="AZ4885" s="4">
        <v>524833</v>
      </c>
      <c r="BA4885" s="4" t="s">
        <v>24660</v>
      </c>
      <c r="BB4885" s="4" t="s">
        <v>24661</v>
      </c>
      <c r="BC4885" s="4">
        <v>40</v>
      </c>
      <c r="BD4885" t="str">
        <f>IF(AND(ADHOC!$G$15="",ADHOC!$S$4=""),"",IF(ADHOC!$G$15&lt;&gt;"",IF(ADHOC!$G$15=LEFT(Domein!$AS4885,LEN(ADHOC!$G$15)),MAX(Domein!BD$1:'Domein'!BD4884)+1,""),IF(ADHOC!$S$4=LEFT(Domein!$AS4885,LEN(ADHOC!$S$4)),MAX(Domein!BD$1:'Domein'!BD4884)+1,"")))</f>
        <v/>
      </c>
    </row>
    <row r="4886" spans="45:56" x14ac:dyDescent="0.2">
      <c r="AS4886" s="4" t="s">
        <v>3437</v>
      </c>
      <c r="AT4886" s="4" t="s">
        <v>3438</v>
      </c>
      <c r="AU4886" s="4" t="s">
        <v>458</v>
      </c>
      <c r="AV4886" s="4" t="s">
        <v>729</v>
      </c>
      <c r="AW4886" s="4" t="s">
        <v>724</v>
      </c>
      <c r="AX4886" s="4"/>
      <c r="AY4886" s="4">
        <v>257321</v>
      </c>
      <c r="AZ4886" s="4">
        <v>524745</v>
      </c>
      <c r="BA4886" s="4" t="s">
        <v>24662</v>
      </c>
      <c r="BB4886" s="4" t="s">
        <v>24663</v>
      </c>
      <c r="BC4886" s="4">
        <v>40</v>
      </c>
      <c r="BD4886" t="str">
        <f>IF(AND(ADHOC!$G$15="",ADHOC!$S$4=""),"",IF(ADHOC!$G$15&lt;&gt;"",IF(ADHOC!$G$15=LEFT(Domein!$AS4886,LEN(ADHOC!$G$15)),MAX(Domein!BD$1:'Domein'!BD4885)+1,""),IF(ADHOC!$S$4=LEFT(Domein!$AS4886,LEN(ADHOC!$S$4)),MAX(Domein!BD$1:'Domein'!BD4885)+1,"")))</f>
        <v/>
      </c>
    </row>
    <row r="4887" spans="45:56" x14ac:dyDescent="0.2">
      <c r="AS4887" s="4" t="s">
        <v>3439</v>
      </c>
      <c r="AT4887" s="4" t="s">
        <v>3440</v>
      </c>
      <c r="AU4887" s="4" t="s">
        <v>458</v>
      </c>
      <c r="AV4887" s="4" t="s">
        <v>729</v>
      </c>
      <c r="AW4887" s="4" t="s">
        <v>724</v>
      </c>
      <c r="AX4887" s="4"/>
      <c r="AY4887" s="4">
        <v>257168</v>
      </c>
      <c r="AZ4887" s="4">
        <v>524155</v>
      </c>
      <c r="BA4887" s="4" t="s">
        <v>24664</v>
      </c>
      <c r="BB4887" s="4" t="s">
        <v>24665</v>
      </c>
      <c r="BC4887" s="4">
        <v>40</v>
      </c>
      <c r="BD4887" t="str">
        <f>IF(AND(ADHOC!$G$15="",ADHOC!$S$4=""),"",IF(ADHOC!$G$15&lt;&gt;"",IF(ADHOC!$G$15=LEFT(Domein!$AS4887,LEN(ADHOC!$G$15)),MAX(Domein!BD$1:'Domein'!BD4886)+1,""),IF(ADHOC!$S$4=LEFT(Domein!$AS4887,LEN(ADHOC!$S$4)),MAX(Domein!BD$1:'Domein'!BD4886)+1,"")))</f>
        <v/>
      </c>
    </row>
    <row r="4888" spans="45:56" x14ac:dyDescent="0.2">
      <c r="AS4888" s="4" t="s">
        <v>3441</v>
      </c>
      <c r="AT4888" s="4" t="s">
        <v>3442</v>
      </c>
      <c r="AU4888" s="4" t="s">
        <v>456</v>
      </c>
      <c r="AV4888" s="4" t="s">
        <v>731</v>
      </c>
      <c r="AW4888" s="4" t="s">
        <v>724</v>
      </c>
      <c r="AX4888" s="4"/>
      <c r="AY4888" s="4">
        <v>251372</v>
      </c>
      <c r="AZ4888" s="4">
        <v>521658</v>
      </c>
      <c r="BA4888" s="4" t="s">
        <v>24666</v>
      </c>
      <c r="BB4888" s="4" t="s">
        <v>24667</v>
      </c>
      <c r="BC4888" s="4">
        <v>40</v>
      </c>
      <c r="BD4888" t="str">
        <f>IF(AND(ADHOC!$G$15="",ADHOC!$S$4=""),"",IF(ADHOC!$G$15&lt;&gt;"",IF(ADHOC!$G$15=LEFT(Domein!$AS4888,LEN(ADHOC!$G$15)),MAX(Domein!BD$1:'Domein'!BD4887)+1,""),IF(ADHOC!$S$4=LEFT(Domein!$AS4888,LEN(ADHOC!$S$4)),MAX(Domein!BD$1:'Domein'!BD4887)+1,"")))</f>
        <v/>
      </c>
    </row>
    <row r="4889" spans="45:56" x14ac:dyDescent="0.2">
      <c r="AS4889" s="4" t="s">
        <v>3443</v>
      </c>
      <c r="AT4889" s="4" t="s">
        <v>3444</v>
      </c>
      <c r="AU4889" s="4" t="s">
        <v>456</v>
      </c>
      <c r="AV4889" s="4" t="s">
        <v>733</v>
      </c>
      <c r="AW4889" s="4" t="s">
        <v>724</v>
      </c>
      <c r="AX4889" s="4"/>
      <c r="AY4889" s="4">
        <v>254175</v>
      </c>
      <c r="AZ4889" s="4">
        <v>524129</v>
      </c>
      <c r="BA4889" s="4" t="s">
        <v>24668</v>
      </c>
      <c r="BB4889" s="4" t="s">
        <v>24669</v>
      </c>
      <c r="BC4889" s="4">
        <v>40</v>
      </c>
      <c r="BD4889" t="str">
        <f>IF(AND(ADHOC!$G$15="",ADHOC!$S$4=""),"",IF(ADHOC!$G$15&lt;&gt;"",IF(ADHOC!$G$15=LEFT(Domein!$AS4889,LEN(ADHOC!$G$15)),MAX(Domein!BD$1:'Domein'!BD4888)+1,""),IF(ADHOC!$S$4=LEFT(Domein!$AS4889,LEN(ADHOC!$S$4)),MAX(Domein!BD$1:'Domein'!BD4888)+1,"")))</f>
        <v/>
      </c>
    </row>
    <row r="4890" spans="45:56" x14ac:dyDescent="0.2">
      <c r="AS4890" s="4" t="s">
        <v>3445</v>
      </c>
      <c r="AT4890" s="4" t="s">
        <v>3446</v>
      </c>
      <c r="AU4890" s="4" t="s">
        <v>456</v>
      </c>
      <c r="AV4890" s="4" t="s">
        <v>731</v>
      </c>
      <c r="AW4890" s="4" t="s">
        <v>724</v>
      </c>
      <c r="AX4890" s="4"/>
      <c r="AY4890" s="4">
        <v>237789</v>
      </c>
      <c r="AZ4890" s="4">
        <v>510338</v>
      </c>
      <c r="BA4890" s="4" t="s">
        <v>24670</v>
      </c>
      <c r="BB4890" s="4" t="s">
        <v>24671</v>
      </c>
      <c r="BC4890" s="4">
        <v>40</v>
      </c>
      <c r="BD4890" t="str">
        <f>IF(AND(ADHOC!$G$15="",ADHOC!$S$4=""),"",IF(ADHOC!$G$15&lt;&gt;"",IF(ADHOC!$G$15=LEFT(Domein!$AS4890,LEN(ADHOC!$G$15)),MAX(Domein!BD$1:'Domein'!BD4889)+1,""),IF(ADHOC!$S$4=LEFT(Domein!$AS4890,LEN(ADHOC!$S$4)),MAX(Domein!BD$1:'Domein'!BD4889)+1,"")))</f>
        <v/>
      </c>
    </row>
    <row r="4891" spans="45:56" x14ac:dyDescent="0.2">
      <c r="AS4891" s="4" t="s">
        <v>3447</v>
      </c>
      <c r="AT4891" s="4" t="s">
        <v>3448</v>
      </c>
      <c r="AU4891" s="4" t="s">
        <v>456</v>
      </c>
      <c r="AV4891" s="4" t="s">
        <v>731</v>
      </c>
      <c r="AW4891" s="4" t="s">
        <v>724</v>
      </c>
      <c r="AX4891" s="4"/>
      <c r="AY4891" s="4">
        <v>238796</v>
      </c>
      <c r="AZ4891" s="4">
        <v>507775</v>
      </c>
      <c r="BA4891" s="4" t="s">
        <v>24672</v>
      </c>
      <c r="BB4891" s="4" t="s">
        <v>24673</v>
      </c>
      <c r="BC4891" s="4">
        <v>40</v>
      </c>
      <c r="BD4891" t="str">
        <f>IF(AND(ADHOC!$G$15="",ADHOC!$S$4=""),"",IF(ADHOC!$G$15&lt;&gt;"",IF(ADHOC!$G$15=LEFT(Domein!$AS4891,LEN(ADHOC!$G$15)),MAX(Domein!BD$1:'Domein'!BD4890)+1,""),IF(ADHOC!$S$4=LEFT(Domein!$AS4891,LEN(ADHOC!$S$4)),MAX(Domein!BD$1:'Domein'!BD4890)+1,"")))</f>
        <v/>
      </c>
    </row>
    <row r="4892" spans="45:56" x14ac:dyDescent="0.2">
      <c r="AS4892" s="4" t="s">
        <v>3449</v>
      </c>
      <c r="AT4892" s="4" t="s">
        <v>3450</v>
      </c>
      <c r="AU4892" s="4" t="s">
        <v>456</v>
      </c>
      <c r="AV4892" s="4" t="s">
        <v>731</v>
      </c>
      <c r="AW4892" s="4" t="s">
        <v>724</v>
      </c>
      <c r="AX4892" s="4"/>
      <c r="AY4892" s="4">
        <v>246245</v>
      </c>
      <c r="AZ4892" s="4">
        <v>509108</v>
      </c>
      <c r="BA4892" s="4" t="s">
        <v>24674</v>
      </c>
      <c r="BB4892" s="4" t="s">
        <v>24675</v>
      </c>
      <c r="BC4892" s="4">
        <v>40</v>
      </c>
      <c r="BD4892" t="str">
        <f>IF(AND(ADHOC!$G$15="",ADHOC!$S$4=""),"",IF(ADHOC!$G$15&lt;&gt;"",IF(ADHOC!$G$15=LEFT(Domein!$AS4892,LEN(ADHOC!$G$15)),MAX(Domein!BD$1:'Domein'!BD4891)+1,""),IF(ADHOC!$S$4=LEFT(Domein!$AS4892,LEN(ADHOC!$S$4)),MAX(Domein!BD$1:'Domein'!BD4891)+1,"")))</f>
        <v/>
      </c>
    </row>
    <row r="4893" spans="45:56" x14ac:dyDescent="0.2">
      <c r="AS4893" s="4" t="s">
        <v>3451</v>
      </c>
      <c r="AT4893" s="4" t="s">
        <v>3452</v>
      </c>
      <c r="AU4893" s="4" t="s">
        <v>456</v>
      </c>
      <c r="AV4893" s="4" t="s">
        <v>731</v>
      </c>
      <c r="AW4893" s="4" t="s">
        <v>724</v>
      </c>
      <c r="AX4893" s="4"/>
      <c r="AY4893" s="4">
        <v>241853</v>
      </c>
      <c r="AZ4893" s="4">
        <v>510901</v>
      </c>
      <c r="BA4893" s="4" t="s">
        <v>24676</v>
      </c>
      <c r="BB4893" s="4" t="s">
        <v>24677</v>
      </c>
      <c r="BC4893" s="4">
        <v>40</v>
      </c>
      <c r="BD4893" t="str">
        <f>IF(AND(ADHOC!$G$15="",ADHOC!$S$4=""),"",IF(ADHOC!$G$15&lt;&gt;"",IF(ADHOC!$G$15=LEFT(Domein!$AS4893,LEN(ADHOC!$G$15)),MAX(Domein!BD$1:'Domein'!BD4892)+1,""),IF(ADHOC!$S$4=LEFT(Domein!$AS4893,LEN(ADHOC!$S$4)),MAX(Domein!BD$1:'Domein'!BD4892)+1,"")))</f>
        <v/>
      </c>
    </row>
    <row r="4894" spans="45:56" x14ac:dyDescent="0.2">
      <c r="AS4894" s="4" t="s">
        <v>3453</v>
      </c>
      <c r="AT4894" s="4" t="s">
        <v>3454</v>
      </c>
      <c r="AU4894" s="4" t="s">
        <v>456</v>
      </c>
      <c r="AV4894" s="4" t="s">
        <v>731</v>
      </c>
      <c r="AW4894" s="4" t="s">
        <v>724</v>
      </c>
      <c r="AX4894" s="4"/>
      <c r="AY4894" s="4">
        <v>245198</v>
      </c>
      <c r="AZ4894" s="4">
        <v>513109</v>
      </c>
      <c r="BA4894" s="4" t="s">
        <v>24678</v>
      </c>
      <c r="BB4894" s="4" t="s">
        <v>24679</v>
      </c>
      <c r="BC4894" s="4">
        <v>40</v>
      </c>
      <c r="BD4894" t="str">
        <f>IF(AND(ADHOC!$G$15="",ADHOC!$S$4=""),"",IF(ADHOC!$G$15&lt;&gt;"",IF(ADHOC!$G$15=LEFT(Domein!$AS4894,LEN(ADHOC!$G$15)),MAX(Domein!BD$1:'Domein'!BD4893)+1,""),IF(ADHOC!$S$4=LEFT(Domein!$AS4894,LEN(ADHOC!$S$4)),MAX(Domein!BD$1:'Domein'!BD4893)+1,"")))</f>
        <v/>
      </c>
    </row>
    <row r="4895" spans="45:56" x14ac:dyDescent="0.2">
      <c r="AS4895" s="4" t="s">
        <v>3455</v>
      </c>
      <c r="AT4895" s="4" t="s">
        <v>3456</v>
      </c>
      <c r="AU4895" s="4" t="s">
        <v>456</v>
      </c>
      <c r="AV4895" s="4" t="s">
        <v>731</v>
      </c>
      <c r="AW4895" s="4" t="s">
        <v>724</v>
      </c>
      <c r="AX4895" s="4"/>
      <c r="AY4895" s="4">
        <v>229124</v>
      </c>
      <c r="AZ4895" s="4">
        <v>515044</v>
      </c>
      <c r="BA4895" s="4" t="s">
        <v>24680</v>
      </c>
      <c r="BB4895" s="4" t="s">
        <v>24681</v>
      </c>
      <c r="BC4895" s="4">
        <v>40</v>
      </c>
      <c r="BD4895" t="str">
        <f>IF(AND(ADHOC!$G$15="",ADHOC!$S$4=""),"",IF(ADHOC!$G$15&lt;&gt;"",IF(ADHOC!$G$15=LEFT(Domein!$AS4895,LEN(ADHOC!$G$15)),MAX(Domein!BD$1:'Domein'!BD4894)+1,""),IF(ADHOC!$S$4=LEFT(Domein!$AS4895,LEN(ADHOC!$S$4)),MAX(Domein!BD$1:'Domein'!BD4894)+1,"")))</f>
        <v/>
      </c>
    </row>
    <row r="4896" spans="45:56" x14ac:dyDescent="0.2">
      <c r="AS4896" s="4" t="s">
        <v>3457</v>
      </c>
      <c r="AT4896" s="4" t="s">
        <v>3458</v>
      </c>
      <c r="AU4896" s="4" t="s">
        <v>456</v>
      </c>
      <c r="AV4896" s="4" t="s">
        <v>731</v>
      </c>
      <c r="AW4896" s="4" t="s">
        <v>724</v>
      </c>
      <c r="AX4896" s="4"/>
      <c r="AY4896" s="4">
        <v>240457</v>
      </c>
      <c r="AZ4896" s="4">
        <v>520629</v>
      </c>
      <c r="BA4896" s="4" t="s">
        <v>24682</v>
      </c>
      <c r="BB4896" s="4" t="s">
        <v>24683</v>
      </c>
      <c r="BC4896" s="4">
        <v>40</v>
      </c>
      <c r="BD4896" t="str">
        <f>IF(AND(ADHOC!$G$15="",ADHOC!$S$4=""),"",IF(ADHOC!$G$15&lt;&gt;"",IF(ADHOC!$G$15=LEFT(Domein!$AS4896,LEN(ADHOC!$G$15)),MAX(Domein!BD$1:'Domein'!BD4895)+1,""),IF(ADHOC!$S$4=LEFT(Domein!$AS4896,LEN(ADHOC!$S$4)),MAX(Domein!BD$1:'Domein'!BD4895)+1,"")))</f>
        <v/>
      </c>
    </row>
    <row r="4897" spans="45:56" x14ac:dyDescent="0.2">
      <c r="AS4897" s="4" t="s">
        <v>3459</v>
      </c>
      <c r="AT4897" s="4" t="s">
        <v>3460</v>
      </c>
      <c r="AU4897" s="4" t="s">
        <v>456</v>
      </c>
      <c r="AV4897" s="4" t="s">
        <v>731</v>
      </c>
      <c r="AW4897" s="4" t="s">
        <v>724</v>
      </c>
      <c r="AX4897" s="4"/>
      <c r="AY4897" s="4">
        <v>226646</v>
      </c>
      <c r="AZ4897" s="4">
        <v>512803</v>
      </c>
      <c r="BA4897" s="4" t="s">
        <v>24678</v>
      </c>
      <c r="BB4897" s="4" t="s">
        <v>24684</v>
      </c>
      <c r="BC4897" s="4">
        <v>40</v>
      </c>
      <c r="BD4897" t="str">
        <f>IF(AND(ADHOC!$G$15="",ADHOC!$S$4=""),"",IF(ADHOC!$G$15&lt;&gt;"",IF(ADHOC!$G$15=LEFT(Domein!$AS4897,LEN(ADHOC!$G$15)),MAX(Domein!BD$1:'Domein'!BD4896)+1,""),IF(ADHOC!$S$4=LEFT(Domein!$AS4897,LEN(ADHOC!$S$4)),MAX(Domein!BD$1:'Domein'!BD4896)+1,"")))</f>
        <v/>
      </c>
    </row>
    <row r="4898" spans="45:56" x14ac:dyDescent="0.2">
      <c r="AS4898" s="4" t="s">
        <v>3461</v>
      </c>
      <c r="AT4898" s="4" t="s">
        <v>3462</v>
      </c>
      <c r="AU4898" s="4" t="s">
        <v>456</v>
      </c>
      <c r="AV4898" s="4" t="s">
        <v>731</v>
      </c>
      <c r="AW4898" s="4" t="s">
        <v>724</v>
      </c>
      <c r="AX4898" s="4"/>
      <c r="AY4898" s="4">
        <v>234978</v>
      </c>
      <c r="AZ4898" s="4">
        <v>516740</v>
      </c>
      <c r="BA4898" s="4" t="s">
        <v>24685</v>
      </c>
      <c r="BB4898" s="4" t="s">
        <v>24686</v>
      </c>
      <c r="BC4898" s="4">
        <v>40</v>
      </c>
      <c r="BD4898" t="str">
        <f>IF(AND(ADHOC!$G$15="",ADHOC!$S$4=""),"",IF(ADHOC!$G$15&lt;&gt;"",IF(ADHOC!$G$15=LEFT(Domein!$AS4898,LEN(ADHOC!$G$15)),MAX(Domein!BD$1:'Domein'!BD4897)+1,""),IF(ADHOC!$S$4=LEFT(Domein!$AS4898,LEN(ADHOC!$S$4)),MAX(Domein!BD$1:'Domein'!BD4897)+1,"")))</f>
        <v/>
      </c>
    </row>
    <row r="4899" spans="45:56" x14ac:dyDescent="0.2">
      <c r="AS4899" s="4" t="s">
        <v>3463</v>
      </c>
      <c r="AT4899" s="4" t="s">
        <v>3464</v>
      </c>
      <c r="AU4899" s="4" t="s">
        <v>456</v>
      </c>
      <c r="AV4899" s="4" t="s">
        <v>733</v>
      </c>
      <c r="AW4899" s="4" t="s">
        <v>724</v>
      </c>
      <c r="AX4899" s="4"/>
      <c r="AY4899" s="4">
        <v>228157</v>
      </c>
      <c r="AZ4899" s="4">
        <v>511773</v>
      </c>
      <c r="BA4899" s="4" t="s">
        <v>24687</v>
      </c>
      <c r="BB4899" s="4" t="s">
        <v>24688</v>
      </c>
      <c r="BC4899" s="4">
        <v>40</v>
      </c>
      <c r="BD4899" t="str">
        <f>IF(AND(ADHOC!$G$15="",ADHOC!$S$4=""),"",IF(ADHOC!$G$15&lt;&gt;"",IF(ADHOC!$G$15=LEFT(Domein!$AS4899,LEN(ADHOC!$G$15)),MAX(Domein!BD$1:'Domein'!BD4898)+1,""),IF(ADHOC!$S$4=LEFT(Domein!$AS4899,LEN(ADHOC!$S$4)),MAX(Domein!BD$1:'Domein'!BD4898)+1,"")))</f>
        <v/>
      </c>
    </row>
    <row r="4900" spans="45:56" x14ac:dyDescent="0.2">
      <c r="AS4900" s="4" t="s">
        <v>6930</v>
      </c>
      <c r="AT4900" s="85" t="s">
        <v>6931</v>
      </c>
      <c r="AU4900" s="4" t="s">
        <v>456</v>
      </c>
      <c r="AV4900" s="4" t="s">
        <v>733</v>
      </c>
      <c r="AW4900" s="4" t="s">
        <v>724</v>
      </c>
      <c r="AX4900" s="4"/>
      <c r="AY4900" s="4">
        <v>228075</v>
      </c>
      <c r="AZ4900" s="4">
        <v>511745</v>
      </c>
      <c r="BA4900" s="4" t="s">
        <v>24689</v>
      </c>
      <c r="BB4900" s="4" t="s">
        <v>24690</v>
      </c>
      <c r="BC4900" s="4">
        <v>40</v>
      </c>
      <c r="BD4900" t="str">
        <f>IF(AND(ADHOC!$G$15="",ADHOC!$S$4=""),"",IF(ADHOC!$G$15&lt;&gt;"",IF(ADHOC!$G$15=LEFT(Domein!$AS4900,LEN(ADHOC!$G$15)),MAX(Domein!BD$1:'Domein'!BD4899)+1,""),IF(ADHOC!$S$4=LEFT(Domein!$AS4900,LEN(ADHOC!$S$4)),MAX(Domein!BD$1:'Domein'!BD4899)+1,"")))</f>
        <v/>
      </c>
    </row>
    <row r="4901" spans="45:56" x14ac:dyDescent="0.2">
      <c r="AS4901" s="4" t="s">
        <v>3465</v>
      </c>
      <c r="AT4901" s="85" t="s">
        <v>3466</v>
      </c>
      <c r="AU4901" s="4" t="s">
        <v>456</v>
      </c>
      <c r="AV4901" s="4" t="s">
        <v>733</v>
      </c>
      <c r="AW4901" s="4" t="s">
        <v>724</v>
      </c>
      <c r="AX4901" s="4"/>
      <c r="AY4901" s="4">
        <v>229883</v>
      </c>
      <c r="AZ4901" s="4">
        <v>506785</v>
      </c>
      <c r="BA4901" s="4" t="s">
        <v>24691</v>
      </c>
      <c r="BB4901" s="4" t="s">
        <v>24692</v>
      </c>
      <c r="BC4901" s="4">
        <v>40</v>
      </c>
      <c r="BD4901" t="str">
        <f>IF(AND(ADHOC!$G$15="",ADHOC!$S$4=""),"",IF(ADHOC!$G$15&lt;&gt;"",IF(ADHOC!$G$15=LEFT(Domein!$AS4901,LEN(ADHOC!$G$15)),MAX(Domein!BD$1:'Domein'!BD4900)+1,""),IF(ADHOC!$S$4=LEFT(Domein!$AS4901,LEN(ADHOC!$S$4)),MAX(Domein!BD$1:'Domein'!BD4900)+1,"")))</f>
        <v/>
      </c>
    </row>
    <row r="4902" spans="45:56" x14ac:dyDescent="0.2">
      <c r="AS4902" s="4" t="s">
        <v>38996</v>
      </c>
      <c r="AT4902" s="85" t="s">
        <v>38997</v>
      </c>
      <c r="AU4902" s="4" t="s">
        <v>456</v>
      </c>
      <c r="AV4902" s="4" t="s">
        <v>727</v>
      </c>
      <c r="AW4902" s="4" t="s">
        <v>701</v>
      </c>
      <c r="AX4902" s="4"/>
      <c r="AY4902" s="4"/>
      <c r="AZ4902" s="4"/>
      <c r="BA4902" s="4"/>
      <c r="BB4902" s="4"/>
      <c r="BC4902" s="4">
        <v>40</v>
      </c>
      <c r="BD4902" t="str">
        <f>IF(AND(ADHOC!$G$15="",ADHOC!$S$4=""),"",IF(ADHOC!$G$15&lt;&gt;"",IF(ADHOC!$G$15=LEFT(Domein!$AS4902,LEN(ADHOC!$G$15)),MAX(Domein!BD$1:'Domein'!BD4901)+1,""),IF(ADHOC!$S$4=LEFT(Domein!$AS4902,LEN(ADHOC!$S$4)),MAX(Domein!BD$1:'Domein'!BD4901)+1,"")))</f>
        <v/>
      </c>
    </row>
    <row r="4903" spans="45:56" x14ac:dyDescent="0.2">
      <c r="AS4903" s="4" t="s">
        <v>38717</v>
      </c>
      <c r="AT4903" s="4" t="s">
        <v>38718</v>
      </c>
      <c r="AU4903" s="4" t="s">
        <v>456</v>
      </c>
      <c r="AV4903" s="4" t="s">
        <v>727</v>
      </c>
      <c r="AW4903" s="4" t="s">
        <v>701</v>
      </c>
      <c r="AX4903" s="4"/>
      <c r="AY4903" s="4"/>
      <c r="AZ4903" s="4"/>
      <c r="BA4903" s="4"/>
      <c r="BB4903" s="4"/>
      <c r="BC4903" s="4">
        <v>40</v>
      </c>
      <c r="BD4903" t="str">
        <f>IF(AND(ADHOC!$G$15="",ADHOC!$S$4=""),"",IF(ADHOC!$G$15&lt;&gt;"",IF(ADHOC!$G$15=LEFT(Domein!$AS4903,LEN(ADHOC!$G$15)),MAX(Domein!BD$1:'Domein'!BD4902)+1,""),IF(ADHOC!$S$4=LEFT(Domein!$AS4903,LEN(ADHOC!$S$4)),MAX(Domein!BD$1:'Domein'!BD4902)+1,"")))</f>
        <v/>
      </c>
    </row>
    <row r="4904" spans="45:56" x14ac:dyDescent="0.2">
      <c r="AS4904" s="4" t="s">
        <v>3467</v>
      </c>
      <c r="AT4904" s="4" t="s">
        <v>3468</v>
      </c>
      <c r="AU4904" s="4" t="s">
        <v>456</v>
      </c>
      <c r="AV4904" s="4" t="s">
        <v>731</v>
      </c>
      <c r="AW4904" s="4" t="s">
        <v>724</v>
      </c>
      <c r="AX4904" s="4"/>
      <c r="AY4904" s="4">
        <v>246799</v>
      </c>
      <c r="AZ4904" s="4">
        <v>514711</v>
      </c>
      <c r="BA4904" s="4" t="s">
        <v>24693</v>
      </c>
      <c r="BB4904" s="4" t="s">
        <v>24694</v>
      </c>
      <c r="BC4904" s="4">
        <v>40</v>
      </c>
      <c r="BD4904" t="str">
        <f>IF(AND(ADHOC!$G$15="",ADHOC!$S$4=""),"",IF(ADHOC!$G$15&lt;&gt;"",IF(ADHOC!$G$15=LEFT(Domein!$AS4904,LEN(ADHOC!$G$15)),MAX(Domein!BD$1:'Domein'!BD4903)+1,""),IF(ADHOC!$S$4=LEFT(Domein!$AS4904,LEN(ADHOC!$S$4)),MAX(Domein!BD$1:'Domein'!BD4903)+1,"")))</f>
        <v/>
      </c>
    </row>
    <row r="4905" spans="45:56" x14ac:dyDescent="0.2">
      <c r="AS4905" s="4" t="s">
        <v>3469</v>
      </c>
      <c r="AT4905" s="4" t="s">
        <v>3470</v>
      </c>
      <c r="AU4905" s="4" t="s">
        <v>463</v>
      </c>
      <c r="AV4905" s="4" t="s">
        <v>731</v>
      </c>
      <c r="AW4905" s="4" t="s">
        <v>724</v>
      </c>
      <c r="AX4905" s="4"/>
      <c r="AY4905" s="4">
        <v>243576</v>
      </c>
      <c r="AZ4905" s="4">
        <v>515674</v>
      </c>
      <c r="BA4905" s="4" t="s">
        <v>24695</v>
      </c>
      <c r="BB4905" s="4" t="s">
        <v>24696</v>
      </c>
      <c r="BC4905" s="4">
        <v>40</v>
      </c>
      <c r="BD4905" t="str">
        <f>IF(AND(ADHOC!$G$15="",ADHOC!$S$4=""),"",IF(ADHOC!$G$15&lt;&gt;"",IF(ADHOC!$G$15=LEFT(Domein!$AS4905,LEN(ADHOC!$G$15)),MAX(Domein!BD$1:'Domein'!BD4904)+1,""),IF(ADHOC!$S$4=LEFT(Domein!$AS4905,LEN(ADHOC!$S$4)),MAX(Domein!BD$1:'Domein'!BD4904)+1,"")))</f>
        <v/>
      </c>
    </row>
    <row r="4906" spans="45:56" x14ac:dyDescent="0.2">
      <c r="AS4906" s="4" t="s">
        <v>3471</v>
      </c>
      <c r="AT4906" s="4" t="s">
        <v>3472</v>
      </c>
      <c r="AU4906" s="4" t="s">
        <v>456</v>
      </c>
      <c r="AV4906" s="4" t="s">
        <v>731</v>
      </c>
      <c r="AW4906" s="4" t="s">
        <v>724</v>
      </c>
      <c r="AX4906" s="4"/>
      <c r="AY4906" s="4">
        <v>225236</v>
      </c>
      <c r="AZ4906" s="4">
        <v>503783</v>
      </c>
      <c r="BA4906" s="4" t="s">
        <v>24697</v>
      </c>
      <c r="BB4906" s="4" t="s">
        <v>24698</v>
      </c>
      <c r="BC4906" s="4">
        <v>40</v>
      </c>
      <c r="BD4906" t="str">
        <f>IF(AND(ADHOC!$G$15="",ADHOC!$S$4=""),"",IF(ADHOC!$G$15&lt;&gt;"",IF(ADHOC!$G$15=LEFT(Domein!$AS4906,LEN(ADHOC!$G$15)),MAX(Domein!BD$1:'Domein'!BD4905)+1,""),IF(ADHOC!$S$4=LEFT(Domein!$AS4906,LEN(ADHOC!$S$4)),MAX(Domein!BD$1:'Domein'!BD4905)+1,"")))</f>
        <v/>
      </c>
    </row>
    <row r="4907" spans="45:56" x14ac:dyDescent="0.2">
      <c r="AS4907" s="4" t="s">
        <v>3473</v>
      </c>
      <c r="AT4907" s="4" t="s">
        <v>3474</v>
      </c>
      <c r="AU4907" s="4" t="s">
        <v>456</v>
      </c>
      <c r="AV4907" s="4" t="s">
        <v>733</v>
      </c>
      <c r="AW4907" s="4" t="s">
        <v>724</v>
      </c>
      <c r="AX4907" s="4"/>
      <c r="AY4907" s="4">
        <v>234217</v>
      </c>
      <c r="AZ4907" s="4">
        <v>509349</v>
      </c>
      <c r="BA4907" s="4" t="s">
        <v>24699</v>
      </c>
      <c r="BB4907" s="4" t="s">
        <v>24700</v>
      </c>
      <c r="BC4907" s="4">
        <v>40</v>
      </c>
      <c r="BD4907" t="str">
        <f>IF(AND(ADHOC!$G$15="",ADHOC!$S$4=""),"",IF(ADHOC!$G$15&lt;&gt;"",IF(ADHOC!$G$15=LEFT(Domein!$AS4907,LEN(ADHOC!$G$15)),MAX(Domein!BD$1:'Domein'!BD4906)+1,""),IF(ADHOC!$S$4=LEFT(Domein!$AS4907,LEN(ADHOC!$S$4)),MAX(Domein!BD$1:'Domein'!BD4906)+1,"")))</f>
        <v/>
      </c>
    </row>
    <row r="4908" spans="45:56" x14ac:dyDescent="0.2">
      <c r="AS4908" s="4" t="s">
        <v>3475</v>
      </c>
      <c r="AT4908" s="4" t="s">
        <v>3476</v>
      </c>
      <c r="AU4908" s="4" t="s">
        <v>456</v>
      </c>
      <c r="AV4908" s="4" t="s">
        <v>733</v>
      </c>
      <c r="AW4908" s="4" t="s">
        <v>724</v>
      </c>
      <c r="AX4908" s="4"/>
      <c r="AY4908" s="4">
        <v>231422</v>
      </c>
      <c r="AZ4908" s="4">
        <v>503272</v>
      </c>
      <c r="BA4908" s="4" t="s">
        <v>24701</v>
      </c>
      <c r="BB4908" s="4" t="s">
        <v>24702</v>
      </c>
      <c r="BC4908" s="4">
        <v>40</v>
      </c>
      <c r="BD4908" t="str">
        <f>IF(AND(ADHOC!$G$15="",ADHOC!$S$4=""),"",IF(ADHOC!$G$15&lt;&gt;"",IF(ADHOC!$G$15=LEFT(Domein!$AS4908,LEN(ADHOC!$G$15)),MAX(Domein!BD$1:'Domein'!BD4907)+1,""),IF(ADHOC!$S$4=LEFT(Domein!$AS4908,LEN(ADHOC!$S$4)),MAX(Domein!BD$1:'Domein'!BD4907)+1,"")))</f>
        <v/>
      </c>
    </row>
    <row r="4909" spans="45:56" x14ac:dyDescent="0.2">
      <c r="AS4909" s="4" t="s">
        <v>3477</v>
      </c>
      <c r="AT4909" s="4" t="s">
        <v>3478</v>
      </c>
      <c r="AU4909" s="4" t="s">
        <v>456</v>
      </c>
      <c r="AV4909" s="4" t="s">
        <v>733</v>
      </c>
      <c r="AW4909" s="4" t="s">
        <v>724</v>
      </c>
      <c r="AX4909" s="4"/>
      <c r="AY4909" s="4">
        <v>232591</v>
      </c>
      <c r="AZ4909" s="4">
        <v>511600</v>
      </c>
      <c r="BA4909" s="4" t="s">
        <v>24703</v>
      </c>
      <c r="BB4909" s="4" t="s">
        <v>24704</v>
      </c>
      <c r="BC4909" s="4">
        <v>40</v>
      </c>
      <c r="BD4909" t="str">
        <f>IF(AND(ADHOC!$G$15="",ADHOC!$S$4=""),"",IF(ADHOC!$G$15&lt;&gt;"",IF(ADHOC!$G$15=LEFT(Domein!$AS4909,LEN(ADHOC!$G$15)),MAX(Domein!BD$1:'Domein'!BD4908)+1,""),IF(ADHOC!$S$4=LEFT(Domein!$AS4909,LEN(ADHOC!$S$4)),MAX(Domein!BD$1:'Domein'!BD4908)+1,"")))</f>
        <v/>
      </c>
    </row>
    <row r="4910" spans="45:56" x14ac:dyDescent="0.2">
      <c r="AS4910" s="4" t="s">
        <v>3479</v>
      </c>
      <c r="AT4910" s="4" t="s">
        <v>3480</v>
      </c>
      <c r="AU4910" s="4" t="s">
        <v>456</v>
      </c>
      <c r="AV4910" s="4" t="s">
        <v>733</v>
      </c>
      <c r="AW4910" s="4" t="s">
        <v>724</v>
      </c>
      <c r="AX4910" s="4"/>
      <c r="AY4910" s="4">
        <v>236378</v>
      </c>
      <c r="AZ4910" s="4">
        <v>509009</v>
      </c>
      <c r="BA4910" s="4" t="s">
        <v>24705</v>
      </c>
      <c r="BB4910" s="4" t="s">
        <v>24706</v>
      </c>
      <c r="BC4910" s="4">
        <v>40</v>
      </c>
      <c r="BD4910" t="str">
        <f>IF(AND(ADHOC!$G$15="",ADHOC!$S$4=""),"",IF(ADHOC!$G$15&lt;&gt;"",IF(ADHOC!$G$15=LEFT(Domein!$AS4910,LEN(ADHOC!$G$15)),MAX(Domein!BD$1:'Domein'!BD4909)+1,""),IF(ADHOC!$S$4=LEFT(Domein!$AS4910,LEN(ADHOC!$S$4)),MAX(Domein!BD$1:'Domein'!BD4909)+1,"")))</f>
        <v/>
      </c>
    </row>
    <row r="4911" spans="45:56" x14ac:dyDescent="0.2">
      <c r="AS4911" s="4" t="s">
        <v>3481</v>
      </c>
      <c r="AT4911" s="4" t="s">
        <v>3482</v>
      </c>
      <c r="AU4911" s="4" t="s">
        <v>456</v>
      </c>
      <c r="AV4911" s="4" t="s">
        <v>731</v>
      </c>
      <c r="AW4911" s="4" t="s">
        <v>724</v>
      </c>
      <c r="AX4911" s="4"/>
      <c r="AY4911" s="4">
        <v>233855</v>
      </c>
      <c r="AZ4911" s="4">
        <v>507586</v>
      </c>
      <c r="BA4911" s="4" t="s">
        <v>24707</v>
      </c>
      <c r="BB4911" s="4" t="s">
        <v>24708</v>
      </c>
      <c r="BC4911" s="4">
        <v>40</v>
      </c>
      <c r="BD4911" t="str">
        <f>IF(AND(ADHOC!$G$15="",ADHOC!$S$4=""),"",IF(ADHOC!$G$15&lt;&gt;"",IF(ADHOC!$G$15=LEFT(Domein!$AS4911,LEN(ADHOC!$G$15)),MAX(Domein!BD$1:'Domein'!BD4910)+1,""),IF(ADHOC!$S$4=LEFT(Domein!$AS4911,LEN(ADHOC!$S$4)),MAX(Domein!BD$1:'Domein'!BD4910)+1,"")))</f>
        <v/>
      </c>
    </row>
    <row r="4912" spans="45:56" x14ac:dyDescent="0.2">
      <c r="AS4912" s="4" t="s">
        <v>3483</v>
      </c>
      <c r="AT4912" s="4" t="s">
        <v>3379</v>
      </c>
      <c r="AU4912" s="4" t="s">
        <v>456</v>
      </c>
      <c r="AV4912" s="4" t="s">
        <v>733</v>
      </c>
      <c r="AW4912" s="4" t="s">
        <v>724</v>
      </c>
      <c r="AX4912" s="4"/>
      <c r="AY4912" s="4">
        <v>234403</v>
      </c>
      <c r="AZ4912" s="4">
        <v>507430</v>
      </c>
      <c r="BA4912" s="4" t="s">
        <v>24709</v>
      </c>
      <c r="BB4912" s="4" t="s">
        <v>24710</v>
      </c>
      <c r="BC4912" s="4">
        <v>40</v>
      </c>
      <c r="BD4912" t="str">
        <f>IF(AND(ADHOC!$G$15="",ADHOC!$S$4=""),"",IF(ADHOC!$G$15&lt;&gt;"",IF(ADHOC!$G$15=LEFT(Domein!$AS4912,LEN(ADHOC!$G$15)),MAX(Domein!BD$1:'Domein'!BD4911)+1,""),IF(ADHOC!$S$4=LEFT(Domein!$AS4912,LEN(ADHOC!$S$4)),MAX(Domein!BD$1:'Domein'!BD4911)+1,"")))</f>
        <v/>
      </c>
    </row>
    <row r="4913" spans="45:56" x14ac:dyDescent="0.2">
      <c r="AS4913" s="4" t="s">
        <v>3484</v>
      </c>
      <c r="AT4913" s="4" t="s">
        <v>3485</v>
      </c>
      <c r="AU4913" s="4" t="s">
        <v>456</v>
      </c>
      <c r="AV4913" s="4" t="s">
        <v>731</v>
      </c>
      <c r="AW4913" s="4" t="s">
        <v>724</v>
      </c>
      <c r="AX4913" s="4"/>
      <c r="AY4913" s="4">
        <v>240022</v>
      </c>
      <c r="AZ4913" s="4">
        <v>505612</v>
      </c>
      <c r="BA4913" s="4" t="s">
        <v>24711</v>
      </c>
      <c r="BB4913" s="4" t="s">
        <v>24712</v>
      </c>
      <c r="BC4913" s="4">
        <v>40</v>
      </c>
      <c r="BD4913" t="str">
        <f>IF(AND(ADHOC!$G$15="",ADHOC!$S$4=""),"",IF(ADHOC!$G$15&lt;&gt;"",IF(ADHOC!$G$15=LEFT(Domein!$AS4913,LEN(ADHOC!$G$15)),MAX(Domein!BD$1:'Domein'!BD4912)+1,""),IF(ADHOC!$S$4=LEFT(Domein!$AS4913,LEN(ADHOC!$S$4)),MAX(Domein!BD$1:'Domein'!BD4912)+1,"")))</f>
        <v/>
      </c>
    </row>
    <row r="4914" spans="45:56" x14ac:dyDescent="0.2">
      <c r="AS4914" s="4" t="s">
        <v>11488</v>
      </c>
      <c r="AT4914" s="4" t="s">
        <v>11489</v>
      </c>
      <c r="AU4914" s="4" t="s">
        <v>456</v>
      </c>
      <c r="AV4914" s="4" t="s">
        <v>731</v>
      </c>
      <c r="AW4914" s="4" t="s">
        <v>724</v>
      </c>
      <c r="AX4914" s="4"/>
      <c r="AY4914" s="4">
        <v>243685</v>
      </c>
      <c r="AZ4914" s="4">
        <v>501859</v>
      </c>
      <c r="BA4914" s="4" t="s">
        <v>24713</v>
      </c>
      <c r="BB4914" s="4" t="s">
        <v>24714</v>
      </c>
      <c r="BC4914" s="4">
        <v>40</v>
      </c>
      <c r="BD4914" t="str">
        <f>IF(AND(ADHOC!$G$15="",ADHOC!$S$4=""),"",IF(ADHOC!$G$15&lt;&gt;"",IF(ADHOC!$G$15=LEFT(Domein!$AS4914,LEN(ADHOC!$G$15)),MAX(Domein!BD$1:'Domein'!BD4913)+1,""),IF(ADHOC!$S$4=LEFT(Domein!$AS4914,LEN(ADHOC!$S$4)),MAX(Domein!BD$1:'Domein'!BD4913)+1,"")))</f>
        <v/>
      </c>
    </row>
    <row r="4915" spans="45:56" x14ac:dyDescent="0.2">
      <c r="AS4915" s="4" t="s">
        <v>3486</v>
      </c>
      <c r="AT4915" s="4" t="s">
        <v>3487</v>
      </c>
      <c r="AU4915" s="4" t="s">
        <v>456</v>
      </c>
      <c r="AV4915" s="4" t="s">
        <v>731</v>
      </c>
      <c r="AW4915" s="4" t="s">
        <v>724</v>
      </c>
      <c r="AX4915" s="4"/>
      <c r="AY4915" s="4">
        <v>242449</v>
      </c>
      <c r="AZ4915" s="4">
        <v>514509</v>
      </c>
      <c r="BA4915" s="4" t="s">
        <v>24715</v>
      </c>
      <c r="BB4915" s="4" t="s">
        <v>24716</v>
      </c>
      <c r="BC4915" s="4">
        <v>40</v>
      </c>
      <c r="BD4915" t="str">
        <f>IF(AND(ADHOC!$G$15="",ADHOC!$S$4=""),"",IF(ADHOC!$G$15&lt;&gt;"",IF(ADHOC!$G$15=LEFT(Domein!$AS4915,LEN(ADHOC!$G$15)),MAX(Domein!BD$1:'Domein'!BD4914)+1,""),IF(ADHOC!$S$4=LEFT(Domein!$AS4915,LEN(ADHOC!$S$4)),MAX(Domein!BD$1:'Domein'!BD4914)+1,"")))</f>
        <v/>
      </c>
    </row>
    <row r="4916" spans="45:56" x14ac:dyDescent="0.2">
      <c r="AS4916" s="4" t="s">
        <v>3488</v>
      </c>
      <c r="AT4916" s="85" t="s">
        <v>3489</v>
      </c>
      <c r="AU4916" s="4" t="s">
        <v>456</v>
      </c>
      <c r="AV4916" s="4" t="s">
        <v>733</v>
      </c>
      <c r="AW4916" s="4" t="s">
        <v>724</v>
      </c>
      <c r="AX4916" s="4"/>
      <c r="AY4916" s="4">
        <v>239356</v>
      </c>
      <c r="AZ4916" s="4">
        <v>499222</v>
      </c>
      <c r="BA4916" s="4" t="s">
        <v>24717</v>
      </c>
      <c r="BB4916" s="4" t="s">
        <v>24718</v>
      </c>
      <c r="BC4916" s="4">
        <v>40</v>
      </c>
      <c r="BD4916" t="str">
        <f>IF(AND(ADHOC!$G$15="",ADHOC!$S$4=""),"",IF(ADHOC!$G$15&lt;&gt;"",IF(ADHOC!$G$15=LEFT(Domein!$AS4916,LEN(ADHOC!$G$15)),MAX(Domein!BD$1:'Domein'!BD4915)+1,""),IF(ADHOC!$S$4=LEFT(Domein!$AS4916,LEN(ADHOC!$S$4)),MAX(Domein!BD$1:'Domein'!BD4915)+1,"")))</f>
        <v/>
      </c>
    </row>
    <row r="4917" spans="45:56" x14ac:dyDescent="0.2">
      <c r="AS4917" s="4" t="s">
        <v>3490</v>
      </c>
      <c r="AT4917" s="85" t="s">
        <v>3491</v>
      </c>
      <c r="AU4917" s="4" t="s">
        <v>456</v>
      </c>
      <c r="AV4917" s="4" t="s">
        <v>733</v>
      </c>
      <c r="AW4917" s="4" t="s">
        <v>724</v>
      </c>
      <c r="AX4917" s="4"/>
      <c r="AY4917" s="4">
        <v>240295</v>
      </c>
      <c r="AZ4917" s="4">
        <v>500440</v>
      </c>
      <c r="BA4917" s="4" t="s">
        <v>24719</v>
      </c>
      <c r="BB4917" s="4" t="s">
        <v>24720</v>
      </c>
      <c r="BC4917" s="4">
        <v>40</v>
      </c>
      <c r="BD4917" t="str">
        <f>IF(AND(ADHOC!$G$15="",ADHOC!$S$4=""),"",IF(ADHOC!$G$15&lt;&gt;"",IF(ADHOC!$G$15=LEFT(Domein!$AS4917,LEN(ADHOC!$G$15)),MAX(Domein!BD$1:'Domein'!BD4916)+1,""),IF(ADHOC!$S$4=LEFT(Domein!$AS4917,LEN(ADHOC!$S$4)),MAX(Domein!BD$1:'Domein'!BD4916)+1,"")))</f>
        <v/>
      </c>
    </row>
    <row r="4918" spans="45:56" x14ac:dyDescent="0.2">
      <c r="AS4918" s="4" t="s">
        <v>3492</v>
      </c>
      <c r="AT4918" s="85" t="s">
        <v>3493</v>
      </c>
      <c r="AU4918" s="4" t="s">
        <v>456</v>
      </c>
      <c r="AV4918" s="4" t="s">
        <v>731</v>
      </c>
      <c r="AW4918" s="4" t="s">
        <v>724</v>
      </c>
      <c r="AX4918" s="4"/>
      <c r="AY4918" s="4">
        <v>266114</v>
      </c>
      <c r="AZ4918" s="4">
        <v>523435</v>
      </c>
      <c r="BA4918" s="4" t="s">
        <v>24721</v>
      </c>
      <c r="BB4918" s="4" t="s">
        <v>24722</v>
      </c>
      <c r="BC4918" s="4">
        <v>40</v>
      </c>
      <c r="BD4918" t="str">
        <f>IF(AND(ADHOC!$G$15="",ADHOC!$S$4=""),"",IF(ADHOC!$G$15&lt;&gt;"",IF(ADHOC!$G$15=LEFT(Domein!$AS4918,LEN(ADHOC!$G$15)),MAX(Domein!BD$1:'Domein'!BD4917)+1,""),IF(ADHOC!$S$4=LEFT(Domein!$AS4918,LEN(ADHOC!$S$4)),MAX(Domein!BD$1:'Domein'!BD4917)+1,"")))</f>
        <v/>
      </c>
    </row>
    <row r="4919" spans="45:56" x14ac:dyDescent="0.2">
      <c r="AS4919" s="4" t="s">
        <v>3494</v>
      </c>
      <c r="AT4919" s="85" t="s">
        <v>3495</v>
      </c>
      <c r="AU4919" s="4" t="s">
        <v>456</v>
      </c>
      <c r="AV4919" s="4" t="s">
        <v>733</v>
      </c>
      <c r="AW4919" s="4" t="s">
        <v>724</v>
      </c>
      <c r="AX4919" s="4"/>
      <c r="AY4919" s="4">
        <v>236691</v>
      </c>
      <c r="AZ4919" s="4">
        <v>512135</v>
      </c>
      <c r="BA4919" s="4" t="s">
        <v>24723</v>
      </c>
      <c r="BB4919" s="4" t="s">
        <v>24724</v>
      </c>
      <c r="BC4919" s="4">
        <v>40</v>
      </c>
      <c r="BD4919" t="str">
        <f>IF(AND(ADHOC!$G$15="",ADHOC!$S$4=""),"",IF(ADHOC!$G$15&lt;&gt;"",IF(ADHOC!$G$15=LEFT(Domein!$AS4919,LEN(ADHOC!$G$15)),MAX(Domein!BD$1:'Domein'!BD4918)+1,""),IF(ADHOC!$S$4=LEFT(Domein!$AS4919,LEN(ADHOC!$S$4)),MAX(Domein!BD$1:'Domein'!BD4918)+1,"")))</f>
        <v/>
      </c>
    </row>
    <row r="4920" spans="45:56" x14ac:dyDescent="0.2">
      <c r="AS4920" s="4" t="s">
        <v>16483</v>
      </c>
      <c r="AT4920" s="85" t="s">
        <v>16484</v>
      </c>
      <c r="AU4920" s="4" t="s">
        <v>456</v>
      </c>
      <c r="AV4920" s="4" t="s">
        <v>729</v>
      </c>
      <c r="AW4920" s="4" t="s">
        <v>701</v>
      </c>
      <c r="AX4920" s="4"/>
      <c r="AY4920" s="4"/>
      <c r="AZ4920" s="4"/>
      <c r="BA4920" s="4"/>
      <c r="BB4920" s="4"/>
      <c r="BC4920" s="4">
        <v>40</v>
      </c>
      <c r="BD4920" t="str">
        <f>IF(AND(ADHOC!$G$15="",ADHOC!$S$4=""),"",IF(ADHOC!$G$15&lt;&gt;"",IF(ADHOC!$G$15=LEFT(Domein!$AS4920,LEN(ADHOC!$G$15)),MAX(Domein!BD$1:'Domein'!BD4919)+1,""),IF(ADHOC!$S$4=LEFT(Domein!$AS4920,LEN(ADHOC!$S$4)),MAX(Domein!BD$1:'Domein'!BD4919)+1,"")))</f>
        <v/>
      </c>
    </row>
    <row r="4921" spans="45:56" x14ac:dyDescent="0.2">
      <c r="AS4921" s="4" t="s">
        <v>16704</v>
      </c>
      <c r="AT4921" s="4" t="s">
        <v>16484</v>
      </c>
      <c r="AU4921" s="4" t="s">
        <v>456</v>
      </c>
      <c r="AV4921" s="4" t="s">
        <v>729</v>
      </c>
      <c r="AW4921" s="4" t="s">
        <v>701</v>
      </c>
      <c r="AX4921" s="4"/>
      <c r="AY4921" s="4"/>
      <c r="AZ4921" s="4"/>
      <c r="BA4921" s="4"/>
      <c r="BB4921" s="4"/>
      <c r="BC4921" s="4">
        <v>40</v>
      </c>
      <c r="BD4921" t="str">
        <f>IF(AND(ADHOC!$G$15="",ADHOC!$S$4=""),"",IF(ADHOC!$G$15&lt;&gt;"",IF(ADHOC!$G$15=LEFT(Domein!$AS4921,LEN(ADHOC!$G$15)),MAX(Domein!BD$1:'Domein'!BD4920)+1,""),IF(ADHOC!$S$4=LEFT(Domein!$AS4921,LEN(ADHOC!$S$4)),MAX(Domein!BD$1:'Domein'!BD4920)+1,"")))</f>
        <v/>
      </c>
    </row>
    <row r="4922" spans="45:56" x14ac:dyDescent="0.2">
      <c r="AS4922" s="4" t="s">
        <v>16485</v>
      </c>
      <c r="AT4922" s="4" t="s">
        <v>16486</v>
      </c>
      <c r="AU4922" s="4" t="s">
        <v>456</v>
      </c>
      <c r="AV4922" s="4" t="s">
        <v>729</v>
      </c>
      <c r="AW4922" s="4" t="s">
        <v>701</v>
      </c>
      <c r="AX4922" s="4"/>
      <c r="AY4922" s="4"/>
      <c r="AZ4922" s="4"/>
      <c r="BA4922" s="4"/>
      <c r="BB4922" s="4"/>
      <c r="BC4922" s="4">
        <v>40</v>
      </c>
      <c r="BD4922" t="str">
        <f>IF(AND(ADHOC!$G$15="",ADHOC!$S$4=""),"",IF(ADHOC!$G$15&lt;&gt;"",IF(ADHOC!$G$15=LEFT(Domein!$AS4922,LEN(ADHOC!$G$15)),MAX(Domein!BD$1:'Domein'!BD4921)+1,""),IF(ADHOC!$S$4=LEFT(Domein!$AS4922,LEN(ADHOC!$S$4)),MAX(Domein!BD$1:'Domein'!BD4921)+1,"")))</f>
        <v/>
      </c>
    </row>
    <row r="4923" spans="45:56" x14ac:dyDescent="0.2">
      <c r="AS4923" s="4" t="s">
        <v>16705</v>
      </c>
      <c r="AT4923" s="4" t="s">
        <v>16486</v>
      </c>
      <c r="AU4923" s="4" t="s">
        <v>456</v>
      </c>
      <c r="AV4923" s="4" t="s">
        <v>729</v>
      </c>
      <c r="AW4923" s="4" t="s">
        <v>701</v>
      </c>
      <c r="AX4923" s="4"/>
      <c r="AY4923" s="4"/>
      <c r="AZ4923" s="4"/>
      <c r="BA4923" s="4"/>
      <c r="BB4923" s="4"/>
      <c r="BC4923" s="4">
        <v>40</v>
      </c>
      <c r="BD4923" t="str">
        <f>IF(AND(ADHOC!$G$15="",ADHOC!$S$4=""),"",IF(ADHOC!$G$15&lt;&gt;"",IF(ADHOC!$G$15=LEFT(Domein!$AS4923,LEN(ADHOC!$G$15)),MAX(Domein!BD$1:'Domein'!BD4922)+1,""),IF(ADHOC!$S$4=LEFT(Domein!$AS4923,LEN(ADHOC!$S$4)),MAX(Domein!BD$1:'Domein'!BD4922)+1,"")))</f>
        <v/>
      </c>
    </row>
    <row r="4924" spans="45:56" x14ac:dyDescent="0.2">
      <c r="AS4924" s="4" t="s">
        <v>16487</v>
      </c>
      <c r="AT4924" s="4" t="s">
        <v>16488</v>
      </c>
      <c r="AU4924" s="4" t="s">
        <v>456</v>
      </c>
      <c r="AV4924" s="4" t="s">
        <v>729</v>
      </c>
      <c r="AW4924" s="4" t="s">
        <v>701</v>
      </c>
      <c r="AX4924" s="4"/>
      <c r="AY4924" s="4"/>
      <c r="AZ4924" s="4"/>
      <c r="BA4924" s="4"/>
      <c r="BB4924" s="4"/>
      <c r="BC4924" s="4">
        <v>40</v>
      </c>
      <c r="BD4924" t="str">
        <f>IF(AND(ADHOC!$G$15="",ADHOC!$S$4=""),"",IF(ADHOC!$G$15&lt;&gt;"",IF(ADHOC!$G$15=LEFT(Domein!$AS4924,LEN(ADHOC!$G$15)),MAX(Domein!BD$1:'Domein'!BD4923)+1,""),IF(ADHOC!$S$4=LEFT(Domein!$AS4924,LEN(ADHOC!$S$4)),MAX(Domein!BD$1:'Domein'!BD4923)+1,"")))</f>
        <v/>
      </c>
    </row>
    <row r="4925" spans="45:56" x14ac:dyDescent="0.2">
      <c r="AS4925" s="4" t="s">
        <v>16706</v>
      </c>
      <c r="AT4925" s="4" t="s">
        <v>16488</v>
      </c>
      <c r="AU4925" s="4" t="s">
        <v>456</v>
      </c>
      <c r="AV4925" s="4" t="s">
        <v>729</v>
      </c>
      <c r="AW4925" s="4" t="s">
        <v>701</v>
      </c>
      <c r="AX4925" s="4"/>
      <c r="AY4925" s="4"/>
      <c r="AZ4925" s="4"/>
      <c r="BA4925" s="4"/>
      <c r="BB4925" s="4"/>
      <c r="BC4925" s="4">
        <v>40</v>
      </c>
      <c r="BD4925" t="str">
        <f>IF(AND(ADHOC!$G$15="",ADHOC!$S$4=""),"",IF(ADHOC!$G$15&lt;&gt;"",IF(ADHOC!$G$15=LEFT(Domein!$AS4925,LEN(ADHOC!$G$15)),MAX(Domein!BD$1:'Domein'!BD4924)+1,""),IF(ADHOC!$S$4=LEFT(Domein!$AS4925,LEN(ADHOC!$S$4)),MAX(Domein!BD$1:'Domein'!BD4924)+1,"")))</f>
        <v/>
      </c>
    </row>
    <row r="4926" spans="45:56" x14ac:dyDescent="0.2">
      <c r="AS4926" s="4" t="s">
        <v>16489</v>
      </c>
      <c r="AT4926" s="4" t="s">
        <v>16490</v>
      </c>
      <c r="AU4926" s="4" t="s">
        <v>456</v>
      </c>
      <c r="AV4926" s="4" t="s">
        <v>729</v>
      </c>
      <c r="AW4926" s="4" t="s">
        <v>701</v>
      </c>
      <c r="AX4926" s="4"/>
      <c r="AY4926" s="4"/>
      <c r="AZ4926" s="4"/>
      <c r="BA4926" s="4"/>
      <c r="BB4926" s="4"/>
      <c r="BC4926" s="4">
        <v>40</v>
      </c>
      <c r="BD4926" t="str">
        <f>IF(AND(ADHOC!$G$15="",ADHOC!$S$4=""),"",IF(ADHOC!$G$15&lt;&gt;"",IF(ADHOC!$G$15=LEFT(Domein!$AS4926,LEN(ADHOC!$G$15)),MAX(Domein!BD$1:'Domein'!BD4925)+1,""),IF(ADHOC!$S$4=LEFT(Domein!$AS4926,LEN(ADHOC!$S$4)),MAX(Domein!BD$1:'Domein'!BD4925)+1,"")))</f>
        <v/>
      </c>
    </row>
    <row r="4927" spans="45:56" x14ac:dyDescent="0.2">
      <c r="AS4927" s="4" t="s">
        <v>16707</v>
      </c>
      <c r="AT4927" s="4" t="s">
        <v>16490</v>
      </c>
      <c r="AU4927" s="4" t="s">
        <v>456</v>
      </c>
      <c r="AV4927" s="4" t="s">
        <v>729</v>
      </c>
      <c r="AW4927" s="4" t="s">
        <v>701</v>
      </c>
      <c r="AX4927" s="4"/>
      <c r="AY4927" s="4"/>
      <c r="AZ4927" s="4"/>
      <c r="BA4927" s="4"/>
      <c r="BB4927" s="4"/>
      <c r="BC4927" s="4">
        <v>40</v>
      </c>
      <c r="BD4927" t="str">
        <f>IF(AND(ADHOC!$G$15="",ADHOC!$S$4=""),"",IF(ADHOC!$G$15&lt;&gt;"",IF(ADHOC!$G$15=LEFT(Domein!$AS4927,LEN(ADHOC!$G$15)),MAX(Domein!BD$1:'Domein'!BD4926)+1,""),IF(ADHOC!$S$4=LEFT(Domein!$AS4927,LEN(ADHOC!$S$4)),MAX(Domein!BD$1:'Domein'!BD4926)+1,"")))</f>
        <v/>
      </c>
    </row>
    <row r="4928" spans="45:56" x14ac:dyDescent="0.2">
      <c r="AS4928" s="4" t="s">
        <v>16491</v>
      </c>
      <c r="AT4928" s="4" t="s">
        <v>16492</v>
      </c>
      <c r="AU4928" s="4" t="s">
        <v>456</v>
      </c>
      <c r="AV4928" s="4" t="s">
        <v>729</v>
      </c>
      <c r="AW4928" s="4" t="s">
        <v>701</v>
      </c>
      <c r="AX4928" s="4"/>
      <c r="AY4928" s="4"/>
      <c r="AZ4928" s="4"/>
      <c r="BA4928" s="4"/>
      <c r="BB4928" s="4"/>
      <c r="BC4928" s="4">
        <v>40</v>
      </c>
      <c r="BD4928" t="str">
        <f>IF(AND(ADHOC!$G$15="",ADHOC!$S$4=""),"",IF(ADHOC!$G$15&lt;&gt;"",IF(ADHOC!$G$15=LEFT(Domein!$AS4928,LEN(ADHOC!$G$15)),MAX(Domein!BD$1:'Domein'!BD4927)+1,""),IF(ADHOC!$S$4=LEFT(Domein!$AS4928,LEN(ADHOC!$S$4)),MAX(Domein!BD$1:'Domein'!BD4927)+1,"")))</f>
        <v/>
      </c>
    </row>
    <row r="4929" spans="45:56" x14ac:dyDescent="0.2">
      <c r="AS4929" s="4" t="s">
        <v>16708</v>
      </c>
      <c r="AT4929" s="4" t="s">
        <v>16492</v>
      </c>
      <c r="AU4929" s="4" t="s">
        <v>456</v>
      </c>
      <c r="AV4929" s="4" t="s">
        <v>729</v>
      </c>
      <c r="AW4929" s="4" t="s">
        <v>701</v>
      </c>
      <c r="AX4929" s="4"/>
      <c r="AY4929" s="4"/>
      <c r="AZ4929" s="4"/>
      <c r="BA4929" s="4"/>
      <c r="BB4929" s="4"/>
      <c r="BC4929" s="4">
        <v>40</v>
      </c>
      <c r="BD4929" t="str">
        <f>IF(AND(ADHOC!$G$15="",ADHOC!$S$4=""),"",IF(ADHOC!$G$15&lt;&gt;"",IF(ADHOC!$G$15=LEFT(Domein!$AS4929,LEN(ADHOC!$G$15)),MAX(Domein!BD$1:'Domein'!BD4928)+1,""),IF(ADHOC!$S$4=LEFT(Domein!$AS4929,LEN(ADHOC!$S$4)),MAX(Domein!BD$1:'Domein'!BD4928)+1,"")))</f>
        <v/>
      </c>
    </row>
    <row r="4930" spans="45:56" x14ac:dyDescent="0.2">
      <c r="AS4930" s="4" t="s">
        <v>16493</v>
      </c>
      <c r="AT4930" s="4" t="s">
        <v>16494</v>
      </c>
      <c r="AU4930" s="4" t="s">
        <v>456</v>
      </c>
      <c r="AV4930" s="4" t="s">
        <v>729</v>
      </c>
      <c r="AW4930" s="4" t="s">
        <v>701</v>
      </c>
      <c r="AX4930" s="4"/>
      <c r="AY4930" s="4"/>
      <c r="AZ4930" s="4"/>
      <c r="BA4930" s="4"/>
      <c r="BB4930" s="4"/>
      <c r="BC4930" s="4">
        <v>40</v>
      </c>
      <c r="BD4930" t="str">
        <f>IF(AND(ADHOC!$G$15="",ADHOC!$S$4=""),"",IF(ADHOC!$G$15&lt;&gt;"",IF(ADHOC!$G$15=LEFT(Domein!$AS4930,LEN(ADHOC!$G$15)),MAX(Domein!BD$1:'Domein'!BD4929)+1,""),IF(ADHOC!$S$4=LEFT(Domein!$AS4930,LEN(ADHOC!$S$4)),MAX(Domein!BD$1:'Domein'!BD4929)+1,"")))</f>
        <v/>
      </c>
    </row>
    <row r="4931" spans="45:56" x14ac:dyDescent="0.2">
      <c r="AS4931" s="4" t="s">
        <v>16709</v>
      </c>
      <c r="AT4931" s="4" t="s">
        <v>16494</v>
      </c>
      <c r="AU4931" s="4" t="s">
        <v>456</v>
      </c>
      <c r="AV4931" s="4" t="s">
        <v>729</v>
      </c>
      <c r="AW4931" s="4" t="s">
        <v>701</v>
      </c>
      <c r="AX4931" s="4"/>
      <c r="AY4931" s="4"/>
      <c r="AZ4931" s="4"/>
      <c r="BA4931" s="4"/>
      <c r="BB4931" s="4"/>
      <c r="BC4931" s="4">
        <v>40</v>
      </c>
      <c r="BD4931" t="str">
        <f>IF(AND(ADHOC!$G$15="",ADHOC!$S$4=""),"",IF(ADHOC!$G$15&lt;&gt;"",IF(ADHOC!$G$15=LEFT(Domein!$AS4931,LEN(ADHOC!$G$15)),MAX(Domein!BD$1:'Domein'!BD4930)+1,""),IF(ADHOC!$S$4=LEFT(Domein!$AS4931,LEN(ADHOC!$S$4)),MAX(Domein!BD$1:'Domein'!BD4930)+1,"")))</f>
        <v/>
      </c>
    </row>
    <row r="4932" spans="45:56" x14ac:dyDescent="0.2">
      <c r="AS4932" s="4" t="s">
        <v>12611</v>
      </c>
      <c r="AT4932" s="4" t="s">
        <v>12612</v>
      </c>
      <c r="AU4932" s="4" t="s">
        <v>456</v>
      </c>
      <c r="AV4932" s="4" t="s">
        <v>740</v>
      </c>
      <c r="AW4932" s="4" t="s">
        <v>701</v>
      </c>
      <c r="AX4932" s="4"/>
      <c r="AY4932" s="4"/>
      <c r="AZ4932" s="4"/>
      <c r="BA4932" s="4"/>
      <c r="BB4932" s="4"/>
      <c r="BC4932" s="4">
        <v>40</v>
      </c>
      <c r="BD4932" t="str">
        <f>IF(AND(ADHOC!$G$15="",ADHOC!$S$4=""),"",IF(ADHOC!$G$15&lt;&gt;"",IF(ADHOC!$G$15=LEFT(Domein!$AS4932,LEN(ADHOC!$G$15)),MAX(Domein!BD$1:'Domein'!BD4931)+1,""),IF(ADHOC!$S$4=LEFT(Domein!$AS4932,LEN(ADHOC!$S$4)),MAX(Domein!BD$1:'Domein'!BD4931)+1,"")))</f>
        <v/>
      </c>
    </row>
    <row r="4933" spans="45:56" x14ac:dyDescent="0.2">
      <c r="AS4933" s="4" t="s">
        <v>14678</v>
      </c>
      <c r="AT4933" s="4" t="s">
        <v>14679</v>
      </c>
      <c r="AU4933" s="4" t="s">
        <v>456</v>
      </c>
      <c r="AV4933" s="4" t="s">
        <v>729</v>
      </c>
      <c r="AW4933" s="4" t="s">
        <v>1167</v>
      </c>
      <c r="AX4933" s="4"/>
      <c r="AY4933" s="4"/>
      <c r="AZ4933" s="4"/>
      <c r="BA4933" s="4"/>
      <c r="BB4933" s="4"/>
      <c r="BC4933" s="4">
        <v>40</v>
      </c>
      <c r="BD4933" t="str">
        <f>IF(AND(ADHOC!$G$15="",ADHOC!$S$4=""),"",IF(ADHOC!$G$15&lt;&gt;"",IF(ADHOC!$G$15=LEFT(Domein!$AS4933,LEN(ADHOC!$G$15)),MAX(Domein!BD$1:'Domein'!BD4932)+1,""),IF(ADHOC!$S$4=LEFT(Domein!$AS4933,LEN(ADHOC!$S$4)),MAX(Domein!BD$1:'Domein'!BD4932)+1,"")))</f>
        <v/>
      </c>
    </row>
    <row r="4934" spans="45:56" x14ac:dyDescent="0.2">
      <c r="AS4934" s="4" t="s">
        <v>9534</v>
      </c>
      <c r="AT4934" s="4" t="s">
        <v>9499</v>
      </c>
      <c r="AU4934" s="4" t="s">
        <v>456</v>
      </c>
      <c r="AV4934" s="4" t="s">
        <v>729</v>
      </c>
      <c r="AW4934" s="4" t="s">
        <v>701</v>
      </c>
      <c r="AX4934" s="4"/>
      <c r="AY4934" s="4"/>
      <c r="AZ4934" s="4"/>
      <c r="BA4934" s="4"/>
      <c r="BB4934" s="4"/>
      <c r="BC4934" s="4">
        <v>40</v>
      </c>
      <c r="BD4934" t="str">
        <f>IF(AND(ADHOC!$G$15="",ADHOC!$S$4=""),"",IF(ADHOC!$G$15&lt;&gt;"",IF(ADHOC!$G$15=LEFT(Domein!$AS4934,LEN(ADHOC!$G$15)),MAX(Domein!BD$1:'Domein'!BD4933)+1,""),IF(ADHOC!$S$4=LEFT(Domein!$AS4934,LEN(ADHOC!$S$4)),MAX(Domein!BD$1:'Domein'!BD4933)+1,"")))</f>
        <v/>
      </c>
    </row>
    <row r="4935" spans="45:56" x14ac:dyDescent="0.2">
      <c r="AS4935" s="4" t="s">
        <v>9535</v>
      </c>
      <c r="AT4935" s="4" t="s">
        <v>9501</v>
      </c>
      <c r="AU4935" s="4" t="s">
        <v>456</v>
      </c>
      <c r="AV4935" s="4" t="s">
        <v>729</v>
      </c>
      <c r="AW4935" s="4" t="s">
        <v>701</v>
      </c>
      <c r="AX4935" s="4"/>
      <c r="AY4935" s="4"/>
      <c r="AZ4935" s="4"/>
      <c r="BA4935" s="4"/>
      <c r="BB4935" s="4"/>
      <c r="BC4935" s="4">
        <v>40</v>
      </c>
      <c r="BD4935" t="str">
        <f>IF(AND(ADHOC!$G$15="",ADHOC!$S$4=""),"",IF(ADHOC!$G$15&lt;&gt;"",IF(ADHOC!$G$15=LEFT(Domein!$AS4935,LEN(ADHOC!$G$15)),MAX(Domein!BD$1:'Domein'!BD4934)+1,""),IF(ADHOC!$S$4=LEFT(Domein!$AS4935,LEN(ADHOC!$S$4)),MAX(Domein!BD$1:'Domein'!BD4934)+1,"")))</f>
        <v/>
      </c>
    </row>
    <row r="4936" spans="45:56" x14ac:dyDescent="0.2">
      <c r="AS4936" s="4" t="s">
        <v>9536</v>
      </c>
      <c r="AT4936" s="4" t="s">
        <v>9537</v>
      </c>
      <c r="AU4936" s="4" t="s">
        <v>456</v>
      </c>
      <c r="AV4936" s="4" t="s">
        <v>729</v>
      </c>
      <c r="AW4936" s="4" t="s">
        <v>701</v>
      </c>
      <c r="AX4936" s="4"/>
      <c r="AY4936" s="4"/>
      <c r="AZ4936" s="4"/>
      <c r="BA4936" s="4"/>
      <c r="BB4936" s="4"/>
      <c r="BC4936" s="4">
        <v>40</v>
      </c>
      <c r="BD4936" t="str">
        <f>IF(AND(ADHOC!$G$15="",ADHOC!$S$4=""),"",IF(ADHOC!$G$15&lt;&gt;"",IF(ADHOC!$G$15=LEFT(Domein!$AS4936,LEN(ADHOC!$G$15)),MAX(Domein!BD$1:'Domein'!BD4935)+1,""),IF(ADHOC!$S$4=LEFT(Domein!$AS4936,LEN(ADHOC!$S$4)),MAX(Domein!BD$1:'Domein'!BD4935)+1,"")))</f>
        <v/>
      </c>
    </row>
    <row r="4937" spans="45:56" x14ac:dyDescent="0.2">
      <c r="AS4937" s="4" t="s">
        <v>15919</v>
      </c>
      <c r="AT4937" s="4" t="s">
        <v>15726</v>
      </c>
      <c r="AU4937" s="4" t="s">
        <v>456</v>
      </c>
      <c r="AV4937" s="4" t="s">
        <v>729</v>
      </c>
      <c r="AW4937" s="4" t="s">
        <v>701</v>
      </c>
      <c r="AX4937" s="4"/>
      <c r="AY4937" s="4"/>
      <c r="AZ4937" s="4"/>
      <c r="BA4937" s="4"/>
      <c r="BB4937" s="4"/>
      <c r="BC4937" s="4">
        <v>40</v>
      </c>
      <c r="BD4937" t="str">
        <f>IF(AND(ADHOC!$G$15="",ADHOC!$S$4=""),"",IF(ADHOC!$G$15&lt;&gt;"",IF(ADHOC!$G$15=LEFT(Domein!$AS4937,LEN(ADHOC!$G$15)),MAX(Domein!BD$1:'Domein'!BD4936)+1,""),IF(ADHOC!$S$4=LEFT(Domein!$AS4937,LEN(ADHOC!$S$4)),MAX(Domein!BD$1:'Domein'!BD4936)+1,"")))</f>
        <v/>
      </c>
    </row>
    <row r="4938" spans="45:56" x14ac:dyDescent="0.2">
      <c r="AS4938" s="4" t="s">
        <v>15920</v>
      </c>
      <c r="AT4938" s="4" t="s">
        <v>15727</v>
      </c>
      <c r="AU4938" s="4" t="s">
        <v>456</v>
      </c>
      <c r="AV4938" s="4" t="s">
        <v>729</v>
      </c>
      <c r="AW4938" s="4" t="s">
        <v>701</v>
      </c>
      <c r="AX4938" s="4"/>
      <c r="AY4938" s="4"/>
      <c r="AZ4938" s="4"/>
      <c r="BA4938" s="4"/>
      <c r="BB4938" s="4"/>
      <c r="BC4938" s="4">
        <v>40</v>
      </c>
      <c r="BD4938" t="str">
        <f>IF(AND(ADHOC!$G$15="",ADHOC!$S$4=""),"",IF(ADHOC!$G$15&lt;&gt;"",IF(ADHOC!$G$15=LEFT(Domein!$AS4938,LEN(ADHOC!$G$15)),MAX(Domein!BD$1:'Domein'!BD4937)+1,""),IF(ADHOC!$S$4=LEFT(Domein!$AS4938,LEN(ADHOC!$S$4)),MAX(Domein!BD$1:'Domein'!BD4937)+1,"")))</f>
        <v/>
      </c>
    </row>
    <row r="4939" spans="45:56" x14ac:dyDescent="0.2">
      <c r="AS4939" s="4" t="s">
        <v>9538</v>
      </c>
      <c r="AT4939" s="4" t="s">
        <v>15439</v>
      </c>
      <c r="AU4939" s="4" t="s">
        <v>456</v>
      </c>
      <c r="AV4939" s="4" t="s">
        <v>729</v>
      </c>
      <c r="AW4939" s="4" t="s">
        <v>724</v>
      </c>
      <c r="AX4939" s="4"/>
      <c r="AY4939" s="4"/>
      <c r="AZ4939" s="4"/>
      <c r="BA4939" s="4"/>
      <c r="BB4939" s="4"/>
      <c r="BC4939" s="4">
        <v>40</v>
      </c>
      <c r="BD4939" t="str">
        <f>IF(AND(ADHOC!$G$15="",ADHOC!$S$4=""),"",IF(ADHOC!$G$15&lt;&gt;"",IF(ADHOC!$G$15=LEFT(Domein!$AS4939,LEN(ADHOC!$G$15)),MAX(Domein!BD$1:'Domein'!BD4938)+1,""),IF(ADHOC!$S$4=LEFT(Domein!$AS4939,LEN(ADHOC!$S$4)),MAX(Domein!BD$1:'Domein'!BD4938)+1,"")))</f>
        <v/>
      </c>
    </row>
    <row r="4940" spans="45:56" x14ac:dyDescent="0.2">
      <c r="AS4940" s="4" t="s">
        <v>35790</v>
      </c>
      <c r="AT4940" s="4" t="s">
        <v>35791</v>
      </c>
      <c r="AU4940" s="4" t="s">
        <v>456</v>
      </c>
      <c r="AV4940" s="4" t="s">
        <v>762</v>
      </c>
      <c r="AW4940" s="4" t="s">
        <v>1259</v>
      </c>
      <c r="AX4940" s="4"/>
      <c r="AY4940" s="4"/>
      <c r="AZ4940" s="4"/>
      <c r="BA4940" s="4"/>
      <c r="BB4940" s="4"/>
      <c r="BC4940" s="4">
        <v>40</v>
      </c>
      <c r="BD4940" t="str">
        <f>IF(AND(ADHOC!$G$15="",ADHOC!$S$4=""),"",IF(ADHOC!$G$15&lt;&gt;"",IF(ADHOC!$G$15=LEFT(Domein!$AS4940,LEN(ADHOC!$G$15)),MAX(Domein!BD$1:'Domein'!BD4939)+1,""),IF(ADHOC!$S$4=LEFT(Domein!$AS4940,LEN(ADHOC!$S$4)),MAX(Domein!BD$1:'Domein'!BD4939)+1,"")))</f>
        <v/>
      </c>
    </row>
    <row r="4941" spans="45:56" x14ac:dyDescent="0.2">
      <c r="AS4941" s="4" t="s">
        <v>35792</v>
      </c>
      <c r="AT4941" s="4" t="s">
        <v>35793</v>
      </c>
      <c r="AU4941" s="4" t="s">
        <v>456</v>
      </c>
      <c r="AV4941" s="4" t="s">
        <v>762</v>
      </c>
      <c r="AW4941" s="4" t="s">
        <v>1259</v>
      </c>
      <c r="AX4941" s="4"/>
      <c r="AY4941" s="4"/>
      <c r="AZ4941" s="4"/>
      <c r="BA4941" s="4"/>
      <c r="BB4941" s="4"/>
      <c r="BC4941" s="4">
        <v>40</v>
      </c>
      <c r="BD4941" t="str">
        <f>IF(AND(ADHOC!$G$15="",ADHOC!$S$4=""),"",IF(ADHOC!$G$15&lt;&gt;"",IF(ADHOC!$G$15=LEFT(Domein!$AS4941,LEN(ADHOC!$G$15)),MAX(Domein!BD$1:'Domein'!BD4940)+1,""),IF(ADHOC!$S$4=LEFT(Domein!$AS4941,LEN(ADHOC!$S$4)),MAX(Domein!BD$1:'Domein'!BD4940)+1,"")))</f>
        <v/>
      </c>
    </row>
    <row r="4942" spans="45:56" x14ac:dyDescent="0.2">
      <c r="AS4942" s="4" t="s">
        <v>9539</v>
      </c>
      <c r="AT4942" s="4" t="s">
        <v>9540</v>
      </c>
      <c r="AU4942" s="4" t="s">
        <v>456</v>
      </c>
      <c r="AV4942" s="4" t="s">
        <v>762</v>
      </c>
      <c r="AW4942" s="4" t="s">
        <v>1259</v>
      </c>
      <c r="AX4942" s="4"/>
      <c r="AY4942" s="4"/>
      <c r="AZ4942" s="4"/>
      <c r="BA4942" s="4"/>
      <c r="BB4942" s="4"/>
      <c r="BC4942" s="4">
        <v>40</v>
      </c>
      <c r="BD4942" t="str">
        <f>IF(AND(ADHOC!$G$15="",ADHOC!$S$4=""),"",IF(ADHOC!$G$15&lt;&gt;"",IF(ADHOC!$G$15=LEFT(Domein!$AS4942,LEN(ADHOC!$G$15)),MAX(Domein!BD$1:'Domein'!BD4941)+1,""),IF(ADHOC!$S$4=LEFT(Domein!$AS4942,LEN(ADHOC!$S$4)),MAX(Domein!BD$1:'Domein'!BD4941)+1,"")))</f>
        <v/>
      </c>
    </row>
    <row r="4943" spans="45:56" x14ac:dyDescent="0.2">
      <c r="AS4943" s="4" t="s">
        <v>9541</v>
      </c>
      <c r="AT4943" s="4" t="s">
        <v>9542</v>
      </c>
      <c r="AU4943" s="4" t="s">
        <v>456</v>
      </c>
      <c r="AV4943" s="4" t="s">
        <v>762</v>
      </c>
      <c r="AW4943" s="4" t="s">
        <v>1259</v>
      </c>
      <c r="AX4943" s="4"/>
      <c r="AY4943" s="4"/>
      <c r="AZ4943" s="4"/>
      <c r="BA4943" s="4"/>
      <c r="BB4943" s="4"/>
      <c r="BC4943" s="4">
        <v>40</v>
      </c>
      <c r="BD4943" t="str">
        <f>IF(AND(ADHOC!$G$15="",ADHOC!$S$4=""),"",IF(ADHOC!$G$15&lt;&gt;"",IF(ADHOC!$G$15=LEFT(Domein!$AS4943,LEN(ADHOC!$G$15)),MAX(Domein!BD$1:'Domein'!BD4942)+1,""),IF(ADHOC!$S$4=LEFT(Domein!$AS4943,LEN(ADHOC!$S$4)),MAX(Domein!BD$1:'Domein'!BD4942)+1,"")))</f>
        <v/>
      </c>
    </row>
    <row r="4944" spans="45:56" x14ac:dyDescent="0.2">
      <c r="AS4944" s="4" t="s">
        <v>9543</v>
      </c>
      <c r="AT4944" s="4" t="s">
        <v>9544</v>
      </c>
      <c r="AU4944" s="4" t="s">
        <v>456</v>
      </c>
      <c r="AV4944" s="4" t="s">
        <v>762</v>
      </c>
      <c r="AW4944" s="4" t="s">
        <v>1259</v>
      </c>
      <c r="AX4944" s="4"/>
      <c r="AY4944" s="4"/>
      <c r="AZ4944" s="4"/>
      <c r="BA4944" s="4"/>
      <c r="BB4944" s="4"/>
      <c r="BC4944" s="4">
        <v>40</v>
      </c>
      <c r="BD4944" t="str">
        <f>IF(AND(ADHOC!$G$15="",ADHOC!$S$4=""),"",IF(ADHOC!$G$15&lt;&gt;"",IF(ADHOC!$G$15=LEFT(Domein!$AS4944,LEN(ADHOC!$G$15)),MAX(Domein!BD$1:'Domein'!BD4943)+1,""),IF(ADHOC!$S$4=LEFT(Domein!$AS4944,LEN(ADHOC!$S$4)),MAX(Domein!BD$1:'Domein'!BD4943)+1,"")))</f>
        <v/>
      </c>
    </row>
    <row r="4945" spans="45:56" x14ac:dyDescent="0.2">
      <c r="AS4945" s="4" t="s">
        <v>9545</v>
      </c>
      <c r="AT4945" s="4" t="s">
        <v>9546</v>
      </c>
      <c r="AU4945" s="4" t="s">
        <v>456</v>
      </c>
      <c r="AV4945" s="4" t="s">
        <v>762</v>
      </c>
      <c r="AW4945" s="4" t="s">
        <v>1259</v>
      </c>
      <c r="AX4945" s="4"/>
      <c r="AY4945" s="4"/>
      <c r="AZ4945" s="4"/>
      <c r="BA4945" s="4"/>
      <c r="BB4945" s="4"/>
      <c r="BC4945" s="4">
        <v>40</v>
      </c>
      <c r="BD4945" t="str">
        <f>IF(AND(ADHOC!$G$15="",ADHOC!$S$4=""),"",IF(ADHOC!$G$15&lt;&gt;"",IF(ADHOC!$G$15=LEFT(Domein!$AS4945,LEN(ADHOC!$G$15)),MAX(Domein!BD$1:'Domein'!BD4944)+1,""),IF(ADHOC!$S$4=LEFT(Domein!$AS4945,LEN(ADHOC!$S$4)),MAX(Domein!BD$1:'Domein'!BD4944)+1,"")))</f>
        <v/>
      </c>
    </row>
    <row r="4946" spans="45:56" x14ac:dyDescent="0.2">
      <c r="AS4946" s="4" t="s">
        <v>9547</v>
      </c>
      <c r="AT4946" s="4" t="s">
        <v>9548</v>
      </c>
      <c r="AU4946" s="4" t="s">
        <v>460</v>
      </c>
      <c r="AV4946" s="4" t="s">
        <v>762</v>
      </c>
      <c r="AW4946" s="4" t="s">
        <v>1259</v>
      </c>
      <c r="AX4946" s="4"/>
      <c r="AY4946" s="4"/>
      <c r="AZ4946" s="4"/>
      <c r="BA4946" s="4"/>
      <c r="BB4946" s="4"/>
      <c r="BC4946" s="4">
        <v>40</v>
      </c>
      <c r="BD4946" t="str">
        <f>IF(AND(ADHOC!$G$15="",ADHOC!$S$4=""),"",IF(ADHOC!$G$15&lt;&gt;"",IF(ADHOC!$G$15=LEFT(Domein!$AS4946,LEN(ADHOC!$G$15)),MAX(Domein!BD$1:'Domein'!BD4945)+1,""),IF(ADHOC!$S$4=LEFT(Domein!$AS4946,LEN(ADHOC!$S$4)),MAX(Domein!BD$1:'Domein'!BD4945)+1,"")))</f>
        <v/>
      </c>
    </row>
    <row r="4947" spans="45:56" x14ac:dyDescent="0.2">
      <c r="AS4947" s="4" t="s">
        <v>10844</v>
      </c>
      <c r="AT4947" s="4" t="s">
        <v>10845</v>
      </c>
      <c r="AU4947" s="4" t="s">
        <v>456</v>
      </c>
      <c r="AV4947" s="4" t="s">
        <v>762</v>
      </c>
      <c r="AW4947" s="4" t="s">
        <v>1259</v>
      </c>
      <c r="AX4947" s="4"/>
      <c r="AY4947" s="4"/>
      <c r="AZ4947" s="4"/>
      <c r="BA4947" s="4"/>
      <c r="BB4947" s="4"/>
      <c r="BC4947" s="4">
        <v>40</v>
      </c>
      <c r="BD4947" t="str">
        <f>IF(AND(ADHOC!$G$15="",ADHOC!$S$4=""),"",IF(ADHOC!$G$15&lt;&gt;"",IF(ADHOC!$G$15=LEFT(Domein!$AS4947,LEN(ADHOC!$G$15)),MAX(Domein!BD$1:'Domein'!BD4946)+1,""),IF(ADHOC!$S$4=LEFT(Domein!$AS4947,LEN(ADHOC!$S$4)),MAX(Domein!BD$1:'Domein'!BD4946)+1,"")))</f>
        <v/>
      </c>
    </row>
    <row r="4948" spans="45:56" x14ac:dyDescent="0.2">
      <c r="AS4948" s="4" t="s">
        <v>10846</v>
      </c>
      <c r="AT4948" s="4" t="s">
        <v>10845</v>
      </c>
      <c r="AU4948" s="4" t="s">
        <v>456</v>
      </c>
      <c r="AV4948" s="4" t="s">
        <v>762</v>
      </c>
      <c r="AW4948" s="4" t="s">
        <v>1259</v>
      </c>
      <c r="AX4948" s="4"/>
      <c r="AY4948" s="4"/>
      <c r="AZ4948" s="4"/>
      <c r="BA4948" s="4"/>
      <c r="BB4948" s="4"/>
      <c r="BC4948" s="4">
        <v>40</v>
      </c>
      <c r="BD4948" t="str">
        <f>IF(AND(ADHOC!$G$15="",ADHOC!$S$4=""),"",IF(ADHOC!$G$15&lt;&gt;"",IF(ADHOC!$G$15=LEFT(Domein!$AS4948,LEN(ADHOC!$G$15)),MAX(Domein!BD$1:'Domein'!BD4947)+1,""),IF(ADHOC!$S$4=LEFT(Domein!$AS4948,LEN(ADHOC!$S$4)),MAX(Domein!BD$1:'Domein'!BD4947)+1,"")))</f>
        <v/>
      </c>
    </row>
    <row r="4949" spans="45:56" x14ac:dyDescent="0.2">
      <c r="AS4949" s="4" t="s">
        <v>10847</v>
      </c>
      <c r="AT4949" s="4" t="s">
        <v>10848</v>
      </c>
      <c r="AU4949" s="4" t="s">
        <v>456</v>
      </c>
      <c r="AV4949" s="4" t="s">
        <v>762</v>
      </c>
      <c r="AW4949" s="4" t="s">
        <v>1259</v>
      </c>
      <c r="AX4949" s="4"/>
      <c r="AY4949" s="4"/>
      <c r="AZ4949" s="4"/>
      <c r="BA4949" s="4"/>
      <c r="BB4949" s="4"/>
      <c r="BC4949" s="4">
        <v>40</v>
      </c>
      <c r="BD4949" t="str">
        <f>IF(AND(ADHOC!$G$15="",ADHOC!$S$4=""),"",IF(ADHOC!$G$15&lt;&gt;"",IF(ADHOC!$G$15=LEFT(Domein!$AS4949,LEN(ADHOC!$G$15)),MAX(Domein!BD$1:'Domein'!BD4948)+1,""),IF(ADHOC!$S$4=LEFT(Domein!$AS4949,LEN(ADHOC!$S$4)),MAX(Domein!BD$1:'Domein'!BD4948)+1,"")))</f>
        <v/>
      </c>
    </row>
    <row r="4950" spans="45:56" x14ac:dyDescent="0.2">
      <c r="AS4950" s="4" t="s">
        <v>10849</v>
      </c>
      <c r="AT4950" s="4" t="s">
        <v>10850</v>
      </c>
      <c r="AU4950" s="4" t="s">
        <v>456</v>
      </c>
      <c r="AV4950" s="4" t="s">
        <v>762</v>
      </c>
      <c r="AW4950" s="4" t="s">
        <v>1259</v>
      </c>
      <c r="AX4950" s="4"/>
      <c r="AY4950" s="4"/>
      <c r="AZ4950" s="4"/>
      <c r="BA4950" s="4"/>
      <c r="BB4950" s="4"/>
      <c r="BC4950" s="4">
        <v>40</v>
      </c>
      <c r="BD4950" t="str">
        <f>IF(AND(ADHOC!$G$15="",ADHOC!$S$4=""),"",IF(ADHOC!$G$15&lt;&gt;"",IF(ADHOC!$G$15=LEFT(Domein!$AS4950,LEN(ADHOC!$G$15)),MAX(Domein!BD$1:'Domein'!BD4949)+1,""),IF(ADHOC!$S$4=LEFT(Domein!$AS4950,LEN(ADHOC!$S$4)),MAX(Domein!BD$1:'Domein'!BD4949)+1,"")))</f>
        <v/>
      </c>
    </row>
    <row r="4951" spans="45:56" x14ac:dyDescent="0.2">
      <c r="AS4951" s="4" t="s">
        <v>10851</v>
      </c>
      <c r="AT4951" s="4" t="s">
        <v>10850</v>
      </c>
      <c r="AU4951" s="4" t="s">
        <v>456</v>
      </c>
      <c r="AV4951" s="4" t="s">
        <v>762</v>
      </c>
      <c r="AW4951" s="4" t="s">
        <v>1259</v>
      </c>
      <c r="AX4951" s="4"/>
      <c r="AY4951" s="4"/>
      <c r="AZ4951" s="4"/>
      <c r="BA4951" s="4"/>
      <c r="BB4951" s="4"/>
      <c r="BC4951" s="4">
        <v>40</v>
      </c>
      <c r="BD4951" t="str">
        <f>IF(AND(ADHOC!$G$15="",ADHOC!$S$4=""),"",IF(ADHOC!$G$15&lt;&gt;"",IF(ADHOC!$G$15=LEFT(Domein!$AS4951,LEN(ADHOC!$G$15)),MAX(Domein!BD$1:'Domein'!BD4950)+1,""),IF(ADHOC!$S$4=LEFT(Domein!$AS4951,LEN(ADHOC!$S$4)),MAX(Domein!BD$1:'Domein'!BD4950)+1,"")))</f>
        <v/>
      </c>
    </row>
    <row r="4952" spans="45:56" x14ac:dyDescent="0.2">
      <c r="AS4952" s="4" t="s">
        <v>10852</v>
      </c>
      <c r="AT4952" s="4" t="s">
        <v>10850</v>
      </c>
      <c r="AU4952" s="4" t="s">
        <v>456</v>
      </c>
      <c r="AV4952" s="4" t="s">
        <v>762</v>
      </c>
      <c r="AW4952" s="4" t="s">
        <v>1259</v>
      </c>
      <c r="AX4952" s="4"/>
      <c r="AY4952" s="4"/>
      <c r="AZ4952" s="4"/>
      <c r="BA4952" s="4"/>
      <c r="BB4952" s="4"/>
      <c r="BC4952" s="4">
        <v>40</v>
      </c>
      <c r="BD4952" t="str">
        <f>IF(AND(ADHOC!$G$15="",ADHOC!$S$4=""),"",IF(ADHOC!$G$15&lt;&gt;"",IF(ADHOC!$G$15=LEFT(Domein!$AS4952,LEN(ADHOC!$G$15)),MAX(Domein!BD$1:'Domein'!BD4951)+1,""),IF(ADHOC!$S$4=LEFT(Domein!$AS4952,LEN(ADHOC!$S$4)),MAX(Domein!BD$1:'Domein'!BD4951)+1,"")))</f>
        <v/>
      </c>
    </row>
    <row r="4953" spans="45:56" x14ac:dyDescent="0.2">
      <c r="AS4953" s="4" t="s">
        <v>10853</v>
      </c>
      <c r="AT4953" s="4" t="s">
        <v>10854</v>
      </c>
      <c r="AU4953" s="4" t="s">
        <v>456</v>
      </c>
      <c r="AV4953" s="4" t="s">
        <v>762</v>
      </c>
      <c r="AW4953" s="4" t="s">
        <v>1259</v>
      </c>
      <c r="AX4953" s="4"/>
      <c r="AY4953" s="4"/>
      <c r="AZ4953" s="4"/>
      <c r="BA4953" s="4"/>
      <c r="BB4953" s="4"/>
      <c r="BC4953" s="4">
        <v>40</v>
      </c>
      <c r="BD4953" t="str">
        <f>IF(AND(ADHOC!$G$15="",ADHOC!$S$4=""),"",IF(ADHOC!$G$15&lt;&gt;"",IF(ADHOC!$G$15=LEFT(Domein!$AS4953,LEN(ADHOC!$G$15)),MAX(Domein!BD$1:'Domein'!BD4952)+1,""),IF(ADHOC!$S$4=LEFT(Domein!$AS4953,LEN(ADHOC!$S$4)),MAX(Domein!BD$1:'Domein'!BD4952)+1,"")))</f>
        <v/>
      </c>
    </row>
    <row r="4954" spans="45:56" x14ac:dyDescent="0.2">
      <c r="AS4954" s="4" t="s">
        <v>10855</v>
      </c>
      <c r="AT4954" s="4" t="s">
        <v>10854</v>
      </c>
      <c r="AU4954" s="4" t="s">
        <v>456</v>
      </c>
      <c r="AV4954" s="4" t="s">
        <v>762</v>
      </c>
      <c r="AW4954" s="4" t="s">
        <v>1259</v>
      </c>
      <c r="AX4954" s="4"/>
      <c r="AY4954" s="4"/>
      <c r="AZ4954" s="4"/>
      <c r="BA4954" s="4"/>
      <c r="BB4954" s="4"/>
      <c r="BC4954" s="4">
        <v>40</v>
      </c>
      <c r="BD4954" t="str">
        <f>IF(AND(ADHOC!$G$15="",ADHOC!$S$4=""),"",IF(ADHOC!$G$15&lt;&gt;"",IF(ADHOC!$G$15=LEFT(Domein!$AS4954,LEN(ADHOC!$G$15)),MAX(Domein!BD$1:'Domein'!BD4953)+1,""),IF(ADHOC!$S$4=LEFT(Domein!$AS4954,LEN(ADHOC!$S$4)),MAX(Domein!BD$1:'Domein'!BD4953)+1,"")))</f>
        <v/>
      </c>
    </row>
    <row r="4955" spans="45:56" x14ac:dyDescent="0.2">
      <c r="AS4955" s="4" t="s">
        <v>10856</v>
      </c>
      <c r="AT4955" s="4" t="s">
        <v>10854</v>
      </c>
      <c r="AU4955" s="4" t="s">
        <v>456</v>
      </c>
      <c r="AV4955" s="4" t="s">
        <v>762</v>
      </c>
      <c r="AW4955" s="4" t="s">
        <v>1259</v>
      </c>
      <c r="AX4955" s="4"/>
      <c r="AY4955" s="4"/>
      <c r="AZ4955" s="4"/>
      <c r="BA4955" s="4"/>
      <c r="BB4955" s="4"/>
      <c r="BC4955" s="4">
        <v>40</v>
      </c>
      <c r="BD4955" t="str">
        <f>IF(AND(ADHOC!$G$15="",ADHOC!$S$4=""),"",IF(ADHOC!$G$15&lt;&gt;"",IF(ADHOC!$G$15=LEFT(Domein!$AS4955,LEN(ADHOC!$G$15)),MAX(Domein!BD$1:'Domein'!BD4954)+1,""),IF(ADHOC!$S$4=LEFT(Domein!$AS4955,LEN(ADHOC!$S$4)),MAX(Domein!BD$1:'Domein'!BD4954)+1,"")))</f>
        <v/>
      </c>
    </row>
    <row r="4956" spans="45:56" x14ac:dyDescent="0.2">
      <c r="AS4956" s="4" t="s">
        <v>10857</v>
      </c>
      <c r="AT4956" s="4" t="s">
        <v>10854</v>
      </c>
      <c r="AU4956" s="4" t="s">
        <v>456</v>
      </c>
      <c r="AV4956" s="4" t="s">
        <v>762</v>
      </c>
      <c r="AW4956" s="4" t="s">
        <v>1259</v>
      </c>
      <c r="AX4956" s="4"/>
      <c r="AY4956" s="4"/>
      <c r="AZ4956" s="4"/>
      <c r="BA4956" s="4"/>
      <c r="BB4956" s="4"/>
      <c r="BC4956" s="4">
        <v>40</v>
      </c>
      <c r="BD4956" t="str">
        <f>IF(AND(ADHOC!$G$15="",ADHOC!$S$4=""),"",IF(ADHOC!$G$15&lt;&gt;"",IF(ADHOC!$G$15=LEFT(Domein!$AS4956,LEN(ADHOC!$G$15)),MAX(Domein!BD$1:'Domein'!BD4955)+1,""),IF(ADHOC!$S$4=LEFT(Domein!$AS4956,LEN(ADHOC!$S$4)),MAX(Domein!BD$1:'Domein'!BD4955)+1,"")))</f>
        <v/>
      </c>
    </row>
    <row r="4957" spans="45:56" x14ac:dyDescent="0.2">
      <c r="AS4957" s="4" t="s">
        <v>10858</v>
      </c>
      <c r="AT4957" s="4" t="s">
        <v>10854</v>
      </c>
      <c r="AU4957" s="4" t="s">
        <v>456</v>
      </c>
      <c r="AV4957" s="4" t="s">
        <v>762</v>
      </c>
      <c r="AW4957" s="4" t="s">
        <v>1259</v>
      </c>
      <c r="AX4957" s="4"/>
      <c r="AY4957" s="4"/>
      <c r="AZ4957" s="4"/>
      <c r="BA4957" s="4"/>
      <c r="BB4957" s="4"/>
      <c r="BC4957" s="4">
        <v>40</v>
      </c>
      <c r="BD4957" t="str">
        <f>IF(AND(ADHOC!$G$15="",ADHOC!$S$4=""),"",IF(ADHOC!$G$15&lt;&gt;"",IF(ADHOC!$G$15=LEFT(Domein!$AS4957,LEN(ADHOC!$G$15)),MAX(Domein!BD$1:'Domein'!BD4956)+1,""),IF(ADHOC!$S$4=LEFT(Domein!$AS4957,LEN(ADHOC!$S$4)),MAX(Domein!BD$1:'Domein'!BD4956)+1,"")))</f>
        <v/>
      </c>
    </row>
    <row r="4958" spans="45:56" x14ac:dyDescent="0.2">
      <c r="AS4958" s="4" t="s">
        <v>10859</v>
      </c>
      <c r="AT4958" s="4" t="s">
        <v>10854</v>
      </c>
      <c r="AU4958" s="4" t="s">
        <v>456</v>
      </c>
      <c r="AV4958" s="4" t="s">
        <v>762</v>
      </c>
      <c r="AW4958" s="4" t="s">
        <v>1259</v>
      </c>
      <c r="AX4958" s="4"/>
      <c r="AY4958" s="4"/>
      <c r="AZ4958" s="4"/>
      <c r="BA4958" s="4"/>
      <c r="BB4958" s="4"/>
      <c r="BC4958" s="4">
        <v>40</v>
      </c>
      <c r="BD4958" t="str">
        <f>IF(AND(ADHOC!$G$15="",ADHOC!$S$4=""),"",IF(ADHOC!$G$15&lt;&gt;"",IF(ADHOC!$G$15=LEFT(Domein!$AS4958,LEN(ADHOC!$G$15)),MAX(Domein!BD$1:'Domein'!BD4957)+1,""),IF(ADHOC!$S$4=LEFT(Domein!$AS4958,LEN(ADHOC!$S$4)),MAX(Domein!BD$1:'Domein'!BD4957)+1,"")))</f>
        <v/>
      </c>
    </row>
    <row r="4959" spans="45:56" x14ac:dyDescent="0.2">
      <c r="AS4959" s="4" t="s">
        <v>11335</v>
      </c>
      <c r="AT4959" s="4" t="s">
        <v>11336</v>
      </c>
      <c r="AU4959" s="4" t="s">
        <v>456</v>
      </c>
      <c r="AV4959" s="4" t="s">
        <v>762</v>
      </c>
      <c r="AW4959" s="4" t="s">
        <v>1259</v>
      </c>
      <c r="AX4959" s="4"/>
      <c r="AY4959" s="4"/>
      <c r="AZ4959" s="4"/>
      <c r="BA4959" s="4"/>
      <c r="BB4959" s="4"/>
      <c r="BC4959" s="4">
        <v>40</v>
      </c>
      <c r="BD4959" t="str">
        <f>IF(AND(ADHOC!$G$15="",ADHOC!$S$4=""),"",IF(ADHOC!$G$15&lt;&gt;"",IF(ADHOC!$G$15=LEFT(Domein!$AS4959,LEN(ADHOC!$G$15)),MAX(Domein!BD$1:'Domein'!BD4958)+1,""),IF(ADHOC!$S$4=LEFT(Domein!$AS4959,LEN(ADHOC!$S$4)),MAX(Domein!BD$1:'Domein'!BD4958)+1,"")))</f>
        <v/>
      </c>
    </row>
    <row r="4960" spans="45:56" x14ac:dyDescent="0.2">
      <c r="AS4960" s="4" t="s">
        <v>11337</v>
      </c>
      <c r="AT4960" s="4" t="s">
        <v>11338</v>
      </c>
      <c r="AU4960" s="4" t="s">
        <v>456</v>
      </c>
      <c r="AV4960" s="4" t="s">
        <v>762</v>
      </c>
      <c r="AW4960" s="4" t="s">
        <v>1259</v>
      </c>
      <c r="AX4960" s="4"/>
      <c r="AY4960" s="4"/>
      <c r="AZ4960" s="4"/>
      <c r="BA4960" s="4"/>
      <c r="BB4960" s="4"/>
      <c r="BC4960" s="4">
        <v>40</v>
      </c>
      <c r="BD4960" t="str">
        <f>IF(AND(ADHOC!$G$15="",ADHOC!$S$4=""),"",IF(ADHOC!$G$15&lt;&gt;"",IF(ADHOC!$G$15=LEFT(Domein!$AS4960,LEN(ADHOC!$G$15)),MAX(Domein!BD$1:'Domein'!BD4959)+1,""),IF(ADHOC!$S$4=LEFT(Domein!$AS4960,LEN(ADHOC!$S$4)),MAX(Domein!BD$1:'Domein'!BD4959)+1,"")))</f>
        <v/>
      </c>
    </row>
    <row r="4961" spans="45:56" x14ac:dyDescent="0.2">
      <c r="AS4961" s="4" t="s">
        <v>11339</v>
      </c>
      <c r="AT4961" s="4" t="s">
        <v>11340</v>
      </c>
      <c r="AU4961" s="4" t="s">
        <v>456</v>
      </c>
      <c r="AV4961" s="4" t="s">
        <v>762</v>
      </c>
      <c r="AW4961" s="4" t="s">
        <v>1259</v>
      </c>
      <c r="AX4961" s="4"/>
      <c r="AY4961" s="4"/>
      <c r="AZ4961" s="4"/>
      <c r="BA4961" s="4"/>
      <c r="BB4961" s="4"/>
      <c r="BC4961" s="4">
        <v>40</v>
      </c>
      <c r="BD4961" t="str">
        <f>IF(AND(ADHOC!$G$15="",ADHOC!$S$4=""),"",IF(ADHOC!$G$15&lt;&gt;"",IF(ADHOC!$G$15=LEFT(Domein!$AS4961,LEN(ADHOC!$G$15)),MAX(Domein!BD$1:'Domein'!BD4960)+1,""),IF(ADHOC!$S$4=LEFT(Domein!$AS4961,LEN(ADHOC!$S$4)),MAX(Domein!BD$1:'Domein'!BD4960)+1,"")))</f>
        <v/>
      </c>
    </row>
    <row r="4962" spans="45:56" x14ac:dyDescent="0.2">
      <c r="AS4962" s="4" t="s">
        <v>11341</v>
      </c>
      <c r="AT4962" s="4" t="s">
        <v>11342</v>
      </c>
      <c r="AU4962" s="4" t="s">
        <v>456</v>
      </c>
      <c r="AV4962" s="4" t="s">
        <v>762</v>
      </c>
      <c r="AW4962" s="4" t="s">
        <v>1259</v>
      </c>
      <c r="AX4962" s="4"/>
      <c r="AY4962" s="4"/>
      <c r="AZ4962" s="4"/>
      <c r="BA4962" s="4"/>
      <c r="BB4962" s="4"/>
      <c r="BC4962" s="4">
        <v>40</v>
      </c>
      <c r="BD4962" t="str">
        <f>IF(AND(ADHOC!$G$15="",ADHOC!$S$4=""),"",IF(ADHOC!$G$15&lt;&gt;"",IF(ADHOC!$G$15=LEFT(Domein!$AS4962,LEN(ADHOC!$G$15)),MAX(Domein!BD$1:'Domein'!BD4961)+1,""),IF(ADHOC!$S$4=LEFT(Domein!$AS4962,LEN(ADHOC!$S$4)),MAX(Domein!BD$1:'Domein'!BD4961)+1,"")))</f>
        <v/>
      </c>
    </row>
    <row r="4963" spans="45:56" x14ac:dyDescent="0.2">
      <c r="AS4963" s="4" t="s">
        <v>11343</v>
      </c>
      <c r="AT4963" s="4" t="s">
        <v>11344</v>
      </c>
      <c r="AU4963" s="4" t="s">
        <v>456</v>
      </c>
      <c r="AV4963" s="4" t="s">
        <v>762</v>
      </c>
      <c r="AW4963" s="4" t="s">
        <v>1259</v>
      </c>
      <c r="AX4963" s="4"/>
      <c r="AY4963" s="4"/>
      <c r="AZ4963" s="4"/>
      <c r="BA4963" s="4"/>
      <c r="BB4963" s="4"/>
      <c r="BC4963" s="4">
        <v>40</v>
      </c>
      <c r="BD4963" t="str">
        <f>IF(AND(ADHOC!$G$15="",ADHOC!$S$4=""),"",IF(ADHOC!$G$15&lt;&gt;"",IF(ADHOC!$G$15=LEFT(Domein!$AS4963,LEN(ADHOC!$G$15)),MAX(Domein!BD$1:'Domein'!BD4962)+1,""),IF(ADHOC!$S$4=LEFT(Domein!$AS4963,LEN(ADHOC!$S$4)),MAX(Domein!BD$1:'Domein'!BD4962)+1,"")))</f>
        <v/>
      </c>
    </row>
    <row r="4964" spans="45:56" x14ac:dyDescent="0.2">
      <c r="AS4964" s="4" t="s">
        <v>11345</v>
      </c>
      <c r="AT4964" s="4" t="s">
        <v>11346</v>
      </c>
      <c r="AU4964" s="4" t="s">
        <v>456</v>
      </c>
      <c r="AV4964" s="4" t="s">
        <v>762</v>
      </c>
      <c r="AW4964" s="4" t="s">
        <v>1259</v>
      </c>
      <c r="AX4964" s="4"/>
      <c r="AY4964" s="4"/>
      <c r="AZ4964" s="4"/>
      <c r="BA4964" s="4"/>
      <c r="BB4964" s="4"/>
      <c r="BC4964" s="4">
        <v>40</v>
      </c>
      <c r="BD4964" t="str">
        <f>IF(AND(ADHOC!$G$15="",ADHOC!$S$4=""),"",IF(ADHOC!$G$15&lt;&gt;"",IF(ADHOC!$G$15=LEFT(Domein!$AS4964,LEN(ADHOC!$G$15)),MAX(Domein!BD$1:'Domein'!BD4963)+1,""),IF(ADHOC!$S$4=LEFT(Domein!$AS4964,LEN(ADHOC!$S$4)),MAX(Domein!BD$1:'Domein'!BD4963)+1,"")))</f>
        <v/>
      </c>
    </row>
    <row r="4965" spans="45:56" x14ac:dyDescent="0.2">
      <c r="AS4965" s="4" t="s">
        <v>11347</v>
      </c>
      <c r="AT4965" s="4" t="s">
        <v>11348</v>
      </c>
      <c r="AU4965" s="4" t="s">
        <v>456</v>
      </c>
      <c r="AV4965" s="4" t="s">
        <v>762</v>
      </c>
      <c r="AW4965" s="4" t="s">
        <v>1259</v>
      </c>
      <c r="AX4965" s="4"/>
      <c r="AY4965" s="4"/>
      <c r="AZ4965" s="4"/>
      <c r="BA4965" s="4"/>
      <c r="BB4965" s="4"/>
      <c r="BC4965" s="4">
        <v>40</v>
      </c>
      <c r="BD4965" t="str">
        <f>IF(AND(ADHOC!$G$15="",ADHOC!$S$4=""),"",IF(ADHOC!$G$15&lt;&gt;"",IF(ADHOC!$G$15=LEFT(Domein!$AS4965,LEN(ADHOC!$G$15)),MAX(Domein!BD$1:'Domein'!BD4964)+1,""),IF(ADHOC!$S$4=LEFT(Domein!$AS4965,LEN(ADHOC!$S$4)),MAX(Domein!BD$1:'Domein'!BD4964)+1,"")))</f>
        <v/>
      </c>
    </row>
    <row r="4966" spans="45:56" x14ac:dyDescent="0.2">
      <c r="AS4966" s="4" t="s">
        <v>11349</v>
      </c>
      <c r="AT4966" s="4" t="s">
        <v>11350</v>
      </c>
      <c r="AU4966" s="4" t="s">
        <v>456</v>
      </c>
      <c r="AV4966" s="4" t="s">
        <v>762</v>
      </c>
      <c r="AW4966" s="4" t="s">
        <v>1259</v>
      </c>
      <c r="AX4966" s="4"/>
      <c r="AY4966" s="4"/>
      <c r="AZ4966" s="4"/>
      <c r="BA4966" s="4"/>
      <c r="BB4966" s="4"/>
      <c r="BC4966" s="4">
        <v>40</v>
      </c>
      <c r="BD4966" t="str">
        <f>IF(AND(ADHOC!$G$15="",ADHOC!$S$4=""),"",IF(ADHOC!$G$15&lt;&gt;"",IF(ADHOC!$G$15=LEFT(Domein!$AS4966,LEN(ADHOC!$G$15)),MAX(Domein!BD$1:'Domein'!BD4965)+1,""),IF(ADHOC!$S$4=LEFT(Domein!$AS4966,LEN(ADHOC!$S$4)),MAX(Domein!BD$1:'Domein'!BD4965)+1,"")))</f>
        <v/>
      </c>
    </row>
    <row r="4967" spans="45:56" x14ac:dyDescent="0.2">
      <c r="AS4967" s="4" t="s">
        <v>11351</v>
      </c>
      <c r="AT4967" s="4" t="s">
        <v>11348</v>
      </c>
      <c r="AU4967" s="4" t="s">
        <v>456</v>
      </c>
      <c r="AV4967" s="4" t="s">
        <v>762</v>
      </c>
      <c r="AW4967" s="4" t="s">
        <v>1259</v>
      </c>
      <c r="AX4967" s="4"/>
      <c r="AY4967" s="4"/>
      <c r="AZ4967" s="4"/>
      <c r="BA4967" s="4"/>
      <c r="BB4967" s="4"/>
      <c r="BC4967" s="4">
        <v>40</v>
      </c>
      <c r="BD4967" t="str">
        <f>IF(AND(ADHOC!$G$15="",ADHOC!$S$4=""),"",IF(ADHOC!$G$15&lt;&gt;"",IF(ADHOC!$G$15=LEFT(Domein!$AS4967,LEN(ADHOC!$G$15)),MAX(Domein!BD$1:'Domein'!BD4966)+1,""),IF(ADHOC!$S$4=LEFT(Domein!$AS4967,LEN(ADHOC!$S$4)),MAX(Domein!BD$1:'Domein'!BD4966)+1,"")))</f>
        <v/>
      </c>
    </row>
    <row r="4968" spans="45:56" x14ac:dyDescent="0.2">
      <c r="AS4968" s="4" t="s">
        <v>11352</v>
      </c>
      <c r="AT4968" s="4" t="s">
        <v>11353</v>
      </c>
      <c r="AU4968" s="4" t="s">
        <v>456</v>
      </c>
      <c r="AV4968" s="4" t="s">
        <v>762</v>
      </c>
      <c r="AW4968" s="4" t="s">
        <v>1259</v>
      </c>
      <c r="AX4968" s="4"/>
      <c r="AY4968" s="4"/>
      <c r="AZ4968" s="4"/>
      <c r="BA4968" s="4"/>
      <c r="BB4968" s="4"/>
      <c r="BC4968" s="4">
        <v>40</v>
      </c>
      <c r="BD4968" t="str">
        <f>IF(AND(ADHOC!$G$15="",ADHOC!$S$4=""),"",IF(ADHOC!$G$15&lt;&gt;"",IF(ADHOC!$G$15=LEFT(Domein!$AS4968,LEN(ADHOC!$G$15)),MAX(Domein!BD$1:'Domein'!BD4967)+1,""),IF(ADHOC!$S$4=LEFT(Domein!$AS4968,LEN(ADHOC!$S$4)),MAX(Domein!BD$1:'Domein'!BD4967)+1,"")))</f>
        <v/>
      </c>
    </row>
    <row r="4969" spans="45:56" x14ac:dyDescent="0.2">
      <c r="AS4969" s="4" t="s">
        <v>11354</v>
      </c>
      <c r="AT4969" s="4" t="s">
        <v>11353</v>
      </c>
      <c r="AU4969" s="4" t="s">
        <v>456</v>
      </c>
      <c r="AV4969" s="4" t="s">
        <v>762</v>
      </c>
      <c r="AW4969" s="4" t="s">
        <v>1259</v>
      </c>
      <c r="AX4969" s="4"/>
      <c r="AY4969" s="4"/>
      <c r="AZ4969" s="4"/>
      <c r="BA4969" s="4"/>
      <c r="BB4969" s="4"/>
      <c r="BC4969" s="4">
        <v>40</v>
      </c>
      <c r="BD4969" t="str">
        <f>IF(AND(ADHOC!$G$15="",ADHOC!$S$4=""),"",IF(ADHOC!$G$15&lt;&gt;"",IF(ADHOC!$G$15=LEFT(Domein!$AS4969,LEN(ADHOC!$G$15)),MAX(Domein!BD$1:'Domein'!BD4968)+1,""),IF(ADHOC!$S$4=LEFT(Domein!$AS4969,LEN(ADHOC!$S$4)),MAX(Domein!BD$1:'Domein'!BD4968)+1,"")))</f>
        <v/>
      </c>
    </row>
    <row r="4970" spans="45:56" x14ac:dyDescent="0.2">
      <c r="AS4970" s="4" t="s">
        <v>11355</v>
      </c>
      <c r="AT4970" s="4" t="s">
        <v>11353</v>
      </c>
      <c r="AU4970" s="4" t="s">
        <v>456</v>
      </c>
      <c r="AV4970" s="4" t="s">
        <v>762</v>
      </c>
      <c r="AW4970" s="4" t="s">
        <v>1259</v>
      </c>
      <c r="AX4970" s="4"/>
      <c r="AY4970" s="4"/>
      <c r="AZ4970" s="4"/>
      <c r="BA4970" s="4"/>
      <c r="BB4970" s="4"/>
      <c r="BC4970" s="4">
        <v>40</v>
      </c>
      <c r="BD4970" t="str">
        <f>IF(AND(ADHOC!$G$15="",ADHOC!$S$4=""),"",IF(ADHOC!$G$15&lt;&gt;"",IF(ADHOC!$G$15=LEFT(Domein!$AS4970,LEN(ADHOC!$G$15)),MAX(Domein!BD$1:'Domein'!BD4969)+1,""),IF(ADHOC!$S$4=LEFT(Domein!$AS4970,LEN(ADHOC!$S$4)),MAX(Domein!BD$1:'Domein'!BD4969)+1,"")))</f>
        <v/>
      </c>
    </row>
    <row r="4971" spans="45:56" x14ac:dyDescent="0.2">
      <c r="AS4971" s="4" t="s">
        <v>11706</v>
      </c>
      <c r="AT4971" s="4" t="s">
        <v>11707</v>
      </c>
      <c r="AU4971" s="4" t="s">
        <v>460</v>
      </c>
      <c r="AV4971" s="4" t="s">
        <v>762</v>
      </c>
      <c r="AW4971" s="4" t="s">
        <v>1259</v>
      </c>
      <c r="AX4971" s="4"/>
      <c r="AY4971" s="4"/>
      <c r="AZ4971" s="4"/>
      <c r="BA4971" s="4"/>
      <c r="BB4971" s="4"/>
      <c r="BC4971" s="4">
        <v>40</v>
      </c>
      <c r="BD4971" t="str">
        <f>IF(AND(ADHOC!$G$15="",ADHOC!$S$4=""),"",IF(ADHOC!$G$15&lt;&gt;"",IF(ADHOC!$G$15=LEFT(Domein!$AS4971,LEN(ADHOC!$G$15)),MAX(Domein!BD$1:'Domein'!BD4970)+1,""),IF(ADHOC!$S$4=LEFT(Domein!$AS4971,LEN(ADHOC!$S$4)),MAX(Domein!BD$1:'Domein'!BD4970)+1,"")))</f>
        <v/>
      </c>
    </row>
    <row r="4972" spans="45:56" x14ac:dyDescent="0.2">
      <c r="AS4972" s="4" t="s">
        <v>11708</v>
      </c>
      <c r="AT4972" s="4" t="s">
        <v>11709</v>
      </c>
      <c r="AU4972" s="4" t="s">
        <v>460</v>
      </c>
      <c r="AV4972" s="4" t="s">
        <v>762</v>
      </c>
      <c r="AW4972" s="4" t="s">
        <v>1259</v>
      </c>
      <c r="AX4972" s="4"/>
      <c r="AY4972" s="4"/>
      <c r="AZ4972" s="4"/>
      <c r="BA4972" s="4"/>
      <c r="BB4972" s="4"/>
      <c r="BC4972" s="4">
        <v>40</v>
      </c>
      <c r="BD4972" t="str">
        <f>IF(AND(ADHOC!$G$15="",ADHOC!$S$4=""),"",IF(ADHOC!$G$15&lt;&gt;"",IF(ADHOC!$G$15=LEFT(Domein!$AS4972,LEN(ADHOC!$G$15)),MAX(Domein!BD$1:'Domein'!BD4971)+1,""),IF(ADHOC!$S$4=LEFT(Domein!$AS4972,LEN(ADHOC!$S$4)),MAX(Domein!BD$1:'Domein'!BD4971)+1,"")))</f>
        <v/>
      </c>
    </row>
    <row r="4973" spans="45:56" x14ac:dyDescent="0.2">
      <c r="AS4973" s="4" t="s">
        <v>11710</v>
      </c>
      <c r="AT4973" s="4" t="s">
        <v>11711</v>
      </c>
      <c r="AU4973" s="4" t="s">
        <v>460</v>
      </c>
      <c r="AV4973" s="4" t="s">
        <v>762</v>
      </c>
      <c r="AW4973" s="4" t="s">
        <v>1259</v>
      </c>
      <c r="AX4973" s="4"/>
      <c r="AY4973" s="4"/>
      <c r="AZ4973" s="4"/>
      <c r="BA4973" s="4"/>
      <c r="BB4973" s="4"/>
      <c r="BC4973" s="4">
        <v>40</v>
      </c>
      <c r="BD4973" t="str">
        <f>IF(AND(ADHOC!$G$15="",ADHOC!$S$4=""),"",IF(ADHOC!$G$15&lt;&gt;"",IF(ADHOC!$G$15=LEFT(Domein!$AS4973,LEN(ADHOC!$G$15)),MAX(Domein!BD$1:'Domein'!BD4972)+1,""),IF(ADHOC!$S$4=LEFT(Domein!$AS4973,LEN(ADHOC!$S$4)),MAX(Domein!BD$1:'Domein'!BD4972)+1,"")))</f>
        <v/>
      </c>
    </row>
    <row r="4974" spans="45:56" x14ac:dyDescent="0.2">
      <c r="AS4974" s="4" t="s">
        <v>11712</v>
      </c>
      <c r="AT4974" s="4" t="s">
        <v>11713</v>
      </c>
      <c r="AU4974" s="4" t="s">
        <v>460</v>
      </c>
      <c r="AV4974" s="4" t="s">
        <v>762</v>
      </c>
      <c r="AW4974" s="4" t="s">
        <v>1259</v>
      </c>
      <c r="AX4974" s="4"/>
      <c r="AY4974" s="4"/>
      <c r="AZ4974" s="4"/>
      <c r="BA4974" s="4"/>
      <c r="BB4974" s="4"/>
      <c r="BC4974" s="4">
        <v>40</v>
      </c>
      <c r="BD4974" t="str">
        <f>IF(AND(ADHOC!$G$15="",ADHOC!$S$4=""),"",IF(ADHOC!$G$15&lt;&gt;"",IF(ADHOC!$G$15=LEFT(Domein!$AS4974,LEN(ADHOC!$G$15)),MAX(Domein!BD$1:'Domein'!BD4973)+1,""),IF(ADHOC!$S$4=LEFT(Domein!$AS4974,LEN(ADHOC!$S$4)),MAX(Domein!BD$1:'Domein'!BD4973)+1,"")))</f>
        <v/>
      </c>
    </row>
    <row r="4975" spans="45:56" x14ac:dyDescent="0.2">
      <c r="AS4975" s="4" t="s">
        <v>11714</v>
      </c>
      <c r="AT4975" s="4" t="s">
        <v>11715</v>
      </c>
      <c r="AU4975" s="4" t="s">
        <v>460</v>
      </c>
      <c r="AV4975" s="4" t="s">
        <v>762</v>
      </c>
      <c r="AW4975" s="4" t="s">
        <v>1259</v>
      </c>
      <c r="AX4975" s="4"/>
      <c r="AY4975" s="4"/>
      <c r="AZ4975" s="4"/>
      <c r="BA4975" s="4"/>
      <c r="BB4975" s="4"/>
      <c r="BC4975" s="4">
        <v>40</v>
      </c>
      <c r="BD4975" t="str">
        <f>IF(AND(ADHOC!$G$15="",ADHOC!$S$4=""),"",IF(ADHOC!$G$15&lt;&gt;"",IF(ADHOC!$G$15=LEFT(Domein!$AS4975,LEN(ADHOC!$G$15)),MAX(Domein!BD$1:'Domein'!BD4974)+1,""),IF(ADHOC!$S$4=LEFT(Domein!$AS4975,LEN(ADHOC!$S$4)),MAX(Domein!BD$1:'Domein'!BD4974)+1,"")))</f>
        <v/>
      </c>
    </row>
    <row r="4976" spans="45:56" x14ac:dyDescent="0.2">
      <c r="AS4976" s="4" t="s">
        <v>11716</v>
      </c>
      <c r="AT4976" s="4" t="s">
        <v>11717</v>
      </c>
      <c r="AU4976" s="4" t="s">
        <v>460</v>
      </c>
      <c r="AV4976" s="4" t="s">
        <v>762</v>
      </c>
      <c r="AW4976" s="4" t="s">
        <v>1259</v>
      </c>
      <c r="AX4976" s="4"/>
      <c r="AY4976" s="4"/>
      <c r="AZ4976" s="4"/>
      <c r="BA4976" s="4"/>
      <c r="BB4976" s="4"/>
      <c r="BC4976" s="4">
        <v>40</v>
      </c>
      <c r="BD4976" t="str">
        <f>IF(AND(ADHOC!$G$15="",ADHOC!$S$4=""),"",IF(ADHOC!$G$15&lt;&gt;"",IF(ADHOC!$G$15=LEFT(Domein!$AS4976,LEN(ADHOC!$G$15)),MAX(Domein!BD$1:'Domein'!BD4975)+1,""),IF(ADHOC!$S$4=LEFT(Domein!$AS4976,LEN(ADHOC!$S$4)),MAX(Domein!BD$1:'Domein'!BD4975)+1,"")))</f>
        <v/>
      </c>
    </row>
    <row r="4977" spans="45:56" x14ac:dyDescent="0.2">
      <c r="AS4977" s="4" t="s">
        <v>11718</v>
      </c>
      <c r="AT4977" s="4" t="s">
        <v>11719</v>
      </c>
      <c r="AU4977" s="4" t="s">
        <v>460</v>
      </c>
      <c r="AV4977" s="4" t="s">
        <v>762</v>
      </c>
      <c r="AW4977" s="4" t="s">
        <v>1259</v>
      </c>
      <c r="AX4977" s="4"/>
      <c r="AY4977" s="4"/>
      <c r="AZ4977" s="4"/>
      <c r="BA4977" s="4"/>
      <c r="BB4977" s="4"/>
      <c r="BC4977" s="4">
        <v>40</v>
      </c>
      <c r="BD4977" t="str">
        <f>IF(AND(ADHOC!$G$15="",ADHOC!$S$4=""),"",IF(ADHOC!$G$15&lt;&gt;"",IF(ADHOC!$G$15=LEFT(Domein!$AS4977,LEN(ADHOC!$G$15)),MAX(Domein!BD$1:'Domein'!BD4976)+1,""),IF(ADHOC!$S$4=LEFT(Domein!$AS4977,LEN(ADHOC!$S$4)),MAX(Domein!BD$1:'Domein'!BD4976)+1,"")))</f>
        <v/>
      </c>
    </row>
    <row r="4978" spans="45:56" x14ac:dyDescent="0.2">
      <c r="AS4978" s="4" t="s">
        <v>11720</v>
      </c>
      <c r="AT4978" s="4" t="s">
        <v>11721</v>
      </c>
      <c r="AU4978" s="4" t="s">
        <v>460</v>
      </c>
      <c r="AV4978" s="4" t="s">
        <v>762</v>
      </c>
      <c r="AW4978" s="4" t="s">
        <v>1259</v>
      </c>
      <c r="AX4978" s="4"/>
      <c r="AY4978" s="4"/>
      <c r="AZ4978" s="4"/>
      <c r="BA4978" s="4"/>
      <c r="BB4978" s="4"/>
      <c r="BC4978" s="4">
        <v>40</v>
      </c>
      <c r="BD4978" t="str">
        <f>IF(AND(ADHOC!$G$15="",ADHOC!$S$4=""),"",IF(ADHOC!$G$15&lt;&gt;"",IF(ADHOC!$G$15=LEFT(Domein!$AS4978,LEN(ADHOC!$G$15)),MAX(Domein!BD$1:'Domein'!BD4977)+1,""),IF(ADHOC!$S$4=LEFT(Domein!$AS4978,LEN(ADHOC!$S$4)),MAX(Domein!BD$1:'Domein'!BD4977)+1,"")))</f>
        <v/>
      </c>
    </row>
    <row r="4979" spans="45:56" x14ac:dyDescent="0.2">
      <c r="AS4979" s="4" t="s">
        <v>11722</v>
      </c>
      <c r="AT4979" s="4" t="s">
        <v>11723</v>
      </c>
      <c r="AU4979" s="4" t="s">
        <v>460</v>
      </c>
      <c r="AV4979" s="4" t="s">
        <v>762</v>
      </c>
      <c r="AW4979" s="4" t="s">
        <v>1259</v>
      </c>
      <c r="AX4979" s="4"/>
      <c r="AY4979" s="4"/>
      <c r="AZ4979" s="4"/>
      <c r="BA4979" s="4"/>
      <c r="BB4979" s="4"/>
      <c r="BC4979" s="4">
        <v>40</v>
      </c>
      <c r="BD4979" t="str">
        <f>IF(AND(ADHOC!$G$15="",ADHOC!$S$4=""),"",IF(ADHOC!$G$15&lt;&gt;"",IF(ADHOC!$G$15=LEFT(Domein!$AS4979,LEN(ADHOC!$G$15)),MAX(Domein!BD$1:'Domein'!BD4978)+1,""),IF(ADHOC!$S$4=LEFT(Domein!$AS4979,LEN(ADHOC!$S$4)),MAX(Domein!BD$1:'Domein'!BD4978)+1,"")))</f>
        <v/>
      </c>
    </row>
    <row r="4980" spans="45:56" x14ac:dyDescent="0.2">
      <c r="AS4980" s="4" t="s">
        <v>11724</v>
      </c>
      <c r="AT4980" s="4" t="s">
        <v>11725</v>
      </c>
      <c r="AU4980" s="4" t="s">
        <v>460</v>
      </c>
      <c r="AV4980" s="4" t="s">
        <v>762</v>
      </c>
      <c r="AW4980" s="4" t="s">
        <v>1259</v>
      </c>
      <c r="AX4980" s="4"/>
      <c r="AY4980" s="4"/>
      <c r="AZ4980" s="4"/>
      <c r="BA4980" s="4"/>
      <c r="BB4980" s="4"/>
      <c r="BC4980" s="4">
        <v>40</v>
      </c>
      <c r="BD4980" t="str">
        <f>IF(AND(ADHOC!$G$15="",ADHOC!$S$4=""),"",IF(ADHOC!$G$15&lt;&gt;"",IF(ADHOC!$G$15=LEFT(Domein!$AS4980,LEN(ADHOC!$G$15)),MAX(Domein!BD$1:'Domein'!BD4979)+1,""),IF(ADHOC!$S$4=LEFT(Domein!$AS4980,LEN(ADHOC!$S$4)),MAX(Domein!BD$1:'Domein'!BD4979)+1,"")))</f>
        <v/>
      </c>
    </row>
    <row r="4981" spans="45:56" x14ac:dyDescent="0.2">
      <c r="AS4981" s="4" t="s">
        <v>11726</v>
      </c>
      <c r="AT4981" s="4" t="s">
        <v>11727</v>
      </c>
      <c r="AU4981" s="4" t="s">
        <v>460</v>
      </c>
      <c r="AV4981" s="4" t="s">
        <v>762</v>
      </c>
      <c r="AW4981" s="4" t="s">
        <v>1259</v>
      </c>
      <c r="AX4981" s="4"/>
      <c r="AY4981" s="4"/>
      <c r="AZ4981" s="4"/>
      <c r="BA4981" s="4"/>
      <c r="BB4981" s="4"/>
      <c r="BC4981" s="4">
        <v>40</v>
      </c>
      <c r="BD4981" t="str">
        <f>IF(AND(ADHOC!$G$15="",ADHOC!$S$4=""),"",IF(ADHOC!$G$15&lt;&gt;"",IF(ADHOC!$G$15=LEFT(Domein!$AS4981,LEN(ADHOC!$G$15)),MAX(Domein!BD$1:'Domein'!BD4980)+1,""),IF(ADHOC!$S$4=LEFT(Domein!$AS4981,LEN(ADHOC!$S$4)),MAX(Domein!BD$1:'Domein'!BD4980)+1,"")))</f>
        <v/>
      </c>
    </row>
    <row r="4982" spans="45:56" x14ac:dyDescent="0.2">
      <c r="AS4982" s="4" t="s">
        <v>11728</v>
      </c>
      <c r="AT4982" s="4" t="s">
        <v>11729</v>
      </c>
      <c r="AU4982" s="4" t="s">
        <v>460</v>
      </c>
      <c r="AV4982" s="4" t="s">
        <v>762</v>
      </c>
      <c r="AW4982" s="4" t="s">
        <v>1259</v>
      </c>
      <c r="AX4982" s="4"/>
      <c r="AY4982" s="4"/>
      <c r="AZ4982" s="4"/>
      <c r="BA4982" s="4"/>
      <c r="BB4982" s="4"/>
      <c r="BC4982" s="4">
        <v>40</v>
      </c>
      <c r="BD4982" t="str">
        <f>IF(AND(ADHOC!$G$15="",ADHOC!$S$4=""),"",IF(ADHOC!$G$15&lt;&gt;"",IF(ADHOC!$G$15=LEFT(Domein!$AS4982,LEN(ADHOC!$G$15)),MAX(Domein!BD$1:'Domein'!BD4981)+1,""),IF(ADHOC!$S$4=LEFT(Domein!$AS4982,LEN(ADHOC!$S$4)),MAX(Domein!BD$1:'Domein'!BD4981)+1,"")))</f>
        <v/>
      </c>
    </row>
    <row r="4983" spans="45:56" x14ac:dyDescent="0.2">
      <c r="AS4983" s="4" t="s">
        <v>11730</v>
      </c>
      <c r="AT4983" s="4" t="s">
        <v>11731</v>
      </c>
      <c r="AU4983" s="4" t="s">
        <v>460</v>
      </c>
      <c r="AV4983" s="4" t="s">
        <v>762</v>
      </c>
      <c r="AW4983" s="4" t="s">
        <v>1259</v>
      </c>
      <c r="AX4983" s="4"/>
      <c r="AY4983" s="4"/>
      <c r="AZ4983" s="4"/>
      <c r="BA4983" s="4"/>
      <c r="BB4983" s="4"/>
      <c r="BC4983" s="4">
        <v>40</v>
      </c>
      <c r="BD4983" t="str">
        <f>IF(AND(ADHOC!$G$15="",ADHOC!$S$4=""),"",IF(ADHOC!$G$15&lt;&gt;"",IF(ADHOC!$G$15=LEFT(Domein!$AS4983,LEN(ADHOC!$G$15)),MAX(Domein!BD$1:'Domein'!BD4982)+1,""),IF(ADHOC!$S$4=LEFT(Domein!$AS4983,LEN(ADHOC!$S$4)),MAX(Domein!BD$1:'Domein'!BD4982)+1,"")))</f>
        <v/>
      </c>
    </row>
    <row r="4984" spans="45:56" x14ac:dyDescent="0.2">
      <c r="AS4984" s="4" t="s">
        <v>11732</v>
      </c>
      <c r="AT4984" s="4" t="s">
        <v>11733</v>
      </c>
      <c r="AU4984" s="4" t="s">
        <v>460</v>
      </c>
      <c r="AV4984" s="4" t="s">
        <v>762</v>
      </c>
      <c r="AW4984" s="4" t="s">
        <v>1259</v>
      </c>
      <c r="AX4984" s="4"/>
      <c r="AY4984" s="4"/>
      <c r="AZ4984" s="4"/>
      <c r="BA4984" s="4"/>
      <c r="BB4984" s="4"/>
      <c r="BC4984" s="4">
        <v>40</v>
      </c>
      <c r="BD4984" t="str">
        <f>IF(AND(ADHOC!$G$15="",ADHOC!$S$4=""),"",IF(ADHOC!$G$15&lt;&gt;"",IF(ADHOC!$G$15=LEFT(Domein!$AS4984,LEN(ADHOC!$G$15)),MAX(Domein!BD$1:'Domein'!BD4983)+1,""),IF(ADHOC!$S$4=LEFT(Domein!$AS4984,LEN(ADHOC!$S$4)),MAX(Domein!BD$1:'Domein'!BD4983)+1,"")))</f>
        <v/>
      </c>
    </row>
    <row r="4985" spans="45:56" x14ac:dyDescent="0.2">
      <c r="AS4985" s="4" t="s">
        <v>10860</v>
      </c>
      <c r="AT4985" s="4" t="s">
        <v>10861</v>
      </c>
      <c r="AU4985" s="4" t="s">
        <v>456</v>
      </c>
      <c r="AV4985" s="4" t="s">
        <v>762</v>
      </c>
      <c r="AW4985" s="4" t="s">
        <v>1259</v>
      </c>
      <c r="AX4985" s="4"/>
      <c r="AY4985" s="4"/>
      <c r="AZ4985" s="4"/>
      <c r="BA4985" s="4"/>
      <c r="BB4985" s="4"/>
      <c r="BC4985" s="4">
        <v>40</v>
      </c>
      <c r="BD4985" t="str">
        <f>IF(AND(ADHOC!$G$15="",ADHOC!$S$4=""),"",IF(ADHOC!$G$15&lt;&gt;"",IF(ADHOC!$G$15=LEFT(Domein!$AS4985,LEN(ADHOC!$G$15)),MAX(Domein!BD$1:'Domein'!BD4984)+1,""),IF(ADHOC!$S$4=LEFT(Domein!$AS4985,LEN(ADHOC!$S$4)),MAX(Domein!BD$1:'Domein'!BD4984)+1,"")))</f>
        <v/>
      </c>
    </row>
    <row r="4986" spans="45:56" x14ac:dyDescent="0.2">
      <c r="AS4986" s="4" t="s">
        <v>16646</v>
      </c>
      <c r="AT4986" s="4" t="s">
        <v>16647</v>
      </c>
      <c r="AU4986" s="4" t="s">
        <v>460</v>
      </c>
      <c r="AV4986" s="4" t="s">
        <v>762</v>
      </c>
      <c r="AW4986" s="4" t="s">
        <v>1259</v>
      </c>
      <c r="AX4986" s="4"/>
      <c r="AY4986" s="4"/>
      <c r="AZ4986" s="4"/>
      <c r="BA4986" s="4"/>
      <c r="BB4986" s="4"/>
      <c r="BC4986" s="4">
        <v>40</v>
      </c>
      <c r="BD4986" t="str">
        <f>IF(AND(ADHOC!$G$15="",ADHOC!$S$4=""),"",IF(ADHOC!$G$15&lt;&gt;"",IF(ADHOC!$G$15=LEFT(Domein!$AS4986,LEN(ADHOC!$G$15)),MAX(Domein!BD$1:'Domein'!BD4985)+1,""),IF(ADHOC!$S$4=LEFT(Domein!$AS4986,LEN(ADHOC!$S$4)),MAX(Domein!BD$1:'Domein'!BD4985)+1,"")))</f>
        <v/>
      </c>
    </row>
    <row r="4987" spans="45:56" x14ac:dyDescent="0.2">
      <c r="AS4987" s="4" t="s">
        <v>16648</v>
      </c>
      <c r="AT4987" s="4" t="s">
        <v>16649</v>
      </c>
      <c r="AU4987" s="4" t="s">
        <v>460</v>
      </c>
      <c r="AV4987" s="4" t="s">
        <v>762</v>
      </c>
      <c r="AW4987" s="4" t="s">
        <v>1259</v>
      </c>
      <c r="AX4987" s="4"/>
      <c r="AY4987" s="4"/>
      <c r="AZ4987" s="4"/>
      <c r="BA4987" s="4"/>
      <c r="BB4987" s="4"/>
      <c r="BC4987" s="4">
        <v>40</v>
      </c>
      <c r="BD4987" t="str">
        <f>IF(AND(ADHOC!$G$15="",ADHOC!$S$4=""),"",IF(ADHOC!$G$15&lt;&gt;"",IF(ADHOC!$G$15=LEFT(Domein!$AS4987,LEN(ADHOC!$G$15)),MAX(Domein!BD$1:'Domein'!BD4986)+1,""),IF(ADHOC!$S$4=LEFT(Domein!$AS4987,LEN(ADHOC!$S$4)),MAX(Domein!BD$1:'Domein'!BD4986)+1,"")))</f>
        <v/>
      </c>
    </row>
    <row r="4988" spans="45:56" x14ac:dyDescent="0.2">
      <c r="AS4988" s="4" t="s">
        <v>16650</v>
      </c>
      <c r="AT4988" s="4" t="s">
        <v>16651</v>
      </c>
      <c r="AU4988" s="4" t="s">
        <v>460</v>
      </c>
      <c r="AV4988" s="4" t="s">
        <v>762</v>
      </c>
      <c r="AW4988" s="4" t="s">
        <v>1259</v>
      </c>
      <c r="AX4988" s="4"/>
      <c r="AY4988" s="4"/>
      <c r="AZ4988" s="4"/>
      <c r="BA4988" s="4"/>
      <c r="BB4988" s="4"/>
      <c r="BC4988" s="4">
        <v>40</v>
      </c>
      <c r="BD4988" t="str">
        <f>IF(AND(ADHOC!$G$15="",ADHOC!$S$4=""),"",IF(ADHOC!$G$15&lt;&gt;"",IF(ADHOC!$G$15=LEFT(Domein!$AS4988,LEN(ADHOC!$G$15)),MAX(Domein!BD$1:'Domein'!BD4987)+1,""),IF(ADHOC!$S$4=LEFT(Domein!$AS4988,LEN(ADHOC!$S$4)),MAX(Domein!BD$1:'Domein'!BD4987)+1,"")))</f>
        <v/>
      </c>
    </row>
    <row r="4989" spans="45:56" x14ac:dyDescent="0.2">
      <c r="AS4989" s="4" t="s">
        <v>16652</v>
      </c>
      <c r="AT4989" s="4" t="s">
        <v>16653</v>
      </c>
      <c r="AU4989" s="4" t="s">
        <v>460</v>
      </c>
      <c r="AV4989" s="4" t="s">
        <v>762</v>
      </c>
      <c r="AW4989" s="4" t="s">
        <v>1259</v>
      </c>
      <c r="AX4989" s="4"/>
      <c r="AY4989" s="4"/>
      <c r="AZ4989" s="4"/>
      <c r="BA4989" s="4"/>
      <c r="BB4989" s="4"/>
      <c r="BC4989" s="4">
        <v>40</v>
      </c>
      <c r="BD4989" t="str">
        <f>IF(AND(ADHOC!$G$15="",ADHOC!$S$4=""),"",IF(ADHOC!$G$15&lt;&gt;"",IF(ADHOC!$G$15=LEFT(Domein!$AS4989,LEN(ADHOC!$G$15)),MAX(Domein!BD$1:'Domein'!BD4988)+1,""),IF(ADHOC!$S$4=LEFT(Domein!$AS4989,LEN(ADHOC!$S$4)),MAX(Domein!BD$1:'Domein'!BD4988)+1,"")))</f>
        <v/>
      </c>
    </row>
    <row r="4990" spans="45:56" x14ac:dyDescent="0.2">
      <c r="AS4990" s="4" t="s">
        <v>16654</v>
      </c>
      <c r="AT4990" s="4" t="s">
        <v>16655</v>
      </c>
      <c r="AU4990" s="4" t="s">
        <v>460</v>
      </c>
      <c r="AV4990" s="4" t="s">
        <v>762</v>
      </c>
      <c r="AW4990" s="4" t="s">
        <v>1259</v>
      </c>
      <c r="AX4990" s="4"/>
      <c r="AY4990" s="4"/>
      <c r="AZ4990" s="4"/>
      <c r="BA4990" s="4"/>
      <c r="BB4990" s="4"/>
      <c r="BC4990" s="4">
        <v>40</v>
      </c>
      <c r="BD4990" t="str">
        <f>IF(AND(ADHOC!$G$15="",ADHOC!$S$4=""),"",IF(ADHOC!$G$15&lt;&gt;"",IF(ADHOC!$G$15=LEFT(Domein!$AS4990,LEN(ADHOC!$G$15)),MAX(Domein!BD$1:'Domein'!BD4989)+1,""),IF(ADHOC!$S$4=LEFT(Domein!$AS4990,LEN(ADHOC!$S$4)),MAX(Domein!BD$1:'Domein'!BD4989)+1,"")))</f>
        <v/>
      </c>
    </row>
    <row r="4991" spans="45:56" x14ac:dyDescent="0.2">
      <c r="AS4991" s="4" t="s">
        <v>16656</v>
      </c>
      <c r="AT4991" s="4" t="s">
        <v>16657</v>
      </c>
      <c r="AU4991" s="4" t="s">
        <v>460</v>
      </c>
      <c r="AV4991" s="4" t="s">
        <v>762</v>
      </c>
      <c r="AW4991" s="4" t="s">
        <v>1259</v>
      </c>
      <c r="AX4991" s="4"/>
      <c r="AY4991" s="4"/>
      <c r="AZ4991" s="4"/>
      <c r="BA4991" s="4"/>
      <c r="BB4991" s="4"/>
      <c r="BC4991" s="4">
        <v>40</v>
      </c>
      <c r="BD4991" t="str">
        <f>IF(AND(ADHOC!$G$15="",ADHOC!$S$4=""),"",IF(ADHOC!$G$15&lt;&gt;"",IF(ADHOC!$G$15=LEFT(Domein!$AS4991,LEN(ADHOC!$G$15)),MAX(Domein!BD$1:'Domein'!BD4990)+1,""),IF(ADHOC!$S$4=LEFT(Domein!$AS4991,LEN(ADHOC!$S$4)),MAX(Domein!BD$1:'Domein'!BD4990)+1,"")))</f>
        <v/>
      </c>
    </row>
    <row r="4992" spans="45:56" x14ac:dyDescent="0.2">
      <c r="AS4992" s="4" t="s">
        <v>16658</v>
      </c>
      <c r="AT4992" s="4" t="s">
        <v>16657</v>
      </c>
      <c r="AU4992" s="4" t="s">
        <v>460</v>
      </c>
      <c r="AV4992" s="4" t="s">
        <v>762</v>
      </c>
      <c r="AW4992" s="4" t="s">
        <v>1259</v>
      </c>
      <c r="AX4992" s="4"/>
      <c r="AY4992" s="4"/>
      <c r="AZ4992" s="4"/>
      <c r="BA4992" s="4"/>
      <c r="BB4992" s="4"/>
      <c r="BC4992" s="4">
        <v>40</v>
      </c>
      <c r="BD4992" t="str">
        <f>IF(AND(ADHOC!$G$15="",ADHOC!$S$4=""),"",IF(ADHOC!$G$15&lt;&gt;"",IF(ADHOC!$G$15=LEFT(Domein!$AS4992,LEN(ADHOC!$G$15)),MAX(Domein!BD$1:'Domein'!BD4991)+1,""),IF(ADHOC!$S$4=LEFT(Domein!$AS4992,LEN(ADHOC!$S$4)),MAX(Domein!BD$1:'Domein'!BD4991)+1,"")))</f>
        <v/>
      </c>
    </row>
    <row r="4993" spans="45:56" x14ac:dyDescent="0.2">
      <c r="AS4993" s="4" t="s">
        <v>16659</v>
      </c>
      <c r="AT4993" s="4" t="s">
        <v>16657</v>
      </c>
      <c r="AU4993" s="4" t="s">
        <v>460</v>
      </c>
      <c r="AV4993" s="4" t="s">
        <v>762</v>
      </c>
      <c r="AW4993" s="4" t="s">
        <v>1259</v>
      </c>
      <c r="AX4993" s="4"/>
      <c r="AY4993" s="4"/>
      <c r="AZ4993" s="4"/>
      <c r="BA4993" s="4"/>
      <c r="BB4993" s="4"/>
      <c r="BC4993" s="4">
        <v>40</v>
      </c>
      <c r="BD4993" t="str">
        <f>IF(AND(ADHOC!$G$15="",ADHOC!$S$4=""),"",IF(ADHOC!$G$15&lt;&gt;"",IF(ADHOC!$G$15=LEFT(Domein!$AS4993,LEN(ADHOC!$G$15)),MAX(Domein!BD$1:'Domein'!BD4992)+1,""),IF(ADHOC!$S$4=LEFT(Domein!$AS4993,LEN(ADHOC!$S$4)),MAX(Domein!BD$1:'Domein'!BD4992)+1,"")))</f>
        <v/>
      </c>
    </row>
    <row r="4994" spans="45:56" x14ac:dyDescent="0.2">
      <c r="AS4994" s="4" t="s">
        <v>16660</v>
      </c>
      <c r="AT4994" s="4" t="s">
        <v>16655</v>
      </c>
      <c r="AU4994" s="4" t="s">
        <v>460</v>
      </c>
      <c r="AV4994" s="4" t="s">
        <v>762</v>
      </c>
      <c r="AW4994" s="4" t="s">
        <v>1259</v>
      </c>
      <c r="AX4994" s="4"/>
      <c r="AY4994" s="4"/>
      <c r="AZ4994" s="4"/>
      <c r="BA4994" s="4"/>
      <c r="BB4994" s="4"/>
      <c r="BC4994" s="4">
        <v>40</v>
      </c>
      <c r="BD4994" t="str">
        <f>IF(AND(ADHOC!$G$15="",ADHOC!$S$4=""),"",IF(ADHOC!$G$15&lt;&gt;"",IF(ADHOC!$G$15=LEFT(Domein!$AS4994,LEN(ADHOC!$G$15)),MAX(Domein!BD$1:'Domein'!BD4993)+1,""),IF(ADHOC!$S$4=LEFT(Domein!$AS4994,LEN(ADHOC!$S$4)),MAX(Domein!BD$1:'Domein'!BD4993)+1,"")))</f>
        <v/>
      </c>
    </row>
    <row r="4995" spans="45:56" x14ac:dyDescent="0.2">
      <c r="AS4995" s="4" t="s">
        <v>16661</v>
      </c>
      <c r="AT4995" s="4" t="s">
        <v>16655</v>
      </c>
      <c r="AU4995" s="4" t="s">
        <v>460</v>
      </c>
      <c r="AV4995" s="4" t="s">
        <v>762</v>
      </c>
      <c r="AW4995" s="4" t="s">
        <v>1259</v>
      </c>
      <c r="AX4995" s="4"/>
      <c r="AY4995" s="4"/>
      <c r="AZ4995" s="4"/>
      <c r="BA4995" s="4"/>
      <c r="BB4995" s="4"/>
      <c r="BC4995" s="4">
        <v>40</v>
      </c>
      <c r="BD4995" t="str">
        <f>IF(AND(ADHOC!$G$15="",ADHOC!$S$4=""),"",IF(ADHOC!$G$15&lt;&gt;"",IF(ADHOC!$G$15=LEFT(Domein!$AS4995,LEN(ADHOC!$G$15)),MAX(Domein!BD$1:'Domein'!BD4994)+1,""),IF(ADHOC!$S$4=LEFT(Domein!$AS4995,LEN(ADHOC!$S$4)),MAX(Domein!BD$1:'Domein'!BD4994)+1,"")))</f>
        <v/>
      </c>
    </row>
    <row r="4996" spans="45:56" x14ac:dyDescent="0.2">
      <c r="AS4996" s="4" t="s">
        <v>16662</v>
      </c>
      <c r="AT4996" s="4" t="s">
        <v>16663</v>
      </c>
      <c r="AU4996" s="4" t="s">
        <v>460</v>
      </c>
      <c r="AV4996" s="4" t="s">
        <v>762</v>
      </c>
      <c r="AW4996" s="4" t="s">
        <v>1259</v>
      </c>
      <c r="AX4996" s="4"/>
      <c r="AY4996" s="4"/>
      <c r="AZ4996" s="4"/>
      <c r="BA4996" s="4"/>
      <c r="BB4996" s="4"/>
      <c r="BC4996" s="4">
        <v>40</v>
      </c>
      <c r="BD4996" t="str">
        <f>IF(AND(ADHOC!$G$15="",ADHOC!$S$4=""),"",IF(ADHOC!$G$15&lt;&gt;"",IF(ADHOC!$G$15=LEFT(Domein!$AS4996,LEN(ADHOC!$G$15)),MAX(Domein!BD$1:'Domein'!BD4995)+1,""),IF(ADHOC!$S$4=LEFT(Domein!$AS4996,LEN(ADHOC!$S$4)),MAX(Domein!BD$1:'Domein'!BD4995)+1,"")))</f>
        <v/>
      </c>
    </row>
    <row r="4997" spans="45:56" x14ac:dyDescent="0.2">
      <c r="AS4997" s="4" t="s">
        <v>16664</v>
      </c>
      <c r="AT4997" s="4" t="s">
        <v>16665</v>
      </c>
      <c r="AU4997" s="4" t="s">
        <v>460</v>
      </c>
      <c r="AV4997" s="4" t="s">
        <v>762</v>
      </c>
      <c r="AW4997" s="4" t="s">
        <v>1259</v>
      </c>
      <c r="AX4997" s="4"/>
      <c r="AY4997" s="4"/>
      <c r="AZ4997" s="4"/>
      <c r="BA4997" s="4"/>
      <c r="BB4997" s="4"/>
      <c r="BC4997" s="4">
        <v>40</v>
      </c>
      <c r="BD4997" t="str">
        <f>IF(AND(ADHOC!$G$15="",ADHOC!$S$4=""),"",IF(ADHOC!$G$15&lt;&gt;"",IF(ADHOC!$G$15=LEFT(Domein!$AS4997,LEN(ADHOC!$G$15)),MAX(Domein!BD$1:'Domein'!BD4996)+1,""),IF(ADHOC!$S$4=LEFT(Domein!$AS4997,LEN(ADHOC!$S$4)),MAX(Domein!BD$1:'Domein'!BD4996)+1,"")))</f>
        <v/>
      </c>
    </row>
    <row r="4998" spans="45:56" x14ac:dyDescent="0.2">
      <c r="AS4998" s="4" t="s">
        <v>16666</v>
      </c>
      <c r="AT4998" s="4" t="s">
        <v>16667</v>
      </c>
      <c r="AU4998" s="4" t="s">
        <v>460</v>
      </c>
      <c r="AV4998" s="4" t="s">
        <v>762</v>
      </c>
      <c r="AW4998" s="4" t="s">
        <v>1259</v>
      </c>
      <c r="AX4998" s="4"/>
      <c r="AY4998" s="4"/>
      <c r="AZ4998" s="4"/>
      <c r="BA4998" s="4"/>
      <c r="BB4998" s="4"/>
      <c r="BC4998" s="4">
        <v>40</v>
      </c>
      <c r="BD4998" t="str">
        <f>IF(AND(ADHOC!$G$15="",ADHOC!$S$4=""),"",IF(ADHOC!$G$15&lt;&gt;"",IF(ADHOC!$G$15=LEFT(Domein!$AS4998,LEN(ADHOC!$G$15)),MAX(Domein!BD$1:'Domein'!BD4997)+1,""),IF(ADHOC!$S$4=LEFT(Domein!$AS4998,LEN(ADHOC!$S$4)),MAX(Domein!BD$1:'Domein'!BD4997)+1,"")))</f>
        <v/>
      </c>
    </row>
    <row r="4999" spans="45:56" x14ac:dyDescent="0.2">
      <c r="AS4999" s="4" t="s">
        <v>16668</v>
      </c>
      <c r="AT4999" s="4" t="s">
        <v>16667</v>
      </c>
      <c r="AU4999" s="4" t="s">
        <v>460</v>
      </c>
      <c r="AV4999" s="4" t="s">
        <v>762</v>
      </c>
      <c r="AW4999" s="4" t="s">
        <v>1259</v>
      </c>
      <c r="AX4999" s="4"/>
      <c r="AY4999" s="4"/>
      <c r="AZ4999" s="4"/>
      <c r="BA4999" s="4"/>
      <c r="BB4999" s="4"/>
      <c r="BC4999" s="4">
        <v>40</v>
      </c>
      <c r="BD4999" t="str">
        <f>IF(AND(ADHOC!$G$15="",ADHOC!$S$4=""),"",IF(ADHOC!$G$15&lt;&gt;"",IF(ADHOC!$G$15=LEFT(Domein!$AS4999,LEN(ADHOC!$G$15)),MAX(Domein!BD$1:'Domein'!BD4998)+1,""),IF(ADHOC!$S$4=LEFT(Domein!$AS4999,LEN(ADHOC!$S$4)),MAX(Domein!BD$1:'Domein'!BD4998)+1,"")))</f>
        <v/>
      </c>
    </row>
    <row r="5000" spans="45:56" x14ac:dyDescent="0.2">
      <c r="AS5000" s="4" t="s">
        <v>16669</v>
      </c>
      <c r="AT5000" s="4" t="s">
        <v>16670</v>
      </c>
      <c r="AU5000" s="4" t="s">
        <v>460</v>
      </c>
      <c r="AV5000" s="4" t="s">
        <v>762</v>
      </c>
      <c r="AW5000" s="4" t="s">
        <v>1259</v>
      </c>
      <c r="AX5000" s="4"/>
      <c r="AY5000" s="4"/>
      <c r="AZ5000" s="4"/>
      <c r="BA5000" s="4"/>
      <c r="BB5000" s="4"/>
      <c r="BC5000" s="4">
        <v>40</v>
      </c>
      <c r="BD5000" t="str">
        <f>IF(AND(ADHOC!$G$15="",ADHOC!$S$4=""),"",IF(ADHOC!$G$15&lt;&gt;"",IF(ADHOC!$G$15=LEFT(Domein!$AS5000,LEN(ADHOC!$G$15)),MAX(Domein!BD$1:'Domein'!BD4999)+1,""),IF(ADHOC!$S$4=LEFT(Domein!$AS5000,LEN(ADHOC!$S$4)),MAX(Domein!BD$1:'Domein'!BD4999)+1,"")))</f>
        <v/>
      </c>
    </row>
    <row r="5001" spans="45:56" x14ac:dyDescent="0.2">
      <c r="AS5001" s="4" t="s">
        <v>16671</v>
      </c>
      <c r="AT5001" s="4" t="s">
        <v>16672</v>
      </c>
      <c r="AU5001" s="4" t="s">
        <v>460</v>
      </c>
      <c r="AV5001" s="4" t="s">
        <v>762</v>
      </c>
      <c r="AW5001" s="4" t="s">
        <v>1259</v>
      </c>
      <c r="AX5001" s="4"/>
      <c r="AY5001" s="4"/>
      <c r="AZ5001" s="4"/>
      <c r="BA5001" s="4"/>
      <c r="BB5001" s="4"/>
      <c r="BC5001" s="4">
        <v>40</v>
      </c>
      <c r="BD5001" t="str">
        <f>IF(AND(ADHOC!$G$15="",ADHOC!$S$4=""),"",IF(ADHOC!$G$15&lt;&gt;"",IF(ADHOC!$G$15=LEFT(Domein!$AS5001,LEN(ADHOC!$G$15)),MAX(Domein!BD$1:'Domein'!BD5000)+1,""),IF(ADHOC!$S$4=LEFT(Domein!$AS5001,LEN(ADHOC!$S$4)),MAX(Domein!BD$1:'Domein'!BD5000)+1,"")))</f>
        <v/>
      </c>
    </row>
    <row r="5002" spans="45:56" x14ac:dyDescent="0.2">
      <c r="AS5002" s="4" t="s">
        <v>16673</v>
      </c>
      <c r="AT5002" s="4" t="s">
        <v>16672</v>
      </c>
      <c r="AU5002" s="4" t="s">
        <v>460</v>
      </c>
      <c r="AV5002" s="4" t="s">
        <v>762</v>
      </c>
      <c r="AW5002" s="4" t="s">
        <v>1259</v>
      </c>
      <c r="AX5002" s="4"/>
      <c r="AY5002" s="4"/>
      <c r="AZ5002" s="4"/>
      <c r="BA5002" s="4"/>
      <c r="BB5002" s="4"/>
      <c r="BC5002" s="4">
        <v>40</v>
      </c>
      <c r="BD5002" t="str">
        <f>IF(AND(ADHOC!$G$15="",ADHOC!$S$4=""),"",IF(ADHOC!$G$15&lt;&gt;"",IF(ADHOC!$G$15=LEFT(Domein!$AS5002,LEN(ADHOC!$G$15)),MAX(Domein!BD$1:'Domein'!BD5001)+1,""),IF(ADHOC!$S$4=LEFT(Domein!$AS5002,LEN(ADHOC!$S$4)),MAX(Domein!BD$1:'Domein'!BD5001)+1,"")))</f>
        <v/>
      </c>
    </row>
    <row r="5003" spans="45:56" x14ac:dyDescent="0.2">
      <c r="AS5003" s="4" t="s">
        <v>16674</v>
      </c>
      <c r="AT5003" s="4" t="s">
        <v>16675</v>
      </c>
      <c r="AU5003" s="4" t="s">
        <v>460</v>
      </c>
      <c r="AV5003" s="4" t="s">
        <v>762</v>
      </c>
      <c r="AW5003" s="4" t="s">
        <v>1259</v>
      </c>
      <c r="AX5003" s="4"/>
      <c r="AY5003" s="4"/>
      <c r="AZ5003" s="4"/>
      <c r="BA5003" s="4"/>
      <c r="BB5003" s="4"/>
      <c r="BC5003" s="4">
        <v>40</v>
      </c>
      <c r="BD5003" t="str">
        <f>IF(AND(ADHOC!$G$15="",ADHOC!$S$4=""),"",IF(ADHOC!$G$15&lt;&gt;"",IF(ADHOC!$G$15=LEFT(Domein!$AS5003,LEN(ADHOC!$G$15)),MAX(Domein!BD$1:'Domein'!BD5002)+1,""),IF(ADHOC!$S$4=LEFT(Domein!$AS5003,LEN(ADHOC!$S$4)),MAX(Domein!BD$1:'Domein'!BD5002)+1,"")))</f>
        <v/>
      </c>
    </row>
    <row r="5004" spans="45:56" x14ac:dyDescent="0.2">
      <c r="AS5004" s="4" t="s">
        <v>21300</v>
      </c>
      <c r="AT5004" s="4" t="s">
        <v>21301</v>
      </c>
      <c r="AU5004" s="4" t="s">
        <v>460</v>
      </c>
      <c r="AV5004" s="4" t="s">
        <v>762</v>
      </c>
      <c r="AW5004" s="4" t="s">
        <v>1259</v>
      </c>
      <c r="AX5004" s="4"/>
      <c r="AY5004" s="4"/>
      <c r="AZ5004" s="4"/>
      <c r="BA5004" s="4"/>
      <c r="BB5004" s="4"/>
      <c r="BC5004" s="4">
        <v>40</v>
      </c>
      <c r="BD5004" t="str">
        <f>IF(AND(ADHOC!$G$15="",ADHOC!$S$4=""),"",IF(ADHOC!$G$15&lt;&gt;"",IF(ADHOC!$G$15=LEFT(Domein!$AS5004,LEN(ADHOC!$G$15)),MAX(Domein!BD$1:'Domein'!BD5003)+1,""),IF(ADHOC!$S$4=LEFT(Domein!$AS5004,LEN(ADHOC!$S$4)),MAX(Domein!BD$1:'Domein'!BD5003)+1,"")))</f>
        <v/>
      </c>
    </row>
    <row r="5005" spans="45:56" x14ac:dyDescent="0.2">
      <c r="AS5005" s="4" t="s">
        <v>21302</v>
      </c>
      <c r="AT5005" s="4" t="s">
        <v>21303</v>
      </c>
      <c r="AU5005" s="4" t="s">
        <v>460</v>
      </c>
      <c r="AV5005" s="4" t="s">
        <v>762</v>
      </c>
      <c r="AW5005" s="4" t="s">
        <v>1259</v>
      </c>
      <c r="AX5005" s="4"/>
      <c r="AY5005" s="4"/>
      <c r="AZ5005" s="4"/>
      <c r="BA5005" s="4"/>
      <c r="BB5005" s="4"/>
      <c r="BC5005" s="4">
        <v>40</v>
      </c>
      <c r="BD5005" t="str">
        <f>IF(AND(ADHOC!$G$15="",ADHOC!$S$4=""),"",IF(ADHOC!$G$15&lt;&gt;"",IF(ADHOC!$G$15=LEFT(Domein!$AS5005,LEN(ADHOC!$G$15)),MAX(Domein!BD$1:'Domein'!BD5004)+1,""),IF(ADHOC!$S$4=LEFT(Domein!$AS5005,LEN(ADHOC!$S$4)),MAX(Domein!BD$1:'Domein'!BD5004)+1,"")))</f>
        <v/>
      </c>
    </row>
    <row r="5006" spans="45:56" x14ac:dyDescent="0.2">
      <c r="AS5006" s="4" t="s">
        <v>21304</v>
      </c>
      <c r="AT5006" s="4" t="s">
        <v>21305</v>
      </c>
      <c r="AU5006" s="4" t="s">
        <v>460</v>
      </c>
      <c r="AV5006" s="4" t="s">
        <v>762</v>
      </c>
      <c r="AW5006" s="4" t="s">
        <v>1259</v>
      </c>
      <c r="AX5006" s="4"/>
      <c r="AY5006" s="4"/>
      <c r="AZ5006" s="4"/>
      <c r="BA5006" s="4"/>
      <c r="BB5006" s="4"/>
      <c r="BC5006" s="4">
        <v>40</v>
      </c>
      <c r="BD5006" t="str">
        <f>IF(AND(ADHOC!$G$15="",ADHOC!$S$4=""),"",IF(ADHOC!$G$15&lt;&gt;"",IF(ADHOC!$G$15=LEFT(Domein!$AS5006,LEN(ADHOC!$G$15)),MAX(Domein!BD$1:'Domein'!BD5005)+1,""),IF(ADHOC!$S$4=LEFT(Domein!$AS5006,LEN(ADHOC!$S$4)),MAX(Domein!BD$1:'Domein'!BD5005)+1,"")))</f>
        <v/>
      </c>
    </row>
    <row r="5007" spans="45:56" x14ac:dyDescent="0.2">
      <c r="AS5007" s="4" t="s">
        <v>21306</v>
      </c>
      <c r="AT5007" s="4" t="s">
        <v>21307</v>
      </c>
      <c r="AU5007" s="4" t="s">
        <v>460</v>
      </c>
      <c r="AV5007" s="4" t="s">
        <v>762</v>
      </c>
      <c r="AW5007" s="4" t="s">
        <v>1259</v>
      </c>
      <c r="AX5007" s="4"/>
      <c r="AY5007" s="4"/>
      <c r="AZ5007" s="4"/>
      <c r="BA5007" s="4"/>
      <c r="BB5007" s="4"/>
      <c r="BC5007" s="4">
        <v>40</v>
      </c>
      <c r="BD5007" t="str">
        <f>IF(AND(ADHOC!$G$15="",ADHOC!$S$4=""),"",IF(ADHOC!$G$15&lt;&gt;"",IF(ADHOC!$G$15=LEFT(Domein!$AS5007,LEN(ADHOC!$G$15)),MAX(Domein!BD$1:'Domein'!BD5006)+1,""),IF(ADHOC!$S$4=LEFT(Domein!$AS5007,LEN(ADHOC!$S$4)),MAX(Domein!BD$1:'Domein'!BD5006)+1,"")))</f>
        <v/>
      </c>
    </row>
    <row r="5008" spans="45:56" x14ac:dyDescent="0.2">
      <c r="AS5008" s="4" t="s">
        <v>21308</v>
      </c>
      <c r="AT5008" s="4" t="s">
        <v>21309</v>
      </c>
      <c r="AU5008" s="4" t="s">
        <v>460</v>
      </c>
      <c r="AV5008" s="4" t="s">
        <v>762</v>
      </c>
      <c r="AW5008" s="4" t="s">
        <v>1259</v>
      </c>
      <c r="AX5008" s="4"/>
      <c r="AY5008" s="4"/>
      <c r="AZ5008" s="4"/>
      <c r="BA5008" s="4"/>
      <c r="BB5008" s="4"/>
      <c r="BC5008" s="4">
        <v>40</v>
      </c>
      <c r="BD5008" t="str">
        <f>IF(AND(ADHOC!$G$15="",ADHOC!$S$4=""),"",IF(ADHOC!$G$15&lt;&gt;"",IF(ADHOC!$G$15=LEFT(Domein!$AS5008,LEN(ADHOC!$G$15)),MAX(Domein!BD$1:'Domein'!BD5007)+1,""),IF(ADHOC!$S$4=LEFT(Domein!$AS5008,LEN(ADHOC!$S$4)),MAX(Domein!BD$1:'Domein'!BD5007)+1,"")))</f>
        <v/>
      </c>
    </row>
    <row r="5009" spans="45:56" x14ac:dyDescent="0.2">
      <c r="AS5009" s="4" t="s">
        <v>21310</v>
      </c>
      <c r="AT5009" s="4" t="s">
        <v>21311</v>
      </c>
      <c r="AU5009" s="4" t="s">
        <v>460</v>
      </c>
      <c r="AV5009" s="4" t="s">
        <v>762</v>
      </c>
      <c r="AW5009" s="4" t="s">
        <v>1259</v>
      </c>
      <c r="AX5009" s="4"/>
      <c r="AY5009" s="4"/>
      <c r="AZ5009" s="4"/>
      <c r="BA5009" s="4"/>
      <c r="BB5009" s="4"/>
      <c r="BC5009" s="4">
        <v>40</v>
      </c>
      <c r="BD5009" t="str">
        <f>IF(AND(ADHOC!$G$15="",ADHOC!$S$4=""),"",IF(ADHOC!$G$15&lt;&gt;"",IF(ADHOC!$G$15=LEFT(Domein!$AS5009,LEN(ADHOC!$G$15)),MAX(Domein!BD$1:'Domein'!BD5008)+1,""),IF(ADHOC!$S$4=LEFT(Domein!$AS5009,LEN(ADHOC!$S$4)),MAX(Domein!BD$1:'Domein'!BD5008)+1,"")))</f>
        <v/>
      </c>
    </row>
    <row r="5010" spans="45:56" x14ac:dyDescent="0.2">
      <c r="AS5010" s="4" t="s">
        <v>16741</v>
      </c>
      <c r="AT5010" s="4" t="s">
        <v>16742</v>
      </c>
      <c r="AU5010" s="4" t="s">
        <v>460</v>
      </c>
      <c r="AV5010" s="4" t="s">
        <v>762</v>
      </c>
      <c r="AW5010" s="4" t="s">
        <v>1259</v>
      </c>
      <c r="AX5010" s="4"/>
      <c r="AY5010" s="4"/>
      <c r="AZ5010" s="4"/>
      <c r="BA5010" s="4"/>
      <c r="BB5010" s="4"/>
      <c r="BC5010" s="4">
        <v>40</v>
      </c>
      <c r="BD5010" t="str">
        <f>IF(AND(ADHOC!$G$15="",ADHOC!$S$4=""),"",IF(ADHOC!$G$15&lt;&gt;"",IF(ADHOC!$G$15=LEFT(Domein!$AS5010,LEN(ADHOC!$G$15)),MAX(Domein!BD$1:'Domein'!BD5009)+1,""),IF(ADHOC!$S$4=LEFT(Domein!$AS5010,LEN(ADHOC!$S$4)),MAX(Domein!BD$1:'Domein'!BD5009)+1,"")))</f>
        <v/>
      </c>
    </row>
    <row r="5011" spans="45:56" x14ac:dyDescent="0.2">
      <c r="AS5011" s="4" t="s">
        <v>16743</v>
      </c>
      <c r="AT5011" s="4" t="s">
        <v>16744</v>
      </c>
      <c r="AU5011" s="4" t="s">
        <v>460</v>
      </c>
      <c r="AV5011" s="4" t="s">
        <v>762</v>
      </c>
      <c r="AW5011" s="4" t="s">
        <v>1259</v>
      </c>
      <c r="AX5011" s="4"/>
      <c r="AY5011" s="4"/>
      <c r="AZ5011" s="4"/>
      <c r="BA5011" s="4"/>
      <c r="BB5011" s="4"/>
      <c r="BC5011" s="4">
        <v>40</v>
      </c>
      <c r="BD5011" t="str">
        <f>IF(AND(ADHOC!$G$15="",ADHOC!$S$4=""),"",IF(ADHOC!$G$15&lt;&gt;"",IF(ADHOC!$G$15=LEFT(Domein!$AS5011,LEN(ADHOC!$G$15)),MAX(Domein!BD$1:'Domein'!BD5010)+1,""),IF(ADHOC!$S$4=LEFT(Domein!$AS5011,LEN(ADHOC!$S$4)),MAX(Domein!BD$1:'Domein'!BD5010)+1,"")))</f>
        <v/>
      </c>
    </row>
    <row r="5012" spans="45:56" x14ac:dyDescent="0.2">
      <c r="AS5012" s="4" t="s">
        <v>16745</v>
      </c>
      <c r="AT5012" s="4" t="s">
        <v>16746</v>
      </c>
      <c r="AU5012" s="4" t="s">
        <v>460</v>
      </c>
      <c r="AV5012" s="4" t="s">
        <v>762</v>
      </c>
      <c r="AW5012" s="4" t="s">
        <v>1259</v>
      </c>
      <c r="AX5012" s="4"/>
      <c r="AY5012" s="4"/>
      <c r="AZ5012" s="4"/>
      <c r="BA5012" s="4"/>
      <c r="BB5012" s="4"/>
      <c r="BC5012" s="4">
        <v>40</v>
      </c>
      <c r="BD5012" t="str">
        <f>IF(AND(ADHOC!$G$15="",ADHOC!$S$4=""),"",IF(ADHOC!$G$15&lt;&gt;"",IF(ADHOC!$G$15=LEFT(Domein!$AS5012,LEN(ADHOC!$G$15)),MAX(Domein!BD$1:'Domein'!BD5011)+1,""),IF(ADHOC!$S$4=LEFT(Domein!$AS5012,LEN(ADHOC!$S$4)),MAX(Domein!BD$1:'Domein'!BD5011)+1,"")))</f>
        <v/>
      </c>
    </row>
    <row r="5013" spans="45:56" x14ac:dyDescent="0.2">
      <c r="AS5013" s="4" t="s">
        <v>16747</v>
      </c>
      <c r="AT5013" s="4" t="s">
        <v>16748</v>
      </c>
      <c r="AU5013" s="4" t="s">
        <v>460</v>
      </c>
      <c r="AV5013" s="4" t="s">
        <v>762</v>
      </c>
      <c r="AW5013" s="4" t="s">
        <v>1259</v>
      </c>
      <c r="AX5013" s="4"/>
      <c r="AY5013" s="4"/>
      <c r="AZ5013" s="4"/>
      <c r="BA5013" s="4"/>
      <c r="BB5013" s="4"/>
      <c r="BC5013" s="4">
        <v>40</v>
      </c>
      <c r="BD5013" t="str">
        <f>IF(AND(ADHOC!$G$15="",ADHOC!$S$4=""),"",IF(ADHOC!$G$15&lt;&gt;"",IF(ADHOC!$G$15=LEFT(Domein!$AS5013,LEN(ADHOC!$G$15)),MAX(Domein!BD$1:'Domein'!BD5012)+1,""),IF(ADHOC!$S$4=LEFT(Domein!$AS5013,LEN(ADHOC!$S$4)),MAX(Domein!BD$1:'Domein'!BD5012)+1,"")))</f>
        <v/>
      </c>
    </row>
    <row r="5014" spans="45:56" x14ac:dyDescent="0.2">
      <c r="AS5014" s="4" t="s">
        <v>16749</v>
      </c>
      <c r="AT5014" s="4" t="s">
        <v>16750</v>
      </c>
      <c r="AU5014" s="4" t="s">
        <v>460</v>
      </c>
      <c r="AV5014" s="4" t="s">
        <v>762</v>
      </c>
      <c r="AW5014" s="4" t="s">
        <v>1259</v>
      </c>
      <c r="AX5014" s="4"/>
      <c r="AY5014" s="4"/>
      <c r="AZ5014" s="4"/>
      <c r="BA5014" s="4"/>
      <c r="BB5014" s="4"/>
      <c r="BC5014" s="4">
        <v>40</v>
      </c>
      <c r="BD5014" t="str">
        <f>IF(AND(ADHOC!$G$15="",ADHOC!$S$4=""),"",IF(ADHOC!$G$15&lt;&gt;"",IF(ADHOC!$G$15=LEFT(Domein!$AS5014,LEN(ADHOC!$G$15)),MAX(Domein!BD$1:'Domein'!BD5013)+1,""),IF(ADHOC!$S$4=LEFT(Domein!$AS5014,LEN(ADHOC!$S$4)),MAX(Domein!BD$1:'Domein'!BD5013)+1,"")))</f>
        <v/>
      </c>
    </row>
    <row r="5015" spans="45:56" x14ac:dyDescent="0.2">
      <c r="AS5015" s="4" t="s">
        <v>16751</v>
      </c>
      <c r="AT5015" s="4" t="s">
        <v>16752</v>
      </c>
      <c r="AU5015" s="4" t="s">
        <v>460</v>
      </c>
      <c r="AV5015" s="4" t="s">
        <v>762</v>
      </c>
      <c r="AW5015" s="4" t="s">
        <v>1259</v>
      </c>
      <c r="AX5015" s="4"/>
      <c r="AY5015" s="4"/>
      <c r="AZ5015" s="4"/>
      <c r="BA5015" s="4"/>
      <c r="BB5015" s="4"/>
      <c r="BC5015" s="4">
        <v>40</v>
      </c>
      <c r="BD5015" t="str">
        <f>IF(AND(ADHOC!$G$15="",ADHOC!$S$4=""),"",IF(ADHOC!$G$15&lt;&gt;"",IF(ADHOC!$G$15=LEFT(Domein!$AS5015,LEN(ADHOC!$G$15)),MAX(Domein!BD$1:'Domein'!BD5014)+1,""),IF(ADHOC!$S$4=LEFT(Domein!$AS5015,LEN(ADHOC!$S$4)),MAX(Domein!BD$1:'Domein'!BD5014)+1,"")))</f>
        <v/>
      </c>
    </row>
    <row r="5016" spans="45:56" x14ac:dyDescent="0.2">
      <c r="AS5016" s="4" t="s">
        <v>16753</v>
      </c>
      <c r="AT5016" s="4" t="s">
        <v>16754</v>
      </c>
      <c r="AU5016" s="4" t="s">
        <v>460</v>
      </c>
      <c r="AV5016" s="4" t="s">
        <v>762</v>
      </c>
      <c r="AW5016" s="4" t="s">
        <v>1259</v>
      </c>
      <c r="AX5016" s="4"/>
      <c r="AY5016" s="4"/>
      <c r="AZ5016" s="4"/>
      <c r="BA5016" s="4"/>
      <c r="BB5016" s="4"/>
      <c r="BC5016" s="4">
        <v>40</v>
      </c>
      <c r="BD5016" t="str">
        <f>IF(AND(ADHOC!$G$15="",ADHOC!$S$4=""),"",IF(ADHOC!$G$15&lt;&gt;"",IF(ADHOC!$G$15=LEFT(Domein!$AS5016,LEN(ADHOC!$G$15)),MAX(Domein!BD$1:'Domein'!BD5015)+1,""),IF(ADHOC!$S$4=LEFT(Domein!$AS5016,LEN(ADHOC!$S$4)),MAX(Domein!BD$1:'Domein'!BD5015)+1,"")))</f>
        <v/>
      </c>
    </row>
    <row r="5017" spans="45:56" x14ac:dyDescent="0.2">
      <c r="AS5017" s="4" t="s">
        <v>16755</v>
      </c>
      <c r="AT5017" s="4" t="s">
        <v>16756</v>
      </c>
      <c r="AU5017" s="4" t="s">
        <v>460</v>
      </c>
      <c r="AV5017" s="4" t="s">
        <v>762</v>
      </c>
      <c r="AW5017" s="4" t="s">
        <v>1259</v>
      </c>
      <c r="AX5017" s="4"/>
      <c r="AY5017" s="4"/>
      <c r="AZ5017" s="4"/>
      <c r="BA5017" s="4"/>
      <c r="BB5017" s="4"/>
      <c r="BC5017" s="4">
        <v>40</v>
      </c>
      <c r="BD5017" t="str">
        <f>IF(AND(ADHOC!$G$15="",ADHOC!$S$4=""),"",IF(ADHOC!$G$15&lt;&gt;"",IF(ADHOC!$G$15=LEFT(Domein!$AS5017,LEN(ADHOC!$G$15)),MAX(Domein!BD$1:'Domein'!BD5016)+1,""),IF(ADHOC!$S$4=LEFT(Domein!$AS5017,LEN(ADHOC!$S$4)),MAX(Domein!BD$1:'Domein'!BD5016)+1,"")))</f>
        <v/>
      </c>
    </row>
    <row r="5018" spans="45:56" x14ac:dyDescent="0.2">
      <c r="AS5018" s="4" t="s">
        <v>16757</v>
      </c>
      <c r="AT5018" s="4" t="s">
        <v>16758</v>
      </c>
      <c r="AU5018" s="4" t="s">
        <v>460</v>
      </c>
      <c r="AV5018" s="4" t="s">
        <v>762</v>
      </c>
      <c r="AW5018" s="4" t="s">
        <v>1259</v>
      </c>
      <c r="AX5018" s="4"/>
      <c r="AY5018" s="4"/>
      <c r="AZ5018" s="4"/>
      <c r="BA5018" s="4"/>
      <c r="BB5018" s="4"/>
      <c r="BC5018" s="4">
        <v>40</v>
      </c>
      <c r="BD5018" t="str">
        <f>IF(AND(ADHOC!$G$15="",ADHOC!$S$4=""),"",IF(ADHOC!$G$15&lt;&gt;"",IF(ADHOC!$G$15=LEFT(Domein!$AS5018,LEN(ADHOC!$G$15)),MAX(Domein!BD$1:'Domein'!BD5017)+1,""),IF(ADHOC!$S$4=LEFT(Domein!$AS5018,LEN(ADHOC!$S$4)),MAX(Domein!BD$1:'Domein'!BD5017)+1,"")))</f>
        <v/>
      </c>
    </row>
    <row r="5019" spans="45:56" x14ac:dyDescent="0.2">
      <c r="AS5019" s="4" t="s">
        <v>16759</v>
      </c>
      <c r="AT5019" s="4" t="s">
        <v>16760</v>
      </c>
      <c r="AU5019" s="4" t="s">
        <v>460</v>
      </c>
      <c r="AV5019" s="4" t="s">
        <v>762</v>
      </c>
      <c r="AW5019" s="4" t="s">
        <v>1259</v>
      </c>
      <c r="AX5019" s="4"/>
      <c r="AY5019" s="4"/>
      <c r="AZ5019" s="4"/>
      <c r="BA5019" s="4"/>
      <c r="BB5019" s="4"/>
      <c r="BC5019" s="4">
        <v>40</v>
      </c>
      <c r="BD5019" t="str">
        <f>IF(AND(ADHOC!$G$15="",ADHOC!$S$4=""),"",IF(ADHOC!$G$15&lt;&gt;"",IF(ADHOC!$G$15=LEFT(Domein!$AS5019,LEN(ADHOC!$G$15)),MAX(Domein!BD$1:'Domein'!BD5018)+1,""),IF(ADHOC!$S$4=LEFT(Domein!$AS5019,LEN(ADHOC!$S$4)),MAX(Domein!BD$1:'Domein'!BD5018)+1,"")))</f>
        <v/>
      </c>
    </row>
    <row r="5020" spans="45:56" x14ac:dyDescent="0.2">
      <c r="AS5020" s="4" t="s">
        <v>16761</v>
      </c>
      <c r="AT5020" s="4" t="s">
        <v>16762</v>
      </c>
      <c r="AU5020" s="4" t="s">
        <v>460</v>
      </c>
      <c r="AV5020" s="4" t="s">
        <v>762</v>
      </c>
      <c r="AW5020" s="4" t="s">
        <v>1259</v>
      </c>
      <c r="AX5020" s="4"/>
      <c r="AY5020" s="4"/>
      <c r="AZ5020" s="4"/>
      <c r="BA5020" s="4"/>
      <c r="BB5020" s="4"/>
      <c r="BC5020" s="4">
        <v>40</v>
      </c>
      <c r="BD5020" t="str">
        <f>IF(AND(ADHOC!$G$15="",ADHOC!$S$4=""),"",IF(ADHOC!$G$15&lt;&gt;"",IF(ADHOC!$G$15=LEFT(Domein!$AS5020,LEN(ADHOC!$G$15)),MAX(Domein!BD$1:'Domein'!BD5019)+1,""),IF(ADHOC!$S$4=LEFT(Domein!$AS5020,LEN(ADHOC!$S$4)),MAX(Domein!BD$1:'Domein'!BD5019)+1,"")))</f>
        <v/>
      </c>
    </row>
    <row r="5021" spans="45:56" x14ac:dyDescent="0.2">
      <c r="AS5021" s="4" t="s">
        <v>16763</v>
      </c>
      <c r="AT5021" s="4" t="s">
        <v>16764</v>
      </c>
      <c r="AU5021" s="4" t="s">
        <v>460</v>
      </c>
      <c r="AV5021" s="4" t="s">
        <v>762</v>
      </c>
      <c r="AW5021" s="4" t="s">
        <v>1259</v>
      </c>
      <c r="AX5021" s="4"/>
      <c r="AY5021" s="4"/>
      <c r="AZ5021" s="4"/>
      <c r="BA5021" s="4"/>
      <c r="BB5021" s="4"/>
      <c r="BC5021" s="4">
        <v>40</v>
      </c>
      <c r="BD5021" t="str">
        <f>IF(AND(ADHOC!$G$15="",ADHOC!$S$4=""),"",IF(ADHOC!$G$15&lt;&gt;"",IF(ADHOC!$G$15=LEFT(Domein!$AS5021,LEN(ADHOC!$G$15)),MAX(Domein!BD$1:'Domein'!BD5020)+1,""),IF(ADHOC!$S$4=LEFT(Domein!$AS5021,LEN(ADHOC!$S$4)),MAX(Domein!BD$1:'Domein'!BD5020)+1,"")))</f>
        <v/>
      </c>
    </row>
    <row r="5022" spans="45:56" x14ac:dyDescent="0.2">
      <c r="AS5022" s="4" t="s">
        <v>16765</v>
      </c>
      <c r="AT5022" s="4" t="s">
        <v>16766</v>
      </c>
      <c r="AU5022" s="4" t="s">
        <v>460</v>
      </c>
      <c r="AV5022" s="4" t="s">
        <v>762</v>
      </c>
      <c r="AW5022" s="4" t="s">
        <v>1259</v>
      </c>
      <c r="AX5022" s="4"/>
      <c r="AY5022" s="4"/>
      <c r="AZ5022" s="4"/>
      <c r="BA5022" s="4"/>
      <c r="BB5022" s="4"/>
      <c r="BC5022" s="4">
        <v>40</v>
      </c>
      <c r="BD5022" t="str">
        <f>IF(AND(ADHOC!$G$15="",ADHOC!$S$4=""),"",IF(ADHOC!$G$15&lt;&gt;"",IF(ADHOC!$G$15=LEFT(Domein!$AS5022,LEN(ADHOC!$G$15)),MAX(Domein!BD$1:'Domein'!BD5021)+1,""),IF(ADHOC!$S$4=LEFT(Domein!$AS5022,LEN(ADHOC!$S$4)),MAX(Domein!BD$1:'Domein'!BD5021)+1,"")))</f>
        <v/>
      </c>
    </row>
    <row r="5023" spans="45:56" x14ac:dyDescent="0.2">
      <c r="AS5023" s="4" t="s">
        <v>16767</v>
      </c>
      <c r="AT5023" s="4" t="s">
        <v>16768</v>
      </c>
      <c r="AU5023" s="4" t="s">
        <v>460</v>
      </c>
      <c r="AV5023" s="4" t="s">
        <v>762</v>
      </c>
      <c r="AW5023" s="4" t="s">
        <v>1259</v>
      </c>
      <c r="AX5023" s="4"/>
      <c r="AY5023" s="4"/>
      <c r="AZ5023" s="4"/>
      <c r="BA5023" s="4"/>
      <c r="BB5023" s="4"/>
      <c r="BC5023" s="4">
        <v>40</v>
      </c>
      <c r="BD5023" t="str">
        <f>IF(AND(ADHOC!$G$15="",ADHOC!$S$4=""),"",IF(ADHOC!$G$15&lt;&gt;"",IF(ADHOC!$G$15=LEFT(Domein!$AS5023,LEN(ADHOC!$G$15)),MAX(Domein!BD$1:'Domein'!BD5022)+1,""),IF(ADHOC!$S$4=LEFT(Domein!$AS5023,LEN(ADHOC!$S$4)),MAX(Domein!BD$1:'Domein'!BD5022)+1,"")))</f>
        <v/>
      </c>
    </row>
    <row r="5024" spans="45:56" x14ac:dyDescent="0.2">
      <c r="AS5024" s="4" t="s">
        <v>16769</v>
      </c>
      <c r="AT5024" s="4" t="s">
        <v>16770</v>
      </c>
      <c r="AU5024" s="4" t="s">
        <v>460</v>
      </c>
      <c r="AV5024" s="4" t="s">
        <v>762</v>
      </c>
      <c r="AW5024" s="4" t="s">
        <v>1259</v>
      </c>
      <c r="AX5024" s="4"/>
      <c r="AY5024" s="4"/>
      <c r="AZ5024" s="4"/>
      <c r="BA5024" s="4"/>
      <c r="BB5024" s="4"/>
      <c r="BC5024" s="4">
        <v>40</v>
      </c>
      <c r="BD5024" t="str">
        <f>IF(AND(ADHOC!$G$15="",ADHOC!$S$4=""),"",IF(ADHOC!$G$15&lt;&gt;"",IF(ADHOC!$G$15=LEFT(Domein!$AS5024,LEN(ADHOC!$G$15)),MAX(Domein!BD$1:'Domein'!BD5023)+1,""),IF(ADHOC!$S$4=LEFT(Domein!$AS5024,LEN(ADHOC!$S$4)),MAX(Domein!BD$1:'Domein'!BD5023)+1,"")))</f>
        <v/>
      </c>
    </row>
    <row r="5025" spans="45:56" x14ac:dyDescent="0.2">
      <c r="AS5025" s="4" t="s">
        <v>16771</v>
      </c>
      <c r="AT5025" s="4" t="s">
        <v>16772</v>
      </c>
      <c r="AU5025" s="4" t="s">
        <v>460</v>
      </c>
      <c r="AV5025" s="4" t="s">
        <v>762</v>
      </c>
      <c r="AW5025" s="4" t="s">
        <v>1259</v>
      </c>
      <c r="AX5025" s="4"/>
      <c r="AY5025" s="4"/>
      <c r="AZ5025" s="4"/>
      <c r="BA5025" s="4"/>
      <c r="BB5025" s="4"/>
      <c r="BC5025" s="4">
        <v>40</v>
      </c>
      <c r="BD5025" t="str">
        <f>IF(AND(ADHOC!$G$15="",ADHOC!$S$4=""),"",IF(ADHOC!$G$15&lt;&gt;"",IF(ADHOC!$G$15=LEFT(Domein!$AS5025,LEN(ADHOC!$G$15)),MAX(Domein!BD$1:'Domein'!BD5024)+1,""),IF(ADHOC!$S$4=LEFT(Domein!$AS5025,LEN(ADHOC!$S$4)),MAX(Domein!BD$1:'Domein'!BD5024)+1,"")))</f>
        <v/>
      </c>
    </row>
    <row r="5026" spans="45:56" x14ac:dyDescent="0.2">
      <c r="AS5026" s="4" t="s">
        <v>16773</v>
      </c>
      <c r="AT5026" s="4" t="s">
        <v>16774</v>
      </c>
      <c r="AU5026" s="4" t="s">
        <v>460</v>
      </c>
      <c r="AV5026" s="4" t="s">
        <v>762</v>
      </c>
      <c r="AW5026" s="4" t="s">
        <v>1259</v>
      </c>
      <c r="AX5026" s="4"/>
      <c r="AY5026" s="4"/>
      <c r="AZ5026" s="4"/>
      <c r="BA5026" s="4"/>
      <c r="BB5026" s="4"/>
      <c r="BC5026" s="4">
        <v>40</v>
      </c>
      <c r="BD5026" t="str">
        <f>IF(AND(ADHOC!$G$15="",ADHOC!$S$4=""),"",IF(ADHOC!$G$15&lt;&gt;"",IF(ADHOC!$G$15=LEFT(Domein!$AS5026,LEN(ADHOC!$G$15)),MAX(Domein!BD$1:'Domein'!BD5025)+1,""),IF(ADHOC!$S$4=LEFT(Domein!$AS5026,LEN(ADHOC!$S$4)),MAX(Domein!BD$1:'Domein'!BD5025)+1,"")))</f>
        <v/>
      </c>
    </row>
    <row r="5027" spans="45:56" x14ac:dyDescent="0.2">
      <c r="AS5027" s="4" t="s">
        <v>16775</v>
      </c>
      <c r="AT5027" s="4" t="s">
        <v>16776</v>
      </c>
      <c r="AU5027" s="4" t="s">
        <v>460</v>
      </c>
      <c r="AV5027" s="4" t="s">
        <v>762</v>
      </c>
      <c r="AW5027" s="4" t="s">
        <v>1259</v>
      </c>
      <c r="AX5027" s="4"/>
      <c r="AY5027" s="4"/>
      <c r="AZ5027" s="4"/>
      <c r="BA5027" s="4"/>
      <c r="BB5027" s="4"/>
      <c r="BC5027" s="4">
        <v>40</v>
      </c>
      <c r="BD5027" t="str">
        <f>IF(AND(ADHOC!$G$15="",ADHOC!$S$4=""),"",IF(ADHOC!$G$15&lt;&gt;"",IF(ADHOC!$G$15=LEFT(Domein!$AS5027,LEN(ADHOC!$G$15)),MAX(Domein!BD$1:'Domein'!BD5026)+1,""),IF(ADHOC!$S$4=LEFT(Domein!$AS5027,LEN(ADHOC!$S$4)),MAX(Domein!BD$1:'Domein'!BD5026)+1,"")))</f>
        <v/>
      </c>
    </row>
    <row r="5028" spans="45:56" x14ac:dyDescent="0.2">
      <c r="AS5028" s="4" t="s">
        <v>16777</v>
      </c>
      <c r="AT5028" s="4" t="s">
        <v>16778</v>
      </c>
      <c r="AU5028" s="4" t="s">
        <v>460</v>
      </c>
      <c r="AV5028" s="4" t="s">
        <v>762</v>
      </c>
      <c r="AW5028" s="4" t="s">
        <v>1259</v>
      </c>
      <c r="AX5028" s="4"/>
      <c r="AY5028" s="4"/>
      <c r="AZ5028" s="4"/>
      <c r="BA5028" s="4"/>
      <c r="BB5028" s="4"/>
      <c r="BC5028" s="4">
        <v>40</v>
      </c>
      <c r="BD5028" t="str">
        <f>IF(AND(ADHOC!$G$15="",ADHOC!$S$4=""),"",IF(ADHOC!$G$15&lt;&gt;"",IF(ADHOC!$G$15=LEFT(Domein!$AS5028,LEN(ADHOC!$G$15)),MAX(Domein!BD$1:'Domein'!BD5027)+1,""),IF(ADHOC!$S$4=LEFT(Domein!$AS5028,LEN(ADHOC!$S$4)),MAX(Domein!BD$1:'Domein'!BD5027)+1,"")))</f>
        <v/>
      </c>
    </row>
    <row r="5029" spans="45:56" x14ac:dyDescent="0.2">
      <c r="AS5029" s="4" t="s">
        <v>16779</v>
      </c>
      <c r="AT5029" s="4" t="s">
        <v>16780</v>
      </c>
      <c r="AU5029" s="4" t="s">
        <v>460</v>
      </c>
      <c r="AV5029" s="4" t="s">
        <v>762</v>
      </c>
      <c r="AW5029" s="4" t="s">
        <v>1259</v>
      </c>
      <c r="AX5029" s="4"/>
      <c r="AY5029" s="4"/>
      <c r="AZ5029" s="4"/>
      <c r="BA5029" s="4"/>
      <c r="BB5029" s="4"/>
      <c r="BC5029" s="4">
        <v>40</v>
      </c>
      <c r="BD5029" t="str">
        <f>IF(AND(ADHOC!$G$15="",ADHOC!$S$4=""),"",IF(ADHOC!$G$15&lt;&gt;"",IF(ADHOC!$G$15=LEFT(Domein!$AS5029,LEN(ADHOC!$G$15)),MAX(Domein!BD$1:'Domein'!BD5028)+1,""),IF(ADHOC!$S$4=LEFT(Domein!$AS5029,LEN(ADHOC!$S$4)),MAX(Domein!BD$1:'Domein'!BD5028)+1,"")))</f>
        <v/>
      </c>
    </row>
    <row r="5030" spans="45:56" x14ac:dyDescent="0.2">
      <c r="AS5030" s="4" t="s">
        <v>16781</v>
      </c>
      <c r="AT5030" s="4" t="s">
        <v>16782</v>
      </c>
      <c r="AU5030" s="4" t="s">
        <v>460</v>
      </c>
      <c r="AV5030" s="4" t="s">
        <v>762</v>
      </c>
      <c r="AW5030" s="4" t="s">
        <v>1259</v>
      </c>
      <c r="AX5030" s="4"/>
      <c r="AY5030" s="4"/>
      <c r="AZ5030" s="4"/>
      <c r="BA5030" s="4"/>
      <c r="BB5030" s="4"/>
      <c r="BC5030" s="4">
        <v>40</v>
      </c>
      <c r="BD5030" t="str">
        <f>IF(AND(ADHOC!$G$15="",ADHOC!$S$4=""),"",IF(ADHOC!$G$15&lt;&gt;"",IF(ADHOC!$G$15=LEFT(Domein!$AS5030,LEN(ADHOC!$G$15)),MAX(Domein!BD$1:'Domein'!BD5029)+1,""),IF(ADHOC!$S$4=LEFT(Domein!$AS5030,LEN(ADHOC!$S$4)),MAX(Domein!BD$1:'Domein'!BD5029)+1,"")))</f>
        <v/>
      </c>
    </row>
    <row r="5031" spans="45:56" x14ac:dyDescent="0.2">
      <c r="AS5031" s="4" t="s">
        <v>16783</v>
      </c>
      <c r="AT5031" s="4" t="s">
        <v>16784</v>
      </c>
      <c r="AU5031" s="4" t="s">
        <v>460</v>
      </c>
      <c r="AV5031" s="4" t="s">
        <v>762</v>
      </c>
      <c r="AW5031" s="4" t="s">
        <v>1259</v>
      </c>
      <c r="AX5031" s="4"/>
      <c r="AY5031" s="4"/>
      <c r="AZ5031" s="4"/>
      <c r="BA5031" s="4"/>
      <c r="BB5031" s="4"/>
      <c r="BC5031" s="4">
        <v>40</v>
      </c>
      <c r="BD5031" t="str">
        <f>IF(AND(ADHOC!$G$15="",ADHOC!$S$4=""),"",IF(ADHOC!$G$15&lt;&gt;"",IF(ADHOC!$G$15=LEFT(Domein!$AS5031,LEN(ADHOC!$G$15)),MAX(Domein!BD$1:'Domein'!BD5030)+1,""),IF(ADHOC!$S$4=LEFT(Domein!$AS5031,LEN(ADHOC!$S$4)),MAX(Domein!BD$1:'Domein'!BD5030)+1,"")))</f>
        <v/>
      </c>
    </row>
    <row r="5032" spans="45:56" x14ac:dyDescent="0.2">
      <c r="AS5032" s="4" t="s">
        <v>16785</v>
      </c>
      <c r="AT5032" s="4" t="s">
        <v>16786</v>
      </c>
      <c r="AU5032" s="4" t="s">
        <v>460</v>
      </c>
      <c r="AV5032" s="4" t="s">
        <v>762</v>
      </c>
      <c r="AW5032" s="4" t="s">
        <v>1259</v>
      </c>
      <c r="AX5032" s="4"/>
      <c r="AY5032" s="4"/>
      <c r="AZ5032" s="4"/>
      <c r="BA5032" s="4"/>
      <c r="BB5032" s="4"/>
      <c r="BC5032" s="4">
        <v>40</v>
      </c>
      <c r="BD5032" t="str">
        <f>IF(AND(ADHOC!$G$15="",ADHOC!$S$4=""),"",IF(ADHOC!$G$15&lt;&gt;"",IF(ADHOC!$G$15=LEFT(Domein!$AS5032,LEN(ADHOC!$G$15)),MAX(Domein!BD$1:'Domein'!BD5031)+1,""),IF(ADHOC!$S$4=LEFT(Domein!$AS5032,LEN(ADHOC!$S$4)),MAX(Domein!BD$1:'Domein'!BD5031)+1,"")))</f>
        <v/>
      </c>
    </row>
    <row r="5033" spans="45:56" x14ac:dyDescent="0.2">
      <c r="AS5033" s="4" t="s">
        <v>16787</v>
      </c>
      <c r="AT5033" s="4" t="s">
        <v>16788</v>
      </c>
      <c r="AU5033" s="4" t="s">
        <v>460</v>
      </c>
      <c r="AV5033" s="4" t="s">
        <v>762</v>
      </c>
      <c r="AW5033" s="4" t="s">
        <v>1259</v>
      </c>
      <c r="AX5033" s="4"/>
      <c r="AY5033" s="4"/>
      <c r="AZ5033" s="4"/>
      <c r="BA5033" s="4"/>
      <c r="BB5033" s="4"/>
      <c r="BC5033" s="4">
        <v>40</v>
      </c>
      <c r="BD5033" t="str">
        <f>IF(AND(ADHOC!$G$15="",ADHOC!$S$4=""),"",IF(ADHOC!$G$15&lt;&gt;"",IF(ADHOC!$G$15=LEFT(Domein!$AS5033,LEN(ADHOC!$G$15)),MAX(Domein!BD$1:'Domein'!BD5032)+1,""),IF(ADHOC!$S$4=LEFT(Domein!$AS5033,LEN(ADHOC!$S$4)),MAX(Domein!BD$1:'Domein'!BD5032)+1,"")))</f>
        <v/>
      </c>
    </row>
    <row r="5034" spans="45:56" x14ac:dyDescent="0.2">
      <c r="AS5034" s="4" t="s">
        <v>16789</v>
      </c>
      <c r="AT5034" s="4" t="s">
        <v>16790</v>
      </c>
      <c r="AU5034" s="4" t="s">
        <v>460</v>
      </c>
      <c r="AV5034" s="4" t="s">
        <v>762</v>
      </c>
      <c r="AW5034" s="4" t="s">
        <v>1259</v>
      </c>
      <c r="AX5034" s="4"/>
      <c r="AY5034" s="4"/>
      <c r="AZ5034" s="4"/>
      <c r="BA5034" s="4"/>
      <c r="BB5034" s="4"/>
      <c r="BC5034" s="4">
        <v>40</v>
      </c>
      <c r="BD5034" t="str">
        <f>IF(AND(ADHOC!$G$15="",ADHOC!$S$4=""),"",IF(ADHOC!$G$15&lt;&gt;"",IF(ADHOC!$G$15=LEFT(Domein!$AS5034,LEN(ADHOC!$G$15)),MAX(Domein!BD$1:'Domein'!BD5033)+1,""),IF(ADHOC!$S$4=LEFT(Domein!$AS5034,LEN(ADHOC!$S$4)),MAX(Domein!BD$1:'Domein'!BD5033)+1,"")))</f>
        <v/>
      </c>
    </row>
    <row r="5035" spans="45:56" x14ac:dyDescent="0.2">
      <c r="AS5035" s="4" t="s">
        <v>16791</v>
      </c>
      <c r="AT5035" s="4" t="s">
        <v>16792</v>
      </c>
      <c r="AU5035" s="4" t="s">
        <v>460</v>
      </c>
      <c r="AV5035" s="4" t="s">
        <v>762</v>
      </c>
      <c r="AW5035" s="4" t="s">
        <v>1259</v>
      </c>
      <c r="AX5035" s="4"/>
      <c r="AY5035" s="4"/>
      <c r="AZ5035" s="4"/>
      <c r="BA5035" s="4"/>
      <c r="BB5035" s="4"/>
      <c r="BC5035" s="4">
        <v>40</v>
      </c>
      <c r="BD5035" t="str">
        <f>IF(AND(ADHOC!$G$15="",ADHOC!$S$4=""),"",IF(ADHOC!$G$15&lt;&gt;"",IF(ADHOC!$G$15=LEFT(Domein!$AS5035,LEN(ADHOC!$G$15)),MAX(Domein!BD$1:'Domein'!BD5034)+1,""),IF(ADHOC!$S$4=LEFT(Domein!$AS5035,LEN(ADHOC!$S$4)),MAX(Domein!BD$1:'Domein'!BD5034)+1,"")))</f>
        <v/>
      </c>
    </row>
    <row r="5036" spans="45:56" x14ac:dyDescent="0.2">
      <c r="AS5036" s="4" t="s">
        <v>12099</v>
      </c>
      <c r="AT5036" s="4" t="s">
        <v>12100</v>
      </c>
      <c r="AU5036" s="4" t="s">
        <v>456</v>
      </c>
      <c r="AV5036" s="4" t="s">
        <v>762</v>
      </c>
      <c r="AW5036" s="4" t="s">
        <v>1259</v>
      </c>
      <c r="AX5036" s="4"/>
      <c r="AY5036" s="4">
        <v>252717</v>
      </c>
      <c r="AZ5036" s="4">
        <v>477793</v>
      </c>
      <c r="BA5036" s="4" t="s">
        <v>24725</v>
      </c>
      <c r="BB5036" s="4" t="s">
        <v>24726</v>
      </c>
      <c r="BC5036" s="4">
        <v>40</v>
      </c>
      <c r="BD5036" t="str">
        <f>IF(AND(ADHOC!$G$15="",ADHOC!$S$4=""),"",IF(ADHOC!$G$15&lt;&gt;"",IF(ADHOC!$G$15=LEFT(Domein!$AS5036,LEN(ADHOC!$G$15)),MAX(Domein!BD$1:'Domein'!BD5035)+1,""),IF(ADHOC!$S$4=LEFT(Domein!$AS5036,LEN(ADHOC!$S$4)),MAX(Domein!BD$1:'Domein'!BD5035)+1,"")))</f>
        <v/>
      </c>
    </row>
    <row r="5037" spans="45:56" x14ac:dyDescent="0.2">
      <c r="AS5037" s="4" t="s">
        <v>12101</v>
      </c>
      <c r="AT5037" s="4" t="s">
        <v>12108</v>
      </c>
      <c r="AU5037" s="4" t="s">
        <v>460</v>
      </c>
      <c r="AV5037" s="4" t="s">
        <v>762</v>
      </c>
      <c r="AW5037" s="4" t="s">
        <v>1259</v>
      </c>
      <c r="AX5037" s="4"/>
      <c r="AY5037" s="4">
        <v>249812</v>
      </c>
      <c r="AZ5037" s="4">
        <v>475162</v>
      </c>
      <c r="BA5037" s="4" t="s">
        <v>24727</v>
      </c>
      <c r="BB5037" s="4" t="s">
        <v>24728</v>
      </c>
      <c r="BC5037" s="4">
        <v>40</v>
      </c>
      <c r="BD5037" t="str">
        <f>IF(AND(ADHOC!$G$15="",ADHOC!$S$4=""),"",IF(ADHOC!$G$15&lt;&gt;"",IF(ADHOC!$G$15=LEFT(Domein!$AS5037,LEN(ADHOC!$G$15)),MAX(Domein!BD$1:'Domein'!BD5036)+1,""),IF(ADHOC!$S$4=LEFT(Domein!$AS5037,LEN(ADHOC!$S$4)),MAX(Domein!BD$1:'Domein'!BD5036)+1,"")))</f>
        <v/>
      </c>
    </row>
    <row r="5038" spans="45:56" x14ac:dyDescent="0.2">
      <c r="AS5038" s="4" t="s">
        <v>13973</v>
      </c>
      <c r="AT5038" s="4" t="s">
        <v>13974</v>
      </c>
      <c r="AU5038" s="4" t="s">
        <v>460</v>
      </c>
      <c r="AV5038" s="4" t="s">
        <v>762</v>
      </c>
      <c r="AW5038" s="4" t="s">
        <v>1259</v>
      </c>
      <c r="AX5038" s="4"/>
      <c r="AY5038" s="4">
        <v>261175</v>
      </c>
      <c r="AZ5038" s="4">
        <v>480970</v>
      </c>
      <c r="BA5038" s="4" t="s">
        <v>24729</v>
      </c>
      <c r="BB5038" s="4" t="s">
        <v>24730</v>
      </c>
      <c r="BC5038" s="4">
        <v>40</v>
      </c>
      <c r="BD5038" t="str">
        <f>IF(AND(ADHOC!$G$15="",ADHOC!$S$4=""),"",IF(ADHOC!$G$15&lt;&gt;"",IF(ADHOC!$G$15=LEFT(Domein!$AS5038,LEN(ADHOC!$G$15)),MAX(Domein!BD$1:'Domein'!BD5037)+1,""),IF(ADHOC!$S$4=LEFT(Domein!$AS5038,LEN(ADHOC!$S$4)),MAX(Domein!BD$1:'Domein'!BD5037)+1,"")))</f>
        <v/>
      </c>
    </row>
    <row r="5039" spans="45:56" x14ac:dyDescent="0.2">
      <c r="AS5039" s="4" t="s">
        <v>13975</v>
      </c>
      <c r="AT5039" s="4" t="s">
        <v>13976</v>
      </c>
      <c r="AU5039" s="4" t="s">
        <v>460</v>
      </c>
      <c r="AV5039" s="4" t="s">
        <v>762</v>
      </c>
      <c r="AW5039" s="4" t="s">
        <v>1259</v>
      </c>
      <c r="AX5039" s="4"/>
      <c r="AY5039" s="4">
        <v>259623</v>
      </c>
      <c r="AZ5039" s="4">
        <v>480277</v>
      </c>
      <c r="BA5039" s="4" t="s">
        <v>24731</v>
      </c>
      <c r="BB5039" s="4" t="s">
        <v>24732</v>
      </c>
      <c r="BC5039" s="4">
        <v>40</v>
      </c>
      <c r="BD5039" t="str">
        <f>IF(AND(ADHOC!$G$15="",ADHOC!$S$4=""),"",IF(ADHOC!$G$15&lt;&gt;"",IF(ADHOC!$G$15=LEFT(Domein!$AS5039,LEN(ADHOC!$G$15)),MAX(Domein!BD$1:'Domein'!BD5038)+1,""),IF(ADHOC!$S$4=LEFT(Domein!$AS5039,LEN(ADHOC!$S$4)),MAX(Domein!BD$1:'Domein'!BD5038)+1,"")))</f>
        <v/>
      </c>
    </row>
    <row r="5040" spans="45:56" x14ac:dyDescent="0.2">
      <c r="AS5040" s="4" t="s">
        <v>21351</v>
      </c>
      <c r="AT5040" s="4" t="s">
        <v>21352</v>
      </c>
      <c r="AU5040" s="4" t="s">
        <v>460</v>
      </c>
      <c r="AV5040" s="4" t="s">
        <v>762</v>
      </c>
      <c r="AW5040" s="4" t="s">
        <v>1259</v>
      </c>
      <c r="AX5040" s="4"/>
      <c r="AY5040" s="4">
        <v>249308</v>
      </c>
      <c r="AZ5040" s="4">
        <v>479486</v>
      </c>
      <c r="BA5040" s="4" t="s">
        <v>24733</v>
      </c>
      <c r="BB5040" s="4" t="s">
        <v>24734</v>
      </c>
      <c r="BC5040" s="4">
        <v>40</v>
      </c>
      <c r="BD5040" t="str">
        <f>IF(AND(ADHOC!$G$15="",ADHOC!$S$4=""),"",IF(ADHOC!$G$15&lt;&gt;"",IF(ADHOC!$G$15=LEFT(Domein!$AS5040,LEN(ADHOC!$G$15)),MAX(Domein!BD$1:'Domein'!BD5039)+1,""),IF(ADHOC!$S$4=LEFT(Domein!$AS5040,LEN(ADHOC!$S$4)),MAX(Domein!BD$1:'Domein'!BD5039)+1,"")))</f>
        <v/>
      </c>
    </row>
    <row r="5041" spans="45:56" x14ac:dyDescent="0.2">
      <c r="AS5041" s="4" t="s">
        <v>21353</v>
      </c>
      <c r="AT5041" s="4" t="s">
        <v>21354</v>
      </c>
      <c r="AU5041" s="4" t="s">
        <v>460</v>
      </c>
      <c r="AV5041" s="4" t="s">
        <v>762</v>
      </c>
      <c r="AW5041" s="4" t="s">
        <v>1259</v>
      </c>
      <c r="AX5041" s="4"/>
      <c r="AY5041" s="4">
        <v>249297</v>
      </c>
      <c r="AZ5041" s="4">
        <v>480342</v>
      </c>
      <c r="BA5041" s="4" t="s">
        <v>24735</v>
      </c>
      <c r="BB5041" s="4" t="s">
        <v>24736</v>
      </c>
      <c r="BC5041" s="4">
        <v>40</v>
      </c>
      <c r="BD5041" t="str">
        <f>IF(AND(ADHOC!$G$15="",ADHOC!$S$4=""),"",IF(ADHOC!$G$15&lt;&gt;"",IF(ADHOC!$G$15=LEFT(Domein!$AS5041,LEN(ADHOC!$G$15)),MAX(Domein!BD$1:'Domein'!BD5040)+1,""),IF(ADHOC!$S$4=LEFT(Domein!$AS5041,LEN(ADHOC!$S$4)),MAX(Domein!BD$1:'Domein'!BD5040)+1,"")))</f>
        <v/>
      </c>
    </row>
    <row r="5042" spans="45:56" x14ac:dyDescent="0.2">
      <c r="AS5042" s="4" t="s">
        <v>21355</v>
      </c>
      <c r="AT5042" s="4" t="s">
        <v>21356</v>
      </c>
      <c r="AU5042" s="4" t="s">
        <v>460</v>
      </c>
      <c r="AV5042" s="4" t="s">
        <v>762</v>
      </c>
      <c r="AW5042" s="4" t="s">
        <v>1259</v>
      </c>
      <c r="AX5042" s="4"/>
      <c r="AY5042" s="4">
        <v>249312</v>
      </c>
      <c r="AZ5042" s="4">
        <v>479561</v>
      </c>
      <c r="BA5042" s="4" t="s">
        <v>24737</v>
      </c>
      <c r="BB5042" s="4" t="s">
        <v>24736</v>
      </c>
      <c r="BC5042" s="4">
        <v>40</v>
      </c>
      <c r="BD5042" t="str">
        <f>IF(AND(ADHOC!$G$15="",ADHOC!$S$4=""),"",IF(ADHOC!$G$15&lt;&gt;"",IF(ADHOC!$G$15=LEFT(Domein!$AS5042,LEN(ADHOC!$G$15)),MAX(Domein!BD$1:'Domein'!BD5041)+1,""),IF(ADHOC!$S$4=LEFT(Domein!$AS5042,LEN(ADHOC!$S$4)),MAX(Domein!BD$1:'Domein'!BD5041)+1,"")))</f>
        <v/>
      </c>
    </row>
    <row r="5043" spans="45:56" x14ac:dyDescent="0.2">
      <c r="AS5043" s="4" t="s">
        <v>21357</v>
      </c>
      <c r="AT5043" s="4" t="s">
        <v>21358</v>
      </c>
      <c r="AU5043" s="4" t="s">
        <v>460</v>
      </c>
      <c r="AV5043" s="4" t="s">
        <v>762</v>
      </c>
      <c r="AW5043" s="4" t="s">
        <v>1259</v>
      </c>
      <c r="AX5043" s="4"/>
      <c r="AY5043" s="4">
        <v>248719</v>
      </c>
      <c r="AZ5043" s="4">
        <v>478415</v>
      </c>
      <c r="BA5043" s="4" t="s">
        <v>24738</v>
      </c>
      <c r="BB5043" s="4" t="s">
        <v>24739</v>
      </c>
      <c r="BC5043" s="4">
        <v>40</v>
      </c>
      <c r="BD5043" t="str">
        <f>IF(AND(ADHOC!$G$15="",ADHOC!$S$4=""),"",IF(ADHOC!$G$15&lt;&gt;"",IF(ADHOC!$G$15=LEFT(Domein!$AS5043,LEN(ADHOC!$G$15)),MAX(Domein!BD$1:'Domein'!BD5042)+1,""),IF(ADHOC!$S$4=LEFT(Domein!$AS5043,LEN(ADHOC!$S$4)),MAX(Domein!BD$1:'Domein'!BD5042)+1,"")))</f>
        <v/>
      </c>
    </row>
    <row r="5044" spans="45:56" x14ac:dyDescent="0.2">
      <c r="AS5044" s="4" t="s">
        <v>31828</v>
      </c>
      <c r="AT5044" s="4" t="s">
        <v>31829</v>
      </c>
      <c r="AU5044" s="4" t="s">
        <v>460</v>
      </c>
      <c r="AV5044" s="4" t="s">
        <v>762</v>
      </c>
      <c r="AW5044" s="4" t="s">
        <v>1259</v>
      </c>
      <c r="AX5044" s="4"/>
      <c r="AY5044" s="4"/>
      <c r="AZ5044" s="4"/>
      <c r="BA5044" s="4"/>
      <c r="BB5044" s="4"/>
      <c r="BC5044" s="4">
        <v>40</v>
      </c>
      <c r="BD5044" t="str">
        <f>IF(AND(ADHOC!$G$15="",ADHOC!$S$4=""),"",IF(ADHOC!$G$15&lt;&gt;"",IF(ADHOC!$G$15=LEFT(Domein!$AS5044,LEN(ADHOC!$G$15)),MAX(Domein!BD$1:'Domein'!BD5043)+1,""),IF(ADHOC!$S$4=LEFT(Domein!$AS5044,LEN(ADHOC!$S$4)),MAX(Domein!BD$1:'Domein'!BD5043)+1,"")))</f>
        <v/>
      </c>
    </row>
    <row r="5045" spans="45:56" x14ac:dyDescent="0.2">
      <c r="AS5045" s="4" t="s">
        <v>31830</v>
      </c>
      <c r="AT5045" s="4" t="s">
        <v>31829</v>
      </c>
      <c r="AU5045" s="4" t="s">
        <v>460</v>
      </c>
      <c r="AV5045" s="4" t="s">
        <v>762</v>
      </c>
      <c r="AW5045" s="4" t="s">
        <v>1259</v>
      </c>
      <c r="AX5045" s="4"/>
      <c r="AY5045" s="4"/>
      <c r="AZ5045" s="4"/>
      <c r="BA5045" s="4"/>
      <c r="BB5045" s="4"/>
      <c r="BC5045" s="4">
        <v>40</v>
      </c>
      <c r="BD5045" t="str">
        <f>IF(AND(ADHOC!$G$15="",ADHOC!$S$4=""),"",IF(ADHOC!$G$15&lt;&gt;"",IF(ADHOC!$G$15=LEFT(Domein!$AS5045,LEN(ADHOC!$G$15)),MAX(Domein!BD$1:'Domein'!BD5044)+1,""),IF(ADHOC!$S$4=LEFT(Domein!$AS5045,LEN(ADHOC!$S$4)),MAX(Domein!BD$1:'Domein'!BD5044)+1,"")))</f>
        <v/>
      </c>
    </row>
    <row r="5046" spans="45:56" x14ac:dyDescent="0.2">
      <c r="AS5046" s="4" t="s">
        <v>31831</v>
      </c>
      <c r="AT5046" s="4" t="s">
        <v>31832</v>
      </c>
      <c r="AU5046" s="4" t="s">
        <v>460</v>
      </c>
      <c r="AV5046" s="4" t="s">
        <v>762</v>
      </c>
      <c r="AW5046" s="4" t="s">
        <v>1259</v>
      </c>
      <c r="AX5046" s="4"/>
      <c r="AY5046" s="4"/>
      <c r="AZ5046" s="4"/>
      <c r="BA5046" s="4"/>
      <c r="BB5046" s="4"/>
      <c r="BC5046" s="4">
        <v>40</v>
      </c>
      <c r="BD5046" t="str">
        <f>IF(AND(ADHOC!$G$15="",ADHOC!$S$4=""),"",IF(ADHOC!$G$15&lt;&gt;"",IF(ADHOC!$G$15=LEFT(Domein!$AS5046,LEN(ADHOC!$G$15)),MAX(Domein!BD$1:'Domein'!BD5045)+1,""),IF(ADHOC!$S$4=LEFT(Domein!$AS5046,LEN(ADHOC!$S$4)),MAX(Domein!BD$1:'Domein'!BD5045)+1,"")))</f>
        <v/>
      </c>
    </row>
    <row r="5047" spans="45:56" x14ac:dyDescent="0.2">
      <c r="AS5047" s="4" t="s">
        <v>31833</v>
      </c>
      <c r="AT5047" s="4" t="s">
        <v>31834</v>
      </c>
      <c r="AU5047" s="4" t="s">
        <v>460</v>
      </c>
      <c r="AV5047" s="4" t="s">
        <v>762</v>
      </c>
      <c r="AW5047" s="4" t="s">
        <v>1259</v>
      </c>
      <c r="AX5047" s="4"/>
      <c r="AY5047" s="4"/>
      <c r="AZ5047" s="4"/>
      <c r="BA5047" s="4"/>
      <c r="BB5047" s="4"/>
      <c r="BC5047" s="4">
        <v>40</v>
      </c>
      <c r="BD5047" t="str">
        <f>IF(AND(ADHOC!$G$15="",ADHOC!$S$4=""),"",IF(ADHOC!$G$15&lt;&gt;"",IF(ADHOC!$G$15=LEFT(Domein!$AS5047,LEN(ADHOC!$G$15)),MAX(Domein!BD$1:'Domein'!BD5046)+1,""),IF(ADHOC!$S$4=LEFT(Domein!$AS5047,LEN(ADHOC!$S$4)),MAX(Domein!BD$1:'Domein'!BD5046)+1,"")))</f>
        <v/>
      </c>
    </row>
    <row r="5048" spans="45:56" x14ac:dyDescent="0.2">
      <c r="AS5048" s="4" t="s">
        <v>31835</v>
      </c>
      <c r="AT5048" s="4" t="s">
        <v>31834</v>
      </c>
      <c r="AU5048" s="4" t="s">
        <v>460</v>
      </c>
      <c r="AV5048" s="4" t="s">
        <v>762</v>
      </c>
      <c r="AW5048" s="4" t="s">
        <v>1259</v>
      </c>
      <c r="AX5048" s="4"/>
      <c r="AY5048" s="4"/>
      <c r="AZ5048" s="4"/>
      <c r="BA5048" s="4"/>
      <c r="BB5048" s="4"/>
      <c r="BC5048" s="4">
        <v>40</v>
      </c>
      <c r="BD5048" t="str">
        <f>IF(AND(ADHOC!$G$15="",ADHOC!$S$4=""),"",IF(ADHOC!$G$15&lt;&gt;"",IF(ADHOC!$G$15=LEFT(Domein!$AS5048,LEN(ADHOC!$G$15)),MAX(Domein!BD$1:'Domein'!BD5047)+1,""),IF(ADHOC!$S$4=LEFT(Domein!$AS5048,LEN(ADHOC!$S$4)),MAX(Domein!BD$1:'Domein'!BD5047)+1,"")))</f>
        <v/>
      </c>
    </row>
    <row r="5049" spans="45:56" x14ac:dyDescent="0.2">
      <c r="AS5049" s="4" t="s">
        <v>31836</v>
      </c>
      <c r="AT5049" s="4" t="s">
        <v>31837</v>
      </c>
      <c r="AU5049" s="4" t="s">
        <v>460</v>
      </c>
      <c r="AV5049" s="4" t="s">
        <v>762</v>
      </c>
      <c r="AW5049" s="4" t="s">
        <v>1259</v>
      </c>
      <c r="AX5049" s="4"/>
      <c r="AY5049" s="4"/>
      <c r="AZ5049" s="4"/>
      <c r="BA5049" s="4"/>
      <c r="BB5049" s="4"/>
      <c r="BC5049" s="4">
        <v>40</v>
      </c>
      <c r="BD5049" t="str">
        <f>IF(AND(ADHOC!$G$15="",ADHOC!$S$4=""),"",IF(ADHOC!$G$15&lt;&gt;"",IF(ADHOC!$G$15=LEFT(Domein!$AS5049,LEN(ADHOC!$G$15)),MAX(Domein!BD$1:'Domein'!BD5048)+1,""),IF(ADHOC!$S$4=LEFT(Domein!$AS5049,LEN(ADHOC!$S$4)),MAX(Domein!BD$1:'Domein'!BD5048)+1,"")))</f>
        <v/>
      </c>
    </row>
    <row r="5050" spans="45:56" x14ac:dyDescent="0.2">
      <c r="AS5050" s="4" t="s">
        <v>31838</v>
      </c>
      <c r="AT5050" s="4" t="s">
        <v>31839</v>
      </c>
      <c r="AU5050" s="4" t="s">
        <v>460</v>
      </c>
      <c r="AV5050" s="4" t="s">
        <v>762</v>
      </c>
      <c r="AW5050" s="4" t="s">
        <v>1259</v>
      </c>
      <c r="AX5050" s="4"/>
      <c r="AY5050" s="4"/>
      <c r="AZ5050" s="4"/>
      <c r="BA5050" s="4"/>
      <c r="BB5050" s="4"/>
      <c r="BC5050" s="4">
        <v>40</v>
      </c>
      <c r="BD5050" t="str">
        <f>IF(AND(ADHOC!$G$15="",ADHOC!$S$4=""),"",IF(ADHOC!$G$15&lt;&gt;"",IF(ADHOC!$G$15=LEFT(Domein!$AS5050,LEN(ADHOC!$G$15)),MAX(Domein!BD$1:'Domein'!BD5049)+1,""),IF(ADHOC!$S$4=LEFT(Domein!$AS5050,LEN(ADHOC!$S$4)),MAX(Domein!BD$1:'Domein'!BD5049)+1,"")))</f>
        <v/>
      </c>
    </row>
    <row r="5051" spans="45:56" x14ac:dyDescent="0.2">
      <c r="AS5051" s="4" t="s">
        <v>31840</v>
      </c>
      <c r="AT5051" s="4" t="s">
        <v>31841</v>
      </c>
      <c r="AU5051" s="4" t="s">
        <v>460</v>
      </c>
      <c r="AV5051" s="4" t="s">
        <v>762</v>
      </c>
      <c r="AW5051" s="4" t="s">
        <v>1259</v>
      </c>
      <c r="AX5051" s="4"/>
      <c r="AY5051" s="4"/>
      <c r="AZ5051" s="4"/>
      <c r="BA5051" s="4"/>
      <c r="BB5051" s="4"/>
      <c r="BC5051" s="4">
        <v>40</v>
      </c>
      <c r="BD5051" t="str">
        <f>IF(AND(ADHOC!$G$15="",ADHOC!$S$4=""),"",IF(ADHOC!$G$15&lt;&gt;"",IF(ADHOC!$G$15=LEFT(Domein!$AS5051,LEN(ADHOC!$G$15)),MAX(Domein!BD$1:'Domein'!BD5050)+1,""),IF(ADHOC!$S$4=LEFT(Domein!$AS5051,LEN(ADHOC!$S$4)),MAX(Domein!BD$1:'Domein'!BD5050)+1,"")))</f>
        <v/>
      </c>
    </row>
    <row r="5052" spans="45:56" x14ac:dyDescent="0.2">
      <c r="AS5052" s="4" t="s">
        <v>31842</v>
      </c>
      <c r="AT5052" s="85" t="s">
        <v>33369</v>
      </c>
      <c r="AU5052" s="4" t="s">
        <v>460</v>
      </c>
      <c r="AV5052" s="4" t="s">
        <v>32926</v>
      </c>
      <c r="AW5052" s="4" t="s">
        <v>1259</v>
      </c>
      <c r="AX5052" s="4"/>
      <c r="AY5052" s="4"/>
      <c r="AZ5052" s="4"/>
      <c r="BA5052" s="4"/>
      <c r="BB5052" s="4"/>
      <c r="BC5052" s="4">
        <v>40</v>
      </c>
      <c r="BD5052" t="str">
        <f>IF(AND(ADHOC!$G$15="",ADHOC!$S$4=""),"",IF(ADHOC!$G$15&lt;&gt;"",IF(ADHOC!$G$15=LEFT(Domein!$AS5052,LEN(ADHOC!$G$15)),MAX(Domein!BD$1:'Domein'!BD5051)+1,""),IF(ADHOC!$S$4=LEFT(Domein!$AS5052,LEN(ADHOC!$S$4)),MAX(Domein!BD$1:'Domein'!BD5051)+1,"")))</f>
        <v/>
      </c>
    </row>
    <row r="5053" spans="45:56" x14ac:dyDescent="0.2">
      <c r="AS5053" s="4" t="s">
        <v>31843</v>
      </c>
      <c r="AT5053" s="85" t="s">
        <v>31834</v>
      </c>
      <c r="AU5053" s="4" t="s">
        <v>460</v>
      </c>
      <c r="AV5053" s="4" t="s">
        <v>762</v>
      </c>
      <c r="AW5053" s="4" t="s">
        <v>1259</v>
      </c>
      <c r="AX5053" s="4"/>
      <c r="AY5053" s="4"/>
      <c r="AZ5053" s="4"/>
      <c r="BA5053" s="4"/>
      <c r="BB5053" s="4"/>
      <c r="BC5053" s="4">
        <v>40</v>
      </c>
      <c r="BD5053" t="str">
        <f>IF(AND(ADHOC!$G$15="",ADHOC!$S$4=""),"",IF(ADHOC!$G$15&lt;&gt;"",IF(ADHOC!$G$15=LEFT(Domein!$AS5053,LEN(ADHOC!$G$15)),MAX(Domein!BD$1:'Domein'!BD5052)+1,""),IF(ADHOC!$S$4=LEFT(Domein!$AS5053,LEN(ADHOC!$S$4)),MAX(Domein!BD$1:'Domein'!BD5052)+1,"")))</f>
        <v/>
      </c>
    </row>
    <row r="5054" spans="45:56" x14ac:dyDescent="0.2">
      <c r="AS5054" s="4" t="s">
        <v>31844</v>
      </c>
      <c r="AT5054" s="85" t="s">
        <v>31834</v>
      </c>
      <c r="AU5054" s="4" t="s">
        <v>460</v>
      </c>
      <c r="AV5054" s="4" t="s">
        <v>762</v>
      </c>
      <c r="AW5054" s="4" t="s">
        <v>1259</v>
      </c>
      <c r="AX5054" s="4"/>
      <c r="AY5054" s="4"/>
      <c r="AZ5054" s="4"/>
      <c r="BA5054" s="4"/>
      <c r="BB5054" s="4"/>
      <c r="BC5054" s="4">
        <v>40</v>
      </c>
      <c r="BD5054" t="str">
        <f>IF(AND(ADHOC!$G$15="",ADHOC!$S$4=""),"",IF(ADHOC!$G$15&lt;&gt;"",IF(ADHOC!$G$15=LEFT(Domein!$AS5054,LEN(ADHOC!$G$15)),MAX(Domein!BD$1:'Domein'!BD5053)+1,""),IF(ADHOC!$S$4=LEFT(Domein!$AS5054,LEN(ADHOC!$S$4)),MAX(Domein!BD$1:'Domein'!BD5053)+1,"")))</f>
        <v/>
      </c>
    </row>
    <row r="5055" spans="45:56" x14ac:dyDescent="0.2">
      <c r="AS5055" s="4" t="s">
        <v>36607</v>
      </c>
      <c r="AT5055" s="85" t="s">
        <v>36608</v>
      </c>
      <c r="AU5055" s="4" t="s">
        <v>460</v>
      </c>
      <c r="AV5055" s="4" t="s">
        <v>762</v>
      </c>
      <c r="AW5055" s="4" t="s">
        <v>1259</v>
      </c>
      <c r="AX5055" s="4"/>
      <c r="AY5055" s="4"/>
      <c r="AZ5055" s="4"/>
      <c r="BA5055" s="4"/>
      <c r="BB5055" s="4"/>
      <c r="BC5055" s="4">
        <v>40</v>
      </c>
      <c r="BD5055" t="str">
        <f>IF(AND(ADHOC!$G$15="",ADHOC!$S$4=""),"",IF(ADHOC!$G$15&lt;&gt;"",IF(ADHOC!$G$15=LEFT(Domein!$AS5055,LEN(ADHOC!$G$15)),MAX(Domein!BD$1:'Domein'!BD5054)+1,""),IF(ADHOC!$S$4=LEFT(Domein!$AS5055,LEN(ADHOC!$S$4)),MAX(Domein!BD$1:'Domein'!BD5054)+1,"")))</f>
        <v/>
      </c>
    </row>
    <row r="5056" spans="45:56" x14ac:dyDescent="0.2">
      <c r="AS5056" s="4" t="s">
        <v>36609</v>
      </c>
      <c r="AT5056" s="85" t="s">
        <v>36610</v>
      </c>
      <c r="AU5056" s="4" t="s">
        <v>460</v>
      </c>
      <c r="AV5056" s="4" t="s">
        <v>762</v>
      </c>
      <c r="AW5056" s="4" t="s">
        <v>1259</v>
      </c>
      <c r="AX5056" s="4"/>
      <c r="AY5056" s="4"/>
      <c r="AZ5056" s="4"/>
      <c r="BA5056" s="4"/>
      <c r="BB5056" s="4"/>
      <c r="BC5056" s="4">
        <v>40</v>
      </c>
      <c r="BD5056" t="str">
        <f>IF(AND(ADHOC!$G$15="",ADHOC!$S$4=""),"",IF(ADHOC!$G$15&lt;&gt;"",IF(ADHOC!$G$15=LEFT(Domein!$AS5056,LEN(ADHOC!$G$15)),MAX(Domein!BD$1:'Domein'!BD5055)+1,""),IF(ADHOC!$S$4=LEFT(Domein!$AS5056,LEN(ADHOC!$S$4)),MAX(Domein!BD$1:'Domein'!BD5055)+1,"")))</f>
        <v/>
      </c>
    </row>
    <row r="5057" spans="45:56" x14ac:dyDescent="0.2">
      <c r="AS5057" s="4" t="s">
        <v>36611</v>
      </c>
      <c r="AT5057" s="85" t="s">
        <v>36612</v>
      </c>
      <c r="AU5057" s="4" t="s">
        <v>460</v>
      </c>
      <c r="AV5057" s="4" t="s">
        <v>762</v>
      </c>
      <c r="AW5057" s="4" t="s">
        <v>1259</v>
      </c>
      <c r="AX5057" s="4"/>
      <c r="AY5057" s="4"/>
      <c r="AZ5057" s="4"/>
      <c r="BA5057" s="4"/>
      <c r="BB5057" s="4"/>
      <c r="BC5057" s="4">
        <v>40</v>
      </c>
      <c r="BD5057" t="str">
        <f>IF(AND(ADHOC!$G$15="",ADHOC!$S$4=""),"",IF(ADHOC!$G$15&lt;&gt;"",IF(ADHOC!$G$15=LEFT(Domein!$AS5057,LEN(ADHOC!$G$15)),MAX(Domein!BD$1:'Domein'!BD5056)+1,""),IF(ADHOC!$S$4=LEFT(Domein!$AS5057,LEN(ADHOC!$S$4)),MAX(Domein!BD$1:'Domein'!BD5056)+1,"")))</f>
        <v/>
      </c>
    </row>
    <row r="5058" spans="45:56" x14ac:dyDescent="0.2">
      <c r="AS5058" s="4" t="s">
        <v>36613</v>
      </c>
      <c r="AT5058" s="4" t="s">
        <v>36612</v>
      </c>
      <c r="AU5058" s="4" t="s">
        <v>460</v>
      </c>
      <c r="AV5058" s="4" t="s">
        <v>762</v>
      </c>
      <c r="AW5058" s="4" t="s">
        <v>1259</v>
      </c>
      <c r="AX5058" s="4"/>
      <c r="AY5058" s="4"/>
      <c r="AZ5058" s="4"/>
      <c r="BA5058" s="4"/>
      <c r="BB5058" s="4"/>
      <c r="BC5058" s="4">
        <v>40</v>
      </c>
      <c r="BD5058" t="str">
        <f>IF(AND(ADHOC!$G$15="",ADHOC!$S$4=""),"",IF(ADHOC!$G$15&lt;&gt;"",IF(ADHOC!$G$15=LEFT(Domein!$AS5058,LEN(ADHOC!$G$15)),MAX(Domein!BD$1:'Domein'!BD5057)+1,""),IF(ADHOC!$S$4=LEFT(Domein!$AS5058,LEN(ADHOC!$S$4)),MAX(Domein!BD$1:'Domein'!BD5057)+1,"")))</f>
        <v/>
      </c>
    </row>
    <row r="5059" spans="45:56" x14ac:dyDescent="0.2">
      <c r="AS5059" s="4" t="s">
        <v>36614</v>
      </c>
      <c r="AT5059" s="4" t="s">
        <v>36615</v>
      </c>
      <c r="AU5059" s="4" t="s">
        <v>460</v>
      </c>
      <c r="AV5059" s="4" t="s">
        <v>762</v>
      </c>
      <c r="AW5059" s="4" t="s">
        <v>1259</v>
      </c>
      <c r="AX5059" s="4"/>
      <c r="AY5059" s="4"/>
      <c r="AZ5059" s="4"/>
      <c r="BA5059" s="4"/>
      <c r="BB5059" s="4"/>
      <c r="BC5059" s="4">
        <v>40</v>
      </c>
      <c r="BD5059" t="str">
        <f>IF(AND(ADHOC!$G$15="",ADHOC!$S$4=""),"",IF(ADHOC!$G$15&lt;&gt;"",IF(ADHOC!$G$15=LEFT(Domein!$AS5059,LEN(ADHOC!$G$15)),MAX(Domein!BD$1:'Domein'!BD5058)+1,""),IF(ADHOC!$S$4=LEFT(Domein!$AS5059,LEN(ADHOC!$S$4)),MAX(Domein!BD$1:'Domein'!BD5058)+1,"")))</f>
        <v/>
      </c>
    </row>
    <row r="5060" spans="45:56" x14ac:dyDescent="0.2">
      <c r="AS5060" s="4" t="s">
        <v>36657</v>
      </c>
      <c r="AT5060" s="4" t="s">
        <v>36658</v>
      </c>
      <c r="AU5060" s="4" t="s">
        <v>460</v>
      </c>
      <c r="AV5060" s="4" t="s">
        <v>762</v>
      </c>
      <c r="AW5060" s="4" t="s">
        <v>1259</v>
      </c>
      <c r="AX5060" s="4"/>
      <c r="AY5060" s="4"/>
      <c r="AZ5060" s="4"/>
      <c r="BA5060" s="4"/>
      <c r="BB5060" s="4"/>
      <c r="BC5060" s="4">
        <v>40</v>
      </c>
      <c r="BD5060" t="str">
        <f>IF(AND(ADHOC!$G$15="",ADHOC!$S$4=""),"",IF(ADHOC!$G$15&lt;&gt;"",IF(ADHOC!$G$15=LEFT(Domein!$AS5060,LEN(ADHOC!$G$15)),MAX(Domein!BD$1:'Domein'!BD5059)+1,""),IF(ADHOC!$S$4=LEFT(Domein!$AS5060,LEN(ADHOC!$S$4)),MAX(Domein!BD$1:'Domein'!BD5059)+1,"")))</f>
        <v/>
      </c>
    </row>
    <row r="5061" spans="45:56" x14ac:dyDescent="0.2">
      <c r="AS5061" s="4" t="s">
        <v>36659</v>
      </c>
      <c r="AT5061" s="4" t="s">
        <v>36660</v>
      </c>
      <c r="AU5061" s="4" t="s">
        <v>460</v>
      </c>
      <c r="AV5061" s="4" t="s">
        <v>762</v>
      </c>
      <c r="AW5061" s="4" t="s">
        <v>1259</v>
      </c>
      <c r="AX5061" s="4"/>
      <c r="AY5061" s="4"/>
      <c r="AZ5061" s="4"/>
      <c r="BA5061" s="4"/>
      <c r="BB5061" s="4"/>
      <c r="BC5061" s="4">
        <v>40</v>
      </c>
      <c r="BD5061" t="str">
        <f>IF(AND(ADHOC!$G$15="",ADHOC!$S$4=""),"",IF(ADHOC!$G$15&lt;&gt;"",IF(ADHOC!$G$15=LEFT(Domein!$AS5061,LEN(ADHOC!$G$15)),MAX(Domein!BD$1:'Domein'!BD5060)+1,""),IF(ADHOC!$S$4=LEFT(Domein!$AS5061,LEN(ADHOC!$S$4)),MAX(Domein!BD$1:'Domein'!BD5060)+1,"")))</f>
        <v/>
      </c>
    </row>
    <row r="5062" spans="45:56" x14ac:dyDescent="0.2">
      <c r="AS5062" s="4" t="s">
        <v>36661</v>
      </c>
      <c r="AT5062" s="4" t="s">
        <v>36662</v>
      </c>
      <c r="AU5062" s="4" t="s">
        <v>460</v>
      </c>
      <c r="AV5062" s="4" t="s">
        <v>762</v>
      </c>
      <c r="AW5062" s="4" t="s">
        <v>1259</v>
      </c>
      <c r="AX5062" s="4"/>
      <c r="AY5062" s="4"/>
      <c r="AZ5062" s="4"/>
      <c r="BA5062" s="4"/>
      <c r="BB5062" s="4"/>
      <c r="BC5062" s="4">
        <v>40</v>
      </c>
      <c r="BD5062" t="str">
        <f>IF(AND(ADHOC!$G$15="",ADHOC!$S$4=""),"",IF(ADHOC!$G$15&lt;&gt;"",IF(ADHOC!$G$15=LEFT(Domein!$AS5062,LEN(ADHOC!$G$15)),MAX(Domein!BD$1:'Domein'!BD5061)+1,""),IF(ADHOC!$S$4=LEFT(Domein!$AS5062,LEN(ADHOC!$S$4)),MAX(Domein!BD$1:'Domein'!BD5061)+1,"")))</f>
        <v/>
      </c>
    </row>
    <row r="5063" spans="45:56" x14ac:dyDescent="0.2">
      <c r="AS5063" s="4" t="s">
        <v>36663</v>
      </c>
      <c r="AT5063" s="4" t="s">
        <v>36662</v>
      </c>
      <c r="AU5063" s="4" t="s">
        <v>460</v>
      </c>
      <c r="AV5063" s="4" t="s">
        <v>762</v>
      </c>
      <c r="AW5063" s="4" t="s">
        <v>1259</v>
      </c>
      <c r="AX5063" s="4"/>
      <c r="AY5063" s="4"/>
      <c r="AZ5063" s="4"/>
      <c r="BA5063" s="4"/>
      <c r="BB5063" s="4"/>
      <c r="BC5063" s="4">
        <v>40</v>
      </c>
      <c r="BD5063" t="str">
        <f>IF(AND(ADHOC!$G$15="",ADHOC!$S$4=""),"",IF(ADHOC!$G$15&lt;&gt;"",IF(ADHOC!$G$15=LEFT(Domein!$AS5063,LEN(ADHOC!$G$15)),MAX(Domein!BD$1:'Domein'!BD5062)+1,""),IF(ADHOC!$S$4=LEFT(Domein!$AS5063,LEN(ADHOC!$S$4)),MAX(Domein!BD$1:'Domein'!BD5062)+1,"")))</f>
        <v/>
      </c>
    </row>
    <row r="5064" spans="45:56" x14ac:dyDescent="0.2">
      <c r="AS5064" s="4" t="s">
        <v>36664</v>
      </c>
      <c r="AT5064" s="4" t="s">
        <v>36665</v>
      </c>
      <c r="AU5064" s="4" t="s">
        <v>460</v>
      </c>
      <c r="AV5064" s="4" t="s">
        <v>762</v>
      </c>
      <c r="AW5064" s="4" t="s">
        <v>1259</v>
      </c>
      <c r="AX5064" s="4"/>
      <c r="AY5064" s="4"/>
      <c r="AZ5064" s="4"/>
      <c r="BA5064" s="4"/>
      <c r="BB5064" s="4"/>
      <c r="BC5064" s="4">
        <v>40</v>
      </c>
      <c r="BD5064" t="str">
        <f>IF(AND(ADHOC!$G$15="",ADHOC!$S$4=""),"",IF(ADHOC!$G$15&lt;&gt;"",IF(ADHOC!$G$15=LEFT(Domein!$AS5064,LEN(ADHOC!$G$15)),MAX(Domein!BD$1:'Domein'!BD5063)+1,""),IF(ADHOC!$S$4=LEFT(Domein!$AS5064,LEN(ADHOC!$S$4)),MAX(Domein!BD$1:'Domein'!BD5063)+1,"")))</f>
        <v/>
      </c>
    </row>
    <row r="5065" spans="45:56" x14ac:dyDescent="0.2">
      <c r="AS5065" s="4" t="s">
        <v>36666</v>
      </c>
      <c r="AT5065" s="4" t="s">
        <v>36665</v>
      </c>
      <c r="AU5065" s="4" t="s">
        <v>460</v>
      </c>
      <c r="AV5065" s="4" t="s">
        <v>762</v>
      </c>
      <c r="AW5065" s="4" t="s">
        <v>1259</v>
      </c>
      <c r="AX5065" s="4"/>
      <c r="AY5065" s="4"/>
      <c r="AZ5065" s="4"/>
      <c r="BA5065" s="4"/>
      <c r="BB5065" s="4"/>
      <c r="BC5065" s="4">
        <v>40</v>
      </c>
      <c r="BD5065" t="str">
        <f>IF(AND(ADHOC!$G$15="",ADHOC!$S$4=""),"",IF(ADHOC!$G$15&lt;&gt;"",IF(ADHOC!$G$15=LEFT(Domein!$AS5065,LEN(ADHOC!$G$15)),MAX(Domein!BD$1:'Domein'!BD5064)+1,""),IF(ADHOC!$S$4=LEFT(Domein!$AS5065,LEN(ADHOC!$S$4)),MAX(Domein!BD$1:'Domein'!BD5064)+1,"")))</f>
        <v/>
      </c>
    </row>
    <row r="5066" spans="45:56" x14ac:dyDescent="0.2">
      <c r="AS5066" s="4" t="s">
        <v>36667</v>
      </c>
      <c r="AT5066" s="4" t="s">
        <v>36668</v>
      </c>
      <c r="AU5066" s="4" t="s">
        <v>460</v>
      </c>
      <c r="AV5066" s="4" t="s">
        <v>762</v>
      </c>
      <c r="AW5066" s="4" t="s">
        <v>1259</v>
      </c>
      <c r="AX5066" s="4"/>
      <c r="AY5066" s="4"/>
      <c r="AZ5066" s="4"/>
      <c r="BA5066" s="4"/>
      <c r="BB5066" s="4"/>
      <c r="BC5066" s="4">
        <v>40</v>
      </c>
      <c r="BD5066" t="str">
        <f>IF(AND(ADHOC!$G$15="",ADHOC!$S$4=""),"",IF(ADHOC!$G$15&lt;&gt;"",IF(ADHOC!$G$15=LEFT(Domein!$AS5066,LEN(ADHOC!$G$15)),MAX(Domein!BD$1:'Domein'!BD5065)+1,""),IF(ADHOC!$S$4=LEFT(Domein!$AS5066,LEN(ADHOC!$S$4)),MAX(Domein!BD$1:'Domein'!BD5065)+1,"")))</f>
        <v/>
      </c>
    </row>
    <row r="5067" spans="45:56" x14ac:dyDescent="0.2">
      <c r="AS5067" s="4" t="s">
        <v>36669</v>
      </c>
      <c r="AT5067" s="4" t="s">
        <v>36670</v>
      </c>
      <c r="AU5067" s="4" t="s">
        <v>460</v>
      </c>
      <c r="AV5067" s="4" t="s">
        <v>762</v>
      </c>
      <c r="AW5067" s="4" t="s">
        <v>1259</v>
      </c>
      <c r="AX5067" s="4"/>
      <c r="AY5067" s="4"/>
      <c r="AZ5067" s="4"/>
      <c r="BA5067" s="4"/>
      <c r="BB5067" s="4"/>
      <c r="BC5067" s="4">
        <v>40</v>
      </c>
      <c r="BD5067" t="str">
        <f>IF(AND(ADHOC!$G$15="",ADHOC!$S$4=""),"",IF(ADHOC!$G$15&lt;&gt;"",IF(ADHOC!$G$15=LEFT(Domein!$AS5067,LEN(ADHOC!$G$15)),MAX(Domein!BD$1:'Domein'!BD5066)+1,""),IF(ADHOC!$S$4=LEFT(Domein!$AS5067,LEN(ADHOC!$S$4)),MAX(Domein!BD$1:'Domein'!BD5066)+1,"")))</f>
        <v/>
      </c>
    </row>
    <row r="5068" spans="45:56" x14ac:dyDescent="0.2">
      <c r="AS5068" s="4" t="s">
        <v>36671</v>
      </c>
      <c r="AT5068" s="4" t="s">
        <v>36672</v>
      </c>
      <c r="AU5068" s="4" t="s">
        <v>460</v>
      </c>
      <c r="AV5068" s="4" t="s">
        <v>762</v>
      </c>
      <c r="AW5068" s="4" t="s">
        <v>1259</v>
      </c>
      <c r="AX5068" s="4"/>
      <c r="AY5068" s="4"/>
      <c r="AZ5068" s="4"/>
      <c r="BA5068" s="4"/>
      <c r="BB5068" s="4"/>
      <c r="BC5068" s="4">
        <v>40</v>
      </c>
      <c r="BD5068" t="str">
        <f>IF(AND(ADHOC!$G$15="",ADHOC!$S$4=""),"",IF(ADHOC!$G$15&lt;&gt;"",IF(ADHOC!$G$15=LEFT(Domein!$AS5068,LEN(ADHOC!$G$15)),MAX(Domein!BD$1:'Domein'!BD5067)+1,""),IF(ADHOC!$S$4=LEFT(Domein!$AS5068,LEN(ADHOC!$S$4)),MAX(Domein!BD$1:'Domein'!BD5067)+1,"")))</f>
        <v/>
      </c>
    </row>
    <row r="5069" spans="45:56" x14ac:dyDescent="0.2">
      <c r="AS5069" s="4" t="s">
        <v>36673</v>
      </c>
      <c r="AT5069" s="4" t="s">
        <v>36674</v>
      </c>
      <c r="AU5069" s="4" t="s">
        <v>460</v>
      </c>
      <c r="AV5069" s="4" t="s">
        <v>762</v>
      </c>
      <c r="AW5069" s="4" t="s">
        <v>1259</v>
      </c>
      <c r="AX5069" s="4"/>
      <c r="AY5069" s="4"/>
      <c r="AZ5069" s="4"/>
      <c r="BA5069" s="4"/>
      <c r="BB5069" s="4"/>
      <c r="BC5069" s="4">
        <v>40</v>
      </c>
      <c r="BD5069" t="str">
        <f>IF(AND(ADHOC!$G$15="",ADHOC!$S$4=""),"",IF(ADHOC!$G$15&lt;&gt;"",IF(ADHOC!$G$15=LEFT(Domein!$AS5069,LEN(ADHOC!$G$15)),MAX(Domein!BD$1:'Domein'!BD5068)+1,""),IF(ADHOC!$S$4=LEFT(Domein!$AS5069,LEN(ADHOC!$S$4)),MAX(Domein!BD$1:'Domein'!BD5068)+1,"")))</f>
        <v/>
      </c>
    </row>
    <row r="5070" spans="45:56" x14ac:dyDescent="0.2">
      <c r="AS5070" s="4" t="s">
        <v>36675</v>
      </c>
      <c r="AT5070" s="4" t="s">
        <v>36676</v>
      </c>
      <c r="AU5070" s="4" t="s">
        <v>460</v>
      </c>
      <c r="AV5070" s="4" t="s">
        <v>762</v>
      </c>
      <c r="AW5070" s="4" t="s">
        <v>1259</v>
      </c>
      <c r="AX5070" s="4"/>
      <c r="AY5070" s="4"/>
      <c r="AZ5070" s="4"/>
      <c r="BA5070" s="4"/>
      <c r="BB5070" s="4"/>
      <c r="BC5070" s="4">
        <v>40</v>
      </c>
      <c r="BD5070" t="str">
        <f>IF(AND(ADHOC!$G$15="",ADHOC!$S$4=""),"",IF(ADHOC!$G$15&lt;&gt;"",IF(ADHOC!$G$15=LEFT(Domein!$AS5070,LEN(ADHOC!$G$15)),MAX(Domein!BD$1:'Domein'!BD5069)+1,""),IF(ADHOC!$S$4=LEFT(Domein!$AS5070,LEN(ADHOC!$S$4)),MAX(Domein!BD$1:'Domein'!BD5069)+1,"")))</f>
        <v/>
      </c>
    </row>
    <row r="5071" spans="45:56" x14ac:dyDescent="0.2">
      <c r="AS5071" s="4" t="s">
        <v>36677</v>
      </c>
      <c r="AT5071" s="4" t="s">
        <v>36678</v>
      </c>
      <c r="AU5071" s="4" t="s">
        <v>460</v>
      </c>
      <c r="AV5071" s="4" t="s">
        <v>762</v>
      </c>
      <c r="AW5071" s="4" t="s">
        <v>1259</v>
      </c>
      <c r="AX5071" s="4"/>
      <c r="AY5071" s="4"/>
      <c r="AZ5071" s="4"/>
      <c r="BA5071" s="4"/>
      <c r="BB5071" s="4"/>
      <c r="BC5071" s="4">
        <v>40</v>
      </c>
      <c r="BD5071" t="str">
        <f>IF(AND(ADHOC!$G$15="",ADHOC!$S$4=""),"",IF(ADHOC!$G$15&lt;&gt;"",IF(ADHOC!$G$15=LEFT(Domein!$AS5071,LEN(ADHOC!$G$15)),MAX(Domein!BD$1:'Domein'!BD5070)+1,""),IF(ADHOC!$S$4=LEFT(Domein!$AS5071,LEN(ADHOC!$S$4)),MAX(Domein!BD$1:'Domein'!BD5070)+1,"")))</f>
        <v/>
      </c>
    </row>
    <row r="5072" spans="45:56" x14ac:dyDescent="0.2">
      <c r="AS5072" s="4" t="s">
        <v>37421</v>
      </c>
      <c r="AT5072" s="4" t="s">
        <v>37422</v>
      </c>
      <c r="AU5072" s="4" t="s">
        <v>460</v>
      </c>
      <c r="AV5072" s="4" t="s">
        <v>762</v>
      </c>
      <c r="AW5072" s="4" t="s">
        <v>1259</v>
      </c>
      <c r="AX5072" s="4"/>
      <c r="AY5072" s="4"/>
      <c r="AZ5072" s="4"/>
      <c r="BA5072" s="4"/>
      <c r="BB5072" s="4"/>
      <c r="BC5072" s="4">
        <v>40</v>
      </c>
      <c r="BD5072" t="str">
        <f>IF(AND(ADHOC!$G$15="",ADHOC!$S$4=""),"",IF(ADHOC!$G$15&lt;&gt;"",IF(ADHOC!$G$15=LEFT(Domein!$AS5072,LEN(ADHOC!$G$15)),MAX(Domein!BD$1:'Domein'!BD5071)+1,""),IF(ADHOC!$S$4=LEFT(Domein!$AS5072,LEN(ADHOC!$S$4)),MAX(Domein!BD$1:'Domein'!BD5071)+1,"")))</f>
        <v/>
      </c>
    </row>
    <row r="5073" spans="45:56" x14ac:dyDescent="0.2">
      <c r="AS5073" s="4" t="s">
        <v>37423</v>
      </c>
      <c r="AT5073" s="4" t="s">
        <v>37424</v>
      </c>
      <c r="AU5073" s="4" t="s">
        <v>460</v>
      </c>
      <c r="AV5073" s="4" t="s">
        <v>762</v>
      </c>
      <c r="AW5073" s="4" t="s">
        <v>1259</v>
      </c>
      <c r="AX5073" s="4"/>
      <c r="AY5073" s="4"/>
      <c r="AZ5073" s="4"/>
      <c r="BA5073" s="4"/>
      <c r="BB5073" s="4"/>
      <c r="BC5073" s="4">
        <v>40</v>
      </c>
      <c r="BD5073" t="str">
        <f>IF(AND(ADHOC!$G$15="",ADHOC!$S$4=""),"",IF(ADHOC!$G$15&lt;&gt;"",IF(ADHOC!$G$15=LEFT(Domein!$AS5073,LEN(ADHOC!$G$15)),MAX(Domein!BD$1:'Domein'!BD5072)+1,""),IF(ADHOC!$S$4=LEFT(Domein!$AS5073,LEN(ADHOC!$S$4)),MAX(Domein!BD$1:'Domein'!BD5072)+1,"")))</f>
        <v/>
      </c>
    </row>
    <row r="5074" spans="45:56" x14ac:dyDescent="0.2">
      <c r="AS5074" s="4" t="s">
        <v>37425</v>
      </c>
      <c r="AT5074" s="4" t="s">
        <v>37426</v>
      </c>
      <c r="AU5074" s="4" t="s">
        <v>460</v>
      </c>
      <c r="AV5074" s="4" t="s">
        <v>762</v>
      </c>
      <c r="AW5074" s="4" t="s">
        <v>1259</v>
      </c>
      <c r="AX5074" s="4"/>
      <c r="AY5074" s="4"/>
      <c r="AZ5074" s="4"/>
      <c r="BA5074" s="4"/>
      <c r="BB5074" s="4"/>
      <c r="BC5074" s="4">
        <v>40</v>
      </c>
      <c r="BD5074" t="str">
        <f>IF(AND(ADHOC!$G$15="",ADHOC!$S$4=""),"",IF(ADHOC!$G$15&lt;&gt;"",IF(ADHOC!$G$15=LEFT(Domein!$AS5074,LEN(ADHOC!$G$15)),MAX(Domein!BD$1:'Domein'!BD5073)+1,""),IF(ADHOC!$S$4=LEFT(Domein!$AS5074,LEN(ADHOC!$S$4)),MAX(Domein!BD$1:'Domein'!BD5073)+1,"")))</f>
        <v/>
      </c>
    </row>
    <row r="5075" spans="45:56" x14ac:dyDescent="0.2">
      <c r="AS5075" s="4" t="s">
        <v>37427</v>
      </c>
      <c r="AT5075" s="4" t="s">
        <v>37428</v>
      </c>
      <c r="AU5075" s="4" t="s">
        <v>460</v>
      </c>
      <c r="AV5075" s="4" t="s">
        <v>762</v>
      </c>
      <c r="AW5075" s="4" t="s">
        <v>1259</v>
      </c>
      <c r="AX5075" s="4"/>
      <c r="AY5075" s="4"/>
      <c r="AZ5075" s="4"/>
      <c r="BA5075" s="4"/>
      <c r="BB5075" s="4"/>
      <c r="BC5075" s="4">
        <v>40</v>
      </c>
      <c r="BD5075" t="str">
        <f>IF(AND(ADHOC!$G$15="",ADHOC!$S$4=""),"",IF(ADHOC!$G$15&lt;&gt;"",IF(ADHOC!$G$15=LEFT(Domein!$AS5075,LEN(ADHOC!$G$15)),MAX(Domein!BD$1:'Domein'!BD5074)+1,""),IF(ADHOC!$S$4=LEFT(Domein!$AS5075,LEN(ADHOC!$S$4)),MAX(Domein!BD$1:'Domein'!BD5074)+1,"")))</f>
        <v/>
      </c>
    </row>
    <row r="5076" spans="45:56" x14ac:dyDescent="0.2">
      <c r="AS5076" s="4" t="s">
        <v>37429</v>
      </c>
      <c r="AT5076" s="4" t="s">
        <v>37430</v>
      </c>
      <c r="AU5076" s="4" t="s">
        <v>460</v>
      </c>
      <c r="AV5076" s="4" t="s">
        <v>762</v>
      </c>
      <c r="AW5076" s="4" t="s">
        <v>1259</v>
      </c>
      <c r="AX5076" s="4"/>
      <c r="AY5076" s="4"/>
      <c r="AZ5076" s="4"/>
      <c r="BA5076" s="4"/>
      <c r="BB5076" s="4"/>
      <c r="BC5076" s="4">
        <v>40</v>
      </c>
      <c r="BD5076" t="str">
        <f>IF(AND(ADHOC!$G$15="",ADHOC!$S$4=""),"",IF(ADHOC!$G$15&lt;&gt;"",IF(ADHOC!$G$15=LEFT(Domein!$AS5076,LEN(ADHOC!$G$15)),MAX(Domein!BD$1:'Domein'!BD5075)+1,""),IF(ADHOC!$S$4=LEFT(Domein!$AS5076,LEN(ADHOC!$S$4)),MAX(Domein!BD$1:'Domein'!BD5075)+1,"")))</f>
        <v/>
      </c>
    </row>
    <row r="5077" spans="45:56" x14ac:dyDescent="0.2">
      <c r="AS5077" s="4" t="s">
        <v>37431</v>
      </c>
      <c r="AT5077" s="4" t="s">
        <v>37432</v>
      </c>
      <c r="AU5077" s="4" t="s">
        <v>460</v>
      </c>
      <c r="AV5077" s="4" t="s">
        <v>762</v>
      </c>
      <c r="AW5077" s="4" t="s">
        <v>1259</v>
      </c>
      <c r="AX5077" s="4"/>
      <c r="AY5077" s="4"/>
      <c r="AZ5077" s="4"/>
      <c r="BA5077" s="4"/>
      <c r="BB5077" s="4"/>
      <c r="BC5077" s="4">
        <v>40</v>
      </c>
      <c r="BD5077" t="str">
        <f>IF(AND(ADHOC!$G$15="",ADHOC!$S$4=""),"",IF(ADHOC!$G$15&lt;&gt;"",IF(ADHOC!$G$15=LEFT(Domein!$AS5077,LEN(ADHOC!$G$15)),MAX(Domein!BD$1:'Domein'!BD5076)+1,""),IF(ADHOC!$S$4=LEFT(Domein!$AS5077,LEN(ADHOC!$S$4)),MAX(Domein!BD$1:'Domein'!BD5076)+1,"")))</f>
        <v/>
      </c>
    </row>
    <row r="5078" spans="45:56" x14ac:dyDescent="0.2">
      <c r="AS5078" s="4" t="s">
        <v>37433</v>
      </c>
      <c r="AT5078" s="4" t="s">
        <v>37432</v>
      </c>
      <c r="AU5078" s="4" t="s">
        <v>460</v>
      </c>
      <c r="AV5078" s="4" t="s">
        <v>762</v>
      </c>
      <c r="AW5078" s="4" t="s">
        <v>1259</v>
      </c>
      <c r="AX5078" s="4"/>
      <c r="AY5078" s="4"/>
      <c r="AZ5078" s="4"/>
      <c r="BA5078" s="4"/>
      <c r="BB5078" s="4"/>
      <c r="BC5078" s="4">
        <v>40</v>
      </c>
      <c r="BD5078" t="str">
        <f>IF(AND(ADHOC!$G$15="",ADHOC!$S$4=""),"",IF(ADHOC!$G$15&lt;&gt;"",IF(ADHOC!$G$15=LEFT(Domein!$AS5078,LEN(ADHOC!$G$15)),MAX(Domein!BD$1:'Domein'!BD5077)+1,""),IF(ADHOC!$S$4=LEFT(Domein!$AS5078,LEN(ADHOC!$S$4)),MAX(Domein!BD$1:'Domein'!BD5077)+1,"")))</f>
        <v/>
      </c>
    </row>
    <row r="5079" spans="45:56" x14ac:dyDescent="0.2">
      <c r="AS5079" s="4" t="s">
        <v>37434</v>
      </c>
      <c r="AT5079" s="4" t="s">
        <v>37435</v>
      </c>
      <c r="AU5079" s="4" t="s">
        <v>460</v>
      </c>
      <c r="AV5079" s="4" t="s">
        <v>762</v>
      </c>
      <c r="AW5079" s="4" t="s">
        <v>1259</v>
      </c>
      <c r="AX5079" s="4"/>
      <c r="AY5079" s="4"/>
      <c r="AZ5079" s="4"/>
      <c r="BA5079" s="4"/>
      <c r="BB5079" s="4"/>
      <c r="BC5079" s="4">
        <v>40</v>
      </c>
      <c r="BD5079" t="str">
        <f>IF(AND(ADHOC!$G$15="",ADHOC!$S$4=""),"",IF(ADHOC!$G$15&lt;&gt;"",IF(ADHOC!$G$15=LEFT(Domein!$AS5079,LEN(ADHOC!$G$15)),MAX(Domein!BD$1:'Domein'!BD5078)+1,""),IF(ADHOC!$S$4=LEFT(Domein!$AS5079,LEN(ADHOC!$S$4)),MAX(Domein!BD$1:'Domein'!BD5078)+1,"")))</f>
        <v/>
      </c>
    </row>
    <row r="5080" spans="45:56" x14ac:dyDescent="0.2">
      <c r="AS5080" s="4" t="s">
        <v>37436</v>
      </c>
      <c r="AT5080" s="4" t="s">
        <v>37437</v>
      </c>
      <c r="AU5080" s="4" t="s">
        <v>460</v>
      </c>
      <c r="AV5080" s="4" t="s">
        <v>762</v>
      </c>
      <c r="AW5080" s="4" t="s">
        <v>1259</v>
      </c>
      <c r="AX5080" s="4"/>
      <c r="AY5080" s="4"/>
      <c r="AZ5080" s="4"/>
      <c r="BA5080" s="4"/>
      <c r="BB5080" s="4"/>
      <c r="BC5080" s="4">
        <v>40</v>
      </c>
      <c r="BD5080" t="str">
        <f>IF(AND(ADHOC!$G$15="",ADHOC!$S$4=""),"",IF(ADHOC!$G$15&lt;&gt;"",IF(ADHOC!$G$15=LEFT(Domein!$AS5080,LEN(ADHOC!$G$15)),MAX(Domein!BD$1:'Domein'!BD5079)+1,""),IF(ADHOC!$S$4=LEFT(Domein!$AS5080,LEN(ADHOC!$S$4)),MAX(Domein!BD$1:'Domein'!BD5079)+1,"")))</f>
        <v/>
      </c>
    </row>
    <row r="5081" spans="45:56" x14ac:dyDescent="0.2">
      <c r="AS5081" s="4" t="s">
        <v>37438</v>
      </c>
      <c r="AT5081" s="4" t="s">
        <v>37439</v>
      </c>
      <c r="AU5081" s="4" t="s">
        <v>460</v>
      </c>
      <c r="AV5081" s="4" t="s">
        <v>762</v>
      </c>
      <c r="AW5081" s="4" t="s">
        <v>1259</v>
      </c>
      <c r="AX5081" s="4"/>
      <c r="AY5081" s="4"/>
      <c r="AZ5081" s="4"/>
      <c r="BA5081" s="4"/>
      <c r="BB5081" s="4"/>
      <c r="BC5081" s="4">
        <v>40</v>
      </c>
      <c r="BD5081" t="str">
        <f>IF(AND(ADHOC!$G$15="",ADHOC!$S$4=""),"",IF(ADHOC!$G$15&lt;&gt;"",IF(ADHOC!$G$15=LEFT(Domein!$AS5081,LEN(ADHOC!$G$15)),MAX(Domein!BD$1:'Domein'!BD5080)+1,""),IF(ADHOC!$S$4=LEFT(Domein!$AS5081,LEN(ADHOC!$S$4)),MAX(Domein!BD$1:'Domein'!BD5080)+1,"")))</f>
        <v/>
      </c>
    </row>
    <row r="5082" spans="45:56" x14ac:dyDescent="0.2">
      <c r="AS5082" s="4" t="s">
        <v>37440</v>
      </c>
      <c r="AT5082" s="4" t="s">
        <v>37439</v>
      </c>
      <c r="AU5082" s="4" t="s">
        <v>460</v>
      </c>
      <c r="AV5082" s="4" t="s">
        <v>762</v>
      </c>
      <c r="AW5082" s="4" t="s">
        <v>1259</v>
      </c>
      <c r="AX5082" s="4"/>
      <c r="AY5082" s="4"/>
      <c r="AZ5082" s="4"/>
      <c r="BA5082" s="4"/>
      <c r="BB5082" s="4"/>
      <c r="BC5082" s="4">
        <v>40</v>
      </c>
      <c r="BD5082" t="str">
        <f>IF(AND(ADHOC!$G$15="",ADHOC!$S$4=""),"",IF(ADHOC!$G$15&lt;&gt;"",IF(ADHOC!$G$15=LEFT(Domein!$AS5082,LEN(ADHOC!$G$15)),MAX(Domein!BD$1:'Domein'!BD5081)+1,""),IF(ADHOC!$S$4=LEFT(Domein!$AS5082,LEN(ADHOC!$S$4)),MAX(Domein!BD$1:'Domein'!BD5081)+1,"")))</f>
        <v/>
      </c>
    </row>
    <row r="5083" spans="45:56" x14ac:dyDescent="0.2">
      <c r="AS5083" s="4" t="s">
        <v>37441</v>
      </c>
      <c r="AT5083" s="4" t="s">
        <v>37442</v>
      </c>
      <c r="AU5083" s="4" t="s">
        <v>460</v>
      </c>
      <c r="AV5083" s="4" t="s">
        <v>762</v>
      </c>
      <c r="AW5083" s="4" t="s">
        <v>1259</v>
      </c>
      <c r="AX5083" s="4"/>
      <c r="AY5083" s="4"/>
      <c r="AZ5083" s="4"/>
      <c r="BA5083" s="4"/>
      <c r="BB5083" s="4"/>
      <c r="BC5083" s="4">
        <v>40</v>
      </c>
      <c r="BD5083" t="str">
        <f>IF(AND(ADHOC!$G$15="",ADHOC!$S$4=""),"",IF(ADHOC!$G$15&lt;&gt;"",IF(ADHOC!$G$15=LEFT(Domein!$AS5083,LEN(ADHOC!$G$15)),MAX(Domein!BD$1:'Domein'!BD5082)+1,""),IF(ADHOC!$S$4=LEFT(Domein!$AS5083,LEN(ADHOC!$S$4)),MAX(Domein!BD$1:'Domein'!BD5082)+1,"")))</f>
        <v/>
      </c>
    </row>
    <row r="5084" spans="45:56" x14ac:dyDescent="0.2">
      <c r="AS5084" s="4" t="s">
        <v>37443</v>
      </c>
      <c r="AT5084" s="4" t="s">
        <v>37444</v>
      </c>
      <c r="AU5084" s="4" t="s">
        <v>460</v>
      </c>
      <c r="AV5084" s="4" t="s">
        <v>762</v>
      </c>
      <c r="AW5084" s="4" t="s">
        <v>1259</v>
      </c>
      <c r="AX5084" s="4"/>
      <c r="AY5084" s="4"/>
      <c r="AZ5084" s="4"/>
      <c r="BA5084" s="4"/>
      <c r="BB5084" s="4"/>
      <c r="BC5084" s="4">
        <v>40</v>
      </c>
      <c r="BD5084" t="str">
        <f>IF(AND(ADHOC!$G$15="",ADHOC!$S$4=""),"",IF(ADHOC!$G$15&lt;&gt;"",IF(ADHOC!$G$15=LEFT(Domein!$AS5084,LEN(ADHOC!$G$15)),MAX(Domein!BD$1:'Domein'!BD5083)+1,""),IF(ADHOC!$S$4=LEFT(Domein!$AS5084,LEN(ADHOC!$S$4)),MAX(Domein!BD$1:'Domein'!BD5083)+1,"")))</f>
        <v/>
      </c>
    </row>
    <row r="5085" spans="45:56" x14ac:dyDescent="0.2">
      <c r="AS5085" s="4" t="s">
        <v>37445</v>
      </c>
      <c r="AT5085" s="4" t="s">
        <v>37446</v>
      </c>
      <c r="AU5085" s="4" t="s">
        <v>460</v>
      </c>
      <c r="AV5085" s="4" t="s">
        <v>762</v>
      </c>
      <c r="AW5085" s="4" t="s">
        <v>1259</v>
      </c>
      <c r="AX5085" s="4"/>
      <c r="AY5085" s="4"/>
      <c r="AZ5085" s="4"/>
      <c r="BA5085" s="4"/>
      <c r="BB5085" s="4"/>
      <c r="BC5085" s="4">
        <v>40</v>
      </c>
      <c r="BD5085" t="str">
        <f>IF(AND(ADHOC!$G$15="",ADHOC!$S$4=""),"",IF(ADHOC!$G$15&lt;&gt;"",IF(ADHOC!$G$15=LEFT(Domein!$AS5085,LEN(ADHOC!$G$15)),MAX(Domein!BD$1:'Domein'!BD5084)+1,""),IF(ADHOC!$S$4=LEFT(Domein!$AS5085,LEN(ADHOC!$S$4)),MAX(Domein!BD$1:'Domein'!BD5084)+1,"")))</f>
        <v/>
      </c>
    </row>
    <row r="5086" spans="45:56" x14ac:dyDescent="0.2">
      <c r="AS5086" s="4" t="s">
        <v>37447</v>
      </c>
      <c r="AT5086" s="4" t="s">
        <v>37448</v>
      </c>
      <c r="AU5086" s="4" t="s">
        <v>460</v>
      </c>
      <c r="AV5086" s="4" t="s">
        <v>762</v>
      </c>
      <c r="AW5086" s="4" t="s">
        <v>1259</v>
      </c>
      <c r="AX5086" s="4"/>
      <c r="AY5086" s="4"/>
      <c r="AZ5086" s="4"/>
      <c r="BA5086" s="4"/>
      <c r="BB5086" s="4"/>
      <c r="BC5086" s="4">
        <v>40</v>
      </c>
      <c r="BD5086" t="str">
        <f>IF(AND(ADHOC!$G$15="",ADHOC!$S$4=""),"",IF(ADHOC!$G$15&lt;&gt;"",IF(ADHOC!$G$15=LEFT(Domein!$AS5086,LEN(ADHOC!$G$15)),MAX(Domein!BD$1:'Domein'!BD5085)+1,""),IF(ADHOC!$S$4=LEFT(Domein!$AS5086,LEN(ADHOC!$S$4)),MAX(Domein!BD$1:'Domein'!BD5085)+1,"")))</f>
        <v/>
      </c>
    </row>
    <row r="5087" spans="45:56" x14ac:dyDescent="0.2">
      <c r="AS5087" s="4" t="s">
        <v>37449</v>
      </c>
      <c r="AT5087" s="4" t="s">
        <v>37450</v>
      </c>
      <c r="AU5087" s="4" t="s">
        <v>460</v>
      </c>
      <c r="AV5087" s="4" t="s">
        <v>762</v>
      </c>
      <c r="AW5087" s="4" t="s">
        <v>1259</v>
      </c>
      <c r="AX5087" s="4"/>
      <c r="AY5087" s="4"/>
      <c r="AZ5087" s="4"/>
      <c r="BA5087" s="4"/>
      <c r="BB5087" s="4"/>
      <c r="BC5087" s="4">
        <v>40</v>
      </c>
      <c r="BD5087" t="str">
        <f>IF(AND(ADHOC!$G$15="",ADHOC!$S$4=""),"",IF(ADHOC!$G$15&lt;&gt;"",IF(ADHOC!$G$15=LEFT(Domein!$AS5087,LEN(ADHOC!$G$15)),MAX(Domein!BD$1:'Domein'!BD5086)+1,""),IF(ADHOC!$S$4=LEFT(Domein!$AS5087,LEN(ADHOC!$S$4)),MAX(Domein!BD$1:'Domein'!BD5086)+1,"")))</f>
        <v/>
      </c>
    </row>
    <row r="5088" spans="45:56" x14ac:dyDescent="0.2">
      <c r="AS5088" s="4" t="s">
        <v>37451</v>
      </c>
      <c r="AT5088" s="4" t="s">
        <v>37452</v>
      </c>
      <c r="AU5088" s="4" t="s">
        <v>460</v>
      </c>
      <c r="AV5088" s="4" t="s">
        <v>762</v>
      </c>
      <c r="AW5088" s="4" t="s">
        <v>1259</v>
      </c>
      <c r="AX5088" s="4"/>
      <c r="AY5088" s="4"/>
      <c r="AZ5088" s="4"/>
      <c r="BA5088" s="4"/>
      <c r="BB5088" s="4"/>
      <c r="BC5088" s="4">
        <v>40</v>
      </c>
      <c r="BD5088" t="str">
        <f>IF(AND(ADHOC!$G$15="",ADHOC!$S$4=""),"",IF(ADHOC!$G$15&lt;&gt;"",IF(ADHOC!$G$15=LEFT(Domein!$AS5088,LEN(ADHOC!$G$15)),MAX(Domein!BD$1:'Domein'!BD5087)+1,""),IF(ADHOC!$S$4=LEFT(Domein!$AS5088,LEN(ADHOC!$S$4)),MAX(Domein!BD$1:'Domein'!BD5087)+1,"")))</f>
        <v/>
      </c>
    </row>
    <row r="5089" spans="45:56" x14ac:dyDescent="0.2">
      <c r="AS5089" s="4" t="s">
        <v>37453</v>
      </c>
      <c r="AT5089" s="4" t="s">
        <v>37454</v>
      </c>
      <c r="AU5089" s="4" t="s">
        <v>460</v>
      </c>
      <c r="AV5089" s="4" t="s">
        <v>762</v>
      </c>
      <c r="AW5089" s="4" t="s">
        <v>1259</v>
      </c>
      <c r="AX5089" s="4"/>
      <c r="AY5089" s="4"/>
      <c r="AZ5089" s="4"/>
      <c r="BA5089" s="4"/>
      <c r="BB5089" s="4"/>
      <c r="BC5089" s="4">
        <v>40</v>
      </c>
      <c r="BD5089" t="str">
        <f>IF(AND(ADHOC!$G$15="",ADHOC!$S$4=""),"",IF(ADHOC!$G$15&lt;&gt;"",IF(ADHOC!$G$15=LEFT(Domein!$AS5089,LEN(ADHOC!$G$15)),MAX(Domein!BD$1:'Domein'!BD5088)+1,""),IF(ADHOC!$S$4=LEFT(Domein!$AS5089,LEN(ADHOC!$S$4)),MAX(Domein!BD$1:'Domein'!BD5088)+1,"")))</f>
        <v/>
      </c>
    </row>
    <row r="5090" spans="45:56" x14ac:dyDescent="0.2">
      <c r="AS5090" s="4" t="s">
        <v>37455</v>
      </c>
      <c r="AT5090" s="4" t="s">
        <v>37456</v>
      </c>
      <c r="AU5090" s="4" t="s">
        <v>460</v>
      </c>
      <c r="AV5090" s="4" t="s">
        <v>762</v>
      </c>
      <c r="AW5090" s="4" t="s">
        <v>1259</v>
      </c>
      <c r="AX5090" s="4"/>
      <c r="AY5090" s="4"/>
      <c r="AZ5090" s="4"/>
      <c r="BA5090" s="4"/>
      <c r="BB5090" s="4"/>
      <c r="BC5090" s="4">
        <v>40</v>
      </c>
      <c r="BD5090" t="str">
        <f>IF(AND(ADHOC!$G$15="",ADHOC!$S$4=""),"",IF(ADHOC!$G$15&lt;&gt;"",IF(ADHOC!$G$15=LEFT(Domein!$AS5090,LEN(ADHOC!$G$15)),MAX(Domein!BD$1:'Domein'!BD5089)+1,""),IF(ADHOC!$S$4=LEFT(Domein!$AS5090,LEN(ADHOC!$S$4)),MAX(Domein!BD$1:'Domein'!BD5089)+1,"")))</f>
        <v/>
      </c>
    </row>
    <row r="5091" spans="45:56" x14ac:dyDescent="0.2">
      <c r="AS5091" s="4" t="s">
        <v>37457</v>
      </c>
      <c r="AT5091" s="4" t="s">
        <v>37458</v>
      </c>
      <c r="AU5091" s="4" t="s">
        <v>460</v>
      </c>
      <c r="AV5091" s="4" t="s">
        <v>762</v>
      </c>
      <c r="AW5091" s="4" t="s">
        <v>1259</v>
      </c>
      <c r="AX5091" s="4"/>
      <c r="AY5091" s="4"/>
      <c r="AZ5091" s="4"/>
      <c r="BA5091" s="4"/>
      <c r="BB5091" s="4"/>
      <c r="BC5091" s="4">
        <v>40</v>
      </c>
      <c r="BD5091" t="str">
        <f>IF(AND(ADHOC!$G$15="",ADHOC!$S$4=""),"",IF(ADHOC!$G$15&lt;&gt;"",IF(ADHOC!$G$15=LEFT(Domein!$AS5091,LEN(ADHOC!$G$15)),MAX(Domein!BD$1:'Domein'!BD5090)+1,""),IF(ADHOC!$S$4=LEFT(Domein!$AS5091,LEN(ADHOC!$S$4)),MAX(Domein!BD$1:'Domein'!BD5090)+1,"")))</f>
        <v/>
      </c>
    </row>
    <row r="5092" spans="45:56" x14ac:dyDescent="0.2">
      <c r="AS5092" s="4" t="s">
        <v>37459</v>
      </c>
      <c r="AT5092" s="4" t="s">
        <v>37460</v>
      </c>
      <c r="AU5092" s="4" t="s">
        <v>460</v>
      </c>
      <c r="AV5092" s="4" t="s">
        <v>762</v>
      </c>
      <c r="AW5092" s="4" t="s">
        <v>1259</v>
      </c>
      <c r="AX5092" s="4"/>
      <c r="AY5092" s="4"/>
      <c r="AZ5092" s="4"/>
      <c r="BA5092" s="4"/>
      <c r="BB5092" s="4"/>
      <c r="BC5092" s="4">
        <v>40</v>
      </c>
      <c r="BD5092" t="str">
        <f>IF(AND(ADHOC!$G$15="",ADHOC!$S$4=""),"",IF(ADHOC!$G$15&lt;&gt;"",IF(ADHOC!$G$15=LEFT(Domein!$AS5092,LEN(ADHOC!$G$15)),MAX(Domein!BD$1:'Domein'!BD5091)+1,""),IF(ADHOC!$S$4=LEFT(Domein!$AS5092,LEN(ADHOC!$S$4)),MAX(Domein!BD$1:'Domein'!BD5091)+1,"")))</f>
        <v/>
      </c>
    </row>
    <row r="5093" spans="45:56" x14ac:dyDescent="0.2">
      <c r="AS5093" s="4" t="s">
        <v>37461</v>
      </c>
      <c r="AT5093" s="4" t="s">
        <v>37462</v>
      </c>
      <c r="AU5093" s="4" t="s">
        <v>460</v>
      </c>
      <c r="AV5093" s="4" t="s">
        <v>762</v>
      </c>
      <c r="AW5093" s="4" t="s">
        <v>1259</v>
      </c>
      <c r="AX5093" s="4"/>
      <c r="AY5093" s="4"/>
      <c r="AZ5093" s="4"/>
      <c r="BA5093" s="4"/>
      <c r="BB5093" s="4"/>
      <c r="BC5093" s="4">
        <v>40</v>
      </c>
      <c r="BD5093" t="str">
        <f>IF(AND(ADHOC!$G$15="",ADHOC!$S$4=""),"",IF(ADHOC!$G$15&lt;&gt;"",IF(ADHOC!$G$15=LEFT(Domein!$AS5093,LEN(ADHOC!$G$15)),MAX(Domein!BD$1:'Domein'!BD5092)+1,""),IF(ADHOC!$S$4=LEFT(Domein!$AS5093,LEN(ADHOC!$S$4)),MAX(Domein!BD$1:'Domein'!BD5092)+1,"")))</f>
        <v/>
      </c>
    </row>
    <row r="5094" spans="45:56" x14ac:dyDescent="0.2">
      <c r="AS5094" s="4" t="s">
        <v>37463</v>
      </c>
      <c r="AT5094" s="4" t="s">
        <v>37464</v>
      </c>
      <c r="AU5094" s="4" t="s">
        <v>460</v>
      </c>
      <c r="AV5094" s="4" t="s">
        <v>762</v>
      </c>
      <c r="AW5094" s="4" t="s">
        <v>1259</v>
      </c>
      <c r="AX5094" s="4"/>
      <c r="AY5094" s="4"/>
      <c r="AZ5094" s="4"/>
      <c r="BA5094" s="4"/>
      <c r="BB5094" s="4"/>
      <c r="BC5094" s="4">
        <v>40</v>
      </c>
      <c r="BD5094" t="str">
        <f>IF(AND(ADHOC!$G$15="",ADHOC!$S$4=""),"",IF(ADHOC!$G$15&lt;&gt;"",IF(ADHOC!$G$15=LEFT(Domein!$AS5094,LEN(ADHOC!$G$15)),MAX(Domein!BD$1:'Domein'!BD5093)+1,""),IF(ADHOC!$S$4=LEFT(Domein!$AS5094,LEN(ADHOC!$S$4)),MAX(Domein!BD$1:'Domein'!BD5093)+1,"")))</f>
        <v/>
      </c>
    </row>
    <row r="5095" spans="45:56" x14ac:dyDescent="0.2">
      <c r="AS5095" s="4" t="s">
        <v>37465</v>
      </c>
      <c r="AT5095" s="4" t="s">
        <v>37466</v>
      </c>
      <c r="AU5095" s="4" t="s">
        <v>460</v>
      </c>
      <c r="AV5095" s="4" t="s">
        <v>762</v>
      </c>
      <c r="AW5095" s="4" t="s">
        <v>1259</v>
      </c>
      <c r="AX5095" s="4"/>
      <c r="AY5095" s="4"/>
      <c r="AZ5095" s="4"/>
      <c r="BA5095" s="4"/>
      <c r="BB5095" s="4"/>
      <c r="BC5095" s="4">
        <v>40</v>
      </c>
      <c r="BD5095" t="str">
        <f>IF(AND(ADHOC!$G$15="",ADHOC!$S$4=""),"",IF(ADHOC!$G$15&lt;&gt;"",IF(ADHOC!$G$15=LEFT(Domein!$AS5095,LEN(ADHOC!$G$15)),MAX(Domein!BD$1:'Domein'!BD5094)+1,""),IF(ADHOC!$S$4=LEFT(Domein!$AS5095,LEN(ADHOC!$S$4)),MAX(Domein!BD$1:'Domein'!BD5094)+1,"")))</f>
        <v/>
      </c>
    </row>
    <row r="5096" spans="45:56" x14ac:dyDescent="0.2">
      <c r="AS5096" s="4" t="s">
        <v>37467</v>
      </c>
      <c r="AT5096" s="4" t="s">
        <v>37468</v>
      </c>
      <c r="AU5096" s="4" t="s">
        <v>460</v>
      </c>
      <c r="AV5096" s="4" t="s">
        <v>762</v>
      </c>
      <c r="AW5096" s="4" t="s">
        <v>1259</v>
      </c>
      <c r="AX5096" s="4"/>
      <c r="AY5096" s="4"/>
      <c r="AZ5096" s="4"/>
      <c r="BA5096" s="4"/>
      <c r="BB5096" s="4"/>
      <c r="BC5096" s="4">
        <v>40</v>
      </c>
      <c r="BD5096" t="str">
        <f>IF(AND(ADHOC!$G$15="",ADHOC!$S$4=""),"",IF(ADHOC!$G$15&lt;&gt;"",IF(ADHOC!$G$15=LEFT(Domein!$AS5096,LEN(ADHOC!$G$15)),MAX(Domein!BD$1:'Domein'!BD5095)+1,""),IF(ADHOC!$S$4=LEFT(Domein!$AS5096,LEN(ADHOC!$S$4)),MAX(Domein!BD$1:'Domein'!BD5095)+1,"")))</f>
        <v/>
      </c>
    </row>
    <row r="5097" spans="45:56" x14ac:dyDescent="0.2">
      <c r="AS5097" s="4" t="s">
        <v>37469</v>
      </c>
      <c r="AT5097" s="4" t="s">
        <v>37470</v>
      </c>
      <c r="AU5097" s="4" t="s">
        <v>460</v>
      </c>
      <c r="AV5097" s="4" t="s">
        <v>762</v>
      </c>
      <c r="AW5097" s="4" t="s">
        <v>1259</v>
      </c>
      <c r="AX5097" s="4"/>
      <c r="AY5097" s="4"/>
      <c r="AZ5097" s="4"/>
      <c r="BA5097" s="4"/>
      <c r="BB5097" s="4"/>
      <c r="BC5097" s="4">
        <v>40</v>
      </c>
      <c r="BD5097" t="str">
        <f>IF(AND(ADHOC!$G$15="",ADHOC!$S$4=""),"",IF(ADHOC!$G$15&lt;&gt;"",IF(ADHOC!$G$15=LEFT(Domein!$AS5097,LEN(ADHOC!$G$15)),MAX(Domein!BD$1:'Domein'!BD5096)+1,""),IF(ADHOC!$S$4=LEFT(Domein!$AS5097,LEN(ADHOC!$S$4)),MAX(Domein!BD$1:'Domein'!BD5096)+1,"")))</f>
        <v/>
      </c>
    </row>
    <row r="5098" spans="45:56" x14ac:dyDescent="0.2">
      <c r="AS5098" s="4" t="s">
        <v>37471</v>
      </c>
      <c r="AT5098" s="4" t="s">
        <v>37472</v>
      </c>
      <c r="AU5098" s="4" t="s">
        <v>460</v>
      </c>
      <c r="AV5098" s="4" t="s">
        <v>762</v>
      </c>
      <c r="AW5098" s="4" t="s">
        <v>1259</v>
      </c>
      <c r="AX5098" s="4"/>
      <c r="AY5098" s="4"/>
      <c r="AZ5098" s="4"/>
      <c r="BA5098" s="4"/>
      <c r="BB5098" s="4"/>
      <c r="BC5098" s="4">
        <v>40</v>
      </c>
      <c r="BD5098" t="str">
        <f>IF(AND(ADHOC!$G$15="",ADHOC!$S$4=""),"",IF(ADHOC!$G$15&lt;&gt;"",IF(ADHOC!$G$15=LEFT(Domein!$AS5098,LEN(ADHOC!$G$15)),MAX(Domein!BD$1:'Domein'!BD5097)+1,""),IF(ADHOC!$S$4=LEFT(Domein!$AS5098,LEN(ADHOC!$S$4)),MAX(Domein!BD$1:'Domein'!BD5097)+1,"")))</f>
        <v/>
      </c>
    </row>
    <row r="5099" spans="45:56" x14ac:dyDescent="0.2">
      <c r="AS5099" s="4" t="s">
        <v>37473</v>
      </c>
      <c r="AT5099" s="4" t="s">
        <v>37474</v>
      </c>
      <c r="AU5099" s="4" t="s">
        <v>460</v>
      </c>
      <c r="AV5099" s="4" t="s">
        <v>762</v>
      </c>
      <c r="AW5099" s="4" t="s">
        <v>1259</v>
      </c>
      <c r="AX5099" s="4"/>
      <c r="AY5099" s="4"/>
      <c r="AZ5099" s="4"/>
      <c r="BA5099" s="4"/>
      <c r="BB5099" s="4"/>
      <c r="BC5099" s="4">
        <v>40</v>
      </c>
      <c r="BD5099" t="str">
        <f>IF(AND(ADHOC!$G$15="",ADHOC!$S$4=""),"",IF(ADHOC!$G$15&lt;&gt;"",IF(ADHOC!$G$15=LEFT(Domein!$AS5099,LEN(ADHOC!$G$15)),MAX(Domein!BD$1:'Domein'!BD5098)+1,""),IF(ADHOC!$S$4=LEFT(Domein!$AS5099,LEN(ADHOC!$S$4)),MAX(Domein!BD$1:'Domein'!BD5098)+1,"")))</f>
        <v/>
      </c>
    </row>
    <row r="5100" spans="45:56" x14ac:dyDescent="0.2">
      <c r="AS5100" s="4" t="s">
        <v>37475</v>
      </c>
      <c r="AT5100" s="4" t="s">
        <v>37476</v>
      </c>
      <c r="AU5100" s="4" t="s">
        <v>460</v>
      </c>
      <c r="AV5100" s="4" t="s">
        <v>762</v>
      </c>
      <c r="AW5100" s="4" t="s">
        <v>1259</v>
      </c>
      <c r="AX5100" s="4"/>
      <c r="AY5100" s="4"/>
      <c r="AZ5100" s="4"/>
      <c r="BA5100" s="4"/>
      <c r="BB5100" s="4"/>
      <c r="BC5100" s="4">
        <v>40</v>
      </c>
      <c r="BD5100" t="str">
        <f>IF(AND(ADHOC!$G$15="",ADHOC!$S$4=""),"",IF(ADHOC!$G$15&lt;&gt;"",IF(ADHOC!$G$15=LEFT(Domein!$AS5100,LEN(ADHOC!$G$15)),MAX(Domein!BD$1:'Domein'!BD5099)+1,""),IF(ADHOC!$S$4=LEFT(Domein!$AS5100,LEN(ADHOC!$S$4)),MAX(Domein!BD$1:'Domein'!BD5099)+1,"")))</f>
        <v/>
      </c>
    </row>
    <row r="5101" spans="45:56" x14ac:dyDescent="0.2">
      <c r="AS5101" s="4" t="s">
        <v>37477</v>
      </c>
      <c r="AT5101" s="4" t="s">
        <v>37478</v>
      </c>
      <c r="AU5101" s="4" t="s">
        <v>460</v>
      </c>
      <c r="AV5101" s="4" t="s">
        <v>762</v>
      </c>
      <c r="AW5101" s="4" t="s">
        <v>1259</v>
      </c>
      <c r="AX5101" s="4"/>
      <c r="AY5101" s="4"/>
      <c r="AZ5101" s="4"/>
      <c r="BA5101" s="4"/>
      <c r="BB5101" s="4"/>
      <c r="BC5101" s="4">
        <v>40</v>
      </c>
      <c r="BD5101" t="str">
        <f>IF(AND(ADHOC!$G$15="",ADHOC!$S$4=""),"",IF(ADHOC!$G$15&lt;&gt;"",IF(ADHOC!$G$15=LEFT(Domein!$AS5101,LEN(ADHOC!$G$15)),MAX(Domein!BD$1:'Domein'!BD5100)+1,""),IF(ADHOC!$S$4=LEFT(Domein!$AS5101,LEN(ADHOC!$S$4)),MAX(Domein!BD$1:'Domein'!BD5100)+1,"")))</f>
        <v/>
      </c>
    </row>
    <row r="5102" spans="45:56" x14ac:dyDescent="0.2">
      <c r="AS5102" s="4" t="s">
        <v>37479</v>
      </c>
      <c r="AT5102" s="4" t="s">
        <v>37480</v>
      </c>
      <c r="AU5102" s="4" t="s">
        <v>460</v>
      </c>
      <c r="AV5102" s="4" t="s">
        <v>762</v>
      </c>
      <c r="AW5102" s="4" t="s">
        <v>1259</v>
      </c>
      <c r="AX5102" s="4"/>
      <c r="AY5102" s="4"/>
      <c r="AZ5102" s="4"/>
      <c r="BA5102" s="4"/>
      <c r="BB5102" s="4"/>
      <c r="BC5102" s="4">
        <v>40</v>
      </c>
      <c r="BD5102" t="str">
        <f>IF(AND(ADHOC!$G$15="",ADHOC!$S$4=""),"",IF(ADHOC!$G$15&lt;&gt;"",IF(ADHOC!$G$15=LEFT(Domein!$AS5102,LEN(ADHOC!$G$15)),MAX(Domein!BD$1:'Domein'!BD5101)+1,""),IF(ADHOC!$S$4=LEFT(Domein!$AS5102,LEN(ADHOC!$S$4)),MAX(Domein!BD$1:'Domein'!BD5101)+1,"")))</f>
        <v/>
      </c>
    </row>
    <row r="5103" spans="45:56" x14ac:dyDescent="0.2">
      <c r="AS5103" s="4" t="s">
        <v>21206</v>
      </c>
      <c r="AT5103" s="4" t="s">
        <v>21207</v>
      </c>
      <c r="AU5103" s="4" t="s">
        <v>456</v>
      </c>
      <c r="AV5103" s="4" t="s">
        <v>729</v>
      </c>
      <c r="AW5103" s="4" t="s">
        <v>724</v>
      </c>
      <c r="AX5103" s="4"/>
      <c r="AY5103" s="4"/>
      <c r="AZ5103" s="4"/>
      <c r="BA5103" s="4"/>
      <c r="BB5103" s="4"/>
      <c r="BC5103" s="4">
        <v>40</v>
      </c>
      <c r="BD5103" t="str">
        <f>IF(AND(ADHOC!$G$15="",ADHOC!$S$4=""),"",IF(ADHOC!$G$15&lt;&gt;"",IF(ADHOC!$G$15=LEFT(Domein!$AS5103,LEN(ADHOC!$G$15)),MAX(Domein!BD$1:'Domein'!BD5102)+1,""),IF(ADHOC!$S$4=LEFT(Domein!$AS5103,LEN(ADHOC!$S$4)),MAX(Domein!BD$1:'Domein'!BD5102)+1,"")))</f>
        <v/>
      </c>
    </row>
    <row r="5104" spans="45:56" x14ac:dyDescent="0.2">
      <c r="AS5104" s="4" t="s">
        <v>21208</v>
      </c>
      <c r="AT5104" s="4" t="s">
        <v>21209</v>
      </c>
      <c r="AU5104" s="4" t="s">
        <v>456</v>
      </c>
      <c r="AV5104" s="4" t="s">
        <v>729</v>
      </c>
      <c r="AW5104" s="4" t="s">
        <v>724</v>
      </c>
      <c r="AX5104" s="4"/>
      <c r="AY5104" s="4"/>
      <c r="AZ5104" s="4"/>
      <c r="BA5104" s="4"/>
      <c r="BB5104" s="4"/>
      <c r="BC5104" s="4">
        <v>40</v>
      </c>
      <c r="BD5104" t="str">
        <f>IF(AND(ADHOC!$G$15="",ADHOC!$S$4=""),"",IF(ADHOC!$G$15&lt;&gt;"",IF(ADHOC!$G$15=LEFT(Domein!$AS5104,LEN(ADHOC!$G$15)),MAX(Domein!BD$1:'Domein'!BD5103)+1,""),IF(ADHOC!$S$4=LEFT(Domein!$AS5104,LEN(ADHOC!$S$4)),MAX(Domein!BD$1:'Domein'!BD5103)+1,"")))</f>
        <v/>
      </c>
    </row>
    <row r="5105" spans="45:56" x14ac:dyDescent="0.2">
      <c r="AS5105" s="4" t="s">
        <v>21210</v>
      </c>
      <c r="AT5105" s="4" t="s">
        <v>21211</v>
      </c>
      <c r="AU5105" s="4" t="s">
        <v>456</v>
      </c>
      <c r="AV5105" s="4" t="s">
        <v>729</v>
      </c>
      <c r="AW5105" s="4" t="s">
        <v>724</v>
      </c>
      <c r="AX5105" s="4"/>
      <c r="AY5105" s="4"/>
      <c r="AZ5105" s="4"/>
      <c r="BA5105" s="4"/>
      <c r="BB5105" s="4"/>
      <c r="BC5105" s="4">
        <v>40</v>
      </c>
      <c r="BD5105" t="str">
        <f>IF(AND(ADHOC!$G$15="",ADHOC!$S$4=""),"",IF(ADHOC!$G$15&lt;&gt;"",IF(ADHOC!$G$15=LEFT(Domein!$AS5105,LEN(ADHOC!$G$15)),MAX(Domein!BD$1:'Domein'!BD5104)+1,""),IF(ADHOC!$S$4=LEFT(Domein!$AS5105,LEN(ADHOC!$S$4)),MAX(Domein!BD$1:'Domein'!BD5104)+1,"")))</f>
        <v/>
      </c>
    </row>
    <row r="5106" spans="45:56" x14ac:dyDescent="0.2">
      <c r="AS5106" s="4" t="s">
        <v>21212</v>
      </c>
      <c r="AT5106" s="4" t="s">
        <v>21213</v>
      </c>
      <c r="AU5106" s="4" t="s">
        <v>456</v>
      </c>
      <c r="AV5106" s="4" t="s">
        <v>729</v>
      </c>
      <c r="AW5106" s="4" t="s">
        <v>724</v>
      </c>
      <c r="AX5106" s="4"/>
      <c r="AY5106" s="4"/>
      <c r="AZ5106" s="4"/>
      <c r="BA5106" s="4"/>
      <c r="BB5106" s="4"/>
      <c r="BC5106" s="4">
        <v>40</v>
      </c>
      <c r="BD5106" t="str">
        <f>IF(AND(ADHOC!$G$15="",ADHOC!$S$4=""),"",IF(ADHOC!$G$15&lt;&gt;"",IF(ADHOC!$G$15=LEFT(Domein!$AS5106,LEN(ADHOC!$G$15)),MAX(Domein!BD$1:'Domein'!BD5105)+1,""),IF(ADHOC!$S$4=LEFT(Domein!$AS5106,LEN(ADHOC!$S$4)),MAX(Domein!BD$1:'Domein'!BD5105)+1,"")))</f>
        <v/>
      </c>
    </row>
    <row r="5107" spans="45:56" x14ac:dyDescent="0.2">
      <c r="AS5107" s="4" t="s">
        <v>21214</v>
      </c>
      <c r="AT5107" s="4" t="s">
        <v>21215</v>
      </c>
      <c r="AU5107" s="4" t="s">
        <v>456</v>
      </c>
      <c r="AV5107" s="4" t="s">
        <v>729</v>
      </c>
      <c r="AW5107" s="4" t="s">
        <v>724</v>
      </c>
      <c r="AX5107" s="4"/>
      <c r="AY5107" s="4"/>
      <c r="AZ5107" s="4"/>
      <c r="BA5107" s="4"/>
      <c r="BB5107" s="4"/>
      <c r="BC5107" s="4">
        <v>40</v>
      </c>
      <c r="BD5107" t="str">
        <f>IF(AND(ADHOC!$G$15="",ADHOC!$S$4=""),"",IF(ADHOC!$G$15&lt;&gt;"",IF(ADHOC!$G$15=LEFT(Domein!$AS5107,LEN(ADHOC!$G$15)),MAX(Domein!BD$1:'Domein'!BD5106)+1,""),IF(ADHOC!$S$4=LEFT(Domein!$AS5107,LEN(ADHOC!$S$4)),MAX(Domein!BD$1:'Domein'!BD5106)+1,"")))</f>
        <v/>
      </c>
    </row>
    <row r="5108" spans="45:56" x14ac:dyDescent="0.2">
      <c r="AS5108" s="4" t="s">
        <v>21216</v>
      </c>
      <c r="AT5108" s="4" t="s">
        <v>21217</v>
      </c>
      <c r="AU5108" s="4" t="s">
        <v>456</v>
      </c>
      <c r="AV5108" s="4" t="s">
        <v>729</v>
      </c>
      <c r="AW5108" s="4" t="s">
        <v>724</v>
      </c>
      <c r="AX5108" s="4"/>
      <c r="AY5108" s="4"/>
      <c r="AZ5108" s="4"/>
      <c r="BA5108" s="4"/>
      <c r="BB5108" s="4"/>
      <c r="BC5108" s="4">
        <v>40</v>
      </c>
      <c r="BD5108" t="str">
        <f>IF(AND(ADHOC!$G$15="",ADHOC!$S$4=""),"",IF(ADHOC!$G$15&lt;&gt;"",IF(ADHOC!$G$15=LEFT(Domein!$AS5108,LEN(ADHOC!$G$15)),MAX(Domein!BD$1:'Domein'!BD5107)+1,""),IF(ADHOC!$S$4=LEFT(Domein!$AS5108,LEN(ADHOC!$S$4)),MAX(Domein!BD$1:'Domein'!BD5107)+1,"")))</f>
        <v/>
      </c>
    </row>
    <row r="5109" spans="45:56" x14ac:dyDescent="0.2">
      <c r="AS5109" s="4" t="s">
        <v>13475</v>
      </c>
      <c r="AT5109" s="4" t="s">
        <v>13476</v>
      </c>
      <c r="AU5109" s="4" t="s">
        <v>456</v>
      </c>
      <c r="AV5109" s="4" t="s">
        <v>7011</v>
      </c>
      <c r="AW5109" s="4" t="s">
        <v>701</v>
      </c>
      <c r="AX5109" s="4"/>
      <c r="AY5109" s="4"/>
      <c r="AZ5109" s="4"/>
      <c r="BA5109" s="4"/>
      <c r="BB5109" s="4"/>
      <c r="BC5109" s="4">
        <v>40</v>
      </c>
      <c r="BD5109" t="str">
        <f>IF(AND(ADHOC!$G$15="",ADHOC!$S$4=""),"",IF(ADHOC!$G$15&lt;&gt;"",IF(ADHOC!$G$15=LEFT(Domein!$AS5109,LEN(ADHOC!$G$15)),MAX(Domein!BD$1:'Domein'!BD5108)+1,""),IF(ADHOC!$S$4=LEFT(Domein!$AS5109,LEN(ADHOC!$S$4)),MAX(Domein!BD$1:'Domein'!BD5108)+1,"")))</f>
        <v/>
      </c>
    </row>
    <row r="5110" spans="45:56" x14ac:dyDescent="0.2">
      <c r="AS5110" s="4" t="s">
        <v>13477</v>
      </c>
      <c r="AT5110" s="4" t="s">
        <v>13478</v>
      </c>
      <c r="AU5110" s="4" t="s">
        <v>456</v>
      </c>
      <c r="AV5110" s="4" t="s">
        <v>7011</v>
      </c>
      <c r="AW5110" s="4" t="s">
        <v>701</v>
      </c>
      <c r="AX5110" s="4"/>
      <c r="AY5110" s="4"/>
      <c r="AZ5110" s="4"/>
      <c r="BA5110" s="4"/>
      <c r="BB5110" s="4"/>
      <c r="BC5110" s="4">
        <v>40</v>
      </c>
      <c r="BD5110" t="str">
        <f>IF(AND(ADHOC!$G$15="",ADHOC!$S$4=""),"",IF(ADHOC!$G$15&lt;&gt;"",IF(ADHOC!$G$15=LEFT(Domein!$AS5110,LEN(ADHOC!$G$15)),MAX(Domein!BD$1:'Domein'!BD5109)+1,""),IF(ADHOC!$S$4=LEFT(Domein!$AS5110,LEN(ADHOC!$S$4)),MAX(Domein!BD$1:'Domein'!BD5109)+1,"")))</f>
        <v/>
      </c>
    </row>
    <row r="5111" spans="45:56" x14ac:dyDescent="0.2">
      <c r="AS5111" s="4" t="s">
        <v>35201</v>
      </c>
      <c r="AT5111" s="4" t="s">
        <v>35202</v>
      </c>
      <c r="AU5111" s="4" t="s">
        <v>456</v>
      </c>
      <c r="AV5111" s="4" t="s">
        <v>729</v>
      </c>
      <c r="AW5111" s="4" t="s">
        <v>724</v>
      </c>
      <c r="AX5111" s="4"/>
      <c r="AY5111" s="4"/>
      <c r="AZ5111" s="4"/>
      <c r="BA5111" s="4"/>
      <c r="BB5111" s="4"/>
      <c r="BC5111" s="4">
        <v>40</v>
      </c>
      <c r="BD5111" t="str">
        <f>IF(AND(ADHOC!$G$15="",ADHOC!$S$4=""),"",IF(ADHOC!$G$15&lt;&gt;"",IF(ADHOC!$G$15=LEFT(Domein!$AS5111,LEN(ADHOC!$G$15)),MAX(Domein!BD$1:'Domein'!BD5110)+1,""),IF(ADHOC!$S$4=LEFT(Domein!$AS5111,LEN(ADHOC!$S$4)),MAX(Domein!BD$1:'Domein'!BD5110)+1,"")))</f>
        <v/>
      </c>
    </row>
    <row r="5112" spans="45:56" x14ac:dyDescent="0.2">
      <c r="AS5112" s="4" t="s">
        <v>35232</v>
      </c>
      <c r="AT5112" s="4" t="s">
        <v>35233</v>
      </c>
      <c r="AU5112" s="4" t="s">
        <v>456</v>
      </c>
      <c r="AV5112" s="4" t="s">
        <v>729</v>
      </c>
      <c r="AW5112" s="4" t="s">
        <v>724</v>
      </c>
      <c r="AX5112" s="4"/>
      <c r="AY5112" s="4"/>
      <c r="AZ5112" s="4"/>
      <c r="BA5112" s="4"/>
      <c r="BB5112" s="4"/>
      <c r="BC5112" s="4">
        <v>40</v>
      </c>
      <c r="BD5112" t="str">
        <f>IF(AND(ADHOC!$G$15="",ADHOC!$S$4=""),"",IF(ADHOC!$G$15&lt;&gt;"",IF(ADHOC!$G$15=LEFT(Domein!$AS5112,LEN(ADHOC!$G$15)),MAX(Domein!BD$1:'Domein'!BD5111)+1,""),IF(ADHOC!$S$4=LEFT(Domein!$AS5112,LEN(ADHOC!$S$4)),MAX(Domein!BD$1:'Domein'!BD5111)+1,"")))</f>
        <v/>
      </c>
    </row>
    <row r="5113" spans="45:56" x14ac:dyDescent="0.2">
      <c r="AS5113" s="4" t="s">
        <v>35203</v>
      </c>
      <c r="AT5113" s="4" t="s">
        <v>35204</v>
      </c>
      <c r="AU5113" s="4" t="s">
        <v>456</v>
      </c>
      <c r="AV5113" s="4" t="s">
        <v>729</v>
      </c>
      <c r="AW5113" s="4" t="s">
        <v>724</v>
      </c>
      <c r="AX5113" s="4"/>
      <c r="AY5113" s="4"/>
      <c r="AZ5113" s="4"/>
      <c r="BA5113" s="4"/>
      <c r="BB5113" s="4"/>
      <c r="BC5113" s="4">
        <v>40</v>
      </c>
      <c r="BD5113" t="str">
        <f>IF(AND(ADHOC!$G$15="",ADHOC!$S$4=""),"",IF(ADHOC!$G$15&lt;&gt;"",IF(ADHOC!$G$15=LEFT(Domein!$AS5113,LEN(ADHOC!$G$15)),MAX(Domein!BD$1:'Domein'!BD5112)+1,""),IF(ADHOC!$S$4=LEFT(Domein!$AS5113,LEN(ADHOC!$S$4)),MAX(Domein!BD$1:'Domein'!BD5112)+1,"")))</f>
        <v/>
      </c>
    </row>
    <row r="5114" spans="45:56" x14ac:dyDescent="0.2">
      <c r="AS5114" s="4" t="s">
        <v>35205</v>
      </c>
      <c r="AT5114" s="4" t="s">
        <v>35206</v>
      </c>
      <c r="AU5114" s="4" t="s">
        <v>456</v>
      </c>
      <c r="AV5114" s="4" t="s">
        <v>729</v>
      </c>
      <c r="AW5114" s="4" t="s">
        <v>724</v>
      </c>
      <c r="AX5114" s="4"/>
      <c r="AY5114" s="4"/>
      <c r="AZ5114" s="4"/>
      <c r="BA5114" s="4"/>
      <c r="BB5114" s="4"/>
      <c r="BC5114" s="4">
        <v>40</v>
      </c>
      <c r="BD5114" t="str">
        <f>IF(AND(ADHOC!$G$15="",ADHOC!$S$4=""),"",IF(ADHOC!$G$15&lt;&gt;"",IF(ADHOC!$G$15=LEFT(Domein!$AS5114,LEN(ADHOC!$G$15)),MAX(Domein!BD$1:'Domein'!BD5113)+1,""),IF(ADHOC!$S$4=LEFT(Domein!$AS5114,LEN(ADHOC!$S$4)),MAX(Domein!BD$1:'Domein'!BD5113)+1,"")))</f>
        <v/>
      </c>
    </row>
    <row r="5115" spans="45:56" x14ac:dyDescent="0.2">
      <c r="AS5115" s="4" t="s">
        <v>9549</v>
      </c>
      <c r="AT5115" s="4" t="s">
        <v>9550</v>
      </c>
      <c r="AU5115" s="4" t="s">
        <v>456</v>
      </c>
      <c r="AV5115" s="4" t="s">
        <v>729</v>
      </c>
      <c r="AW5115" s="4" t="s">
        <v>701</v>
      </c>
      <c r="AX5115" s="4"/>
      <c r="AY5115" s="4"/>
      <c r="AZ5115" s="4"/>
      <c r="BA5115" s="4"/>
      <c r="BB5115" s="4"/>
      <c r="BC5115" s="4">
        <v>40</v>
      </c>
      <c r="BD5115" t="str">
        <f>IF(AND(ADHOC!$G$15="",ADHOC!$S$4=""),"",IF(ADHOC!$G$15&lt;&gt;"",IF(ADHOC!$G$15=LEFT(Domein!$AS5115,LEN(ADHOC!$G$15)),MAX(Domein!BD$1:'Domein'!BD5114)+1,""),IF(ADHOC!$S$4=LEFT(Domein!$AS5115,LEN(ADHOC!$S$4)),MAX(Domein!BD$1:'Domein'!BD5114)+1,"")))</f>
        <v/>
      </c>
    </row>
    <row r="5116" spans="45:56" x14ac:dyDescent="0.2">
      <c r="AS5116" s="4" t="s">
        <v>13479</v>
      </c>
      <c r="AT5116" s="4" t="s">
        <v>13480</v>
      </c>
      <c r="AU5116" s="4" t="s">
        <v>456</v>
      </c>
      <c r="AV5116" s="4" t="s">
        <v>763</v>
      </c>
      <c r="AW5116" s="4" t="s">
        <v>1167</v>
      </c>
      <c r="AX5116" s="4"/>
      <c r="AY5116" s="4"/>
      <c r="AZ5116" s="4"/>
      <c r="BA5116" s="4"/>
      <c r="BB5116" s="4"/>
      <c r="BC5116" s="4">
        <v>40</v>
      </c>
      <c r="BD5116" t="str">
        <f>IF(AND(ADHOC!$G$15="",ADHOC!$S$4=""),"",IF(ADHOC!$G$15&lt;&gt;"",IF(ADHOC!$G$15=LEFT(Domein!$AS5116,LEN(ADHOC!$G$15)),MAX(Domein!BD$1:'Domein'!BD5115)+1,""),IF(ADHOC!$S$4=LEFT(Domein!$AS5116,LEN(ADHOC!$S$4)),MAX(Domein!BD$1:'Domein'!BD5115)+1,"")))</f>
        <v/>
      </c>
    </row>
    <row r="5117" spans="45:56" x14ac:dyDescent="0.2">
      <c r="AS5117" s="4" t="s">
        <v>34694</v>
      </c>
      <c r="AT5117" s="4" t="s">
        <v>34695</v>
      </c>
      <c r="AU5117" s="4" t="s">
        <v>456</v>
      </c>
      <c r="AV5117" s="4" t="s">
        <v>733</v>
      </c>
      <c r="AW5117" s="4" t="s">
        <v>724</v>
      </c>
      <c r="AX5117" s="4"/>
      <c r="AY5117" s="4"/>
      <c r="AZ5117" s="4"/>
      <c r="BA5117" s="4"/>
      <c r="BB5117" s="4"/>
      <c r="BC5117" s="4">
        <v>40</v>
      </c>
      <c r="BD5117" t="str">
        <f>IF(AND(ADHOC!$G$15="",ADHOC!$S$4=""),"",IF(ADHOC!$G$15&lt;&gt;"",IF(ADHOC!$G$15=LEFT(Domein!$AS5117,LEN(ADHOC!$G$15)),MAX(Domein!BD$1:'Domein'!BD5116)+1,""),IF(ADHOC!$S$4=LEFT(Domein!$AS5117,LEN(ADHOC!$S$4)),MAX(Domein!BD$1:'Domein'!BD5116)+1,"")))</f>
        <v/>
      </c>
    </row>
    <row r="5118" spans="45:56" x14ac:dyDescent="0.2">
      <c r="AS5118" s="4" t="s">
        <v>13481</v>
      </c>
      <c r="AT5118" s="4" t="s">
        <v>13482</v>
      </c>
      <c r="AU5118" s="4" t="s">
        <v>463</v>
      </c>
      <c r="AV5118" s="4" t="s">
        <v>740</v>
      </c>
      <c r="AW5118" s="4" t="s">
        <v>701</v>
      </c>
      <c r="AX5118" s="4"/>
      <c r="AY5118" s="4"/>
      <c r="AZ5118" s="4"/>
      <c r="BA5118" s="4"/>
      <c r="BB5118" s="4"/>
      <c r="BC5118" s="4">
        <v>40</v>
      </c>
      <c r="BD5118" t="str">
        <f>IF(AND(ADHOC!$G$15="",ADHOC!$S$4=""),"",IF(ADHOC!$G$15&lt;&gt;"",IF(ADHOC!$G$15=LEFT(Domein!$AS5118,LEN(ADHOC!$G$15)),MAX(Domein!BD$1:'Domein'!BD5117)+1,""),IF(ADHOC!$S$4=LEFT(Domein!$AS5118,LEN(ADHOC!$S$4)),MAX(Domein!BD$1:'Domein'!BD5117)+1,"")))</f>
        <v/>
      </c>
    </row>
    <row r="5119" spans="45:56" x14ac:dyDescent="0.2">
      <c r="AS5119" s="4" t="s">
        <v>15274</v>
      </c>
      <c r="AT5119" s="4" t="s">
        <v>15275</v>
      </c>
      <c r="AU5119" s="4" t="s">
        <v>456</v>
      </c>
      <c r="AV5119" s="4" t="s">
        <v>740</v>
      </c>
      <c r="AW5119" s="4" t="s">
        <v>701</v>
      </c>
      <c r="AX5119" s="4"/>
      <c r="AY5119" s="4"/>
      <c r="AZ5119" s="4"/>
      <c r="BA5119" s="4"/>
      <c r="BB5119" s="4"/>
      <c r="BC5119" s="4">
        <v>40</v>
      </c>
      <c r="BD5119" t="str">
        <f>IF(AND(ADHOC!$G$15="",ADHOC!$S$4=""),"",IF(ADHOC!$G$15&lt;&gt;"",IF(ADHOC!$G$15=LEFT(Domein!$AS5119,LEN(ADHOC!$G$15)),MAX(Domein!BD$1:'Domein'!BD5118)+1,""),IF(ADHOC!$S$4=LEFT(Domein!$AS5119,LEN(ADHOC!$S$4)),MAX(Domein!BD$1:'Domein'!BD5118)+1,"")))</f>
        <v/>
      </c>
    </row>
    <row r="5120" spans="45:56" x14ac:dyDescent="0.2">
      <c r="AS5120" s="4" t="s">
        <v>13483</v>
      </c>
      <c r="AT5120" s="4" t="s">
        <v>13482</v>
      </c>
      <c r="AU5120" s="4" t="s">
        <v>463</v>
      </c>
      <c r="AV5120" s="4" t="s">
        <v>740</v>
      </c>
      <c r="AW5120" s="4" t="s">
        <v>701</v>
      </c>
      <c r="AX5120" s="4"/>
      <c r="AY5120" s="4"/>
      <c r="AZ5120" s="4"/>
      <c r="BA5120" s="4"/>
      <c r="BB5120" s="4"/>
      <c r="BC5120" s="4">
        <v>40</v>
      </c>
      <c r="BD5120" t="str">
        <f>IF(AND(ADHOC!$G$15="",ADHOC!$S$4=""),"",IF(ADHOC!$G$15&lt;&gt;"",IF(ADHOC!$G$15=LEFT(Domein!$AS5120,LEN(ADHOC!$G$15)),MAX(Domein!BD$1:'Domein'!BD5119)+1,""),IF(ADHOC!$S$4=LEFT(Domein!$AS5120,LEN(ADHOC!$S$4)),MAX(Domein!BD$1:'Domein'!BD5119)+1,"")))</f>
        <v/>
      </c>
    </row>
    <row r="5121" spans="45:56" x14ac:dyDescent="0.2">
      <c r="AS5121" s="4" t="s">
        <v>13484</v>
      </c>
      <c r="AT5121" s="4" t="s">
        <v>13485</v>
      </c>
      <c r="AU5121" s="4" t="s">
        <v>463</v>
      </c>
      <c r="AV5121" s="4" t="s">
        <v>740</v>
      </c>
      <c r="AW5121" s="4" t="s">
        <v>939</v>
      </c>
      <c r="AX5121" s="4"/>
      <c r="AY5121" s="4"/>
      <c r="AZ5121" s="4"/>
      <c r="BA5121" s="4"/>
      <c r="BB5121" s="4"/>
      <c r="BC5121" s="4">
        <v>40</v>
      </c>
      <c r="BD5121" t="str">
        <f>IF(AND(ADHOC!$G$15="",ADHOC!$S$4=""),"",IF(ADHOC!$G$15&lt;&gt;"",IF(ADHOC!$G$15=LEFT(Domein!$AS5121,LEN(ADHOC!$G$15)),MAX(Domein!BD$1:'Domein'!BD5120)+1,""),IF(ADHOC!$S$4=LEFT(Domein!$AS5121,LEN(ADHOC!$S$4)),MAX(Domein!BD$1:'Domein'!BD5120)+1,"")))</f>
        <v/>
      </c>
    </row>
    <row r="5122" spans="45:56" x14ac:dyDescent="0.2">
      <c r="AS5122" s="4" t="s">
        <v>12091</v>
      </c>
      <c r="AT5122" s="4" t="s">
        <v>12092</v>
      </c>
      <c r="AU5122" s="4" t="s">
        <v>456</v>
      </c>
      <c r="AV5122" s="4" t="s">
        <v>740</v>
      </c>
      <c r="AW5122" s="4" t="s">
        <v>701</v>
      </c>
      <c r="AX5122" s="4"/>
      <c r="AY5122" s="4"/>
      <c r="AZ5122" s="4"/>
      <c r="BA5122" s="4"/>
      <c r="BB5122" s="4"/>
      <c r="BC5122" s="4">
        <v>40</v>
      </c>
      <c r="BD5122" t="str">
        <f>IF(AND(ADHOC!$G$15="",ADHOC!$S$4=""),"",IF(ADHOC!$G$15&lt;&gt;"",IF(ADHOC!$G$15=LEFT(Domein!$AS5122,LEN(ADHOC!$G$15)),MAX(Domein!BD$1:'Domein'!BD5121)+1,""),IF(ADHOC!$S$4=LEFT(Domein!$AS5122,LEN(ADHOC!$S$4)),MAX(Domein!BD$1:'Domein'!BD5121)+1,"")))</f>
        <v/>
      </c>
    </row>
    <row r="5123" spans="45:56" x14ac:dyDescent="0.2">
      <c r="AS5123" s="4" t="s">
        <v>37481</v>
      </c>
      <c r="AT5123" s="4" t="s">
        <v>37482</v>
      </c>
      <c r="AU5123" s="4" t="s">
        <v>456</v>
      </c>
      <c r="AV5123" s="4" t="s">
        <v>36910</v>
      </c>
      <c r="AW5123" s="4" t="s">
        <v>701</v>
      </c>
      <c r="AX5123" s="4"/>
      <c r="AY5123" s="4">
        <v>241093</v>
      </c>
      <c r="AZ5123" s="4">
        <v>487228</v>
      </c>
      <c r="BA5123" s="4" t="s">
        <v>22835</v>
      </c>
      <c r="BB5123" s="4" t="s">
        <v>22836</v>
      </c>
      <c r="BC5123" s="4">
        <v>40</v>
      </c>
      <c r="BD5123" t="str">
        <f>IF(AND(ADHOC!$G$15="",ADHOC!$S$4=""),"",IF(ADHOC!$G$15&lt;&gt;"",IF(ADHOC!$G$15=LEFT(Domein!$AS5123,LEN(ADHOC!$G$15)),MAX(Domein!BD$1:'Domein'!BD5122)+1,""),IF(ADHOC!$S$4=LEFT(Domein!$AS5123,LEN(ADHOC!$S$4)),MAX(Domein!BD$1:'Domein'!BD5122)+1,"")))</f>
        <v/>
      </c>
    </row>
    <row r="5124" spans="45:56" x14ac:dyDescent="0.2">
      <c r="AS5124" s="4" t="s">
        <v>2348</v>
      </c>
      <c r="AT5124" s="4" t="s">
        <v>2349</v>
      </c>
      <c r="AU5124" s="4" t="s">
        <v>463</v>
      </c>
      <c r="AV5124" s="4" t="s">
        <v>737</v>
      </c>
      <c r="AW5124" s="4" t="s">
        <v>701</v>
      </c>
      <c r="AX5124" s="4"/>
      <c r="AY5124" s="4">
        <v>240964</v>
      </c>
      <c r="AZ5124" s="4">
        <v>487309</v>
      </c>
      <c r="BA5124" s="4" t="s">
        <v>22833</v>
      </c>
      <c r="BB5124" s="4" t="s">
        <v>22834</v>
      </c>
      <c r="BC5124" s="4">
        <v>40</v>
      </c>
      <c r="BD5124" t="str">
        <f>IF(AND(ADHOC!$G$15="",ADHOC!$S$4=""),"",IF(ADHOC!$G$15&lt;&gt;"",IF(ADHOC!$G$15=LEFT(Domein!$AS5124,LEN(ADHOC!$G$15)),MAX(Domein!BD$1:'Domein'!BD5123)+1,""),IF(ADHOC!$S$4=LEFT(Domein!$AS5124,LEN(ADHOC!$S$4)),MAX(Domein!BD$1:'Domein'!BD5123)+1,"")))</f>
        <v/>
      </c>
    </row>
    <row r="5125" spans="45:56" x14ac:dyDescent="0.2">
      <c r="AS5125" s="4" t="s">
        <v>2353</v>
      </c>
      <c r="AT5125" s="4" t="s">
        <v>11544</v>
      </c>
      <c r="AU5125" s="4" t="s">
        <v>456</v>
      </c>
      <c r="AV5125" s="4" t="s">
        <v>735</v>
      </c>
      <c r="AW5125" s="4" t="s">
        <v>1167</v>
      </c>
      <c r="AX5125" s="4"/>
      <c r="AY5125" s="4">
        <v>241059</v>
      </c>
      <c r="AZ5125" s="4">
        <v>487291</v>
      </c>
      <c r="BA5125" s="4" t="s">
        <v>24740</v>
      </c>
      <c r="BB5125" s="4" t="s">
        <v>24741</v>
      </c>
      <c r="BC5125" s="4">
        <v>40</v>
      </c>
      <c r="BD5125" t="str">
        <f>IF(AND(ADHOC!$G$15="",ADHOC!$S$4=""),"",IF(ADHOC!$G$15&lt;&gt;"",IF(ADHOC!$G$15=LEFT(Domein!$AS5125,LEN(ADHOC!$G$15)),MAX(Domein!BD$1:'Domein'!BD5124)+1,""),IF(ADHOC!$S$4=LEFT(Domein!$AS5125,LEN(ADHOC!$S$4)),MAX(Domein!BD$1:'Domein'!BD5124)+1,"")))</f>
        <v/>
      </c>
    </row>
    <row r="5126" spans="45:56" x14ac:dyDescent="0.2">
      <c r="AS5126" s="4" t="s">
        <v>2354</v>
      </c>
      <c r="AT5126" s="4" t="s">
        <v>9551</v>
      </c>
      <c r="AU5126" s="4" t="s">
        <v>456</v>
      </c>
      <c r="AV5126" s="4" t="s">
        <v>735</v>
      </c>
      <c r="AW5126" s="4" t="s">
        <v>1167</v>
      </c>
      <c r="AX5126" s="4"/>
      <c r="AY5126" s="4">
        <v>241096</v>
      </c>
      <c r="AZ5126" s="4">
        <v>487142</v>
      </c>
      <c r="BA5126" s="4" t="s">
        <v>24742</v>
      </c>
      <c r="BB5126" s="4" t="s">
        <v>24743</v>
      </c>
      <c r="BC5126" s="4">
        <v>40</v>
      </c>
      <c r="BD5126" t="str">
        <f>IF(AND(ADHOC!$G$15="",ADHOC!$S$4=""),"",IF(ADHOC!$G$15&lt;&gt;"",IF(ADHOC!$G$15=LEFT(Domein!$AS5126,LEN(ADHOC!$G$15)),MAX(Domein!BD$1:'Domein'!BD5125)+1,""),IF(ADHOC!$S$4=LEFT(Domein!$AS5126,LEN(ADHOC!$S$4)),MAX(Domein!BD$1:'Domein'!BD5125)+1,"")))</f>
        <v/>
      </c>
    </row>
    <row r="5127" spans="45:56" x14ac:dyDescent="0.2">
      <c r="AS5127" s="4" t="s">
        <v>9552</v>
      </c>
      <c r="AT5127" s="4" t="s">
        <v>11545</v>
      </c>
      <c r="AU5127" s="4" t="s">
        <v>456</v>
      </c>
      <c r="AV5127" s="4" t="s">
        <v>735</v>
      </c>
      <c r="AW5127" s="4" t="s">
        <v>1167</v>
      </c>
      <c r="AX5127" s="4"/>
      <c r="AY5127" s="4">
        <v>241054</v>
      </c>
      <c r="AZ5127" s="4">
        <v>487286</v>
      </c>
      <c r="BA5127" s="4" t="s">
        <v>24744</v>
      </c>
      <c r="BB5127" s="4" t="s">
        <v>24745</v>
      </c>
      <c r="BC5127" s="4">
        <v>40</v>
      </c>
      <c r="BD5127" t="str">
        <f>IF(AND(ADHOC!$G$15="",ADHOC!$S$4=""),"",IF(ADHOC!$G$15&lt;&gt;"",IF(ADHOC!$G$15=LEFT(Domein!$AS5127,LEN(ADHOC!$G$15)),MAX(Domein!BD$1:'Domein'!BD5126)+1,""),IF(ADHOC!$S$4=LEFT(Domein!$AS5127,LEN(ADHOC!$S$4)),MAX(Domein!BD$1:'Domein'!BD5126)+1,"")))</f>
        <v/>
      </c>
    </row>
    <row r="5128" spans="45:56" x14ac:dyDescent="0.2">
      <c r="AS5128" s="4" t="s">
        <v>9553</v>
      </c>
      <c r="AT5128" s="4" t="s">
        <v>11546</v>
      </c>
      <c r="AU5128" s="4" t="s">
        <v>456</v>
      </c>
      <c r="AV5128" s="4" t="s">
        <v>735</v>
      </c>
      <c r="AW5128" s="4" t="s">
        <v>1167</v>
      </c>
      <c r="AX5128" s="4"/>
      <c r="AY5128" s="4">
        <v>241055</v>
      </c>
      <c r="AZ5128" s="4">
        <v>487287</v>
      </c>
      <c r="BA5128" s="4" t="s">
        <v>24746</v>
      </c>
      <c r="BB5128" s="4" t="s">
        <v>24747</v>
      </c>
      <c r="BC5128" s="4">
        <v>40</v>
      </c>
      <c r="BD5128" t="str">
        <f>IF(AND(ADHOC!$G$15="",ADHOC!$S$4=""),"",IF(ADHOC!$G$15&lt;&gt;"",IF(ADHOC!$G$15=LEFT(Domein!$AS5128,LEN(ADHOC!$G$15)),MAX(Domein!BD$1:'Domein'!BD5127)+1,""),IF(ADHOC!$S$4=LEFT(Domein!$AS5128,LEN(ADHOC!$S$4)),MAX(Domein!BD$1:'Domein'!BD5127)+1,"")))</f>
        <v/>
      </c>
    </row>
    <row r="5129" spans="45:56" x14ac:dyDescent="0.2">
      <c r="AS5129" s="4" t="s">
        <v>2350</v>
      </c>
      <c r="AT5129" s="4" t="s">
        <v>9554</v>
      </c>
      <c r="AU5129" s="4" t="s">
        <v>456</v>
      </c>
      <c r="AV5129" s="4" t="s">
        <v>735</v>
      </c>
      <c r="AW5129" s="4" t="s">
        <v>1167</v>
      </c>
      <c r="AX5129" s="4"/>
      <c r="AY5129" s="4">
        <v>241046</v>
      </c>
      <c r="AZ5129" s="4">
        <v>487263</v>
      </c>
      <c r="BA5129" s="4" t="s">
        <v>24748</v>
      </c>
      <c r="BB5129" s="4" t="s">
        <v>24749</v>
      </c>
      <c r="BC5129" s="4">
        <v>40</v>
      </c>
      <c r="BD5129" t="str">
        <f>IF(AND(ADHOC!$G$15="",ADHOC!$S$4=""),"",IF(ADHOC!$G$15&lt;&gt;"",IF(ADHOC!$G$15=LEFT(Domein!$AS5129,LEN(ADHOC!$G$15)),MAX(Domein!BD$1:'Domein'!BD5128)+1,""),IF(ADHOC!$S$4=LEFT(Domein!$AS5129,LEN(ADHOC!$S$4)),MAX(Domein!BD$1:'Domein'!BD5128)+1,"")))</f>
        <v/>
      </c>
    </row>
    <row r="5130" spans="45:56" x14ac:dyDescent="0.2">
      <c r="AS5130" s="4" t="s">
        <v>2351</v>
      </c>
      <c r="AT5130" s="4" t="s">
        <v>9555</v>
      </c>
      <c r="AU5130" s="4" t="s">
        <v>456</v>
      </c>
      <c r="AV5130" s="4" t="s">
        <v>735</v>
      </c>
      <c r="AW5130" s="4" t="s">
        <v>1167</v>
      </c>
      <c r="AX5130" s="4"/>
      <c r="AY5130" s="4">
        <v>241067</v>
      </c>
      <c r="AZ5130" s="4">
        <v>487241</v>
      </c>
      <c r="BA5130" s="4" t="s">
        <v>24750</v>
      </c>
      <c r="BB5130" s="4" t="s">
        <v>24751</v>
      </c>
      <c r="BC5130" s="4">
        <v>40</v>
      </c>
      <c r="BD5130" t="str">
        <f>IF(AND(ADHOC!$G$15="",ADHOC!$S$4=""),"",IF(ADHOC!$G$15&lt;&gt;"",IF(ADHOC!$G$15=LEFT(Domein!$AS5130,LEN(ADHOC!$G$15)),MAX(Domein!BD$1:'Domein'!BD5129)+1,""),IF(ADHOC!$S$4=LEFT(Domein!$AS5130,LEN(ADHOC!$S$4)),MAX(Domein!BD$1:'Domein'!BD5129)+1,"")))</f>
        <v/>
      </c>
    </row>
    <row r="5131" spans="45:56" x14ac:dyDescent="0.2">
      <c r="AS5131" s="4" t="s">
        <v>9556</v>
      </c>
      <c r="AT5131" s="4" t="s">
        <v>11547</v>
      </c>
      <c r="AU5131" s="4" t="s">
        <v>456</v>
      </c>
      <c r="AV5131" s="4" t="s">
        <v>735</v>
      </c>
      <c r="AW5131" s="4" t="s">
        <v>1167</v>
      </c>
      <c r="AX5131" s="4"/>
      <c r="AY5131" s="4">
        <v>241056</v>
      </c>
      <c r="AZ5131" s="4">
        <v>487288</v>
      </c>
      <c r="BA5131" s="4" t="s">
        <v>24752</v>
      </c>
      <c r="BB5131" s="4" t="s">
        <v>24753</v>
      </c>
      <c r="BC5131" s="4">
        <v>40</v>
      </c>
      <c r="BD5131" t="str">
        <f>IF(AND(ADHOC!$G$15="",ADHOC!$S$4=""),"",IF(ADHOC!$G$15&lt;&gt;"",IF(ADHOC!$G$15=LEFT(Domein!$AS5131,LEN(ADHOC!$G$15)),MAX(Domein!BD$1:'Domein'!BD5130)+1,""),IF(ADHOC!$S$4=LEFT(Domein!$AS5131,LEN(ADHOC!$S$4)),MAX(Domein!BD$1:'Domein'!BD5130)+1,"")))</f>
        <v/>
      </c>
    </row>
    <row r="5132" spans="45:56" x14ac:dyDescent="0.2">
      <c r="AS5132" s="4" t="s">
        <v>9557</v>
      </c>
      <c r="AT5132" s="4" t="s">
        <v>11548</v>
      </c>
      <c r="AU5132" s="4" t="s">
        <v>456</v>
      </c>
      <c r="AV5132" s="4" t="s">
        <v>735</v>
      </c>
      <c r="AW5132" s="4" t="s">
        <v>1167</v>
      </c>
      <c r="AX5132" s="4"/>
      <c r="AY5132" s="4">
        <v>241057</v>
      </c>
      <c r="AZ5132" s="4">
        <v>487289</v>
      </c>
      <c r="BA5132" s="4" t="s">
        <v>24754</v>
      </c>
      <c r="BB5132" s="4" t="s">
        <v>24755</v>
      </c>
      <c r="BC5132" s="4">
        <v>40</v>
      </c>
      <c r="BD5132" t="str">
        <f>IF(AND(ADHOC!$G$15="",ADHOC!$S$4=""),"",IF(ADHOC!$G$15&lt;&gt;"",IF(ADHOC!$G$15=LEFT(Domein!$AS5132,LEN(ADHOC!$G$15)),MAX(Domein!BD$1:'Domein'!BD5131)+1,""),IF(ADHOC!$S$4=LEFT(Domein!$AS5132,LEN(ADHOC!$S$4)),MAX(Domein!BD$1:'Domein'!BD5131)+1,"")))</f>
        <v/>
      </c>
    </row>
    <row r="5133" spans="45:56" x14ac:dyDescent="0.2">
      <c r="AS5133" s="4" t="s">
        <v>9558</v>
      </c>
      <c r="AT5133" s="4" t="s">
        <v>11549</v>
      </c>
      <c r="AU5133" s="4" t="s">
        <v>456</v>
      </c>
      <c r="AV5133" s="4" t="s">
        <v>735</v>
      </c>
      <c r="AW5133" s="4" t="s">
        <v>1167</v>
      </c>
      <c r="AX5133" s="4"/>
      <c r="AY5133" s="4">
        <v>241058</v>
      </c>
      <c r="AZ5133" s="4">
        <v>487290</v>
      </c>
      <c r="BA5133" s="4" t="s">
        <v>24756</v>
      </c>
      <c r="BB5133" s="4" t="s">
        <v>24757</v>
      </c>
      <c r="BC5133" s="4">
        <v>40</v>
      </c>
      <c r="BD5133" t="str">
        <f>IF(AND(ADHOC!$G$15="",ADHOC!$S$4=""),"",IF(ADHOC!$G$15&lt;&gt;"",IF(ADHOC!$G$15=LEFT(Domein!$AS5133,LEN(ADHOC!$G$15)),MAX(Domein!BD$1:'Domein'!BD5132)+1,""),IF(ADHOC!$S$4=LEFT(Domein!$AS5133,LEN(ADHOC!$S$4)),MAX(Domein!BD$1:'Domein'!BD5132)+1,"")))</f>
        <v/>
      </c>
    </row>
    <row r="5134" spans="45:56" x14ac:dyDescent="0.2">
      <c r="AS5134" s="4" t="s">
        <v>2352</v>
      </c>
      <c r="AT5134" s="4" t="s">
        <v>9559</v>
      </c>
      <c r="AU5134" s="4" t="s">
        <v>456</v>
      </c>
      <c r="AV5134" s="4" t="s">
        <v>735</v>
      </c>
      <c r="AW5134" s="4" t="s">
        <v>1167</v>
      </c>
      <c r="AX5134" s="4"/>
      <c r="AY5134" s="4">
        <v>241061</v>
      </c>
      <c r="AZ5134" s="4">
        <v>487219</v>
      </c>
      <c r="BA5134" s="4" t="s">
        <v>24758</v>
      </c>
      <c r="BB5134" s="4" t="s">
        <v>24759</v>
      </c>
      <c r="BC5134" s="4">
        <v>40</v>
      </c>
      <c r="BD5134" t="str">
        <f>IF(AND(ADHOC!$G$15="",ADHOC!$S$4=""),"",IF(ADHOC!$G$15&lt;&gt;"",IF(ADHOC!$G$15=LEFT(Domein!$AS5134,LEN(ADHOC!$G$15)),MAX(Domein!BD$1:'Domein'!BD5133)+1,""),IF(ADHOC!$S$4=LEFT(Domein!$AS5134,LEN(ADHOC!$S$4)),MAX(Domein!BD$1:'Domein'!BD5133)+1,"")))</f>
        <v/>
      </c>
    </row>
    <row r="5135" spans="45:56" x14ac:dyDescent="0.2">
      <c r="AS5135" s="4" t="s">
        <v>2355</v>
      </c>
      <c r="AT5135" s="4" t="s">
        <v>2356</v>
      </c>
      <c r="AU5135" s="4" t="s">
        <v>463</v>
      </c>
      <c r="AV5135" s="4" t="s">
        <v>737</v>
      </c>
      <c r="AW5135" s="4" t="s">
        <v>701</v>
      </c>
      <c r="AX5135" s="4"/>
      <c r="AY5135" s="4">
        <v>241093</v>
      </c>
      <c r="AZ5135" s="4">
        <v>487228</v>
      </c>
      <c r="BA5135" s="4" t="s">
        <v>22835</v>
      </c>
      <c r="BB5135" s="4" t="s">
        <v>22836</v>
      </c>
      <c r="BC5135" s="4">
        <v>40</v>
      </c>
      <c r="BD5135" t="str">
        <f>IF(AND(ADHOC!$G$15="",ADHOC!$S$4=""),"",IF(ADHOC!$G$15&lt;&gt;"",IF(ADHOC!$G$15=LEFT(Domein!$AS5135,LEN(ADHOC!$G$15)),MAX(Domein!BD$1:'Domein'!BD5134)+1,""),IF(ADHOC!$S$4=LEFT(Domein!$AS5135,LEN(ADHOC!$S$4)),MAX(Domein!BD$1:'Domein'!BD5134)+1,"")))</f>
        <v/>
      </c>
    </row>
    <row r="5136" spans="45:56" x14ac:dyDescent="0.2">
      <c r="AS5136" s="4" t="s">
        <v>2357</v>
      </c>
      <c r="AT5136" s="4" t="s">
        <v>2358</v>
      </c>
      <c r="AU5136" s="4" t="s">
        <v>456</v>
      </c>
      <c r="AV5136" s="4" t="s">
        <v>736</v>
      </c>
      <c r="AW5136" s="4" t="s">
        <v>939</v>
      </c>
      <c r="AX5136" s="4"/>
      <c r="AY5136" s="4"/>
      <c r="AZ5136" s="4"/>
      <c r="BA5136" s="4"/>
      <c r="BB5136" s="4"/>
      <c r="BC5136" s="4">
        <v>40</v>
      </c>
      <c r="BD5136" t="str">
        <f>IF(AND(ADHOC!$G$15="",ADHOC!$S$4=""),"",IF(ADHOC!$G$15&lt;&gt;"",IF(ADHOC!$G$15=LEFT(Domein!$AS5136,LEN(ADHOC!$G$15)),MAX(Domein!BD$1:'Domein'!BD5135)+1,""),IF(ADHOC!$S$4=LEFT(Domein!$AS5136,LEN(ADHOC!$S$4)),MAX(Domein!BD$1:'Domein'!BD5135)+1,"")))</f>
        <v/>
      </c>
    </row>
    <row r="5137" spans="45:56" x14ac:dyDescent="0.2">
      <c r="AS5137" s="4" t="s">
        <v>2336</v>
      </c>
      <c r="AT5137" s="4" t="s">
        <v>2337</v>
      </c>
      <c r="AU5137" s="4" t="s">
        <v>456</v>
      </c>
      <c r="AV5137" s="4" t="s">
        <v>731</v>
      </c>
      <c r="AW5137" s="4" t="s">
        <v>724</v>
      </c>
      <c r="AX5137" s="4"/>
      <c r="AY5137" s="4">
        <v>228728</v>
      </c>
      <c r="AZ5137" s="4">
        <v>498898</v>
      </c>
      <c r="BA5137" s="4" t="s">
        <v>24760</v>
      </c>
      <c r="BB5137" s="4" t="s">
        <v>24761</v>
      </c>
      <c r="BC5137" s="4">
        <v>40</v>
      </c>
      <c r="BD5137" t="str">
        <f>IF(AND(ADHOC!$G$15="",ADHOC!$S$4=""),"",IF(ADHOC!$G$15&lt;&gt;"",IF(ADHOC!$G$15=LEFT(Domein!$AS5137,LEN(ADHOC!$G$15)),MAX(Domein!BD$1:'Domein'!BD5136)+1,""),IF(ADHOC!$S$4=LEFT(Domein!$AS5137,LEN(ADHOC!$S$4)),MAX(Domein!BD$1:'Domein'!BD5136)+1,"")))</f>
        <v/>
      </c>
    </row>
    <row r="5138" spans="45:56" x14ac:dyDescent="0.2">
      <c r="AS5138" s="4" t="s">
        <v>2338</v>
      </c>
      <c r="AT5138" s="4" t="s">
        <v>2339</v>
      </c>
      <c r="AU5138" s="4" t="s">
        <v>456</v>
      </c>
      <c r="AV5138" s="4" t="s">
        <v>731</v>
      </c>
      <c r="AW5138" s="4" t="s">
        <v>724</v>
      </c>
      <c r="AX5138" s="4"/>
      <c r="AY5138" s="4">
        <v>224050</v>
      </c>
      <c r="AZ5138" s="4">
        <v>502469</v>
      </c>
      <c r="BA5138" s="4" t="s">
        <v>24762</v>
      </c>
      <c r="BB5138" s="4" t="s">
        <v>24763</v>
      </c>
      <c r="BC5138" s="4">
        <v>40</v>
      </c>
      <c r="BD5138" t="str">
        <f>IF(AND(ADHOC!$G$15="",ADHOC!$S$4=""),"",IF(ADHOC!$G$15&lt;&gt;"",IF(ADHOC!$G$15=LEFT(Domein!$AS5138,LEN(ADHOC!$G$15)),MAX(Domein!BD$1:'Domein'!BD5137)+1,""),IF(ADHOC!$S$4=LEFT(Domein!$AS5138,LEN(ADHOC!$S$4)),MAX(Domein!BD$1:'Domein'!BD5137)+1,"")))</f>
        <v/>
      </c>
    </row>
    <row r="5139" spans="45:56" x14ac:dyDescent="0.2">
      <c r="AS5139" s="4" t="s">
        <v>14276</v>
      </c>
      <c r="AT5139" s="4" t="s">
        <v>14277</v>
      </c>
      <c r="AU5139" s="4" t="s">
        <v>456</v>
      </c>
      <c r="AV5139" s="4" t="s">
        <v>731</v>
      </c>
      <c r="AW5139" s="4" t="s">
        <v>724</v>
      </c>
      <c r="AX5139" s="4"/>
      <c r="AY5139" s="4">
        <v>226770</v>
      </c>
      <c r="AZ5139" s="4">
        <v>496566</v>
      </c>
      <c r="BA5139" s="4" t="s">
        <v>24764</v>
      </c>
      <c r="BB5139" s="4" t="s">
        <v>24765</v>
      </c>
      <c r="BC5139" s="4">
        <v>40</v>
      </c>
      <c r="BD5139" t="str">
        <f>IF(AND(ADHOC!$G$15="",ADHOC!$S$4=""),"",IF(ADHOC!$G$15&lt;&gt;"",IF(ADHOC!$G$15=LEFT(Domein!$AS5139,LEN(ADHOC!$G$15)),MAX(Domein!BD$1:'Domein'!BD5138)+1,""),IF(ADHOC!$S$4=LEFT(Domein!$AS5139,LEN(ADHOC!$S$4)),MAX(Domein!BD$1:'Domein'!BD5138)+1,"")))</f>
        <v/>
      </c>
    </row>
    <row r="5140" spans="45:56" x14ac:dyDescent="0.2">
      <c r="AS5140" s="4" t="s">
        <v>2340</v>
      </c>
      <c r="AT5140" s="4" t="s">
        <v>2341</v>
      </c>
      <c r="AU5140" s="4" t="s">
        <v>456</v>
      </c>
      <c r="AV5140" s="4" t="s">
        <v>731</v>
      </c>
      <c r="AW5140" s="4" t="s">
        <v>724</v>
      </c>
      <c r="AX5140" s="4"/>
      <c r="AY5140" s="4">
        <v>227161</v>
      </c>
      <c r="AZ5140" s="4">
        <v>499395</v>
      </c>
      <c r="BA5140" s="4" t="s">
        <v>24766</v>
      </c>
      <c r="BB5140" s="4" t="s">
        <v>24767</v>
      </c>
      <c r="BC5140" s="4">
        <v>40</v>
      </c>
      <c r="BD5140" t="str">
        <f>IF(AND(ADHOC!$G$15="",ADHOC!$S$4=""),"",IF(ADHOC!$G$15&lt;&gt;"",IF(ADHOC!$G$15=LEFT(Domein!$AS5140,LEN(ADHOC!$G$15)),MAX(Domein!BD$1:'Domein'!BD5139)+1,""),IF(ADHOC!$S$4=LEFT(Domein!$AS5140,LEN(ADHOC!$S$4)),MAX(Domein!BD$1:'Domein'!BD5139)+1,"")))</f>
        <v/>
      </c>
    </row>
    <row r="5141" spans="45:56" x14ac:dyDescent="0.2">
      <c r="AS5141" s="4" t="s">
        <v>2342</v>
      </c>
      <c r="AT5141" s="4" t="s">
        <v>2343</v>
      </c>
      <c r="AU5141" s="4" t="s">
        <v>456</v>
      </c>
      <c r="AV5141" s="4" t="s">
        <v>731</v>
      </c>
      <c r="AW5141" s="4" t="s">
        <v>724</v>
      </c>
      <c r="AX5141" s="4"/>
      <c r="AY5141" s="4">
        <v>226832</v>
      </c>
      <c r="AZ5141" s="4">
        <v>501283</v>
      </c>
      <c r="BA5141" s="4" t="s">
        <v>24768</v>
      </c>
      <c r="BB5141" s="4" t="s">
        <v>24769</v>
      </c>
      <c r="BC5141" s="4">
        <v>40</v>
      </c>
      <c r="BD5141" t="str">
        <f>IF(AND(ADHOC!$G$15="",ADHOC!$S$4=""),"",IF(ADHOC!$G$15&lt;&gt;"",IF(ADHOC!$G$15=LEFT(Domein!$AS5141,LEN(ADHOC!$G$15)),MAX(Domein!BD$1:'Domein'!BD5140)+1,""),IF(ADHOC!$S$4=LEFT(Domein!$AS5141,LEN(ADHOC!$S$4)),MAX(Domein!BD$1:'Domein'!BD5140)+1,"")))</f>
        <v/>
      </c>
    </row>
    <row r="5142" spans="45:56" x14ac:dyDescent="0.2">
      <c r="AS5142" s="4" t="s">
        <v>2344</v>
      </c>
      <c r="AT5142" s="4" t="s">
        <v>2345</v>
      </c>
      <c r="AU5142" s="4" t="s">
        <v>456</v>
      </c>
      <c r="AV5142" s="4" t="s">
        <v>731</v>
      </c>
      <c r="AW5142" s="4" t="s">
        <v>724</v>
      </c>
      <c r="AX5142" s="4"/>
      <c r="AY5142" s="4">
        <v>227240</v>
      </c>
      <c r="AZ5142" s="4">
        <v>501624</v>
      </c>
      <c r="BA5142" s="4" t="s">
        <v>24770</v>
      </c>
      <c r="BB5142" s="4" t="s">
        <v>24771</v>
      </c>
      <c r="BC5142" s="4">
        <v>40</v>
      </c>
      <c r="BD5142" t="str">
        <f>IF(AND(ADHOC!$G$15="",ADHOC!$S$4=""),"",IF(ADHOC!$G$15&lt;&gt;"",IF(ADHOC!$G$15=LEFT(Domein!$AS5142,LEN(ADHOC!$G$15)),MAX(Domein!BD$1:'Domein'!BD5141)+1,""),IF(ADHOC!$S$4=LEFT(Domein!$AS5142,LEN(ADHOC!$S$4)),MAX(Domein!BD$1:'Domein'!BD5141)+1,"")))</f>
        <v/>
      </c>
    </row>
    <row r="5143" spans="45:56" x14ac:dyDescent="0.2">
      <c r="AS5143" s="4" t="s">
        <v>2346</v>
      </c>
      <c r="AT5143" s="4" t="s">
        <v>2347</v>
      </c>
      <c r="AU5143" s="4" t="s">
        <v>456</v>
      </c>
      <c r="AV5143" s="4" t="s">
        <v>731</v>
      </c>
      <c r="AW5143" s="4" t="s">
        <v>724</v>
      </c>
      <c r="AX5143" s="4"/>
      <c r="AY5143" s="4">
        <v>223155</v>
      </c>
      <c r="AZ5143" s="4">
        <v>503100</v>
      </c>
      <c r="BA5143" s="4" t="s">
        <v>24772</v>
      </c>
      <c r="BB5143" s="4" t="s">
        <v>24773</v>
      </c>
      <c r="BC5143" s="4">
        <v>40</v>
      </c>
      <c r="BD5143" t="str">
        <f>IF(AND(ADHOC!$G$15="",ADHOC!$S$4=""),"",IF(ADHOC!$G$15&lt;&gt;"",IF(ADHOC!$G$15=LEFT(Domein!$AS5143,LEN(ADHOC!$G$15)),MAX(Domein!BD$1:'Domein'!BD5142)+1,""),IF(ADHOC!$S$4=LEFT(Domein!$AS5143,LEN(ADHOC!$S$4)),MAX(Domein!BD$1:'Domein'!BD5142)+1,"")))</f>
        <v/>
      </c>
    </row>
    <row r="5144" spans="45:56" x14ac:dyDescent="0.2">
      <c r="AS5144" s="4" t="s">
        <v>14262</v>
      </c>
      <c r="AT5144" s="4" t="s">
        <v>14263</v>
      </c>
      <c r="AU5144" s="4" t="s">
        <v>456</v>
      </c>
      <c r="AV5144" s="4" t="s">
        <v>745</v>
      </c>
      <c r="AW5144" s="4" t="s">
        <v>1167</v>
      </c>
      <c r="AX5144" s="4"/>
      <c r="AY5144" s="4"/>
      <c r="AZ5144" s="4"/>
      <c r="BA5144" s="4"/>
      <c r="BB5144" s="4"/>
      <c r="BC5144" s="4">
        <v>40</v>
      </c>
      <c r="BD5144" t="str">
        <f>IF(AND(ADHOC!$G$15="",ADHOC!$S$4=""),"",IF(ADHOC!$G$15&lt;&gt;"",IF(ADHOC!$G$15=LEFT(Domein!$AS5144,LEN(ADHOC!$G$15)),MAX(Domein!BD$1:'Domein'!BD5143)+1,""),IF(ADHOC!$S$4=LEFT(Domein!$AS5144,LEN(ADHOC!$S$4)),MAX(Domein!BD$1:'Domein'!BD5143)+1,"")))</f>
        <v/>
      </c>
    </row>
    <row r="5145" spans="45:56" x14ac:dyDescent="0.2">
      <c r="AS5145" s="4" t="s">
        <v>14264</v>
      </c>
      <c r="AT5145" s="4" t="s">
        <v>14265</v>
      </c>
      <c r="AU5145" s="4" t="s">
        <v>456</v>
      </c>
      <c r="AV5145" s="4" t="s">
        <v>745</v>
      </c>
      <c r="AW5145" s="4" t="s">
        <v>1167</v>
      </c>
      <c r="AX5145" s="4"/>
      <c r="AY5145" s="4"/>
      <c r="AZ5145" s="4"/>
      <c r="BA5145" s="4"/>
      <c r="BB5145" s="4"/>
      <c r="BC5145" s="4">
        <v>40</v>
      </c>
      <c r="BD5145" t="str">
        <f>IF(AND(ADHOC!$G$15="",ADHOC!$S$4=""),"",IF(ADHOC!$G$15&lt;&gt;"",IF(ADHOC!$G$15=LEFT(Domein!$AS5145,LEN(ADHOC!$G$15)),MAX(Domein!BD$1:'Domein'!BD5144)+1,""),IF(ADHOC!$S$4=LEFT(Domein!$AS5145,LEN(ADHOC!$S$4)),MAX(Domein!BD$1:'Domein'!BD5144)+1,"")))</f>
        <v/>
      </c>
    </row>
    <row r="5146" spans="45:56" x14ac:dyDescent="0.2">
      <c r="AS5146" s="4" t="s">
        <v>37483</v>
      </c>
      <c r="AT5146" s="4" t="s">
        <v>37484</v>
      </c>
      <c r="AU5146" s="4" t="s">
        <v>456</v>
      </c>
      <c r="AV5146" s="4" t="s">
        <v>745</v>
      </c>
      <c r="AW5146" s="4" t="s">
        <v>701</v>
      </c>
      <c r="AX5146" s="4"/>
      <c r="AY5146" s="4"/>
      <c r="AZ5146" s="4"/>
      <c r="BA5146" s="4"/>
      <c r="BB5146" s="4"/>
      <c r="BC5146" s="4">
        <v>40</v>
      </c>
      <c r="BD5146" t="str">
        <f>IF(AND(ADHOC!$G$15="",ADHOC!$S$4=""),"",IF(ADHOC!$G$15&lt;&gt;"",IF(ADHOC!$G$15=LEFT(Domein!$AS5146,LEN(ADHOC!$G$15)),MAX(Domein!BD$1:'Domein'!BD5145)+1,""),IF(ADHOC!$S$4=LEFT(Domein!$AS5146,LEN(ADHOC!$S$4)),MAX(Domein!BD$1:'Domein'!BD5145)+1,"")))</f>
        <v/>
      </c>
    </row>
    <row r="5147" spans="45:56" x14ac:dyDescent="0.2">
      <c r="AS5147" s="4" t="s">
        <v>2359</v>
      </c>
      <c r="AT5147" s="4" t="s">
        <v>2360</v>
      </c>
      <c r="AU5147" s="4" t="s">
        <v>456</v>
      </c>
      <c r="AV5147" s="4" t="s">
        <v>731</v>
      </c>
      <c r="AW5147" s="4" t="s">
        <v>724</v>
      </c>
      <c r="AX5147" s="4"/>
      <c r="AY5147" s="4">
        <v>229748</v>
      </c>
      <c r="AZ5147" s="4">
        <v>492275</v>
      </c>
      <c r="BA5147" s="4" t="s">
        <v>24774</v>
      </c>
      <c r="BB5147" s="4" t="s">
        <v>24775</v>
      </c>
      <c r="BC5147" s="4">
        <v>40</v>
      </c>
      <c r="BD5147" t="str">
        <f>IF(AND(ADHOC!$G$15="",ADHOC!$S$4=""),"",IF(ADHOC!$G$15&lt;&gt;"",IF(ADHOC!$G$15=LEFT(Domein!$AS5147,LEN(ADHOC!$G$15)),MAX(Domein!BD$1:'Domein'!BD5146)+1,""),IF(ADHOC!$S$4=LEFT(Domein!$AS5147,LEN(ADHOC!$S$4)),MAX(Domein!BD$1:'Domein'!BD5146)+1,"")))</f>
        <v/>
      </c>
    </row>
    <row r="5148" spans="45:56" x14ac:dyDescent="0.2">
      <c r="AS5148" s="4" t="s">
        <v>2361</v>
      </c>
      <c r="AT5148" s="4" t="s">
        <v>2362</v>
      </c>
      <c r="AU5148" s="4" t="s">
        <v>456</v>
      </c>
      <c r="AV5148" s="4" t="s">
        <v>731</v>
      </c>
      <c r="AW5148" s="4" t="s">
        <v>724</v>
      </c>
      <c r="AX5148" s="4"/>
      <c r="AY5148" s="4">
        <v>235188</v>
      </c>
      <c r="AZ5148" s="4">
        <v>481373</v>
      </c>
      <c r="BA5148" s="4" t="s">
        <v>24776</v>
      </c>
      <c r="BB5148" s="4" t="s">
        <v>24777</v>
      </c>
      <c r="BC5148" s="4">
        <v>40</v>
      </c>
      <c r="BD5148" t="str">
        <f>IF(AND(ADHOC!$G$15="",ADHOC!$S$4=""),"",IF(ADHOC!$G$15&lt;&gt;"",IF(ADHOC!$G$15=LEFT(Domein!$AS5148,LEN(ADHOC!$G$15)),MAX(Domein!BD$1:'Domein'!BD5147)+1,""),IF(ADHOC!$S$4=LEFT(Domein!$AS5148,LEN(ADHOC!$S$4)),MAX(Domein!BD$1:'Domein'!BD5147)+1,"")))</f>
        <v/>
      </c>
    </row>
    <row r="5149" spans="45:56" x14ac:dyDescent="0.2">
      <c r="AS5149" s="4" t="s">
        <v>2364</v>
      </c>
      <c r="AT5149" s="4" t="s">
        <v>2365</v>
      </c>
      <c r="AU5149" s="4" t="s">
        <v>456</v>
      </c>
      <c r="AV5149" s="4" t="s">
        <v>731</v>
      </c>
      <c r="AW5149" s="4" t="s">
        <v>724</v>
      </c>
      <c r="AX5149" s="4"/>
      <c r="AY5149" s="4">
        <v>228742</v>
      </c>
      <c r="AZ5149" s="4">
        <v>490246</v>
      </c>
      <c r="BA5149" s="4" t="s">
        <v>24778</v>
      </c>
      <c r="BB5149" s="4" t="s">
        <v>24779</v>
      </c>
      <c r="BC5149" s="4">
        <v>40</v>
      </c>
      <c r="BD5149" t="str">
        <f>IF(AND(ADHOC!$G$15="",ADHOC!$S$4=""),"",IF(ADHOC!$G$15&lt;&gt;"",IF(ADHOC!$G$15=LEFT(Domein!$AS5149,LEN(ADHOC!$G$15)),MAX(Domein!BD$1:'Domein'!BD5148)+1,""),IF(ADHOC!$S$4=LEFT(Domein!$AS5149,LEN(ADHOC!$S$4)),MAX(Domein!BD$1:'Domein'!BD5148)+1,"")))</f>
        <v/>
      </c>
    </row>
    <row r="5150" spans="45:56" x14ac:dyDescent="0.2">
      <c r="AS5150" s="4" t="s">
        <v>2366</v>
      </c>
      <c r="AT5150" s="4" t="s">
        <v>2367</v>
      </c>
      <c r="AU5150" s="4" t="s">
        <v>456</v>
      </c>
      <c r="AV5150" s="4" t="s">
        <v>731</v>
      </c>
      <c r="AW5150" s="4" t="s">
        <v>724</v>
      </c>
      <c r="AX5150" s="4"/>
      <c r="AY5150" s="4">
        <v>232793</v>
      </c>
      <c r="AZ5150" s="4">
        <v>482685</v>
      </c>
      <c r="BA5150" s="4" t="s">
        <v>24780</v>
      </c>
      <c r="BB5150" s="4" t="s">
        <v>24781</v>
      </c>
      <c r="BC5150" s="4">
        <v>40</v>
      </c>
      <c r="BD5150" t="str">
        <f>IF(AND(ADHOC!$G$15="",ADHOC!$S$4=""),"",IF(ADHOC!$G$15&lt;&gt;"",IF(ADHOC!$G$15=LEFT(Domein!$AS5150,LEN(ADHOC!$G$15)),MAX(Domein!BD$1:'Domein'!BD5149)+1,""),IF(ADHOC!$S$4=LEFT(Domein!$AS5150,LEN(ADHOC!$S$4)),MAX(Domein!BD$1:'Domein'!BD5149)+1,"")))</f>
        <v/>
      </c>
    </row>
    <row r="5151" spans="45:56" x14ac:dyDescent="0.2">
      <c r="AS5151" s="4" t="s">
        <v>2368</v>
      </c>
      <c r="AT5151" s="4" t="s">
        <v>2369</v>
      </c>
      <c r="AU5151" s="4" t="s">
        <v>456</v>
      </c>
      <c r="AV5151" s="4" t="s">
        <v>733</v>
      </c>
      <c r="AW5151" s="4" t="s">
        <v>724</v>
      </c>
      <c r="AX5151" s="4"/>
      <c r="AY5151" s="4">
        <v>232381</v>
      </c>
      <c r="AZ5151" s="4">
        <v>475911</v>
      </c>
      <c r="BA5151" s="4" t="s">
        <v>24782</v>
      </c>
      <c r="BB5151" s="4" t="s">
        <v>24783</v>
      </c>
      <c r="BC5151" s="4">
        <v>40</v>
      </c>
      <c r="BD5151" t="str">
        <f>IF(AND(ADHOC!$G$15="",ADHOC!$S$4=""),"",IF(ADHOC!$G$15&lt;&gt;"",IF(ADHOC!$G$15=LEFT(Domein!$AS5151,LEN(ADHOC!$G$15)),MAX(Domein!BD$1:'Domein'!BD5150)+1,""),IF(ADHOC!$S$4=LEFT(Domein!$AS5151,LEN(ADHOC!$S$4)),MAX(Domein!BD$1:'Domein'!BD5150)+1,"")))</f>
        <v/>
      </c>
    </row>
    <row r="5152" spans="45:56" x14ac:dyDescent="0.2">
      <c r="AS5152" s="4" t="s">
        <v>2370</v>
      </c>
      <c r="AT5152" s="4" t="s">
        <v>2371</v>
      </c>
      <c r="AU5152" s="4" t="s">
        <v>456</v>
      </c>
      <c r="AV5152" s="4" t="s">
        <v>733</v>
      </c>
      <c r="AW5152" s="4" t="s">
        <v>724</v>
      </c>
      <c r="AX5152" s="4"/>
      <c r="AY5152" s="4">
        <v>234713</v>
      </c>
      <c r="AZ5152" s="4">
        <v>492576</v>
      </c>
      <c r="BA5152" s="4" t="s">
        <v>24784</v>
      </c>
      <c r="BB5152" s="4" t="s">
        <v>24785</v>
      </c>
      <c r="BC5152" s="4">
        <v>40</v>
      </c>
      <c r="BD5152" t="str">
        <f>IF(AND(ADHOC!$G$15="",ADHOC!$S$4=""),"",IF(ADHOC!$G$15&lt;&gt;"",IF(ADHOC!$G$15=LEFT(Domein!$AS5152,LEN(ADHOC!$G$15)),MAX(Domein!BD$1:'Domein'!BD5151)+1,""),IF(ADHOC!$S$4=LEFT(Domein!$AS5152,LEN(ADHOC!$S$4)),MAX(Domein!BD$1:'Domein'!BD5151)+1,"")))</f>
        <v/>
      </c>
    </row>
    <row r="5153" spans="45:56" x14ac:dyDescent="0.2">
      <c r="AS5153" s="4" t="s">
        <v>2372</v>
      </c>
      <c r="AT5153" s="4" t="s">
        <v>2373</v>
      </c>
      <c r="AU5153" s="4" t="s">
        <v>456</v>
      </c>
      <c r="AV5153" s="4" t="s">
        <v>731</v>
      </c>
      <c r="AW5153" s="4" t="s">
        <v>724</v>
      </c>
      <c r="AX5153" s="4"/>
      <c r="AY5153" s="4">
        <v>230379</v>
      </c>
      <c r="AZ5153" s="4">
        <v>483708</v>
      </c>
      <c r="BA5153" s="4" t="s">
        <v>24786</v>
      </c>
      <c r="BB5153" s="4" t="s">
        <v>24787</v>
      </c>
      <c r="BC5153" s="4">
        <v>40</v>
      </c>
      <c r="BD5153" t="str">
        <f>IF(AND(ADHOC!$G$15="",ADHOC!$S$4=""),"",IF(ADHOC!$G$15&lt;&gt;"",IF(ADHOC!$G$15=LEFT(Domein!$AS5153,LEN(ADHOC!$G$15)),MAX(Domein!BD$1:'Domein'!BD5152)+1,""),IF(ADHOC!$S$4=LEFT(Domein!$AS5153,LEN(ADHOC!$S$4)),MAX(Domein!BD$1:'Domein'!BD5152)+1,"")))</f>
        <v/>
      </c>
    </row>
    <row r="5154" spans="45:56" x14ac:dyDescent="0.2">
      <c r="AS5154" s="4" t="s">
        <v>2374</v>
      </c>
      <c r="AT5154" s="4" t="s">
        <v>2375</v>
      </c>
      <c r="AU5154" s="4" t="s">
        <v>456</v>
      </c>
      <c r="AV5154" s="4" t="s">
        <v>731</v>
      </c>
      <c r="AW5154" s="4" t="s">
        <v>724</v>
      </c>
      <c r="AX5154" s="4"/>
      <c r="AY5154" s="4">
        <v>233951</v>
      </c>
      <c r="AZ5154" s="4">
        <v>481789</v>
      </c>
      <c r="BA5154" s="4" t="s">
        <v>24788</v>
      </c>
      <c r="BB5154" s="4" t="s">
        <v>24789</v>
      </c>
      <c r="BC5154" s="4">
        <v>40</v>
      </c>
      <c r="BD5154" t="str">
        <f>IF(AND(ADHOC!$G$15="",ADHOC!$S$4=""),"",IF(ADHOC!$G$15&lt;&gt;"",IF(ADHOC!$G$15=LEFT(Domein!$AS5154,LEN(ADHOC!$G$15)),MAX(Domein!BD$1:'Domein'!BD5153)+1,""),IF(ADHOC!$S$4=LEFT(Domein!$AS5154,LEN(ADHOC!$S$4)),MAX(Domein!BD$1:'Domein'!BD5153)+1,"")))</f>
        <v/>
      </c>
    </row>
    <row r="5155" spans="45:56" x14ac:dyDescent="0.2">
      <c r="AS5155" s="4" t="s">
        <v>2376</v>
      </c>
      <c r="AT5155" s="4" t="s">
        <v>2377</v>
      </c>
      <c r="AU5155" s="4" t="s">
        <v>456</v>
      </c>
      <c r="AV5155" s="4" t="s">
        <v>731</v>
      </c>
      <c r="AW5155" s="4" t="s">
        <v>724</v>
      </c>
      <c r="AX5155" s="4"/>
      <c r="AY5155" s="4">
        <v>235095</v>
      </c>
      <c r="AZ5155" s="4">
        <v>480399</v>
      </c>
      <c r="BA5155" s="4" t="s">
        <v>24790</v>
      </c>
      <c r="BB5155" s="4" t="s">
        <v>24791</v>
      </c>
      <c r="BC5155" s="4">
        <v>40</v>
      </c>
      <c r="BD5155" t="str">
        <f>IF(AND(ADHOC!$G$15="",ADHOC!$S$4=""),"",IF(ADHOC!$G$15&lt;&gt;"",IF(ADHOC!$G$15=LEFT(Domein!$AS5155,LEN(ADHOC!$G$15)),MAX(Domein!BD$1:'Domein'!BD5154)+1,""),IF(ADHOC!$S$4=LEFT(Domein!$AS5155,LEN(ADHOC!$S$4)),MAX(Domein!BD$1:'Domein'!BD5154)+1,"")))</f>
        <v/>
      </c>
    </row>
    <row r="5156" spans="45:56" x14ac:dyDescent="0.2">
      <c r="AS5156" s="4" t="s">
        <v>2378</v>
      </c>
      <c r="AT5156" s="4" t="s">
        <v>2379</v>
      </c>
      <c r="AU5156" s="4" t="s">
        <v>456</v>
      </c>
      <c r="AV5156" s="4" t="s">
        <v>733</v>
      </c>
      <c r="AW5156" s="4" t="s">
        <v>724</v>
      </c>
      <c r="AX5156" s="4"/>
      <c r="AY5156" s="4">
        <v>234534</v>
      </c>
      <c r="AZ5156" s="4">
        <v>489174</v>
      </c>
      <c r="BA5156" s="4" t="s">
        <v>24792</v>
      </c>
      <c r="BB5156" s="4" t="s">
        <v>24793</v>
      </c>
      <c r="BC5156" s="4">
        <v>40</v>
      </c>
      <c r="BD5156" t="str">
        <f>IF(AND(ADHOC!$G$15="",ADHOC!$S$4=""),"",IF(ADHOC!$G$15&lt;&gt;"",IF(ADHOC!$G$15=LEFT(Domein!$AS5156,LEN(ADHOC!$G$15)),MAX(Domein!BD$1:'Domein'!BD5155)+1,""),IF(ADHOC!$S$4=LEFT(Domein!$AS5156,LEN(ADHOC!$S$4)),MAX(Domein!BD$1:'Domein'!BD5155)+1,"")))</f>
        <v/>
      </c>
    </row>
    <row r="5157" spans="45:56" x14ac:dyDescent="0.2">
      <c r="AS5157" s="4" t="s">
        <v>11211</v>
      </c>
      <c r="AT5157" s="4" t="s">
        <v>2391</v>
      </c>
      <c r="AU5157" s="4" t="s">
        <v>463</v>
      </c>
      <c r="AV5157" s="4" t="s">
        <v>8510</v>
      </c>
      <c r="AW5157" s="4" t="s">
        <v>701</v>
      </c>
      <c r="AX5157" s="4"/>
      <c r="AY5157" s="4">
        <v>239769</v>
      </c>
      <c r="AZ5157" s="4">
        <v>491833</v>
      </c>
      <c r="BA5157" s="4" t="s">
        <v>22716</v>
      </c>
      <c r="BB5157" s="4" t="s">
        <v>22717</v>
      </c>
      <c r="BC5157" s="4">
        <v>40</v>
      </c>
      <c r="BD5157" t="str">
        <f>IF(AND(ADHOC!$G$15="",ADHOC!$S$4=""),"",IF(ADHOC!$G$15&lt;&gt;"",IF(ADHOC!$G$15=LEFT(Domein!$AS5157,LEN(ADHOC!$G$15)),MAX(Domein!BD$1:'Domein'!BD5156)+1,""),IF(ADHOC!$S$4=LEFT(Domein!$AS5157,LEN(ADHOC!$S$4)),MAX(Domein!BD$1:'Domein'!BD5156)+1,"")))</f>
        <v/>
      </c>
    </row>
    <row r="5158" spans="45:56" x14ac:dyDescent="0.2">
      <c r="AS5158" s="4" t="s">
        <v>2390</v>
      </c>
      <c r="AT5158" s="4" t="s">
        <v>2391</v>
      </c>
      <c r="AU5158" s="4" t="s">
        <v>463</v>
      </c>
      <c r="AV5158" s="4" t="s">
        <v>738</v>
      </c>
      <c r="AW5158" s="4" t="s">
        <v>701</v>
      </c>
      <c r="AX5158" s="4"/>
      <c r="AY5158" s="4">
        <v>239769</v>
      </c>
      <c r="AZ5158" s="4">
        <v>491833</v>
      </c>
      <c r="BA5158" s="4" t="s">
        <v>22716</v>
      </c>
      <c r="BB5158" s="4" t="s">
        <v>22717</v>
      </c>
      <c r="BC5158" s="4">
        <v>40</v>
      </c>
      <c r="BD5158" t="str">
        <f>IF(AND(ADHOC!$G$15="",ADHOC!$S$4=""),"",IF(ADHOC!$G$15&lt;&gt;"",IF(ADHOC!$G$15=LEFT(Domein!$AS5158,LEN(ADHOC!$G$15)),MAX(Domein!BD$1:'Domein'!BD5157)+1,""),IF(ADHOC!$S$4=LEFT(Domein!$AS5158,LEN(ADHOC!$S$4)),MAX(Domein!BD$1:'Domein'!BD5157)+1,"")))</f>
        <v/>
      </c>
    </row>
    <row r="5159" spans="45:56" x14ac:dyDescent="0.2">
      <c r="AS5159" s="4" t="s">
        <v>2400</v>
      </c>
      <c r="AT5159" s="4" t="s">
        <v>2401</v>
      </c>
      <c r="AU5159" s="4" t="s">
        <v>456</v>
      </c>
      <c r="AV5159" s="4" t="s">
        <v>735</v>
      </c>
      <c r="AW5159" s="4" t="s">
        <v>1167</v>
      </c>
      <c r="AX5159" s="4"/>
      <c r="AY5159" s="4">
        <v>239694</v>
      </c>
      <c r="AZ5159" s="4">
        <v>491825</v>
      </c>
      <c r="BA5159" s="4" t="s">
        <v>24794</v>
      </c>
      <c r="BB5159" s="4" t="s">
        <v>24795</v>
      </c>
      <c r="BC5159" s="4">
        <v>40</v>
      </c>
      <c r="BD5159" t="str">
        <f>IF(AND(ADHOC!$G$15="",ADHOC!$S$4=""),"",IF(ADHOC!$G$15&lt;&gt;"",IF(ADHOC!$G$15=LEFT(Domein!$AS5159,LEN(ADHOC!$G$15)),MAX(Domein!BD$1:'Domein'!BD5158)+1,""),IF(ADHOC!$S$4=LEFT(Domein!$AS5159,LEN(ADHOC!$S$4)),MAX(Domein!BD$1:'Domein'!BD5158)+1,"")))</f>
        <v/>
      </c>
    </row>
    <row r="5160" spans="45:56" x14ac:dyDescent="0.2">
      <c r="AS5160" s="4" t="s">
        <v>2402</v>
      </c>
      <c r="AT5160" s="4" t="s">
        <v>11550</v>
      </c>
      <c r="AU5160" s="4" t="s">
        <v>456</v>
      </c>
      <c r="AV5160" s="4" t="s">
        <v>735</v>
      </c>
      <c r="AW5160" s="4" t="s">
        <v>1167</v>
      </c>
      <c r="AX5160" s="4"/>
      <c r="AY5160" s="4">
        <v>239798</v>
      </c>
      <c r="AZ5160" s="4">
        <v>491722</v>
      </c>
      <c r="BA5160" s="4" t="s">
        <v>24796</v>
      </c>
      <c r="BB5160" s="4" t="s">
        <v>24797</v>
      </c>
      <c r="BC5160" s="4">
        <v>40</v>
      </c>
      <c r="BD5160" t="str">
        <f>IF(AND(ADHOC!$G$15="",ADHOC!$S$4=""),"",IF(ADHOC!$G$15&lt;&gt;"",IF(ADHOC!$G$15=LEFT(Domein!$AS5160,LEN(ADHOC!$G$15)),MAX(Domein!BD$1:'Domein'!BD5159)+1,""),IF(ADHOC!$S$4=LEFT(Domein!$AS5160,LEN(ADHOC!$S$4)),MAX(Domein!BD$1:'Domein'!BD5159)+1,"")))</f>
        <v/>
      </c>
    </row>
    <row r="5161" spans="45:56" x14ac:dyDescent="0.2">
      <c r="AS5161" s="4" t="s">
        <v>2392</v>
      </c>
      <c r="AT5161" s="4" t="s">
        <v>2393</v>
      </c>
      <c r="AU5161" s="4" t="s">
        <v>456</v>
      </c>
      <c r="AV5161" s="4" t="s">
        <v>735</v>
      </c>
      <c r="AW5161" s="4" t="s">
        <v>1167</v>
      </c>
      <c r="AX5161" s="4"/>
      <c r="AY5161" s="4">
        <v>239741</v>
      </c>
      <c r="AZ5161" s="4">
        <v>491870</v>
      </c>
      <c r="BA5161" s="4" t="s">
        <v>24798</v>
      </c>
      <c r="BB5161" s="4" t="s">
        <v>24799</v>
      </c>
      <c r="BC5161" s="4">
        <v>40</v>
      </c>
      <c r="BD5161" t="str">
        <f>IF(AND(ADHOC!$G$15="",ADHOC!$S$4=""),"",IF(ADHOC!$G$15&lt;&gt;"",IF(ADHOC!$G$15=LEFT(Domein!$AS5161,LEN(ADHOC!$G$15)),MAX(Domein!BD$1:'Domein'!BD5160)+1,""),IF(ADHOC!$S$4=LEFT(Domein!$AS5161,LEN(ADHOC!$S$4)),MAX(Domein!BD$1:'Domein'!BD5160)+1,"")))</f>
        <v/>
      </c>
    </row>
    <row r="5162" spans="45:56" x14ac:dyDescent="0.2">
      <c r="AS5162" s="4" t="s">
        <v>2394</v>
      </c>
      <c r="AT5162" s="4" t="s">
        <v>2395</v>
      </c>
      <c r="AU5162" s="4" t="s">
        <v>456</v>
      </c>
      <c r="AV5162" s="4" t="s">
        <v>735</v>
      </c>
      <c r="AW5162" s="4" t="s">
        <v>1167</v>
      </c>
      <c r="AX5162" s="4"/>
      <c r="AY5162" s="4">
        <v>239755</v>
      </c>
      <c r="AZ5162" s="4">
        <v>491848</v>
      </c>
      <c r="BA5162" s="4" t="s">
        <v>24800</v>
      </c>
      <c r="BB5162" s="4" t="s">
        <v>24801</v>
      </c>
      <c r="BC5162" s="4">
        <v>40</v>
      </c>
      <c r="BD5162" t="str">
        <f>IF(AND(ADHOC!$G$15="",ADHOC!$S$4=""),"",IF(ADHOC!$G$15&lt;&gt;"",IF(ADHOC!$G$15=LEFT(Domein!$AS5162,LEN(ADHOC!$G$15)),MAX(Domein!BD$1:'Domein'!BD5161)+1,""),IF(ADHOC!$S$4=LEFT(Domein!$AS5162,LEN(ADHOC!$S$4)),MAX(Domein!BD$1:'Domein'!BD5161)+1,"")))</f>
        <v/>
      </c>
    </row>
    <row r="5163" spans="45:56" x14ac:dyDescent="0.2">
      <c r="AS5163" s="4" t="s">
        <v>2396</v>
      </c>
      <c r="AT5163" s="4" t="s">
        <v>2397</v>
      </c>
      <c r="AU5163" s="4" t="s">
        <v>456</v>
      </c>
      <c r="AV5163" s="4" t="s">
        <v>735</v>
      </c>
      <c r="AW5163" s="4" t="s">
        <v>1167</v>
      </c>
      <c r="AX5163" s="4"/>
      <c r="AY5163" s="4">
        <v>239776</v>
      </c>
      <c r="AZ5163" s="4">
        <v>491826</v>
      </c>
      <c r="BA5163" s="4" t="s">
        <v>24794</v>
      </c>
      <c r="BB5163" s="4" t="s">
        <v>24802</v>
      </c>
      <c r="BC5163" s="4">
        <v>40</v>
      </c>
      <c r="BD5163" t="str">
        <f>IF(AND(ADHOC!$G$15="",ADHOC!$S$4=""),"",IF(ADHOC!$G$15&lt;&gt;"",IF(ADHOC!$G$15=LEFT(Domein!$AS5163,LEN(ADHOC!$G$15)),MAX(Domein!BD$1:'Domein'!BD5162)+1,""),IF(ADHOC!$S$4=LEFT(Domein!$AS5163,LEN(ADHOC!$S$4)),MAX(Domein!BD$1:'Domein'!BD5162)+1,"")))</f>
        <v/>
      </c>
    </row>
    <row r="5164" spans="45:56" x14ac:dyDescent="0.2">
      <c r="AS5164" s="4" t="s">
        <v>2398</v>
      </c>
      <c r="AT5164" s="4" t="s">
        <v>2399</v>
      </c>
      <c r="AU5164" s="4" t="s">
        <v>456</v>
      </c>
      <c r="AV5164" s="4" t="s">
        <v>735</v>
      </c>
      <c r="AW5164" s="4" t="s">
        <v>1167</v>
      </c>
      <c r="AX5164" s="4"/>
      <c r="AY5164" s="4">
        <v>239783</v>
      </c>
      <c r="AZ5164" s="4">
        <v>491815</v>
      </c>
      <c r="BA5164" s="4" t="s">
        <v>24803</v>
      </c>
      <c r="BB5164" s="4" t="s">
        <v>24804</v>
      </c>
      <c r="BC5164" s="4">
        <v>40</v>
      </c>
      <c r="BD5164" t="str">
        <f>IF(AND(ADHOC!$G$15="",ADHOC!$S$4=""),"",IF(ADHOC!$G$15&lt;&gt;"",IF(ADHOC!$G$15=LEFT(Domein!$AS5164,LEN(ADHOC!$G$15)),MAX(Domein!BD$1:'Domein'!BD5163)+1,""),IF(ADHOC!$S$4=LEFT(Domein!$AS5164,LEN(ADHOC!$S$4)),MAX(Domein!BD$1:'Domein'!BD5163)+1,"")))</f>
        <v/>
      </c>
    </row>
    <row r="5165" spans="45:56" x14ac:dyDescent="0.2">
      <c r="AS5165" s="4" t="s">
        <v>9560</v>
      </c>
      <c r="AT5165" s="4" t="s">
        <v>2404</v>
      </c>
      <c r="AU5165" s="4" t="s">
        <v>463</v>
      </c>
      <c r="AV5165" s="4" t="s">
        <v>8510</v>
      </c>
      <c r="AW5165" s="4" t="s">
        <v>701</v>
      </c>
      <c r="AX5165" s="4"/>
      <c r="AY5165" s="4">
        <v>239709</v>
      </c>
      <c r="AZ5165" s="4">
        <v>491828</v>
      </c>
      <c r="BA5165" s="4" t="s">
        <v>22837</v>
      </c>
      <c r="BB5165" s="4" t="s">
        <v>22838</v>
      </c>
      <c r="BC5165" s="4">
        <v>40</v>
      </c>
      <c r="BD5165" t="str">
        <f>IF(AND(ADHOC!$G$15="",ADHOC!$S$4=""),"",IF(ADHOC!$G$15&lt;&gt;"",IF(ADHOC!$G$15=LEFT(Domein!$AS5165,LEN(ADHOC!$G$15)),MAX(Domein!BD$1:'Domein'!BD5164)+1,""),IF(ADHOC!$S$4=LEFT(Domein!$AS5165,LEN(ADHOC!$S$4)),MAX(Domein!BD$1:'Domein'!BD5164)+1,"")))</f>
        <v/>
      </c>
    </row>
    <row r="5166" spans="45:56" x14ac:dyDescent="0.2">
      <c r="AS5166" s="4" t="s">
        <v>2403</v>
      </c>
      <c r="AT5166" s="4" t="s">
        <v>2404</v>
      </c>
      <c r="AU5166" s="4" t="s">
        <v>456</v>
      </c>
      <c r="AV5166" s="4" t="s">
        <v>738</v>
      </c>
      <c r="AW5166" s="4" t="s">
        <v>701</v>
      </c>
      <c r="AX5166" s="4"/>
      <c r="AY5166" s="4">
        <v>239709</v>
      </c>
      <c r="AZ5166" s="4">
        <v>491828</v>
      </c>
      <c r="BA5166" s="4" t="s">
        <v>22837</v>
      </c>
      <c r="BB5166" s="4" t="s">
        <v>22838</v>
      </c>
      <c r="BC5166" s="4">
        <v>40</v>
      </c>
      <c r="BD5166" t="str">
        <f>IF(AND(ADHOC!$G$15="",ADHOC!$S$4=""),"",IF(ADHOC!$G$15&lt;&gt;"",IF(ADHOC!$G$15=LEFT(Domein!$AS5166,LEN(ADHOC!$G$15)),MAX(Domein!BD$1:'Domein'!BD5165)+1,""),IF(ADHOC!$S$4=LEFT(Domein!$AS5166,LEN(ADHOC!$S$4)),MAX(Domein!BD$1:'Domein'!BD5165)+1,"")))</f>
        <v/>
      </c>
    </row>
    <row r="5167" spans="45:56" x14ac:dyDescent="0.2">
      <c r="AS5167" s="4" t="s">
        <v>37485</v>
      </c>
      <c r="AT5167" s="4" t="s">
        <v>37486</v>
      </c>
      <c r="AU5167" s="4" t="s">
        <v>456</v>
      </c>
      <c r="AV5167" s="4" t="s">
        <v>11756</v>
      </c>
      <c r="AW5167" s="4" t="s">
        <v>939</v>
      </c>
      <c r="AX5167" s="4"/>
      <c r="AY5167" s="4"/>
      <c r="AZ5167" s="4"/>
      <c r="BA5167" s="4"/>
      <c r="BB5167" s="4"/>
      <c r="BC5167" s="4">
        <v>40</v>
      </c>
      <c r="BD5167" t="str">
        <f>IF(AND(ADHOC!$G$15="",ADHOC!$S$4=""),"",IF(ADHOC!$G$15&lt;&gt;"",IF(ADHOC!$G$15=LEFT(Domein!$AS5167,LEN(ADHOC!$G$15)),MAX(Domein!BD$1:'Domein'!BD5166)+1,""),IF(ADHOC!$S$4=LEFT(Domein!$AS5167,LEN(ADHOC!$S$4)),MAX(Domein!BD$1:'Domein'!BD5166)+1,"")))</f>
        <v/>
      </c>
    </row>
    <row r="5168" spans="45:56" x14ac:dyDescent="0.2">
      <c r="AS5168" s="4" t="s">
        <v>37487</v>
      </c>
      <c r="AT5168" s="4" t="s">
        <v>37488</v>
      </c>
      <c r="AU5168" s="4" t="s">
        <v>456</v>
      </c>
      <c r="AV5168" s="4" t="s">
        <v>11756</v>
      </c>
      <c r="AW5168" s="4" t="s">
        <v>939</v>
      </c>
      <c r="AX5168" s="4"/>
      <c r="AY5168" s="4"/>
      <c r="AZ5168" s="4"/>
      <c r="BA5168" s="4"/>
      <c r="BB5168" s="4"/>
      <c r="BC5168" s="4">
        <v>40</v>
      </c>
      <c r="BD5168" t="str">
        <f>IF(AND(ADHOC!$G$15="",ADHOC!$S$4=""),"",IF(ADHOC!$G$15&lt;&gt;"",IF(ADHOC!$G$15=LEFT(Domein!$AS5168,LEN(ADHOC!$G$15)),MAX(Domein!BD$1:'Domein'!BD5167)+1,""),IF(ADHOC!$S$4=LEFT(Domein!$AS5168,LEN(ADHOC!$S$4)),MAX(Domein!BD$1:'Domein'!BD5167)+1,"")))</f>
        <v/>
      </c>
    </row>
    <row r="5169" spans="45:56" x14ac:dyDescent="0.2">
      <c r="AS5169" s="4" t="s">
        <v>37489</v>
      </c>
      <c r="AT5169" s="4" t="s">
        <v>37490</v>
      </c>
      <c r="AU5169" s="4" t="s">
        <v>456</v>
      </c>
      <c r="AV5169" s="4" t="s">
        <v>11756</v>
      </c>
      <c r="AW5169" s="4" t="s">
        <v>939</v>
      </c>
      <c r="AX5169" s="4"/>
      <c r="AY5169" s="4"/>
      <c r="AZ5169" s="4"/>
      <c r="BA5169" s="4"/>
      <c r="BB5169" s="4"/>
      <c r="BC5169" s="4">
        <v>40</v>
      </c>
      <c r="BD5169" t="str">
        <f>IF(AND(ADHOC!$G$15="",ADHOC!$S$4=""),"",IF(ADHOC!$G$15&lt;&gt;"",IF(ADHOC!$G$15=LEFT(Domein!$AS5169,LEN(ADHOC!$G$15)),MAX(Domein!BD$1:'Domein'!BD5168)+1,""),IF(ADHOC!$S$4=LEFT(Domein!$AS5169,LEN(ADHOC!$S$4)),MAX(Domein!BD$1:'Domein'!BD5168)+1,"")))</f>
        <v/>
      </c>
    </row>
    <row r="5170" spans="45:56" x14ac:dyDescent="0.2">
      <c r="AS5170" s="4" t="s">
        <v>37491</v>
      </c>
      <c r="AT5170" s="4" t="s">
        <v>37492</v>
      </c>
      <c r="AU5170" s="4" t="s">
        <v>456</v>
      </c>
      <c r="AV5170" s="4" t="s">
        <v>11756</v>
      </c>
      <c r="AW5170" s="4" t="s">
        <v>939</v>
      </c>
      <c r="AX5170" s="4"/>
      <c r="AY5170" s="4"/>
      <c r="AZ5170" s="4"/>
      <c r="BA5170" s="4"/>
      <c r="BB5170" s="4"/>
      <c r="BC5170" s="4">
        <v>40</v>
      </c>
      <c r="BD5170" t="str">
        <f>IF(AND(ADHOC!$G$15="",ADHOC!$S$4=""),"",IF(ADHOC!$G$15&lt;&gt;"",IF(ADHOC!$G$15=LEFT(Domein!$AS5170,LEN(ADHOC!$G$15)),MAX(Domein!BD$1:'Domein'!BD5169)+1,""),IF(ADHOC!$S$4=LEFT(Domein!$AS5170,LEN(ADHOC!$S$4)),MAX(Domein!BD$1:'Domein'!BD5169)+1,"")))</f>
        <v/>
      </c>
    </row>
    <row r="5171" spans="45:56" x14ac:dyDescent="0.2">
      <c r="AS5171" s="4" t="s">
        <v>37493</v>
      </c>
      <c r="AT5171" s="4" t="s">
        <v>37494</v>
      </c>
      <c r="AU5171" s="4" t="s">
        <v>456</v>
      </c>
      <c r="AV5171" s="4" t="s">
        <v>11756</v>
      </c>
      <c r="AW5171" s="4" t="s">
        <v>939</v>
      </c>
      <c r="AX5171" s="4"/>
      <c r="AY5171" s="4"/>
      <c r="AZ5171" s="4"/>
      <c r="BA5171" s="4"/>
      <c r="BB5171" s="4"/>
      <c r="BC5171" s="4">
        <v>40</v>
      </c>
      <c r="BD5171" t="str">
        <f>IF(AND(ADHOC!$G$15="",ADHOC!$S$4=""),"",IF(ADHOC!$G$15&lt;&gt;"",IF(ADHOC!$G$15=LEFT(Domein!$AS5171,LEN(ADHOC!$G$15)),MAX(Domein!BD$1:'Domein'!BD5170)+1,""),IF(ADHOC!$S$4=LEFT(Domein!$AS5171,LEN(ADHOC!$S$4)),MAX(Domein!BD$1:'Domein'!BD5170)+1,"")))</f>
        <v/>
      </c>
    </row>
    <row r="5172" spans="45:56" x14ac:dyDescent="0.2">
      <c r="AS5172" s="4" t="s">
        <v>37495</v>
      </c>
      <c r="AT5172" s="4" t="s">
        <v>37496</v>
      </c>
      <c r="AU5172" s="4" t="s">
        <v>456</v>
      </c>
      <c r="AV5172" s="4" t="s">
        <v>11756</v>
      </c>
      <c r="AW5172" s="4" t="s">
        <v>939</v>
      </c>
      <c r="AX5172" s="4"/>
      <c r="AY5172" s="4"/>
      <c r="AZ5172" s="4"/>
      <c r="BA5172" s="4"/>
      <c r="BB5172" s="4"/>
      <c r="BC5172" s="4">
        <v>40</v>
      </c>
      <c r="BD5172" t="str">
        <f>IF(AND(ADHOC!$G$15="",ADHOC!$S$4=""),"",IF(ADHOC!$G$15&lt;&gt;"",IF(ADHOC!$G$15=LEFT(Domein!$AS5172,LEN(ADHOC!$G$15)),MAX(Domein!BD$1:'Domein'!BD5171)+1,""),IF(ADHOC!$S$4=LEFT(Domein!$AS5172,LEN(ADHOC!$S$4)),MAX(Domein!BD$1:'Domein'!BD5171)+1,"")))</f>
        <v/>
      </c>
    </row>
    <row r="5173" spans="45:56" x14ac:dyDescent="0.2">
      <c r="AS5173" s="4" t="s">
        <v>37497</v>
      </c>
      <c r="AT5173" s="4" t="s">
        <v>37498</v>
      </c>
      <c r="AU5173" s="4" t="s">
        <v>456</v>
      </c>
      <c r="AV5173" s="4" t="s">
        <v>11756</v>
      </c>
      <c r="AW5173" s="4" t="s">
        <v>939</v>
      </c>
      <c r="AX5173" s="4"/>
      <c r="AY5173" s="4"/>
      <c r="AZ5173" s="4"/>
      <c r="BA5173" s="4"/>
      <c r="BB5173" s="4"/>
      <c r="BC5173" s="4">
        <v>40</v>
      </c>
      <c r="BD5173" t="str">
        <f>IF(AND(ADHOC!$G$15="",ADHOC!$S$4=""),"",IF(ADHOC!$G$15&lt;&gt;"",IF(ADHOC!$G$15=LEFT(Domein!$AS5173,LEN(ADHOC!$G$15)),MAX(Domein!BD$1:'Domein'!BD5172)+1,""),IF(ADHOC!$S$4=LEFT(Domein!$AS5173,LEN(ADHOC!$S$4)),MAX(Domein!BD$1:'Domein'!BD5172)+1,"")))</f>
        <v/>
      </c>
    </row>
    <row r="5174" spans="45:56" x14ac:dyDescent="0.2">
      <c r="AS5174" s="4" t="s">
        <v>37499</v>
      </c>
      <c r="AT5174" s="4" t="s">
        <v>37500</v>
      </c>
      <c r="AU5174" s="4" t="s">
        <v>456</v>
      </c>
      <c r="AV5174" s="4" t="s">
        <v>11756</v>
      </c>
      <c r="AW5174" s="4" t="s">
        <v>939</v>
      </c>
      <c r="AX5174" s="4"/>
      <c r="AY5174" s="4"/>
      <c r="AZ5174" s="4"/>
      <c r="BA5174" s="4"/>
      <c r="BB5174" s="4"/>
      <c r="BC5174" s="4">
        <v>40</v>
      </c>
      <c r="BD5174" t="str">
        <f>IF(AND(ADHOC!$G$15="",ADHOC!$S$4=""),"",IF(ADHOC!$G$15&lt;&gt;"",IF(ADHOC!$G$15=LEFT(Domein!$AS5174,LEN(ADHOC!$G$15)),MAX(Domein!BD$1:'Domein'!BD5173)+1,""),IF(ADHOC!$S$4=LEFT(Domein!$AS5174,LEN(ADHOC!$S$4)),MAX(Domein!BD$1:'Domein'!BD5173)+1,"")))</f>
        <v/>
      </c>
    </row>
    <row r="5175" spans="45:56" x14ac:dyDescent="0.2">
      <c r="AS5175" s="4" t="s">
        <v>37501</v>
      </c>
      <c r="AT5175" s="4" t="s">
        <v>37502</v>
      </c>
      <c r="AU5175" s="4" t="s">
        <v>456</v>
      </c>
      <c r="AV5175" s="4" t="s">
        <v>11756</v>
      </c>
      <c r="AW5175" s="4" t="s">
        <v>939</v>
      </c>
      <c r="AX5175" s="4"/>
      <c r="AY5175" s="4"/>
      <c r="AZ5175" s="4"/>
      <c r="BA5175" s="4"/>
      <c r="BB5175" s="4"/>
      <c r="BC5175" s="4">
        <v>40</v>
      </c>
      <c r="BD5175" t="str">
        <f>IF(AND(ADHOC!$G$15="",ADHOC!$S$4=""),"",IF(ADHOC!$G$15&lt;&gt;"",IF(ADHOC!$G$15=LEFT(Domein!$AS5175,LEN(ADHOC!$G$15)),MAX(Domein!BD$1:'Domein'!BD5174)+1,""),IF(ADHOC!$S$4=LEFT(Domein!$AS5175,LEN(ADHOC!$S$4)),MAX(Domein!BD$1:'Domein'!BD5174)+1,"")))</f>
        <v/>
      </c>
    </row>
    <row r="5176" spans="45:56" x14ac:dyDescent="0.2">
      <c r="AS5176" s="4" t="s">
        <v>37503</v>
      </c>
      <c r="AT5176" s="4" t="s">
        <v>37504</v>
      </c>
      <c r="AU5176" s="4" t="s">
        <v>456</v>
      </c>
      <c r="AV5176" s="4" t="s">
        <v>11756</v>
      </c>
      <c r="AW5176" s="4" t="s">
        <v>939</v>
      </c>
      <c r="AX5176" s="4"/>
      <c r="AY5176" s="4"/>
      <c r="AZ5176" s="4"/>
      <c r="BA5176" s="4"/>
      <c r="BB5176" s="4"/>
      <c r="BC5176" s="4">
        <v>40</v>
      </c>
      <c r="BD5176" t="str">
        <f>IF(AND(ADHOC!$G$15="",ADHOC!$S$4=""),"",IF(ADHOC!$G$15&lt;&gt;"",IF(ADHOC!$G$15=LEFT(Domein!$AS5176,LEN(ADHOC!$G$15)),MAX(Domein!BD$1:'Domein'!BD5175)+1,""),IF(ADHOC!$S$4=LEFT(Domein!$AS5176,LEN(ADHOC!$S$4)),MAX(Domein!BD$1:'Domein'!BD5175)+1,"")))</f>
        <v/>
      </c>
    </row>
    <row r="5177" spans="45:56" x14ac:dyDescent="0.2">
      <c r="AS5177" s="4" t="s">
        <v>35507</v>
      </c>
      <c r="AT5177" s="4" t="s">
        <v>35508</v>
      </c>
      <c r="AU5177" s="4" t="s">
        <v>456</v>
      </c>
      <c r="AV5177" s="4" t="s">
        <v>8510</v>
      </c>
      <c r="AW5177" s="4" t="s">
        <v>939</v>
      </c>
      <c r="AX5177" s="4"/>
      <c r="AY5177" s="4"/>
      <c r="AZ5177" s="4"/>
      <c r="BA5177" s="4"/>
      <c r="BB5177" s="4"/>
      <c r="BC5177" s="4">
        <v>40</v>
      </c>
      <c r="BD5177" t="str">
        <f>IF(AND(ADHOC!$G$15="",ADHOC!$S$4=""),"",IF(ADHOC!$G$15&lt;&gt;"",IF(ADHOC!$G$15=LEFT(Domein!$AS5177,LEN(ADHOC!$G$15)),MAX(Domein!BD$1:'Domein'!BD5176)+1,""),IF(ADHOC!$S$4=LEFT(Domein!$AS5177,LEN(ADHOC!$S$4)),MAX(Domein!BD$1:'Domein'!BD5176)+1,"")))</f>
        <v/>
      </c>
    </row>
    <row r="5178" spans="45:56" x14ac:dyDescent="0.2">
      <c r="AS5178" s="4" t="s">
        <v>2405</v>
      </c>
      <c r="AT5178" s="4" t="s">
        <v>2406</v>
      </c>
      <c r="AU5178" s="4" t="s">
        <v>456</v>
      </c>
      <c r="AV5178" s="4" t="s">
        <v>736</v>
      </c>
      <c r="AW5178" s="4" t="s">
        <v>939</v>
      </c>
      <c r="AX5178" s="4"/>
      <c r="AY5178" s="4"/>
      <c r="AZ5178" s="4"/>
      <c r="BA5178" s="4"/>
      <c r="BB5178" s="4"/>
      <c r="BC5178" s="4">
        <v>40</v>
      </c>
      <c r="BD5178" t="str">
        <f>IF(AND(ADHOC!$G$15="",ADHOC!$S$4=""),"",IF(ADHOC!$G$15&lt;&gt;"",IF(ADHOC!$G$15=LEFT(Domein!$AS5178,LEN(ADHOC!$G$15)),MAX(Domein!BD$1:'Domein'!BD5177)+1,""),IF(ADHOC!$S$4=LEFT(Domein!$AS5178,LEN(ADHOC!$S$4)),MAX(Domein!BD$1:'Domein'!BD5177)+1,"")))</f>
        <v/>
      </c>
    </row>
    <row r="5179" spans="45:56" x14ac:dyDescent="0.2">
      <c r="AS5179" s="4" t="s">
        <v>35907</v>
      </c>
      <c r="AT5179" s="4" t="s">
        <v>35908</v>
      </c>
      <c r="AU5179" s="4" t="s">
        <v>456</v>
      </c>
      <c r="AV5179" s="4" t="s">
        <v>8510</v>
      </c>
      <c r="AW5179" s="4" t="s">
        <v>939</v>
      </c>
      <c r="AX5179" s="4"/>
      <c r="AY5179" s="4"/>
      <c r="AZ5179" s="4"/>
      <c r="BA5179" s="4"/>
      <c r="BB5179" s="4"/>
      <c r="BC5179" s="4">
        <v>40</v>
      </c>
      <c r="BD5179" t="str">
        <f>IF(AND(ADHOC!$G$15="",ADHOC!$S$4=""),"",IF(ADHOC!$G$15&lt;&gt;"",IF(ADHOC!$G$15=LEFT(Domein!$AS5179,LEN(ADHOC!$G$15)),MAX(Domein!BD$1:'Domein'!BD5178)+1,""),IF(ADHOC!$S$4=LEFT(Domein!$AS5179,LEN(ADHOC!$S$4)),MAX(Domein!BD$1:'Domein'!BD5178)+1,"")))</f>
        <v/>
      </c>
    </row>
    <row r="5180" spans="45:56" x14ac:dyDescent="0.2">
      <c r="AS5180" s="4" t="s">
        <v>2380</v>
      </c>
      <c r="AT5180" s="4" t="s">
        <v>2381</v>
      </c>
      <c r="AU5180" s="4" t="s">
        <v>456</v>
      </c>
      <c r="AV5180" s="4" t="s">
        <v>731</v>
      </c>
      <c r="AW5180" s="4" t="s">
        <v>724</v>
      </c>
      <c r="AX5180" s="4"/>
      <c r="AY5180" s="4">
        <v>236735</v>
      </c>
      <c r="AZ5180" s="4">
        <v>480559</v>
      </c>
      <c r="BA5180" s="4" t="s">
        <v>22590</v>
      </c>
      <c r="BB5180" s="4" t="s">
        <v>24805</v>
      </c>
      <c r="BC5180" s="4">
        <v>40</v>
      </c>
      <c r="BD5180" t="str">
        <f>IF(AND(ADHOC!$G$15="",ADHOC!$S$4=""),"",IF(ADHOC!$G$15&lt;&gt;"",IF(ADHOC!$G$15=LEFT(Domein!$AS5180,LEN(ADHOC!$G$15)),MAX(Domein!BD$1:'Domein'!BD5179)+1,""),IF(ADHOC!$S$4=LEFT(Domein!$AS5180,LEN(ADHOC!$S$4)),MAX(Domein!BD$1:'Domein'!BD5179)+1,"")))</f>
        <v/>
      </c>
    </row>
    <row r="5181" spans="45:56" x14ac:dyDescent="0.2">
      <c r="AS5181" s="4" t="s">
        <v>2382</v>
      </c>
      <c r="AT5181" s="4" t="s">
        <v>2383</v>
      </c>
      <c r="AU5181" s="4" t="s">
        <v>456</v>
      </c>
      <c r="AV5181" s="4" t="s">
        <v>731</v>
      </c>
      <c r="AW5181" s="4" t="s">
        <v>724</v>
      </c>
      <c r="AX5181" s="4"/>
      <c r="AY5181" s="4">
        <v>237871</v>
      </c>
      <c r="AZ5181" s="4">
        <v>479634</v>
      </c>
      <c r="BA5181" s="4" t="s">
        <v>24806</v>
      </c>
      <c r="BB5181" s="4" t="s">
        <v>24807</v>
      </c>
      <c r="BC5181" s="4">
        <v>40</v>
      </c>
      <c r="BD5181" t="str">
        <f>IF(AND(ADHOC!$G$15="",ADHOC!$S$4=""),"",IF(ADHOC!$G$15&lt;&gt;"",IF(ADHOC!$G$15=LEFT(Domein!$AS5181,LEN(ADHOC!$G$15)),MAX(Domein!BD$1:'Domein'!BD5180)+1,""),IF(ADHOC!$S$4=LEFT(Domein!$AS5181,LEN(ADHOC!$S$4)),MAX(Domein!BD$1:'Domein'!BD5180)+1,"")))</f>
        <v/>
      </c>
    </row>
    <row r="5182" spans="45:56" x14ac:dyDescent="0.2">
      <c r="AS5182" s="4" t="s">
        <v>2384</v>
      </c>
      <c r="AT5182" s="4" t="s">
        <v>2385</v>
      </c>
      <c r="AU5182" s="4" t="s">
        <v>456</v>
      </c>
      <c r="AV5182" s="4" t="s">
        <v>731</v>
      </c>
      <c r="AW5182" s="4" t="s">
        <v>724</v>
      </c>
      <c r="AX5182" s="4"/>
      <c r="AY5182" s="4">
        <v>237125</v>
      </c>
      <c r="AZ5182" s="4">
        <v>474728</v>
      </c>
      <c r="BA5182" s="4" t="s">
        <v>24808</v>
      </c>
      <c r="BB5182" s="4" t="s">
        <v>24809</v>
      </c>
      <c r="BC5182" s="4">
        <v>40</v>
      </c>
      <c r="BD5182" t="str">
        <f>IF(AND(ADHOC!$G$15="",ADHOC!$S$4=""),"",IF(ADHOC!$G$15&lt;&gt;"",IF(ADHOC!$G$15=LEFT(Domein!$AS5182,LEN(ADHOC!$G$15)),MAX(Domein!BD$1:'Domein'!BD5181)+1,""),IF(ADHOC!$S$4=LEFT(Domein!$AS5182,LEN(ADHOC!$S$4)),MAX(Domein!BD$1:'Domein'!BD5181)+1,"")))</f>
        <v/>
      </c>
    </row>
    <row r="5183" spans="45:56" x14ac:dyDescent="0.2">
      <c r="AS5183" s="4" t="s">
        <v>2386</v>
      </c>
      <c r="AT5183" s="4" t="s">
        <v>2387</v>
      </c>
      <c r="AU5183" s="4" t="s">
        <v>456</v>
      </c>
      <c r="AV5183" s="4" t="s">
        <v>731</v>
      </c>
      <c r="AW5183" s="4" t="s">
        <v>724</v>
      </c>
      <c r="AX5183" s="4"/>
      <c r="AY5183" s="4">
        <v>235470</v>
      </c>
      <c r="AZ5183" s="4">
        <v>471168</v>
      </c>
      <c r="BA5183" s="4" t="s">
        <v>24810</v>
      </c>
      <c r="BB5183" s="4" t="s">
        <v>23528</v>
      </c>
      <c r="BC5183" s="4">
        <v>40</v>
      </c>
      <c r="BD5183" t="str">
        <f>IF(AND(ADHOC!$G$15="",ADHOC!$S$4=""),"",IF(ADHOC!$G$15&lt;&gt;"",IF(ADHOC!$G$15=LEFT(Domein!$AS5183,LEN(ADHOC!$G$15)),MAX(Domein!BD$1:'Domein'!BD5182)+1,""),IF(ADHOC!$S$4=LEFT(Domein!$AS5183,LEN(ADHOC!$S$4)),MAX(Domein!BD$1:'Domein'!BD5182)+1,"")))</f>
        <v/>
      </c>
    </row>
    <row r="5184" spans="45:56" x14ac:dyDescent="0.2">
      <c r="AS5184" s="4" t="s">
        <v>2388</v>
      </c>
      <c r="AT5184" s="4" t="s">
        <v>2389</v>
      </c>
      <c r="AU5184" s="4" t="s">
        <v>456</v>
      </c>
      <c r="AV5184" s="4" t="s">
        <v>733</v>
      </c>
      <c r="AW5184" s="4" t="s">
        <v>724</v>
      </c>
      <c r="AX5184" s="4"/>
      <c r="AY5184" s="4">
        <v>242121</v>
      </c>
      <c r="AZ5184" s="4">
        <v>475722</v>
      </c>
      <c r="BA5184" s="4" t="s">
        <v>24811</v>
      </c>
      <c r="BB5184" s="4" t="s">
        <v>24812</v>
      </c>
      <c r="BC5184" s="4">
        <v>40</v>
      </c>
      <c r="BD5184" t="str">
        <f>IF(AND(ADHOC!$G$15="",ADHOC!$S$4=""),"",IF(ADHOC!$G$15&lt;&gt;"",IF(ADHOC!$G$15=LEFT(Domein!$AS5184,LEN(ADHOC!$G$15)),MAX(Domein!BD$1:'Domein'!BD5183)+1,""),IF(ADHOC!$S$4=LEFT(Domein!$AS5184,LEN(ADHOC!$S$4)),MAX(Domein!BD$1:'Domein'!BD5183)+1,"")))</f>
        <v/>
      </c>
    </row>
    <row r="5185" spans="45:56" x14ac:dyDescent="0.2">
      <c r="AS5185" s="4" t="s">
        <v>2407</v>
      </c>
      <c r="AT5185" s="4" t="s">
        <v>2408</v>
      </c>
      <c r="AU5185" s="4" t="s">
        <v>463</v>
      </c>
      <c r="AV5185" s="4" t="s">
        <v>739</v>
      </c>
      <c r="AW5185" s="4" t="s">
        <v>701</v>
      </c>
      <c r="AX5185" s="4"/>
      <c r="AY5185" s="4">
        <v>248849</v>
      </c>
      <c r="AZ5185" s="4">
        <v>492295</v>
      </c>
      <c r="BA5185" s="4" t="s">
        <v>22839</v>
      </c>
      <c r="BB5185" s="4" t="s">
        <v>22840</v>
      </c>
      <c r="BC5185" s="4">
        <v>40</v>
      </c>
      <c r="BD5185" t="str">
        <f>IF(AND(ADHOC!$G$15="",ADHOC!$S$4=""),"",IF(ADHOC!$G$15&lt;&gt;"",IF(ADHOC!$G$15=LEFT(Domein!$AS5185,LEN(ADHOC!$G$15)),MAX(Domein!BD$1:'Domein'!BD5184)+1,""),IF(ADHOC!$S$4=LEFT(Domein!$AS5185,LEN(ADHOC!$S$4)),MAX(Domein!BD$1:'Domein'!BD5184)+1,"")))</f>
        <v/>
      </c>
    </row>
    <row r="5186" spans="45:56" x14ac:dyDescent="0.2">
      <c r="AS5186" s="4" t="s">
        <v>2415</v>
      </c>
      <c r="AT5186" s="4" t="s">
        <v>2416</v>
      </c>
      <c r="AU5186" s="4" t="s">
        <v>456</v>
      </c>
      <c r="AV5186" s="4" t="s">
        <v>735</v>
      </c>
      <c r="AW5186" s="4" t="s">
        <v>1167</v>
      </c>
      <c r="AX5186" s="4"/>
      <c r="AY5186" s="4">
        <v>248841</v>
      </c>
      <c r="AZ5186" s="4">
        <v>492191</v>
      </c>
      <c r="BA5186" s="4" t="s">
        <v>24813</v>
      </c>
      <c r="BB5186" s="4" t="s">
        <v>24814</v>
      </c>
      <c r="BC5186" s="4">
        <v>40</v>
      </c>
      <c r="BD5186" t="str">
        <f>IF(AND(ADHOC!$G$15="",ADHOC!$S$4=""),"",IF(ADHOC!$G$15&lt;&gt;"",IF(ADHOC!$G$15=LEFT(Domein!$AS5186,LEN(ADHOC!$G$15)),MAX(Domein!BD$1:'Domein'!BD5185)+1,""),IF(ADHOC!$S$4=LEFT(Domein!$AS5186,LEN(ADHOC!$S$4)),MAX(Domein!BD$1:'Domein'!BD5185)+1,"")))</f>
        <v/>
      </c>
    </row>
    <row r="5187" spans="45:56" x14ac:dyDescent="0.2">
      <c r="AS5187" s="4" t="s">
        <v>2417</v>
      </c>
      <c r="AT5187" s="4" t="s">
        <v>2418</v>
      </c>
      <c r="AU5187" s="4" t="s">
        <v>456</v>
      </c>
      <c r="AV5187" s="4" t="s">
        <v>735</v>
      </c>
      <c r="AW5187" s="4" t="s">
        <v>1167</v>
      </c>
      <c r="AX5187" s="4"/>
      <c r="AY5187" s="4">
        <v>248895</v>
      </c>
      <c r="AZ5187" s="4">
        <v>492236</v>
      </c>
      <c r="BA5187" s="4" t="s">
        <v>24815</v>
      </c>
      <c r="BB5187" s="4" t="s">
        <v>24816</v>
      </c>
      <c r="BC5187" s="4">
        <v>40</v>
      </c>
      <c r="BD5187" t="str">
        <f>IF(AND(ADHOC!$G$15="",ADHOC!$S$4=""),"",IF(ADHOC!$G$15&lt;&gt;"",IF(ADHOC!$G$15=LEFT(Domein!$AS5187,LEN(ADHOC!$G$15)),MAX(Domein!BD$1:'Domein'!BD5186)+1,""),IF(ADHOC!$S$4=LEFT(Domein!$AS5187,LEN(ADHOC!$S$4)),MAX(Domein!BD$1:'Domein'!BD5186)+1,"")))</f>
        <v/>
      </c>
    </row>
    <row r="5188" spans="45:56" x14ac:dyDescent="0.2">
      <c r="AS5188" s="4" t="s">
        <v>2409</v>
      </c>
      <c r="AT5188" s="4" t="s">
        <v>2410</v>
      </c>
      <c r="AU5188" s="4" t="s">
        <v>456</v>
      </c>
      <c r="AV5188" s="4" t="s">
        <v>735</v>
      </c>
      <c r="AW5188" s="4" t="s">
        <v>1167</v>
      </c>
      <c r="AX5188" s="4"/>
      <c r="AY5188" s="4">
        <v>248854</v>
      </c>
      <c r="AZ5188" s="4">
        <v>492235</v>
      </c>
      <c r="BA5188" s="4" t="s">
        <v>24817</v>
      </c>
      <c r="BB5188" s="4" t="s">
        <v>24818</v>
      </c>
      <c r="BC5188" s="4">
        <v>40</v>
      </c>
      <c r="BD5188" t="str">
        <f>IF(AND(ADHOC!$G$15="",ADHOC!$S$4=""),"",IF(ADHOC!$G$15&lt;&gt;"",IF(ADHOC!$G$15=LEFT(Domein!$AS5188,LEN(ADHOC!$G$15)),MAX(Domein!BD$1:'Domein'!BD5187)+1,""),IF(ADHOC!$S$4=LEFT(Domein!$AS5188,LEN(ADHOC!$S$4)),MAX(Domein!BD$1:'Domein'!BD5187)+1,"")))</f>
        <v/>
      </c>
    </row>
    <row r="5189" spans="45:56" x14ac:dyDescent="0.2">
      <c r="AS5189" s="4" t="s">
        <v>2411</v>
      </c>
      <c r="AT5189" s="4" t="s">
        <v>2412</v>
      </c>
      <c r="AU5189" s="4" t="s">
        <v>456</v>
      </c>
      <c r="AV5189" s="4" t="s">
        <v>735</v>
      </c>
      <c r="AW5189" s="4" t="s">
        <v>1167</v>
      </c>
      <c r="AX5189" s="4"/>
      <c r="AY5189" s="4">
        <v>248826</v>
      </c>
      <c r="AZ5189" s="4">
        <v>492279</v>
      </c>
      <c r="BA5189" s="4" t="s">
        <v>24819</v>
      </c>
      <c r="BB5189" s="4" t="s">
        <v>24820</v>
      </c>
      <c r="BC5189" s="4">
        <v>40</v>
      </c>
      <c r="BD5189" t="str">
        <f>IF(AND(ADHOC!$G$15="",ADHOC!$S$4=""),"",IF(ADHOC!$G$15&lt;&gt;"",IF(ADHOC!$G$15=LEFT(Domein!$AS5189,LEN(ADHOC!$G$15)),MAX(Domein!BD$1:'Domein'!BD5188)+1,""),IF(ADHOC!$S$4=LEFT(Domein!$AS5189,LEN(ADHOC!$S$4)),MAX(Domein!BD$1:'Domein'!BD5188)+1,"")))</f>
        <v/>
      </c>
    </row>
    <row r="5190" spans="45:56" x14ac:dyDescent="0.2">
      <c r="AS5190" s="4" t="s">
        <v>2413</v>
      </c>
      <c r="AT5190" s="4" t="s">
        <v>2414</v>
      </c>
      <c r="AU5190" s="4" t="s">
        <v>456</v>
      </c>
      <c r="AV5190" s="4" t="s">
        <v>735</v>
      </c>
      <c r="AW5190" s="4" t="s">
        <v>1167</v>
      </c>
      <c r="AX5190" s="4"/>
      <c r="AY5190" s="4">
        <v>248766</v>
      </c>
      <c r="AZ5190" s="4">
        <v>492245</v>
      </c>
      <c r="BA5190" s="4" t="s">
        <v>24821</v>
      </c>
      <c r="BB5190" s="4" t="s">
        <v>24822</v>
      </c>
      <c r="BC5190" s="4">
        <v>40</v>
      </c>
      <c r="BD5190" t="str">
        <f>IF(AND(ADHOC!$G$15="",ADHOC!$S$4=""),"",IF(ADHOC!$G$15&lt;&gt;"",IF(ADHOC!$G$15=LEFT(Domein!$AS5190,LEN(ADHOC!$G$15)),MAX(Domein!BD$1:'Domein'!BD5189)+1,""),IF(ADHOC!$S$4=LEFT(Domein!$AS5190,LEN(ADHOC!$S$4)),MAX(Domein!BD$1:'Domein'!BD5189)+1,"")))</f>
        <v/>
      </c>
    </row>
    <row r="5191" spans="45:56" x14ac:dyDescent="0.2">
      <c r="AS5191" s="4" t="s">
        <v>7815</v>
      </c>
      <c r="AT5191" s="4" t="s">
        <v>7816</v>
      </c>
      <c r="AU5191" s="4" t="s">
        <v>460</v>
      </c>
      <c r="AV5191" s="4" t="s">
        <v>7665</v>
      </c>
      <c r="AW5191" s="4" t="s">
        <v>701</v>
      </c>
      <c r="AX5191" s="4"/>
      <c r="AY5191" s="4">
        <v>248794</v>
      </c>
      <c r="AZ5191" s="4">
        <v>492158</v>
      </c>
      <c r="BA5191" s="4" t="s">
        <v>24823</v>
      </c>
      <c r="BB5191" s="4" t="s">
        <v>24824</v>
      </c>
      <c r="BC5191" s="4">
        <v>40</v>
      </c>
      <c r="BD5191" t="str">
        <f>IF(AND(ADHOC!$G$15="",ADHOC!$S$4=""),"",IF(ADHOC!$G$15&lt;&gt;"",IF(ADHOC!$G$15=LEFT(Domein!$AS5191,LEN(ADHOC!$G$15)),MAX(Domein!BD$1:'Domein'!BD5190)+1,""),IF(ADHOC!$S$4=LEFT(Domein!$AS5191,LEN(ADHOC!$S$4)),MAX(Domein!BD$1:'Domein'!BD5190)+1,"")))</f>
        <v/>
      </c>
    </row>
    <row r="5192" spans="45:56" x14ac:dyDescent="0.2">
      <c r="AS5192" s="4" t="s">
        <v>2419</v>
      </c>
      <c r="AT5192" s="4" t="s">
        <v>2420</v>
      </c>
      <c r="AU5192" s="4" t="s">
        <v>463</v>
      </c>
      <c r="AV5192" s="4" t="s">
        <v>739</v>
      </c>
      <c r="AW5192" s="4" t="s">
        <v>701</v>
      </c>
      <c r="AX5192" s="4"/>
      <c r="AY5192" s="4">
        <v>248790</v>
      </c>
      <c r="AZ5192" s="4">
        <v>492218</v>
      </c>
      <c r="BA5192" s="4" t="s">
        <v>22841</v>
      </c>
      <c r="BB5192" s="4" t="s">
        <v>22842</v>
      </c>
      <c r="BC5192" s="4">
        <v>40</v>
      </c>
      <c r="BD5192" t="str">
        <f>IF(AND(ADHOC!$G$15="",ADHOC!$S$4=""),"",IF(ADHOC!$G$15&lt;&gt;"",IF(ADHOC!$G$15=LEFT(Domein!$AS5192,LEN(ADHOC!$G$15)),MAX(Domein!BD$1:'Domein'!BD5191)+1,""),IF(ADHOC!$S$4=LEFT(Domein!$AS5192,LEN(ADHOC!$S$4)),MAX(Domein!BD$1:'Domein'!BD5191)+1,"")))</f>
        <v/>
      </c>
    </row>
    <row r="5193" spans="45:56" x14ac:dyDescent="0.2">
      <c r="AS5193" s="4" t="s">
        <v>2421</v>
      </c>
      <c r="AT5193" s="4" t="s">
        <v>2422</v>
      </c>
      <c r="AU5193" s="4" t="s">
        <v>463</v>
      </c>
      <c r="AV5193" s="4" t="s">
        <v>739</v>
      </c>
      <c r="AW5193" s="4" t="s">
        <v>701</v>
      </c>
      <c r="AX5193" s="4"/>
      <c r="AY5193" s="4">
        <v>248848</v>
      </c>
      <c r="AZ5193" s="4">
        <v>492219</v>
      </c>
      <c r="BA5193" s="4" t="s">
        <v>22841</v>
      </c>
      <c r="BB5193" s="4" t="s">
        <v>22843</v>
      </c>
      <c r="BC5193" s="4">
        <v>40</v>
      </c>
      <c r="BD5193" t="str">
        <f>IF(AND(ADHOC!$G$15="",ADHOC!$S$4=""),"",IF(ADHOC!$G$15&lt;&gt;"",IF(ADHOC!$G$15=LEFT(Domein!$AS5193,LEN(ADHOC!$G$15)),MAX(Domein!BD$1:'Domein'!BD5192)+1,""),IF(ADHOC!$S$4=LEFT(Domein!$AS5193,LEN(ADHOC!$S$4)),MAX(Domein!BD$1:'Domein'!BD5192)+1,"")))</f>
        <v/>
      </c>
    </row>
    <row r="5194" spans="45:56" x14ac:dyDescent="0.2">
      <c r="AS5194" s="4" t="s">
        <v>2423</v>
      </c>
      <c r="AT5194" s="4" t="s">
        <v>2424</v>
      </c>
      <c r="AU5194" s="4" t="s">
        <v>456</v>
      </c>
      <c r="AV5194" s="4" t="s">
        <v>736</v>
      </c>
      <c r="AW5194" s="4" t="s">
        <v>939</v>
      </c>
      <c r="AX5194" s="4"/>
      <c r="AY5194" s="4"/>
      <c r="AZ5194" s="4"/>
      <c r="BA5194" s="4"/>
      <c r="BB5194" s="4"/>
      <c r="BC5194" s="4">
        <v>40</v>
      </c>
      <c r="BD5194" t="str">
        <f>IF(AND(ADHOC!$G$15="",ADHOC!$S$4=""),"",IF(ADHOC!$G$15&lt;&gt;"",IF(ADHOC!$G$15=LEFT(Domein!$AS5194,LEN(ADHOC!$G$15)),MAX(Domein!BD$1:'Domein'!BD5193)+1,""),IF(ADHOC!$S$4=LEFT(Domein!$AS5194,LEN(ADHOC!$S$4)),MAX(Domein!BD$1:'Domein'!BD5193)+1,"")))</f>
        <v/>
      </c>
    </row>
    <row r="5195" spans="45:56" x14ac:dyDescent="0.2">
      <c r="AS5195" s="4" t="s">
        <v>2425</v>
      </c>
      <c r="AT5195" s="4" t="s">
        <v>2426</v>
      </c>
      <c r="AU5195" s="4" t="s">
        <v>456</v>
      </c>
      <c r="AV5195" s="4" t="s">
        <v>731</v>
      </c>
      <c r="AW5195" s="4" t="s">
        <v>724</v>
      </c>
      <c r="AX5195" s="4"/>
      <c r="AY5195" s="4">
        <v>245472</v>
      </c>
      <c r="AZ5195" s="4">
        <v>494722</v>
      </c>
      <c r="BA5195" s="4" t="s">
        <v>24825</v>
      </c>
      <c r="BB5195" s="4" t="s">
        <v>24826</v>
      </c>
      <c r="BC5195" s="4">
        <v>40</v>
      </c>
      <c r="BD5195" t="str">
        <f>IF(AND(ADHOC!$G$15="",ADHOC!$S$4=""),"",IF(ADHOC!$G$15&lt;&gt;"",IF(ADHOC!$G$15=LEFT(Domein!$AS5195,LEN(ADHOC!$G$15)),MAX(Domein!BD$1:'Domein'!BD5194)+1,""),IF(ADHOC!$S$4=LEFT(Domein!$AS5195,LEN(ADHOC!$S$4)),MAX(Domein!BD$1:'Domein'!BD5194)+1,"")))</f>
        <v/>
      </c>
    </row>
    <row r="5196" spans="45:56" x14ac:dyDescent="0.2">
      <c r="AS5196" s="4" t="s">
        <v>2427</v>
      </c>
      <c r="AT5196" s="4" t="s">
        <v>2428</v>
      </c>
      <c r="AU5196" s="4" t="s">
        <v>456</v>
      </c>
      <c r="AV5196" s="4" t="s">
        <v>731</v>
      </c>
      <c r="AW5196" s="4" t="s">
        <v>724</v>
      </c>
      <c r="AX5196" s="4"/>
      <c r="AY5196" s="4">
        <v>244901</v>
      </c>
      <c r="AZ5196" s="4">
        <v>495049</v>
      </c>
      <c r="BA5196" s="4" t="s">
        <v>24827</v>
      </c>
      <c r="BB5196" s="4" t="s">
        <v>24828</v>
      </c>
      <c r="BC5196" s="4">
        <v>40</v>
      </c>
      <c r="BD5196" t="str">
        <f>IF(AND(ADHOC!$G$15="",ADHOC!$S$4=""),"",IF(ADHOC!$G$15&lt;&gt;"",IF(ADHOC!$G$15=LEFT(Domein!$AS5196,LEN(ADHOC!$G$15)),MAX(Domein!BD$1:'Domein'!BD5195)+1,""),IF(ADHOC!$S$4=LEFT(Domein!$AS5196,LEN(ADHOC!$S$4)),MAX(Domein!BD$1:'Domein'!BD5195)+1,"")))</f>
        <v/>
      </c>
    </row>
    <row r="5197" spans="45:56" x14ac:dyDescent="0.2">
      <c r="AS5197" s="4" t="s">
        <v>2429</v>
      </c>
      <c r="AT5197" s="4" t="s">
        <v>2430</v>
      </c>
      <c r="AU5197" s="4" t="s">
        <v>456</v>
      </c>
      <c r="AV5197" s="4" t="s">
        <v>731</v>
      </c>
      <c r="AW5197" s="4" t="s">
        <v>724</v>
      </c>
      <c r="AX5197" s="4"/>
      <c r="AY5197" s="4">
        <v>244629</v>
      </c>
      <c r="AZ5197" s="4">
        <v>495360</v>
      </c>
      <c r="BA5197" s="4" t="s">
        <v>24829</v>
      </c>
      <c r="BB5197" s="4" t="s">
        <v>24830</v>
      </c>
      <c r="BC5197" s="4">
        <v>40</v>
      </c>
      <c r="BD5197" t="str">
        <f>IF(AND(ADHOC!$G$15="",ADHOC!$S$4=""),"",IF(ADHOC!$G$15&lt;&gt;"",IF(ADHOC!$G$15=LEFT(Domein!$AS5197,LEN(ADHOC!$G$15)),MAX(Domein!BD$1:'Domein'!BD5196)+1,""),IF(ADHOC!$S$4=LEFT(Domein!$AS5197,LEN(ADHOC!$S$4)),MAX(Domein!BD$1:'Domein'!BD5196)+1,"")))</f>
        <v/>
      </c>
    </row>
    <row r="5198" spans="45:56" x14ac:dyDescent="0.2">
      <c r="AS5198" s="4" t="s">
        <v>2431</v>
      </c>
      <c r="AT5198" s="4" t="s">
        <v>2432</v>
      </c>
      <c r="AU5198" s="4" t="s">
        <v>456</v>
      </c>
      <c r="AV5198" s="4" t="s">
        <v>731</v>
      </c>
      <c r="AW5198" s="4" t="s">
        <v>724</v>
      </c>
      <c r="AX5198" s="4"/>
      <c r="AY5198" s="4">
        <v>241543</v>
      </c>
      <c r="AZ5198" s="4">
        <v>495746</v>
      </c>
      <c r="BA5198" s="4" t="s">
        <v>24831</v>
      </c>
      <c r="BB5198" s="4" t="s">
        <v>24832</v>
      </c>
      <c r="BC5198" s="4">
        <v>40</v>
      </c>
      <c r="BD5198" t="str">
        <f>IF(AND(ADHOC!$G$15="",ADHOC!$S$4=""),"",IF(ADHOC!$G$15&lt;&gt;"",IF(ADHOC!$G$15=LEFT(Domein!$AS5198,LEN(ADHOC!$G$15)),MAX(Domein!BD$1:'Domein'!BD5197)+1,""),IF(ADHOC!$S$4=LEFT(Domein!$AS5198,LEN(ADHOC!$S$4)),MAX(Domein!BD$1:'Domein'!BD5197)+1,"")))</f>
        <v/>
      </c>
    </row>
    <row r="5199" spans="45:56" x14ac:dyDescent="0.2">
      <c r="AS5199" s="4" t="s">
        <v>11490</v>
      </c>
      <c r="AT5199" s="4" t="s">
        <v>11491</v>
      </c>
      <c r="AU5199" s="4" t="s">
        <v>456</v>
      </c>
      <c r="AV5199" s="4" t="s">
        <v>731</v>
      </c>
      <c r="AW5199" s="4" t="s">
        <v>724</v>
      </c>
      <c r="AX5199" s="4"/>
      <c r="AY5199" s="4">
        <v>247672</v>
      </c>
      <c r="AZ5199" s="4">
        <v>497243</v>
      </c>
      <c r="BA5199" s="4" t="s">
        <v>24833</v>
      </c>
      <c r="BB5199" s="4" t="s">
        <v>24834</v>
      </c>
      <c r="BC5199" s="4">
        <v>40</v>
      </c>
      <c r="BD5199" t="str">
        <f>IF(AND(ADHOC!$G$15="",ADHOC!$S$4=""),"",IF(ADHOC!$G$15&lt;&gt;"",IF(ADHOC!$G$15=LEFT(Domein!$AS5199,LEN(ADHOC!$G$15)),MAX(Domein!BD$1:'Domein'!BD5198)+1,""),IF(ADHOC!$S$4=LEFT(Domein!$AS5199,LEN(ADHOC!$S$4)),MAX(Domein!BD$1:'Domein'!BD5198)+1,"")))</f>
        <v/>
      </c>
    </row>
    <row r="5200" spans="45:56" x14ac:dyDescent="0.2">
      <c r="AS5200" s="4" t="s">
        <v>2433</v>
      </c>
      <c r="AT5200" s="4" t="s">
        <v>2434</v>
      </c>
      <c r="AU5200" s="4" t="s">
        <v>456</v>
      </c>
      <c r="AV5200" s="4" t="s">
        <v>731</v>
      </c>
      <c r="AW5200" s="4" t="s">
        <v>724</v>
      </c>
      <c r="AX5200" s="4"/>
      <c r="AY5200" s="4">
        <v>246448</v>
      </c>
      <c r="AZ5200" s="4">
        <v>497700</v>
      </c>
      <c r="BA5200" s="4" t="s">
        <v>24835</v>
      </c>
      <c r="BB5200" s="4" t="s">
        <v>24836</v>
      </c>
      <c r="BC5200" s="4">
        <v>40</v>
      </c>
      <c r="BD5200" t="str">
        <f>IF(AND(ADHOC!$G$15="",ADHOC!$S$4=""),"",IF(ADHOC!$G$15&lt;&gt;"",IF(ADHOC!$G$15=LEFT(Domein!$AS5200,LEN(ADHOC!$G$15)),MAX(Domein!BD$1:'Domein'!BD5199)+1,""),IF(ADHOC!$S$4=LEFT(Domein!$AS5200,LEN(ADHOC!$S$4)),MAX(Domein!BD$1:'Domein'!BD5199)+1,"")))</f>
        <v/>
      </c>
    </row>
    <row r="5201" spans="45:56" x14ac:dyDescent="0.2">
      <c r="AS5201" s="4" t="s">
        <v>2435</v>
      </c>
      <c r="AT5201" s="4" t="s">
        <v>2436</v>
      </c>
      <c r="AU5201" s="4" t="s">
        <v>456</v>
      </c>
      <c r="AV5201" s="4" t="s">
        <v>731</v>
      </c>
      <c r="AW5201" s="4" t="s">
        <v>724</v>
      </c>
      <c r="AX5201" s="4"/>
      <c r="AY5201" s="4">
        <v>247325</v>
      </c>
      <c r="AZ5201" s="4">
        <v>496416</v>
      </c>
      <c r="BA5201" s="4" t="s">
        <v>24837</v>
      </c>
      <c r="BB5201" s="4" t="s">
        <v>24838</v>
      </c>
      <c r="BC5201" s="4">
        <v>40</v>
      </c>
      <c r="BD5201" t="str">
        <f>IF(AND(ADHOC!$G$15="",ADHOC!$S$4=""),"",IF(ADHOC!$G$15&lt;&gt;"",IF(ADHOC!$G$15=LEFT(Domein!$AS5201,LEN(ADHOC!$G$15)),MAX(Domein!BD$1:'Domein'!BD5200)+1,""),IF(ADHOC!$S$4=LEFT(Domein!$AS5201,LEN(ADHOC!$S$4)),MAX(Domein!BD$1:'Domein'!BD5200)+1,"")))</f>
        <v/>
      </c>
    </row>
    <row r="5202" spans="45:56" x14ac:dyDescent="0.2">
      <c r="AS5202" s="4" t="s">
        <v>2437</v>
      </c>
      <c r="AT5202" s="4" t="s">
        <v>2438</v>
      </c>
      <c r="AU5202" s="4" t="s">
        <v>456</v>
      </c>
      <c r="AV5202" s="4" t="s">
        <v>731</v>
      </c>
      <c r="AW5202" s="4" t="s">
        <v>724</v>
      </c>
      <c r="AX5202" s="4"/>
      <c r="AY5202" s="4">
        <v>241964</v>
      </c>
      <c r="AZ5202" s="4">
        <v>499753</v>
      </c>
      <c r="BA5202" s="4" t="s">
        <v>24839</v>
      </c>
      <c r="BB5202" s="4" t="s">
        <v>24840</v>
      </c>
      <c r="BC5202" s="4">
        <v>40</v>
      </c>
      <c r="BD5202" t="str">
        <f>IF(AND(ADHOC!$G$15="",ADHOC!$S$4=""),"",IF(ADHOC!$G$15&lt;&gt;"",IF(ADHOC!$G$15=LEFT(Domein!$AS5202,LEN(ADHOC!$G$15)),MAX(Domein!BD$1:'Domein'!BD5201)+1,""),IF(ADHOC!$S$4=LEFT(Domein!$AS5202,LEN(ADHOC!$S$4)),MAX(Domein!BD$1:'Domein'!BD5201)+1,"")))</f>
        <v/>
      </c>
    </row>
    <row r="5203" spans="45:56" x14ac:dyDescent="0.2">
      <c r="AS5203" s="4" t="s">
        <v>2439</v>
      </c>
      <c r="AT5203" s="4" t="s">
        <v>2440</v>
      </c>
      <c r="AU5203" s="4" t="s">
        <v>456</v>
      </c>
      <c r="AV5203" s="4" t="s">
        <v>733</v>
      </c>
      <c r="AW5203" s="4" t="s">
        <v>724</v>
      </c>
      <c r="AX5203" s="4"/>
      <c r="AY5203" s="4">
        <v>243143</v>
      </c>
      <c r="AZ5203" s="4">
        <v>495836</v>
      </c>
      <c r="BA5203" s="4" t="s">
        <v>24841</v>
      </c>
      <c r="BB5203" s="4" t="s">
        <v>24842</v>
      </c>
      <c r="BC5203" s="4">
        <v>40</v>
      </c>
      <c r="BD5203" t="str">
        <f>IF(AND(ADHOC!$G$15="",ADHOC!$S$4=""),"",IF(ADHOC!$G$15&lt;&gt;"",IF(ADHOC!$G$15=LEFT(Domein!$AS5203,LEN(ADHOC!$G$15)),MAX(Domein!BD$1:'Domein'!BD5202)+1,""),IF(ADHOC!$S$4=LEFT(Domein!$AS5203,LEN(ADHOC!$S$4)),MAX(Domein!BD$1:'Domein'!BD5202)+1,"")))</f>
        <v/>
      </c>
    </row>
    <row r="5204" spans="45:56" x14ac:dyDescent="0.2">
      <c r="AS5204" s="4" t="s">
        <v>2442</v>
      </c>
      <c r="AT5204" s="4" t="s">
        <v>2443</v>
      </c>
      <c r="AU5204" s="4" t="s">
        <v>456</v>
      </c>
      <c r="AV5204" s="4" t="s">
        <v>731</v>
      </c>
      <c r="AW5204" s="4" t="s">
        <v>724</v>
      </c>
      <c r="AX5204" s="4"/>
      <c r="AY5204" s="4">
        <v>255284</v>
      </c>
      <c r="AZ5204" s="4">
        <v>496339</v>
      </c>
      <c r="BA5204" s="4" t="s">
        <v>24843</v>
      </c>
      <c r="BB5204" s="4" t="s">
        <v>24844</v>
      </c>
      <c r="BC5204" s="4">
        <v>40</v>
      </c>
      <c r="BD5204" t="str">
        <f>IF(AND(ADHOC!$G$15="",ADHOC!$S$4=""),"",IF(ADHOC!$G$15&lt;&gt;"",IF(ADHOC!$G$15=LEFT(Domein!$AS5204,LEN(ADHOC!$G$15)),MAX(Domein!BD$1:'Domein'!BD5203)+1,""),IF(ADHOC!$S$4=LEFT(Domein!$AS5204,LEN(ADHOC!$S$4)),MAX(Domein!BD$1:'Domein'!BD5203)+1,"")))</f>
        <v/>
      </c>
    </row>
    <row r="5205" spans="45:56" x14ac:dyDescent="0.2">
      <c r="AS5205" s="4" t="s">
        <v>2444</v>
      </c>
      <c r="AT5205" s="4" t="s">
        <v>2445</v>
      </c>
      <c r="AU5205" s="4" t="s">
        <v>456</v>
      </c>
      <c r="AV5205" s="4" t="s">
        <v>731</v>
      </c>
      <c r="AW5205" s="4" t="s">
        <v>724</v>
      </c>
      <c r="AX5205" s="4"/>
      <c r="AY5205" s="4">
        <v>251390</v>
      </c>
      <c r="AZ5205" s="4">
        <v>495871</v>
      </c>
      <c r="BA5205" s="4" t="s">
        <v>24845</v>
      </c>
      <c r="BB5205" s="4" t="s">
        <v>24846</v>
      </c>
      <c r="BC5205" s="4">
        <v>40</v>
      </c>
      <c r="BD5205" t="str">
        <f>IF(AND(ADHOC!$G$15="",ADHOC!$S$4=""),"",IF(ADHOC!$G$15&lt;&gt;"",IF(ADHOC!$G$15=LEFT(Domein!$AS5205,LEN(ADHOC!$G$15)),MAX(Domein!BD$1:'Domein'!BD5204)+1,""),IF(ADHOC!$S$4=LEFT(Domein!$AS5205,LEN(ADHOC!$S$4)),MAX(Domein!BD$1:'Domein'!BD5204)+1,"")))</f>
        <v/>
      </c>
    </row>
    <row r="5206" spans="45:56" x14ac:dyDescent="0.2">
      <c r="AS5206" s="4" t="s">
        <v>2446</v>
      </c>
      <c r="AT5206" s="4" t="s">
        <v>2447</v>
      </c>
      <c r="AU5206" s="4" t="s">
        <v>456</v>
      </c>
      <c r="AV5206" s="4" t="s">
        <v>731</v>
      </c>
      <c r="AW5206" s="4" t="s">
        <v>724</v>
      </c>
      <c r="AX5206" s="4"/>
      <c r="AY5206" s="4">
        <v>253639</v>
      </c>
      <c r="AZ5206" s="4">
        <v>493961</v>
      </c>
      <c r="BA5206" s="4" t="s">
        <v>24847</v>
      </c>
      <c r="BB5206" s="4" t="s">
        <v>24848</v>
      </c>
      <c r="BC5206" s="4">
        <v>40</v>
      </c>
      <c r="BD5206" t="str">
        <f>IF(AND(ADHOC!$G$15="",ADHOC!$S$4=""),"",IF(ADHOC!$G$15&lt;&gt;"",IF(ADHOC!$G$15=LEFT(Domein!$AS5206,LEN(ADHOC!$G$15)),MAX(Domein!BD$1:'Domein'!BD5205)+1,""),IF(ADHOC!$S$4=LEFT(Domein!$AS5206,LEN(ADHOC!$S$4)),MAX(Domein!BD$1:'Domein'!BD5205)+1,"")))</f>
        <v/>
      </c>
    </row>
    <row r="5207" spans="45:56" x14ac:dyDescent="0.2">
      <c r="AS5207" s="4" t="s">
        <v>2448</v>
      </c>
      <c r="AT5207" s="4" t="s">
        <v>2449</v>
      </c>
      <c r="AU5207" s="4" t="s">
        <v>456</v>
      </c>
      <c r="AV5207" s="4" t="s">
        <v>731</v>
      </c>
      <c r="AW5207" s="4" t="s">
        <v>724</v>
      </c>
      <c r="AX5207" s="4"/>
      <c r="AY5207" s="4">
        <v>255732</v>
      </c>
      <c r="AZ5207" s="4">
        <v>496420</v>
      </c>
      <c r="BA5207" s="4" t="s">
        <v>24849</v>
      </c>
      <c r="BB5207" s="4" t="s">
        <v>24850</v>
      </c>
      <c r="BC5207" s="4">
        <v>40</v>
      </c>
      <c r="BD5207" t="str">
        <f>IF(AND(ADHOC!$G$15="",ADHOC!$S$4=""),"",IF(ADHOC!$G$15&lt;&gt;"",IF(ADHOC!$G$15=LEFT(Domein!$AS5207,LEN(ADHOC!$G$15)),MAX(Domein!BD$1:'Domein'!BD5206)+1,""),IF(ADHOC!$S$4=LEFT(Domein!$AS5207,LEN(ADHOC!$S$4)),MAX(Domein!BD$1:'Domein'!BD5206)+1,"")))</f>
        <v/>
      </c>
    </row>
    <row r="5208" spans="45:56" x14ac:dyDescent="0.2">
      <c r="AS5208" s="4" t="s">
        <v>2450</v>
      </c>
      <c r="AT5208" s="4" t="s">
        <v>2451</v>
      </c>
      <c r="AU5208" s="4" t="s">
        <v>456</v>
      </c>
      <c r="AV5208" s="4" t="s">
        <v>731</v>
      </c>
      <c r="AW5208" s="4" t="s">
        <v>724</v>
      </c>
      <c r="AX5208" s="4"/>
      <c r="AY5208" s="4">
        <v>255638</v>
      </c>
      <c r="AZ5208" s="4">
        <v>494107</v>
      </c>
      <c r="BA5208" s="4" t="s">
        <v>24851</v>
      </c>
      <c r="BB5208" s="4" t="s">
        <v>24852</v>
      </c>
      <c r="BC5208" s="4">
        <v>40</v>
      </c>
      <c r="BD5208" t="str">
        <f>IF(AND(ADHOC!$G$15="",ADHOC!$S$4=""),"",IF(ADHOC!$G$15&lt;&gt;"",IF(ADHOC!$G$15=LEFT(Domein!$AS5208,LEN(ADHOC!$G$15)),MAX(Domein!BD$1:'Domein'!BD5207)+1,""),IF(ADHOC!$S$4=LEFT(Domein!$AS5208,LEN(ADHOC!$S$4)),MAX(Domein!BD$1:'Domein'!BD5207)+1,"")))</f>
        <v/>
      </c>
    </row>
    <row r="5209" spans="45:56" x14ac:dyDescent="0.2">
      <c r="AS5209" s="4" t="s">
        <v>11492</v>
      </c>
      <c r="AT5209" s="4" t="s">
        <v>11493</v>
      </c>
      <c r="AU5209" s="4" t="s">
        <v>456</v>
      </c>
      <c r="AV5209" s="4" t="s">
        <v>731</v>
      </c>
      <c r="AW5209" s="4" t="s">
        <v>724</v>
      </c>
      <c r="AX5209" s="4"/>
      <c r="AY5209" s="4">
        <v>246785</v>
      </c>
      <c r="AZ5209" s="4">
        <v>497508</v>
      </c>
      <c r="BA5209" s="4" t="s">
        <v>24853</v>
      </c>
      <c r="BB5209" s="4" t="s">
        <v>24854</v>
      </c>
      <c r="BC5209" s="4">
        <v>40</v>
      </c>
      <c r="BD5209" t="str">
        <f>IF(AND(ADHOC!$G$15="",ADHOC!$S$4=""),"",IF(ADHOC!$G$15&lt;&gt;"",IF(ADHOC!$G$15=LEFT(Domein!$AS5209,LEN(ADHOC!$G$15)),MAX(Domein!BD$1:'Domein'!BD5208)+1,""),IF(ADHOC!$S$4=LEFT(Domein!$AS5209,LEN(ADHOC!$S$4)),MAX(Domein!BD$1:'Domein'!BD5208)+1,"")))</f>
        <v/>
      </c>
    </row>
    <row r="5210" spans="45:56" x14ac:dyDescent="0.2">
      <c r="AS5210" s="4" t="s">
        <v>2452</v>
      </c>
      <c r="AT5210" s="4" t="s">
        <v>2453</v>
      </c>
      <c r="AU5210" s="4" t="s">
        <v>456</v>
      </c>
      <c r="AV5210" s="4" t="s">
        <v>731</v>
      </c>
      <c r="AW5210" s="4" t="s">
        <v>724</v>
      </c>
      <c r="AX5210" s="4"/>
      <c r="AY5210" s="4">
        <v>227730</v>
      </c>
      <c r="AZ5210" s="4">
        <v>498233</v>
      </c>
      <c r="BA5210" s="4" t="s">
        <v>24855</v>
      </c>
      <c r="BB5210" s="4" t="s">
        <v>24856</v>
      </c>
      <c r="BC5210" s="4">
        <v>40</v>
      </c>
      <c r="BD5210" t="str">
        <f>IF(AND(ADHOC!$G$15="",ADHOC!$S$4=""),"",IF(ADHOC!$G$15&lt;&gt;"",IF(ADHOC!$G$15=LEFT(Domein!$AS5210,LEN(ADHOC!$G$15)),MAX(Domein!BD$1:'Domein'!BD5209)+1,""),IF(ADHOC!$S$4=LEFT(Domein!$AS5210,LEN(ADHOC!$S$4)),MAX(Domein!BD$1:'Domein'!BD5209)+1,"")))</f>
        <v/>
      </c>
    </row>
    <row r="5211" spans="45:56" x14ac:dyDescent="0.2">
      <c r="AS5211" s="4" t="s">
        <v>2454</v>
      </c>
      <c r="AT5211" s="4" t="s">
        <v>2455</v>
      </c>
      <c r="AU5211" s="4" t="s">
        <v>456</v>
      </c>
      <c r="AV5211" s="4" t="s">
        <v>731</v>
      </c>
      <c r="AW5211" s="4" t="s">
        <v>724</v>
      </c>
      <c r="AX5211" s="4"/>
      <c r="AY5211" s="4">
        <v>229701</v>
      </c>
      <c r="AZ5211" s="4">
        <v>496814</v>
      </c>
      <c r="BA5211" s="4" t="s">
        <v>24857</v>
      </c>
      <c r="BB5211" s="4" t="s">
        <v>24858</v>
      </c>
      <c r="BC5211" s="4">
        <v>40</v>
      </c>
      <c r="BD5211" t="str">
        <f>IF(AND(ADHOC!$G$15="",ADHOC!$S$4=""),"",IF(ADHOC!$G$15&lt;&gt;"",IF(ADHOC!$G$15=LEFT(Domein!$AS5211,LEN(ADHOC!$G$15)),MAX(Domein!BD$1:'Domein'!BD5210)+1,""),IF(ADHOC!$S$4=LEFT(Domein!$AS5211,LEN(ADHOC!$S$4)),MAX(Domein!BD$1:'Domein'!BD5210)+1,"")))</f>
        <v/>
      </c>
    </row>
    <row r="5212" spans="45:56" x14ac:dyDescent="0.2">
      <c r="AS5212" s="4" t="s">
        <v>9562</v>
      </c>
      <c r="AT5212" s="4" t="s">
        <v>11828</v>
      </c>
      <c r="AU5212" s="4" t="s">
        <v>456</v>
      </c>
      <c r="AV5212" s="4" t="s">
        <v>740</v>
      </c>
      <c r="AW5212" s="4" t="s">
        <v>701</v>
      </c>
      <c r="AX5212" s="4"/>
      <c r="AY5212" s="4">
        <v>249559</v>
      </c>
      <c r="AZ5212" s="4">
        <v>477552</v>
      </c>
      <c r="BA5212" s="4" t="s">
        <v>22846</v>
      </c>
      <c r="BB5212" s="4" t="s">
        <v>22847</v>
      </c>
      <c r="BC5212" s="4">
        <v>40</v>
      </c>
      <c r="BD5212" t="str">
        <f>IF(AND(ADHOC!$G$15="",ADHOC!$S$4=""),"",IF(ADHOC!$G$15&lt;&gt;"",IF(ADHOC!$G$15=LEFT(Domein!$AS5212,LEN(ADHOC!$G$15)),MAX(Domein!BD$1:'Domein'!BD5211)+1,""),IF(ADHOC!$S$4=LEFT(Domein!$AS5212,LEN(ADHOC!$S$4)),MAX(Domein!BD$1:'Domein'!BD5211)+1,"")))</f>
        <v/>
      </c>
    </row>
    <row r="5213" spans="45:56" x14ac:dyDescent="0.2">
      <c r="AS5213" s="4" t="s">
        <v>9563</v>
      </c>
      <c r="AT5213" s="4" t="s">
        <v>11829</v>
      </c>
      <c r="AU5213" s="4" t="s">
        <v>456</v>
      </c>
      <c r="AV5213" s="4" t="s">
        <v>740</v>
      </c>
      <c r="AW5213" s="4" t="s">
        <v>701</v>
      </c>
      <c r="AX5213" s="4"/>
      <c r="AY5213" s="4">
        <v>249559</v>
      </c>
      <c r="AZ5213" s="4">
        <v>477552</v>
      </c>
      <c r="BA5213" s="4" t="s">
        <v>22846</v>
      </c>
      <c r="BB5213" s="4" t="s">
        <v>22847</v>
      </c>
      <c r="BC5213" s="4">
        <v>40</v>
      </c>
      <c r="BD5213" t="str">
        <f>IF(AND(ADHOC!$G$15="",ADHOC!$S$4=""),"",IF(ADHOC!$G$15&lt;&gt;"",IF(ADHOC!$G$15=LEFT(Domein!$AS5213,LEN(ADHOC!$G$15)),MAX(Domein!BD$1:'Domein'!BD5212)+1,""),IF(ADHOC!$S$4=LEFT(Domein!$AS5213,LEN(ADHOC!$S$4)),MAX(Domein!BD$1:'Domein'!BD5212)+1,"")))</f>
        <v/>
      </c>
    </row>
    <row r="5214" spans="45:56" x14ac:dyDescent="0.2">
      <c r="AS5214" s="4" t="s">
        <v>9564</v>
      </c>
      <c r="AT5214" s="4" t="s">
        <v>11830</v>
      </c>
      <c r="AU5214" s="4" t="s">
        <v>456</v>
      </c>
      <c r="AV5214" s="4" t="s">
        <v>740</v>
      </c>
      <c r="AW5214" s="4" t="s">
        <v>701</v>
      </c>
      <c r="AX5214" s="4"/>
      <c r="AY5214" s="4">
        <v>249559</v>
      </c>
      <c r="AZ5214" s="4">
        <v>477552</v>
      </c>
      <c r="BA5214" s="4" t="s">
        <v>22846</v>
      </c>
      <c r="BB5214" s="4" t="s">
        <v>22847</v>
      </c>
      <c r="BC5214" s="4">
        <v>40</v>
      </c>
      <c r="BD5214" t="str">
        <f>IF(AND(ADHOC!$G$15="",ADHOC!$S$4=""),"",IF(ADHOC!$G$15&lt;&gt;"",IF(ADHOC!$G$15=LEFT(Domein!$AS5214,LEN(ADHOC!$G$15)),MAX(Domein!BD$1:'Domein'!BD5213)+1,""),IF(ADHOC!$S$4=LEFT(Domein!$AS5214,LEN(ADHOC!$S$4)),MAX(Domein!BD$1:'Domein'!BD5213)+1,"")))</f>
        <v/>
      </c>
    </row>
    <row r="5215" spans="45:56" x14ac:dyDescent="0.2">
      <c r="AS5215" s="4" t="s">
        <v>9565</v>
      </c>
      <c r="AT5215" s="4" t="s">
        <v>11831</v>
      </c>
      <c r="AU5215" s="4" t="s">
        <v>456</v>
      </c>
      <c r="AV5215" s="4" t="s">
        <v>740</v>
      </c>
      <c r="AW5215" s="4" t="s">
        <v>701</v>
      </c>
      <c r="AX5215" s="4"/>
      <c r="AY5215" s="4">
        <v>249559</v>
      </c>
      <c r="AZ5215" s="4">
        <v>477552</v>
      </c>
      <c r="BA5215" s="4" t="s">
        <v>22846</v>
      </c>
      <c r="BB5215" s="4" t="s">
        <v>22847</v>
      </c>
      <c r="BC5215" s="4">
        <v>40</v>
      </c>
      <c r="BD5215" t="str">
        <f>IF(AND(ADHOC!$G$15="",ADHOC!$S$4=""),"",IF(ADHOC!$G$15&lt;&gt;"",IF(ADHOC!$G$15=LEFT(Domein!$AS5215,LEN(ADHOC!$G$15)),MAX(Domein!BD$1:'Domein'!BD5214)+1,""),IF(ADHOC!$S$4=LEFT(Domein!$AS5215,LEN(ADHOC!$S$4)),MAX(Domein!BD$1:'Domein'!BD5214)+1,"")))</f>
        <v/>
      </c>
    </row>
    <row r="5216" spans="45:56" x14ac:dyDescent="0.2">
      <c r="AS5216" s="4" t="s">
        <v>9566</v>
      </c>
      <c r="AT5216" s="4" t="s">
        <v>11832</v>
      </c>
      <c r="AU5216" s="4" t="s">
        <v>456</v>
      </c>
      <c r="AV5216" s="4" t="s">
        <v>740</v>
      </c>
      <c r="AW5216" s="4" t="s">
        <v>701</v>
      </c>
      <c r="AX5216" s="4"/>
      <c r="AY5216" s="4">
        <v>249559</v>
      </c>
      <c r="AZ5216" s="4">
        <v>477552</v>
      </c>
      <c r="BA5216" s="4" t="s">
        <v>22846</v>
      </c>
      <c r="BB5216" s="4" t="s">
        <v>22847</v>
      </c>
      <c r="BC5216" s="4">
        <v>40</v>
      </c>
      <c r="BD5216" t="str">
        <f>IF(AND(ADHOC!$G$15="",ADHOC!$S$4=""),"",IF(ADHOC!$G$15&lt;&gt;"",IF(ADHOC!$G$15=LEFT(Domein!$AS5216,LEN(ADHOC!$G$15)),MAX(Domein!BD$1:'Domein'!BD5215)+1,""),IF(ADHOC!$S$4=LEFT(Domein!$AS5216,LEN(ADHOC!$S$4)),MAX(Domein!BD$1:'Domein'!BD5215)+1,"")))</f>
        <v/>
      </c>
    </row>
    <row r="5217" spans="45:56" x14ac:dyDescent="0.2">
      <c r="AS5217" s="4" t="s">
        <v>15792</v>
      </c>
      <c r="AT5217" s="4" t="s">
        <v>15793</v>
      </c>
      <c r="AU5217" s="4" t="s">
        <v>456</v>
      </c>
      <c r="AV5217" s="4" t="s">
        <v>740</v>
      </c>
      <c r="AW5217" s="4" t="s">
        <v>939</v>
      </c>
      <c r="AX5217" s="4"/>
      <c r="AY5217" s="4"/>
      <c r="AZ5217" s="4"/>
      <c r="BA5217" s="4"/>
      <c r="BB5217" s="4"/>
      <c r="BC5217" s="4">
        <v>40</v>
      </c>
      <c r="BD5217" t="str">
        <f>IF(AND(ADHOC!$G$15="",ADHOC!$S$4=""),"",IF(ADHOC!$G$15&lt;&gt;"",IF(ADHOC!$G$15=LEFT(Domein!$AS5217,LEN(ADHOC!$G$15)),MAX(Domein!BD$1:'Domein'!BD5216)+1,""),IF(ADHOC!$S$4=LEFT(Domein!$AS5217,LEN(ADHOC!$S$4)),MAX(Domein!BD$1:'Domein'!BD5216)+1,"")))</f>
        <v/>
      </c>
    </row>
    <row r="5218" spans="45:56" x14ac:dyDescent="0.2">
      <c r="AS5218" s="4" t="s">
        <v>15794</v>
      </c>
      <c r="AT5218" s="4" t="s">
        <v>15793</v>
      </c>
      <c r="AU5218" s="4" t="s">
        <v>456</v>
      </c>
      <c r="AV5218" s="4" t="s">
        <v>740</v>
      </c>
      <c r="AW5218" s="4" t="s">
        <v>939</v>
      </c>
      <c r="AX5218" s="4"/>
      <c r="AY5218" s="4"/>
      <c r="AZ5218" s="4"/>
      <c r="BA5218" s="4"/>
      <c r="BB5218" s="4"/>
      <c r="BC5218" s="4">
        <v>40</v>
      </c>
      <c r="BD5218" t="str">
        <f>IF(AND(ADHOC!$G$15="",ADHOC!$S$4=""),"",IF(ADHOC!$G$15&lt;&gt;"",IF(ADHOC!$G$15=LEFT(Domein!$AS5218,LEN(ADHOC!$G$15)),MAX(Domein!BD$1:'Domein'!BD5217)+1,""),IF(ADHOC!$S$4=LEFT(Domein!$AS5218,LEN(ADHOC!$S$4)),MAX(Domein!BD$1:'Domein'!BD5217)+1,"")))</f>
        <v/>
      </c>
    </row>
    <row r="5219" spans="45:56" x14ac:dyDescent="0.2">
      <c r="AS5219" s="4" t="s">
        <v>13241</v>
      </c>
      <c r="AT5219" s="4" t="s">
        <v>9561</v>
      </c>
      <c r="AU5219" s="4" t="s">
        <v>456</v>
      </c>
      <c r="AV5219" s="4" t="s">
        <v>740</v>
      </c>
      <c r="AW5219" s="4" t="s">
        <v>939</v>
      </c>
      <c r="AX5219" s="4"/>
      <c r="AY5219" s="4"/>
      <c r="AZ5219" s="4"/>
      <c r="BA5219" s="4"/>
      <c r="BB5219" s="4"/>
      <c r="BC5219" s="4">
        <v>40</v>
      </c>
      <c r="BD5219" t="str">
        <f>IF(AND(ADHOC!$G$15="",ADHOC!$S$4=""),"",IF(ADHOC!$G$15&lt;&gt;"",IF(ADHOC!$G$15=LEFT(Domein!$AS5219,LEN(ADHOC!$G$15)),MAX(Domein!BD$1:'Domein'!BD5218)+1,""),IF(ADHOC!$S$4=LEFT(Domein!$AS5219,LEN(ADHOC!$S$4)),MAX(Domein!BD$1:'Domein'!BD5218)+1,"")))</f>
        <v/>
      </c>
    </row>
    <row r="5220" spans="45:56" x14ac:dyDescent="0.2">
      <c r="AS5220" s="4" t="s">
        <v>2460</v>
      </c>
      <c r="AT5220" s="4" t="s">
        <v>2461</v>
      </c>
      <c r="AU5220" s="4" t="s">
        <v>456</v>
      </c>
      <c r="AV5220" s="4" t="s">
        <v>740</v>
      </c>
      <c r="AW5220" s="4" t="s">
        <v>701</v>
      </c>
      <c r="AX5220" s="4"/>
      <c r="AY5220" s="4"/>
      <c r="AZ5220" s="4"/>
      <c r="BA5220" s="4"/>
      <c r="BB5220" s="4"/>
      <c r="BC5220" s="4">
        <v>40</v>
      </c>
      <c r="BD5220" t="str">
        <f>IF(AND(ADHOC!$G$15="",ADHOC!$S$4=""),"",IF(ADHOC!$G$15&lt;&gt;"",IF(ADHOC!$G$15=LEFT(Domein!$AS5220,LEN(ADHOC!$G$15)),MAX(Domein!BD$1:'Domein'!BD5219)+1,""),IF(ADHOC!$S$4=LEFT(Domein!$AS5220,LEN(ADHOC!$S$4)),MAX(Domein!BD$1:'Domein'!BD5219)+1,"")))</f>
        <v/>
      </c>
    </row>
    <row r="5221" spans="45:56" x14ac:dyDescent="0.2">
      <c r="AS5221" s="4" t="s">
        <v>2462</v>
      </c>
      <c r="AT5221" s="4" t="s">
        <v>2463</v>
      </c>
      <c r="AU5221" s="4" t="s">
        <v>456</v>
      </c>
      <c r="AV5221" s="4" t="s">
        <v>740</v>
      </c>
      <c r="AW5221" s="4" t="s">
        <v>701</v>
      </c>
      <c r="AX5221" s="4"/>
      <c r="AY5221" s="4"/>
      <c r="AZ5221" s="4"/>
      <c r="BA5221" s="4"/>
      <c r="BB5221" s="4"/>
      <c r="BC5221" s="4">
        <v>40</v>
      </c>
      <c r="BD5221" t="str">
        <f>IF(AND(ADHOC!$G$15="",ADHOC!$S$4=""),"",IF(ADHOC!$G$15&lt;&gt;"",IF(ADHOC!$G$15=LEFT(Domein!$AS5221,LEN(ADHOC!$G$15)),MAX(Domein!BD$1:'Domein'!BD5220)+1,""),IF(ADHOC!$S$4=LEFT(Domein!$AS5221,LEN(ADHOC!$S$4)),MAX(Domein!BD$1:'Domein'!BD5220)+1,"")))</f>
        <v/>
      </c>
    </row>
    <row r="5222" spans="45:56" x14ac:dyDescent="0.2">
      <c r="AS5222" s="4" t="s">
        <v>2464</v>
      </c>
      <c r="AT5222" s="4" t="s">
        <v>2465</v>
      </c>
      <c r="AU5222" s="4" t="s">
        <v>462</v>
      </c>
      <c r="AV5222" s="4" t="s">
        <v>740</v>
      </c>
      <c r="AW5222" s="4" t="s">
        <v>701</v>
      </c>
      <c r="AX5222" s="4"/>
      <c r="AY5222" s="4">
        <v>249382</v>
      </c>
      <c r="AZ5222" s="4">
        <v>477847</v>
      </c>
      <c r="BA5222" s="4" t="s">
        <v>22720</v>
      </c>
      <c r="BB5222" s="4" t="s">
        <v>22721</v>
      </c>
      <c r="BC5222" s="4">
        <v>40</v>
      </c>
      <c r="BD5222" t="str">
        <f>IF(AND(ADHOC!$G$15="",ADHOC!$S$4=""),"",IF(ADHOC!$G$15&lt;&gt;"",IF(ADHOC!$G$15=LEFT(Domein!$AS5222,LEN(ADHOC!$G$15)),MAX(Domein!BD$1:'Domein'!BD5221)+1,""),IF(ADHOC!$S$4=LEFT(Domein!$AS5222,LEN(ADHOC!$S$4)),MAX(Domein!BD$1:'Domein'!BD5221)+1,"")))</f>
        <v/>
      </c>
    </row>
    <row r="5223" spans="45:56" x14ac:dyDescent="0.2">
      <c r="AS5223" s="4" t="s">
        <v>7083</v>
      </c>
      <c r="AT5223" s="4" t="s">
        <v>11356</v>
      </c>
      <c r="AU5223" s="4" t="s">
        <v>463</v>
      </c>
      <c r="AV5223" s="4" t="s">
        <v>740</v>
      </c>
      <c r="AW5223" s="4" t="s">
        <v>701</v>
      </c>
      <c r="AX5223" s="4"/>
      <c r="AY5223" s="4">
        <v>249382</v>
      </c>
      <c r="AZ5223" s="4">
        <v>477847</v>
      </c>
      <c r="BA5223" s="4" t="s">
        <v>22720</v>
      </c>
      <c r="BB5223" s="4" t="s">
        <v>22721</v>
      </c>
      <c r="BC5223" s="4">
        <v>40</v>
      </c>
      <c r="BD5223" t="str">
        <f>IF(AND(ADHOC!$G$15="",ADHOC!$S$4=""),"",IF(ADHOC!$G$15&lt;&gt;"",IF(ADHOC!$G$15=LEFT(Domein!$AS5223,LEN(ADHOC!$G$15)),MAX(Domein!BD$1:'Domein'!BD5222)+1,""),IF(ADHOC!$S$4=LEFT(Domein!$AS5223,LEN(ADHOC!$S$4)),MAX(Domein!BD$1:'Domein'!BD5222)+1,"")))</f>
        <v/>
      </c>
    </row>
    <row r="5224" spans="45:56" x14ac:dyDescent="0.2">
      <c r="AS5224" s="4" t="s">
        <v>2466</v>
      </c>
      <c r="AT5224" s="4" t="s">
        <v>2467</v>
      </c>
      <c r="AU5224" s="4" t="s">
        <v>456</v>
      </c>
      <c r="AV5224" s="4" t="s">
        <v>740</v>
      </c>
      <c r="AW5224" s="4" t="s">
        <v>939</v>
      </c>
      <c r="AX5224" s="4"/>
      <c r="AY5224" s="4"/>
      <c r="AZ5224" s="4"/>
      <c r="BA5224" s="4"/>
      <c r="BB5224" s="4"/>
      <c r="BC5224" s="4">
        <v>40</v>
      </c>
      <c r="BD5224" t="str">
        <f>IF(AND(ADHOC!$G$15="",ADHOC!$S$4=""),"",IF(ADHOC!$G$15&lt;&gt;"",IF(ADHOC!$G$15=LEFT(Domein!$AS5224,LEN(ADHOC!$G$15)),MAX(Domein!BD$1:'Domein'!BD5223)+1,""),IF(ADHOC!$S$4=LEFT(Domein!$AS5224,LEN(ADHOC!$S$4)),MAX(Domein!BD$1:'Domein'!BD5223)+1,"")))</f>
        <v/>
      </c>
    </row>
    <row r="5225" spans="45:56" x14ac:dyDescent="0.2">
      <c r="AS5225" s="4" t="s">
        <v>2468</v>
      </c>
      <c r="AT5225" s="4" t="s">
        <v>2469</v>
      </c>
      <c r="AU5225" s="4" t="s">
        <v>456</v>
      </c>
      <c r="AV5225" s="4" t="s">
        <v>740</v>
      </c>
      <c r="AW5225" s="4" t="s">
        <v>939</v>
      </c>
      <c r="AX5225" s="4"/>
      <c r="AY5225" s="4"/>
      <c r="AZ5225" s="4"/>
      <c r="BA5225" s="4"/>
      <c r="BB5225" s="4"/>
      <c r="BC5225" s="4">
        <v>40</v>
      </c>
      <c r="BD5225" t="str">
        <f>IF(AND(ADHOC!$G$15="",ADHOC!$S$4=""),"",IF(ADHOC!$G$15&lt;&gt;"",IF(ADHOC!$G$15=LEFT(Domein!$AS5225,LEN(ADHOC!$G$15)),MAX(Domein!BD$1:'Domein'!BD5224)+1,""),IF(ADHOC!$S$4=LEFT(Domein!$AS5225,LEN(ADHOC!$S$4)),MAX(Domein!BD$1:'Domein'!BD5224)+1,"")))</f>
        <v/>
      </c>
    </row>
    <row r="5226" spans="45:56" x14ac:dyDescent="0.2">
      <c r="AS5226" s="4" t="s">
        <v>2470</v>
      </c>
      <c r="AT5226" s="4" t="s">
        <v>2471</v>
      </c>
      <c r="AU5226" s="4" t="s">
        <v>456</v>
      </c>
      <c r="AV5226" s="4" t="s">
        <v>740</v>
      </c>
      <c r="AW5226" s="4" t="s">
        <v>939</v>
      </c>
      <c r="AX5226" s="4"/>
      <c r="AY5226" s="4"/>
      <c r="AZ5226" s="4"/>
      <c r="BA5226" s="4"/>
      <c r="BB5226" s="4"/>
      <c r="BC5226" s="4">
        <v>40</v>
      </c>
      <c r="BD5226" t="str">
        <f>IF(AND(ADHOC!$G$15="",ADHOC!$S$4=""),"",IF(ADHOC!$G$15&lt;&gt;"",IF(ADHOC!$G$15=LEFT(Domein!$AS5226,LEN(ADHOC!$G$15)),MAX(Domein!BD$1:'Domein'!BD5225)+1,""),IF(ADHOC!$S$4=LEFT(Domein!$AS5226,LEN(ADHOC!$S$4)),MAX(Domein!BD$1:'Domein'!BD5225)+1,"")))</f>
        <v/>
      </c>
    </row>
    <row r="5227" spans="45:56" x14ac:dyDescent="0.2">
      <c r="AS5227" s="4" t="s">
        <v>2520</v>
      </c>
      <c r="AT5227" s="4" t="s">
        <v>2521</v>
      </c>
      <c r="AU5227" s="4" t="s">
        <v>456</v>
      </c>
      <c r="AV5227" s="4" t="s">
        <v>735</v>
      </c>
      <c r="AW5227" s="4" t="s">
        <v>1167</v>
      </c>
      <c r="AX5227" s="4"/>
      <c r="AY5227" s="4">
        <v>249585</v>
      </c>
      <c r="AZ5227" s="4">
        <v>477515</v>
      </c>
      <c r="BA5227" s="4" t="s">
        <v>24859</v>
      </c>
      <c r="BB5227" s="4" t="s">
        <v>24860</v>
      </c>
      <c r="BC5227" s="4">
        <v>40</v>
      </c>
      <c r="BD5227" t="str">
        <f>IF(AND(ADHOC!$G$15="",ADHOC!$S$4=""),"",IF(ADHOC!$G$15&lt;&gt;"",IF(ADHOC!$G$15=LEFT(Domein!$AS5227,LEN(ADHOC!$G$15)),MAX(Domein!BD$1:'Domein'!BD5226)+1,""),IF(ADHOC!$S$4=LEFT(Domein!$AS5227,LEN(ADHOC!$S$4)),MAX(Domein!BD$1:'Domein'!BD5226)+1,"")))</f>
        <v/>
      </c>
    </row>
    <row r="5228" spans="45:56" x14ac:dyDescent="0.2">
      <c r="AS5228" s="4" t="s">
        <v>2522</v>
      </c>
      <c r="AT5228" s="4" t="s">
        <v>2523</v>
      </c>
      <c r="AU5228" s="4" t="s">
        <v>456</v>
      </c>
      <c r="AV5228" s="4" t="s">
        <v>735</v>
      </c>
      <c r="AW5228" s="4" t="s">
        <v>1167</v>
      </c>
      <c r="AX5228" s="4"/>
      <c r="AY5228" s="4">
        <v>249617</v>
      </c>
      <c r="AZ5228" s="4">
        <v>477615</v>
      </c>
      <c r="BA5228" s="4" t="s">
        <v>24861</v>
      </c>
      <c r="BB5228" s="4" t="s">
        <v>24862</v>
      </c>
      <c r="BC5228" s="4">
        <v>40</v>
      </c>
      <c r="BD5228" t="str">
        <f>IF(AND(ADHOC!$G$15="",ADHOC!$S$4=""),"",IF(ADHOC!$G$15&lt;&gt;"",IF(ADHOC!$G$15=LEFT(Domein!$AS5228,LEN(ADHOC!$G$15)),MAX(Domein!BD$1:'Domein'!BD5227)+1,""),IF(ADHOC!$S$4=LEFT(Domein!$AS5228,LEN(ADHOC!$S$4)),MAX(Domein!BD$1:'Domein'!BD5227)+1,"")))</f>
        <v/>
      </c>
    </row>
    <row r="5229" spans="45:56" x14ac:dyDescent="0.2">
      <c r="AS5229" s="4" t="s">
        <v>2472</v>
      </c>
      <c r="AT5229" s="4" t="s">
        <v>2473</v>
      </c>
      <c r="AU5229" s="4" t="s">
        <v>456</v>
      </c>
      <c r="AV5229" s="4" t="s">
        <v>735</v>
      </c>
      <c r="AW5229" s="4" t="s">
        <v>1167</v>
      </c>
      <c r="AX5229" s="4"/>
      <c r="AY5229" s="4">
        <v>249476</v>
      </c>
      <c r="AZ5229" s="4">
        <v>477490</v>
      </c>
      <c r="BA5229" s="4" t="s">
        <v>24863</v>
      </c>
      <c r="BB5229" s="4" t="s">
        <v>24864</v>
      </c>
      <c r="BC5229" s="4">
        <v>40</v>
      </c>
      <c r="BD5229" t="str">
        <f>IF(AND(ADHOC!$G$15="",ADHOC!$S$4=""),"",IF(ADHOC!$G$15&lt;&gt;"",IF(ADHOC!$G$15=LEFT(Domein!$AS5229,LEN(ADHOC!$G$15)),MAX(Domein!BD$1:'Domein'!BD5228)+1,""),IF(ADHOC!$S$4=LEFT(Domein!$AS5229,LEN(ADHOC!$S$4)),MAX(Domein!BD$1:'Domein'!BD5228)+1,"")))</f>
        <v/>
      </c>
    </row>
    <row r="5230" spans="45:56" x14ac:dyDescent="0.2">
      <c r="AS5230" s="4" t="s">
        <v>2474</v>
      </c>
      <c r="AT5230" s="4" t="s">
        <v>2475</v>
      </c>
      <c r="AU5230" s="4" t="s">
        <v>456</v>
      </c>
      <c r="AV5230" s="4" t="s">
        <v>735</v>
      </c>
      <c r="AW5230" s="4" t="s">
        <v>1167</v>
      </c>
      <c r="AX5230" s="4"/>
      <c r="AY5230" s="4">
        <v>249503</v>
      </c>
      <c r="AZ5230" s="4">
        <v>477524</v>
      </c>
      <c r="BA5230" s="4" t="s">
        <v>24865</v>
      </c>
      <c r="BB5230" s="4" t="s">
        <v>24866</v>
      </c>
      <c r="BC5230" s="4">
        <v>40</v>
      </c>
      <c r="BD5230" t="str">
        <f>IF(AND(ADHOC!$G$15="",ADHOC!$S$4=""),"",IF(ADHOC!$G$15&lt;&gt;"",IF(ADHOC!$G$15=LEFT(Domein!$AS5230,LEN(ADHOC!$G$15)),MAX(Domein!BD$1:'Domein'!BD5229)+1,""),IF(ADHOC!$S$4=LEFT(Domein!$AS5230,LEN(ADHOC!$S$4)),MAX(Domein!BD$1:'Domein'!BD5229)+1,"")))</f>
        <v/>
      </c>
    </row>
    <row r="5231" spans="45:56" x14ac:dyDescent="0.2">
      <c r="AS5231" s="4" t="s">
        <v>2476</v>
      </c>
      <c r="AT5231" s="4" t="s">
        <v>2477</v>
      </c>
      <c r="AU5231" s="4" t="s">
        <v>456</v>
      </c>
      <c r="AV5231" s="4" t="s">
        <v>735</v>
      </c>
      <c r="AW5231" s="4" t="s">
        <v>1167</v>
      </c>
      <c r="AX5231" s="4"/>
      <c r="AY5231" s="4">
        <v>249496</v>
      </c>
      <c r="AZ5231" s="4">
        <v>477557</v>
      </c>
      <c r="BA5231" s="4" t="s">
        <v>24867</v>
      </c>
      <c r="BB5231" s="4" t="s">
        <v>24868</v>
      </c>
      <c r="BC5231" s="4">
        <v>40</v>
      </c>
      <c r="BD5231" t="str">
        <f>IF(AND(ADHOC!$G$15="",ADHOC!$S$4=""),"",IF(ADHOC!$G$15&lt;&gt;"",IF(ADHOC!$G$15=LEFT(Domein!$AS5231,LEN(ADHOC!$G$15)),MAX(Domein!BD$1:'Domein'!BD5230)+1,""),IF(ADHOC!$S$4=LEFT(Domein!$AS5231,LEN(ADHOC!$S$4)),MAX(Domein!BD$1:'Domein'!BD5230)+1,"")))</f>
        <v/>
      </c>
    </row>
    <row r="5232" spans="45:56" x14ac:dyDescent="0.2">
      <c r="AS5232" s="4" t="s">
        <v>2478</v>
      </c>
      <c r="AT5232" s="4" t="s">
        <v>2479</v>
      </c>
      <c r="AU5232" s="4" t="s">
        <v>456</v>
      </c>
      <c r="AV5232" s="4" t="s">
        <v>735</v>
      </c>
      <c r="AW5232" s="4" t="s">
        <v>1167</v>
      </c>
      <c r="AX5232" s="4"/>
      <c r="AY5232" s="4">
        <v>249530</v>
      </c>
      <c r="AZ5232" s="4">
        <v>477536</v>
      </c>
      <c r="BA5232" s="4" t="s">
        <v>24869</v>
      </c>
      <c r="BB5232" s="4" t="s">
        <v>24870</v>
      </c>
      <c r="BC5232" s="4">
        <v>40</v>
      </c>
      <c r="BD5232" t="str">
        <f>IF(AND(ADHOC!$G$15="",ADHOC!$S$4=""),"",IF(ADHOC!$G$15&lt;&gt;"",IF(ADHOC!$G$15=LEFT(Domein!$AS5232,LEN(ADHOC!$G$15)),MAX(Domein!BD$1:'Domein'!BD5231)+1,""),IF(ADHOC!$S$4=LEFT(Domein!$AS5232,LEN(ADHOC!$S$4)),MAX(Domein!BD$1:'Domein'!BD5231)+1,"")))</f>
        <v/>
      </c>
    </row>
    <row r="5233" spans="45:56" x14ac:dyDescent="0.2">
      <c r="AS5233" s="4" t="s">
        <v>2480</v>
      </c>
      <c r="AT5233" s="4" t="s">
        <v>2481</v>
      </c>
      <c r="AU5233" s="4" t="s">
        <v>456</v>
      </c>
      <c r="AV5233" s="4" t="s">
        <v>735</v>
      </c>
      <c r="AW5233" s="4" t="s">
        <v>1167</v>
      </c>
      <c r="AX5233" s="4"/>
      <c r="AY5233" s="4">
        <v>249550</v>
      </c>
      <c r="AZ5233" s="4">
        <v>477558</v>
      </c>
      <c r="BA5233" s="4" t="s">
        <v>24867</v>
      </c>
      <c r="BB5233" s="4" t="s">
        <v>24871</v>
      </c>
      <c r="BC5233" s="4">
        <v>40</v>
      </c>
      <c r="BD5233" t="str">
        <f>IF(AND(ADHOC!$G$15="",ADHOC!$S$4=""),"",IF(ADHOC!$G$15&lt;&gt;"",IF(ADHOC!$G$15=LEFT(Domein!$AS5233,LEN(ADHOC!$G$15)),MAX(Domein!BD$1:'Domein'!BD5232)+1,""),IF(ADHOC!$S$4=LEFT(Domein!$AS5233,LEN(ADHOC!$S$4)),MAX(Domein!BD$1:'Domein'!BD5232)+1,"")))</f>
        <v/>
      </c>
    </row>
    <row r="5234" spans="45:56" x14ac:dyDescent="0.2">
      <c r="AS5234" s="4" t="s">
        <v>2482</v>
      </c>
      <c r="AT5234" s="4" t="s">
        <v>2483</v>
      </c>
      <c r="AU5234" s="4" t="s">
        <v>456</v>
      </c>
      <c r="AV5234" s="4" t="s">
        <v>735</v>
      </c>
      <c r="AW5234" s="4" t="s">
        <v>1167</v>
      </c>
      <c r="AX5234" s="4"/>
      <c r="AY5234" s="4">
        <v>249570</v>
      </c>
      <c r="AZ5234" s="4">
        <v>477603</v>
      </c>
      <c r="BA5234" s="4" t="s">
        <v>24872</v>
      </c>
      <c r="BB5234" s="4" t="s">
        <v>24873</v>
      </c>
      <c r="BC5234" s="4">
        <v>40</v>
      </c>
      <c r="BD5234" t="str">
        <f>IF(AND(ADHOC!$G$15="",ADHOC!$S$4=""),"",IF(ADHOC!$G$15&lt;&gt;"",IF(ADHOC!$G$15=LEFT(Domein!$AS5234,LEN(ADHOC!$G$15)),MAX(Domein!BD$1:'Domein'!BD5233)+1,""),IF(ADHOC!$S$4=LEFT(Domein!$AS5234,LEN(ADHOC!$S$4)),MAX(Domein!BD$1:'Domein'!BD5233)+1,"")))</f>
        <v/>
      </c>
    </row>
    <row r="5235" spans="45:56" x14ac:dyDescent="0.2">
      <c r="AS5235" s="4" t="s">
        <v>2484</v>
      </c>
      <c r="AT5235" s="4" t="s">
        <v>2485</v>
      </c>
      <c r="AU5235" s="4" t="s">
        <v>456</v>
      </c>
      <c r="AV5235" s="4" t="s">
        <v>735</v>
      </c>
      <c r="AW5235" s="4" t="s">
        <v>1167</v>
      </c>
      <c r="AX5235" s="4"/>
      <c r="AY5235" s="4">
        <v>249536</v>
      </c>
      <c r="AZ5235" s="4">
        <v>477580</v>
      </c>
      <c r="BA5235" s="4" t="s">
        <v>22852</v>
      </c>
      <c r="BB5235" s="4" t="s">
        <v>24874</v>
      </c>
      <c r="BC5235" s="4">
        <v>40</v>
      </c>
      <c r="BD5235" t="str">
        <f>IF(AND(ADHOC!$G$15="",ADHOC!$S$4=""),"",IF(ADHOC!$G$15&lt;&gt;"",IF(ADHOC!$G$15=LEFT(Domein!$AS5235,LEN(ADHOC!$G$15)),MAX(Domein!BD$1:'Domein'!BD5234)+1,""),IF(ADHOC!$S$4=LEFT(Domein!$AS5235,LEN(ADHOC!$S$4)),MAX(Domein!BD$1:'Domein'!BD5234)+1,"")))</f>
        <v/>
      </c>
    </row>
    <row r="5236" spans="45:56" x14ac:dyDescent="0.2">
      <c r="AS5236" s="4" t="s">
        <v>2486</v>
      </c>
      <c r="AT5236" s="4" t="s">
        <v>2487</v>
      </c>
      <c r="AU5236" s="4" t="s">
        <v>456</v>
      </c>
      <c r="AV5236" s="4" t="s">
        <v>735</v>
      </c>
      <c r="AW5236" s="4" t="s">
        <v>1167</v>
      </c>
      <c r="AX5236" s="4"/>
      <c r="AY5236" s="4">
        <v>249555</v>
      </c>
      <c r="AZ5236" s="4">
        <v>477670</v>
      </c>
      <c r="BA5236" s="4" t="s">
        <v>24875</v>
      </c>
      <c r="BB5236" s="4" t="s">
        <v>24876</v>
      </c>
      <c r="BC5236" s="4">
        <v>40</v>
      </c>
      <c r="BD5236" t="str">
        <f>IF(AND(ADHOC!$G$15="",ADHOC!$S$4=""),"",IF(ADHOC!$G$15&lt;&gt;"",IF(ADHOC!$G$15=LEFT(Domein!$AS5236,LEN(ADHOC!$G$15)),MAX(Domein!BD$1:'Domein'!BD5235)+1,""),IF(ADHOC!$S$4=LEFT(Domein!$AS5236,LEN(ADHOC!$S$4)),MAX(Domein!BD$1:'Domein'!BD5235)+1,"")))</f>
        <v/>
      </c>
    </row>
    <row r="5237" spans="45:56" x14ac:dyDescent="0.2">
      <c r="AS5237" s="4" t="s">
        <v>2488</v>
      </c>
      <c r="AT5237" s="4" t="s">
        <v>2489</v>
      </c>
      <c r="AU5237" s="4" t="s">
        <v>456</v>
      </c>
      <c r="AV5237" s="4" t="s">
        <v>735</v>
      </c>
      <c r="AW5237" s="4" t="s">
        <v>1167</v>
      </c>
      <c r="AX5237" s="4"/>
      <c r="AY5237" s="4">
        <v>249569</v>
      </c>
      <c r="AZ5237" s="4">
        <v>477648</v>
      </c>
      <c r="BA5237" s="4" t="s">
        <v>24877</v>
      </c>
      <c r="BB5237" s="4" t="s">
        <v>24873</v>
      </c>
      <c r="BC5237" s="4">
        <v>40</v>
      </c>
      <c r="BD5237" t="str">
        <f>IF(AND(ADHOC!$G$15="",ADHOC!$S$4=""),"",IF(ADHOC!$G$15&lt;&gt;"",IF(ADHOC!$G$15=LEFT(Domein!$AS5237,LEN(ADHOC!$G$15)),MAX(Domein!BD$1:'Domein'!BD5236)+1,""),IF(ADHOC!$S$4=LEFT(Domein!$AS5237,LEN(ADHOC!$S$4)),MAX(Domein!BD$1:'Domein'!BD5236)+1,"")))</f>
        <v/>
      </c>
    </row>
    <row r="5238" spans="45:56" x14ac:dyDescent="0.2">
      <c r="AS5238" s="4" t="s">
        <v>2490</v>
      </c>
      <c r="AT5238" s="4" t="s">
        <v>2491</v>
      </c>
      <c r="AU5238" s="4" t="s">
        <v>456</v>
      </c>
      <c r="AV5238" s="4" t="s">
        <v>735</v>
      </c>
      <c r="AW5238" s="4" t="s">
        <v>1167</v>
      </c>
      <c r="AX5238" s="4"/>
      <c r="AY5238" s="4">
        <v>249521</v>
      </c>
      <c r="AZ5238" s="4">
        <v>477658</v>
      </c>
      <c r="BA5238" s="4" t="s">
        <v>24878</v>
      </c>
      <c r="BB5238" s="4" t="s">
        <v>24879</v>
      </c>
      <c r="BC5238" s="4">
        <v>40</v>
      </c>
      <c r="BD5238" t="str">
        <f>IF(AND(ADHOC!$G$15="",ADHOC!$S$4=""),"",IF(ADHOC!$G$15&lt;&gt;"",IF(ADHOC!$G$15=LEFT(Domein!$AS5238,LEN(ADHOC!$G$15)),MAX(Domein!BD$1:'Domein'!BD5237)+1,""),IF(ADHOC!$S$4=LEFT(Domein!$AS5238,LEN(ADHOC!$S$4)),MAX(Domein!BD$1:'Domein'!BD5237)+1,"")))</f>
        <v/>
      </c>
    </row>
    <row r="5239" spans="45:56" x14ac:dyDescent="0.2">
      <c r="AS5239" s="4" t="s">
        <v>2492</v>
      </c>
      <c r="AT5239" s="4" t="s">
        <v>2493</v>
      </c>
      <c r="AU5239" s="4" t="s">
        <v>456</v>
      </c>
      <c r="AV5239" s="4" t="s">
        <v>735</v>
      </c>
      <c r="AW5239" s="4" t="s">
        <v>1167</v>
      </c>
      <c r="AX5239" s="4"/>
      <c r="AY5239" s="4">
        <v>249542</v>
      </c>
      <c r="AZ5239" s="4">
        <v>477625</v>
      </c>
      <c r="BA5239" s="4" t="s">
        <v>24880</v>
      </c>
      <c r="BB5239" s="4" t="s">
        <v>24881</v>
      </c>
      <c r="BC5239" s="4">
        <v>40</v>
      </c>
      <c r="BD5239" t="str">
        <f>IF(AND(ADHOC!$G$15="",ADHOC!$S$4=""),"",IF(ADHOC!$G$15&lt;&gt;"",IF(ADHOC!$G$15=LEFT(Domein!$AS5239,LEN(ADHOC!$G$15)),MAX(Domein!BD$1:'Domein'!BD5238)+1,""),IF(ADHOC!$S$4=LEFT(Domein!$AS5239,LEN(ADHOC!$S$4)),MAX(Domein!BD$1:'Domein'!BD5238)+1,"")))</f>
        <v/>
      </c>
    </row>
    <row r="5240" spans="45:56" x14ac:dyDescent="0.2">
      <c r="AS5240" s="4" t="s">
        <v>2494</v>
      </c>
      <c r="AT5240" s="4" t="s">
        <v>2495</v>
      </c>
      <c r="AU5240" s="4" t="s">
        <v>456</v>
      </c>
      <c r="AV5240" s="4" t="s">
        <v>735</v>
      </c>
      <c r="AW5240" s="4" t="s">
        <v>1167</v>
      </c>
      <c r="AX5240" s="4"/>
      <c r="AY5240" s="4">
        <v>249467</v>
      </c>
      <c r="AZ5240" s="4">
        <v>477624</v>
      </c>
      <c r="BA5240" s="4" t="s">
        <v>24880</v>
      </c>
      <c r="BB5240" s="4" t="s">
        <v>24882</v>
      </c>
      <c r="BC5240" s="4">
        <v>40</v>
      </c>
      <c r="BD5240" t="str">
        <f>IF(AND(ADHOC!$G$15="",ADHOC!$S$4=""),"",IF(ADHOC!$G$15&lt;&gt;"",IF(ADHOC!$G$15=LEFT(Domein!$AS5240,LEN(ADHOC!$G$15)),MAX(Domein!BD$1:'Domein'!BD5239)+1,""),IF(ADHOC!$S$4=LEFT(Domein!$AS5240,LEN(ADHOC!$S$4)),MAX(Domein!BD$1:'Domein'!BD5239)+1,"")))</f>
        <v/>
      </c>
    </row>
    <row r="5241" spans="45:56" x14ac:dyDescent="0.2">
      <c r="AS5241" s="4" t="s">
        <v>2496</v>
      </c>
      <c r="AT5241" s="4" t="s">
        <v>2497</v>
      </c>
      <c r="AU5241" s="4" t="s">
        <v>456</v>
      </c>
      <c r="AV5241" s="4" t="s">
        <v>735</v>
      </c>
      <c r="AW5241" s="4" t="s">
        <v>1167</v>
      </c>
      <c r="AX5241" s="4"/>
      <c r="AY5241" s="4">
        <v>249482</v>
      </c>
      <c r="AZ5241" s="4">
        <v>477579</v>
      </c>
      <c r="BA5241" s="4" t="s">
        <v>22852</v>
      </c>
      <c r="BB5241" s="4" t="s">
        <v>24883</v>
      </c>
      <c r="BC5241" s="4">
        <v>40</v>
      </c>
      <c r="BD5241" t="str">
        <f>IF(AND(ADHOC!$G$15="",ADHOC!$S$4=""),"",IF(ADHOC!$G$15&lt;&gt;"",IF(ADHOC!$G$15=LEFT(Domein!$AS5241,LEN(ADHOC!$G$15)),MAX(Domein!BD$1:'Domein'!BD5240)+1,""),IF(ADHOC!$S$4=LEFT(Domein!$AS5241,LEN(ADHOC!$S$4)),MAX(Domein!BD$1:'Domein'!BD5240)+1,"")))</f>
        <v/>
      </c>
    </row>
    <row r="5242" spans="45:56" x14ac:dyDescent="0.2">
      <c r="AS5242" s="4" t="s">
        <v>2498</v>
      </c>
      <c r="AT5242" s="4" t="s">
        <v>2499</v>
      </c>
      <c r="AU5242" s="4" t="s">
        <v>456</v>
      </c>
      <c r="AV5242" s="4" t="s">
        <v>735</v>
      </c>
      <c r="AW5242" s="4" t="s">
        <v>1167</v>
      </c>
      <c r="AX5242" s="4"/>
      <c r="AY5242" s="4">
        <v>249540</v>
      </c>
      <c r="AZ5242" s="4">
        <v>477747</v>
      </c>
      <c r="BA5242" s="4" t="s">
        <v>24884</v>
      </c>
      <c r="BB5242" s="4" t="s">
        <v>24881</v>
      </c>
      <c r="BC5242" s="4">
        <v>40</v>
      </c>
      <c r="BD5242" t="str">
        <f>IF(AND(ADHOC!$G$15="",ADHOC!$S$4=""),"",IF(ADHOC!$G$15&lt;&gt;"",IF(ADHOC!$G$15=LEFT(Domein!$AS5242,LEN(ADHOC!$G$15)),MAX(Domein!BD$1:'Domein'!BD5241)+1,""),IF(ADHOC!$S$4=LEFT(Domein!$AS5242,LEN(ADHOC!$S$4)),MAX(Domein!BD$1:'Domein'!BD5241)+1,"")))</f>
        <v/>
      </c>
    </row>
    <row r="5243" spans="45:56" x14ac:dyDescent="0.2">
      <c r="AS5243" s="4" t="s">
        <v>2500</v>
      </c>
      <c r="AT5243" s="4" t="s">
        <v>2501</v>
      </c>
      <c r="AU5243" s="4" t="s">
        <v>456</v>
      </c>
      <c r="AV5243" s="4" t="s">
        <v>735</v>
      </c>
      <c r="AW5243" s="4" t="s">
        <v>1167</v>
      </c>
      <c r="AX5243" s="4"/>
      <c r="AY5243" s="4">
        <v>249361</v>
      </c>
      <c r="AZ5243" s="4">
        <v>477833</v>
      </c>
      <c r="BA5243" s="4" t="s">
        <v>24885</v>
      </c>
      <c r="BB5243" s="4" t="s">
        <v>24886</v>
      </c>
      <c r="BC5243" s="4">
        <v>40</v>
      </c>
      <c r="BD5243" t="str">
        <f>IF(AND(ADHOC!$G$15="",ADHOC!$S$4=""),"",IF(ADHOC!$G$15&lt;&gt;"",IF(ADHOC!$G$15=LEFT(Domein!$AS5243,LEN(ADHOC!$G$15)),MAX(Domein!BD$1:'Domein'!BD5242)+1,""),IF(ADHOC!$S$4=LEFT(Domein!$AS5243,LEN(ADHOC!$S$4)),MAX(Domein!BD$1:'Domein'!BD5242)+1,"")))</f>
        <v/>
      </c>
    </row>
    <row r="5244" spans="45:56" x14ac:dyDescent="0.2">
      <c r="AS5244" s="4" t="s">
        <v>2502</v>
      </c>
      <c r="AT5244" s="4" t="s">
        <v>2503</v>
      </c>
      <c r="AU5244" s="4" t="s">
        <v>456</v>
      </c>
      <c r="AV5244" s="4" t="s">
        <v>735</v>
      </c>
      <c r="AW5244" s="4" t="s">
        <v>1167</v>
      </c>
      <c r="AX5244" s="4"/>
      <c r="AY5244" s="4">
        <v>249314</v>
      </c>
      <c r="AZ5244" s="4">
        <v>477799</v>
      </c>
      <c r="BA5244" s="4" t="s">
        <v>24887</v>
      </c>
      <c r="BB5244" s="4" t="s">
        <v>24888</v>
      </c>
      <c r="BC5244" s="4">
        <v>40</v>
      </c>
      <c r="BD5244" t="str">
        <f>IF(AND(ADHOC!$G$15="",ADHOC!$S$4=""),"",IF(ADHOC!$G$15&lt;&gt;"",IF(ADHOC!$G$15=LEFT(Domein!$AS5244,LEN(ADHOC!$G$15)),MAX(Domein!BD$1:'Domein'!BD5243)+1,""),IF(ADHOC!$S$4=LEFT(Domein!$AS5244,LEN(ADHOC!$S$4)),MAX(Domein!BD$1:'Domein'!BD5243)+1,"")))</f>
        <v/>
      </c>
    </row>
    <row r="5245" spans="45:56" x14ac:dyDescent="0.2">
      <c r="AS5245" s="4" t="s">
        <v>2504</v>
      </c>
      <c r="AT5245" s="4" t="s">
        <v>2505</v>
      </c>
      <c r="AU5245" s="4" t="s">
        <v>456</v>
      </c>
      <c r="AV5245" s="4" t="s">
        <v>735</v>
      </c>
      <c r="AW5245" s="4" t="s">
        <v>1167</v>
      </c>
      <c r="AX5245" s="4"/>
      <c r="AY5245" s="4">
        <v>249333</v>
      </c>
      <c r="AZ5245" s="4">
        <v>477877</v>
      </c>
      <c r="BA5245" s="4" t="s">
        <v>24889</v>
      </c>
      <c r="BB5245" s="4" t="s">
        <v>24890</v>
      </c>
      <c r="BC5245" s="4">
        <v>40</v>
      </c>
      <c r="BD5245" t="str">
        <f>IF(AND(ADHOC!$G$15="",ADHOC!$S$4=""),"",IF(ADHOC!$G$15&lt;&gt;"",IF(ADHOC!$G$15=LEFT(Domein!$AS5245,LEN(ADHOC!$G$15)),MAX(Domein!BD$1:'Domein'!BD5244)+1,""),IF(ADHOC!$S$4=LEFT(Domein!$AS5245,LEN(ADHOC!$S$4)),MAX(Domein!BD$1:'Domein'!BD5244)+1,"")))</f>
        <v/>
      </c>
    </row>
    <row r="5246" spans="45:56" x14ac:dyDescent="0.2">
      <c r="AS5246" s="4" t="s">
        <v>2506</v>
      </c>
      <c r="AT5246" s="4" t="s">
        <v>2507</v>
      </c>
      <c r="AU5246" s="4" t="s">
        <v>456</v>
      </c>
      <c r="AV5246" s="4" t="s">
        <v>735</v>
      </c>
      <c r="AW5246" s="4" t="s">
        <v>1167</v>
      </c>
      <c r="AX5246" s="4"/>
      <c r="AY5246" s="4">
        <v>249319</v>
      </c>
      <c r="AZ5246" s="4">
        <v>477866</v>
      </c>
      <c r="BA5246" s="4" t="s">
        <v>24891</v>
      </c>
      <c r="BB5246" s="4" t="s">
        <v>24892</v>
      </c>
      <c r="BC5246" s="4">
        <v>40</v>
      </c>
      <c r="BD5246" t="str">
        <f>IF(AND(ADHOC!$G$15="",ADHOC!$S$4=""),"",IF(ADHOC!$G$15&lt;&gt;"",IF(ADHOC!$G$15=LEFT(Domein!$AS5246,LEN(ADHOC!$G$15)),MAX(Domein!BD$1:'Domein'!BD5245)+1,""),IF(ADHOC!$S$4=LEFT(Domein!$AS5246,LEN(ADHOC!$S$4)),MAX(Domein!BD$1:'Domein'!BD5245)+1,"")))</f>
        <v/>
      </c>
    </row>
    <row r="5247" spans="45:56" x14ac:dyDescent="0.2">
      <c r="AS5247" s="4" t="s">
        <v>2508</v>
      </c>
      <c r="AT5247" s="4" t="s">
        <v>2509</v>
      </c>
      <c r="AU5247" s="4" t="s">
        <v>456</v>
      </c>
      <c r="AV5247" s="4" t="s">
        <v>735</v>
      </c>
      <c r="AW5247" s="4" t="s">
        <v>1167</v>
      </c>
      <c r="AX5247" s="4"/>
      <c r="AY5247" s="4">
        <v>249299</v>
      </c>
      <c r="AZ5247" s="4">
        <v>477854</v>
      </c>
      <c r="BA5247" s="4" t="s">
        <v>24412</v>
      </c>
      <c r="BB5247" s="4" t="s">
        <v>24893</v>
      </c>
      <c r="BC5247" s="4">
        <v>40</v>
      </c>
      <c r="BD5247" t="str">
        <f>IF(AND(ADHOC!$G$15="",ADHOC!$S$4=""),"",IF(ADHOC!$G$15&lt;&gt;"",IF(ADHOC!$G$15=LEFT(Domein!$AS5247,LEN(ADHOC!$G$15)),MAX(Domein!BD$1:'Domein'!BD5246)+1,""),IF(ADHOC!$S$4=LEFT(Domein!$AS5247,LEN(ADHOC!$S$4)),MAX(Domein!BD$1:'Domein'!BD5246)+1,"")))</f>
        <v/>
      </c>
    </row>
    <row r="5248" spans="45:56" x14ac:dyDescent="0.2">
      <c r="AS5248" s="4" t="s">
        <v>2510</v>
      </c>
      <c r="AT5248" s="4" t="s">
        <v>2511</v>
      </c>
      <c r="AU5248" s="4" t="s">
        <v>456</v>
      </c>
      <c r="AV5248" s="4" t="s">
        <v>735</v>
      </c>
      <c r="AW5248" s="4" t="s">
        <v>1167</v>
      </c>
      <c r="AX5248" s="4"/>
      <c r="AY5248" s="4">
        <v>249380</v>
      </c>
      <c r="AZ5248" s="4">
        <v>477889</v>
      </c>
      <c r="BA5248" s="4" t="s">
        <v>24894</v>
      </c>
      <c r="BB5248" s="4" t="s">
        <v>24895</v>
      </c>
      <c r="BC5248" s="4">
        <v>40</v>
      </c>
      <c r="BD5248" t="str">
        <f>IF(AND(ADHOC!$G$15="",ADHOC!$S$4=""),"",IF(ADHOC!$G$15&lt;&gt;"",IF(ADHOC!$G$15=LEFT(Domein!$AS5248,LEN(ADHOC!$G$15)),MAX(Domein!BD$1:'Domein'!BD5247)+1,""),IF(ADHOC!$S$4=LEFT(Domein!$AS5248,LEN(ADHOC!$S$4)),MAX(Domein!BD$1:'Domein'!BD5247)+1,"")))</f>
        <v/>
      </c>
    </row>
    <row r="5249" spans="45:56" x14ac:dyDescent="0.2">
      <c r="AS5249" s="4" t="s">
        <v>2512</v>
      </c>
      <c r="AT5249" s="4" t="s">
        <v>2513</v>
      </c>
      <c r="AU5249" s="4" t="s">
        <v>456</v>
      </c>
      <c r="AV5249" s="4" t="s">
        <v>735</v>
      </c>
      <c r="AW5249" s="4" t="s">
        <v>1167</v>
      </c>
      <c r="AX5249" s="4"/>
      <c r="AY5249" s="4">
        <v>249366</v>
      </c>
      <c r="AZ5249" s="4">
        <v>477911</v>
      </c>
      <c r="BA5249" s="4" t="s">
        <v>24896</v>
      </c>
      <c r="BB5249" s="4" t="s">
        <v>24897</v>
      </c>
      <c r="BC5249" s="4">
        <v>40</v>
      </c>
      <c r="BD5249" t="str">
        <f>IF(AND(ADHOC!$G$15="",ADHOC!$S$4=""),"",IF(ADHOC!$G$15&lt;&gt;"",IF(ADHOC!$G$15=LEFT(Domein!$AS5249,LEN(ADHOC!$G$15)),MAX(Domein!BD$1:'Domein'!BD5248)+1,""),IF(ADHOC!$S$4=LEFT(Domein!$AS5249,LEN(ADHOC!$S$4)),MAX(Domein!BD$1:'Domein'!BD5248)+1,"")))</f>
        <v/>
      </c>
    </row>
    <row r="5250" spans="45:56" x14ac:dyDescent="0.2">
      <c r="AS5250" s="4" t="s">
        <v>2514</v>
      </c>
      <c r="AT5250" s="4" t="s">
        <v>2515</v>
      </c>
      <c r="AU5250" s="4" t="s">
        <v>456</v>
      </c>
      <c r="AV5250" s="4" t="s">
        <v>735</v>
      </c>
      <c r="AW5250" s="4" t="s">
        <v>1167</v>
      </c>
      <c r="AX5250" s="4"/>
      <c r="AY5250" s="4">
        <v>249225</v>
      </c>
      <c r="AZ5250" s="4">
        <v>477797</v>
      </c>
      <c r="BA5250" s="4" t="s">
        <v>24887</v>
      </c>
      <c r="BB5250" s="4" t="s">
        <v>24898</v>
      </c>
      <c r="BC5250" s="4">
        <v>40</v>
      </c>
      <c r="BD5250" t="str">
        <f>IF(AND(ADHOC!$G$15="",ADHOC!$S$4=""),"",IF(ADHOC!$G$15&lt;&gt;"",IF(ADHOC!$G$15=LEFT(Domein!$AS5250,LEN(ADHOC!$G$15)),MAX(Domein!BD$1:'Domein'!BD5249)+1,""),IF(ADHOC!$S$4=LEFT(Domein!$AS5250,LEN(ADHOC!$S$4)),MAX(Domein!BD$1:'Domein'!BD5249)+1,"")))</f>
        <v/>
      </c>
    </row>
    <row r="5251" spans="45:56" x14ac:dyDescent="0.2">
      <c r="AS5251" s="4" t="s">
        <v>2516</v>
      </c>
      <c r="AT5251" s="4" t="s">
        <v>2517</v>
      </c>
      <c r="AU5251" s="4" t="s">
        <v>456</v>
      </c>
      <c r="AV5251" s="4" t="s">
        <v>735</v>
      </c>
      <c r="AW5251" s="4" t="s">
        <v>1167</v>
      </c>
      <c r="AX5251" s="4"/>
      <c r="AY5251" s="4">
        <v>249232</v>
      </c>
      <c r="AZ5251" s="4">
        <v>477786</v>
      </c>
      <c r="BA5251" s="4" t="s">
        <v>24899</v>
      </c>
      <c r="BB5251" s="4" t="s">
        <v>24900</v>
      </c>
      <c r="BC5251" s="4">
        <v>40</v>
      </c>
      <c r="BD5251" t="str">
        <f>IF(AND(ADHOC!$G$15="",ADHOC!$S$4=""),"",IF(ADHOC!$G$15&lt;&gt;"",IF(ADHOC!$G$15=LEFT(Domein!$AS5251,LEN(ADHOC!$G$15)),MAX(Domein!BD$1:'Domein'!BD5250)+1,""),IF(ADHOC!$S$4=LEFT(Domein!$AS5251,LEN(ADHOC!$S$4)),MAX(Domein!BD$1:'Domein'!BD5250)+1,"")))</f>
        <v/>
      </c>
    </row>
    <row r="5252" spans="45:56" x14ac:dyDescent="0.2">
      <c r="AS5252" s="4" t="s">
        <v>2518</v>
      </c>
      <c r="AT5252" s="4" t="s">
        <v>2519</v>
      </c>
      <c r="AU5252" s="4" t="s">
        <v>456</v>
      </c>
      <c r="AV5252" s="4" t="s">
        <v>735</v>
      </c>
      <c r="AW5252" s="4" t="s">
        <v>1167</v>
      </c>
      <c r="AX5252" s="4"/>
      <c r="AY5252" s="4">
        <v>249246</v>
      </c>
      <c r="AZ5252" s="4">
        <v>477775</v>
      </c>
      <c r="BA5252" s="4" t="s">
        <v>24901</v>
      </c>
      <c r="BB5252" s="4" t="s">
        <v>24902</v>
      </c>
      <c r="BC5252" s="4">
        <v>40</v>
      </c>
      <c r="BD5252" t="str">
        <f>IF(AND(ADHOC!$G$15="",ADHOC!$S$4=""),"",IF(ADHOC!$G$15&lt;&gt;"",IF(ADHOC!$G$15=LEFT(Domein!$AS5252,LEN(ADHOC!$G$15)),MAX(Domein!BD$1:'Domein'!BD5251)+1,""),IF(ADHOC!$S$4=LEFT(Domein!$AS5252,LEN(ADHOC!$S$4)),MAX(Domein!BD$1:'Domein'!BD5251)+1,"")))</f>
        <v/>
      </c>
    </row>
    <row r="5253" spans="45:56" x14ac:dyDescent="0.2">
      <c r="AS5253" s="4" t="s">
        <v>7817</v>
      </c>
      <c r="AT5253" s="4" t="s">
        <v>7818</v>
      </c>
      <c r="AU5253" s="4" t="s">
        <v>460</v>
      </c>
      <c r="AV5253" s="4" t="s">
        <v>7665</v>
      </c>
      <c r="AW5253" s="4" t="s">
        <v>701</v>
      </c>
      <c r="AX5253" s="4"/>
      <c r="AY5253" s="4">
        <v>249645</v>
      </c>
      <c r="AZ5253" s="4">
        <v>477658</v>
      </c>
      <c r="BA5253" s="4" t="s">
        <v>22844</v>
      </c>
      <c r="BB5253" s="4" t="s">
        <v>22845</v>
      </c>
      <c r="BC5253" s="4">
        <v>40</v>
      </c>
      <c r="BD5253" t="str">
        <f>IF(AND(ADHOC!$G$15="",ADHOC!$S$4=""),"",IF(ADHOC!$G$15&lt;&gt;"",IF(ADHOC!$G$15=LEFT(Domein!$AS5253,LEN(ADHOC!$G$15)),MAX(Domein!BD$1:'Domein'!BD5252)+1,""),IF(ADHOC!$S$4=LEFT(Domein!$AS5253,LEN(ADHOC!$S$4)),MAX(Domein!BD$1:'Domein'!BD5252)+1,"")))</f>
        <v/>
      </c>
    </row>
    <row r="5254" spans="45:56" x14ac:dyDescent="0.2">
      <c r="AS5254" s="4" t="s">
        <v>2524</v>
      </c>
      <c r="AT5254" s="4" t="s">
        <v>2525</v>
      </c>
      <c r="AU5254" s="4" t="s">
        <v>462</v>
      </c>
      <c r="AV5254" s="4" t="s">
        <v>740</v>
      </c>
      <c r="AW5254" s="4" t="s">
        <v>701</v>
      </c>
      <c r="AX5254" s="4"/>
      <c r="AY5254" s="4">
        <v>249559</v>
      </c>
      <c r="AZ5254" s="4">
        <v>477552</v>
      </c>
      <c r="BA5254" s="4" t="s">
        <v>22846</v>
      </c>
      <c r="BB5254" s="4" t="s">
        <v>22847</v>
      </c>
      <c r="BC5254" s="4">
        <v>40</v>
      </c>
      <c r="BD5254" t="str">
        <f>IF(AND(ADHOC!$G$15="",ADHOC!$S$4=""),"",IF(ADHOC!$G$15&lt;&gt;"",IF(ADHOC!$G$15=LEFT(Domein!$AS5254,LEN(ADHOC!$G$15)),MAX(Domein!BD$1:'Domein'!BD5253)+1,""),IF(ADHOC!$S$4=LEFT(Domein!$AS5254,LEN(ADHOC!$S$4)),MAX(Domein!BD$1:'Domein'!BD5253)+1,"")))</f>
        <v/>
      </c>
    </row>
    <row r="5255" spans="45:56" x14ac:dyDescent="0.2">
      <c r="AS5255" s="4" t="s">
        <v>2526</v>
      </c>
      <c r="AT5255" s="4" t="s">
        <v>2527</v>
      </c>
      <c r="AU5255" s="4" t="s">
        <v>463</v>
      </c>
      <c r="AV5255" s="4" t="s">
        <v>740</v>
      </c>
      <c r="AW5255" s="4" t="s">
        <v>701</v>
      </c>
      <c r="AX5255" s="4"/>
      <c r="AY5255" s="4">
        <v>249558</v>
      </c>
      <c r="AZ5255" s="4">
        <v>477554</v>
      </c>
      <c r="BA5255" s="4" t="s">
        <v>22848</v>
      </c>
      <c r="BB5255" s="4" t="s">
        <v>22849</v>
      </c>
      <c r="BC5255" s="4">
        <v>40</v>
      </c>
      <c r="BD5255" t="str">
        <f>IF(AND(ADHOC!$G$15="",ADHOC!$S$4=""),"",IF(ADHOC!$G$15&lt;&gt;"",IF(ADHOC!$G$15=LEFT(Domein!$AS5255,LEN(ADHOC!$G$15)),MAX(Domein!BD$1:'Domein'!BD5254)+1,""),IF(ADHOC!$S$4=LEFT(Domein!$AS5255,LEN(ADHOC!$S$4)),MAX(Domein!BD$1:'Domein'!BD5254)+1,"")))</f>
        <v/>
      </c>
    </row>
    <row r="5256" spans="45:56" x14ac:dyDescent="0.2">
      <c r="AS5256" s="4" t="s">
        <v>7819</v>
      </c>
      <c r="AT5256" s="4" t="s">
        <v>8401</v>
      </c>
      <c r="AU5256" s="4" t="s">
        <v>456</v>
      </c>
      <c r="AV5256" s="4" t="s">
        <v>740</v>
      </c>
      <c r="AW5256" s="4" t="s">
        <v>939</v>
      </c>
      <c r="AX5256" s="4"/>
      <c r="AY5256" s="4"/>
      <c r="AZ5256" s="4"/>
      <c r="BA5256" s="4"/>
      <c r="BB5256" s="4"/>
      <c r="BC5256" s="4">
        <v>40</v>
      </c>
      <c r="BD5256" t="str">
        <f>IF(AND(ADHOC!$G$15="",ADHOC!$S$4=""),"",IF(ADHOC!$G$15&lt;&gt;"",IF(ADHOC!$G$15=LEFT(Domein!$AS5256,LEN(ADHOC!$G$15)),MAX(Domein!BD$1:'Domein'!BD5255)+1,""),IF(ADHOC!$S$4=LEFT(Domein!$AS5256,LEN(ADHOC!$S$4)),MAX(Domein!BD$1:'Domein'!BD5255)+1,"")))</f>
        <v/>
      </c>
    </row>
    <row r="5257" spans="45:56" x14ac:dyDescent="0.2">
      <c r="AS5257" s="4" t="s">
        <v>7820</v>
      </c>
      <c r="AT5257" s="4" t="s">
        <v>9567</v>
      </c>
      <c r="AU5257" s="4" t="s">
        <v>456</v>
      </c>
      <c r="AV5257" s="4" t="s">
        <v>740</v>
      </c>
      <c r="AW5257" s="4" t="s">
        <v>939</v>
      </c>
      <c r="AX5257" s="4"/>
      <c r="AY5257" s="4"/>
      <c r="AZ5257" s="4"/>
      <c r="BA5257" s="4"/>
      <c r="BB5257" s="4"/>
      <c r="BC5257" s="4">
        <v>40</v>
      </c>
      <c r="BD5257" t="str">
        <f>IF(AND(ADHOC!$G$15="",ADHOC!$S$4=""),"",IF(ADHOC!$G$15&lt;&gt;"",IF(ADHOC!$G$15=LEFT(Domein!$AS5257,LEN(ADHOC!$G$15)),MAX(Domein!BD$1:'Domein'!BD5256)+1,""),IF(ADHOC!$S$4=LEFT(Domein!$AS5257,LEN(ADHOC!$S$4)),MAX(Domein!BD$1:'Domein'!BD5256)+1,"")))</f>
        <v/>
      </c>
    </row>
    <row r="5258" spans="45:56" x14ac:dyDescent="0.2">
      <c r="AS5258" s="4" t="s">
        <v>17346</v>
      </c>
      <c r="AT5258" s="4" t="s">
        <v>17347</v>
      </c>
      <c r="AU5258" s="4" t="s">
        <v>456</v>
      </c>
      <c r="AV5258" s="4" t="s">
        <v>740</v>
      </c>
      <c r="AW5258" s="4" t="s">
        <v>939</v>
      </c>
      <c r="AX5258" s="4"/>
      <c r="AY5258" s="4"/>
      <c r="AZ5258" s="4"/>
      <c r="BA5258" s="4"/>
      <c r="BB5258" s="4"/>
      <c r="BC5258" s="4">
        <v>40</v>
      </c>
      <c r="BD5258" t="str">
        <f>IF(AND(ADHOC!$G$15="",ADHOC!$S$4=""),"",IF(ADHOC!$G$15&lt;&gt;"",IF(ADHOC!$G$15=LEFT(Domein!$AS5258,LEN(ADHOC!$G$15)),MAX(Domein!BD$1:'Domein'!BD5257)+1,""),IF(ADHOC!$S$4=LEFT(Domein!$AS5258,LEN(ADHOC!$S$4)),MAX(Domein!BD$1:'Domein'!BD5257)+1,"")))</f>
        <v/>
      </c>
    </row>
    <row r="5259" spans="45:56" x14ac:dyDescent="0.2">
      <c r="AS5259" s="4" t="s">
        <v>2528</v>
      </c>
      <c r="AT5259" s="4" t="s">
        <v>2529</v>
      </c>
      <c r="AU5259" s="4" t="s">
        <v>456</v>
      </c>
      <c r="AV5259" s="4" t="s">
        <v>736</v>
      </c>
      <c r="AW5259" s="4" t="s">
        <v>939</v>
      </c>
      <c r="AX5259" s="4"/>
      <c r="AY5259" s="4"/>
      <c r="AZ5259" s="4"/>
      <c r="BA5259" s="4"/>
      <c r="BB5259" s="4"/>
      <c r="BC5259" s="4">
        <v>40</v>
      </c>
      <c r="BD5259" t="str">
        <f>IF(AND(ADHOC!$G$15="",ADHOC!$S$4=""),"",IF(ADHOC!$G$15&lt;&gt;"",IF(ADHOC!$G$15=LEFT(Domein!$AS5259,LEN(ADHOC!$G$15)),MAX(Domein!BD$1:'Domein'!BD5258)+1,""),IF(ADHOC!$S$4=LEFT(Domein!$AS5259,LEN(ADHOC!$S$4)),MAX(Domein!BD$1:'Domein'!BD5258)+1,"")))</f>
        <v/>
      </c>
    </row>
    <row r="5260" spans="45:56" x14ac:dyDescent="0.2">
      <c r="AS5260" s="4" t="s">
        <v>31779</v>
      </c>
      <c r="AT5260" s="4" t="s">
        <v>31780</v>
      </c>
      <c r="AU5260" s="4" t="s">
        <v>456</v>
      </c>
      <c r="AV5260" s="4" t="s">
        <v>21766</v>
      </c>
      <c r="AW5260" s="4" t="s">
        <v>939</v>
      </c>
      <c r="AX5260" s="4"/>
      <c r="AY5260" s="4"/>
      <c r="AZ5260" s="4"/>
      <c r="BA5260" s="4"/>
      <c r="BB5260" s="4"/>
      <c r="BC5260" s="4">
        <v>40</v>
      </c>
      <c r="BD5260" t="str">
        <f>IF(AND(ADHOC!$G$15="",ADHOC!$S$4=""),"",IF(ADHOC!$G$15&lt;&gt;"",IF(ADHOC!$G$15=LEFT(Domein!$AS5260,LEN(ADHOC!$G$15)),MAX(Domein!BD$1:'Domein'!BD5259)+1,""),IF(ADHOC!$S$4=LEFT(Domein!$AS5260,LEN(ADHOC!$S$4)),MAX(Domein!BD$1:'Domein'!BD5259)+1,"")))</f>
        <v/>
      </c>
    </row>
    <row r="5261" spans="45:56" x14ac:dyDescent="0.2">
      <c r="AS5261" s="4" t="s">
        <v>2530</v>
      </c>
      <c r="AT5261" s="4" t="s">
        <v>2531</v>
      </c>
      <c r="AU5261" s="4" t="s">
        <v>456</v>
      </c>
      <c r="AV5261" s="4" t="s">
        <v>736</v>
      </c>
      <c r="AW5261" s="4" t="s">
        <v>939</v>
      </c>
      <c r="AX5261" s="4"/>
      <c r="AY5261" s="4"/>
      <c r="AZ5261" s="4"/>
      <c r="BA5261" s="4"/>
      <c r="BB5261" s="4"/>
      <c r="BC5261" s="4">
        <v>40</v>
      </c>
      <c r="BD5261" t="str">
        <f>IF(AND(ADHOC!$G$15="",ADHOC!$S$4=""),"",IF(ADHOC!$G$15&lt;&gt;"",IF(ADHOC!$G$15=LEFT(Domein!$AS5261,LEN(ADHOC!$G$15)),MAX(Domein!BD$1:'Domein'!BD5260)+1,""),IF(ADHOC!$S$4=LEFT(Domein!$AS5261,LEN(ADHOC!$S$4)),MAX(Domein!BD$1:'Domein'!BD5260)+1,"")))</f>
        <v/>
      </c>
    </row>
    <row r="5262" spans="45:56" x14ac:dyDescent="0.2">
      <c r="AS5262" s="4" t="s">
        <v>24903</v>
      </c>
      <c r="AT5262" s="4" t="s">
        <v>24904</v>
      </c>
      <c r="AU5262" s="4" t="s">
        <v>456</v>
      </c>
      <c r="AV5262" s="4" t="s">
        <v>21766</v>
      </c>
      <c r="AW5262" s="4" t="s">
        <v>939</v>
      </c>
      <c r="AX5262" s="4"/>
      <c r="AY5262" s="4"/>
      <c r="AZ5262" s="4"/>
      <c r="BA5262" s="4"/>
      <c r="BB5262" s="4"/>
      <c r="BC5262" s="4">
        <v>40</v>
      </c>
      <c r="BD5262" t="str">
        <f>IF(AND(ADHOC!$G$15="",ADHOC!$S$4=""),"",IF(ADHOC!$G$15&lt;&gt;"",IF(ADHOC!$G$15=LEFT(Domein!$AS5262,LEN(ADHOC!$G$15)),MAX(Domein!BD$1:'Domein'!BD5261)+1,""),IF(ADHOC!$S$4=LEFT(Domein!$AS5262,LEN(ADHOC!$S$4)),MAX(Domein!BD$1:'Domein'!BD5261)+1,"")))</f>
        <v/>
      </c>
    </row>
    <row r="5263" spans="45:56" x14ac:dyDescent="0.2">
      <c r="AS5263" s="4" t="s">
        <v>2532</v>
      </c>
      <c r="AT5263" s="4" t="s">
        <v>2533</v>
      </c>
      <c r="AU5263" s="4" t="s">
        <v>458</v>
      </c>
      <c r="AV5263" s="4" t="s">
        <v>736</v>
      </c>
      <c r="AW5263" s="4" t="s">
        <v>939</v>
      </c>
      <c r="AX5263" s="4"/>
      <c r="AY5263" s="4"/>
      <c r="AZ5263" s="4"/>
      <c r="BA5263" s="4"/>
      <c r="BB5263" s="4"/>
      <c r="BC5263" s="4">
        <v>40</v>
      </c>
      <c r="BD5263" t="str">
        <f>IF(AND(ADHOC!$G$15="",ADHOC!$S$4=""),"",IF(ADHOC!$G$15&lt;&gt;"",IF(ADHOC!$G$15=LEFT(Domein!$AS5263,LEN(ADHOC!$G$15)),MAX(Domein!BD$1:'Domein'!BD5262)+1,""),IF(ADHOC!$S$4=LEFT(Domein!$AS5263,LEN(ADHOC!$S$4)),MAX(Domein!BD$1:'Domein'!BD5262)+1,"")))</f>
        <v/>
      </c>
    </row>
    <row r="5264" spans="45:56" x14ac:dyDescent="0.2">
      <c r="AS5264" s="4" t="s">
        <v>31591</v>
      </c>
      <c r="AT5264" s="4" t="s">
        <v>31592</v>
      </c>
      <c r="AU5264" s="4" t="s">
        <v>456</v>
      </c>
      <c r="AV5264" s="4" t="s">
        <v>21766</v>
      </c>
      <c r="AW5264" s="4" t="s">
        <v>939</v>
      </c>
      <c r="AX5264" s="4"/>
      <c r="AY5264" s="4"/>
      <c r="AZ5264" s="4"/>
      <c r="BA5264" s="4"/>
      <c r="BB5264" s="4"/>
      <c r="BC5264" s="4">
        <v>40</v>
      </c>
      <c r="BD5264" t="str">
        <f>IF(AND(ADHOC!$G$15="",ADHOC!$S$4=""),"",IF(ADHOC!$G$15&lt;&gt;"",IF(ADHOC!$G$15=LEFT(Domein!$AS5264,LEN(ADHOC!$G$15)),MAX(Domein!BD$1:'Domein'!BD5263)+1,""),IF(ADHOC!$S$4=LEFT(Domein!$AS5264,LEN(ADHOC!$S$4)),MAX(Domein!BD$1:'Domein'!BD5263)+1,"")))</f>
        <v/>
      </c>
    </row>
    <row r="5265" spans="45:56" x14ac:dyDescent="0.2">
      <c r="AS5265" s="4" t="s">
        <v>31861</v>
      </c>
      <c r="AT5265" s="4" t="s">
        <v>31862</v>
      </c>
      <c r="AU5265" s="4" t="s">
        <v>456</v>
      </c>
      <c r="AV5265" s="4" t="s">
        <v>21766</v>
      </c>
      <c r="AW5265" s="4" t="s">
        <v>939</v>
      </c>
      <c r="AX5265" s="4"/>
      <c r="AY5265" s="4"/>
      <c r="AZ5265" s="4"/>
      <c r="BA5265" s="4"/>
      <c r="BB5265" s="4"/>
      <c r="BC5265" s="4">
        <v>40</v>
      </c>
      <c r="BD5265" t="str">
        <f>IF(AND(ADHOC!$G$15="",ADHOC!$S$4=""),"",IF(ADHOC!$G$15&lt;&gt;"",IF(ADHOC!$G$15=LEFT(Domein!$AS5265,LEN(ADHOC!$G$15)),MAX(Domein!BD$1:'Domein'!BD5264)+1,""),IF(ADHOC!$S$4=LEFT(Domein!$AS5265,LEN(ADHOC!$S$4)),MAX(Domein!BD$1:'Domein'!BD5264)+1,"")))</f>
        <v/>
      </c>
    </row>
    <row r="5266" spans="45:56" x14ac:dyDescent="0.2">
      <c r="AS5266" s="4" t="s">
        <v>22030</v>
      </c>
      <c r="AT5266" s="4" t="s">
        <v>22031</v>
      </c>
      <c r="AU5266" s="4" t="s">
        <v>456</v>
      </c>
      <c r="AV5266" s="4" t="s">
        <v>21766</v>
      </c>
      <c r="AW5266" s="4" t="s">
        <v>939</v>
      </c>
      <c r="AX5266" s="4"/>
      <c r="AY5266" s="4"/>
      <c r="AZ5266" s="4"/>
      <c r="BA5266" s="4"/>
      <c r="BB5266" s="4"/>
      <c r="BC5266" s="4">
        <v>40</v>
      </c>
      <c r="BD5266" t="str">
        <f>IF(AND(ADHOC!$G$15="",ADHOC!$S$4=""),"",IF(ADHOC!$G$15&lt;&gt;"",IF(ADHOC!$G$15=LEFT(Domein!$AS5266,LEN(ADHOC!$G$15)),MAX(Domein!BD$1:'Domein'!BD5265)+1,""),IF(ADHOC!$S$4=LEFT(Domein!$AS5266,LEN(ADHOC!$S$4)),MAX(Domein!BD$1:'Domein'!BD5265)+1,"")))</f>
        <v/>
      </c>
    </row>
    <row r="5267" spans="45:56" x14ac:dyDescent="0.2">
      <c r="AS5267" s="4" t="s">
        <v>2534</v>
      </c>
      <c r="AT5267" s="4" t="s">
        <v>2535</v>
      </c>
      <c r="AU5267" s="4" t="s">
        <v>463</v>
      </c>
      <c r="AV5267" s="4" t="s">
        <v>736</v>
      </c>
      <c r="AW5267" s="4" t="s">
        <v>939</v>
      </c>
      <c r="AX5267" s="4"/>
      <c r="AY5267" s="4"/>
      <c r="AZ5267" s="4"/>
      <c r="BA5267" s="4"/>
      <c r="BB5267" s="4"/>
      <c r="BC5267" s="4">
        <v>40</v>
      </c>
      <c r="BD5267" t="str">
        <f>IF(AND(ADHOC!$G$15="",ADHOC!$S$4=""),"",IF(ADHOC!$G$15&lt;&gt;"",IF(ADHOC!$G$15=LEFT(Domein!$AS5267,LEN(ADHOC!$G$15)),MAX(Domein!BD$1:'Domein'!BD5266)+1,""),IF(ADHOC!$S$4=LEFT(Domein!$AS5267,LEN(ADHOC!$S$4)),MAX(Domein!BD$1:'Domein'!BD5266)+1,"")))</f>
        <v/>
      </c>
    </row>
    <row r="5268" spans="45:56" x14ac:dyDescent="0.2">
      <c r="AS5268" s="4" t="s">
        <v>2536</v>
      </c>
      <c r="AT5268" s="4" t="s">
        <v>2537</v>
      </c>
      <c r="AU5268" s="4" t="s">
        <v>456</v>
      </c>
      <c r="AV5268" s="4" t="s">
        <v>736</v>
      </c>
      <c r="AW5268" s="4" t="s">
        <v>701</v>
      </c>
      <c r="AX5268" s="4"/>
      <c r="AY5268" s="4"/>
      <c r="AZ5268" s="4"/>
      <c r="BA5268" s="4"/>
      <c r="BB5268" s="4"/>
      <c r="BC5268" s="4">
        <v>40</v>
      </c>
      <c r="BD5268" t="str">
        <f>IF(AND(ADHOC!$G$15="",ADHOC!$S$4=""),"",IF(ADHOC!$G$15&lt;&gt;"",IF(ADHOC!$G$15=LEFT(Domein!$AS5268,LEN(ADHOC!$G$15)),MAX(Domein!BD$1:'Domein'!BD5267)+1,""),IF(ADHOC!$S$4=LEFT(Domein!$AS5268,LEN(ADHOC!$S$4)),MAX(Domein!BD$1:'Domein'!BD5267)+1,"")))</f>
        <v/>
      </c>
    </row>
    <row r="5269" spans="45:56" x14ac:dyDescent="0.2">
      <c r="AS5269" s="4" t="s">
        <v>7084</v>
      </c>
      <c r="AT5269" s="4" t="s">
        <v>7085</v>
      </c>
      <c r="AU5269" s="4" t="s">
        <v>456</v>
      </c>
      <c r="AV5269" s="4" t="s">
        <v>740</v>
      </c>
      <c r="AW5269" s="4" t="s">
        <v>701</v>
      </c>
      <c r="AX5269" s="4"/>
      <c r="AY5269" s="4"/>
      <c r="AZ5269" s="4"/>
      <c r="BA5269" s="4"/>
      <c r="BB5269" s="4"/>
      <c r="BC5269" s="4">
        <v>40</v>
      </c>
      <c r="BD5269" t="str">
        <f>IF(AND(ADHOC!$G$15="",ADHOC!$S$4=""),"",IF(ADHOC!$G$15&lt;&gt;"",IF(ADHOC!$G$15=LEFT(Domein!$AS5269,LEN(ADHOC!$G$15)),MAX(Domein!BD$1:'Domein'!BD5268)+1,""),IF(ADHOC!$S$4=LEFT(Domein!$AS5269,LEN(ADHOC!$S$4)),MAX(Domein!BD$1:'Domein'!BD5268)+1,"")))</f>
        <v/>
      </c>
    </row>
    <row r="5270" spans="45:56" x14ac:dyDescent="0.2">
      <c r="AS5270" s="4" t="s">
        <v>31781</v>
      </c>
      <c r="AT5270" s="4" t="s">
        <v>31782</v>
      </c>
      <c r="AU5270" s="4" t="s">
        <v>456</v>
      </c>
      <c r="AV5270" s="4" t="s">
        <v>21766</v>
      </c>
      <c r="AW5270" s="4" t="s">
        <v>939</v>
      </c>
      <c r="AX5270" s="4"/>
      <c r="AY5270" s="4"/>
      <c r="AZ5270" s="4"/>
      <c r="BA5270" s="4"/>
      <c r="BB5270" s="4"/>
      <c r="BC5270" s="4">
        <v>40</v>
      </c>
      <c r="BD5270" t="str">
        <f>IF(AND(ADHOC!$G$15="",ADHOC!$S$4=""),"",IF(ADHOC!$G$15&lt;&gt;"",IF(ADHOC!$G$15=LEFT(Domein!$AS5270,LEN(ADHOC!$G$15)),MAX(Domein!BD$1:'Domein'!BD5269)+1,""),IF(ADHOC!$S$4=LEFT(Domein!$AS5270,LEN(ADHOC!$S$4)),MAX(Domein!BD$1:'Domein'!BD5269)+1,"")))</f>
        <v/>
      </c>
    </row>
    <row r="5271" spans="45:56" x14ac:dyDescent="0.2">
      <c r="AS5271" s="4" t="s">
        <v>31476</v>
      </c>
      <c r="AT5271" s="4" t="s">
        <v>31477</v>
      </c>
      <c r="AU5271" s="4" t="s">
        <v>456</v>
      </c>
      <c r="AV5271" s="4" t="s">
        <v>21766</v>
      </c>
      <c r="AW5271" s="4" t="s">
        <v>939</v>
      </c>
      <c r="AX5271" s="4"/>
      <c r="AY5271" s="4"/>
      <c r="AZ5271" s="4"/>
      <c r="BA5271" s="4"/>
      <c r="BB5271" s="4"/>
      <c r="BC5271" s="4">
        <v>40</v>
      </c>
      <c r="BD5271" t="str">
        <f>IF(AND(ADHOC!$G$15="",ADHOC!$S$4=""),"",IF(ADHOC!$G$15&lt;&gt;"",IF(ADHOC!$G$15=LEFT(Domein!$AS5271,LEN(ADHOC!$G$15)),MAX(Domein!BD$1:'Domein'!BD5270)+1,""),IF(ADHOC!$S$4=LEFT(Domein!$AS5271,LEN(ADHOC!$S$4)),MAX(Domein!BD$1:'Domein'!BD5270)+1,"")))</f>
        <v/>
      </c>
    </row>
    <row r="5272" spans="45:56" x14ac:dyDescent="0.2">
      <c r="AS5272" s="4" t="s">
        <v>31593</v>
      </c>
      <c r="AT5272" s="4" t="s">
        <v>31594</v>
      </c>
      <c r="AU5272" s="4" t="s">
        <v>456</v>
      </c>
      <c r="AV5272" s="4" t="s">
        <v>21766</v>
      </c>
      <c r="AW5272" s="4" t="s">
        <v>939</v>
      </c>
      <c r="AX5272" s="4"/>
      <c r="AY5272" s="4"/>
      <c r="AZ5272" s="4"/>
      <c r="BA5272" s="4"/>
      <c r="BB5272" s="4"/>
      <c r="BC5272" s="4">
        <v>40</v>
      </c>
      <c r="BD5272" t="str">
        <f>IF(AND(ADHOC!$G$15="",ADHOC!$S$4=""),"",IF(ADHOC!$G$15&lt;&gt;"",IF(ADHOC!$G$15=LEFT(Domein!$AS5272,LEN(ADHOC!$G$15)),MAX(Domein!BD$1:'Domein'!BD5271)+1,""),IF(ADHOC!$S$4=LEFT(Domein!$AS5272,LEN(ADHOC!$S$4)),MAX(Domein!BD$1:'Domein'!BD5271)+1,"")))</f>
        <v/>
      </c>
    </row>
    <row r="5273" spans="45:56" x14ac:dyDescent="0.2">
      <c r="AS5273" s="4" t="s">
        <v>31863</v>
      </c>
      <c r="AT5273" s="4" t="s">
        <v>31864</v>
      </c>
      <c r="AU5273" s="4" t="s">
        <v>456</v>
      </c>
      <c r="AV5273" s="4" t="s">
        <v>21766</v>
      </c>
      <c r="AW5273" s="4" t="s">
        <v>939</v>
      </c>
      <c r="AX5273" s="4"/>
      <c r="AY5273" s="4"/>
      <c r="AZ5273" s="4"/>
      <c r="BA5273" s="4"/>
      <c r="BB5273" s="4"/>
      <c r="BC5273" s="4">
        <v>40</v>
      </c>
      <c r="BD5273" t="str">
        <f>IF(AND(ADHOC!$G$15="",ADHOC!$S$4=""),"",IF(ADHOC!$G$15&lt;&gt;"",IF(ADHOC!$G$15=LEFT(Domein!$AS5273,LEN(ADHOC!$G$15)),MAX(Domein!BD$1:'Domein'!BD5272)+1,""),IF(ADHOC!$S$4=LEFT(Domein!$AS5273,LEN(ADHOC!$S$4)),MAX(Domein!BD$1:'Domein'!BD5272)+1,"")))</f>
        <v/>
      </c>
    </row>
    <row r="5274" spans="45:56" x14ac:dyDescent="0.2">
      <c r="AS5274" s="4" t="s">
        <v>2538</v>
      </c>
      <c r="AT5274" s="4" t="s">
        <v>2539</v>
      </c>
      <c r="AU5274" s="4" t="s">
        <v>456</v>
      </c>
      <c r="AV5274" s="4" t="s">
        <v>736</v>
      </c>
      <c r="AW5274" s="4" t="s">
        <v>939</v>
      </c>
      <c r="AX5274" s="4"/>
      <c r="AY5274" s="4"/>
      <c r="AZ5274" s="4"/>
      <c r="BA5274" s="4"/>
      <c r="BB5274" s="4"/>
      <c r="BC5274" s="4">
        <v>40</v>
      </c>
      <c r="BD5274" t="str">
        <f>IF(AND(ADHOC!$G$15="",ADHOC!$S$4=""),"",IF(ADHOC!$G$15&lt;&gt;"",IF(ADHOC!$G$15=LEFT(Domein!$AS5274,LEN(ADHOC!$G$15)),MAX(Domein!BD$1:'Domein'!BD5273)+1,""),IF(ADHOC!$S$4=LEFT(Domein!$AS5274,LEN(ADHOC!$S$4)),MAX(Domein!BD$1:'Domein'!BD5273)+1,"")))</f>
        <v/>
      </c>
    </row>
    <row r="5275" spans="45:56" x14ac:dyDescent="0.2">
      <c r="AS5275" s="4" t="s">
        <v>22032</v>
      </c>
      <c r="AT5275" s="4" t="s">
        <v>22033</v>
      </c>
      <c r="AU5275" s="4" t="s">
        <v>456</v>
      </c>
      <c r="AV5275" s="4" t="s">
        <v>21766</v>
      </c>
      <c r="AW5275" s="4" t="s">
        <v>939</v>
      </c>
      <c r="AX5275" s="4"/>
      <c r="AY5275" s="4"/>
      <c r="AZ5275" s="4"/>
      <c r="BA5275" s="4"/>
      <c r="BB5275" s="4"/>
      <c r="BC5275" s="4">
        <v>40</v>
      </c>
      <c r="BD5275" t="str">
        <f>IF(AND(ADHOC!$G$15="",ADHOC!$S$4=""),"",IF(ADHOC!$G$15&lt;&gt;"",IF(ADHOC!$G$15=LEFT(Domein!$AS5275,LEN(ADHOC!$G$15)),MAX(Domein!BD$1:'Domein'!BD5274)+1,""),IF(ADHOC!$S$4=LEFT(Domein!$AS5275,LEN(ADHOC!$S$4)),MAX(Domein!BD$1:'Domein'!BD5274)+1,"")))</f>
        <v/>
      </c>
    </row>
    <row r="5276" spans="45:56" x14ac:dyDescent="0.2">
      <c r="AS5276" s="4" t="s">
        <v>17348</v>
      </c>
      <c r="AT5276" s="4" t="s">
        <v>17349</v>
      </c>
      <c r="AU5276" s="4" t="s">
        <v>456</v>
      </c>
      <c r="AV5276" s="4" t="s">
        <v>740</v>
      </c>
      <c r="AW5276" s="4" t="s">
        <v>939</v>
      </c>
      <c r="AX5276" s="4"/>
      <c r="AY5276" s="4"/>
      <c r="AZ5276" s="4"/>
      <c r="BA5276" s="4"/>
      <c r="BB5276" s="4"/>
      <c r="BC5276" s="4">
        <v>40</v>
      </c>
      <c r="BD5276" t="str">
        <f>IF(AND(ADHOC!$G$15="",ADHOC!$S$4=""),"",IF(ADHOC!$G$15&lt;&gt;"",IF(ADHOC!$G$15=LEFT(Domein!$AS5276,LEN(ADHOC!$G$15)),MAX(Domein!BD$1:'Domein'!BD5275)+1,""),IF(ADHOC!$S$4=LEFT(Domein!$AS5276,LEN(ADHOC!$S$4)),MAX(Domein!BD$1:'Domein'!BD5275)+1,"")))</f>
        <v/>
      </c>
    </row>
    <row r="5277" spans="45:56" x14ac:dyDescent="0.2">
      <c r="AS5277" s="4" t="s">
        <v>17350</v>
      </c>
      <c r="AT5277" s="4" t="s">
        <v>17351</v>
      </c>
      <c r="AU5277" s="4" t="s">
        <v>456</v>
      </c>
      <c r="AV5277" s="4" t="s">
        <v>740</v>
      </c>
      <c r="AW5277" s="4" t="s">
        <v>939</v>
      </c>
      <c r="AX5277" s="4"/>
      <c r="AY5277" s="4"/>
      <c r="AZ5277" s="4"/>
      <c r="BA5277" s="4"/>
      <c r="BB5277" s="4"/>
      <c r="BC5277" s="4">
        <v>40</v>
      </c>
      <c r="BD5277" t="str">
        <f>IF(AND(ADHOC!$G$15="",ADHOC!$S$4=""),"",IF(ADHOC!$G$15&lt;&gt;"",IF(ADHOC!$G$15=LEFT(Domein!$AS5277,LEN(ADHOC!$G$15)),MAX(Domein!BD$1:'Domein'!BD5276)+1,""),IF(ADHOC!$S$4=LEFT(Domein!$AS5277,LEN(ADHOC!$S$4)),MAX(Domein!BD$1:'Domein'!BD5276)+1,"")))</f>
        <v/>
      </c>
    </row>
    <row r="5278" spans="45:56" x14ac:dyDescent="0.2">
      <c r="AS5278" s="4" t="s">
        <v>17352</v>
      </c>
      <c r="AT5278" s="4" t="s">
        <v>17353</v>
      </c>
      <c r="AU5278" s="4" t="s">
        <v>456</v>
      </c>
      <c r="AV5278" s="4" t="s">
        <v>740</v>
      </c>
      <c r="AW5278" s="4" t="s">
        <v>939</v>
      </c>
      <c r="AX5278" s="4"/>
      <c r="AY5278" s="4"/>
      <c r="AZ5278" s="4"/>
      <c r="BA5278" s="4"/>
      <c r="BB5278" s="4"/>
      <c r="BC5278" s="4">
        <v>40</v>
      </c>
      <c r="BD5278" t="str">
        <f>IF(AND(ADHOC!$G$15="",ADHOC!$S$4=""),"",IF(ADHOC!$G$15&lt;&gt;"",IF(ADHOC!$G$15=LEFT(Domein!$AS5278,LEN(ADHOC!$G$15)),MAX(Domein!BD$1:'Domein'!BD5277)+1,""),IF(ADHOC!$S$4=LEFT(Domein!$AS5278,LEN(ADHOC!$S$4)),MAX(Domein!BD$1:'Domein'!BD5277)+1,"")))</f>
        <v/>
      </c>
    </row>
    <row r="5279" spans="45:56" x14ac:dyDescent="0.2">
      <c r="AS5279" s="4" t="s">
        <v>35582</v>
      </c>
      <c r="AT5279" s="4" t="s">
        <v>35583</v>
      </c>
      <c r="AU5279" s="4" t="s">
        <v>459</v>
      </c>
      <c r="AV5279" s="4" t="s">
        <v>8507</v>
      </c>
      <c r="AW5279" s="4" t="s">
        <v>701</v>
      </c>
      <c r="AX5279" s="4"/>
      <c r="AY5279" s="4"/>
      <c r="AZ5279" s="4"/>
      <c r="BA5279" s="4"/>
      <c r="BB5279" s="4"/>
      <c r="BC5279" s="4">
        <v>40</v>
      </c>
      <c r="BD5279" t="str">
        <f>IF(AND(ADHOC!$G$15="",ADHOC!$S$4=""),"",IF(ADHOC!$G$15&lt;&gt;"",IF(ADHOC!$G$15=LEFT(Domein!$AS5279,LEN(ADHOC!$G$15)),MAX(Domein!BD$1:'Domein'!BD5278)+1,""),IF(ADHOC!$S$4=LEFT(Domein!$AS5279,LEN(ADHOC!$S$4)),MAX(Domein!BD$1:'Domein'!BD5278)+1,"")))</f>
        <v/>
      </c>
    </row>
    <row r="5280" spans="45:56" x14ac:dyDescent="0.2">
      <c r="AS5280" s="4" t="s">
        <v>2540</v>
      </c>
      <c r="AT5280" s="4" t="s">
        <v>2541</v>
      </c>
      <c r="AU5280" s="4" t="s">
        <v>456</v>
      </c>
      <c r="AV5280" s="4" t="s">
        <v>740</v>
      </c>
      <c r="AW5280" s="4" t="s">
        <v>701</v>
      </c>
      <c r="AX5280" s="4"/>
      <c r="AY5280" s="4">
        <v>249324</v>
      </c>
      <c r="AZ5280" s="4">
        <v>477773</v>
      </c>
      <c r="BA5280" s="4" t="s">
        <v>22850</v>
      </c>
      <c r="BB5280" s="4" t="s">
        <v>22851</v>
      </c>
      <c r="BC5280" s="4">
        <v>40</v>
      </c>
      <c r="BD5280" t="str">
        <f>IF(AND(ADHOC!$G$15="",ADHOC!$S$4=""),"",IF(ADHOC!$G$15&lt;&gt;"",IF(ADHOC!$G$15=LEFT(Domein!$AS5280,LEN(ADHOC!$G$15)),MAX(Domein!BD$1:'Domein'!BD5279)+1,""),IF(ADHOC!$S$4=LEFT(Domein!$AS5280,LEN(ADHOC!$S$4)),MAX(Domein!BD$1:'Domein'!BD5279)+1,"")))</f>
        <v/>
      </c>
    </row>
    <row r="5281" spans="45:56" x14ac:dyDescent="0.2">
      <c r="AS5281" s="4" t="s">
        <v>37505</v>
      </c>
      <c r="AT5281" s="4" t="s">
        <v>37506</v>
      </c>
      <c r="AU5281" s="4" t="s">
        <v>456</v>
      </c>
      <c r="AV5281" s="4" t="s">
        <v>740</v>
      </c>
      <c r="AW5281" s="4" t="s">
        <v>701</v>
      </c>
      <c r="AX5281" s="4"/>
      <c r="AY5281" s="4">
        <v>249559</v>
      </c>
      <c r="AZ5281" s="4">
        <v>477552</v>
      </c>
      <c r="BA5281" s="4" t="s">
        <v>22846</v>
      </c>
      <c r="BB5281" s="4" t="s">
        <v>22847</v>
      </c>
      <c r="BC5281" s="4">
        <v>40</v>
      </c>
      <c r="BD5281" t="str">
        <f>IF(AND(ADHOC!$G$15="",ADHOC!$S$4=""),"",IF(ADHOC!$G$15&lt;&gt;"",IF(ADHOC!$G$15=LEFT(Domein!$AS5281,LEN(ADHOC!$G$15)),MAX(Domein!BD$1:'Domein'!BD5280)+1,""),IF(ADHOC!$S$4=LEFT(Domein!$AS5281,LEN(ADHOC!$S$4)),MAX(Domein!BD$1:'Domein'!BD5280)+1,"")))</f>
        <v/>
      </c>
    </row>
    <row r="5282" spans="45:56" x14ac:dyDescent="0.2">
      <c r="AS5282" s="4" t="s">
        <v>2542</v>
      </c>
      <c r="AT5282" s="4" t="s">
        <v>17017</v>
      </c>
      <c r="AU5282" s="4" t="s">
        <v>462</v>
      </c>
      <c r="AV5282" s="4" t="s">
        <v>15799</v>
      </c>
      <c r="AW5282" s="4" t="s">
        <v>701</v>
      </c>
      <c r="AX5282" s="4"/>
      <c r="AY5282" s="4">
        <v>249559</v>
      </c>
      <c r="AZ5282" s="4">
        <v>477552</v>
      </c>
      <c r="BA5282" s="4" t="s">
        <v>22846</v>
      </c>
      <c r="BB5282" s="4" t="s">
        <v>22847</v>
      </c>
      <c r="BC5282" s="4">
        <v>40</v>
      </c>
      <c r="BD5282" t="str">
        <f>IF(AND(ADHOC!$G$15="",ADHOC!$S$4=""),"",IF(ADHOC!$G$15&lt;&gt;"",IF(ADHOC!$G$15=LEFT(Domein!$AS5282,LEN(ADHOC!$G$15)),MAX(Domein!BD$1:'Domein'!BD5281)+1,""),IF(ADHOC!$S$4=LEFT(Domein!$AS5282,LEN(ADHOC!$S$4)),MAX(Domein!BD$1:'Domein'!BD5281)+1,"")))</f>
        <v/>
      </c>
    </row>
    <row r="5283" spans="45:56" x14ac:dyDescent="0.2">
      <c r="AS5283" s="4" t="s">
        <v>37507</v>
      </c>
      <c r="AT5283" s="4" t="s">
        <v>37508</v>
      </c>
      <c r="AU5283" s="4" t="s">
        <v>456</v>
      </c>
      <c r="AV5283" s="4" t="s">
        <v>740</v>
      </c>
      <c r="AW5283" s="4" t="s">
        <v>701</v>
      </c>
      <c r="AX5283" s="4"/>
      <c r="AY5283" s="4">
        <v>249559</v>
      </c>
      <c r="AZ5283" s="4">
        <v>477552</v>
      </c>
      <c r="BA5283" s="4" t="s">
        <v>22846</v>
      </c>
      <c r="BB5283" s="4" t="s">
        <v>22847</v>
      </c>
      <c r="BC5283" s="4">
        <v>40</v>
      </c>
      <c r="BD5283" t="str">
        <f>IF(AND(ADHOC!$G$15="",ADHOC!$S$4=""),"",IF(ADHOC!$G$15&lt;&gt;"",IF(ADHOC!$G$15=LEFT(Domein!$AS5283,LEN(ADHOC!$G$15)),MAX(Domein!BD$1:'Domein'!BD5282)+1,""),IF(ADHOC!$S$4=LEFT(Domein!$AS5283,LEN(ADHOC!$S$4)),MAX(Domein!BD$1:'Domein'!BD5282)+1,"")))</f>
        <v/>
      </c>
    </row>
    <row r="5284" spans="45:56" x14ac:dyDescent="0.2">
      <c r="AS5284" s="4" t="s">
        <v>37509</v>
      </c>
      <c r="AT5284" s="4" t="s">
        <v>37510</v>
      </c>
      <c r="AU5284" s="4" t="s">
        <v>456</v>
      </c>
      <c r="AV5284" s="4" t="s">
        <v>740</v>
      </c>
      <c r="AW5284" s="4" t="s">
        <v>701</v>
      </c>
      <c r="AX5284" s="4"/>
      <c r="AY5284" s="4">
        <v>249559</v>
      </c>
      <c r="AZ5284" s="4">
        <v>477552</v>
      </c>
      <c r="BA5284" s="4" t="s">
        <v>22846</v>
      </c>
      <c r="BB5284" s="4" t="s">
        <v>22847</v>
      </c>
      <c r="BC5284" s="4">
        <v>40</v>
      </c>
      <c r="BD5284" t="str">
        <f>IF(AND(ADHOC!$G$15="",ADHOC!$S$4=""),"",IF(ADHOC!$G$15&lt;&gt;"",IF(ADHOC!$G$15=LEFT(Domein!$AS5284,LEN(ADHOC!$G$15)),MAX(Domein!BD$1:'Domein'!BD5283)+1,""),IF(ADHOC!$S$4=LEFT(Domein!$AS5284,LEN(ADHOC!$S$4)),MAX(Domein!BD$1:'Domein'!BD5283)+1,"")))</f>
        <v/>
      </c>
    </row>
    <row r="5285" spans="45:56" x14ac:dyDescent="0.2">
      <c r="AS5285" s="4" t="s">
        <v>12193</v>
      </c>
      <c r="AT5285" s="4" t="s">
        <v>12092</v>
      </c>
      <c r="AU5285" s="4" t="s">
        <v>456</v>
      </c>
      <c r="AV5285" s="4" t="s">
        <v>740</v>
      </c>
      <c r="AW5285" s="4" t="s">
        <v>701</v>
      </c>
      <c r="AX5285" s="4"/>
      <c r="AY5285" s="4"/>
      <c r="AZ5285" s="4"/>
      <c r="BA5285" s="4"/>
      <c r="BB5285" s="4"/>
      <c r="BC5285" s="4">
        <v>40</v>
      </c>
      <c r="BD5285" t="str">
        <f>IF(AND(ADHOC!$G$15="",ADHOC!$S$4=""),"",IF(ADHOC!$G$15&lt;&gt;"",IF(ADHOC!$G$15=LEFT(Domein!$AS5285,LEN(ADHOC!$G$15)),MAX(Domein!BD$1:'Domein'!BD5284)+1,""),IF(ADHOC!$S$4=LEFT(Domein!$AS5285,LEN(ADHOC!$S$4)),MAX(Domein!BD$1:'Domein'!BD5284)+1,"")))</f>
        <v/>
      </c>
    </row>
    <row r="5286" spans="45:56" x14ac:dyDescent="0.2">
      <c r="AS5286" s="4" t="s">
        <v>7086</v>
      </c>
      <c r="AT5286" s="4" t="s">
        <v>7087</v>
      </c>
      <c r="AU5286" s="4" t="s">
        <v>456</v>
      </c>
      <c r="AV5286" s="4" t="s">
        <v>736</v>
      </c>
      <c r="AW5286" s="4" t="s">
        <v>939</v>
      </c>
      <c r="AX5286" s="4"/>
      <c r="AY5286" s="4"/>
      <c r="AZ5286" s="4"/>
      <c r="BA5286" s="4"/>
      <c r="BB5286" s="4"/>
      <c r="BC5286" s="4">
        <v>40</v>
      </c>
      <c r="BD5286" t="str">
        <f>IF(AND(ADHOC!$G$15="",ADHOC!$S$4=""),"",IF(ADHOC!$G$15&lt;&gt;"",IF(ADHOC!$G$15=LEFT(Domein!$AS5286,LEN(ADHOC!$G$15)),MAX(Domein!BD$1:'Domein'!BD5285)+1,""),IF(ADHOC!$S$4=LEFT(Domein!$AS5286,LEN(ADHOC!$S$4)),MAX(Domein!BD$1:'Domein'!BD5285)+1,"")))</f>
        <v/>
      </c>
    </row>
    <row r="5287" spans="45:56" x14ac:dyDescent="0.2">
      <c r="AS5287" s="4" t="s">
        <v>33639</v>
      </c>
      <c r="AT5287" s="4" t="s">
        <v>33640</v>
      </c>
      <c r="AU5287" s="4" t="s">
        <v>456</v>
      </c>
      <c r="AV5287" s="4" t="s">
        <v>21766</v>
      </c>
      <c r="AW5287" s="4" t="s">
        <v>939</v>
      </c>
      <c r="AX5287" s="4"/>
      <c r="AY5287" s="4"/>
      <c r="AZ5287" s="4"/>
      <c r="BA5287" s="4"/>
      <c r="BB5287" s="4"/>
      <c r="BC5287" s="4">
        <v>40</v>
      </c>
      <c r="BD5287" t="str">
        <f>IF(AND(ADHOC!$G$15="",ADHOC!$S$4=""),"",IF(ADHOC!$G$15&lt;&gt;"",IF(ADHOC!$G$15=LEFT(Domein!$AS5287,LEN(ADHOC!$G$15)),MAX(Domein!BD$1:'Domein'!BD5286)+1,""),IF(ADHOC!$S$4=LEFT(Domein!$AS5287,LEN(ADHOC!$S$4)),MAX(Domein!BD$1:'Domein'!BD5286)+1,"")))</f>
        <v/>
      </c>
    </row>
    <row r="5288" spans="45:56" x14ac:dyDescent="0.2">
      <c r="AS5288" s="4" t="s">
        <v>33641</v>
      </c>
      <c r="AT5288" s="4" t="s">
        <v>33642</v>
      </c>
      <c r="AU5288" s="4" t="s">
        <v>456</v>
      </c>
      <c r="AV5288" s="4" t="s">
        <v>21766</v>
      </c>
      <c r="AW5288" s="4" t="s">
        <v>939</v>
      </c>
      <c r="AX5288" s="4"/>
      <c r="AY5288" s="4"/>
      <c r="AZ5288" s="4"/>
      <c r="BA5288" s="4"/>
      <c r="BB5288" s="4"/>
      <c r="BC5288" s="4">
        <v>40</v>
      </c>
      <c r="BD5288" t="str">
        <f>IF(AND(ADHOC!$G$15="",ADHOC!$S$4=""),"",IF(ADHOC!$G$15&lt;&gt;"",IF(ADHOC!$G$15=LEFT(Domein!$AS5288,LEN(ADHOC!$G$15)),MAX(Domein!BD$1:'Domein'!BD5287)+1,""),IF(ADHOC!$S$4=LEFT(Domein!$AS5288,LEN(ADHOC!$S$4)),MAX(Domein!BD$1:'Domein'!BD5287)+1,"")))</f>
        <v/>
      </c>
    </row>
    <row r="5289" spans="45:56" x14ac:dyDescent="0.2">
      <c r="AS5289" s="4" t="s">
        <v>33643</v>
      </c>
      <c r="AT5289" s="4" t="s">
        <v>33640</v>
      </c>
      <c r="AU5289" s="4" t="s">
        <v>456</v>
      </c>
      <c r="AV5289" s="4" t="s">
        <v>21766</v>
      </c>
      <c r="AW5289" s="4" t="s">
        <v>939</v>
      </c>
      <c r="AX5289" s="4"/>
      <c r="AY5289" s="4"/>
      <c r="AZ5289" s="4"/>
      <c r="BA5289" s="4"/>
      <c r="BB5289" s="4"/>
      <c r="BC5289" s="4">
        <v>40</v>
      </c>
      <c r="BD5289" t="str">
        <f>IF(AND(ADHOC!$G$15="",ADHOC!$S$4=""),"",IF(ADHOC!$G$15&lt;&gt;"",IF(ADHOC!$G$15=LEFT(Domein!$AS5289,LEN(ADHOC!$G$15)),MAX(Domein!BD$1:'Domein'!BD5288)+1,""),IF(ADHOC!$S$4=LEFT(Domein!$AS5289,LEN(ADHOC!$S$4)),MAX(Domein!BD$1:'Domein'!BD5288)+1,"")))</f>
        <v/>
      </c>
    </row>
    <row r="5290" spans="45:56" x14ac:dyDescent="0.2">
      <c r="AS5290" s="4" t="s">
        <v>2543</v>
      </c>
      <c r="AT5290" s="4" t="s">
        <v>11686</v>
      </c>
      <c r="AU5290" s="4" t="s">
        <v>456</v>
      </c>
      <c r="AV5290" s="4" t="s">
        <v>740</v>
      </c>
      <c r="AW5290" s="4" t="s">
        <v>701</v>
      </c>
      <c r="AX5290" s="4"/>
      <c r="AY5290" s="4">
        <v>249361</v>
      </c>
      <c r="AZ5290" s="4">
        <v>477794</v>
      </c>
      <c r="BA5290" s="4" t="s">
        <v>24905</v>
      </c>
      <c r="BB5290" s="4" t="s">
        <v>24906</v>
      </c>
      <c r="BC5290" s="4">
        <v>40</v>
      </c>
      <c r="BD5290" t="str">
        <f>IF(AND(ADHOC!$G$15="",ADHOC!$S$4=""),"",IF(ADHOC!$G$15&lt;&gt;"",IF(ADHOC!$G$15=LEFT(Domein!$AS5290,LEN(ADHOC!$G$15)),MAX(Domein!BD$1:'Domein'!BD5289)+1,""),IF(ADHOC!$S$4=LEFT(Domein!$AS5290,LEN(ADHOC!$S$4)),MAX(Domein!BD$1:'Domein'!BD5289)+1,"")))</f>
        <v/>
      </c>
    </row>
    <row r="5291" spans="45:56" x14ac:dyDescent="0.2">
      <c r="AS5291" s="4" t="s">
        <v>7088</v>
      </c>
      <c r="AT5291" s="4" t="s">
        <v>7089</v>
      </c>
      <c r="AU5291" s="4" t="s">
        <v>456</v>
      </c>
      <c r="AV5291" s="4" t="s">
        <v>736</v>
      </c>
      <c r="AW5291" s="4" t="s">
        <v>939</v>
      </c>
      <c r="AX5291" s="4"/>
      <c r="AY5291" s="4"/>
      <c r="AZ5291" s="4"/>
      <c r="BA5291" s="4"/>
      <c r="BB5291" s="4"/>
      <c r="BC5291" s="4">
        <v>40</v>
      </c>
      <c r="BD5291" t="str">
        <f>IF(AND(ADHOC!$G$15="",ADHOC!$S$4=""),"",IF(ADHOC!$G$15&lt;&gt;"",IF(ADHOC!$G$15=LEFT(Domein!$AS5291,LEN(ADHOC!$G$15)),MAX(Domein!BD$1:'Domein'!BD5290)+1,""),IF(ADHOC!$S$4=LEFT(Domein!$AS5291,LEN(ADHOC!$S$4)),MAX(Domein!BD$1:'Domein'!BD5290)+1,"")))</f>
        <v/>
      </c>
    </row>
    <row r="5292" spans="45:56" x14ac:dyDescent="0.2">
      <c r="AS5292" s="4" t="s">
        <v>2544</v>
      </c>
      <c r="AT5292" s="4" t="s">
        <v>2545</v>
      </c>
      <c r="AU5292" s="4" t="s">
        <v>456</v>
      </c>
      <c r="AV5292" s="4" t="s">
        <v>740</v>
      </c>
      <c r="AW5292" s="4" t="s">
        <v>939</v>
      </c>
      <c r="AX5292" s="4"/>
      <c r="AY5292" s="4"/>
      <c r="AZ5292" s="4"/>
      <c r="BA5292" s="4"/>
      <c r="BB5292" s="4"/>
      <c r="BC5292" s="4">
        <v>40</v>
      </c>
      <c r="BD5292" t="str">
        <f>IF(AND(ADHOC!$G$15="",ADHOC!$S$4=""),"",IF(ADHOC!$G$15&lt;&gt;"",IF(ADHOC!$G$15=LEFT(Domein!$AS5292,LEN(ADHOC!$G$15)),MAX(Domein!BD$1:'Domein'!BD5291)+1,""),IF(ADHOC!$S$4=LEFT(Domein!$AS5292,LEN(ADHOC!$S$4)),MAX(Domein!BD$1:'Domein'!BD5291)+1,"")))</f>
        <v/>
      </c>
    </row>
    <row r="5293" spans="45:56" x14ac:dyDescent="0.2">
      <c r="AS5293" s="4" t="s">
        <v>7636</v>
      </c>
      <c r="AT5293" s="4" t="s">
        <v>7637</v>
      </c>
      <c r="AU5293" s="4" t="s">
        <v>456</v>
      </c>
      <c r="AV5293" s="4" t="s">
        <v>740</v>
      </c>
      <c r="AW5293" s="4" t="s">
        <v>939</v>
      </c>
      <c r="AX5293" s="4"/>
      <c r="AY5293" s="4"/>
      <c r="AZ5293" s="4"/>
      <c r="BA5293" s="4"/>
      <c r="BB5293" s="4"/>
      <c r="BC5293" s="4">
        <v>40</v>
      </c>
      <c r="BD5293" t="str">
        <f>IF(AND(ADHOC!$G$15="",ADHOC!$S$4=""),"",IF(ADHOC!$G$15&lt;&gt;"",IF(ADHOC!$G$15=LEFT(Domein!$AS5293,LEN(ADHOC!$G$15)),MAX(Domein!BD$1:'Domein'!BD5292)+1,""),IF(ADHOC!$S$4=LEFT(Domein!$AS5293,LEN(ADHOC!$S$4)),MAX(Domein!BD$1:'Domein'!BD5292)+1,"")))</f>
        <v/>
      </c>
    </row>
    <row r="5294" spans="45:56" x14ac:dyDescent="0.2">
      <c r="AS5294" s="4" t="s">
        <v>2546</v>
      </c>
      <c r="AT5294" s="4" t="s">
        <v>2547</v>
      </c>
      <c r="AU5294" s="4" t="s">
        <v>456</v>
      </c>
      <c r="AV5294" s="4" t="s">
        <v>740</v>
      </c>
      <c r="AW5294" s="4" t="s">
        <v>939</v>
      </c>
      <c r="AX5294" s="4"/>
      <c r="AY5294" s="4"/>
      <c r="AZ5294" s="4"/>
      <c r="BA5294" s="4"/>
      <c r="BB5294" s="4"/>
      <c r="BC5294" s="4">
        <v>40</v>
      </c>
      <c r="BD5294" t="str">
        <f>IF(AND(ADHOC!$G$15="",ADHOC!$S$4=""),"",IF(ADHOC!$G$15&lt;&gt;"",IF(ADHOC!$G$15=LEFT(Domein!$AS5294,LEN(ADHOC!$G$15)),MAX(Domein!BD$1:'Domein'!BD5293)+1,""),IF(ADHOC!$S$4=LEFT(Domein!$AS5294,LEN(ADHOC!$S$4)),MAX(Domein!BD$1:'Domein'!BD5293)+1,"")))</f>
        <v/>
      </c>
    </row>
    <row r="5295" spans="45:56" x14ac:dyDescent="0.2">
      <c r="AS5295" s="4" t="s">
        <v>2456</v>
      </c>
      <c r="AT5295" s="4" t="s">
        <v>2457</v>
      </c>
      <c r="AU5295" s="4" t="s">
        <v>456</v>
      </c>
      <c r="AV5295" s="4" t="s">
        <v>731</v>
      </c>
      <c r="AW5295" s="4" t="s">
        <v>724</v>
      </c>
      <c r="AX5295" s="4"/>
      <c r="AY5295" s="4">
        <v>235243</v>
      </c>
      <c r="AZ5295" s="4">
        <v>495093</v>
      </c>
      <c r="BA5295" s="4" t="s">
        <v>24907</v>
      </c>
      <c r="BB5295" s="4" t="s">
        <v>24908</v>
      </c>
      <c r="BC5295" s="4">
        <v>40</v>
      </c>
      <c r="BD5295" t="str">
        <f>IF(AND(ADHOC!$G$15="",ADHOC!$S$4=""),"",IF(ADHOC!$G$15&lt;&gt;"",IF(ADHOC!$G$15=LEFT(Domein!$AS5295,LEN(ADHOC!$G$15)),MAX(Domein!BD$1:'Domein'!BD5294)+1,""),IF(ADHOC!$S$4=LEFT(Domein!$AS5295,LEN(ADHOC!$S$4)),MAX(Domein!BD$1:'Domein'!BD5294)+1,"")))</f>
        <v/>
      </c>
    </row>
    <row r="5296" spans="45:56" x14ac:dyDescent="0.2">
      <c r="AS5296" s="4" t="s">
        <v>2458</v>
      </c>
      <c r="AT5296" s="4" t="s">
        <v>2459</v>
      </c>
      <c r="AU5296" s="4" t="s">
        <v>456</v>
      </c>
      <c r="AV5296" s="4" t="s">
        <v>731</v>
      </c>
      <c r="AW5296" s="4" t="s">
        <v>724</v>
      </c>
      <c r="AX5296" s="4"/>
      <c r="AY5296" s="4">
        <v>237488</v>
      </c>
      <c r="AZ5296" s="4">
        <v>493698</v>
      </c>
      <c r="BA5296" s="4" t="s">
        <v>24909</v>
      </c>
      <c r="BB5296" s="4" t="s">
        <v>24910</v>
      </c>
      <c r="BC5296" s="4">
        <v>40</v>
      </c>
      <c r="BD5296" t="str">
        <f>IF(AND(ADHOC!$G$15="",ADHOC!$S$4=""),"",IF(ADHOC!$G$15&lt;&gt;"",IF(ADHOC!$G$15=LEFT(Domein!$AS5296,LEN(ADHOC!$G$15)),MAX(Domein!BD$1:'Domein'!BD5295)+1,""),IF(ADHOC!$S$4=LEFT(Domein!$AS5296,LEN(ADHOC!$S$4)),MAX(Domein!BD$1:'Domein'!BD5295)+1,"")))</f>
        <v/>
      </c>
    </row>
    <row r="5297" spans="45:56" x14ac:dyDescent="0.2">
      <c r="AS5297" s="4" t="s">
        <v>13439</v>
      </c>
      <c r="AT5297" s="4" t="s">
        <v>13440</v>
      </c>
      <c r="AU5297" s="4" t="s">
        <v>456</v>
      </c>
      <c r="AV5297" s="4" t="s">
        <v>731</v>
      </c>
      <c r="AW5297" s="4" t="s">
        <v>724</v>
      </c>
      <c r="AX5297" s="4"/>
      <c r="AY5297" s="4">
        <v>236218</v>
      </c>
      <c r="AZ5297" s="4">
        <v>493701</v>
      </c>
      <c r="BA5297" s="4" t="s">
        <v>24911</v>
      </c>
      <c r="BB5297" s="4" t="s">
        <v>24912</v>
      </c>
      <c r="BC5297" s="4">
        <v>40</v>
      </c>
      <c r="BD5297" t="str">
        <f>IF(AND(ADHOC!$G$15="",ADHOC!$S$4=""),"",IF(ADHOC!$G$15&lt;&gt;"",IF(ADHOC!$G$15=LEFT(Domein!$AS5297,LEN(ADHOC!$G$15)),MAX(Domein!BD$1:'Domein'!BD5296)+1,""),IF(ADHOC!$S$4=LEFT(Domein!$AS5297,LEN(ADHOC!$S$4)),MAX(Domein!BD$1:'Domein'!BD5296)+1,"")))</f>
        <v/>
      </c>
    </row>
    <row r="5298" spans="45:56" x14ac:dyDescent="0.2">
      <c r="AS5298" s="4" t="s">
        <v>2548</v>
      </c>
      <c r="AT5298" s="4" t="s">
        <v>2549</v>
      </c>
      <c r="AU5298" s="4" t="s">
        <v>456</v>
      </c>
      <c r="AV5298" s="4" t="s">
        <v>731</v>
      </c>
      <c r="AW5298" s="4" t="s">
        <v>724</v>
      </c>
      <c r="AX5298" s="4"/>
      <c r="AY5298" s="4">
        <v>245293</v>
      </c>
      <c r="AZ5298" s="4">
        <v>488417</v>
      </c>
      <c r="BA5298" s="4" t="s">
        <v>24913</v>
      </c>
      <c r="BB5298" s="4" t="s">
        <v>24914</v>
      </c>
      <c r="BC5298" s="4">
        <v>40</v>
      </c>
      <c r="BD5298" t="str">
        <f>IF(AND(ADHOC!$G$15="",ADHOC!$S$4=""),"",IF(ADHOC!$G$15&lt;&gt;"",IF(ADHOC!$G$15=LEFT(Domein!$AS5298,LEN(ADHOC!$G$15)),MAX(Domein!BD$1:'Domein'!BD5297)+1,""),IF(ADHOC!$S$4=LEFT(Domein!$AS5298,LEN(ADHOC!$S$4)),MAX(Domein!BD$1:'Domein'!BD5297)+1,"")))</f>
        <v/>
      </c>
    </row>
    <row r="5299" spans="45:56" x14ac:dyDescent="0.2">
      <c r="AS5299" s="4" t="s">
        <v>2550</v>
      </c>
      <c r="AT5299" s="4" t="s">
        <v>2551</v>
      </c>
      <c r="AU5299" s="4" t="s">
        <v>456</v>
      </c>
      <c r="AV5299" s="4" t="s">
        <v>731</v>
      </c>
      <c r="AW5299" s="4" t="s">
        <v>724</v>
      </c>
      <c r="AX5299" s="4"/>
      <c r="AY5299" s="4">
        <v>247358</v>
      </c>
      <c r="AZ5299" s="4">
        <v>491833</v>
      </c>
      <c r="BA5299" s="4" t="s">
        <v>24915</v>
      </c>
      <c r="BB5299" s="4" t="s">
        <v>24916</v>
      </c>
      <c r="BC5299" s="4">
        <v>40</v>
      </c>
      <c r="BD5299" t="str">
        <f>IF(AND(ADHOC!$G$15="",ADHOC!$S$4=""),"",IF(ADHOC!$G$15&lt;&gt;"",IF(ADHOC!$G$15=LEFT(Domein!$AS5299,LEN(ADHOC!$G$15)),MAX(Domein!BD$1:'Domein'!BD5298)+1,""),IF(ADHOC!$S$4=LEFT(Domein!$AS5299,LEN(ADHOC!$S$4)),MAX(Domein!BD$1:'Domein'!BD5298)+1,"")))</f>
        <v/>
      </c>
    </row>
    <row r="5300" spans="45:56" x14ac:dyDescent="0.2">
      <c r="AS5300" s="4" t="s">
        <v>2552</v>
      </c>
      <c r="AT5300" s="4" t="s">
        <v>2553</v>
      </c>
      <c r="AU5300" s="4" t="s">
        <v>456</v>
      </c>
      <c r="AV5300" s="4" t="s">
        <v>731</v>
      </c>
      <c r="AW5300" s="4" t="s">
        <v>724</v>
      </c>
      <c r="AX5300" s="4"/>
      <c r="AY5300" s="4">
        <v>248098</v>
      </c>
      <c r="AZ5300" s="4">
        <v>491282</v>
      </c>
      <c r="BA5300" s="4" t="s">
        <v>24917</v>
      </c>
      <c r="BB5300" s="4" t="s">
        <v>24918</v>
      </c>
      <c r="BC5300" s="4">
        <v>40</v>
      </c>
      <c r="BD5300" t="str">
        <f>IF(AND(ADHOC!$G$15="",ADHOC!$S$4=""),"",IF(ADHOC!$G$15&lt;&gt;"",IF(ADHOC!$G$15=LEFT(Domein!$AS5300,LEN(ADHOC!$G$15)),MAX(Domein!BD$1:'Domein'!BD5299)+1,""),IF(ADHOC!$S$4=LEFT(Domein!$AS5300,LEN(ADHOC!$S$4)),MAX(Domein!BD$1:'Domein'!BD5299)+1,"")))</f>
        <v/>
      </c>
    </row>
    <row r="5301" spans="45:56" x14ac:dyDescent="0.2">
      <c r="AS5301" s="4" t="s">
        <v>2560</v>
      </c>
      <c r="AT5301" s="4" t="s">
        <v>9568</v>
      </c>
      <c r="AU5301" s="4" t="s">
        <v>463</v>
      </c>
      <c r="AV5301" s="4" t="s">
        <v>761</v>
      </c>
      <c r="AW5301" s="4" t="s">
        <v>701</v>
      </c>
      <c r="AX5301" s="4"/>
      <c r="AY5301" s="4">
        <v>257618</v>
      </c>
      <c r="AZ5301" s="4">
        <v>481172</v>
      </c>
      <c r="BA5301" s="4" t="s">
        <v>22854</v>
      </c>
      <c r="BB5301" s="4" t="s">
        <v>22855</v>
      </c>
      <c r="BC5301" s="4">
        <v>40</v>
      </c>
      <c r="BD5301" t="str">
        <f>IF(AND(ADHOC!$G$15="",ADHOC!$S$4=""),"",IF(ADHOC!$G$15&lt;&gt;"",IF(ADHOC!$G$15=LEFT(Domein!$AS5301,LEN(ADHOC!$G$15)),MAX(Domein!BD$1:'Domein'!BD5300)+1,""),IF(ADHOC!$S$4=LEFT(Domein!$AS5301,LEN(ADHOC!$S$4)),MAX(Domein!BD$1:'Domein'!BD5300)+1,"")))</f>
        <v/>
      </c>
    </row>
    <row r="5302" spans="45:56" x14ac:dyDescent="0.2">
      <c r="AS5302" s="4" t="s">
        <v>2583</v>
      </c>
      <c r="AT5302" s="4" t="s">
        <v>2584</v>
      </c>
      <c r="AU5302" s="4" t="s">
        <v>456</v>
      </c>
      <c r="AV5302" s="4" t="s">
        <v>735</v>
      </c>
      <c r="AW5302" s="4" t="s">
        <v>1167</v>
      </c>
      <c r="AX5302" s="4"/>
      <c r="AY5302" s="4">
        <v>257822</v>
      </c>
      <c r="AZ5302" s="4">
        <v>481240</v>
      </c>
      <c r="BA5302" s="4" t="s">
        <v>24919</v>
      </c>
      <c r="BB5302" s="4" t="s">
        <v>24920</v>
      </c>
      <c r="BC5302" s="4">
        <v>40</v>
      </c>
      <c r="BD5302" t="str">
        <f>IF(AND(ADHOC!$G$15="",ADHOC!$S$4=""),"",IF(ADHOC!$G$15&lt;&gt;"",IF(ADHOC!$G$15=LEFT(Domein!$AS5302,LEN(ADHOC!$G$15)),MAX(Domein!BD$1:'Domein'!BD5301)+1,""),IF(ADHOC!$S$4=LEFT(Domein!$AS5302,LEN(ADHOC!$S$4)),MAX(Domein!BD$1:'Domein'!BD5301)+1,"")))</f>
        <v/>
      </c>
    </row>
    <row r="5303" spans="45:56" x14ac:dyDescent="0.2">
      <c r="AS5303" s="4" t="s">
        <v>2585</v>
      </c>
      <c r="AT5303" s="4" t="s">
        <v>2586</v>
      </c>
      <c r="AU5303" s="4" t="s">
        <v>456</v>
      </c>
      <c r="AV5303" s="4" t="s">
        <v>735</v>
      </c>
      <c r="AW5303" s="4" t="s">
        <v>1167</v>
      </c>
      <c r="AX5303" s="4"/>
      <c r="AY5303" s="4">
        <v>257807</v>
      </c>
      <c r="AZ5303" s="4">
        <v>481318</v>
      </c>
      <c r="BA5303" s="4" t="s">
        <v>24921</v>
      </c>
      <c r="BB5303" s="4" t="s">
        <v>24922</v>
      </c>
      <c r="BC5303" s="4">
        <v>40</v>
      </c>
      <c r="BD5303" t="str">
        <f>IF(AND(ADHOC!$G$15="",ADHOC!$S$4=""),"",IF(ADHOC!$G$15&lt;&gt;"",IF(ADHOC!$G$15=LEFT(Domein!$AS5303,LEN(ADHOC!$G$15)),MAX(Domein!BD$1:'Domein'!BD5302)+1,""),IF(ADHOC!$S$4=LEFT(Domein!$AS5303,LEN(ADHOC!$S$4)),MAX(Domein!BD$1:'Domein'!BD5302)+1,"")))</f>
        <v/>
      </c>
    </row>
    <row r="5304" spans="45:56" x14ac:dyDescent="0.2">
      <c r="AS5304" s="4" t="s">
        <v>2561</v>
      </c>
      <c r="AT5304" s="4" t="s">
        <v>2562</v>
      </c>
      <c r="AU5304" s="4" t="s">
        <v>456</v>
      </c>
      <c r="AV5304" s="4" t="s">
        <v>735</v>
      </c>
      <c r="AW5304" s="4" t="s">
        <v>1167</v>
      </c>
      <c r="AX5304" s="4"/>
      <c r="AY5304" s="4">
        <v>257768</v>
      </c>
      <c r="AZ5304" s="4">
        <v>481206</v>
      </c>
      <c r="BA5304" s="4" t="s">
        <v>24923</v>
      </c>
      <c r="BB5304" s="4" t="s">
        <v>24924</v>
      </c>
      <c r="BC5304" s="4">
        <v>40</v>
      </c>
      <c r="BD5304" t="str">
        <f>IF(AND(ADHOC!$G$15="",ADHOC!$S$4=""),"",IF(ADHOC!$G$15&lt;&gt;"",IF(ADHOC!$G$15=LEFT(Domein!$AS5304,LEN(ADHOC!$G$15)),MAX(Domein!BD$1:'Domein'!BD5303)+1,""),IF(ADHOC!$S$4=LEFT(Domein!$AS5304,LEN(ADHOC!$S$4)),MAX(Domein!BD$1:'Domein'!BD5303)+1,"")))</f>
        <v/>
      </c>
    </row>
    <row r="5305" spans="45:56" x14ac:dyDescent="0.2">
      <c r="AS5305" s="4" t="s">
        <v>2563</v>
      </c>
      <c r="AT5305" s="4" t="s">
        <v>2564</v>
      </c>
      <c r="AU5305" s="4" t="s">
        <v>456</v>
      </c>
      <c r="AV5305" s="4" t="s">
        <v>735</v>
      </c>
      <c r="AW5305" s="4" t="s">
        <v>1167</v>
      </c>
      <c r="AX5305" s="4"/>
      <c r="AY5305" s="4">
        <v>257762</v>
      </c>
      <c r="AZ5305" s="4">
        <v>481172</v>
      </c>
      <c r="BA5305" s="4" t="s">
        <v>24925</v>
      </c>
      <c r="BB5305" s="4" t="s">
        <v>24926</v>
      </c>
      <c r="BC5305" s="4">
        <v>40</v>
      </c>
      <c r="BD5305" t="str">
        <f>IF(AND(ADHOC!$G$15="",ADHOC!$S$4=""),"",IF(ADHOC!$G$15&lt;&gt;"",IF(ADHOC!$G$15=LEFT(Domein!$AS5305,LEN(ADHOC!$G$15)),MAX(Domein!BD$1:'Domein'!BD5304)+1,""),IF(ADHOC!$S$4=LEFT(Domein!$AS5305,LEN(ADHOC!$S$4)),MAX(Domein!BD$1:'Domein'!BD5304)+1,"")))</f>
        <v/>
      </c>
    </row>
    <row r="5306" spans="45:56" x14ac:dyDescent="0.2">
      <c r="AS5306" s="4" t="s">
        <v>2565</v>
      </c>
      <c r="AT5306" s="4" t="s">
        <v>2566</v>
      </c>
      <c r="AU5306" s="4" t="s">
        <v>456</v>
      </c>
      <c r="AV5306" s="4" t="s">
        <v>735</v>
      </c>
      <c r="AW5306" s="4" t="s">
        <v>1167</v>
      </c>
      <c r="AX5306" s="4"/>
      <c r="AY5306" s="4">
        <v>257748</v>
      </c>
      <c r="AZ5306" s="4">
        <v>481194</v>
      </c>
      <c r="BA5306" s="4" t="s">
        <v>24927</v>
      </c>
      <c r="BB5306" s="4" t="s">
        <v>24928</v>
      </c>
      <c r="BC5306" s="4">
        <v>40</v>
      </c>
      <c r="BD5306" t="str">
        <f>IF(AND(ADHOC!$G$15="",ADHOC!$S$4=""),"",IF(ADHOC!$G$15&lt;&gt;"",IF(ADHOC!$G$15=LEFT(Domein!$AS5306,LEN(ADHOC!$G$15)),MAX(Domein!BD$1:'Domein'!BD5305)+1,""),IF(ADHOC!$S$4=LEFT(Domein!$AS5306,LEN(ADHOC!$S$4)),MAX(Domein!BD$1:'Domein'!BD5305)+1,"")))</f>
        <v/>
      </c>
    </row>
    <row r="5307" spans="45:56" x14ac:dyDescent="0.2">
      <c r="AS5307" s="4" t="s">
        <v>2567</v>
      </c>
      <c r="AT5307" s="4" t="s">
        <v>2568</v>
      </c>
      <c r="AU5307" s="4" t="s">
        <v>456</v>
      </c>
      <c r="AV5307" s="4" t="s">
        <v>735</v>
      </c>
      <c r="AW5307" s="4" t="s">
        <v>1167</v>
      </c>
      <c r="AX5307" s="4"/>
      <c r="AY5307" s="4">
        <v>257722</v>
      </c>
      <c r="AZ5307" s="4">
        <v>481160</v>
      </c>
      <c r="BA5307" s="4" t="s">
        <v>24929</v>
      </c>
      <c r="BB5307" s="4" t="s">
        <v>24930</v>
      </c>
      <c r="BC5307" s="4">
        <v>40</v>
      </c>
      <c r="BD5307" t="str">
        <f>IF(AND(ADHOC!$G$15="",ADHOC!$S$4=""),"",IF(ADHOC!$G$15&lt;&gt;"",IF(ADHOC!$G$15=LEFT(Domein!$AS5307,LEN(ADHOC!$G$15)),MAX(Domein!BD$1:'Domein'!BD5306)+1,""),IF(ADHOC!$S$4=LEFT(Domein!$AS5307,LEN(ADHOC!$S$4)),MAX(Domein!BD$1:'Domein'!BD5306)+1,"")))</f>
        <v/>
      </c>
    </row>
    <row r="5308" spans="45:56" x14ac:dyDescent="0.2">
      <c r="AS5308" s="4" t="s">
        <v>2569</v>
      </c>
      <c r="AT5308" s="4" t="s">
        <v>2570</v>
      </c>
      <c r="AU5308" s="4" t="s">
        <v>456</v>
      </c>
      <c r="AV5308" s="4" t="s">
        <v>735</v>
      </c>
      <c r="AW5308" s="4" t="s">
        <v>1167</v>
      </c>
      <c r="AX5308" s="4"/>
      <c r="AY5308" s="4">
        <v>257714</v>
      </c>
      <c r="AZ5308" s="4">
        <v>481194</v>
      </c>
      <c r="BA5308" s="4" t="s">
        <v>22856</v>
      </c>
      <c r="BB5308" s="4" t="s">
        <v>24931</v>
      </c>
      <c r="BC5308" s="4">
        <v>40</v>
      </c>
      <c r="BD5308" t="str">
        <f>IF(AND(ADHOC!$G$15="",ADHOC!$S$4=""),"",IF(ADHOC!$G$15&lt;&gt;"",IF(ADHOC!$G$15=LEFT(Domein!$AS5308,LEN(ADHOC!$G$15)),MAX(Domein!BD$1:'Domein'!BD5307)+1,""),IF(ADHOC!$S$4=LEFT(Domein!$AS5308,LEN(ADHOC!$S$4)),MAX(Domein!BD$1:'Domein'!BD5307)+1,"")))</f>
        <v/>
      </c>
    </row>
    <row r="5309" spans="45:56" x14ac:dyDescent="0.2">
      <c r="AS5309" s="4" t="s">
        <v>2571</v>
      </c>
      <c r="AT5309" s="4" t="s">
        <v>2572</v>
      </c>
      <c r="AU5309" s="4" t="s">
        <v>456</v>
      </c>
      <c r="AV5309" s="4" t="s">
        <v>735</v>
      </c>
      <c r="AW5309" s="4" t="s">
        <v>1167</v>
      </c>
      <c r="AX5309" s="4"/>
      <c r="AY5309" s="4">
        <v>257713</v>
      </c>
      <c r="AZ5309" s="4">
        <v>481227</v>
      </c>
      <c r="BA5309" s="4" t="s">
        <v>24932</v>
      </c>
      <c r="BB5309" s="4" t="s">
        <v>24933</v>
      </c>
      <c r="BC5309" s="4">
        <v>40</v>
      </c>
      <c r="BD5309" t="str">
        <f>IF(AND(ADHOC!$G$15="",ADHOC!$S$4=""),"",IF(ADHOC!$G$15&lt;&gt;"",IF(ADHOC!$G$15=LEFT(Domein!$AS5309,LEN(ADHOC!$G$15)),MAX(Domein!BD$1:'Domein'!BD5308)+1,""),IF(ADHOC!$S$4=LEFT(Domein!$AS5309,LEN(ADHOC!$S$4)),MAX(Domein!BD$1:'Domein'!BD5308)+1,"")))</f>
        <v/>
      </c>
    </row>
    <row r="5310" spans="45:56" x14ac:dyDescent="0.2">
      <c r="AS5310" s="4" t="s">
        <v>2573</v>
      </c>
      <c r="AT5310" s="4" t="s">
        <v>2574</v>
      </c>
      <c r="AU5310" s="4" t="s">
        <v>456</v>
      </c>
      <c r="AV5310" s="4" t="s">
        <v>735</v>
      </c>
      <c r="AW5310" s="4" t="s">
        <v>1167</v>
      </c>
      <c r="AX5310" s="4"/>
      <c r="AY5310" s="4">
        <v>257727</v>
      </c>
      <c r="AZ5310" s="4">
        <v>481250</v>
      </c>
      <c r="BA5310" s="4" t="s">
        <v>24934</v>
      </c>
      <c r="BB5310" s="4" t="s">
        <v>24935</v>
      </c>
      <c r="BC5310" s="4">
        <v>40</v>
      </c>
      <c r="BD5310" t="str">
        <f>IF(AND(ADHOC!$G$15="",ADHOC!$S$4=""),"",IF(ADHOC!$G$15&lt;&gt;"",IF(ADHOC!$G$15=LEFT(Domein!$AS5310,LEN(ADHOC!$G$15)),MAX(Domein!BD$1:'Domein'!BD5309)+1,""),IF(ADHOC!$S$4=LEFT(Domein!$AS5310,LEN(ADHOC!$S$4)),MAX(Domein!BD$1:'Domein'!BD5309)+1,"")))</f>
        <v/>
      </c>
    </row>
    <row r="5311" spans="45:56" x14ac:dyDescent="0.2">
      <c r="AS5311" s="4" t="s">
        <v>2575</v>
      </c>
      <c r="AT5311" s="4" t="s">
        <v>2576</v>
      </c>
      <c r="AU5311" s="4" t="s">
        <v>456</v>
      </c>
      <c r="AV5311" s="4" t="s">
        <v>735</v>
      </c>
      <c r="AW5311" s="4" t="s">
        <v>1167</v>
      </c>
      <c r="AX5311" s="4"/>
      <c r="AY5311" s="4">
        <v>257754</v>
      </c>
      <c r="AZ5311" s="4">
        <v>481250</v>
      </c>
      <c r="BA5311" s="4" t="s">
        <v>24934</v>
      </c>
      <c r="BB5311" s="4" t="s">
        <v>24936</v>
      </c>
      <c r="BC5311" s="4">
        <v>40</v>
      </c>
      <c r="BD5311" t="str">
        <f>IF(AND(ADHOC!$G$15="",ADHOC!$S$4=""),"",IF(ADHOC!$G$15&lt;&gt;"",IF(ADHOC!$G$15=LEFT(Domein!$AS5311,LEN(ADHOC!$G$15)),MAX(Domein!BD$1:'Domein'!BD5310)+1,""),IF(ADHOC!$S$4=LEFT(Domein!$AS5311,LEN(ADHOC!$S$4)),MAX(Domein!BD$1:'Domein'!BD5310)+1,"")))</f>
        <v/>
      </c>
    </row>
    <row r="5312" spans="45:56" x14ac:dyDescent="0.2">
      <c r="AS5312" s="4" t="s">
        <v>2577</v>
      </c>
      <c r="AT5312" s="4" t="s">
        <v>2578</v>
      </c>
      <c r="AU5312" s="4" t="s">
        <v>456</v>
      </c>
      <c r="AV5312" s="4" t="s">
        <v>735</v>
      </c>
      <c r="AW5312" s="4" t="s">
        <v>1167</v>
      </c>
      <c r="AX5312" s="4"/>
      <c r="AY5312" s="4">
        <v>257766</v>
      </c>
      <c r="AZ5312" s="4">
        <v>481306</v>
      </c>
      <c r="BA5312" s="4" t="s">
        <v>24937</v>
      </c>
      <c r="BB5312" s="4" t="s">
        <v>24924</v>
      </c>
      <c r="BC5312" s="4">
        <v>40</v>
      </c>
      <c r="BD5312" t="str">
        <f>IF(AND(ADHOC!$G$15="",ADHOC!$S$4=""),"",IF(ADHOC!$G$15&lt;&gt;"",IF(ADHOC!$G$15=LEFT(Domein!$AS5312,LEN(ADHOC!$G$15)),MAX(Domein!BD$1:'Domein'!BD5311)+1,""),IF(ADHOC!$S$4=LEFT(Domein!$AS5312,LEN(ADHOC!$S$4)),MAX(Domein!BD$1:'Domein'!BD5311)+1,"")))</f>
        <v/>
      </c>
    </row>
    <row r="5313" spans="45:56" x14ac:dyDescent="0.2">
      <c r="AS5313" s="4" t="s">
        <v>2579</v>
      </c>
      <c r="AT5313" s="4" t="s">
        <v>2580</v>
      </c>
      <c r="AU5313" s="4" t="s">
        <v>456</v>
      </c>
      <c r="AV5313" s="4" t="s">
        <v>735</v>
      </c>
      <c r="AW5313" s="4" t="s">
        <v>1167</v>
      </c>
      <c r="AX5313" s="4"/>
      <c r="AY5313" s="4">
        <v>257701</v>
      </c>
      <c r="AZ5313" s="4">
        <v>481171</v>
      </c>
      <c r="BA5313" s="4" t="s">
        <v>24938</v>
      </c>
      <c r="BB5313" s="4" t="s">
        <v>24939</v>
      </c>
      <c r="BC5313" s="4">
        <v>40</v>
      </c>
      <c r="BD5313" t="str">
        <f>IF(AND(ADHOC!$G$15="",ADHOC!$S$4=""),"",IF(ADHOC!$G$15&lt;&gt;"",IF(ADHOC!$G$15=LEFT(Domein!$AS5313,LEN(ADHOC!$G$15)),MAX(Domein!BD$1:'Domein'!BD5312)+1,""),IF(ADHOC!$S$4=LEFT(Domein!$AS5313,LEN(ADHOC!$S$4)),MAX(Domein!BD$1:'Domein'!BD5312)+1,"")))</f>
        <v/>
      </c>
    </row>
    <row r="5314" spans="45:56" x14ac:dyDescent="0.2">
      <c r="AS5314" s="4" t="s">
        <v>2581</v>
      </c>
      <c r="AT5314" s="4" t="s">
        <v>2582</v>
      </c>
      <c r="AU5314" s="4" t="s">
        <v>456</v>
      </c>
      <c r="AV5314" s="4" t="s">
        <v>735</v>
      </c>
      <c r="AW5314" s="4" t="s">
        <v>1167</v>
      </c>
      <c r="AX5314" s="4"/>
      <c r="AY5314" s="4">
        <v>257673</v>
      </c>
      <c r="AZ5314" s="4">
        <v>481215</v>
      </c>
      <c r="BA5314" s="4" t="s">
        <v>24940</v>
      </c>
      <c r="BB5314" s="4" t="s">
        <v>24941</v>
      </c>
      <c r="BC5314" s="4">
        <v>40</v>
      </c>
      <c r="BD5314" t="str">
        <f>IF(AND(ADHOC!$G$15="",ADHOC!$S$4=""),"",IF(ADHOC!$G$15&lt;&gt;"",IF(ADHOC!$G$15=LEFT(Domein!$AS5314,LEN(ADHOC!$G$15)),MAX(Domein!BD$1:'Domein'!BD5313)+1,""),IF(ADHOC!$S$4=LEFT(Domein!$AS5314,LEN(ADHOC!$S$4)),MAX(Domein!BD$1:'Domein'!BD5313)+1,"")))</f>
        <v/>
      </c>
    </row>
    <row r="5315" spans="45:56" x14ac:dyDescent="0.2">
      <c r="AS5315" s="4" t="s">
        <v>7821</v>
      </c>
      <c r="AT5315" s="4" t="s">
        <v>9569</v>
      </c>
      <c r="AU5315" s="4" t="s">
        <v>463</v>
      </c>
      <c r="AV5315" s="4" t="s">
        <v>7665</v>
      </c>
      <c r="AW5315" s="4" t="s">
        <v>701</v>
      </c>
      <c r="AX5315" s="4"/>
      <c r="AY5315" s="4">
        <v>257776</v>
      </c>
      <c r="AZ5315" s="4">
        <v>481198</v>
      </c>
      <c r="BA5315" s="4" t="s">
        <v>24942</v>
      </c>
      <c r="BB5315" s="4" t="s">
        <v>24943</v>
      </c>
      <c r="BC5315" s="4">
        <v>40</v>
      </c>
      <c r="BD5315" t="str">
        <f>IF(AND(ADHOC!$G$15="",ADHOC!$S$4=""),"",IF(ADHOC!$G$15&lt;&gt;"",IF(ADHOC!$G$15=LEFT(Domein!$AS5315,LEN(ADHOC!$G$15)),MAX(Domein!BD$1:'Domein'!BD5314)+1,""),IF(ADHOC!$S$4=LEFT(Domein!$AS5315,LEN(ADHOC!$S$4)),MAX(Domein!BD$1:'Domein'!BD5314)+1,"")))</f>
        <v/>
      </c>
    </row>
    <row r="5316" spans="45:56" x14ac:dyDescent="0.2">
      <c r="AS5316" s="4" t="s">
        <v>2587</v>
      </c>
      <c r="AT5316" s="4" t="s">
        <v>9570</v>
      </c>
      <c r="AU5316" s="4" t="s">
        <v>463</v>
      </c>
      <c r="AV5316" s="4" t="s">
        <v>741</v>
      </c>
      <c r="AW5316" s="4" t="s">
        <v>701</v>
      </c>
      <c r="AX5316" s="4"/>
      <c r="AY5316" s="4">
        <v>257795</v>
      </c>
      <c r="AZ5316" s="4">
        <v>481196</v>
      </c>
      <c r="BA5316" s="4" t="s">
        <v>22856</v>
      </c>
      <c r="BB5316" s="4" t="s">
        <v>22857</v>
      </c>
      <c r="BC5316" s="4">
        <v>40</v>
      </c>
      <c r="BD5316" t="str">
        <f>IF(AND(ADHOC!$G$15="",ADHOC!$S$4=""),"",IF(ADHOC!$G$15&lt;&gt;"",IF(ADHOC!$G$15=LEFT(Domein!$AS5316,LEN(ADHOC!$G$15)),MAX(Domein!BD$1:'Domein'!BD5315)+1,""),IF(ADHOC!$S$4=LEFT(Domein!$AS5316,LEN(ADHOC!$S$4)),MAX(Domein!BD$1:'Domein'!BD5315)+1,"")))</f>
        <v/>
      </c>
    </row>
    <row r="5317" spans="45:56" x14ac:dyDescent="0.2">
      <c r="AS5317" s="4" t="s">
        <v>2588</v>
      </c>
      <c r="AT5317" s="4" t="s">
        <v>9571</v>
      </c>
      <c r="AU5317" s="4" t="s">
        <v>463</v>
      </c>
      <c r="AV5317" s="4" t="s">
        <v>741</v>
      </c>
      <c r="AW5317" s="4" t="s">
        <v>701</v>
      </c>
      <c r="AX5317" s="4"/>
      <c r="AY5317" s="4">
        <v>257775</v>
      </c>
      <c r="AZ5317" s="4">
        <v>481197</v>
      </c>
      <c r="BA5317" s="4" t="s">
        <v>22858</v>
      </c>
      <c r="BB5317" s="4" t="s">
        <v>22859</v>
      </c>
      <c r="BC5317" s="4">
        <v>40</v>
      </c>
      <c r="BD5317" t="str">
        <f>IF(AND(ADHOC!$G$15="",ADHOC!$S$4=""),"",IF(ADHOC!$G$15&lt;&gt;"",IF(ADHOC!$G$15=LEFT(Domein!$AS5317,LEN(ADHOC!$G$15)),MAX(Domein!BD$1:'Domein'!BD5316)+1,""),IF(ADHOC!$S$4=LEFT(Domein!$AS5317,LEN(ADHOC!$S$4)),MAX(Domein!BD$1:'Domein'!BD5316)+1,"")))</f>
        <v/>
      </c>
    </row>
    <row r="5318" spans="45:56" x14ac:dyDescent="0.2">
      <c r="AS5318" s="4" t="s">
        <v>2589</v>
      </c>
      <c r="AT5318" s="4" t="s">
        <v>2590</v>
      </c>
      <c r="AU5318" s="4" t="s">
        <v>456</v>
      </c>
      <c r="AV5318" s="4" t="s">
        <v>736</v>
      </c>
      <c r="AW5318" s="4" t="s">
        <v>939</v>
      </c>
      <c r="AX5318" s="4"/>
      <c r="AY5318" s="4"/>
      <c r="AZ5318" s="4"/>
      <c r="BA5318" s="4"/>
      <c r="BB5318" s="4"/>
      <c r="BC5318" s="4">
        <v>40</v>
      </c>
      <c r="BD5318" t="str">
        <f>IF(AND(ADHOC!$G$15="",ADHOC!$S$4=""),"",IF(ADHOC!$G$15&lt;&gt;"",IF(ADHOC!$G$15=LEFT(Domein!$AS5318,LEN(ADHOC!$G$15)),MAX(Domein!BD$1:'Domein'!BD5317)+1,""),IF(ADHOC!$S$4=LEFT(Domein!$AS5318,LEN(ADHOC!$S$4)),MAX(Domein!BD$1:'Domein'!BD5317)+1,"")))</f>
        <v/>
      </c>
    </row>
    <row r="5319" spans="45:56" x14ac:dyDescent="0.2">
      <c r="AS5319" s="4" t="s">
        <v>2591</v>
      </c>
      <c r="AT5319" s="4" t="s">
        <v>2592</v>
      </c>
      <c r="AU5319" s="4" t="s">
        <v>456</v>
      </c>
      <c r="AV5319" s="4" t="s">
        <v>736</v>
      </c>
      <c r="AW5319" s="4" t="s">
        <v>939</v>
      </c>
      <c r="AX5319" s="4"/>
      <c r="AY5319" s="4"/>
      <c r="AZ5319" s="4"/>
      <c r="BA5319" s="4"/>
      <c r="BB5319" s="4"/>
      <c r="BC5319" s="4">
        <v>40</v>
      </c>
      <c r="BD5319" t="str">
        <f>IF(AND(ADHOC!$G$15="",ADHOC!$S$4=""),"",IF(ADHOC!$G$15&lt;&gt;"",IF(ADHOC!$G$15=LEFT(Domein!$AS5319,LEN(ADHOC!$G$15)),MAX(Domein!BD$1:'Domein'!BD5318)+1,""),IF(ADHOC!$S$4=LEFT(Domein!$AS5319,LEN(ADHOC!$S$4)),MAX(Domein!BD$1:'Domein'!BD5318)+1,"")))</f>
        <v/>
      </c>
    </row>
    <row r="5320" spans="45:56" x14ac:dyDescent="0.2">
      <c r="AS5320" s="4" t="s">
        <v>17018</v>
      </c>
      <c r="AT5320" s="4" t="s">
        <v>17019</v>
      </c>
      <c r="AU5320" s="4" t="s">
        <v>462</v>
      </c>
      <c r="AV5320" s="4" t="s">
        <v>15799</v>
      </c>
      <c r="AW5320" s="4" t="s">
        <v>701</v>
      </c>
      <c r="AX5320" s="4"/>
      <c r="AY5320" s="4">
        <v>257618</v>
      </c>
      <c r="AZ5320" s="4">
        <v>481172</v>
      </c>
      <c r="BA5320" s="4" t="s">
        <v>22854</v>
      </c>
      <c r="BB5320" s="4" t="s">
        <v>22855</v>
      </c>
      <c r="BC5320" s="4">
        <v>40</v>
      </c>
      <c r="BD5320" t="str">
        <f>IF(AND(ADHOC!$G$15="",ADHOC!$S$4=""),"",IF(ADHOC!$G$15&lt;&gt;"",IF(ADHOC!$G$15=LEFT(Domein!$AS5320,LEN(ADHOC!$G$15)),MAX(Domein!BD$1:'Domein'!BD5319)+1,""),IF(ADHOC!$S$4=LEFT(Domein!$AS5320,LEN(ADHOC!$S$4)),MAX(Domein!BD$1:'Domein'!BD5319)+1,"")))</f>
        <v/>
      </c>
    </row>
    <row r="5321" spans="45:56" x14ac:dyDescent="0.2">
      <c r="AS5321" s="4" t="s">
        <v>33670</v>
      </c>
      <c r="AT5321" s="4" t="s">
        <v>33671</v>
      </c>
      <c r="AU5321" s="4" t="s">
        <v>456</v>
      </c>
      <c r="AV5321" s="4" t="s">
        <v>8512</v>
      </c>
      <c r="AW5321" s="4" t="s">
        <v>939</v>
      </c>
      <c r="AX5321" s="4"/>
      <c r="AY5321" s="4"/>
      <c r="AZ5321" s="4"/>
      <c r="BA5321" s="4"/>
      <c r="BB5321" s="4"/>
      <c r="BC5321" s="4">
        <v>40</v>
      </c>
      <c r="BD5321" t="str">
        <f>IF(AND(ADHOC!$G$15="",ADHOC!$S$4=""),"",IF(ADHOC!$G$15&lt;&gt;"",IF(ADHOC!$G$15=LEFT(Domein!$AS5321,LEN(ADHOC!$G$15)),MAX(Domein!BD$1:'Domein'!BD5320)+1,""),IF(ADHOC!$S$4=LEFT(Domein!$AS5321,LEN(ADHOC!$S$4)),MAX(Domein!BD$1:'Domein'!BD5320)+1,"")))</f>
        <v/>
      </c>
    </row>
    <row r="5322" spans="45:56" x14ac:dyDescent="0.2">
      <c r="AS5322" s="4" t="s">
        <v>17539</v>
      </c>
      <c r="AT5322" s="4" t="s">
        <v>17540</v>
      </c>
      <c r="AU5322" s="4" t="s">
        <v>456</v>
      </c>
      <c r="AV5322" s="4" t="s">
        <v>731</v>
      </c>
      <c r="AW5322" s="4" t="s">
        <v>724</v>
      </c>
      <c r="AX5322" s="4"/>
      <c r="AY5322" s="4">
        <v>237085</v>
      </c>
      <c r="AZ5322" s="4">
        <v>483758</v>
      </c>
      <c r="BA5322" s="4" t="s">
        <v>24944</v>
      </c>
      <c r="BB5322" s="4" t="s">
        <v>24945</v>
      </c>
      <c r="BC5322" s="4">
        <v>40</v>
      </c>
      <c r="BD5322" t="str">
        <f>IF(AND(ADHOC!$G$15="",ADHOC!$S$4=""),"",IF(ADHOC!$G$15&lt;&gt;"",IF(ADHOC!$G$15=LEFT(Domein!$AS5322,LEN(ADHOC!$G$15)),MAX(Domein!BD$1:'Domein'!BD5321)+1,""),IF(ADHOC!$S$4=LEFT(Domein!$AS5322,LEN(ADHOC!$S$4)),MAX(Domein!BD$1:'Domein'!BD5321)+1,"")))</f>
        <v/>
      </c>
    </row>
    <row r="5323" spans="45:56" x14ac:dyDescent="0.2">
      <c r="AS5323" s="4" t="s">
        <v>2554</v>
      </c>
      <c r="AT5323" s="4" t="s">
        <v>2555</v>
      </c>
      <c r="AU5323" s="4" t="s">
        <v>456</v>
      </c>
      <c r="AV5323" s="4" t="s">
        <v>731</v>
      </c>
      <c r="AW5323" s="4" t="s">
        <v>724</v>
      </c>
      <c r="AX5323" s="4"/>
      <c r="AY5323" s="4">
        <v>237478</v>
      </c>
      <c r="AZ5323" s="4">
        <v>482239</v>
      </c>
      <c r="BA5323" s="4" t="s">
        <v>24946</v>
      </c>
      <c r="BB5323" s="4" t="s">
        <v>24947</v>
      </c>
      <c r="BC5323" s="4">
        <v>40</v>
      </c>
      <c r="BD5323" t="str">
        <f>IF(AND(ADHOC!$G$15="",ADHOC!$S$4=""),"",IF(ADHOC!$G$15&lt;&gt;"",IF(ADHOC!$G$15=LEFT(Domein!$AS5323,LEN(ADHOC!$G$15)),MAX(Domein!BD$1:'Domein'!BD5322)+1,""),IF(ADHOC!$S$4=LEFT(Domein!$AS5323,LEN(ADHOC!$S$4)),MAX(Domein!BD$1:'Domein'!BD5322)+1,"")))</f>
        <v/>
      </c>
    </row>
    <row r="5324" spans="45:56" x14ac:dyDescent="0.2">
      <c r="AS5324" s="4" t="s">
        <v>17541</v>
      </c>
      <c r="AT5324" s="4" t="s">
        <v>2555</v>
      </c>
      <c r="AU5324" s="4" t="s">
        <v>456</v>
      </c>
      <c r="AV5324" s="4" t="s">
        <v>731</v>
      </c>
      <c r="AW5324" s="4" t="s">
        <v>724</v>
      </c>
      <c r="AX5324" s="4"/>
      <c r="AY5324" s="4">
        <v>237510</v>
      </c>
      <c r="AZ5324" s="4">
        <v>482215</v>
      </c>
      <c r="BA5324" s="4" t="s">
        <v>24948</v>
      </c>
      <c r="BB5324" s="4" t="s">
        <v>24949</v>
      </c>
      <c r="BC5324" s="4">
        <v>40</v>
      </c>
      <c r="BD5324" t="str">
        <f>IF(AND(ADHOC!$G$15="",ADHOC!$S$4=""),"",IF(ADHOC!$G$15&lt;&gt;"",IF(ADHOC!$G$15=LEFT(Domein!$AS5324,LEN(ADHOC!$G$15)),MAX(Domein!BD$1:'Domein'!BD5323)+1,""),IF(ADHOC!$S$4=LEFT(Domein!$AS5324,LEN(ADHOC!$S$4)),MAX(Domein!BD$1:'Domein'!BD5323)+1,"")))</f>
        <v/>
      </c>
    </row>
    <row r="5325" spans="45:56" x14ac:dyDescent="0.2">
      <c r="AS5325" s="4" t="s">
        <v>17542</v>
      </c>
      <c r="AT5325" s="4" t="s">
        <v>17543</v>
      </c>
      <c r="AU5325" s="4" t="s">
        <v>456</v>
      </c>
      <c r="AV5325" s="4" t="s">
        <v>731</v>
      </c>
      <c r="AW5325" s="4" t="s">
        <v>724</v>
      </c>
      <c r="AX5325" s="4"/>
      <c r="AY5325" s="4">
        <v>237362</v>
      </c>
      <c r="AZ5325" s="4">
        <v>485219</v>
      </c>
      <c r="BA5325" s="4" t="s">
        <v>24950</v>
      </c>
      <c r="BB5325" s="4" t="s">
        <v>24951</v>
      </c>
      <c r="BC5325" s="4">
        <v>40</v>
      </c>
      <c r="BD5325" t="str">
        <f>IF(AND(ADHOC!$G$15="",ADHOC!$S$4=""),"",IF(ADHOC!$G$15&lt;&gt;"",IF(ADHOC!$G$15=LEFT(Domein!$AS5325,LEN(ADHOC!$G$15)),MAX(Domein!BD$1:'Domein'!BD5324)+1,""),IF(ADHOC!$S$4=LEFT(Domein!$AS5325,LEN(ADHOC!$S$4)),MAX(Domein!BD$1:'Domein'!BD5324)+1,"")))</f>
        <v/>
      </c>
    </row>
    <row r="5326" spans="45:56" x14ac:dyDescent="0.2">
      <c r="AS5326" s="4" t="s">
        <v>17544</v>
      </c>
      <c r="AT5326" s="4" t="s">
        <v>17545</v>
      </c>
      <c r="AU5326" s="4" t="s">
        <v>456</v>
      </c>
      <c r="AV5326" s="4" t="s">
        <v>731</v>
      </c>
      <c r="AW5326" s="4" t="s">
        <v>724</v>
      </c>
      <c r="AX5326" s="4"/>
      <c r="AY5326" s="4">
        <v>238870</v>
      </c>
      <c r="AZ5326" s="4">
        <v>483688</v>
      </c>
      <c r="BA5326" s="4" t="s">
        <v>24952</v>
      </c>
      <c r="BB5326" s="4" t="s">
        <v>24953</v>
      </c>
      <c r="BC5326" s="4">
        <v>40</v>
      </c>
      <c r="BD5326" t="str">
        <f>IF(AND(ADHOC!$G$15="",ADHOC!$S$4=""),"",IF(ADHOC!$G$15&lt;&gt;"",IF(ADHOC!$G$15=LEFT(Domein!$AS5326,LEN(ADHOC!$G$15)),MAX(Domein!BD$1:'Domein'!BD5325)+1,""),IF(ADHOC!$S$4=LEFT(Domein!$AS5326,LEN(ADHOC!$S$4)),MAX(Domein!BD$1:'Domein'!BD5325)+1,"")))</f>
        <v/>
      </c>
    </row>
    <row r="5327" spans="45:56" x14ac:dyDescent="0.2">
      <c r="AS5327" s="4" t="s">
        <v>17546</v>
      </c>
      <c r="AT5327" s="4" t="s">
        <v>17547</v>
      </c>
      <c r="AU5327" s="4" t="s">
        <v>456</v>
      </c>
      <c r="AV5327" s="4" t="s">
        <v>731</v>
      </c>
      <c r="AW5327" s="4" t="s">
        <v>724</v>
      </c>
      <c r="AX5327" s="4"/>
      <c r="AY5327" s="4">
        <v>236951</v>
      </c>
      <c r="AZ5327" s="4">
        <v>484790</v>
      </c>
      <c r="BA5327" s="4" t="s">
        <v>24954</v>
      </c>
      <c r="BB5327" s="4" t="s">
        <v>24955</v>
      </c>
      <c r="BC5327" s="4">
        <v>40</v>
      </c>
      <c r="BD5327" t="str">
        <f>IF(AND(ADHOC!$G$15="",ADHOC!$S$4=""),"",IF(ADHOC!$G$15&lt;&gt;"",IF(ADHOC!$G$15=LEFT(Domein!$AS5327,LEN(ADHOC!$G$15)),MAX(Domein!BD$1:'Domein'!BD5326)+1,""),IF(ADHOC!$S$4=LEFT(Domein!$AS5327,LEN(ADHOC!$S$4)),MAX(Domein!BD$1:'Domein'!BD5326)+1,"")))</f>
        <v/>
      </c>
    </row>
    <row r="5328" spans="45:56" x14ac:dyDescent="0.2">
      <c r="AS5328" s="4" t="s">
        <v>17548</v>
      </c>
      <c r="AT5328" s="4" t="s">
        <v>17549</v>
      </c>
      <c r="AU5328" s="4" t="s">
        <v>456</v>
      </c>
      <c r="AV5328" s="4" t="s">
        <v>731</v>
      </c>
      <c r="AW5328" s="4" t="s">
        <v>724</v>
      </c>
      <c r="AX5328" s="4"/>
      <c r="AY5328" s="4">
        <v>240694</v>
      </c>
      <c r="AZ5328" s="4">
        <v>480846</v>
      </c>
      <c r="BA5328" s="4" t="s">
        <v>24925</v>
      </c>
      <c r="BB5328" s="4" t="s">
        <v>24956</v>
      </c>
      <c r="BC5328" s="4">
        <v>40</v>
      </c>
      <c r="BD5328" t="str">
        <f>IF(AND(ADHOC!$G$15="",ADHOC!$S$4=""),"",IF(ADHOC!$G$15&lt;&gt;"",IF(ADHOC!$G$15=LEFT(Domein!$AS5328,LEN(ADHOC!$G$15)),MAX(Domein!BD$1:'Domein'!BD5327)+1,""),IF(ADHOC!$S$4=LEFT(Domein!$AS5328,LEN(ADHOC!$S$4)),MAX(Domein!BD$1:'Domein'!BD5327)+1,"")))</f>
        <v/>
      </c>
    </row>
    <row r="5329" spans="45:56" x14ac:dyDescent="0.2">
      <c r="AS5329" s="4" t="s">
        <v>17550</v>
      </c>
      <c r="AT5329" s="4" t="s">
        <v>3296</v>
      </c>
      <c r="AU5329" s="4" t="s">
        <v>456</v>
      </c>
      <c r="AV5329" s="4" t="s">
        <v>731</v>
      </c>
      <c r="AW5329" s="4" t="s">
        <v>724</v>
      </c>
      <c r="AX5329" s="4"/>
      <c r="AY5329" s="4">
        <v>237832</v>
      </c>
      <c r="AZ5329" s="4">
        <v>481848</v>
      </c>
      <c r="BA5329" s="4" t="s">
        <v>24957</v>
      </c>
      <c r="BB5329" s="4" t="s">
        <v>24958</v>
      </c>
      <c r="BC5329" s="4">
        <v>40</v>
      </c>
      <c r="BD5329" t="str">
        <f>IF(AND(ADHOC!$G$15="",ADHOC!$S$4=""),"",IF(ADHOC!$G$15&lt;&gt;"",IF(ADHOC!$G$15=LEFT(Domein!$AS5329,LEN(ADHOC!$G$15)),MAX(Domein!BD$1:'Domein'!BD5328)+1,""),IF(ADHOC!$S$4=LEFT(Domein!$AS5329,LEN(ADHOC!$S$4)),MAX(Domein!BD$1:'Domein'!BD5328)+1,"")))</f>
        <v/>
      </c>
    </row>
    <row r="5330" spans="45:56" x14ac:dyDescent="0.2">
      <c r="AS5330" s="4" t="s">
        <v>17551</v>
      </c>
      <c r="AT5330" s="4" t="s">
        <v>17552</v>
      </c>
      <c r="AU5330" s="4" t="s">
        <v>456</v>
      </c>
      <c r="AV5330" s="4" t="s">
        <v>731</v>
      </c>
      <c r="AW5330" s="4" t="s">
        <v>724</v>
      </c>
      <c r="AX5330" s="4"/>
      <c r="AY5330" s="4">
        <v>236810</v>
      </c>
      <c r="AZ5330" s="4">
        <v>483650</v>
      </c>
      <c r="BA5330" s="4" t="s">
        <v>24959</v>
      </c>
      <c r="BB5330" s="4" t="s">
        <v>24960</v>
      </c>
      <c r="BC5330" s="4">
        <v>40</v>
      </c>
      <c r="BD5330" t="str">
        <f>IF(AND(ADHOC!$G$15="",ADHOC!$S$4=""),"",IF(ADHOC!$G$15&lt;&gt;"",IF(ADHOC!$G$15=LEFT(Domein!$AS5330,LEN(ADHOC!$G$15)),MAX(Domein!BD$1:'Domein'!BD5329)+1,""),IF(ADHOC!$S$4=LEFT(Domein!$AS5330,LEN(ADHOC!$S$4)),MAX(Domein!BD$1:'Domein'!BD5329)+1,"")))</f>
        <v/>
      </c>
    </row>
    <row r="5331" spans="45:56" x14ac:dyDescent="0.2">
      <c r="AS5331" s="4" t="s">
        <v>17553</v>
      </c>
      <c r="AT5331" s="4" t="s">
        <v>17554</v>
      </c>
      <c r="AU5331" s="4" t="s">
        <v>456</v>
      </c>
      <c r="AV5331" s="4" t="s">
        <v>731</v>
      </c>
      <c r="AW5331" s="4" t="s">
        <v>724</v>
      </c>
      <c r="AX5331" s="4"/>
      <c r="AY5331" s="4">
        <v>237266</v>
      </c>
      <c r="AZ5331" s="4">
        <v>482293</v>
      </c>
      <c r="BA5331" s="4" t="s">
        <v>24961</v>
      </c>
      <c r="BB5331" s="4" t="s">
        <v>24962</v>
      </c>
      <c r="BC5331" s="4">
        <v>40</v>
      </c>
      <c r="BD5331" t="str">
        <f>IF(AND(ADHOC!$G$15="",ADHOC!$S$4=""),"",IF(ADHOC!$G$15&lt;&gt;"",IF(ADHOC!$G$15=LEFT(Domein!$AS5331,LEN(ADHOC!$G$15)),MAX(Domein!BD$1:'Domein'!BD5330)+1,""),IF(ADHOC!$S$4=LEFT(Domein!$AS5331,LEN(ADHOC!$S$4)),MAX(Domein!BD$1:'Domein'!BD5330)+1,"")))</f>
        <v/>
      </c>
    </row>
    <row r="5332" spans="45:56" x14ac:dyDescent="0.2">
      <c r="AS5332" s="4" t="s">
        <v>17555</v>
      </c>
      <c r="AT5332" s="4" t="s">
        <v>17556</v>
      </c>
      <c r="AU5332" s="4" t="s">
        <v>456</v>
      </c>
      <c r="AV5332" s="4" t="s">
        <v>731</v>
      </c>
      <c r="AW5332" s="4" t="s">
        <v>724</v>
      </c>
      <c r="AX5332" s="4"/>
      <c r="AY5332" s="4">
        <v>237387</v>
      </c>
      <c r="AZ5332" s="4">
        <v>484154</v>
      </c>
      <c r="BA5332" s="4" t="s">
        <v>24963</v>
      </c>
      <c r="BB5332" s="4" t="s">
        <v>24964</v>
      </c>
      <c r="BC5332" s="4">
        <v>40</v>
      </c>
      <c r="BD5332" t="str">
        <f>IF(AND(ADHOC!$G$15="",ADHOC!$S$4=""),"",IF(ADHOC!$G$15&lt;&gt;"",IF(ADHOC!$G$15=LEFT(Domein!$AS5332,LEN(ADHOC!$G$15)),MAX(Domein!BD$1:'Domein'!BD5331)+1,""),IF(ADHOC!$S$4=LEFT(Domein!$AS5332,LEN(ADHOC!$S$4)),MAX(Domein!BD$1:'Domein'!BD5331)+1,"")))</f>
        <v/>
      </c>
    </row>
    <row r="5333" spans="45:56" x14ac:dyDescent="0.2">
      <c r="AS5333" s="4" t="s">
        <v>17557</v>
      </c>
      <c r="AT5333" s="4" t="s">
        <v>17558</v>
      </c>
      <c r="AU5333" s="4" t="s">
        <v>456</v>
      </c>
      <c r="AV5333" s="4" t="s">
        <v>731</v>
      </c>
      <c r="AW5333" s="4" t="s">
        <v>724</v>
      </c>
      <c r="AX5333" s="4"/>
      <c r="AY5333" s="4">
        <v>237313</v>
      </c>
      <c r="AZ5333" s="4">
        <v>482195</v>
      </c>
      <c r="BA5333" s="4" t="s">
        <v>24965</v>
      </c>
      <c r="BB5333" s="4" t="s">
        <v>24966</v>
      </c>
      <c r="BC5333" s="4">
        <v>40</v>
      </c>
      <c r="BD5333" t="str">
        <f>IF(AND(ADHOC!$G$15="",ADHOC!$S$4=""),"",IF(ADHOC!$G$15&lt;&gt;"",IF(ADHOC!$G$15=LEFT(Domein!$AS5333,LEN(ADHOC!$G$15)),MAX(Domein!BD$1:'Domein'!BD5332)+1,""),IF(ADHOC!$S$4=LEFT(Domein!$AS5333,LEN(ADHOC!$S$4)),MAX(Domein!BD$1:'Domein'!BD5332)+1,"")))</f>
        <v/>
      </c>
    </row>
    <row r="5334" spans="45:56" x14ac:dyDescent="0.2">
      <c r="AS5334" s="4" t="s">
        <v>17559</v>
      </c>
      <c r="AT5334" s="4" t="s">
        <v>17560</v>
      </c>
      <c r="AU5334" s="4" t="s">
        <v>456</v>
      </c>
      <c r="AV5334" s="4" t="s">
        <v>731</v>
      </c>
      <c r="AW5334" s="4" t="s">
        <v>724</v>
      </c>
      <c r="AX5334" s="4"/>
      <c r="AY5334" s="4">
        <v>237744</v>
      </c>
      <c r="AZ5334" s="4">
        <v>482271</v>
      </c>
      <c r="BA5334" s="4" t="s">
        <v>24967</v>
      </c>
      <c r="BB5334" s="4" t="s">
        <v>24968</v>
      </c>
      <c r="BC5334" s="4">
        <v>40</v>
      </c>
      <c r="BD5334" t="str">
        <f>IF(AND(ADHOC!$G$15="",ADHOC!$S$4=""),"",IF(ADHOC!$G$15&lt;&gt;"",IF(ADHOC!$G$15=LEFT(Domein!$AS5334,LEN(ADHOC!$G$15)),MAX(Domein!BD$1:'Domein'!BD5333)+1,""),IF(ADHOC!$S$4=LEFT(Domein!$AS5334,LEN(ADHOC!$S$4)),MAX(Domein!BD$1:'Domein'!BD5333)+1,"")))</f>
        <v/>
      </c>
    </row>
    <row r="5335" spans="45:56" x14ac:dyDescent="0.2">
      <c r="AS5335" s="4" t="s">
        <v>17561</v>
      </c>
      <c r="AT5335" s="4" t="s">
        <v>17562</v>
      </c>
      <c r="AU5335" s="4" t="s">
        <v>456</v>
      </c>
      <c r="AV5335" s="4" t="s">
        <v>731</v>
      </c>
      <c r="AW5335" s="4" t="s">
        <v>724</v>
      </c>
      <c r="AX5335" s="4"/>
      <c r="AY5335" s="4">
        <v>236982</v>
      </c>
      <c r="AZ5335" s="4">
        <v>482402</v>
      </c>
      <c r="BA5335" s="4" t="s">
        <v>24969</v>
      </c>
      <c r="BB5335" s="4" t="s">
        <v>24970</v>
      </c>
      <c r="BC5335" s="4">
        <v>40</v>
      </c>
      <c r="BD5335" t="str">
        <f>IF(AND(ADHOC!$G$15="",ADHOC!$S$4=""),"",IF(ADHOC!$G$15&lt;&gt;"",IF(ADHOC!$G$15=LEFT(Domein!$AS5335,LEN(ADHOC!$G$15)),MAX(Domein!BD$1:'Domein'!BD5334)+1,""),IF(ADHOC!$S$4=LEFT(Domein!$AS5335,LEN(ADHOC!$S$4)),MAX(Domein!BD$1:'Domein'!BD5334)+1,"")))</f>
        <v/>
      </c>
    </row>
    <row r="5336" spans="45:56" x14ac:dyDescent="0.2">
      <c r="AS5336" s="4" t="s">
        <v>17563</v>
      </c>
      <c r="AT5336" s="4" t="s">
        <v>17564</v>
      </c>
      <c r="AU5336" s="4" t="s">
        <v>456</v>
      </c>
      <c r="AV5336" s="4" t="s">
        <v>731</v>
      </c>
      <c r="AW5336" s="4" t="s">
        <v>724</v>
      </c>
      <c r="AX5336" s="4"/>
      <c r="AY5336" s="4">
        <v>237152</v>
      </c>
      <c r="AZ5336" s="4">
        <v>482285</v>
      </c>
      <c r="BA5336" s="4" t="s">
        <v>24971</v>
      </c>
      <c r="BB5336" s="4" t="s">
        <v>24972</v>
      </c>
      <c r="BC5336" s="4">
        <v>40</v>
      </c>
      <c r="BD5336" t="str">
        <f>IF(AND(ADHOC!$G$15="",ADHOC!$S$4=""),"",IF(ADHOC!$G$15&lt;&gt;"",IF(ADHOC!$G$15=LEFT(Domein!$AS5336,LEN(ADHOC!$G$15)),MAX(Domein!BD$1:'Domein'!BD5335)+1,""),IF(ADHOC!$S$4=LEFT(Domein!$AS5336,LEN(ADHOC!$S$4)),MAX(Domein!BD$1:'Domein'!BD5335)+1,"")))</f>
        <v/>
      </c>
    </row>
    <row r="5337" spans="45:56" x14ac:dyDescent="0.2">
      <c r="AS5337" s="4" t="s">
        <v>17565</v>
      </c>
      <c r="AT5337" s="4" t="s">
        <v>17566</v>
      </c>
      <c r="AU5337" s="4" t="s">
        <v>456</v>
      </c>
      <c r="AV5337" s="4" t="s">
        <v>731</v>
      </c>
      <c r="AW5337" s="4" t="s">
        <v>724</v>
      </c>
      <c r="AX5337" s="4"/>
      <c r="AY5337" s="4">
        <v>237354</v>
      </c>
      <c r="AZ5337" s="4">
        <v>482249</v>
      </c>
      <c r="BA5337" s="4" t="s">
        <v>24973</v>
      </c>
      <c r="BB5337" s="4" t="s">
        <v>24974</v>
      </c>
      <c r="BC5337" s="4">
        <v>40</v>
      </c>
      <c r="BD5337" t="str">
        <f>IF(AND(ADHOC!$G$15="",ADHOC!$S$4=""),"",IF(ADHOC!$G$15&lt;&gt;"",IF(ADHOC!$G$15=LEFT(Domein!$AS5337,LEN(ADHOC!$G$15)),MAX(Domein!BD$1:'Domein'!BD5336)+1,""),IF(ADHOC!$S$4=LEFT(Domein!$AS5337,LEN(ADHOC!$S$4)),MAX(Domein!BD$1:'Domein'!BD5336)+1,"")))</f>
        <v/>
      </c>
    </row>
    <row r="5338" spans="45:56" x14ac:dyDescent="0.2">
      <c r="AS5338" s="4" t="s">
        <v>17567</v>
      </c>
      <c r="AT5338" s="4" t="s">
        <v>17568</v>
      </c>
      <c r="AU5338" s="4" t="s">
        <v>456</v>
      </c>
      <c r="AV5338" s="4" t="s">
        <v>731</v>
      </c>
      <c r="AW5338" s="4" t="s">
        <v>724</v>
      </c>
      <c r="AX5338" s="4"/>
      <c r="AY5338" s="4">
        <v>242704</v>
      </c>
      <c r="AZ5338" s="4">
        <v>481938</v>
      </c>
      <c r="BA5338" s="4" t="s">
        <v>24975</v>
      </c>
      <c r="BB5338" s="4" t="s">
        <v>24976</v>
      </c>
      <c r="BC5338" s="4">
        <v>40</v>
      </c>
      <c r="BD5338" t="str">
        <f>IF(AND(ADHOC!$G$15="",ADHOC!$S$4=""),"",IF(ADHOC!$G$15&lt;&gt;"",IF(ADHOC!$G$15=LEFT(Domein!$AS5338,LEN(ADHOC!$G$15)),MAX(Domein!BD$1:'Domein'!BD5337)+1,""),IF(ADHOC!$S$4=LEFT(Domein!$AS5338,LEN(ADHOC!$S$4)),MAX(Domein!BD$1:'Domein'!BD5337)+1,"")))</f>
        <v/>
      </c>
    </row>
    <row r="5339" spans="45:56" x14ac:dyDescent="0.2">
      <c r="AS5339" s="4" t="s">
        <v>17569</v>
      </c>
      <c r="AT5339" s="4" t="s">
        <v>17570</v>
      </c>
      <c r="AU5339" s="4" t="s">
        <v>456</v>
      </c>
      <c r="AV5339" s="4" t="s">
        <v>731</v>
      </c>
      <c r="AW5339" s="4" t="s">
        <v>724</v>
      </c>
      <c r="AX5339" s="4"/>
      <c r="AY5339" s="4">
        <v>243296</v>
      </c>
      <c r="AZ5339" s="4">
        <v>481892</v>
      </c>
      <c r="BA5339" s="4" t="s">
        <v>24977</v>
      </c>
      <c r="BB5339" s="4" t="s">
        <v>24978</v>
      </c>
      <c r="BC5339" s="4">
        <v>40</v>
      </c>
      <c r="BD5339" t="str">
        <f>IF(AND(ADHOC!$G$15="",ADHOC!$S$4=""),"",IF(ADHOC!$G$15&lt;&gt;"",IF(ADHOC!$G$15=LEFT(Domein!$AS5339,LEN(ADHOC!$G$15)),MAX(Domein!BD$1:'Domein'!BD5338)+1,""),IF(ADHOC!$S$4=LEFT(Domein!$AS5339,LEN(ADHOC!$S$4)),MAX(Domein!BD$1:'Domein'!BD5338)+1,"")))</f>
        <v/>
      </c>
    </row>
    <row r="5340" spans="45:56" x14ac:dyDescent="0.2">
      <c r="AS5340" s="4" t="s">
        <v>2556</v>
      </c>
      <c r="AT5340" s="4" t="s">
        <v>2557</v>
      </c>
      <c r="AU5340" s="4" t="s">
        <v>456</v>
      </c>
      <c r="AV5340" s="4" t="s">
        <v>731</v>
      </c>
      <c r="AW5340" s="4" t="s">
        <v>724</v>
      </c>
      <c r="AX5340" s="4"/>
      <c r="AY5340" s="4">
        <v>236179</v>
      </c>
      <c r="AZ5340" s="4">
        <v>481836</v>
      </c>
      <c r="BA5340" s="4" t="s">
        <v>24979</v>
      </c>
      <c r="BB5340" s="4" t="s">
        <v>24980</v>
      </c>
      <c r="BC5340" s="4">
        <v>40</v>
      </c>
      <c r="BD5340" t="str">
        <f>IF(AND(ADHOC!$G$15="",ADHOC!$S$4=""),"",IF(ADHOC!$G$15&lt;&gt;"",IF(ADHOC!$G$15=LEFT(Domein!$AS5340,LEN(ADHOC!$G$15)),MAX(Domein!BD$1:'Domein'!BD5339)+1,""),IF(ADHOC!$S$4=LEFT(Domein!$AS5340,LEN(ADHOC!$S$4)),MAX(Domein!BD$1:'Domein'!BD5339)+1,"")))</f>
        <v/>
      </c>
    </row>
    <row r="5341" spans="45:56" x14ac:dyDescent="0.2">
      <c r="AS5341" s="4" t="s">
        <v>17571</v>
      </c>
      <c r="AT5341" s="4" t="s">
        <v>2557</v>
      </c>
      <c r="AU5341" s="4" t="s">
        <v>456</v>
      </c>
      <c r="AV5341" s="4" t="s">
        <v>731</v>
      </c>
      <c r="AW5341" s="4" t="s">
        <v>724</v>
      </c>
      <c r="AX5341" s="4"/>
      <c r="AY5341" s="4">
        <v>236288</v>
      </c>
      <c r="AZ5341" s="4">
        <v>481981</v>
      </c>
      <c r="BA5341" s="4" t="s">
        <v>24981</v>
      </c>
      <c r="BB5341" s="4" t="s">
        <v>24982</v>
      </c>
      <c r="BC5341" s="4">
        <v>40</v>
      </c>
      <c r="BD5341" t="str">
        <f>IF(AND(ADHOC!$G$15="",ADHOC!$S$4=""),"",IF(ADHOC!$G$15&lt;&gt;"",IF(ADHOC!$G$15=LEFT(Domein!$AS5341,LEN(ADHOC!$G$15)),MAX(Domein!BD$1:'Domein'!BD5340)+1,""),IF(ADHOC!$S$4=LEFT(Domein!$AS5341,LEN(ADHOC!$S$4)),MAX(Domein!BD$1:'Domein'!BD5340)+1,"")))</f>
        <v/>
      </c>
    </row>
    <row r="5342" spans="45:56" x14ac:dyDescent="0.2">
      <c r="AS5342" s="4" t="s">
        <v>17572</v>
      </c>
      <c r="AT5342" s="4" t="s">
        <v>17573</v>
      </c>
      <c r="AU5342" s="4" t="s">
        <v>456</v>
      </c>
      <c r="AV5342" s="4" t="s">
        <v>731</v>
      </c>
      <c r="AW5342" s="4" t="s">
        <v>724</v>
      </c>
      <c r="AX5342" s="4"/>
      <c r="AY5342" s="4">
        <v>239509</v>
      </c>
      <c r="AZ5342" s="4">
        <v>481531</v>
      </c>
      <c r="BA5342" s="4" t="s">
        <v>24983</v>
      </c>
      <c r="BB5342" s="4" t="s">
        <v>24984</v>
      </c>
      <c r="BC5342" s="4">
        <v>40</v>
      </c>
      <c r="BD5342" t="str">
        <f>IF(AND(ADHOC!$G$15="",ADHOC!$S$4=""),"",IF(ADHOC!$G$15&lt;&gt;"",IF(ADHOC!$G$15=LEFT(Domein!$AS5342,LEN(ADHOC!$G$15)),MAX(Domein!BD$1:'Domein'!BD5341)+1,""),IF(ADHOC!$S$4=LEFT(Domein!$AS5342,LEN(ADHOC!$S$4)),MAX(Domein!BD$1:'Domein'!BD5341)+1,"")))</f>
        <v/>
      </c>
    </row>
    <row r="5343" spans="45:56" x14ac:dyDescent="0.2">
      <c r="AS5343" s="4" t="s">
        <v>17574</v>
      </c>
      <c r="AT5343" s="4" t="s">
        <v>6961</v>
      </c>
      <c r="AU5343" s="4" t="s">
        <v>456</v>
      </c>
      <c r="AV5343" s="4" t="s">
        <v>731</v>
      </c>
      <c r="AW5343" s="4" t="s">
        <v>724</v>
      </c>
      <c r="AX5343" s="4"/>
      <c r="AY5343" s="4">
        <v>242560</v>
      </c>
      <c r="AZ5343" s="4">
        <v>481711</v>
      </c>
      <c r="BA5343" s="4" t="s">
        <v>24985</v>
      </c>
      <c r="BB5343" s="4" t="s">
        <v>24986</v>
      </c>
      <c r="BC5343" s="4">
        <v>40</v>
      </c>
      <c r="BD5343" t="str">
        <f>IF(AND(ADHOC!$G$15="",ADHOC!$S$4=""),"",IF(ADHOC!$G$15&lt;&gt;"",IF(ADHOC!$G$15=LEFT(Domein!$AS5343,LEN(ADHOC!$G$15)),MAX(Domein!BD$1:'Domein'!BD5342)+1,""),IF(ADHOC!$S$4=LEFT(Domein!$AS5343,LEN(ADHOC!$S$4)),MAX(Domein!BD$1:'Domein'!BD5342)+1,"")))</f>
        <v/>
      </c>
    </row>
    <row r="5344" spans="45:56" x14ac:dyDescent="0.2">
      <c r="AS5344" s="4" t="s">
        <v>17575</v>
      </c>
      <c r="AT5344" s="4" t="s">
        <v>3297</v>
      </c>
      <c r="AU5344" s="4" t="s">
        <v>456</v>
      </c>
      <c r="AV5344" s="4" t="s">
        <v>731</v>
      </c>
      <c r="AW5344" s="4" t="s">
        <v>724</v>
      </c>
      <c r="AX5344" s="4"/>
      <c r="AY5344" s="4">
        <v>243607</v>
      </c>
      <c r="AZ5344" s="4">
        <v>482694</v>
      </c>
      <c r="BA5344" s="4" t="s">
        <v>24987</v>
      </c>
      <c r="BB5344" s="4" t="s">
        <v>24988</v>
      </c>
      <c r="BC5344" s="4">
        <v>40</v>
      </c>
      <c r="BD5344" t="str">
        <f>IF(AND(ADHOC!$G$15="",ADHOC!$S$4=""),"",IF(ADHOC!$G$15&lt;&gt;"",IF(ADHOC!$G$15=LEFT(Domein!$AS5344,LEN(ADHOC!$G$15)),MAX(Domein!BD$1:'Domein'!BD5343)+1,""),IF(ADHOC!$S$4=LEFT(Domein!$AS5344,LEN(ADHOC!$S$4)),MAX(Domein!BD$1:'Domein'!BD5343)+1,"")))</f>
        <v/>
      </c>
    </row>
    <row r="5345" spans="45:56" x14ac:dyDescent="0.2">
      <c r="AS5345" s="4" t="s">
        <v>17576</v>
      </c>
      <c r="AT5345" s="4" t="s">
        <v>3298</v>
      </c>
      <c r="AU5345" s="4" t="s">
        <v>456</v>
      </c>
      <c r="AV5345" s="4" t="s">
        <v>731</v>
      </c>
      <c r="AW5345" s="4" t="s">
        <v>724</v>
      </c>
      <c r="AX5345" s="4"/>
      <c r="AY5345" s="4">
        <v>244480</v>
      </c>
      <c r="AZ5345" s="4">
        <v>479100</v>
      </c>
      <c r="BA5345" s="4" t="s">
        <v>24989</v>
      </c>
      <c r="BB5345" s="4" t="s">
        <v>24990</v>
      </c>
      <c r="BC5345" s="4">
        <v>40</v>
      </c>
      <c r="BD5345" t="str">
        <f>IF(AND(ADHOC!$G$15="",ADHOC!$S$4=""),"",IF(ADHOC!$G$15&lt;&gt;"",IF(ADHOC!$G$15=LEFT(Domein!$AS5345,LEN(ADHOC!$G$15)),MAX(Domein!BD$1:'Domein'!BD5344)+1,""),IF(ADHOC!$S$4=LEFT(Domein!$AS5345,LEN(ADHOC!$S$4)),MAX(Domein!BD$1:'Domein'!BD5344)+1,"")))</f>
        <v/>
      </c>
    </row>
    <row r="5346" spans="45:56" x14ac:dyDescent="0.2">
      <c r="AS5346" s="4" t="s">
        <v>17577</v>
      </c>
      <c r="AT5346" s="4" t="s">
        <v>17578</v>
      </c>
      <c r="AU5346" s="4" t="s">
        <v>456</v>
      </c>
      <c r="AV5346" s="4" t="s">
        <v>731</v>
      </c>
      <c r="AW5346" s="4" t="s">
        <v>724</v>
      </c>
      <c r="AX5346" s="4"/>
      <c r="AY5346" s="4">
        <v>244550</v>
      </c>
      <c r="AZ5346" s="4">
        <v>481140</v>
      </c>
      <c r="BA5346" s="4" t="s">
        <v>24991</v>
      </c>
      <c r="BB5346" s="4" t="s">
        <v>24992</v>
      </c>
      <c r="BC5346" s="4">
        <v>40</v>
      </c>
      <c r="BD5346" t="str">
        <f>IF(AND(ADHOC!$G$15="",ADHOC!$S$4=""),"",IF(ADHOC!$G$15&lt;&gt;"",IF(ADHOC!$G$15=LEFT(Domein!$AS5346,LEN(ADHOC!$G$15)),MAX(Domein!BD$1:'Domein'!BD5345)+1,""),IF(ADHOC!$S$4=LEFT(Domein!$AS5346,LEN(ADHOC!$S$4)),MAX(Domein!BD$1:'Domein'!BD5345)+1,"")))</f>
        <v/>
      </c>
    </row>
    <row r="5347" spans="45:56" x14ac:dyDescent="0.2">
      <c r="AS5347" s="4" t="s">
        <v>17579</v>
      </c>
      <c r="AT5347" s="4" t="s">
        <v>17580</v>
      </c>
      <c r="AU5347" s="4" t="s">
        <v>456</v>
      </c>
      <c r="AV5347" s="4" t="s">
        <v>731</v>
      </c>
      <c r="AW5347" s="4" t="s">
        <v>724</v>
      </c>
      <c r="AX5347" s="4"/>
      <c r="AY5347" s="4">
        <v>244295</v>
      </c>
      <c r="AZ5347" s="4">
        <v>480989</v>
      </c>
      <c r="BA5347" s="4" t="s">
        <v>24934</v>
      </c>
      <c r="BB5347" s="4" t="s">
        <v>24993</v>
      </c>
      <c r="BC5347" s="4">
        <v>40</v>
      </c>
      <c r="BD5347" t="str">
        <f>IF(AND(ADHOC!$G$15="",ADHOC!$S$4=""),"",IF(ADHOC!$G$15&lt;&gt;"",IF(ADHOC!$G$15=LEFT(Domein!$AS5347,LEN(ADHOC!$G$15)),MAX(Domein!BD$1:'Domein'!BD5346)+1,""),IF(ADHOC!$S$4=LEFT(Domein!$AS5347,LEN(ADHOC!$S$4)),MAX(Domein!BD$1:'Domein'!BD5346)+1,"")))</f>
        <v/>
      </c>
    </row>
    <row r="5348" spans="45:56" x14ac:dyDescent="0.2">
      <c r="AS5348" s="4" t="s">
        <v>17581</v>
      </c>
      <c r="AT5348" s="4" t="s">
        <v>17582</v>
      </c>
      <c r="AU5348" s="4" t="s">
        <v>456</v>
      </c>
      <c r="AV5348" s="4" t="s">
        <v>731</v>
      </c>
      <c r="AW5348" s="4" t="s">
        <v>724</v>
      </c>
      <c r="AX5348" s="4"/>
      <c r="AY5348" s="4">
        <v>244620</v>
      </c>
      <c r="AZ5348" s="4">
        <v>479270</v>
      </c>
      <c r="BA5348" s="4" t="s">
        <v>24994</v>
      </c>
      <c r="BB5348" s="4" t="s">
        <v>24995</v>
      </c>
      <c r="BC5348" s="4">
        <v>40</v>
      </c>
      <c r="BD5348" t="str">
        <f>IF(AND(ADHOC!$G$15="",ADHOC!$S$4=""),"",IF(ADHOC!$G$15&lt;&gt;"",IF(ADHOC!$G$15=LEFT(Domein!$AS5348,LEN(ADHOC!$G$15)),MAX(Domein!BD$1:'Domein'!BD5347)+1,""),IF(ADHOC!$S$4=LEFT(Domein!$AS5348,LEN(ADHOC!$S$4)),MAX(Domein!BD$1:'Domein'!BD5347)+1,"")))</f>
        <v/>
      </c>
    </row>
    <row r="5349" spans="45:56" x14ac:dyDescent="0.2">
      <c r="AS5349" s="4" t="s">
        <v>17583</v>
      </c>
      <c r="AT5349" s="4" t="s">
        <v>17584</v>
      </c>
      <c r="AU5349" s="4" t="s">
        <v>456</v>
      </c>
      <c r="AV5349" s="4" t="s">
        <v>731</v>
      </c>
      <c r="AW5349" s="4" t="s">
        <v>724</v>
      </c>
      <c r="AX5349" s="4"/>
      <c r="AY5349" s="4">
        <v>243480</v>
      </c>
      <c r="AZ5349" s="4">
        <v>478990</v>
      </c>
      <c r="BA5349" s="4" t="s">
        <v>24996</v>
      </c>
      <c r="BB5349" s="4" t="s">
        <v>24997</v>
      </c>
      <c r="BC5349" s="4">
        <v>40</v>
      </c>
      <c r="BD5349" t="str">
        <f>IF(AND(ADHOC!$G$15="",ADHOC!$S$4=""),"",IF(ADHOC!$G$15&lt;&gt;"",IF(ADHOC!$G$15=LEFT(Domein!$AS5349,LEN(ADHOC!$G$15)),MAX(Domein!BD$1:'Domein'!BD5348)+1,""),IF(ADHOC!$S$4=LEFT(Domein!$AS5349,LEN(ADHOC!$S$4)),MAX(Domein!BD$1:'Domein'!BD5348)+1,"")))</f>
        <v/>
      </c>
    </row>
    <row r="5350" spans="45:56" x14ac:dyDescent="0.2">
      <c r="AS5350" s="4" t="s">
        <v>17585</v>
      </c>
      <c r="AT5350" s="4" t="s">
        <v>17586</v>
      </c>
      <c r="AU5350" s="4" t="s">
        <v>456</v>
      </c>
      <c r="AV5350" s="4" t="s">
        <v>731</v>
      </c>
      <c r="AW5350" s="4" t="s">
        <v>724</v>
      </c>
      <c r="AX5350" s="4"/>
      <c r="AY5350" s="4">
        <v>243550</v>
      </c>
      <c r="AZ5350" s="4">
        <v>481390</v>
      </c>
      <c r="BA5350" s="4" t="s">
        <v>24998</v>
      </c>
      <c r="BB5350" s="4" t="s">
        <v>24999</v>
      </c>
      <c r="BC5350" s="4">
        <v>40</v>
      </c>
      <c r="BD5350" t="str">
        <f>IF(AND(ADHOC!$G$15="",ADHOC!$S$4=""),"",IF(ADHOC!$G$15&lt;&gt;"",IF(ADHOC!$G$15=LEFT(Domein!$AS5350,LEN(ADHOC!$G$15)),MAX(Domein!BD$1:'Domein'!BD5349)+1,""),IF(ADHOC!$S$4=LEFT(Domein!$AS5350,LEN(ADHOC!$S$4)),MAX(Domein!BD$1:'Domein'!BD5349)+1,"")))</f>
        <v/>
      </c>
    </row>
    <row r="5351" spans="45:56" x14ac:dyDescent="0.2">
      <c r="AS5351" s="4" t="s">
        <v>17587</v>
      </c>
      <c r="AT5351" s="4" t="s">
        <v>17588</v>
      </c>
      <c r="AU5351" s="4" t="s">
        <v>456</v>
      </c>
      <c r="AV5351" s="4" t="s">
        <v>731</v>
      </c>
      <c r="AW5351" s="4" t="s">
        <v>724</v>
      </c>
      <c r="AX5351" s="4"/>
      <c r="AY5351" s="4">
        <v>236870</v>
      </c>
      <c r="AZ5351" s="4">
        <v>482523</v>
      </c>
      <c r="BA5351" s="4" t="s">
        <v>25000</v>
      </c>
      <c r="BB5351" s="4" t="s">
        <v>25001</v>
      </c>
      <c r="BC5351" s="4">
        <v>40</v>
      </c>
      <c r="BD5351" t="str">
        <f>IF(AND(ADHOC!$G$15="",ADHOC!$S$4=""),"",IF(ADHOC!$G$15&lt;&gt;"",IF(ADHOC!$G$15=LEFT(Domein!$AS5351,LEN(ADHOC!$G$15)),MAX(Domein!BD$1:'Domein'!BD5350)+1,""),IF(ADHOC!$S$4=LEFT(Domein!$AS5351,LEN(ADHOC!$S$4)),MAX(Domein!BD$1:'Domein'!BD5350)+1,"")))</f>
        <v/>
      </c>
    </row>
    <row r="5352" spans="45:56" x14ac:dyDescent="0.2">
      <c r="AS5352" s="4" t="s">
        <v>2558</v>
      </c>
      <c r="AT5352" s="4" t="s">
        <v>2559</v>
      </c>
      <c r="AU5352" s="4" t="s">
        <v>456</v>
      </c>
      <c r="AV5352" s="4" t="s">
        <v>733</v>
      </c>
      <c r="AW5352" s="4" t="s">
        <v>724</v>
      </c>
      <c r="AX5352" s="4"/>
      <c r="AY5352" s="4">
        <v>241139</v>
      </c>
      <c r="AZ5352" s="4">
        <v>479696</v>
      </c>
      <c r="BA5352" s="4" t="s">
        <v>25002</v>
      </c>
      <c r="BB5352" s="4" t="s">
        <v>25003</v>
      </c>
      <c r="BC5352" s="4">
        <v>40</v>
      </c>
      <c r="BD5352" t="str">
        <f>IF(AND(ADHOC!$G$15="",ADHOC!$S$4=""),"",IF(ADHOC!$G$15&lt;&gt;"",IF(ADHOC!$G$15=LEFT(Domein!$AS5352,LEN(ADHOC!$G$15)),MAX(Domein!BD$1:'Domein'!BD5351)+1,""),IF(ADHOC!$S$4=LEFT(Domein!$AS5352,LEN(ADHOC!$S$4)),MAX(Domein!BD$1:'Domein'!BD5351)+1,"")))</f>
        <v/>
      </c>
    </row>
    <row r="5353" spans="45:56" x14ac:dyDescent="0.2">
      <c r="AS5353" s="4" t="s">
        <v>13521</v>
      </c>
      <c r="AT5353" s="4" t="s">
        <v>13522</v>
      </c>
      <c r="AU5353" s="4" t="s">
        <v>456</v>
      </c>
      <c r="AV5353" s="4" t="s">
        <v>733</v>
      </c>
      <c r="AW5353" s="4" t="s">
        <v>724</v>
      </c>
      <c r="AX5353" s="4"/>
      <c r="AY5353" s="4">
        <v>241131</v>
      </c>
      <c r="AZ5353" s="4">
        <v>479680</v>
      </c>
      <c r="BA5353" s="4" t="s">
        <v>25004</v>
      </c>
      <c r="BB5353" s="4" t="s">
        <v>25005</v>
      </c>
      <c r="BC5353" s="4">
        <v>40</v>
      </c>
      <c r="BD5353" t="str">
        <f>IF(AND(ADHOC!$G$15="",ADHOC!$S$4=""),"",IF(ADHOC!$G$15&lt;&gt;"",IF(ADHOC!$G$15=LEFT(Domein!$AS5353,LEN(ADHOC!$G$15)),MAX(Domein!BD$1:'Domein'!BD5352)+1,""),IF(ADHOC!$S$4=LEFT(Domein!$AS5353,LEN(ADHOC!$S$4)),MAX(Domein!BD$1:'Domein'!BD5352)+1,"")))</f>
        <v/>
      </c>
    </row>
    <row r="5354" spans="45:56" x14ac:dyDescent="0.2">
      <c r="AS5354" s="4" t="s">
        <v>17589</v>
      </c>
      <c r="AT5354" s="4" t="s">
        <v>17590</v>
      </c>
      <c r="AU5354" s="4" t="s">
        <v>456</v>
      </c>
      <c r="AV5354" s="4" t="s">
        <v>731</v>
      </c>
      <c r="AW5354" s="4" t="s">
        <v>724</v>
      </c>
      <c r="AX5354" s="4"/>
      <c r="AY5354" s="4">
        <v>239431</v>
      </c>
      <c r="AZ5354" s="4">
        <v>484747</v>
      </c>
      <c r="BA5354" s="4" t="s">
        <v>25006</v>
      </c>
      <c r="BB5354" s="4" t="s">
        <v>25007</v>
      </c>
      <c r="BC5354" s="4">
        <v>40</v>
      </c>
      <c r="BD5354" t="str">
        <f>IF(AND(ADHOC!$G$15="",ADHOC!$S$4=""),"",IF(ADHOC!$G$15&lt;&gt;"",IF(ADHOC!$G$15=LEFT(Domein!$AS5354,LEN(ADHOC!$G$15)),MAX(Domein!BD$1:'Domein'!BD5353)+1,""),IF(ADHOC!$S$4=LEFT(Domein!$AS5354,LEN(ADHOC!$S$4)),MAX(Domein!BD$1:'Domein'!BD5353)+1,"")))</f>
        <v/>
      </c>
    </row>
    <row r="5355" spans="45:56" x14ac:dyDescent="0.2">
      <c r="AS5355" s="4" t="s">
        <v>17591</v>
      </c>
      <c r="AT5355" s="4" t="s">
        <v>17592</v>
      </c>
      <c r="AU5355" s="4" t="s">
        <v>456</v>
      </c>
      <c r="AV5355" s="4" t="s">
        <v>731</v>
      </c>
      <c r="AW5355" s="4" t="s">
        <v>724</v>
      </c>
      <c r="AX5355" s="4"/>
      <c r="AY5355" s="4">
        <v>238097</v>
      </c>
      <c r="AZ5355" s="4">
        <v>484309</v>
      </c>
      <c r="BA5355" s="4" t="s">
        <v>25008</v>
      </c>
      <c r="BB5355" s="4" t="s">
        <v>25009</v>
      </c>
      <c r="BC5355" s="4">
        <v>40</v>
      </c>
      <c r="BD5355" t="str">
        <f>IF(AND(ADHOC!$G$15="",ADHOC!$S$4=""),"",IF(ADHOC!$G$15&lt;&gt;"",IF(ADHOC!$G$15=LEFT(Domein!$AS5355,LEN(ADHOC!$G$15)),MAX(Domein!BD$1:'Domein'!BD5354)+1,""),IF(ADHOC!$S$4=LEFT(Domein!$AS5355,LEN(ADHOC!$S$4)),MAX(Domein!BD$1:'Domein'!BD5354)+1,"")))</f>
        <v/>
      </c>
    </row>
    <row r="5356" spans="45:56" x14ac:dyDescent="0.2">
      <c r="AS5356" s="4" t="s">
        <v>17593</v>
      </c>
      <c r="AT5356" s="4" t="s">
        <v>17594</v>
      </c>
      <c r="AU5356" s="4" t="s">
        <v>456</v>
      </c>
      <c r="AV5356" s="4" t="s">
        <v>731</v>
      </c>
      <c r="AW5356" s="4" t="s">
        <v>724</v>
      </c>
      <c r="AX5356" s="4"/>
      <c r="AY5356" s="4">
        <v>241166</v>
      </c>
      <c r="AZ5356" s="4">
        <v>485813</v>
      </c>
      <c r="BA5356" s="4" t="s">
        <v>25010</v>
      </c>
      <c r="BB5356" s="4" t="s">
        <v>25011</v>
      </c>
      <c r="BC5356" s="4">
        <v>40</v>
      </c>
      <c r="BD5356" t="str">
        <f>IF(AND(ADHOC!$G$15="",ADHOC!$S$4=""),"",IF(ADHOC!$G$15&lt;&gt;"",IF(ADHOC!$G$15=LEFT(Domein!$AS5356,LEN(ADHOC!$G$15)),MAX(Domein!BD$1:'Domein'!BD5355)+1,""),IF(ADHOC!$S$4=LEFT(Domein!$AS5356,LEN(ADHOC!$S$4)),MAX(Domein!BD$1:'Domein'!BD5355)+1,"")))</f>
        <v/>
      </c>
    </row>
    <row r="5357" spans="45:56" x14ac:dyDescent="0.2">
      <c r="AS5357" s="4" t="s">
        <v>17595</v>
      </c>
      <c r="AT5357" s="4" t="s">
        <v>17596</v>
      </c>
      <c r="AU5357" s="4" t="s">
        <v>456</v>
      </c>
      <c r="AV5357" s="4" t="s">
        <v>731</v>
      </c>
      <c r="AW5357" s="4" t="s">
        <v>724</v>
      </c>
      <c r="AX5357" s="4"/>
      <c r="AY5357" s="4">
        <v>240420</v>
      </c>
      <c r="AZ5357" s="4">
        <v>483546</v>
      </c>
      <c r="BA5357" s="4" t="s">
        <v>25012</v>
      </c>
      <c r="BB5357" s="4" t="s">
        <v>25013</v>
      </c>
      <c r="BC5357" s="4">
        <v>40</v>
      </c>
      <c r="BD5357" t="str">
        <f>IF(AND(ADHOC!$G$15="",ADHOC!$S$4=""),"",IF(ADHOC!$G$15&lt;&gt;"",IF(ADHOC!$G$15=LEFT(Domein!$AS5357,LEN(ADHOC!$G$15)),MAX(Domein!BD$1:'Domein'!BD5356)+1,""),IF(ADHOC!$S$4=LEFT(Domein!$AS5357,LEN(ADHOC!$S$4)),MAX(Domein!BD$1:'Domein'!BD5356)+1,"")))</f>
        <v/>
      </c>
    </row>
    <row r="5358" spans="45:56" x14ac:dyDescent="0.2">
      <c r="AS5358" s="4" t="s">
        <v>17597</v>
      </c>
      <c r="AT5358" s="4" t="s">
        <v>17598</v>
      </c>
      <c r="AU5358" s="4" t="s">
        <v>456</v>
      </c>
      <c r="AV5358" s="4" t="s">
        <v>731</v>
      </c>
      <c r="AW5358" s="4" t="s">
        <v>724</v>
      </c>
      <c r="AX5358" s="4"/>
      <c r="AY5358" s="4">
        <v>242031</v>
      </c>
      <c r="AZ5358" s="4">
        <v>485979</v>
      </c>
      <c r="BA5358" s="4" t="s">
        <v>25014</v>
      </c>
      <c r="BB5358" s="4" t="s">
        <v>25015</v>
      </c>
      <c r="BC5358" s="4">
        <v>40</v>
      </c>
      <c r="BD5358" t="str">
        <f>IF(AND(ADHOC!$G$15="",ADHOC!$S$4=""),"",IF(ADHOC!$G$15&lt;&gt;"",IF(ADHOC!$G$15=LEFT(Domein!$AS5358,LEN(ADHOC!$G$15)),MAX(Domein!BD$1:'Domein'!BD5357)+1,""),IF(ADHOC!$S$4=LEFT(Domein!$AS5358,LEN(ADHOC!$S$4)),MAX(Domein!BD$1:'Domein'!BD5357)+1,"")))</f>
        <v/>
      </c>
    </row>
    <row r="5359" spans="45:56" x14ac:dyDescent="0.2">
      <c r="AS5359" s="4" t="s">
        <v>17599</v>
      </c>
      <c r="AT5359" s="4" t="s">
        <v>17600</v>
      </c>
      <c r="AU5359" s="4" t="s">
        <v>456</v>
      </c>
      <c r="AV5359" s="4" t="s">
        <v>731</v>
      </c>
      <c r="AW5359" s="4" t="s">
        <v>724</v>
      </c>
      <c r="AX5359" s="4"/>
      <c r="AY5359" s="4">
        <v>241760</v>
      </c>
      <c r="AZ5359" s="4">
        <v>485672</v>
      </c>
      <c r="BA5359" s="4" t="s">
        <v>25016</v>
      </c>
      <c r="BB5359" s="4" t="s">
        <v>25017</v>
      </c>
      <c r="BC5359" s="4">
        <v>40</v>
      </c>
      <c r="BD5359" t="str">
        <f>IF(AND(ADHOC!$G$15="",ADHOC!$S$4=""),"",IF(ADHOC!$G$15&lt;&gt;"",IF(ADHOC!$G$15=LEFT(Domein!$AS5359,LEN(ADHOC!$G$15)),MAX(Domein!BD$1:'Domein'!BD5358)+1,""),IF(ADHOC!$S$4=LEFT(Domein!$AS5359,LEN(ADHOC!$S$4)),MAX(Domein!BD$1:'Domein'!BD5358)+1,"")))</f>
        <v/>
      </c>
    </row>
    <row r="5360" spans="45:56" x14ac:dyDescent="0.2">
      <c r="AS5360" s="4" t="s">
        <v>17601</v>
      </c>
      <c r="AT5360" s="4" t="s">
        <v>17602</v>
      </c>
      <c r="AU5360" s="4" t="s">
        <v>456</v>
      </c>
      <c r="AV5360" s="4" t="s">
        <v>731</v>
      </c>
      <c r="AW5360" s="4" t="s">
        <v>724</v>
      </c>
      <c r="AX5360" s="4"/>
      <c r="AY5360" s="4">
        <v>240401</v>
      </c>
      <c r="AZ5360" s="4">
        <v>485251</v>
      </c>
      <c r="BA5360" s="4" t="s">
        <v>25018</v>
      </c>
      <c r="BB5360" s="4" t="s">
        <v>25019</v>
      </c>
      <c r="BC5360" s="4">
        <v>40</v>
      </c>
      <c r="BD5360" t="str">
        <f>IF(AND(ADHOC!$G$15="",ADHOC!$S$4=""),"",IF(ADHOC!$G$15&lt;&gt;"",IF(ADHOC!$G$15=LEFT(Domein!$AS5360,LEN(ADHOC!$G$15)),MAX(Domein!BD$1:'Domein'!BD5359)+1,""),IF(ADHOC!$S$4=LEFT(Domein!$AS5360,LEN(ADHOC!$S$4)),MAX(Domein!BD$1:'Domein'!BD5359)+1,"")))</f>
        <v/>
      </c>
    </row>
    <row r="5361" spans="45:56" x14ac:dyDescent="0.2">
      <c r="AS5361" s="4" t="s">
        <v>17603</v>
      </c>
      <c r="AT5361" s="4" t="s">
        <v>17604</v>
      </c>
      <c r="AU5361" s="4" t="s">
        <v>456</v>
      </c>
      <c r="AV5361" s="4" t="s">
        <v>731</v>
      </c>
      <c r="AW5361" s="4" t="s">
        <v>724</v>
      </c>
      <c r="AX5361" s="4"/>
      <c r="AY5361" s="4">
        <v>240312</v>
      </c>
      <c r="AZ5361" s="4">
        <v>483559</v>
      </c>
      <c r="BA5361" s="4" t="s">
        <v>25020</v>
      </c>
      <c r="BB5361" s="4" t="s">
        <v>25021</v>
      </c>
      <c r="BC5361" s="4">
        <v>40</v>
      </c>
      <c r="BD5361" t="str">
        <f>IF(AND(ADHOC!$G$15="",ADHOC!$S$4=""),"",IF(ADHOC!$G$15&lt;&gt;"",IF(ADHOC!$G$15=LEFT(Domein!$AS5361,LEN(ADHOC!$G$15)),MAX(Domein!BD$1:'Domein'!BD5360)+1,""),IF(ADHOC!$S$4=LEFT(Domein!$AS5361,LEN(ADHOC!$S$4)),MAX(Domein!BD$1:'Domein'!BD5360)+1,"")))</f>
        <v/>
      </c>
    </row>
    <row r="5362" spans="45:56" x14ac:dyDescent="0.2">
      <c r="AS5362" s="4" t="s">
        <v>17605</v>
      </c>
      <c r="AT5362" s="4" t="s">
        <v>17606</v>
      </c>
      <c r="AU5362" s="4" t="s">
        <v>456</v>
      </c>
      <c r="AV5362" s="4" t="s">
        <v>731</v>
      </c>
      <c r="AW5362" s="4" t="s">
        <v>724</v>
      </c>
      <c r="AX5362" s="4"/>
      <c r="AY5362" s="4">
        <v>243590</v>
      </c>
      <c r="AZ5362" s="4">
        <v>482435</v>
      </c>
      <c r="BA5362" s="4" t="s">
        <v>25022</v>
      </c>
      <c r="BB5362" s="4" t="s">
        <v>25023</v>
      </c>
      <c r="BC5362" s="4">
        <v>40</v>
      </c>
      <c r="BD5362" t="str">
        <f>IF(AND(ADHOC!$G$15="",ADHOC!$S$4=""),"",IF(ADHOC!$G$15&lt;&gt;"",IF(ADHOC!$G$15=LEFT(Domein!$AS5362,LEN(ADHOC!$G$15)),MAX(Domein!BD$1:'Domein'!BD5361)+1,""),IF(ADHOC!$S$4=LEFT(Domein!$AS5362,LEN(ADHOC!$S$4)),MAX(Domein!BD$1:'Domein'!BD5361)+1,"")))</f>
        <v/>
      </c>
    </row>
    <row r="5363" spans="45:56" x14ac:dyDescent="0.2">
      <c r="AS5363" s="4" t="s">
        <v>17607</v>
      </c>
      <c r="AT5363" s="4" t="s">
        <v>17608</v>
      </c>
      <c r="AU5363" s="4" t="s">
        <v>456</v>
      </c>
      <c r="AV5363" s="4" t="s">
        <v>731</v>
      </c>
      <c r="AW5363" s="4" t="s">
        <v>724</v>
      </c>
      <c r="AX5363" s="4"/>
      <c r="AY5363" s="4">
        <v>240360</v>
      </c>
      <c r="AZ5363" s="4">
        <v>484771</v>
      </c>
      <c r="BA5363" s="4" t="s">
        <v>25024</v>
      </c>
      <c r="BB5363" s="4" t="s">
        <v>25025</v>
      </c>
      <c r="BC5363" s="4">
        <v>40</v>
      </c>
      <c r="BD5363" t="str">
        <f>IF(AND(ADHOC!$G$15="",ADHOC!$S$4=""),"",IF(ADHOC!$G$15&lt;&gt;"",IF(ADHOC!$G$15=LEFT(Domein!$AS5363,LEN(ADHOC!$G$15)),MAX(Domein!BD$1:'Domein'!BD5362)+1,""),IF(ADHOC!$S$4=LEFT(Domein!$AS5363,LEN(ADHOC!$S$4)),MAX(Domein!BD$1:'Domein'!BD5362)+1,"")))</f>
        <v/>
      </c>
    </row>
    <row r="5364" spans="45:56" x14ac:dyDescent="0.2">
      <c r="AS5364" s="4" t="s">
        <v>17609</v>
      </c>
      <c r="AT5364" s="4" t="s">
        <v>17610</v>
      </c>
      <c r="AU5364" s="4" t="s">
        <v>456</v>
      </c>
      <c r="AV5364" s="4" t="s">
        <v>731</v>
      </c>
      <c r="AW5364" s="4" t="s">
        <v>724</v>
      </c>
      <c r="AX5364" s="4"/>
      <c r="AY5364" s="4">
        <v>243165</v>
      </c>
      <c r="AZ5364" s="4">
        <v>484280</v>
      </c>
      <c r="BA5364" s="4" t="s">
        <v>25026</v>
      </c>
      <c r="BB5364" s="4" t="s">
        <v>25027</v>
      </c>
      <c r="BC5364" s="4">
        <v>40</v>
      </c>
      <c r="BD5364" t="str">
        <f>IF(AND(ADHOC!$G$15="",ADHOC!$S$4=""),"",IF(ADHOC!$G$15&lt;&gt;"",IF(ADHOC!$G$15=LEFT(Domein!$AS5364,LEN(ADHOC!$G$15)),MAX(Domein!BD$1:'Domein'!BD5363)+1,""),IF(ADHOC!$S$4=LEFT(Domein!$AS5364,LEN(ADHOC!$S$4)),MAX(Domein!BD$1:'Domein'!BD5363)+1,"")))</f>
        <v/>
      </c>
    </row>
    <row r="5365" spans="45:56" x14ac:dyDescent="0.2">
      <c r="AS5365" s="4" t="s">
        <v>17611</v>
      </c>
      <c r="AT5365" s="4" t="s">
        <v>17612</v>
      </c>
      <c r="AU5365" s="4" t="s">
        <v>456</v>
      </c>
      <c r="AV5365" s="4" t="s">
        <v>731</v>
      </c>
      <c r="AW5365" s="4" t="s">
        <v>724</v>
      </c>
      <c r="AX5365" s="4"/>
      <c r="AY5365" s="4">
        <v>244199</v>
      </c>
      <c r="AZ5365" s="4">
        <v>484276</v>
      </c>
      <c r="BA5365" s="4" t="s">
        <v>25028</v>
      </c>
      <c r="BB5365" s="4" t="s">
        <v>25029</v>
      </c>
      <c r="BC5365" s="4">
        <v>40</v>
      </c>
      <c r="BD5365" t="str">
        <f>IF(AND(ADHOC!$G$15="",ADHOC!$S$4=""),"",IF(ADHOC!$G$15&lt;&gt;"",IF(ADHOC!$G$15=LEFT(Domein!$AS5365,LEN(ADHOC!$G$15)),MAX(Domein!BD$1:'Domein'!BD5364)+1,""),IF(ADHOC!$S$4=LEFT(Domein!$AS5365,LEN(ADHOC!$S$4)),MAX(Domein!BD$1:'Domein'!BD5364)+1,"")))</f>
        <v/>
      </c>
    </row>
    <row r="5366" spans="45:56" x14ac:dyDescent="0.2">
      <c r="AS5366" s="4" t="s">
        <v>17613</v>
      </c>
      <c r="AT5366" s="4" t="s">
        <v>17614</v>
      </c>
      <c r="AU5366" s="4" t="s">
        <v>456</v>
      </c>
      <c r="AV5366" s="4" t="s">
        <v>731</v>
      </c>
      <c r="AW5366" s="4" t="s">
        <v>724</v>
      </c>
      <c r="AX5366" s="4"/>
      <c r="AY5366" s="4">
        <v>241707</v>
      </c>
      <c r="AZ5366" s="4">
        <v>483411</v>
      </c>
      <c r="BA5366" s="4" t="s">
        <v>22178</v>
      </c>
      <c r="BB5366" s="4" t="s">
        <v>25030</v>
      </c>
      <c r="BC5366" s="4">
        <v>40</v>
      </c>
      <c r="BD5366" t="str">
        <f>IF(AND(ADHOC!$G$15="",ADHOC!$S$4=""),"",IF(ADHOC!$G$15&lt;&gt;"",IF(ADHOC!$G$15=LEFT(Domein!$AS5366,LEN(ADHOC!$G$15)),MAX(Domein!BD$1:'Domein'!BD5365)+1,""),IF(ADHOC!$S$4=LEFT(Domein!$AS5366,LEN(ADHOC!$S$4)),MAX(Domein!BD$1:'Domein'!BD5365)+1,"")))</f>
        <v/>
      </c>
    </row>
    <row r="5367" spans="45:56" x14ac:dyDescent="0.2">
      <c r="AS5367" s="4" t="s">
        <v>17615</v>
      </c>
      <c r="AT5367" s="4" t="s">
        <v>17616</v>
      </c>
      <c r="AU5367" s="4" t="s">
        <v>456</v>
      </c>
      <c r="AV5367" s="4" t="s">
        <v>731</v>
      </c>
      <c r="AW5367" s="4" t="s">
        <v>724</v>
      </c>
      <c r="AX5367" s="4"/>
      <c r="AY5367" s="4">
        <v>243041</v>
      </c>
      <c r="AZ5367" s="4">
        <v>484282</v>
      </c>
      <c r="BA5367" s="4" t="s">
        <v>25031</v>
      </c>
      <c r="BB5367" s="4" t="s">
        <v>25032</v>
      </c>
      <c r="BC5367" s="4">
        <v>40</v>
      </c>
      <c r="BD5367" t="str">
        <f>IF(AND(ADHOC!$G$15="",ADHOC!$S$4=""),"",IF(ADHOC!$G$15&lt;&gt;"",IF(ADHOC!$G$15=LEFT(Domein!$AS5367,LEN(ADHOC!$G$15)),MAX(Domein!BD$1:'Domein'!BD5366)+1,""),IF(ADHOC!$S$4=LEFT(Domein!$AS5367,LEN(ADHOC!$S$4)),MAX(Domein!BD$1:'Domein'!BD5366)+1,"")))</f>
        <v/>
      </c>
    </row>
    <row r="5368" spans="45:56" x14ac:dyDescent="0.2">
      <c r="AS5368" s="4" t="s">
        <v>17617</v>
      </c>
      <c r="AT5368" s="4" t="s">
        <v>17618</v>
      </c>
      <c r="AU5368" s="4" t="s">
        <v>456</v>
      </c>
      <c r="AV5368" s="4" t="s">
        <v>731</v>
      </c>
      <c r="AW5368" s="4" t="s">
        <v>724</v>
      </c>
      <c r="AX5368" s="4"/>
      <c r="AY5368" s="4">
        <v>240330</v>
      </c>
      <c r="AZ5368" s="4">
        <v>484730</v>
      </c>
      <c r="BA5368" s="4" t="s">
        <v>25033</v>
      </c>
      <c r="BB5368" s="4" t="s">
        <v>25034</v>
      </c>
      <c r="BC5368" s="4">
        <v>40</v>
      </c>
      <c r="BD5368" t="str">
        <f>IF(AND(ADHOC!$G$15="",ADHOC!$S$4=""),"",IF(ADHOC!$G$15&lt;&gt;"",IF(ADHOC!$G$15=LEFT(Domein!$AS5368,LEN(ADHOC!$G$15)),MAX(Domein!BD$1:'Domein'!BD5367)+1,""),IF(ADHOC!$S$4=LEFT(Domein!$AS5368,LEN(ADHOC!$S$4)),MAX(Domein!BD$1:'Domein'!BD5367)+1,"")))</f>
        <v/>
      </c>
    </row>
    <row r="5369" spans="45:56" x14ac:dyDescent="0.2">
      <c r="AS5369" s="4" t="s">
        <v>17619</v>
      </c>
      <c r="AT5369" s="4" t="s">
        <v>17620</v>
      </c>
      <c r="AU5369" s="4" t="s">
        <v>456</v>
      </c>
      <c r="AV5369" s="4" t="s">
        <v>731</v>
      </c>
      <c r="AW5369" s="4" t="s">
        <v>724</v>
      </c>
      <c r="AX5369" s="4"/>
      <c r="AY5369" s="4">
        <v>240323</v>
      </c>
      <c r="AZ5369" s="4">
        <v>484782</v>
      </c>
      <c r="BA5369" s="4" t="s">
        <v>25035</v>
      </c>
      <c r="BB5369" s="4" t="s">
        <v>25036</v>
      </c>
      <c r="BC5369" s="4">
        <v>40</v>
      </c>
      <c r="BD5369" t="str">
        <f>IF(AND(ADHOC!$G$15="",ADHOC!$S$4=""),"",IF(ADHOC!$G$15&lt;&gt;"",IF(ADHOC!$G$15=LEFT(Domein!$AS5369,LEN(ADHOC!$G$15)),MAX(Domein!BD$1:'Domein'!BD5368)+1,""),IF(ADHOC!$S$4=LEFT(Domein!$AS5369,LEN(ADHOC!$S$4)),MAX(Domein!BD$1:'Domein'!BD5368)+1,"")))</f>
        <v/>
      </c>
    </row>
    <row r="5370" spans="45:56" x14ac:dyDescent="0.2">
      <c r="AS5370" s="4" t="s">
        <v>31478</v>
      </c>
      <c r="AT5370" s="4" t="s">
        <v>31479</v>
      </c>
      <c r="AU5370" s="4" t="s">
        <v>456</v>
      </c>
      <c r="AV5370" s="4" t="s">
        <v>742</v>
      </c>
      <c r="AW5370" s="4" t="s">
        <v>701</v>
      </c>
      <c r="AX5370" s="4"/>
      <c r="AY5370" s="4"/>
      <c r="AZ5370" s="4"/>
      <c r="BA5370" s="4"/>
      <c r="BB5370" s="4"/>
      <c r="BC5370" s="4">
        <v>40</v>
      </c>
      <c r="BD5370" t="str">
        <f>IF(AND(ADHOC!$G$15="",ADHOC!$S$4=""),"",IF(ADHOC!$G$15&lt;&gt;"",IF(ADHOC!$G$15=LEFT(Domein!$AS5370,LEN(ADHOC!$G$15)),MAX(Domein!BD$1:'Domein'!BD5369)+1,""),IF(ADHOC!$S$4=LEFT(Domein!$AS5370,LEN(ADHOC!$S$4)),MAX(Domein!BD$1:'Domein'!BD5369)+1,"")))</f>
        <v/>
      </c>
    </row>
    <row r="5371" spans="45:56" x14ac:dyDescent="0.2">
      <c r="AS5371" s="4" t="s">
        <v>2599</v>
      </c>
      <c r="AT5371" s="4" t="s">
        <v>2600</v>
      </c>
      <c r="AU5371" s="4" t="s">
        <v>463</v>
      </c>
      <c r="AV5371" s="4" t="s">
        <v>742</v>
      </c>
      <c r="AW5371" s="4" t="s">
        <v>701</v>
      </c>
      <c r="AX5371" s="4"/>
      <c r="AY5371" s="4">
        <v>254285</v>
      </c>
      <c r="AZ5371" s="4">
        <v>472635</v>
      </c>
      <c r="BA5371" s="4" t="s">
        <v>22860</v>
      </c>
      <c r="BB5371" s="4" t="s">
        <v>22861</v>
      </c>
      <c r="BC5371" s="4">
        <v>40</v>
      </c>
      <c r="BD5371" t="str">
        <f>IF(AND(ADHOC!$G$15="",ADHOC!$S$4=""),"",IF(ADHOC!$G$15&lt;&gt;"",IF(ADHOC!$G$15=LEFT(Domein!$AS5371,LEN(ADHOC!$G$15)),MAX(Domein!BD$1:'Domein'!BD5370)+1,""),IF(ADHOC!$S$4=LEFT(Domein!$AS5371,LEN(ADHOC!$S$4)),MAX(Domein!BD$1:'Domein'!BD5370)+1,"")))</f>
        <v/>
      </c>
    </row>
    <row r="5372" spans="45:56" x14ac:dyDescent="0.2">
      <c r="AS5372" s="4" t="s">
        <v>2601</v>
      </c>
      <c r="AT5372" s="4" t="s">
        <v>2602</v>
      </c>
      <c r="AU5372" s="4" t="s">
        <v>463</v>
      </c>
      <c r="AV5372" s="4" t="s">
        <v>742</v>
      </c>
      <c r="AW5372" s="4" t="s">
        <v>701</v>
      </c>
      <c r="AX5372" s="4"/>
      <c r="AY5372" s="4">
        <v>254444</v>
      </c>
      <c r="AZ5372" s="4">
        <v>472672</v>
      </c>
      <c r="BA5372" s="4" t="s">
        <v>22862</v>
      </c>
      <c r="BB5372" s="4" t="s">
        <v>22863</v>
      </c>
      <c r="BC5372" s="4">
        <v>40</v>
      </c>
      <c r="BD5372" t="str">
        <f>IF(AND(ADHOC!$G$15="",ADHOC!$S$4=""),"",IF(ADHOC!$G$15&lt;&gt;"",IF(ADHOC!$G$15=LEFT(Domein!$AS5372,LEN(ADHOC!$G$15)),MAX(Domein!BD$1:'Domein'!BD5371)+1,""),IF(ADHOC!$S$4=LEFT(Domein!$AS5372,LEN(ADHOC!$S$4)),MAX(Domein!BD$1:'Domein'!BD5371)+1,"")))</f>
        <v/>
      </c>
    </row>
    <row r="5373" spans="45:56" x14ac:dyDescent="0.2">
      <c r="AS5373" s="4" t="s">
        <v>2603</v>
      </c>
      <c r="AT5373" s="4" t="s">
        <v>2604</v>
      </c>
      <c r="AU5373" s="4" t="s">
        <v>462</v>
      </c>
      <c r="AV5373" s="4" t="s">
        <v>742</v>
      </c>
      <c r="AW5373" s="4" t="s">
        <v>701</v>
      </c>
      <c r="AX5373" s="4"/>
      <c r="AY5373" s="4">
        <v>254158</v>
      </c>
      <c r="AZ5373" s="4">
        <v>472812</v>
      </c>
      <c r="BA5373" s="4" t="s">
        <v>22864</v>
      </c>
      <c r="BB5373" s="4" t="s">
        <v>22865</v>
      </c>
      <c r="BC5373" s="4">
        <v>40</v>
      </c>
      <c r="BD5373" t="str">
        <f>IF(AND(ADHOC!$G$15="",ADHOC!$S$4=""),"",IF(ADHOC!$G$15&lt;&gt;"",IF(ADHOC!$G$15=LEFT(Domein!$AS5373,LEN(ADHOC!$G$15)),MAX(Domein!BD$1:'Domein'!BD5372)+1,""),IF(ADHOC!$S$4=LEFT(Domein!$AS5373,LEN(ADHOC!$S$4)),MAX(Domein!BD$1:'Domein'!BD5372)+1,"")))</f>
        <v/>
      </c>
    </row>
    <row r="5374" spans="45:56" x14ac:dyDescent="0.2">
      <c r="AS5374" s="4" t="s">
        <v>2663</v>
      </c>
      <c r="AT5374" s="4" t="s">
        <v>11062</v>
      </c>
      <c r="AU5374" s="4" t="s">
        <v>456</v>
      </c>
      <c r="AV5374" s="4" t="s">
        <v>735</v>
      </c>
      <c r="AW5374" s="4" t="s">
        <v>1167</v>
      </c>
      <c r="AX5374" s="4"/>
      <c r="AY5374" s="4">
        <v>254471</v>
      </c>
      <c r="AZ5374" s="4">
        <v>472774</v>
      </c>
      <c r="BA5374" s="4" t="s">
        <v>25037</v>
      </c>
      <c r="BB5374" s="4" t="s">
        <v>25038</v>
      </c>
      <c r="BC5374" s="4">
        <v>40</v>
      </c>
      <c r="BD5374" t="str">
        <f>IF(AND(ADHOC!$G$15="",ADHOC!$S$4=""),"",IF(ADHOC!$G$15&lt;&gt;"",IF(ADHOC!$G$15=LEFT(Domein!$AS5374,LEN(ADHOC!$G$15)),MAX(Domein!BD$1:'Domein'!BD5373)+1,""),IF(ADHOC!$S$4=LEFT(Domein!$AS5374,LEN(ADHOC!$S$4)),MAX(Domein!BD$1:'Domein'!BD5373)+1,"")))</f>
        <v/>
      </c>
    </row>
    <row r="5375" spans="45:56" x14ac:dyDescent="0.2">
      <c r="AS5375" s="4" t="s">
        <v>2664</v>
      </c>
      <c r="AT5375" s="4" t="s">
        <v>11063</v>
      </c>
      <c r="AU5375" s="4" t="s">
        <v>456</v>
      </c>
      <c r="AV5375" s="4" t="s">
        <v>735</v>
      </c>
      <c r="AW5375" s="4" t="s">
        <v>1167</v>
      </c>
      <c r="AX5375" s="4"/>
      <c r="AY5375" s="4">
        <v>254471</v>
      </c>
      <c r="AZ5375" s="4">
        <v>472774</v>
      </c>
      <c r="BA5375" s="4" t="s">
        <v>25037</v>
      </c>
      <c r="BB5375" s="4" t="s">
        <v>25038</v>
      </c>
      <c r="BC5375" s="4">
        <v>40</v>
      </c>
      <c r="BD5375" t="str">
        <f>IF(AND(ADHOC!$G$15="",ADHOC!$S$4=""),"",IF(ADHOC!$G$15&lt;&gt;"",IF(ADHOC!$G$15=LEFT(Domein!$AS5375,LEN(ADHOC!$G$15)),MAX(Domein!BD$1:'Domein'!BD5374)+1,""),IF(ADHOC!$S$4=LEFT(Domein!$AS5375,LEN(ADHOC!$S$4)),MAX(Domein!BD$1:'Domein'!BD5374)+1,"")))</f>
        <v/>
      </c>
    </row>
    <row r="5376" spans="45:56" x14ac:dyDescent="0.2">
      <c r="AS5376" s="4" t="s">
        <v>2605</v>
      </c>
      <c r="AT5376" s="4" t="s">
        <v>2606</v>
      </c>
      <c r="AU5376" s="4" t="s">
        <v>456</v>
      </c>
      <c r="AV5376" s="4" t="s">
        <v>735</v>
      </c>
      <c r="AW5376" s="4" t="s">
        <v>1167</v>
      </c>
      <c r="AX5376" s="4"/>
      <c r="AY5376" s="4">
        <v>254420</v>
      </c>
      <c r="AZ5376" s="4">
        <v>472668</v>
      </c>
      <c r="BA5376" s="4" t="s">
        <v>22870</v>
      </c>
      <c r="BB5376" s="4" t="s">
        <v>25039</v>
      </c>
      <c r="BC5376" s="4">
        <v>40</v>
      </c>
      <c r="BD5376" t="str">
        <f>IF(AND(ADHOC!$G$15="",ADHOC!$S$4=""),"",IF(ADHOC!$G$15&lt;&gt;"",IF(ADHOC!$G$15=LEFT(Domein!$AS5376,LEN(ADHOC!$G$15)),MAX(Domein!BD$1:'Domein'!BD5375)+1,""),IF(ADHOC!$S$4=LEFT(Domein!$AS5376,LEN(ADHOC!$S$4)),MAX(Domein!BD$1:'Domein'!BD5375)+1,"")))</f>
        <v/>
      </c>
    </row>
    <row r="5377" spans="45:56" x14ac:dyDescent="0.2">
      <c r="AS5377" s="4" t="s">
        <v>2607</v>
      </c>
      <c r="AT5377" s="4" t="s">
        <v>2608</v>
      </c>
      <c r="AU5377" s="4" t="s">
        <v>456</v>
      </c>
      <c r="AV5377" s="4" t="s">
        <v>735</v>
      </c>
      <c r="AW5377" s="4" t="s">
        <v>1167</v>
      </c>
      <c r="AX5377" s="4"/>
      <c r="AY5377" s="4">
        <v>254406</v>
      </c>
      <c r="AZ5377" s="4">
        <v>472679</v>
      </c>
      <c r="BA5377" s="4" t="s">
        <v>25040</v>
      </c>
      <c r="BB5377" s="4" t="s">
        <v>25041</v>
      </c>
      <c r="BC5377" s="4">
        <v>40</v>
      </c>
      <c r="BD5377" t="str">
        <f>IF(AND(ADHOC!$G$15="",ADHOC!$S$4=""),"",IF(ADHOC!$G$15&lt;&gt;"",IF(ADHOC!$G$15=LEFT(Domein!$AS5377,LEN(ADHOC!$G$15)),MAX(Domein!BD$1:'Domein'!BD5376)+1,""),IF(ADHOC!$S$4=LEFT(Domein!$AS5377,LEN(ADHOC!$S$4)),MAX(Domein!BD$1:'Domein'!BD5376)+1,"")))</f>
        <v/>
      </c>
    </row>
    <row r="5378" spans="45:56" x14ac:dyDescent="0.2">
      <c r="AS5378" s="4" t="s">
        <v>2609</v>
      </c>
      <c r="AT5378" s="4" t="s">
        <v>2610</v>
      </c>
      <c r="AU5378" s="4" t="s">
        <v>456</v>
      </c>
      <c r="AV5378" s="4" t="s">
        <v>735</v>
      </c>
      <c r="AW5378" s="4" t="s">
        <v>1167</v>
      </c>
      <c r="AX5378" s="4"/>
      <c r="AY5378" s="4">
        <v>254392</v>
      </c>
      <c r="AZ5378" s="4">
        <v>472712</v>
      </c>
      <c r="BA5378" s="4" t="s">
        <v>25042</v>
      </c>
      <c r="BB5378" s="4" t="s">
        <v>25043</v>
      </c>
      <c r="BC5378" s="4">
        <v>40</v>
      </c>
      <c r="BD5378" t="str">
        <f>IF(AND(ADHOC!$G$15="",ADHOC!$S$4=""),"",IF(ADHOC!$G$15&lt;&gt;"",IF(ADHOC!$G$15=LEFT(Domein!$AS5378,LEN(ADHOC!$G$15)),MAX(Domein!BD$1:'Domein'!BD5377)+1,""),IF(ADHOC!$S$4=LEFT(Domein!$AS5378,LEN(ADHOC!$S$4)),MAX(Domein!BD$1:'Domein'!BD5377)+1,"")))</f>
        <v/>
      </c>
    </row>
    <row r="5379" spans="45:56" x14ac:dyDescent="0.2">
      <c r="AS5379" s="4" t="s">
        <v>2611</v>
      </c>
      <c r="AT5379" s="4" t="s">
        <v>2612</v>
      </c>
      <c r="AU5379" s="4" t="s">
        <v>456</v>
      </c>
      <c r="AV5379" s="4" t="s">
        <v>735</v>
      </c>
      <c r="AW5379" s="4" t="s">
        <v>1167</v>
      </c>
      <c r="AX5379" s="4"/>
      <c r="AY5379" s="4">
        <v>254392</v>
      </c>
      <c r="AZ5379" s="4">
        <v>472723</v>
      </c>
      <c r="BA5379" s="4" t="s">
        <v>25044</v>
      </c>
      <c r="BB5379" s="4" t="s">
        <v>25043</v>
      </c>
      <c r="BC5379" s="4">
        <v>40</v>
      </c>
      <c r="BD5379" t="str">
        <f>IF(AND(ADHOC!$G$15="",ADHOC!$S$4=""),"",IF(ADHOC!$G$15&lt;&gt;"",IF(ADHOC!$G$15=LEFT(Domein!$AS5379,LEN(ADHOC!$G$15)),MAX(Domein!BD$1:'Domein'!BD5378)+1,""),IF(ADHOC!$S$4=LEFT(Domein!$AS5379,LEN(ADHOC!$S$4)),MAX(Domein!BD$1:'Domein'!BD5378)+1,"")))</f>
        <v/>
      </c>
    </row>
    <row r="5380" spans="45:56" x14ac:dyDescent="0.2">
      <c r="AS5380" s="4" t="s">
        <v>2613</v>
      </c>
      <c r="AT5380" s="4" t="s">
        <v>2614</v>
      </c>
      <c r="AU5380" s="4" t="s">
        <v>456</v>
      </c>
      <c r="AV5380" s="4" t="s">
        <v>735</v>
      </c>
      <c r="AW5380" s="4" t="s">
        <v>1167</v>
      </c>
      <c r="AX5380" s="4"/>
      <c r="AY5380" s="4">
        <v>254425</v>
      </c>
      <c r="AZ5380" s="4">
        <v>472746</v>
      </c>
      <c r="BA5380" s="4" t="s">
        <v>25045</v>
      </c>
      <c r="BB5380" s="4" t="s">
        <v>25046</v>
      </c>
      <c r="BC5380" s="4">
        <v>40</v>
      </c>
      <c r="BD5380" t="str">
        <f>IF(AND(ADHOC!$G$15="",ADHOC!$S$4=""),"",IF(ADHOC!$G$15&lt;&gt;"",IF(ADHOC!$G$15=LEFT(Domein!$AS5380,LEN(ADHOC!$G$15)),MAX(Domein!BD$1:'Domein'!BD5379)+1,""),IF(ADHOC!$S$4=LEFT(Domein!$AS5380,LEN(ADHOC!$S$4)),MAX(Domein!BD$1:'Domein'!BD5379)+1,"")))</f>
        <v/>
      </c>
    </row>
    <row r="5381" spans="45:56" x14ac:dyDescent="0.2">
      <c r="AS5381" s="4" t="s">
        <v>2615</v>
      </c>
      <c r="AT5381" s="4" t="s">
        <v>2616</v>
      </c>
      <c r="AU5381" s="4" t="s">
        <v>456</v>
      </c>
      <c r="AV5381" s="4" t="s">
        <v>735</v>
      </c>
      <c r="AW5381" s="4" t="s">
        <v>1167</v>
      </c>
      <c r="AX5381" s="4"/>
      <c r="AY5381" s="4">
        <v>254459</v>
      </c>
      <c r="AZ5381" s="4">
        <v>472780</v>
      </c>
      <c r="BA5381" s="4" t="s">
        <v>25047</v>
      </c>
      <c r="BB5381" s="4" t="s">
        <v>25048</v>
      </c>
      <c r="BC5381" s="4">
        <v>40</v>
      </c>
      <c r="BD5381" t="str">
        <f>IF(AND(ADHOC!$G$15="",ADHOC!$S$4=""),"",IF(ADHOC!$G$15&lt;&gt;"",IF(ADHOC!$G$15=LEFT(Domein!$AS5381,LEN(ADHOC!$G$15)),MAX(Domein!BD$1:'Domein'!BD5380)+1,""),IF(ADHOC!$S$4=LEFT(Domein!$AS5381,LEN(ADHOC!$S$4)),MAX(Domein!BD$1:'Domein'!BD5380)+1,"")))</f>
        <v/>
      </c>
    </row>
    <row r="5382" spans="45:56" x14ac:dyDescent="0.2">
      <c r="AS5382" s="4" t="s">
        <v>2617</v>
      </c>
      <c r="AT5382" s="4" t="s">
        <v>2618</v>
      </c>
      <c r="AU5382" s="4" t="s">
        <v>456</v>
      </c>
      <c r="AV5382" s="4" t="s">
        <v>735</v>
      </c>
      <c r="AW5382" s="4" t="s">
        <v>1167</v>
      </c>
      <c r="AX5382" s="4"/>
      <c r="AY5382" s="4">
        <v>254444</v>
      </c>
      <c r="AZ5382" s="4">
        <v>472813</v>
      </c>
      <c r="BA5382" s="4" t="s">
        <v>25049</v>
      </c>
      <c r="BB5382" s="4" t="s">
        <v>25050</v>
      </c>
      <c r="BC5382" s="4">
        <v>40</v>
      </c>
      <c r="BD5382" t="str">
        <f>IF(AND(ADHOC!$G$15="",ADHOC!$S$4=""),"",IF(ADHOC!$G$15&lt;&gt;"",IF(ADHOC!$G$15=LEFT(Domein!$AS5382,LEN(ADHOC!$G$15)),MAX(Domein!BD$1:'Domein'!BD5381)+1,""),IF(ADHOC!$S$4=LEFT(Domein!$AS5382,LEN(ADHOC!$S$4)),MAX(Domein!BD$1:'Domein'!BD5381)+1,"")))</f>
        <v/>
      </c>
    </row>
    <row r="5383" spans="45:56" x14ac:dyDescent="0.2">
      <c r="AS5383" s="4" t="s">
        <v>2619</v>
      </c>
      <c r="AT5383" s="4" t="s">
        <v>2620</v>
      </c>
      <c r="AU5383" s="4" t="s">
        <v>456</v>
      </c>
      <c r="AV5383" s="4" t="s">
        <v>735</v>
      </c>
      <c r="AW5383" s="4" t="s">
        <v>1167</v>
      </c>
      <c r="AX5383" s="4"/>
      <c r="AY5383" s="4">
        <v>254403</v>
      </c>
      <c r="AZ5383" s="4">
        <v>472846</v>
      </c>
      <c r="BA5383" s="4" t="s">
        <v>25051</v>
      </c>
      <c r="BB5383" s="4" t="s">
        <v>25041</v>
      </c>
      <c r="BC5383" s="4">
        <v>40</v>
      </c>
      <c r="BD5383" t="str">
        <f>IF(AND(ADHOC!$G$15="",ADHOC!$S$4=""),"",IF(ADHOC!$G$15&lt;&gt;"",IF(ADHOC!$G$15=LEFT(Domein!$AS5383,LEN(ADHOC!$G$15)),MAX(Domein!BD$1:'Domein'!BD5382)+1,""),IF(ADHOC!$S$4=LEFT(Domein!$AS5383,LEN(ADHOC!$S$4)),MAX(Domein!BD$1:'Domein'!BD5382)+1,"")))</f>
        <v/>
      </c>
    </row>
    <row r="5384" spans="45:56" x14ac:dyDescent="0.2">
      <c r="AS5384" s="4" t="s">
        <v>2621</v>
      </c>
      <c r="AT5384" s="4" t="s">
        <v>2622</v>
      </c>
      <c r="AU5384" s="4" t="s">
        <v>456</v>
      </c>
      <c r="AV5384" s="4" t="s">
        <v>735</v>
      </c>
      <c r="AW5384" s="4" t="s">
        <v>1167</v>
      </c>
      <c r="AX5384" s="4"/>
      <c r="AY5384" s="4">
        <v>254375</v>
      </c>
      <c r="AZ5384" s="4">
        <v>472879</v>
      </c>
      <c r="BA5384" s="4" t="s">
        <v>25052</v>
      </c>
      <c r="BB5384" s="4" t="s">
        <v>25053</v>
      </c>
      <c r="BC5384" s="4">
        <v>40</v>
      </c>
      <c r="BD5384" t="str">
        <f>IF(AND(ADHOC!$G$15="",ADHOC!$S$4=""),"",IF(ADHOC!$G$15&lt;&gt;"",IF(ADHOC!$G$15=LEFT(Domein!$AS5384,LEN(ADHOC!$G$15)),MAX(Domein!BD$1:'Domein'!BD5383)+1,""),IF(ADHOC!$S$4=LEFT(Domein!$AS5384,LEN(ADHOC!$S$4)),MAX(Domein!BD$1:'Domein'!BD5383)+1,"")))</f>
        <v/>
      </c>
    </row>
    <row r="5385" spans="45:56" x14ac:dyDescent="0.2">
      <c r="AS5385" s="4" t="s">
        <v>2623</v>
      </c>
      <c r="AT5385" s="4" t="s">
        <v>2624</v>
      </c>
      <c r="AU5385" s="4" t="s">
        <v>456</v>
      </c>
      <c r="AV5385" s="4" t="s">
        <v>735</v>
      </c>
      <c r="AW5385" s="4" t="s">
        <v>1167</v>
      </c>
      <c r="AX5385" s="4"/>
      <c r="AY5385" s="4">
        <v>254354</v>
      </c>
      <c r="AZ5385" s="4">
        <v>472900</v>
      </c>
      <c r="BA5385" s="4" t="s">
        <v>25054</v>
      </c>
      <c r="BB5385" s="4" t="s">
        <v>25055</v>
      </c>
      <c r="BC5385" s="4">
        <v>40</v>
      </c>
      <c r="BD5385" t="str">
        <f>IF(AND(ADHOC!$G$15="",ADHOC!$S$4=""),"",IF(ADHOC!$G$15&lt;&gt;"",IF(ADHOC!$G$15=LEFT(Domein!$AS5385,LEN(ADHOC!$G$15)),MAX(Domein!BD$1:'Domein'!BD5384)+1,""),IF(ADHOC!$S$4=LEFT(Domein!$AS5385,LEN(ADHOC!$S$4)),MAX(Domein!BD$1:'Domein'!BD5384)+1,"")))</f>
        <v/>
      </c>
    </row>
    <row r="5386" spans="45:56" x14ac:dyDescent="0.2">
      <c r="AS5386" s="4" t="s">
        <v>2625</v>
      </c>
      <c r="AT5386" s="4" t="s">
        <v>2626</v>
      </c>
      <c r="AU5386" s="4" t="s">
        <v>456</v>
      </c>
      <c r="AV5386" s="4" t="s">
        <v>735</v>
      </c>
      <c r="AW5386" s="4" t="s">
        <v>1167</v>
      </c>
      <c r="AX5386" s="4"/>
      <c r="AY5386" s="4">
        <v>254312</v>
      </c>
      <c r="AZ5386" s="4">
        <v>472933</v>
      </c>
      <c r="BA5386" s="4" t="s">
        <v>25056</v>
      </c>
      <c r="BB5386" s="4" t="s">
        <v>25057</v>
      </c>
      <c r="BC5386" s="4">
        <v>40</v>
      </c>
      <c r="BD5386" t="str">
        <f>IF(AND(ADHOC!$G$15="",ADHOC!$S$4=""),"",IF(ADHOC!$G$15&lt;&gt;"",IF(ADHOC!$G$15=LEFT(Domein!$AS5386,LEN(ADHOC!$G$15)),MAX(Domein!BD$1:'Domein'!BD5385)+1,""),IF(ADHOC!$S$4=LEFT(Domein!$AS5386,LEN(ADHOC!$S$4)),MAX(Domein!BD$1:'Domein'!BD5385)+1,"")))</f>
        <v/>
      </c>
    </row>
    <row r="5387" spans="45:56" x14ac:dyDescent="0.2">
      <c r="AS5387" s="4" t="s">
        <v>2627</v>
      </c>
      <c r="AT5387" s="4" t="s">
        <v>2628</v>
      </c>
      <c r="AU5387" s="4" t="s">
        <v>456</v>
      </c>
      <c r="AV5387" s="4" t="s">
        <v>735</v>
      </c>
      <c r="AW5387" s="4" t="s">
        <v>1167</v>
      </c>
      <c r="AX5387" s="4"/>
      <c r="AY5387" s="4">
        <v>254291</v>
      </c>
      <c r="AZ5387" s="4">
        <v>472966</v>
      </c>
      <c r="BA5387" s="4" t="s">
        <v>25058</v>
      </c>
      <c r="BB5387" s="4" t="s">
        <v>25059</v>
      </c>
      <c r="BC5387" s="4">
        <v>40</v>
      </c>
      <c r="BD5387" t="str">
        <f>IF(AND(ADHOC!$G$15="",ADHOC!$S$4=""),"",IF(ADHOC!$G$15&lt;&gt;"",IF(ADHOC!$G$15=LEFT(Domein!$AS5387,LEN(ADHOC!$G$15)),MAX(Domein!BD$1:'Domein'!BD5386)+1,""),IF(ADHOC!$S$4=LEFT(Domein!$AS5387,LEN(ADHOC!$S$4)),MAX(Domein!BD$1:'Domein'!BD5386)+1,"")))</f>
        <v/>
      </c>
    </row>
    <row r="5388" spans="45:56" x14ac:dyDescent="0.2">
      <c r="AS5388" s="4" t="s">
        <v>2629</v>
      </c>
      <c r="AT5388" s="4" t="s">
        <v>2630</v>
      </c>
      <c r="AU5388" s="4" t="s">
        <v>456</v>
      </c>
      <c r="AV5388" s="4" t="s">
        <v>735</v>
      </c>
      <c r="AW5388" s="4" t="s">
        <v>1167</v>
      </c>
      <c r="AX5388" s="4"/>
      <c r="AY5388" s="4">
        <v>254370</v>
      </c>
      <c r="AZ5388" s="4">
        <v>472767</v>
      </c>
      <c r="BA5388" s="4" t="s">
        <v>25060</v>
      </c>
      <c r="BB5388" s="4" t="s">
        <v>25061</v>
      </c>
      <c r="BC5388" s="4">
        <v>40</v>
      </c>
      <c r="BD5388" t="str">
        <f>IF(AND(ADHOC!$G$15="",ADHOC!$S$4=""),"",IF(ADHOC!$G$15&lt;&gt;"",IF(ADHOC!$G$15=LEFT(Domein!$AS5388,LEN(ADHOC!$G$15)),MAX(Domein!BD$1:'Domein'!BD5387)+1,""),IF(ADHOC!$S$4=LEFT(Domein!$AS5388,LEN(ADHOC!$S$4)),MAX(Domein!BD$1:'Domein'!BD5387)+1,"")))</f>
        <v/>
      </c>
    </row>
    <row r="5389" spans="45:56" x14ac:dyDescent="0.2">
      <c r="AS5389" s="4" t="s">
        <v>2631</v>
      </c>
      <c r="AT5389" s="4" t="s">
        <v>2632</v>
      </c>
      <c r="AU5389" s="4" t="s">
        <v>456</v>
      </c>
      <c r="AV5389" s="4" t="s">
        <v>735</v>
      </c>
      <c r="AW5389" s="4" t="s">
        <v>1167</v>
      </c>
      <c r="AX5389" s="4"/>
      <c r="AY5389" s="4">
        <v>254294</v>
      </c>
      <c r="AZ5389" s="4">
        <v>472799</v>
      </c>
      <c r="BA5389" s="4" t="s">
        <v>25062</v>
      </c>
      <c r="BB5389" s="4" t="s">
        <v>25063</v>
      </c>
      <c r="BC5389" s="4">
        <v>40</v>
      </c>
      <c r="BD5389" t="str">
        <f>IF(AND(ADHOC!$G$15="",ADHOC!$S$4=""),"",IF(ADHOC!$G$15&lt;&gt;"",IF(ADHOC!$G$15=LEFT(Domein!$AS5389,LEN(ADHOC!$G$15)),MAX(Domein!BD$1:'Domein'!BD5388)+1,""),IF(ADHOC!$S$4=LEFT(Domein!$AS5389,LEN(ADHOC!$S$4)),MAX(Domein!BD$1:'Domein'!BD5388)+1,"")))</f>
        <v/>
      </c>
    </row>
    <row r="5390" spans="45:56" x14ac:dyDescent="0.2">
      <c r="AS5390" s="4" t="s">
        <v>2633</v>
      </c>
      <c r="AT5390" s="4" t="s">
        <v>2634</v>
      </c>
      <c r="AU5390" s="4" t="s">
        <v>456</v>
      </c>
      <c r="AV5390" s="4" t="s">
        <v>735</v>
      </c>
      <c r="AW5390" s="4" t="s">
        <v>1167</v>
      </c>
      <c r="AX5390" s="4"/>
      <c r="AY5390" s="4">
        <v>254321</v>
      </c>
      <c r="AZ5390" s="4">
        <v>472822</v>
      </c>
      <c r="BA5390" s="4" t="s">
        <v>25064</v>
      </c>
      <c r="BB5390" s="4" t="s">
        <v>25065</v>
      </c>
      <c r="BC5390" s="4">
        <v>40</v>
      </c>
      <c r="BD5390" t="str">
        <f>IF(AND(ADHOC!$G$15="",ADHOC!$S$4=""),"",IF(ADHOC!$G$15&lt;&gt;"",IF(ADHOC!$G$15=LEFT(Domein!$AS5390,LEN(ADHOC!$G$15)),MAX(Domein!BD$1:'Domein'!BD5389)+1,""),IF(ADHOC!$S$4=LEFT(Domein!$AS5390,LEN(ADHOC!$S$4)),MAX(Domein!BD$1:'Domein'!BD5389)+1,"")))</f>
        <v/>
      </c>
    </row>
    <row r="5391" spans="45:56" x14ac:dyDescent="0.2">
      <c r="AS5391" s="4" t="s">
        <v>2635</v>
      </c>
      <c r="AT5391" s="4" t="s">
        <v>2636</v>
      </c>
      <c r="AU5391" s="4" t="s">
        <v>456</v>
      </c>
      <c r="AV5391" s="4" t="s">
        <v>735</v>
      </c>
      <c r="AW5391" s="4" t="s">
        <v>1167</v>
      </c>
      <c r="AX5391" s="4"/>
      <c r="AY5391" s="4">
        <v>254286</v>
      </c>
      <c r="AZ5391" s="4">
        <v>472855</v>
      </c>
      <c r="BA5391" s="4" t="s">
        <v>25066</v>
      </c>
      <c r="BB5391" s="4" t="s">
        <v>25067</v>
      </c>
      <c r="BC5391" s="4">
        <v>40</v>
      </c>
      <c r="BD5391" t="str">
        <f>IF(AND(ADHOC!$G$15="",ADHOC!$S$4=""),"",IF(ADHOC!$G$15&lt;&gt;"",IF(ADHOC!$G$15=LEFT(Domein!$AS5391,LEN(ADHOC!$G$15)),MAX(Domein!BD$1:'Domein'!BD5390)+1,""),IF(ADHOC!$S$4=LEFT(Domein!$AS5391,LEN(ADHOC!$S$4)),MAX(Domein!BD$1:'Domein'!BD5390)+1,"")))</f>
        <v/>
      </c>
    </row>
    <row r="5392" spans="45:56" x14ac:dyDescent="0.2">
      <c r="AS5392" s="4" t="s">
        <v>2637</v>
      </c>
      <c r="AT5392" s="4" t="s">
        <v>2638</v>
      </c>
      <c r="AU5392" s="4" t="s">
        <v>456</v>
      </c>
      <c r="AV5392" s="4" t="s">
        <v>735</v>
      </c>
      <c r="AW5392" s="4" t="s">
        <v>1167</v>
      </c>
      <c r="AX5392" s="4"/>
      <c r="AY5392" s="4">
        <v>254279</v>
      </c>
      <c r="AZ5392" s="4">
        <v>472888</v>
      </c>
      <c r="BA5392" s="4" t="s">
        <v>25068</v>
      </c>
      <c r="BB5392" s="4" t="s">
        <v>25069</v>
      </c>
      <c r="BC5392" s="4">
        <v>40</v>
      </c>
      <c r="BD5392" t="str">
        <f>IF(AND(ADHOC!$G$15="",ADHOC!$S$4=""),"",IF(ADHOC!$G$15&lt;&gt;"",IF(ADHOC!$G$15=LEFT(Domein!$AS5392,LEN(ADHOC!$G$15)),MAX(Domein!BD$1:'Domein'!BD5391)+1,""),IF(ADHOC!$S$4=LEFT(Domein!$AS5392,LEN(ADHOC!$S$4)),MAX(Domein!BD$1:'Domein'!BD5391)+1,"")))</f>
        <v/>
      </c>
    </row>
    <row r="5393" spans="45:56" x14ac:dyDescent="0.2">
      <c r="AS5393" s="4" t="s">
        <v>2639</v>
      </c>
      <c r="AT5393" s="4" t="s">
        <v>2640</v>
      </c>
      <c r="AU5393" s="4" t="s">
        <v>456</v>
      </c>
      <c r="AV5393" s="4" t="s">
        <v>735</v>
      </c>
      <c r="AW5393" s="4" t="s">
        <v>1167</v>
      </c>
      <c r="AX5393" s="4"/>
      <c r="AY5393" s="4">
        <v>254264</v>
      </c>
      <c r="AZ5393" s="4">
        <v>472932</v>
      </c>
      <c r="BA5393" s="4" t="s">
        <v>25056</v>
      </c>
      <c r="BB5393" s="4" t="s">
        <v>25070</v>
      </c>
      <c r="BC5393" s="4">
        <v>40</v>
      </c>
      <c r="BD5393" t="str">
        <f>IF(AND(ADHOC!$G$15="",ADHOC!$S$4=""),"",IF(ADHOC!$G$15&lt;&gt;"",IF(ADHOC!$G$15=LEFT(Domein!$AS5393,LEN(ADHOC!$G$15)),MAX(Domein!BD$1:'Domein'!BD5392)+1,""),IF(ADHOC!$S$4=LEFT(Domein!$AS5393,LEN(ADHOC!$S$4)),MAX(Domein!BD$1:'Domein'!BD5392)+1,"")))</f>
        <v/>
      </c>
    </row>
    <row r="5394" spans="45:56" x14ac:dyDescent="0.2">
      <c r="AS5394" s="4" t="s">
        <v>2641</v>
      </c>
      <c r="AT5394" s="4" t="s">
        <v>2642</v>
      </c>
      <c r="AU5394" s="4" t="s">
        <v>456</v>
      </c>
      <c r="AV5394" s="4" t="s">
        <v>735</v>
      </c>
      <c r="AW5394" s="4" t="s">
        <v>1167</v>
      </c>
      <c r="AX5394" s="4"/>
      <c r="AY5394" s="4">
        <v>254236</v>
      </c>
      <c r="AZ5394" s="4">
        <v>472965</v>
      </c>
      <c r="BA5394" s="4" t="s">
        <v>25058</v>
      </c>
      <c r="BB5394" s="4" t="s">
        <v>25071</v>
      </c>
      <c r="BC5394" s="4">
        <v>40</v>
      </c>
      <c r="BD5394" t="str">
        <f>IF(AND(ADHOC!$G$15="",ADHOC!$S$4=""),"",IF(ADHOC!$G$15&lt;&gt;"",IF(ADHOC!$G$15=LEFT(Domein!$AS5394,LEN(ADHOC!$G$15)),MAX(Domein!BD$1:'Domein'!BD5393)+1,""),IF(ADHOC!$S$4=LEFT(Domein!$AS5394,LEN(ADHOC!$S$4)),MAX(Domein!BD$1:'Domein'!BD5393)+1,"")))</f>
        <v/>
      </c>
    </row>
    <row r="5395" spans="45:56" x14ac:dyDescent="0.2">
      <c r="AS5395" s="4" t="s">
        <v>2643</v>
      </c>
      <c r="AT5395" s="4" t="s">
        <v>2644</v>
      </c>
      <c r="AU5395" s="4" t="s">
        <v>456</v>
      </c>
      <c r="AV5395" s="4" t="s">
        <v>735</v>
      </c>
      <c r="AW5395" s="4" t="s">
        <v>1167</v>
      </c>
      <c r="AX5395" s="4"/>
      <c r="AY5395" s="4">
        <v>254259</v>
      </c>
      <c r="AZ5395" s="4">
        <v>472854</v>
      </c>
      <c r="BA5395" s="4" t="s">
        <v>25066</v>
      </c>
      <c r="BB5395" s="4" t="s">
        <v>25072</v>
      </c>
      <c r="BC5395" s="4">
        <v>40</v>
      </c>
      <c r="BD5395" t="str">
        <f>IF(AND(ADHOC!$G$15="",ADHOC!$S$4=""),"",IF(ADHOC!$G$15&lt;&gt;"",IF(ADHOC!$G$15=LEFT(Domein!$AS5395,LEN(ADHOC!$G$15)),MAX(Domein!BD$1:'Domein'!BD5394)+1,""),IF(ADHOC!$S$4=LEFT(Domein!$AS5395,LEN(ADHOC!$S$4)),MAX(Domein!BD$1:'Domein'!BD5394)+1,"")))</f>
        <v/>
      </c>
    </row>
    <row r="5396" spans="45:56" x14ac:dyDescent="0.2">
      <c r="AS5396" s="4" t="s">
        <v>2645</v>
      </c>
      <c r="AT5396" s="4" t="s">
        <v>2646</v>
      </c>
      <c r="AU5396" s="4" t="s">
        <v>456</v>
      </c>
      <c r="AV5396" s="4" t="s">
        <v>735</v>
      </c>
      <c r="AW5396" s="4" t="s">
        <v>1167</v>
      </c>
      <c r="AX5396" s="4"/>
      <c r="AY5396" s="4">
        <v>254225</v>
      </c>
      <c r="AZ5396" s="4">
        <v>472831</v>
      </c>
      <c r="BA5396" s="4" t="s">
        <v>25073</v>
      </c>
      <c r="BB5396" s="4" t="s">
        <v>25074</v>
      </c>
      <c r="BC5396" s="4">
        <v>40</v>
      </c>
      <c r="BD5396" t="str">
        <f>IF(AND(ADHOC!$G$15="",ADHOC!$S$4=""),"",IF(ADHOC!$G$15&lt;&gt;"",IF(ADHOC!$G$15=LEFT(Domein!$AS5396,LEN(ADHOC!$G$15)),MAX(Domein!BD$1:'Domein'!BD5395)+1,""),IF(ADHOC!$S$4=LEFT(Domein!$AS5396,LEN(ADHOC!$S$4)),MAX(Domein!BD$1:'Domein'!BD5395)+1,"")))</f>
        <v/>
      </c>
    </row>
    <row r="5397" spans="45:56" x14ac:dyDescent="0.2">
      <c r="AS5397" s="4" t="s">
        <v>2647</v>
      </c>
      <c r="AT5397" s="4" t="s">
        <v>2648</v>
      </c>
      <c r="AU5397" s="4" t="s">
        <v>456</v>
      </c>
      <c r="AV5397" s="4" t="s">
        <v>735</v>
      </c>
      <c r="AW5397" s="4" t="s">
        <v>1167</v>
      </c>
      <c r="AX5397" s="4"/>
      <c r="AY5397" s="4">
        <v>254212</v>
      </c>
      <c r="AZ5397" s="4">
        <v>472809</v>
      </c>
      <c r="BA5397" s="4" t="s">
        <v>25049</v>
      </c>
      <c r="BB5397" s="4" t="s">
        <v>25075</v>
      </c>
      <c r="BC5397" s="4">
        <v>40</v>
      </c>
      <c r="BD5397" t="str">
        <f>IF(AND(ADHOC!$G$15="",ADHOC!$S$4=""),"",IF(ADHOC!$G$15&lt;&gt;"",IF(ADHOC!$G$15=LEFT(Domein!$AS5397,LEN(ADHOC!$G$15)),MAX(Domein!BD$1:'Domein'!BD5396)+1,""),IF(ADHOC!$S$4=LEFT(Domein!$AS5397,LEN(ADHOC!$S$4)),MAX(Domein!BD$1:'Domein'!BD5396)+1,"")))</f>
        <v/>
      </c>
    </row>
    <row r="5398" spans="45:56" x14ac:dyDescent="0.2">
      <c r="AS5398" s="4" t="s">
        <v>2649</v>
      </c>
      <c r="AT5398" s="4" t="s">
        <v>2650</v>
      </c>
      <c r="AU5398" s="4" t="s">
        <v>456</v>
      </c>
      <c r="AV5398" s="4" t="s">
        <v>735</v>
      </c>
      <c r="AW5398" s="4" t="s">
        <v>1167</v>
      </c>
      <c r="AX5398" s="4"/>
      <c r="AY5398" s="4">
        <v>254206</v>
      </c>
      <c r="AZ5398" s="4">
        <v>472775</v>
      </c>
      <c r="BA5398" s="4" t="s">
        <v>25047</v>
      </c>
      <c r="BB5398" s="4" t="s">
        <v>25076</v>
      </c>
      <c r="BC5398" s="4">
        <v>40</v>
      </c>
      <c r="BD5398" t="str">
        <f>IF(AND(ADHOC!$G$15="",ADHOC!$S$4=""),"",IF(ADHOC!$G$15&lt;&gt;"",IF(ADHOC!$G$15=LEFT(Domein!$AS5398,LEN(ADHOC!$G$15)),MAX(Domein!BD$1:'Domein'!BD5397)+1,""),IF(ADHOC!$S$4=LEFT(Domein!$AS5398,LEN(ADHOC!$S$4)),MAX(Domein!BD$1:'Domein'!BD5397)+1,"")))</f>
        <v/>
      </c>
    </row>
    <row r="5399" spans="45:56" x14ac:dyDescent="0.2">
      <c r="AS5399" s="4" t="s">
        <v>2651</v>
      </c>
      <c r="AT5399" s="4" t="s">
        <v>2652</v>
      </c>
      <c r="AU5399" s="4" t="s">
        <v>456</v>
      </c>
      <c r="AV5399" s="4" t="s">
        <v>735</v>
      </c>
      <c r="AW5399" s="4" t="s">
        <v>1167</v>
      </c>
      <c r="AX5399" s="4"/>
      <c r="AY5399" s="4">
        <v>254158</v>
      </c>
      <c r="AZ5399" s="4">
        <v>472785</v>
      </c>
      <c r="BA5399" s="4" t="s">
        <v>25077</v>
      </c>
      <c r="BB5399" s="4" t="s">
        <v>25078</v>
      </c>
      <c r="BC5399" s="4">
        <v>40</v>
      </c>
      <c r="BD5399" t="str">
        <f>IF(AND(ADHOC!$G$15="",ADHOC!$S$4=""),"",IF(ADHOC!$G$15&lt;&gt;"",IF(ADHOC!$G$15=LEFT(Domein!$AS5399,LEN(ADHOC!$G$15)),MAX(Domein!BD$1:'Domein'!BD5398)+1,""),IF(ADHOC!$S$4=LEFT(Domein!$AS5399,LEN(ADHOC!$S$4)),MAX(Domein!BD$1:'Domein'!BD5398)+1,"")))</f>
        <v/>
      </c>
    </row>
    <row r="5400" spans="45:56" x14ac:dyDescent="0.2">
      <c r="AS5400" s="4" t="s">
        <v>2653</v>
      </c>
      <c r="AT5400" s="4" t="s">
        <v>2654</v>
      </c>
      <c r="AU5400" s="4" t="s">
        <v>456</v>
      </c>
      <c r="AV5400" s="4" t="s">
        <v>735</v>
      </c>
      <c r="AW5400" s="4" t="s">
        <v>1167</v>
      </c>
      <c r="AX5400" s="4"/>
      <c r="AY5400" s="4">
        <v>254144</v>
      </c>
      <c r="AZ5400" s="4">
        <v>472818</v>
      </c>
      <c r="BA5400" s="4" t="s">
        <v>25079</v>
      </c>
      <c r="BB5400" s="4" t="s">
        <v>25080</v>
      </c>
      <c r="BC5400" s="4">
        <v>40</v>
      </c>
      <c r="BD5400" t="str">
        <f>IF(AND(ADHOC!$G$15="",ADHOC!$S$4=""),"",IF(ADHOC!$G$15&lt;&gt;"",IF(ADHOC!$G$15=LEFT(Domein!$AS5400,LEN(ADHOC!$G$15)),MAX(Domein!BD$1:'Domein'!BD5399)+1,""),IF(ADHOC!$S$4=LEFT(Domein!$AS5400,LEN(ADHOC!$S$4)),MAX(Domein!BD$1:'Domein'!BD5399)+1,"")))</f>
        <v/>
      </c>
    </row>
    <row r="5401" spans="45:56" x14ac:dyDescent="0.2">
      <c r="AS5401" s="4" t="s">
        <v>2655</v>
      </c>
      <c r="AT5401" s="4" t="s">
        <v>2656</v>
      </c>
      <c r="AU5401" s="4" t="s">
        <v>456</v>
      </c>
      <c r="AV5401" s="4" t="s">
        <v>735</v>
      </c>
      <c r="AW5401" s="4" t="s">
        <v>1167</v>
      </c>
      <c r="AX5401" s="4"/>
      <c r="AY5401" s="4">
        <v>254116</v>
      </c>
      <c r="AZ5401" s="4">
        <v>472840</v>
      </c>
      <c r="BA5401" s="4" t="s">
        <v>25051</v>
      </c>
      <c r="BB5401" s="4" t="s">
        <v>25081</v>
      </c>
      <c r="BC5401" s="4">
        <v>40</v>
      </c>
      <c r="BD5401" t="str">
        <f>IF(AND(ADHOC!$G$15="",ADHOC!$S$4=""),"",IF(ADHOC!$G$15&lt;&gt;"",IF(ADHOC!$G$15=LEFT(Domein!$AS5401,LEN(ADHOC!$G$15)),MAX(Domein!BD$1:'Domein'!BD5400)+1,""),IF(ADHOC!$S$4=LEFT(Domein!$AS5401,LEN(ADHOC!$S$4)),MAX(Domein!BD$1:'Domein'!BD5400)+1,"")))</f>
        <v/>
      </c>
    </row>
    <row r="5402" spans="45:56" x14ac:dyDescent="0.2">
      <c r="AS5402" s="4" t="s">
        <v>2657</v>
      </c>
      <c r="AT5402" s="4" t="s">
        <v>2658</v>
      </c>
      <c r="AU5402" s="4" t="s">
        <v>456</v>
      </c>
      <c r="AV5402" s="4" t="s">
        <v>735</v>
      </c>
      <c r="AW5402" s="4" t="s">
        <v>1167</v>
      </c>
      <c r="AX5402" s="4"/>
      <c r="AY5402" s="4">
        <v>254102</v>
      </c>
      <c r="AZ5402" s="4">
        <v>472873</v>
      </c>
      <c r="BA5402" s="4" t="s">
        <v>25052</v>
      </c>
      <c r="BB5402" s="4" t="s">
        <v>25082</v>
      </c>
      <c r="BC5402" s="4">
        <v>40</v>
      </c>
      <c r="BD5402" t="str">
        <f>IF(AND(ADHOC!$G$15="",ADHOC!$S$4=""),"",IF(ADHOC!$G$15&lt;&gt;"",IF(ADHOC!$G$15=LEFT(Domein!$AS5402,LEN(ADHOC!$G$15)),MAX(Domein!BD$1:'Domein'!BD5401)+1,""),IF(ADHOC!$S$4=LEFT(Domein!$AS5402,LEN(ADHOC!$S$4)),MAX(Domein!BD$1:'Domein'!BD5401)+1,"")))</f>
        <v/>
      </c>
    </row>
    <row r="5403" spans="45:56" x14ac:dyDescent="0.2">
      <c r="AS5403" s="4" t="s">
        <v>2659</v>
      </c>
      <c r="AT5403" s="4" t="s">
        <v>2660</v>
      </c>
      <c r="AU5403" s="4" t="s">
        <v>456</v>
      </c>
      <c r="AV5403" s="4" t="s">
        <v>735</v>
      </c>
      <c r="AW5403" s="4" t="s">
        <v>1167</v>
      </c>
      <c r="AX5403" s="4"/>
      <c r="AY5403" s="4">
        <v>254229</v>
      </c>
      <c r="AZ5403" s="4">
        <v>472998</v>
      </c>
      <c r="BA5403" s="4" t="s">
        <v>25083</v>
      </c>
      <c r="BB5403" s="4" t="s">
        <v>25084</v>
      </c>
      <c r="BC5403" s="4">
        <v>40</v>
      </c>
      <c r="BD5403" t="str">
        <f>IF(AND(ADHOC!$G$15="",ADHOC!$S$4=""),"",IF(ADHOC!$G$15&lt;&gt;"",IF(ADHOC!$G$15=LEFT(Domein!$AS5403,LEN(ADHOC!$G$15)),MAX(Domein!BD$1:'Domein'!BD5402)+1,""),IF(ADHOC!$S$4=LEFT(Domein!$AS5403,LEN(ADHOC!$S$4)),MAX(Domein!BD$1:'Domein'!BD5402)+1,"")))</f>
        <v/>
      </c>
    </row>
    <row r="5404" spans="45:56" x14ac:dyDescent="0.2">
      <c r="AS5404" s="4" t="s">
        <v>2661</v>
      </c>
      <c r="AT5404" s="4" t="s">
        <v>2662</v>
      </c>
      <c r="AU5404" s="4" t="s">
        <v>456</v>
      </c>
      <c r="AV5404" s="4" t="s">
        <v>735</v>
      </c>
      <c r="AW5404" s="4" t="s">
        <v>1167</v>
      </c>
      <c r="AX5404" s="4"/>
      <c r="AY5404" s="4">
        <v>254169</v>
      </c>
      <c r="AZ5404" s="4">
        <v>472941</v>
      </c>
      <c r="BA5404" s="4" t="s">
        <v>25085</v>
      </c>
      <c r="BB5404" s="4" t="s">
        <v>25086</v>
      </c>
      <c r="BC5404" s="4">
        <v>40</v>
      </c>
      <c r="BD5404" t="str">
        <f>IF(AND(ADHOC!$G$15="",ADHOC!$S$4=""),"",IF(ADHOC!$G$15&lt;&gt;"",IF(ADHOC!$G$15=LEFT(Domein!$AS5404,LEN(ADHOC!$G$15)),MAX(Domein!BD$1:'Domein'!BD5403)+1,""),IF(ADHOC!$S$4=LEFT(Domein!$AS5404,LEN(ADHOC!$S$4)),MAX(Domein!BD$1:'Domein'!BD5403)+1,"")))</f>
        <v/>
      </c>
    </row>
    <row r="5405" spans="45:56" x14ac:dyDescent="0.2">
      <c r="AS5405" s="4" t="s">
        <v>11028</v>
      </c>
      <c r="AT5405" s="4" t="s">
        <v>11029</v>
      </c>
      <c r="AU5405" s="4" t="s">
        <v>456</v>
      </c>
      <c r="AV5405" s="4" t="s">
        <v>735</v>
      </c>
      <c r="AW5405" s="4" t="s">
        <v>1167</v>
      </c>
      <c r="AX5405" s="4"/>
      <c r="AY5405" s="4">
        <v>254421</v>
      </c>
      <c r="AZ5405" s="4">
        <v>472623</v>
      </c>
      <c r="BA5405" s="4" t="s">
        <v>25087</v>
      </c>
      <c r="BB5405" s="4" t="s">
        <v>25039</v>
      </c>
      <c r="BC5405" s="4">
        <v>40</v>
      </c>
      <c r="BD5405" t="str">
        <f>IF(AND(ADHOC!$G$15="",ADHOC!$S$4=""),"",IF(ADHOC!$G$15&lt;&gt;"",IF(ADHOC!$G$15=LEFT(Domein!$AS5405,LEN(ADHOC!$G$15)),MAX(Domein!BD$1:'Domein'!BD5404)+1,""),IF(ADHOC!$S$4=LEFT(Domein!$AS5405,LEN(ADHOC!$S$4)),MAX(Domein!BD$1:'Domein'!BD5404)+1,"")))</f>
        <v/>
      </c>
    </row>
    <row r="5406" spans="45:56" x14ac:dyDescent="0.2">
      <c r="AS5406" s="4" t="s">
        <v>11030</v>
      </c>
      <c r="AT5406" s="4" t="s">
        <v>11031</v>
      </c>
      <c r="AU5406" s="4" t="s">
        <v>456</v>
      </c>
      <c r="AV5406" s="4" t="s">
        <v>735</v>
      </c>
      <c r="AW5406" s="4" t="s">
        <v>1167</v>
      </c>
      <c r="AX5406" s="4"/>
      <c r="AY5406" s="4">
        <v>254445</v>
      </c>
      <c r="AZ5406" s="4">
        <v>472813</v>
      </c>
      <c r="BA5406" s="4" t="s">
        <v>25049</v>
      </c>
      <c r="BB5406" s="4" t="s">
        <v>25088</v>
      </c>
      <c r="BC5406" s="4">
        <v>40</v>
      </c>
      <c r="BD5406" t="str">
        <f>IF(AND(ADHOC!$G$15="",ADHOC!$S$4=""),"",IF(ADHOC!$G$15&lt;&gt;"",IF(ADHOC!$G$15=LEFT(Domein!$AS5406,LEN(ADHOC!$G$15)),MAX(Domein!BD$1:'Domein'!BD5405)+1,""),IF(ADHOC!$S$4=LEFT(Domein!$AS5406,LEN(ADHOC!$S$4)),MAX(Domein!BD$1:'Domein'!BD5405)+1,"")))</f>
        <v/>
      </c>
    </row>
    <row r="5407" spans="45:56" x14ac:dyDescent="0.2">
      <c r="AS5407" s="4" t="s">
        <v>11032</v>
      </c>
      <c r="AT5407" s="4" t="s">
        <v>11033</v>
      </c>
      <c r="AU5407" s="4" t="s">
        <v>456</v>
      </c>
      <c r="AV5407" s="4" t="s">
        <v>735</v>
      </c>
      <c r="AW5407" s="4" t="s">
        <v>1167</v>
      </c>
      <c r="AX5407" s="4"/>
      <c r="AY5407" s="4">
        <v>254280</v>
      </c>
      <c r="AZ5407" s="4">
        <v>472976</v>
      </c>
      <c r="BA5407" s="4" t="s">
        <v>25089</v>
      </c>
      <c r="BB5407" s="4" t="s">
        <v>25090</v>
      </c>
      <c r="BC5407" s="4">
        <v>40</v>
      </c>
      <c r="BD5407" t="str">
        <f>IF(AND(ADHOC!$G$15="",ADHOC!$S$4=""),"",IF(ADHOC!$G$15&lt;&gt;"",IF(ADHOC!$G$15=LEFT(Domein!$AS5407,LEN(ADHOC!$G$15)),MAX(Domein!BD$1:'Domein'!BD5406)+1,""),IF(ADHOC!$S$4=LEFT(Domein!$AS5407,LEN(ADHOC!$S$4)),MAX(Domein!BD$1:'Domein'!BD5406)+1,"")))</f>
        <v/>
      </c>
    </row>
    <row r="5408" spans="45:56" x14ac:dyDescent="0.2">
      <c r="AS5408" s="4" t="s">
        <v>11034</v>
      </c>
      <c r="AT5408" s="4" t="s">
        <v>11035</v>
      </c>
      <c r="AU5408" s="4" t="s">
        <v>456</v>
      </c>
      <c r="AV5408" s="4" t="s">
        <v>735</v>
      </c>
      <c r="AW5408" s="4" t="s">
        <v>1167</v>
      </c>
      <c r="AX5408" s="4"/>
      <c r="AY5408" s="4">
        <v>254266</v>
      </c>
      <c r="AZ5408" s="4">
        <v>472628</v>
      </c>
      <c r="BA5408" s="4" t="s">
        <v>25091</v>
      </c>
      <c r="BB5408" s="4" t="s">
        <v>25092</v>
      </c>
      <c r="BC5408" s="4">
        <v>40</v>
      </c>
      <c r="BD5408" t="str">
        <f>IF(AND(ADHOC!$G$15="",ADHOC!$S$4=""),"",IF(ADHOC!$G$15&lt;&gt;"",IF(ADHOC!$G$15=LEFT(Domein!$AS5408,LEN(ADHOC!$G$15)),MAX(Domein!BD$1:'Domein'!BD5407)+1,""),IF(ADHOC!$S$4=LEFT(Domein!$AS5408,LEN(ADHOC!$S$4)),MAX(Domein!BD$1:'Domein'!BD5407)+1,"")))</f>
        <v/>
      </c>
    </row>
    <row r="5409" spans="45:56" x14ac:dyDescent="0.2">
      <c r="AS5409" s="4" t="s">
        <v>11036</v>
      </c>
      <c r="AT5409" s="4" t="s">
        <v>11037</v>
      </c>
      <c r="AU5409" s="4" t="s">
        <v>456</v>
      </c>
      <c r="AV5409" s="4" t="s">
        <v>735</v>
      </c>
      <c r="AW5409" s="4" t="s">
        <v>1167</v>
      </c>
      <c r="AX5409" s="4"/>
      <c r="AY5409" s="4">
        <v>254106</v>
      </c>
      <c r="AZ5409" s="4">
        <v>472785</v>
      </c>
      <c r="BA5409" s="4" t="s">
        <v>25093</v>
      </c>
      <c r="BB5409" s="4" t="s">
        <v>25094</v>
      </c>
      <c r="BC5409" s="4">
        <v>40</v>
      </c>
      <c r="BD5409" t="str">
        <f>IF(AND(ADHOC!$G$15="",ADHOC!$S$4=""),"",IF(ADHOC!$G$15&lt;&gt;"",IF(ADHOC!$G$15=LEFT(Domein!$AS5409,LEN(ADHOC!$G$15)),MAX(Domein!BD$1:'Domein'!BD5408)+1,""),IF(ADHOC!$S$4=LEFT(Domein!$AS5409,LEN(ADHOC!$S$4)),MAX(Domein!BD$1:'Domein'!BD5408)+1,"")))</f>
        <v/>
      </c>
    </row>
    <row r="5410" spans="45:56" x14ac:dyDescent="0.2">
      <c r="AS5410" s="4" t="s">
        <v>38126</v>
      </c>
      <c r="AT5410" s="4" t="s">
        <v>38127</v>
      </c>
      <c r="AU5410" s="4" t="s">
        <v>456</v>
      </c>
      <c r="AV5410" s="4" t="s">
        <v>735</v>
      </c>
      <c r="AW5410" s="4" t="s">
        <v>1167</v>
      </c>
      <c r="AX5410" s="4"/>
      <c r="AY5410" s="4">
        <v>254219</v>
      </c>
      <c r="AZ5410" s="4">
        <v>473022</v>
      </c>
      <c r="BA5410" s="4" t="s">
        <v>25095</v>
      </c>
      <c r="BB5410" s="4" t="s">
        <v>25096</v>
      </c>
      <c r="BC5410" s="4">
        <v>40</v>
      </c>
      <c r="BD5410" t="str">
        <f>IF(AND(ADHOC!$G$15="",ADHOC!$S$4=""),"",IF(ADHOC!$G$15&lt;&gt;"",IF(ADHOC!$G$15=LEFT(Domein!$AS5410,LEN(ADHOC!$G$15)),MAX(Domein!BD$1:'Domein'!BD5409)+1,""),IF(ADHOC!$S$4=LEFT(Domein!$AS5410,LEN(ADHOC!$S$4)),MAX(Domein!BD$1:'Domein'!BD5409)+1,"")))</f>
        <v/>
      </c>
    </row>
    <row r="5411" spans="45:56" x14ac:dyDescent="0.2">
      <c r="AS5411" s="4" t="s">
        <v>11038</v>
      </c>
      <c r="AT5411" s="4" t="s">
        <v>11039</v>
      </c>
      <c r="AU5411" s="4" t="s">
        <v>456</v>
      </c>
      <c r="AV5411" s="4" t="s">
        <v>735</v>
      </c>
      <c r="AW5411" s="4" t="s">
        <v>1167</v>
      </c>
      <c r="AX5411" s="4"/>
      <c r="AY5411" s="4">
        <v>254219</v>
      </c>
      <c r="AZ5411" s="4">
        <v>473022</v>
      </c>
      <c r="BA5411" s="4" t="s">
        <v>25095</v>
      </c>
      <c r="BB5411" s="4" t="s">
        <v>25096</v>
      </c>
      <c r="BC5411" s="4">
        <v>40</v>
      </c>
      <c r="BD5411" t="str">
        <f>IF(AND(ADHOC!$G$15="",ADHOC!$S$4=""),"",IF(ADHOC!$G$15&lt;&gt;"",IF(ADHOC!$G$15=LEFT(Domein!$AS5411,LEN(ADHOC!$G$15)),MAX(Domein!BD$1:'Domein'!BD5410)+1,""),IF(ADHOC!$S$4=LEFT(Domein!$AS5411,LEN(ADHOC!$S$4)),MAX(Domein!BD$1:'Domein'!BD5410)+1,"")))</f>
        <v/>
      </c>
    </row>
    <row r="5412" spans="45:56" x14ac:dyDescent="0.2">
      <c r="AS5412" s="4" t="s">
        <v>36267</v>
      </c>
      <c r="AT5412" s="4" t="s">
        <v>36268</v>
      </c>
      <c r="AU5412" s="4" t="s">
        <v>456</v>
      </c>
      <c r="AV5412" s="4" t="s">
        <v>735</v>
      </c>
      <c r="AW5412" s="4" t="s">
        <v>1167</v>
      </c>
      <c r="AX5412" s="4"/>
      <c r="AY5412" s="4">
        <v>254286</v>
      </c>
      <c r="AZ5412" s="4">
        <v>472855</v>
      </c>
      <c r="BA5412" s="4" t="s">
        <v>25066</v>
      </c>
      <c r="BB5412" s="4" t="s">
        <v>25067</v>
      </c>
      <c r="BC5412" s="4">
        <v>40</v>
      </c>
      <c r="BD5412" t="str">
        <f>IF(AND(ADHOC!$G$15="",ADHOC!$S$4=""),"",IF(ADHOC!$G$15&lt;&gt;"",IF(ADHOC!$G$15=LEFT(Domein!$AS5412,LEN(ADHOC!$G$15)),MAX(Domein!BD$1:'Domein'!BD5411)+1,""),IF(ADHOC!$S$4=LEFT(Domein!$AS5412,LEN(ADHOC!$S$4)),MAX(Domein!BD$1:'Domein'!BD5411)+1,"")))</f>
        <v/>
      </c>
    </row>
    <row r="5413" spans="45:56" x14ac:dyDescent="0.2">
      <c r="AS5413" s="4" t="s">
        <v>7090</v>
      </c>
      <c r="AT5413" s="4" t="s">
        <v>7091</v>
      </c>
      <c r="AU5413" s="4" t="s">
        <v>456</v>
      </c>
      <c r="AV5413" s="4" t="s">
        <v>735</v>
      </c>
      <c r="AW5413" s="4" t="s">
        <v>1167</v>
      </c>
      <c r="AX5413" s="4"/>
      <c r="AY5413" s="4"/>
      <c r="AZ5413" s="4"/>
      <c r="BA5413" s="4"/>
      <c r="BB5413" s="4"/>
      <c r="BC5413" s="4">
        <v>40</v>
      </c>
      <c r="BD5413" t="str">
        <f>IF(AND(ADHOC!$G$15="",ADHOC!$S$4=""),"",IF(ADHOC!$G$15&lt;&gt;"",IF(ADHOC!$G$15=LEFT(Domein!$AS5413,LEN(ADHOC!$G$15)),MAX(Domein!BD$1:'Domein'!BD5412)+1,""),IF(ADHOC!$S$4=LEFT(Domein!$AS5413,LEN(ADHOC!$S$4)),MAX(Domein!BD$1:'Domein'!BD5412)+1,"")))</f>
        <v/>
      </c>
    </row>
    <row r="5414" spans="45:56" x14ac:dyDescent="0.2">
      <c r="AS5414" s="4" t="s">
        <v>7092</v>
      </c>
      <c r="AT5414" s="4" t="s">
        <v>7093</v>
      </c>
      <c r="AU5414" s="4" t="s">
        <v>456</v>
      </c>
      <c r="AV5414" s="4" t="s">
        <v>735</v>
      </c>
      <c r="AW5414" s="4" t="s">
        <v>1167</v>
      </c>
      <c r="AX5414" s="4"/>
      <c r="AY5414" s="4"/>
      <c r="AZ5414" s="4"/>
      <c r="BA5414" s="4"/>
      <c r="BB5414" s="4"/>
      <c r="BC5414" s="4">
        <v>40</v>
      </c>
      <c r="BD5414" t="str">
        <f>IF(AND(ADHOC!$G$15="",ADHOC!$S$4=""),"",IF(ADHOC!$G$15&lt;&gt;"",IF(ADHOC!$G$15=LEFT(Domein!$AS5414,LEN(ADHOC!$G$15)),MAX(Domein!BD$1:'Domein'!BD5413)+1,""),IF(ADHOC!$S$4=LEFT(Domein!$AS5414,LEN(ADHOC!$S$4)),MAX(Domein!BD$1:'Domein'!BD5413)+1,"")))</f>
        <v/>
      </c>
    </row>
    <row r="5415" spans="45:56" x14ac:dyDescent="0.2">
      <c r="AS5415" s="4" t="s">
        <v>11931</v>
      </c>
      <c r="AT5415" s="4" t="s">
        <v>11932</v>
      </c>
      <c r="AU5415" s="4" t="s">
        <v>463</v>
      </c>
      <c r="AV5415" s="4" t="s">
        <v>742</v>
      </c>
      <c r="AW5415" s="4" t="s">
        <v>701</v>
      </c>
      <c r="AX5415" s="4"/>
      <c r="AY5415" s="4"/>
      <c r="AZ5415" s="4"/>
      <c r="BA5415" s="4"/>
      <c r="BB5415" s="4"/>
      <c r="BC5415" s="4">
        <v>40</v>
      </c>
      <c r="BD5415" t="str">
        <f>IF(AND(ADHOC!$G$15="",ADHOC!$S$4=""),"",IF(ADHOC!$G$15&lt;&gt;"",IF(ADHOC!$G$15=LEFT(Domein!$AS5415,LEN(ADHOC!$G$15)),MAX(Domein!BD$1:'Domein'!BD5414)+1,""),IF(ADHOC!$S$4=LEFT(Domein!$AS5415,LEN(ADHOC!$S$4)),MAX(Domein!BD$1:'Domein'!BD5414)+1,"")))</f>
        <v/>
      </c>
    </row>
    <row r="5416" spans="45:56" x14ac:dyDescent="0.2">
      <c r="AS5416" s="4" t="s">
        <v>11933</v>
      </c>
      <c r="AT5416" s="4" t="s">
        <v>11932</v>
      </c>
      <c r="AU5416" s="4" t="s">
        <v>463</v>
      </c>
      <c r="AV5416" s="4" t="s">
        <v>742</v>
      </c>
      <c r="AW5416" s="4" t="s">
        <v>701</v>
      </c>
      <c r="AX5416" s="4"/>
      <c r="AY5416" s="4">
        <v>254146</v>
      </c>
      <c r="AZ5416" s="4">
        <v>472765</v>
      </c>
      <c r="BA5416" s="4" t="s">
        <v>22872</v>
      </c>
      <c r="BB5416" s="4" t="s">
        <v>22873</v>
      </c>
      <c r="BC5416" s="4">
        <v>40</v>
      </c>
      <c r="BD5416" t="str">
        <f>IF(AND(ADHOC!$G$15="",ADHOC!$S$4=""),"",IF(ADHOC!$G$15&lt;&gt;"",IF(ADHOC!$G$15=LEFT(Domein!$AS5416,LEN(ADHOC!$G$15)),MAX(Domein!BD$1:'Domein'!BD5415)+1,""),IF(ADHOC!$S$4=LEFT(Domein!$AS5416,LEN(ADHOC!$S$4)),MAX(Domein!BD$1:'Domein'!BD5415)+1,"")))</f>
        <v/>
      </c>
    </row>
    <row r="5417" spans="45:56" x14ac:dyDescent="0.2">
      <c r="AS5417" s="4" t="s">
        <v>7822</v>
      </c>
      <c r="AT5417" s="4" t="s">
        <v>7823</v>
      </c>
      <c r="AU5417" s="4" t="s">
        <v>460</v>
      </c>
      <c r="AV5417" s="4" t="s">
        <v>7665</v>
      </c>
      <c r="AW5417" s="4" t="s">
        <v>701</v>
      </c>
      <c r="AX5417" s="4"/>
      <c r="AY5417" s="4">
        <v>254146</v>
      </c>
      <c r="AZ5417" s="4">
        <v>472765</v>
      </c>
      <c r="BA5417" s="4" t="s">
        <v>22872</v>
      </c>
      <c r="BB5417" s="4" t="s">
        <v>22873</v>
      </c>
      <c r="BC5417" s="4">
        <v>40</v>
      </c>
      <c r="BD5417" t="str">
        <f>IF(AND(ADHOC!$G$15="",ADHOC!$S$4=""),"",IF(ADHOC!$G$15&lt;&gt;"",IF(ADHOC!$G$15=LEFT(Domein!$AS5417,LEN(ADHOC!$G$15)),MAX(Domein!BD$1:'Domein'!BD5416)+1,""),IF(ADHOC!$S$4=LEFT(Domein!$AS5417,LEN(ADHOC!$S$4)),MAX(Domein!BD$1:'Domein'!BD5416)+1,"")))</f>
        <v/>
      </c>
    </row>
    <row r="5418" spans="45:56" x14ac:dyDescent="0.2">
      <c r="AS5418" s="4" t="s">
        <v>2665</v>
      </c>
      <c r="AT5418" s="4" t="s">
        <v>2666</v>
      </c>
      <c r="AU5418" s="4" t="s">
        <v>463</v>
      </c>
      <c r="AV5418" s="4" t="s">
        <v>742</v>
      </c>
      <c r="AW5418" s="4" t="s">
        <v>701</v>
      </c>
      <c r="AX5418" s="4"/>
      <c r="AY5418" s="4">
        <v>254434</v>
      </c>
      <c r="AZ5418" s="4">
        <v>472673</v>
      </c>
      <c r="BA5418" s="4" t="s">
        <v>22866</v>
      </c>
      <c r="BB5418" s="4" t="s">
        <v>22867</v>
      </c>
      <c r="BC5418" s="4">
        <v>40</v>
      </c>
      <c r="BD5418" t="str">
        <f>IF(AND(ADHOC!$G$15="",ADHOC!$S$4=""),"",IF(ADHOC!$G$15&lt;&gt;"",IF(ADHOC!$G$15=LEFT(Domein!$AS5418,LEN(ADHOC!$G$15)),MAX(Domein!BD$1:'Domein'!BD5417)+1,""),IF(ADHOC!$S$4=LEFT(Domein!$AS5418,LEN(ADHOC!$S$4)),MAX(Domein!BD$1:'Domein'!BD5417)+1,"")))</f>
        <v/>
      </c>
    </row>
    <row r="5419" spans="45:56" x14ac:dyDescent="0.2">
      <c r="AS5419" s="4" t="s">
        <v>2667</v>
      </c>
      <c r="AT5419" s="4" t="s">
        <v>2668</v>
      </c>
      <c r="AU5419" s="4" t="s">
        <v>456</v>
      </c>
      <c r="AV5419" s="4" t="s">
        <v>742</v>
      </c>
      <c r="AW5419" s="4" t="s">
        <v>701</v>
      </c>
      <c r="AX5419" s="4"/>
      <c r="AY5419" s="4">
        <v>254424</v>
      </c>
      <c r="AZ5419" s="4">
        <v>472665</v>
      </c>
      <c r="BA5419" s="4" t="s">
        <v>22868</v>
      </c>
      <c r="BB5419" s="4" t="s">
        <v>22869</v>
      </c>
      <c r="BC5419" s="4">
        <v>40</v>
      </c>
      <c r="BD5419" t="str">
        <f>IF(AND(ADHOC!$G$15="",ADHOC!$S$4=""),"",IF(ADHOC!$G$15&lt;&gt;"",IF(ADHOC!$G$15=LEFT(Domein!$AS5419,LEN(ADHOC!$G$15)),MAX(Domein!BD$1:'Domein'!BD5418)+1,""),IF(ADHOC!$S$4=LEFT(Domein!$AS5419,LEN(ADHOC!$S$4)),MAX(Domein!BD$1:'Domein'!BD5418)+1,"")))</f>
        <v/>
      </c>
    </row>
    <row r="5420" spans="45:56" x14ac:dyDescent="0.2">
      <c r="AS5420" s="4" t="s">
        <v>2669</v>
      </c>
      <c r="AT5420" s="4" t="s">
        <v>2670</v>
      </c>
      <c r="AU5420" s="4" t="s">
        <v>456</v>
      </c>
      <c r="AV5420" s="4" t="s">
        <v>742</v>
      </c>
      <c r="AW5420" s="4" t="s">
        <v>701</v>
      </c>
      <c r="AX5420" s="4"/>
      <c r="AY5420" s="4">
        <v>254423</v>
      </c>
      <c r="AZ5420" s="4">
        <v>472668</v>
      </c>
      <c r="BA5420" s="4" t="s">
        <v>22870</v>
      </c>
      <c r="BB5420" s="4" t="s">
        <v>22871</v>
      </c>
      <c r="BC5420" s="4">
        <v>40</v>
      </c>
      <c r="BD5420" t="str">
        <f>IF(AND(ADHOC!$G$15="",ADHOC!$S$4=""),"",IF(ADHOC!$G$15&lt;&gt;"",IF(ADHOC!$G$15=LEFT(Domein!$AS5420,LEN(ADHOC!$G$15)),MAX(Domein!BD$1:'Domein'!BD5419)+1,""),IF(ADHOC!$S$4=LEFT(Domein!$AS5420,LEN(ADHOC!$S$4)),MAX(Domein!BD$1:'Domein'!BD5419)+1,"")))</f>
        <v/>
      </c>
    </row>
    <row r="5421" spans="45:56" x14ac:dyDescent="0.2">
      <c r="AS5421" s="4" t="s">
        <v>35431</v>
      </c>
      <c r="AT5421" s="4" t="s">
        <v>35432</v>
      </c>
      <c r="AU5421" s="4" t="s">
        <v>463</v>
      </c>
      <c r="AV5421" s="4" t="s">
        <v>742</v>
      </c>
      <c r="AW5421" s="4" t="s">
        <v>701</v>
      </c>
      <c r="AX5421" s="4"/>
      <c r="AY5421" s="4">
        <v>254434</v>
      </c>
      <c r="AZ5421" s="4">
        <v>472673</v>
      </c>
      <c r="BA5421" s="4" t="s">
        <v>22866</v>
      </c>
      <c r="BB5421" s="4" t="s">
        <v>22867</v>
      </c>
      <c r="BC5421" s="4">
        <v>40</v>
      </c>
      <c r="BD5421" t="str">
        <f>IF(AND(ADHOC!$G$15="",ADHOC!$S$4=""),"",IF(ADHOC!$G$15&lt;&gt;"",IF(ADHOC!$G$15=LEFT(Domein!$AS5421,LEN(ADHOC!$G$15)),MAX(Domein!BD$1:'Domein'!BD5420)+1,""),IF(ADHOC!$S$4=LEFT(Domein!$AS5421,LEN(ADHOC!$S$4)),MAX(Domein!BD$1:'Domein'!BD5420)+1,"")))</f>
        <v/>
      </c>
    </row>
    <row r="5422" spans="45:56" x14ac:dyDescent="0.2">
      <c r="AS5422" s="4" t="s">
        <v>2671</v>
      </c>
      <c r="AT5422" s="4" t="s">
        <v>2672</v>
      </c>
      <c r="AU5422" s="4" t="s">
        <v>456</v>
      </c>
      <c r="AV5422" s="4" t="s">
        <v>736</v>
      </c>
      <c r="AW5422" s="4" t="s">
        <v>939</v>
      </c>
      <c r="AX5422" s="4"/>
      <c r="AY5422" s="4"/>
      <c r="AZ5422" s="4"/>
      <c r="BA5422" s="4"/>
      <c r="BB5422" s="4"/>
      <c r="BC5422" s="4">
        <v>40</v>
      </c>
      <c r="BD5422" t="str">
        <f>IF(AND(ADHOC!$G$15="",ADHOC!$S$4=""),"",IF(ADHOC!$G$15&lt;&gt;"",IF(ADHOC!$G$15=LEFT(Domein!$AS5422,LEN(ADHOC!$G$15)),MAX(Domein!BD$1:'Domein'!BD5421)+1,""),IF(ADHOC!$S$4=LEFT(Domein!$AS5422,LEN(ADHOC!$S$4)),MAX(Domein!BD$1:'Domein'!BD5421)+1,"")))</f>
        <v/>
      </c>
    </row>
    <row r="5423" spans="45:56" x14ac:dyDescent="0.2">
      <c r="AS5423" s="4" t="s">
        <v>9572</v>
      </c>
      <c r="AT5423" s="4" t="s">
        <v>9573</v>
      </c>
      <c r="AU5423" s="4" t="s">
        <v>456</v>
      </c>
      <c r="AV5423" s="4" t="s">
        <v>742</v>
      </c>
      <c r="AW5423" s="4" t="s">
        <v>939</v>
      </c>
      <c r="AX5423" s="4"/>
      <c r="AY5423" s="4"/>
      <c r="AZ5423" s="4"/>
      <c r="BA5423" s="4"/>
      <c r="BB5423" s="4"/>
      <c r="BC5423" s="4">
        <v>40</v>
      </c>
      <c r="BD5423" t="str">
        <f>IF(AND(ADHOC!$G$15="",ADHOC!$S$4=""),"",IF(ADHOC!$G$15&lt;&gt;"",IF(ADHOC!$G$15=LEFT(Domein!$AS5423,LEN(ADHOC!$G$15)),MAX(Domein!BD$1:'Domein'!BD5422)+1,""),IF(ADHOC!$S$4=LEFT(Domein!$AS5423,LEN(ADHOC!$S$4)),MAX(Domein!BD$1:'Domein'!BD5422)+1,"")))</f>
        <v/>
      </c>
    </row>
    <row r="5424" spans="45:56" x14ac:dyDescent="0.2">
      <c r="AS5424" s="4" t="s">
        <v>13841</v>
      </c>
      <c r="AT5424" s="4" t="s">
        <v>13842</v>
      </c>
      <c r="AU5424" s="4" t="s">
        <v>456</v>
      </c>
      <c r="AV5424" s="4" t="s">
        <v>742</v>
      </c>
      <c r="AW5424" s="4" t="s">
        <v>939</v>
      </c>
      <c r="AX5424" s="4"/>
      <c r="AY5424" s="4"/>
      <c r="AZ5424" s="4"/>
      <c r="BA5424" s="4"/>
      <c r="BB5424" s="4"/>
      <c r="BC5424" s="4">
        <v>40</v>
      </c>
      <c r="BD5424" t="str">
        <f>IF(AND(ADHOC!$G$15="",ADHOC!$S$4=""),"",IF(ADHOC!$G$15&lt;&gt;"",IF(ADHOC!$G$15=LEFT(Domein!$AS5424,LEN(ADHOC!$G$15)),MAX(Domein!BD$1:'Domein'!BD5423)+1,""),IF(ADHOC!$S$4=LEFT(Domein!$AS5424,LEN(ADHOC!$S$4)),MAX(Domein!BD$1:'Domein'!BD5423)+1,"")))</f>
        <v/>
      </c>
    </row>
    <row r="5425" spans="45:56" x14ac:dyDescent="0.2">
      <c r="AS5425" s="4" t="s">
        <v>13843</v>
      </c>
      <c r="AT5425" s="4" t="s">
        <v>13844</v>
      </c>
      <c r="AU5425" s="4" t="s">
        <v>456</v>
      </c>
      <c r="AV5425" s="4" t="s">
        <v>742</v>
      </c>
      <c r="AW5425" s="4" t="s">
        <v>939</v>
      </c>
      <c r="AX5425" s="4"/>
      <c r="AY5425" s="4"/>
      <c r="AZ5425" s="4"/>
      <c r="BA5425" s="4"/>
      <c r="BB5425" s="4"/>
      <c r="BC5425" s="4">
        <v>40</v>
      </c>
      <c r="BD5425" t="str">
        <f>IF(AND(ADHOC!$G$15="",ADHOC!$S$4=""),"",IF(ADHOC!$G$15&lt;&gt;"",IF(ADHOC!$G$15=LEFT(Domein!$AS5425,LEN(ADHOC!$G$15)),MAX(Domein!BD$1:'Domein'!BD5424)+1,""),IF(ADHOC!$S$4=LEFT(Domein!$AS5425,LEN(ADHOC!$S$4)),MAX(Domein!BD$1:'Domein'!BD5424)+1,"")))</f>
        <v/>
      </c>
    </row>
    <row r="5426" spans="45:56" x14ac:dyDescent="0.2">
      <c r="AS5426" s="4" t="s">
        <v>13845</v>
      </c>
      <c r="AT5426" s="4" t="s">
        <v>13846</v>
      </c>
      <c r="AU5426" s="4" t="s">
        <v>456</v>
      </c>
      <c r="AV5426" s="4" t="s">
        <v>742</v>
      </c>
      <c r="AW5426" s="4" t="s">
        <v>939</v>
      </c>
      <c r="AX5426" s="4"/>
      <c r="AY5426" s="4"/>
      <c r="AZ5426" s="4"/>
      <c r="BA5426" s="4"/>
      <c r="BB5426" s="4"/>
      <c r="BC5426" s="4">
        <v>40</v>
      </c>
      <c r="BD5426" t="str">
        <f>IF(AND(ADHOC!$G$15="",ADHOC!$S$4=""),"",IF(ADHOC!$G$15&lt;&gt;"",IF(ADHOC!$G$15=LEFT(Domein!$AS5426,LEN(ADHOC!$G$15)),MAX(Domein!BD$1:'Domein'!BD5425)+1,""),IF(ADHOC!$S$4=LEFT(Domein!$AS5426,LEN(ADHOC!$S$4)),MAX(Domein!BD$1:'Domein'!BD5425)+1,"")))</f>
        <v/>
      </c>
    </row>
    <row r="5427" spans="45:56" x14ac:dyDescent="0.2">
      <c r="AS5427" s="4" t="s">
        <v>11934</v>
      </c>
      <c r="AT5427" s="4" t="s">
        <v>11935</v>
      </c>
      <c r="AU5427" s="4" t="s">
        <v>456</v>
      </c>
      <c r="AV5427" s="4" t="s">
        <v>742</v>
      </c>
      <c r="AW5427" s="4" t="s">
        <v>701</v>
      </c>
      <c r="AX5427" s="4"/>
      <c r="AY5427" s="4"/>
      <c r="AZ5427" s="4"/>
      <c r="BA5427" s="4"/>
      <c r="BB5427" s="4"/>
      <c r="BC5427" s="4">
        <v>40</v>
      </c>
      <c r="BD5427" t="str">
        <f>IF(AND(ADHOC!$G$15="",ADHOC!$S$4=""),"",IF(ADHOC!$G$15&lt;&gt;"",IF(ADHOC!$G$15=LEFT(Domein!$AS5427,LEN(ADHOC!$G$15)),MAX(Domein!BD$1:'Domein'!BD5426)+1,""),IF(ADHOC!$S$4=LEFT(Domein!$AS5427,LEN(ADHOC!$S$4)),MAX(Domein!BD$1:'Domein'!BD5426)+1,"")))</f>
        <v/>
      </c>
    </row>
    <row r="5428" spans="45:56" x14ac:dyDescent="0.2">
      <c r="AS5428" s="4" t="s">
        <v>11938</v>
      </c>
      <c r="AT5428" s="4" t="s">
        <v>16931</v>
      </c>
      <c r="AU5428" s="4" t="s">
        <v>463</v>
      </c>
      <c r="AV5428" s="4" t="s">
        <v>742</v>
      </c>
      <c r="AW5428" s="4" t="s">
        <v>701</v>
      </c>
      <c r="AX5428" s="4"/>
      <c r="AY5428" s="4">
        <v>254434</v>
      </c>
      <c r="AZ5428" s="4">
        <v>472673</v>
      </c>
      <c r="BA5428" s="4" t="s">
        <v>22866</v>
      </c>
      <c r="BB5428" s="4" t="s">
        <v>22867</v>
      </c>
      <c r="BC5428" s="4">
        <v>40</v>
      </c>
      <c r="BD5428" t="str">
        <f>IF(AND(ADHOC!$G$15="",ADHOC!$S$4=""),"",IF(ADHOC!$G$15&lt;&gt;"",IF(ADHOC!$G$15=LEFT(Domein!$AS5428,LEN(ADHOC!$G$15)),MAX(Domein!BD$1:'Domein'!BD5427)+1,""),IF(ADHOC!$S$4=LEFT(Domein!$AS5428,LEN(ADHOC!$S$4)),MAX(Domein!BD$1:'Domein'!BD5427)+1,"")))</f>
        <v/>
      </c>
    </row>
    <row r="5429" spans="45:56" x14ac:dyDescent="0.2">
      <c r="AS5429" s="4" t="s">
        <v>16932</v>
      </c>
      <c r="AT5429" s="4" t="s">
        <v>16933</v>
      </c>
      <c r="AU5429" s="4" t="s">
        <v>463</v>
      </c>
      <c r="AV5429" s="4" t="s">
        <v>742</v>
      </c>
      <c r="AW5429" s="4" t="s">
        <v>701</v>
      </c>
      <c r="AX5429" s="4"/>
      <c r="AY5429" s="4">
        <v>254434</v>
      </c>
      <c r="AZ5429" s="4">
        <v>472673</v>
      </c>
      <c r="BA5429" s="4" t="s">
        <v>22866</v>
      </c>
      <c r="BB5429" s="4" t="s">
        <v>22867</v>
      </c>
      <c r="BC5429" s="4">
        <v>40</v>
      </c>
      <c r="BD5429" t="str">
        <f>IF(AND(ADHOC!$G$15="",ADHOC!$S$4=""),"",IF(ADHOC!$G$15&lt;&gt;"",IF(ADHOC!$G$15=LEFT(Domein!$AS5429,LEN(ADHOC!$G$15)),MAX(Domein!BD$1:'Domein'!BD5428)+1,""),IF(ADHOC!$S$4=LEFT(Domein!$AS5429,LEN(ADHOC!$S$4)),MAX(Domein!BD$1:'Domein'!BD5428)+1,"")))</f>
        <v/>
      </c>
    </row>
    <row r="5430" spans="45:56" x14ac:dyDescent="0.2">
      <c r="AS5430" s="4" t="s">
        <v>16934</v>
      </c>
      <c r="AT5430" s="4" t="s">
        <v>16935</v>
      </c>
      <c r="AU5430" s="4" t="s">
        <v>463</v>
      </c>
      <c r="AV5430" s="4" t="s">
        <v>742</v>
      </c>
      <c r="AW5430" s="4" t="s">
        <v>701</v>
      </c>
      <c r="AX5430" s="4"/>
      <c r="AY5430" s="4">
        <v>254434</v>
      </c>
      <c r="AZ5430" s="4">
        <v>472673</v>
      </c>
      <c r="BA5430" s="4" t="s">
        <v>22866</v>
      </c>
      <c r="BB5430" s="4" t="s">
        <v>22867</v>
      </c>
      <c r="BC5430" s="4">
        <v>40</v>
      </c>
      <c r="BD5430" t="str">
        <f>IF(AND(ADHOC!$G$15="",ADHOC!$S$4=""),"",IF(ADHOC!$G$15&lt;&gt;"",IF(ADHOC!$G$15=LEFT(Domein!$AS5430,LEN(ADHOC!$G$15)),MAX(Domein!BD$1:'Domein'!BD5429)+1,""),IF(ADHOC!$S$4=LEFT(Domein!$AS5430,LEN(ADHOC!$S$4)),MAX(Domein!BD$1:'Domein'!BD5429)+1,"")))</f>
        <v/>
      </c>
    </row>
    <row r="5431" spans="45:56" x14ac:dyDescent="0.2">
      <c r="AS5431" s="4" t="s">
        <v>17621</v>
      </c>
      <c r="AT5431" s="4" t="s">
        <v>17622</v>
      </c>
      <c r="AU5431" s="4" t="s">
        <v>456</v>
      </c>
      <c r="AV5431" s="4" t="s">
        <v>731</v>
      </c>
      <c r="AW5431" s="4" t="s">
        <v>724</v>
      </c>
      <c r="AX5431" s="4"/>
      <c r="AY5431" s="4">
        <v>241826</v>
      </c>
      <c r="AZ5431" s="4">
        <v>488640</v>
      </c>
      <c r="BA5431" s="4" t="s">
        <v>25097</v>
      </c>
      <c r="BB5431" s="4" t="s">
        <v>25098</v>
      </c>
      <c r="BC5431" s="4">
        <v>40</v>
      </c>
      <c r="BD5431" t="str">
        <f>IF(AND(ADHOC!$G$15="",ADHOC!$S$4=""),"",IF(ADHOC!$G$15&lt;&gt;"",IF(ADHOC!$G$15=LEFT(Domein!$AS5431,LEN(ADHOC!$G$15)),MAX(Domein!BD$1:'Domein'!BD5430)+1,""),IF(ADHOC!$S$4=LEFT(Domein!$AS5431,LEN(ADHOC!$S$4)),MAX(Domein!BD$1:'Domein'!BD5430)+1,"")))</f>
        <v/>
      </c>
    </row>
    <row r="5432" spans="45:56" x14ac:dyDescent="0.2">
      <c r="AS5432" s="4" t="s">
        <v>17623</v>
      </c>
      <c r="AT5432" s="4" t="s">
        <v>17624</v>
      </c>
      <c r="AU5432" s="4" t="s">
        <v>456</v>
      </c>
      <c r="AV5432" s="4" t="s">
        <v>731</v>
      </c>
      <c r="AW5432" s="4" t="s">
        <v>724</v>
      </c>
      <c r="AX5432" s="4"/>
      <c r="AY5432" s="4">
        <v>238963</v>
      </c>
      <c r="AZ5432" s="4">
        <v>487617</v>
      </c>
      <c r="BA5432" s="4" t="s">
        <v>25099</v>
      </c>
      <c r="BB5432" s="4" t="s">
        <v>25100</v>
      </c>
      <c r="BC5432" s="4">
        <v>40</v>
      </c>
      <c r="BD5432" t="str">
        <f>IF(AND(ADHOC!$G$15="",ADHOC!$S$4=""),"",IF(ADHOC!$G$15&lt;&gt;"",IF(ADHOC!$G$15=LEFT(Domein!$AS5432,LEN(ADHOC!$G$15)),MAX(Domein!BD$1:'Domein'!BD5431)+1,""),IF(ADHOC!$S$4=LEFT(Domein!$AS5432,LEN(ADHOC!$S$4)),MAX(Domein!BD$1:'Domein'!BD5431)+1,"")))</f>
        <v/>
      </c>
    </row>
    <row r="5433" spans="45:56" x14ac:dyDescent="0.2">
      <c r="AS5433" s="4" t="s">
        <v>17625</v>
      </c>
      <c r="AT5433" s="4" t="s">
        <v>17626</v>
      </c>
      <c r="AU5433" s="4" t="s">
        <v>456</v>
      </c>
      <c r="AV5433" s="4" t="s">
        <v>731</v>
      </c>
      <c r="AW5433" s="4" t="s">
        <v>724</v>
      </c>
      <c r="AX5433" s="4"/>
      <c r="AY5433" s="4">
        <v>238757</v>
      </c>
      <c r="AZ5433" s="4">
        <v>486946</v>
      </c>
      <c r="BA5433" s="4" t="s">
        <v>25101</v>
      </c>
      <c r="BB5433" s="4" t="s">
        <v>25102</v>
      </c>
      <c r="BC5433" s="4">
        <v>40</v>
      </c>
      <c r="BD5433" t="str">
        <f>IF(AND(ADHOC!$G$15="",ADHOC!$S$4=""),"",IF(ADHOC!$G$15&lt;&gt;"",IF(ADHOC!$G$15=LEFT(Domein!$AS5433,LEN(ADHOC!$G$15)),MAX(Domein!BD$1:'Domein'!BD5432)+1,""),IF(ADHOC!$S$4=LEFT(Domein!$AS5433,LEN(ADHOC!$S$4)),MAX(Domein!BD$1:'Domein'!BD5432)+1,"")))</f>
        <v/>
      </c>
    </row>
    <row r="5434" spans="45:56" x14ac:dyDescent="0.2">
      <c r="AS5434" s="4" t="s">
        <v>17627</v>
      </c>
      <c r="AT5434" s="4" t="s">
        <v>17628</v>
      </c>
      <c r="AU5434" s="4" t="s">
        <v>456</v>
      </c>
      <c r="AV5434" s="4" t="s">
        <v>731</v>
      </c>
      <c r="AW5434" s="4" t="s">
        <v>724</v>
      </c>
      <c r="AX5434" s="4"/>
      <c r="AY5434" s="4">
        <v>238119</v>
      </c>
      <c r="AZ5434" s="4">
        <v>487177</v>
      </c>
      <c r="BA5434" s="4" t="s">
        <v>22835</v>
      </c>
      <c r="BB5434" s="4" t="s">
        <v>25103</v>
      </c>
      <c r="BC5434" s="4">
        <v>40</v>
      </c>
      <c r="BD5434" t="str">
        <f>IF(AND(ADHOC!$G$15="",ADHOC!$S$4=""),"",IF(ADHOC!$G$15&lt;&gt;"",IF(ADHOC!$G$15=LEFT(Domein!$AS5434,LEN(ADHOC!$G$15)),MAX(Domein!BD$1:'Domein'!BD5433)+1,""),IF(ADHOC!$S$4=LEFT(Domein!$AS5434,LEN(ADHOC!$S$4)),MAX(Domein!BD$1:'Domein'!BD5433)+1,"")))</f>
        <v/>
      </c>
    </row>
    <row r="5435" spans="45:56" x14ac:dyDescent="0.2">
      <c r="AS5435" s="4" t="s">
        <v>17629</v>
      </c>
      <c r="AT5435" s="4" t="s">
        <v>17630</v>
      </c>
      <c r="AU5435" s="4" t="s">
        <v>456</v>
      </c>
      <c r="AV5435" s="4" t="s">
        <v>731</v>
      </c>
      <c r="AW5435" s="4" t="s">
        <v>724</v>
      </c>
      <c r="AX5435" s="4"/>
      <c r="AY5435" s="4">
        <v>238699</v>
      </c>
      <c r="AZ5435" s="4">
        <v>486492</v>
      </c>
      <c r="BA5435" s="4" t="s">
        <v>25104</v>
      </c>
      <c r="BB5435" s="4" t="s">
        <v>25105</v>
      </c>
      <c r="BC5435" s="4">
        <v>40</v>
      </c>
      <c r="BD5435" t="str">
        <f>IF(AND(ADHOC!$G$15="",ADHOC!$S$4=""),"",IF(ADHOC!$G$15&lt;&gt;"",IF(ADHOC!$G$15=LEFT(Domein!$AS5435,LEN(ADHOC!$G$15)),MAX(Domein!BD$1:'Domein'!BD5434)+1,""),IF(ADHOC!$S$4=LEFT(Domein!$AS5435,LEN(ADHOC!$S$4)),MAX(Domein!BD$1:'Domein'!BD5434)+1,"")))</f>
        <v/>
      </c>
    </row>
    <row r="5436" spans="45:56" x14ac:dyDescent="0.2">
      <c r="AS5436" s="4" t="s">
        <v>17631</v>
      </c>
      <c r="AT5436" s="4" t="s">
        <v>17632</v>
      </c>
      <c r="AU5436" s="4" t="s">
        <v>456</v>
      </c>
      <c r="AV5436" s="4" t="s">
        <v>731</v>
      </c>
      <c r="AW5436" s="4" t="s">
        <v>724</v>
      </c>
      <c r="AX5436" s="4"/>
      <c r="AY5436" s="4">
        <v>242026</v>
      </c>
      <c r="AZ5436" s="4">
        <v>488809</v>
      </c>
      <c r="BA5436" s="4" t="s">
        <v>25106</v>
      </c>
      <c r="BB5436" s="4" t="s">
        <v>25107</v>
      </c>
      <c r="BC5436" s="4">
        <v>40</v>
      </c>
      <c r="BD5436" t="str">
        <f>IF(AND(ADHOC!$G$15="",ADHOC!$S$4=""),"",IF(ADHOC!$G$15&lt;&gt;"",IF(ADHOC!$G$15=LEFT(Domein!$AS5436,LEN(ADHOC!$G$15)),MAX(Domein!BD$1:'Domein'!BD5435)+1,""),IF(ADHOC!$S$4=LEFT(Domein!$AS5436,LEN(ADHOC!$S$4)),MAX(Domein!BD$1:'Domein'!BD5435)+1,"")))</f>
        <v/>
      </c>
    </row>
    <row r="5437" spans="45:56" x14ac:dyDescent="0.2">
      <c r="AS5437" s="4" t="s">
        <v>17633</v>
      </c>
      <c r="AT5437" s="4" t="s">
        <v>17634</v>
      </c>
      <c r="AU5437" s="4" t="s">
        <v>456</v>
      </c>
      <c r="AV5437" s="4" t="s">
        <v>731</v>
      </c>
      <c r="AW5437" s="4" t="s">
        <v>724</v>
      </c>
      <c r="AX5437" s="4"/>
      <c r="AY5437" s="4">
        <v>242840</v>
      </c>
      <c r="AZ5437" s="4">
        <v>487622</v>
      </c>
      <c r="BA5437" s="4" t="s">
        <v>25108</v>
      </c>
      <c r="BB5437" s="4" t="s">
        <v>25109</v>
      </c>
      <c r="BC5437" s="4">
        <v>40</v>
      </c>
      <c r="BD5437" t="str">
        <f>IF(AND(ADHOC!$G$15="",ADHOC!$S$4=""),"",IF(ADHOC!$G$15&lt;&gt;"",IF(ADHOC!$G$15=LEFT(Domein!$AS5437,LEN(ADHOC!$G$15)),MAX(Domein!BD$1:'Domein'!BD5436)+1,""),IF(ADHOC!$S$4=LEFT(Domein!$AS5437,LEN(ADHOC!$S$4)),MAX(Domein!BD$1:'Domein'!BD5436)+1,"")))</f>
        <v/>
      </c>
    </row>
    <row r="5438" spans="45:56" x14ac:dyDescent="0.2">
      <c r="AS5438" s="4" t="s">
        <v>17635</v>
      </c>
      <c r="AT5438" s="4" t="s">
        <v>17636</v>
      </c>
      <c r="AU5438" s="4" t="s">
        <v>456</v>
      </c>
      <c r="AV5438" s="4" t="s">
        <v>731</v>
      </c>
      <c r="AW5438" s="4" t="s">
        <v>724</v>
      </c>
      <c r="AX5438" s="4"/>
      <c r="AY5438" s="4">
        <v>240247</v>
      </c>
      <c r="AZ5438" s="4">
        <v>487950</v>
      </c>
      <c r="BA5438" s="4" t="s">
        <v>25110</v>
      </c>
      <c r="BB5438" s="4" t="s">
        <v>25111</v>
      </c>
      <c r="BC5438" s="4">
        <v>40</v>
      </c>
      <c r="BD5438" t="str">
        <f>IF(AND(ADHOC!$G$15="",ADHOC!$S$4=""),"",IF(ADHOC!$G$15&lt;&gt;"",IF(ADHOC!$G$15=LEFT(Domein!$AS5438,LEN(ADHOC!$G$15)),MAX(Domein!BD$1:'Domein'!BD5437)+1,""),IF(ADHOC!$S$4=LEFT(Domein!$AS5438,LEN(ADHOC!$S$4)),MAX(Domein!BD$1:'Domein'!BD5437)+1,"")))</f>
        <v/>
      </c>
    </row>
    <row r="5439" spans="45:56" x14ac:dyDescent="0.2">
      <c r="AS5439" s="4" t="s">
        <v>2593</v>
      </c>
      <c r="AT5439" s="4" t="s">
        <v>2594</v>
      </c>
      <c r="AU5439" s="4" t="s">
        <v>456</v>
      </c>
      <c r="AV5439" s="4" t="s">
        <v>731</v>
      </c>
      <c r="AW5439" s="4" t="s">
        <v>724</v>
      </c>
      <c r="AX5439" s="4"/>
      <c r="AY5439" s="4">
        <v>237331</v>
      </c>
      <c r="AZ5439" s="4">
        <v>489472</v>
      </c>
      <c r="BA5439" s="4" t="s">
        <v>25112</v>
      </c>
      <c r="BB5439" s="4" t="s">
        <v>25113</v>
      </c>
      <c r="BC5439" s="4">
        <v>40</v>
      </c>
      <c r="BD5439" t="str">
        <f>IF(AND(ADHOC!$G$15="",ADHOC!$S$4=""),"",IF(ADHOC!$G$15&lt;&gt;"",IF(ADHOC!$G$15=LEFT(Domein!$AS5439,LEN(ADHOC!$G$15)),MAX(Domein!BD$1:'Domein'!BD5438)+1,""),IF(ADHOC!$S$4=LEFT(Domein!$AS5439,LEN(ADHOC!$S$4)),MAX(Domein!BD$1:'Domein'!BD5438)+1,"")))</f>
        <v/>
      </c>
    </row>
    <row r="5440" spans="45:56" x14ac:dyDescent="0.2">
      <c r="AS5440" s="4" t="s">
        <v>17637</v>
      </c>
      <c r="AT5440" s="4" t="s">
        <v>2594</v>
      </c>
      <c r="AU5440" s="4" t="s">
        <v>456</v>
      </c>
      <c r="AV5440" s="4" t="s">
        <v>731</v>
      </c>
      <c r="AW5440" s="4" t="s">
        <v>724</v>
      </c>
      <c r="AX5440" s="4"/>
      <c r="AY5440" s="4">
        <v>237360</v>
      </c>
      <c r="AZ5440" s="4">
        <v>489403</v>
      </c>
      <c r="BA5440" s="4" t="s">
        <v>25114</v>
      </c>
      <c r="BB5440" s="4" t="s">
        <v>25115</v>
      </c>
      <c r="BC5440" s="4">
        <v>40</v>
      </c>
      <c r="BD5440" t="str">
        <f>IF(AND(ADHOC!$G$15="",ADHOC!$S$4=""),"",IF(ADHOC!$G$15&lt;&gt;"",IF(ADHOC!$G$15=LEFT(Domein!$AS5440,LEN(ADHOC!$G$15)),MAX(Domein!BD$1:'Domein'!BD5439)+1,""),IF(ADHOC!$S$4=LEFT(Domein!$AS5440,LEN(ADHOC!$S$4)),MAX(Domein!BD$1:'Domein'!BD5439)+1,"")))</f>
        <v/>
      </c>
    </row>
    <row r="5441" spans="45:56" x14ac:dyDescent="0.2">
      <c r="AS5441" s="4" t="s">
        <v>2595</v>
      </c>
      <c r="AT5441" s="4" t="s">
        <v>2596</v>
      </c>
      <c r="AU5441" s="4" t="s">
        <v>456</v>
      </c>
      <c r="AV5441" s="4" t="s">
        <v>733</v>
      </c>
      <c r="AW5441" s="4" t="s">
        <v>724</v>
      </c>
      <c r="AX5441" s="4"/>
      <c r="AY5441" s="4">
        <v>236870</v>
      </c>
      <c r="AZ5441" s="4">
        <v>488800</v>
      </c>
      <c r="BA5441" s="4" t="s">
        <v>25116</v>
      </c>
      <c r="BB5441" s="4" t="s">
        <v>25117</v>
      </c>
      <c r="BC5441" s="4">
        <v>40</v>
      </c>
      <c r="BD5441" t="str">
        <f>IF(AND(ADHOC!$G$15="",ADHOC!$S$4=""),"",IF(ADHOC!$G$15&lt;&gt;"",IF(ADHOC!$G$15=LEFT(Domein!$AS5441,LEN(ADHOC!$G$15)),MAX(Domein!BD$1:'Domein'!BD5440)+1,""),IF(ADHOC!$S$4=LEFT(Domein!$AS5441,LEN(ADHOC!$S$4)),MAX(Domein!BD$1:'Domein'!BD5440)+1,"")))</f>
        <v/>
      </c>
    </row>
    <row r="5442" spans="45:56" x14ac:dyDescent="0.2">
      <c r="AS5442" s="4" t="s">
        <v>13523</v>
      </c>
      <c r="AT5442" s="4" t="s">
        <v>13524</v>
      </c>
      <c r="AU5442" s="4" t="s">
        <v>456</v>
      </c>
      <c r="AV5442" s="4" t="s">
        <v>733</v>
      </c>
      <c r="AW5442" s="4" t="s">
        <v>724</v>
      </c>
      <c r="AX5442" s="4"/>
      <c r="AY5442" s="4">
        <v>236991</v>
      </c>
      <c r="AZ5442" s="4">
        <v>488858</v>
      </c>
      <c r="BA5442" s="4" t="s">
        <v>25118</v>
      </c>
      <c r="BB5442" s="4" t="s">
        <v>25119</v>
      </c>
      <c r="BC5442" s="4">
        <v>40</v>
      </c>
      <c r="BD5442" t="str">
        <f>IF(AND(ADHOC!$G$15="",ADHOC!$S$4=""),"",IF(ADHOC!$G$15&lt;&gt;"",IF(ADHOC!$G$15=LEFT(Domein!$AS5442,LEN(ADHOC!$G$15)),MAX(Domein!BD$1:'Domein'!BD5441)+1,""),IF(ADHOC!$S$4=LEFT(Domein!$AS5442,LEN(ADHOC!$S$4)),MAX(Domein!BD$1:'Domein'!BD5441)+1,"")))</f>
        <v/>
      </c>
    </row>
    <row r="5443" spans="45:56" x14ac:dyDescent="0.2">
      <c r="AS5443" s="4" t="s">
        <v>2597</v>
      </c>
      <c r="AT5443" s="4" t="s">
        <v>2598</v>
      </c>
      <c r="AU5443" s="4" t="s">
        <v>456</v>
      </c>
      <c r="AV5443" s="4" t="s">
        <v>733</v>
      </c>
      <c r="AW5443" s="4" t="s">
        <v>724</v>
      </c>
      <c r="AX5443" s="4"/>
      <c r="AY5443" s="4">
        <v>236790</v>
      </c>
      <c r="AZ5443" s="4">
        <v>488910</v>
      </c>
      <c r="BA5443" s="4" t="s">
        <v>25120</v>
      </c>
      <c r="BB5443" s="4" t="s">
        <v>25121</v>
      </c>
      <c r="BC5443" s="4">
        <v>40</v>
      </c>
      <c r="BD5443" t="str">
        <f>IF(AND(ADHOC!$G$15="",ADHOC!$S$4=""),"",IF(ADHOC!$G$15&lt;&gt;"",IF(ADHOC!$G$15=LEFT(Domein!$AS5443,LEN(ADHOC!$G$15)),MAX(Domein!BD$1:'Domein'!BD5442)+1,""),IF(ADHOC!$S$4=LEFT(Domein!$AS5443,LEN(ADHOC!$S$4)),MAX(Domein!BD$1:'Domein'!BD5442)+1,"")))</f>
        <v/>
      </c>
    </row>
    <row r="5444" spans="45:56" x14ac:dyDescent="0.2">
      <c r="AS5444" s="4" t="s">
        <v>13525</v>
      </c>
      <c r="AT5444" s="4" t="s">
        <v>13526</v>
      </c>
      <c r="AU5444" s="4" t="s">
        <v>456</v>
      </c>
      <c r="AV5444" s="4" t="s">
        <v>733</v>
      </c>
      <c r="AW5444" s="4" t="s">
        <v>724</v>
      </c>
      <c r="AX5444" s="4"/>
      <c r="AY5444" s="4">
        <v>236789</v>
      </c>
      <c r="AZ5444" s="4">
        <v>488895</v>
      </c>
      <c r="BA5444" s="4" t="s">
        <v>25122</v>
      </c>
      <c r="BB5444" s="4" t="s">
        <v>25123</v>
      </c>
      <c r="BC5444" s="4">
        <v>40</v>
      </c>
      <c r="BD5444" t="str">
        <f>IF(AND(ADHOC!$G$15="",ADHOC!$S$4=""),"",IF(ADHOC!$G$15&lt;&gt;"",IF(ADHOC!$G$15=LEFT(Domein!$AS5444,LEN(ADHOC!$G$15)),MAX(Domein!BD$1:'Domein'!BD5443)+1,""),IF(ADHOC!$S$4=LEFT(Domein!$AS5444,LEN(ADHOC!$S$4)),MAX(Domein!BD$1:'Domein'!BD5443)+1,"")))</f>
        <v/>
      </c>
    </row>
    <row r="5445" spans="45:56" x14ac:dyDescent="0.2">
      <c r="AS5445" s="4" t="s">
        <v>17638</v>
      </c>
      <c r="AT5445" s="4" t="s">
        <v>17639</v>
      </c>
      <c r="AU5445" s="4" t="s">
        <v>456</v>
      </c>
      <c r="AV5445" s="4" t="s">
        <v>731</v>
      </c>
      <c r="AW5445" s="4" t="s">
        <v>724</v>
      </c>
      <c r="AX5445" s="4"/>
      <c r="AY5445" s="4">
        <v>236835</v>
      </c>
      <c r="AZ5445" s="4">
        <v>488616</v>
      </c>
      <c r="BA5445" s="4" t="s">
        <v>25124</v>
      </c>
      <c r="BB5445" s="4" t="s">
        <v>25125</v>
      </c>
      <c r="BC5445" s="4">
        <v>40</v>
      </c>
      <c r="BD5445" t="str">
        <f>IF(AND(ADHOC!$G$15="",ADHOC!$S$4=""),"",IF(ADHOC!$G$15&lt;&gt;"",IF(ADHOC!$G$15=LEFT(Domein!$AS5445,LEN(ADHOC!$G$15)),MAX(Domein!BD$1:'Domein'!BD5444)+1,""),IF(ADHOC!$S$4=LEFT(Domein!$AS5445,LEN(ADHOC!$S$4)),MAX(Domein!BD$1:'Domein'!BD5444)+1,"")))</f>
        <v/>
      </c>
    </row>
    <row r="5446" spans="45:56" x14ac:dyDescent="0.2">
      <c r="AS5446" s="4" t="s">
        <v>17640</v>
      </c>
      <c r="AT5446" s="4" t="s">
        <v>17641</v>
      </c>
      <c r="AU5446" s="4" t="s">
        <v>456</v>
      </c>
      <c r="AV5446" s="4" t="s">
        <v>731</v>
      </c>
      <c r="AW5446" s="4" t="s">
        <v>724</v>
      </c>
      <c r="AX5446" s="4"/>
      <c r="AY5446" s="4">
        <v>236748</v>
      </c>
      <c r="AZ5446" s="4">
        <v>488748</v>
      </c>
      <c r="BA5446" s="4" t="s">
        <v>25126</v>
      </c>
      <c r="BB5446" s="4" t="s">
        <v>25127</v>
      </c>
      <c r="BC5446" s="4">
        <v>40</v>
      </c>
      <c r="BD5446" t="str">
        <f>IF(AND(ADHOC!$G$15="",ADHOC!$S$4=""),"",IF(ADHOC!$G$15&lt;&gt;"",IF(ADHOC!$G$15=LEFT(Domein!$AS5446,LEN(ADHOC!$G$15)),MAX(Domein!BD$1:'Domein'!BD5445)+1,""),IF(ADHOC!$S$4=LEFT(Domein!$AS5446,LEN(ADHOC!$S$4)),MAX(Domein!BD$1:'Domein'!BD5445)+1,"")))</f>
        <v/>
      </c>
    </row>
    <row r="5447" spans="45:56" x14ac:dyDescent="0.2">
      <c r="AS5447" s="4" t="s">
        <v>2690</v>
      </c>
      <c r="AT5447" s="4" t="s">
        <v>2691</v>
      </c>
      <c r="AU5447" s="4" t="s">
        <v>463</v>
      </c>
      <c r="AV5447" s="4" t="s">
        <v>743</v>
      </c>
      <c r="AW5447" s="4" t="s">
        <v>701</v>
      </c>
      <c r="AX5447" s="4"/>
      <c r="AY5447" s="4">
        <v>263812</v>
      </c>
      <c r="AZ5447" s="4">
        <v>471253</v>
      </c>
      <c r="BA5447" s="4" t="s">
        <v>22874</v>
      </c>
      <c r="BB5447" s="4" t="s">
        <v>22875</v>
      </c>
      <c r="BC5447" s="4">
        <v>40</v>
      </c>
      <c r="BD5447" t="str">
        <f>IF(AND(ADHOC!$G$15="",ADHOC!$S$4=""),"",IF(ADHOC!$G$15&lt;&gt;"",IF(ADHOC!$G$15=LEFT(Domein!$AS5447,LEN(ADHOC!$G$15)),MAX(Domein!BD$1:'Domein'!BD5446)+1,""),IF(ADHOC!$S$4=LEFT(Domein!$AS5447,LEN(ADHOC!$S$4)),MAX(Domein!BD$1:'Domein'!BD5446)+1,"")))</f>
        <v/>
      </c>
    </row>
    <row r="5448" spans="45:56" x14ac:dyDescent="0.2">
      <c r="AS5448" s="4" t="s">
        <v>2700</v>
      </c>
      <c r="AT5448" s="4" t="s">
        <v>2701</v>
      </c>
      <c r="AU5448" s="4" t="s">
        <v>456</v>
      </c>
      <c r="AV5448" s="4" t="s">
        <v>735</v>
      </c>
      <c r="AW5448" s="4" t="s">
        <v>1167</v>
      </c>
      <c r="AX5448" s="4"/>
      <c r="AY5448" s="4">
        <v>263663</v>
      </c>
      <c r="AZ5448" s="4">
        <v>471260</v>
      </c>
      <c r="BA5448" s="4" t="s">
        <v>25128</v>
      </c>
      <c r="BB5448" s="4" t="s">
        <v>25129</v>
      </c>
      <c r="BC5448" s="4">
        <v>40</v>
      </c>
      <c r="BD5448" t="str">
        <f>IF(AND(ADHOC!$G$15="",ADHOC!$S$4=""),"",IF(ADHOC!$G$15&lt;&gt;"",IF(ADHOC!$G$15=LEFT(Domein!$AS5448,LEN(ADHOC!$G$15)),MAX(Domein!BD$1:'Domein'!BD5447)+1,""),IF(ADHOC!$S$4=LEFT(Domein!$AS5448,LEN(ADHOC!$S$4)),MAX(Domein!BD$1:'Domein'!BD5447)+1,"")))</f>
        <v/>
      </c>
    </row>
    <row r="5449" spans="45:56" x14ac:dyDescent="0.2">
      <c r="AS5449" s="4" t="s">
        <v>2702</v>
      </c>
      <c r="AT5449" s="4" t="s">
        <v>2703</v>
      </c>
      <c r="AU5449" s="4" t="s">
        <v>456</v>
      </c>
      <c r="AV5449" s="4" t="s">
        <v>735</v>
      </c>
      <c r="AW5449" s="4" t="s">
        <v>1167</v>
      </c>
      <c r="AX5449" s="4"/>
      <c r="AY5449" s="4">
        <v>263683</v>
      </c>
      <c r="AZ5449" s="4">
        <v>471271</v>
      </c>
      <c r="BA5449" s="4" t="s">
        <v>25130</v>
      </c>
      <c r="BB5449" s="4" t="s">
        <v>25131</v>
      </c>
      <c r="BC5449" s="4">
        <v>40</v>
      </c>
      <c r="BD5449" t="str">
        <f>IF(AND(ADHOC!$G$15="",ADHOC!$S$4=""),"",IF(ADHOC!$G$15&lt;&gt;"",IF(ADHOC!$G$15=LEFT(Domein!$AS5449,LEN(ADHOC!$G$15)),MAX(Domein!BD$1:'Domein'!BD5448)+1,""),IF(ADHOC!$S$4=LEFT(Domein!$AS5449,LEN(ADHOC!$S$4)),MAX(Domein!BD$1:'Domein'!BD5448)+1,"")))</f>
        <v/>
      </c>
    </row>
    <row r="5450" spans="45:56" x14ac:dyDescent="0.2">
      <c r="AS5450" s="4" t="s">
        <v>2692</v>
      </c>
      <c r="AT5450" s="4" t="s">
        <v>2693</v>
      </c>
      <c r="AU5450" s="4" t="s">
        <v>456</v>
      </c>
      <c r="AV5450" s="4" t="s">
        <v>735</v>
      </c>
      <c r="AW5450" s="4" t="s">
        <v>1167</v>
      </c>
      <c r="AX5450" s="4"/>
      <c r="AY5450" s="4">
        <v>263649</v>
      </c>
      <c r="AZ5450" s="4">
        <v>471248</v>
      </c>
      <c r="BA5450" s="4" t="s">
        <v>25132</v>
      </c>
      <c r="BB5450" s="4" t="s">
        <v>25133</v>
      </c>
      <c r="BC5450" s="4">
        <v>40</v>
      </c>
      <c r="BD5450" t="str">
        <f>IF(AND(ADHOC!$G$15="",ADHOC!$S$4=""),"",IF(ADHOC!$G$15&lt;&gt;"",IF(ADHOC!$G$15=LEFT(Domein!$AS5450,LEN(ADHOC!$G$15)),MAX(Domein!BD$1:'Domein'!BD5449)+1,""),IF(ADHOC!$S$4=LEFT(Domein!$AS5450,LEN(ADHOC!$S$4)),MAX(Domein!BD$1:'Domein'!BD5449)+1,"")))</f>
        <v/>
      </c>
    </row>
    <row r="5451" spans="45:56" x14ac:dyDescent="0.2">
      <c r="AS5451" s="4" t="s">
        <v>2694</v>
      </c>
      <c r="AT5451" s="4" t="s">
        <v>2695</v>
      </c>
      <c r="AU5451" s="4" t="s">
        <v>456</v>
      </c>
      <c r="AV5451" s="4" t="s">
        <v>735</v>
      </c>
      <c r="AW5451" s="4" t="s">
        <v>1167</v>
      </c>
      <c r="AX5451" s="4"/>
      <c r="AY5451" s="4">
        <v>263677</v>
      </c>
      <c r="AZ5451" s="4">
        <v>471238</v>
      </c>
      <c r="BA5451" s="4" t="s">
        <v>25134</v>
      </c>
      <c r="BB5451" s="4" t="s">
        <v>25135</v>
      </c>
      <c r="BC5451" s="4">
        <v>40</v>
      </c>
      <c r="BD5451" t="str">
        <f>IF(AND(ADHOC!$G$15="",ADHOC!$S$4=""),"",IF(ADHOC!$G$15&lt;&gt;"",IF(ADHOC!$G$15=LEFT(Domein!$AS5451,LEN(ADHOC!$G$15)),MAX(Domein!BD$1:'Domein'!BD5450)+1,""),IF(ADHOC!$S$4=LEFT(Domein!$AS5451,LEN(ADHOC!$S$4)),MAX(Domein!BD$1:'Domein'!BD5450)+1,"")))</f>
        <v/>
      </c>
    </row>
    <row r="5452" spans="45:56" x14ac:dyDescent="0.2">
      <c r="AS5452" s="4" t="s">
        <v>2696</v>
      </c>
      <c r="AT5452" s="4" t="s">
        <v>2697</v>
      </c>
      <c r="AU5452" s="4" t="s">
        <v>456</v>
      </c>
      <c r="AV5452" s="4" t="s">
        <v>735</v>
      </c>
      <c r="AW5452" s="4" t="s">
        <v>1167</v>
      </c>
      <c r="AX5452" s="4"/>
      <c r="AY5452" s="4">
        <v>263669</v>
      </c>
      <c r="AZ5452" s="4">
        <v>471260</v>
      </c>
      <c r="BA5452" s="4" t="s">
        <v>25128</v>
      </c>
      <c r="BB5452" s="4" t="s">
        <v>25136</v>
      </c>
      <c r="BC5452" s="4">
        <v>40</v>
      </c>
      <c r="BD5452" t="str">
        <f>IF(AND(ADHOC!$G$15="",ADHOC!$S$4=""),"",IF(ADHOC!$G$15&lt;&gt;"",IF(ADHOC!$G$15=LEFT(Domein!$AS5452,LEN(ADHOC!$G$15)),MAX(Domein!BD$1:'Domein'!BD5451)+1,""),IF(ADHOC!$S$4=LEFT(Domein!$AS5452,LEN(ADHOC!$S$4)),MAX(Domein!BD$1:'Domein'!BD5451)+1,"")))</f>
        <v/>
      </c>
    </row>
    <row r="5453" spans="45:56" x14ac:dyDescent="0.2">
      <c r="AS5453" s="4" t="s">
        <v>2698</v>
      </c>
      <c r="AT5453" s="4" t="s">
        <v>2699</v>
      </c>
      <c r="AU5453" s="4" t="s">
        <v>456</v>
      </c>
      <c r="AV5453" s="4" t="s">
        <v>735</v>
      </c>
      <c r="AW5453" s="4" t="s">
        <v>1167</v>
      </c>
      <c r="AX5453" s="4"/>
      <c r="AY5453" s="4">
        <v>263683</v>
      </c>
      <c r="AZ5453" s="4">
        <v>471260</v>
      </c>
      <c r="BA5453" s="4" t="s">
        <v>25128</v>
      </c>
      <c r="BB5453" s="4" t="s">
        <v>25131</v>
      </c>
      <c r="BC5453" s="4">
        <v>40</v>
      </c>
      <c r="BD5453" t="str">
        <f>IF(AND(ADHOC!$G$15="",ADHOC!$S$4=""),"",IF(ADHOC!$G$15&lt;&gt;"",IF(ADHOC!$G$15=LEFT(Domein!$AS5453,LEN(ADHOC!$G$15)),MAX(Domein!BD$1:'Domein'!BD5452)+1,""),IF(ADHOC!$S$4=LEFT(Domein!$AS5453,LEN(ADHOC!$S$4)),MAX(Domein!BD$1:'Domein'!BD5452)+1,"")))</f>
        <v/>
      </c>
    </row>
    <row r="5454" spans="45:56" x14ac:dyDescent="0.2">
      <c r="AS5454" s="4" t="s">
        <v>9574</v>
      </c>
      <c r="AT5454" s="4" t="s">
        <v>11551</v>
      </c>
      <c r="AU5454" s="4" t="s">
        <v>456</v>
      </c>
      <c r="AV5454" s="4" t="s">
        <v>735</v>
      </c>
      <c r="AW5454" s="4" t="s">
        <v>1167</v>
      </c>
      <c r="AX5454" s="4"/>
      <c r="AY5454" s="4">
        <v>263631</v>
      </c>
      <c r="AZ5454" s="4">
        <v>471249</v>
      </c>
      <c r="BA5454" s="4" t="s">
        <v>22874</v>
      </c>
      <c r="BB5454" s="4" t="s">
        <v>25137</v>
      </c>
      <c r="BC5454" s="4">
        <v>40</v>
      </c>
      <c r="BD5454" t="str">
        <f>IF(AND(ADHOC!$G$15="",ADHOC!$S$4=""),"",IF(ADHOC!$G$15&lt;&gt;"",IF(ADHOC!$G$15=LEFT(Domein!$AS5454,LEN(ADHOC!$G$15)),MAX(Domein!BD$1:'Domein'!BD5453)+1,""),IF(ADHOC!$S$4=LEFT(Domein!$AS5454,LEN(ADHOC!$S$4)),MAX(Domein!BD$1:'Domein'!BD5453)+1,"")))</f>
        <v/>
      </c>
    </row>
    <row r="5455" spans="45:56" x14ac:dyDescent="0.2">
      <c r="AS5455" s="4" t="s">
        <v>2704</v>
      </c>
      <c r="AT5455" s="4" t="s">
        <v>2705</v>
      </c>
      <c r="AU5455" s="4" t="s">
        <v>463</v>
      </c>
      <c r="AV5455" s="4" t="s">
        <v>743</v>
      </c>
      <c r="AW5455" s="4" t="s">
        <v>701</v>
      </c>
      <c r="AX5455" s="4"/>
      <c r="AY5455" s="4">
        <v>263667</v>
      </c>
      <c r="AZ5455" s="4">
        <v>471262</v>
      </c>
      <c r="BA5455" s="4" t="s">
        <v>22876</v>
      </c>
      <c r="BB5455" s="4" t="s">
        <v>22877</v>
      </c>
      <c r="BC5455" s="4">
        <v>40</v>
      </c>
      <c r="BD5455" t="str">
        <f>IF(AND(ADHOC!$G$15="",ADHOC!$S$4=""),"",IF(ADHOC!$G$15&lt;&gt;"",IF(ADHOC!$G$15=LEFT(Domein!$AS5455,LEN(ADHOC!$G$15)),MAX(Domein!BD$1:'Domein'!BD5454)+1,""),IF(ADHOC!$S$4=LEFT(Domein!$AS5455,LEN(ADHOC!$S$4)),MAX(Domein!BD$1:'Domein'!BD5454)+1,"")))</f>
        <v/>
      </c>
    </row>
    <row r="5456" spans="45:56" x14ac:dyDescent="0.2">
      <c r="AS5456" s="4" t="s">
        <v>2706</v>
      </c>
      <c r="AT5456" s="4" t="s">
        <v>2707</v>
      </c>
      <c r="AU5456" s="4" t="s">
        <v>456</v>
      </c>
      <c r="AV5456" s="4" t="s">
        <v>736</v>
      </c>
      <c r="AW5456" s="4" t="s">
        <v>939</v>
      </c>
      <c r="AX5456" s="4"/>
      <c r="AY5456" s="4"/>
      <c r="AZ5456" s="4"/>
      <c r="BA5456" s="4"/>
      <c r="BB5456" s="4"/>
      <c r="BC5456" s="4">
        <v>40</v>
      </c>
      <c r="BD5456" t="str">
        <f>IF(AND(ADHOC!$G$15="",ADHOC!$S$4=""),"",IF(ADHOC!$G$15&lt;&gt;"",IF(ADHOC!$G$15=LEFT(Domein!$AS5456,LEN(ADHOC!$G$15)),MAX(Domein!BD$1:'Domein'!BD5455)+1,""),IF(ADHOC!$S$4=LEFT(Domein!$AS5456,LEN(ADHOC!$S$4)),MAX(Domein!BD$1:'Domein'!BD5455)+1,"")))</f>
        <v/>
      </c>
    </row>
    <row r="5457" spans="45:56" x14ac:dyDescent="0.2">
      <c r="AS5457" s="4" t="s">
        <v>17642</v>
      </c>
      <c r="AT5457" s="4" t="s">
        <v>17643</v>
      </c>
      <c r="AU5457" s="4" t="s">
        <v>456</v>
      </c>
      <c r="AV5457" s="4" t="s">
        <v>731</v>
      </c>
      <c r="AW5457" s="4" t="s">
        <v>724</v>
      </c>
      <c r="AX5457" s="4"/>
      <c r="AY5457" s="4">
        <v>243973</v>
      </c>
      <c r="AZ5457" s="4">
        <v>485754</v>
      </c>
      <c r="BA5457" s="4" t="s">
        <v>25138</v>
      </c>
      <c r="BB5457" s="4" t="s">
        <v>25139</v>
      </c>
      <c r="BC5457" s="4">
        <v>40</v>
      </c>
      <c r="BD5457" t="str">
        <f>IF(AND(ADHOC!$G$15="",ADHOC!$S$4=""),"",IF(ADHOC!$G$15&lt;&gt;"",IF(ADHOC!$G$15=LEFT(Domein!$AS5457,LEN(ADHOC!$G$15)),MAX(Domein!BD$1:'Domein'!BD5456)+1,""),IF(ADHOC!$S$4=LEFT(Domein!$AS5457,LEN(ADHOC!$S$4)),MAX(Domein!BD$1:'Domein'!BD5456)+1,"")))</f>
        <v/>
      </c>
    </row>
    <row r="5458" spans="45:56" x14ac:dyDescent="0.2">
      <c r="AS5458" s="4" t="s">
        <v>2673</v>
      </c>
      <c r="AT5458" s="4" t="s">
        <v>2674</v>
      </c>
      <c r="AU5458" s="4" t="s">
        <v>456</v>
      </c>
      <c r="AV5458" s="4" t="s">
        <v>731</v>
      </c>
      <c r="AW5458" s="4" t="s">
        <v>724</v>
      </c>
      <c r="AX5458" s="4"/>
      <c r="AY5458" s="4">
        <v>247917</v>
      </c>
      <c r="AZ5458" s="4">
        <v>484925</v>
      </c>
      <c r="BA5458" s="4" t="s">
        <v>25140</v>
      </c>
      <c r="BB5458" s="4" t="s">
        <v>25141</v>
      </c>
      <c r="BC5458" s="4">
        <v>40</v>
      </c>
      <c r="BD5458" t="str">
        <f>IF(AND(ADHOC!$G$15="",ADHOC!$S$4=""),"",IF(ADHOC!$G$15&lt;&gt;"",IF(ADHOC!$G$15=LEFT(Domein!$AS5458,LEN(ADHOC!$G$15)),MAX(Domein!BD$1:'Domein'!BD5457)+1,""),IF(ADHOC!$S$4=LEFT(Domein!$AS5458,LEN(ADHOC!$S$4)),MAX(Domein!BD$1:'Domein'!BD5457)+1,"")))</f>
        <v/>
      </c>
    </row>
    <row r="5459" spans="45:56" x14ac:dyDescent="0.2">
      <c r="AS5459" s="4" t="s">
        <v>17644</v>
      </c>
      <c r="AT5459" s="4" t="s">
        <v>2674</v>
      </c>
      <c r="AU5459" s="4" t="s">
        <v>456</v>
      </c>
      <c r="AV5459" s="4" t="s">
        <v>731</v>
      </c>
      <c r="AW5459" s="4" t="s">
        <v>724</v>
      </c>
      <c r="AX5459" s="4"/>
      <c r="AY5459" s="4">
        <v>247984</v>
      </c>
      <c r="AZ5459" s="4">
        <v>484889</v>
      </c>
      <c r="BA5459" s="4" t="s">
        <v>25142</v>
      </c>
      <c r="BB5459" s="4" t="s">
        <v>25143</v>
      </c>
      <c r="BC5459" s="4">
        <v>40</v>
      </c>
      <c r="BD5459" t="str">
        <f>IF(AND(ADHOC!$G$15="",ADHOC!$S$4=""),"",IF(ADHOC!$G$15&lt;&gt;"",IF(ADHOC!$G$15=LEFT(Domein!$AS5459,LEN(ADHOC!$G$15)),MAX(Domein!BD$1:'Domein'!BD5458)+1,""),IF(ADHOC!$S$4=LEFT(Domein!$AS5459,LEN(ADHOC!$S$4)),MAX(Domein!BD$1:'Domein'!BD5458)+1,"")))</f>
        <v/>
      </c>
    </row>
    <row r="5460" spans="45:56" x14ac:dyDescent="0.2">
      <c r="AS5460" s="4" t="s">
        <v>2675</v>
      </c>
      <c r="AT5460" s="4" t="s">
        <v>2676</v>
      </c>
      <c r="AU5460" s="4" t="s">
        <v>456</v>
      </c>
      <c r="AV5460" s="4" t="s">
        <v>731</v>
      </c>
      <c r="AW5460" s="4" t="s">
        <v>724</v>
      </c>
      <c r="AX5460" s="4"/>
      <c r="AY5460" s="4">
        <v>251211</v>
      </c>
      <c r="AZ5460" s="4">
        <v>486360</v>
      </c>
      <c r="BA5460" s="4" t="s">
        <v>25144</v>
      </c>
      <c r="BB5460" s="4" t="s">
        <v>25145</v>
      </c>
      <c r="BC5460" s="4">
        <v>40</v>
      </c>
      <c r="BD5460" t="str">
        <f>IF(AND(ADHOC!$G$15="",ADHOC!$S$4=""),"",IF(ADHOC!$G$15&lt;&gt;"",IF(ADHOC!$G$15=LEFT(Domein!$AS5460,LEN(ADHOC!$G$15)),MAX(Domein!BD$1:'Domein'!BD5459)+1,""),IF(ADHOC!$S$4=LEFT(Domein!$AS5460,LEN(ADHOC!$S$4)),MAX(Domein!BD$1:'Domein'!BD5459)+1,"")))</f>
        <v/>
      </c>
    </row>
    <row r="5461" spans="45:56" x14ac:dyDescent="0.2">
      <c r="AS5461" s="4" t="s">
        <v>17645</v>
      </c>
      <c r="AT5461" s="4" t="s">
        <v>2676</v>
      </c>
      <c r="AU5461" s="4" t="s">
        <v>456</v>
      </c>
      <c r="AV5461" s="4" t="s">
        <v>731</v>
      </c>
      <c r="AW5461" s="4" t="s">
        <v>724</v>
      </c>
      <c r="AX5461" s="4"/>
      <c r="AY5461" s="4">
        <v>251276</v>
      </c>
      <c r="AZ5461" s="4">
        <v>486374</v>
      </c>
      <c r="BA5461" s="4" t="s">
        <v>25146</v>
      </c>
      <c r="BB5461" s="4" t="s">
        <v>25147</v>
      </c>
      <c r="BC5461" s="4">
        <v>40</v>
      </c>
      <c r="BD5461" t="str">
        <f>IF(AND(ADHOC!$G$15="",ADHOC!$S$4=""),"",IF(ADHOC!$G$15&lt;&gt;"",IF(ADHOC!$G$15=LEFT(Domein!$AS5461,LEN(ADHOC!$G$15)),MAX(Domein!BD$1:'Domein'!BD5460)+1,""),IF(ADHOC!$S$4=LEFT(Domein!$AS5461,LEN(ADHOC!$S$4)),MAX(Domein!BD$1:'Domein'!BD5460)+1,"")))</f>
        <v/>
      </c>
    </row>
    <row r="5462" spans="45:56" x14ac:dyDescent="0.2">
      <c r="AS5462" s="4" t="s">
        <v>2677</v>
      </c>
      <c r="AT5462" s="4" t="s">
        <v>2678</v>
      </c>
      <c r="AU5462" s="4" t="s">
        <v>456</v>
      </c>
      <c r="AV5462" s="4" t="s">
        <v>731</v>
      </c>
      <c r="AW5462" s="4" t="s">
        <v>724</v>
      </c>
      <c r="AX5462" s="4"/>
      <c r="AY5462" s="4">
        <v>250804</v>
      </c>
      <c r="AZ5462" s="4">
        <v>484664</v>
      </c>
      <c r="BA5462" s="4" t="s">
        <v>25148</v>
      </c>
      <c r="BB5462" s="4" t="s">
        <v>25149</v>
      </c>
      <c r="BC5462" s="4">
        <v>40</v>
      </c>
      <c r="BD5462" t="str">
        <f>IF(AND(ADHOC!$G$15="",ADHOC!$S$4=""),"",IF(ADHOC!$G$15&lt;&gt;"",IF(ADHOC!$G$15=LEFT(Domein!$AS5462,LEN(ADHOC!$G$15)),MAX(Domein!BD$1:'Domein'!BD5461)+1,""),IF(ADHOC!$S$4=LEFT(Domein!$AS5462,LEN(ADHOC!$S$4)),MAX(Domein!BD$1:'Domein'!BD5461)+1,"")))</f>
        <v/>
      </c>
    </row>
    <row r="5463" spans="45:56" x14ac:dyDescent="0.2">
      <c r="AS5463" s="4" t="s">
        <v>17646</v>
      </c>
      <c r="AT5463" s="4" t="s">
        <v>2678</v>
      </c>
      <c r="AU5463" s="4" t="s">
        <v>456</v>
      </c>
      <c r="AV5463" s="4" t="s">
        <v>731</v>
      </c>
      <c r="AW5463" s="4" t="s">
        <v>724</v>
      </c>
      <c r="AX5463" s="4"/>
      <c r="AY5463" s="4">
        <v>250781</v>
      </c>
      <c r="AZ5463" s="4">
        <v>486913</v>
      </c>
      <c r="BA5463" s="4" t="s">
        <v>25150</v>
      </c>
      <c r="BB5463" s="4" t="s">
        <v>25151</v>
      </c>
      <c r="BC5463" s="4">
        <v>40</v>
      </c>
      <c r="BD5463" t="str">
        <f>IF(AND(ADHOC!$G$15="",ADHOC!$S$4=""),"",IF(ADHOC!$G$15&lt;&gt;"",IF(ADHOC!$G$15=LEFT(Domein!$AS5463,LEN(ADHOC!$G$15)),MAX(Domein!BD$1:'Domein'!BD5462)+1,""),IF(ADHOC!$S$4=LEFT(Domein!$AS5463,LEN(ADHOC!$S$4)),MAX(Domein!BD$1:'Domein'!BD5462)+1,"")))</f>
        <v/>
      </c>
    </row>
    <row r="5464" spans="45:56" x14ac:dyDescent="0.2">
      <c r="AS5464" s="4" t="s">
        <v>17647</v>
      </c>
      <c r="AT5464" s="4" t="s">
        <v>17648</v>
      </c>
      <c r="AU5464" s="4" t="s">
        <v>456</v>
      </c>
      <c r="AV5464" s="4" t="s">
        <v>731</v>
      </c>
      <c r="AW5464" s="4" t="s">
        <v>724</v>
      </c>
      <c r="AX5464" s="4"/>
      <c r="AY5464" s="4">
        <v>249857</v>
      </c>
      <c r="AZ5464" s="4">
        <v>484220</v>
      </c>
      <c r="BA5464" s="4" t="s">
        <v>25152</v>
      </c>
      <c r="BB5464" s="4" t="s">
        <v>25153</v>
      </c>
      <c r="BC5464" s="4">
        <v>40</v>
      </c>
      <c r="BD5464" t="str">
        <f>IF(AND(ADHOC!$G$15="",ADHOC!$S$4=""),"",IF(ADHOC!$G$15&lt;&gt;"",IF(ADHOC!$G$15=LEFT(Domein!$AS5464,LEN(ADHOC!$G$15)),MAX(Domein!BD$1:'Domein'!BD5463)+1,""),IF(ADHOC!$S$4=LEFT(Domein!$AS5464,LEN(ADHOC!$S$4)),MAX(Domein!BD$1:'Domein'!BD5463)+1,"")))</f>
        <v/>
      </c>
    </row>
    <row r="5465" spans="45:56" x14ac:dyDescent="0.2">
      <c r="AS5465" s="4" t="s">
        <v>17649</v>
      </c>
      <c r="AT5465" s="4" t="s">
        <v>17650</v>
      </c>
      <c r="AU5465" s="4" t="s">
        <v>456</v>
      </c>
      <c r="AV5465" s="4" t="s">
        <v>731</v>
      </c>
      <c r="AW5465" s="4" t="s">
        <v>724</v>
      </c>
      <c r="AX5465" s="4"/>
      <c r="AY5465" s="4">
        <v>253278</v>
      </c>
      <c r="AZ5465" s="4">
        <v>483671</v>
      </c>
      <c r="BA5465" s="4" t="s">
        <v>25154</v>
      </c>
      <c r="BB5465" s="4" t="s">
        <v>25155</v>
      </c>
      <c r="BC5465" s="4">
        <v>40</v>
      </c>
      <c r="BD5465" t="str">
        <f>IF(AND(ADHOC!$G$15="",ADHOC!$S$4=""),"",IF(ADHOC!$G$15&lt;&gt;"",IF(ADHOC!$G$15=LEFT(Domein!$AS5465,LEN(ADHOC!$G$15)),MAX(Domein!BD$1:'Domein'!BD5464)+1,""),IF(ADHOC!$S$4=LEFT(Domein!$AS5465,LEN(ADHOC!$S$4)),MAX(Domein!BD$1:'Domein'!BD5464)+1,"")))</f>
        <v/>
      </c>
    </row>
    <row r="5466" spans="45:56" x14ac:dyDescent="0.2">
      <c r="AS5466" s="4" t="s">
        <v>17651</v>
      </c>
      <c r="AT5466" s="4" t="s">
        <v>17652</v>
      </c>
      <c r="AU5466" s="4" t="s">
        <v>456</v>
      </c>
      <c r="AV5466" s="4" t="s">
        <v>731</v>
      </c>
      <c r="AW5466" s="4" t="s">
        <v>724</v>
      </c>
      <c r="AX5466" s="4"/>
      <c r="AY5466" s="4">
        <v>259596</v>
      </c>
      <c r="AZ5466" s="4">
        <v>486186</v>
      </c>
      <c r="BA5466" s="4" t="s">
        <v>25156</v>
      </c>
      <c r="BB5466" s="4" t="s">
        <v>25157</v>
      </c>
      <c r="BC5466" s="4">
        <v>40</v>
      </c>
      <c r="BD5466" t="str">
        <f>IF(AND(ADHOC!$G$15="",ADHOC!$S$4=""),"",IF(ADHOC!$G$15&lt;&gt;"",IF(ADHOC!$G$15=LEFT(Domein!$AS5466,LEN(ADHOC!$G$15)),MAX(Domein!BD$1:'Domein'!BD5465)+1,""),IF(ADHOC!$S$4=LEFT(Domein!$AS5466,LEN(ADHOC!$S$4)),MAX(Domein!BD$1:'Domein'!BD5465)+1,"")))</f>
        <v/>
      </c>
    </row>
    <row r="5467" spans="45:56" x14ac:dyDescent="0.2">
      <c r="AS5467" s="4" t="s">
        <v>17653</v>
      </c>
      <c r="AT5467" s="4" t="s">
        <v>17654</v>
      </c>
      <c r="AU5467" s="4" t="s">
        <v>456</v>
      </c>
      <c r="AV5467" s="4" t="s">
        <v>731</v>
      </c>
      <c r="AW5467" s="4" t="s">
        <v>724</v>
      </c>
      <c r="AX5467" s="4"/>
      <c r="AY5467" s="4">
        <v>259071</v>
      </c>
      <c r="AZ5467" s="4">
        <v>486829</v>
      </c>
      <c r="BA5467" s="4" t="s">
        <v>25158</v>
      </c>
      <c r="BB5467" s="4" t="s">
        <v>25159</v>
      </c>
      <c r="BC5467" s="4">
        <v>40</v>
      </c>
      <c r="BD5467" t="str">
        <f>IF(AND(ADHOC!$G$15="",ADHOC!$S$4=""),"",IF(ADHOC!$G$15&lt;&gt;"",IF(ADHOC!$G$15=LEFT(Domein!$AS5467,LEN(ADHOC!$G$15)),MAX(Domein!BD$1:'Domein'!BD5466)+1,""),IF(ADHOC!$S$4=LEFT(Domein!$AS5467,LEN(ADHOC!$S$4)),MAX(Domein!BD$1:'Domein'!BD5466)+1,"")))</f>
        <v/>
      </c>
    </row>
    <row r="5468" spans="45:56" x14ac:dyDescent="0.2">
      <c r="AS5468" s="4" t="s">
        <v>17655</v>
      </c>
      <c r="AT5468" s="4" t="s">
        <v>17656</v>
      </c>
      <c r="AU5468" s="4" t="s">
        <v>456</v>
      </c>
      <c r="AV5468" s="4" t="s">
        <v>731</v>
      </c>
      <c r="AW5468" s="4" t="s">
        <v>724</v>
      </c>
      <c r="AX5468" s="4"/>
      <c r="AY5468" s="4">
        <v>255097</v>
      </c>
      <c r="AZ5468" s="4">
        <v>486611</v>
      </c>
      <c r="BA5468" s="4" t="s">
        <v>25160</v>
      </c>
      <c r="BB5468" s="4" t="s">
        <v>25161</v>
      </c>
      <c r="BC5468" s="4">
        <v>40</v>
      </c>
      <c r="BD5468" t="str">
        <f>IF(AND(ADHOC!$G$15="",ADHOC!$S$4=""),"",IF(ADHOC!$G$15&lt;&gt;"",IF(ADHOC!$G$15=LEFT(Domein!$AS5468,LEN(ADHOC!$G$15)),MAX(Domein!BD$1:'Domein'!BD5467)+1,""),IF(ADHOC!$S$4=LEFT(Domein!$AS5468,LEN(ADHOC!$S$4)),MAX(Domein!BD$1:'Domein'!BD5467)+1,"")))</f>
        <v/>
      </c>
    </row>
    <row r="5469" spans="45:56" x14ac:dyDescent="0.2">
      <c r="AS5469" s="4" t="s">
        <v>17657</v>
      </c>
      <c r="AT5469" s="4" t="s">
        <v>17658</v>
      </c>
      <c r="AU5469" s="4" t="s">
        <v>456</v>
      </c>
      <c r="AV5469" s="4" t="s">
        <v>731</v>
      </c>
      <c r="AW5469" s="4" t="s">
        <v>724</v>
      </c>
      <c r="AX5469" s="4"/>
      <c r="AY5469" s="4">
        <v>253549</v>
      </c>
      <c r="AZ5469" s="4">
        <v>486344</v>
      </c>
      <c r="BA5469" s="4" t="s">
        <v>25162</v>
      </c>
      <c r="BB5469" s="4" t="s">
        <v>25163</v>
      </c>
      <c r="BC5469" s="4">
        <v>40</v>
      </c>
      <c r="BD5469" t="str">
        <f>IF(AND(ADHOC!$G$15="",ADHOC!$S$4=""),"",IF(ADHOC!$G$15&lt;&gt;"",IF(ADHOC!$G$15=LEFT(Domein!$AS5469,LEN(ADHOC!$G$15)),MAX(Domein!BD$1:'Domein'!BD5468)+1,""),IF(ADHOC!$S$4=LEFT(Domein!$AS5469,LEN(ADHOC!$S$4)),MAX(Domein!BD$1:'Domein'!BD5468)+1,"")))</f>
        <v/>
      </c>
    </row>
    <row r="5470" spans="45:56" x14ac:dyDescent="0.2">
      <c r="AS5470" s="4" t="s">
        <v>17659</v>
      </c>
      <c r="AT5470" s="4" t="s">
        <v>6962</v>
      </c>
      <c r="AU5470" s="4" t="s">
        <v>456</v>
      </c>
      <c r="AV5470" s="4" t="s">
        <v>731</v>
      </c>
      <c r="AW5470" s="4" t="s">
        <v>724</v>
      </c>
      <c r="AX5470" s="4"/>
      <c r="AY5470" s="4">
        <v>246132</v>
      </c>
      <c r="AZ5470" s="4">
        <v>484428</v>
      </c>
      <c r="BA5470" s="4" t="s">
        <v>25164</v>
      </c>
      <c r="BB5470" s="4" t="s">
        <v>25165</v>
      </c>
      <c r="BC5470" s="4">
        <v>40</v>
      </c>
      <c r="BD5470" t="str">
        <f>IF(AND(ADHOC!$G$15="",ADHOC!$S$4=""),"",IF(ADHOC!$G$15&lt;&gt;"",IF(ADHOC!$G$15=LEFT(Domein!$AS5470,LEN(ADHOC!$G$15)),MAX(Domein!BD$1:'Domein'!BD5469)+1,""),IF(ADHOC!$S$4=LEFT(Domein!$AS5470,LEN(ADHOC!$S$4)),MAX(Domein!BD$1:'Domein'!BD5469)+1,"")))</f>
        <v/>
      </c>
    </row>
    <row r="5471" spans="45:56" x14ac:dyDescent="0.2">
      <c r="AS5471" s="4" t="s">
        <v>17660</v>
      </c>
      <c r="AT5471" s="4" t="s">
        <v>17661</v>
      </c>
      <c r="AU5471" s="4" t="s">
        <v>456</v>
      </c>
      <c r="AV5471" s="4" t="s">
        <v>731</v>
      </c>
      <c r="AW5471" s="4" t="s">
        <v>724</v>
      </c>
      <c r="AX5471" s="4"/>
      <c r="AY5471" s="4">
        <v>247960</v>
      </c>
      <c r="AZ5471" s="4">
        <v>486332</v>
      </c>
      <c r="BA5471" s="4" t="s">
        <v>25166</v>
      </c>
      <c r="BB5471" s="4" t="s">
        <v>25167</v>
      </c>
      <c r="BC5471" s="4">
        <v>40</v>
      </c>
      <c r="BD5471" t="str">
        <f>IF(AND(ADHOC!$G$15="",ADHOC!$S$4=""),"",IF(ADHOC!$G$15&lt;&gt;"",IF(ADHOC!$G$15=LEFT(Domein!$AS5471,LEN(ADHOC!$G$15)),MAX(Domein!BD$1:'Domein'!BD5470)+1,""),IF(ADHOC!$S$4=LEFT(Domein!$AS5471,LEN(ADHOC!$S$4)),MAX(Domein!BD$1:'Domein'!BD5470)+1,"")))</f>
        <v/>
      </c>
    </row>
    <row r="5472" spans="45:56" x14ac:dyDescent="0.2">
      <c r="AS5472" s="4" t="s">
        <v>17662</v>
      </c>
      <c r="AT5472" s="4" t="s">
        <v>17663</v>
      </c>
      <c r="AU5472" s="4" t="s">
        <v>456</v>
      </c>
      <c r="AV5472" s="4" t="s">
        <v>731</v>
      </c>
      <c r="AW5472" s="4" t="s">
        <v>724</v>
      </c>
      <c r="AX5472" s="4"/>
      <c r="AY5472" s="4">
        <v>250300</v>
      </c>
      <c r="AZ5472" s="4">
        <v>488991</v>
      </c>
      <c r="BA5472" s="4" t="s">
        <v>25126</v>
      </c>
      <c r="BB5472" s="4" t="s">
        <v>25168</v>
      </c>
      <c r="BC5472" s="4">
        <v>40</v>
      </c>
      <c r="BD5472" t="str">
        <f>IF(AND(ADHOC!$G$15="",ADHOC!$S$4=""),"",IF(ADHOC!$G$15&lt;&gt;"",IF(ADHOC!$G$15=LEFT(Domein!$AS5472,LEN(ADHOC!$G$15)),MAX(Domein!BD$1:'Domein'!BD5471)+1,""),IF(ADHOC!$S$4=LEFT(Domein!$AS5472,LEN(ADHOC!$S$4)),MAX(Domein!BD$1:'Domein'!BD5471)+1,"")))</f>
        <v/>
      </c>
    </row>
    <row r="5473" spans="45:56" x14ac:dyDescent="0.2">
      <c r="AS5473" s="4" t="s">
        <v>17664</v>
      </c>
      <c r="AT5473" s="4" t="s">
        <v>17665</v>
      </c>
      <c r="AU5473" s="4" t="s">
        <v>456</v>
      </c>
      <c r="AV5473" s="4" t="s">
        <v>731</v>
      </c>
      <c r="AW5473" s="4" t="s">
        <v>724</v>
      </c>
      <c r="AX5473" s="4"/>
      <c r="AY5473" s="4">
        <v>253854</v>
      </c>
      <c r="AZ5473" s="4">
        <v>486774</v>
      </c>
      <c r="BA5473" s="4" t="s">
        <v>25169</v>
      </c>
      <c r="BB5473" s="4" t="s">
        <v>25170</v>
      </c>
      <c r="BC5473" s="4">
        <v>40</v>
      </c>
      <c r="BD5473" t="str">
        <f>IF(AND(ADHOC!$G$15="",ADHOC!$S$4=""),"",IF(ADHOC!$G$15&lt;&gt;"",IF(ADHOC!$G$15=LEFT(Domein!$AS5473,LEN(ADHOC!$G$15)),MAX(Domein!BD$1:'Domein'!BD5472)+1,""),IF(ADHOC!$S$4=LEFT(Domein!$AS5473,LEN(ADHOC!$S$4)),MAX(Domein!BD$1:'Domein'!BD5472)+1,"")))</f>
        <v/>
      </c>
    </row>
    <row r="5474" spans="45:56" x14ac:dyDescent="0.2">
      <c r="AS5474" s="4" t="s">
        <v>17666</v>
      </c>
      <c r="AT5474" s="4" t="s">
        <v>17667</v>
      </c>
      <c r="AU5474" s="4" t="s">
        <v>456</v>
      </c>
      <c r="AV5474" s="4" t="s">
        <v>731</v>
      </c>
      <c r="AW5474" s="4" t="s">
        <v>724</v>
      </c>
      <c r="AX5474" s="4"/>
      <c r="AY5474" s="4">
        <v>254170</v>
      </c>
      <c r="AZ5474" s="4">
        <v>483700</v>
      </c>
      <c r="BA5474" s="4" t="s">
        <v>25171</v>
      </c>
      <c r="BB5474" s="4" t="s">
        <v>25172</v>
      </c>
      <c r="BC5474" s="4">
        <v>40</v>
      </c>
      <c r="BD5474" t="str">
        <f>IF(AND(ADHOC!$G$15="",ADHOC!$S$4=""),"",IF(ADHOC!$G$15&lt;&gt;"",IF(ADHOC!$G$15=LEFT(Domein!$AS5474,LEN(ADHOC!$G$15)),MAX(Domein!BD$1:'Domein'!BD5473)+1,""),IF(ADHOC!$S$4=LEFT(Domein!$AS5474,LEN(ADHOC!$S$4)),MAX(Domein!BD$1:'Domein'!BD5473)+1,"")))</f>
        <v/>
      </c>
    </row>
    <row r="5475" spans="45:56" x14ac:dyDescent="0.2">
      <c r="AS5475" s="4" t="s">
        <v>17668</v>
      </c>
      <c r="AT5475" s="4" t="s">
        <v>17669</v>
      </c>
      <c r="AU5475" s="4" t="s">
        <v>456</v>
      </c>
      <c r="AV5475" s="4" t="s">
        <v>731</v>
      </c>
      <c r="AW5475" s="4" t="s">
        <v>724</v>
      </c>
      <c r="AX5475" s="4"/>
      <c r="AY5475" s="4">
        <v>254407</v>
      </c>
      <c r="AZ5475" s="4">
        <v>484690</v>
      </c>
      <c r="BA5475" s="4" t="s">
        <v>25173</v>
      </c>
      <c r="BB5475" s="4" t="s">
        <v>25174</v>
      </c>
      <c r="BC5475" s="4">
        <v>40</v>
      </c>
      <c r="BD5475" t="str">
        <f>IF(AND(ADHOC!$G$15="",ADHOC!$S$4=""),"",IF(ADHOC!$G$15&lt;&gt;"",IF(ADHOC!$G$15=LEFT(Domein!$AS5475,LEN(ADHOC!$G$15)),MAX(Domein!BD$1:'Domein'!BD5474)+1,""),IF(ADHOC!$S$4=LEFT(Domein!$AS5475,LEN(ADHOC!$S$4)),MAX(Domein!BD$1:'Domein'!BD5474)+1,"")))</f>
        <v/>
      </c>
    </row>
    <row r="5476" spans="45:56" x14ac:dyDescent="0.2">
      <c r="AS5476" s="4" t="s">
        <v>17670</v>
      </c>
      <c r="AT5476" s="4" t="s">
        <v>13368</v>
      </c>
      <c r="AU5476" s="4" t="s">
        <v>456</v>
      </c>
      <c r="AV5476" s="4" t="s">
        <v>731</v>
      </c>
      <c r="AW5476" s="4" t="s">
        <v>724</v>
      </c>
      <c r="AX5476" s="4"/>
      <c r="AY5476" s="4">
        <v>253304</v>
      </c>
      <c r="AZ5476" s="4">
        <v>482927</v>
      </c>
      <c r="BA5476" s="4" t="s">
        <v>25175</v>
      </c>
      <c r="BB5476" s="4" t="s">
        <v>25176</v>
      </c>
      <c r="BC5476" s="4">
        <v>40</v>
      </c>
      <c r="BD5476" t="str">
        <f>IF(AND(ADHOC!$G$15="",ADHOC!$S$4=""),"",IF(ADHOC!$G$15&lt;&gt;"",IF(ADHOC!$G$15=LEFT(Domein!$AS5476,LEN(ADHOC!$G$15)),MAX(Domein!BD$1:'Domein'!BD5475)+1,""),IF(ADHOC!$S$4=LEFT(Domein!$AS5476,LEN(ADHOC!$S$4)),MAX(Domein!BD$1:'Domein'!BD5475)+1,"")))</f>
        <v/>
      </c>
    </row>
    <row r="5477" spans="45:56" x14ac:dyDescent="0.2">
      <c r="AS5477" s="4" t="s">
        <v>11676</v>
      </c>
      <c r="AT5477" s="4" t="s">
        <v>11677</v>
      </c>
      <c r="AU5477" s="4" t="s">
        <v>456</v>
      </c>
      <c r="AV5477" s="4" t="s">
        <v>731</v>
      </c>
      <c r="AW5477" s="4" t="s">
        <v>724</v>
      </c>
      <c r="AX5477" s="4"/>
      <c r="AY5477" s="4">
        <v>254358</v>
      </c>
      <c r="AZ5477" s="4">
        <v>483755</v>
      </c>
      <c r="BA5477" s="4" t="s">
        <v>25177</v>
      </c>
      <c r="BB5477" s="4" t="s">
        <v>25178</v>
      </c>
      <c r="BC5477" s="4">
        <v>40</v>
      </c>
      <c r="BD5477" t="str">
        <f>IF(AND(ADHOC!$G$15="",ADHOC!$S$4=""),"",IF(ADHOC!$G$15&lt;&gt;"",IF(ADHOC!$G$15=LEFT(Domein!$AS5477,LEN(ADHOC!$G$15)),MAX(Domein!BD$1:'Domein'!BD5476)+1,""),IF(ADHOC!$S$4=LEFT(Domein!$AS5477,LEN(ADHOC!$S$4)),MAX(Domein!BD$1:'Domein'!BD5476)+1,"")))</f>
        <v/>
      </c>
    </row>
    <row r="5478" spans="45:56" x14ac:dyDescent="0.2">
      <c r="AS5478" s="4" t="s">
        <v>17671</v>
      </c>
      <c r="AT5478" s="4" t="s">
        <v>11677</v>
      </c>
      <c r="AU5478" s="4" t="s">
        <v>456</v>
      </c>
      <c r="AV5478" s="4" t="s">
        <v>731</v>
      </c>
      <c r="AW5478" s="4" t="s">
        <v>724</v>
      </c>
      <c r="AX5478" s="4"/>
      <c r="AY5478" s="4">
        <v>254358</v>
      </c>
      <c r="AZ5478" s="4">
        <v>483755</v>
      </c>
      <c r="BA5478" s="4" t="s">
        <v>25177</v>
      </c>
      <c r="BB5478" s="4" t="s">
        <v>25178</v>
      </c>
      <c r="BC5478" s="4">
        <v>40</v>
      </c>
      <c r="BD5478" t="str">
        <f>IF(AND(ADHOC!$G$15="",ADHOC!$S$4=""),"",IF(ADHOC!$G$15&lt;&gt;"",IF(ADHOC!$G$15=LEFT(Domein!$AS5478,LEN(ADHOC!$G$15)),MAX(Domein!BD$1:'Domein'!BD5477)+1,""),IF(ADHOC!$S$4=LEFT(Domein!$AS5478,LEN(ADHOC!$S$4)),MAX(Domein!BD$1:'Domein'!BD5477)+1,"")))</f>
        <v/>
      </c>
    </row>
    <row r="5479" spans="45:56" x14ac:dyDescent="0.2">
      <c r="AS5479" s="4" t="s">
        <v>17672</v>
      </c>
      <c r="AT5479" s="4" t="s">
        <v>17673</v>
      </c>
      <c r="AU5479" s="4" t="s">
        <v>456</v>
      </c>
      <c r="AV5479" s="4" t="s">
        <v>731</v>
      </c>
      <c r="AW5479" s="4" t="s">
        <v>724</v>
      </c>
      <c r="AX5479" s="4"/>
      <c r="AY5479" s="4">
        <v>255530</v>
      </c>
      <c r="AZ5479" s="4">
        <v>483930</v>
      </c>
      <c r="BA5479" s="4" t="s">
        <v>25179</v>
      </c>
      <c r="BB5479" s="4" t="s">
        <v>25180</v>
      </c>
      <c r="BC5479" s="4">
        <v>40</v>
      </c>
      <c r="BD5479" t="str">
        <f>IF(AND(ADHOC!$G$15="",ADHOC!$S$4=""),"",IF(ADHOC!$G$15&lt;&gt;"",IF(ADHOC!$G$15=LEFT(Domein!$AS5479,LEN(ADHOC!$G$15)),MAX(Domein!BD$1:'Domein'!BD5478)+1,""),IF(ADHOC!$S$4=LEFT(Domein!$AS5479,LEN(ADHOC!$S$4)),MAX(Domein!BD$1:'Domein'!BD5478)+1,"")))</f>
        <v/>
      </c>
    </row>
    <row r="5480" spans="45:56" x14ac:dyDescent="0.2">
      <c r="AS5480" s="4" t="s">
        <v>17674</v>
      </c>
      <c r="AT5480" s="4" t="s">
        <v>17675</v>
      </c>
      <c r="AU5480" s="4" t="s">
        <v>456</v>
      </c>
      <c r="AV5480" s="4" t="s">
        <v>731</v>
      </c>
      <c r="AW5480" s="4" t="s">
        <v>724</v>
      </c>
      <c r="AX5480" s="4"/>
      <c r="AY5480" s="4">
        <v>255190</v>
      </c>
      <c r="AZ5480" s="4">
        <v>483850</v>
      </c>
      <c r="BA5480" s="4" t="s">
        <v>25181</v>
      </c>
      <c r="BB5480" s="4" t="s">
        <v>25182</v>
      </c>
      <c r="BC5480" s="4">
        <v>40</v>
      </c>
      <c r="BD5480" t="str">
        <f>IF(AND(ADHOC!$G$15="",ADHOC!$S$4=""),"",IF(ADHOC!$G$15&lt;&gt;"",IF(ADHOC!$G$15=LEFT(Domein!$AS5480,LEN(ADHOC!$G$15)),MAX(Domein!BD$1:'Domein'!BD5479)+1,""),IF(ADHOC!$S$4=LEFT(Domein!$AS5480,LEN(ADHOC!$S$4)),MAX(Domein!BD$1:'Domein'!BD5479)+1,"")))</f>
        <v/>
      </c>
    </row>
    <row r="5481" spans="45:56" x14ac:dyDescent="0.2">
      <c r="AS5481" s="4" t="s">
        <v>17676</v>
      </c>
      <c r="AT5481" s="4" t="s">
        <v>17677</v>
      </c>
      <c r="AU5481" s="4" t="s">
        <v>456</v>
      </c>
      <c r="AV5481" s="4" t="s">
        <v>731</v>
      </c>
      <c r="AW5481" s="4" t="s">
        <v>724</v>
      </c>
      <c r="AX5481" s="4"/>
      <c r="AY5481" s="4">
        <v>255231</v>
      </c>
      <c r="AZ5481" s="4">
        <v>483843</v>
      </c>
      <c r="BA5481" s="4" t="s">
        <v>25183</v>
      </c>
      <c r="BB5481" s="4" t="s">
        <v>25184</v>
      </c>
      <c r="BC5481" s="4">
        <v>40</v>
      </c>
      <c r="BD5481" t="str">
        <f>IF(AND(ADHOC!$G$15="",ADHOC!$S$4=""),"",IF(ADHOC!$G$15&lt;&gt;"",IF(ADHOC!$G$15=LEFT(Domein!$AS5481,LEN(ADHOC!$G$15)),MAX(Domein!BD$1:'Domein'!BD5480)+1,""),IF(ADHOC!$S$4=LEFT(Domein!$AS5481,LEN(ADHOC!$S$4)),MAX(Domein!BD$1:'Domein'!BD5480)+1,"")))</f>
        <v/>
      </c>
    </row>
    <row r="5482" spans="45:56" x14ac:dyDescent="0.2">
      <c r="AS5482" s="4" t="s">
        <v>17678</v>
      </c>
      <c r="AT5482" s="4" t="s">
        <v>17679</v>
      </c>
      <c r="AU5482" s="4" t="s">
        <v>456</v>
      </c>
      <c r="AV5482" s="4" t="s">
        <v>731</v>
      </c>
      <c r="AW5482" s="4" t="s">
        <v>724</v>
      </c>
      <c r="AX5482" s="4"/>
      <c r="AY5482" s="4">
        <v>251137</v>
      </c>
      <c r="AZ5482" s="4">
        <v>487863</v>
      </c>
      <c r="BA5482" s="4" t="s">
        <v>25185</v>
      </c>
      <c r="BB5482" s="4" t="s">
        <v>25186</v>
      </c>
      <c r="BC5482" s="4">
        <v>40</v>
      </c>
      <c r="BD5482" t="str">
        <f>IF(AND(ADHOC!$G$15="",ADHOC!$S$4=""),"",IF(ADHOC!$G$15&lt;&gt;"",IF(ADHOC!$G$15=LEFT(Domein!$AS5482,LEN(ADHOC!$G$15)),MAX(Domein!BD$1:'Domein'!BD5481)+1,""),IF(ADHOC!$S$4=LEFT(Domein!$AS5482,LEN(ADHOC!$S$4)),MAX(Domein!BD$1:'Domein'!BD5481)+1,"")))</f>
        <v/>
      </c>
    </row>
    <row r="5483" spans="45:56" x14ac:dyDescent="0.2">
      <c r="AS5483" s="4" t="s">
        <v>17680</v>
      </c>
      <c r="AT5483" s="4" t="s">
        <v>17681</v>
      </c>
      <c r="AU5483" s="4" t="s">
        <v>456</v>
      </c>
      <c r="AV5483" s="4" t="s">
        <v>731</v>
      </c>
      <c r="AW5483" s="4" t="s">
        <v>724</v>
      </c>
      <c r="AX5483" s="4"/>
      <c r="AY5483" s="4">
        <v>252393</v>
      </c>
      <c r="AZ5483" s="4">
        <v>487686</v>
      </c>
      <c r="BA5483" s="4" t="s">
        <v>25187</v>
      </c>
      <c r="BB5483" s="4" t="s">
        <v>25188</v>
      </c>
      <c r="BC5483" s="4">
        <v>40</v>
      </c>
      <c r="BD5483" t="str">
        <f>IF(AND(ADHOC!$G$15="",ADHOC!$S$4=""),"",IF(ADHOC!$G$15&lt;&gt;"",IF(ADHOC!$G$15=LEFT(Domein!$AS5483,LEN(ADHOC!$G$15)),MAX(Domein!BD$1:'Domein'!BD5482)+1,""),IF(ADHOC!$S$4=LEFT(Domein!$AS5483,LEN(ADHOC!$S$4)),MAX(Domein!BD$1:'Domein'!BD5482)+1,"")))</f>
        <v/>
      </c>
    </row>
    <row r="5484" spans="45:56" x14ac:dyDescent="0.2">
      <c r="AS5484" s="4" t="s">
        <v>17682</v>
      </c>
      <c r="AT5484" s="4" t="s">
        <v>17683</v>
      </c>
      <c r="AU5484" s="4" t="s">
        <v>456</v>
      </c>
      <c r="AV5484" s="4" t="s">
        <v>731</v>
      </c>
      <c r="AW5484" s="4" t="s">
        <v>724</v>
      </c>
      <c r="AX5484" s="4"/>
      <c r="AY5484" s="4">
        <v>244506</v>
      </c>
      <c r="AZ5484" s="4">
        <v>486703</v>
      </c>
      <c r="BA5484" s="4" t="s">
        <v>25189</v>
      </c>
      <c r="BB5484" s="4" t="s">
        <v>25190</v>
      </c>
      <c r="BC5484" s="4">
        <v>40</v>
      </c>
      <c r="BD5484" t="str">
        <f>IF(AND(ADHOC!$G$15="",ADHOC!$S$4=""),"",IF(ADHOC!$G$15&lt;&gt;"",IF(ADHOC!$G$15=LEFT(Domein!$AS5484,LEN(ADHOC!$G$15)),MAX(Domein!BD$1:'Domein'!BD5483)+1,""),IF(ADHOC!$S$4=LEFT(Domein!$AS5484,LEN(ADHOC!$S$4)),MAX(Domein!BD$1:'Domein'!BD5483)+1,"")))</f>
        <v/>
      </c>
    </row>
    <row r="5485" spans="45:56" x14ac:dyDescent="0.2">
      <c r="AS5485" s="4" t="s">
        <v>17684</v>
      </c>
      <c r="AT5485" s="4" t="s">
        <v>17685</v>
      </c>
      <c r="AU5485" s="4" t="s">
        <v>456</v>
      </c>
      <c r="AV5485" s="4" t="s">
        <v>731</v>
      </c>
      <c r="AW5485" s="4" t="s">
        <v>724</v>
      </c>
      <c r="AX5485" s="4"/>
      <c r="AY5485" s="4">
        <v>252243</v>
      </c>
      <c r="AZ5485" s="4">
        <v>484754</v>
      </c>
      <c r="BA5485" s="4" t="s">
        <v>25191</v>
      </c>
      <c r="BB5485" s="4" t="s">
        <v>25192</v>
      </c>
      <c r="BC5485" s="4">
        <v>40</v>
      </c>
      <c r="BD5485" t="str">
        <f>IF(AND(ADHOC!$G$15="",ADHOC!$S$4=""),"",IF(ADHOC!$G$15&lt;&gt;"",IF(ADHOC!$G$15=LEFT(Domein!$AS5485,LEN(ADHOC!$G$15)),MAX(Domein!BD$1:'Domein'!BD5484)+1,""),IF(ADHOC!$S$4=LEFT(Domein!$AS5485,LEN(ADHOC!$S$4)),MAX(Domein!BD$1:'Domein'!BD5484)+1,"")))</f>
        <v/>
      </c>
    </row>
    <row r="5486" spans="45:56" x14ac:dyDescent="0.2">
      <c r="AS5486" s="4" t="s">
        <v>17686</v>
      </c>
      <c r="AT5486" s="4" t="s">
        <v>13897</v>
      </c>
      <c r="AU5486" s="4" t="s">
        <v>456</v>
      </c>
      <c r="AV5486" s="4" t="s">
        <v>731</v>
      </c>
      <c r="AW5486" s="4" t="s">
        <v>724</v>
      </c>
      <c r="AX5486" s="4"/>
      <c r="AY5486" s="4">
        <v>253834</v>
      </c>
      <c r="AZ5486" s="4">
        <v>492791</v>
      </c>
      <c r="BA5486" s="4" t="s">
        <v>25193</v>
      </c>
      <c r="BB5486" s="4" t="s">
        <v>25194</v>
      </c>
      <c r="BC5486" s="4">
        <v>40</v>
      </c>
      <c r="BD5486" t="str">
        <f>IF(AND(ADHOC!$G$15="",ADHOC!$S$4=""),"",IF(ADHOC!$G$15&lt;&gt;"",IF(ADHOC!$G$15=LEFT(Domein!$AS5486,LEN(ADHOC!$G$15)),MAX(Domein!BD$1:'Domein'!BD5485)+1,""),IF(ADHOC!$S$4=LEFT(Domein!$AS5486,LEN(ADHOC!$S$4)),MAX(Domein!BD$1:'Domein'!BD5485)+1,"")))</f>
        <v/>
      </c>
    </row>
    <row r="5487" spans="45:56" x14ac:dyDescent="0.2">
      <c r="AS5487" s="4" t="s">
        <v>2679</v>
      </c>
      <c r="AT5487" s="4" t="s">
        <v>2680</v>
      </c>
      <c r="AU5487" s="4" t="s">
        <v>456</v>
      </c>
      <c r="AV5487" s="4" t="s">
        <v>731</v>
      </c>
      <c r="AW5487" s="4" t="s">
        <v>724</v>
      </c>
      <c r="AX5487" s="4"/>
      <c r="AY5487" s="4">
        <v>252021</v>
      </c>
      <c r="AZ5487" s="4">
        <v>485535</v>
      </c>
      <c r="BA5487" s="4" t="s">
        <v>25195</v>
      </c>
      <c r="BB5487" s="4" t="s">
        <v>25196</v>
      </c>
      <c r="BC5487" s="4">
        <v>40</v>
      </c>
      <c r="BD5487" t="str">
        <f>IF(AND(ADHOC!$G$15="",ADHOC!$S$4=""),"",IF(ADHOC!$G$15&lt;&gt;"",IF(ADHOC!$G$15=LEFT(Domein!$AS5487,LEN(ADHOC!$G$15)),MAX(Domein!BD$1:'Domein'!BD5486)+1,""),IF(ADHOC!$S$4=LEFT(Domein!$AS5487,LEN(ADHOC!$S$4)),MAX(Domein!BD$1:'Domein'!BD5486)+1,"")))</f>
        <v/>
      </c>
    </row>
    <row r="5488" spans="45:56" x14ac:dyDescent="0.2">
      <c r="AS5488" s="4" t="s">
        <v>17687</v>
      </c>
      <c r="AT5488" s="4" t="s">
        <v>2680</v>
      </c>
      <c r="AU5488" s="4" t="s">
        <v>456</v>
      </c>
      <c r="AV5488" s="4" t="s">
        <v>731</v>
      </c>
      <c r="AW5488" s="4" t="s">
        <v>724</v>
      </c>
      <c r="AX5488" s="4"/>
      <c r="AY5488" s="4">
        <v>252023</v>
      </c>
      <c r="AZ5488" s="4">
        <v>485518</v>
      </c>
      <c r="BA5488" s="4" t="s">
        <v>25197</v>
      </c>
      <c r="BB5488" s="4" t="s">
        <v>25198</v>
      </c>
      <c r="BC5488" s="4">
        <v>40</v>
      </c>
      <c r="BD5488" t="str">
        <f>IF(AND(ADHOC!$G$15="",ADHOC!$S$4=""),"",IF(ADHOC!$G$15&lt;&gt;"",IF(ADHOC!$G$15=LEFT(Domein!$AS5488,LEN(ADHOC!$G$15)),MAX(Domein!BD$1:'Domein'!BD5487)+1,""),IF(ADHOC!$S$4=LEFT(Domein!$AS5488,LEN(ADHOC!$S$4)),MAX(Domein!BD$1:'Domein'!BD5487)+1,"")))</f>
        <v/>
      </c>
    </row>
    <row r="5489" spans="45:56" x14ac:dyDescent="0.2">
      <c r="AS5489" s="4" t="s">
        <v>17688</v>
      </c>
      <c r="AT5489" s="4" t="s">
        <v>17689</v>
      </c>
      <c r="AU5489" s="4" t="s">
        <v>456</v>
      </c>
      <c r="AV5489" s="4" t="s">
        <v>731</v>
      </c>
      <c r="AW5489" s="4" t="s">
        <v>724</v>
      </c>
      <c r="AX5489" s="4"/>
      <c r="AY5489" s="4">
        <v>244338</v>
      </c>
      <c r="AZ5489" s="4">
        <v>485474</v>
      </c>
      <c r="BA5489" s="4" t="s">
        <v>24419</v>
      </c>
      <c r="BB5489" s="4" t="s">
        <v>25199</v>
      </c>
      <c r="BC5489" s="4">
        <v>40</v>
      </c>
      <c r="BD5489" t="str">
        <f>IF(AND(ADHOC!$G$15="",ADHOC!$S$4=""),"",IF(ADHOC!$G$15&lt;&gt;"",IF(ADHOC!$G$15=LEFT(Domein!$AS5489,LEN(ADHOC!$G$15)),MAX(Domein!BD$1:'Domein'!BD5488)+1,""),IF(ADHOC!$S$4=LEFT(Domein!$AS5489,LEN(ADHOC!$S$4)),MAX(Domein!BD$1:'Domein'!BD5488)+1,"")))</f>
        <v/>
      </c>
    </row>
    <row r="5490" spans="45:56" x14ac:dyDescent="0.2">
      <c r="AS5490" s="4" t="s">
        <v>17690</v>
      </c>
      <c r="AT5490" s="4" t="s">
        <v>17691</v>
      </c>
      <c r="AU5490" s="4" t="s">
        <v>456</v>
      </c>
      <c r="AV5490" s="4" t="s">
        <v>731</v>
      </c>
      <c r="AW5490" s="4" t="s">
        <v>724</v>
      </c>
      <c r="AX5490" s="4"/>
      <c r="AY5490" s="4">
        <v>250578</v>
      </c>
      <c r="AZ5490" s="4">
        <v>491147</v>
      </c>
      <c r="BA5490" s="4" t="s">
        <v>25200</v>
      </c>
      <c r="BB5490" s="4" t="s">
        <v>25201</v>
      </c>
      <c r="BC5490" s="4">
        <v>40</v>
      </c>
      <c r="BD5490" t="str">
        <f>IF(AND(ADHOC!$G$15="",ADHOC!$S$4=""),"",IF(ADHOC!$G$15&lt;&gt;"",IF(ADHOC!$G$15=LEFT(Domein!$AS5490,LEN(ADHOC!$G$15)),MAX(Domein!BD$1:'Domein'!BD5489)+1,""),IF(ADHOC!$S$4=LEFT(Domein!$AS5490,LEN(ADHOC!$S$4)),MAX(Domein!BD$1:'Domein'!BD5489)+1,"")))</f>
        <v/>
      </c>
    </row>
    <row r="5491" spans="45:56" x14ac:dyDescent="0.2">
      <c r="AS5491" s="4" t="s">
        <v>17692</v>
      </c>
      <c r="AT5491" s="4" t="s">
        <v>13424</v>
      </c>
      <c r="AU5491" s="4" t="s">
        <v>456</v>
      </c>
      <c r="AV5491" s="4" t="s">
        <v>731</v>
      </c>
      <c r="AW5491" s="4" t="s">
        <v>724</v>
      </c>
      <c r="AX5491" s="4"/>
      <c r="AY5491" s="4">
        <v>249043</v>
      </c>
      <c r="AZ5491" s="4">
        <v>484907</v>
      </c>
      <c r="BA5491" s="4" t="s">
        <v>25202</v>
      </c>
      <c r="BB5491" s="4" t="s">
        <v>25203</v>
      </c>
      <c r="BC5491" s="4">
        <v>40</v>
      </c>
      <c r="BD5491" t="str">
        <f>IF(AND(ADHOC!$G$15="",ADHOC!$S$4=""),"",IF(ADHOC!$G$15&lt;&gt;"",IF(ADHOC!$G$15=LEFT(Domein!$AS5491,LEN(ADHOC!$G$15)),MAX(Domein!BD$1:'Domein'!BD5490)+1,""),IF(ADHOC!$S$4=LEFT(Domein!$AS5491,LEN(ADHOC!$S$4)),MAX(Domein!BD$1:'Domein'!BD5490)+1,"")))</f>
        <v/>
      </c>
    </row>
    <row r="5492" spans="45:56" x14ac:dyDescent="0.2">
      <c r="AS5492" s="4" t="s">
        <v>17693</v>
      </c>
      <c r="AT5492" s="4" t="s">
        <v>13426</v>
      </c>
      <c r="AU5492" s="4" t="s">
        <v>456</v>
      </c>
      <c r="AV5492" s="4" t="s">
        <v>731</v>
      </c>
      <c r="AW5492" s="4" t="s">
        <v>724</v>
      </c>
      <c r="AX5492" s="4"/>
      <c r="AY5492" s="4">
        <v>250933</v>
      </c>
      <c r="AZ5492" s="4">
        <v>487839</v>
      </c>
      <c r="BA5492" s="4" t="s">
        <v>25204</v>
      </c>
      <c r="BB5492" s="4" t="s">
        <v>25205</v>
      </c>
      <c r="BC5492" s="4">
        <v>40</v>
      </c>
      <c r="BD5492" t="str">
        <f>IF(AND(ADHOC!$G$15="",ADHOC!$S$4=""),"",IF(ADHOC!$G$15&lt;&gt;"",IF(ADHOC!$G$15=LEFT(Domein!$AS5492,LEN(ADHOC!$G$15)),MAX(Domein!BD$1:'Domein'!BD5491)+1,""),IF(ADHOC!$S$4=LEFT(Domein!$AS5492,LEN(ADHOC!$S$4)),MAX(Domein!BD$1:'Domein'!BD5491)+1,"")))</f>
        <v/>
      </c>
    </row>
    <row r="5493" spans="45:56" x14ac:dyDescent="0.2">
      <c r="AS5493" s="4" t="s">
        <v>17694</v>
      </c>
      <c r="AT5493" s="4" t="s">
        <v>17695</v>
      </c>
      <c r="AU5493" s="4" t="s">
        <v>456</v>
      </c>
      <c r="AV5493" s="4" t="s">
        <v>731</v>
      </c>
      <c r="AW5493" s="4" t="s">
        <v>724</v>
      </c>
      <c r="AX5493" s="4"/>
      <c r="AY5493" s="4">
        <v>249808</v>
      </c>
      <c r="AZ5493" s="4">
        <v>484525</v>
      </c>
      <c r="BA5493" s="4" t="s">
        <v>25206</v>
      </c>
      <c r="BB5493" s="4" t="s">
        <v>25207</v>
      </c>
      <c r="BC5493" s="4">
        <v>40</v>
      </c>
      <c r="BD5493" t="str">
        <f>IF(AND(ADHOC!$G$15="",ADHOC!$S$4=""),"",IF(ADHOC!$G$15&lt;&gt;"",IF(ADHOC!$G$15=LEFT(Domein!$AS5493,LEN(ADHOC!$G$15)),MAX(Domein!BD$1:'Domein'!BD5492)+1,""),IF(ADHOC!$S$4=LEFT(Domein!$AS5493,LEN(ADHOC!$S$4)),MAX(Domein!BD$1:'Domein'!BD5492)+1,"")))</f>
        <v/>
      </c>
    </row>
    <row r="5494" spans="45:56" x14ac:dyDescent="0.2">
      <c r="AS5494" s="4" t="s">
        <v>17696</v>
      </c>
      <c r="AT5494" s="4" t="s">
        <v>17697</v>
      </c>
      <c r="AU5494" s="4" t="s">
        <v>456</v>
      </c>
      <c r="AV5494" s="4" t="s">
        <v>731</v>
      </c>
      <c r="AW5494" s="4" t="s">
        <v>724</v>
      </c>
      <c r="AX5494" s="4"/>
      <c r="AY5494" s="4">
        <v>254486</v>
      </c>
      <c r="AZ5494" s="4">
        <v>492417</v>
      </c>
      <c r="BA5494" s="4" t="s">
        <v>25208</v>
      </c>
      <c r="BB5494" s="4" t="s">
        <v>25209</v>
      </c>
      <c r="BC5494" s="4">
        <v>40</v>
      </c>
      <c r="BD5494" t="str">
        <f>IF(AND(ADHOC!$G$15="",ADHOC!$S$4=""),"",IF(ADHOC!$G$15&lt;&gt;"",IF(ADHOC!$G$15=LEFT(Domein!$AS5494,LEN(ADHOC!$G$15)),MAX(Domein!BD$1:'Domein'!BD5493)+1,""),IF(ADHOC!$S$4=LEFT(Domein!$AS5494,LEN(ADHOC!$S$4)),MAX(Domein!BD$1:'Domein'!BD5493)+1,"")))</f>
        <v/>
      </c>
    </row>
    <row r="5495" spans="45:56" x14ac:dyDescent="0.2">
      <c r="AS5495" s="4" t="s">
        <v>17698</v>
      </c>
      <c r="AT5495" s="4" t="s">
        <v>17699</v>
      </c>
      <c r="AU5495" s="4" t="s">
        <v>456</v>
      </c>
      <c r="AV5495" s="4" t="s">
        <v>731</v>
      </c>
      <c r="AW5495" s="4" t="s">
        <v>724</v>
      </c>
      <c r="AX5495" s="4"/>
      <c r="AY5495" s="4">
        <v>253126</v>
      </c>
      <c r="AZ5495" s="4">
        <v>492078</v>
      </c>
      <c r="BA5495" s="4" t="s">
        <v>22837</v>
      </c>
      <c r="BB5495" s="4" t="s">
        <v>25210</v>
      </c>
      <c r="BC5495" s="4">
        <v>40</v>
      </c>
      <c r="BD5495" t="str">
        <f>IF(AND(ADHOC!$G$15="",ADHOC!$S$4=""),"",IF(ADHOC!$G$15&lt;&gt;"",IF(ADHOC!$G$15=LEFT(Domein!$AS5495,LEN(ADHOC!$G$15)),MAX(Domein!BD$1:'Domein'!BD5494)+1,""),IF(ADHOC!$S$4=LEFT(Domein!$AS5495,LEN(ADHOC!$S$4)),MAX(Domein!BD$1:'Domein'!BD5494)+1,"")))</f>
        <v/>
      </c>
    </row>
    <row r="5496" spans="45:56" x14ac:dyDescent="0.2">
      <c r="AS5496" s="4" t="s">
        <v>17700</v>
      </c>
      <c r="AT5496" s="4" t="s">
        <v>17701</v>
      </c>
      <c r="AU5496" s="4" t="s">
        <v>456</v>
      </c>
      <c r="AV5496" s="4" t="s">
        <v>731</v>
      </c>
      <c r="AW5496" s="4" t="s">
        <v>724</v>
      </c>
      <c r="AX5496" s="4"/>
      <c r="AY5496" s="4">
        <v>255212</v>
      </c>
      <c r="AZ5496" s="4">
        <v>492731</v>
      </c>
      <c r="BA5496" s="4" t="s">
        <v>25211</v>
      </c>
      <c r="BB5496" s="4" t="s">
        <v>25212</v>
      </c>
      <c r="BC5496" s="4">
        <v>40</v>
      </c>
      <c r="BD5496" t="str">
        <f>IF(AND(ADHOC!$G$15="",ADHOC!$S$4=""),"",IF(ADHOC!$G$15&lt;&gt;"",IF(ADHOC!$G$15=LEFT(Domein!$AS5496,LEN(ADHOC!$G$15)),MAX(Domein!BD$1:'Domein'!BD5495)+1,""),IF(ADHOC!$S$4=LEFT(Domein!$AS5496,LEN(ADHOC!$S$4)),MAX(Domein!BD$1:'Domein'!BD5495)+1,"")))</f>
        <v/>
      </c>
    </row>
    <row r="5497" spans="45:56" x14ac:dyDescent="0.2">
      <c r="AS5497" s="4" t="s">
        <v>17702</v>
      </c>
      <c r="AT5497" s="4" t="s">
        <v>17703</v>
      </c>
      <c r="AU5497" s="4" t="s">
        <v>456</v>
      </c>
      <c r="AV5497" s="4" t="s">
        <v>731</v>
      </c>
      <c r="AW5497" s="4" t="s">
        <v>724</v>
      </c>
      <c r="AX5497" s="4"/>
      <c r="AY5497" s="4">
        <v>255300</v>
      </c>
      <c r="AZ5497" s="4">
        <v>492757</v>
      </c>
      <c r="BA5497" s="4" t="s">
        <v>25213</v>
      </c>
      <c r="BB5497" s="4" t="s">
        <v>25214</v>
      </c>
      <c r="BC5497" s="4">
        <v>40</v>
      </c>
      <c r="BD5497" t="str">
        <f>IF(AND(ADHOC!$G$15="",ADHOC!$S$4=""),"",IF(ADHOC!$G$15&lt;&gt;"",IF(ADHOC!$G$15=LEFT(Domein!$AS5497,LEN(ADHOC!$G$15)),MAX(Domein!BD$1:'Domein'!BD5496)+1,""),IF(ADHOC!$S$4=LEFT(Domein!$AS5497,LEN(ADHOC!$S$4)),MAX(Domein!BD$1:'Domein'!BD5496)+1,"")))</f>
        <v/>
      </c>
    </row>
    <row r="5498" spans="45:56" x14ac:dyDescent="0.2">
      <c r="AS5498" s="4" t="s">
        <v>17704</v>
      </c>
      <c r="AT5498" s="4" t="s">
        <v>17705</v>
      </c>
      <c r="AU5498" s="4" t="s">
        <v>456</v>
      </c>
      <c r="AV5498" s="4" t="s">
        <v>731</v>
      </c>
      <c r="AW5498" s="4" t="s">
        <v>724</v>
      </c>
      <c r="AX5498" s="4"/>
      <c r="AY5498" s="4">
        <v>255500</v>
      </c>
      <c r="AZ5498" s="4">
        <v>492800</v>
      </c>
      <c r="BA5498" s="4" t="s">
        <v>25215</v>
      </c>
      <c r="BB5498" s="4" t="s">
        <v>25216</v>
      </c>
      <c r="BC5498" s="4">
        <v>40</v>
      </c>
      <c r="BD5498" t="str">
        <f>IF(AND(ADHOC!$G$15="",ADHOC!$S$4=""),"",IF(ADHOC!$G$15&lt;&gt;"",IF(ADHOC!$G$15=LEFT(Domein!$AS5498,LEN(ADHOC!$G$15)),MAX(Domein!BD$1:'Domein'!BD5497)+1,""),IF(ADHOC!$S$4=LEFT(Domein!$AS5498,LEN(ADHOC!$S$4)),MAX(Domein!BD$1:'Domein'!BD5497)+1,"")))</f>
        <v/>
      </c>
    </row>
    <row r="5499" spans="45:56" x14ac:dyDescent="0.2">
      <c r="AS5499" s="4" t="s">
        <v>14206</v>
      </c>
      <c r="AT5499" s="4" t="s">
        <v>14207</v>
      </c>
      <c r="AU5499" s="4" t="s">
        <v>456</v>
      </c>
      <c r="AV5499" s="4" t="s">
        <v>729</v>
      </c>
      <c r="AW5499" s="4" t="s">
        <v>724</v>
      </c>
      <c r="AX5499" s="4"/>
      <c r="AY5499" s="4"/>
      <c r="AZ5499" s="4"/>
      <c r="BA5499" s="4"/>
      <c r="BB5499" s="4"/>
      <c r="BC5499" s="4">
        <v>40</v>
      </c>
      <c r="BD5499" t="str">
        <f>IF(AND(ADHOC!$G$15="",ADHOC!$S$4=""),"",IF(ADHOC!$G$15&lt;&gt;"",IF(ADHOC!$G$15=LEFT(Domein!$AS5499,LEN(ADHOC!$G$15)),MAX(Domein!BD$1:'Domein'!BD5498)+1,""),IF(ADHOC!$S$4=LEFT(Domein!$AS5499,LEN(ADHOC!$S$4)),MAX(Domein!BD$1:'Domein'!BD5498)+1,"")))</f>
        <v/>
      </c>
    </row>
    <row r="5500" spans="45:56" x14ac:dyDescent="0.2">
      <c r="AS5500" s="4" t="s">
        <v>2687</v>
      </c>
      <c r="AT5500" s="85" t="s">
        <v>2688</v>
      </c>
      <c r="AU5500" s="4" t="s">
        <v>456</v>
      </c>
      <c r="AV5500" s="4" t="s">
        <v>729</v>
      </c>
      <c r="AW5500" s="4" t="s">
        <v>724</v>
      </c>
      <c r="AX5500" s="4"/>
      <c r="AY5500" s="4"/>
      <c r="AZ5500" s="4"/>
      <c r="BA5500" s="4"/>
      <c r="BB5500" s="4"/>
      <c r="BC5500" s="4">
        <v>40</v>
      </c>
      <c r="BD5500" t="str">
        <f>IF(AND(ADHOC!$G$15="",ADHOC!$S$4=""),"",IF(ADHOC!$G$15&lt;&gt;"",IF(ADHOC!$G$15=LEFT(Domein!$AS5500,LEN(ADHOC!$G$15)),MAX(Domein!BD$1:'Domein'!BD5499)+1,""),IF(ADHOC!$S$4=LEFT(Domein!$AS5500,LEN(ADHOC!$S$4)),MAX(Domein!BD$1:'Domein'!BD5499)+1,"")))</f>
        <v/>
      </c>
    </row>
    <row r="5501" spans="45:56" x14ac:dyDescent="0.2">
      <c r="AS5501" s="4" t="s">
        <v>2689</v>
      </c>
      <c r="AT5501" s="85" t="s">
        <v>37511</v>
      </c>
      <c r="AU5501" s="4" t="s">
        <v>456</v>
      </c>
      <c r="AV5501" s="4" t="s">
        <v>729</v>
      </c>
      <c r="AW5501" s="4" t="s">
        <v>724</v>
      </c>
      <c r="AX5501" s="4"/>
      <c r="AY5501" s="4">
        <v>251935</v>
      </c>
      <c r="AZ5501" s="4">
        <v>488138</v>
      </c>
      <c r="BA5501" s="4" t="s">
        <v>25217</v>
      </c>
      <c r="BB5501" s="4" t="s">
        <v>25218</v>
      </c>
      <c r="BC5501" s="4">
        <v>40</v>
      </c>
      <c r="BD5501" t="str">
        <f>IF(AND(ADHOC!$G$15="",ADHOC!$S$4=""),"",IF(ADHOC!$G$15&lt;&gt;"",IF(ADHOC!$G$15=LEFT(Domein!$AS5501,LEN(ADHOC!$G$15)),MAX(Domein!BD$1:'Domein'!BD5500)+1,""),IF(ADHOC!$S$4=LEFT(Domein!$AS5501,LEN(ADHOC!$S$4)),MAX(Domein!BD$1:'Domein'!BD5500)+1,"")))</f>
        <v/>
      </c>
    </row>
    <row r="5502" spans="45:56" x14ac:dyDescent="0.2">
      <c r="AS5502" s="4" t="s">
        <v>14208</v>
      </c>
      <c r="AT5502" s="85" t="s">
        <v>14209</v>
      </c>
      <c r="AU5502" s="4" t="s">
        <v>456</v>
      </c>
      <c r="AV5502" s="4" t="s">
        <v>729</v>
      </c>
      <c r="AW5502" s="4" t="s">
        <v>724</v>
      </c>
      <c r="AX5502" s="4"/>
      <c r="AY5502" s="4"/>
      <c r="AZ5502" s="4"/>
      <c r="BA5502" s="4"/>
      <c r="BB5502" s="4"/>
      <c r="BC5502" s="4">
        <v>40</v>
      </c>
      <c r="BD5502" t="str">
        <f>IF(AND(ADHOC!$G$15="",ADHOC!$S$4=""),"",IF(ADHOC!$G$15&lt;&gt;"",IF(ADHOC!$G$15=LEFT(Domein!$AS5502,LEN(ADHOC!$G$15)),MAX(Domein!BD$1:'Domein'!BD5501)+1,""),IF(ADHOC!$S$4=LEFT(Domein!$AS5502,LEN(ADHOC!$S$4)),MAX(Domein!BD$1:'Domein'!BD5501)+1,"")))</f>
        <v/>
      </c>
    </row>
    <row r="5503" spans="45:56" x14ac:dyDescent="0.2">
      <c r="AS5503" s="4" t="s">
        <v>17706</v>
      </c>
      <c r="AT5503" s="4" t="s">
        <v>17707</v>
      </c>
      <c r="AU5503" s="4" t="s">
        <v>456</v>
      </c>
      <c r="AV5503" s="4" t="s">
        <v>731</v>
      </c>
      <c r="AW5503" s="4" t="s">
        <v>724</v>
      </c>
      <c r="AX5503" s="4"/>
      <c r="AY5503" s="4">
        <v>250350</v>
      </c>
      <c r="AZ5503" s="4">
        <v>482950</v>
      </c>
      <c r="BA5503" s="4" t="s">
        <v>25219</v>
      </c>
      <c r="BB5503" s="4" t="s">
        <v>25220</v>
      </c>
      <c r="BC5503" s="4">
        <v>40</v>
      </c>
      <c r="BD5503" t="str">
        <f>IF(AND(ADHOC!$G$15="",ADHOC!$S$4=""),"",IF(ADHOC!$G$15&lt;&gt;"",IF(ADHOC!$G$15=LEFT(Domein!$AS5503,LEN(ADHOC!$G$15)),MAX(Domein!BD$1:'Domein'!BD5502)+1,""),IF(ADHOC!$S$4=LEFT(Domein!$AS5503,LEN(ADHOC!$S$4)),MAX(Domein!BD$1:'Domein'!BD5502)+1,"")))</f>
        <v/>
      </c>
    </row>
    <row r="5504" spans="45:56" x14ac:dyDescent="0.2">
      <c r="AS5504" s="4" t="s">
        <v>17708</v>
      </c>
      <c r="AT5504" s="4" t="s">
        <v>17709</v>
      </c>
      <c r="AU5504" s="4" t="s">
        <v>456</v>
      </c>
      <c r="AV5504" s="4" t="s">
        <v>731</v>
      </c>
      <c r="AW5504" s="4" t="s">
        <v>724</v>
      </c>
      <c r="AX5504" s="4"/>
      <c r="AY5504" s="4">
        <v>248052</v>
      </c>
      <c r="AZ5504" s="4">
        <v>484712</v>
      </c>
      <c r="BA5504" s="4" t="s">
        <v>25221</v>
      </c>
      <c r="BB5504" s="4" t="s">
        <v>25222</v>
      </c>
      <c r="BC5504" s="4">
        <v>40</v>
      </c>
      <c r="BD5504" t="str">
        <f>IF(AND(ADHOC!$G$15="",ADHOC!$S$4=""),"",IF(ADHOC!$G$15&lt;&gt;"",IF(ADHOC!$G$15=LEFT(Domein!$AS5504,LEN(ADHOC!$G$15)),MAX(Domein!BD$1:'Domein'!BD5503)+1,""),IF(ADHOC!$S$4=LEFT(Domein!$AS5504,LEN(ADHOC!$S$4)),MAX(Domein!BD$1:'Domein'!BD5503)+1,"")))</f>
        <v/>
      </c>
    </row>
    <row r="5505" spans="45:56" x14ac:dyDescent="0.2">
      <c r="AS5505" s="4" t="s">
        <v>17710</v>
      </c>
      <c r="AT5505" s="4" t="s">
        <v>17711</v>
      </c>
      <c r="AU5505" s="4" t="s">
        <v>456</v>
      </c>
      <c r="AV5505" s="4" t="s">
        <v>731</v>
      </c>
      <c r="AW5505" s="4" t="s">
        <v>724</v>
      </c>
      <c r="AX5505" s="4"/>
      <c r="AY5505" s="4">
        <v>256500</v>
      </c>
      <c r="AZ5505" s="4">
        <v>482480</v>
      </c>
      <c r="BA5505" s="4" t="s">
        <v>25223</v>
      </c>
      <c r="BB5505" s="4" t="s">
        <v>25224</v>
      </c>
      <c r="BC5505" s="4">
        <v>40</v>
      </c>
      <c r="BD5505" t="str">
        <f>IF(AND(ADHOC!$G$15="",ADHOC!$S$4=""),"",IF(ADHOC!$G$15&lt;&gt;"",IF(ADHOC!$G$15=LEFT(Domein!$AS5505,LEN(ADHOC!$G$15)),MAX(Domein!BD$1:'Domein'!BD5504)+1,""),IF(ADHOC!$S$4=LEFT(Domein!$AS5505,LEN(ADHOC!$S$4)),MAX(Domein!BD$1:'Domein'!BD5504)+1,"")))</f>
        <v/>
      </c>
    </row>
    <row r="5506" spans="45:56" x14ac:dyDescent="0.2">
      <c r="AS5506" s="4" t="s">
        <v>17712</v>
      </c>
      <c r="AT5506" s="4" t="s">
        <v>17713</v>
      </c>
      <c r="AU5506" s="4" t="s">
        <v>456</v>
      </c>
      <c r="AV5506" s="4" t="s">
        <v>731</v>
      </c>
      <c r="AW5506" s="4" t="s">
        <v>724</v>
      </c>
      <c r="AX5506" s="4"/>
      <c r="AY5506" s="4">
        <v>256000</v>
      </c>
      <c r="AZ5506" s="4">
        <v>483210</v>
      </c>
      <c r="BA5506" s="4" t="s">
        <v>25225</v>
      </c>
      <c r="BB5506" s="4" t="s">
        <v>25226</v>
      </c>
      <c r="BC5506" s="4">
        <v>40</v>
      </c>
      <c r="BD5506" t="str">
        <f>IF(AND(ADHOC!$G$15="",ADHOC!$S$4=""),"",IF(ADHOC!$G$15&lt;&gt;"",IF(ADHOC!$G$15=LEFT(Domein!$AS5506,LEN(ADHOC!$G$15)),MAX(Domein!BD$1:'Domein'!BD5505)+1,""),IF(ADHOC!$S$4=LEFT(Domein!$AS5506,LEN(ADHOC!$S$4)),MAX(Domein!BD$1:'Domein'!BD5505)+1,"")))</f>
        <v/>
      </c>
    </row>
    <row r="5507" spans="45:56" x14ac:dyDescent="0.2">
      <c r="AS5507" s="4" t="s">
        <v>17714</v>
      </c>
      <c r="AT5507" s="4" t="s">
        <v>17715</v>
      </c>
      <c r="AU5507" s="4" t="s">
        <v>456</v>
      </c>
      <c r="AV5507" s="4" t="s">
        <v>731</v>
      </c>
      <c r="AW5507" s="4" t="s">
        <v>724</v>
      </c>
      <c r="AX5507" s="4"/>
      <c r="AY5507" s="4">
        <v>254000</v>
      </c>
      <c r="AZ5507" s="4">
        <v>482510</v>
      </c>
      <c r="BA5507" s="4" t="s">
        <v>22349</v>
      </c>
      <c r="BB5507" s="4" t="s">
        <v>25227</v>
      </c>
      <c r="BC5507" s="4">
        <v>40</v>
      </c>
      <c r="BD5507" t="str">
        <f>IF(AND(ADHOC!$G$15="",ADHOC!$S$4=""),"",IF(ADHOC!$G$15&lt;&gt;"",IF(ADHOC!$G$15=LEFT(Domein!$AS5507,LEN(ADHOC!$G$15)),MAX(Domein!BD$1:'Domein'!BD5506)+1,""),IF(ADHOC!$S$4=LEFT(Domein!$AS5507,LEN(ADHOC!$S$4)),MAX(Domein!BD$1:'Domein'!BD5506)+1,"")))</f>
        <v/>
      </c>
    </row>
    <row r="5508" spans="45:56" x14ac:dyDescent="0.2">
      <c r="AS5508" s="4" t="s">
        <v>17716</v>
      </c>
      <c r="AT5508" s="4" t="s">
        <v>12464</v>
      </c>
      <c r="AU5508" s="4" t="s">
        <v>456</v>
      </c>
      <c r="AV5508" s="4" t="s">
        <v>731</v>
      </c>
      <c r="AW5508" s="4" t="s">
        <v>724</v>
      </c>
      <c r="AX5508" s="4"/>
      <c r="AY5508" s="4">
        <v>261459</v>
      </c>
      <c r="AZ5508" s="4">
        <v>482923</v>
      </c>
      <c r="BA5508" s="4" t="s">
        <v>25228</v>
      </c>
      <c r="BB5508" s="4" t="s">
        <v>25229</v>
      </c>
      <c r="BC5508" s="4">
        <v>40</v>
      </c>
      <c r="BD5508" t="str">
        <f>IF(AND(ADHOC!$G$15="",ADHOC!$S$4=""),"",IF(ADHOC!$G$15&lt;&gt;"",IF(ADHOC!$G$15=LEFT(Domein!$AS5508,LEN(ADHOC!$G$15)),MAX(Domein!BD$1:'Domein'!BD5507)+1,""),IF(ADHOC!$S$4=LEFT(Domein!$AS5508,LEN(ADHOC!$S$4)),MAX(Domein!BD$1:'Domein'!BD5507)+1,"")))</f>
        <v/>
      </c>
    </row>
    <row r="5509" spans="45:56" x14ac:dyDescent="0.2">
      <c r="AS5509" s="4" t="s">
        <v>17717</v>
      </c>
      <c r="AT5509" s="4" t="s">
        <v>17718</v>
      </c>
      <c r="AU5509" s="4" t="s">
        <v>456</v>
      </c>
      <c r="AV5509" s="4" t="s">
        <v>731</v>
      </c>
      <c r="AW5509" s="4" t="s">
        <v>724</v>
      </c>
      <c r="AX5509" s="4"/>
      <c r="AY5509" s="4">
        <v>261581</v>
      </c>
      <c r="AZ5509" s="4">
        <v>482855</v>
      </c>
      <c r="BA5509" s="4" t="s">
        <v>25230</v>
      </c>
      <c r="BB5509" s="4" t="s">
        <v>25231</v>
      </c>
      <c r="BC5509" s="4">
        <v>40</v>
      </c>
      <c r="BD5509" t="str">
        <f>IF(AND(ADHOC!$G$15="",ADHOC!$S$4=""),"",IF(ADHOC!$G$15&lt;&gt;"",IF(ADHOC!$G$15=LEFT(Domein!$AS5509,LEN(ADHOC!$G$15)),MAX(Domein!BD$1:'Domein'!BD5508)+1,""),IF(ADHOC!$S$4=LEFT(Domein!$AS5509,LEN(ADHOC!$S$4)),MAX(Domein!BD$1:'Domein'!BD5508)+1,"")))</f>
        <v/>
      </c>
    </row>
    <row r="5510" spans="45:56" x14ac:dyDescent="0.2">
      <c r="AS5510" s="4" t="s">
        <v>17719</v>
      </c>
      <c r="AT5510" s="4" t="s">
        <v>17720</v>
      </c>
      <c r="AU5510" s="4" t="s">
        <v>456</v>
      </c>
      <c r="AV5510" s="4" t="s">
        <v>731</v>
      </c>
      <c r="AW5510" s="4" t="s">
        <v>724</v>
      </c>
      <c r="AX5510" s="4"/>
      <c r="AY5510" s="4">
        <v>261666</v>
      </c>
      <c r="AZ5510" s="4">
        <v>482888</v>
      </c>
      <c r="BA5510" s="4" t="s">
        <v>25232</v>
      </c>
      <c r="BB5510" s="4" t="s">
        <v>25233</v>
      </c>
      <c r="BC5510" s="4">
        <v>40</v>
      </c>
      <c r="BD5510" t="str">
        <f>IF(AND(ADHOC!$G$15="",ADHOC!$S$4=""),"",IF(ADHOC!$G$15&lt;&gt;"",IF(ADHOC!$G$15=LEFT(Domein!$AS5510,LEN(ADHOC!$G$15)),MAX(Domein!BD$1:'Domein'!BD5509)+1,""),IF(ADHOC!$S$4=LEFT(Domein!$AS5510,LEN(ADHOC!$S$4)),MAX(Domein!BD$1:'Domein'!BD5509)+1,"")))</f>
        <v/>
      </c>
    </row>
    <row r="5511" spans="45:56" x14ac:dyDescent="0.2">
      <c r="AS5511" s="4" t="s">
        <v>2681</v>
      </c>
      <c r="AT5511" s="4" t="s">
        <v>2682</v>
      </c>
      <c r="AU5511" s="4" t="s">
        <v>456</v>
      </c>
      <c r="AV5511" s="4" t="s">
        <v>731</v>
      </c>
      <c r="AW5511" s="4" t="s">
        <v>724</v>
      </c>
      <c r="AX5511" s="4"/>
      <c r="AY5511" s="4">
        <v>261788</v>
      </c>
      <c r="AZ5511" s="4">
        <v>482966</v>
      </c>
      <c r="BA5511" s="4" t="s">
        <v>25234</v>
      </c>
      <c r="BB5511" s="4" t="s">
        <v>25235</v>
      </c>
      <c r="BC5511" s="4">
        <v>40</v>
      </c>
      <c r="BD5511" t="str">
        <f>IF(AND(ADHOC!$G$15="",ADHOC!$S$4=""),"",IF(ADHOC!$G$15&lt;&gt;"",IF(ADHOC!$G$15=LEFT(Domein!$AS5511,LEN(ADHOC!$G$15)),MAX(Domein!BD$1:'Domein'!BD5510)+1,""),IF(ADHOC!$S$4=LEFT(Domein!$AS5511,LEN(ADHOC!$S$4)),MAX(Domein!BD$1:'Domein'!BD5510)+1,"")))</f>
        <v/>
      </c>
    </row>
    <row r="5512" spans="45:56" x14ac:dyDescent="0.2">
      <c r="AS5512" s="4" t="s">
        <v>17721</v>
      </c>
      <c r="AT5512" s="4" t="s">
        <v>2682</v>
      </c>
      <c r="AU5512" s="4" t="s">
        <v>456</v>
      </c>
      <c r="AV5512" s="4" t="s">
        <v>731</v>
      </c>
      <c r="AW5512" s="4" t="s">
        <v>724</v>
      </c>
      <c r="AX5512" s="4"/>
      <c r="AY5512" s="4">
        <v>261793</v>
      </c>
      <c r="AZ5512" s="4">
        <v>482969</v>
      </c>
      <c r="BA5512" s="4" t="s">
        <v>25236</v>
      </c>
      <c r="BB5512" s="4" t="s">
        <v>25237</v>
      </c>
      <c r="BC5512" s="4">
        <v>40</v>
      </c>
      <c r="BD5512" t="str">
        <f>IF(AND(ADHOC!$G$15="",ADHOC!$S$4=""),"",IF(ADHOC!$G$15&lt;&gt;"",IF(ADHOC!$G$15=LEFT(Domein!$AS5512,LEN(ADHOC!$G$15)),MAX(Domein!BD$1:'Domein'!BD5511)+1,""),IF(ADHOC!$S$4=LEFT(Domein!$AS5512,LEN(ADHOC!$S$4)),MAX(Domein!BD$1:'Domein'!BD5511)+1,"")))</f>
        <v/>
      </c>
    </row>
    <row r="5513" spans="45:56" x14ac:dyDescent="0.2">
      <c r="AS5513" s="4" t="s">
        <v>17722</v>
      </c>
      <c r="AT5513" s="4" t="s">
        <v>12466</v>
      </c>
      <c r="AU5513" s="4" t="s">
        <v>456</v>
      </c>
      <c r="AV5513" s="4" t="s">
        <v>731</v>
      </c>
      <c r="AW5513" s="4" t="s">
        <v>724</v>
      </c>
      <c r="AX5513" s="4"/>
      <c r="AY5513" s="4">
        <v>262290</v>
      </c>
      <c r="AZ5513" s="4">
        <v>482700</v>
      </c>
      <c r="BA5513" s="4" t="s">
        <v>25238</v>
      </c>
      <c r="BB5513" s="4" t="s">
        <v>25239</v>
      </c>
      <c r="BC5513" s="4">
        <v>40</v>
      </c>
      <c r="BD5513" t="str">
        <f>IF(AND(ADHOC!$G$15="",ADHOC!$S$4=""),"",IF(ADHOC!$G$15&lt;&gt;"",IF(ADHOC!$G$15=LEFT(Domein!$AS5513,LEN(ADHOC!$G$15)),MAX(Domein!BD$1:'Domein'!BD5512)+1,""),IF(ADHOC!$S$4=LEFT(Domein!$AS5513,LEN(ADHOC!$S$4)),MAX(Domein!BD$1:'Domein'!BD5512)+1,"")))</f>
        <v/>
      </c>
    </row>
    <row r="5514" spans="45:56" x14ac:dyDescent="0.2">
      <c r="AS5514" s="4" t="s">
        <v>17723</v>
      </c>
      <c r="AT5514" s="4" t="s">
        <v>17724</v>
      </c>
      <c r="AU5514" s="4" t="s">
        <v>456</v>
      </c>
      <c r="AV5514" s="4" t="s">
        <v>731</v>
      </c>
      <c r="AW5514" s="4" t="s">
        <v>724</v>
      </c>
      <c r="AX5514" s="4"/>
      <c r="AY5514" s="4">
        <v>247558</v>
      </c>
      <c r="AZ5514" s="4">
        <v>483639</v>
      </c>
      <c r="BA5514" s="4" t="s">
        <v>25240</v>
      </c>
      <c r="BB5514" s="4" t="s">
        <v>25241</v>
      </c>
      <c r="BC5514" s="4">
        <v>40</v>
      </c>
      <c r="BD5514" t="str">
        <f>IF(AND(ADHOC!$G$15="",ADHOC!$S$4=""),"",IF(ADHOC!$G$15&lt;&gt;"",IF(ADHOC!$G$15=LEFT(Domein!$AS5514,LEN(ADHOC!$G$15)),MAX(Domein!BD$1:'Domein'!BD5513)+1,""),IF(ADHOC!$S$4=LEFT(Domein!$AS5514,LEN(ADHOC!$S$4)),MAX(Domein!BD$1:'Domein'!BD5513)+1,"")))</f>
        <v/>
      </c>
    </row>
    <row r="5515" spans="45:56" x14ac:dyDescent="0.2">
      <c r="AS5515" s="4" t="s">
        <v>17725</v>
      </c>
      <c r="AT5515" s="4" t="s">
        <v>17726</v>
      </c>
      <c r="AU5515" s="4" t="s">
        <v>456</v>
      </c>
      <c r="AV5515" s="4" t="s">
        <v>731</v>
      </c>
      <c r="AW5515" s="4" t="s">
        <v>724</v>
      </c>
      <c r="AX5515" s="4"/>
      <c r="AY5515" s="4">
        <v>261700</v>
      </c>
      <c r="AZ5515" s="4">
        <v>483330</v>
      </c>
      <c r="BA5515" s="4" t="s">
        <v>25225</v>
      </c>
      <c r="BB5515" s="4" t="s">
        <v>25242</v>
      </c>
      <c r="BC5515" s="4">
        <v>40</v>
      </c>
      <c r="BD5515" t="str">
        <f>IF(AND(ADHOC!$G$15="",ADHOC!$S$4=""),"",IF(ADHOC!$G$15&lt;&gt;"",IF(ADHOC!$G$15=LEFT(Domein!$AS5515,LEN(ADHOC!$G$15)),MAX(Domein!BD$1:'Domein'!BD5514)+1,""),IF(ADHOC!$S$4=LEFT(Domein!$AS5515,LEN(ADHOC!$S$4)),MAX(Domein!BD$1:'Domein'!BD5514)+1,"")))</f>
        <v/>
      </c>
    </row>
    <row r="5516" spans="45:56" x14ac:dyDescent="0.2">
      <c r="AS5516" s="4" t="s">
        <v>17727</v>
      </c>
      <c r="AT5516" s="4" t="s">
        <v>17728</v>
      </c>
      <c r="AU5516" s="4" t="s">
        <v>456</v>
      </c>
      <c r="AV5516" s="4" t="s">
        <v>731</v>
      </c>
      <c r="AW5516" s="4" t="s">
        <v>724</v>
      </c>
      <c r="AX5516" s="4"/>
      <c r="AY5516" s="4">
        <v>252541</v>
      </c>
      <c r="AZ5516" s="4">
        <v>486841</v>
      </c>
      <c r="BA5516" s="4" t="s">
        <v>25243</v>
      </c>
      <c r="BB5516" s="4" t="s">
        <v>25244</v>
      </c>
      <c r="BC5516" s="4">
        <v>40</v>
      </c>
      <c r="BD5516" t="str">
        <f>IF(AND(ADHOC!$G$15="",ADHOC!$S$4=""),"",IF(ADHOC!$G$15&lt;&gt;"",IF(ADHOC!$G$15=LEFT(Domein!$AS5516,LEN(ADHOC!$G$15)),MAX(Domein!BD$1:'Domein'!BD5515)+1,""),IF(ADHOC!$S$4=LEFT(Domein!$AS5516,LEN(ADHOC!$S$4)),MAX(Domein!BD$1:'Domein'!BD5515)+1,"")))</f>
        <v/>
      </c>
    </row>
    <row r="5517" spans="45:56" x14ac:dyDescent="0.2">
      <c r="AS5517" s="4" t="s">
        <v>17729</v>
      </c>
      <c r="AT5517" s="4" t="s">
        <v>17730</v>
      </c>
      <c r="AU5517" s="4" t="s">
        <v>456</v>
      </c>
      <c r="AV5517" s="4" t="s">
        <v>731</v>
      </c>
      <c r="AW5517" s="4" t="s">
        <v>724</v>
      </c>
      <c r="AX5517" s="4"/>
      <c r="AY5517" s="4">
        <v>251695</v>
      </c>
      <c r="AZ5517" s="4">
        <v>483945</v>
      </c>
      <c r="BA5517" s="4" t="s">
        <v>25245</v>
      </c>
      <c r="BB5517" s="4" t="s">
        <v>25246</v>
      </c>
      <c r="BC5517" s="4">
        <v>40</v>
      </c>
      <c r="BD5517" t="str">
        <f>IF(AND(ADHOC!$G$15="",ADHOC!$S$4=""),"",IF(ADHOC!$G$15&lt;&gt;"",IF(ADHOC!$G$15=LEFT(Domein!$AS5517,LEN(ADHOC!$G$15)),MAX(Domein!BD$1:'Domein'!BD5516)+1,""),IF(ADHOC!$S$4=LEFT(Domein!$AS5517,LEN(ADHOC!$S$4)),MAX(Domein!BD$1:'Domein'!BD5516)+1,"")))</f>
        <v/>
      </c>
    </row>
    <row r="5518" spans="45:56" x14ac:dyDescent="0.2">
      <c r="AS5518" s="4" t="s">
        <v>2683</v>
      </c>
      <c r="AT5518" s="4" t="s">
        <v>2684</v>
      </c>
      <c r="AU5518" s="4" t="s">
        <v>456</v>
      </c>
      <c r="AV5518" s="4" t="s">
        <v>731</v>
      </c>
      <c r="AW5518" s="4" t="s">
        <v>724</v>
      </c>
      <c r="AX5518" s="4"/>
      <c r="AY5518" s="4">
        <v>261518</v>
      </c>
      <c r="AZ5518" s="4">
        <v>482928</v>
      </c>
      <c r="BA5518" s="4" t="s">
        <v>25247</v>
      </c>
      <c r="BB5518" s="4" t="s">
        <v>25248</v>
      </c>
      <c r="BC5518" s="4">
        <v>40</v>
      </c>
      <c r="BD5518" t="str">
        <f>IF(AND(ADHOC!$G$15="",ADHOC!$S$4=""),"",IF(ADHOC!$G$15&lt;&gt;"",IF(ADHOC!$G$15=LEFT(Domein!$AS5518,LEN(ADHOC!$G$15)),MAX(Domein!BD$1:'Domein'!BD5517)+1,""),IF(ADHOC!$S$4=LEFT(Domein!$AS5518,LEN(ADHOC!$S$4)),MAX(Domein!BD$1:'Domein'!BD5517)+1,"")))</f>
        <v/>
      </c>
    </row>
    <row r="5519" spans="45:56" x14ac:dyDescent="0.2">
      <c r="AS5519" s="4" t="s">
        <v>17731</v>
      </c>
      <c r="AT5519" s="4" t="s">
        <v>2684</v>
      </c>
      <c r="AU5519" s="4" t="s">
        <v>456</v>
      </c>
      <c r="AV5519" s="4" t="s">
        <v>731</v>
      </c>
      <c r="AW5519" s="4" t="s">
        <v>724</v>
      </c>
      <c r="AX5519" s="4"/>
      <c r="AY5519" s="4">
        <v>261525</v>
      </c>
      <c r="AZ5519" s="4">
        <v>482909</v>
      </c>
      <c r="BA5519" s="4" t="s">
        <v>25249</v>
      </c>
      <c r="BB5519" s="4" t="s">
        <v>25250</v>
      </c>
      <c r="BC5519" s="4">
        <v>40</v>
      </c>
      <c r="BD5519" t="str">
        <f>IF(AND(ADHOC!$G$15="",ADHOC!$S$4=""),"",IF(ADHOC!$G$15&lt;&gt;"",IF(ADHOC!$G$15=LEFT(Domein!$AS5519,LEN(ADHOC!$G$15)),MAX(Domein!BD$1:'Domein'!BD5518)+1,""),IF(ADHOC!$S$4=LEFT(Domein!$AS5519,LEN(ADHOC!$S$4)),MAX(Domein!BD$1:'Domein'!BD5518)+1,"")))</f>
        <v/>
      </c>
    </row>
    <row r="5520" spans="45:56" x14ac:dyDescent="0.2">
      <c r="AS5520" s="4" t="s">
        <v>17732</v>
      </c>
      <c r="AT5520" s="4" t="s">
        <v>17733</v>
      </c>
      <c r="AU5520" s="4" t="s">
        <v>456</v>
      </c>
      <c r="AV5520" s="4" t="s">
        <v>731</v>
      </c>
      <c r="AW5520" s="4" t="s">
        <v>724</v>
      </c>
      <c r="AX5520" s="4"/>
      <c r="AY5520" s="4">
        <v>261497</v>
      </c>
      <c r="AZ5520" s="4">
        <v>482970</v>
      </c>
      <c r="BA5520" s="4" t="s">
        <v>25251</v>
      </c>
      <c r="BB5520" s="4" t="s">
        <v>25252</v>
      </c>
      <c r="BC5520" s="4">
        <v>40</v>
      </c>
      <c r="BD5520" t="str">
        <f>IF(AND(ADHOC!$G$15="",ADHOC!$S$4=""),"",IF(ADHOC!$G$15&lt;&gt;"",IF(ADHOC!$G$15=LEFT(Domein!$AS5520,LEN(ADHOC!$G$15)),MAX(Domein!BD$1:'Domein'!BD5519)+1,""),IF(ADHOC!$S$4=LEFT(Domein!$AS5520,LEN(ADHOC!$S$4)),MAX(Domein!BD$1:'Domein'!BD5519)+1,"")))</f>
        <v/>
      </c>
    </row>
    <row r="5521" spans="45:56" x14ac:dyDescent="0.2">
      <c r="AS5521" s="4" t="s">
        <v>17734</v>
      </c>
      <c r="AT5521" s="4" t="s">
        <v>17735</v>
      </c>
      <c r="AU5521" s="4" t="s">
        <v>456</v>
      </c>
      <c r="AV5521" s="4" t="s">
        <v>731</v>
      </c>
      <c r="AW5521" s="4" t="s">
        <v>724</v>
      </c>
      <c r="AX5521" s="4"/>
      <c r="AY5521" s="4">
        <v>262372</v>
      </c>
      <c r="AZ5521" s="4">
        <v>482828</v>
      </c>
      <c r="BA5521" s="4" t="s">
        <v>25253</v>
      </c>
      <c r="BB5521" s="4" t="s">
        <v>25254</v>
      </c>
      <c r="BC5521" s="4">
        <v>40</v>
      </c>
      <c r="BD5521" t="str">
        <f>IF(AND(ADHOC!$G$15="",ADHOC!$S$4=""),"",IF(ADHOC!$G$15&lt;&gt;"",IF(ADHOC!$G$15=LEFT(Domein!$AS5521,LEN(ADHOC!$G$15)),MAX(Domein!BD$1:'Domein'!BD5520)+1,""),IF(ADHOC!$S$4=LEFT(Domein!$AS5521,LEN(ADHOC!$S$4)),MAX(Domein!BD$1:'Domein'!BD5520)+1,"")))</f>
        <v/>
      </c>
    </row>
    <row r="5522" spans="45:56" x14ac:dyDescent="0.2">
      <c r="AS5522" s="4" t="s">
        <v>17736</v>
      </c>
      <c r="AT5522" s="4" t="s">
        <v>17737</v>
      </c>
      <c r="AU5522" s="4" t="s">
        <v>456</v>
      </c>
      <c r="AV5522" s="4" t="s">
        <v>731</v>
      </c>
      <c r="AW5522" s="4" t="s">
        <v>724</v>
      </c>
      <c r="AX5522" s="4"/>
      <c r="AY5522" s="4">
        <v>262407</v>
      </c>
      <c r="AZ5522" s="4">
        <v>482977</v>
      </c>
      <c r="BA5522" s="4" t="s">
        <v>25255</v>
      </c>
      <c r="BB5522" s="4" t="s">
        <v>25256</v>
      </c>
      <c r="BC5522" s="4">
        <v>40</v>
      </c>
      <c r="BD5522" t="str">
        <f>IF(AND(ADHOC!$G$15="",ADHOC!$S$4=""),"",IF(ADHOC!$G$15&lt;&gt;"",IF(ADHOC!$G$15=LEFT(Domein!$AS5522,LEN(ADHOC!$G$15)),MAX(Domein!BD$1:'Domein'!BD5521)+1,""),IF(ADHOC!$S$4=LEFT(Domein!$AS5522,LEN(ADHOC!$S$4)),MAX(Domein!BD$1:'Domein'!BD5521)+1,"")))</f>
        <v/>
      </c>
    </row>
    <row r="5523" spans="45:56" x14ac:dyDescent="0.2">
      <c r="AS5523" s="4" t="s">
        <v>17738</v>
      </c>
      <c r="AT5523" s="4" t="s">
        <v>17739</v>
      </c>
      <c r="AU5523" s="4" t="s">
        <v>456</v>
      </c>
      <c r="AV5523" s="4" t="s">
        <v>731</v>
      </c>
      <c r="AW5523" s="4" t="s">
        <v>724</v>
      </c>
      <c r="AX5523" s="4"/>
      <c r="AY5523" s="4">
        <v>262320</v>
      </c>
      <c r="AZ5523" s="4">
        <v>483100</v>
      </c>
      <c r="BA5523" s="4" t="s">
        <v>25257</v>
      </c>
      <c r="BB5523" s="4" t="s">
        <v>25258</v>
      </c>
      <c r="BC5523" s="4">
        <v>40</v>
      </c>
      <c r="BD5523" t="str">
        <f>IF(AND(ADHOC!$G$15="",ADHOC!$S$4=""),"",IF(ADHOC!$G$15&lt;&gt;"",IF(ADHOC!$G$15=LEFT(Domein!$AS5523,LEN(ADHOC!$G$15)),MAX(Domein!BD$1:'Domein'!BD5522)+1,""),IF(ADHOC!$S$4=LEFT(Domein!$AS5523,LEN(ADHOC!$S$4)),MAX(Domein!BD$1:'Domein'!BD5522)+1,"")))</f>
        <v/>
      </c>
    </row>
    <row r="5524" spans="45:56" x14ac:dyDescent="0.2">
      <c r="AS5524" s="4" t="s">
        <v>17740</v>
      </c>
      <c r="AT5524" s="4" t="s">
        <v>17741</v>
      </c>
      <c r="AU5524" s="4" t="s">
        <v>456</v>
      </c>
      <c r="AV5524" s="4" t="s">
        <v>731</v>
      </c>
      <c r="AW5524" s="4" t="s">
        <v>724</v>
      </c>
      <c r="AX5524" s="4"/>
      <c r="AY5524" s="4">
        <v>249782</v>
      </c>
      <c r="AZ5524" s="4">
        <v>485593</v>
      </c>
      <c r="BA5524" s="4" t="s">
        <v>25259</v>
      </c>
      <c r="BB5524" s="4" t="s">
        <v>25260</v>
      </c>
      <c r="BC5524" s="4">
        <v>40</v>
      </c>
      <c r="BD5524" t="str">
        <f>IF(AND(ADHOC!$G$15="",ADHOC!$S$4=""),"",IF(ADHOC!$G$15&lt;&gt;"",IF(ADHOC!$G$15=LEFT(Domein!$AS5524,LEN(ADHOC!$G$15)),MAX(Domein!BD$1:'Domein'!BD5523)+1,""),IF(ADHOC!$S$4=LEFT(Domein!$AS5524,LEN(ADHOC!$S$4)),MAX(Domein!BD$1:'Domein'!BD5523)+1,"")))</f>
        <v/>
      </c>
    </row>
    <row r="5525" spans="45:56" x14ac:dyDescent="0.2">
      <c r="AS5525" s="4" t="s">
        <v>17742</v>
      </c>
      <c r="AT5525" s="4" t="s">
        <v>17743</v>
      </c>
      <c r="AU5525" s="4" t="s">
        <v>456</v>
      </c>
      <c r="AV5525" s="4" t="s">
        <v>731</v>
      </c>
      <c r="AW5525" s="4" t="s">
        <v>724</v>
      </c>
      <c r="AX5525" s="4"/>
      <c r="AY5525" s="4">
        <v>250668</v>
      </c>
      <c r="AZ5525" s="4">
        <v>489294</v>
      </c>
      <c r="BA5525" s="4" t="s">
        <v>25261</v>
      </c>
      <c r="BB5525" s="4" t="s">
        <v>25262</v>
      </c>
      <c r="BC5525" s="4">
        <v>40</v>
      </c>
      <c r="BD5525" t="str">
        <f>IF(AND(ADHOC!$G$15="",ADHOC!$S$4=""),"",IF(ADHOC!$G$15&lt;&gt;"",IF(ADHOC!$G$15=LEFT(Domein!$AS5525,LEN(ADHOC!$G$15)),MAX(Domein!BD$1:'Domein'!BD5524)+1,""),IF(ADHOC!$S$4=LEFT(Domein!$AS5525,LEN(ADHOC!$S$4)),MAX(Domein!BD$1:'Domein'!BD5524)+1,"")))</f>
        <v/>
      </c>
    </row>
    <row r="5526" spans="45:56" x14ac:dyDescent="0.2">
      <c r="AS5526" s="4" t="s">
        <v>17744</v>
      </c>
      <c r="AT5526" s="4" t="s">
        <v>17745</v>
      </c>
      <c r="AU5526" s="4" t="s">
        <v>456</v>
      </c>
      <c r="AV5526" s="4" t="s">
        <v>731</v>
      </c>
      <c r="AW5526" s="4" t="s">
        <v>724</v>
      </c>
      <c r="AX5526" s="4"/>
      <c r="AY5526" s="4">
        <v>250643</v>
      </c>
      <c r="AZ5526" s="4">
        <v>489931</v>
      </c>
      <c r="BA5526" s="4" t="s">
        <v>25263</v>
      </c>
      <c r="BB5526" s="4" t="s">
        <v>25264</v>
      </c>
      <c r="BC5526" s="4">
        <v>40</v>
      </c>
      <c r="BD5526" t="str">
        <f>IF(AND(ADHOC!$G$15="",ADHOC!$S$4=""),"",IF(ADHOC!$G$15&lt;&gt;"",IF(ADHOC!$G$15=LEFT(Domein!$AS5526,LEN(ADHOC!$G$15)),MAX(Domein!BD$1:'Domein'!BD5525)+1,""),IF(ADHOC!$S$4=LEFT(Domein!$AS5526,LEN(ADHOC!$S$4)),MAX(Domein!BD$1:'Domein'!BD5525)+1,"")))</f>
        <v/>
      </c>
    </row>
    <row r="5527" spans="45:56" x14ac:dyDescent="0.2">
      <c r="AS5527" s="4" t="s">
        <v>17746</v>
      </c>
      <c r="AT5527" s="4" t="s">
        <v>17747</v>
      </c>
      <c r="AU5527" s="4" t="s">
        <v>456</v>
      </c>
      <c r="AV5527" s="4" t="s">
        <v>731</v>
      </c>
      <c r="AW5527" s="4" t="s">
        <v>724</v>
      </c>
      <c r="AX5527" s="4"/>
      <c r="AY5527" s="4">
        <v>251496</v>
      </c>
      <c r="AZ5527" s="4">
        <v>491189</v>
      </c>
      <c r="BA5527" s="4" t="s">
        <v>25265</v>
      </c>
      <c r="BB5527" s="4" t="s">
        <v>25266</v>
      </c>
      <c r="BC5527" s="4">
        <v>40</v>
      </c>
      <c r="BD5527" t="str">
        <f>IF(AND(ADHOC!$G$15="",ADHOC!$S$4=""),"",IF(ADHOC!$G$15&lt;&gt;"",IF(ADHOC!$G$15=LEFT(Domein!$AS5527,LEN(ADHOC!$G$15)),MAX(Domein!BD$1:'Domein'!BD5526)+1,""),IF(ADHOC!$S$4=LEFT(Domein!$AS5527,LEN(ADHOC!$S$4)),MAX(Domein!BD$1:'Domein'!BD5526)+1,"")))</f>
        <v/>
      </c>
    </row>
    <row r="5528" spans="45:56" x14ac:dyDescent="0.2">
      <c r="AS5528" s="4" t="s">
        <v>17748</v>
      </c>
      <c r="AT5528" s="4" t="s">
        <v>12468</v>
      </c>
      <c r="AU5528" s="4" t="s">
        <v>456</v>
      </c>
      <c r="AV5528" s="4" t="s">
        <v>731</v>
      </c>
      <c r="AW5528" s="4" t="s">
        <v>724</v>
      </c>
      <c r="AX5528" s="4"/>
      <c r="AY5528" s="4">
        <v>254600</v>
      </c>
      <c r="AZ5528" s="4">
        <v>493130</v>
      </c>
      <c r="BA5528" s="4" t="s">
        <v>25267</v>
      </c>
      <c r="BB5528" s="4" t="s">
        <v>25268</v>
      </c>
      <c r="BC5528" s="4">
        <v>40</v>
      </c>
      <c r="BD5528" t="str">
        <f>IF(AND(ADHOC!$G$15="",ADHOC!$S$4=""),"",IF(ADHOC!$G$15&lt;&gt;"",IF(ADHOC!$G$15=LEFT(Domein!$AS5528,LEN(ADHOC!$G$15)),MAX(Domein!BD$1:'Domein'!BD5527)+1,""),IF(ADHOC!$S$4=LEFT(Domein!$AS5528,LEN(ADHOC!$S$4)),MAX(Domein!BD$1:'Domein'!BD5527)+1,"")))</f>
        <v/>
      </c>
    </row>
    <row r="5529" spans="45:56" x14ac:dyDescent="0.2">
      <c r="AS5529" s="4" t="s">
        <v>17749</v>
      </c>
      <c r="AT5529" s="4" t="s">
        <v>17750</v>
      </c>
      <c r="AU5529" s="4" t="s">
        <v>456</v>
      </c>
      <c r="AV5529" s="4" t="s">
        <v>731</v>
      </c>
      <c r="AW5529" s="4" t="s">
        <v>724</v>
      </c>
      <c r="AX5529" s="4"/>
      <c r="AY5529" s="4">
        <v>254578</v>
      </c>
      <c r="AZ5529" s="4">
        <v>493222</v>
      </c>
      <c r="BA5529" s="4" t="s">
        <v>25269</v>
      </c>
      <c r="BB5529" s="4" t="s">
        <v>25270</v>
      </c>
      <c r="BC5529" s="4">
        <v>40</v>
      </c>
      <c r="BD5529" t="str">
        <f>IF(AND(ADHOC!$G$15="",ADHOC!$S$4=""),"",IF(ADHOC!$G$15&lt;&gt;"",IF(ADHOC!$G$15=LEFT(Domein!$AS5529,LEN(ADHOC!$G$15)),MAX(Domein!BD$1:'Domein'!BD5528)+1,""),IF(ADHOC!$S$4=LEFT(Domein!$AS5529,LEN(ADHOC!$S$4)),MAX(Domein!BD$1:'Domein'!BD5528)+1,"")))</f>
        <v/>
      </c>
    </row>
    <row r="5530" spans="45:56" x14ac:dyDescent="0.2">
      <c r="AS5530" s="4" t="s">
        <v>2685</v>
      </c>
      <c r="AT5530" s="4" t="s">
        <v>2686</v>
      </c>
      <c r="AU5530" s="4" t="s">
        <v>456</v>
      </c>
      <c r="AV5530" s="4" t="s">
        <v>731</v>
      </c>
      <c r="AW5530" s="4" t="s">
        <v>724</v>
      </c>
      <c r="AX5530" s="4"/>
      <c r="AY5530" s="4">
        <v>249141</v>
      </c>
      <c r="AZ5530" s="4">
        <v>484704</v>
      </c>
      <c r="BA5530" s="4" t="s">
        <v>25271</v>
      </c>
      <c r="BB5530" s="4" t="s">
        <v>25272</v>
      </c>
      <c r="BC5530" s="4">
        <v>40</v>
      </c>
      <c r="BD5530" t="str">
        <f>IF(AND(ADHOC!$G$15="",ADHOC!$S$4=""),"",IF(ADHOC!$G$15&lt;&gt;"",IF(ADHOC!$G$15=LEFT(Domein!$AS5530,LEN(ADHOC!$G$15)),MAX(Domein!BD$1:'Domein'!BD5529)+1,""),IF(ADHOC!$S$4=LEFT(Domein!$AS5530,LEN(ADHOC!$S$4)),MAX(Domein!BD$1:'Domein'!BD5529)+1,"")))</f>
        <v/>
      </c>
    </row>
    <row r="5531" spans="45:56" x14ac:dyDescent="0.2">
      <c r="AS5531" s="4" t="s">
        <v>17751</v>
      </c>
      <c r="AT5531" s="4" t="s">
        <v>2686</v>
      </c>
      <c r="AU5531" s="4" t="s">
        <v>456</v>
      </c>
      <c r="AV5531" s="4" t="s">
        <v>731</v>
      </c>
      <c r="AW5531" s="4" t="s">
        <v>724</v>
      </c>
      <c r="AX5531" s="4"/>
      <c r="AY5531" s="4">
        <v>249165</v>
      </c>
      <c r="AZ5531" s="4">
        <v>484682</v>
      </c>
      <c r="BA5531" s="4" t="s">
        <v>25273</v>
      </c>
      <c r="BB5531" s="4" t="s">
        <v>25274</v>
      </c>
      <c r="BC5531" s="4">
        <v>40</v>
      </c>
      <c r="BD5531" t="str">
        <f>IF(AND(ADHOC!$G$15="",ADHOC!$S$4=""),"",IF(ADHOC!$G$15&lt;&gt;"",IF(ADHOC!$G$15=LEFT(Domein!$AS5531,LEN(ADHOC!$G$15)),MAX(Domein!BD$1:'Domein'!BD5530)+1,""),IF(ADHOC!$S$4=LEFT(Domein!$AS5531,LEN(ADHOC!$S$4)),MAX(Domein!BD$1:'Domein'!BD5530)+1,"")))</f>
        <v/>
      </c>
    </row>
    <row r="5532" spans="45:56" x14ac:dyDescent="0.2">
      <c r="AS5532" s="4" t="s">
        <v>17752</v>
      </c>
      <c r="AT5532" s="4" t="s">
        <v>17753</v>
      </c>
      <c r="AU5532" s="4" t="s">
        <v>456</v>
      </c>
      <c r="AV5532" s="4" t="s">
        <v>731</v>
      </c>
      <c r="AW5532" s="4" t="s">
        <v>724</v>
      </c>
      <c r="AX5532" s="4"/>
      <c r="AY5532" s="4">
        <v>252759</v>
      </c>
      <c r="AZ5532" s="4">
        <v>485362</v>
      </c>
      <c r="BA5532" s="4" t="s">
        <v>25275</v>
      </c>
      <c r="BB5532" s="4" t="s">
        <v>25276</v>
      </c>
      <c r="BC5532" s="4">
        <v>40</v>
      </c>
      <c r="BD5532" t="str">
        <f>IF(AND(ADHOC!$G$15="",ADHOC!$S$4=""),"",IF(ADHOC!$G$15&lt;&gt;"",IF(ADHOC!$G$15=LEFT(Domein!$AS5532,LEN(ADHOC!$G$15)),MAX(Domein!BD$1:'Domein'!BD5531)+1,""),IF(ADHOC!$S$4=LEFT(Domein!$AS5532,LEN(ADHOC!$S$4)),MAX(Domein!BD$1:'Domein'!BD5531)+1,"")))</f>
        <v/>
      </c>
    </row>
    <row r="5533" spans="45:56" x14ac:dyDescent="0.2">
      <c r="AS5533" s="4" t="s">
        <v>17754</v>
      </c>
      <c r="AT5533" s="4" t="s">
        <v>17755</v>
      </c>
      <c r="AU5533" s="4" t="s">
        <v>456</v>
      </c>
      <c r="AV5533" s="4" t="s">
        <v>731</v>
      </c>
      <c r="AW5533" s="4" t="s">
        <v>724</v>
      </c>
      <c r="AX5533" s="4"/>
      <c r="AY5533" s="4">
        <v>252431</v>
      </c>
      <c r="AZ5533" s="4">
        <v>492069</v>
      </c>
      <c r="BA5533" s="4" t="s">
        <v>25277</v>
      </c>
      <c r="BB5533" s="4" t="s">
        <v>25278</v>
      </c>
      <c r="BC5533" s="4">
        <v>40</v>
      </c>
      <c r="BD5533" t="str">
        <f>IF(AND(ADHOC!$G$15="",ADHOC!$S$4=""),"",IF(ADHOC!$G$15&lt;&gt;"",IF(ADHOC!$G$15=LEFT(Domein!$AS5533,LEN(ADHOC!$G$15)),MAX(Domein!BD$1:'Domein'!BD5532)+1,""),IF(ADHOC!$S$4=LEFT(Domein!$AS5533,LEN(ADHOC!$S$4)),MAX(Domein!BD$1:'Domein'!BD5532)+1,"")))</f>
        <v/>
      </c>
    </row>
    <row r="5534" spans="45:56" x14ac:dyDescent="0.2">
      <c r="AS5534" s="4" t="s">
        <v>17756</v>
      </c>
      <c r="AT5534" s="4" t="s">
        <v>17757</v>
      </c>
      <c r="AU5534" s="4" t="s">
        <v>456</v>
      </c>
      <c r="AV5534" s="4" t="s">
        <v>731</v>
      </c>
      <c r="AW5534" s="4" t="s">
        <v>724</v>
      </c>
      <c r="AX5534" s="4"/>
      <c r="AY5534" s="4">
        <v>254709</v>
      </c>
      <c r="AZ5534" s="4">
        <v>484679</v>
      </c>
      <c r="BA5534" s="4" t="s">
        <v>25279</v>
      </c>
      <c r="BB5534" s="4" t="s">
        <v>25280</v>
      </c>
      <c r="BC5534" s="4">
        <v>40</v>
      </c>
      <c r="BD5534" t="str">
        <f>IF(AND(ADHOC!$G$15="",ADHOC!$S$4=""),"",IF(ADHOC!$G$15&lt;&gt;"",IF(ADHOC!$G$15=LEFT(Domein!$AS5534,LEN(ADHOC!$G$15)),MAX(Domein!BD$1:'Domein'!BD5533)+1,""),IF(ADHOC!$S$4=LEFT(Domein!$AS5534,LEN(ADHOC!$S$4)),MAX(Domein!BD$1:'Domein'!BD5533)+1,"")))</f>
        <v/>
      </c>
    </row>
    <row r="5535" spans="45:56" x14ac:dyDescent="0.2">
      <c r="AS5535" s="4" t="s">
        <v>17758</v>
      </c>
      <c r="AT5535" s="4" t="s">
        <v>17759</v>
      </c>
      <c r="AU5535" s="4" t="s">
        <v>456</v>
      </c>
      <c r="AV5535" s="4" t="s">
        <v>731</v>
      </c>
      <c r="AW5535" s="4" t="s">
        <v>724</v>
      </c>
      <c r="AX5535" s="4"/>
      <c r="AY5535" s="4">
        <v>252310</v>
      </c>
      <c r="AZ5535" s="4">
        <v>487740</v>
      </c>
      <c r="BA5535" s="4" t="s">
        <v>25281</v>
      </c>
      <c r="BB5535" s="4" t="s">
        <v>25282</v>
      </c>
      <c r="BC5535" s="4">
        <v>40</v>
      </c>
      <c r="BD5535" t="str">
        <f>IF(AND(ADHOC!$G$15="",ADHOC!$S$4=""),"",IF(ADHOC!$G$15&lt;&gt;"",IF(ADHOC!$G$15=LEFT(Domein!$AS5535,LEN(ADHOC!$G$15)),MAX(Domein!BD$1:'Domein'!BD5534)+1,""),IF(ADHOC!$S$4=LEFT(Domein!$AS5535,LEN(ADHOC!$S$4)),MAX(Domein!BD$1:'Domein'!BD5534)+1,"")))</f>
        <v/>
      </c>
    </row>
    <row r="5536" spans="45:56" x14ac:dyDescent="0.2">
      <c r="AS5536" s="4" t="s">
        <v>17760</v>
      </c>
      <c r="AT5536" s="4" t="s">
        <v>17761</v>
      </c>
      <c r="AU5536" s="4" t="s">
        <v>456</v>
      </c>
      <c r="AV5536" s="4" t="s">
        <v>731</v>
      </c>
      <c r="AW5536" s="4" t="s">
        <v>724</v>
      </c>
      <c r="AX5536" s="4"/>
      <c r="AY5536" s="4">
        <v>259300</v>
      </c>
      <c r="AZ5536" s="4">
        <v>482700</v>
      </c>
      <c r="BA5536" s="4" t="s">
        <v>25283</v>
      </c>
      <c r="BB5536" s="4" t="s">
        <v>25284</v>
      </c>
      <c r="BC5536" s="4">
        <v>40</v>
      </c>
      <c r="BD5536" t="str">
        <f>IF(AND(ADHOC!$G$15="",ADHOC!$S$4=""),"",IF(ADHOC!$G$15&lt;&gt;"",IF(ADHOC!$G$15=LEFT(Domein!$AS5536,LEN(ADHOC!$G$15)),MAX(Domein!BD$1:'Domein'!BD5535)+1,""),IF(ADHOC!$S$4=LEFT(Domein!$AS5536,LEN(ADHOC!$S$4)),MAX(Domein!BD$1:'Domein'!BD5535)+1,"")))</f>
        <v/>
      </c>
    </row>
    <row r="5537" spans="45:56" x14ac:dyDescent="0.2">
      <c r="AS5537" s="4" t="s">
        <v>17762</v>
      </c>
      <c r="AT5537" s="4" t="s">
        <v>17763</v>
      </c>
      <c r="AU5537" s="4" t="s">
        <v>456</v>
      </c>
      <c r="AV5537" s="4" t="s">
        <v>731</v>
      </c>
      <c r="AW5537" s="4" t="s">
        <v>724</v>
      </c>
      <c r="AX5537" s="4"/>
      <c r="AY5537" s="4">
        <v>255000</v>
      </c>
      <c r="AZ5537" s="4">
        <v>493400</v>
      </c>
      <c r="BA5537" s="4" t="s">
        <v>25285</v>
      </c>
      <c r="BB5537" s="4" t="s">
        <v>25286</v>
      </c>
      <c r="BC5537" s="4">
        <v>40</v>
      </c>
      <c r="BD5537" t="str">
        <f>IF(AND(ADHOC!$G$15="",ADHOC!$S$4=""),"",IF(ADHOC!$G$15&lt;&gt;"",IF(ADHOC!$G$15=LEFT(Domein!$AS5537,LEN(ADHOC!$G$15)),MAX(Domein!BD$1:'Domein'!BD5536)+1,""),IF(ADHOC!$S$4=LEFT(Domein!$AS5537,LEN(ADHOC!$S$4)),MAX(Domein!BD$1:'Domein'!BD5536)+1,"")))</f>
        <v/>
      </c>
    </row>
    <row r="5538" spans="45:56" x14ac:dyDescent="0.2">
      <c r="AS5538" s="4" t="s">
        <v>17764</v>
      </c>
      <c r="AT5538" s="4" t="s">
        <v>17765</v>
      </c>
      <c r="AU5538" s="4" t="s">
        <v>456</v>
      </c>
      <c r="AV5538" s="4" t="s">
        <v>731</v>
      </c>
      <c r="AW5538" s="4" t="s">
        <v>724</v>
      </c>
      <c r="AX5538" s="4"/>
      <c r="AY5538" s="4">
        <v>256306</v>
      </c>
      <c r="AZ5538" s="4">
        <v>487702</v>
      </c>
      <c r="BA5538" s="4" t="s">
        <v>25287</v>
      </c>
      <c r="BB5538" s="4" t="s">
        <v>25288</v>
      </c>
      <c r="BC5538" s="4">
        <v>40</v>
      </c>
      <c r="BD5538" t="str">
        <f>IF(AND(ADHOC!$G$15="",ADHOC!$S$4=""),"",IF(ADHOC!$G$15&lt;&gt;"",IF(ADHOC!$G$15=LEFT(Domein!$AS5538,LEN(ADHOC!$G$15)),MAX(Domein!BD$1:'Domein'!BD5537)+1,""),IF(ADHOC!$S$4=LEFT(Domein!$AS5538,LEN(ADHOC!$S$4)),MAX(Domein!BD$1:'Domein'!BD5537)+1,"")))</f>
        <v/>
      </c>
    </row>
    <row r="5539" spans="45:56" x14ac:dyDescent="0.2">
      <c r="AS5539" s="4" t="s">
        <v>17766</v>
      </c>
      <c r="AT5539" s="4" t="s">
        <v>17767</v>
      </c>
      <c r="AU5539" s="4" t="s">
        <v>456</v>
      </c>
      <c r="AV5539" s="4" t="s">
        <v>731</v>
      </c>
      <c r="AW5539" s="4" t="s">
        <v>724</v>
      </c>
      <c r="AX5539" s="4"/>
      <c r="AY5539" s="4">
        <v>248855</v>
      </c>
      <c r="AZ5539" s="4">
        <v>484876</v>
      </c>
      <c r="BA5539" s="4" t="s">
        <v>25289</v>
      </c>
      <c r="BB5539" s="4" t="s">
        <v>25290</v>
      </c>
      <c r="BC5539" s="4">
        <v>40</v>
      </c>
      <c r="BD5539" t="str">
        <f>IF(AND(ADHOC!$G$15="",ADHOC!$S$4=""),"",IF(ADHOC!$G$15&lt;&gt;"",IF(ADHOC!$G$15=LEFT(Domein!$AS5539,LEN(ADHOC!$G$15)),MAX(Domein!BD$1:'Domein'!BD5538)+1,""),IF(ADHOC!$S$4=LEFT(Domein!$AS5539,LEN(ADHOC!$S$4)),MAX(Domein!BD$1:'Domein'!BD5538)+1,"")))</f>
        <v/>
      </c>
    </row>
    <row r="5540" spans="45:56" x14ac:dyDescent="0.2">
      <c r="AS5540" s="4" t="s">
        <v>17768</v>
      </c>
      <c r="AT5540" s="4" t="s">
        <v>17769</v>
      </c>
      <c r="AU5540" s="4" t="s">
        <v>456</v>
      </c>
      <c r="AV5540" s="4" t="s">
        <v>731</v>
      </c>
      <c r="AW5540" s="4" t="s">
        <v>724</v>
      </c>
      <c r="AX5540" s="4"/>
      <c r="AY5540" s="4">
        <v>257949</v>
      </c>
      <c r="AZ5540" s="4">
        <v>483517</v>
      </c>
      <c r="BA5540" s="4" t="s">
        <v>25291</v>
      </c>
      <c r="BB5540" s="4" t="s">
        <v>25292</v>
      </c>
      <c r="BC5540" s="4">
        <v>40</v>
      </c>
      <c r="BD5540" t="str">
        <f>IF(AND(ADHOC!$G$15="",ADHOC!$S$4=""),"",IF(ADHOC!$G$15&lt;&gt;"",IF(ADHOC!$G$15=LEFT(Domein!$AS5540,LEN(ADHOC!$G$15)),MAX(Domein!BD$1:'Domein'!BD5539)+1,""),IF(ADHOC!$S$4=LEFT(Domein!$AS5540,LEN(ADHOC!$S$4)),MAX(Domein!BD$1:'Domein'!BD5539)+1,"")))</f>
        <v/>
      </c>
    </row>
    <row r="5541" spans="45:56" x14ac:dyDescent="0.2">
      <c r="AS5541" s="4" t="s">
        <v>17770</v>
      </c>
      <c r="AT5541" s="4" t="s">
        <v>17771</v>
      </c>
      <c r="AU5541" s="4" t="s">
        <v>456</v>
      </c>
      <c r="AV5541" s="4" t="s">
        <v>731</v>
      </c>
      <c r="AW5541" s="4" t="s">
        <v>724</v>
      </c>
      <c r="AX5541" s="4"/>
      <c r="AY5541" s="4">
        <v>258288</v>
      </c>
      <c r="AZ5541" s="4">
        <v>483174</v>
      </c>
      <c r="BA5541" s="4" t="s">
        <v>25293</v>
      </c>
      <c r="BB5541" s="4" t="s">
        <v>25294</v>
      </c>
      <c r="BC5541" s="4">
        <v>40</v>
      </c>
      <c r="BD5541" t="str">
        <f>IF(AND(ADHOC!$G$15="",ADHOC!$S$4=""),"",IF(ADHOC!$G$15&lt;&gt;"",IF(ADHOC!$G$15=LEFT(Domein!$AS5541,LEN(ADHOC!$G$15)),MAX(Domein!BD$1:'Domein'!BD5540)+1,""),IF(ADHOC!$S$4=LEFT(Domein!$AS5541,LEN(ADHOC!$S$4)),MAX(Domein!BD$1:'Domein'!BD5540)+1,"")))</f>
        <v/>
      </c>
    </row>
    <row r="5542" spans="45:56" x14ac:dyDescent="0.2">
      <c r="AS5542" s="4" t="s">
        <v>17772</v>
      </c>
      <c r="AT5542" s="4" t="s">
        <v>17773</v>
      </c>
      <c r="AU5542" s="4" t="s">
        <v>456</v>
      </c>
      <c r="AV5542" s="4" t="s">
        <v>731</v>
      </c>
      <c r="AW5542" s="4" t="s">
        <v>724</v>
      </c>
      <c r="AX5542" s="4"/>
      <c r="AY5542" s="4">
        <v>258438</v>
      </c>
      <c r="AZ5542" s="4">
        <v>483309</v>
      </c>
      <c r="BA5542" s="4" t="s">
        <v>25295</v>
      </c>
      <c r="BB5542" s="4" t="s">
        <v>25296</v>
      </c>
      <c r="BC5542" s="4">
        <v>40</v>
      </c>
      <c r="BD5542" t="str">
        <f>IF(AND(ADHOC!$G$15="",ADHOC!$S$4=""),"",IF(ADHOC!$G$15&lt;&gt;"",IF(ADHOC!$G$15=LEFT(Domein!$AS5542,LEN(ADHOC!$G$15)),MAX(Domein!BD$1:'Domein'!BD5541)+1,""),IF(ADHOC!$S$4=LEFT(Domein!$AS5542,LEN(ADHOC!$S$4)),MAX(Domein!BD$1:'Domein'!BD5541)+1,"")))</f>
        <v/>
      </c>
    </row>
    <row r="5543" spans="45:56" x14ac:dyDescent="0.2">
      <c r="AS5543" s="4" t="s">
        <v>17774</v>
      </c>
      <c r="AT5543" s="4" t="s">
        <v>17775</v>
      </c>
      <c r="AU5543" s="4" t="s">
        <v>456</v>
      </c>
      <c r="AV5543" s="4" t="s">
        <v>731</v>
      </c>
      <c r="AW5543" s="4" t="s">
        <v>724</v>
      </c>
      <c r="AX5543" s="4"/>
      <c r="AY5543" s="4">
        <v>255673</v>
      </c>
      <c r="AZ5543" s="4">
        <v>483680</v>
      </c>
      <c r="BA5543" s="4" t="s">
        <v>25297</v>
      </c>
      <c r="BB5543" s="4" t="s">
        <v>25298</v>
      </c>
      <c r="BC5543" s="4">
        <v>40</v>
      </c>
      <c r="BD5543" t="str">
        <f>IF(AND(ADHOC!$G$15="",ADHOC!$S$4=""),"",IF(ADHOC!$G$15&lt;&gt;"",IF(ADHOC!$G$15=LEFT(Domein!$AS5543,LEN(ADHOC!$G$15)),MAX(Domein!BD$1:'Domein'!BD5542)+1,""),IF(ADHOC!$S$4=LEFT(Domein!$AS5543,LEN(ADHOC!$S$4)),MAX(Domein!BD$1:'Domein'!BD5542)+1,"")))</f>
        <v/>
      </c>
    </row>
    <row r="5544" spans="45:56" x14ac:dyDescent="0.2">
      <c r="AS5544" s="4" t="s">
        <v>17776</v>
      </c>
      <c r="AT5544" s="4" t="s">
        <v>17777</v>
      </c>
      <c r="AU5544" s="4" t="s">
        <v>456</v>
      </c>
      <c r="AV5544" s="4" t="s">
        <v>731</v>
      </c>
      <c r="AW5544" s="4" t="s">
        <v>724</v>
      </c>
      <c r="AX5544" s="4"/>
      <c r="AY5544" s="4">
        <v>255158</v>
      </c>
      <c r="AZ5544" s="4">
        <v>483727</v>
      </c>
      <c r="BA5544" s="4" t="s">
        <v>25299</v>
      </c>
      <c r="BB5544" s="4" t="s">
        <v>25300</v>
      </c>
      <c r="BC5544" s="4">
        <v>40</v>
      </c>
      <c r="BD5544" t="str">
        <f>IF(AND(ADHOC!$G$15="",ADHOC!$S$4=""),"",IF(ADHOC!$G$15&lt;&gt;"",IF(ADHOC!$G$15=LEFT(Domein!$AS5544,LEN(ADHOC!$G$15)),MAX(Domein!BD$1:'Domein'!BD5543)+1,""),IF(ADHOC!$S$4=LEFT(Domein!$AS5544,LEN(ADHOC!$S$4)),MAX(Domein!BD$1:'Domein'!BD5543)+1,"")))</f>
        <v/>
      </c>
    </row>
    <row r="5545" spans="45:56" x14ac:dyDescent="0.2">
      <c r="AS5545" s="4" t="s">
        <v>17778</v>
      </c>
      <c r="AT5545" s="4" t="s">
        <v>17779</v>
      </c>
      <c r="AU5545" s="4" t="s">
        <v>456</v>
      </c>
      <c r="AV5545" s="4" t="s">
        <v>731</v>
      </c>
      <c r="AW5545" s="4" t="s">
        <v>724</v>
      </c>
      <c r="AX5545" s="4"/>
      <c r="AY5545" s="4">
        <v>243054</v>
      </c>
      <c r="AZ5545" s="4">
        <v>486497</v>
      </c>
      <c r="BA5545" s="4" t="s">
        <v>25301</v>
      </c>
      <c r="BB5545" s="4" t="s">
        <v>25302</v>
      </c>
      <c r="BC5545" s="4">
        <v>40</v>
      </c>
      <c r="BD5545" t="str">
        <f>IF(AND(ADHOC!$G$15="",ADHOC!$S$4=""),"",IF(ADHOC!$G$15&lt;&gt;"",IF(ADHOC!$G$15=LEFT(Domein!$AS5545,LEN(ADHOC!$G$15)),MAX(Domein!BD$1:'Domein'!BD5544)+1,""),IF(ADHOC!$S$4=LEFT(Domein!$AS5545,LEN(ADHOC!$S$4)),MAX(Domein!BD$1:'Domein'!BD5544)+1,"")))</f>
        <v/>
      </c>
    </row>
    <row r="5546" spans="45:56" x14ac:dyDescent="0.2">
      <c r="AS5546" s="4" t="s">
        <v>17780</v>
      </c>
      <c r="AT5546" s="4" t="s">
        <v>17781</v>
      </c>
      <c r="AU5546" s="4" t="s">
        <v>456</v>
      </c>
      <c r="AV5546" s="4" t="s">
        <v>731</v>
      </c>
      <c r="AW5546" s="4" t="s">
        <v>724</v>
      </c>
      <c r="AX5546" s="4"/>
      <c r="AY5546" s="4">
        <v>250615</v>
      </c>
      <c r="AZ5546" s="4">
        <v>489612</v>
      </c>
      <c r="BA5546" s="4" t="s">
        <v>25303</v>
      </c>
      <c r="BB5546" s="4" t="s">
        <v>25304</v>
      </c>
      <c r="BC5546" s="4">
        <v>40</v>
      </c>
      <c r="BD5546" t="str">
        <f>IF(AND(ADHOC!$G$15="",ADHOC!$S$4=""),"",IF(ADHOC!$G$15&lt;&gt;"",IF(ADHOC!$G$15=LEFT(Domein!$AS5546,LEN(ADHOC!$G$15)),MAX(Domein!BD$1:'Domein'!BD5545)+1,""),IF(ADHOC!$S$4=LEFT(Domein!$AS5546,LEN(ADHOC!$S$4)),MAX(Domein!BD$1:'Domein'!BD5545)+1,"")))</f>
        <v/>
      </c>
    </row>
    <row r="5547" spans="45:56" x14ac:dyDescent="0.2">
      <c r="AS5547" s="4" t="s">
        <v>17782</v>
      </c>
      <c r="AT5547" s="4" t="s">
        <v>17783</v>
      </c>
      <c r="AU5547" s="4" t="s">
        <v>456</v>
      </c>
      <c r="AV5547" s="4" t="s">
        <v>731</v>
      </c>
      <c r="AW5547" s="4" t="s">
        <v>724</v>
      </c>
      <c r="AX5547" s="4"/>
      <c r="AY5547" s="4">
        <v>250542</v>
      </c>
      <c r="AZ5547" s="4">
        <v>490671</v>
      </c>
      <c r="BA5547" s="4" t="s">
        <v>25305</v>
      </c>
      <c r="BB5547" s="4" t="s">
        <v>25306</v>
      </c>
      <c r="BC5547" s="4">
        <v>40</v>
      </c>
      <c r="BD5547" t="str">
        <f>IF(AND(ADHOC!$G$15="",ADHOC!$S$4=""),"",IF(ADHOC!$G$15&lt;&gt;"",IF(ADHOC!$G$15=LEFT(Domein!$AS5547,LEN(ADHOC!$G$15)),MAX(Domein!BD$1:'Domein'!BD5546)+1,""),IF(ADHOC!$S$4=LEFT(Domein!$AS5547,LEN(ADHOC!$S$4)),MAX(Domein!BD$1:'Domein'!BD5546)+1,"")))</f>
        <v/>
      </c>
    </row>
    <row r="5548" spans="45:56" x14ac:dyDescent="0.2">
      <c r="AS5548" s="4" t="s">
        <v>11678</v>
      </c>
      <c r="AT5548" s="4" t="s">
        <v>11679</v>
      </c>
      <c r="AU5548" s="4" t="s">
        <v>456</v>
      </c>
      <c r="AV5548" s="4" t="s">
        <v>731</v>
      </c>
      <c r="AW5548" s="4" t="s">
        <v>724</v>
      </c>
      <c r="AX5548" s="4"/>
      <c r="AY5548" s="4">
        <v>250804</v>
      </c>
      <c r="AZ5548" s="4">
        <v>490676</v>
      </c>
      <c r="BA5548" s="4" t="s">
        <v>25305</v>
      </c>
      <c r="BB5548" s="4" t="s">
        <v>25307</v>
      </c>
      <c r="BC5548" s="4">
        <v>40</v>
      </c>
      <c r="BD5548" t="str">
        <f>IF(AND(ADHOC!$G$15="",ADHOC!$S$4=""),"",IF(ADHOC!$G$15&lt;&gt;"",IF(ADHOC!$G$15=LEFT(Domein!$AS5548,LEN(ADHOC!$G$15)),MAX(Domein!BD$1:'Domein'!BD5547)+1,""),IF(ADHOC!$S$4=LEFT(Domein!$AS5548,LEN(ADHOC!$S$4)),MAX(Domein!BD$1:'Domein'!BD5547)+1,"")))</f>
        <v/>
      </c>
    </row>
    <row r="5549" spans="45:56" x14ac:dyDescent="0.2">
      <c r="AS5549" s="4" t="s">
        <v>17784</v>
      </c>
      <c r="AT5549" s="4" t="s">
        <v>11679</v>
      </c>
      <c r="AU5549" s="4" t="s">
        <v>456</v>
      </c>
      <c r="AV5549" s="4" t="s">
        <v>731</v>
      </c>
      <c r="AW5549" s="4" t="s">
        <v>724</v>
      </c>
      <c r="AX5549" s="4"/>
      <c r="AY5549" s="4">
        <v>250804</v>
      </c>
      <c r="AZ5549" s="4">
        <v>490676</v>
      </c>
      <c r="BA5549" s="4" t="s">
        <v>25305</v>
      </c>
      <c r="BB5549" s="4" t="s">
        <v>25307</v>
      </c>
      <c r="BC5549" s="4">
        <v>40</v>
      </c>
      <c r="BD5549" t="str">
        <f>IF(AND(ADHOC!$G$15="",ADHOC!$S$4=""),"",IF(ADHOC!$G$15&lt;&gt;"",IF(ADHOC!$G$15=LEFT(Domein!$AS5549,LEN(ADHOC!$G$15)),MAX(Domein!BD$1:'Domein'!BD5548)+1,""),IF(ADHOC!$S$4=LEFT(Domein!$AS5549,LEN(ADHOC!$S$4)),MAX(Domein!BD$1:'Domein'!BD5548)+1,"")))</f>
        <v/>
      </c>
    </row>
    <row r="5550" spans="45:56" x14ac:dyDescent="0.2">
      <c r="AS5550" s="4" t="s">
        <v>17785</v>
      </c>
      <c r="AT5550" s="4" t="s">
        <v>17786</v>
      </c>
      <c r="AU5550" s="4" t="s">
        <v>456</v>
      </c>
      <c r="AV5550" s="4" t="s">
        <v>731</v>
      </c>
      <c r="AW5550" s="4" t="s">
        <v>724</v>
      </c>
      <c r="AX5550" s="4"/>
      <c r="AY5550" s="4">
        <v>250848</v>
      </c>
      <c r="AZ5550" s="4">
        <v>491828</v>
      </c>
      <c r="BA5550" s="4" t="s">
        <v>25308</v>
      </c>
      <c r="BB5550" s="4" t="s">
        <v>25309</v>
      </c>
      <c r="BC5550" s="4">
        <v>40</v>
      </c>
      <c r="BD5550" t="str">
        <f>IF(AND(ADHOC!$G$15="",ADHOC!$S$4=""),"",IF(ADHOC!$G$15&lt;&gt;"",IF(ADHOC!$G$15=LEFT(Domein!$AS5550,LEN(ADHOC!$G$15)),MAX(Domein!BD$1:'Domein'!BD5549)+1,""),IF(ADHOC!$S$4=LEFT(Domein!$AS5550,LEN(ADHOC!$S$4)),MAX(Domein!BD$1:'Domein'!BD5549)+1,"")))</f>
        <v/>
      </c>
    </row>
    <row r="5551" spans="45:56" x14ac:dyDescent="0.2">
      <c r="AS5551" s="4" t="s">
        <v>17787</v>
      </c>
      <c r="AT5551" s="4" t="s">
        <v>17788</v>
      </c>
      <c r="AU5551" s="4" t="s">
        <v>456</v>
      </c>
      <c r="AV5551" s="4" t="s">
        <v>731</v>
      </c>
      <c r="AW5551" s="4" t="s">
        <v>724</v>
      </c>
      <c r="AX5551" s="4"/>
      <c r="AY5551" s="4">
        <v>250960</v>
      </c>
      <c r="AZ5551" s="4">
        <v>490805</v>
      </c>
      <c r="BA5551" s="4" t="s">
        <v>25310</v>
      </c>
      <c r="BB5551" s="4" t="s">
        <v>25311</v>
      </c>
      <c r="BC5551" s="4">
        <v>40</v>
      </c>
      <c r="BD5551" t="str">
        <f>IF(AND(ADHOC!$G$15="",ADHOC!$S$4=""),"",IF(ADHOC!$G$15&lt;&gt;"",IF(ADHOC!$G$15=LEFT(Domein!$AS5551,LEN(ADHOC!$G$15)),MAX(Domein!BD$1:'Domein'!BD5550)+1,""),IF(ADHOC!$S$4=LEFT(Domein!$AS5551,LEN(ADHOC!$S$4)),MAX(Domein!BD$1:'Domein'!BD5550)+1,"")))</f>
        <v/>
      </c>
    </row>
    <row r="5552" spans="45:56" x14ac:dyDescent="0.2">
      <c r="AS5552" s="4" t="s">
        <v>17789</v>
      </c>
      <c r="AT5552" s="4" t="s">
        <v>17790</v>
      </c>
      <c r="AU5552" s="4" t="s">
        <v>456</v>
      </c>
      <c r="AV5552" s="4" t="s">
        <v>731</v>
      </c>
      <c r="AW5552" s="4" t="s">
        <v>724</v>
      </c>
      <c r="AX5552" s="4"/>
      <c r="AY5552" s="4">
        <v>252819</v>
      </c>
      <c r="AZ5552" s="4">
        <v>486285</v>
      </c>
      <c r="BA5552" s="4" t="s">
        <v>25312</v>
      </c>
      <c r="BB5552" s="4" t="s">
        <v>25313</v>
      </c>
      <c r="BC5552" s="4">
        <v>40</v>
      </c>
      <c r="BD5552" t="str">
        <f>IF(AND(ADHOC!$G$15="",ADHOC!$S$4=""),"",IF(ADHOC!$G$15&lt;&gt;"",IF(ADHOC!$G$15=LEFT(Domein!$AS5552,LEN(ADHOC!$G$15)),MAX(Domein!BD$1:'Domein'!BD5551)+1,""),IF(ADHOC!$S$4=LEFT(Domein!$AS5552,LEN(ADHOC!$S$4)),MAX(Domein!BD$1:'Domein'!BD5551)+1,"")))</f>
        <v/>
      </c>
    </row>
    <row r="5553" spans="45:56" x14ac:dyDescent="0.2">
      <c r="AS5553" s="4" t="s">
        <v>17791</v>
      </c>
      <c r="AT5553" s="4" t="s">
        <v>13429</v>
      </c>
      <c r="AU5553" s="4" t="s">
        <v>456</v>
      </c>
      <c r="AV5553" s="4" t="s">
        <v>731</v>
      </c>
      <c r="AW5553" s="4" t="s">
        <v>724</v>
      </c>
      <c r="AX5553" s="4"/>
      <c r="AY5553" s="4">
        <v>252361</v>
      </c>
      <c r="AZ5553" s="4">
        <v>486629</v>
      </c>
      <c r="BA5553" s="4" t="s">
        <v>25314</v>
      </c>
      <c r="BB5553" s="4" t="s">
        <v>25315</v>
      </c>
      <c r="BC5553" s="4">
        <v>40</v>
      </c>
      <c r="BD5553" t="str">
        <f>IF(AND(ADHOC!$G$15="",ADHOC!$S$4=""),"",IF(ADHOC!$G$15&lt;&gt;"",IF(ADHOC!$G$15=LEFT(Domein!$AS5553,LEN(ADHOC!$G$15)),MAX(Domein!BD$1:'Domein'!BD5552)+1,""),IF(ADHOC!$S$4=LEFT(Domein!$AS5553,LEN(ADHOC!$S$4)),MAX(Domein!BD$1:'Domein'!BD5552)+1,"")))</f>
        <v/>
      </c>
    </row>
    <row r="5554" spans="45:56" x14ac:dyDescent="0.2">
      <c r="AS5554" s="4" t="s">
        <v>17792</v>
      </c>
      <c r="AT5554" s="4" t="s">
        <v>17793</v>
      </c>
      <c r="AU5554" s="4" t="s">
        <v>456</v>
      </c>
      <c r="AV5554" s="4" t="s">
        <v>731</v>
      </c>
      <c r="AW5554" s="4" t="s">
        <v>724</v>
      </c>
      <c r="AX5554" s="4"/>
      <c r="AY5554" s="4">
        <v>254248</v>
      </c>
      <c r="AZ5554" s="4">
        <v>492423</v>
      </c>
      <c r="BA5554" s="4" t="s">
        <v>25316</v>
      </c>
      <c r="BB5554" s="4" t="s">
        <v>25317</v>
      </c>
      <c r="BC5554" s="4">
        <v>40</v>
      </c>
      <c r="BD5554" t="str">
        <f>IF(AND(ADHOC!$G$15="",ADHOC!$S$4=""),"",IF(ADHOC!$G$15&lt;&gt;"",IF(ADHOC!$G$15=LEFT(Domein!$AS5554,LEN(ADHOC!$G$15)),MAX(Domein!BD$1:'Domein'!BD5553)+1,""),IF(ADHOC!$S$4=LEFT(Domein!$AS5554,LEN(ADHOC!$S$4)),MAX(Domein!BD$1:'Domein'!BD5553)+1,"")))</f>
        <v/>
      </c>
    </row>
    <row r="5555" spans="45:56" x14ac:dyDescent="0.2">
      <c r="AS5555" s="4" t="s">
        <v>17794</v>
      </c>
      <c r="AT5555" s="4" t="s">
        <v>17795</v>
      </c>
      <c r="AU5555" s="4" t="s">
        <v>456</v>
      </c>
      <c r="AV5555" s="4" t="s">
        <v>731</v>
      </c>
      <c r="AW5555" s="4" t="s">
        <v>724</v>
      </c>
      <c r="AX5555" s="4"/>
      <c r="AY5555" s="4">
        <v>251855</v>
      </c>
      <c r="AZ5555" s="4">
        <v>486835</v>
      </c>
      <c r="BA5555" s="4" t="s">
        <v>25318</v>
      </c>
      <c r="BB5555" s="4" t="s">
        <v>25319</v>
      </c>
      <c r="BC5555" s="4">
        <v>40</v>
      </c>
      <c r="BD5555" t="str">
        <f>IF(AND(ADHOC!$G$15="",ADHOC!$S$4=""),"",IF(ADHOC!$G$15&lt;&gt;"",IF(ADHOC!$G$15=LEFT(Domein!$AS5555,LEN(ADHOC!$G$15)),MAX(Domein!BD$1:'Domein'!BD5554)+1,""),IF(ADHOC!$S$4=LEFT(Domein!$AS5555,LEN(ADHOC!$S$4)),MAX(Domein!BD$1:'Domein'!BD5554)+1,"")))</f>
        <v/>
      </c>
    </row>
    <row r="5556" spans="45:56" x14ac:dyDescent="0.2">
      <c r="AS5556" s="4" t="s">
        <v>17796</v>
      </c>
      <c r="AT5556" s="4" t="s">
        <v>17797</v>
      </c>
      <c r="AU5556" s="4" t="s">
        <v>456</v>
      </c>
      <c r="AV5556" s="4" t="s">
        <v>731</v>
      </c>
      <c r="AW5556" s="4" t="s">
        <v>724</v>
      </c>
      <c r="AX5556" s="4"/>
      <c r="AY5556" s="4">
        <v>251503</v>
      </c>
      <c r="AZ5556" s="4">
        <v>486660</v>
      </c>
      <c r="BA5556" s="4" t="s">
        <v>25320</v>
      </c>
      <c r="BB5556" s="4" t="s">
        <v>25321</v>
      </c>
      <c r="BC5556" s="4">
        <v>40</v>
      </c>
      <c r="BD5556" t="str">
        <f>IF(AND(ADHOC!$G$15="",ADHOC!$S$4=""),"",IF(ADHOC!$G$15&lt;&gt;"",IF(ADHOC!$G$15=LEFT(Domein!$AS5556,LEN(ADHOC!$G$15)),MAX(Domein!BD$1:'Domein'!BD5555)+1,""),IF(ADHOC!$S$4=LEFT(Domein!$AS5556,LEN(ADHOC!$S$4)),MAX(Domein!BD$1:'Domein'!BD5555)+1,"")))</f>
        <v/>
      </c>
    </row>
    <row r="5557" spans="45:56" x14ac:dyDescent="0.2">
      <c r="AS5557" s="4" t="s">
        <v>17798</v>
      </c>
      <c r="AT5557" s="4" t="s">
        <v>17799</v>
      </c>
      <c r="AU5557" s="4" t="s">
        <v>456</v>
      </c>
      <c r="AV5557" s="4" t="s">
        <v>731</v>
      </c>
      <c r="AW5557" s="4" t="s">
        <v>724</v>
      </c>
      <c r="AX5557" s="4"/>
      <c r="AY5557" s="4">
        <v>258844</v>
      </c>
      <c r="AZ5557" s="4">
        <v>483198</v>
      </c>
      <c r="BA5557" s="4" t="s">
        <v>25322</v>
      </c>
      <c r="BB5557" s="4" t="s">
        <v>25323</v>
      </c>
      <c r="BC5557" s="4">
        <v>40</v>
      </c>
      <c r="BD5557" t="str">
        <f>IF(AND(ADHOC!$G$15="",ADHOC!$S$4=""),"",IF(ADHOC!$G$15&lt;&gt;"",IF(ADHOC!$G$15=LEFT(Domein!$AS5557,LEN(ADHOC!$G$15)),MAX(Domein!BD$1:'Domein'!BD5556)+1,""),IF(ADHOC!$S$4=LEFT(Domein!$AS5557,LEN(ADHOC!$S$4)),MAX(Domein!BD$1:'Domein'!BD5556)+1,"")))</f>
        <v/>
      </c>
    </row>
    <row r="5558" spans="45:56" x14ac:dyDescent="0.2">
      <c r="AS5558" s="4" t="s">
        <v>2722</v>
      </c>
      <c r="AT5558" s="4" t="s">
        <v>2723</v>
      </c>
      <c r="AU5558" s="4" t="s">
        <v>463</v>
      </c>
      <c r="AV5558" s="4" t="s">
        <v>744</v>
      </c>
      <c r="AW5558" s="4" t="s">
        <v>701</v>
      </c>
      <c r="AX5558" s="4"/>
      <c r="AY5558" s="4">
        <v>236066</v>
      </c>
      <c r="AZ5558" s="4">
        <v>473899</v>
      </c>
      <c r="BA5558" s="4" t="s">
        <v>22878</v>
      </c>
      <c r="BB5558" s="4" t="s">
        <v>22879</v>
      </c>
      <c r="BC5558" s="4">
        <v>40</v>
      </c>
      <c r="BD5558" t="str">
        <f>IF(AND(ADHOC!$G$15="",ADHOC!$S$4=""),"",IF(ADHOC!$G$15&lt;&gt;"",IF(ADHOC!$G$15=LEFT(Domein!$AS5558,LEN(ADHOC!$G$15)),MAX(Domein!BD$1:'Domein'!BD5557)+1,""),IF(ADHOC!$S$4=LEFT(Domein!$AS5558,LEN(ADHOC!$S$4)),MAX(Domein!BD$1:'Domein'!BD5557)+1,"")))</f>
        <v/>
      </c>
    </row>
    <row r="5559" spans="45:56" x14ac:dyDescent="0.2">
      <c r="AS5559" s="4" t="s">
        <v>2752</v>
      </c>
      <c r="AT5559" s="4" t="s">
        <v>2753</v>
      </c>
      <c r="AU5559" s="4" t="s">
        <v>456</v>
      </c>
      <c r="AV5559" s="4" t="s">
        <v>735</v>
      </c>
      <c r="AW5559" s="4" t="s">
        <v>1167</v>
      </c>
      <c r="AX5559" s="4"/>
      <c r="AY5559" s="4">
        <v>235844</v>
      </c>
      <c r="AZ5559" s="4">
        <v>473766</v>
      </c>
      <c r="BA5559" s="4" t="s">
        <v>25324</v>
      </c>
      <c r="BB5559" s="4" t="s">
        <v>25325</v>
      </c>
      <c r="BC5559" s="4">
        <v>40</v>
      </c>
      <c r="BD5559" t="str">
        <f>IF(AND(ADHOC!$G$15="",ADHOC!$S$4=""),"",IF(ADHOC!$G$15&lt;&gt;"",IF(ADHOC!$G$15=LEFT(Domein!$AS5559,LEN(ADHOC!$G$15)),MAX(Domein!BD$1:'Domein'!BD5558)+1,""),IF(ADHOC!$S$4=LEFT(Domein!$AS5559,LEN(ADHOC!$S$4)),MAX(Domein!BD$1:'Domein'!BD5558)+1,"")))</f>
        <v/>
      </c>
    </row>
    <row r="5560" spans="45:56" x14ac:dyDescent="0.2">
      <c r="AS5560" s="4" t="s">
        <v>2754</v>
      </c>
      <c r="AT5560" s="4" t="s">
        <v>2755</v>
      </c>
      <c r="AU5560" s="4" t="s">
        <v>456</v>
      </c>
      <c r="AV5560" s="4" t="s">
        <v>735</v>
      </c>
      <c r="AW5560" s="4" t="s">
        <v>1167</v>
      </c>
      <c r="AX5560" s="4"/>
      <c r="AY5560" s="4">
        <v>235934</v>
      </c>
      <c r="AZ5560" s="4">
        <v>473700</v>
      </c>
      <c r="BA5560" s="4" t="s">
        <v>25326</v>
      </c>
      <c r="BB5560" s="4" t="s">
        <v>25327</v>
      </c>
      <c r="BC5560" s="4">
        <v>40</v>
      </c>
      <c r="BD5560" t="str">
        <f>IF(AND(ADHOC!$G$15="",ADHOC!$S$4=""),"",IF(ADHOC!$G$15&lt;&gt;"",IF(ADHOC!$G$15=LEFT(Domein!$AS5560,LEN(ADHOC!$G$15)),MAX(Domein!BD$1:'Domein'!BD5559)+1,""),IF(ADHOC!$S$4=LEFT(Domein!$AS5560,LEN(ADHOC!$S$4)),MAX(Domein!BD$1:'Domein'!BD5559)+1,"")))</f>
        <v/>
      </c>
    </row>
    <row r="5561" spans="45:56" x14ac:dyDescent="0.2">
      <c r="AS5561" s="4" t="s">
        <v>2724</v>
      </c>
      <c r="AT5561" s="4" t="s">
        <v>2725</v>
      </c>
      <c r="AU5561" s="4" t="s">
        <v>456</v>
      </c>
      <c r="AV5561" s="4" t="s">
        <v>735</v>
      </c>
      <c r="AW5561" s="4" t="s">
        <v>1167</v>
      </c>
      <c r="AX5561" s="4"/>
      <c r="AY5561" s="4">
        <v>235864</v>
      </c>
      <c r="AZ5561" s="4">
        <v>473810</v>
      </c>
      <c r="BA5561" s="4" t="s">
        <v>25328</v>
      </c>
      <c r="BB5561" s="4" t="s">
        <v>25329</v>
      </c>
      <c r="BC5561" s="4">
        <v>40</v>
      </c>
      <c r="BD5561" t="str">
        <f>IF(AND(ADHOC!$G$15="",ADHOC!$S$4=""),"",IF(ADHOC!$G$15&lt;&gt;"",IF(ADHOC!$G$15=LEFT(Domein!$AS5561,LEN(ADHOC!$G$15)),MAX(Domein!BD$1:'Domein'!BD5560)+1,""),IF(ADHOC!$S$4=LEFT(Domein!$AS5561,LEN(ADHOC!$S$4)),MAX(Domein!BD$1:'Domein'!BD5560)+1,"")))</f>
        <v/>
      </c>
    </row>
    <row r="5562" spans="45:56" x14ac:dyDescent="0.2">
      <c r="AS5562" s="4" t="s">
        <v>2726</v>
      </c>
      <c r="AT5562" s="4" t="s">
        <v>2727</v>
      </c>
      <c r="AU5562" s="4" t="s">
        <v>456</v>
      </c>
      <c r="AV5562" s="4" t="s">
        <v>735</v>
      </c>
      <c r="AW5562" s="4" t="s">
        <v>1167</v>
      </c>
      <c r="AX5562" s="4"/>
      <c r="AY5562" s="4">
        <v>235885</v>
      </c>
      <c r="AZ5562" s="4">
        <v>473800</v>
      </c>
      <c r="BA5562" s="4" t="s">
        <v>25330</v>
      </c>
      <c r="BB5562" s="4" t="s">
        <v>25331</v>
      </c>
      <c r="BC5562" s="4">
        <v>40</v>
      </c>
      <c r="BD5562" t="str">
        <f>IF(AND(ADHOC!$G$15="",ADHOC!$S$4=""),"",IF(ADHOC!$G$15&lt;&gt;"",IF(ADHOC!$G$15=LEFT(Domein!$AS5562,LEN(ADHOC!$G$15)),MAX(Domein!BD$1:'Domein'!BD5561)+1,""),IF(ADHOC!$S$4=LEFT(Domein!$AS5562,LEN(ADHOC!$S$4)),MAX(Domein!BD$1:'Domein'!BD5561)+1,"")))</f>
        <v/>
      </c>
    </row>
    <row r="5563" spans="45:56" x14ac:dyDescent="0.2">
      <c r="AS5563" s="4" t="s">
        <v>2728</v>
      </c>
      <c r="AT5563" s="4" t="s">
        <v>2729</v>
      </c>
      <c r="AU5563" s="4" t="s">
        <v>456</v>
      </c>
      <c r="AV5563" s="4" t="s">
        <v>735</v>
      </c>
      <c r="AW5563" s="4" t="s">
        <v>1167</v>
      </c>
      <c r="AX5563" s="4"/>
      <c r="AY5563" s="4">
        <v>235892</v>
      </c>
      <c r="AZ5563" s="4">
        <v>473811</v>
      </c>
      <c r="BA5563" s="4" t="s">
        <v>25328</v>
      </c>
      <c r="BB5563" s="4" t="s">
        <v>25332</v>
      </c>
      <c r="BC5563" s="4">
        <v>40</v>
      </c>
      <c r="BD5563" t="str">
        <f>IF(AND(ADHOC!$G$15="",ADHOC!$S$4=""),"",IF(ADHOC!$G$15&lt;&gt;"",IF(ADHOC!$G$15=LEFT(Domein!$AS5563,LEN(ADHOC!$G$15)),MAX(Domein!BD$1:'Domein'!BD5562)+1,""),IF(ADHOC!$S$4=LEFT(Domein!$AS5563,LEN(ADHOC!$S$4)),MAX(Domein!BD$1:'Domein'!BD5562)+1,"")))</f>
        <v/>
      </c>
    </row>
    <row r="5564" spans="45:56" x14ac:dyDescent="0.2">
      <c r="AS5564" s="4" t="s">
        <v>2730</v>
      </c>
      <c r="AT5564" s="4" t="s">
        <v>2731</v>
      </c>
      <c r="AU5564" s="4" t="s">
        <v>456</v>
      </c>
      <c r="AV5564" s="4" t="s">
        <v>735</v>
      </c>
      <c r="AW5564" s="4" t="s">
        <v>1167</v>
      </c>
      <c r="AX5564" s="4"/>
      <c r="AY5564" s="4">
        <v>235891</v>
      </c>
      <c r="AZ5564" s="4">
        <v>473844</v>
      </c>
      <c r="BA5564" s="4" t="s">
        <v>25333</v>
      </c>
      <c r="BB5564" s="4" t="s">
        <v>25332</v>
      </c>
      <c r="BC5564" s="4">
        <v>40</v>
      </c>
      <c r="BD5564" t="str">
        <f>IF(AND(ADHOC!$G$15="",ADHOC!$S$4=""),"",IF(ADHOC!$G$15&lt;&gt;"",IF(ADHOC!$G$15=LEFT(Domein!$AS5564,LEN(ADHOC!$G$15)),MAX(Domein!BD$1:'Domein'!BD5563)+1,""),IF(ADHOC!$S$4=LEFT(Domein!$AS5564,LEN(ADHOC!$S$4)),MAX(Domein!BD$1:'Domein'!BD5563)+1,"")))</f>
        <v/>
      </c>
    </row>
    <row r="5565" spans="45:56" x14ac:dyDescent="0.2">
      <c r="AS5565" s="4" t="s">
        <v>2732</v>
      </c>
      <c r="AT5565" s="4" t="s">
        <v>2733</v>
      </c>
      <c r="AU5565" s="4" t="s">
        <v>456</v>
      </c>
      <c r="AV5565" s="4" t="s">
        <v>735</v>
      </c>
      <c r="AW5565" s="4" t="s">
        <v>1167</v>
      </c>
      <c r="AX5565" s="4"/>
      <c r="AY5565" s="4">
        <v>235925</v>
      </c>
      <c r="AZ5565" s="4">
        <v>473867</v>
      </c>
      <c r="BA5565" s="4" t="s">
        <v>25334</v>
      </c>
      <c r="BB5565" s="4" t="s">
        <v>25335</v>
      </c>
      <c r="BC5565" s="4">
        <v>40</v>
      </c>
      <c r="BD5565" t="str">
        <f>IF(AND(ADHOC!$G$15="",ADHOC!$S$4=""),"",IF(ADHOC!$G$15&lt;&gt;"",IF(ADHOC!$G$15=LEFT(Domein!$AS5565,LEN(ADHOC!$G$15)),MAX(Domein!BD$1:'Domein'!BD5564)+1,""),IF(ADHOC!$S$4=LEFT(Domein!$AS5565,LEN(ADHOC!$S$4)),MAX(Domein!BD$1:'Domein'!BD5564)+1,"")))</f>
        <v/>
      </c>
    </row>
    <row r="5566" spans="45:56" x14ac:dyDescent="0.2">
      <c r="AS5566" s="4" t="s">
        <v>2734</v>
      </c>
      <c r="AT5566" s="4" t="s">
        <v>2735</v>
      </c>
      <c r="AU5566" s="4" t="s">
        <v>456</v>
      </c>
      <c r="AV5566" s="4" t="s">
        <v>735</v>
      </c>
      <c r="AW5566" s="4" t="s">
        <v>1167</v>
      </c>
      <c r="AX5566" s="4"/>
      <c r="AY5566" s="4">
        <v>235904</v>
      </c>
      <c r="AZ5566" s="4">
        <v>473878</v>
      </c>
      <c r="BA5566" s="4" t="s">
        <v>25336</v>
      </c>
      <c r="BB5566" s="4" t="s">
        <v>25337</v>
      </c>
      <c r="BC5566" s="4">
        <v>40</v>
      </c>
      <c r="BD5566" t="str">
        <f>IF(AND(ADHOC!$G$15="",ADHOC!$S$4=""),"",IF(ADHOC!$G$15&lt;&gt;"",IF(ADHOC!$G$15=LEFT(Domein!$AS5566,LEN(ADHOC!$G$15)),MAX(Domein!BD$1:'Domein'!BD5565)+1,""),IF(ADHOC!$S$4=LEFT(Domein!$AS5566,LEN(ADHOC!$S$4)),MAX(Domein!BD$1:'Domein'!BD5565)+1,"")))</f>
        <v/>
      </c>
    </row>
    <row r="5567" spans="45:56" x14ac:dyDescent="0.2">
      <c r="AS5567" s="4" t="s">
        <v>2736</v>
      </c>
      <c r="AT5567" s="4" t="s">
        <v>2737</v>
      </c>
      <c r="AU5567" s="4" t="s">
        <v>456</v>
      </c>
      <c r="AV5567" s="4" t="s">
        <v>735</v>
      </c>
      <c r="AW5567" s="4" t="s">
        <v>1167</v>
      </c>
      <c r="AX5567" s="4"/>
      <c r="AY5567" s="4">
        <v>235911</v>
      </c>
      <c r="AZ5567" s="4">
        <v>473900</v>
      </c>
      <c r="BA5567" s="4" t="s">
        <v>25338</v>
      </c>
      <c r="BB5567" s="4" t="s">
        <v>25339</v>
      </c>
      <c r="BC5567" s="4">
        <v>40</v>
      </c>
      <c r="BD5567" t="str">
        <f>IF(AND(ADHOC!$G$15="",ADHOC!$S$4=""),"",IF(ADHOC!$G$15&lt;&gt;"",IF(ADHOC!$G$15=LEFT(Domein!$AS5567,LEN(ADHOC!$G$15)),MAX(Domein!BD$1:'Domein'!BD5566)+1,""),IF(ADHOC!$S$4=LEFT(Domein!$AS5567,LEN(ADHOC!$S$4)),MAX(Domein!BD$1:'Domein'!BD5566)+1,"")))</f>
        <v/>
      </c>
    </row>
    <row r="5568" spans="45:56" x14ac:dyDescent="0.2">
      <c r="AS5568" s="4" t="s">
        <v>2738</v>
      </c>
      <c r="AT5568" s="4" t="s">
        <v>2739</v>
      </c>
      <c r="AU5568" s="4" t="s">
        <v>456</v>
      </c>
      <c r="AV5568" s="4" t="s">
        <v>735</v>
      </c>
      <c r="AW5568" s="4" t="s">
        <v>1167</v>
      </c>
      <c r="AX5568" s="4"/>
      <c r="AY5568" s="4">
        <v>235981</v>
      </c>
      <c r="AZ5568" s="4">
        <v>473801</v>
      </c>
      <c r="BA5568" s="4" t="s">
        <v>25330</v>
      </c>
      <c r="BB5568" s="4" t="s">
        <v>25340</v>
      </c>
      <c r="BC5568" s="4">
        <v>40</v>
      </c>
      <c r="BD5568" t="str">
        <f>IF(AND(ADHOC!$G$15="",ADHOC!$S$4=""),"",IF(ADHOC!$G$15&lt;&gt;"",IF(ADHOC!$G$15=LEFT(Domein!$AS5568,LEN(ADHOC!$G$15)),MAX(Domein!BD$1:'Domein'!BD5567)+1,""),IF(ADHOC!$S$4=LEFT(Domein!$AS5568,LEN(ADHOC!$S$4)),MAX(Domein!BD$1:'Domein'!BD5567)+1,"")))</f>
        <v/>
      </c>
    </row>
    <row r="5569" spans="45:56" x14ac:dyDescent="0.2">
      <c r="AS5569" s="4" t="s">
        <v>2740</v>
      </c>
      <c r="AT5569" s="4" t="s">
        <v>2741</v>
      </c>
      <c r="AU5569" s="4" t="s">
        <v>456</v>
      </c>
      <c r="AV5569" s="4" t="s">
        <v>735</v>
      </c>
      <c r="AW5569" s="4" t="s">
        <v>1167</v>
      </c>
      <c r="AX5569" s="4"/>
      <c r="AY5569" s="4">
        <v>236001</v>
      </c>
      <c r="AZ5569" s="4">
        <v>473790</v>
      </c>
      <c r="BA5569" s="4" t="s">
        <v>25341</v>
      </c>
      <c r="BB5569" s="4" t="s">
        <v>25342</v>
      </c>
      <c r="BC5569" s="4">
        <v>40</v>
      </c>
      <c r="BD5569" t="str">
        <f>IF(AND(ADHOC!$G$15="",ADHOC!$S$4=""),"",IF(ADHOC!$G$15&lt;&gt;"",IF(ADHOC!$G$15=LEFT(Domein!$AS5569,LEN(ADHOC!$G$15)),MAX(Domein!BD$1:'Domein'!BD5568)+1,""),IF(ADHOC!$S$4=LEFT(Domein!$AS5569,LEN(ADHOC!$S$4)),MAX(Domein!BD$1:'Domein'!BD5568)+1,"")))</f>
        <v/>
      </c>
    </row>
    <row r="5570" spans="45:56" x14ac:dyDescent="0.2">
      <c r="AS5570" s="4" t="s">
        <v>2742</v>
      </c>
      <c r="AT5570" s="4" t="s">
        <v>2743</v>
      </c>
      <c r="AU5570" s="4" t="s">
        <v>456</v>
      </c>
      <c r="AV5570" s="4" t="s">
        <v>735</v>
      </c>
      <c r="AW5570" s="4" t="s">
        <v>1167</v>
      </c>
      <c r="AX5570" s="4"/>
      <c r="AY5570" s="4">
        <v>236014</v>
      </c>
      <c r="AZ5570" s="4">
        <v>473813</v>
      </c>
      <c r="BA5570" s="4" t="s">
        <v>25328</v>
      </c>
      <c r="BB5570" s="4" t="s">
        <v>25343</v>
      </c>
      <c r="BC5570" s="4">
        <v>40</v>
      </c>
      <c r="BD5570" t="str">
        <f>IF(AND(ADHOC!$G$15="",ADHOC!$S$4=""),"",IF(ADHOC!$G$15&lt;&gt;"",IF(ADHOC!$G$15=LEFT(Domein!$AS5570,LEN(ADHOC!$G$15)),MAX(Domein!BD$1:'Domein'!BD5569)+1,""),IF(ADHOC!$S$4=LEFT(Domein!$AS5570,LEN(ADHOC!$S$4)),MAX(Domein!BD$1:'Domein'!BD5569)+1,"")))</f>
        <v/>
      </c>
    </row>
    <row r="5571" spans="45:56" x14ac:dyDescent="0.2">
      <c r="AS5571" s="4" t="s">
        <v>2744</v>
      </c>
      <c r="AT5571" s="4" t="s">
        <v>2745</v>
      </c>
      <c r="AU5571" s="4" t="s">
        <v>456</v>
      </c>
      <c r="AV5571" s="4" t="s">
        <v>735</v>
      </c>
      <c r="AW5571" s="4" t="s">
        <v>1167</v>
      </c>
      <c r="AX5571" s="4"/>
      <c r="AY5571" s="4">
        <v>236007</v>
      </c>
      <c r="AZ5571" s="4">
        <v>473824</v>
      </c>
      <c r="BA5571" s="4" t="s">
        <v>25344</v>
      </c>
      <c r="BB5571" s="4" t="s">
        <v>25345</v>
      </c>
      <c r="BC5571" s="4">
        <v>40</v>
      </c>
      <c r="BD5571" t="str">
        <f>IF(AND(ADHOC!$G$15="",ADHOC!$S$4=""),"",IF(ADHOC!$G$15&lt;&gt;"",IF(ADHOC!$G$15=LEFT(Domein!$AS5571,LEN(ADHOC!$G$15)),MAX(Domein!BD$1:'Domein'!BD5570)+1,""),IF(ADHOC!$S$4=LEFT(Domein!$AS5571,LEN(ADHOC!$S$4)),MAX(Domein!BD$1:'Domein'!BD5570)+1,"")))</f>
        <v/>
      </c>
    </row>
    <row r="5572" spans="45:56" x14ac:dyDescent="0.2">
      <c r="AS5572" s="4" t="s">
        <v>2746</v>
      </c>
      <c r="AT5572" s="4" t="s">
        <v>2747</v>
      </c>
      <c r="AU5572" s="4" t="s">
        <v>456</v>
      </c>
      <c r="AV5572" s="4" t="s">
        <v>735</v>
      </c>
      <c r="AW5572" s="4" t="s">
        <v>1167</v>
      </c>
      <c r="AX5572" s="4"/>
      <c r="AY5572" s="4">
        <v>235987</v>
      </c>
      <c r="AZ5572" s="4">
        <v>473835</v>
      </c>
      <c r="BA5572" s="4" t="s">
        <v>25346</v>
      </c>
      <c r="BB5572" s="4" t="s">
        <v>25347</v>
      </c>
      <c r="BC5572" s="4">
        <v>40</v>
      </c>
      <c r="BD5572" t="str">
        <f>IF(AND(ADHOC!$G$15="",ADHOC!$S$4=""),"",IF(ADHOC!$G$15&lt;&gt;"",IF(ADHOC!$G$15=LEFT(Domein!$AS5572,LEN(ADHOC!$G$15)),MAX(Domein!BD$1:'Domein'!BD5571)+1,""),IF(ADHOC!$S$4=LEFT(Domein!$AS5572,LEN(ADHOC!$S$4)),MAX(Domein!BD$1:'Domein'!BD5571)+1,"")))</f>
        <v/>
      </c>
    </row>
    <row r="5573" spans="45:56" x14ac:dyDescent="0.2">
      <c r="AS5573" s="4" t="s">
        <v>2748</v>
      </c>
      <c r="AT5573" s="4" t="s">
        <v>2749</v>
      </c>
      <c r="AU5573" s="4" t="s">
        <v>456</v>
      </c>
      <c r="AV5573" s="4" t="s">
        <v>735</v>
      </c>
      <c r="AW5573" s="4" t="s">
        <v>1167</v>
      </c>
      <c r="AX5573" s="4"/>
      <c r="AY5573" s="4">
        <v>235966</v>
      </c>
      <c r="AZ5573" s="4">
        <v>473857</v>
      </c>
      <c r="BA5573" s="4" t="s">
        <v>25348</v>
      </c>
      <c r="BB5573" s="4" t="s">
        <v>25349</v>
      </c>
      <c r="BC5573" s="4">
        <v>40</v>
      </c>
      <c r="BD5573" t="str">
        <f>IF(AND(ADHOC!$G$15="",ADHOC!$S$4=""),"",IF(ADHOC!$G$15&lt;&gt;"",IF(ADHOC!$G$15=LEFT(Domein!$AS5573,LEN(ADHOC!$G$15)),MAX(Domein!BD$1:'Domein'!BD5572)+1,""),IF(ADHOC!$S$4=LEFT(Domein!$AS5573,LEN(ADHOC!$S$4)),MAX(Domein!BD$1:'Domein'!BD5572)+1,"")))</f>
        <v/>
      </c>
    </row>
    <row r="5574" spans="45:56" x14ac:dyDescent="0.2">
      <c r="AS5574" s="4" t="s">
        <v>2750</v>
      </c>
      <c r="AT5574" s="4" t="s">
        <v>2751</v>
      </c>
      <c r="AU5574" s="4" t="s">
        <v>456</v>
      </c>
      <c r="AV5574" s="4" t="s">
        <v>735</v>
      </c>
      <c r="AW5574" s="4" t="s">
        <v>1167</v>
      </c>
      <c r="AX5574" s="4"/>
      <c r="AY5574" s="4">
        <v>236055</v>
      </c>
      <c r="AZ5574" s="4">
        <v>473858</v>
      </c>
      <c r="BA5574" s="4" t="s">
        <v>25348</v>
      </c>
      <c r="BB5574" s="4" t="s">
        <v>25350</v>
      </c>
      <c r="BC5574" s="4">
        <v>40</v>
      </c>
      <c r="BD5574" t="str">
        <f>IF(AND(ADHOC!$G$15="",ADHOC!$S$4=""),"",IF(ADHOC!$G$15&lt;&gt;"",IF(ADHOC!$G$15=LEFT(Domein!$AS5574,LEN(ADHOC!$G$15)),MAX(Domein!BD$1:'Domein'!BD5573)+1,""),IF(ADHOC!$S$4=LEFT(Domein!$AS5574,LEN(ADHOC!$S$4)),MAX(Domein!BD$1:'Domein'!BD5573)+1,"")))</f>
        <v/>
      </c>
    </row>
    <row r="5575" spans="45:56" x14ac:dyDescent="0.2">
      <c r="AS5575" s="4" t="s">
        <v>7824</v>
      </c>
      <c r="AT5575" s="4" t="s">
        <v>7825</v>
      </c>
      <c r="AU5575" s="4" t="s">
        <v>460</v>
      </c>
      <c r="AV5575" s="4" t="s">
        <v>7665</v>
      </c>
      <c r="AW5575" s="4" t="s">
        <v>701</v>
      </c>
      <c r="AX5575" s="4"/>
      <c r="AY5575" s="4">
        <v>236010</v>
      </c>
      <c r="AZ5575" s="4">
        <v>473945</v>
      </c>
      <c r="BA5575" s="4" t="s">
        <v>25351</v>
      </c>
      <c r="BB5575" s="4" t="s">
        <v>25352</v>
      </c>
      <c r="BC5575" s="4">
        <v>40</v>
      </c>
      <c r="BD5575" t="str">
        <f>IF(AND(ADHOC!$G$15="",ADHOC!$S$4=""),"",IF(ADHOC!$G$15&lt;&gt;"",IF(ADHOC!$G$15=LEFT(Domein!$AS5575,LEN(ADHOC!$G$15)),MAX(Domein!BD$1:'Domein'!BD5574)+1,""),IF(ADHOC!$S$4=LEFT(Domein!$AS5575,LEN(ADHOC!$S$4)),MAX(Domein!BD$1:'Domein'!BD5574)+1,"")))</f>
        <v/>
      </c>
    </row>
    <row r="5576" spans="45:56" x14ac:dyDescent="0.2">
      <c r="AS5576" s="4" t="s">
        <v>2756</v>
      </c>
      <c r="AT5576" s="4" t="s">
        <v>2757</v>
      </c>
      <c r="AU5576" s="4" t="s">
        <v>462</v>
      </c>
      <c r="AV5576" s="4" t="s">
        <v>744</v>
      </c>
      <c r="AW5576" s="4" t="s">
        <v>701</v>
      </c>
      <c r="AX5576" s="4"/>
      <c r="AY5576" s="4">
        <v>236052</v>
      </c>
      <c r="AZ5576" s="4">
        <v>473837</v>
      </c>
      <c r="BA5576" s="4" t="s">
        <v>22880</v>
      </c>
      <c r="BB5576" s="4" t="s">
        <v>22881</v>
      </c>
      <c r="BC5576" s="4">
        <v>40</v>
      </c>
      <c r="BD5576" t="str">
        <f>IF(AND(ADHOC!$G$15="",ADHOC!$S$4=""),"",IF(ADHOC!$G$15&lt;&gt;"",IF(ADHOC!$G$15=LEFT(Domein!$AS5576,LEN(ADHOC!$G$15)),MAX(Domein!BD$1:'Domein'!BD5575)+1,""),IF(ADHOC!$S$4=LEFT(Domein!$AS5576,LEN(ADHOC!$S$4)),MAX(Domein!BD$1:'Domein'!BD5575)+1,"")))</f>
        <v/>
      </c>
    </row>
    <row r="5577" spans="45:56" x14ac:dyDescent="0.2">
      <c r="AS5577" s="4" t="s">
        <v>2758</v>
      </c>
      <c r="AT5577" s="4" t="s">
        <v>2759</v>
      </c>
      <c r="AU5577" s="4" t="s">
        <v>456</v>
      </c>
      <c r="AV5577" s="4" t="s">
        <v>744</v>
      </c>
      <c r="AW5577" s="4" t="s">
        <v>701</v>
      </c>
      <c r="AX5577" s="4"/>
      <c r="AY5577" s="4">
        <v>236048</v>
      </c>
      <c r="AZ5577" s="4">
        <v>473828</v>
      </c>
      <c r="BA5577" s="4" t="s">
        <v>22882</v>
      </c>
      <c r="BB5577" s="4" t="s">
        <v>22883</v>
      </c>
      <c r="BC5577" s="4">
        <v>40</v>
      </c>
      <c r="BD5577" t="str">
        <f>IF(AND(ADHOC!$G$15="",ADHOC!$S$4=""),"",IF(ADHOC!$G$15&lt;&gt;"",IF(ADHOC!$G$15=LEFT(Domein!$AS5577,LEN(ADHOC!$G$15)),MAX(Domein!BD$1:'Domein'!BD5576)+1,""),IF(ADHOC!$S$4=LEFT(Domein!$AS5577,LEN(ADHOC!$S$4)),MAX(Domein!BD$1:'Domein'!BD5576)+1,"")))</f>
        <v/>
      </c>
    </row>
    <row r="5578" spans="45:56" x14ac:dyDescent="0.2">
      <c r="AS5578" s="4" t="s">
        <v>2760</v>
      </c>
      <c r="AT5578" s="4" t="s">
        <v>2761</v>
      </c>
      <c r="AU5578" s="4" t="s">
        <v>456</v>
      </c>
      <c r="AV5578" s="4" t="s">
        <v>736</v>
      </c>
      <c r="AW5578" s="4" t="s">
        <v>939</v>
      </c>
      <c r="AX5578" s="4"/>
      <c r="AY5578" s="4"/>
      <c r="AZ5578" s="4"/>
      <c r="BA5578" s="4"/>
      <c r="BB5578" s="4"/>
      <c r="BC5578" s="4">
        <v>40</v>
      </c>
      <c r="BD5578" t="str">
        <f>IF(AND(ADHOC!$G$15="",ADHOC!$S$4=""),"",IF(ADHOC!$G$15&lt;&gt;"",IF(ADHOC!$G$15=LEFT(Domein!$AS5578,LEN(ADHOC!$G$15)),MAX(Domein!BD$1:'Domein'!BD5577)+1,""),IF(ADHOC!$S$4=LEFT(Domein!$AS5578,LEN(ADHOC!$S$4)),MAX(Domein!BD$1:'Domein'!BD5577)+1,"")))</f>
        <v/>
      </c>
    </row>
    <row r="5579" spans="45:56" x14ac:dyDescent="0.2">
      <c r="AS5579" s="4" t="s">
        <v>17020</v>
      </c>
      <c r="AT5579" s="4" t="s">
        <v>17021</v>
      </c>
      <c r="AU5579" s="4" t="s">
        <v>462</v>
      </c>
      <c r="AV5579" s="4" t="s">
        <v>15799</v>
      </c>
      <c r="AW5579" s="4" t="s">
        <v>701</v>
      </c>
      <c r="AX5579" s="4"/>
      <c r="AY5579" s="4">
        <v>236066</v>
      </c>
      <c r="AZ5579" s="4">
        <v>473899</v>
      </c>
      <c r="BA5579" s="4" t="s">
        <v>22878</v>
      </c>
      <c r="BB5579" s="4" t="s">
        <v>22879</v>
      </c>
      <c r="BC5579" s="4">
        <v>40</v>
      </c>
      <c r="BD5579" t="str">
        <f>IF(AND(ADHOC!$G$15="",ADHOC!$S$4=""),"",IF(ADHOC!$G$15&lt;&gt;"",IF(ADHOC!$G$15=LEFT(Domein!$AS5579,LEN(ADHOC!$G$15)),MAX(Domein!BD$1:'Domein'!BD5578)+1,""),IF(ADHOC!$S$4=LEFT(Domein!$AS5579,LEN(ADHOC!$S$4)),MAX(Domein!BD$1:'Domein'!BD5578)+1,"")))</f>
        <v/>
      </c>
    </row>
    <row r="5580" spans="45:56" x14ac:dyDescent="0.2">
      <c r="AS5580" s="4" t="s">
        <v>17800</v>
      </c>
      <c r="AT5580" s="4" t="s">
        <v>17801</v>
      </c>
      <c r="AU5580" s="4" t="s">
        <v>456</v>
      </c>
      <c r="AV5580" s="4" t="s">
        <v>731</v>
      </c>
      <c r="AW5580" s="4" t="s">
        <v>724</v>
      </c>
      <c r="AX5580" s="4"/>
      <c r="AY5580" s="4">
        <v>247423</v>
      </c>
      <c r="AZ5580" s="4">
        <v>482811</v>
      </c>
      <c r="BA5580" s="4" t="s">
        <v>25353</v>
      </c>
      <c r="BB5580" s="4" t="s">
        <v>25354</v>
      </c>
      <c r="BC5580" s="4">
        <v>40</v>
      </c>
      <c r="BD5580" t="str">
        <f>IF(AND(ADHOC!$G$15="",ADHOC!$S$4=""),"",IF(ADHOC!$G$15&lt;&gt;"",IF(ADHOC!$G$15=LEFT(Domein!$AS5580,LEN(ADHOC!$G$15)),MAX(Domein!BD$1:'Domein'!BD5579)+1,""),IF(ADHOC!$S$4=LEFT(Domein!$AS5580,LEN(ADHOC!$S$4)),MAX(Domein!BD$1:'Domein'!BD5579)+1,"")))</f>
        <v/>
      </c>
    </row>
    <row r="5581" spans="45:56" x14ac:dyDescent="0.2">
      <c r="AS5581" s="4" t="s">
        <v>17802</v>
      </c>
      <c r="AT5581" s="4" t="s">
        <v>17803</v>
      </c>
      <c r="AU5581" s="4" t="s">
        <v>456</v>
      </c>
      <c r="AV5581" s="4" t="s">
        <v>731</v>
      </c>
      <c r="AW5581" s="4" t="s">
        <v>724</v>
      </c>
      <c r="AX5581" s="4"/>
      <c r="AY5581" s="4">
        <v>249112</v>
      </c>
      <c r="AZ5581" s="4">
        <v>480404</v>
      </c>
      <c r="BA5581" s="4" t="s">
        <v>25355</v>
      </c>
      <c r="BB5581" s="4" t="s">
        <v>25356</v>
      </c>
      <c r="BC5581" s="4">
        <v>40</v>
      </c>
      <c r="BD5581" t="str">
        <f>IF(AND(ADHOC!$G$15="",ADHOC!$S$4=""),"",IF(ADHOC!$G$15&lt;&gt;"",IF(ADHOC!$G$15=LEFT(Domein!$AS5581,LEN(ADHOC!$G$15)),MAX(Domein!BD$1:'Domein'!BD5580)+1,""),IF(ADHOC!$S$4=LEFT(Domein!$AS5581,LEN(ADHOC!$S$4)),MAX(Domein!BD$1:'Domein'!BD5580)+1,"")))</f>
        <v/>
      </c>
    </row>
    <row r="5582" spans="45:56" x14ac:dyDescent="0.2">
      <c r="AS5582" s="4" t="s">
        <v>17804</v>
      </c>
      <c r="AT5582" s="4" t="s">
        <v>17805</v>
      </c>
      <c r="AU5582" s="4" t="s">
        <v>456</v>
      </c>
      <c r="AV5582" s="4" t="s">
        <v>731</v>
      </c>
      <c r="AW5582" s="4" t="s">
        <v>724</v>
      </c>
      <c r="AX5582" s="4"/>
      <c r="AY5582" s="4">
        <v>249496</v>
      </c>
      <c r="AZ5582" s="4">
        <v>477522</v>
      </c>
      <c r="BA5582" s="4" t="s">
        <v>25357</v>
      </c>
      <c r="BB5582" s="4" t="s">
        <v>25358</v>
      </c>
      <c r="BC5582" s="4">
        <v>40</v>
      </c>
      <c r="BD5582" t="str">
        <f>IF(AND(ADHOC!$G$15="",ADHOC!$S$4=""),"",IF(ADHOC!$G$15&lt;&gt;"",IF(ADHOC!$G$15=LEFT(Domein!$AS5582,LEN(ADHOC!$G$15)),MAX(Domein!BD$1:'Domein'!BD5581)+1,""),IF(ADHOC!$S$4=LEFT(Domein!$AS5582,LEN(ADHOC!$S$4)),MAX(Domein!BD$1:'Domein'!BD5581)+1,"")))</f>
        <v/>
      </c>
    </row>
    <row r="5583" spans="45:56" x14ac:dyDescent="0.2">
      <c r="AS5583" s="4" t="s">
        <v>17806</v>
      </c>
      <c r="AT5583" s="4" t="s">
        <v>17807</v>
      </c>
      <c r="AU5583" s="4" t="s">
        <v>456</v>
      </c>
      <c r="AV5583" s="4" t="s">
        <v>731</v>
      </c>
      <c r="AW5583" s="4" t="s">
        <v>724</v>
      </c>
      <c r="AX5583" s="4"/>
      <c r="AY5583" s="4">
        <v>249498</v>
      </c>
      <c r="AZ5583" s="4">
        <v>477524</v>
      </c>
      <c r="BA5583" s="4" t="s">
        <v>24865</v>
      </c>
      <c r="BB5583" s="4" t="s">
        <v>25359</v>
      </c>
      <c r="BC5583" s="4">
        <v>40</v>
      </c>
      <c r="BD5583" t="str">
        <f>IF(AND(ADHOC!$G$15="",ADHOC!$S$4=""),"",IF(ADHOC!$G$15&lt;&gt;"",IF(ADHOC!$G$15=LEFT(Domein!$AS5583,LEN(ADHOC!$G$15)),MAX(Domein!BD$1:'Domein'!BD5582)+1,""),IF(ADHOC!$S$4=LEFT(Domein!$AS5583,LEN(ADHOC!$S$4)),MAX(Domein!BD$1:'Domein'!BD5582)+1,"")))</f>
        <v/>
      </c>
    </row>
    <row r="5584" spans="45:56" x14ac:dyDescent="0.2">
      <c r="AS5584" s="4" t="s">
        <v>17808</v>
      </c>
      <c r="AT5584" s="4" t="s">
        <v>17809</v>
      </c>
      <c r="AU5584" s="4" t="s">
        <v>456</v>
      </c>
      <c r="AV5584" s="4" t="s">
        <v>731</v>
      </c>
      <c r="AW5584" s="4" t="s">
        <v>724</v>
      </c>
      <c r="AX5584" s="4"/>
      <c r="AY5584" s="4">
        <v>250150</v>
      </c>
      <c r="AZ5584" s="4">
        <v>476927</v>
      </c>
      <c r="BA5584" s="4" t="s">
        <v>25360</v>
      </c>
      <c r="BB5584" s="4" t="s">
        <v>25361</v>
      </c>
      <c r="BC5584" s="4">
        <v>40</v>
      </c>
      <c r="BD5584" t="str">
        <f>IF(AND(ADHOC!$G$15="",ADHOC!$S$4=""),"",IF(ADHOC!$G$15&lt;&gt;"",IF(ADHOC!$G$15=LEFT(Domein!$AS5584,LEN(ADHOC!$G$15)),MAX(Domein!BD$1:'Domein'!BD5583)+1,""),IF(ADHOC!$S$4=LEFT(Domein!$AS5584,LEN(ADHOC!$S$4)),MAX(Domein!BD$1:'Domein'!BD5583)+1,"")))</f>
        <v/>
      </c>
    </row>
    <row r="5585" spans="45:56" x14ac:dyDescent="0.2">
      <c r="AS5585" s="4" t="s">
        <v>17810</v>
      </c>
      <c r="AT5585" s="4" t="s">
        <v>17811</v>
      </c>
      <c r="AU5585" s="4" t="s">
        <v>456</v>
      </c>
      <c r="AV5585" s="4" t="s">
        <v>731</v>
      </c>
      <c r="AW5585" s="4" t="s">
        <v>724</v>
      </c>
      <c r="AX5585" s="4"/>
      <c r="AY5585" s="4">
        <v>248878</v>
      </c>
      <c r="AZ5585" s="4">
        <v>478466</v>
      </c>
      <c r="BA5585" s="4" t="s">
        <v>25362</v>
      </c>
      <c r="BB5585" s="4" t="s">
        <v>25363</v>
      </c>
      <c r="BC5585" s="4">
        <v>40</v>
      </c>
      <c r="BD5585" t="str">
        <f>IF(AND(ADHOC!$G$15="",ADHOC!$S$4=""),"",IF(ADHOC!$G$15&lt;&gt;"",IF(ADHOC!$G$15=LEFT(Domein!$AS5585,LEN(ADHOC!$G$15)),MAX(Domein!BD$1:'Domein'!BD5584)+1,""),IF(ADHOC!$S$4=LEFT(Domein!$AS5585,LEN(ADHOC!$S$4)),MAX(Domein!BD$1:'Domein'!BD5584)+1,"")))</f>
        <v/>
      </c>
    </row>
    <row r="5586" spans="45:56" x14ac:dyDescent="0.2">
      <c r="AS5586" s="4" t="s">
        <v>17812</v>
      </c>
      <c r="AT5586" s="4" t="s">
        <v>17813</v>
      </c>
      <c r="AU5586" s="4" t="s">
        <v>456</v>
      </c>
      <c r="AV5586" s="4" t="s">
        <v>731</v>
      </c>
      <c r="AW5586" s="4" t="s">
        <v>724</v>
      </c>
      <c r="AX5586" s="4"/>
      <c r="AY5586" s="4">
        <v>249025</v>
      </c>
      <c r="AZ5586" s="4">
        <v>478345</v>
      </c>
      <c r="BA5586" s="4" t="s">
        <v>25364</v>
      </c>
      <c r="BB5586" s="4" t="s">
        <v>25365</v>
      </c>
      <c r="BC5586" s="4">
        <v>40</v>
      </c>
      <c r="BD5586" t="str">
        <f>IF(AND(ADHOC!$G$15="",ADHOC!$S$4=""),"",IF(ADHOC!$G$15&lt;&gt;"",IF(ADHOC!$G$15=LEFT(Domein!$AS5586,LEN(ADHOC!$G$15)),MAX(Domein!BD$1:'Domein'!BD5585)+1,""),IF(ADHOC!$S$4=LEFT(Domein!$AS5586,LEN(ADHOC!$S$4)),MAX(Domein!BD$1:'Domein'!BD5585)+1,"")))</f>
        <v/>
      </c>
    </row>
    <row r="5587" spans="45:56" x14ac:dyDescent="0.2">
      <c r="AS5587" s="4" t="s">
        <v>2708</v>
      </c>
      <c r="AT5587" s="4" t="s">
        <v>2709</v>
      </c>
      <c r="AU5587" s="4" t="s">
        <v>456</v>
      </c>
      <c r="AV5587" s="4" t="s">
        <v>731</v>
      </c>
      <c r="AW5587" s="4" t="s">
        <v>724</v>
      </c>
      <c r="AX5587" s="4"/>
      <c r="AY5587" s="4">
        <v>245824</v>
      </c>
      <c r="AZ5587" s="4">
        <v>480657</v>
      </c>
      <c r="BA5587" s="4" t="s">
        <v>25366</v>
      </c>
      <c r="BB5587" s="4" t="s">
        <v>25367</v>
      </c>
      <c r="BC5587" s="4">
        <v>40</v>
      </c>
      <c r="BD5587" t="str">
        <f>IF(AND(ADHOC!$G$15="",ADHOC!$S$4=""),"",IF(ADHOC!$G$15&lt;&gt;"",IF(ADHOC!$G$15=LEFT(Domein!$AS5587,LEN(ADHOC!$G$15)),MAX(Domein!BD$1:'Domein'!BD5586)+1,""),IF(ADHOC!$S$4=LEFT(Domein!$AS5587,LEN(ADHOC!$S$4)),MAX(Domein!BD$1:'Domein'!BD5586)+1,"")))</f>
        <v/>
      </c>
    </row>
    <row r="5588" spans="45:56" x14ac:dyDescent="0.2">
      <c r="AS5588" s="4" t="s">
        <v>17814</v>
      </c>
      <c r="AT5588" s="4" t="s">
        <v>2709</v>
      </c>
      <c r="AU5588" s="4" t="s">
        <v>456</v>
      </c>
      <c r="AV5588" s="4" t="s">
        <v>731</v>
      </c>
      <c r="AW5588" s="4" t="s">
        <v>724</v>
      </c>
      <c r="AX5588" s="4"/>
      <c r="AY5588" s="4">
        <v>245772</v>
      </c>
      <c r="AZ5588" s="4">
        <v>480733</v>
      </c>
      <c r="BA5588" s="4" t="s">
        <v>25368</v>
      </c>
      <c r="BB5588" s="4" t="s">
        <v>25369</v>
      </c>
      <c r="BC5588" s="4">
        <v>40</v>
      </c>
      <c r="BD5588" t="str">
        <f>IF(AND(ADHOC!$G$15="",ADHOC!$S$4=""),"",IF(ADHOC!$G$15&lt;&gt;"",IF(ADHOC!$G$15=LEFT(Domein!$AS5588,LEN(ADHOC!$G$15)),MAX(Domein!BD$1:'Domein'!BD5587)+1,""),IF(ADHOC!$S$4=LEFT(Domein!$AS5588,LEN(ADHOC!$S$4)),MAX(Domein!BD$1:'Domein'!BD5587)+1,"")))</f>
        <v/>
      </c>
    </row>
    <row r="5589" spans="45:56" x14ac:dyDescent="0.2">
      <c r="AS5589" s="4" t="s">
        <v>17815</v>
      </c>
      <c r="AT5589" s="4" t="s">
        <v>17816</v>
      </c>
      <c r="AU5589" s="4" t="s">
        <v>456</v>
      </c>
      <c r="AV5589" s="4" t="s">
        <v>731</v>
      </c>
      <c r="AW5589" s="4" t="s">
        <v>724</v>
      </c>
      <c r="AX5589" s="4"/>
      <c r="AY5589" s="4">
        <v>249179</v>
      </c>
      <c r="AZ5589" s="4">
        <v>479194</v>
      </c>
      <c r="BA5589" s="4" t="s">
        <v>25370</v>
      </c>
      <c r="BB5589" s="4" t="s">
        <v>25371</v>
      </c>
      <c r="BC5589" s="4">
        <v>40</v>
      </c>
      <c r="BD5589" t="str">
        <f>IF(AND(ADHOC!$G$15="",ADHOC!$S$4=""),"",IF(ADHOC!$G$15&lt;&gt;"",IF(ADHOC!$G$15=LEFT(Domein!$AS5589,LEN(ADHOC!$G$15)),MAX(Domein!BD$1:'Domein'!BD5588)+1,""),IF(ADHOC!$S$4=LEFT(Domein!$AS5589,LEN(ADHOC!$S$4)),MAX(Domein!BD$1:'Domein'!BD5588)+1,"")))</f>
        <v/>
      </c>
    </row>
    <row r="5590" spans="45:56" x14ac:dyDescent="0.2">
      <c r="AS5590" s="4" t="s">
        <v>2710</v>
      </c>
      <c r="AT5590" s="4" t="s">
        <v>2711</v>
      </c>
      <c r="AU5590" s="4" t="s">
        <v>456</v>
      </c>
      <c r="AV5590" s="4" t="s">
        <v>731</v>
      </c>
      <c r="AW5590" s="4" t="s">
        <v>724</v>
      </c>
      <c r="AX5590" s="4"/>
      <c r="AY5590" s="4">
        <v>249819</v>
      </c>
      <c r="AZ5590" s="4">
        <v>479406</v>
      </c>
      <c r="BA5590" s="4" t="s">
        <v>25372</v>
      </c>
      <c r="BB5590" s="4" t="s">
        <v>25373</v>
      </c>
      <c r="BC5590" s="4">
        <v>40</v>
      </c>
      <c r="BD5590" t="str">
        <f>IF(AND(ADHOC!$G$15="",ADHOC!$S$4=""),"",IF(ADHOC!$G$15&lt;&gt;"",IF(ADHOC!$G$15=LEFT(Domein!$AS5590,LEN(ADHOC!$G$15)),MAX(Domein!BD$1:'Domein'!BD5589)+1,""),IF(ADHOC!$S$4=LEFT(Domein!$AS5590,LEN(ADHOC!$S$4)),MAX(Domein!BD$1:'Domein'!BD5589)+1,"")))</f>
        <v/>
      </c>
    </row>
    <row r="5591" spans="45:56" x14ac:dyDescent="0.2">
      <c r="AS5591" s="4" t="s">
        <v>17817</v>
      </c>
      <c r="AT5591" s="4" t="s">
        <v>2711</v>
      </c>
      <c r="AU5591" s="4" t="s">
        <v>456</v>
      </c>
      <c r="AV5591" s="4" t="s">
        <v>731</v>
      </c>
      <c r="AW5591" s="4" t="s">
        <v>724</v>
      </c>
      <c r="AX5591" s="4"/>
      <c r="AY5591" s="4">
        <v>249764</v>
      </c>
      <c r="AZ5591" s="4">
        <v>479423</v>
      </c>
      <c r="BA5591" s="4" t="s">
        <v>25374</v>
      </c>
      <c r="BB5591" s="4" t="s">
        <v>25375</v>
      </c>
      <c r="BC5591" s="4">
        <v>40</v>
      </c>
      <c r="BD5591" t="str">
        <f>IF(AND(ADHOC!$G$15="",ADHOC!$S$4=""),"",IF(ADHOC!$G$15&lt;&gt;"",IF(ADHOC!$G$15=LEFT(Domein!$AS5591,LEN(ADHOC!$G$15)),MAX(Domein!BD$1:'Domein'!BD5590)+1,""),IF(ADHOC!$S$4=LEFT(Domein!$AS5591,LEN(ADHOC!$S$4)),MAX(Domein!BD$1:'Domein'!BD5590)+1,"")))</f>
        <v/>
      </c>
    </row>
    <row r="5592" spans="45:56" x14ac:dyDescent="0.2">
      <c r="AS5592" s="4" t="s">
        <v>17818</v>
      </c>
      <c r="AT5592" s="4" t="s">
        <v>17819</v>
      </c>
      <c r="AU5592" s="4" t="s">
        <v>456</v>
      </c>
      <c r="AV5592" s="4" t="s">
        <v>731</v>
      </c>
      <c r="AW5592" s="4" t="s">
        <v>724</v>
      </c>
      <c r="AX5592" s="4"/>
      <c r="AY5592" s="4">
        <v>251961</v>
      </c>
      <c r="AZ5592" s="4">
        <v>476422</v>
      </c>
      <c r="BA5592" s="4" t="s">
        <v>25376</v>
      </c>
      <c r="BB5592" s="4" t="s">
        <v>25377</v>
      </c>
      <c r="BC5592" s="4">
        <v>40</v>
      </c>
      <c r="BD5592" t="str">
        <f>IF(AND(ADHOC!$G$15="",ADHOC!$S$4=""),"",IF(ADHOC!$G$15&lt;&gt;"",IF(ADHOC!$G$15=LEFT(Domein!$AS5592,LEN(ADHOC!$G$15)),MAX(Domein!BD$1:'Domein'!BD5591)+1,""),IF(ADHOC!$S$4=LEFT(Domein!$AS5592,LEN(ADHOC!$S$4)),MAX(Domein!BD$1:'Domein'!BD5591)+1,"")))</f>
        <v/>
      </c>
    </row>
    <row r="5593" spans="45:56" x14ac:dyDescent="0.2">
      <c r="AS5593" s="4" t="s">
        <v>17820</v>
      </c>
      <c r="AT5593" s="4" t="s">
        <v>17821</v>
      </c>
      <c r="AU5593" s="4" t="s">
        <v>456</v>
      </c>
      <c r="AV5593" s="4" t="s">
        <v>731</v>
      </c>
      <c r="AW5593" s="4" t="s">
        <v>724</v>
      </c>
      <c r="AX5593" s="4"/>
      <c r="AY5593" s="4">
        <v>248440</v>
      </c>
      <c r="AZ5593" s="4">
        <v>478200</v>
      </c>
      <c r="BA5593" s="4" t="s">
        <v>25378</v>
      </c>
      <c r="BB5593" s="4" t="s">
        <v>25379</v>
      </c>
      <c r="BC5593" s="4">
        <v>40</v>
      </c>
      <c r="BD5593" t="str">
        <f>IF(AND(ADHOC!$G$15="",ADHOC!$S$4=""),"",IF(ADHOC!$G$15&lt;&gt;"",IF(ADHOC!$G$15=LEFT(Domein!$AS5593,LEN(ADHOC!$G$15)),MAX(Domein!BD$1:'Domein'!BD5592)+1,""),IF(ADHOC!$S$4=LEFT(Domein!$AS5593,LEN(ADHOC!$S$4)),MAX(Domein!BD$1:'Domein'!BD5592)+1,"")))</f>
        <v/>
      </c>
    </row>
    <row r="5594" spans="45:56" x14ac:dyDescent="0.2">
      <c r="AS5594" s="4" t="s">
        <v>2712</v>
      </c>
      <c r="AT5594" s="4" t="s">
        <v>2713</v>
      </c>
      <c r="AU5594" s="4" t="s">
        <v>456</v>
      </c>
      <c r="AV5594" s="4" t="s">
        <v>731</v>
      </c>
      <c r="AW5594" s="4" t="s">
        <v>724</v>
      </c>
      <c r="AX5594" s="4"/>
      <c r="AY5594" s="4">
        <v>251124</v>
      </c>
      <c r="AZ5594" s="4">
        <v>476406</v>
      </c>
      <c r="BA5594" s="4" t="s">
        <v>25376</v>
      </c>
      <c r="BB5594" s="4" t="s">
        <v>25380</v>
      </c>
      <c r="BC5594" s="4">
        <v>40</v>
      </c>
      <c r="BD5594" t="str">
        <f>IF(AND(ADHOC!$G$15="",ADHOC!$S$4=""),"",IF(ADHOC!$G$15&lt;&gt;"",IF(ADHOC!$G$15=LEFT(Domein!$AS5594,LEN(ADHOC!$G$15)),MAX(Domein!BD$1:'Domein'!BD5593)+1,""),IF(ADHOC!$S$4=LEFT(Domein!$AS5594,LEN(ADHOC!$S$4)),MAX(Domein!BD$1:'Domein'!BD5593)+1,"")))</f>
        <v/>
      </c>
    </row>
    <row r="5595" spans="45:56" x14ac:dyDescent="0.2">
      <c r="AS5595" s="4" t="s">
        <v>17822</v>
      </c>
      <c r="AT5595" s="4" t="s">
        <v>2713</v>
      </c>
      <c r="AU5595" s="4" t="s">
        <v>456</v>
      </c>
      <c r="AV5595" s="4" t="s">
        <v>731</v>
      </c>
      <c r="AW5595" s="4" t="s">
        <v>724</v>
      </c>
      <c r="AX5595" s="4"/>
      <c r="AY5595" s="4">
        <v>251122</v>
      </c>
      <c r="AZ5595" s="4">
        <v>476405</v>
      </c>
      <c r="BA5595" s="4" t="s">
        <v>25381</v>
      </c>
      <c r="BB5595" s="4" t="s">
        <v>25382</v>
      </c>
      <c r="BC5595" s="4">
        <v>40</v>
      </c>
      <c r="BD5595" t="str">
        <f>IF(AND(ADHOC!$G$15="",ADHOC!$S$4=""),"",IF(ADHOC!$G$15&lt;&gt;"",IF(ADHOC!$G$15=LEFT(Domein!$AS5595,LEN(ADHOC!$G$15)),MAX(Domein!BD$1:'Domein'!BD5594)+1,""),IF(ADHOC!$S$4=LEFT(Domein!$AS5595,LEN(ADHOC!$S$4)),MAX(Domein!BD$1:'Domein'!BD5594)+1,"")))</f>
        <v/>
      </c>
    </row>
    <row r="5596" spans="45:56" x14ac:dyDescent="0.2">
      <c r="AS5596" s="4" t="s">
        <v>17823</v>
      </c>
      <c r="AT5596" s="4" t="s">
        <v>17824</v>
      </c>
      <c r="AU5596" s="4" t="s">
        <v>456</v>
      </c>
      <c r="AV5596" s="4" t="s">
        <v>731</v>
      </c>
      <c r="AW5596" s="4" t="s">
        <v>724</v>
      </c>
      <c r="AX5596" s="4"/>
      <c r="AY5596" s="4">
        <v>247550</v>
      </c>
      <c r="AZ5596" s="4">
        <v>482108</v>
      </c>
      <c r="BA5596" s="4" t="s">
        <v>25383</v>
      </c>
      <c r="BB5596" s="4" t="s">
        <v>25384</v>
      </c>
      <c r="BC5596" s="4">
        <v>40</v>
      </c>
      <c r="BD5596" t="str">
        <f>IF(AND(ADHOC!$G$15="",ADHOC!$S$4=""),"",IF(ADHOC!$G$15&lt;&gt;"",IF(ADHOC!$G$15=LEFT(Domein!$AS5596,LEN(ADHOC!$G$15)),MAX(Domein!BD$1:'Domein'!BD5595)+1,""),IF(ADHOC!$S$4=LEFT(Domein!$AS5596,LEN(ADHOC!$S$4)),MAX(Domein!BD$1:'Domein'!BD5595)+1,"")))</f>
        <v/>
      </c>
    </row>
    <row r="5597" spans="45:56" x14ac:dyDescent="0.2">
      <c r="AS5597" s="4" t="s">
        <v>17825</v>
      </c>
      <c r="AT5597" s="4" t="s">
        <v>17826</v>
      </c>
      <c r="AU5597" s="4" t="s">
        <v>456</v>
      </c>
      <c r="AV5597" s="4" t="s">
        <v>731</v>
      </c>
      <c r="AW5597" s="4" t="s">
        <v>724</v>
      </c>
      <c r="AX5597" s="4"/>
      <c r="AY5597" s="4">
        <v>251288</v>
      </c>
      <c r="AZ5597" s="4">
        <v>478846</v>
      </c>
      <c r="BA5597" s="4" t="s">
        <v>25385</v>
      </c>
      <c r="BB5597" s="4" t="s">
        <v>25386</v>
      </c>
      <c r="BC5597" s="4">
        <v>40</v>
      </c>
      <c r="BD5597" t="str">
        <f>IF(AND(ADHOC!$G$15="",ADHOC!$S$4=""),"",IF(ADHOC!$G$15&lt;&gt;"",IF(ADHOC!$G$15=LEFT(Domein!$AS5597,LEN(ADHOC!$G$15)),MAX(Domein!BD$1:'Domein'!BD5596)+1,""),IF(ADHOC!$S$4=LEFT(Domein!$AS5597,LEN(ADHOC!$S$4)),MAX(Domein!BD$1:'Domein'!BD5596)+1,"")))</f>
        <v/>
      </c>
    </row>
    <row r="5598" spans="45:56" x14ac:dyDescent="0.2">
      <c r="AS5598" s="4" t="s">
        <v>17827</v>
      </c>
      <c r="AT5598" s="4" t="s">
        <v>17828</v>
      </c>
      <c r="AU5598" s="4" t="s">
        <v>456</v>
      </c>
      <c r="AV5598" s="4" t="s">
        <v>731</v>
      </c>
      <c r="AW5598" s="4" t="s">
        <v>724</v>
      </c>
      <c r="AX5598" s="4"/>
      <c r="AY5598" s="4">
        <v>247524</v>
      </c>
      <c r="AZ5598" s="4">
        <v>474089</v>
      </c>
      <c r="BA5598" s="4" t="s">
        <v>25387</v>
      </c>
      <c r="BB5598" s="4" t="s">
        <v>25388</v>
      </c>
      <c r="BC5598" s="4">
        <v>40</v>
      </c>
      <c r="BD5598" t="str">
        <f>IF(AND(ADHOC!$G$15="",ADHOC!$S$4=""),"",IF(ADHOC!$G$15&lt;&gt;"",IF(ADHOC!$G$15=LEFT(Domein!$AS5598,LEN(ADHOC!$G$15)),MAX(Domein!BD$1:'Domein'!BD5597)+1,""),IF(ADHOC!$S$4=LEFT(Domein!$AS5598,LEN(ADHOC!$S$4)),MAX(Domein!BD$1:'Domein'!BD5597)+1,"")))</f>
        <v/>
      </c>
    </row>
    <row r="5599" spans="45:56" x14ac:dyDescent="0.2">
      <c r="AS5599" s="4" t="s">
        <v>17829</v>
      </c>
      <c r="AT5599" s="4" t="s">
        <v>17830</v>
      </c>
      <c r="AU5599" s="4" t="s">
        <v>456</v>
      </c>
      <c r="AV5599" s="4" t="s">
        <v>731</v>
      </c>
      <c r="AW5599" s="4" t="s">
        <v>724</v>
      </c>
      <c r="AX5599" s="4"/>
      <c r="AY5599" s="4">
        <v>245937</v>
      </c>
      <c r="AZ5599" s="4">
        <v>480681</v>
      </c>
      <c r="BA5599" s="4" t="s">
        <v>25389</v>
      </c>
      <c r="BB5599" s="4" t="s">
        <v>25390</v>
      </c>
      <c r="BC5599" s="4">
        <v>40</v>
      </c>
      <c r="BD5599" t="str">
        <f>IF(AND(ADHOC!$G$15="",ADHOC!$S$4=""),"",IF(ADHOC!$G$15&lt;&gt;"",IF(ADHOC!$G$15=LEFT(Domein!$AS5599,LEN(ADHOC!$G$15)),MAX(Domein!BD$1:'Domein'!BD5598)+1,""),IF(ADHOC!$S$4=LEFT(Domein!$AS5599,LEN(ADHOC!$S$4)),MAX(Domein!BD$1:'Domein'!BD5598)+1,"")))</f>
        <v/>
      </c>
    </row>
    <row r="5600" spans="45:56" x14ac:dyDescent="0.2">
      <c r="AS5600" s="4" t="s">
        <v>17831</v>
      </c>
      <c r="AT5600" s="4" t="s">
        <v>17832</v>
      </c>
      <c r="AU5600" s="4" t="s">
        <v>456</v>
      </c>
      <c r="AV5600" s="4" t="s">
        <v>731</v>
      </c>
      <c r="AW5600" s="4" t="s">
        <v>724</v>
      </c>
      <c r="AX5600" s="4"/>
      <c r="AY5600" s="4">
        <v>246830</v>
      </c>
      <c r="AZ5600" s="4">
        <v>476480</v>
      </c>
      <c r="BA5600" s="4" t="s">
        <v>25391</v>
      </c>
      <c r="BB5600" s="4" t="s">
        <v>25392</v>
      </c>
      <c r="BC5600" s="4">
        <v>40</v>
      </c>
      <c r="BD5600" t="str">
        <f>IF(AND(ADHOC!$G$15="",ADHOC!$S$4=""),"",IF(ADHOC!$G$15&lt;&gt;"",IF(ADHOC!$G$15=LEFT(Domein!$AS5600,LEN(ADHOC!$G$15)),MAX(Domein!BD$1:'Domein'!BD5599)+1,""),IF(ADHOC!$S$4=LEFT(Domein!$AS5600,LEN(ADHOC!$S$4)),MAX(Domein!BD$1:'Domein'!BD5599)+1,"")))</f>
        <v/>
      </c>
    </row>
    <row r="5601" spans="45:56" x14ac:dyDescent="0.2">
      <c r="AS5601" s="4" t="s">
        <v>2714</v>
      </c>
      <c r="AT5601" s="4" t="s">
        <v>2715</v>
      </c>
      <c r="AU5601" s="4" t="s">
        <v>456</v>
      </c>
      <c r="AV5601" s="4" t="s">
        <v>731</v>
      </c>
      <c r="AW5601" s="4" t="s">
        <v>724</v>
      </c>
      <c r="AX5601" s="4"/>
      <c r="AY5601" s="4">
        <v>247939</v>
      </c>
      <c r="AZ5601" s="4">
        <v>474357</v>
      </c>
      <c r="BA5601" s="4" t="s">
        <v>25393</v>
      </c>
      <c r="BB5601" s="4" t="s">
        <v>25394</v>
      </c>
      <c r="BC5601" s="4">
        <v>40</v>
      </c>
      <c r="BD5601" t="str">
        <f>IF(AND(ADHOC!$G$15="",ADHOC!$S$4=""),"",IF(ADHOC!$G$15&lt;&gt;"",IF(ADHOC!$G$15=LEFT(Domein!$AS5601,LEN(ADHOC!$G$15)),MAX(Domein!BD$1:'Domein'!BD5600)+1,""),IF(ADHOC!$S$4=LEFT(Domein!$AS5601,LEN(ADHOC!$S$4)),MAX(Domein!BD$1:'Domein'!BD5600)+1,"")))</f>
        <v/>
      </c>
    </row>
    <row r="5602" spans="45:56" x14ac:dyDescent="0.2">
      <c r="AS5602" s="4" t="s">
        <v>17833</v>
      </c>
      <c r="AT5602" s="4" t="s">
        <v>2715</v>
      </c>
      <c r="AU5602" s="4" t="s">
        <v>456</v>
      </c>
      <c r="AV5602" s="4" t="s">
        <v>731</v>
      </c>
      <c r="AW5602" s="4" t="s">
        <v>724</v>
      </c>
      <c r="AX5602" s="4"/>
      <c r="AY5602" s="4">
        <v>247936</v>
      </c>
      <c r="AZ5602" s="4">
        <v>474340</v>
      </c>
      <c r="BA5602" s="4" t="s">
        <v>25395</v>
      </c>
      <c r="BB5602" s="4" t="s">
        <v>25396</v>
      </c>
      <c r="BC5602" s="4">
        <v>40</v>
      </c>
      <c r="BD5602" t="str">
        <f>IF(AND(ADHOC!$G$15="",ADHOC!$S$4=""),"",IF(ADHOC!$G$15&lt;&gt;"",IF(ADHOC!$G$15=LEFT(Domein!$AS5602,LEN(ADHOC!$G$15)),MAX(Domein!BD$1:'Domein'!BD5601)+1,""),IF(ADHOC!$S$4=LEFT(Domein!$AS5602,LEN(ADHOC!$S$4)),MAX(Domein!BD$1:'Domein'!BD5601)+1,"")))</f>
        <v/>
      </c>
    </row>
    <row r="5603" spans="45:56" x14ac:dyDescent="0.2">
      <c r="AS5603" s="4" t="s">
        <v>17834</v>
      </c>
      <c r="AT5603" s="4" t="s">
        <v>17835</v>
      </c>
      <c r="AU5603" s="4" t="s">
        <v>456</v>
      </c>
      <c r="AV5603" s="4" t="s">
        <v>731</v>
      </c>
      <c r="AW5603" s="4" t="s">
        <v>724</v>
      </c>
      <c r="AX5603" s="4"/>
      <c r="AY5603" s="4">
        <v>249876</v>
      </c>
      <c r="AZ5603" s="4">
        <v>479495</v>
      </c>
      <c r="BA5603" s="4" t="s">
        <v>25397</v>
      </c>
      <c r="BB5603" s="4" t="s">
        <v>25398</v>
      </c>
      <c r="BC5603" s="4">
        <v>40</v>
      </c>
      <c r="BD5603" t="str">
        <f>IF(AND(ADHOC!$G$15="",ADHOC!$S$4=""),"",IF(ADHOC!$G$15&lt;&gt;"",IF(ADHOC!$G$15=LEFT(Domein!$AS5603,LEN(ADHOC!$G$15)),MAX(Domein!BD$1:'Domein'!BD5602)+1,""),IF(ADHOC!$S$4=LEFT(Domein!$AS5603,LEN(ADHOC!$S$4)),MAX(Domein!BD$1:'Domein'!BD5602)+1,"")))</f>
        <v/>
      </c>
    </row>
    <row r="5604" spans="45:56" x14ac:dyDescent="0.2">
      <c r="AS5604" s="4" t="s">
        <v>17836</v>
      </c>
      <c r="AT5604" s="4" t="s">
        <v>17837</v>
      </c>
      <c r="AU5604" s="4" t="s">
        <v>456</v>
      </c>
      <c r="AV5604" s="4" t="s">
        <v>731</v>
      </c>
      <c r="AW5604" s="4" t="s">
        <v>724</v>
      </c>
      <c r="AX5604" s="4"/>
      <c r="AY5604" s="4">
        <v>249419</v>
      </c>
      <c r="AZ5604" s="4">
        <v>479081</v>
      </c>
      <c r="BA5604" s="4" t="s">
        <v>25399</v>
      </c>
      <c r="BB5604" s="4" t="s">
        <v>25400</v>
      </c>
      <c r="BC5604" s="4">
        <v>40</v>
      </c>
      <c r="BD5604" t="str">
        <f>IF(AND(ADHOC!$G$15="",ADHOC!$S$4=""),"",IF(ADHOC!$G$15&lt;&gt;"",IF(ADHOC!$G$15=LEFT(Domein!$AS5604,LEN(ADHOC!$G$15)),MAX(Domein!BD$1:'Domein'!BD5603)+1,""),IF(ADHOC!$S$4=LEFT(Domein!$AS5604,LEN(ADHOC!$S$4)),MAX(Domein!BD$1:'Domein'!BD5603)+1,"")))</f>
        <v/>
      </c>
    </row>
    <row r="5605" spans="45:56" x14ac:dyDescent="0.2">
      <c r="AS5605" s="4" t="s">
        <v>2716</v>
      </c>
      <c r="AT5605" s="4" t="s">
        <v>2717</v>
      </c>
      <c r="AU5605" s="4" t="s">
        <v>456</v>
      </c>
      <c r="AV5605" s="4" t="s">
        <v>731</v>
      </c>
      <c r="AW5605" s="4" t="s">
        <v>724</v>
      </c>
      <c r="AX5605" s="4"/>
      <c r="AY5605" s="4">
        <v>248882</v>
      </c>
      <c r="AZ5605" s="4">
        <v>478712</v>
      </c>
      <c r="BA5605" s="4" t="s">
        <v>25401</v>
      </c>
      <c r="BB5605" s="4" t="s">
        <v>25402</v>
      </c>
      <c r="BC5605" s="4">
        <v>40</v>
      </c>
      <c r="BD5605" t="str">
        <f>IF(AND(ADHOC!$G$15="",ADHOC!$S$4=""),"",IF(ADHOC!$G$15&lt;&gt;"",IF(ADHOC!$G$15=LEFT(Domein!$AS5605,LEN(ADHOC!$G$15)),MAX(Domein!BD$1:'Domein'!BD5604)+1,""),IF(ADHOC!$S$4=LEFT(Domein!$AS5605,LEN(ADHOC!$S$4)),MAX(Domein!BD$1:'Domein'!BD5604)+1,"")))</f>
        <v/>
      </c>
    </row>
    <row r="5606" spans="45:56" x14ac:dyDescent="0.2">
      <c r="AS5606" s="4" t="s">
        <v>17838</v>
      </c>
      <c r="AT5606" s="4" t="s">
        <v>17839</v>
      </c>
      <c r="AU5606" s="4" t="s">
        <v>456</v>
      </c>
      <c r="AV5606" s="4" t="s">
        <v>731</v>
      </c>
      <c r="AW5606" s="4" t="s">
        <v>724</v>
      </c>
      <c r="AX5606" s="4"/>
      <c r="AY5606" s="4">
        <v>248911</v>
      </c>
      <c r="AZ5606" s="4">
        <v>478753</v>
      </c>
      <c r="BA5606" s="4" t="s">
        <v>25403</v>
      </c>
      <c r="BB5606" s="4" t="s">
        <v>25404</v>
      </c>
      <c r="BC5606" s="4">
        <v>40</v>
      </c>
      <c r="BD5606" t="str">
        <f>IF(AND(ADHOC!$G$15="",ADHOC!$S$4=""),"",IF(ADHOC!$G$15&lt;&gt;"",IF(ADHOC!$G$15=LEFT(Domein!$AS5606,LEN(ADHOC!$G$15)),MAX(Domein!BD$1:'Domein'!BD5605)+1,""),IF(ADHOC!$S$4=LEFT(Domein!$AS5606,LEN(ADHOC!$S$4)),MAX(Domein!BD$1:'Domein'!BD5605)+1,"")))</f>
        <v/>
      </c>
    </row>
    <row r="5607" spans="45:56" x14ac:dyDescent="0.2">
      <c r="AS5607" s="4" t="s">
        <v>17840</v>
      </c>
      <c r="AT5607" s="4" t="s">
        <v>17841</v>
      </c>
      <c r="AU5607" s="4" t="s">
        <v>456</v>
      </c>
      <c r="AV5607" s="4" t="s">
        <v>731</v>
      </c>
      <c r="AW5607" s="4" t="s">
        <v>724</v>
      </c>
      <c r="AX5607" s="4"/>
      <c r="AY5607" s="4">
        <v>248118</v>
      </c>
      <c r="AZ5607" s="4">
        <v>480836</v>
      </c>
      <c r="BA5607" s="4" t="s">
        <v>25405</v>
      </c>
      <c r="BB5607" s="4" t="s">
        <v>25406</v>
      </c>
      <c r="BC5607" s="4">
        <v>40</v>
      </c>
      <c r="BD5607" t="str">
        <f>IF(AND(ADHOC!$G$15="",ADHOC!$S$4=""),"",IF(ADHOC!$G$15&lt;&gt;"",IF(ADHOC!$G$15=LEFT(Domein!$AS5607,LEN(ADHOC!$G$15)),MAX(Domein!BD$1:'Domein'!BD5606)+1,""),IF(ADHOC!$S$4=LEFT(Domein!$AS5607,LEN(ADHOC!$S$4)),MAX(Domein!BD$1:'Domein'!BD5606)+1,"")))</f>
        <v/>
      </c>
    </row>
    <row r="5608" spans="45:56" x14ac:dyDescent="0.2">
      <c r="AS5608" s="4" t="s">
        <v>17842</v>
      </c>
      <c r="AT5608" s="4" t="s">
        <v>17843</v>
      </c>
      <c r="AU5608" s="4" t="s">
        <v>456</v>
      </c>
      <c r="AV5608" s="4" t="s">
        <v>731</v>
      </c>
      <c r="AW5608" s="4" t="s">
        <v>724</v>
      </c>
      <c r="AX5608" s="4"/>
      <c r="AY5608" s="4">
        <v>251187</v>
      </c>
      <c r="AZ5608" s="4">
        <v>479512</v>
      </c>
      <c r="BA5608" s="4" t="s">
        <v>25407</v>
      </c>
      <c r="BB5608" s="4" t="s">
        <v>25408</v>
      </c>
      <c r="BC5608" s="4">
        <v>40</v>
      </c>
      <c r="BD5608" t="str">
        <f>IF(AND(ADHOC!$G$15="",ADHOC!$S$4=""),"",IF(ADHOC!$G$15&lt;&gt;"",IF(ADHOC!$G$15=LEFT(Domein!$AS5608,LEN(ADHOC!$G$15)),MAX(Domein!BD$1:'Domein'!BD5607)+1,""),IF(ADHOC!$S$4=LEFT(Domein!$AS5608,LEN(ADHOC!$S$4)),MAX(Domein!BD$1:'Domein'!BD5607)+1,"")))</f>
        <v/>
      </c>
    </row>
    <row r="5609" spans="45:56" x14ac:dyDescent="0.2">
      <c r="AS5609" s="4" t="s">
        <v>17844</v>
      </c>
      <c r="AT5609" s="4" t="s">
        <v>17845</v>
      </c>
      <c r="AU5609" s="4" t="s">
        <v>456</v>
      </c>
      <c r="AV5609" s="4" t="s">
        <v>731</v>
      </c>
      <c r="AW5609" s="4" t="s">
        <v>724</v>
      </c>
      <c r="AX5609" s="4"/>
      <c r="AY5609" s="4">
        <v>252868</v>
      </c>
      <c r="AZ5609" s="4">
        <v>479327</v>
      </c>
      <c r="BA5609" s="4" t="s">
        <v>25409</v>
      </c>
      <c r="BB5609" s="4" t="s">
        <v>25410</v>
      </c>
      <c r="BC5609" s="4">
        <v>40</v>
      </c>
      <c r="BD5609" t="str">
        <f>IF(AND(ADHOC!$G$15="",ADHOC!$S$4=""),"",IF(ADHOC!$G$15&lt;&gt;"",IF(ADHOC!$G$15=LEFT(Domein!$AS5609,LEN(ADHOC!$G$15)),MAX(Domein!BD$1:'Domein'!BD5608)+1,""),IF(ADHOC!$S$4=LEFT(Domein!$AS5609,LEN(ADHOC!$S$4)),MAX(Domein!BD$1:'Domein'!BD5608)+1,"")))</f>
        <v/>
      </c>
    </row>
    <row r="5610" spans="45:56" x14ac:dyDescent="0.2">
      <c r="AS5610" s="4" t="s">
        <v>17846</v>
      </c>
      <c r="AT5610" s="4" t="s">
        <v>6963</v>
      </c>
      <c r="AU5610" s="4" t="s">
        <v>456</v>
      </c>
      <c r="AV5610" s="4" t="s">
        <v>731</v>
      </c>
      <c r="AW5610" s="4" t="s">
        <v>724</v>
      </c>
      <c r="AX5610" s="4"/>
      <c r="AY5610" s="4">
        <v>247827</v>
      </c>
      <c r="AZ5610" s="4">
        <v>474661</v>
      </c>
      <c r="BA5610" s="4" t="s">
        <v>25411</v>
      </c>
      <c r="BB5610" s="4" t="s">
        <v>25412</v>
      </c>
      <c r="BC5610" s="4">
        <v>40</v>
      </c>
      <c r="BD5610" t="str">
        <f>IF(AND(ADHOC!$G$15="",ADHOC!$S$4=""),"",IF(ADHOC!$G$15&lt;&gt;"",IF(ADHOC!$G$15=LEFT(Domein!$AS5610,LEN(ADHOC!$G$15)),MAX(Domein!BD$1:'Domein'!BD5609)+1,""),IF(ADHOC!$S$4=LEFT(Domein!$AS5610,LEN(ADHOC!$S$4)),MAX(Domein!BD$1:'Domein'!BD5609)+1,"")))</f>
        <v/>
      </c>
    </row>
    <row r="5611" spans="45:56" x14ac:dyDescent="0.2">
      <c r="AS5611" s="4" t="s">
        <v>17847</v>
      </c>
      <c r="AT5611" s="4" t="s">
        <v>17848</v>
      </c>
      <c r="AU5611" s="4" t="s">
        <v>456</v>
      </c>
      <c r="AV5611" s="4" t="s">
        <v>731</v>
      </c>
      <c r="AW5611" s="4" t="s">
        <v>724</v>
      </c>
      <c r="AX5611" s="4"/>
      <c r="AY5611" s="4">
        <v>249345</v>
      </c>
      <c r="AZ5611" s="4">
        <v>474734</v>
      </c>
      <c r="BA5611" s="4" t="s">
        <v>25413</v>
      </c>
      <c r="BB5611" s="4" t="s">
        <v>25414</v>
      </c>
      <c r="BC5611" s="4">
        <v>40</v>
      </c>
      <c r="BD5611" t="str">
        <f>IF(AND(ADHOC!$G$15="",ADHOC!$S$4=""),"",IF(ADHOC!$G$15&lt;&gt;"",IF(ADHOC!$G$15=LEFT(Domein!$AS5611,LEN(ADHOC!$G$15)),MAX(Domein!BD$1:'Domein'!BD5610)+1,""),IF(ADHOC!$S$4=LEFT(Domein!$AS5611,LEN(ADHOC!$S$4)),MAX(Domein!BD$1:'Domein'!BD5610)+1,"")))</f>
        <v/>
      </c>
    </row>
    <row r="5612" spans="45:56" x14ac:dyDescent="0.2">
      <c r="AS5612" s="4" t="s">
        <v>17849</v>
      </c>
      <c r="AT5612" s="4" t="s">
        <v>17850</v>
      </c>
      <c r="AU5612" s="4" t="s">
        <v>456</v>
      </c>
      <c r="AV5612" s="4" t="s">
        <v>731</v>
      </c>
      <c r="AW5612" s="4" t="s">
        <v>724</v>
      </c>
      <c r="AX5612" s="4"/>
      <c r="AY5612" s="4">
        <v>258387</v>
      </c>
      <c r="AZ5612" s="4">
        <v>479203</v>
      </c>
      <c r="BA5612" s="4" t="s">
        <v>25415</v>
      </c>
      <c r="BB5612" s="4" t="s">
        <v>25416</v>
      </c>
      <c r="BC5612" s="4">
        <v>40</v>
      </c>
      <c r="BD5612" t="str">
        <f>IF(AND(ADHOC!$G$15="",ADHOC!$S$4=""),"",IF(ADHOC!$G$15&lt;&gt;"",IF(ADHOC!$G$15=LEFT(Domein!$AS5612,LEN(ADHOC!$G$15)),MAX(Domein!BD$1:'Domein'!BD5611)+1,""),IF(ADHOC!$S$4=LEFT(Domein!$AS5612,LEN(ADHOC!$S$4)),MAX(Domein!BD$1:'Domein'!BD5611)+1,"")))</f>
        <v/>
      </c>
    </row>
    <row r="5613" spans="45:56" x14ac:dyDescent="0.2">
      <c r="AS5613" s="4" t="s">
        <v>17851</v>
      </c>
      <c r="AT5613" s="4" t="s">
        <v>17852</v>
      </c>
      <c r="AU5613" s="4" t="s">
        <v>456</v>
      </c>
      <c r="AV5613" s="4" t="s">
        <v>731</v>
      </c>
      <c r="AW5613" s="4" t="s">
        <v>724</v>
      </c>
      <c r="AX5613" s="4"/>
      <c r="AY5613" s="4">
        <v>245548</v>
      </c>
      <c r="AZ5613" s="4">
        <v>481648</v>
      </c>
      <c r="BA5613" s="4" t="s">
        <v>25417</v>
      </c>
      <c r="BB5613" s="4" t="s">
        <v>25418</v>
      </c>
      <c r="BC5613" s="4">
        <v>40</v>
      </c>
      <c r="BD5613" t="str">
        <f>IF(AND(ADHOC!$G$15="",ADHOC!$S$4=""),"",IF(ADHOC!$G$15&lt;&gt;"",IF(ADHOC!$G$15=LEFT(Domein!$AS5613,LEN(ADHOC!$G$15)),MAX(Domein!BD$1:'Domein'!BD5612)+1,""),IF(ADHOC!$S$4=LEFT(Domein!$AS5613,LEN(ADHOC!$S$4)),MAX(Domein!BD$1:'Domein'!BD5612)+1,"")))</f>
        <v/>
      </c>
    </row>
    <row r="5614" spans="45:56" x14ac:dyDescent="0.2">
      <c r="AS5614" s="4" t="s">
        <v>17853</v>
      </c>
      <c r="AT5614" s="4" t="s">
        <v>17854</v>
      </c>
      <c r="AU5614" s="4" t="s">
        <v>456</v>
      </c>
      <c r="AV5614" s="4" t="s">
        <v>731</v>
      </c>
      <c r="AW5614" s="4" t="s">
        <v>724</v>
      </c>
      <c r="AX5614" s="4"/>
      <c r="AY5614" s="4">
        <v>250528</v>
      </c>
      <c r="AZ5614" s="4">
        <v>476387</v>
      </c>
      <c r="BA5614" s="4" t="s">
        <v>25419</v>
      </c>
      <c r="BB5614" s="4" t="s">
        <v>25420</v>
      </c>
      <c r="BC5614" s="4">
        <v>40</v>
      </c>
      <c r="BD5614" t="str">
        <f>IF(AND(ADHOC!$G$15="",ADHOC!$S$4=""),"",IF(ADHOC!$G$15&lt;&gt;"",IF(ADHOC!$G$15=LEFT(Domein!$AS5614,LEN(ADHOC!$G$15)),MAX(Domein!BD$1:'Domein'!BD5613)+1,""),IF(ADHOC!$S$4=LEFT(Domein!$AS5614,LEN(ADHOC!$S$4)),MAX(Domein!BD$1:'Domein'!BD5613)+1,"")))</f>
        <v/>
      </c>
    </row>
    <row r="5615" spans="45:56" x14ac:dyDescent="0.2">
      <c r="AS5615" s="4" t="s">
        <v>17855</v>
      </c>
      <c r="AT5615" s="4" t="s">
        <v>17856</v>
      </c>
      <c r="AU5615" s="4" t="s">
        <v>456</v>
      </c>
      <c r="AV5615" s="4" t="s">
        <v>731</v>
      </c>
      <c r="AW5615" s="4" t="s">
        <v>724</v>
      </c>
      <c r="AX5615" s="4"/>
      <c r="AY5615" s="4">
        <v>251457</v>
      </c>
      <c r="AZ5615" s="4">
        <v>474493</v>
      </c>
      <c r="BA5615" s="4" t="s">
        <v>25421</v>
      </c>
      <c r="BB5615" s="4" t="s">
        <v>25422</v>
      </c>
      <c r="BC5615" s="4">
        <v>40</v>
      </c>
      <c r="BD5615" t="str">
        <f>IF(AND(ADHOC!$G$15="",ADHOC!$S$4=""),"",IF(ADHOC!$G$15&lt;&gt;"",IF(ADHOC!$G$15=LEFT(Domein!$AS5615,LEN(ADHOC!$G$15)),MAX(Domein!BD$1:'Domein'!BD5614)+1,""),IF(ADHOC!$S$4=LEFT(Domein!$AS5615,LEN(ADHOC!$S$4)),MAX(Domein!BD$1:'Domein'!BD5614)+1,"")))</f>
        <v/>
      </c>
    </row>
    <row r="5616" spans="45:56" x14ac:dyDescent="0.2">
      <c r="AS5616" s="4" t="s">
        <v>17857</v>
      </c>
      <c r="AT5616" s="4" t="s">
        <v>17858</v>
      </c>
      <c r="AU5616" s="4" t="s">
        <v>456</v>
      </c>
      <c r="AV5616" s="4" t="s">
        <v>731</v>
      </c>
      <c r="AW5616" s="4" t="s">
        <v>724</v>
      </c>
      <c r="AX5616" s="4"/>
      <c r="AY5616" s="4">
        <v>249651</v>
      </c>
      <c r="AZ5616" s="4">
        <v>477339</v>
      </c>
      <c r="BA5616" s="4" t="s">
        <v>25423</v>
      </c>
      <c r="BB5616" s="4" t="s">
        <v>22845</v>
      </c>
      <c r="BC5616" s="4">
        <v>40</v>
      </c>
      <c r="BD5616" t="str">
        <f>IF(AND(ADHOC!$G$15="",ADHOC!$S$4=""),"",IF(ADHOC!$G$15&lt;&gt;"",IF(ADHOC!$G$15=LEFT(Domein!$AS5616,LEN(ADHOC!$G$15)),MAX(Domein!BD$1:'Domein'!BD5615)+1,""),IF(ADHOC!$S$4=LEFT(Domein!$AS5616,LEN(ADHOC!$S$4)),MAX(Domein!BD$1:'Domein'!BD5615)+1,"")))</f>
        <v/>
      </c>
    </row>
    <row r="5617" spans="45:56" x14ac:dyDescent="0.2">
      <c r="AS5617" s="4" t="s">
        <v>17859</v>
      </c>
      <c r="AT5617" s="4" t="s">
        <v>17860</v>
      </c>
      <c r="AU5617" s="4" t="s">
        <v>456</v>
      </c>
      <c r="AV5617" s="4" t="s">
        <v>731</v>
      </c>
      <c r="AW5617" s="4" t="s">
        <v>724</v>
      </c>
      <c r="AX5617" s="4"/>
      <c r="AY5617" s="4">
        <v>253968</v>
      </c>
      <c r="AZ5617" s="4">
        <v>478267</v>
      </c>
      <c r="BA5617" s="4" t="s">
        <v>25424</v>
      </c>
      <c r="BB5617" s="4" t="s">
        <v>25425</v>
      </c>
      <c r="BC5617" s="4">
        <v>40</v>
      </c>
      <c r="BD5617" t="str">
        <f>IF(AND(ADHOC!$G$15="",ADHOC!$S$4=""),"",IF(ADHOC!$G$15&lt;&gt;"",IF(ADHOC!$G$15=LEFT(Domein!$AS5617,LEN(ADHOC!$G$15)),MAX(Domein!BD$1:'Domein'!BD5616)+1,""),IF(ADHOC!$S$4=LEFT(Domein!$AS5617,LEN(ADHOC!$S$4)),MAX(Domein!BD$1:'Domein'!BD5616)+1,"")))</f>
        <v/>
      </c>
    </row>
    <row r="5618" spans="45:56" x14ac:dyDescent="0.2">
      <c r="AS5618" s="4" t="s">
        <v>17861</v>
      </c>
      <c r="AT5618" s="4" t="s">
        <v>17862</v>
      </c>
      <c r="AU5618" s="4" t="s">
        <v>456</v>
      </c>
      <c r="AV5618" s="4" t="s">
        <v>731</v>
      </c>
      <c r="AW5618" s="4" t="s">
        <v>724</v>
      </c>
      <c r="AX5618" s="4"/>
      <c r="AY5618" s="4">
        <v>254584</v>
      </c>
      <c r="AZ5618" s="4">
        <v>478295</v>
      </c>
      <c r="BA5618" s="4" t="s">
        <v>25426</v>
      </c>
      <c r="BB5618" s="4" t="s">
        <v>25427</v>
      </c>
      <c r="BC5618" s="4">
        <v>40</v>
      </c>
      <c r="BD5618" t="str">
        <f>IF(AND(ADHOC!$G$15="",ADHOC!$S$4=""),"",IF(ADHOC!$G$15&lt;&gt;"",IF(ADHOC!$G$15=LEFT(Domein!$AS5618,LEN(ADHOC!$G$15)),MAX(Domein!BD$1:'Domein'!BD5617)+1,""),IF(ADHOC!$S$4=LEFT(Domein!$AS5618,LEN(ADHOC!$S$4)),MAX(Domein!BD$1:'Domein'!BD5617)+1,"")))</f>
        <v/>
      </c>
    </row>
    <row r="5619" spans="45:56" x14ac:dyDescent="0.2">
      <c r="AS5619" s="4" t="s">
        <v>17863</v>
      </c>
      <c r="AT5619" s="4" t="s">
        <v>17864</v>
      </c>
      <c r="AU5619" s="4" t="s">
        <v>456</v>
      </c>
      <c r="AV5619" s="4" t="s">
        <v>731</v>
      </c>
      <c r="AW5619" s="4" t="s">
        <v>724</v>
      </c>
      <c r="AX5619" s="4"/>
      <c r="AY5619" s="4">
        <v>245137</v>
      </c>
      <c r="AZ5619" s="4">
        <v>484492</v>
      </c>
      <c r="BA5619" s="4" t="s">
        <v>25428</v>
      </c>
      <c r="BB5619" s="4" t="s">
        <v>25429</v>
      </c>
      <c r="BC5619" s="4">
        <v>40</v>
      </c>
      <c r="BD5619" t="str">
        <f>IF(AND(ADHOC!$G$15="",ADHOC!$S$4=""),"",IF(ADHOC!$G$15&lt;&gt;"",IF(ADHOC!$G$15=LEFT(Domein!$AS5619,LEN(ADHOC!$G$15)),MAX(Domein!BD$1:'Domein'!BD5618)+1,""),IF(ADHOC!$S$4=LEFT(Domein!$AS5619,LEN(ADHOC!$S$4)),MAX(Domein!BD$1:'Domein'!BD5618)+1,"")))</f>
        <v/>
      </c>
    </row>
    <row r="5620" spans="45:56" x14ac:dyDescent="0.2">
      <c r="AS5620" s="4" t="s">
        <v>17865</v>
      </c>
      <c r="AT5620" s="4" t="s">
        <v>17866</v>
      </c>
      <c r="AU5620" s="4" t="s">
        <v>456</v>
      </c>
      <c r="AV5620" s="4" t="s">
        <v>731</v>
      </c>
      <c r="AW5620" s="4" t="s">
        <v>724</v>
      </c>
      <c r="AX5620" s="4"/>
      <c r="AY5620" s="4">
        <v>245914</v>
      </c>
      <c r="AZ5620" s="4">
        <v>482693</v>
      </c>
      <c r="BA5620" s="4" t="s">
        <v>25430</v>
      </c>
      <c r="BB5620" s="4" t="s">
        <v>25431</v>
      </c>
      <c r="BC5620" s="4">
        <v>40</v>
      </c>
      <c r="BD5620" t="str">
        <f>IF(AND(ADHOC!$G$15="",ADHOC!$S$4=""),"",IF(ADHOC!$G$15&lt;&gt;"",IF(ADHOC!$G$15=LEFT(Domein!$AS5620,LEN(ADHOC!$G$15)),MAX(Domein!BD$1:'Domein'!BD5619)+1,""),IF(ADHOC!$S$4=LEFT(Domein!$AS5620,LEN(ADHOC!$S$4)),MAX(Domein!BD$1:'Domein'!BD5619)+1,"")))</f>
        <v/>
      </c>
    </row>
    <row r="5621" spans="45:56" x14ac:dyDescent="0.2">
      <c r="AS5621" s="4" t="s">
        <v>17867</v>
      </c>
      <c r="AT5621" s="4" t="s">
        <v>16117</v>
      </c>
      <c r="AU5621" s="4" t="s">
        <v>456</v>
      </c>
      <c r="AV5621" s="4" t="s">
        <v>731</v>
      </c>
      <c r="AW5621" s="4" t="s">
        <v>724</v>
      </c>
      <c r="AX5621" s="4"/>
      <c r="AY5621" s="4">
        <v>249887</v>
      </c>
      <c r="AZ5621" s="4">
        <v>474701</v>
      </c>
      <c r="BA5621" s="4" t="s">
        <v>25411</v>
      </c>
      <c r="BB5621" s="4" t="s">
        <v>25432</v>
      </c>
      <c r="BC5621" s="4">
        <v>40</v>
      </c>
      <c r="BD5621" t="str">
        <f>IF(AND(ADHOC!$G$15="",ADHOC!$S$4=""),"",IF(ADHOC!$G$15&lt;&gt;"",IF(ADHOC!$G$15=LEFT(Domein!$AS5621,LEN(ADHOC!$G$15)),MAX(Domein!BD$1:'Domein'!BD5620)+1,""),IF(ADHOC!$S$4=LEFT(Domein!$AS5621,LEN(ADHOC!$S$4)),MAX(Domein!BD$1:'Domein'!BD5620)+1,"")))</f>
        <v/>
      </c>
    </row>
    <row r="5622" spans="45:56" x14ac:dyDescent="0.2">
      <c r="AS5622" s="4" t="s">
        <v>17868</v>
      </c>
      <c r="AT5622" s="4" t="s">
        <v>17869</v>
      </c>
      <c r="AU5622" s="4" t="s">
        <v>456</v>
      </c>
      <c r="AV5622" s="4" t="s">
        <v>731</v>
      </c>
      <c r="AW5622" s="4" t="s">
        <v>724</v>
      </c>
      <c r="AX5622" s="4"/>
      <c r="AY5622" s="4">
        <v>246249</v>
      </c>
      <c r="AZ5622" s="4">
        <v>478604</v>
      </c>
      <c r="BA5622" s="4" t="s">
        <v>25433</v>
      </c>
      <c r="BB5622" s="4" t="s">
        <v>25434</v>
      </c>
      <c r="BC5622" s="4">
        <v>40</v>
      </c>
      <c r="BD5622" t="str">
        <f>IF(AND(ADHOC!$G$15="",ADHOC!$S$4=""),"",IF(ADHOC!$G$15&lt;&gt;"",IF(ADHOC!$G$15=LEFT(Domein!$AS5622,LEN(ADHOC!$G$15)),MAX(Domein!BD$1:'Domein'!BD5621)+1,""),IF(ADHOC!$S$4=LEFT(Domein!$AS5622,LEN(ADHOC!$S$4)),MAX(Domein!BD$1:'Domein'!BD5621)+1,"")))</f>
        <v/>
      </c>
    </row>
    <row r="5623" spans="45:56" x14ac:dyDescent="0.2">
      <c r="AS5623" s="4" t="s">
        <v>17870</v>
      </c>
      <c r="AT5623" s="4" t="s">
        <v>17871</v>
      </c>
      <c r="AU5623" s="4" t="s">
        <v>456</v>
      </c>
      <c r="AV5623" s="4" t="s">
        <v>731</v>
      </c>
      <c r="AW5623" s="4" t="s">
        <v>724</v>
      </c>
      <c r="AX5623" s="4"/>
      <c r="AY5623" s="4">
        <v>247447</v>
      </c>
      <c r="AZ5623" s="4">
        <v>472773</v>
      </c>
      <c r="BA5623" s="4" t="s">
        <v>25435</v>
      </c>
      <c r="BB5623" s="4" t="s">
        <v>25436</v>
      </c>
      <c r="BC5623" s="4">
        <v>40</v>
      </c>
      <c r="BD5623" t="str">
        <f>IF(AND(ADHOC!$G$15="",ADHOC!$S$4=""),"",IF(ADHOC!$G$15&lt;&gt;"",IF(ADHOC!$G$15=LEFT(Domein!$AS5623,LEN(ADHOC!$G$15)),MAX(Domein!BD$1:'Domein'!BD5622)+1,""),IF(ADHOC!$S$4=LEFT(Domein!$AS5623,LEN(ADHOC!$S$4)),MAX(Domein!BD$1:'Domein'!BD5622)+1,"")))</f>
        <v/>
      </c>
    </row>
    <row r="5624" spans="45:56" x14ac:dyDescent="0.2">
      <c r="AS5624" s="4" t="s">
        <v>17872</v>
      </c>
      <c r="AT5624" s="4" t="s">
        <v>17873</v>
      </c>
      <c r="AU5624" s="4" t="s">
        <v>456</v>
      </c>
      <c r="AV5624" s="4" t="s">
        <v>731</v>
      </c>
      <c r="AW5624" s="4" t="s">
        <v>724</v>
      </c>
      <c r="AX5624" s="4"/>
      <c r="AY5624" s="4">
        <v>248451</v>
      </c>
      <c r="AZ5624" s="4">
        <v>473472</v>
      </c>
      <c r="BA5624" s="4" t="s">
        <v>25437</v>
      </c>
      <c r="BB5624" s="4" t="s">
        <v>22705</v>
      </c>
      <c r="BC5624" s="4">
        <v>40</v>
      </c>
      <c r="BD5624" t="str">
        <f>IF(AND(ADHOC!$G$15="",ADHOC!$S$4=""),"",IF(ADHOC!$G$15&lt;&gt;"",IF(ADHOC!$G$15=LEFT(Domein!$AS5624,LEN(ADHOC!$G$15)),MAX(Domein!BD$1:'Domein'!BD5623)+1,""),IF(ADHOC!$S$4=LEFT(Domein!$AS5624,LEN(ADHOC!$S$4)),MAX(Domein!BD$1:'Domein'!BD5623)+1,"")))</f>
        <v/>
      </c>
    </row>
    <row r="5625" spans="45:56" x14ac:dyDescent="0.2">
      <c r="AS5625" s="4" t="s">
        <v>17874</v>
      </c>
      <c r="AT5625" s="4" t="s">
        <v>17875</v>
      </c>
      <c r="AU5625" s="4" t="s">
        <v>456</v>
      </c>
      <c r="AV5625" s="4" t="s">
        <v>731</v>
      </c>
      <c r="AW5625" s="4" t="s">
        <v>724</v>
      </c>
      <c r="AX5625" s="4"/>
      <c r="AY5625" s="4">
        <v>253448</v>
      </c>
      <c r="AZ5625" s="4">
        <v>478590</v>
      </c>
      <c r="BA5625" s="4" t="s">
        <v>25438</v>
      </c>
      <c r="BB5625" s="4" t="s">
        <v>25439</v>
      </c>
      <c r="BC5625" s="4">
        <v>40</v>
      </c>
      <c r="BD5625" t="str">
        <f>IF(AND(ADHOC!$G$15="",ADHOC!$S$4=""),"",IF(ADHOC!$G$15&lt;&gt;"",IF(ADHOC!$G$15=LEFT(Domein!$AS5625,LEN(ADHOC!$G$15)),MAX(Domein!BD$1:'Domein'!BD5624)+1,""),IF(ADHOC!$S$4=LEFT(Domein!$AS5625,LEN(ADHOC!$S$4)),MAX(Domein!BD$1:'Domein'!BD5624)+1,"")))</f>
        <v/>
      </c>
    </row>
    <row r="5626" spans="45:56" x14ac:dyDescent="0.2">
      <c r="AS5626" s="4" t="s">
        <v>17876</v>
      </c>
      <c r="AT5626" s="4" t="s">
        <v>17877</v>
      </c>
      <c r="AU5626" s="4" t="s">
        <v>456</v>
      </c>
      <c r="AV5626" s="4" t="s">
        <v>731</v>
      </c>
      <c r="AW5626" s="4" t="s">
        <v>724</v>
      </c>
      <c r="AX5626" s="4"/>
      <c r="AY5626" s="4">
        <v>252036</v>
      </c>
      <c r="AZ5626" s="4">
        <v>478592</v>
      </c>
      <c r="BA5626" s="4" t="s">
        <v>25440</v>
      </c>
      <c r="BB5626" s="4" t="s">
        <v>25441</v>
      </c>
      <c r="BC5626" s="4">
        <v>40</v>
      </c>
      <c r="BD5626" t="str">
        <f>IF(AND(ADHOC!$G$15="",ADHOC!$S$4=""),"",IF(ADHOC!$G$15&lt;&gt;"",IF(ADHOC!$G$15=LEFT(Domein!$AS5626,LEN(ADHOC!$G$15)),MAX(Domein!BD$1:'Domein'!BD5625)+1,""),IF(ADHOC!$S$4=LEFT(Domein!$AS5626,LEN(ADHOC!$S$4)),MAX(Domein!BD$1:'Domein'!BD5625)+1,"")))</f>
        <v/>
      </c>
    </row>
    <row r="5627" spans="45:56" x14ac:dyDescent="0.2">
      <c r="AS5627" s="4" t="s">
        <v>17878</v>
      </c>
      <c r="AT5627" s="4" t="s">
        <v>3302</v>
      </c>
      <c r="AU5627" s="4" t="s">
        <v>456</v>
      </c>
      <c r="AV5627" s="4" t="s">
        <v>731</v>
      </c>
      <c r="AW5627" s="4" t="s">
        <v>724</v>
      </c>
      <c r="AX5627" s="4"/>
      <c r="AY5627" s="4">
        <v>247971</v>
      </c>
      <c r="AZ5627" s="4">
        <v>473926</v>
      </c>
      <c r="BA5627" s="4" t="s">
        <v>25442</v>
      </c>
      <c r="BB5627" s="4" t="s">
        <v>25443</v>
      </c>
      <c r="BC5627" s="4">
        <v>40</v>
      </c>
      <c r="BD5627" t="str">
        <f>IF(AND(ADHOC!$G$15="",ADHOC!$S$4=""),"",IF(ADHOC!$G$15&lt;&gt;"",IF(ADHOC!$G$15=LEFT(Domein!$AS5627,LEN(ADHOC!$G$15)),MAX(Domein!BD$1:'Domein'!BD5626)+1,""),IF(ADHOC!$S$4=LEFT(Domein!$AS5627,LEN(ADHOC!$S$4)),MAX(Domein!BD$1:'Domein'!BD5626)+1,"")))</f>
        <v/>
      </c>
    </row>
    <row r="5628" spans="45:56" x14ac:dyDescent="0.2">
      <c r="AS5628" s="4" t="s">
        <v>17879</v>
      </c>
      <c r="AT5628" s="4" t="s">
        <v>3303</v>
      </c>
      <c r="AU5628" s="4" t="s">
        <v>456</v>
      </c>
      <c r="AV5628" s="4" t="s">
        <v>731</v>
      </c>
      <c r="AW5628" s="4" t="s">
        <v>724</v>
      </c>
      <c r="AX5628" s="4"/>
      <c r="AY5628" s="4">
        <v>244120</v>
      </c>
      <c r="AZ5628" s="4">
        <v>481948</v>
      </c>
      <c r="BA5628" s="4" t="s">
        <v>25444</v>
      </c>
      <c r="BB5628" s="4" t="s">
        <v>25445</v>
      </c>
      <c r="BC5628" s="4">
        <v>40</v>
      </c>
      <c r="BD5628" t="str">
        <f>IF(AND(ADHOC!$G$15="",ADHOC!$S$4=""),"",IF(ADHOC!$G$15&lt;&gt;"",IF(ADHOC!$G$15=LEFT(Domein!$AS5628,LEN(ADHOC!$G$15)),MAX(Domein!BD$1:'Domein'!BD5627)+1,""),IF(ADHOC!$S$4=LEFT(Domein!$AS5628,LEN(ADHOC!$S$4)),MAX(Domein!BD$1:'Domein'!BD5627)+1,"")))</f>
        <v/>
      </c>
    </row>
    <row r="5629" spans="45:56" x14ac:dyDescent="0.2">
      <c r="AS5629" s="4" t="s">
        <v>2718</v>
      </c>
      <c r="AT5629" s="4" t="s">
        <v>2719</v>
      </c>
      <c r="AU5629" s="4" t="s">
        <v>463</v>
      </c>
      <c r="AV5629" s="4" t="s">
        <v>731</v>
      </c>
      <c r="AW5629" s="4" t="s">
        <v>724</v>
      </c>
      <c r="AX5629" s="4"/>
      <c r="AY5629" s="4">
        <v>246420</v>
      </c>
      <c r="AZ5629" s="4">
        <v>483461</v>
      </c>
      <c r="BA5629" s="4" t="s">
        <v>25446</v>
      </c>
      <c r="BB5629" s="4" t="s">
        <v>25447</v>
      </c>
      <c r="BC5629" s="4">
        <v>40</v>
      </c>
      <c r="BD5629" t="str">
        <f>IF(AND(ADHOC!$G$15="",ADHOC!$S$4=""),"",IF(ADHOC!$G$15&lt;&gt;"",IF(ADHOC!$G$15=LEFT(Domein!$AS5629,LEN(ADHOC!$G$15)),MAX(Domein!BD$1:'Domein'!BD5628)+1,""),IF(ADHOC!$S$4=LEFT(Domein!$AS5629,LEN(ADHOC!$S$4)),MAX(Domein!BD$1:'Domein'!BD5628)+1,"")))</f>
        <v/>
      </c>
    </row>
    <row r="5630" spans="45:56" x14ac:dyDescent="0.2">
      <c r="AS5630" s="4" t="s">
        <v>17880</v>
      </c>
      <c r="AT5630" s="4" t="s">
        <v>17881</v>
      </c>
      <c r="AU5630" s="4" t="s">
        <v>456</v>
      </c>
      <c r="AV5630" s="4" t="s">
        <v>731</v>
      </c>
      <c r="AW5630" s="4" t="s">
        <v>724</v>
      </c>
      <c r="AX5630" s="4"/>
      <c r="AY5630" s="4">
        <v>246465</v>
      </c>
      <c r="AZ5630" s="4">
        <v>483437</v>
      </c>
      <c r="BA5630" s="4" t="s">
        <v>25448</v>
      </c>
      <c r="BB5630" s="4" t="s">
        <v>25449</v>
      </c>
      <c r="BC5630" s="4">
        <v>40</v>
      </c>
      <c r="BD5630" t="str">
        <f>IF(AND(ADHOC!$G$15="",ADHOC!$S$4=""),"",IF(ADHOC!$G$15&lt;&gt;"",IF(ADHOC!$G$15=LEFT(Domein!$AS5630,LEN(ADHOC!$G$15)),MAX(Domein!BD$1:'Domein'!BD5629)+1,""),IF(ADHOC!$S$4=LEFT(Domein!$AS5630,LEN(ADHOC!$S$4)),MAX(Domein!BD$1:'Domein'!BD5629)+1,"")))</f>
        <v/>
      </c>
    </row>
    <row r="5631" spans="45:56" x14ac:dyDescent="0.2">
      <c r="AS5631" s="4" t="s">
        <v>17882</v>
      </c>
      <c r="AT5631" s="4" t="s">
        <v>17883</v>
      </c>
      <c r="AU5631" s="4" t="s">
        <v>456</v>
      </c>
      <c r="AV5631" s="4" t="s">
        <v>731</v>
      </c>
      <c r="AW5631" s="4" t="s">
        <v>724</v>
      </c>
      <c r="AX5631" s="4"/>
      <c r="AY5631" s="4">
        <v>251100</v>
      </c>
      <c r="AZ5631" s="4">
        <v>479150</v>
      </c>
      <c r="BA5631" s="4" t="s">
        <v>25450</v>
      </c>
      <c r="BB5631" s="4" t="s">
        <v>25451</v>
      </c>
      <c r="BC5631" s="4">
        <v>40</v>
      </c>
      <c r="BD5631" t="str">
        <f>IF(AND(ADHOC!$G$15="",ADHOC!$S$4=""),"",IF(ADHOC!$G$15&lt;&gt;"",IF(ADHOC!$G$15=LEFT(Domein!$AS5631,LEN(ADHOC!$G$15)),MAX(Domein!BD$1:'Domein'!BD5630)+1,""),IF(ADHOC!$S$4=LEFT(Domein!$AS5631,LEN(ADHOC!$S$4)),MAX(Domein!BD$1:'Domein'!BD5630)+1,"")))</f>
        <v/>
      </c>
    </row>
    <row r="5632" spans="45:56" x14ac:dyDescent="0.2">
      <c r="AS5632" s="4" t="s">
        <v>17884</v>
      </c>
      <c r="AT5632" s="4" t="s">
        <v>17885</v>
      </c>
      <c r="AU5632" s="4" t="s">
        <v>456</v>
      </c>
      <c r="AV5632" s="4" t="s">
        <v>731</v>
      </c>
      <c r="AW5632" s="4" t="s">
        <v>724</v>
      </c>
      <c r="AX5632" s="4"/>
      <c r="AY5632" s="4">
        <v>246920</v>
      </c>
      <c r="AZ5632" s="4">
        <v>473410</v>
      </c>
      <c r="BA5632" s="4" t="s">
        <v>25452</v>
      </c>
      <c r="BB5632" s="4" t="s">
        <v>25453</v>
      </c>
      <c r="BC5632" s="4">
        <v>40</v>
      </c>
      <c r="BD5632" t="str">
        <f>IF(AND(ADHOC!$G$15="",ADHOC!$S$4=""),"",IF(ADHOC!$G$15&lt;&gt;"",IF(ADHOC!$G$15=LEFT(Domein!$AS5632,LEN(ADHOC!$G$15)),MAX(Domein!BD$1:'Domein'!BD5631)+1,""),IF(ADHOC!$S$4=LEFT(Domein!$AS5632,LEN(ADHOC!$S$4)),MAX(Domein!BD$1:'Domein'!BD5631)+1,"")))</f>
        <v/>
      </c>
    </row>
    <row r="5633" spans="45:56" x14ac:dyDescent="0.2">
      <c r="AS5633" s="4" t="s">
        <v>17886</v>
      </c>
      <c r="AT5633" s="4" t="s">
        <v>17887</v>
      </c>
      <c r="AU5633" s="4" t="s">
        <v>456</v>
      </c>
      <c r="AV5633" s="4" t="s">
        <v>731</v>
      </c>
      <c r="AW5633" s="4" t="s">
        <v>724</v>
      </c>
      <c r="AX5633" s="4"/>
      <c r="AY5633" s="4">
        <v>246963</v>
      </c>
      <c r="AZ5633" s="4">
        <v>478091</v>
      </c>
      <c r="BA5633" s="4" t="s">
        <v>25454</v>
      </c>
      <c r="BB5633" s="4" t="s">
        <v>25455</v>
      </c>
      <c r="BC5633" s="4">
        <v>40</v>
      </c>
      <c r="BD5633" t="str">
        <f>IF(AND(ADHOC!$G$15="",ADHOC!$S$4=""),"",IF(ADHOC!$G$15&lt;&gt;"",IF(ADHOC!$G$15=LEFT(Domein!$AS5633,LEN(ADHOC!$G$15)),MAX(Domein!BD$1:'Domein'!BD5632)+1,""),IF(ADHOC!$S$4=LEFT(Domein!$AS5633,LEN(ADHOC!$S$4)),MAX(Domein!BD$1:'Domein'!BD5632)+1,"")))</f>
        <v/>
      </c>
    </row>
    <row r="5634" spans="45:56" x14ac:dyDescent="0.2">
      <c r="AS5634" s="4" t="s">
        <v>17888</v>
      </c>
      <c r="AT5634" s="4" t="s">
        <v>17889</v>
      </c>
      <c r="AU5634" s="4" t="s">
        <v>456</v>
      </c>
      <c r="AV5634" s="4" t="s">
        <v>731</v>
      </c>
      <c r="AW5634" s="4" t="s">
        <v>724</v>
      </c>
      <c r="AX5634" s="4"/>
      <c r="AY5634" s="4">
        <v>247020</v>
      </c>
      <c r="AZ5634" s="4">
        <v>477860</v>
      </c>
      <c r="BA5634" s="4" t="s">
        <v>25456</v>
      </c>
      <c r="BB5634" s="4" t="s">
        <v>25457</v>
      </c>
      <c r="BC5634" s="4">
        <v>40</v>
      </c>
      <c r="BD5634" t="str">
        <f>IF(AND(ADHOC!$G$15="",ADHOC!$S$4=""),"",IF(ADHOC!$G$15&lt;&gt;"",IF(ADHOC!$G$15=LEFT(Domein!$AS5634,LEN(ADHOC!$G$15)),MAX(Domein!BD$1:'Domein'!BD5633)+1,""),IF(ADHOC!$S$4=LEFT(Domein!$AS5634,LEN(ADHOC!$S$4)),MAX(Domein!BD$1:'Domein'!BD5633)+1,"")))</f>
        <v/>
      </c>
    </row>
    <row r="5635" spans="45:56" x14ac:dyDescent="0.2">
      <c r="AS5635" s="4" t="s">
        <v>17890</v>
      </c>
      <c r="AT5635" s="4" t="s">
        <v>17891</v>
      </c>
      <c r="AU5635" s="4" t="s">
        <v>456</v>
      </c>
      <c r="AV5635" s="4" t="s">
        <v>731</v>
      </c>
      <c r="AW5635" s="4" t="s">
        <v>724</v>
      </c>
      <c r="AX5635" s="4"/>
      <c r="AY5635" s="4">
        <v>246750</v>
      </c>
      <c r="AZ5635" s="4">
        <v>477750</v>
      </c>
      <c r="BA5635" s="4" t="s">
        <v>25458</v>
      </c>
      <c r="BB5635" s="4" t="s">
        <v>25459</v>
      </c>
      <c r="BC5635" s="4">
        <v>40</v>
      </c>
      <c r="BD5635" t="str">
        <f>IF(AND(ADHOC!$G$15="",ADHOC!$S$4=""),"",IF(ADHOC!$G$15&lt;&gt;"",IF(ADHOC!$G$15=LEFT(Domein!$AS5635,LEN(ADHOC!$G$15)),MAX(Domein!BD$1:'Domein'!BD5634)+1,""),IF(ADHOC!$S$4=LEFT(Domein!$AS5635,LEN(ADHOC!$S$4)),MAX(Domein!BD$1:'Domein'!BD5634)+1,"")))</f>
        <v/>
      </c>
    </row>
    <row r="5636" spans="45:56" x14ac:dyDescent="0.2">
      <c r="AS5636" s="4" t="s">
        <v>17892</v>
      </c>
      <c r="AT5636" s="4" t="s">
        <v>17893</v>
      </c>
      <c r="AU5636" s="4" t="s">
        <v>456</v>
      </c>
      <c r="AV5636" s="4" t="s">
        <v>731</v>
      </c>
      <c r="AW5636" s="4" t="s">
        <v>724</v>
      </c>
      <c r="AX5636" s="4"/>
      <c r="AY5636" s="4">
        <v>250038</v>
      </c>
      <c r="AZ5636" s="4">
        <v>479825</v>
      </c>
      <c r="BA5636" s="4" t="s">
        <v>25460</v>
      </c>
      <c r="BB5636" s="4" t="s">
        <v>25461</v>
      </c>
      <c r="BC5636" s="4">
        <v>40</v>
      </c>
      <c r="BD5636" t="str">
        <f>IF(AND(ADHOC!$G$15="",ADHOC!$S$4=""),"",IF(ADHOC!$G$15&lt;&gt;"",IF(ADHOC!$G$15=LEFT(Domein!$AS5636,LEN(ADHOC!$G$15)),MAX(Domein!BD$1:'Domein'!BD5635)+1,""),IF(ADHOC!$S$4=LEFT(Domein!$AS5636,LEN(ADHOC!$S$4)),MAX(Domein!BD$1:'Domein'!BD5635)+1,"")))</f>
        <v/>
      </c>
    </row>
    <row r="5637" spans="45:56" x14ac:dyDescent="0.2">
      <c r="AS5637" s="4" t="s">
        <v>17894</v>
      </c>
      <c r="AT5637" s="4" t="s">
        <v>17895</v>
      </c>
      <c r="AU5637" s="4" t="s">
        <v>456</v>
      </c>
      <c r="AV5637" s="4" t="s">
        <v>731</v>
      </c>
      <c r="AW5637" s="4" t="s">
        <v>724</v>
      </c>
      <c r="AX5637" s="4"/>
      <c r="AY5637" s="4">
        <v>250876</v>
      </c>
      <c r="AZ5637" s="4">
        <v>478464</v>
      </c>
      <c r="BA5637" s="4" t="s">
        <v>25462</v>
      </c>
      <c r="BB5637" s="4" t="s">
        <v>25463</v>
      </c>
      <c r="BC5637" s="4">
        <v>40</v>
      </c>
      <c r="BD5637" t="str">
        <f>IF(AND(ADHOC!$G$15="",ADHOC!$S$4=""),"",IF(ADHOC!$G$15&lt;&gt;"",IF(ADHOC!$G$15=LEFT(Domein!$AS5637,LEN(ADHOC!$G$15)),MAX(Domein!BD$1:'Domein'!BD5636)+1,""),IF(ADHOC!$S$4=LEFT(Domein!$AS5637,LEN(ADHOC!$S$4)),MAX(Domein!BD$1:'Domein'!BD5636)+1,"")))</f>
        <v/>
      </c>
    </row>
    <row r="5638" spans="45:56" x14ac:dyDescent="0.2">
      <c r="AS5638" s="4" t="s">
        <v>17896</v>
      </c>
      <c r="AT5638" s="4" t="s">
        <v>17897</v>
      </c>
      <c r="AU5638" s="4" t="s">
        <v>456</v>
      </c>
      <c r="AV5638" s="4" t="s">
        <v>731</v>
      </c>
      <c r="AW5638" s="4" t="s">
        <v>724</v>
      </c>
      <c r="AX5638" s="4"/>
      <c r="AY5638" s="4">
        <v>245850</v>
      </c>
      <c r="AZ5638" s="4">
        <v>477250</v>
      </c>
      <c r="BA5638" s="4" t="s">
        <v>25464</v>
      </c>
      <c r="BB5638" s="4" t="s">
        <v>25465</v>
      </c>
      <c r="BC5638" s="4">
        <v>40</v>
      </c>
      <c r="BD5638" t="str">
        <f>IF(AND(ADHOC!$G$15="",ADHOC!$S$4=""),"",IF(ADHOC!$G$15&lt;&gt;"",IF(ADHOC!$G$15=LEFT(Domein!$AS5638,LEN(ADHOC!$G$15)),MAX(Domein!BD$1:'Domein'!BD5637)+1,""),IF(ADHOC!$S$4=LEFT(Domein!$AS5638,LEN(ADHOC!$S$4)),MAX(Domein!BD$1:'Domein'!BD5637)+1,"")))</f>
        <v/>
      </c>
    </row>
    <row r="5639" spans="45:56" x14ac:dyDescent="0.2">
      <c r="AS5639" s="4" t="s">
        <v>17898</v>
      </c>
      <c r="AT5639" s="4" t="s">
        <v>17899</v>
      </c>
      <c r="AU5639" s="4" t="s">
        <v>456</v>
      </c>
      <c r="AV5639" s="4" t="s">
        <v>731</v>
      </c>
      <c r="AW5639" s="4" t="s">
        <v>724</v>
      </c>
      <c r="AX5639" s="4"/>
      <c r="AY5639" s="4">
        <v>245110</v>
      </c>
      <c r="AZ5639" s="4">
        <v>482250</v>
      </c>
      <c r="BA5639" s="4" t="s">
        <v>25466</v>
      </c>
      <c r="BB5639" s="4" t="s">
        <v>25467</v>
      </c>
      <c r="BC5639" s="4">
        <v>40</v>
      </c>
      <c r="BD5639" t="str">
        <f>IF(AND(ADHOC!$G$15="",ADHOC!$S$4=""),"",IF(ADHOC!$G$15&lt;&gt;"",IF(ADHOC!$G$15=LEFT(Domein!$AS5639,LEN(ADHOC!$G$15)),MAX(Domein!BD$1:'Domein'!BD5638)+1,""),IF(ADHOC!$S$4=LEFT(Domein!$AS5639,LEN(ADHOC!$S$4)),MAX(Domein!BD$1:'Domein'!BD5638)+1,"")))</f>
        <v/>
      </c>
    </row>
    <row r="5640" spans="45:56" x14ac:dyDescent="0.2">
      <c r="AS5640" s="4" t="s">
        <v>17900</v>
      </c>
      <c r="AT5640" s="4" t="s">
        <v>17901</v>
      </c>
      <c r="AU5640" s="4" t="s">
        <v>456</v>
      </c>
      <c r="AV5640" s="4" t="s">
        <v>731</v>
      </c>
      <c r="AW5640" s="4" t="s">
        <v>724</v>
      </c>
      <c r="AX5640" s="4"/>
      <c r="AY5640" s="4">
        <v>249360</v>
      </c>
      <c r="AZ5640" s="4">
        <v>478510</v>
      </c>
      <c r="BA5640" s="4" t="s">
        <v>25438</v>
      </c>
      <c r="BB5640" s="4" t="s">
        <v>25468</v>
      </c>
      <c r="BC5640" s="4">
        <v>40</v>
      </c>
      <c r="BD5640" t="str">
        <f>IF(AND(ADHOC!$G$15="",ADHOC!$S$4=""),"",IF(ADHOC!$G$15&lt;&gt;"",IF(ADHOC!$G$15=LEFT(Domein!$AS5640,LEN(ADHOC!$G$15)),MAX(Domein!BD$1:'Domein'!BD5639)+1,""),IF(ADHOC!$S$4=LEFT(Domein!$AS5640,LEN(ADHOC!$S$4)),MAX(Domein!BD$1:'Domein'!BD5639)+1,"")))</f>
        <v/>
      </c>
    </row>
    <row r="5641" spans="45:56" x14ac:dyDescent="0.2">
      <c r="AS5641" s="4" t="s">
        <v>17902</v>
      </c>
      <c r="AT5641" s="4" t="s">
        <v>17903</v>
      </c>
      <c r="AU5641" s="4" t="s">
        <v>456</v>
      </c>
      <c r="AV5641" s="4" t="s">
        <v>731</v>
      </c>
      <c r="AW5641" s="4" t="s">
        <v>724</v>
      </c>
      <c r="AX5641" s="4"/>
      <c r="AY5641" s="4">
        <v>247050</v>
      </c>
      <c r="AZ5641" s="4">
        <v>476310</v>
      </c>
      <c r="BA5641" s="4" t="s">
        <v>25469</v>
      </c>
      <c r="BB5641" s="4" t="s">
        <v>25470</v>
      </c>
      <c r="BC5641" s="4">
        <v>40</v>
      </c>
      <c r="BD5641" t="str">
        <f>IF(AND(ADHOC!$G$15="",ADHOC!$S$4=""),"",IF(ADHOC!$G$15&lt;&gt;"",IF(ADHOC!$G$15=LEFT(Domein!$AS5641,LEN(ADHOC!$G$15)),MAX(Domein!BD$1:'Domein'!BD5640)+1,""),IF(ADHOC!$S$4=LEFT(Domein!$AS5641,LEN(ADHOC!$S$4)),MAX(Domein!BD$1:'Domein'!BD5640)+1,"")))</f>
        <v/>
      </c>
    </row>
    <row r="5642" spans="45:56" x14ac:dyDescent="0.2">
      <c r="AS5642" s="4" t="s">
        <v>17904</v>
      </c>
      <c r="AT5642" s="4" t="s">
        <v>17905</v>
      </c>
      <c r="AU5642" s="4" t="s">
        <v>456</v>
      </c>
      <c r="AV5642" s="4" t="s">
        <v>731</v>
      </c>
      <c r="AW5642" s="4" t="s">
        <v>724</v>
      </c>
      <c r="AX5642" s="4"/>
      <c r="AY5642" s="4">
        <v>247991</v>
      </c>
      <c r="AZ5642" s="4">
        <v>477150</v>
      </c>
      <c r="BA5642" s="4" t="s">
        <v>25471</v>
      </c>
      <c r="BB5642" s="4" t="s">
        <v>25472</v>
      </c>
      <c r="BC5642" s="4">
        <v>40</v>
      </c>
      <c r="BD5642" t="str">
        <f>IF(AND(ADHOC!$G$15="",ADHOC!$S$4=""),"",IF(ADHOC!$G$15&lt;&gt;"",IF(ADHOC!$G$15=LEFT(Domein!$AS5642,LEN(ADHOC!$G$15)),MAX(Domein!BD$1:'Domein'!BD5641)+1,""),IF(ADHOC!$S$4=LEFT(Domein!$AS5642,LEN(ADHOC!$S$4)),MAX(Domein!BD$1:'Domein'!BD5641)+1,"")))</f>
        <v/>
      </c>
    </row>
    <row r="5643" spans="45:56" x14ac:dyDescent="0.2">
      <c r="AS5643" s="4" t="s">
        <v>17906</v>
      </c>
      <c r="AT5643" s="4" t="s">
        <v>17907</v>
      </c>
      <c r="AU5643" s="4" t="s">
        <v>456</v>
      </c>
      <c r="AV5643" s="4" t="s">
        <v>731</v>
      </c>
      <c r="AW5643" s="4" t="s">
        <v>724</v>
      </c>
      <c r="AX5643" s="4"/>
      <c r="AY5643" s="4">
        <v>248427</v>
      </c>
      <c r="AZ5643" s="4">
        <v>473641</v>
      </c>
      <c r="BA5643" s="4" t="s">
        <v>22399</v>
      </c>
      <c r="BB5643" s="4" t="s">
        <v>25473</v>
      </c>
      <c r="BC5643" s="4">
        <v>40</v>
      </c>
      <c r="BD5643" t="str">
        <f>IF(AND(ADHOC!$G$15="",ADHOC!$S$4=""),"",IF(ADHOC!$G$15&lt;&gt;"",IF(ADHOC!$G$15=LEFT(Domein!$AS5643,LEN(ADHOC!$G$15)),MAX(Domein!BD$1:'Domein'!BD5642)+1,""),IF(ADHOC!$S$4=LEFT(Domein!$AS5643,LEN(ADHOC!$S$4)),MAX(Domein!BD$1:'Domein'!BD5642)+1,"")))</f>
        <v/>
      </c>
    </row>
    <row r="5644" spans="45:56" x14ac:dyDescent="0.2">
      <c r="AS5644" s="4" t="s">
        <v>17908</v>
      </c>
      <c r="AT5644" s="4" t="s">
        <v>17909</v>
      </c>
      <c r="AU5644" s="4" t="s">
        <v>456</v>
      </c>
      <c r="AV5644" s="4" t="s">
        <v>731</v>
      </c>
      <c r="AW5644" s="4" t="s">
        <v>724</v>
      </c>
      <c r="AX5644" s="4"/>
      <c r="AY5644" s="4">
        <v>245719</v>
      </c>
      <c r="AZ5644" s="4">
        <v>477386</v>
      </c>
      <c r="BA5644" s="4" t="s">
        <v>25474</v>
      </c>
      <c r="BB5644" s="4" t="s">
        <v>25475</v>
      </c>
      <c r="BC5644" s="4">
        <v>40</v>
      </c>
      <c r="BD5644" t="str">
        <f>IF(AND(ADHOC!$G$15="",ADHOC!$S$4=""),"",IF(ADHOC!$G$15&lt;&gt;"",IF(ADHOC!$G$15=LEFT(Domein!$AS5644,LEN(ADHOC!$G$15)),MAX(Domein!BD$1:'Domein'!BD5643)+1,""),IF(ADHOC!$S$4=LEFT(Domein!$AS5644,LEN(ADHOC!$S$4)),MAX(Domein!BD$1:'Domein'!BD5643)+1,"")))</f>
        <v/>
      </c>
    </row>
    <row r="5645" spans="45:56" x14ac:dyDescent="0.2">
      <c r="AS5645" s="4" t="s">
        <v>17910</v>
      </c>
      <c r="AT5645" s="4" t="s">
        <v>17911</v>
      </c>
      <c r="AU5645" s="4" t="s">
        <v>456</v>
      </c>
      <c r="AV5645" s="4" t="s">
        <v>731</v>
      </c>
      <c r="AW5645" s="4" t="s">
        <v>724</v>
      </c>
      <c r="AX5645" s="4"/>
      <c r="AY5645" s="4">
        <v>247384</v>
      </c>
      <c r="AZ5645" s="4">
        <v>481186</v>
      </c>
      <c r="BA5645" s="4" t="s">
        <v>25476</v>
      </c>
      <c r="BB5645" s="4" t="s">
        <v>25477</v>
      </c>
      <c r="BC5645" s="4">
        <v>40</v>
      </c>
      <c r="BD5645" t="str">
        <f>IF(AND(ADHOC!$G$15="",ADHOC!$S$4=""),"",IF(ADHOC!$G$15&lt;&gt;"",IF(ADHOC!$G$15=LEFT(Domein!$AS5645,LEN(ADHOC!$G$15)),MAX(Domein!BD$1:'Domein'!BD5644)+1,""),IF(ADHOC!$S$4=LEFT(Domein!$AS5645,LEN(ADHOC!$S$4)),MAX(Domein!BD$1:'Domein'!BD5644)+1,"")))</f>
        <v/>
      </c>
    </row>
    <row r="5646" spans="45:56" x14ac:dyDescent="0.2">
      <c r="AS5646" s="4" t="s">
        <v>17912</v>
      </c>
      <c r="AT5646" s="4" t="s">
        <v>17913</v>
      </c>
      <c r="AU5646" s="4" t="s">
        <v>456</v>
      </c>
      <c r="AV5646" s="4" t="s">
        <v>731</v>
      </c>
      <c r="AW5646" s="4" t="s">
        <v>724</v>
      </c>
      <c r="AX5646" s="4"/>
      <c r="AY5646" s="4">
        <v>247771</v>
      </c>
      <c r="AZ5646" s="4">
        <v>481560</v>
      </c>
      <c r="BA5646" s="4" t="s">
        <v>25478</v>
      </c>
      <c r="BB5646" s="4" t="s">
        <v>25479</v>
      </c>
      <c r="BC5646" s="4">
        <v>40</v>
      </c>
      <c r="BD5646" t="str">
        <f>IF(AND(ADHOC!$G$15="",ADHOC!$S$4=""),"",IF(ADHOC!$G$15&lt;&gt;"",IF(ADHOC!$G$15=LEFT(Domein!$AS5646,LEN(ADHOC!$G$15)),MAX(Domein!BD$1:'Domein'!BD5645)+1,""),IF(ADHOC!$S$4=LEFT(Domein!$AS5646,LEN(ADHOC!$S$4)),MAX(Domein!BD$1:'Domein'!BD5645)+1,"")))</f>
        <v/>
      </c>
    </row>
    <row r="5647" spans="45:56" x14ac:dyDescent="0.2">
      <c r="AS5647" s="4" t="s">
        <v>17914</v>
      </c>
      <c r="AT5647" s="4" t="s">
        <v>17915</v>
      </c>
      <c r="AU5647" s="4" t="s">
        <v>456</v>
      </c>
      <c r="AV5647" s="4" t="s">
        <v>731</v>
      </c>
      <c r="AW5647" s="4" t="s">
        <v>724</v>
      </c>
      <c r="AX5647" s="4"/>
      <c r="AY5647" s="4">
        <v>248665</v>
      </c>
      <c r="AZ5647" s="4">
        <v>480515</v>
      </c>
      <c r="BA5647" s="4" t="s">
        <v>25480</v>
      </c>
      <c r="BB5647" s="4" t="s">
        <v>25481</v>
      </c>
      <c r="BC5647" s="4">
        <v>40</v>
      </c>
      <c r="BD5647" t="str">
        <f>IF(AND(ADHOC!$G$15="",ADHOC!$S$4=""),"",IF(ADHOC!$G$15&lt;&gt;"",IF(ADHOC!$G$15=LEFT(Domein!$AS5647,LEN(ADHOC!$G$15)),MAX(Domein!BD$1:'Domein'!BD5646)+1,""),IF(ADHOC!$S$4=LEFT(Domein!$AS5647,LEN(ADHOC!$S$4)),MAX(Domein!BD$1:'Domein'!BD5646)+1,"")))</f>
        <v/>
      </c>
    </row>
    <row r="5648" spans="45:56" x14ac:dyDescent="0.2">
      <c r="AS5648" s="4" t="s">
        <v>17916</v>
      </c>
      <c r="AT5648" s="4" t="s">
        <v>17917</v>
      </c>
      <c r="AU5648" s="4" t="s">
        <v>456</v>
      </c>
      <c r="AV5648" s="4" t="s">
        <v>731</v>
      </c>
      <c r="AW5648" s="4" t="s">
        <v>724</v>
      </c>
      <c r="AX5648" s="4"/>
      <c r="AY5648" s="4">
        <v>247722</v>
      </c>
      <c r="AZ5648" s="4">
        <v>481129</v>
      </c>
      <c r="BA5648" s="4" t="s">
        <v>25482</v>
      </c>
      <c r="BB5648" s="4" t="s">
        <v>25483</v>
      </c>
      <c r="BC5648" s="4">
        <v>40</v>
      </c>
      <c r="BD5648" t="str">
        <f>IF(AND(ADHOC!$G$15="",ADHOC!$S$4=""),"",IF(ADHOC!$G$15&lt;&gt;"",IF(ADHOC!$G$15=LEFT(Domein!$AS5648,LEN(ADHOC!$G$15)),MAX(Domein!BD$1:'Domein'!BD5647)+1,""),IF(ADHOC!$S$4=LEFT(Domein!$AS5648,LEN(ADHOC!$S$4)),MAX(Domein!BD$1:'Domein'!BD5647)+1,"")))</f>
        <v/>
      </c>
    </row>
    <row r="5649" spans="45:56" x14ac:dyDescent="0.2">
      <c r="AS5649" s="4" t="s">
        <v>17918</v>
      </c>
      <c r="AT5649" s="4" t="s">
        <v>17919</v>
      </c>
      <c r="AU5649" s="4" t="s">
        <v>456</v>
      </c>
      <c r="AV5649" s="4" t="s">
        <v>731</v>
      </c>
      <c r="AW5649" s="4" t="s">
        <v>724</v>
      </c>
      <c r="AX5649" s="4"/>
      <c r="AY5649" s="4">
        <v>247552</v>
      </c>
      <c r="AZ5649" s="4">
        <v>482494</v>
      </c>
      <c r="BA5649" s="4" t="s">
        <v>25484</v>
      </c>
      <c r="BB5649" s="4" t="s">
        <v>25485</v>
      </c>
      <c r="BC5649" s="4">
        <v>40</v>
      </c>
      <c r="BD5649" t="str">
        <f>IF(AND(ADHOC!$G$15="",ADHOC!$S$4=""),"",IF(ADHOC!$G$15&lt;&gt;"",IF(ADHOC!$G$15=LEFT(Domein!$AS5649,LEN(ADHOC!$G$15)),MAX(Domein!BD$1:'Domein'!BD5648)+1,""),IF(ADHOC!$S$4=LEFT(Domein!$AS5649,LEN(ADHOC!$S$4)),MAX(Domein!BD$1:'Domein'!BD5648)+1,"")))</f>
        <v/>
      </c>
    </row>
    <row r="5650" spans="45:56" x14ac:dyDescent="0.2">
      <c r="AS5650" s="4" t="s">
        <v>17920</v>
      </c>
      <c r="AT5650" s="4" t="s">
        <v>17921</v>
      </c>
      <c r="AU5650" s="4" t="s">
        <v>456</v>
      </c>
      <c r="AV5650" s="4" t="s">
        <v>731</v>
      </c>
      <c r="AW5650" s="4" t="s">
        <v>724</v>
      </c>
      <c r="AX5650" s="4"/>
      <c r="AY5650" s="4">
        <v>247234</v>
      </c>
      <c r="AZ5650" s="4">
        <v>483209</v>
      </c>
      <c r="BA5650" s="4" t="s">
        <v>25486</v>
      </c>
      <c r="BB5650" s="4" t="s">
        <v>25487</v>
      </c>
      <c r="BC5650" s="4">
        <v>40</v>
      </c>
      <c r="BD5650" t="str">
        <f>IF(AND(ADHOC!$G$15="",ADHOC!$S$4=""),"",IF(ADHOC!$G$15&lt;&gt;"",IF(ADHOC!$G$15=LEFT(Domein!$AS5650,LEN(ADHOC!$G$15)),MAX(Domein!BD$1:'Domein'!BD5649)+1,""),IF(ADHOC!$S$4=LEFT(Domein!$AS5650,LEN(ADHOC!$S$4)),MAX(Domein!BD$1:'Domein'!BD5649)+1,"")))</f>
        <v/>
      </c>
    </row>
    <row r="5651" spans="45:56" x14ac:dyDescent="0.2">
      <c r="AS5651" s="4" t="s">
        <v>17922</v>
      </c>
      <c r="AT5651" s="4" t="s">
        <v>17923</v>
      </c>
      <c r="AU5651" s="4" t="s">
        <v>456</v>
      </c>
      <c r="AV5651" s="4" t="s">
        <v>731</v>
      </c>
      <c r="AW5651" s="4" t="s">
        <v>724</v>
      </c>
      <c r="AX5651" s="4"/>
      <c r="AY5651" s="4">
        <v>248746</v>
      </c>
      <c r="AZ5651" s="4">
        <v>475840</v>
      </c>
      <c r="BA5651" s="4" t="s">
        <v>25488</v>
      </c>
      <c r="BB5651" s="4" t="s">
        <v>25489</v>
      </c>
      <c r="BC5651" s="4">
        <v>40</v>
      </c>
      <c r="BD5651" t="str">
        <f>IF(AND(ADHOC!$G$15="",ADHOC!$S$4=""),"",IF(ADHOC!$G$15&lt;&gt;"",IF(ADHOC!$G$15=LEFT(Domein!$AS5651,LEN(ADHOC!$G$15)),MAX(Domein!BD$1:'Domein'!BD5650)+1,""),IF(ADHOC!$S$4=LEFT(Domein!$AS5651,LEN(ADHOC!$S$4)),MAX(Domein!BD$1:'Domein'!BD5650)+1,"")))</f>
        <v/>
      </c>
    </row>
    <row r="5652" spans="45:56" x14ac:dyDescent="0.2">
      <c r="AS5652" s="4" t="s">
        <v>17924</v>
      </c>
      <c r="AT5652" s="4" t="s">
        <v>17925</v>
      </c>
      <c r="AU5652" s="4" t="s">
        <v>456</v>
      </c>
      <c r="AV5652" s="4" t="s">
        <v>731</v>
      </c>
      <c r="AW5652" s="4" t="s">
        <v>724</v>
      </c>
      <c r="AX5652" s="4"/>
      <c r="AY5652" s="4">
        <v>248782</v>
      </c>
      <c r="AZ5652" s="4">
        <v>475765</v>
      </c>
      <c r="BA5652" s="4" t="s">
        <v>25490</v>
      </c>
      <c r="BB5652" s="4" t="s">
        <v>25491</v>
      </c>
      <c r="BC5652" s="4">
        <v>40</v>
      </c>
      <c r="BD5652" t="str">
        <f>IF(AND(ADHOC!$G$15="",ADHOC!$S$4=""),"",IF(ADHOC!$G$15&lt;&gt;"",IF(ADHOC!$G$15=LEFT(Domein!$AS5652,LEN(ADHOC!$G$15)),MAX(Domein!BD$1:'Domein'!BD5651)+1,""),IF(ADHOC!$S$4=LEFT(Domein!$AS5652,LEN(ADHOC!$S$4)),MAX(Domein!BD$1:'Domein'!BD5651)+1,"")))</f>
        <v/>
      </c>
    </row>
    <row r="5653" spans="45:56" x14ac:dyDescent="0.2">
      <c r="AS5653" s="4" t="s">
        <v>17926</v>
      </c>
      <c r="AT5653" s="4" t="s">
        <v>17927</v>
      </c>
      <c r="AU5653" s="4" t="s">
        <v>456</v>
      </c>
      <c r="AV5653" s="4" t="s">
        <v>731</v>
      </c>
      <c r="AW5653" s="4" t="s">
        <v>724</v>
      </c>
      <c r="AX5653" s="4"/>
      <c r="AY5653" s="4">
        <v>248414</v>
      </c>
      <c r="AZ5653" s="4">
        <v>475367</v>
      </c>
      <c r="BA5653" s="4" t="s">
        <v>25492</v>
      </c>
      <c r="BB5653" s="4" t="s">
        <v>25493</v>
      </c>
      <c r="BC5653" s="4">
        <v>40</v>
      </c>
      <c r="BD5653" t="str">
        <f>IF(AND(ADHOC!$G$15="",ADHOC!$S$4=""),"",IF(ADHOC!$G$15&lt;&gt;"",IF(ADHOC!$G$15=LEFT(Domein!$AS5653,LEN(ADHOC!$G$15)),MAX(Domein!BD$1:'Domein'!BD5652)+1,""),IF(ADHOC!$S$4=LEFT(Domein!$AS5653,LEN(ADHOC!$S$4)),MAX(Domein!BD$1:'Domein'!BD5652)+1,"")))</f>
        <v/>
      </c>
    </row>
    <row r="5654" spans="45:56" x14ac:dyDescent="0.2">
      <c r="AS5654" s="4" t="s">
        <v>17928</v>
      </c>
      <c r="AT5654" s="4" t="s">
        <v>17929</v>
      </c>
      <c r="AU5654" s="4" t="s">
        <v>456</v>
      </c>
      <c r="AV5654" s="4" t="s">
        <v>731</v>
      </c>
      <c r="AW5654" s="4" t="s">
        <v>724</v>
      </c>
      <c r="AX5654" s="4"/>
      <c r="AY5654" s="4">
        <v>248390</v>
      </c>
      <c r="AZ5654" s="4">
        <v>474964</v>
      </c>
      <c r="BA5654" s="4" t="s">
        <v>25494</v>
      </c>
      <c r="BB5654" s="4" t="s">
        <v>25495</v>
      </c>
      <c r="BC5654" s="4">
        <v>40</v>
      </c>
      <c r="BD5654" t="str">
        <f>IF(AND(ADHOC!$G$15="",ADHOC!$S$4=""),"",IF(ADHOC!$G$15&lt;&gt;"",IF(ADHOC!$G$15=LEFT(Domein!$AS5654,LEN(ADHOC!$G$15)),MAX(Domein!BD$1:'Domein'!BD5653)+1,""),IF(ADHOC!$S$4=LEFT(Domein!$AS5654,LEN(ADHOC!$S$4)),MAX(Domein!BD$1:'Domein'!BD5653)+1,"")))</f>
        <v/>
      </c>
    </row>
    <row r="5655" spans="45:56" x14ac:dyDescent="0.2">
      <c r="AS5655" s="4" t="s">
        <v>2720</v>
      </c>
      <c r="AT5655" s="4" t="s">
        <v>2721</v>
      </c>
      <c r="AU5655" s="4" t="s">
        <v>456</v>
      </c>
      <c r="AV5655" s="4" t="s">
        <v>733</v>
      </c>
      <c r="AW5655" s="4" t="s">
        <v>724</v>
      </c>
      <c r="AX5655" s="4"/>
      <c r="AY5655" s="4">
        <v>249979</v>
      </c>
      <c r="AZ5655" s="4">
        <v>475075</v>
      </c>
      <c r="BA5655" s="4" t="s">
        <v>25496</v>
      </c>
      <c r="BB5655" s="4" t="s">
        <v>25497</v>
      </c>
      <c r="BC5655" s="4">
        <v>40</v>
      </c>
      <c r="BD5655" t="str">
        <f>IF(AND(ADHOC!$G$15="",ADHOC!$S$4=""),"",IF(ADHOC!$G$15&lt;&gt;"",IF(ADHOC!$G$15=LEFT(Domein!$AS5655,LEN(ADHOC!$G$15)),MAX(Domein!BD$1:'Domein'!BD5654)+1,""),IF(ADHOC!$S$4=LEFT(Domein!$AS5655,LEN(ADHOC!$S$4)),MAX(Domein!BD$1:'Domein'!BD5654)+1,"")))</f>
        <v/>
      </c>
    </row>
    <row r="5656" spans="45:56" x14ac:dyDescent="0.2">
      <c r="AS5656" s="4" t="s">
        <v>13527</v>
      </c>
      <c r="AT5656" s="4" t="s">
        <v>13528</v>
      </c>
      <c r="AU5656" s="4" t="s">
        <v>456</v>
      </c>
      <c r="AV5656" s="4" t="s">
        <v>731</v>
      </c>
      <c r="AW5656" s="4" t="s">
        <v>724</v>
      </c>
      <c r="AX5656" s="4"/>
      <c r="AY5656" s="4">
        <v>250056</v>
      </c>
      <c r="AZ5656" s="4">
        <v>475099</v>
      </c>
      <c r="BA5656" s="4" t="s">
        <v>25498</v>
      </c>
      <c r="BB5656" s="4" t="s">
        <v>25499</v>
      </c>
      <c r="BC5656" s="4">
        <v>40</v>
      </c>
      <c r="BD5656" t="str">
        <f>IF(AND(ADHOC!$G$15="",ADHOC!$S$4=""),"",IF(ADHOC!$G$15&lt;&gt;"",IF(ADHOC!$G$15=LEFT(Domein!$AS5656,LEN(ADHOC!$G$15)),MAX(Domein!BD$1:'Domein'!BD5655)+1,""),IF(ADHOC!$S$4=LEFT(Domein!$AS5656,LEN(ADHOC!$S$4)),MAX(Domein!BD$1:'Domein'!BD5655)+1,"")))</f>
        <v/>
      </c>
    </row>
    <row r="5657" spans="45:56" x14ac:dyDescent="0.2">
      <c r="AS5657" s="4" t="s">
        <v>17930</v>
      </c>
      <c r="AT5657" s="4" t="s">
        <v>17931</v>
      </c>
      <c r="AU5657" s="4" t="s">
        <v>456</v>
      </c>
      <c r="AV5657" s="4" t="s">
        <v>731</v>
      </c>
      <c r="AW5657" s="4" t="s">
        <v>724</v>
      </c>
      <c r="AX5657" s="4"/>
      <c r="AY5657" s="4">
        <v>248939</v>
      </c>
      <c r="AZ5657" s="4">
        <v>478515</v>
      </c>
      <c r="BA5657" s="4" t="s">
        <v>25500</v>
      </c>
      <c r="BB5657" s="4" t="s">
        <v>25501</v>
      </c>
      <c r="BC5657" s="4">
        <v>40</v>
      </c>
      <c r="BD5657" t="str">
        <f>IF(AND(ADHOC!$G$15="",ADHOC!$S$4=""),"",IF(ADHOC!$G$15&lt;&gt;"",IF(ADHOC!$G$15=LEFT(Domein!$AS5657,LEN(ADHOC!$G$15)),MAX(Domein!BD$1:'Domein'!BD5656)+1,""),IF(ADHOC!$S$4=LEFT(Domein!$AS5657,LEN(ADHOC!$S$4)),MAX(Domein!BD$1:'Domein'!BD5656)+1,"")))</f>
        <v/>
      </c>
    </row>
    <row r="5658" spans="45:56" x14ac:dyDescent="0.2">
      <c r="AS5658" s="4" t="s">
        <v>35169</v>
      </c>
      <c r="AT5658" s="4" t="s">
        <v>35170</v>
      </c>
      <c r="AU5658" s="4" t="s">
        <v>456</v>
      </c>
      <c r="AV5658" s="4" t="s">
        <v>745</v>
      </c>
      <c r="AW5658" s="4" t="s">
        <v>1259</v>
      </c>
      <c r="AX5658" s="4"/>
      <c r="AY5658" s="4"/>
      <c r="AZ5658" s="4"/>
      <c r="BA5658" s="4"/>
      <c r="BB5658" s="4"/>
      <c r="BC5658" s="4">
        <v>40</v>
      </c>
      <c r="BD5658" t="str">
        <f>IF(AND(ADHOC!$G$15="",ADHOC!$S$4=""),"",IF(ADHOC!$G$15&lt;&gt;"",IF(ADHOC!$G$15=LEFT(Domein!$AS5658,LEN(ADHOC!$G$15)),MAX(Domein!BD$1:'Domein'!BD5657)+1,""),IF(ADHOC!$S$4=LEFT(Domein!$AS5658,LEN(ADHOC!$S$4)),MAX(Domein!BD$1:'Domein'!BD5657)+1,"")))</f>
        <v/>
      </c>
    </row>
    <row r="5659" spans="45:56" x14ac:dyDescent="0.2">
      <c r="AS5659" s="4" t="s">
        <v>2778</v>
      </c>
      <c r="AT5659" s="4" t="s">
        <v>2779</v>
      </c>
      <c r="AU5659" s="4" t="s">
        <v>463</v>
      </c>
      <c r="AV5659" s="4" t="s">
        <v>745</v>
      </c>
      <c r="AW5659" s="4" t="s">
        <v>701</v>
      </c>
      <c r="AX5659" s="4"/>
      <c r="AY5659" s="4">
        <v>266122</v>
      </c>
      <c r="AZ5659" s="4">
        <v>475951</v>
      </c>
      <c r="BA5659" s="4" t="s">
        <v>22884</v>
      </c>
      <c r="BB5659" s="4" t="s">
        <v>22885</v>
      </c>
      <c r="BC5659" s="4">
        <v>40</v>
      </c>
      <c r="BD5659" t="str">
        <f>IF(AND(ADHOC!$G$15="",ADHOC!$S$4=""),"",IF(ADHOC!$G$15&lt;&gt;"",IF(ADHOC!$G$15=LEFT(Domein!$AS5659,LEN(ADHOC!$G$15)),MAX(Domein!BD$1:'Domein'!BD5658)+1,""),IF(ADHOC!$S$4=LEFT(Domein!$AS5659,LEN(ADHOC!$S$4)),MAX(Domein!BD$1:'Domein'!BD5658)+1,"")))</f>
        <v/>
      </c>
    </row>
    <row r="5660" spans="45:56" x14ac:dyDescent="0.2">
      <c r="AS5660" s="4" t="s">
        <v>2786</v>
      </c>
      <c r="AT5660" s="4" t="s">
        <v>2787</v>
      </c>
      <c r="AU5660" s="4" t="s">
        <v>456</v>
      </c>
      <c r="AV5660" s="4" t="s">
        <v>735</v>
      </c>
      <c r="AW5660" s="4" t="s">
        <v>1167</v>
      </c>
      <c r="AX5660" s="4"/>
      <c r="AY5660" s="4">
        <v>266015</v>
      </c>
      <c r="AZ5660" s="4">
        <v>476086</v>
      </c>
      <c r="BA5660" s="4" t="s">
        <v>25502</v>
      </c>
      <c r="BB5660" s="4" t="s">
        <v>25503</v>
      </c>
      <c r="BC5660" s="4">
        <v>40</v>
      </c>
      <c r="BD5660" t="str">
        <f>IF(AND(ADHOC!$G$15="",ADHOC!$S$4=""),"",IF(ADHOC!$G$15&lt;&gt;"",IF(ADHOC!$G$15=LEFT(Domein!$AS5660,LEN(ADHOC!$G$15)),MAX(Domein!BD$1:'Domein'!BD5659)+1,""),IF(ADHOC!$S$4=LEFT(Domein!$AS5660,LEN(ADHOC!$S$4)),MAX(Domein!BD$1:'Domein'!BD5659)+1,"")))</f>
        <v/>
      </c>
    </row>
    <row r="5661" spans="45:56" x14ac:dyDescent="0.2">
      <c r="AS5661" s="4" t="s">
        <v>2788</v>
      </c>
      <c r="AT5661" s="4" t="s">
        <v>2789</v>
      </c>
      <c r="AU5661" s="4" t="s">
        <v>456</v>
      </c>
      <c r="AV5661" s="4" t="s">
        <v>735</v>
      </c>
      <c r="AW5661" s="4" t="s">
        <v>1167</v>
      </c>
      <c r="AX5661" s="4"/>
      <c r="AY5661" s="4">
        <v>266023</v>
      </c>
      <c r="AZ5661" s="4">
        <v>476064</v>
      </c>
      <c r="BA5661" s="4" t="s">
        <v>25504</v>
      </c>
      <c r="BB5661" s="4" t="s">
        <v>25505</v>
      </c>
      <c r="BC5661" s="4">
        <v>40</v>
      </c>
      <c r="BD5661" t="str">
        <f>IF(AND(ADHOC!$G$15="",ADHOC!$S$4=""),"",IF(ADHOC!$G$15&lt;&gt;"",IF(ADHOC!$G$15=LEFT(Domein!$AS5661,LEN(ADHOC!$G$15)),MAX(Domein!BD$1:'Domein'!BD5660)+1,""),IF(ADHOC!$S$4=LEFT(Domein!$AS5661,LEN(ADHOC!$S$4)),MAX(Domein!BD$1:'Domein'!BD5660)+1,"")))</f>
        <v/>
      </c>
    </row>
    <row r="5662" spans="45:56" x14ac:dyDescent="0.2">
      <c r="AS5662" s="4" t="s">
        <v>2780</v>
      </c>
      <c r="AT5662" s="4" t="s">
        <v>2781</v>
      </c>
      <c r="AU5662" s="4" t="s">
        <v>456</v>
      </c>
      <c r="AV5662" s="4" t="s">
        <v>735</v>
      </c>
      <c r="AW5662" s="4" t="s">
        <v>1167</v>
      </c>
      <c r="AX5662" s="4"/>
      <c r="AY5662" s="4">
        <v>266056</v>
      </c>
      <c r="AZ5662" s="4">
        <v>476087</v>
      </c>
      <c r="BA5662" s="4" t="s">
        <v>25502</v>
      </c>
      <c r="BB5662" s="4" t="s">
        <v>25506</v>
      </c>
      <c r="BC5662" s="4">
        <v>40</v>
      </c>
      <c r="BD5662" t="str">
        <f>IF(AND(ADHOC!$G$15="",ADHOC!$S$4=""),"",IF(ADHOC!$G$15&lt;&gt;"",IF(ADHOC!$G$15=LEFT(Domein!$AS5662,LEN(ADHOC!$G$15)),MAX(Domein!BD$1:'Domein'!BD5661)+1,""),IF(ADHOC!$S$4=LEFT(Domein!$AS5662,LEN(ADHOC!$S$4)),MAX(Domein!BD$1:'Domein'!BD5661)+1,"")))</f>
        <v/>
      </c>
    </row>
    <row r="5663" spans="45:56" x14ac:dyDescent="0.2">
      <c r="AS5663" s="4" t="s">
        <v>2782</v>
      </c>
      <c r="AT5663" s="4" t="s">
        <v>2783</v>
      </c>
      <c r="AU5663" s="4" t="s">
        <v>456</v>
      </c>
      <c r="AV5663" s="4" t="s">
        <v>735</v>
      </c>
      <c r="AW5663" s="4" t="s">
        <v>1167</v>
      </c>
      <c r="AX5663" s="4"/>
      <c r="AY5663" s="4">
        <v>266077</v>
      </c>
      <c r="AZ5663" s="4">
        <v>476088</v>
      </c>
      <c r="BA5663" s="4" t="s">
        <v>25507</v>
      </c>
      <c r="BB5663" s="4" t="s">
        <v>25508</v>
      </c>
      <c r="BC5663" s="4">
        <v>40</v>
      </c>
      <c r="BD5663" t="str">
        <f>IF(AND(ADHOC!$G$15="",ADHOC!$S$4=""),"",IF(ADHOC!$G$15&lt;&gt;"",IF(ADHOC!$G$15=LEFT(Domein!$AS5663,LEN(ADHOC!$G$15)),MAX(Domein!BD$1:'Domein'!BD5662)+1,""),IF(ADHOC!$S$4=LEFT(Domein!$AS5663,LEN(ADHOC!$S$4)),MAX(Domein!BD$1:'Domein'!BD5662)+1,"")))</f>
        <v/>
      </c>
    </row>
    <row r="5664" spans="45:56" x14ac:dyDescent="0.2">
      <c r="AS5664" s="4" t="s">
        <v>2784</v>
      </c>
      <c r="AT5664" s="4" t="s">
        <v>2785</v>
      </c>
      <c r="AU5664" s="4" t="s">
        <v>456</v>
      </c>
      <c r="AV5664" s="4" t="s">
        <v>735</v>
      </c>
      <c r="AW5664" s="4" t="s">
        <v>1167</v>
      </c>
      <c r="AX5664" s="4"/>
      <c r="AY5664" s="4">
        <v>266083</v>
      </c>
      <c r="AZ5664" s="4">
        <v>476088</v>
      </c>
      <c r="BA5664" s="4" t="s">
        <v>25507</v>
      </c>
      <c r="BB5664" s="4" t="s">
        <v>25509</v>
      </c>
      <c r="BC5664" s="4">
        <v>40</v>
      </c>
      <c r="BD5664" t="str">
        <f>IF(AND(ADHOC!$G$15="",ADHOC!$S$4=""),"",IF(ADHOC!$G$15&lt;&gt;"",IF(ADHOC!$G$15=LEFT(Domein!$AS5664,LEN(ADHOC!$G$15)),MAX(Domein!BD$1:'Domein'!BD5663)+1,""),IF(ADHOC!$S$4=LEFT(Domein!$AS5664,LEN(ADHOC!$S$4)),MAX(Domein!BD$1:'Domein'!BD5663)+1,"")))</f>
        <v/>
      </c>
    </row>
    <row r="5665" spans="45:56" x14ac:dyDescent="0.2">
      <c r="AS5665" s="4" t="s">
        <v>2790</v>
      </c>
      <c r="AT5665" s="4" t="s">
        <v>2791</v>
      </c>
      <c r="AU5665" s="4" t="s">
        <v>463</v>
      </c>
      <c r="AV5665" s="4" t="s">
        <v>745</v>
      </c>
      <c r="AW5665" s="4" t="s">
        <v>701</v>
      </c>
      <c r="AX5665" s="4"/>
      <c r="AY5665" s="4">
        <v>266059</v>
      </c>
      <c r="AZ5665" s="4">
        <v>476082</v>
      </c>
      <c r="BA5665" s="4" t="s">
        <v>22886</v>
      </c>
      <c r="BB5665" s="4" t="s">
        <v>22887</v>
      </c>
      <c r="BC5665" s="4">
        <v>40</v>
      </c>
      <c r="BD5665" t="str">
        <f>IF(AND(ADHOC!$G$15="",ADHOC!$S$4=""),"",IF(ADHOC!$G$15&lt;&gt;"",IF(ADHOC!$G$15=LEFT(Domein!$AS5665,LEN(ADHOC!$G$15)),MAX(Domein!BD$1:'Domein'!BD5664)+1,""),IF(ADHOC!$S$4=LEFT(Domein!$AS5665,LEN(ADHOC!$S$4)),MAX(Domein!BD$1:'Domein'!BD5664)+1,"")))</f>
        <v/>
      </c>
    </row>
    <row r="5666" spans="45:56" x14ac:dyDescent="0.2">
      <c r="AS5666" s="4" t="s">
        <v>32665</v>
      </c>
      <c r="AT5666" s="4" t="s">
        <v>32666</v>
      </c>
      <c r="AU5666" s="4" t="s">
        <v>456</v>
      </c>
      <c r="AV5666" s="4" t="s">
        <v>745</v>
      </c>
      <c r="AW5666" s="4" t="s">
        <v>1167</v>
      </c>
      <c r="AX5666" s="4"/>
      <c r="AY5666" s="4"/>
      <c r="AZ5666" s="4"/>
      <c r="BA5666" s="4"/>
      <c r="BB5666" s="4"/>
      <c r="BC5666" s="4">
        <v>40</v>
      </c>
      <c r="BD5666" t="str">
        <f>IF(AND(ADHOC!$G$15="",ADHOC!$S$4=""),"",IF(ADHOC!$G$15&lt;&gt;"",IF(ADHOC!$G$15=LEFT(Domein!$AS5666,LEN(ADHOC!$G$15)),MAX(Domein!BD$1:'Domein'!BD5665)+1,""),IF(ADHOC!$S$4=LEFT(Domein!$AS5666,LEN(ADHOC!$S$4)),MAX(Domein!BD$1:'Domein'!BD5665)+1,"")))</f>
        <v/>
      </c>
    </row>
    <row r="5667" spans="45:56" x14ac:dyDescent="0.2">
      <c r="AS5667" s="4" t="s">
        <v>2792</v>
      </c>
      <c r="AT5667" s="4" t="s">
        <v>2793</v>
      </c>
      <c r="AU5667" s="4" t="s">
        <v>456</v>
      </c>
      <c r="AV5667" s="4" t="s">
        <v>736</v>
      </c>
      <c r="AW5667" s="4" t="s">
        <v>939</v>
      </c>
      <c r="AX5667" s="4"/>
      <c r="AY5667" s="4"/>
      <c r="AZ5667" s="4"/>
      <c r="BA5667" s="4"/>
      <c r="BB5667" s="4"/>
      <c r="BC5667" s="4">
        <v>40</v>
      </c>
      <c r="BD5667" t="str">
        <f>IF(AND(ADHOC!$G$15="",ADHOC!$S$4=""),"",IF(ADHOC!$G$15&lt;&gt;"",IF(ADHOC!$G$15=LEFT(Domein!$AS5667,LEN(ADHOC!$G$15)),MAX(Domein!BD$1:'Domein'!BD5666)+1,""),IF(ADHOC!$S$4=LEFT(Domein!$AS5667,LEN(ADHOC!$S$4)),MAX(Domein!BD$1:'Domein'!BD5666)+1,"")))</f>
        <v/>
      </c>
    </row>
    <row r="5668" spans="45:56" x14ac:dyDescent="0.2">
      <c r="AS5668" s="4" t="s">
        <v>2762</v>
      </c>
      <c r="AT5668" s="4" t="s">
        <v>2763</v>
      </c>
      <c r="AU5668" s="4" t="s">
        <v>456</v>
      </c>
      <c r="AV5668" s="4" t="s">
        <v>731</v>
      </c>
      <c r="AW5668" s="4" t="s">
        <v>724</v>
      </c>
      <c r="AX5668" s="4"/>
      <c r="AY5668" s="4">
        <v>246851</v>
      </c>
      <c r="AZ5668" s="4">
        <v>484183</v>
      </c>
      <c r="BA5668" s="4" t="s">
        <v>25510</v>
      </c>
      <c r="BB5668" s="4" t="s">
        <v>25511</v>
      </c>
      <c r="BC5668" s="4">
        <v>40</v>
      </c>
      <c r="BD5668" t="str">
        <f>IF(AND(ADHOC!$G$15="",ADHOC!$S$4=""),"",IF(ADHOC!$G$15&lt;&gt;"",IF(ADHOC!$G$15=LEFT(Domein!$AS5668,LEN(ADHOC!$G$15)),MAX(Domein!BD$1:'Domein'!BD5667)+1,""),IF(ADHOC!$S$4=LEFT(Domein!$AS5668,LEN(ADHOC!$S$4)),MAX(Domein!BD$1:'Domein'!BD5667)+1,"")))</f>
        <v/>
      </c>
    </row>
    <row r="5669" spans="45:56" x14ac:dyDescent="0.2">
      <c r="AS5669" s="4" t="s">
        <v>17932</v>
      </c>
      <c r="AT5669" s="4" t="s">
        <v>2763</v>
      </c>
      <c r="AU5669" s="4" t="s">
        <v>456</v>
      </c>
      <c r="AV5669" s="4" t="s">
        <v>731</v>
      </c>
      <c r="AW5669" s="4" t="s">
        <v>724</v>
      </c>
      <c r="AX5669" s="4"/>
      <c r="AY5669" s="4">
        <v>246837</v>
      </c>
      <c r="AZ5669" s="4">
        <v>484223</v>
      </c>
      <c r="BA5669" s="4" t="s">
        <v>25512</v>
      </c>
      <c r="BB5669" s="4" t="s">
        <v>25513</v>
      </c>
      <c r="BC5669" s="4">
        <v>40</v>
      </c>
      <c r="BD5669" t="str">
        <f>IF(AND(ADHOC!$G$15="",ADHOC!$S$4=""),"",IF(ADHOC!$G$15&lt;&gt;"",IF(ADHOC!$G$15=LEFT(Domein!$AS5669,LEN(ADHOC!$G$15)),MAX(Domein!BD$1:'Domein'!BD5668)+1,""),IF(ADHOC!$S$4=LEFT(Domein!$AS5669,LEN(ADHOC!$S$4)),MAX(Domein!BD$1:'Domein'!BD5668)+1,"")))</f>
        <v/>
      </c>
    </row>
    <row r="5670" spans="45:56" x14ac:dyDescent="0.2">
      <c r="AS5670" s="4" t="s">
        <v>17933</v>
      </c>
      <c r="AT5670" s="4" t="s">
        <v>12470</v>
      </c>
      <c r="AU5670" s="4" t="s">
        <v>456</v>
      </c>
      <c r="AV5670" s="4" t="s">
        <v>731</v>
      </c>
      <c r="AW5670" s="4" t="s">
        <v>724</v>
      </c>
      <c r="AX5670" s="4"/>
      <c r="AY5670" s="4">
        <v>259170</v>
      </c>
      <c r="AZ5670" s="4">
        <v>480304</v>
      </c>
      <c r="BA5670" s="4" t="s">
        <v>25514</v>
      </c>
      <c r="BB5670" s="4" t="s">
        <v>25515</v>
      </c>
      <c r="BC5670" s="4">
        <v>40</v>
      </c>
      <c r="BD5670" t="str">
        <f>IF(AND(ADHOC!$G$15="",ADHOC!$S$4=""),"",IF(ADHOC!$G$15&lt;&gt;"",IF(ADHOC!$G$15=LEFT(Domein!$AS5670,LEN(ADHOC!$G$15)),MAX(Domein!BD$1:'Domein'!BD5669)+1,""),IF(ADHOC!$S$4=LEFT(Domein!$AS5670,LEN(ADHOC!$S$4)),MAX(Domein!BD$1:'Domein'!BD5669)+1,"")))</f>
        <v/>
      </c>
    </row>
    <row r="5671" spans="45:56" x14ac:dyDescent="0.2">
      <c r="AS5671" s="4" t="s">
        <v>2764</v>
      </c>
      <c r="AT5671" s="4" t="s">
        <v>2765</v>
      </c>
      <c r="AU5671" s="4" t="s">
        <v>456</v>
      </c>
      <c r="AV5671" s="4" t="s">
        <v>731</v>
      </c>
      <c r="AW5671" s="4" t="s">
        <v>724</v>
      </c>
      <c r="AX5671" s="4"/>
      <c r="AY5671" s="4">
        <v>250579</v>
      </c>
      <c r="AZ5671" s="4">
        <v>482090</v>
      </c>
      <c r="BA5671" s="4" t="s">
        <v>25516</v>
      </c>
      <c r="BB5671" s="4" t="s">
        <v>25517</v>
      </c>
      <c r="BC5671" s="4">
        <v>40</v>
      </c>
      <c r="BD5671" t="str">
        <f>IF(AND(ADHOC!$G$15="",ADHOC!$S$4=""),"",IF(ADHOC!$G$15&lt;&gt;"",IF(ADHOC!$G$15=LEFT(Domein!$AS5671,LEN(ADHOC!$G$15)),MAX(Domein!BD$1:'Domein'!BD5670)+1,""),IF(ADHOC!$S$4=LEFT(Domein!$AS5671,LEN(ADHOC!$S$4)),MAX(Domein!BD$1:'Domein'!BD5670)+1,"")))</f>
        <v/>
      </c>
    </row>
    <row r="5672" spans="45:56" x14ac:dyDescent="0.2">
      <c r="AS5672" s="4" t="s">
        <v>17934</v>
      </c>
      <c r="AT5672" s="4" t="s">
        <v>2765</v>
      </c>
      <c r="AU5672" s="4" t="s">
        <v>456</v>
      </c>
      <c r="AV5672" s="4" t="s">
        <v>731</v>
      </c>
      <c r="AW5672" s="4" t="s">
        <v>724</v>
      </c>
      <c r="AX5672" s="4"/>
      <c r="AY5672" s="4">
        <v>250623</v>
      </c>
      <c r="AZ5672" s="4">
        <v>482090</v>
      </c>
      <c r="BA5672" s="4" t="s">
        <v>25518</v>
      </c>
      <c r="BB5672" s="4" t="s">
        <v>25519</v>
      </c>
      <c r="BC5672" s="4">
        <v>40</v>
      </c>
      <c r="BD5672" t="str">
        <f>IF(AND(ADHOC!$G$15="",ADHOC!$S$4=""),"",IF(ADHOC!$G$15&lt;&gt;"",IF(ADHOC!$G$15=LEFT(Domein!$AS5672,LEN(ADHOC!$G$15)),MAX(Domein!BD$1:'Domein'!BD5671)+1,""),IF(ADHOC!$S$4=LEFT(Domein!$AS5672,LEN(ADHOC!$S$4)),MAX(Domein!BD$1:'Domein'!BD5671)+1,"")))</f>
        <v/>
      </c>
    </row>
    <row r="5673" spans="45:56" x14ac:dyDescent="0.2">
      <c r="AS5673" s="4" t="s">
        <v>17935</v>
      </c>
      <c r="AT5673" s="4" t="s">
        <v>13433</v>
      </c>
      <c r="AU5673" s="4" t="s">
        <v>456</v>
      </c>
      <c r="AV5673" s="4" t="s">
        <v>731</v>
      </c>
      <c r="AW5673" s="4" t="s">
        <v>724</v>
      </c>
      <c r="AX5673" s="4"/>
      <c r="AY5673" s="4">
        <v>248930</v>
      </c>
      <c r="AZ5673" s="4">
        <v>481232</v>
      </c>
      <c r="BA5673" s="4" t="s">
        <v>25520</v>
      </c>
      <c r="BB5673" s="4" t="s">
        <v>25521</v>
      </c>
      <c r="BC5673" s="4">
        <v>40</v>
      </c>
      <c r="BD5673" t="str">
        <f>IF(AND(ADHOC!$G$15="",ADHOC!$S$4=""),"",IF(ADHOC!$G$15&lt;&gt;"",IF(ADHOC!$G$15=LEFT(Domein!$AS5673,LEN(ADHOC!$G$15)),MAX(Domein!BD$1:'Domein'!BD5672)+1,""),IF(ADHOC!$S$4=LEFT(Domein!$AS5673,LEN(ADHOC!$S$4)),MAX(Domein!BD$1:'Domein'!BD5672)+1,"")))</f>
        <v/>
      </c>
    </row>
    <row r="5674" spans="45:56" x14ac:dyDescent="0.2">
      <c r="AS5674" s="4" t="s">
        <v>17936</v>
      </c>
      <c r="AT5674" s="4" t="s">
        <v>12472</v>
      </c>
      <c r="AU5674" s="4" t="s">
        <v>456</v>
      </c>
      <c r="AV5674" s="4" t="s">
        <v>731</v>
      </c>
      <c r="AW5674" s="4" t="s">
        <v>724</v>
      </c>
      <c r="AX5674" s="4"/>
      <c r="AY5674" s="4">
        <v>261573</v>
      </c>
      <c r="AZ5674" s="4">
        <v>481190</v>
      </c>
      <c r="BA5674" s="4" t="s">
        <v>25522</v>
      </c>
      <c r="BB5674" s="4" t="s">
        <v>25523</v>
      </c>
      <c r="BC5674" s="4">
        <v>40</v>
      </c>
      <c r="BD5674" t="str">
        <f>IF(AND(ADHOC!$G$15="",ADHOC!$S$4=""),"",IF(ADHOC!$G$15&lt;&gt;"",IF(ADHOC!$G$15=LEFT(Domein!$AS5674,LEN(ADHOC!$G$15)),MAX(Domein!BD$1:'Domein'!BD5673)+1,""),IF(ADHOC!$S$4=LEFT(Domein!$AS5674,LEN(ADHOC!$S$4)),MAX(Domein!BD$1:'Domein'!BD5673)+1,"")))</f>
        <v/>
      </c>
    </row>
    <row r="5675" spans="45:56" x14ac:dyDescent="0.2">
      <c r="AS5675" s="4" t="s">
        <v>17937</v>
      </c>
      <c r="AT5675" s="4" t="s">
        <v>17938</v>
      </c>
      <c r="AU5675" s="4" t="s">
        <v>456</v>
      </c>
      <c r="AV5675" s="4" t="s">
        <v>731</v>
      </c>
      <c r="AW5675" s="4" t="s">
        <v>724</v>
      </c>
      <c r="AX5675" s="4"/>
      <c r="AY5675" s="4">
        <v>253471</v>
      </c>
      <c r="AZ5675" s="4">
        <v>480422</v>
      </c>
      <c r="BA5675" s="4" t="s">
        <v>25524</v>
      </c>
      <c r="BB5675" s="4" t="s">
        <v>25525</v>
      </c>
      <c r="BC5675" s="4">
        <v>40</v>
      </c>
      <c r="BD5675" t="str">
        <f>IF(AND(ADHOC!$G$15="",ADHOC!$S$4=""),"",IF(ADHOC!$G$15&lt;&gt;"",IF(ADHOC!$G$15=LEFT(Domein!$AS5675,LEN(ADHOC!$G$15)),MAX(Domein!BD$1:'Domein'!BD5674)+1,""),IF(ADHOC!$S$4=LEFT(Domein!$AS5675,LEN(ADHOC!$S$4)),MAX(Domein!BD$1:'Domein'!BD5674)+1,"")))</f>
        <v/>
      </c>
    </row>
    <row r="5676" spans="45:56" x14ac:dyDescent="0.2">
      <c r="AS5676" s="4" t="s">
        <v>17939</v>
      </c>
      <c r="AT5676" s="4" t="s">
        <v>17940</v>
      </c>
      <c r="AU5676" s="4" t="s">
        <v>456</v>
      </c>
      <c r="AV5676" s="4" t="s">
        <v>731</v>
      </c>
      <c r="AW5676" s="4" t="s">
        <v>724</v>
      </c>
      <c r="AX5676" s="4"/>
      <c r="AY5676" s="4">
        <v>255861</v>
      </c>
      <c r="AZ5676" s="4">
        <v>479599</v>
      </c>
      <c r="BA5676" s="4" t="s">
        <v>25526</v>
      </c>
      <c r="BB5676" s="4" t="s">
        <v>25527</v>
      </c>
      <c r="BC5676" s="4">
        <v>40</v>
      </c>
      <c r="BD5676" t="str">
        <f>IF(AND(ADHOC!$G$15="",ADHOC!$S$4=""),"",IF(ADHOC!$G$15&lt;&gt;"",IF(ADHOC!$G$15=LEFT(Domein!$AS5676,LEN(ADHOC!$G$15)),MAX(Domein!BD$1:'Domein'!BD5675)+1,""),IF(ADHOC!$S$4=LEFT(Domein!$AS5676,LEN(ADHOC!$S$4)),MAX(Domein!BD$1:'Domein'!BD5675)+1,"")))</f>
        <v/>
      </c>
    </row>
    <row r="5677" spans="45:56" x14ac:dyDescent="0.2">
      <c r="AS5677" s="4" t="s">
        <v>17941</v>
      </c>
      <c r="AT5677" s="4" t="s">
        <v>17942</v>
      </c>
      <c r="AU5677" s="4" t="s">
        <v>456</v>
      </c>
      <c r="AV5677" s="4" t="s">
        <v>731</v>
      </c>
      <c r="AW5677" s="4" t="s">
        <v>724</v>
      </c>
      <c r="AX5677" s="4"/>
      <c r="AY5677" s="4">
        <v>259848</v>
      </c>
      <c r="AZ5677" s="4">
        <v>480302</v>
      </c>
      <c r="BA5677" s="4" t="s">
        <v>25528</v>
      </c>
      <c r="BB5677" s="4" t="s">
        <v>25529</v>
      </c>
      <c r="BC5677" s="4">
        <v>40</v>
      </c>
      <c r="BD5677" t="str">
        <f>IF(AND(ADHOC!$G$15="",ADHOC!$S$4=""),"",IF(ADHOC!$G$15&lt;&gt;"",IF(ADHOC!$G$15=LEFT(Domein!$AS5677,LEN(ADHOC!$G$15)),MAX(Domein!BD$1:'Domein'!BD5676)+1,""),IF(ADHOC!$S$4=LEFT(Domein!$AS5677,LEN(ADHOC!$S$4)),MAX(Domein!BD$1:'Domein'!BD5676)+1,"")))</f>
        <v/>
      </c>
    </row>
    <row r="5678" spans="45:56" x14ac:dyDescent="0.2">
      <c r="AS5678" s="4" t="s">
        <v>17943</v>
      </c>
      <c r="AT5678" s="4" t="s">
        <v>17944</v>
      </c>
      <c r="AU5678" s="4" t="s">
        <v>456</v>
      </c>
      <c r="AV5678" s="4" t="s">
        <v>731</v>
      </c>
      <c r="AW5678" s="4" t="s">
        <v>724</v>
      </c>
      <c r="AX5678" s="4"/>
      <c r="AY5678" s="4">
        <v>260415</v>
      </c>
      <c r="AZ5678" s="4">
        <v>480601</v>
      </c>
      <c r="BA5678" s="4" t="s">
        <v>25530</v>
      </c>
      <c r="BB5678" s="4" t="s">
        <v>25531</v>
      </c>
      <c r="BC5678" s="4">
        <v>40</v>
      </c>
      <c r="BD5678" t="str">
        <f>IF(AND(ADHOC!$G$15="",ADHOC!$S$4=""),"",IF(ADHOC!$G$15&lt;&gt;"",IF(ADHOC!$G$15=LEFT(Domein!$AS5678,LEN(ADHOC!$G$15)),MAX(Domein!BD$1:'Domein'!BD5677)+1,""),IF(ADHOC!$S$4=LEFT(Domein!$AS5678,LEN(ADHOC!$S$4)),MAX(Domein!BD$1:'Domein'!BD5677)+1,"")))</f>
        <v/>
      </c>
    </row>
    <row r="5679" spans="45:56" x14ac:dyDescent="0.2">
      <c r="AS5679" s="4" t="s">
        <v>2766</v>
      </c>
      <c r="AT5679" s="4" t="s">
        <v>2767</v>
      </c>
      <c r="AU5679" s="4" t="s">
        <v>456</v>
      </c>
      <c r="AV5679" s="4" t="s">
        <v>731</v>
      </c>
      <c r="AW5679" s="4" t="s">
        <v>724</v>
      </c>
      <c r="AX5679" s="4"/>
      <c r="AY5679" s="4">
        <v>257105</v>
      </c>
      <c r="AZ5679" s="4">
        <v>481113</v>
      </c>
      <c r="BA5679" s="4" t="s">
        <v>25532</v>
      </c>
      <c r="BB5679" s="4" t="s">
        <v>25533</v>
      </c>
      <c r="BC5679" s="4">
        <v>40</v>
      </c>
      <c r="BD5679" t="str">
        <f>IF(AND(ADHOC!$G$15="",ADHOC!$S$4=""),"",IF(ADHOC!$G$15&lt;&gt;"",IF(ADHOC!$G$15=LEFT(Domein!$AS5679,LEN(ADHOC!$G$15)),MAX(Domein!BD$1:'Domein'!BD5678)+1,""),IF(ADHOC!$S$4=LEFT(Domein!$AS5679,LEN(ADHOC!$S$4)),MAX(Domein!BD$1:'Domein'!BD5678)+1,"")))</f>
        <v/>
      </c>
    </row>
    <row r="5680" spans="45:56" x14ac:dyDescent="0.2">
      <c r="AS5680" s="4" t="s">
        <v>17945</v>
      </c>
      <c r="AT5680" s="4" t="s">
        <v>2767</v>
      </c>
      <c r="AU5680" s="4" t="s">
        <v>456</v>
      </c>
      <c r="AV5680" s="4" t="s">
        <v>731</v>
      </c>
      <c r="AW5680" s="4" t="s">
        <v>724</v>
      </c>
      <c r="AX5680" s="4"/>
      <c r="AY5680" s="4">
        <v>257104</v>
      </c>
      <c r="AZ5680" s="4">
        <v>481126</v>
      </c>
      <c r="BA5680" s="4" t="s">
        <v>25534</v>
      </c>
      <c r="BB5680" s="4" t="s">
        <v>25535</v>
      </c>
      <c r="BC5680" s="4">
        <v>40</v>
      </c>
      <c r="BD5680" t="str">
        <f>IF(AND(ADHOC!$G$15="",ADHOC!$S$4=""),"",IF(ADHOC!$G$15&lt;&gt;"",IF(ADHOC!$G$15=LEFT(Domein!$AS5680,LEN(ADHOC!$G$15)),MAX(Domein!BD$1:'Domein'!BD5679)+1,""),IF(ADHOC!$S$4=LEFT(Domein!$AS5680,LEN(ADHOC!$S$4)),MAX(Domein!BD$1:'Domein'!BD5679)+1,"")))</f>
        <v/>
      </c>
    </row>
    <row r="5681" spans="45:56" x14ac:dyDescent="0.2">
      <c r="AS5681" s="4" t="s">
        <v>17946</v>
      </c>
      <c r="AT5681" s="4" t="s">
        <v>17947</v>
      </c>
      <c r="AU5681" s="4" t="s">
        <v>456</v>
      </c>
      <c r="AV5681" s="4" t="s">
        <v>731</v>
      </c>
      <c r="AW5681" s="4" t="s">
        <v>724</v>
      </c>
      <c r="AX5681" s="4"/>
      <c r="AY5681" s="4">
        <v>251639</v>
      </c>
      <c r="AZ5681" s="4">
        <v>480968</v>
      </c>
      <c r="BA5681" s="4" t="s">
        <v>25536</v>
      </c>
      <c r="BB5681" s="4" t="s">
        <v>25537</v>
      </c>
      <c r="BC5681" s="4">
        <v>40</v>
      </c>
      <c r="BD5681" t="str">
        <f>IF(AND(ADHOC!$G$15="",ADHOC!$S$4=""),"",IF(ADHOC!$G$15&lt;&gt;"",IF(ADHOC!$G$15=LEFT(Domein!$AS5681,LEN(ADHOC!$G$15)),MAX(Domein!BD$1:'Domein'!BD5680)+1,""),IF(ADHOC!$S$4=LEFT(Domein!$AS5681,LEN(ADHOC!$S$4)),MAX(Domein!BD$1:'Domein'!BD5680)+1,"")))</f>
        <v/>
      </c>
    </row>
    <row r="5682" spans="45:56" x14ac:dyDescent="0.2">
      <c r="AS5682" s="4" t="s">
        <v>17948</v>
      </c>
      <c r="AT5682" s="4" t="s">
        <v>17949</v>
      </c>
      <c r="AU5682" s="4" t="s">
        <v>456</v>
      </c>
      <c r="AV5682" s="4" t="s">
        <v>731</v>
      </c>
      <c r="AW5682" s="4" t="s">
        <v>724</v>
      </c>
      <c r="AX5682" s="4"/>
      <c r="AY5682" s="4">
        <v>255509</v>
      </c>
      <c r="AZ5682" s="4">
        <v>481594</v>
      </c>
      <c r="BA5682" s="4" t="s">
        <v>25538</v>
      </c>
      <c r="BB5682" s="4" t="s">
        <v>25539</v>
      </c>
      <c r="BC5682" s="4">
        <v>40</v>
      </c>
      <c r="BD5682" t="str">
        <f>IF(AND(ADHOC!$G$15="",ADHOC!$S$4=""),"",IF(ADHOC!$G$15&lt;&gt;"",IF(ADHOC!$G$15=LEFT(Domein!$AS5682,LEN(ADHOC!$G$15)),MAX(Domein!BD$1:'Domein'!BD5681)+1,""),IF(ADHOC!$S$4=LEFT(Domein!$AS5682,LEN(ADHOC!$S$4)),MAX(Domein!BD$1:'Domein'!BD5681)+1,"")))</f>
        <v/>
      </c>
    </row>
    <row r="5683" spans="45:56" x14ac:dyDescent="0.2">
      <c r="AS5683" s="4" t="s">
        <v>17950</v>
      </c>
      <c r="AT5683" s="4" t="s">
        <v>17951</v>
      </c>
      <c r="AU5683" s="4" t="s">
        <v>456</v>
      </c>
      <c r="AV5683" s="4" t="s">
        <v>731</v>
      </c>
      <c r="AW5683" s="4" t="s">
        <v>724</v>
      </c>
      <c r="AX5683" s="4"/>
      <c r="AY5683" s="4">
        <v>250627</v>
      </c>
      <c r="AZ5683" s="4">
        <v>480715</v>
      </c>
      <c r="BA5683" s="4" t="s">
        <v>25540</v>
      </c>
      <c r="BB5683" s="4" t="s">
        <v>25541</v>
      </c>
      <c r="BC5683" s="4">
        <v>40</v>
      </c>
      <c r="BD5683" t="str">
        <f>IF(AND(ADHOC!$G$15="",ADHOC!$S$4=""),"",IF(ADHOC!$G$15&lt;&gt;"",IF(ADHOC!$G$15=LEFT(Domein!$AS5683,LEN(ADHOC!$G$15)),MAX(Domein!BD$1:'Domein'!BD5682)+1,""),IF(ADHOC!$S$4=LEFT(Domein!$AS5683,LEN(ADHOC!$S$4)),MAX(Domein!BD$1:'Domein'!BD5682)+1,"")))</f>
        <v/>
      </c>
    </row>
    <row r="5684" spans="45:56" x14ac:dyDescent="0.2">
      <c r="AS5684" s="4" t="s">
        <v>17952</v>
      </c>
      <c r="AT5684" s="4" t="s">
        <v>17953</v>
      </c>
      <c r="AU5684" s="4" t="s">
        <v>456</v>
      </c>
      <c r="AV5684" s="4" t="s">
        <v>731</v>
      </c>
      <c r="AW5684" s="4" t="s">
        <v>724</v>
      </c>
      <c r="AX5684" s="4"/>
      <c r="AY5684" s="4">
        <v>258123</v>
      </c>
      <c r="AZ5684" s="4">
        <v>480816</v>
      </c>
      <c r="BA5684" s="4" t="s">
        <v>25542</v>
      </c>
      <c r="BB5684" s="4" t="s">
        <v>25543</v>
      </c>
      <c r="BC5684" s="4">
        <v>40</v>
      </c>
      <c r="BD5684" t="str">
        <f>IF(AND(ADHOC!$G$15="",ADHOC!$S$4=""),"",IF(ADHOC!$G$15&lt;&gt;"",IF(ADHOC!$G$15=LEFT(Domein!$AS5684,LEN(ADHOC!$G$15)),MAX(Domein!BD$1:'Domein'!BD5683)+1,""),IF(ADHOC!$S$4=LEFT(Domein!$AS5684,LEN(ADHOC!$S$4)),MAX(Domein!BD$1:'Domein'!BD5683)+1,"")))</f>
        <v/>
      </c>
    </row>
    <row r="5685" spans="45:56" x14ac:dyDescent="0.2">
      <c r="AS5685" s="4" t="s">
        <v>17954</v>
      </c>
      <c r="AT5685" s="4" t="s">
        <v>17955</v>
      </c>
      <c r="AU5685" s="4" t="s">
        <v>456</v>
      </c>
      <c r="AV5685" s="4" t="s">
        <v>731</v>
      </c>
      <c r="AW5685" s="4" t="s">
        <v>724</v>
      </c>
      <c r="AX5685" s="4"/>
      <c r="AY5685" s="4">
        <v>261047</v>
      </c>
      <c r="AZ5685" s="4">
        <v>479612</v>
      </c>
      <c r="BA5685" s="4" t="s">
        <v>25544</v>
      </c>
      <c r="BB5685" s="4" t="s">
        <v>25545</v>
      </c>
      <c r="BC5685" s="4">
        <v>40</v>
      </c>
      <c r="BD5685" t="str">
        <f>IF(AND(ADHOC!$G$15="",ADHOC!$S$4=""),"",IF(ADHOC!$G$15&lt;&gt;"",IF(ADHOC!$G$15=LEFT(Domein!$AS5685,LEN(ADHOC!$G$15)),MAX(Domein!BD$1:'Domein'!BD5684)+1,""),IF(ADHOC!$S$4=LEFT(Domein!$AS5685,LEN(ADHOC!$S$4)),MAX(Domein!BD$1:'Domein'!BD5684)+1,"")))</f>
        <v/>
      </c>
    </row>
    <row r="5686" spans="45:56" x14ac:dyDescent="0.2">
      <c r="AS5686" s="4" t="s">
        <v>17956</v>
      </c>
      <c r="AT5686" s="4" t="s">
        <v>12474</v>
      </c>
      <c r="AU5686" s="4" t="s">
        <v>456</v>
      </c>
      <c r="AV5686" s="4" t="s">
        <v>731</v>
      </c>
      <c r="AW5686" s="4" t="s">
        <v>724</v>
      </c>
      <c r="AX5686" s="4"/>
      <c r="AY5686" s="4">
        <v>262360</v>
      </c>
      <c r="AZ5686" s="4">
        <v>482390</v>
      </c>
      <c r="BA5686" s="4" t="s">
        <v>25546</v>
      </c>
      <c r="BB5686" s="4" t="s">
        <v>25547</v>
      </c>
      <c r="BC5686" s="4">
        <v>40</v>
      </c>
      <c r="BD5686" t="str">
        <f>IF(AND(ADHOC!$G$15="",ADHOC!$S$4=""),"",IF(ADHOC!$G$15&lt;&gt;"",IF(ADHOC!$G$15=LEFT(Domein!$AS5686,LEN(ADHOC!$G$15)),MAX(Domein!BD$1:'Domein'!BD5685)+1,""),IF(ADHOC!$S$4=LEFT(Domein!$AS5686,LEN(ADHOC!$S$4)),MAX(Domein!BD$1:'Domein'!BD5685)+1,"")))</f>
        <v/>
      </c>
    </row>
    <row r="5687" spans="45:56" x14ac:dyDescent="0.2">
      <c r="AS5687" s="4" t="s">
        <v>17957</v>
      </c>
      <c r="AT5687" s="4" t="s">
        <v>16120</v>
      </c>
      <c r="AU5687" s="4" t="s">
        <v>456</v>
      </c>
      <c r="AV5687" s="4" t="s">
        <v>731</v>
      </c>
      <c r="AW5687" s="4" t="s">
        <v>724</v>
      </c>
      <c r="AX5687" s="4"/>
      <c r="AY5687" s="4">
        <v>254878</v>
      </c>
      <c r="AZ5687" s="4">
        <v>480073</v>
      </c>
      <c r="BA5687" s="4" t="s">
        <v>25548</v>
      </c>
      <c r="BB5687" s="4" t="s">
        <v>25549</v>
      </c>
      <c r="BC5687" s="4">
        <v>40</v>
      </c>
      <c r="BD5687" t="str">
        <f>IF(AND(ADHOC!$G$15="",ADHOC!$S$4=""),"",IF(ADHOC!$G$15&lt;&gt;"",IF(ADHOC!$G$15=LEFT(Domein!$AS5687,LEN(ADHOC!$G$15)),MAX(Domein!BD$1:'Domein'!BD5686)+1,""),IF(ADHOC!$S$4=LEFT(Domein!$AS5687,LEN(ADHOC!$S$4)),MAX(Domein!BD$1:'Domein'!BD5686)+1,"")))</f>
        <v/>
      </c>
    </row>
    <row r="5688" spans="45:56" x14ac:dyDescent="0.2">
      <c r="AS5688" s="4" t="s">
        <v>2768</v>
      </c>
      <c r="AT5688" s="4" t="s">
        <v>2769</v>
      </c>
      <c r="AU5688" s="4" t="s">
        <v>456</v>
      </c>
      <c r="AV5688" s="4" t="s">
        <v>731</v>
      </c>
      <c r="AW5688" s="4" t="s">
        <v>724</v>
      </c>
      <c r="AX5688" s="4"/>
      <c r="AY5688" s="4">
        <v>251895</v>
      </c>
      <c r="AZ5688" s="4">
        <v>481402</v>
      </c>
      <c r="BA5688" s="4" t="s">
        <v>25550</v>
      </c>
      <c r="BB5688" s="4" t="s">
        <v>25551</v>
      </c>
      <c r="BC5688" s="4">
        <v>40</v>
      </c>
      <c r="BD5688" t="str">
        <f>IF(AND(ADHOC!$G$15="",ADHOC!$S$4=""),"",IF(ADHOC!$G$15&lt;&gt;"",IF(ADHOC!$G$15=LEFT(Domein!$AS5688,LEN(ADHOC!$G$15)),MAX(Domein!BD$1:'Domein'!BD5687)+1,""),IF(ADHOC!$S$4=LEFT(Domein!$AS5688,LEN(ADHOC!$S$4)),MAX(Domein!BD$1:'Domein'!BD5687)+1,"")))</f>
        <v/>
      </c>
    </row>
    <row r="5689" spans="45:56" x14ac:dyDescent="0.2">
      <c r="AS5689" s="4" t="s">
        <v>17958</v>
      </c>
      <c r="AT5689" s="4" t="s">
        <v>2769</v>
      </c>
      <c r="AU5689" s="4" t="s">
        <v>456</v>
      </c>
      <c r="AV5689" s="4" t="s">
        <v>731</v>
      </c>
      <c r="AW5689" s="4" t="s">
        <v>724</v>
      </c>
      <c r="AX5689" s="4"/>
      <c r="AY5689" s="4">
        <v>251927</v>
      </c>
      <c r="AZ5689" s="4">
        <v>481405</v>
      </c>
      <c r="BA5689" s="4" t="s">
        <v>25552</v>
      </c>
      <c r="BB5689" s="4" t="s">
        <v>25553</v>
      </c>
      <c r="BC5689" s="4">
        <v>40</v>
      </c>
      <c r="BD5689" t="str">
        <f>IF(AND(ADHOC!$G$15="",ADHOC!$S$4=""),"",IF(ADHOC!$G$15&lt;&gt;"",IF(ADHOC!$G$15=LEFT(Domein!$AS5689,LEN(ADHOC!$G$15)),MAX(Domein!BD$1:'Domein'!BD5688)+1,""),IF(ADHOC!$S$4=LEFT(Domein!$AS5689,LEN(ADHOC!$S$4)),MAX(Domein!BD$1:'Domein'!BD5688)+1,"")))</f>
        <v/>
      </c>
    </row>
    <row r="5690" spans="45:56" x14ac:dyDescent="0.2">
      <c r="AS5690" s="4" t="s">
        <v>17959</v>
      </c>
      <c r="AT5690" s="4" t="s">
        <v>17960</v>
      </c>
      <c r="AU5690" s="4" t="s">
        <v>456</v>
      </c>
      <c r="AV5690" s="4" t="s">
        <v>731</v>
      </c>
      <c r="AW5690" s="4" t="s">
        <v>724</v>
      </c>
      <c r="AX5690" s="4"/>
      <c r="AY5690" s="4">
        <v>253501</v>
      </c>
      <c r="AZ5690" s="4">
        <v>481826</v>
      </c>
      <c r="BA5690" s="4" t="s">
        <v>25554</v>
      </c>
      <c r="BB5690" s="4" t="s">
        <v>25555</v>
      </c>
      <c r="BC5690" s="4">
        <v>40</v>
      </c>
      <c r="BD5690" t="str">
        <f>IF(AND(ADHOC!$G$15="",ADHOC!$S$4=""),"",IF(ADHOC!$G$15&lt;&gt;"",IF(ADHOC!$G$15=LEFT(Domein!$AS5690,LEN(ADHOC!$G$15)),MAX(Domein!BD$1:'Domein'!BD5689)+1,""),IF(ADHOC!$S$4=LEFT(Domein!$AS5690,LEN(ADHOC!$S$4)),MAX(Domein!BD$1:'Domein'!BD5689)+1,"")))</f>
        <v/>
      </c>
    </row>
    <row r="5691" spans="45:56" x14ac:dyDescent="0.2">
      <c r="AS5691" s="4" t="s">
        <v>17961</v>
      </c>
      <c r="AT5691" s="4" t="s">
        <v>17962</v>
      </c>
      <c r="AU5691" s="4" t="s">
        <v>456</v>
      </c>
      <c r="AV5691" s="4" t="s">
        <v>731</v>
      </c>
      <c r="AW5691" s="4" t="s">
        <v>724</v>
      </c>
      <c r="AX5691" s="4"/>
      <c r="AY5691" s="4">
        <v>251697</v>
      </c>
      <c r="AZ5691" s="4">
        <v>480139</v>
      </c>
      <c r="BA5691" s="4" t="s">
        <v>25556</v>
      </c>
      <c r="BB5691" s="4" t="s">
        <v>25557</v>
      </c>
      <c r="BC5691" s="4">
        <v>40</v>
      </c>
      <c r="BD5691" t="str">
        <f>IF(AND(ADHOC!$G$15="",ADHOC!$S$4=""),"",IF(ADHOC!$G$15&lt;&gt;"",IF(ADHOC!$G$15=LEFT(Domein!$AS5691,LEN(ADHOC!$G$15)),MAX(Domein!BD$1:'Domein'!BD5690)+1,""),IF(ADHOC!$S$4=LEFT(Domein!$AS5691,LEN(ADHOC!$S$4)),MAX(Domein!BD$1:'Domein'!BD5690)+1,"")))</f>
        <v/>
      </c>
    </row>
    <row r="5692" spans="45:56" x14ac:dyDescent="0.2">
      <c r="AS5692" s="4" t="s">
        <v>2770</v>
      </c>
      <c r="AT5692" s="4" t="s">
        <v>2771</v>
      </c>
      <c r="AU5692" s="4" t="s">
        <v>456</v>
      </c>
      <c r="AV5692" s="4" t="s">
        <v>731</v>
      </c>
      <c r="AW5692" s="4" t="s">
        <v>724</v>
      </c>
      <c r="AX5692" s="4"/>
      <c r="AY5692" s="4">
        <v>257707</v>
      </c>
      <c r="AZ5692" s="4">
        <v>481745</v>
      </c>
      <c r="BA5692" s="4" t="s">
        <v>25558</v>
      </c>
      <c r="BB5692" s="4" t="s">
        <v>25559</v>
      </c>
      <c r="BC5692" s="4">
        <v>40</v>
      </c>
      <c r="BD5692" t="str">
        <f>IF(AND(ADHOC!$G$15="",ADHOC!$S$4=""),"",IF(ADHOC!$G$15&lt;&gt;"",IF(ADHOC!$G$15=LEFT(Domein!$AS5692,LEN(ADHOC!$G$15)),MAX(Domein!BD$1:'Domein'!BD5691)+1,""),IF(ADHOC!$S$4=LEFT(Domein!$AS5692,LEN(ADHOC!$S$4)),MAX(Domein!BD$1:'Domein'!BD5691)+1,"")))</f>
        <v/>
      </c>
    </row>
    <row r="5693" spans="45:56" x14ac:dyDescent="0.2">
      <c r="AS5693" s="4" t="s">
        <v>17963</v>
      </c>
      <c r="AT5693" s="4" t="s">
        <v>2771</v>
      </c>
      <c r="AU5693" s="4" t="s">
        <v>456</v>
      </c>
      <c r="AV5693" s="4" t="s">
        <v>731</v>
      </c>
      <c r="AW5693" s="4" t="s">
        <v>724</v>
      </c>
      <c r="AX5693" s="4"/>
      <c r="AY5693" s="4">
        <v>257593</v>
      </c>
      <c r="AZ5693" s="4">
        <v>481717</v>
      </c>
      <c r="BA5693" s="4" t="s">
        <v>25560</v>
      </c>
      <c r="BB5693" s="4" t="s">
        <v>25561</v>
      </c>
      <c r="BC5693" s="4">
        <v>40</v>
      </c>
      <c r="BD5693" t="str">
        <f>IF(AND(ADHOC!$G$15="",ADHOC!$S$4=""),"",IF(ADHOC!$G$15&lt;&gt;"",IF(ADHOC!$G$15=LEFT(Domein!$AS5693,LEN(ADHOC!$G$15)),MAX(Domein!BD$1:'Domein'!BD5692)+1,""),IF(ADHOC!$S$4=LEFT(Domein!$AS5693,LEN(ADHOC!$S$4)),MAX(Domein!BD$1:'Domein'!BD5692)+1,"")))</f>
        <v/>
      </c>
    </row>
    <row r="5694" spans="45:56" x14ac:dyDescent="0.2">
      <c r="AS5694" s="4" t="s">
        <v>17964</v>
      </c>
      <c r="AT5694" s="4" t="s">
        <v>17965</v>
      </c>
      <c r="AU5694" s="4" t="s">
        <v>456</v>
      </c>
      <c r="AV5694" s="4" t="s">
        <v>731</v>
      </c>
      <c r="AW5694" s="4" t="s">
        <v>724</v>
      </c>
      <c r="AX5694" s="4"/>
      <c r="AY5694" s="4">
        <v>246874</v>
      </c>
      <c r="AZ5694" s="4">
        <v>484227</v>
      </c>
      <c r="BA5694" s="4" t="s">
        <v>25562</v>
      </c>
      <c r="BB5694" s="4" t="s">
        <v>25563</v>
      </c>
      <c r="BC5694" s="4">
        <v>40</v>
      </c>
      <c r="BD5694" t="str">
        <f>IF(AND(ADHOC!$G$15="",ADHOC!$S$4=""),"",IF(ADHOC!$G$15&lt;&gt;"",IF(ADHOC!$G$15=LEFT(Domein!$AS5694,LEN(ADHOC!$G$15)),MAX(Domein!BD$1:'Domein'!BD5693)+1,""),IF(ADHOC!$S$4=LEFT(Domein!$AS5694,LEN(ADHOC!$S$4)),MAX(Domein!BD$1:'Domein'!BD5693)+1,"")))</f>
        <v/>
      </c>
    </row>
    <row r="5695" spans="45:56" x14ac:dyDescent="0.2">
      <c r="AS5695" s="4" t="s">
        <v>17966</v>
      </c>
      <c r="AT5695" s="4" t="s">
        <v>17967</v>
      </c>
      <c r="AU5695" s="4" t="s">
        <v>456</v>
      </c>
      <c r="AV5695" s="4" t="s">
        <v>731</v>
      </c>
      <c r="AW5695" s="4" t="s">
        <v>724</v>
      </c>
      <c r="AX5695" s="4"/>
      <c r="AY5695" s="4">
        <v>258196</v>
      </c>
      <c r="AZ5695" s="4">
        <v>480801</v>
      </c>
      <c r="BA5695" s="4" t="s">
        <v>25564</v>
      </c>
      <c r="BB5695" s="4" t="s">
        <v>25565</v>
      </c>
      <c r="BC5695" s="4">
        <v>40</v>
      </c>
      <c r="BD5695" t="str">
        <f>IF(AND(ADHOC!$G$15="",ADHOC!$S$4=""),"",IF(ADHOC!$G$15&lt;&gt;"",IF(ADHOC!$G$15=LEFT(Domein!$AS5695,LEN(ADHOC!$G$15)),MAX(Domein!BD$1:'Domein'!BD5694)+1,""),IF(ADHOC!$S$4=LEFT(Domein!$AS5695,LEN(ADHOC!$S$4)),MAX(Domein!BD$1:'Domein'!BD5694)+1,"")))</f>
        <v/>
      </c>
    </row>
    <row r="5696" spans="45:56" x14ac:dyDescent="0.2">
      <c r="AS5696" s="4" t="s">
        <v>17968</v>
      </c>
      <c r="AT5696" s="4" t="s">
        <v>17969</v>
      </c>
      <c r="AU5696" s="4" t="s">
        <v>456</v>
      </c>
      <c r="AV5696" s="4" t="s">
        <v>731</v>
      </c>
      <c r="AW5696" s="4" t="s">
        <v>724</v>
      </c>
      <c r="AX5696" s="4"/>
      <c r="AY5696" s="4">
        <v>257681</v>
      </c>
      <c r="AZ5696" s="4">
        <v>481055</v>
      </c>
      <c r="BA5696" s="4" t="s">
        <v>25566</v>
      </c>
      <c r="BB5696" s="4" t="s">
        <v>25567</v>
      </c>
      <c r="BC5696" s="4">
        <v>40</v>
      </c>
      <c r="BD5696" t="str">
        <f>IF(AND(ADHOC!$G$15="",ADHOC!$S$4=""),"",IF(ADHOC!$G$15&lt;&gt;"",IF(ADHOC!$G$15=LEFT(Domein!$AS5696,LEN(ADHOC!$G$15)),MAX(Domein!BD$1:'Domein'!BD5695)+1,""),IF(ADHOC!$S$4=LEFT(Domein!$AS5696,LEN(ADHOC!$S$4)),MAX(Domein!BD$1:'Domein'!BD5695)+1,"")))</f>
        <v/>
      </c>
    </row>
    <row r="5697" spans="45:56" x14ac:dyDescent="0.2">
      <c r="AS5697" s="4" t="s">
        <v>17970</v>
      </c>
      <c r="AT5697" s="4" t="s">
        <v>17971</v>
      </c>
      <c r="AU5697" s="4" t="s">
        <v>456</v>
      </c>
      <c r="AV5697" s="4" t="s">
        <v>731</v>
      </c>
      <c r="AW5697" s="4" t="s">
        <v>724</v>
      </c>
      <c r="AX5697" s="4"/>
      <c r="AY5697" s="4">
        <v>251279</v>
      </c>
      <c r="AZ5697" s="4">
        <v>481332</v>
      </c>
      <c r="BA5697" s="4" t="s">
        <v>25568</v>
      </c>
      <c r="BB5697" s="4" t="s">
        <v>25569</v>
      </c>
      <c r="BC5697" s="4">
        <v>40</v>
      </c>
      <c r="BD5697" t="str">
        <f>IF(AND(ADHOC!$G$15="",ADHOC!$S$4=""),"",IF(ADHOC!$G$15&lt;&gt;"",IF(ADHOC!$G$15=LEFT(Domein!$AS5697,LEN(ADHOC!$G$15)),MAX(Domein!BD$1:'Domein'!BD5696)+1,""),IF(ADHOC!$S$4=LEFT(Domein!$AS5697,LEN(ADHOC!$S$4)),MAX(Domein!BD$1:'Domein'!BD5696)+1,"")))</f>
        <v/>
      </c>
    </row>
    <row r="5698" spans="45:56" x14ac:dyDescent="0.2">
      <c r="AS5698" s="4" t="s">
        <v>17972</v>
      </c>
      <c r="AT5698" s="4" t="s">
        <v>17973</v>
      </c>
      <c r="AU5698" s="4" t="s">
        <v>456</v>
      </c>
      <c r="AV5698" s="4" t="s">
        <v>731</v>
      </c>
      <c r="AW5698" s="4" t="s">
        <v>724</v>
      </c>
      <c r="AX5698" s="4"/>
      <c r="AY5698" s="4">
        <v>254150</v>
      </c>
      <c r="AZ5698" s="4">
        <v>479063</v>
      </c>
      <c r="BA5698" s="4" t="s">
        <v>25570</v>
      </c>
      <c r="BB5698" s="4" t="s">
        <v>25571</v>
      </c>
      <c r="BC5698" s="4">
        <v>40</v>
      </c>
      <c r="BD5698" t="str">
        <f>IF(AND(ADHOC!$G$15="",ADHOC!$S$4=""),"",IF(ADHOC!$G$15&lt;&gt;"",IF(ADHOC!$G$15=LEFT(Domein!$AS5698,LEN(ADHOC!$G$15)),MAX(Domein!BD$1:'Domein'!BD5697)+1,""),IF(ADHOC!$S$4=LEFT(Domein!$AS5698,LEN(ADHOC!$S$4)),MAX(Domein!BD$1:'Domein'!BD5697)+1,"")))</f>
        <v/>
      </c>
    </row>
    <row r="5699" spans="45:56" x14ac:dyDescent="0.2">
      <c r="AS5699" s="4" t="s">
        <v>17974</v>
      </c>
      <c r="AT5699" s="4" t="s">
        <v>17975</v>
      </c>
      <c r="AU5699" s="4" t="s">
        <v>456</v>
      </c>
      <c r="AV5699" s="4" t="s">
        <v>731</v>
      </c>
      <c r="AW5699" s="4" t="s">
        <v>724</v>
      </c>
      <c r="AX5699" s="4"/>
      <c r="AY5699" s="4">
        <v>249392</v>
      </c>
      <c r="AZ5699" s="4">
        <v>482105</v>
      </c>
      <c r="BA5699" s="4" t="s">
        <v>25572</v>
      </c>
      <c r="BB5699" s="4" t="s">
        <v>25573</v>
      </c>
      <c r="BC5699" s="4">
        <v>40</v>
      </c>
      <c r="BD5699" t="str">
        <f>IF(AND(ADHOC!$G$15="",ADHOC!$S$4=""),"",IF(ADHOC!$G$15&lt;&gt;"",IF(ADHOC!$G$15=LEFT(Domein!$AS5699,LEN(ADHOC!$G$15)),MAX(Domein!BD$1:'Domein'!BD5698)+1,""),IF(ADHOC!$S$4=LEFT(Domein!$AS5699,LEN(ADHOC!$S$4)),MAX(Domein!BD$1:'Domein'!BD5698)+1,"")))</f>
        <v/>
      </c>
    </row>
    <row r="5700" spans="45:56" x14ac:dyDescent="0.2">
      <c r="AS5700" s="4" t="s">
        <v>17976</v>
      </c>
      <c r="AT5700" s="4" t="s">
        <v>17977</v>
      </c>
      <c r="AU5700" s="4" t="s">
        <v>456</v>
      </c>
      <c r="AV5700" s="4" t="s">
        <v>731</v>
      </c>
      <c r="AW5700" s="4" t="s">
        <v>724</v>
      </c>
      <c r="AX5700" s="4"/>
      <c r="AY5700" s="4">
        <v>262200</v>
      </c>
      <c r="AZ5700" s="4">
        <v>482200</v>
      </c>
      <c r="BA5700" s="4" t="s">
        <v>25574</v>
      </c>
      <c r="BB5700" s="4" t="s">
        <v>25575</v>
      </c>
      <c r="BC5700" s="4">
        <v>40</v>
      </c>
      <c r="BD5700" t="str">
        <f>IF(AND(ADHOC!$G$15="",ADHOC!$S$4=""),"",IF(ADHOC!$G$15&lt;&gt;"",IF(ADHOC!$G$15=LEFT(Domein!$AS5700,LEN(ADHOC!$G$15)),MAX(Domein!BD$1:'Domein'!BD5699)+1,""),IF(ADHOC!$S$4=LEFT(Domein!$AS5700,LEN(ADHOC!$S$4)),MAX(Domein!BD$1:'Domein'!BD5699)+1,"")))</f>
        <v/>
      </c>
    </row>
    <row r="5701" spans="45:56" x14ac:dyDescent="0.2">
      <c r="AS5701" s="4" t="s">
        <v>17978</v>
      </c>
      <c r="AT5701" s="4" t="s">
        <v>17979</v>
      </c>
      <c r="AU5701" s="4" t="s">
        <v>456</v>
      </c>
      <c r="AV5701" s="4" t="s">
        <v>731</v>
      </c>
      <c r="AW5701" s="4" t="s">
        <v>724</v>
      </c>
      <c r="AX5701" s="4"/>
      <c r="AY5701" s="4">
        <v>262100</v>
      </c>
      <c r="AZ5701" s="4">
        <v>481400</v>
      </c>
      <c r="BA5701" s="4" t="s">
        <v>25576</v>
      </c>
      <c r="BB5701" s="4" t="s">
        <v>25577</v>
      </c>
      <c r="BC5701" s="4">
        <v>40</v>
      </c>
      <c r="BD5701" t="str">
        <f>IF(AND(ADHOC!$G$15="",ADHOC!$S$4=""),"",IF(ADHOC!$G$15&lt;&gt;"",IF(ADHOC!$G$15=LEFT(Domein!$AS5701,LEN(ADHOC!$G$15)),MAX(Domein!BD$1:'Domein'!BD5700)+1,""),IF(ADHOC!$S$4=LEFT(Domein!$AS5701,LEN(ADHOC!$S$4)),MAX(Domein!BD$1:'Domein'!BD5700)+1,"")))</f>
        <v/>
      </c>
    </row>
    <row r="5702" spans="45:56" x14ac:dyDescent="0.2">
      <c r="AS5702" s="4" t="s">
        <v>17980</v>
      </c>
      <c r="AT5702" s="4" t="s">
        <v>17981</v>
      </c>
      <c r="AU5702" s="4" t="s">
        <v>456</v>
      </c>
      <c r="AV5702" s="4" t="s">
        <v>731</v>
      </c>
      <c r="AW5702" s="4" t="s">
        <v>724</v>
      </c>
      <c r="AX5702" s="4"/>
      <c r="AY5702" s="4">
        <v>261905</v>
      </c>
      <c r="AZ5702" s="4">
        <v>482209</v>
      </c>
      <c r="BA5702" s="4" t="s">
        <v>25578</v>
      </c>
      <c r="BB5702" s="4" t="s">
        <v>25579</v>
      </c>
      <c r="BC5702" s="4">
        <v>40</v>
      </c>
      <c r="BD5702" t="str">
        <f>IF(AND(ADHOC!$G$15="",ADHOC!$S$4=""),"",IF(ADHOC!$G$15&lt;&gt;"",IF(ADHOC!$G$15=LEFT(Domein!$AS5702,LEN(ADHOC!$G$15)),MAX(Domein!BD$1:'Domein'!BD5701)+1,""),IF(ADHOC!$S$4=LEFT(Domein!$AS5702,LEN(ADHOC!$S$4)),MAX(Domein!BD$1:'Domein'!BD5701)+1,"")))</f>
        <v/>
      </c>
    </row>
    <row r="5703" spans="45:56" x14ac:dyDescent="0.2">
      <c r="AS5703" s="4" t="s">
        <v>17982</v>
      </c>
      <c r="AT5703" s="4" t="s">
        <v>16122</v>
      </c>
      <c r="AU5703" s="4" t="s">
        <v>456</v>
      </c>
      <c r="AV5703" s="4" t="s">
        <v>731</v>
      </c>
      <c r="AW5703" s="4" t="s">
        <v>724</v>
      </c>
      <c r="AX5703" s="4"/>
      <c r="AY5703" s="4">
        <v>248702</v>
      </c>
      <c r="AZ5703" s="4">
        <v>482033</v>
      </c>
      <c r="BA5703" s="4" t="s">
        <v>25444</v>
      </c>
      <c r="BB5703" s="4" t="s">
        <v>25580</v>
      </c>
      <c r="BC5703" s="4">
        <v>40</v>
      </c>
      <c r="BD5703" t="str">
        <f>IF(AND(ADHOC!$G$15="",ADHOC!$S$4=""),"",IF(ADHOC!$G$15&lt;&gt;"",IF(ADHOC!$G$15=LEFT(Domein!$AS5703,LEN(ADHOC!$G$15)),MAX(Domein!BD$1:'Domein'!BD5702)+1,""),IF(ADHOC!$S$4=LEFT(Domein!$AS5703,LEN(ADHOC!$S$4)),MAX(Domein!BD$1:'Domein'!BD5702)+1,"")))</f>
        <v/>
      </c>
    </row>
    <row r="5704" spans="45:56" x14ac:dyDescent="0.2">
      <c r="AS5704" s="4" t="s">
        <v>17983</v>
      </c>
      <c r="AT5704" s="4" t="s">
        <v>12476</v>
      </c>
      <c r="AU5704" s="4" t="s">
        <v>456</v>
      </c>
      <c r="AV5704" s="4" t="s">
        <v>731</v>
      </c>
      <c r="AW5704" s="4" t="s">
        <v>724</v>
      </c>
      <c r="AX5704" s="4"/>
      <c r="AY5704" s="4">
        <v>260946</v>
      </c>
      <c r="AZ5704" s="4">
        <v>479601</v>
      </c>
      <c r="BA5704" s="4" t="s">
        <v>25581</v>
      </c>
      <c r="BB5704" s="4" t="s">
        <v>25582</v>
      </c>
      <c r="BC5704" s="4">
        <v>40</v>
      </c>
      <c r="BD5704" t="str">
        <f>IF(AND(ADHOC!$G$15="",ADHOC!$S$4=""),"",IF(ADHOC!$G$15&lt;&gt;"",IF(ADHOC!$G$15=LEFT(Domein!$AS5704,LEN(ADHOC!$G$15)),MAX(Domein!BD$1:'Domein'!BD5703)+1,""),IF(ADHOC!$S$4=LEFT(Domein!$AS5704,LEN(ADHOC!$S$4)),MAX(Domein!BD$1:'Domein'!BD5703)+1,"")))</f>
        <v/>
      </c>
    </row>
    <row r="5705" spans="45:56" x14ac:dyDescent="0.2">
      <c r="AS5705" s="4" t="s">
        <v>17984</v>
      </c>
      <c r="AT5705" s="4" t="s">
        <v>17985</v>
      </c>
      <c r="AU5705" s="4" t="s">
        <v>456</v>
      </c>
      <c r="AV5705" s="4" t="s">
        <v>731</v>
      </c>
      <c r="AW5705" s="4" t="s">
        <v>724</v>
      </c>
      <c r="AX5705" s="4"/>
      <c r="AY5705" s="4">
        <v>262287</v>
      </c>
      <c r="AZ5705" s="4">
        <v>482185</v>
      </c>
      <c r="BA5705" s="4" t="s">
        <v>25583</v>
      </c>
      <c r="BB5705" s="4" t="s">
        <v>25584</v>
      </c>
      <c r="BC5705" s="4">
        <v>40</v>
      </c>
      <c r="BD5705" t="str">
        <f>IF(AND(ADHOC!$G$15="",ADHOC!$S$4=""),"",IF(ADHOC!$G$15&lt;&gt;"",IF(ADHOC!$G$15=LEFT(Domein!$AS5705,LEN(ADHOC!$G$15)),MAX(Domein!BD$1:'Domein'!BD5704)+1,""),IF(ADHOC!$S$4=LEFT(Domein!$AS5705,LEN(ADHOC!$S$4)),MAX(Domein!BD$1:'Domein'!BD5704)+1,"")))</f>
        <v/>
      </c>
    </row>
    <row r="5706" spans="45:56" x14ac:dyDescent="0.2">
      <c r="AS5706" s="4" t="s">
        <v>17986</v>
      </c>
      <c r="AT5706" s="4" t="s">
        <v>17987</v>
      </c>
      <c r="AU5706" s="4" t="s">
        <v>456</v>
      </c>
      <c r="AV5706" s="4" t="s">
        <v>731</v>
      </c>
      <c r="AW5706" s="4" t="s">
        <v>724</v>
      </c>
      <c r="AX5706" s="4"/>
      <c r="AY5706" s="4">
        <v>255202</v>
      </c>
      <c r="AZ5706" s="4">
        <v>480128</v>
      </c>
      <c r="BA5706" s="4" t="s">
        <v>25585</v>
      </c>
      <c r="BB5706" s="4" t="s">
        <v>25586</v>
      </c>
      <c r="BC5706" s="4">
        <v>40</v>
      </c>
      <c r="BD5706" t="str">
        <f>IF(AND(ADHOC!$G$15="",ADHOC!$S$4=""),"",IF(ADHOC!$G$15&lt;&gt;"",IF(ADHOC!$G$15=LEFT(Domein!$AS5706,LEN(ADHOC!$G$15)),MAX(Domein!BD$1:'Domein'!BD5705)+1,""),IF(ADHOC!$S$4=LEFT(Domein!$AS5706,LEN(ADHOC!$S$4)),MAX(Domein!BD$1:'Domein'!BD5705)+1,"")))</f>
        <v/>
      </c>
    </row>
    <row r="5707" spans="45:56" x14ac:dyDescent="0.2">
      <c r="AS5707" s="4" t="s">
        <v>17988</v>
      </c>
      <c r="AT5707" s="4" t="s">
        <v>17989</v>
      </c>
      <c r="AU5707" s="4" t="s">
        <v>456</v>
      </c>
      <c r="AV5707" s="4" t="s">
        <v>731</v>
      </c>
      <c r="AW5707" s="4" t="s">
        <v>724</v>
      </c>
      <c r="AX5707" s="4"/>
      <c r="AY5707" s="4">
        <v>258333</v>
      </c>
      <c r="AZ5707" s="4">
        <v>480398</v>
      </c>
      <c r="BA5707" s="4" t="s">
        <v>25587</v>
      </c>
      <c r="BB5707" s="4" t="s">
        <v>25588</v>
      </c>
      <c r="BC5707" s="4">
        <v>40</v>
      </c>
      <c r="BD5707" t="str">
        <f>IF(AND(ADHOC!$G$15="",ADHOC!$S$4=""),"",IF(ADHOC!$G$15&lt;&gt;"",IF(ADHOC!$G$15=LEFT(Domein!$AS5707,LEN(ADHOC!$G$15)),MAX(Domein!BD$1:'Domein'!BD5706)+1,""),IF(ADHOC!$S$4=LEFT(Domein!$AS5707,LEN(ADHOC!$S$4)),MAX(Domein!BD$1:'Domein'!BD5706)+1,"")))</f>
        <v/>
      </c>
    </row>
    <row r="5708" spans="45:56" x14ac:dyDescent="0.2">
      <c r="AS5708" s="4" t="s">
        <v>17990</v>
      </c>
      <c r="AT5708" s="4" t="s">
        <v>17991</v>
      </c>
      <c r="AU5708" s="4" t="s">
        <v>456</v>
      </c>
      <c r="AV5708" s="4" t="s">
        <v>731</v>
      </c>
      <c r="AW5708" s="4" t="s">
        <v>724</v>
      </c>
      <c r="AX5708" s="4"/>
      <c r="AY5708" s="4">
        <v>248130</v>
      </c>
      <c r="AZ5708" s="4">
        <v>482293</v>
      </c>
      <c r="BA5708" s="4" t="s">
        <v>25589</v>
      </c>
      <c r="BB5708" s="4" t="s">
        <v>25590</v>
      </c>
      <c r="BC5708" s="4">
        <v>40</v>
      </c>
      <c r="BD5708" t="str">
        <f>IF(AND(ADHOC!$G$15="",ADHOC!$S$4=""),"",IF(ADHOC!$G$15&lt;&gt;"",IF(ADHOC!$G$15=LEFT(Domein!$AS5708,LEN(ADHOC!$G$15)),MAX(Domein!BD$1:'Domein'!BD5707)+1,""),IF(ADHOC!$S$4=LEFT(Domein!$AS5708,LEN(ADHOC!$S$4)),MAX(Domein!BD$1:'Domein'!BD5707)+1,"")))</f>
        <v/>
      </c>
    </row>
    <row r="5709" spans="45:56" x14ac:dyDescent="0.2">
      <c r="AS5709" s="4" t="s">
        <v>17992</v>
      </c>
      <c r="AT5709" s="4" t="s">
        <v>17993</v>
      </c>
      <c r="AU5709" s="4" t="s">
        <v>456</v>
      </c>
      <c r="AV5709" s="4" t="s">
        <v>731</v>
      </c>
      <c r="AW5709" s="4" t="s">
        <v>724</v>
      </c>
      <c r="AX5709" s="4"/>
      <c r="AY5709" s="4">
        <v>247575</v>
      </c>
      <c r="AZ5709" s="4">
        <v>482934</v>
      </c>
      <c r="BA5709" s="4" t="s">
        <v>25591</v>
      </c>
      <c r="BB5709" s="4" t="s">
        <v>25592</v>
      </c>
      <c r="BC5709" s="4">
        <v>40</v>
      </c>
      <c r="BD5709" t="str">
        <f>IF(AND(ADHOC!$G$15="",ADHOC!$S$4=""),"",IF(ADHOC!$G$15&lt;&gt;"",IF(ADHOC!$G$15=LEFT(Domein!$AS5709,LEN(ADHOC!$G$15)),MAX(Domein!BD$1:'Domein'!BD5708)+1,""),IF(ADHOC!$S$4=LEFT(Domein!$AS5709,LEN(ADHOC!$S$4)),MAX(Domein!BD$1:'Domein'!BD5708)+1,"")))</f>
        <v/>
      </c>
    </row>
    <row r="5710" spans="45:56" x14ac:dyDescent="0.2">
      <c r="AS5710" s="4" t="s">
        <v>11494</v>
      </c>
      <c r="AT5710" s="4" t="s">
        <v>3311</v>
      </c>
      <c r="AU5710" s="4" t="s">
        <v>456</v>
      </c>
      <c r="AV5710" s="4" t="s">
        <v>731</v>
      </c>
      <c r="AW5710" s="4" t="s">
        <v>724</v>
      </c>
      <c r="AX5710" s="4"/>
      <c r="AY5710" s="4">
        <v>247582</v>
      </c>
      <c r="AZ5710" s="4">
        <v>483488</v>
      </c>
      <c r="BA5710" s="4" t="s">
        <v>25593</v>
      </c>
      <c r="BB5710" s="4" t="s">
        <v>25594</v>
      </c>
      <c r="BC5710" s="4">
        <v>40</v>
      </c>
      <c r="BD5710" t="str">
        <f>IF(AND(ADHOC!$G$15="",ADHOC!$S$4=""),"",IF(ADHOC!$G$15&lt;&gt;"",IF(ADHOC!$G$15=LEFT(Domein!$AS5710,LEN(ADHOC!$G$15)),MAX(Domein!BD$1:'Domein'!BD5709)+1,""),IF(ADHOC!$S$4=LEFT(Domein!$AS5710,LEN(ADHOC!$S$4)),MAX(Domein!BD$1:'Domein'!BD5709)+1,"")))</f>
        <v/>
      </c>
    </row>
    <row r="5711" spans="45:56" x14ac:dyDescent="0.2">
      <c r="AS5711" s="4" t="s">
        <v>17994</v>
      </c>
      <c r="AT5711" s="4" t="s">
        <v>3311</v>
      </c>
      <c r="AU5711" s="4" t="s">
        <v>456</v>
      </c>
      <c r="AV5711" s="4" t="s">
        <v>731</v>
      </c>
      <c r="AW5711" s="4" t="s">
        <v>724</v>
      </c>
      <c r="AX5711" s="4"/>
      <c r="AY5711" s="4">
        <v>247582</v>
      </c>
      <c r="AZ5711" s="4">
        <v>483488</v>
      </c>
      <c r="BA5711" s="4" t="s">
        <v>25593</v>
      </c>
      <c r="BB5711" s="4" t="s">
        <v>25594</v>
      </c>
      <c r="BC5711" s="4">
        <v>40</v>
      </c>
      <c r="BD5711" t="str">
        <f>IF(AND(ADHOC!$G$15="",ADHOC!$S$4=""),"",IF(ADHOC!$G$15&lt;&gt;"",IF(ADHOC!$G$15=LEFT(Domein!$AS5711,LEN(ADHOC!$G$15)),MAX(Domein!BD$1:'Domein'!BD5710)+1,""),IF(ADHOC!$S$4=LEFT(Domein!$AS5711,LEN(ADHOC!$S$4)),MAX(Domein!BD$1:'Domein'!BD5710)+1,"")))</f>
        <v/>
      </c>
    </row>
    <row r="5712" spans="45:56" x14ac:dyDescent="0.2">
      <c r="AS5712" s="4" t="s">
        <v>17995</v>
      </c>
      <c r="AT5712" s="4" t="s">
        <v>17996</v>
      </c>
      <c r="AU5712" s="4" t="s">
        <v>456</v>
      </c>
      <c r="AV5712" s="4" t="s">
        <v>731</v>
      </c>
      <c r="AW5712" s="4" t="s">
        <v>724</v>
      </c>
      <c r="AX5712" s="4"/>
      <c r="AY5712" s="4">
        <v>257775</v>
      </c>
      <c r="AZ5712" s="4">
        <v>481710</v>
      </c>
      <c r="BA5712" s="4" t="s">
        <v>25595</v>
      </c>
      <c r="BB5712" s="4" t="s">
        <v>25596</v>
      </c>
      <c r="BC5712" s="4">
        <v>40</v>
      </c>
      <c r="BD5712" t="str">
        <f>IF(AND(ADHOC!$G$15="",ADHOC!$S$4=""),"",IF(ADHOC!$G$15&lt;&gt;"",IF(ADHOC!$G$15=LEFT(Domein!$AS5712,LEN(ADHOC!$G$15)),MAX(Domein!BD$1:'Domein'!BD5711)+1,""),IF(ADHOC!$S$4=LEFT(Domein!$AS5712,LEN(ADHOC!$S$4)),MAX(Domein!BD$1:'Domein'!BD5711)+1,"")))</f>
        <v/>
      </c>
    </row>
    <row r="5713" spans="45:56" x14ac:dyDescent="0.2">
      <c r="AS5713" s="4" t="s">
        <v>2772</v>
      </c>
      <c r="AT5713" s="4" t="s">
        <v>2773</v>
      </c>
      <c r="AU5713" s="4" t="s">
        <v>456</v>
      </c>
      <c r="AV5713" s="4" t="s">
        <v>733</v>
      </c>
      <c r="AW5713" s="4" t="s">
        <v>724</v>
      </c>
      <c r="AX5713" s="4"/>
      <c r="AY5713" s="4">
        <v>257632</v>
      </c>
      <c r="AZ5713" s="4">
        <v>480928</v>
      </c>
      <c r="BA5713" s="4" t="s">
        <v>25597</v>
      </c>
      <c r="BB5713" s="4" t="s">
        <v>25598</v>
      </c>
      <c r="BC5713" s="4">
        <v>40</v>
      </c>
      <c r="BD5713" t="str">
        <f>IF(AND(ADHOC!$G$15="",ADHOC!$S$4=""),"",IF(ADHOC!$G$15&lt;&gt;"",IF(ADHOC!$G$15=LEFT(Domein!$AS5713,LEN(ADHOC!$G$15)),MAX(Domein!BD$1:'Domein'!BD5712)+1,""),IF(ADHOC!$S$4=LEFT(Domein!$AS5713,LEN(ADHOC!$S$4)),MAX(Domein!BD$1:'Domein'!BD5712)+1,"")))</f>
        <v/>
      </c>
    </row>
    <row r="5714" spans="45:56" x14ac:dyDescent="0.2">
      <c r="AS5714" s="4" t="s">
        <v>13529</v>
      </c>
      <c r="AT5714" s="4" t="s">
        <v>13530</v>
      </c>
      <c r="AU5714" s="4" t="s">
        <v>456</v>
      </c>
      <c r="AV5714" s="4" t="s">
        <v>733</v>
      </c>
      <c r="AW5714" s="4" t="s">
        <v>724</v>
      </c>
      <c r="AX5714" s="4"/>
      <c r="AY5714" s="4">
        <v>257658</v>
      </c>
      <c r="AZ5714" s="4">
        <v>480873</v>
      </c>
      <c r="BA5714" s="4" t="s">
        <v>25599</v>
      </c>
      <c r="BB5714" s="4" t="s">
        <v>25600</v>
      </c>
      <c r="BC5714" s="4">
        <v>40</v>
      </c>
      <c r="BD5714" t="str">
        <f>IF(AND(ADHOC!$G$15="",ADHOC!$S$4=""),"",IF(ADHOC!$G$15&lt;&gt;"",IF(ADHOC!$G$15=LEFT(Domein!$AS5714,LEN(ADHOC!$G$15)),MAX(Domein!BD$1:'Domein'!BD5713)+1,""),IF(ADHOC!$S$4=LEFT(Domein!$AS5714,LEN(ADHOC!$S$4)),MAX(Domein!BD$1:'Domein'!BD5713)+1,"")))</f>
        <v/>
      </c>
    </row>
    <row r="5715" spans="45:56" x14ac:dyDescent="0.2">
      <c r="AS5715" s="4" t="s">
        <v>2774</v>
      </c>
      <c r="AT5715" s="4" t="s">
        <v>2775</v>
      </c>
      <c r="AU5715" s="4" t="s">
        <v>456</v>
      </c>
      <c r="AV5715" s="4" t="s">
        <v>733</v>
      </c>
      <c r="AW5715" s="4" t="s">
        <v>724</v>
      </c>
      <c r="AX5715" s="4"/>
      <c r="AY5715" s="4">
        <v>257328</v>
      </c>
      <c r="AZ5715" s="4">
        <v>480910</v>
      </c>
      <c r="BA5715" s="4" t="s">
        <v>25601</v>
      </c>
      <c r="BB5715" s="4" t="s">
        <v>25602</v>
      </c>
      <c r="BC5715" s="4">
        <v>40</v>
      </c>
      <c r="BD5715" t="str">
        <f>IF(AND(ADHOC!$G$15="",ADHOC!$S$4=""),"",IF(ADHOC!$G$15&lt;&gt;"",IF(ADHOC!$G$15=LEFT(Domein!$AS5715,LEN(ADHOC!$G$15)),MAX(Domein!BD$1:'Domein'!BD5714)+1,""),IF(ADHOC!$S$4=LEFT(Domein!$AS5715,LEN(ADHOC!$S$4)),MAX(Domein!BD$1:'Domein'!BD5714)+1,"")))</f>
        <v/>
      </c>
    </row>
    <row r="5716" spans="45:56" x14ac:dyDescent="0.2">
      <c r="AS5716" s="4" t="s">
        <v>13531</v>
      </c>
      <c r="AT5716" s="4" t="s">
        <v>13532</v>
      </c>
      <c r="AU5716" s="4" t="s">
        <v>456</v>
      </c>
      <c r="AV5716" s="4" t="s">
        <v>733</v>
      </c>
      <c r="AW5716" s="4" t="s">
        <v>724</v>
      </c>
      <c r="AX5716" s="4"/>
      <c r="AY5716" s="4">
        <v>257327</v>
      </c>
      <c r="AZ5716" s="4">
        <v>480868</v>
      </c>
      <c r="BA5716" s="4" t="s">
        <v>25603</v>
      </c>
      <c r="BB5716" s="4" t="s">
        <v>25604</v>
      </c>
      <c r="BC5716" s="4">
        <v>40</v>
      </c>
      <c r="BD5716" t="str">
        <f>IF(AND(ADHOC!$G$15="",ADHOC!$S$4=""),"",IF(ADHOC!$G$15&lt;&gt;"",IF(ADHOC!$G$15=LEFT(Domein!$AS5716,LEN(ADHOC!$G$15)),MAX(Domein!BD$1:'Domein'!BD5715)+1,""),IF(ADHOC!$S$4=LEFT(Domein!$AS5716,LEN(ADHOC!$S$4)),MAX(Domein!BD$1:'Domein'!BD5715)+1,"")))</f>
        <v/>
      </c>
    </row>
    <row r="5717" spans="45:56" x14ac:dyDescent="0.2">
      <c r="AS5717" s="4" t="s">
        <v>2776</v>
      </c>
      <c r="AT5717" s="4" t="s">
        <v>2777</v>
      </c>
      <c r="AU5717" s="4" t="s">
        <v>456</v>
      </c>
      <c r="AV5717" s="4" t="s">
        <v>733</v>
      </c>
      <c r="AW5717" s="4" t="s">
        <v>724</v>
      </c>
      <c r="AX5717" s="4"/>
      <c r="AY5717" s="4">
        <v>257180</v>
      </c>
      <c r="AZ5717" s="4">
        <v>480724</v>
      </c>
      <c r="BA5717" s="4" t="s">
        <v>25605</v>
      </c>
      <c r="BB5717" s="4" t="s">
        <v>25606</v>
      </c>
      <c r="BC5717" s="4">
        <v>40</v>
      </c>
      <c r="BD5717" t="str">
        <f>IF(AND(ADHOC!$G$15="",ADHOC!$S$4=""),"",IF(ADHOC!$G$15&lt;&gt;"",IF(ADHOC!$G$15=LEFT(Domein!$AS5717,LEN(ADHOC!$G$15)),MAX(Domein!BD$1:'Domein'!BD5716)+1,""),IF(ADHOC!$S$4=LEFT(Domein!$AS5717,LEN(ADHOC!$S$4)),MAX(Domein!BD$1:'Domein'!BD5716)+1,"")))</f>
        <v/>
      </c>
    </row>
    <row r="5718" spans="45:56" x14ac:dyDescent="0.2">
      <c r="AS5718" s="4" t="s">
        <v>13533</v>
      </c>
      <c r="AT5718" s="4" t="s">
        <v>13534</v>
      </c>
      <c r="AU5718" s="4" t="s">
        <v>456</v>
      </c>
      <c r="AV5718" s="4" t="s">
        <v>733</v>
      </c>
      <c r="AW5718" s="4" t="s">
        <v>724</v>
      </c>
      <c r="AX5718" s="4"/>
      <c r="AY5718" s="4">
        <v>257195</v>
      </c>
      <c r="AZ5718" s="4">
        <v>480691</v>
      </c>
      <c r="BA5718" s="4" t="s">
        <v>25607</v>
      </c>
      <c r="BB5718" s="4" t="s">
        <v>25608</v>
      </c>
      <c r="BC5718" s="4">
        <v>40</v>
      </c>
      <c r="BD5718" t="str">
        <f>IF(AND(ADHOC!$G$15="",ADHOC!$S$4=""),"",IF(ADHOC!$G$15&lt;&gt;"",IF(ADHOC!$G$15=LEFT(Domein!$AS5718,LEN(ADHOC!$G$15)),MAX(Domein!BD$1:'Domein'!BD5717)+1,""),IF(ADHOC!$S$4=LEFT(Domein!$AS5718,LEN(ADHOC!$S$4)),MAX(Domein!BD$1:'Domein'!BD5717)+1,"")))</f>
        <v/>
      </c>
    </row>
    <row r="5719" spans="45:56" x14ac:dyDescent="0.2">
      <c r="AS5719" s="4" t="s">
        <v>17997</v>
      </c>
      <c r="AT5719" s="4" t="s">
        <v>17998</v>
      </c>
      <c r="AU5719" s="4" t="s">
        <v>456</v>
      </c>
      <c r="AV5719" s="4" t="s">
        <v>731</v>
      </c>
      <c r="AW5719" s="4" t="s">
        <v>724</v>
      </c>
      <c r="AX5719" s="4"/>
      <c r="AY5719" s="4">
        <v>257450</v>
      </c>
      <c r="AZ5719" s="4">
        <v>480441</v>
      </c>
      <c r="BA5719" s="4" t="s">
        <v>25609</v>
      </c>
      <c r="BB5719" s="4" t="s">
        <v>25610</v>
      </c>
      <c r="BC5719" s="4">
        <v>40</v>
      </c>
      <c r="BD5719" t="str">
        <f>IF(AND(ADHOC!$G$15="",ADHOC!$S$4=""),"",IF(ADHOC!$G$15&lt;&gt;"",IF(ADHOC!$G$15=LEFT(Domein!$AS5719,LEN(ADHOC!$G$15)),MAX(Domein!BD$1:'Domein'!BD5718)+1,""),IF(ADHOC!$S$4=LEFT(Domein!$AS5719,LEN(ADHOC!$S$4)),MAX(Domein!BD$1:'Domein'!BD5718)+1,"")))</f>
        <v/>
      </c>
    </row>
    <row r="5720" spans="45:56" x14ac:dyDescent="0.2">
      <c r="AS5720" s="4" t="s">
        <v>17999</v>
      </c>
      <c r="AT5720" s="4" t="s">
        <v>18000</v>
      </c>
      <c r="AU5720" s="4" t="s">
        <v>456</v>
      </c>
      <c r="AV5720" s="4" t="s">
        <v>731</v>
      </c>
      <c r="AW5720" s="4" t="s">
        <v>724</v>
      </c>
      <c r="AX5720" s="4"/>
      <c r="AY5720" s="4">
        <v>257451</v>
      </c>
      <c r="AZ5720" s="4">
        <v>480613</v>
      </c>
      <c r="BA5720" s="4" t="s">
        <v>25611</v>
      </c>
      <c r="BB5720" s="4" t="s">
        <v>25612</v>
      </c>
      <c r="BC5720" s="4">
        <v>40</v>
      </c>
      <c r="BD5720" t="str">
        <f>IF(AND(ADHOC!$G$15="",ADHOC!$S$4=""),"",IF(ADHOC!$G$15&lt;&gt;"",IF(ADHOC!$G$15=LEFT(Domein!$AS5720,LEN(ADHOC!$G$15)),MAX(Domein!BD$1:'Domein'!BD5719)+1,""),IF(ADHOC!$S$4=LEFT(Domein!$AS5720,LEN(ADHOC!$S$4)),MAX(Domein!BD$1:'Domein'!BD5719)+1,"")))</f>
        <v/>
      </c>
    </row>
    <row r="5721" spans="45:56" x14ac:dyDescent="0.2">
      <c r="AS5721" s="4" t="s">
        <v>18001</v>
      </c>
      <c r="AT5721" s="4" t="s">
        <v>18002</v>
      </c>
      <c r="AU5721" s="4" t="s">
        <v>456</v>
      </c>
      <c r="AV5721" s="4" t="s">
        <v>731</v>
      </c>
      <c r="AW5721" s="4" t="s">
        <v>724</v>
      </c>
      <c r="AX5721" s="4"/>
      <c r="AY5721" s="4">
        <v>257033</v>
      </c>
      <c r="AZ5721" s="4">
        <v>480340</v>
      </c>
      <c r="BA5721" s="4" t="s">
        <v>25613</v>
      </c>
      <c r="BB5721" s="4" t="s">
        <v>25614</v>
      </c>
      <c r="BC5721" s="4">
        <v>40</v>
      </c>
      <c r="BD5721" t="str">
        <f>IF(AND(ADHOC!$G$15="",ADHOC!$S$4=""),"",IF(ADHOC!$G$15&lt;&gt;"",IF(ADHOC!$G$15=LEFT(Domein!$AS5721,LEN(ADHOC!$G$15)),MAX(Domein!BD$1:'Domein'!BD5720)+1,""),IF(ADHOC!$S$4=LEFT(Domein!$AS5721,LEN(ADHOC!$S$4)),MAX(Domein!BD$1:'Domein'!BD5720)+1,"")))</f>
        <v/>
      </c>
    </row>
    <row r="5722" spans="45:56" x14ac:dyDescent="0.2">
      <c r="AS5722" s="4" t="s">
        <v>18003</v>
      </c>
      <c r="AT5722" s="4" t="s">
        <v>18004</v>
      </c>
      <c r="AU5722" s="4" t="s">
        <v>456</v>
      </c>
      <c r="AV5722" s="4" t="s">
        <v>731</v>
      </c>
      <c r="AW5722" s="4" t="s">
        <v>724</v>
      </c>
      <c r="AX5722" s="4"/>
      <c r="AY5722" s="4">
        <v>257772</v>
      </c>
      <c r="AZ5722" s="4">
        <v>480520</v>
      </c>
      <c r="BA5722" s="4" t="s">
        <v>25615</v>
      </c>
      <c r="BB5722" s="4" t="s">
        <v>25616</v>
      </c>
      <c r="BC5722" s="4">
        <v>40</v>
      </c>
      <c r="BD5722" t="str">
        <f>IF(AND(ADHOC!$G$15="",ADHOC!$S$4=""),"",IF(ADHOC!$G$15&lt;&gt;"",IF(ADHOC!$G$15=LEFT(Domein!$AS5722,LEN(ADHOC!$G$15)),MAX(Domein!BD$1:'Domein'!BD5721)+1,""),IF(ADHOC!$S$4=LEFT(Domein!$AS5722,LEN(ADHOC!$S$4)),MAX(Domein!BD$1:'Domein'!BD5721)+1,"")))</f>
        <v/>
      </c>
    </row>
    <row r="5723" spans="45:56" x14ac:dyDescent="0.2">
      <c r="AS5723" s="4" t="s">
        <v>16560</v>
      </c>
      <c r="AT5723" s="4" t="s">
        <v>16561</v>
      </c>
      <c r="AU5723" s="4" t="s">
        <v>456</v>
      </c>
      <c r="AV5723" s="4" t="s">
        <v>746</v>
      </c>
      <c r="AW5723" s="4" t="s">
        <v>701</v>
      </c>
      <c r="AX5723" s="4"/>
      <c r="AY5723" s="4">
        <v>267047</v>
      </c>
      <c r="AZ5723" s="4">
        <v>489787</v>
      </c>
      <c r="BA5723" s="4" t="s">
        <v>22890</v>
      </c>
      <c r="BB5723" s="4" t="s">
        <v>22891</v>
      </c>
      <c r="BC5723" s="4">
        <v>40</v>
      </c>
      <c r="BD5723" t="str">
        <f>IF(AND(ADHOC!$G$15="",ADHOC!$S$4=""),"",IF(ADHOC!$G$15&lt;&gt;"",IF(ADHOC!$G$15=LEFT(Domein!$AS5723,LEN(ADHOC!$G$15)),MAX(Domein!BD$1:'Domein'!BD5722)+1,""),IF(ADHOC!$S$4=LEFT(Domein!$AS5723,LEN(ADHOC!$S$4)),MAX(Domein!BD$1:'Domein'!BD5722)+1,"")))</f>
        <v/>
      </c>
    </row>
    <row r="5724" spans="45:56" x14ac:dyDescent="0.2">
      <c r="AS5724" s="4" t="s">
        <v>2794</v>
      </c>
      <c r="AT5724" s="4" t="s">
        <v>2795</v>
      </c>
      <c r="AU5724" s="4" t="s">
        <v>462</v>
      </c>
      <c r="AV5724" s="4" t="s">
        <v>746</v>
      </c>
      <c r="AW5724" s="4" t="s">
        <v>701</v>
      </c>
      <c r="AX5724" s="4"/>
      <c r="AY5724" s="4">
        <v>267200</v>
      </c>
      <c r="AZ5724" s="4">
        <v>489840</v>
      </c>
      <c r="BA5724" s="4" t="s">
        <v>22888</v>
      </c>
      <c r="BB5724" s="4" t="s">
        <v>22889</v>
      </c>
      <c r="BC5724" s="4">
        <v>40</v>
      </c>
      <c r="BD5724" t="str">
        <f>IF(AND(ADHOC!$G$15="",ADHOC!$S$4=""),"",IF(ADHOC!$G$15&lt;&gt;"",IF(ADHOC!$G$15=LEFT(Domein!$AS5724,LEN(ADHOC!$G$15)),MAX(Domein!BD$1:'Domein'!BD5723)+1,""),IF(ADHOC!$S$4=LEFT(Domein!$AS5724,LEN(ADHOC!$S$4)),MAX(Domein!BD$1:'Domein'!BD5723)+1,"")))</f>
        <v/>
      </c>
    </row>
    <row r="5725" spans="45:56" x14ac:dyDescent="0.2">
      <c r="AS5725" s="4" t="s">
        <v>2810</v>
      </c>
      <c r="AT5725" s="4" t="s">
        <v>2811</v>
      </c>
      <c r="AU5725" s="4" t="s">
        <v>456</v>
      </c>
      <c r="AV5725" s="4" t="s">
        <v>735</v>
      </c>
      <c r="AW5725" s="4" t="s">
        <v>1167</v>
      </c>
      <c r="AX5725" s="4"/>
      <c r="AY5725" s="4">
        <v>267145</v>
      </c>
      <c r="AZ5725" s="4">
        <v>489769</v>
      </c>
      <c r="BA5725" s="4" t="s">
        <v>25617</v>
      </c>
      <c r="BB5725" s="4" t="s">
        <v>25618</v>
      </c>
      <c r="BC5725" s="4">
        <v>40</v>
      </c>
      <c r="BD5725" t="str">
        <f>IF(AND(ADHOC!$G$15="",ADHOC!$S$4=""),"",IF(ADHOC!$G$15&lt;&gt;"",IF(ADHOC!$G$15=LEFT(Domein!$AS5725,LEN(ADHOC!$G$15)),MAX(Domein!BD$1:'Domein'!BD5724)+1,""),IF(ADHOC!$S$4=LEFT(Domein!$AS5725,LEN(ADHOC!$S$4)),MAX(Domein!BD$1:'Domein'!BD5724)+1,"")))</f>
        <v/>
      </c>
    </row>
    <row r="5726" spans="45:56" x14ac:dyDescent="0.2">
      <c r="AS5726" s="4" t="s">
        <v>2812</v>
      </c>
      <c r="AT5726" s="4" t="s">
        <v>2813</v>
      </c>
      <c r="AU5726" s="4" t="s">
        <v>456</v>
      </c>
      <c r="AV5726" s="4" t="s">
        <v>735</v>
      </c>
      <c r="AW5726" s="4" t="s">
        <v>1167</v>
      </c>
      <c r="AX5726" s="4"/>
      <c r="AY5726" s="4">
        <v>267077</v>
      </c>
      <c r="AZ5726" s="4">
        <v>489756</v>
      </c>
      <c r="BA5726" s="4" t="s">
        <v>25619</v>
      </c>
      <c r="BB5726" s="4" t="s">
        <v>25620</v>
      </c>
      <c r="BC5726" s="4">
        <v>40</v>
      </c>
      <c r="BD5726" t="str">
        <f>IF(AND(ADHOC!$G$15="",ADHOC!$S$4=""),"",IF(ADHOC!$G$15&lt;&gt;"",IF(ADHOC!$G$15=LEFT(Domein!$AS5726,LEN(ADHOC!$G$15)),MAX(Domein!BD$1:'Domein'!BD5725)+1,""),IF(ADHOC!$S$4=LEFT(Domein!$AS5726,LEN(ADHOC!$S$4)),MAX(Domein!BD$1:'Domein'!BD5725)+1,"")))</f>
        <v/>
      </c>
    </row>
    <row r="5727" spans="45:56" x14ac:dyDescent="0.2">
      <c r="AS5727" s="4" t="s">
        <v>2796</v>
      </c>
      <c r="AT5727" s="4" t="s">
        <v>2797</v>
      </c>
      <c r="AU5727" s="4" t="s">
        <v>456</v>
      </c>
      <c r="AV5727" s="4" t="s">
        <v>735</v>
      </c>
      <c r="AW5727" s="4" t="s">
        <v>1167</v>
      </c>
      <c r="AX5727" s="4"/>
      <c r="AY5727" s="4">
        <v>267009</v>
      </c>
      <c r="AZ5727" s="4">
        <v>489743</v>
      </c>
      <c r="BA5727" s="4" t="s">
        <v>25621</v>
      </c>
      <c r="BB5727" s="4" t="s">
        <v>25622</v>
      </c>
      <c r="BC5727" s="4">
        <v>40</v>
      </c>
      <c r="BD5727" t="str">
        <f>IF(AND(ADHOC!$G$15="",ADHOC!$S$4=""),"",IF(ADHOC!$G$15&lt;&gt;"",IF(ADHOC!$G$15=LEFT(Domein!$AS5727,LEN(ADHOC!$G$15)),MAX(Domein!BD$1:'Domein'!BD5726)+1,""),IF(ADHOC!$S$4=LEFT(Domein!$AS5727,LEN(ADHOC!$S$4)),MAX(Domein!BD$1:'Domein'!BD5726)+1,"")))</f>
        <v/>
      </c>
    </row>
    <row r="5728" spans="45:56" x14ac:dyDescent="0.2">
      <c r="AS5728" s="4" t="s">
        <v>2798</v>
      </c>
      <c r="AT5728" s="4" t="s">
        <v>2799</v>
      </c>
      <c r="AU5728" s="4" t="s">
        <v>456</v>
      </c>
      <c r="AV5728" s="4" t="s">
        <v>735</v>
      </c>
      <c r="AW5728" s="4" t="s">
        <v>1167</v>
      </c>
      <c r="AX5728" s="4"/>
      <c r="AY5728" s="4">
        <v>267036</v>
      </c>
      <c r="AZ5728" s="4">
        <v>489755</v>
      </c>
      <c r="BA5728" s="4" t="s">
        <v>25619</v>
      </c>
      <c r="BB5728" s="4" t="s">
        <v>25623</v>
      </c>
      <c r="BC5728" s="4">
        <v>40</v>
      </c>
      <c r="BD5728" t="str">
        <f>IF(AND(ADHOC!$G$15="",ADHOC!$S$4=""),"",IF(ADHOC!$G$15&lt;&gt;"",IF(ADHOC!$G$15=LEFT(Domein!$AS5728,LEN(ADHOC!$G$15)),MAX(Domein!BD$1:'Domein'!BD5727)+1,""),IF(ADHOC!$S$4=LEFT(Domein!$AS5728,LEN(ADHOC!$S$4)),MAX(Domein!BD$1:'Domein'!BD5727)+1,"")))</f>
        <v/>
      </c>
    </row>
    <row r="5729" spans="45:56" x14ac:dyDescent="0.2">
      <c r="AS5729" s="4" t="s">
        <v>2800</v>
      </c>
      <c r="AT5729" s="4" t="s">
        <v>2801</v>
      </c>
      <c r="AU5729" s="4" t="s">
        <v>456</v>
      </c>
      <c r="AV5729" s="4" t="s">
        <v>735</v>
      </c>
      <c r="AW5729" s="4" t="s">
        <v>1167</v>
      </c>
      <c r="AX5729" s="4"/>
      <c r="AY5729" s="4">
        <v>267070</v>
      </c>
      <c r="AZ5729" s="4">
        <v>489756</v>
      </c>
      <c r="BA5729" s="4" t="s">
        <v>25619</v>
      </c>
      <c r="BB5729" s="4" t="s">
        <v>25624</v>
      </c>
      <c r="BC5729" s="4">
        <v>40</v>
      </c>
      <c r="BD5729" t="str">
        <f>IF(AND(ADHOC!$G$15="",ADHOC!$S$4=""),"",IF(ADHOC!$G$15&lt;&gt;"",IF(ADHOC!$G$15=LEFT(Domein!$AS5729,LEN(ADHOC!$G$15)),MAX(Domein!BD$1:'Domein'!BD5728)+1,""),IF(ADHOC!$S$4=LEFT(Domein!$AS5729,LEN(ADHOC!$S$4)),MAX(Domein!BD$1:'Domein'!BD5728)+1,"")))</f>
        <v/>
      </c>
    </row>
    <row r="5730" spans="45:56" x14ac:dyDescent="0.2">
      <c r="AS5730" s="4" t="s">
        <v>2802</v>
      </c>
      <c r="AT5730" s="4" t="s">
        <v>2803</v>
      </c>
      <c r="AU5730" s="4" t="s">
        <v>456</v>
      </c>
      <c r="AV5730" s="4" t="s">
        <v>735</v>
      </c>
      <c r="AW5730" s="4" t="s">
        <v>1167</v>
      </c>
      <c r="AX5730" s="4"/>
      <c r="AY5730" s="4">
        <v>267056</v>
      </c>
      <c r="AZ5730" s="4">
        <v>489800</v>
      </c>
      <c r="BA5730" s="4" t="s">
        <v>25625</v>
      </c>
      <c r="BB5730" s="4" t="s">
        <v>25626</v>
      </c>
      <c r="BC5730" s="4">
        <v>40</v>
      </c>
      <c r="BD5730" t="str">
        <f>IF(AND(ADHOC!$G$15="",ADHOC!$S$4=""),"",IF(ADHOC!$G$15&lt;&gt;"",IF(ADHOC!$G$15=LEFT(Domein!$AS5730,LEN(ADHOC!$G$15)),MAX(Domein!BD$1:'Domein'!BD5729)+1,""),IF(ADHOC!$S$4=LEFT(Domein!$AS5730,LEN(ADHOC!$S$4)),MAX(Domein!BD$1:'Domein'!BD5729)+1,"")))</f>
        <v/>
      </c>
    </row>
    <row r="5731" spans="45:56" x14ac:dyDescent="0.2">
      <c r="AS5731" s="4" t="s">
        <v>2804</v>
      </c>
      <c r="AT5731" s="4" t="s">
        <v>2805</v>
      </c>
      <c r="AU5731" s="4" t="s">
        <v>456</v>
      </c>
      <c r="AV5731" s="4" t="s">
        <v>735</v>
      </c>
      <c r="AW5731" s="4" t="s">
        <v>1167</v>
      </c>
      <c r="AX5731" s="4"/>
      <c r="AY5731" s="4">
        <v>267035</v>
      </c>
      <c r="AZ5731" s="4">
        <v>489799</v>
      </c>
      <c r="BA5731" s="4" t="s">
        <v>22329</v>
      </c>
      <c r="BB5731" s="4" t="s">
        <v>25623</v>
      </c>
      <c r="BC5731" s="4">
        <v>40</v>
      </c>
      <c r="BD5731" t="str">
        <f>IF(AND(ADHOC!$G$15="",ADHOC!$S$4=""),"",IF(ADHOC!$G$15&lt;&gt;"",IF(ADHOC!$G$15=LEFT(Domein!$AS5731,LEN(ADHOC!$G$15)),MAX(Domein!BD$1:'Domein'!BD5730)+1,""),IF(ADHOC!$S$4=LEFT(Domein!$AS5731,LEN(ADHOC!$S$4)),MAX(Domein!BD$1:'Domein'!BD5730)+1,"")))</f>
        <v/>
      </c>
    </row>
    <row r="5732" spans="45:56" x14ac:dyDescent="0.2">
      <c r="AS5732" s="4" t="s">
        <v>2806</v>
      </c>
      <c r="AT5732" s="4" t="s">
        <v>2807</v>
      </c>
      <c r="AU5732" s="4" t="s">
        <v>456</v>
      </c>
      <c r="AV5732" s="4" t="s">
        <v>735</v>
      </c>
      <c r="AW5732" s="4" t="s">
        <v>1167</v>
      </c>
      <c r="AX5732" s="4"/>
      <c r="AY5732" s="4">
        <v>267042</v>
      </c>
      <c r="AZ5732" s="4">
        <v>489811</v>
      </c>
      <c r="BA5732" s="4" t="s">
        <v>25627</v>
      </c>
      <c r="BB5732" s="4" t="s">
        <v>25628</v>
      </c>
      <c r="BC5732" s="4">
        <v>40</v>
      </c>
      <c r="BD5732" t="str">
        <f>IF(AND(ADHOC!$G$15="",ADHOC!$S$4=""),"",IF(ADHOC!$G$15&lt;&gt;"",IF(ADHOC!$G$15=LEFT(Domein!$AS5732,LEN(ADHOC!$G$15)),MAX(Domein!BD$1:'Domein'!BD5731)+1,""),IF(ADHOC!$S$4=LEFT(Domein!$AS5732,LEN(ADHOC!$S$4)),MAX(Domein!BD$1:'Domein'!BD5731)+1,"")))</f>
        <v/>
      </c>
    </row>
    <row r="5733" spans="45:56" x14ac:dyDescent="0.2">
      <c r="AS5733" s="4" t="s">
        <v>2808</v>
      </c>
      <c r="AT5733" s="4" t="s">
        <v>2809</v>
      </c>
      <c r="AU5733" s="4" t="s">
        <v>456</v>
      </c>
      <c r="AV5733" s="4" t="s">
        <v>735</v>
      </c>
      <c r="AW5733" s="4" t="s">
        <v>1167</v>
      </c>
      <c r="AX5733" s="4"/>
      <c r="AY5733" s="4">
        <v>267076</v>
      </c>
      <c r="AZ5733" s="4">
        <v>489789</v>
      </c>
      <c r="BA5733" s="4" t="s">
        <v>25629</v>
      </c>
      <c r="BB5733" s="4" t="s">
        <v>25620</v>
      </c>
      <c r="BC5733" s="4">
        <v>40</v>
      </c>
      <c r="BD5733" t="str">
        <f>IF(AND(ADHOC!$G$15="",ADHOC!$S$4=""),"",IF(ADHOC!$G$15&lt;&gt;"",IF(ADHOC!$G$15=LEFT(Domein!$AS5733,LEN(ADHOC!$G$15)),MAX(Domein!BD$1:'Domein'!BD5732)+1,""),IF(ADHOC!$S$4=LEFT(Domein!$AS5733,LEN(ADHOC!$S$4)),MAX(Domein!BD$1:'Domein'!BD5732)+1,"")))</f>
        <v/>
      </c>
    </row>
    <row r="5734" spans="45:56" x14ac:dyDescent="0.2">
      <c r="AS5734" s="4" t="s">
        <v>36263</v>
      </c>
      <c r="AT5734" s="4" t="s">
        <v>36264</v>
      </c>
      <c r="AU5734" s="4" t="s">
        <v>460</v>
      </c>
      <c r="AV5734" s="4" t="s">
        <v>16570</v>
      </c>
      <c r="AW5734" s="4" t="s">
        <v>701</v>
      </c>
      <c r="AX5734" s="4"/>
      <c r="AY5734" s="4"/>
      <c r="AZ5734" s="4"/>
      <c r="BA5734" s="4"/>
      <c r="BB5734" s="4"/>
      <c r="BC5734" s="4">
        <v>40</v>
      </c>
      <c r="BD5734" t="str">
        <f>IF(AND(ADHOC!$G$15="",ADHOC!$S$4=""),"",IF(ADHOC!$G$15&lt;&gt;"",IF(ADHOC!$G$15=LEFT(Domein!$AS5734,LEN(ADHOC!$G$15)),MAX(Domein!BD$1:'Domein'!BD5733)+1,""),IF(ADHOC!$S$4=LEFT(Domein!$AS5734,LEN(ADHOC!$S$4)),MAX(Domein!BD$1:'Domein'!BD5733)+1,"")))</f>
        <v/>
      </c>
    </row>
    <row r="5735" spans="45:56" x14ac:dyDescent="0.2">
      <c r="AS5735" s="4" t="s">
        <v>2814</v>
      </c>
      <c r="AT5735" s="4" t="s">
        <v>7826</v>
      </c>
      <c r="AU5735" s="4" t="s">
        <v>463</v>
      </c>
      <c r="AV5735" s="4" t="s">
        <v>746</v>
      </c>
      <c r="AW5735" s="4" t="s">
        <v>701</v>
      </c>
      <c r="AX5735" s="4"/>
      <c r="AY5735" s="4">
        <v>267047</v>
      </c>
      <c r="AZ5735" s="4">
        <v>489787</v>
      </c>
      <c r="BA5735" s="4" t="s">
        <v>22890</v>
      </c>
      <c r="BB5735" s="4" t="s">
        <v>22891</v>
      </c>
      <c r="BC5735" s="4">
        <v>40</v>
      </c>
      <c r="BD5735" t="str">
        <f>IF(AND(ADHOC!$G$15="",ADHOC!$S$4=""),"",IF(ADHOC!$G$15&lt;&gt;"",IF(ADHOC!$G$15=LEFT(Domein!$AS5735,LEN(ADHOC!$G$15)),MAX(Domein!BD$1:'Domein'!BD5734)+1,""),IF(ADHOC!$S$4=LEFT(Domein!$AS5735,LEN(ADHOC!$S$4)),MAX(Domein!BD$1:'Domein'!BD5734)+1,"")))</f>
        <v/>
      </c>
    </row>
    <row r="5736" spans="45:56" x14ac:dyDescent="0.2">
      <c r="AS5736" s="4" t="s">
        <v>16884</v>
      </c>
      <c r="AT5736" s="4" t="s">
        <v>16885</v>
      </c>
      <c r="AU5736" s="4" t="s">
        <v>456</v>
      </c>
      <c r="AV5736" s="4" t="s">
        <v>15799</v>
      </c>
      <c r="AW5736" s="4" t="s">
        <v>939</v>
      </c>
      <c r="AX5736" s="4"/>
      <c r="AY5736" s="4"/>
      <c r="AZ5736" s="4"/>
      <c r="BA5736" s="4"/>
      <c r="BB5736" s="4"/>
      <c r="BC5736" s="4">
        <v>40</v>
      </c>
      <c r="BD5736" t="str">
        <f>IF(AND(ADHOC!$G$15="",ADHOC!$S$4=""),"",IF(ADHOC!$G$15&lt;&gt;"",IF(ADHOC!$G$15=LEFT(Domein!$AS5736,LEN(ADHOC!$G$15)),MAX(Domein!BD$1:'Domein'!BD5735)+1,""),IF(ADHOC!$S$4=LEFT(Domein!$AS5736,LEN(ADHOC!$S$4)),MAX(Domein!BD$1:'Domein'!BD5735)+1,"")))</f>
        <v/>
      </c>
    </row>
    <row r="5737" spans="45:56" x14ac:dyDescent="0.2">
      <c r="AS5737" s="4" t="s">
        <v>16562</v>
      </c>
      <c r="AT5737" s="4" t="s">
        <v>16563</v>
      </c>
      <c r="AU5737" s="4" t="s">
        <v>456</v>
      </c>
      <c r="AV5737" s="4" t="s">
        <v>746</v>
      </c>
      <c r="AW5737" s="4" t="s">
        <v>701</v>
      </c>
      <c r="AX5737" s="4"/>
      <c r="AY5737" s="4">
        <v>267047</v>
      </c>
      <c r="AZ5737" s="4">
        <v>489787</v>
      </c>
      <c r="BA5737" s="4" t="s">
        <v>22890</v>
      </c>
      <c r="BB5737" s="4" t="s">
        <v>22891</v>
      </c>
      <c r="BC5737" s="4">
        <v>40</v>
      </c>
      <c r="BD5737" t="str">
        <f>IF(AND(ADHOC!$G$15="",ADHOC!$S$4=""),"",IF(ADHOC!$G$15&lt;&gt;"",IF(ADHOC!$G$15=LEFT(Domein!$AS5737,LEN(ADHOC!$G$15)),MAX(Domein!BD$1:'Domein'!BD5736)+1,""),IF(ADHOC!$S$4=LEFT(Domein!$AS5737,LEN(ADHOC!$S$4)),MAX(Domein!BD$1:'Domein'!BD5736)+1,"")))</f>
        <v/>
      </c>
    </row>
    <row r="5738" spans="45:56" x14ac:dyDescent="0.2">
      <c r="AS5738" s="4" t="s">
        <v>2815</v>
      </c>
      <c r="AT5738" s="4" t="s">
        <v>2816</v>
      </c>
      <c r="AU5738" s="4" t="s">
        <v>456</v>
      </c>
      <c r="AV5738" s="4" t="s">
        <v>736</v>
      </c>
      <c r="AW5738" s="4" t="s">
        <v>939</v>
      </c>
      <c r="AX5738" s="4"/>
      <c r="AY5738" s="4"/>
      <c r="AZ5738" s="4"/>
      <c r="BA5738" s="4"/>
      <c r="BB5738" s="4"/>
      <c r="BC5738" s="4">
        <v>40</v>
      </c>
      <c r="BD5738" t="str">
        <f>IF(AND(ADHOC!$G$15="",ADHOC!$S$4=""),"",IF(ADHOC!$G$15&lt;&gt;"",IF(ADHOC!$G$15=LEFT(Domein!$AS5738,LEN(ADHOC!$G$15)),MAX(Domein!BD$1:'Domein'!BD5737)+1,""),IF(ADHOC!$S$4=LEFT(Domein!$AS5738,LEN(ADHOC!$S$4)),MAX(Domein!BD$1:'Domein'!BD5737)+1,"")))</f>
        <v/>
      </c>
    </row>
    <row r="5739" spans="45:56" x14ac:dyDescent="0.2">
      <c r="AS5739" s="4" t="s">
        <v>16886</v>
      </c>
      <c r="AT5739" s="4" t="s">
        <v>16887</v>
      </c>
      <c r="AU5739" s="4" t="s">
        <v>456</v>
      </c>
      <c r="AV5739" s="4" t="s">
        <v>15799</v>
      </c>
      <c r="AW5739" s="4" t="s">
        <v>939</v>
      </c>
      <c r="AX5739" s="4"/>
      <c r="AY5739" s="4"/>
      <c r="AZ5739" s="4"/>
      <c r="BA5739" s="4"/>
      <c r="BB5739" s="4"/>
      <c r="BC5739" s="4">
        <v>40</v>
      </c>
      <c r="BD5739" t="str">
        <f>IF(AND(ADHOC!$G$15="",ADHOC!$S$4=""),"",IF(ADHOC!$G$15&lt;&gt;"",IF(ADHOC!$G$15=LEFT(Domein!$AS5739,LEN(ADHOC!$G$15)),MAX(Domein!BD$1:'Domein'!BD5738)+1,""),IF(ADHOC!$S$4=LEFT(Domein!$AS5739,LEN(ADHOC!$S$4)),MAX(Domein!BD$1:'Domein'!BD5738)+1,"")))</f>
        <v/>
      </c>
    </row>
    <row r="5740" spans="45:56" x14ac:dyDescent="0.2">
      <c r="AS5740" s="4" t="s">
        <v>17231</v>
      </c>
      <c r="AT5740" s="4" t="s">
        <v>17232</v>
      </c>
      <c r="AU5740" s="4" t="s">
        <v>456</v>
      </c>
      <c r="AV5740" s="4" t="s">
        <v>16570</v>
      </c>
      <c r="AW5740" s="4" t="s">
        <v>701</v>
      </c>
      <c r="AX5740" s="4"/>
      <c r="AY5740" s="4"/>
      <c r="AZ5740" s="4"/>
      <c r="BA5740" s="4"/>
      <c r="BB5740" s="4"/>
      <c r="BC5740" s="4">
        <v>40</v>
      </c>
      <c r="BD5740" t="str">
        <f>IF(AND(ADHOC!$G$15="",ADHOC!$S$4=""),"",IF(ADHOC!$G$15&lt;&gt;"",IF(ADHOC!$G$15=LEFT(Domein!$AS5740,LEN(ADHOC!$G$15)),MAX(Domein!BD$1:'Domein'!BD5739)+1,""),IF(ADHOC!$S$4=LEFT(Domein!$AS5740,LEN(ADHOC!$S$4)),MAX(Domein!BD$1:'Domein'!BD5739)+1,"")))</f>
        <v/>
      </c>
    </row>
    <row r="5741" spans="45:56" x14ac:dyDescent="0.2">
      <c r="AS5741" s="4" t="s">
        <v>13750</v>
      </c>
      <c r="AT5741" s="4" t="s">
        <v>13751</v>
      </c>
      <c r="AU5741" s="4" t="s">
        <v>463</v>
      </c>
      <c r="AV5741" s="4" t="s">
        <v>13236</v>
      </c>
      <c r="AW5741" s="4" t="s">
        <v>701</v>
      </c>
      <c r="AX5741" s="4"/>
      <c r="AY5741" s="4"/>
      <c r="AZ5741" s="4"/>
      <c r="BA5741" s="4"/>
      <c r="BB5741" s="4"/>
      <c r="BC5741" s="4">
        <v>40</v>
      </c>
      <c r="BD5741" t="str">
        <f>IF(AND(ADHOC!$G$15="",ADHOC!$S$4=""),"",IF(ADHOC!$G$15&lt;&gt;"",IF(ADHOC!$G$15=LEFT(Domein!$AS5741,LEN(ADHOC!$G$15)),MAX(Domein!BD$1:'Domein'!BD5740)+1,""),IF(ADHOC!$S$4=LEFT(Domein!$AS5741,LEN(ADHOC!$S$4)),MAX(Domein!BD$1:'Domein'!BD5740)+1,"")))</f>
        <v/>
      </c>
    </row>
    <row r="5742" spans="45:56" x14ac:dyDescent="0.2">
      <c r="AS5742" s="4" t="s">
        <v>2817</v>
      </c>
      <c r="AT5742" s="4" t="s">
        <v>2818</v>
      </c>
      <c r="AU5742" s="4" t="s">
        <v>463</v>
      </c>
      <c r="AV5742" s="4" t="s">
        <v>747</v>
      </c>
      <c r="AW5742" s="4" t="s">
        <v>701</v>
      </c>
      <c r="AX5742" s="4"/>
      <c r="AY5742" s="4">
        <v>259958</v>
      </c>
      <c r="AZ5742" s="4">
        <v>492768</v>
      </c>
      <c r="BA5742" s="4" t="s">
        <v>22892</v>
      </c>
      <c r="BB5742" s="4" t="s">
        <v>22893</v>
      </c>
      <c r="BC5742" s="4">
        <v>40</v>
      </c>
      <c r="BD5742" t="str">
        <f>IF(AND(ADHOC!$G$15="",ADHOC!$S$4=""),"",IF(ADHOC!$G$15&lt;&gt;"",IF(ADHOC!$G$15=LEFT(Domein!$AS5742,LEN(ADHOC!$G$15)),MAX(Domein!BD$1:'Domein'!BD5741)+1,""),IF(ADHOC!$S$4=LEFT(Domein!$AS5742,LEN(ADHOC!$S$4)),MAX(Domein!BD$1:'Domein'!BD5741)+1,"")))</f>
        <v/>
      </c>
    </row>
    <row r="5743" spans="45:56" x14ac:dyDescent="0.2">
      <c r="AS5743" s="4" t="s">
        <v>2834</v>
      </c>
      <c r="AT5743" s="4" t="s">
        <v>2835</v>
      </c>
      <c r="AU5743" s="4" t="s">
        <v>456</v>
      </c>
      <c r="AV5743" s="4" t="s">
        <v>735</v>
      </c>
      <c r="AW5743" s="4" t="s">
        <v>1167</v>
      </c>
      <c r="AX5743" s="4"/>
      <c r="AY5743" s="4">
        <v>260033</v>
      </c>
      <c r="AZ5743" s="4">
        <v>492739</v>
      </c>
      <c r="BA5743" s="4" t="s">
        <v>25630</v>
      </c>
      <c r="BB5743" s="4" t="s">
        <v>25631</v>
      </c>
      <c r="BC5743" s="4">
        <v>40</v>
      </c>
      <c r="BD5743" t="str">
        <f>IF(AND(ADHOC!$G$15="",ADHOC!$S$4=""),"",IF(ADHOC!$G$15&lt;&gt;"",IF(ADHOC!$G$15=LEFT(Domein!$AS5743,LEN(ADHOC!$G$15)),MAX(Domein!BD$1:'Domein'!BD5742)+1,""),IF(ADHOC!$S$4=LEFT(Domein!$AS5743,LEN(ADHOC!$S$4)),MAX(Domein!BD$1:'Domein'!BD5742)+1,"")))</f>
        <v/>
      </c>
    </row>
    <row r="5744" spans="45:56" x14ac:dyDescent="0.2">
      <c r="AS5744" s="4" t="s">
        <v>2836</v>
      </c>
      <c r="AT5744" s="4" t="s">
        <v>2837</v>
      </c>
      <c r="AU5744" s="4" t="s">
        <v>456</v>
      </c>
      <c r="AV5744" s="4" t="s">
        <v>735</v>
      </c>
      <c r="AW5744" s="4" t="s">
        <v>1167</v>
      </c>
      <c r="AX5744" s="4"/>
      <c r="AY5744" s="4">
        <v>260027</v>
      </c>
      <c r="AZ5744" s="4">
        <v>492706</v>
      </c>
      <c r="BA5744" s="4" t="s">
        <v>25632</v>
      </c>
      <c r="BB5744" s="4" t="s">
        <v>25633</v>
      </c>
      <c r="BC5744" s="4">
        <v>40</v>
      </c>
      <c r="BD5744" t="str">
        <f>IF(AND(ADHOC!$G$15="",ADHOC!$S$4=""),"",IF(ADHOC!$G$15&lt;&gt;"",IF(ADHOC!$G$15=LEFT(Domein!$AS5744,LEN(ADHOC!$G$15)),MAX(Domein!BD$1:'Domein'!BD5743)+1,""),IF(ADHOC!$S$4=LEFT(Domein!$AS5744,LEN(ADHOC!$S$4)),MAX(Domein!BD$1:'Domein'!BD5743)+1,"")))</f>
        <v/>
      </c>
    </row>
    <row r="5745" spans="45:56" x14ac:dyDescent="0.2">
      <c r="AS5745" s="4" t="s">
        <v>2819</v>
      </c>
      <c r="AT5745" s="4" t="s">
        <v>2820</v>
      </c>
      <c r="AU5745" s="4" t="s">
        <v>456</v>
      </c>
      <c r="AV5745" s="4" t="s">
        <v>735</v>
      </c>
      <c r="AW5745" s="4" t="s">
        <v>1167</v>
      </c>
      <c r="AX5745" s="4"/>
      <c r="AY5745" s="4">
        <v>260014</v>
      </c>
      <c r="AZ5745" s="4">
        <v>492683</v>
      </c>
      <c r="BA5745" s="4" t="s">
        <v>25634</v>
      </c>
      <c r="BB5745" s="4" t="s">
        <v>25635</v>
      </c>
      <c r="BC5745" s="4">
        <v>40</v>
      </c>
      <c r="BD5745" t="str">
        <f>IF(AND(ADHOC!$G$15="",ADHOC!$S$4=""),"",IF(ADHOC!$G$15&lt;&gt;"",IF(ADHOC!$G$15=LEFT(Domein!$AS5745,LEN(ADHOC!$G$15)),MAX(Domein!BD$1:'Domein'!BD5744)+1,""),IF(ADHOC!$S$4=LEFT(Domein!$AS5745,LEN(ADHOC!$S$4)),MAX(Domein!BD$1:'Domein'!BD5744)+1,"")))</f>
        <v/>
      </c>
    </row>
    <row r="5746" spans="45:56" x14ac:dyDescent="0.2">
      <c r="AS5746" s="4" t="s">
        <v>2821</v>
      </c>
      <c r="AT5746" s="4" t="s">
        <v>2822</v>
      </c>
      <c r="AU5746" s="4" t="s">
        <v>456</v>
      </c>
      <c r="AV5746" s="4" t="s">
        <v>735</v>
      </c>
      <c r="AW5746" s="4" t="s">
        <v>1167</v>
      </c>
      <c r="AX5746" s="4"/>
      <c r="AY5746" s="4">
        <v>259979</v>
      </c>
      <c r="AZ5746" s="4">
        <v>492738</v>
      </c>
      <c r="BA5746" s="4" t="s">
        <v>25636</v>
      </c>
      <c r="BB5746" s="4" t="s">
        <v>25637</v>
      </c>
      <c r="BC5746" s="4">
        <v>40</v>
      </c>
      <c r="BD5746" t="str">
        <f>IF(AND(ADHOC!$G$15="",ADHOC!$S$4=""),"",IF(ADHOC!$G$15&lt;&gt;"",IF(ADHOC!$G$15=LEFT(Domein!$AS5746,LEN(ADHOC!$G$15)),MAX(Domein!BD$1:'Domein'!BD5745)+1,""),IF(ADHOC!$S$4=LEFT(Domein!$AS5746,LEN(ADHOC!$S$4)),MAX(Domein!BD$1:'Domein'!BD5745)+1,"")))</f>
        <v/>
      </c>
    </row>
    <row r="5747" spans="45:56" x14ac:dyDescent="0.2">
      <c r="AS5747" s="4" t="s">
        <v>2823</v>
      </c>
      <c r="AT5747" s="4" t="s">
        <v>2824</v>
      </c>
      <c r="AU5747" s="4" t="s">
        <v>456</v>
      </c>
      <c r="AV5747" s="4" t="s">
        <v>735</v>
      </c>
      <c r="AW5747" s="4" t="s">
        <v>1167</v>
      </c>
      <c r="AX5747" s="4"/>
      <c r="AY5747" s="4">
        <v>259958</v>
      </c>
      <c r="AZ5747" s="4">
        <v>492738</v>
      </c>
      <c r="BA5747" s="4" t="s">
        <v>25636</v>
      </c>
      <c r="BB5747" s="4" t="s">
        <v>25638</v>
      </c>
      <c r="BC5747" s="4">
        <v>40</v>
      </c>
      <c r="BD5747" t="str">
        <f>IF(AND(ADHOC!$G$15="",ADHOC!$S$4=""),"",IF(ADHOC!$G$15&lt;&gt;"",IF(ADHOC!$G$15=LEFT(Domein!$AS5747,LEN(ADHOC!$G$15)),MAX(Domein!BD$1:'Domein'!BD5746)+1,""),IF(ADHOC!$S$4=LEFT(Domein!$AS5747,LEN(ADHOC!$S$4)),MAX(Domein!BD$1:'Domein'!BD5746)+1,"")))</f>
        <v/>
      </c>
    </row>
    <row r="5748" spans="45:56" x14ac:dyDescent="0.2">
      <c r="AS5748" s="4" t="s">
        <v>2825</v>
      </c>
      <c r="AT5748" s="4" t="s">
        <v>2826</v>
      </c>
      <c r="AU5748" s="4" t="s">
        <v>456</v>
      </c>
      <c r="AV5748" s="4" t="s">
        <v>735</v>
      </c>
      <c r="AW5748" s="4" t="s">
        <v>1167</v>
      </c>
      <c r="AX5748" s="4"/>
      <c r="AY5748" s="4">
        <v>259952</v>
      </c>
      <c r="AZ5748" s="4">
        <v>492726</v>
      </c>
      <c r="BA5748" s="4" t="s">
        <v>25639</v>
      </c>
      <c r="BB5748" s="4" t="s">
        <v>25640</v>
      </c>
      <c r="BC5748" s="4">
        <v>40</v>
      </c>
      <c r="BD5748" t="str">
        <f>IF(AND(ADHOC!$G$15="",ADHOC!$S$4=""),"",IF(ADHOC!$G$15&lt;&gt;"",IF(ADHOC!$G$15=LEFT(Domein!$AS5748,LEN(ADHOC!$G$15)),MAX(Domein!BD$1:'Domein'!BD5747)+1,""),IF(ADHOC!$S$4=LEFT(Domein!$AS5748,LEN(ADHOC!$S$4)),MAX(Domein!BD$1:'Domein'!BD5747)+1,"")))</f>
        <v/>
      </c>
    </row>
    <row r="5749" spans="45:56" x14ac:dyDescent="0.2">
      <c r="AS5749" s="4" t="s">
        <v>2827</v>
      </c>
      <c r="AT5749" s="4" t="s">
        <v>2828</v>
      </c>
      <c r="AU5749" s="4" t="s">
        <v>456</v>
      </c>
      <c r="AV5749" s="4" t="s">
        <v>735</v>
      </c>
      <c r="AW5749" s="4" t="s">
        <v>1167</v>
      </c>
      <c r="AX5749" s="4"/>
      <c r="AY5749" s="4">
        <v>259939</v>
      </c>
      <c r="AZ5749" s="4">
        <v>492693</v>
      </c>
      <c r="BA5749" s="4" t="s">
        <v>25641</v>
      </c>
      <c r="BB5749" s="4" t="s">
        <v>25642</v>
      </c>
      <c r="BC5749" s="4">
        <v>40</v>
      </c>
      <c r="BD5749" t="str">
        <f>IF(AND(ADHOC!$G$15="",ADHOC!$S$4=""),"",IF(ADHOC!$G$15&lt;&gt;"",IF(ADHOC!$G$15=LEFT(Domein!$AS5749,LEN(ADHOC!$G$15)),MAX(Domein!BD$1:'Domein'!BD5748)+1,""),IF(ADHOC!$S$4=LEFT(Domein!$AS5749,LEN(ADHOC!$S$4)),MAX(Domein!BD$1:'Domein'!BD5748)+1,"")))</f>
        <v/>
      </c>
    </row>
    <row r="5750" spans="45:56" x14ac:dyDescent="0.2">
      <c r="AS5750" s="4" t="s">
        <v>2829</v>
      </c>
      <c r="AT5750" s="4" t="s">
        <v>11552</v>
      </c>
      <c r="AU5750" s="4" t="s">
        <v>456</v>
      </c>
      <c r="AV5750" s="4" t="s">
        <v>735</v>
      </c>
      <c r="AW5750" s="4" t="s">
        <v>1167</v>
      </c>
      <c r="AX5750" s="4"/>
      <c r="AY5750" s="4">
        <v>260010</v>
      </c>
      <c r="AZ5750" s="4">
        <v>492681</v>
      </c>
      <c r="BA5750" s="4" t="s">
        <v>25643</v>
      </c>
      <c r="BB5750" s="4" t="s">
        <v>25644</v>
      </c>
      <c r="BC5750" s="4">
        <v>40</v>
      </c>
      <c r="BD5750" t="str">
        <f>IF(AND(ADHOC!$G$15="",ADHOC!$S$4=""),"",IF(ADHOC!$G$15&lt;&gt;"",IF(ADHOC!$G$15=LEFT(Domein!$AS5750,LEN(ADHOC!$G$15)),MAX(Domein!BD$1:'Domein'!BD5749)+1,""),IF(ADHOC!$S$4=LEFT(Domein!$AS5750,LEN(ADHOC!$S$4)),MAX(Domein!BD$1:'Domein'!BD5749)+1,"")))</f>
        <v/>
      </c>
    </row>
    <row r="5751" spans="45:56" x14ac:dyDescent="0.2">
      <c r="AS5751" s="4" t="s">
        <v>2830</v>
      </c>
      <c r="AT5751" s="4" t="s">
        <v>2831</v>
      </c>
      <c r="AU5751" s="4" t="s">
        <v>456</v>
      </c>
      <c r="AV5751" s="4" t="s">
        <v>735</v>
      </c>
      <c r="AW5751" s="4" t="s">
        <v>1167</v>
      </c>
      <c r="AX5751" s="4"/>
      <c r="AY5751" s="4">
        <v>259911</v>
      </c>
      <c r="AZ5751" s="4">
        <v>492715</v>
      </c>
      <c r="BA5751" s="4" t="s">
        <v>25645</v>
      </c>
      <c r="BB5751" s="4" t="s">
        <v>25646</v>
      </c>
      <c r="BC5751" s="4">
        <v>40</v>
      </c>
      <c r="BD5751" t="str">
        <f>IF(AND(ADHOC!$G$15="",ADHOC!$S$4=""),"",IF(ADHOC!$G$15&lt;&gt;"",IF(ADHOC!$G$15=LEFT(Domein!$AS5751,LEN(ADHOC!$G$15)),MAX(Domein!BD$1:'Domein'!BD5750)+1,""),IF(ADHOC!$S$4=LEFT(Domein!$AS5751,LEN(ADHOC!$S$4)),MAX(Domein!BD$1:'Domein'!BD5750)+1,"")))</f>
        <v/>
      </c>
    </row>
    <row r="5752" spans="45:56" x14ac:dyDescent="0.2">
      <c r="AS5752" s="4" t="s">
        <v>2832</v>
      </c>
      <c r="AT5752" s="4" t="s">
        <v>2833</v>
      </c>
      <c r="AU5752" s="4" t="s">
        <v>456</v>
      </c>
      <c r="AV5752" s="4" t="s">
        <v>735</v>
      </c>
      <c r="AW5752" s="4" t="s">
        <v>1167</v>
      </c>
      <c r="AX5752" s="4"/>
      <c r="AY5752" s="4">
        <v>259898</v>
      </c>
      <c r="AZ5752" s="4">
        <v>492703</v>
      </c>
      <c r="BA5752" s="4" t="s">
        <v>25632</v>
      </c>
      <c r="BB5752" s="4" t="s">
        <v>25647</v>
      </c>
      <c r="BC5752" s="4">
        <v>40</v>
      </c>
      <c r="BD5752" t="str">
        <f>IF(AND(ADHOC!$G$15="",ADHOC!$S$4=""),"",IF(ADHOC!$G$15&lt;&gt;"",IF(ADHOC!$G$15=LEFT(Domein!$AS5752,LEN(ADHOC!$G$15)),MAX(Domein!BD$1:'Domein'!BD5751)+1,""),IF(ADHOC!$S$4=LEFT(Domein!$AS5752,LEN(ADHOC!$S$4)),MAX(Domein!BD$1:'Domein'!BD5751)+1,"")))</f>
        <v/>
      </c>
    </row>
    <row r="5753" spans="45:56" x14ac:dyDescent="0.2">
      <c r="AS5753" s="4" t="s">
        <v>2838</v>
      </c>
      <c r="AT5753" s="4" t="s">
        <v>39112</v>
      </c>
      <c r="AU5753" s="4" t="s">
        <v>456</v>
      </c>
      <c r="AV5753" s="4" t="s">
        <v>747</v>
      </c>
      <c r="AW5753" s="4" t="s">
        <v>701</v>
      </c>
      <c r="AX5753" s="4"/>
      <c r="AY5753" s="4">
        <v>259966</v>
      </c>
      <c r="AZ5753" s="4">
        <v>492722</v>
      </c>
      <c r="BA5753" s="4" t="s">
        <v>22894</v>
      </c>
      <c r="BB5753" s="4" t="s">
        <v>22895</v>
      </c>
      <c r="BC5753" s="4">
        <v>40</v>
      </c>
      <c r="BD5753" t="str">
        <f>IF(AND(ADHOC!$G$15="",ADHOC!$S$4=""),"",IF(ADHOC!$G$15&lt;&gt;"",IF(ADHOC!$G$15=LEFT(Domein!$AS5753,LEN(ADHOC!$G$15)),MAX(Domein!BD$1:'Domein'!BD5752)+1,""),IF(ADHOC!$S$4=LEFT(Domein!$AS5753,LEN(ADHOC!$S$4)),MAX(Domein!BD$1:'Domein'!BD5752)+1,"")))</f>
        <v/>
      </c>
    </row>
    <row r="5754" spans="45:56" x14ac:dyDescent="0.2">
      <c r="AS5754" s="4" t="s">
        <v>2839</v>
      </c>
      <c r="AT5754" s="4" t="s">
        <v>2840</v>
      </c>
      <c r="AU5754" s="4" t="s">
        <v>456</v>
      </c>
      <c r="AV5754" s="4" t="s">
        <v>736</v>
      </c>
      <c r="AW5754" s="4" t="s">
        <v>939</v>
      </c>
      <c r="AX5754" s="4"/>
      <c r="AY5754" s="4"/>
      <c r="AZ5754" s="4"/>
      <c r="BA5754" s="4"/>
      <c r="BB5754" s="4"/>
      <c r="BC5754" s="4">
        <v>40</v>
      </c>
      <c r="BD5754" t="str">
        <f>IF(AND(ADHOC!$G$15="",ADHOC!$S$4=""),"",IF(ADHOC!$G$15&lt;&gt;"",IF(ADHOC!$G$15=LEFT(Domein!$AS5754,LEN(ADHOC!$G$15)),MAX(Domein!BD$1:'Domein'!BD5753)+1,""),IF(ADHOC!$S$4=LEFT(Domein!$AS5754,LEN(ADHOC!$S$4)),MAX(Domein!BD$1:'Domein'!BD5753)+1,"")))</f>
        <v/>
      </c>
    </row>
    <row r="5755" spans="45:56" x14ac:dyDescent="0.2">
      <c r="AS5755" s="4" t="s">
        <v>15758</v>
      </c>
      <c r="AT5755" s="4" t="s">
        <v>15759</v>
      </c>
      <c r="AU5755" s="4" t="s">
        <v>456</v>
      </c>
      <c r="AV5755" s="4" t="s">
        <v>13236</v>
      </c>
      <c r="AW5755" s="4" t="s">
        <v>1259</v>
      </c>
      <c r="AX5755" s="4"/>
      <c r="AY5755" s="4"/>
      <c r="AZ5755" s="4"/>
      <c r="BA5755" s="4"/>
      <c r="BB5755" s="4"/>
      <c r="BC5755" s="4">
        <v>40</v>
      </c>
      <c r="BD5755" t="str">
        <f>IF(AND(ADHOC!$G$15="",ADHOC!$S$4=""),"",IF(ADHOC!$G$15&lt;&gt;"",IF(ADHOC!$G$15=LEFT(Domein!$AS5755,LEN(ADHOC!$G$15)),MAX(Domein!BD$1:'Domein'!BD5754)+1,""),IF(ADHOC!$S$4=LEFT(Domein!$AS5755,LEN(ADHOC!$S$4)),MAX(Domein!BD$1:'Domein'!BD5754)+1,"")))</f>
        <v/>
      </c>
    </row>
    <row r="5756" spans="45:56" x14ac:dyDescent="0.2">
      <c r="AS5756" s="4" t="s">
        <v>2841</v>
      </c>
      <c r="AT5756" s="4" t="s">
        <v>2842</v>
      </c>
      <c r="AU5756" s="4" t="s">
        <v>463</v>
      </c>
      <c r="AV5756" s="4" t="s">
        <v>748</v>
      </c>
      <c r="AW5756" s="4" t="s">
        <v>701</v>
      </c>
      <c r="AX5756" s="4"/>
      <c r="AY5756" s="4">
        <v>235073</v>
      </c>
      <c r="AZ5756" s="4">
        <v>496069</v>
      </c>
      <c r="BA5756" s="4" t="s">
        <v>22898</v>
      </c>
      <c r="BB5756" s="4" t="s">
        <v>22899</v>
      </c>
      <c r="BC5756" s="4">
        <v>40</v>
      </c>
      <c r="BD5756" t="str">
        <f>IF(AND(ADHOC!$G$15="",ADHOC!$S$4=""),"",IF(ADHOC!$G$15&lt;&gt;"",IF(ADHOC!$G$15=LEFT(Domein!$AS5756,LEN(ADHOC!$G$15)),MAX(Domein!BD$1:'Domein'!BD5755)+1,""),IF(ADHOC!$S$4=LEFT(Domein!$AS5756,LEN(ADHOC!$S$4)),MAX(Domein!BD$1:'Domein'!BD5755)+1,"")))</f>
        <v/>
      </c>
    </row>
    <row r="5757" spans="45:56" x14ac:dyDescent="0.2">
      <c r="AS5757" s="4" t="s">
        <v>2843</v>
      </c>
      <c r="AT5757" s="4" t="s">
        <v>2844</v>
      </c>
      <c r="AU5757" s="4" t="s">
        <v>456</v>
      </c>
      <c r="AV5757" s="4" t="s">
        <v>748</v>
      </c>
      <c r="AW5757" s="4" t="s">
        <v>701</v>
      </c>
      <c r="AX5757" s="4"/>
      <c r="AY5757" s="4">
        <v>235070</v>
      </c>
      <c r="AZ5757" s="4">
        <v>496090</v>
      </c>
      <c r="BA5757" s="4" t="s">
        <v>22900</v>
      </c>
      <c r="BB5757" s="4" t="s">
        <v>22901</v>
      </c>
      <c r="BC5757" s="4">
        <v>40</v>
      </c>
      <c r="BD5757" t="str">
        <f>IF(AND(ADHOC!$G$15="",ADHOC!$S$4=""),"",IF(ADHOC!$G$15&lt;&gt;"",IF(ADHOC!$G$15=LEFT(Domein!$AS5757,LEN(ADHOC!$G$15)),MAX(Domein!BD$1:'Domein'!BD5756)+1,""),IF(ADHOC!$S$4=LEFT(Domein!$AS5757,LEN(ADHOC!$S$4)),MAX(Domein!BD$1:'Domein'!BD5756)+1,"")))</f>
        <v/>
      </c>
    </row>
    <row r="5758" spans="45:56" x14ac:dyDescent="0.2">
      <c r="AS5758" s="4" t="s">
        <v>2857</v>
      </c>
      <c r="AT5758" s="4" t="s">
        <v>2858</v>
      </c>
      <c r="AU5758" s="4" t="s">
        <v>456</v>
      </c>
      <c r="AV5758" s="4" t="s">
        <v>735</v>
      </c>
      <c r="AW5758" s="4" t="s">
        <v>1167</v>
      </c>
      <c r="AX5758" s="4"/>
      <c r="AY5758" s="4">
        <v>235118</v>
      </c>
      <c r="AZ5758" s="4">
        <v>496177</v>
      </c>
      <c r="BA5758" s="4" t="s">
        <v>25648</v>
      </c>
      <c r="BB5758" s="4" t="s">
        <v>25649</v>
      </c>
      <c r="BC5758" s="4">
        <v>40</v>
      </c>
      <c r="BD5758" t="str">
        <f>IF(AND(ADHOC!$G$15="",ADHOC!$S$4=""),"",IF(ADHOC!$G$15&lt;&gt;"",IF(ADHOC!$G$15=LEFT(Domein!$AS5758,LEN(ADHOC!$G$15)),MAX(Domein!BD$1:'Domein'!BD5757)+1,""),IF(ADHOC!$S$4=LEFT(Domein!$AS5758,LEN(ADHOC!$S$4)),MAX(Domein!BD$1:'Domein'!BD5757)+1,"")))</f>
        <v/>
      </c>
    </row>
    <row r="5759" spans="45:56" x14ac:dyDescent="0.2">
      <c r="AS5759" s="4" t="s">
        <v>2859</v>
      </c>
      <c r="AT5759" s="4" t="s">
        <v>2860</v>
      </c>
      <c r="AU5759" s="4" t="s">
        <v>456</v>
      </c>
      <c r="AV5759" s="4" t="s">
        <v>735</v>
      </c>
      <c r="AW5759" s="4" t="s">
        <v>1167</v>
      </c>
      <c r="AX5759" s="4"/>
      <c r="AY5759" s="4">
        <v>235139</v>
      </c>
      <c r="AZ5759" s="4">
        <v>496133</v>
      </c>
      <c r="BA5759" s="4" t="s">
        <v>25650</v>
      </c>
      <c r="BB5759" s="4" t="s">
        <v>25651</v>
      </c>
      <c r="BC5759" s="4">
        <v>40</v>
      </c>
      <c r="BD5759" t="str">
        <f>IF(AND(ADHOC!$G$15="",ADHOC!$S$4=""),"",IF(ADHOC!$G$15&lt;&gt;"",IF(ADHOC!$G$15=LEFT(Domein!$AS5759,LEN(ADHOC!$G$15)),MAX(Domein!BD$1:'Domein'!BD5758)+1,""),IF(ADHOC!$S$4=LEFT(Domein!$AS5759,LEN(ADHOC!$S$4)),MAX(Domein!BD$1:'Domein'!BD5758)+1,"")))</f>
        <v/>
      </c>
    </row>
    <row r="5760" spans="45:56" x14ac:dyDescent="0.2">
      <c r="AS5760" s="4" t="s">
        <v>2845</v>
      </c>
      <c r="AT5760" s="4" t="s">
        <v>2846</v>
      </c>
      <c r="AU5760" s="4" t="s">
        <v>456</v>
      </c>
      <c r="AV5760" s="4" t="s">
        <v>735</v>
      </c>
      <c r="AW5760" s="4" t="s">
        <v>1167</v>
      </c>
      <c r="AX5760" s="4"/>
      <c r="AY5760" s="4">
        <v>235098</v>
      </c>
      <c r="AZ5760" s="4">
        <v>496110</v>
      </c>
      <c r="BA5760" s="4" t="s">
        <v>25652</v>
      </c>
      <c r="BB5760" s="4" t="s">
        <v>25653</v>
      </c>
      <c r="BC5760" s="4">
        <v>40</v>
      </c>
      <c r="BD5760" t="str">
        <f>IF(AND(ADHOC!$G$15="",ADHOC!$S$4=""),"",IF(ADHOC!$G$15&lt;&gt;"",IF(ADHOC!$G$15=LEFT(Domein!$AS5760,LEN(ADHOC!$G$15)),MAX(Domein!BD$1:'Domein'!BD5759)+1,""),IF(ADHOC!$S$4=LEFT(Domein!$AS5760,LEN(ADHOC!$S$4)),MAX(Domein!BD$1:'Domein'!BD5759)+1,"")))</f>
        <v/>
      </c>
    </row>
    <row r="5761" spans="45:56" x14ac:dyDescent="0.2">
      <c r="AS5761" s="4" t="s">
        <v>2847</v>
      </c>
      <c r="AT5761" s="4" t="s">
        <v>2848</v>
      </c>
      <c r="AU5761" s="4" t="s">
        <v>456</v>
      </c>
      <c r="AV5761" s="4" t="s">
        <v>735</v>
      </c>
      <c r="AW5761" s="4" t="s">
        <v>1167</v>
      </c>
      <c r="AX5761" s="4"/>
      <c r="AY5761" s="4">
        <v>235105</v>
      </c>
      <c r="AZ5761" s="4">
        <v>496121</v>
      </c>
      <c r="BA5761" s="4" t="s">
        <v>25654</v>
      </c>
      <c r="BB5761" s="4" t="s">
        <v>25655</v>
      </c>
      <c r="BC5761" s="4">
        <v>40</v>
      </c>
      <c r="BD5761" t="str">
        <f>IF(AND(ADHOC!$G$15="",ADHOC!$S$4=""),"",IF(ADHOC!$G$15&lt;&gt;"",IF(ADHOC!$G$15=LEFT(Domein!$AS5761,LEN(ADHOC!$G$15)),MAX(Domein!BD$1:'Domein'!BD5760)+1,""),IF(ADHOC!$S$4=LEFT(Domein!$AS5761,LEN(ADHOC!$S$4)),MAX(Domein!BD$1:'Domein'!BD5760)+1,"")))</f>
        <v/>
      </c>
    </row>
    <row r="5762" spans="45:56" x14ac:dyDescent="0.2">
      <c r="AS5762" s="4" t="s">
        <v>2849</v>
      </c>
      <c r="AT5762" s="4" t="s">
        <v>2850</v>
      </c>
      <c r="AU5762" s="4" t="s">
        <v>456</v>
      </c>
      <c r="AV5762" s="4" t="s">
        <v>735</v>
      </c>
      <c r="AW5762" s="4" t="s">
        <v>1167</v>
      </c>
      <c r="AX5762" s="4"/>
      <c r="AY5762" s="4">
        <v>235085</v>
      </c>
      <c r="AZ5762" s="4">
        <v>496121</v>
      </c>
      <c r="BA5762" s="4" t="s">
        <v>25656</v>
      </c>
      <c r="BB5762" s="4" t="s">
        <v>25657</v>
      </c>
      <c r="BC5762" s="4">
        <v>40</v>
      </c>
      <c r="BD5762" t="str">
        <f>IF(AND(ADHOC!$G$15="",ADHOC!$S$4=""),"",IF(ADHOC!$G$15&lt;&gt;"",IF(ADHOC!$G$15=LEFT(Domein!$AS5762,LEN(ADHOC!$G$15)),MAX(Domein!BD$1:'Domein'!BD5761)+1,""),IF(ADHOC!$S$4=LEFT(Domein!$AS5762,LEN(ADHOC!$S$4)),MAX(Domein!BD$1:'Domein'!BD5761)+1,"")))</f>
        <v/>
      </c>
    </row>
    <row r="5763" spans="45:56" x14ac:dyDescent="0.2">
      <c r="AS5763" s="4" t="s">
        <v>2851</v>
      </c>
      <c r="AT5763" s="4" t="s">
        <v>2852</v>
      </c>
      <c r="AU5763" s="4" t="s">
        <v>456</v>
      </c>
      <c r="AV5763" s="4" t="s">
        <v>735</v>
      </c>
      <c r="AW5763" s="4" t="s">
        <v>1167</v>
      </c>
      <c r="AX5763" s="4"/>
      <c r="AY5763" s="4">
        <v>235070</v>
      </c>
      <c r="AZ5763" s="4">
        <v>496165</v>
      </c>
      <c r="BA5763" s="4" t="s">
        <v>25658</v>
      </c>
      <c r="BB5763" s="4" t="s">
        <v>25659</v>
      </c>
      <c r="BC5763" s="4">
        <v>40</v>
      </c>
      <c r="BD5763" t="str">
        <f>IF(AND(ADHOC!$G$15="",ADHOC!$S$4=""),"",IF(ADHOC!$G$15&lt;&gt;"",IF(ADHOC!$G$15=LEFT(Domein!$AS5763,LEN(ADHOC!$G$15)),MAX(Domein!BD$1:'Domein'!BD5762)+1,""),IF(ADHOC!$S$4=LEFT(Domein!$AS5763,LEN(ADHOC!$S$4)),MAX(Domein!BD$1:'Domein'!BD5762)+1,"")))</f>
        <v/>
      </c>
    </row>
    <row r="5764" spans="45:56" x14ac:dyDescent="0.2">
      <c r="AS5764" s="4" t="s">
        <v>2853</v>
      </c>
      <c r="AT5764" s="4" t="s">
        <v>2854</v>
      </c>
      <c r="AU5764" s="4" t="s">
        <v>456</v>
      </c>
      <c r="AV5764" s="4" t="s">
        <v>735</v>
      </c>
      <c r="AW5764" s="4" t="s">
        <v>1167</v>
      </c>
      <c r="AX5764" s="4"/>
      <c r="AY5764" s="4">
        <v>235063</v>
      </c>
      <c r="AZ5764" s="4">
        <v>496176</v>
      </c>
      <c r="BA5764" s="4" t="s">
        <v>25660</v>
      </c>
      <c r="BB5764" s="4" t="s">
        <v>25661</v>
      </c>
      <c r="BC5764" s="4">
        <v>40</v>
      </c>
      <c r="BD5764" t="str">
        <f>IF(AND(ADHOC!$G$15="",ADHOC!$S$4=""),"",IF(ADHOC!$G$15&lt;&gt;"",IF(ADHOC!$G$15=LEFT(Domein!$AS5764,LEN(ADHOC!$G$15)),MAX(Domein!BD$1:'Domein'!BD5763)+1,""),IF(ADHOC!$S$4=LEFT(Domein!$AS5764,LEN(ADHOC!$S$4)),MAX(Domein!BD$1:'Domein'!BD5763)+1,"")))</f>
        <v/>
      </c>
    </row>
    <row r="5765" spans="45:56" x14ac:dyDescent="0.2">
      <c r="AS5765" s="4" t="s">
        <v>2855</v>
      </c>
      <c r="AT5765" s="4" t="s">
        <v>2856</v>
      </c>
      <c r="AU5765" s="4" t="s">
        <v>456</v>
      </c>
      <c r="AV5765" s="4" t="s">
        <v>735</v>
      </c>
      <c r="AW5765" s="4" t="s">
        <v>1167</v>
      </c>
      <c r="AX5765" s="4"/>
      <c r="AY5765" s="4">
        <v>235071</v>
      </c>
      <c r="AZ5765" s="4">
        <v>496110</v>
      </c>
      <c r="BA5765" s="4" t="s">
        <v>25652</v>
      </c>
      <c r="BB5765" s="4" t="s">
        <v>25659</v>
      </c>
      <c r="BC5765" s="4">
        <v>40</v>
      </c>
      <c r="BD5765" t="str">
        <f>IF(AND(ADHOC!$G$15="",ADHOC!$S$4=""),"",IF(ADHOC!$G$15&lt;&gt;"",IF(ADHOC!$G$15=LEFT(Domein!$AS5765,LEN(ADHOC!$G$15)),MAX(Domein!BD$1:'Domein'!BD5764)+1,""),IF(ADHOC!$S$4=LEFT(Domein!$AS5765,LEN(ADHOC!$S$4)),MAX(Domein!BD$1:'Domein'!BD5764)+1,"")))</f>
        <v/>
      </c>
    </row>
    <row r="5766" spans="45:56" x14ac:dyDescent="0.2">
      <c r="AS5766" s="4" t="s">
        <v>2861</v>
      </c>
      <c r="AT5766" s="4" t="s">
        <v>2862</v>
      </c>
      <c r="AU5766" s="4" t="s">
        <v>463</v>
      </c>
      <c r="AV5766" s="4" t="s">
        <v>748</v>
      </c>
      <c r="AW5766" s="4" t="s">
        <v>701</v>
      </c>
      <c r="AX5766" s="4"/>
      <c r="AY5766" s="4">
        <v>235076</v>
      </c>
      <c r="AZ5766" s="4">
        <v>496138</v>
      </c>
      <c r="BA5766" s="4" t="s">
        <v>22902</v>
      </c>
      <c r="BB5766" s="4" t="s">
        <v>22903</v>
      </c>
      <c r="BC5766" s="4">
        <v>40</v>
      </c>
      <c r="BD5766" t="str">
        <f>IF(AND(ADHOC!$G$15="",ADHOC!$S$4=""),"",IF(ADHOC!$G$15&lt;&gt;"",IF(ADHOC!$G$15=LEFT(Domein!$AS5766,LEN(ADHOC!$G$15)),MAX(Domein!BD$1:'Domein'!BD5765)+1,""),IF(ADHOC!$S$4=LEFT(Domein!$AS5766,LEN(ADHOC!$S$4)),MAX(Domein!BD$1:'Domein'!BD5765)+1,"")))</f>
        <v/>
      </c>
    </row>
    <row r="5767" spans="45:56" x14ac:dyDescent="0.2">
      <c r="AS5767" s="4" t="s">
        <v>2863</v>
      </c>
      <c r="AT5767" s="4" t="s">
        <v>2864</v>
      </c>
      <c r="AU5767" s="4" t="s">
        <v>456</v>
      </c>
      <c r="AV5767" s="4" t="s">
        <v>748</v>
      </c>
      <c r="AW5767" s="4" t="s">
        <v>701</v>
      </c>
      <c r="AX5767" s="4"/>
      <c r="AY5767" s="4">
        <v>235067</v>
      </c>
      <c r="AZ5767" s="4">
        <v>496150</v>
      </c>
      <c r="BA5767" s="4" t="s">
        <v>22904</v>
      </c>
      <c r="BB5767" s="4" t="s">
        <v>22905</v>
      </c>
      <c r="BC5767" s="4">
        <v>40</v>
      </c>
      <c r="BD5767" t="str">
        <f>IF(AND(ADHOC!$G$15="",ADHOC!$S$4=""),"",IF(ADHOC!$G$15&lt;&gt;"",IF(ADHOC!$G$15=LEFT(Domein!$AS5767,LEN(ADHOC!$G$15)),MAX(Domein!BD$1:'Domein'!BD5766)+1,""),IF(ADHOC!$S$4=LEFT(Domein!$AS5767,LEN(ADHOC!$S$4)),MAX(Domein!BD$1:'Domein'!BD5766)+1,"")))</f>
        <v/>
      </c>
    </row>
    <row r="5768" spans="45:56" x14ac:dyDescent="0.2">
      <c r="AS5768" s="4" t="s">
        <v>37512</v>
      </c>
      <c r="AT5768" s="4" t="s">
        <v>37513</v>
      </c>
      <c r="AU5768" s="4" t="s">
        <v>456</v>
      </c>
      <c r="AV5768" s="4" t="s">
        <v>11756</v>
      </c>
      <c r="AW5768" s="4" t="s">
        <v>939</v>
      </c>
      <c r="AX5768" s="4"/>
      <c r="AY5768" s="4"/>
      <c r="AZ5768" s="4"/>
      <c r="BA5768" s="4"/>
      <c r="BB5768" s="4"/>
      <c r="BC5768" s="4">
        <v>40</v>
      </c>
      <c r="BD5768" t="str">
        <f>IF(AND(ADHOC!$G$15="",ADHOC!$S$4=""),"",IF(ADHOC!$G$15&lt;&gt;"",IF(ADHOC!$G$15=LEFT(Domein!$AS5768,LEN(ADHOC!$G$15)),MAX(Domein!BD$1:'Domein'!BD5767)+1,""),IF(ADHOC!$S$4=LEFT(Domein!$AS5768,LEN(ADHOC!$S$4)),MAX(Domein!BD$1:'Domein'!BD5767)+1,"")))</f>
        <v/>
      </c>
    </row>
    <row r="5769" spans="45:56" x14ac:dyDescent="0.2">
      <c r="AS5769" s="4" t="s">
        <v>11774</v>
      </c>
      <c r="AT5769" s="4" t="s">
        <v>11775</v>
      </c>
      <c r="AU5769" s="4" t="s">
        <v>463</v>
      </c>
      <c r="AV5769" s="4" t="s">
        <v>11756</v>
      </c>
      <c r="AW5769" s="4" t="s">
        <v>701</v>
      </c>
      <c r="AX5769" s="4"/>
      <c r="AY5769" s="4">
        <v>235070</v>
      </c>
      <c r="AZ5769" s="4">
        <v>496090</v>
      </c>
      <c r="BA5769" s="4" t="s">
        <v>22900</v>
      </c>
      <c r="BB5769" s="4" t="s">
        <v>22901</v>
      </c>
      <c r="BC5769" s="4">
        <v>40</v>
      </c>
      <c r="BD5769" t="str">
        <f>IF(AND(ADHOC!$G$15="",ADHOC!$S$4=""),"",IF(ADHOC!$G$15&lt;&gt;"",IF(ADHOC!$G$15=LEFT(Domein!$AS5769,LEN(ADHOC!$G$15)),MAX(Domein!BD$1:'Domein'!BD5768)+1,""),IF(ADHOC!$S$4=LEFT(Domein!$AS5769,LEN(ADHOC!$S$4)),MAX(Domein!BD$1:'Domein'!BD5768)+1,"")))</f>
        <v/>
      </c>
    </row>
    <row r="5770" spans="45:56" x14ac:dyDescent="0.2">
      <c r="AS5770" s="4" t="s">
        <v>37514</v>
      </c>
      <c r="AT5770" s="4" t="s">
        <v>37515</v>
      </c>
      <c r="AU5770" s="4" t="s">
        <v>456</v>
      </c>
      <c r="AV5770" s="4" t="s">
        <v>11756</v>
      </c>
      <c r="AW5770" s="4" t="s">
        <v>939</v>
      </c>
      <c r="AX5770" s="4"/>
      <c r="AY5770" s="4"/>
      <c r="AZ5770" s="4"/>
      <c r="BA5770" s="4"/>
      <c r="BB5770" s="4"/>
      <c r="BC5770" s="4">
        <v>40</v>
      </c>
      <c r="BD5770" t="str">
        <f>IF(AND(ADHOC!$G$15="",ADHOC!$S$4=""),"",IF(ADHOC!$G$15&lt;&gt;"",IF(ADHOC!$G$15=LEFT(Domein!$AS5770,LEN(ADHOC!$G$15)),MAX(Domein!BD$1:'Domein'!BD5769)+1,""),IF(ADHOC!$S$4=LEFT(Domein!$AS5770,LEN(ADHOC!$S$4)),MAX(Domein!BD$1:'Domein'!BD5769)+1,"")))</f>
        <v/>
      </c>
    </row>
    <row r="5771" spans="45:56" x14ac:dyDescent="0.2">
      <c r="AS5771" s="4" t="s">
        <v>37516</v>
      </c>
      <c r="AT5771" s="4" t="s">
        <v>37517</v>
      </c>
      <c r="AU5771" s="4" t="s">
        <v>456</v>
      </c>
      <c r="AV5771" s="4" t="s">
        <v>11756</v>
      </c>
      <c r="AW5771" s="4" t="s">
        <v>939</v>
      </c>
      <c r="AX5771" s="4"/>
      <c r="AY5771" s="4"/>
      <c r="AZ5771" s="4"/>
      <c r="BA5771" s="4"/>
      <c r="BB5771" s="4"/>
      <c r="BC5771" s="4">
        <v>40</v>
      </c>
      <c r="BD5771" t="str">
        <f>IF(AND(ADHOC!$G$15="",ADHOC!$S$4=""),"",IF(ADHOC!$G$15&lt;&gt;"",IF(ADHOC!$G$15=LEFT(Domein!$AS5771,LEN(ADHOC!$G$15)),MAX(Domein!BD$1:'Domein'!BD5770)+1,""),IF(ADHOC!$S$4=LEFT(Domein!$AS5771,LEN(ADHOC!$S$4)),MAX(Domein!BD$1:'Domein'!BD5770)+1,"")))</f>
        <v/>
      </c>
    </row>
    <row r="5772" spans="45:56" x14ac:dyDescent="0.2">
      <c r="AS5772" s="4" t="s">
        <v>37518</v>
      </c>
      <c r="AT5772" s="4" t="s">
        <v>37519</v>
      </c>
      <c r="AU5772" s="4" t="s">
        <v>456</v>
      </c>
      <c r="AV5772" s="4" t="s">
        <v>11756</v>
      </c>
      <c r="AW5772" s="4" t="s">
        <v>939</v>
      </c>
      <c r="AX5772" s="4"/>
      <c r="AY5772" s="4"/>
      <c r="AZ5772" s="4"/>
      <c r="BA5772" s="4"/>
      <c r="BB5772" s="4"/>
      <c r="BC5772" s="4">
        <v>40</v>
      </c>
      <c r="BD5772" t="str">
        <f>IF(AND(ADHOC!$G$15="",ADHOC!$S$4=""),"",IF(ADHOC!$G$15&lt;&gt;"",IF(ADHOC!$G$15=LEFT(Domein!$AS5772,LEN(ADHOC!$G$15)),MAX(Domein!BD$1:'Domein'!BD5771)+1,""),IF(ADHOC!$S$4=LEFT(Domein!$AS5772,LEN(ADHOC!$S$4)),MAX(Domein!BD$1:'Domein'!BD5771)+1,"")))</f>
        <v/>
      </c>
    </row>
    <row r="5773" spans="45:56" x14ac:dyDescent="0.2">
      <c r="AS5773" s="4" t="s">
        <v>37520</v>
      </c>
      <c r="AT5773" s="4" t="s">
        <v>37521</v>
      </c>
      <c r="AU5773" s="4" t="s">
        <v>456</v>
      </c>
      <c r="AV5773" s="4" t="s">
        <v>11756</v>
      </c>
      <c r="AW5773" s="4" t="s">
        <v>939</v>
      </c>
      <c r="AX5773" s="4"/>
      <c r="AY5773" s="4"/>
      <c r="AZ5773" s="4"/>
      <c r="BA5773" s="4"/>
      <c r="BB5773" s="4"/>
      <c r="BC5773" s="4">
        <v>40</v>
      </c>
      <c r="BD5773" t="str">
        <f>IF(AND(ADHOC!$G$15="",ADHOC!$S$4=""),"",IF(ADHOC!$G$15&lt;&gt;"",IF(ADHOC!$G$15=LEFT(Domein!$AS5773,LEN(ADHOC!$G$15)),MAX(Domein!BD$1:'Domein'!BD5772)+1,""),IF(ADHOC!$S$4=LEFT(Domein!$AS5773,LEN(ADHOC!$S$4)),MAX(Domein!BD$1:'Domein'!BD5772)+1,"")))</f>
        <v/>
      </c>
    </row>
    <row r="5774" spans="45:56" x14ac:dyDescent="0.2">
      <c r="AS5774" s="4" t="s">
        <v>2865</v>
      </c>
      <c r="AT5774" s="4" t="s">
        <v>2866</v>
      </c>
      <c r="AU5774" s="4" t="s">
        <v>456</v>
      </c>
      <c r="AV5774" s="4" t="s">
        <v>736</v>
      </c>
      <c r="AW5774" s="4" t="s">
        <v>939</v>
      </c>
      <c r="AX5774" s="4"/>
      <c r="AY5774" s="4"/>
      <c r="AZ5774" s="4"/>
      <c r="BA5774" s="4"/>
      <c r="BB5774" s="4"/>
      <c r="BC5774" s="4">
        <v>40</v>
      </c>
      <c r="BD5774" t="str">
        <f>IF(AND(ADHOC!$G$15="",ADHOC!$S$4=""),"",IF(ADHOC!$G$15&lt;&gt;"",IF(ADHOC!$G$15=LEFT(Domein!$AS5774,LEN(ADHOC!$G$15)),MAX(Domein!BD$1:'Domein'!BD5773)+1,""),IF(ADHOC!$S$4=LEFT(Domein!$AS5774,LEN(ADHOC!$S$4)),MAX(Domein!BD$1:'Domein'!BD5773)+1,"")))</f>
        <v/>
      </c>
    </row>
    <row r="5775" spans="45:56" x14ac:dyDescent="0.2">
      <c r="AS5775" s="4" t="s">
        <v>18005</v>
      </c>
      <c r="AT5775" s="4" t="s">
        <v>18006</v>
      </c>
      <c r="AU5775" s="4" t="s">
        <v>456</v>
      </c>
      <c r="AV5775" s="4" t="s">
        <v>731</v>
      </c>
      <c r="AW5775" s="4" t="s">
        <v>724</v>
      </c>
      <c r="AX5775" s="4"/>
      <c r="AY5775" s="4">
        <v>236474</v>
      </c>
      <c r="AZ5775" s="4">
        <v>471310</v>
      </c>
      <c r="BA5775" s="4" t="s">
        <v>25662</v>
      </c>
      <c r="BB5775" s="4" t="s">
        <v>25663</v>
      </c>
      <c r="BC5775" s="4">
        <v>40</v>
      </c>
      <c r="BD5775" t="str">
        <f>IF(AND(ADHOC!$G$15="",ADHOC!$S$4=""),"",IF(ADHOC!$G$15&lt;&gt;"",IF(ADHOC!$G$15=LEFT(Domein!$AS5775,LEN(ADHOC!$G$15)),MAX(Domein!BD$1:'Domein'!BD5774)+1,""),IF(ADHOC!$S$4=LEFT(Domein!$AS5775,LEN(ADHOC!$S$4)),MAX(Domein!BD$1:'Domein'!BD5774)+1,"")))</f>
        <v/>
      </c>
    </row>
    <row r="5776" spans="45:56" x14ac:dyDescent="0.2">
      <c r="AS5776" s="4" t="s">
        <v>18007</v>
      </c>
      <c r="AT5776" s="4" t="s">
        <v>18008</v>
      </c>
      <c r="AU5776" s="4" t="s">
        <v>456</v>
      </c>
      <c r="AV5776" s="4" t="s">
        <v>731</v>
      </c>
      <c r="AW5776" s="4" t="s">
        <v>724</v>
      </c>
      <c r="AX5776" s="4"/>
      <c r="AY5776" s="4">
        <v>246030</v>
      </c>
      <c r="AZ5776" s="4">
        <v>474640</v>
      </c>
      <c r="BA5776" s="4" t="s">
        <v>25664</v>
      </c>
      <c r="BB5776" s="4" t="s">
        <v>25665</v>
      </c>
      <c r="BC5776" s="4">
        <v>40</v>
      </c>
      <c r="BD5776" t="str">
        <f>IF(AND(ADHOC!$G$15="",ADHOC!$S$4=""),"",IF(ADHOC!$G$15&lt;&gt;"",IF(ADHOC!$G$15=LEFT(Domein!$AS5776,LEN(ADHOC!$G$15)),MAX(Domein!BD$1:'Domein'!BD5775)+1,""),IF(ADHOC!$S$4=LEFT(Domein!$AS5776,LEN(ADHOC!$S$4)),MAX(Domein!BD$1:'Domein'!BD5775)+1,"")))</f>
        <v/>
      </c>
    </row>
    <row r="5777" spans="45:56" x14ac:dyDescent="0.2">
      <c r="AS5777" s="4" t="s">
        <v>18009</v>
      </c>
      <c r="AT5777" s="4" t="s">
        <v>18010</v>
      </c>
      <c r="AU5777" s="4" t="s">
        <v>456</v>
      </c>
      <c r="AV5777" s="4" t="s">
        <v>731</v>
      </c>
      <c r="AW5777" s="4" t="s">
        <v>724</v>
      </c>
      <c r="AX5777" s="4"/>
      <c r="AY5777" s="4">
        <v>249240</v>
      </c>
      <c r="AZ5777" s="4">
        <v>474450</v>
      </c>
      <c r="BA5777" s="4" t="s">
        <v>25421</v>
      </c>
      <c r="BB5777" s="4" t="s">
        <v>25666</v>
      </c>
      <c r="BC5777" s="4">
        <v>40</v>
      </c>
      <c r="BD5777" t="str">
        <f>IF(AND(ADHOC!$G$15="",ADHOC!$S$4=""),"",IF(ADHOC!$G$15&lt;&gt;"",IF(ADHOC!$G$15=LEFT(Domein!$AS5777,LEN(ADHOC!$G$15)),MAX(Domein!BD$1:'Domein'!BD5776)+1,""),IF(ADHOC!$S$4=LEFT(Domein!$AS5777,LEN(ADHOC!$S$4)),MAX(Domein!BD$1:'Domein'!BD5776)+1,"")))</f>
        <v/>
      </c>
    </row>
    <row r="5778" spans="45:56" x14ac:dyDescent="0.2">
      <c r="AS5778" s="4" t="s">
        <v>18011</v>
      </c>
      <c r="AT5778" s="4" t="s">
        <v>18012</v>
      </c>
      <c r="AU5778" s="4" t="s">
        <v>456</v>
      </c>
      <c r="AV5778" s="4" t="s">
        <v>731</v>
      </c>
      <c r="AW5778" s="4" t="s">
        <v>724</v>
      </c>
      <c r="AX5778" s="4"/>
      <c r="AY5778" s="4">
        <v>254330</v>
      </c>
      <c r="AZ5778" s="4">
        <v>472500</v>
      </c>
      <c r="BA5778" s="4" t="s">
        <v>25667</v>
      </c>
      <c r="BB5778" s="4" t="s">
        <v>25668</v>
      </c>
      <c r="BC5778" s="4">
        <v>40</v>
      </c>
      <c r="BD5778" t="str">
        <f>IF(AND(ADHOC!$G$15="",ADHOC!$S$4=""),"",IF(ADHOC!$G$15&lt;&gt;"",IF(ADHOC!$G$15=LEFT(Domein!$AS5778,LEN(ADHOC!$G$15)),MAX(Domein!BD$1:'Domein'!BD5777)+1,""),IF(ADHOC!$S$4=LEFT(Domein!$AS5778,LEN(ADHOC!$S$4)),MAX(Domein!BD$1:'Domein'!BD5777)+1,"")))</f>
        <v/>
      </c>
    </row>
    <row r="5779" spans="45:56" x14ac:dyDescent="0.2">
      <c r="AS5779" s="4" t="s">
        <v>18013</v>
      </c>
      <c r="AT5779" s="4" t="s">
        <v>18014</v>
      </c>
      <c r="AU5779" s="4" t="s">
        <v>456</v>
      </c>
      <c r="AV5779" s="4" t="s">
        <v>731</v>
      </c>
      <c r="AW5779" s="4" t="s">
        <v>724</v>
      </c>
      <c r="AX5779" s="4"/>
      <c r="AY5779" s="4">
        <v>241230</v>
      </c>
      <c r="AZ5779" s="4">
        <v>474500</v>
      </c>
      <c r="BA5779" s="4" t="s">
        <v>25669</v>
      </c>
      <c r="BB5779" s="4" t="s">
        <v>25670</v>
      </c>
      <c r="BC5779" s="4">
        <v>40</v>
      </c>
      <c r="BD5779" t="str">
        <f>IF(AND(ADHOC!$G$15="",ADHOC!$S$4=""),"",IF(ADHOC!$G$15&lt;&gt;"",IF(ADHOC!$G$15=LEFT(Domein!$AS5779,LEN(ADHOC!$G$15)),MAX(Domein!BD$1:'Domein'!BD5778)+1,""),IF(ADHOC!$S$4=LEFT(Domein!$AS5779,LEN(ADHOC!$S$4)),MAX(Domein!BD$1:'Domein'!BD5778)+1,"")))</f>
        <v/>
      </c>
    </row>
    <row r="5780" spans="45:56" x14ac:dyDescent="0.2">
      <c r="AS5780" s="4" t="s">
        <v>18015</v>
      </c>
      <c r="AT5780" s="4" t="s">
        <v>18016</v>
      </c>
      <c r="AU5780" s="4" t="s">
        <v>456</v>
      </c>
      <c r="AV5780" s="4" t="s">
        <v>731</v>
      </c>
      <c r="AW5780" s="4" t="s">
        <v>724</v>
      </c>
      <c r="AX5780" s="4"/>
      <c r="AY5780" s="4">
        <v>238930</v>
      </c>
      <c r="AZ5780" s="4">
        <v>486060</v>
      </c>
      <c r="BA5780" s="4" t="s">
        <v>25671</v>
      </c>
      <c r="BB5780" s="4" t="s">
        <v>25672</v>
      </c>
      <c r="BC5780" s="4">
        <v>40</v>
      </c>
      <c r="BD5780" t="str">
        <f>IF(AND(ADHOC!$G$15="",ADHOC!$S$4=""),"",IF(ADHOC!$G$15&lt;&gt;"",IF(ADHOC!$G$15=LEFT(Domein!$AS5780,LEN(ADHOC!$G$15)),MAX(Domein!BD$1:'Domein'!BD5779)+1,""),IF(ADHOC!$S$4=LEFT(Domein!$AS5780,LEN(ADHOC!$S$4)),MAX(Domein!BD$1:'Domein'!BD5779)+1,"")))</f>
        <v/>
      </c>
    </row>
    <row r="5781" spans="45:56" x14ac:dyDescent="0.2">
      <c r="AS5781" s="4" t="s">
        <v>18017</v>
      </c>
      <c r="AT5781" s="4" t="s">
        <v>18018</v>
      </c>
      <c r="AU5781" s="4" t="s">
        <v>456</v>
      </c>
      <c r="AV5781" s="4" t="s">
        <v>731</v>
      </c>
      <c r="AW5781" s="4" t="s">
        <v>724</v>
      </c>
      <c r="AX5781" s="4"/>
      <c r="AY5781" s="4">
        <v>234661</v>
      </c>
      <c r="AZ5781" s="4">
        <v>469945</v>
      </c>
      <c r="BA5781" s="4" t="s">
        <v>25673</v>
      </c>
      <c r="BB5781" s="4" t="s">
        <v>25674</v>
      </c>
      <c r="BC5781" s="4">
        <v>40</v>
      </c>
      <c r="BD5781" t="str">
        <f>IF(AND(ADHOC!$G$15="",ADHOC!$S$4=""),"",IF(ADHOC!$G$15&lt;&gt;"",IF(ADHOC!$G$15=LEFT(Domein!$AS5781,LEN(ADHOC!$G$15)),MAX(Domein!BD$1:'Domein'!BD5780)+1,""),IF(ADHOC!$S$4=LEFT(Domein!$AS5781,LEN(ADHOC!$S$4)),MAX(Domein!BD$1:'Domein'!BD5780)+1,"")))</f>
        <v/>
      </c>
    </row>
    <row r="5782" spans="45:56" x14ac:dyDescent="0.2">
      <c r="AS5782" s="4" t="s">
        <v>2867</v>
      </c>
      <c r="AT5782" s="4" t="s">
        <v>2868</v>
      </c>
      <c r="AU5782" s="4" t="s">
        <v>456</v>
      </c>
      <c r="AV5782" s="4" t="s">
        <v>731</v>
      </c>
      <c r="AW5782" s="4" t="s">
        <v>724</v>
      </c>
      <c r="AX5782" s="4"/>
      <c r="AY5782" s="4">
        <v>237164</v>
      </c>
      <c r="AZ5782" s="4">
        <v>470782</v>
      </c>
      <c r="BA5782" s="4" t="s">
        <v>25675</v>
      </c>
      <c r="BB5782" s="4" t="s">
        <v>25676</v>
      </c>
      <c r="BC5782" s="4">
        <v>40</v>
      </c>
      <c r="BD5782" t="str">
        <f>IF(AND(ADHOC!$G$15="",ADHOC!$S$4=""),"",IF(ADHOC!$G$15&lt;&gt;"",IF(ADHOC!$G$15=LEFT(Domein!$AS5782,LEN(ADHOC!$G$15)),MAX(Domein!BD$1:'Domein'!BD5781)+1,""),IF(ADHOC!$S$4=LEFT(Domein!$AS5782,LEN(ADHOC!$S$4)),MAX(Domein!BD$1:'Domein'!BD5781)+1,"")))</f>
        <v/>
      </c>
    </row>
    <row r="5783" spans="45:56" x14ac:dyDescent="0.2">
      <c r="AS5783" s="4" t="s">
        <v>18019</v>
      </c>
      <c r="AT5783" s="4" t="s">
        <v>2868</v>
      </c>
      <c r="AU5783" s="4" t="s">
        <v>456</v>
      </c>
      <c r="AV5783" s="4" t="s">
        <v>731</v>
      </c>
      <c r="AW5783" s="4" t="s">
        <v>724</v>
      </c>
      <c r="AX5783" s="4"/>
      <c r="AY5783" s="4">
        <v>237125</v>
      </c>
      <c r="AZ5783" s="4">
        <v>470809</v>
      </c>
      <c r="BA5783" s="4" t="s">
        <v>25677</v>
      </c>
      <c r="BB5783" s="4" t="s">
        <v>25678</v>
      </c>
      <c r="BC5783" s="4">
        <v>40</v>
      </c>
      <c r="BD5783" t="str">
        <f>IF(AND(ADHOC!$G$15="",ADHOC!$S$4=""),"",IF(ADHOC!$G$15&lt;&gt;"",IF(ADHOC!$G$15=LEFT(Domein!$AS5783,LEN(ADHOC!$G$15)),MAX(Domein!BD$1:'Domein'!BD5782)+1,""),IF(ADHOC!$S$4=LEFT(Domein!$AS5783,LEN(ADHOC!$S$4)),MAX(Domein!BD$1:'Domein'!BD5782)+1,"")))</f>
        <v/>
      </c>
    </row>
    <row r="5784" spans="45:56" x14ac:dyDescent="0.2">
      <c r="AS5784" s="4" t="s">
        <v>18020</v>
      </c>
      <c r="AT5784" s="4" t="s">
        <v>18021</v>
      </c>
      <c r="AU5784" s="4" t="s">
        <v>456</v>
      </c>
      <c r="AV5784" s="4" t="s">
        <v>731</v>
      </c>
      <c r="AW5784" s="4" t="s">
        <v>724</v>
      </c>
      <c r="AX5784" s="4"/>
      <c r="AY5784" s="4">
        <v>239501</v>
      </c>
      <c r="AZ5784" s="4">
        <v>471133</v>
      </c>
      <c r="BA5784" s="4" t="s">
        <v>25679</v>
      </c>
      <c r="BB5784" s="4" t="s">
        <v>25680</v>
      </c>
      <c r="BC5784" s="4">
        <v>40</v>
      </c>
      <c r="BD5784" t="str">
        <f>IF(AND(ADHOC!$G$15="",ADHOC!$S$4=""),"",IF(ADHOC!$G$15&lt;&gt;"",IF(ADHOC!$G$15=LEFT(Domein!$AS5784,LEN(ADHOC!$G$15)),MAX(Domein!BD$1:'Domein'!BD5783)+1,""),IF(ADHOC!$S$4=LEFT(Domein!$AS5784,LEN(ADHOC!$S$4)),MAX(Domein!BD$1:'Domein'!BD5783)+1,"")))</f>
        <v/>
      </c>
    </row>
    <row r="5785" spans="45:56" x14ac:dyDescent="0.2">
      <c r="AS5785" s="4" t="s">
        <v>2869</v>
      </c>
      <c r="AT5785" s="4" t="s">
        <v>2870</v>
      </c>
      <c r="AU5785" s="4" t="s">
        <v>456</v>
      </c>
      <c r="AV5785" s="4" t="s">
        <v>731</v>
      </c>
      <c r="AW5785" s="4" t="s">
        <v>724</v>
      </c>
      <c r="AX5785" s="4"/>
      <c r="AY5785" s="4">
        <v>243073</v>
      </c>
      <c r="AZ5785" s="4">
        <v>473591</v>
      </c>
      <c r="BA5785" s="4" t="s">
        <v>25681</v>
      </c>
      <c r="BB5785" s="4" t="s">
        <v>25682</v>
      </c>
      <c r="BC5785" s="4">
        <v>40</v>
      </c>
      <c r="BD5785" t="str">
        <f>IF(AND(ADHOC!$G$15="",ADHOC!$S$4=""),"",IF(ADHOC!$G$15&lt;&gt;"",IF(ADHOC!$G$15=LEFT(Domein!$AS5785,LEN(ADHOC!$G$15)),MAX(Domein!BD$1:'Domein'!BD5784)+1,""),IF(ADHOC!$S$4=LEFT(Domein!$AS5785,LEN(ADHOC!$S$4)),MAX(Domein!BD$1:'Domein'!BD5784)+1,"")))</f>
        <v/>
      </c>
    </row>
    <row r="5786" spans="45:56" x14ac:dyDescent="0.2">
      <c r="AS5786" s="4" t="s">
        <v>18022</v>
      </c>
      <c r="AT5786" s="4" t="s">
        <v>2870</v>
      </c>
      <c r="AU5786" s="4" t="s">
        <v>456</v>
      </c>
      <c r="AV5786" s="4" t="s">
        <v>731</v>
      </c>
      <c r="AW5786" s="4" t="s">
        <v>724</v>
      </c>
      <c r="AX5786" s="4"/>
      <c r="AY5786" s="4">
        <v>243056</v>
      </c>
      <c r="AZ5786" s="4">
        <v>473610</v>
      </c>
      <c r="BA5786" s="4" t="s">
        <v>25683</v>
      </c>
      <c r="BB5786" s="4" t="s">
        <v>25684</v>
      </c>
      <c r="BC5786" s="4">
        <v>40</v>
      </c>
      <c r="BD5786" t="str">
        <f>IF(AND(ADHOC!$G$15="",ADHOC!$S$4=""),"",IF(ADHOC!$G$15&lt;&gt;"",IF(ADHOC!$G$15=LEFT(Domein!$AS5786,LEN(ADHOC!$G$15)),MAX(Domein!BD$1:'Domein'!BD5785)+1,""),IF(ADHOC!$S$4=LEFT(Domein!$AS5786,LEN(ADHOC!$S$4)),MAX(Domein!BD$1:'Domein'!BD5785)+1,"")))</f>
        <v/>
      </c>
    </row>
    <row r="5787" spans="45:56" x14ac:dyDescent="0.2">
      <c r="AS5787" s="4" t="s">
        <v>18023</v>
      </c>
      <c r="AT5787" s="4" t="s">
        <v>18024</v>
      </c>
      <c r="AU5787" s="4" t="s">
        <v>456</v>
      </c>
      <c r="AV5787" s="4" t="s">
        <v>731</v>
      </c>
      <c r="AW5787" s="4" t="s">
        <v>724</v>
      </c>
      <c r="AX5787" s="4"/>
      <c r="AY5787" s="4">
        <v>248896</v>
      </c>
      <c r="AZ5787" s="4">
        <v>472624</v>
      </c>
      <c r="BA5787" s="4" t="s">
        <v>25685</v>
      </c>
      <c r="BB5787" s="4" t="s">
        <v>25686</v>
      </c>
      <c r="BC5787" s="4">
        <v>40</v>
      </c>
      <c r="BD5787" t="str">
        <f>IF(AND(ADHOC!$G$15="",ADHOC!$S$4=""),"",IF(ADHOC!$G$15&lt;&gt;"",IF(ADHOC!$G$15=LEFT(Domein!$AS5787,LEN(ADHOC!$G$15)),MAX(Domein!BD$1:'Domein'!BD5786)+1,""),IF(ADHOC!$S$4=LEFT(Domein!$AS5787,LEN(ADHOC!$S$4)),MAX(Domein!BD$1:'Domein'!BD5786)+1,"")))</f>
        <v/>
      </c>
    </row>
    <row r="5788" spans="45:56" x14ac:dyDescent="0.2">
      <c r="AS5788" s="4" t="s">
        <v>18025</v>
      </c>
      <c r="AT5788" s="4" t="s">
        <v>18026</v>
      </c>
      <c r="AU5788" s="4" t="s">
        <v>456</v>
      </c>
      <c r="AV5788" s="4" t="s">
        <v>731</v>
      </c>
      <c r="AW5788" s="4" t="s">
        <v>724</v>
      </c>
      <c r="AX5788" s="4"/>
      <c r="AY5788" s="4">
        <v>254822</v>
      </c>
      <c r="AZ5788" s="4">
        <v>470533</v>
      </c>
      <c r="BA5788" s="4" t="s">
        <v>25687</v>
      </c>
      <c r="BB5788" s="4" t="s">
        <v>25688</v>
      </c>
      <c r="BC5788" s="4">
        <v>40</v>
      </c>
      <c r="BD5788" t="str">
        <f>IF(AND(ADHOC!$G$15="",ADHOC!$S$4=""),"",IF(ADHOC!$G$15&lt;&gt;"",IF(ADHOC!$G$15=LEFT(Domein!$AS5788,LEN(ADHOC!$G$15)),MAX(Domein!BD$1:'Domein'!BD5787)+1,""),IF(ADHOC!$S$4=LEFT(Domein!$AS5788,LEN(ADHOC!$S$4)),MAX(Domein!BD$1:'Domein'!BD5787)+1,"")))</f>
        <v/>
      </c>
    </row>
    <row r="5789" spans="45:56" x14ac:dyDescent="0.2">
      <c r="AS5789" s="4" t="s">
        <v>18027</v>
      </c>
      <c r="AT5789" s="4" t="s">
        <v>18028</v>
      </c>
      <c r="AU5789" s="4" t="s">
        <v>456</v>
      </c>
      <c r="AV5789" s="4" t="s">
        <v>731</v>
      </c>
      <c r="AW5789" s="4" t="s">
        <v>724</v>
      </c>
      <c r="AX5789" s="4"/>
      <c r="AY5789" s="4">
        <v>252517</v>
      </c>
      <c r="AZ5789" s="4">
        <v>474284</v>
      </c>
      <c r="BA5789" s="4" t="s">
        <v>25689</v>
      </c>
      <c r="BB5789" s="4" t="s">
        <v>25690</v>
      </c>
      <c r="BC5789" s="4">
        <v>40</v>
      </c>
      <c r="BD5789" t="str">
        <f>IF(AND(ADHOC!$G$15="",ADHOC!$S$4=""),"",IF(ADHOC!$G$15&lt;&gt;"",IF(ADHOC!$G$15=LEFT(Domein!$AS5789,LEN(ADHOC!$G$15)),MAX(Domein!BD$1:'Domein'!BD5788)+1,""),IF(ADHOC!$S$4=LEFT(Domein!$AS5789,LEN(ADHOC!$S$4)),MAX(Domein!BD$1:'Domein'!BD5788)+1,"")))</f>
        <v/>
      </c>
    </row>
    <row r="5790" spans="45:56" x14ac:dyDescent="0.2">
      <c r="AS5790" s="4" t="s">
        <v>18029</v>
      </c>
      <c r="AT5790" s="4" t="s">
        <v>18030</v>
      </c>
      <c r="AU5790" s="4" t="s">
        <v>456</v>
      </c>
      <c r="AV5790" s="4" t="s">
        <v>731</v>
      </c>
      <c r="AW5790" s="4" t="s">
        <v>724</v>
      </c>
      <c r="AX5790" s="4"/>
      <c r="AY5790" s="4">
        <v>251225</v>
      </c>
      <c r="AZ5790" s="4">
        <v>468808</v>
      </c>
      <c r="BA5790" s="4" t="s">
        <v>25691</v>
      </c>
      <c r="BB5790" s="4" t="s">
        <v>25692</v>
      </c>
      <c r="BC5790" s="4">
        <v>40</v>
      </c>
      <c r="BD5790" t="str">
        <f>IF(AND(ADHOC!$G$15="",ADHOC!$S$4=""),"",IF(ADHOC!$G$15&lt;&gt;"",IF(ADHOC!$G$15=LEFT(Domein!$AS5790,LEN(ADHOC!$G$15)),MAX(Domein!BD$1:'Domein'!BD5789)+1,""),IF(ADHOC!$S$4=LEFT(Domein!$AS5790,LEN(ADHOC!$S$4)),MAX(Domein!BD$1:'Domein'!BD5789)+1,"")))</f>
        <v/>
      </c>
    </row>
    <row r="5791" spans="45:56" x14ac:dyDescent="0.2">
      <c r="AS5791" s="4" t="s">
        <v>18031</v>
      </c>
      <c r="AT5791" s="4" t="s">
        <v>18032</v>
      </c>
      <c r="AU5791" s="4" t="s">
        <v>456</v>
      </c>
      <c r="AV5791" s="4" t="s">
        <v>731</v>
      </c>
      <c r="AW5791" s="4" t="s">
        <v>724</v>
      </c>
      <c r="AX5791" s="4"/>
      <c r="AY5791" s="4">
        <v>250728</v>
      </c>
      <c r="AZ5791" s="4">
        <v>470337</v>
      </c>
      <c r="BA5791" s="4" t="s">
        <v>25693</v>
      </c>
      <c r="BB5791" s="4" t="s">
        <v>25694</v>
      </c>
      <c r="BC5791" s="4">
        <v>40</v>
      </c>
      <c r="BD5791" t="str">
        <f>IF(AND(ADHOC!$G$15="",ADHOC!$S$4=""),"",IF(ADHOC!$G$15&lt;&gt;"",IF(ADHOC!$G$15=LEFT(Domein!$AS5791,LEN(ADHOC!$G$15)),MAX(Domein!BD$1:'Domein'!BD5790)+1,""),IF(ADHOC!$S$4=LEFT(Domein!$AS5791,LEN(ADHOC!$S$4)),MAX(Domein!BD$1:'Domein'!BD5790)+1,"")))</f>
        <v/>
      </c>
    </row>
    <row r="5792" spans="45:56" x14ac:dyDescent="0.2">
      <c r="AS5792" s="4" t="s">
        <v>18033</v>
      </c>
      <c r="AT5792" s="4" t="s">
        <v>18034</v>
      </c>
      <c r="AU5792" s="4" t="s">
        <v>456</v>
      </c>
      <c r="AV5792" s="4" t="s">
        <v>731</v>
      </c>
      <c r="AW5792" s="4" t="s">
        <v>724</v>
      </c>
      <c r="AX5792" s="4"/>
      <c r="AY5792" s="4">
        <v>251794</v>
      </c>
      <c r="AZ5792" s="4">
        <v>470331</v>
      </c>
      <c r="BA5792" s="4" t="s">
        <v>22146</v>
      </c>
      <c r="BB5792" s="4" t="s">
        <v>25695</v>
      </c>
      <c r="BC5792" s="4">
        <v>40</v>
      </c>
      <c r="BD5792" t="str">
        <f>IF(AND(ADHOC!$G$15="",ADHOC!$S$4=""),"",IF(ADHOC!$G$15&lt;&gt;"",IF(ADHOC!$G$15=LEFT(Domein!$AS5792,LEN(ADHOC!$G$15)),MAX(Domein!BD$1:'Domein'!BD5791)+1,""),IF(ADHOC!$S$4=LEFT(Domein!$AS5792,LEN(ADHOC!$S$4)),MAX(Domein!BD$1:'Domein'!BD5791)+1,"")))</f>
        <v/>
      </c>
    </row>
    <row r="5793" spans="45:56" x14ac:dyDescent="0.2">
      <c r="AS5793" s="4" t="s">
        <v>18035</v>
      </c>
      <c r="AT5793" s="4" t="s">
        <v>9525</v>
      </c>
      <c r="AU5793" s="4" t="s">
        <v>456</v>
      </c>
      <c r="AV5793" s="4" t="s">
        <v>731</v>
      </c>
      <c r="AW5793" s="4" t="s">
        <v>724</v>
      </c>
      <c r="AX5793" s="4"/>
      <c r="AY5793" s="4">
        <v>252445</v>
      </c>
      <c r="AZ5793" s="4">
        <v>465484</v>
      </c>
      <c r="BA5793" s="4" t="s">
        <v>25696</v>
      </c>
      <c r="BB5793" s="4" t="s">
        <v>25697</v>
      </c>
      <c r="BC5793" s="4">
        <v>40</v>
      </c>
      <c r="BD5793" t="str">
        <f>IF(AND(ADHOC!$G$15="",ADHOC!$S$4=""),"",IF(ADHOC!$G$15&lt;&gt;"",IF(ADHOC!$G$15=LEFT(Domein!$AS5793,LEN(ADHOC!$G$15)),MAX(Domein!BD$1:'Domein'!BD5792)+1,""),IF(ADHOC!$S$4=LEFT(Domein!$AS5793,LEN(ADHOC!$S$4)),MAX(Domein!BD$1:'Domein'!BD5792)+1,"")))</f>
        <v/>
      </c>
    </row>
    <row r="5794" spans="45:56" x14ac:dyDescent="0.2">
      <c r="AS5794" s="4" t="s">
        <v>18036</v>
      </c>
      <c r="AT5794" s="4" t="s">
        <v>18037</v>
      </c>
      <c r="AU5794" s="4" t="s">
        <v>456</v>
      </c>
      <c r="AV5794" s="4" t="s">
        <v>731</v>
      </c>
      <c r="AW5794" s="4" t="s">
        <v>724</v>
      </c>
      <c r="AX5794" s="4"/>
      <c r="AY5794" s="4">
        <v>243391</v>
      </c>
      <c r="AZ5794" s="4">
        <v>473952</v>
      </c>
      <c r="BA5794" s="4" t="s">
        <v>25698</v>
      </c>
      <c r="BB5794" s="4" t="s">
        <v>25699</v>
      </c>
      <c r="BC5794" s="4">
        <v>40</v>
      </c>
      <c r="BD5794" t="str">
        <f>IF(AND(ADHOC!$G$15="",ADHOC!$S$4=""),"",IF(ADHOC!$G$15&lt;&gt;"",IF(ADHOC!$G$15=LEFT(Domein!$AS5794,LEN(ADHOC!$G$15)),MAX(Domein!BD$1:'Domein'!BD5793)+1,""),IF(ADHOC!$S$4=LEFT(Domein!$AS5794,LEN(ADHOC!$S$4)),MAX(Domein!BD$1:'Domein'!BD5793)+1,"")))</f>
        <v/>
      </c>
    </row>
    <row r="5795" spans="45:56" x14ac:dyDescent="0.2">
      <c r="AS5795" s="4" t="s">
        <v>18038</v>
      </c>
      <c r="AT5795" s="4" t="s">
        <v>18039</v>
      </c>
      <c r="AU5795" s="4" t="s">
        <v>456</v>
      </c>
      <c r="AV5795" s="4" t="s">
        <v>731</v>
      </c>
      <c r="AW5795" s="4" t="s">
        <v>724</v>
      </c>
      <c r="AX5795" s="4"/>
      <c r="AY5795" s="4">
        <v>236064</v>
      </c>
      <c r="AZ5795" s="4">
        <v>470799</v>
      </c>
      <c r="BA5795" s="4" t="s">
        <v>25700</v>
      </c>
      <c r="BB5795" s="4" t="s">
        <v>25701</v>
      </c>
      <c r="BC5795" s="4">
        <v>40</v>
      </c>
      <c r="BD5795" t="str">
        <f>IF(AND(ADHOC!$G$15="",ADHOC!$S$4=""),"",IF(ADHOC!$G$15&lt;&gt;"",IF(ADHOC!$G$15=LEFT(Domein!$AS5795,LEN(ADHOC!$G$15)),MAX(Domein!BD$1:'Domein'!BD5794)+1,""),IF(ADHOC!$S$4=LEFT(Domein!$AS5795,LEN(ADHOC!$S$4)),MAX(Domein!BD$1:'Domein'!BD5794)+1,"")))</f>
        <v/>
      </c>
    </row>
    <row r="5796" spans="45:56" x14ac:dyDescent="0.2">
      <c r="AS5796" s="4" t="s">
        <v>18040</v>
      </c>
      <c r="AT5796" s="4" t="s">
        <v>9526</v>
      </c>
      <c r="AU5796" s="4" t="s">
        <v>456</v>
      </c>
      <c r="AV5796" s="4" t="s">
        <v>731</v>
      </c>
      <c r="AW5796" s="4" t="s">
        <v>724</v>
      </c>
      <c r="AX5796" s="4"/>
      <c r="AY5796" s="4">
        <v>238750</v>
      </c>
      <c r="AZ5796" s="4">
        <v>466247</v>
      </c>
      <c r="BA5796" s="4" t="s">
        <v>25702</v>
      </c>
      <c r="BB5796" s="4" t="s">
        <v>25703</v>
      </c>
      <c r="BC5796" s="4">
        <v>40</v>
      </c>
      <c r="BD5796" t="str">
        <f>IF(AND(ADHOC!$G$15="",ADHOC!$S$4=""),"",IF(ADHOC!$G$15&lt;&gt;"",IF(ADHOC!$G$15=LEFT(Domein!$AS5796,LEN(ADHOC!$G$15)),MAX(Domein!BD$1:'Domein'!BD5795)+1,""),IF(ADHOC!$S$4=LEFT(Domein!$AS5796,LEN(ADHOC!$S$4)),MAX(Domein!BD$1:'Domein'!BD5795)+1,"")))</f>
        <v/>
      </c>
    </row>
    <row r="5797" spans="45:56" x14ac:dyDescent="0.2">
      <c r="AS5797" s="4" t="s">
        <v>18041</v>
      </c>
      <c r="AT5797" s="4" t="s">
        <v>18042</v>
      </c>
      <c r="AU5797" s="4" t="s">
        <v>456</v>
      </c>
      <c r="AV5797" s="4" t="s">
        <v>731</v>
      </c>
      <c r="AW5797" s="4" t="s">
        <v>724</v>
      </c>
      <c r="AX5797" s="4"/>
      <c r="AY5797" s="4">
        <v>239615</v>
      </c>
      <c r="AZ5797" s="4">
        <v>467543</v>
      </c>
      <c r="BA5797" s="4" t="s">
        <v>25704</v>
      </c>
      <c r="BB5797" s="4" t="s">
        <v>25705</v>
      </c>
      <c r="BC5797" s="4">
        <v>40</v>
      </c>
      <c r="BD5797" t="str">
        <f>IF(AND(ADHOC!$G$15="",ADHOC!$S$4=""),"",IF(ADHOC!$G$15&lt;&gt;"",IF(ADHOC!$G$15=LEFT(Domein!$AS5797,LEN(ADHOC!$G$15)),MAX(Domein!BD$1:'Domein'!BD5796)+1,""),IF(ADHOC!$S$4=LEFT(Domein!$AS5797,LEN(ADHOC!$S$4)),MAX(Domein!BD$1:'Domein'!BD5796)+1,"")))</f>
        <v/>
      </c>
    </row>
    <row r="5798" spans="45:56" x14ac:dyDescent="0.2">
      <c r="AS5798" s="4" t="s">
        <v>18043</v>
      </c>
      <c r="AT5798" s="4" t="s">
        <v>18044</v>
      </c>
      <c r="AU5798" s="4" t="s">
        <v>456</v>
      </c>
      <c r="AV5798" s="4" t="s">
        <v>731</v>
      </c>
      <c r="AW5798" s="4" t="s">
        <v>724</v>
      </c>
      <c r="AX5798" s="4"/>
      <c r="AY5798" s="4">
        <v>251618</v>
      </c>
      <c r="AZ5798" s="4">
        <v>469771</v>
      </c>
      <c r="BA5798" s="4" t="s">
        <v>25706</v>
      </c>
      <c r="BB5798" s="4" t="s">
        <v>25707</v>
      </c>
      <c r="BC5798" s="4">
        <v>40</v>
      </c>
      <c r="BD5798" t="str">
        <f>IF(AND(ADHOC!$G$15="",ADHOC!$S$4=""),"",IF(ADHOC!$G$15&lt;&gt;"",IF(ADHOC!$G$15=LEFT(Domein!$AS5798,LEN(ADHOC!$G$15)),MAX(Domein!BD$1:'Domein'!BD5797)+1,""),IF(ADHOC!$S$4=LEFT(Domein!$AS5798,LEN(ADHOC!$S$4)),MAX(Domein!BD$1:'Domein'!BD5797)+1,"")))</f>
        <v/>
      </c>
    </row>
    <row r="5799" spans="45:56" x14ac:dyDescent="0.2">
      <c r="AS5799" s="4" t="s">
        <v>18045</v>
      </c>
      <c r="AT5799" s="4" t="s">
        <v>18046</v>
      </c>
      <c r="AU5799" s="4" t="s">
        <v>456</v>
      </c>
      <c r="AV5799" s="4" t="s">
        <v>731</v>
      </c>
      <c r="AW5799" s="4" t="s">
        <v>724</v>
      </c>
      <c r="AX5799" s="4"/>
      <c r="AY5799" s="4">
        <v>252065</v>
      </c>
      <c r="AZ5799" s="4">
        <v>469413</v>
      </c>
      <c r="BA5799" s="4" t="s">
        <v>25708</v>
      </c>
      <c r="BB5799" s="4" t="s">
        <v>25709</v>
      </c>
      <c r="BC5799" s="4">
        <v>40</v>
      </c>
      <c r="BD5799" t="str">
        <f>IF(AND(ADHOC!$G$15="",ADHOC!$S$4=""),"",IF(ADHOC!$G$15&lt;&gt;"",IF(ADHOC!$G$15=LEFT(Domein!$AS5799,LEN(ADHOC!$G$15)),MAX(Domein!BD$1:'Domein'!BD5798)+1,""),IF(ADHOC!$S$4=LEFT(Domein!$AS5799,LEN(ADHOC!$S$4)),MAX(Domein!BD$1:'Domein'!BD5798)+1,"")))</f>
        <v/>
      </c>
    </row>
    <row r="5800" spans="45:56" x14ac:dyDescent="0.2">
      <c r="AS5800" s="4" t="s">
        <v>18047</v>
      </c>
      <c r="AT5800" s="4" t="s">
        <v>18048</v>
      </c>
      <c r="AU5800" s="4" t="s">
        <v>456</v>
      </c>
      <c r="AV5800" s="4" t="s">
        <v>731</v>
      </c>
      <c r="AW5800" s="4" t="s">
        <v>724</v>
      </c>
      <c r="AX5800" s="4"/>
      <c r="AY5800" s="4">
        <v>254236</v>
      </c>
      <c r="AZ5800" s="4">
        <v>467841</v>
      </c>
      <c r="BA5800" s="4" t="s">
        <v>25710</v>
      </c>
      <c r="BB5800" s="4" t="s">
        <v>25711</v>
      </c>
      <c r="BC5800" s="4">
        <v>40</v>
      </c>
      <c r="BD5800" t="str">
        <f>IF(AND(ADHOC!$G$15="",ADHOC!$S$4=""),"",IF(ADHOC!$G$15&lt;&gt;"",IF(ADHOC!$G$15=LEFT(Domein!$AS5800,LEN(ADHOC!$G$15)),MAX(Domein!BD$1:'Domein'!BD5799)+1,""),IF(ADHOC!$S$4=LEFT(Domein!$AS5800,LEN(ADHOC!$S$4)),MAX(Domein!BD$1:'Domein'!BD5799)+1,"")))</f>
        <v/>
      </c>
    </row>
    <row r="5801" spans="45:56" x14ac:dyDescent="0.2">
      <c r="AS5801" s="4" t="s">
        <v>18049</v>
      </c>
      <c r="AT5801" s="4" t="s">
        <v>18050</v>
      </c>
      <c r="AU5801" s="4" t="s">
        <v>456</v>
      </c>
      <c r="AV5801" s="4" t="s">
        <v>731</v>
      </c>
      <c r="AW5801" s="4" t="s">
        <v>724</v>
      </c>
      <c r="AX5801" s="4"/>
      <c r="AY5801" s="4">
        <v>253616</v>
      </c>
      <c r="AZ5801" s="4">
        <v>473365</v>
      </c>
      <c r="BA5801" s="4" t="s">
        <v>25712</v>
      </c>
      <c r="BB5801" s="4" t="s">
        <v>25713</v>
      </c>
      <c r="BC5801" s="4">
        <v>40</v>
      </c>
      <c r="BD5801" t="str">
        <f>IF(AND(ADHOC!$G$15="",ADHOC!$S$4=""),"",IF(ADHOC!$G$15&lt;&gt;"",IF(ADHOC!$G$15=LEFT(Domein!$AS5801,LEN(ADHOC!$G$15)),MAX(Domein!BD$1:'Domein'!BD5800)+1,""),IF(ADHOC!$S$4=LEFT(Domein!$AS5801,LEN(ADHOC!$S$4)),MAX(Domein!BD$1:'Domein'!BD5800)+1,"")))</f>
        <v/>
      </c>
    </row>
    <row r="5802" spans="45:56" x14ac:dyDescent="0.2">
      <c r="AS5802" s="4" t="s">
        <v>18051</v>
      </c>
      <c r="AT5802" s="4" t="s">
        <v>18052</v>
      </c>
      <c r="AU5802" s="4" t="s">
        <v>456</v>
      </c>
      <c r="AV5802" s="4" t="s">
        <v>731</v>
      </c>
      <c r="AW5802" s="4" t="s">
        <v>724</v>
      </c>
      <c r="AX5802" s="4"/>
      <c r="AY5802" s="4">
        <v>246459</v>
      </c>
      <c r="AZ5802" s="4">
        <v>465896</v>
      </c>
      <c r="BA5802" s="4" t="s">
        <v>25714</v>
      </c>
      <c r="BB5802" s="4" t="s">
        <v>25715</v>
      </c>
      <c r="BC5802" s="4">
        <v>40</v>
      </c>
      <c r="BD5802" t="str">
        <f>IF(AND(ADHOC!$G$15="",ADHOC!$S$4=""),"",IF(ADHOC!$G$15&lt;&gt;"",IF(ADHOC!$G$15=LEFT(Domein!$AS5802,LEN(ADHOC!$G$15)),MAX(Domein!BD$1:'Domein'!BD5801)+1,""),IF(ADHOC!$S$4=LEFT(Domein!$AS5802,LEN(ADHOC!$S$4)),MAX(Domein!BD$1:'Domein'!BD5801)+1,"")))</f>
        <v/>
      </c>
    </row>
    <row r="5803" spans="45:56" x14ac:dyDescent="0.2">
      <c r="AS5803" s="4" t="s">
        <v>18053</v>
      </c>
      <c r="AT5803" s="4" t="s">
        <v>18054</v>
      </c>
      <c r="AU5803" s="4" t="s">
        <v>456</v>
      </c>
      <c r="AV5803" s="4" t="s">
        <v>731</v>
      </c>
      <c r="AW5803" s="4" t="s">
        <v>724</v>
      </c>
      <c r="AX5803" s="4"/>
      <c r="AY5803" s="4">
        <v>245438</v>
      </c>
      <c r="AZ5803" s="4">
        <v>466656</v>
      </c>
      <c r="BA5803" s="4" t="s">
        <v>25716</v>
      </c>
      <c r="BB5803" s="4" t="s">
        <v>25717</v>
      </c>
      <c r="BC5803" s="4">
        <v>40</v>
      </c>
      <c r="BD5803" t="str">
        <f>IF(AND(ADHOC!$G$15="",ADHOC!$S$4=""),"",IF(ADHOC!$G$15&lt;&gt;"",IF(ADHOC!$G$15=LEFT(Domein!$AS5803,LEN(ADHOC!$G$15)),MAX(Domein!BD$1:'Domein'!BD5802)+1,""),IF(ADHOC!$S$4=LEFT(Domein!$AS5803,LEN(ADHOC!$S$4)),MAX(Domein!BD$1:'Domein'!BD5802)+1,"")))</f>
        <v/>
      </c>
    </row>
    <row r="5804" spans="45:56" x14ac:dyDescent="0.2">
      <c r="AS5804" s="4" t="s">
        <v>18055</v>
      </c>
      <c r="AT5804" s="4" t="s">
        <v>18056</v>
      </c>
      <c r="AU5804" s="4" t="s">
        <v>456</v>
      </c>
      <c r="AV5804" s="4" t="s">
        <v>731</v>
      </c>
      <c r="AW5804" s="4" t="s">
        <v>724</v>
      </c>
      <c r="AX5804" s="4"/>
      <c r="AY5804" s="4">
        <v>241531</v>
      </c>
      <c r="AZ5804" s="4">
        <v>468976</v>
      </c>
      <c r="BA5804" s="4" t="s">
        <v>25718</v>
      </c>
      <c r="BB5804" s="4" t="s">
        <v>25719</v>
      </c>
      <c r="BC5804" s="4">
        <v>40</v>
      </c>
      <c r="BD5804" t="str">
        <f>IF(AND(ADHOC!$G$15="",ADHOC!$S$4=""),"",IF(ADHOC!$G$15&lt;&gt;"",IF(ADHOC!$G$15=LEFT(Domein!$AS5804,LEN(ADHOC!$G$15)),MAX(Domein!BD$1:'Domein'!BD5803)+1,""),IF(ADHOC!$S$4=LEFT(Domein!$AS5804,LEN(ADHOC!$S$4)),MAX(Domein!BD$1:'Domein'!BD5803)+1,"")))</f>
        <v/>
      </c>
    </row>
    <row r="5805" spans="45:56" x14ac:dyDescent="0.2">
      <c r="AS5805" s="4" t="s">
        <v>18057</v>
      </c>
      <c r="AT5805" s="4" t="s">
        <v>18058</v>
      </c>
      <c r="AU5805" s="4" t="s">
        <v>456</v>
      </c>
      <c r="AV5805" s="4" t="s">
        <v>731</v>
      </c>
      <c r="AW5805" s="4" t="s">
        <v>724</v>
      </c>
      <c r="AX5805" s="4"/>
      <c r="AY5805" s="4">
        <v>240896</v>
      </c>
      <c r="AZ5805" s="4">
        <v>469555</v>
      </c>
      <c r="BA5805" s="4" t="s">
        <v>25720</v>
      </c>
      <c r="BB5805" s="4" t="s">
        <v>25721</v>
      </c>
      <c r="BC5805" s="4">
        <v>40</v>
      </c>
      <c r="BD5805" t="str">
        <f>IF(AND(ADHOC!$G$15="",ADHOC!$S$4=""),"",IF(ADHOC!$G$15&lt;&gt;"",IF(ADHOC!$G$15=LEFT(Domein!$AS5805,LEN(ADHOC!$G$15)),MAX(Domein!BD$1:'Domein'!BD5804)+1,""),IF(ADHOC!$S$4=LEFT(Domein!$AS5805,LEN(ADHOC!$S$4)),MAX(Domein!BD$1:'Domein'!BD5804)+1,"")))</f>
        <v/>
      </c>
    </row>
    <row r="5806" spans="45:56" x14ac:dyDescent="0.2">
      <c r="AS5806" s="4" t="s">
        <v>18059</v>
      </c>
      <c r="AT5806" s="4" t="s">
        <v>18060</v>
      </c>
      <c r="AU5806" s="4" t="s">
        <v>456</v>
      </c>
      <c r="AV5806" s="4" t="s">
        <v>731</v>
      </c>
      <c r="AW5806" s="4" t="s">
        <v>724</v>
      </c>
      <c r="AX5806" s="4"/>
      <c r="AY5806" s="4">
        <v>242709</v>
      </c>
      <c r="AZ5806" s="4">
        <v>474467</v>
      </c>
      <c r="BA5806" s="4" t="s">
        <v>25722</v>
      </c>
      <c r="BB5806" s="4" t="s">
        <v>25723</v>
      </c>
      <c r="BC5806" s="4">
        <v>40</v>
      </c>
      <c r="BD5806" t="str">
        <f>IF(AND(ADHOC!$G$15="",ADHOC!$S$4=""),"",IF(ADHOC!$G$15&lt;&gt;"",IF(ADHOC!$G$15=LEFT(Domein!$AS5806,LEN(ADHOC!$G$15)),MAX(Domein!BD$1:'Domein'!BD5805)+1,""),IF(ADHOC!$S$4=LEFT(Domein!$AS5806,LEN(ADHOC!$S$4)),MAX(Domein!BD$1:'Domein'!BD5805)+1,"")))</f>
        <v/>
      </c>
    </row>
    <row r="5807" spans="45:56" x14ac:dyDescent="0.2">
      <c r="AS5807" s="4" t="s">
        <v>18061</v>
      </c>
      <c r="AT5807" s="4" t="s">
        <v>18062</v>
      </c>
      <c r="AU5807" s="4" t="s">
        <v>456</v>
      </c>
      <c r="AV5807" s="4" t="s">
        <v>731</v>
      </c>
      <c r="AW5807" s="4" t="s">
        <v>724</v>
      </c>
      <c r="AX5807" s="4"/>
      <c r="AY5807" s="4">
        <v>249822</v>
      </c>
      <c r="AZ5807" s="4">
        <v>472301</v>
      </c>
      <c r="BA5807" s="4" t="s">
        <v>25724</v>
      </c>
      <c r="BB5807" s="4" t="s">
        <v>25725</v>
      </c>
      <c r="BC5807" s="4">
        <v>40</v>
      </c>
      <c r="BD5807" t="str">
        <f>IF(AND(ADHOC!$G$15="",ADHOC!$S$4=""),"",IF(ADHOC!$G$15&lt;&gt;"",IF(ADHOC!$G$15=LEFT(Domein!$AS5807,LEN(ADHOC!$G$15)),MAX(Domein!BD$1:'Domein'!BD5806)+1,""),IF(ADHOC!$S$4=LEFT(Domein!$AS5807,LEN(ADHOC!$S$4)),MAX(Domein!BD$1:'Domein'!BD5806)+1,"")))</f>
        <v/>
      </c>
    </row>
    <row r="5808" spans="45:56" x14ac:dyDescent="0.2">
      <c r="AS5808" s="4" t="s">
        <v>18063</v>
      </c>
      <c r="AT5808" s="4" t="s">
        <v>18064</v>
      </c>
      <c r="AU5808" s="4" t="s">
        <v>456</v>
      </c>
      <c r="AV5808" s="4" t="s">
        <v>731</v>
      </c>
      <c r="AW5808" s="4" t="s">
        <v>724</v>
      </c>
      <c r="AX5808" s="4"/>
      <c r="AY5808" s="4">
        <v>255387</v>
      </c>
      <c r="AZ5808" s="4">
        <v>467862</v>
      </c>
      <c r="BA5808" s="4" t="s">
        <v>25726</v>
      </c>
      <c r="BB5808" s="4" t="s">
        <v>25727</v>
      </c>
      <c r="BC5808" s="4">
        <v>40</v>
      </c>
      <c r="BD5808" t="str">
        <f>IF(AND(ADHOC!$G$15="",ADHOC!$S$4=""),"",IF(ADHOC!$G$15&lt;&gt;"",IF(ADHOC!$G$15=LEFT(Domein!$AS5808,LEN(ADHOC!$G$15)),MAX(Domein!BD$1:'Domein'!BD5807)+1,""),IF(ADHOC!$S$4=LEFT(Domein!$AS5808,LEN(ADHOC!$S$4)),MAX(Domein!BD$1:'Domein'!BD5807)+1,"")))</f>
        <v/>
      </c>
    </row>
    <row r="5809" spans="45:56" x14ac:dyDescent="0.2">
      <c r="AS5809" s="4" t="s">
        <v>18065</v>
      </c>
      <c r="AT5809" s="4" t="s">
        <v>9527</v>
      </c>
      <c r="AU5809" s="4" t="s">
        <v>456</v>
      </c>
      <c r="AV5809" s="4" t="s">
        <v>731</v>
      </c>
      <c r="AW5809" s="4" t="s">
        <v>724</v>
      </c>
      <c r="AX5809" s="4"/>
      <c r="AY5809" s="4">
        <v>255722</v>
      </c>
      <c r="AZ5809" s="4">
        <v>466736</v>
      </c>
      <c r="BA5809" s="4" t="s">
        <v>25728</v>
      </c>
      <c r="BB5809" s="4" t="s">
        <v>25729</v>
      </c>
      <c r="BC5809" s="4">
        <v>40</v>
      </c>
      <c r="BD5809" t="str">
        <f>IF(AND(ADHOC!$G$15="",ADHOC!$S$4=""),"",IF(ADHOC!$G$15&lt;&gt;"",IF(ADHOC!$G$15=LEFT(Domein!$AS5809,LEN(ADHOC!$G$15)),MAX(Domein!BD$1:'Domein'!BD5808)+1,""),IF(ADHOC!$S$4=LEFT(Domein!$AS5809,LEN(ADHOC!$S$4)),MAX(Domein!BD$1:'Domein'!BD5808)+1,"")))</f>
        <v/>
      </c>
    </row>
    <row r="5810" spans="45:56" x14ac:dyDescent="0.2">
      <c r="AS5810" s="4" t="s">
        <v>18066</v>
      </c>
      <c r="AT5810" s="4" t="s">
        <v>18067</v>
      </c>
      <c r="AU5810" s="4" t="s">
        <v>456</v>
      </c>
      <c r="AV5810" s="4" t="s">
        <v>731</v>
      </c>
      <c r="AW5810" s="4" t="s">
        <v>724</v>
      </c>
      <c r="AX5810" s="4"/>
      <c r="AY5810" s="4">
        <v>255643</v>
      </c>
      <c r="AZ5810" s="4">
        <v>467644</v>
      </c>
      <c r="BA5810" s="4" t="s">
        <v>25730</v>
      </c>
      <c r="BB5810" s="4" t="s">
        <v>25731</v>
      </c>
      <c r="BC5810" s="4">
        <v>40</v>
      </c>
      <c r="BD5810" t="str">
        <f>IF(AND(ADHOC!$G$15="",ADHOC!$S$4=""),"",IF(ADHOC!$G$15&lt;&gt;"",IF(ADHOC!$G$15=LEFT(Domein!$AS5810,LEN(ADHOC!$G$15)),MAX(Domein!BD$1:'Domein'!BD5809)+1,""),IF(ADHOC!$S$4=LEFT(Domein!$AS5810,LEN(ADHOC!$S$4)),MAX(Domein!BD$1:'Domein'!BD5809)+1,"")))</f>
        <v/>
      </c>
    </row>
    <row r="5811" spans="45:56" x14ac:dyDescent="0.2">
      <c r="AS5811" s="4" t="s">
        <v>18068</v>
      </c>
      <c r="AT5811" s="4" t="s">
        <v>18069</v>
      </c>
      <c r="AU5811" s="4" t="s">
        <v>456</v>
      </c>
      <c r="AV5811" s="4" t="s">
        <v>731</v>
      </c>
      <c r="AW5811" s="4" t="s">
        <v>724</v>
      </c>
      <c r="AX5811" s="4"/>
      <c r="AY5811" s="4">
        <v>250323</v>
      </c>
      <c r="AZ5811" s="4">
        <v>470163</v>
      </c>
      <c r="BA5811" s="4" t="s">
        <v>22418</v>
      </c>
      <c r="BB5811" s="4" t="s">
        <v>25732</v>
      </c>
      <c r="BC5811" s="4">
        <v>40</v>
      </c>
      <c r="BD5811" t="str">
        <f>IF(AND(ADHOC!$G$15="",ADHOC!$S$4=""),"",IF(ADHOC!$G$15&lt;&gt;"",IF(ADHOC!$G$15=LEFT(Domein!$AS5811,LEN(ADHOC!$G$15)),MAX(Domein!BD$1:'Domein'!BD5810)+1,""),IF(ADHOC!$S$4=LEFT(Domein!$AS5811,LEN(ADHOC!$S$4)),MAX(Domein!BD$1:'Domein'!BD5810)+1,"")))</f>
        <v/>
      </c>
    </row>
    <row r="5812" spans="45:56" x14ac:dyDescent="0.2">
      <c r="AS5812" s="4" t="s">
        <v>2871</v>
      </c>
      <c r="AT5812" s="4" t="s">
        <v>2872</v>
      </c>
      <c r="AU5812" s="4" t="s">
        <v>456</v>
      </c>
      <c r="AV5812" s="4" t="s">
        <v>7011</v>
      </c>
      <c r="AW5812" s="4" t="s">
        <v>724</v>
      </c>
      <c r="AX5812" s="4"/>
      <c r="AY5812" s="4">
        <v>239672</v>
      </c>
      <c r="AZ5812" s="4">
        <v>470751</v>
      </c>
      <c r="BA5812" s="4" t="s">
        <v>25733</v>
      </c>
      <c r="BB5812" s="4" t="s">
        <v>25734</v>
      </c>
      <c r="BC5812" s="4">
        <v>40</v>
      </c>
      <c r="BD5812" t="str">
        <f>IF(AND(ADHOC!$G$15="",ADHOC!$S$4=""),"",IF(ADHOC!$G$15&lt;&gt;"",IF(ADHOC!$G$15=LEFT(Domein!$AS5812,LEN(ADHOC!$G$15)),MAX(Domein!BD$1:'Domein'!BD5811)+1,""),IF(ADHOC!$S$4=LEFT(Domein!$AS5812,LEN(ADHOC!$S$4)),MAX(Domein!BD$1:'Domein'!BD5811)+1,"")))</f>
        <v/>
      </c>
    </row>
    <row r="5813" spans="45:56" x14ac:dyDescent="0.2">
      <c r="AS5813" s="4" t="s">
        <v>18070</v>
      </c>
      <c r="AT5813" s="4" t="s">
        <v>2872</v>
      </c>
      <c r="AU5813" s="4" t="s">
        <v>456</v>
      </c>
      <c r="AV5813" s="4" t="s">
        <v>731</v>
      </c>
      <c r="AW5813" s="4" t="s">
        <v>724</v>
      </c>
      <c r="AX5813" s="4"/>
      <c r="AY5813" s="4">
        <v>239685</v>
      </c>
      <c r="AZ5813" s="4">
        <v>470737</v>
      </c>
      <c r="BA5813" s="4" t="s">
        <v>25735</v>
      </c>
      <c r="BB5813" s="4" t="s">
        <v>25736</v>
      </c>
      <c r="BC5813" s="4">
        <v>40</v>
      </c>
      <c r="BD5813" t="str">
        <f>IF(AND(ADHOC!$G$15="",ADHOC!$S$4=""),"",IF(ADHOC!$G$15&lt;&gt;"",IF(ADHOC!$G$15=LEFT(Domein!$AS5813,LEN(ADHOC!$G$15)),MAX(Domein!BD$1:'Domein'!BD5812)+1,""),IF(ADHOC!$S$4=LEFT(Domein!$AS5813,LEN(ADHOC!$S$4)),MAX(Domein!BD$1:'Domein'!BD5812)+1,"")))</f>
        <v/>
      </c>
    </row>
    <row r="5814" spans="45:56" x14ac:dyDescent="0.2">
      <c r="AS5814" s="4" t="s">
        <v>2873</v>
      </c>
      <c r="AT5814" s="4" t="s">
        <v>2874</v>
      </c>
      <c r="AU5814" s="4" t="s">
        <v>456</v>
      </c>
      <c r="AV5814" s="4" t="s">
        <v>731</v>
      </c>
      <c r="AW5814" s="4" t="s">
        <v>724</v>
      </c>
      <c r="AX5814" s="4"/>
      <c r="AY5814" s="4">
        <v>252793</v>
      </c>
      <c r="AZ5814" s="4">
        <v>474074</v>
      </c>
      <c r="BA5814" s="4" t="s">
        <v>25737</v>
      </c>
      <c r="BB5814" s="4" t="s">
        <v>25738</v>
      </c>
      <c r="BC5814" s="4">
        <v>40</v>
      </c>
      <c r="BD5814" t="str">
        <f>IF(AND(ADHOC!$G$15="",ADHOC!$S$4=""),"",IF(ADHOC!$G$15&lt;&gt;"",IF(ADHOC!$G$15=LEFT(Domein!$AS5814,LEN(ADHOC!$G$15)),MAX(Domein!BD$1:'Domein'!BD5813)+1,""),IF(ADHOC!$S$4=LEFT(Domein!$AS5814,LEN(ADHOC!$S$4)),MAX(Domein!BD$1:'Domein'!BD5813)+1,"")))</f>
        <v/>
      </c>
    </row>
    <row r="5815" spans="45:56" x14ac:dyDescent="0.2">
      <c r="AS5815" s="4" t="s">
        <v>18071</v>
      </c>
      <c r="AT5815" s="4" t="s">
        <v>2874</v>
      </c>
      <c r="AU5815" s="4" t="s">
        <v>456</v>
      </c>
      <c r="AV5815" s="4" t="s">
        <v>731</v>
      </c>
      <c r="AW5815" s="4" t="s">
        <v>724</v>
      </c>
      <c r="AX5815" s="4"/>
      <c r="AY5815" s="4">
        <v>252826</v>
      </c>
      <c r="AZ5815" s="4">
        <v>474069</v>
      </c>
      <c r="BA5815" s="4" t="s">
        <v>25739</v>
      </c>
      <c r="BB5815" s="4" t="s">
        <v>25740</v>
      </c>
      <c r="BC5815" s="4">
        <v>40</v>
      </c>
      <c r="BD5815" t="str">
        <f>IF(AND(ADHOC!$G$15="",ADHOC!$S$4=""),"",IF(ADHOC!$G$15&lt;&gt;"",IF(ADHOC!$G$15=LEFT(Domein!$AS5815,LEN(ADHOC!$G$15)),MAX(Domein!BD$1:'Domein'!BD5814)+1,""),IF(ADHOC!$S$4=LEFT(Domein!$AS5815,LEN(ADHOC!$S$4)),MAX(Domein!BD$1:'Domein'!BD5814)+1,"")))</f>
        <v/>
      </c>
    </row>
    <row r="5816" spans="45:56" x14ac:dyDescent="0.2">
      <c r="AS5816" s="4" t="s">
        <v>18072</v>
      </c>
      <c r="AT5816" s="4" t="s">
        <v>18073</v>
      </c>
      <c r="AU5816" s="4" t="s">
        <v>456</v>
      </c>
      <c r="AV5816" s="4" t="s">
        <v>731</v>
      </c>
      <c r="AW5816" s="4" t="s">
        <v>724</v>
      </c>
      <c r="AX5816" s="4"/>
      <c r="AY5816" s="4">
        <v>258430</v>
      </c>
      <c r="AZ5816" s="4">
        <v>478900</v>
      </c>
      <c r="BA5816" s="4" t="s">
        <v>25741</v>
      </c>
      <c r="BB5816" s="4" t="s">
        <v>25742</v>
      </c>
      <c r="BC5816" s="4">
        <v>40</v>
      </c>
      <c r="BD5816" t="str">
        <f>IF(AND(ADHOC!$G$15="",ADHOC!$S$4=""),"",IF(ADHOC!$G$15&lt;&gt;"",IF(ADHOC!$G$15=LEFT(Domein!$AS5816,LEN(ADHOC!$G$15)),MAX(Domein!BD$1:'Domein'!BD5815)+1,""),IF(ADHOC!$S$4=LEFT(Domein!$AS5816,LEN(ADHOC!$S$4)),MAX(Domein!BD$1:'Domein'!BD5815)+1,"")))</f>
        <v/>
      </c>
    </row>
    <row r="5817" spans="45:56" x14ac:dyDescent="0.2">
      <c r="AS5817" s="4" t="s">
        <v>18074</v>
      </c>
      <c r="AT5817" s="4" t="s">
        <v>18075</v>
      </c>
      <c r="AU5817" s="4" t="s">
        <v>456</v>
      </c>
      <c r="AV5817" s="4" t="s">
        <v>731</v>
      </c>
      <c r="AW5817" s="4" t="s">
        <v>724</v>
      </c>
      <c r="AX5817" s="4"/>
      <c r="AY5817" s="4">
        <v>252064</v>
      </c>
      <c r="AZ5817" s="4">
        <v>472178</v>
      </c>
      <c r="BA5817" s="4" t="s">
        <v>25743</v>
      </c>
      <c r="BB5817" s="4" t="s">
        <v>25744</v>
      </c>
      <c r="BC5817" s="4">
        <v>40</v>
      </c>
      <c r="BD5817" t="str">
        <f>IF(AND(ADHOC!$G$15="",ADHOC!$S$4=""),"",IF(ADHOC!$G$15&lt;&gt;"",IF(ADHOC!$G$15=LEFT(Domein!$AS5817,LEN(ADHOC!$G$15)),MAX(Domein!BD$1:'Domein'!BD5816)+1,""),IF(ADHOC!$S$4=LEFT(Domein!$AS5817,LEN(ADHOC!$S$4)),MAX(Domein!BD$1:'Domein'!BD5816)+1,"")))</f>
        <v/>
      </c>
    </row>
    <row r="5818" spans="45:56" x14ac:dyDescent="0.2">
      <c r="AS5818" s="4" t="s">
        <v>18076</v>
      </c>
      <c r="AT5818" s="4" t="s">
        <v>18077</v>
      </c>
      <c r="AU5818" s="4" t="s">
        <v>456</v>
      </c>
      <c r="AV5818" s="4" t="s">
        <v>731</v>
      </c>
      <c r="AW5818" s="4" t="s">
        <v>724</v>
      </c>
      <c r="AX5818" s="4"/>
      <c r="AY5818" s="4">
        <v>254777</v>
      </c>
      <c r="AZ5818" s="4">
        <v>473363</v>
      </c>
      <c r="BA5818" s="4" t="s">
        <v>25745</v>
      </c>
      <c r="BB5818" s="4" t="s">
        <v>25746</v>
      </c>
      <c r="BC5818" s="4">
        <v>40</v>
      </c>
      <c r="BD5818" t="str">
        <f>IF(AND(ADHOC!$G$15="",ADHOC!$S$4=""),"",IF(ADHOC!$G$15&lt;&gt;"",IF(ADHOC!$G$15=LEFT(Domein!$AS5818,LEN(ADHOC!$G$15)),MAX(Domein!BD$1:'Domein'!BD5817)+1,""),IF(ADHOC!$S$4=LEFT(Domein!$AS5818,LEN(ADHOC!$S$4)),MAX(Domein!BD$1:'Domein'!BD5817)+1,"")))</f>
        <v/>
      </c>
    </row>
    <row r="5819" spans="45:56" x14ac:dyDescent="0.2">
      <c r="AS5819" s="4" t="s">
        <v>18078</v>
      </c>
      <c r="AT5819" s="4" t="s">
        <v>18079</v>
      </c>
      <c r="AU5819" s="4" t="s">
        <v>456</v>
      </c>
      <c r="AV5819" s="4" t="s">
        <v>731</v>
      </c>
      <c r="AW5819" s="4" t="s">
        <v>724</v>
      </c>
      <c r="AX5819" s="4"/>
      <c r="AY5819" s="4">
        <v>254274</v>
      </c>
      <c r="AZ5819" s="4">
        <v>476117</v>
      </c>
      <c r="BA5819" s="4" t="s">
        <v>25747</v>
      </c>
      <c r="BB5819" s="4" t="s">
        <v>25748</v>
      </c>
      <c r="BC5819" s="4">
        <v>40</v>
      </c>
      <c r="BD5819" t="str">
        <f>IF(AND(ADHOC!$G$15="",ADHOC!$S$4=""),"",IF(ADHOC!$G$15&lt;&gt;"",IF(ADHOC!$G$15=LEFT(Domein!$AS5819,LEN(ADHOC!$G$15)),MAX(Domein!BD$1:'Domein'!BD5818)+1,""),IF(ADHOC!$S$4=LEFT(Domein!$AS5819,LEN(ADHOC!$S$4)),MAX(Domein!BD$1:'Domein'!BD5818)+1,"")))</f>
        <v/>
      </c>
    </row>
    <row r="5820" spans="45:56" x14ac:dyDescent="0.2">
      <c r="AS5820" s="4" t="s">
        <v>18080</v>
      </c>
      <c r="AT5820" s="4" t="s">
        <v>18081</v>
      </c>
      <c r="AU5820" s="4" t="s">
        <v>456</v>
      </c>
      <c r="AV5820" s="4" t="s">
        <v>731</v>
      </c>
      <c r="AW5820" s="4" t="s">
        <v>724</v>
      </c>
      <c r="AX5820" s="4"/>
      <c r="AY5820" s="4">
        <v>249897</v>
      </c>
      <c r="AZ5820" s="4">
        <v>473935</v>
      </c>
      <c r="BA5820" s="4" t="s">
        <v>25749</v>
      </c>
      <c r="BB5820" s="4" t="s">
        <v>25750</v>
      </c>
      <c r="BC5820" s="4">
        <v>40</v>
      </c>
      <c r="BD5820" t="str">
        <f>IF(AND(ADHOC!$G$15="",ADHOC!$S$4=""),"",IF(ADHOC!$G$15&lt;&gt;"",IF(ADHOC!$G$15=LEFT(Domein!$AS5820,LEN(ADHOC!$G$15)),MAX(Domein!BD$1:'Domein'!BD5819)+1,""),IF(ADHOC!$S$4=LEFT(Domein!$AS5820,LEN(ADHOC!$S$4)),MAX(Domein!BD$1:'Domein'!BD5819)+1,"")))</f>
        <v/>
      </c>
    </row>
    <row r="5821" spans="45:56" x14ac:dyDescent="0.2">
      <c r="AS5821" s="4" t="s">
        <v>18082</v>
      </c>
      <c r="AT5821" s="4" t="s">
        <v>18083</v>
      </c>
      <c r="AU5821" s="4" t="s">
        <v>456</v>
      </c>
      <c r="AV5821" s="4" t="s">
        <v>731</v>
      </c>
      <c r="AW5821" s="4" t="s">
        <v>724</v>
      </c>
      <c r="AX5821" s="4"/>
      <c r="AY5821" s="4">
        <v>251623</v>
      </c>
      <c r="AZ5821" s="4">
        <v>473961</v>
      </c>
      <c r="BA5821" s="4" t="s">
        <v>25751</v>
      </c>
      <c r="BB5821" s="4" t="s">
        <v>25752</v>
      </c>
      <c r="BC5821" s="4">
        <v>40</v>
      </c>
      <c r="BD5821" t="str">
        <f>IF(AND(ADHOC!$G$15="",ADHOC!$S$4=""),"",IF(ADHOC!$G$15&lt;&gt;"",IF(ADHOC!$G$15=LEFT(Domein!$AS5821,LEN(ADHOC!$G$15)),MAX(Domein!BD$1:'Domein'!BD5820)+1,""),IF(ADHOC!$S$4=LEFT(Domein!$AS5821,LEN(ADHOC!$S$4)),MAX(Domein!BD$1:'Domein'!BD5820)+1,"")))</f>
        <v/>
      </c>
    </row>
    <row r="5822" spans="45:56" x14ac:dyDescent="0.2">
      <c r="AS5822" s="4" t="s">
        <v>18084</v>
      </c>
      <c r="AT5822" s="4" t="s">
        <v>18085</v>
      </c>
      <c r="AU5822" s="4" t="s">
        <v>456</v>
      </c>
      <c r="AV5822" s="4" t="s">
        <v>731</v>
      </c>
      <c r="AW5822" s="4" t="s">
        <v>724</v>
      </c>
      <c r="AX5822" s="4"/>
      <c r="AY5822" s="4">
        <v>243041</v>
      </c>
      <c r="AZ5822" s="4">
        <v>473785</v>
      </c>
      <c r="BA5822" s="4" t="s">
        <v>25753</v>
      </c>
      <c r="BB5822" s="4" t="s">
        <v>25754</v>
      </c>
      <c r="BC5822" s="4">
        <v>40</v>
      </c>
      <c r="BD5822" t="str">
        <f>IF(AND(ADHOC!$G$15="",ADHOC!$S$4=""),"",IF(ADHOC!$G$15&lt;&gt;"",IF(ADHOC!$G$15=LEFT(Domein!$AS5822,LEN(ADHOC!$G$15)),MAX(Domein!BD$1:'Domein'!BD5821)+1,""),IF(ADHOC!$S$4=LEFT(Domein!$AS5822,LEN(ADHOC!$S$4)),MAX(Domein!BD$1:'Domein'!BD5821)+1,"")))</f>
        <v/>
      </c>
    </row>
    <row r="5823" spans="45:56" x14ac:dyDescent="0.2">
      <c r="AS5823" s="4" t="s">
        <v>18086</v>
      </c>
      <c r="AT5823" s="4" t="s">
        <v>18087</v>
      </c>
      <c r="AU5823" s="4" t="s">
        <v>456</v>
      </c>
      <c r="AV5823" s="4" t="s">
        <v>731</v>
      </c>
      <c r="AW5823" s="4" t="s">
        <v>724</v>
      </c>
      <c r="AX5823" s="4"/>
      <c r="AY5823" s="4">
        <v>240775</v>
      </c>
      <c r="AZ5823" s="4">
        <v>472333</v>
      </c>
      <c r="BA5823" s="4" t="s">
        <v>25755</v>
      </c>
      <c r="BB5823" s="4" t="s">
        <v>25756</v>
      </c>
      <c r="BC5823" s="4">
        <v>40</v>
      </c>
      <c r="BD5823" t="str">
        <f>IF(AND(ADHOC!$G$15="",ADHOC!$S$4=""),"",IF(ADHOC!$G$15&lt;&gt;"",IF(ADHOC!$G$15=LEFT(Domein!$AS5823,LEN(ADHOC!$G$15)),MAX(Domein!BD$1:'Domein'!BD5822)+1,""),IF(ADHOC!$S$4=LEFT(Domein!$AS5823,LEN(ADHOC!$S$4)),MAX(Domein!BD$1:'Domein'!BD5822)+1,"")))</f>
        <v/>
      </c>
    </row>
    <row r="5824" spans="45:56" x14ac:dyDescent="0.2">
      <c r="AS5824" s="4" t="s">
        <v>18088</v>
      </c>
      <c r="AT5824" s="4" t="s">
        <v>18089</v>
      </c>
      <c r="AU5824" s="4" t="s">
        <v>456</v>
      </c>
      <c r="AV5824" s="4" t="s">
        <v>731</v>
      </c>
      <c r="AW5824" s="4" t="s">
        <v>724</v>
      </c>
      <c r="AX5824" s="4"/>
      <c r="AY5824" s="4">
        <v>246243</v>
      </c>
      <c r="AZ5824" s="4">
        <v>470849</v>
      </c>
      <c r="BA5824" s="4" t="s">
        <v>25757</v>
      </c>
      <c r="BB5824" s="4" t="s">
        <v>25758</v>
      </c>
      <c r="BC5824" s="4">
        <v>40</v>
      </c>
      <c r="BD5824" t="str">
        <f>IF(AND(ADHOC!$G$15="",ADHOC!$S$4=""),"",IF(ADHOC!$G$15&lt;&gt;"",IF(ADHOC!$G$15=LEFT(Domein!$AS5824,LEN(ADHOC!$G$15)),MAX(Domein!BD$1:'Domein'!BD5823)+1,""),IF(ADHOC!$S$4=LEFT(Domein!$AS5824,LEN(ADHOC!$S$4)),MAX(Domein!BD$1:'Domein'!BD5823)+1,"")))</f>
        <v/>
      </c>
    </row>
    <row r="5825" spans="45:56" x14ac:dyDescent="0.2">
      <c r="AS5825" s="4" t="s">
        <v>18090</v>
      </c>
      <c r="AT5825" s="4" t="s">
        <v>18091</v>
      </c>
      <c r="AU5825" s="4" t="s">
        <v>456</v>
      </c>
      <c r="AV5825" s="4" t="s">
        <v>731</v>
      </c>
      <c r="AW5825" s="4" t="s">
        <v>724</v>
      </c>
      <c r="AX5825" s="4"/>
      <c r="AY5825" s="4">
        <v>246475</v>
      </c>
      <c r="AZ5825" s="4">
        <v>465850</v>
      </c>
      <c r="BA5825" s="4" t="s">
        <v>25759</v>
      </c>
      <c r="BB5825" s="4" t="s">
        <v>25165</v>
      </c>
      <c r="BC5825" s="4">
        <v>40</v>
      </c>
      <c r="BD5825" t="str">
        <f>IF(AND(ADHOC!$G$15="",ADHOC!$S$4=""),"",IF(ADHOC!$G$15&lt;&gt;"",IF(ADHOC!$G$15=LEFT(Domein!$AS5825,LEN(ADHOC!$G$15)),MAX(Domein!BD$1:'Domein'!BD5824)+1,""),IF(ADHOC!$S$4=LEFT(Domein!$AS5825,LEN(ADHOC!$S$4)),MAX(Domein!BD$1:'Domein'!BD5824)+1,"")))</f>
        <v/>
      </c>
    </row>
    <row r="5826" spans="45:56" x14ac:dyDescent="0.2">
      <c r="AS5826" s="4" t="s">
        <v>18092</v>
      </c>
      <c r="AT5826" s="4" t="s">
        <v>18093</v>
      </c>
      <c r="AU5826" s="4" t="s">
        <v>456</v>
      </c>
      <c r="AV5826" s="4" t="s">
        <v>731</v>
      </c>
      <c r="AW5826" s="4" t="s">
        <v>724</v>
      </c>
      <c r="AX5826" s="4"/>
      <c r="AY5826" s="4">
        <v>240827</v>
      </c>
      <c r="AZ5826" s="4">
        <v>469064</v>
      </c>
      <c r="BA5826" s="4" t="s">
        <v>25760</v>
      </c>
      <c r="BB5826" s="4" t="s">
        <v>25761</v>
      </c>
      <c r="BC5826" s="4">
        <v>40</v>
      </c>
      <c r="BD5826" t="str">
        <f>IF(AND(ADHOC!$G$15="",ADHOC!$S$4=""),"",IF(ADHOC!$G$15&lt;&gt;"",IF(ADHOC!$G$15=LEFT(Domein!$AS5826,LEN(ADHOC!$G$15)),MAX(Domein!BD$1:'Domein'!BD5825)+1,""),IF(ADHOC!$S$4=LEFT(Domein!$AS5826,LEN(ADHOC!$S$4)),MAX(Domein!BD$1:'Domein'!BD5825)+1,"")))</f>
        <v/>
      </c>
    </row>
    <row r="5827" spans="45:56" x14ac:dyDescent="0.2">
      <c r="AS5827" s="4" t="s">
        <v>18094</v>
      </c>
      <c r="AT5827" s="4" t="s">
        <v>18095</v>
      </c>
      <c r="AU5827" s="4" t="s">
        <v>456</v>
      </c>
      <c r="AV5827" s="4" t="s">
        <v>731</v>
      </c>
      <c r="AW5827" s="4" t="s">
        <v>724</v>
      </c>
      <c r="AX5827" s="4"/>
      <c r="AY5827" s="4">
        <v>256521</v>
      </c>
      <c r="AZ5827" s="4">
        <v>477445</v>
      </c>
      <c r="BA5827" s="4" t="s">
        <v>25762</v>
      </c>
      <c r="BB5827" s="4" t="s">
        <v>25763</v>
      </c>
      <c r="BC5827" s="4">
        <v>40</v>
      </c>
      <c r="BD5827" t="str">
        <f>IF(AND(ADHOC!$G$15="",ADHOC!$S$4=""),"",IF(ADHOC!$G$15&lt;&gt;"",IF(ADHOC!$G$15=LEFT(Domein!$AS5827,LEN(ADHOC!$G$15)),MAX(Domein!BD$1:'Domein'!BD5826)+1,""),IF(ADHOC!$S$4=LEFT(Domein!$AS5827,LEN(ADHOC!$S$4)),MAX(Domein!BD$1:'Domein'!BD5826)+1,"")))</f>
        <v/>
      </c>
    </row>
    <row r="5828" spans="45:56" x14ac:dyDescent="0.2">
      <c r="AS5828" s="4" t="s">
        <v>18096</v>
      </c>
      <c r="AT5828" s="4" t="s">
        <v>18097</v>
      </c>
      <c r="AU5828" s="4" t="s">
        <v>456</v>
      </c>
      <c r="AV5828" s="4" t="s">
        <v>731</v>
      </c>
      <c r="AW5828" s="4" t="s">
        <v>724</v>
      </c>
      <c r="AX5828" s="4"/>
      <c r="AY5828" s="4">
        <v>241314</v>
      </c>
      <c r="AZ5828" s="4">
        <v>474421</v>
      </c>
      <c r="BA5828" s="4" t="s">
        <v>25764</v>
      </c>
      <c r="BB5828" s="4" t="s">
        <v>25765</v>
      </c>
      <c r="BC5828" s="4">
        <v>40</v>
      </c>
      <c r="BD5828" t="str">
        <f>IF(AND(ADHOC!$G$15="",ADHOC!$S$4=""),"",IF(ADHOC!$G$15&lt;&gt;"",IF(ADHOC!$G$15=LEFT(Domein!$AS5828,LEN(ADHOC!$G$15)),MAX(Domein!BD$1:'Domein'!BD5827)+1,""),IF(ADHOC!$S$4=LEFT(Domein!$AS5828,LEN(ADHOC!$S$4)),MAX(Domein!BD$1:'Domein'!BD5827)+1,"")))</f>
        <v/>
      </c>
    </row>
    <row r="5829" spans="45:56" x14ac:dyDescent="0.2">
      <c r="AS5829" s="4" t="s">
        <v>18098</v>
      </c>
      <c r="AT5829" s="4" t="s">
        <v>18099</v>
      </c>
      <c r="AU5829" s="4" t="s">
        <v>456</v>
      </c>
      <c r="AV5829" s="4" t="s">
        <v>731</v>
      </c>
      <c r="AW5829" s="4" t="s">
        <v>724</v>
      </c>
      <c r="AX5829" s="4"/>
      <c r="AY5829" s="4">
        <v>251155</v>
      </c>
      <c r="AZ5829" s="4">
        <v>473367</v>
      </c>
      <c r="BA5829" s="4" t="s">
        <v>25766</v>
      </c>
      <c r="BB5829" s="4" t="s">
        <v>25767</v>
      </c>
      <c r="BC5829" s="4">
        <v>40</v>
      </c>
      <c r="BD5829" t="str">
        <f>IF(AND(ADHOC!$G$15="",ADHOC!$S$4=""),"",IF(ADHOC!$G$15&lt;&gt;"",IF(ADHOC!$G$15=LEFT(Domein!$AS5829,LEN(ADHOC!$G$15)),MAX(Domein!BD$1:'Domein'!BD5828)+1,""),IF(ADHOC!$S$4=LEFT(Domein!$AS5829,LEN(ADHOC!$S$4)),MAX(Domein!BD$1:'Domein'!BD5828)+1,"")))</f>
        <v/>
      </c>
    </row>
    <row r="5830" spans="45:56" x14ac:dyDescent="0.2">
      <c r="AS5830" s="4" t="s">
        <v>18100</v>
      </c>
      <c r="AT5830" s="4" t="s">
        <v>6964</v>
      </c>
      <c r="AU5830" s="4" t="s">
        <v>456</v>
      </c>
      <c r="AV5830" s="4" t="s">
        <v>731</v>
      </c>
      <c r="AW5830" s="4" t="s">
        <v>724</v>
      </c>
      <c r="AX5830" s="4"/>
      <c r="AY5830" s="4">
        <v>238105</v>
      </c>
      <c r="AZ5830" s="4">
        <v>468164</v>
      </c>
      <c r="BA5830" s="4" t="s">
        <v>25768</v>
      </c>
      <c r="BB5830" s="4" t="s">
        <v>25769</v>
      </c>
      <c r="BC5830" s="4">
        <v>40</v>
      </c>
      <c r="BD5830" t="str">
        <f>IF(AND(ADHOC!$G$15="",ADHOC!$S$4=""),"",IF(ADHOC!$G$15&lt;&gt;"",IF(ADHOC!$G$15=LEFT(Domein!$AS5830,LEN(ADHOC!$G$15)),MAX(Domein!BD$1:'Domein'!BD5829)+1,""),IF(ADHOC!$S$4=LEFT(Domein!$AS5830,LEN(ADHOC!$S$4)),MAX(Domein!BD$1:'Domein'!BD5829)+1,"")))</f>
        <v/>
      </c>
    </row>
    <row r="5831" spans="45:56" x14ac:dyDescent="0.2">
      <c r="AS5831" s="4" t="s">
        <v>18101</v>
      </c>
      <c r="AT5831" s="4" t="s">
        <v>18102</v>
      </c>
      <c r="AU5831" s="4" t="s">
        <v>456</v>
      </c>
      <c r="AV5831" s="4" t="s">
        <v>731</v>
      </c>
      <c r="AW5831" s="4" t="s">
        <v>724</v>
      </c>
      <c r="AX5831" s="4"/>
      <c r="AY5831" s="4">
        <v>245459</v>
      </c>
      <c r="AZ5831" s="4">
        <v>463335</v>
      </c>
      <c r="BA5831" s="4" t="s">
        <v>25770</v>
      </c>
      <c r="BB5831" s="4" t="s">
        <v>25771</v>
      </c>
      <c r="BC5831" s="4">
        <v>40</v>
      </c>
      <c r="BD5831" t="str">
        <f>IF(AND(ADHOC!$G$15="",ADHOC!$S$4=""),"",IF(ADHOC!$G$15&lt;&gt;"",IF(ADHOC!$G$15=LEFT(Domein!$AS5831,LEN(ADHOC!$G$15)),MAX(Domein!BD$1:'Domein'!BD5830)+1,""),IF(ADHOC!$S$4=LEFT(Domein!$AS5831,LEN(ADHOC!$S$4)),MAX(Domein!BD$1:'Domein'!BD5830)+1,"")))</f>
        <v/>
      </c>
    </row>
    <row r="5832" spans="45:56" x14ac:dyDescent="0.2">
      <c r="AS5832" s="4" t="s">
        <v>18103</v>
      </c>
      <c r="AT5832" s="4" t="s">
        <v>18104</v>
      </c>
      <c r="AU5832" s="4" t="s">
        <v>456</v>
      </c>
      <c r="AV5832" s="4" t="s">
        <v>731</v>
      </c>
      <c r="AW5832" s="4" t="s">
        <v>724</v>
      </c>
      <c r="AX5832" s="4"/>
      <c r="AY5832" s="4">
        <v>237396</v>
      </c>
      <c r="AZ5832" s="4">
        <v>470951</v>
      </c>
      <c r="BA5832" s="4" t="s">
        <v>25772</v>
      </c>
      <c r="BB5832" s="4" t="s">
        <v>25773</v>
      </c>
      <c r="BC5832" s="4">
        <v>40</v>
      </c>
      <c r="BD5832" t="str">
        <f>IF(AND(ADHOC!$G$15="",ADHOC!$S$4=""),"",IF(ADHOC!$G$15&lt;&gt;"",IF(ADHOC!$G$15=LEFT(Domein!$AS5832,LEN(ADHOC!$G$15)),MAX(Domein!BD$1:'Domein'!BD5831)+1,""),IF(ADHOC!$S$4=LEFT(Domein!$AS5832,LEN(ADHOC!$S$4)),MAX(Domein!BD$1:'Domein'!BD5831)+1,"")))</f>
        <v/>
      </c>
    </row>
    <row r="5833" spans="45:56" x14ac:dyDescent="0.2">
      <c r="AS5833" s="4" t="s">
        <v>18105</v>
      </c>
      <c r="AT5833" s="4" t="s">
        <v>18106</v>
      </c>
      <c r="AU5833" s="4" t="s">
        <v>456</v>
      </c>
      <c r="AV5833" s="4" t="s">
        <v>731</v>
      </c>
      <c r="AW5833" s="4" t="s">
        <v>724</v>
      </c>
      <c r="AX5833" s="4"/>
      <c r="AY5833" s="4">
        <v>242361</v>
      </c>
      <c r="AZ5833" s="4">
        <v>474389</v>
      </c>
      <c r="BA5833" s="4" t="s">
        <v>25774</v>
      </c>
      <c r="BB5833" s="4" t="s">
        <v>25775</v>
      </c>
      <c r="BC5833" s="4">
        <v>40</v>
      </c>
      <c r="BD5833" t="str">
        <f>IF(AND(ADHOC!$G$15="",ADHOC!$S$4=""),"",IF(ADHOC!$G$15&lt;&gt;"",IF(ADHOC!$G$15=LEFT(Domein!$AS5833,LEN(ADHOC!$G$15)),MAX(Domein!BD$1:'Domein'!BD5832)+1,""),IF(ADHOC!$S$4=LEFT(Domein!$AS5833,LEN(ADHOC!$S$4)),MAX(Domein!BD$1:'Domein'!BD5832)+1,"")))</f>
        <v/>
      </c>
    </row>
    <row r="5834" spans="45:56" x14ac:dyDescent="0.2">
      <c r="AS5834" s="4" t="s">
        <v>18107</v>
      </c>
      <c r="AT5834" s="4" t="s">
        <v>18108</v>
      </c>
      <c r="AU5834" s="4" t="s">
        <v>456</v>
      </c>
      <c r="AV5834" s="4" t="s">
        <v>731</v>
      </c>
      <c r="AW5834" s="4" t="s">
        <v>724</v>
      </c>
      <c r="AX5834" s="4"/>
      <c r="AY5834" s="4">
        <v>254036</v>
      </c>
      <c r="AZ5834" s="4">
        <v>474207</v>
      </c>
      <c r="BA5834" s="4" t="s">
        <v>25336</v>
      </c>
      <c r="BB5834" s="4" t="s">
        <v>25776</v>
      </c>
      <c r="BC5834" s="4">
        <v>40</v>
      </c>
      <c r="BD5834" t="str">
        <f>IF(AND(ADHOC!$G$15="",ADHOC!$S$4=""),"",IF(ADHOC!$G$15&lt;&gt;"",IF(ADHOC!$G$15=LEFT(Domein!$AS5834,LEN(ADHOC!$G$15)),MAX(Domein!BD$1:'Domein'!BD5833)+1,""),IF(ADHOC!$S$4=LEFT(Domein!$AS5834,LEN(ADHOC!$S$4)),MAX(Domein!BD$1:'Domein'!BD5833)+1,"")))</f>
        <v/>
      </c>
    </row>
    <row r="5835" spans="45:56" x14ac:dyDescent="0.2">
      <c r="AS5835" s="4" t="s">
        <v>18109</v>
      </c>
      <c r="AT5835" s="4" t="s">
        <v>18110</v>
      </c>
      <c r="AU5835" s="4" t="s">
        <v>456</v>
      </c>
      <c r="AV5835" s="4" t="s">
        <v>731</v>
      </c>
      <c r="AW5835" s="4" t="s">
        <v>724</v>
      </c>
      <c r="AX5835" s="4"/>
      <c r="AY5835" s="4">
        <v>251190</v>
      </c>
      <c r="AZ5835" s="4">
        <v>464610</v>
      </c>
      <c r="BA5835" s="4" t="s">
        <v>25777</v>
      </c>
      <c r="BB5835" s="4" t="s">
        <v>25778</v>
      </c>
      <c r="BC5835" s="4">
        <v>40</v>
      </c>
      <c r="BD5835" t="str">
        <f>IF(AND(ADHOC!$G$15="",ADHOC!$S$4=""),"",IF(ADHOC!$G$15&lt;&gt;"",IF(ADHOC!$G$15=LEFT(Domein!$AS5835,LEN(ADHOC!$G$15)),MAX(Domein!BD$1:'Domein'!BD5834)+1,""),IF(ADHOC!$S$4=LEFT(Domein!$AS5835,LEN(ADHOC!$S$4)),MAX(Domein!BD$1:'Domein'!BD5834)+1,"")))</f>
        <v/>
      </c>
    </row>
    <row r="5836" spans="45:56" x14ac:dyDescent="0.2">
      <c r="AS5836" s="4" t="s">
        <v>2875</v>
      </c>
      <c r="AT5836" s="4" t="s">
        <v>2876</v>
      </c>
      <c r="AU5836" s="4" t="s">
        <v>456</v>
      </c>
      <c r="AV5836" s="4" t="s">
        <v>731</v>
      </c>
      <c r="AW5836" s="4" t="s">
        <v>724</v>
      </c>
      <c r="AX5836" s="4"/>
      <c r="AY5836" s="4">
        <v>241311</v>
      </c>
      <c r="AZ5836" s="4">
        <v>463821</v>
      </c>
      <c r="BA5836" s="4" t="s">
        <v>25779</v>
      </c>
      <c r="BB5836" s="4" t="s">
        <v>25780</v>
      </c>
      <c r="BC5836" s="4">
        <v>40</v>
      </c>
      <c r="BD5836" t="str">
        <f>IF(AND(ADHOC!$G$15="",ADHOC!$S$4=""),"",IF(ADHOC!$G$15&lt;&gt;"",IF(ADHOC!$G$15=LEFT(Domein!$AS5836,LEN(ADHOC!$G$15)),MAX(Domein!BD$1:'Domein'!BD5835)+1,""),IF(ADHOC!$S$4=LEFT(Domein!$AS5836,LEN(ADHOC!$S$4)),MAX(Domein!BD$1:'Domein'!BD5835)+1,"")))</f>
        <v/>
      </c>
    </row>
    <row r="5837" spans="45:56" x14ac:dyDescent="0.2">
      <c r="AS5837" s="4" t="s">
        <v>18111</v>
      </c>
      <c r="AT5837" s="4" t="s">
        <v>2876</v>
      </c>
      <c r="AU5837" s="4" t="s">
        <v>456</v>
      </c>
      <c r="AV5837" s="4" t="s">
        <v>731</v>
      </c>
      <c r="AW5837" s="4" t="s">
        <v>724</v>
      </c>
      <c r="AX5837" s="4"/>
      <c r="AY5837" s="4">
        <v>241300</v>
      </c>
      <c r="AZ5837" s="4">
        <v>463840</v>
      </c>
      <c r="BA5837" s="4" t="s">
        <v>25781</v>
      </c>
      <c r="BB5837" s="4" t="s">
        <v>25782</v>
      </c>
      <c r="BC5837" s="4">
        <v>40</v>
      </c>
      <c r="BD5837" t="str">
        <f>IF(AND(ADHOC!$G$15="",ADHOC!$S$4=""),"",IF(ADHOC!$G$15&lt;&gt;"",IF(ADHOC!$G$15=LEFT(Domein!$AS5837,LEN(ADHOC!$G$15)),MAX(Domein!BD$1:'Domein'!BD5836)+1,""),IF(ADHOC!$S$4=LEFT(Domein!$AS5837,LEN(ADHOC!$S$4)),MAX(Domein!BD$1:'Domein'!BD5836)+1,"")))</f>
        <v/>
      </c>
    </row>
    <row r="5838" spans="45:56" x14ac:dyDescent="0.2">
      <c r="AS5838" s="4" t="s">
        <v>18112</v>
      </c>
      <c r="AT5838" s="4" t="s">
        <v>18113</v>
      </c>
      <c r="AU5838" s="4" t="s">
        <v>456</v>
      </c>
      <c r="AV5838" s="4" t="s">
        <v>731</v>
      </c>
      <c r="AW5838" s="4" t="s">
        <v>724</v>
      </c>
      <c r="AX5838" s="4"/>
      <c r="AY5838" s="4">
        <v>242104</v>
      </c>
      <c r="AZ5838" s="4">
        <v>463957</v>
      </c>
      <c r="BA5838" s="4" t="s">
        <v>25783</v>
      </c>
      <c r="BB5838" s="4" t="s">
        <v>25784</v>
      </c>
      <c r="BC5838" s="4">
        <v>40</v>
      </c>
      <c r="BD5838" t="str">
        <f>IF(AND(ADHOC!$G$15="",ADHOC!$S$4=""),"",IF(ADHOC!$G$15&lt;&gt;"",IF(ADHOC!$G$15=LEFT(Domein!$AS5838,LEN(ADHOC!$G$15)),MAX(Domein!BD$1:'Domein'!BD5837)+1,""),IF(ADHOC!$S$4=LEFT(Domein!$AS5838,LEN(ADHOC!$S$4)),MAX(Domein!BD$1:'Domein'!BD5837)+1,"")))</f>
        <v/>
      </c>
    </row>
    <row r="5839" spans="45:56" x14ac:dyDescent="0.2">
      <c r="AS5839" s="4" t="s">
        <v>18114</v>
      </c>
      <c r="AT5839" s="4" t="s">
        <v>9528</v>
      </c>
      <c r="AU5839" s="4" t="s">
        <v>456</v>
      </c>
      <c r="AV5839" s="4" t="s">
        <v>731</v>
      </c>
      <c r="AW5839" s="4" t="s">
        <v>724</v>
      </c>
      <c r="AX5839" s="4"/>
      <c r="AY5839" s="4">
        <v>246870</v>
      </c>
      <c r="AZ5839" s="4">
        <v>469280</v>
      </c>
      <c r="BA5839" s="4" t="s">
        <v>25785</v>
      </c>
      <c r="BB5839" s="4" t="s">
        <v>25786</v>
      </c>
      <c r="BC5839" s="4">
        <v>40</v>
      </c>
      <c r="BD5839" t="str">
        <f>IF(AND(ADHOC!$G$15="",ADHOC!$S$4=""),"",IF(ADHOC!$G$15&lt;&gt;"",IF(ADHOC!$G$15=LEFT(Domein!$AS5839,LEN(ADHOC!$G$15)),MAX(Domein!BD$1:'Domein'!BD5838)+1,""),IF(ADHOC!$S$4=LEFT(Domein!$AS5839,LEN(ADHOC!$S$4)),MAX(Domein!BD$1:'Domein'!BD5838)+1,"")))</f>
        <v/>
      </c>
    </row>
    <row r="5840" spans="45:56" x14ac:dyDescent="0.2">
      <c r="AS5840" s="4" t="s">
        <v>18115</v>
      </c>
      <c r="AT5840" s="4" t="s">
        <v>18116</v>
      </c>
      <c r="AU5840" s="4" t="s">
        <v>456</v>
      </c>
      <c r="AV5840" s="4" t="s">
        <v>731</v>
      </c>
      <c r="AW5840" s="4" t="s">
        <v>724</v>
      </c>
      <c r="AX5840" s="4"/>
      <c r="AY5840" s="4">
        <v>250319</v>
      </c>
      <c r="AZ5840" s="4">
        <v>469014</v>
      </c>
      <c r="BA5840" s="4" t="s">
        <v>25787</v>
      </c>
      <c r="BB5840" s="4" t="s">
        <v>25788</v>
      </c>
      <c r="BC5840" s="4">
        <v>40</v>
      </c>
      <c r="BD5840" t="str">
        <f>IF(AND(ADHOC!$G$15="",ADHOC!$S$4=""),"",IF(ADHOC!$G$15&lt;&gt;"",IF(ADHOC!$G$15=LEFT(Domein!$AS5840,LEN(ADHOC!$G$15)),MAX(Domein!BD$1:'Domein'!BD5839)+1,""),IF(ADHOC!$S$4=LEFT(Domein!$AS5840,LEN(ADHOC!$S$4)),MAX(Domein!BD$1:'Domein'!BD5839)+1,"")))</f>
        <v/>
      </c>
    </row>
    <row r="5841" spans="45:56" x14ac:dyDescent="0.2">
      <c r="AS5841" s="4" t="s">
        <v>18117</v>
      </c>
      <c r="AT5841" s="4" t="s">
        <v>18118</v>
      </c>
      <c r="AU5841" s="4" t="s">
        <v>456</v>
      </c>
      <c r="AV5841" s="4" t="s">
        <v>731</v>
      </c>
      <c r="AW5841" s="4" t="s">
        <v>724</v>
      </c>
      <c r="AX5841" s="4"/>
      <c r="AY5841" s="4">
        <v>248490</v>
      </c>
      <c r="AZ5841" s="4">
        <v>468790</v>
      </c>
      <c r="BA5841" s="4" t="s">
        <v>25789</v>
      </c>
      <c r="BB5841" s="4" t="s">
        <v>25790</v>
      </c>
      <c r="BC5841" s="4">
        <v>40</v>
      </c>
      <c r="BD5841" t="str">
        <f>IF(AND(ADHOC!$G$15="",ADHOC!$S$4=""),"",IF(ADHOC!$G$15&lt;&gt;"",IF(ADHOC!$G$15=LEFT(Domein!$AS5841,LEN(ADHOC!$G$15)),MAX(Domein!BD$1:'Domein'!BD5840)+1,""),IF(ADHOC!$S$4=LEFT(Domein!$AS5841,LEN(ADHOC!$S$4)),MAX(Domein!BD$1:'Domein'!BD5840)+1,"")))</f>
        <v/>
      </c>
    </row>
    <row r="5842" spans="45:56" x14ac:dyDescent="0.2">
      <c r="AS5842" s="4" t="s">
        <v>18119</v>
      </c>
      <c r="AT5842" s="4" t="s">
        <v>18120</v>
      </c>
      <c r="AU5842" s="4" t="s">
        <v>456</v>
      </c>
      <c r="AV5842" s="4" t="s">
        <v>731</v>
      </c>
      <c r="AW5842" s="4" t="s">
        <v>724</v>
      </c>
      <c r="AX5842" s="4"/>
      <c r="AY5842" s="4">
        <v>241140</v>
      </c>
      <c r="AZ5842" s="4">
        <v>463890</v>
      </c>
      <c r="BA5842" s="4" t="s">
        <v>25791</v>
      </c>
      <c r="BB5842" s="4" t="s">
        <v>25792</v>
      </c>
      <c r="BC5842" s="4">
        <v>40</v>
      </c>
      <c r="BD5842" t="str">
        <f>IF(AND(ADHOC!$G$15="",ADHOC!$S$4=""),"",IF(ADHOC!$G$15&lt;&gt;"",IF(ADHOC!$G$15=LEFT(Domein!$AS5842,LEN(ADHOC!$G$15)),MAX(Domein!BD$1:'Domein'!BD5841)+1,""),IF(ADHOC!$S$4=LEFT(Domein!$AS5842,LEN(ADHOC!$S$4)),MAX(Domein!BD$1:'Domein'!BD5841)+1,"")))</f>
        <v/>
      </c>
    </row>
    <row r="5843" spans="45:56" x14ac:dyDescent="0.2">
      <c r="AS5843" s="4" t="s">
        <v>18121</v>
      </c>
      <c r="AT5843" s="4" t="s">
        <v>18122</v>
      </c>
      <c r="AU5843" s="4" t="s">
        <v>456</v>
      </c>
      <c r="AV5843" s="4" t="s">
        <v>731</v>
      </c>
      <c r="AW5843" s="4" t="s">
        <v>724</v>
      </c>
      <c r="AX5843" s="4"/>
      <c r="AY5843" s="4">
        <v>255087</v>
      </c>
      <c r="AZ5843" s="4">
        <v>469729</v>
      </c>
      <c r="BA5843" s="4" t="s">
        <v>25793</v>
      </c>
      <c r="BB5843" s="4" t="s">
        <v>25549</v>
      </c>
      <c r="BC5843" s="4">
        <v>40</v>
      </c>
      <c r="BD5843" t="str">
        <f>IF(AND(ADHOC!$G$15="",ADHOC!$S$4=""),"",IF(ADHOC!$G$15&lt;&gt;"",IF(ADHOC!$G$15=LEFT(Domein!$AS5843,LEN(ADHOC!$G$15)),MAX(Domein!BD$1:'Domein'!BD5842)+1,""),IF(ADHOC!$S$4=LEFT(Domein!$AS5843,LEN(ADHOC!$S$4)),MAX(Domein!BD$1:'Domein'!BD5842)+1,"")))</f>
        <v/>
      </c>
    </row>
    <row r="5844" spans="45:56" x14ac:dyDescent="0.2">
      <c r="AS5844" s="4" t="s">
        <v>18123</v>
      </c>
      <c r="AT5844" s="4" t="s">
        <v>18124</v>
      </c>
      <c r="AU5844" s="4" t="s">
        <v>456</v>
      </c>
      <c r="AV5844" s="4" t="s">
        <v>731</v>
      </c>
      <c r="AW5844" s="4" t="s">
        <v>724</v>
      </c>
      <c r="AX5844" s="4"/>
      <c r="AY5844" s="4">
        <v>256105</v>
      </c>
      <c r="AZ5844" s="4">
        <v>467514</v>
      </c>
      <c r="BA5844" s="4" t="s">
        <v>25794</v>
      </c>
      <c r="BB5844" s="4" t="s">
        <v>25795</v>
      </c>
      <c r="BC5844" s="4">
        <v>40</v>
      </c>
      <c r="BD5844" t="str">
        <f>IF(AND(ADHOC!$G$15="",ADHOC!$S$4=""),"",IF(ADHOC!$G$15&lt;&gt;"",IF(ADHOC!$G$15=LEFT(Domein!$AS5844,LEN(ADHOC!$G$15)),MAX(Domein!BD$1:'Domein'!BD5843)+1,""),IF(ADHOC!$S$4=LEFT(Domein!$AS5844,LEN(ADHOC!$S$4)),MAX(Domein!BD$1:'Domein'!BD5843)+1,"")))</f>
        <v/>
      </c>
    </row>
    <row r="5845" spans="45:56" x14ac:dyDescent="0.2">
      <c r="AS5845" s="4" t="s">
        <v>18125</v>
      </c>
      <c r="AT5845" s="4" t="s">
        <v>18126</v>
      </c>
      <c r="AU5845" s="4" t="s">
        <v>456</v>
      </c>
      <c r="AV5845" s="4" t="s">
        <v>731</v>
      </c>
      <c r="AW5845" s="4" t="s">
        <v>724</v>
      </c>
      <c r="AX5845" s="4"/>
      <c r="AY5845" s="4">
        <v>254119</v>
      </c>
      <c r="AZ5845" s="4">
        <v>477186</v>
      </c>
      <c r="BA5845" s="4" t="s">
        <v>25796</v>
      </c>
      <c r="BB5845" s="4" t="s">
        <v>25797</v>
      </c>
      <c r="BC5845" s="4">
        <v>40</v>
      </c>
      <c r="BD5845" t="str">
        <f>IF(AND(ADHOC!$G$15="",ADHOC!$S$4=""),"",IF(ADHOC!$G$15&lt;&gt;"",IF(ADHOC!$G$15=LEFT(Domein!$AS5845,LEN(ADHOC!$G$15)),MAX(Domein!BD$1:'Domein'!BD5844)+1,""),IF(ADHOC!$S$4=LEFT(Domein!$AS5845,LEN(ADHOC!$S$4)),MAX(Domein!BD$1:'Domein'!BD5844)+1,"")))</f>
        <v/>
      </c>
    </row>
    <row r="5846" spans="45:56" x14ac:dyDescent="0.2">
      <c r="AS5846" s="4" t="s">
        <v>18127</v>
      </c>
      <c r="AT5846" s="4" t="s">
        <v>18128</v>
      </c>
      <c r="AU5846" s="4" t="s">
        <v>456</v>
      </c>
      <c r="AV5846" s="4" t="s">
        <v>731</v>
      </c>
      <c r="AW5846" s="4" t="s">
        <v>724</v>
      </c>
      <c r="AX5846" s="4"/>
      <c r="AY5846" s="4">
        <v>259090</v>
      </c>
      <c r="AZ5846" s="4">
        <v>473090</v>
      </c>
      <c r="BA5846" s="4" t="s">
        <v>25798</v>
      </c>
      <c r="BB5846" s="4" t="s">
        <v>25799</v>
      </c>
      <c r="BC5846" s="4">
        <v>40</v>
      </c>
      <c r="BD5846" t="str">
        <f>IF(AND(ADHOC!$G$15="",ADHOC!$S$4=""),"",IF(ADHOC!$G$15&lt;&gt;"",IF(ADHOC!$G$15=LEFT(Domein!$AS5846,LEN(ADHOC!$G$15)),MAX(Domein!BD$1:'Domein'!BD5845)+1,""),IF(ADHOC!$S$4=LEFT(Domein!$AS5846,LEN(ADHOC!$S$4)),MAX(Domein!BD$1:'Domein'!BD5845)+1,"")))</f>
        <v/>
      </c>
    </row>
    <row r="5847" spans="45:56" x14ac:dyDescent="0.2">
      <c r="AS5847" s="4" t="s">
        <v>18129</v>
      </c>
      <c r="AT5847" s="4" t="s">
        <v>18130</v>
      </c>
      <c r="AU5847" s="4" t="s">
        <v>456</v>
      </c>
      <c r="AV5847" s="4" t="s">
        <v>731</v>
      </c>
      <c r="AW5847" s="4" t="s">
        <v>724</v>
      </c>
      <c r="AX5847" s="4"/>
      <c r="AY5847" s="4">
        <v>238633</v>
      </c>
      <c r="AZ5847" s="4">
        <v>465930</v>
      </c>
      <c r="BA5847" s="4" t="s">
        <v>25800</v>
      </c>
      <c r="BB5847" s="4" t="s">
        <v>25801</v>
      </c>
      <c r="BC5847" s="4">
        <v>40</v>
      </c>
      <c r="BD5847" t="str">
        <f>IF(AND(ADHOC!$G$15="",ADHOC!$S$4=""),"",IF(ADHOC!$G$15&lt;&gt;"",IF(ADHOC!$G$15=LEFT(Domein!$AS5847,LEN(ADHOC!$G$15)),MAX(Domein!BD$1:'Domein'!BD5846)+1,""),IF(ADHOC!$S$4=LEFT(Domein!$AS5847,LEN(ADHOC!$S$4)),MAX(Domein!BD$1:'Domein'!BD5846)+1,"")))</f>
        <v/>
      </c>
    </row>
    <row r="5848" spans="45:56" x14ac:dyDescent="0.2">
      <c r="AS5848" s="4" t="s">
        <v>18131</v>
      </c>
      <c r="AT5848" s="4" t="s">
        <v>18132</v>
      </c>
      <c r="AU5848" s="4" t="s">
        <v>456</v>
      </c>
      <c r="AV5848" s="4" t="s">
        <v>731</v>
      </c>
      <c r="AW5848" s="4" t="s">
        <v>724</v>
      </c>
      <c r="AX5848" s="4"/>
      <c r="AY5848" s="4">
        <v>251322</v>
      </c>
      <c r="AZ5848" s="4">
        <v>465050</v>
      </c>
      <c r="BA5848" s="4" t="s">
        <v>25802</v>
      </c>
      <c r="BB5848" s="4" t="s">
        <v>25803</v>
      </c>
      <c r="BC5848" s="4">
        <v>40</v>
      </c>
      <c r="BD5848" t="str">
        <f>IF(AND(ADHOC!$G$15="",ADHOC!$S$4=""),"",IF(ADHOC!$G$15&lt;&gt;"",IF(ADHOC!$G$15=LEFT(Domein!$AS5848,LEN(ADHOC!$G$15)),MAX(Domein!BD$1:'Domein'!BD5847)+1,""),IF(ADHOC!$S$4=LEFT(Domein!$AS5848,LEN(ADHOC!$S$4)),MAX(Domein!BD$1:'Domein'!BD5847)+1,"")))</f>
        <v/>
      </c>
    </row>
    <row r="5849" spans="45:56" x14ac:dyDescent="0.2">
      <c r="AS5849" s="4" t="s">
        <v>18133</v>
      </c>
      <c r="AT5849" s="4" t="s">
        <v>18134</v>
      </c>
      <c r="AU5849" s="4" t="s">
        <v>456</v>
      </c>
      <c r="AV5849" s="4" t="s">
        <v>731</v>
      </c>
      <c r="AW5849" s="4" t="s">
        <v>724</v>
      </c>
      <c r="AX5849" s="4"/>
      <c r="AY5849" s="4">
        <v>246486</v>
      </c>
      <c r="AZ5849" s="4">
        <v>472971</v>
      </c>
      <c r="BA5849" s="4" t="s">
        <v>25804</v>
      </c>
      <c r="BB5849" s="4" t="s">
        <v>25805</v>
      </c>
      <c r="BC5849" s="4">
        <v>40</v>
      </c>
      <c r="BD5849" t="str">
        <f>IF(AND(ADHOC!$G$15="",ADHOC!$S$4=""),"",IF(ADHOC!$G$15&lt;&gt;"",IF(ADHOC!$G$15=LEFT(Domein!$AS5849,LEN(ADHOC!$G$15)),MAX(Domein!BD$1:'Domein'!BD5848)+1,""),IF(ADHOC!$S$4=LEFT(Domein!$AS5849,LEN(ADHOC!$S$4)),MAX(Domein!BD$1:'Domein'!BD5848)+1,"")))</f>
        <v/>
      </c>
    </row>
    <row r="5850" spans="45:56" x14ac:dyDescent="0.2">
      <c r="AS5850" s="4" t="s">
        <v>18135</v>
      </c>
      <c r="AT5850" s="4" t="s">
        <v>18136</v>
      </c>
      <c r="AU5850" s="4" t="s">
        <v>456</v>
      </c>
      <c r="AV5850" s="4" t="s">
        <v>731</v>
      </c>
      <c r="AW5850" s="4" t="s">
        <v>724</v>
      </c>
      <c r="AX5850" s="4"/>
      <c r="AY5850" s="4">
        <v>253690</v>
      </c>
      <c r="AZ5850" s="4">
        <v>473750</v>
      </c>
      <c r="BA5850" s="4" t="s">
        <v>25806</v>
      </c>
      <c r="BB5850" s="4" t="s">
        <v>25807</v>
      </c>
      <c r="BC5850" s="4">
        <v>40</v>
      </c>
      <c r="BD5850" t="str">
        <f>IF(AND(ADHOC!$G$15="",ADHOC!$S$4=""),"",IF(ADHOC!$G$15&lt;&gt;"",IF(ADHOC!$G$15=LEFT(Domein!$AS5850,LEN(ADHOC!$G$15)),MAX(Domein!BD$1:'Domein'!BD5849)+1,""),IF(ADHOC!$S$4=LEFT(Domein!$AS5850,LEN(ADHOC!$S$4)),MAX(Domein!BD$1:'Domein'!BD5849)+1,"")))</f>
        <v/>
      </c>
    </row>
    <row r="5851" spans="45:56" x14ac:dyDescent="0.2">
      <c r="AS5851" s="4" t="s">
        <v>18137</v>
      </c>
      <c r="AT5851" s="4" t="s">
        <v>18138</v>
      </c>
      <c r="AU5851" s="4" t="s">
        <v>456</v>
      </c>
      <c r="AV5851" s="4" t="s">
        <v>731</v>
      </c>
      <c r="AW5851" s="4" t="s">
        <v>724</v>
      </c>
      <c r="AX5851" s="4"/>
      <c r="AY5851" s="4">
        <v>259750</v>
      </c>
      <c r="AZ5851" s="4">
        <v>474120</v>
      </c>
      <c r="BA5851" s="4" t="s">
        <v>25808</v>
      </c>
      <c r="BB5851" s="4" t="s">
        <v>25809</v>
      </c>
      <c r="BC5851" s="4">
        <v>40</v>
      </c>
      <c r="BD5851" t="str">
        <f>IF(AND(ADHOC!$G$15="",ADHOC!$S$4=""),"",IF(ADHOC!$G$15&lt;&gt;"",IF(ADHOC!$G$15=LEFT(Domein!$AS5851,LEN(ADHOC!$G$15)),MAX(Domein!BD$1:'Domein'!BD5850)+1,""),IF(ADHOC!$S$4=LEFT(Domein!$AS5851,LEN(ADHOC!$S$4)),MAX(Domein!BD$1:'Domein'!BD5850)+1,"")))</f>
        <v/>
      </c>
    </row>
    <row r="5852" spans="45:56" x14ac:dyDescent="0.2">
      <c r="AS5852" s="4" t="s">
        <v>18139</v>
      </c>
      <c r="AT5852" s="4" t="s">
        <v>2877</v>
      </c>
      <c r="AU5852" s="4" t="s">
        <v>456</v>
      </c>
      <c r="AV5852" s="4" t="s">
        <v>731</v>
      </c>
      <c r="AW5852" s="4" t="s">
        <v>724</v>
      </c>
      <c r="AX5852" s="4"/>
      <c r="AY5852" s="4">
        <v>246288</v>
      </c>
      <c r="AZ5852" s="4">
        <v>470614</v>
      </c>
      <c r="BA5852" s="4" t="s">
        <v>25810</v>
      </c>
      <c r="BB5852" s="4" t="s">
        <v>25811</v>
      </c>
      <c r="BC5852" s="4">
        <v>40</v>
      </c>
      <c r="BD5852" t="str">
        <f>IF(AND(ADHOC!$G$15="",ADHOC!$S$4=""),"",IF(ADHOC!$G$15&lt;&gt;"",IF(ADHOC!$G$15=LEFT(Domein!$AS5852,LEN(ADHOC!$G$15)),MAX(Domein!BD$1:'Domein'!BD5851)+1,""),IF(ADHOC!$S$4=LEFT(Domein!$AS5852,LEN(ADHOC!$S$4)),MAX(Domein!BD$1:'Domein'!BD5851)+1,"")))</f>
        <v/>
      </c>
    </row>
    <row r="5853" spans="45:56" x14ac:dyDescent="0.2">
      <c r="AS5853" s="4" t="s">
        <v>18140</v>
      </c>
      <c r="AT5853" s="4" t="s">
        <v>18141</v>
      </c>
      <c r="AU5853" s="4" t="s">
        <v>456</v>
      </c>
      <c r="AV5853" s="4" t="s">
        <v>731</v>
      </c>
      <c r="AW5853" s="4" t="s">
        <v>724</v>
      </c>
      <c r="AX5853" s="4"/>
      <c r="AY5853" s="4">
        <v>251460</v>
      </c>
      <c r="AZ5853" s="4">
        <v>465040</v>
      </c>
      <c r="BA5853" s="4" t="s">
        <v>25812</v>
      </c>
      <c r="BB5853" s="4" t="s">
        <v>25813</v>
      </c>
      <c r="BC5853" s="4">
        <v>40</v>
      </c>
      <c r="BD5853" t="str">
        <f>IF(AND(ADHOC!$G$15="",ADHOC!$S$4=""),"",IF(ADHOC!$G$15&lt;&gt;"",IF(ADHOC!$G$15=LEFT(Domein!$AS5853,LEN(ADHOC!$G$15)),MAX(Domein!BD$1:'Domein'!BD5852)+1,""),IF(ADHOC!$S$4=LEFT(Domein!$AS5853,LEN(ADHOC!$S$4)),MAX(Domein!BD$1:'Domein'!BD5852)+1,"")))</f>
        <v/>
      </c>
    </row>
    <row r="5854" spans="45:56" x14ac:dyDescent="0.2">
      <c r="AS5854" s="4" t="s">
        <v>18142</v>
      </c>
      <c r="AT5854" s="4" t="s">
        <v>18143</v>
      </c>
      <c r="AU5854" s="4" t="s">
        <v>456</v>
      </c>
      <c r="AV5854" s="4" t="s">
        <v>731</v>
      </c>
      <c r="AW5854" s="4" t="s">
        <v>724</v>
      </c>
      <c r="AX5854" s="4"/>
      <c r="AY5854" s="4">
        <v>238070</v>
      </c>
      <c r="AZ5854" s="4">
        <v>469579</v>
      </c>
      <c r="BA5854" s="4" t="s">
        <v>25814</v>
      </c>
      <c r="BB5854" s="4" t="s">
        <v>25815</v>
      </c>
      <c r="BC5854" s="4">
        <v>40</v>
      </c>
      <c r="BD5854" t="str">
        <f>IF(AND(ADHOC!$G$15="",ADHOC!$S$4=""),"",IF(ADHOC!$G$15&lt;&gt;"",IF(ADHOC!$G$15=LEFT(Domein!$AS5854,LEN(ADHOC!$G$15)),MAX(Domein!BD$1:'Domein'!BD5853)+1,""),IF(ADHOC!$S$4=LEFT(Domein!$AS5854,LEN(ADHOC!$S$4)),MAX(Domein!BD$1:'Domein'!BD5853)+1,"")))</f>
        <v/>
      </c>
    </row>
    <row r="5855" spans="45:56" x14ac:dyDescent="0.2">
      <c r="AS5855" s="4" t="s">
        <v>18144</v>
      </c>
      <c r="AT5855" s="4" t="s">
        <v>18145</v>
      </c>
      <c r="AU5855" s="4" t="s">
        <v>456</v>
      </c>
      <c r="AV5855" s="4" t="s">
        <v>731</v>
      </c>
      <c r="AW5855" s="4" t="s">
        <v>724</v>
      </c>
      <c r="AX5855" s="4"/>
      <c r="AY5855" s="4">
        <v>243520</v>
      </c>
      <c r="AZ5855" s="4">
        <v>466904</v>
      </c>
      <c r="BA5855" s="4" t="s">
        <v>25816</v>
      </c>
      <c r="BB5855" s="4" t="s">
        <v>25817</v>
      </c>
      <c r="BC5855" s="4">
        <v>40</v>
      </c>
      <c r="BD5855" t="str">
        <f>IF(AND(ADHOC!$G$15="",ADHOC!$S$4=""),"",IF(ADHOC!$G$15&lt;&gt;"",IF(ADHOC!$G$15=LEFT(Domein!$AS5855,LEN(ADHOC!$G$15)),MAX(Domein!BD$1:'Domein'!BD5854)+1,""),IF(ADHOC!$S$4=LEFT(Domein!$AS5855,LEN(ADHOC!$S$4)),MAX(Domein!BD$1:'Domein'!BD5854)+1,"")))</f>
        <v/>
      </c>
    </row>
    <row r="5856" spans="45:56" x14ac:dyDescent="0.2">
      <c r="AS5856" s="4" t="s">
        <v>18146</v>
      </c>
      <c r="AT5856" s="4" t="s">
        <v>18147</v>
      </c>
      <c r="AU5856" s="4" t="s">
        <v>456</v>
      </c>
      <c r="AV5856" s="4" t="s">
        <v>731</v>
      </c>
      <c r="AW5856" s="4" t="s">
        <v>724</v>
      </c>
      <c r="AX5856" s="4"/>
      <c r="AY5856" s="4">
        <v>257690</v>
      </c>
      <c r="AZ5856" s="4">
        <v>467610</v>
      </c>
      <c r="BA5856" s="4" t="s">
        <v>25818</v>
      </c>
      <c r="BB5856" s="4" t="s">
        <v>25819</v>
      </c>
      <c r="BC5856" s="4">
        <v>40</v>
      </c>
      <c r="BD5856" t="str">
        <f>IF(AND(ADHOC!$G$15="",ADHOC!$S$4=""),"",IF(ADHOC!$G$15&lt;&gt;"",IF(ADHOC!$G$15=LEFT(Domein!$AS5856,LEN(ADHOC!$G$15)),MAX(Domein!BD$1:'Domein'!BD5855)+1,""),IF(ADHOC!$S$4=LEFT(Domein!$AS5856,LEN(ADHOC!$S$4)),MAX(Domein!BD$1:'Domein'!BD5855)+1,"")))</f>
        <v/>
      </c>
    </row>
    <row r="5857" spans="45:56" x14ac:dyDescent="0.2">
      <c r="AS5857" s="4" t="s">
        <v>2878</v>
      </c>
      <c r="AT5857" s="4" t="s">
        <v>2879</v>
      </c>
      <c r="AU5857" s="4" t="s">
        <v>456</v>
      </c>
      <c r="AV5857" s="4" t="s">
        <v>731</v>
      </c>
      <c r="AW5857" s="4" t="s">
        <v>724</v>
      </c>
      <c r="AX5857" s="4"/>
      <c r="AY5857" s="4">
        <v>234542</v>
      </c>
      <c r="AZ5857" s="4">
        <v>469414</v>
      </c>
      <c r="BA5857" s="4" t="s">
        <v>25820</v>
      </c>
      <c r="BB5857" s="4" t="s">
        <v>25821</v>
      </c>
      <c r="BC5857" s="4">
        <v>40</v>
      </c>
      <c r="BD5857" t="str">
        <f>IF(AND(ADHOC!$G$15="",ADHOC!$S$4=""),"",IF(ADHOC!$G$15&lt;&gt;"",IF(ADHOC!$G$15=LEFT(Domein!$AS5857,LEN(ADHOC!$G$15)),MAX(Domein!BD$1:'Domein'!BD5856)+1,""),IF(ADHOC!$S$4=LEFT(Domein!$AS5857,LEN(ADHOC!$S$4)),MAX(Domein!BD$1:'Domein'!BD5856)+1,"")))</f>
        <v/>
      </c>
    </row>
    <row r="5858" spans="45:56" x14ac:dyDescent="0.2">
      <c r="AS5858" s="4" t="s">
        <v>18148</v>
      </c>
      <c r="AT5858" s="4" t="s">
        <v>2879</v>
      </c>
      <c r="AU5858" s="4" t="s">
        <v>456</v>
      </c>
      <c r="AV5858" s="4" t="s">
        <v>731</v>
      </c>
      <c r="AW5858" s="4" t="s">
        <v>724</v>
      </c>
      <c r="AX5858" s="4"/>
      <c r="AY5858" s="4">
        <v>234544</v>
      </c>
      <c r="AZ5858" s="4">
        <v>469391</v>
      </c>
      <c r="BA5858" s="4" t="s">
        <v>25822</v>
      </c>
      <c r="BB5858" s="4" t="s">
        <v>25823</v>
      </c>
      <c r="BC5858" s="4">
        <v>40</v>
      </c>
      <c r="BD5858" t="str">
        <f>IF(AND(ADHOC!$G$15="",ADHOC!$S$4=""),"",IF(ADHOC!$G$15&lt;&gt;"",IF(ADHOC!$G$15=LEFT(Domein!$AS5858,LEN(ADHOC!$G$15)),MAX(Domein!BD$1:'Domein'!BD5857)+1,""),IF(ADHOC!$S$4=LEFT(Domein!$AS5858,LEN(ADHOC!$S$4)),MAX(Domein!BD$1:'Domein'!BD5857)+1,"")))</f>
        <v/>
      </c>
    </row>
    <row r="5859" spans="45:56" x14ac:dyDescent="0.2">
      <c r="AS5859" s="4" t="s">
        <v>18149</v>
      </c>
      <c r="AT5859" s="4" t="s">
        <v>3314</v>
      </c>
      <c r="AU5859" s="4" t="s">
        <v>456</v>
      </c>
      <c r="AV5859" s="4" t="s">
        <v>731</v>
      </c>
      <c r="AW5859" s="4" t="s">
        <v>724</v>
      </c>
      <c r="AX5859" s="4"/>
      <c r="AY5859" s="4">
        <v>252300</v>
      </c>
      <c r="AZ5859" s="4">
        <v>465320</v>
      </c>
      <c r="BA5859" s="4" t="s">
        <v>25824</v>
      </c>
      <c r="BB5859" s="4" t="s">
        <v>25825</v>
      </c>
      <c r="BC5859" s="4">
        <v>40</v>
      </c>
      <c r="BD5859" t="str">
        <f>IF(AND(ADHOC!$G$15="",ADHOC!$S$4=""),"",IF(ADHOC!$G$15&lt;&gt;"",IF(ADHOC!$G$15=LEFT(Domein!$AS5859,LEN(ADHOC!$G$15)),MAX(Domein!BD$1:'Domein'!BD5858)+1,""),IF(ADHOC!$S$4=LEFT(Domein!$AS5859,LEN(ADHOC!$S$4)),MAX(Domein!BD$1:'Domein'!BD5858)+1,"")))</f>
        <v/>
      </c>
    </row>
    <row r="5860" spans="45:56" x14ac:dyDescent="0.2">
      <c r="AS5860" s="4" t="s">
        <v>18150</v>
      </c>
      <c r="AT5860" s="4" t="s">
        <v>18151</v>
      </c>
      <c r="AU5860" s="4" t="s">
        <v>456</v>
      </c>
      <c r="AV5860" s="4" t="s">
        <v>731</v>
      </c>
      <c r="AW5860" s="4" t="s">
        <v>724</v>
      </c>
      <c r="AX5860" s="4"/>
      <c r="AY5860" s="4">
        <v>234723</v>
      </c>
      <c r="AZ5860" s="4">
        <v>467892</v>
      </c>
      <c r="BA5860" s="4" t="s">
        <v>25826</v>
      </c>
      <c r="BB5860" s="4" t="s">
        <v>25827</v>
      </c>
      <c r="BC5860" s="4">
        <v>40</v>
      </c>
      <c r="BD5860" t="str">
        <f>IF(AND(ADHOC!$G$15="",ADHOC!$S$4=""),"",IF(ADHOC!$G$15&lt;&gt;"",IF(ADHOC!$G$15=LEFT(Domein!$AS5860,LEN(ADHOC!$G$15)),MAX(Domein!BD$1:'Domein'!BD5859)+1,""),IF(ADHOC!$S$4=LEFT(Domein!$AS5860,LEN(ADHOC!$S$4)),MAX(Domein!BD$1:'Domein'!BD5859)+1,"")))</f>
        <v/>
      </c>
    </row>
    <row r="5861" spans="45:56" x14ac:dyDescent="0.2">
      <c r="AS5861" s="4" t="s">
        <v>18152</v>
      </c>
      <c r="AT5861" s="4" t="s">
        <v>18153</v>
      </c>
      <c r="AU5861" s="4" t="s">
        <v>456</v>
      </c>
      <c r="AV5861" s="4" t="s">
        <v>731</v>
      </c>
      <c r="AW5861" s="4" t="s">
        <v>724</v>
      </c>
      <c r="AX5861" s="4"/>
      <c r="AY5861" s="4">
        <v>254278</v>
      </c>
      <c r="AZ5861" s="4">
        <v>468391</v>
      </c>
      <c r="BA5861" s="4" t="s">
        <v>25828</v>
      </c>
      <c r="BB5861" s="4" t="s">
        <v>25829</v>
      </c>
      <c r="BC5861" s="4">
        <v>40</v>
      </c>
      <c r="BD5861" t="str">
        <f>IF(AND(ADHOC!$G$15="",ADHOC!$S$4=""),"",IF(ADHOC!$G$15&lt;&gt;"",IF(ADHOC!$G$15=LEFT(Domein!$AS5861,LEN(ADHOC!$G$15)),MAX(Domein!BD$1:'Domein'!BD5860)+1,""),IF(ADHOC!$S$4=LEFT(Domein!$AS5861,LEN(ADHOC!$S$4)),MAX(Domein!BD$1:'Domein'!BD5860)+1,"")))</f>
        <v/>
      </c>
    </row>
    <row r="5862" spans="45:56" x14ac:dyDescent="0.2">
      <c r="AS5862" s="4" t="s">
        <v>18154</v>
      </c>
      <c r="AT5862" s="4" t="s">
        <v>18155</v>
      </c>
      <c r="AU5862" s="4" t="s">
        <v>456</v>
      </c>
      <c r="AV5862" s="4" t="s">
        <v>731</v>
      </c>
      <c r="AW5862" s="4" t="s">
        <v>724</v>
      </c>
      <c r="AX5862" s="4"/>
      <c r="AY5862" s="4">
        <v>234060</v>
      </c>
      <c r="AZ5862" s="4">
        <v>470527</v>
      </c>
      <c r="BA5862" s="4" t="s">
        <v>25830</v>
      </c>
      <c r="BB5862" s="4" t="s">
        <v>25831</v>
      </c>
      <c r="BC5862" s="4">
        <v>40</v>
      </c>
      <c r="BD5862" t="str">
        <f>IF(AND(ADHOC!$G$15="",ADHOC!$S$4=""),"",IF(ADHOC!$G$15&lt;&gt;"",IF(ADHOC!$G$15=LEFT(Domein!$AS5862,LEN(ADHOC!$G$15)),MAX(Domein!BD$1:'Domein'!BD5861)+1,""),IF(ADHOC!$S$4=LEFT(Domein!$AS5862,LEN(ADHOC!$S$4)),MAX(Domein!BD$1:'Domein'!BD5861)+1,"")))</f>
        <v/>
      </c>
    </row>
    <row r="5863" spans="45:56" x14ac:dyDescent="0.2">
      <c r="AS5863" s="4" t="s">
        <v>18156</v>
      </c>
      <c r="AT5863" s="4" t="s">
        <v>18157</v>
      </c>
      <c r="AU5863" s="4" t="s">
        <v>456</v>
      </c>
      <c r="AV5863" s="4" t="s">
        <v>731</v>
      </c>
      <c r="AW5863" s="4" t="s">
        <v>724</v>
      </c>
      <c r="AX5863" s="4"/>
      <c r="AY5863" s="4">
        <v>233743</v>
      </c>
      <c r="AZ5863" s="4">
        <v>470962</v>
      </c>
      <c r="BA5863" s="4" t="s">
        <v>25832</v>
      </c>
      <c r="BB5863" s="4" t="s">
        <v>25833</v>
      </c>
      <c r="BC5863" s="4">
        <v>40</v>
      </c>
      <c r="BD5863" t="str">
        <f>IF(AND(ADHOC!$G$15="",ADHOC!$S$4=""),"",IF(ADHOC!$G$15&lt;&gt;"",IF(ADHOC!$G$15=LEFT(Domein!$AS5863,LEN(ADHOC!$G$15)),MAX(Domein!BD$1:'Domein'!BD5862)+1,""),IF(ADHOC!$S$4=LEFT(Domein!$AS5863,LEN(ADHOC!$S$4)),MAX(Domein!BD$1:'Domein'!BD5862)+1,"")))</f>
        <v/>
      </c>
    </row>
    <row r="5864" spans="45:56" x14ac:dyDescent="0.2">
      <c r="AS5864" s="4" t="s">
        <v>18158</v>
      </c>
      <c r="AT5864" s="4" t="s">
        <v>18159</v>
      </c>
      <c r="AU5864" s="4" t="s">
        <v>456</v>
      </c>
      <c r="AV5864" s="4" t="s">
        <v>731</v>
      </c>
      <c r="AW5864" s="4" t="s">
        <v>724</v>
      </c>
      <c r="AX5864" s="4"/>
      <c r="AY5864" s="4">
        <v>259400</v>
      </c>
      <c r="AZ5864" s="4">
        <v>468500</v>
      </c>
      <c r="BA5864" s="4" t="s">
        <v>25834</v>
      </c>
      <c r="BB5864" s="4" t="s">
        <v>25835</v>
      </c>
      <c r="BC5864" s="4">
        <v>40</v>
      </c>
      <c r="BD5864" t="str">
        <f>IF(AND(ADHOC!$G$15="",ADHOC!$S$4=""),"",IF(ADHOC!$G$15&lt;&gt;"",IF(ADHOC!$G$15=LEFT(Domein!$AS5864,LEN(ADHOC!$G$15)),MAX(Domein!BD$1:'Domein'!BD5863)+1,""),IF(ADHOC!$S$4=LEFT(Domein!$AS5864,LEN(ADHOC!$S$4)),MAX(Domein!BD$1:'Domein'!BD5863)+1,"")))</f>
        <v/>
      </c>
    </row>
    <row r="5865" spans="45:56" x14ac:dyDescent="0.2">
      <c r="AS5865" s="4" t="s">
        <v>18160</v>
      </c>
      <c r="AT5865" s="4" t="s">
        <v>18161</v>
      </c>
      <c r="AU5865" s="4" t="s">
        <v>456</v>
      </c>
      <c r="AV5865" s="4" t="s">
        <v>731</v>
      </c>
      <c r="AW5865" s="4" t="s">
        <v>724</v>
      </c>
      <c r="AX5865" s="4"/>
      <c r="AY5865" s="4">
        <v>258190</v>
      </c>
      <c r="AZ5865" s="4">
        <v>466920</v>
      </c>
      <c r="BA5865" s="4" t="s">
        <v>25836</v>
      </c>
      <c r="BB5865" s="4" t="s">
        <v>25837</v>
      </c>
      <c r="BC5865" s="4">
        <v>40</v>
      </c>
      <c r="BD5865" t="str">
        <f>IF(AND(ADHOC!$G$15="",ADHOC!$S$4=""),"",IF(ADHOC!$G$15&lt;&gt;"",IF(ADHOC!$G$15=LEFT(Domein!$AS5865,LEN(ADHOC!$G$15)),MAX(Domein!BD$1:'Domein'!BD5864)+1,""),IF(ADHOC!$S$4=LEFT(Domein!$AS5865,LEN(ADHOC!$S$4)),MAX(Domein!BD$1:'Domein'!BD5864)+1,"")))</f>
        <v/>
      </c>
    </row>
    <row r="5866" spans="45:56" x14ac:dyDescent="0.2">
      <c r="AS5866" s="4" t="s">
        <v>18162</v>
      </c>
      <c r="AT5866" s="4" t="s">
        <v>18163</v>
      </c>
      <c r="AU5866" s="4" t="s">
        <v>456</v>
      </c>
      <c r="AV5866" s="4" t="s">
        <v>731</v>
      </c>
      <c r="AW5866" s="4" t="s">
        <v>724</v>
      </c>
      <c r="AX5866" s="4"/>
      <c r="AY5866" s="4">
        <v>256320</v>
      </c>
      <c r="AZ5866" s="4">
        <v>464330</v>
      </c>
      <c r="BA5866" s="4" t="s">
        <v>25838</v>
      </c>
      <c r="BB5866" s="4" t="s">
        <v>25839</v>
      </c>
      <c r="BC5866" s="4">
        <v>40</v>
      </c>
      <c r="BD5866" t="str">
        <f>IF(AND(ADHOC!$G$15="",ADHOC!$S$4=""),"",IF(ADHOC!$G$15&lt;&gt;"",IF(ADHOC!$G$15=LEFT(Domein!$AS5866,LEN(ADHOC!$G$15)),MAX(Domein!BD$1:'Domein'!BD5865)+1,""),IF(ADHOC!$S$4=LEFT(Domein!$AS5866,LEN(ADHOC!$S$4)),MAX(Domein!BD$1:'Domein'!BD5865)+1,"")))</f>
        <v/>
      </c>
    </row>
    <row r="5867" spans="45:56" x14ac:dyDescent="0.2">
      <c r="AS5867" s="4" t="s">
        <v>18164</v>
      </c>
      <c r="AT5867" s="4" t="s">
        <v>18165</v>
      </c>
      <c r="AU5867" s="4" t="s">
        <v>456</v>
      </c>
      <c r="AV5867" s="4" t="s">
        <v>731</v>
      </c>
      <c r="AW5867" s="4" t="s">
        <v>724</v>
      </c>
      <c r="AX5867" s="4"/>
      <c r="AY5867" s="4">
        <v>254700</v>
      </c>
      <c r="AZ5867" s="4">
        <v>465580</v>
      </c>
      <c r="BA5867" s="4" t="s">
        <v>25840</v>
      </c>
      <c r="BB5867" s="4" t="s">
        <v>25841</v>
      </c>
      <c r="BC5867" s="4">
        <v>40</v>
      </c>
      <c r="BD5867" t="str">
        <f>IF(AND(ADHOC!$G$15="",ADHOC!$S$4=""),"",IF(ADHOC!$G$15&lt;&gt;"",IF(ADHOC!$G$15=LEFT(Domein!$AS5867,LEN(ADHOC!$G$15)),MAX(Domein!BD$1:'Domein'!BD5866)+1,""),IF(ADHOC!$S$4=LEFT(Domein!$AS5867,LEN(ADHOC!$S$4)),MAX(Domein!BD$1:'Domein'!BD5866)+1,"")))</f>
        <v/>
      </c>
    </row>
    <row r="5868" spans="45:56" x14ac:dyDescent="0.2">
      <c r="AS5868" s="4" t="s">
        <v>2880</v>
      </c>
      <c r="AT5868" s="4" t="s">
        <v>2881</v>
      </c>
      <c r="AU5868" s="4" t="s">
        <v>456</v>
      </c>
      <c r="AV5868" s="4" t="s">
        <v>731</v>
      </c>
      <c r="AW5868" s="4" t="s">
        <v>724</v>
      </c>
      <c r="AX5868" s="4"/>
      <c r="AY5868" s="4">
        <v>249765</v>
      </c>
      <c r="AZ5868" s="4">
        <v>471079</v>
      </c>
      <c r="BA5868" s="4" t="s">
        <v>25842</v>
      </c>
      <c r="BB5868" s="4" t="s">
        <v>25843</v>
      </c>
      <c r="BC5868" s="4">
        <v>40</v>
      </c>
      <c r="BD5868" t="str">
        <f>IF(AND(ADHOC!$G$15="",ADHOC!$S$4=""),"",IF(ADHOC!$G$15&lt;&gt;"",IF(ADHOC!$G$15=LEFT(Domein!$AS5868,LEN(ADHOC!$G$15)),MAX(Domein!BD$1:'Domein'!BD5867)+1,""),IF(ADHOC!$S$4=LEFT(Domein!$AS5868,LEN(ADHOC!$S$4)),MAX(Domein!BD$1:'Domein'!BD5867)+1,"")))</f>
        <v/>
      </c>
    </row>
    <row r="5869" spans="45:56" x14ac:dyDescent="0.2">
      <c r="AS5869" s="4" t="s">
        <v>18166</v>
      </c>
      <c r="AT5869" s="4" t="s">
        <v>2881</v>
      </c>
      <c r="AU5869" s="4" t="s">
        <v>456</v>
      </c>
      <c r="AV5869" s="4" t="s">
        <v>731</v>
      </c>
      <c r="AW5869" s="4" t="s">
        <v>724</v>
      </c>
      <c r="AX5869" s="4"/>
      <c r="AY5869" s="4">
        <v>249760</v>
      </c>
      <c r="AZ5869" s="4">
        <v>471058</v>
      </c>
      <c r="BA5869" s="4" t="s">
        <v>25844</v>
      </c>
      <c r="BB5869" s="4" t="s">
        <v>25845</v>
      </c>
      <c r="BC5869" s="4">
        <v>40</v>
      </c>
      <c r="BD5869" t="str">
        <f>IF(AND(ADHOC!$G$15="",ADHOC!$S$4=""),"",IF(ADHOC!$G$15&lt;&gt;"",IF(ADHOC!$G$15=LEFT(Domein!$AS5869,LEN(ADHOC!$G$15)),MAX(Domein!BD$1:'Domein'!BD5868)+1,""),IF(ADHOC!$S$4=LEFT(Domein!$AS5869,LEN(ADHOC!$S$4)),MAX(Domein!BD$1:'Domein'!BD5868)+1,"")))</f>
        <v/>
      </c>
    </row>
    <row r="5870" spans="45:56" x14ac:dyDescent="0.2">
      <c r="AS5870" s="4" t="s">
        <v>18167</v>
      </c>
      <c r="AT5870" s="4" t="s">
        <v>18168</v>
      </c>
      <c r="AU5870" s="4" t="s">
        <v>456</v>
      </c>
      <c r="AV5870" s="4" t="s">
        <v>731</v>
      </c>
      <c r="AW5870" s="4" t="s">
        <v>724</v>
      </c>
      <c r="AX5870" s="4"/>
      <c r="AY5870" s="4">
        <v>252631</v>
      </c>
      <c r="AZ5870" s="4">
        <v>464197</v>
      </c>
      <c r="BA5870" s="4" t="s">
        <v>25846</v>
      </c>
      <c r="BB5870" s="4" t="s">
        <v>25847</v>
      </c>
      <c r="BC5870" s="4">
        <v>40</v>
      </c>
      <c r="BD5870" t="str">
        <f>IF(AND(ADHOC!$G$15="",ADHOC!$S$4=""),"",IF(ADHOC!$G$15&lt;&gt;"",IF(ADHOC!$G$15=LEFT(Domein!$AS5870,LEN(ADHOC!$G$15)),MAX(Domein!BD$1:'Domein'!BD5869)+1,""),IF(ADHOC!$S$4=LEFT(Domein!$AS5870,LEN(ADHOC!$S$4)),MAX(Domein!BD$1:'Domein'!BD5869)+1,"")))</f>
        <v/>
      </c>
    </row>
    <row r="5871" spans="45:56" x14ac:dyDescent="0.2">
      <c r="AS5871" s="4" t="s">
        <v>18169</v>
      </c>
      <c r="AT5871" s="4" t="s">
        <v>18170</v>
      </c>
      <c r="AU5871" s="4" t="s">
        <v>456</v>
      </c>
      <c r="AV5871" s="4" t="s">
        <v>731</v>
      </c>
      <c r="AW5871" s="4" t="s">
        <v>724</v>
      </c>
      <c r="AX5871" s="4"/>
      <c r="AY5871" s="4">
        <v>234080</v>
      </c>
      <c r="AZ5871" s="4">
        <v>469390</v>
      </c>
      <c r="BA5871" s="4" t="s">
        <v>25848</v>
      </c>
      <c r="BB5871" s="4" t="s">
        <v>25849</v>
      </c>
      <c r="BC5871" s="4">
        <v>40</v>
      </c>
      <c r="BD5871" t="str">
        <f>IF(AND(ADHOC!$G$15="",ADHOC!$S$4=""),"",IF(ADHOC!$G$15&lt;&gt;"",IF(ADHOC!$G$15=LEFT(Domein!$AS5871,LEN(ADHOC!$G$15)),MAX(Domein!BD$1:'Domein'!BD5870)+1,""),IF(ADHOC!$S$4=LEFT(Domein!$AS5871,LEN(ADHOC!$S$4)),MAX(Domein!BD$1:'Domein'!BD5870)+1,"")))</f>
        <v/>
      </c>
    </row>
    <row r="5872" spans="45:56" x14ac:dyDescent="0.2">
      <c r="AS5872" s="4" t="s">
        <v>18171</v>
      </c>
      <c r="AT5872" s="4" t="s">
        <v>18172</v>
      </c>
      <c r="AU5872" s="4" t="s">
        <v>456</v>
      </c>
      <c r="AV5872" s="4" t="s">
        <v>731</v>
      </c>
      <c r="AW5872" s="4" t="s">
        <v>724</v>
      </c>
      <c r="AX5872" s="4"/>
      <c r="AY5872" s="4">
        <v>233735</v>
      </c>
      <c r="AZ5872" s="4">
        <v>470841</v>
      </c>
      <c r="BA5872" s="4" t="s">
        <v>25850</v>
      </c>
      <c r="BB5872" s="4" t="s">
        <v>25851</v>
      </c>
      <c r="BC5872" s="4">
        <v>40</v>
      </c>
      <c r="BD5872" t="str">
        <f>IF(AND(ADHOC!$G$15="",ADHOC!$S$4=""),"",IF(ADHOC!$G$15&lt;&gt;"",IF(ADHOC!$G$15=LEFT(Domein!$AS5872,LEN(ADHOC!$G$15)),MAX(Domein!BD$1:'Domein'!BD5871)+1,""),IF(ADHOC!$S$4=LEFT(Domein!$AS5872,LEN(ADHOC!$S$4)),MAX(Domein!BD$1:'Domein'!BD5871)+1,"")))</f>
        <v/>
      </c>
    </row>
    <row r="5873" spans="45:56" x14ac:dyDescent="0.2">
      <c r="AS5873" s="4" t="s">
        <v>18173</v>
      </c>
      <c r="AT5873" s="4" t="s">
        <v>18174</v>
      </c>
      <c r="AU5873" s="4" t="s">
        <v>456</v>
      </c>
      <c r="AV5873" s="4" t="s">
        <v>731</v>
      </c>
      <c r="AW5873" s="4" t="s">
        <v>724</v>
      </c>
      <c r="AX5873" s="4"/>
      <c r="AY5873" s="4">
        <v>258920</v>
      </c>
      <c r="AZ5873" s="4">
        <v>468343</v>
      </c>
      <c r="BA5873" s="4" t="s">
        <v>25852</v>
      </c>
      <c r="BB5873" s="4" t="s">
        <v>25853</v>
      </c>
      <c r="BC5873" s="4">
        <v>40</v>
      </c>
      <c r="BD5873" t="str">
        <f>IF(AND(ADHOC!$G$15="",ADHOC!$S$4=""),"",IF(ADHOC!$G$15&lt;&gt;"",IF(ADHOC!$G$15=LEFT(Domein!$AS5873,LEN(ADHOC!$G$15)),MAX(Domein!BD$1:'Domein'!BD5872)+1,""),IF(ADHOC!$S$4=LEFT(Domein!$AS5873,LEN(ADHOC!$S$4)),MAX(Domein!BD$1:'Domein'!BD5872)+1,"")))</f>
        <v/>
      </c>
    </row>
    <row r="5874" spans="45:56" x14ac:dyDescent="0.2">
      <c r="AS5874" s="4" t="s">
        <v>18175</v>
      </c>
      <c r="AT5874" s="4" t="s">
        <v>18176</v>
      </c>
      <c r="AU5874" s="4" t="s">
        <v>456</v>
      </c>
      <c r="AV5874" s="4" t="s">
        <v>731</v>
      </c>
      <c r="AW5874" s="4" t="s">
        <v>724</v>
      </c>
      <c r="AX5874" s="4"/>
      <c r="AY5874" s="4">
        <v>248910</v>
      </c>
      <c r="AZ5874" s="4">
        <v>473320</v>
      </c>
      <c r="BA5874" s="4" t="s">
        <v>25854</v>
      </c>
      <c r="BB5874" s="4" t="s">
        <v>25855</v>
      </c>
      <c r="BC5874" s="4">
        <v>40</v>
      </c>
      <c r="BD5874" t="str">
        <f>IF(AND(ADHOC!$G$15="",ADHOC!$S$4=""),"",IF(ADHOC!$G$15&lt;&gt;"",IF(ADHOC!$G$15=LEFT(Domein!$AS5874,LEN(ADHOC!$G$15)),MAX(Domein!BD$1:'Domein'!BD5873)+1,""),IF(ADHOC!$S$4=LEFT(Domein!$AS5874,LEN(ADHOC!$S$4)),MAX(Domein!BD$1:'Domein'!BD5873)+1,"")))</f>
        <v/>
      </c>
    </row>
    <row r="5875" spans="45:56" x14ac:dyDescent="0.2">
      <c r="AS5875" s="4" t="s">
        <v>18177</v>
      </c>
      <c r="AT5875" s="4" t="s">
        <v>18178</v>
      </c>
      <c r="AU5875" s="4" t="s">
        <v>456</v>
      </c>
      <c r="AV5875" s="4" t="s">
        <v>731</v>
      </c>
      <c r="AW5875" s="4" t="s">
        <v>724</v>
      </c>
      <c r="AX5875" s="4"/>
      <c r="AY5875" s="4">
        <v>246198</v>
      </c>
      <c r="AZ5875" s="4">
        <v>472006</v>
      </c>
      <c r="BA5875" s="4" t="s">
        <v>25856</v>
      </c>
      <c r="BB5875" s="4" t="s">
        <v>25857</v>
      </c>
      <c r="BC5875" s="4">
        <v>40</v>
      </c>
      <c r="BD5875" t="str">
        <f>IF(AND(ADHOC!$G$15="",ADHOC!$S$4=""),"",IF(ADHOC!$G$15&lt;&gt;"",IF(ADHOC!$G$15=LEFT(Domein!$AS5875,LEN(ADHOC!$G$15)),MAX(Domein!BD$1:'Domein'!BD5874)+1,""),IF(ADHOC!$S$4=LEFT(Domein!$AS5875,LEN(ADHOC!$S$4)),MAX(Domein!BD$1:'Domein'!BD5874)+1,"")))</f>
        <v/>
      </c>
    </row>
    <row r="5876" spans="45:56" x14ac:dyDescent="0.2">
      <c r="AS5876" s="4" t="s">
        <v>18179</v>
      </c>
      <c r="AT5876" s="4" t="s">
        <v>18180</v>
      </c>
      <c r="AU5876" s="4" t="s">
        <v>456</v>
      </c>
      <c r="AV5876" s="4" t="s">
        <v>731</v>
      </c>
      <c r="AW5876" s="4" t="s">
        <v>724</v>
      </c>
      <c r="AX5876" s="4"/>
      <c r="AY5876" s="4">
        <v>258614</v>
      </c>
      <c r="AZ5876" s="4">
        <v>472799</v>
      </c>
      <c r="BA5876" s="4" t="s">
        <v>25042</v>
      </c>
      <c r="BB5876" s="4" t="s">
        <v>25858</v>
      </c>
      <c r="BC5876" s="4">
        <v>40</v>
      </c>
      <c r="BD5876" t="str">
        <f>IF(AND(ADHOC!$G$15="",ADHOC!$S$4=""),"",IF(ADHOC!$G$15&lt;&gt;"",IF(ADHOC!$G$15=LEFT(Domein!$AS5876,LEN(ADHOC!$G$15)),MAX(Domein!BD$1:'Domein'!BD5875)+1,""),IF(ADHOC!$S$4=LEFT(Domein!$AS5876,LEN(ADHOC!$S$4)),MAX(Domein!BD$1:'Domein'!BD5875)+1,"")))</f>
        <v/>
      </c>
    </row>
    <row r="5877" spans="45:56" x14ac:dyDescent="0.2">
      <c r="AS5877" s="4" t="s">
        <v>18181</v>
      </c>
      <c r="AT5877" s="4" t="s">
        <v>18182</v>
      </c>
      <c r="AU5877" s="4" t="s">
        <v>456</v>
      </c>
      <c r="AV5877" s="4" t="s">
        <v>731</v>
      </c>
      <c r="AW5877" s="4" t="s">
        <v>724</v>
      </c>
      <c r="AX5877" s="4"/>
      <c r="AY5877" s="4">
        <v>258968</v>
      </c>
      <c r="AZ5877" s="4">
        <v>472783</v>
      </c>
      <c r="BA5877" s="4" t="s">
        <v>25859</v>
      </c>
      <c r="BB5877" s="4" t="s">
        <v>25860</v>
      </c>
      <c r="BC5877" s="4">
        <v>40</v>
      </c>
      <c r="BD5877" t="str">
        <f>IF(AND(ADHOC!$G$15="",ADHOC!$S$4=""),"",IF(ADHOC!$G$15&lt;&gt;"",IF(ADHOC!$G$15=LEFT(Domein!$AS5877,LEN(ADHOC!$G$15)),MAX(Domein!BD$1:'Domein'!BD5876)+1,""),IF(ADHOC!$S$4=LEFT(Domein!$AS5877,LEN(ADHOC!$S$4)),MAX(Domein!BD$1:'Domein'!BD5876)+1,"")))</f>
        <v/>
      </c>
    </row>
    <row r="5878" spans="45:56" x14ac:dyDescent="0.2">
      <c r="AS5878" s="4" t="s">
        <v>18183</v>
      </c>
      <c r="AT5878" s="4" t="s">
        <v>18184</v>
      </c>
      <c r="AU5878" s="4" t="s">
        <v>456</v>
      </c>
      <c r="AV5878" s="4" t="s">
        <v>731</v>
      </c>
      <c r="AW5878" s="4" t="s">
        <v>724</v>
      </c>
      <c r="AX5878" s="4"/>
      <c r="AY5878" s="4">
        <v>252497</v>
      </c>
      <c r="AZ5878" s="4">
        <v>474238</v>
      </c>
      <c r="BA5878" s="4" t="s">
        <v>25861</v>
      </c>
      <c r="BB5878" s="4" t="s">
        <v>25862</v>
      </c>
      <c r="BC5878" s="4">
        <v>40</v>
      </c>
      <c r="BD5878" t="str">
        <f>IF(AND(ADHOC!$G$15="",ADHOC!$S$4=""),"",IF(ADHOC!$G$15&lt;&gt;"",IF(ADHOC!$G$15=LEFT(Domein!$AS5878,LEN(ADHOC!$G$15)),MAX(Domein!BD$1:'Domein'!BD5877)+1,""),IF(ADHOC!$S$4=LEFT(Domein!$AS5878,LEN(ADHOC!$S$4)),MAX(Domein!BD$1:'Domein'!BD5877)+1,"")))</f>
        <v/>
      </c>
    </row>
    <row r="5879" spans="45:56" x14ac:dyDescent="0.2">
      <c r="AS5879" s="4" t="s">
        <v>18185</v>
      </c>
      <c r="AT5879" s="4" t="s">
        <v>18186</v>
      </c>
      <c r="AU5879" s="4" t="s">
        <v>456</v>
      </c>
      <c r="AV5879" s="4" t="s">
        <v>731</v>
      </c>
      <c r="AW5879" s="4" t="s">
        <v>724</v>
      </c>
      <c r="AX5879" s="4"/>
      <c r="AY5879" s="4">
        <v>255000</v>
      </c>
      <c r="AZ5879" s="4">
        <v>477300</v>
      </c>
      <c r="BA5879" s="4" t="s">
        <v>25863</v>
      </c>
      <c r="BB5879" s="4" t="s">
        <v>25864</v>
      </c>
      <c r="BC5879" s="4">
        <v>40</v>
      </c>
      <c r="BD5879" t="str">
        <f>IF(AND(ADHOC!$G$15="",ADHOC!$S$4=""),"",IF(ADHOC!$G$15&lt;&gt;"",IF(ADHOC!$G$15=LEFT(Domein!$AS5879,LEN(ADHOC!$G$15)),MAX(Domein!BD$1:'Domein'!BD5878)+1,""),IF(ADHOC!$S$4=LEFT(Domein!$AS5879,LEN(ADHOC!$S$4)),MAX(Domein!BD$1:'Domein'!BD5878)+1,"")))</f>
        <v/>
      </c>
    </row>
    <row r="5880" spans="45:56" x14ac:dyDescent="0.2">
      <c r="AS5880" s="4" t="s">
        <v>18187</v>
      </c>
      <c r="AT5880" s="4" t="s">
        <v>13899</v>
      </c>
      <c r="AU5880" s="4" t="s">
        <v>456</v>
      </c>
      <c r="AV5880" s="4" t="s">
        <v>731</v>
      </c>
      <c r="AW5880" s="4" t="s">
        <v>724</v>
      </c>
      <c r="AX5880" s="4"/>
      <c r="AY5880" s="4">
        <v>254560</v>
      </c>
      <c r="AZ5880" s="4">
        <v>477430</v>
      </c>
      <c r="BA5880" s="4" t="s">
        <v>25865</v>
      </c>
      <c r="BB5880" s="4" t="s">
        <v>25866</v>
      </c>
      <c r="BC5880" s="4">
        <v>40</v>
      </c>
      <c r="BD5880" t="str">
        <f>IF(AND(ADHOC!$G$15="",ADHOC!$S$4=""),"",IF(ADHOC!$G$15&lt;&gt;"",IF(ADHOC!$G$15=LEFT(Domein!$AS5880,LEN(ADHOC!$G$15)),MAX(Domein!BD$1:'Domein'!BD5879)+1,""),IF(ADHOC!$S$4=LEFT(Domein!$AS5880,LEN(ADHOC!$S$4)),MAX(Domein!BD$1:'Domein'!BD5879)+1,"")))</f>
        <v/>
      </c>
    </row>
    <row r="5881" spans="45:56" x14ac:dyDescent="0.2">
      <c r="AS5881" s="4" t="s">
        <v>2882</v>
      </c>
      <c r="AT5881" s="4" t="s">
        <v>2883</v>
      </c>
      <c r="AU5881" s="4" t="s">
        <v>456</v>
      </c>
      <c r="AV5881" s="4" t="s">
        <v>731</v>
      </c>
      <c r="AW5881" s="4" t="s">
        <v>724</v>
      </c>
      <c r="AX5881" s="4"/>
      <c r="AY5881" s="4">
        <v>257000</v>
      </c>
      <c r="AZ5881" s="4">
        <v>463149</v>
      </c>
      <c r="BA5881" s="4" t="s">
        <v>25867</v>
      </c>
      <c r="BB5881" s="4" t="s">
        <v>25868</v>
      </c>
      <c r="BC5881" s="4">
        <v>40</v>
      </c>
      <c r="BD5881" t="str">
        <f>IF(AND(ADHOC!$G$15="",ADHOC!$S$4=""),"",IF(ADHOC!$G$15&lt;&gt;"",IF(ADHOC!$G$15=LEFT(Domein!$AS5881,LEN(ADHOC!$G$15)),MAX(Domein!BD$1:'Domein'!BD5880)+1,""),IF(ADHOC!$S$4=LEFT(Domein!$AS5881,LEN(ADHOC!$S$4)),MAX(Domein!BD$1:'Domein'!BD5880)+1,"")))</f>
        <v/>
      </c>
    </row>
    <row r="5882" spans="45:56" x14ac:dyDescent="0.2">
      <c r="AS5882" s="4" t="s">
        <v>18188</v>
      </c>
      <c r="AT5882" s="4" t="s">
        <v>2883</v>
      </c>
      <c r="AU5882" s="4" t="s">
        <v>456</v>
      </c>
      <c r="AV5882" s="4" t="s">
        <v>731</v>
      </c>
      <c r="AW5882" s="4" t="s">
        <v>724</v>
      </c>
      <c r="AX5882" s="4"/>
      <c r="AY5882" s="4">
        <v>257000</v>
      </c>
      <c r="AZ5882" s="4">
        <v>463150</v>
      </c>
      <c r="BA5882" s="4" t="s">
        <v>25869</v>
      </c>
      <c r="BB5882" s="4" t="s">
        <v>25868</v>
      </c>
      <c r="BC5882" s="4">
        <v>40</v>
      </c>
      <c r="BD5882" t="str">
        <f>IF(AND(ADHOC!$G$15="",ADHOC!$S$4=""),"",IF(ADHOC!$G$15&lt;&gt;"",IF(ADHOC!$G$15=LEFT(Domein!$AS5882,LEN(ADHOC!$G$15)),MAX(Domein!BD$1:'Domein'!BD5881)+1,""),IF(ADHOC!$S$4=LEFT(Domein!$AS5882,LEN(ADHOC!$S$4)),MAX(Domein!BD$1:'Domein'!BD5881)+1,"")))</f>
        <v/>
      </c>
    </row>
    <row r="5883" spans="45:56" x14ac:dyDescent="0.2">
      <c r="AS5883" s="4" t="s">
        <v>18189</v>
      </c>
      <c r="AT5883" s="4" t="s">
        <v>3317</v>
      </c>
      <c r="AU5883" s="4" t="s">
        <v>456</v>
      </c>
      <c r="AV5883" s="4" t="s">
        <v>731</v>
      </c>
      <c r="AW5883" s="4" t="s">
        <v>724</v>
      </c>
      <c r="AX5883" s="4"/>
      <c r="AY5883" s="4">
        <v>247870</v>
      </c>
      <c r="AZ5883" s="4">
        <v>468290</v>
      </c>
      <c r="BA5883" s="4" t="s">
        <v>25870</v>
      </c>
      <c r="BB5883" s="4" t="s">
        <v>25871</v>
      </c>
      <c r="BC5883" s="4">
        <v>40</v>
      </c>
      <c r="BD5883" t="str">
        <f>IF(AND(ADHOC!$G$15="",ADHOC!$S$4=""),"",IF(ADHOC!$G$15&lt;&gt;"",IF(ADHOC!$G$15=LEFT(Domein!$AS5883,LEN(ADHOC!$G$15)),MAX(Domein!BD$1:'Domein'!BD5882)+1,""),IF(ADHOC!$S$4=LEFT(Domein!$AS5883,LEN(ADHOC!$S$4)),MAX(Domein!BD$1:'Domein'!BD5882)+1,"")))</f>
        <v/>
      </c>
    </row>
    <row r="5884" spans="45:56" x14ac:dyDescent="0.2">
      <c r="AS5884" s="4" t="s">
        <v>18190</v>
      </c>
      <c r="AT5884" s="4" t="s">
        <v>13901</v>
      </c>
      <c r="AU5884" s="4" t="s">
        <v>456</v>
      </c>
      <c r="AV5884" s="4" t="s">
        <v>731</v>
      </c>
      <c r="AW5884" s="4" t="s">
        <v>724</v>
      </c>
      <c r="AX5884" s="4"/>
      <c r="AY5884" s="4">
        <v>255500</v>
      </c>
      <c r="AZ5884" s="4">
        <v>475370</v>
      </c>
      <c r="BA5884" s="4" t="s">
        <v>25872</v>
      </c>
      <c r="BB5884" s="4" t="s">
        <v>25873</v>
      </c>
      <c r="BC5884" s="4">
        <v>40</v>
      </c>
      <c r="BD5884" t="str">
        <f>IF(AND(ADHOC!$G$15="",ADHOC!$S$4=""),"",IF(ADHOC!$G$15&lt;&gt;"",IF(ADHOC!$G$15=LEFT(Domein!$AS5884,LEN(ADHOC!$G$15)),MAX(Domein!BD$1:'Domein'!BD5883)+1,""),IF(ADHOC!$S$4=LEFT(Domein!$AS5884,LEN(ADHOC!$S$4)),MAX(Domein!BD$1:'Domein'!BD5883)+1,"")))</f>
        <v/>
      </c>
    </row>
    <row r="5885" spans="45:56" x14ac:dyDescent="0.2">
      <c r="AS5885" s="4" t="s">
        <v>18191</v>
      </c>
      <c r="AT5885" s="4" t="s">
        <v>18192</v>
      </c>
      <c r="AU5885" s="4" t="s">
        <v>456</v>
      </c>
      <c r="AV5885" s="4" t="s">
        <v>731</v>
      </c>
      <c r="AW5885" s="4" t="s">
        <v>724</v>
      </c>
      <c r="AX5885" s="4"/>
      <c r="AY5885" s="4">
        <v>259803</v>
      </c>
      <c r="AZ5885" s="4">
        <v>474068</v>
      </c>
      <c r="BA5885" s="4" t="s">
        <v>25874</v>
      </c>
      <c r="BB5885" s="4" t="s">
        <v>25875</v>
      </c>
      <c r="BC5885" s="4">
        <v>40</v>
      </c>
      <c r="BD5885" t="str">
        <f>IF(AND(ADHOC!$G$15="",ADHOC!$S$4=""),"",IF(ADHOC!$G$15&lt;&gt;"",IF(ADHOC!$G$15=LEFT(Domein!$AS5885,LEN(ADHOC!$G$15)),MAX(Domein!BD$1:'Domein'!BD5884)+1,""),IF(ADHOC!$S$4=LEFT(Domein!$AS5885,LEN(ADHOC!$S$4)),MAX(Domein!BD$1:'Domein'!BD5884)+1,"")))</f>
        <v/>
      </c>
    </row>
    <row r="5886" spans="45:56" x14ac:dyDescent="0.2">
      <c r="AS5886" s="4" t="s">
        <v>2884</v>
      </c>
      <c r="AT5886" s="4" t="s">
        <v>2885</v>
      </c>
      <c r="AU5886" s="4" t="s">
        <v>456</v>
      </c>
      <c r="AV5886" s="4" t="s">
        <v>731</v>
      </c>
      <c r="AW5886" s="4" t="s">
        <v>724</v>
      </c>
      <c r="AX5886" s="4"/>
      <c r="AY5886" s="4">
        <v>244549</v>
      </c>
      <c r="AZ5886" s="4">
        <v>469473</v>
      </c>
      <c r="BA5886" s="4" t="s">
        <v>25876</v>
      </c>
      <c r="BB5886" s="4" t="s">
        <v>25877</v>
      </c>
      <c r="BC5886" s="4">
        <v>40</v>
      </c>
      <c r="BD5886" t="str">
        <f>IF(AND(ADHOC!$G$15="",ADHOC!$S$4=""),"",IF(ADHOC!$G$15&lt;&gt;"",IF(ADHOC!$G$15=LEFT(Domein!$AS5886,LEN(ADHOC!$G$15)),MAX(Domein!BD$1:'Domein'!BD5885)+1,""),IF(ADHOC!$S$4=LEFT(Domein!$AS5886,LEN(ADHOC!$S$4)),MAX(Domein!BD$1:'Domein'!BD5885)+1,"")))</f>
        <v/>
      </c>
    </row>
    <row r="5887" spans="45:56" x14ac:dyDescent="0.2">
      <c r="AS5887" s="4" t="s">
        <v>18193</v>
      </c>
      <c r="AT5887" s="4" t="s">
        <v>2885</v>
      </c>
      <c r="AU5887" s="4" t="s">
        <v>456</v>
      </c>
      <c r="AV5887" s="4" t="s">
        <v>731</v>
      </c>
      <c r="AW5887" s="4" t="s">
        <v>724</v>
      </c>
      <c r="AX5887" s="4"/>
      <c r="AY5887" s="4">
        <v>244550</v>
      </c>
      <c r="AZ5887" s="4">
        <v>469480</v>
      </c>
      <c r="BA5887" s="4" t="s">
        <v>25878</v>
      </c>
      <c r="BB5887" s="4" t="s">
        <v>25879</v>
      </c>
      <c r="BC5887" s="4">
        <v>40</v>
      </c>
      <c r="BD5887" t="str">
        <f>IF(AND(ADHOC!$G$15="",ADHOC!$S$4=""),"",IF(ADHOC!$G$15&lt;&gt;"",IF(ADHOC!$G$15=LEFT(Domein!$AS5887,LEN(ADHOC!$G$15)),MAX(Domein!BD$1:'Domein'!BD5886)+1,""),IF(ADHOC!$S$4=LEFT(Domein!$AS5887,LEN(ADHOC!$S$4)),MAX(Domein!BD$1:'Domein'!BD5886)+1,"")))</f>
        <v/>
      </c>
    </row>
    <row r="5888" spans="45:56" x14ac:dyDescent="0.2">
      <c r="AS5888" s="4" t="s">
        <v>18194</v>
      </c>
      <c r="AT5888" s="4" t="s">
        <v>18195</v>
      </c>
      <c r="AU5888" s="4" t="s">
        <v>456</v>
      </c>
      <c r="AV5888" s="4" t="s">
        <v>731</v>
      </c>
      <c r="AW5888" s="4" t="s">
        <v>724</v>
      </c>
      <c r="AX5888" s="4"/>
      <c r="AY5888" s="4">
        <v>256860</v>
      </c>
      <c r="AZ5888" s="4">
        <v>476350</v>
      </c>
      <c r="BA5888" s="4" t="s">
        <v>25880</v>
      </c>
      <c r="BB5888" s="4" t="s">
        <v>25881</v>
      </c>
      <c r="BC5888" s="4">
        <v>40</v>
      </c>
      <c r="BD5888" t="str">
        <f>IF(AND(ADHOC!$G$15="",ADHOC!$S$4=""),"",IF(ADHOC!$G$15&lt;&gt;"",IF(ADHOC!$G$15=LEFT(Domein!$AS5888,LEN(ADHOC!$G$15)),MAX(Domein!BD$1:'Domein'!BD5887)+1,""),IF(ADHOC!$S$4=LEFT(Domein!$AS5888,LEN(ADHOC!$S$4)),MAX(Domein!BD$1:'Domein'!BD5887)+1,"")))</f>
        <v/>
      </c>
    </row>
    <row r="5889" spans="45:56" x14ac:dyDescent="0.2">
      <c r="AS5889" s="4" t="s">
        <v>18196</v>
      </c>
      <c r="AT5889" s="4" t="s">
        <v>18197</v>
      </c>
      <c r="AU5889" s="4" t="s">
        <v>456</v>
      </c>
      <c r="AV5889" s="4" t="s">
        <v>731</v>
      </c>
      <c r="AW5889" s="4" t="s">
        <v>724</v>
      </c>
      <c r="AX5889" s="4"/>
      <c r="AY5889" s="4">
        <v>254800</v>
      </c>
      <c r="AZ5889" s="4">
        <v>468425</v>
      </c>
      <c r="BA5889" s="4" t="s">
        <v>25870</v>
      </c>
      <c r="BB5889" s="4" t="s">
        <v>25882</v>
      </c>
      <c r="BC5889" s="4">
        <v>40</v>
      </c>
      <c r="BD5889" t="str">
        <f>IF(AND(ADHOC!$G$15="",ADHOC!$S$4=""),"",IF(ADHOC!$G$15&lt;&gt;"",IF(ADHOC!$G$15=LEFT(Domein!$AS5889,LEN(ADHOC!$G$15)),MAX(Domein!BD$1:'Domein'!BD5888)+1,""),IF(ADHOC!$S$4=LEFT(Domein!$AS5889,LEN(ADHOC!$S$4)),MAX(Domein!BD$1:'Domein'!BD5888)+1,"")))</f>
        <v/>
      </c>
    </row>
    <row r="5890" spans="45:56" x14ac:dyDescent="0.2">
      <c r="AS5890" s="4" t="s">
        <v>18198</v>
      </c>
      <c r="AT5890" s="4" t="s">
        <v>18199</v>
      </c>
      <c r="AU5890" s="4" t="s">
        <v>456</v>
      </c>
      <c r="AV5890" s="4" t="s">
        <v>731</v>
      </c>
      <c r="AW5890" s="4" t="s">
        <v>724</v>
      </c>
      <c r="AX5890" s="4"/>
      <c r="AY5890" s="4">
        <v>252300</v>
      </c>
      <c r="AZ5890" s="4">
        <v>465070</v>
      </c>
      <c r="BA5890" s="4" t="s">
        <v>25883</v>
      </c>
      <c r="BB5890" s="4" t="s">
        <v>25884</v>
      </c>
      <c r="BC5890" s="4">
        <v>40</v>
      </c>
      <c r="BD5890" t="str">
        <f>IF(AND(ADHOC!$G$15="",ADHOC!$S$4=""),"",IF(ADHOC!$G$15&lt;&gt;"",IF(ADHOC!$G$15=LEFT(Domein!$AS5890,LEN(ADHOC!$G$15)),MAX(Domein!BD$1:'Domein'!BD5889)+1,""),IF(ADHOC!$S$4=LEFT(Domein!$AS5890,LEN(ADHOC!$S$4)),MAX(Domein!BD$1:'Domein'!BD5889)+1,"")))</f>
        <v/>
      </c>
    </row>
    <row r="5891" spans="45:56" x14ac:dyDescent="0.2">
      <c r="AS5891" s="4" t="s">
        <v>18200</v>
      </c>
      <c r="AT5891" s="4" t="s">
        <v>18201</v>
      </c>
      <c r="AU5891" s="4" t="s">
        <v>456</v>
      </c>
      <c r="AV5891" s="4" t="s">
        <v>731</v>
      </c>
      <c r="AW5891" s="4" t="s">
        <v>724</v>
      </c>
      <c r="AX5891" s="4"/>
      <c r="AY5891" s="4">
        <v>252130</v>
      </c>
      <c r="AZ5891" s="4">
        <v>465600</v>
      </c>
      <c r="BA5891" s="4" t="s">
        <v>25885</v>
      </c>
      <c r="BB5891" s="4" t="s">
        <v>25886</v>
      </c>
      <c r="BC5891" s="4">
        <v>40</v>
      </c>
      <c r="BD5891" t="str">
        <f>IF(AND(ADHOC!$G$15="",ADHOC!$S$4=""),"",IF(ADHOC!$G$15&lt;&gt;"",IF(ADHOC!$G$15=LEFT(Domein!$AS5891,LEN(ADHOC!$G$15)),MAX(Domein!BD$1:'Domein'!BD5890)+1,""),IF(ADHOC!$S$4=LEFT(Domein!$AS5891,LEN(ADHOC!$S$4)),MAX(Domein!BD$1:'Domein'!BD5890)+1,"")))</f>
        <v/>
      </c>
    </row>
    <row r="5892" spans="45:56" x14ac:dyDescent="0.2">
      <c r="AS5892" s="4" t="s">
        <v>18202</v>
      </c>
      <c r="AT5892" s="4" t="s">
        <v>18203</v>
      </c>
      <c r="AU5892" s="4" t="s">
        <v>456</v>
      </c>
      <c r="AV5892" s="4" t="s">
        <v>731</v>
      </c>
      <c r="AW5892" s="4" t="s">
        <v>724</v>
      </c>
      <c r="AX5892" s="4"/>
      <c r="AY5892" s="4">
        <v>246380</v>
      </c>
      <c r="AZ5892" s="4">
        <v>470390</v>
      </c>
      <c r="BA5892" s="4" t="s">
        <v>25887</v>
      </c>
      <c r="BB5892" s="4" t="s">
        <v>25888</v>
      </c>
      <c r="BC5892" s="4">
        <v>40</v>
      </c>
      <c r="BD5892" t="str">
        <f>IF(AND(ADHOC!$G$15="",ADHOC!$S$4=""),"",IF(ADHOC!$G$15&lt;&gt;"",IF(ADHOC!$G$15=LEFT(Domein!$AS5892,LEN(ADHOC!$G$15)),MAX(Domein!BD$1:'Domein'!BD5891)+1,""),IF(ADHOC!$S$4=LEFT(Domein!$AS5892,LEN(ADHOC!$S$4)),MAX(Domein!BD$1:'Domein'!BD5891)+1,"")))</f>
        <v/>
      </c>
    </row>
    <row r="5893" spans="45:56" x14ac:dyDescent="0.2">
      <c r="AS5893" s="4" t="s">
        <v>18204</v>
      </c>
      <c r="AT5893" s="4" t="s">
        <v>18205</v>
      </c>
      <c r="AU5893" s="4" t="s">
        <v>456</v>
      </c>
      <c r="AV5893" s="4" t="s">
        <v>731</v>
      </c>
      <c r="AW5893" s="4" t="s">
        <v>724</v>
      </c>
      <c r="AX5893" s="4"/>
      <c r="AY5893" s="4">
        <v>245410</v>
      </c>
      <c r="AZ5893" s="4">
        <v>470060</v>
      </c>
      <c r="BA5893" s="4" t="s">
        <v>25889</v>
      </c>
      <c r="BB5893" s="4" t="s">
        <v>25890</v>
      </c>
      <c r="BC5893" s="4">
        <v>40</v>
      </c>
      <c r="BD5893" t="str">
        <f>IF(AND(ADHOC!$G$15="",ADHOC!$S$4=""),"",IF(ADHOC!$G$15&lt;&gt;"",IF(ADHOC!$G$15=LEFT(Domein!$AS5893,LEN(ADHOC!$G$15)),MAX(Domein!BD$1:'Domein'!BD5892)+1,""),IF(ADHOC!$S$4=LEFT(Domein!$AS5893,LEN(ADHOC!$S$4)),MAX(Domein!BD$1:'Domein'!BD5892)+1,"")))</f>
        <v/>
      </c>
    </row>
    <row r="5894" spans="45:56" x14ac:dyDescent="0.2">
      <c r="AS5894" s="4" t="s">
        <v>18206</v>
      </c>
      <c r="AT5894" s="4" t="s">
        <v>3319</v>
      </c>
      <c r="AU5894" s="4" t="s">
        <v>456</v>
      </c>
      <c r="AV5894" s="4" t="s">
        <v>731</v>
      </c>
      <c r="AW5894" s="4" t="s">
        <v>724</v>
      </c>
      <c r="AX5894" s="4"/>
      <c r="AY5894" s="4">
        <v>245850</v>
      </c>
      <c r="AZ5894" s="4">
        <v>471040</v>
      </c>
      <c r="BA5894" s="4" t="s">
        <v>25891</v>
      </c>
      <c r="BB5894" s="4" t="s">
        <v>25892</v>
      </c>
      <c r="BC5894" s="4">
        <v>40</v>
      </c>
      <c r="BD5894" t="str">
        <f>IF(AND(ADHOC!$G$15="",ADHOC!$S$4=""),"",IF(ADHOC!$G$15&lt;&gt;"",IF(ADHOC!$G$15=LEFT(Domein!$AS5894,LEN(ADHOC!$G$15)),MAX(Domein!BD$1:'Domein'!BD5893)+1,""),IF(ADHOC!$S$4=LEFT(Domein!$AS5894,LEN(ADHOC!$S$4)),MAX(Domein!BD$1:'Domein'!BD5893)+1,"")))</f>
        <v/>
      </c>
    </row>
    <row r="5895" spans="45:56" x14ac:dyDescent="0.2">
      <c r="AS5895" s="4" t="s">
        <v>18207</v>
      </c>
      <c r="AT5895" s="4" t="s">
        <v>18208</v>
      </c>
      <c r="AU5895" s="4" t="s">
        <v>456</v>
      </c>
      <c r="AV5895" s="4" t="s">
        <v>731</v>
      </c>
      <c r="AW5895" s="4" t="s">
        <v>724</v>
      </c>
      <c r="AX5895" s="4"/>
      <c r="AY5895" s="4">
        <v>258280</v>
      </c>
      <c r="AZ5895" s="4">
        <v>468830</v>
      </c>
      <c r="BA5895" s="4" t="s">
        <v>25893</v>
      </c>
      <c r="BB5895" s="4" t="s">
        <v>25894</v>
      </c>
      <c r="BC5895" s="4">
        <v>40</v>
      </c>
      <c r="BD5895" t="str">
        <f>IF(AND(ADHOC!$G$15="",ADHOC!$S$4=""),"",IF(ADHOC!$G$15&lt;&gt;"",IF(ADHOC!$G$15=LEFT(Domein!$AS5895,LEN(ADHOC!$G$15)),MAX(Domein!BD$1:'Domein'!BD5894)+1,""),IF(ADHOC!$S$4=LEFT(Domein!$AS5895,LEN(ADHOC!$S$4)),MAX(Domein!BD$1:'Domein'!BD5894)+1,"")))</f>
        <v/>
      </c>
    </row>
    <row r="5896" spans="45:56" x14ac:dyDescent="0.2">
      <c r="AS5896" s="4" t="s">
        <v>18209</v>
      </c>
      <c r="AT5896" s="4" t="s">
        <v>18210</v>
      </c>
      <c r="AU5896" s="4" t="s">
        <v>456</v>
      </c>
      <c r="AV5896" s="4" t="s">
        <v>731</v>
      </c>
      <c r="AW5896" s="4" t="s">
        <v>724</v>
      </c>
      <c r="AX5896" s="4"/>
      <c r="AY5896" s="4">
        <v>259580</v>
      </c>
      <c r="AZ5896" s="4">
        <v>468685</v>
      </c>
      <c r="BA5896" s="4" t="s">
        <v>22655</v>
      </c>
      <c r="BB5896" s="4" t="s">
        <v>25895</v>
      </c>
      <c r="BC5896" s="4">
        <v>40</v>
      </c>
      <c r="BD5896" t="str">
        <f>IF(AND(ADHOC!$G$15="",ADHOC!$S$4=""),"",IF(ADHOC!$G$15&lt;&gt;"",IF(ADHOC!$G$15=LEFT(Domein!$AS5896,LEN(ADHOC!$G$15)),MAX(Domein!BD$1:'Domein'!BD5895)+1,""),IF(ADHOC!$S$4=LEFT(Domein!$AS5896,LEN(ADHOC!$S$4)),MAX(Domein!BD$1:'Domein'!BD5895)+1,"")))</f>
        <v/>
      </c>
    </row>
    <row r="5897" spans="45:56" x14ac:dyDescent="0.2">
      <c r="AS5897" s="4" t="s">
        <v>18211</v>
      </c>
      <c r="AT5897" s="4" t="s">
        <v>18212</v>
      </c>
      <c r="AU5897" s="4" t="s">
        <v>456</v>
      </c>
      <c r="AV5897" s="4" t="s">
        <v>731</v>
      </c>
      <c r="AW5897" s="4" t="s">
        <v>724</v>
      </c>
      <c r="AX5897" s="4"/>
      <c r="AY5897" s="4">
        <v>259510</v>
      </c>
      <c r="AZ5897" s="4">
        <v>467668</v>
      </c>
      <c r="BA5897" s="4" t="s">
        <v>25896</v>
      </c>
      <c r="BB5897" s="4" t="s">
        <v>25897</v>
      </c>
      <c r="BC5897" s="4">
        <v>40</v>
      </c>
      <c r="BD5897" t="str">
        <f>IF(AND(ADHOC!$G$15="",ADHOC!$S$4=""),"",IF(ADHOC!$G$15&lt;&gt;"",IF(ADHOC!$G$15=LEFT(Domein!$AS5897,LEN(ADHOC!$G$15)),MAX(Domein!BD$1:'Domein'!BD5896)+1,""),IF(ADHOC!$S$4=LEFT(Domein!$AS5897,LEN(ADHOC!$S$4)),MAX(Domein!BD$1:'Domein'!BD5896)+1,"")))</f>
        <v/>
      </c>
    </row>
    <row r="5898" spans="45:56" x14ac:dyDescent="0.2">
      <c r="AS5898" s="4" t="s">
        <v>18213</v>
      </c>
      <c r="AT5898" s="4" t="s">
        <v>18214</v>
      </c>
      <c r="AU5898" s="4" t="s">
        <v>456</v>
      </c>
      <c r="AV5898" s="4" t="s">
        <v>731</v>
      </c>
      <c r="AW5898" s="4" t="s">
        <v>724</v>
      </c>
      <c r="AX5898" s="4"/>
      <c r="AY5898" s="4">
        <v>260694</v>
      </c>
      <c r="AZ5898" s="4">
        <v>478259</v>
      </c>
      <c r="BA5898" s="4" t="s">
        <v>25898</v>
      </c>
      <c r="BB5898" s="4" t="s">
        <v>25899</v>
      </c>
      <c r="BC5898" s="4">
        <v>40</v>
      </c>
      <c r="BD5898" t="str">
        <f>IF(AND(ADHOC!$G$15="",ADHOC!$S$4=""),"",IF(ADHOC!$G$15&lt;&gt;"",IF(ADHOC!$G$15=LEFT(Domein!$AS5898,LEN(ADHOC!$G$15)),MAX(Domein!BD$1:'Domein'!BD5897)+1,""),IF(ADHOC!$S$4=LEFT(Domein!$AS5898,LEN(ADHOC!$S$4)),MAX(Domein!BD$1:'Domein'!BD5897)+1,"")))</f>
        <v/>
      </c>
    </row>
    <row r="5899" spans="45:56" x14ac:dyDescent="0.2">
      <c r="AS5899" s="4" t="s">
        <v>18215</v>
      </c>
      <c r="AT5899" s="4" t="s">
        <v>18216</v>
      </c>
      <c r="AU5899" s="4" t="s">
        <v>456</v>
      </c>
      <c r="AV5899" s="4" t="s">
        <v>731</v>
      </c>
      <c r="AW5899" s="4" t="s">
        <v>724</v>
      </c>
      <c r="AX5899" s="4"/>
      <c r="AY5899" s="4">
        <v>256930</v>
      </c>
      <c r="AZ5899" s="4">
        <v>463770</v>
      </c>
      <c r="BA5899" s="4" t="s">
        <v>25900</v>
      </c>
      <c r="BB5899" s="4" t="s">
        <v>25901</v>
      </c>
      <c r="BC5899" s="4">
        <v>40</v>
      </c>
      <c r="BD5899" t="str">
        <f>IF(AND(ADHOC!$G$15="",ADHOC!$S$4=""),"",IF(ADHOC!$G$15&lt;&gt;"",IF(ADHOC!$G$15=LEFT(Domein!$AS5899,LEN(ADHOC!$G$15)),MAX(Domein!BD$1:'Domein'!BD5898)+1,""),IF(ADHOC!$S$4=LEFT(Domein!$AS5899,LEN(ADHOC!$S$4)),MAX(Domein!BD$1:'Domein'!BD5898)+1,"")))</f>
        <v/>
      </c>
    </row>
    <row r="5900" spans="45:56" x14ac:dyDescent="0.2">
      <c r="AS5900" s="4" t="s">
        <v>18217</v>
      </c>
      <c r="AT5900" s="4" t="s">
        <v>18218</v>
      </c>
      <c r="AU5900" s="4" t="s">
        <v>456</v>
      </c>
      <c r="AV5900" s="4" t="s">
        <v>731</v>
      </c>
      <c r="AW5900" s="4" t="s">
        <v>724</v>
      </c>
      <c r="AX5900" s="4"/>
      <c r="AY5900" s="4">
        <v>259816</v>
      </c>
      <c r="AZ5900" s="4">
        <v>468104</v>
      </c>
      <c r="BA5900" s="4" t="s">
        <v>25902</v>
      </c>
      <c r="BB5900" s="4" t="s">
        <v>25903</v>
      </c>
      <c r="BC5900" s="4">
        <v>40</v>
      </c>
      <c r="BD5900" t="str">
        <f>IF(AND(ADHOC!$G$15="",ADHOC!$S$4=""),"",IF(ADHOC!$G$15&lt;&gt;"",IF(ADHOC!$G$15=LEFT(Domein!$AS5900,LEN(ADHOC!$G$15)),MAX(Domein!BD$1:'Domein'!BD5899)+1,""),IF(ADHOC!$S$4=LEFT(Domein!$AS5900,LEN(ADHOC!$S$4)),MAX(Domein!BD$1:'Domein'!BD5899)+1,"")))</f>
        <v/>
      </c>
    </row>
    <row r="5901" spans="45:56" x14ac:dyDescent="0.2">
      <c r="AS5901" s="4" t="s">
        <v>18219</v>
      </c>
      <c r="AT5901" s="4" t="s">
        <v>18220</v>
      </c>
      <c r="AU5901" s="4" t="s">
        <v>456</v>
      </c>
      <c r="AV5901" s="4" t="s">
        <v>731</v>
      </c>
      <c r="AW5901" s="4" t="s">
        <v>724</v>
      </c>
      <c r="AX5901" s="4"/>
      <c r="AY5901" s="4">
        <v>242750</v>
      </c>
      <c r="AZ5901" s="4">
        <v>475050</v>
      </c>
      <c r="BA5901" s="4" t="s">
        <v>25904</v>
      </c>
      <c r="BB5901" s="4" t="s">
        <v>25905</v>
      </c>
      <c r="BC5901" s="4">
        <v>40</v>
      </c>
      <c r="BD5901" t="str">
        <f>IF(AND(ADHOC!$G$15="",ADHOC!$S$4=""),"",IF(ADHOC!$G$15&lt;&gt;"",IF(ADHOC!$G$15=LEFT(Domein!$AS5901,LEN(ADHOC!$G$15)),MAX(Domein!BD$1:'Domein'!BD5900)+1,""),IF(ADHOC!$S$4=LEFT(Domein!$AS5901,LEN(ADHOC!$S$4)),MAX(Domein!BD$1:'Domein'!BD5900)+1,"")))</f>
        <v/>
      </c>
    </row>
    <row r="5902" spans="45:56" x14ac:dyDescent="0.2">
      <c r="AS5902" s="4" t="s">
        <v>18221</v>
      </c>
      <c r="AT5902" s="4" t="s">
        <v>18222</v>
      </c>
      <c r="AU5902" s="4" t="s">
        <v>456</v>
      </c>
      <c r="AV5902" s="4" t="s">
        <v>731</v>
      </c>
      <c r="AW5902" s="4" t="s">
        <v>724</v>
      </c>
      <c r="AX5902" s="4"/>
      <c r="AY5902" s="4">
        <v>242910</v>
      </c>
      <c r="AZ5902" s="4">
        <v>475040</v>
      </c>
      <c r="BA5902" s="4" t="s">
        <v>25906</v>
      </c>
      <c r="BB5902" s="4" t="s">
        <v>25907</v>
      </c>
      <c r="BC5902" s="4">
        <v>40</v>
      </c>
      <c r="BD5902" t="str">
        <f>IF(AND(ADHOC!$G$15="",ADHOC!$S$4=""),"",IF(ADHOC!$G$15&lt;&gt;"",IF(ADHOC!$G$15=LEFT(Domein!$AS5902,LEN(ADHOC!$G$15)),MAX(Domein!BD$1:'Domein'!BD5901)+1,""),IF(ADHOC!$S$4=LEFT(Domein!$AS5902,LEN(ADHOC!$S$4)),MAX(Domein!BD$1:'Domein'!BD5901)+1,"")))</f>
        <v/>
      </c>
    </row>
    <row r="5903" spans="45:56" x14ac:dyDescent="0.2">
      <c r="AS5903" s="4" t="s">
        <v>18223</v>
      </c>
      <c r="AT5903" s="4" t="s">
        <v>13903</v>
      </c>
      <c r="AU5903" s="4" t="s">
        <v>456</v>
      </c>
      <c r="AV5903" s="4" t="s">
        <v>731</v>
      </c>
      <c r="AW5903" s="4" t="s">
        <v>724</v>
      </c>
      <c r="AX5903" s="4"/>
      <c r="AY5903" s="4">
        <v>255420</v>
      </c>
      <c r="AZ5903" s="4">
        <v>477950</v>
      </c>
      <c r="BA5903" s="4" t="s">
        <v>25908</v>
      </c>
      <c r="BB5903" s="4" t="s">
        <v>25909</v>
      </c>
      <c r="BC5903" s="4">
        <v>40</v>
      </c>
      <c r="BD5903" t="str">
        <f>IF(AND(ADHOC!$G$15="",ADHOC!$S$4=""),"",IF(ADHOC!$G$15&lt;&gt;"",IF(ADHOC!$G$15=LEFT(Domein!$AS5903,LEN(ADHOC!$G$15)),MAX(Domein!BD$1:'Domein'!BD5902)+1,""),IF(ADHOC!$S$4=LEFT(Domein!$AS5903,LEN(ADHOC!$S$4)),MAX(Domein!BD$1:'Domein'!BD5902)+1,"")))</f>
        <v/>
      </c>
    </row>
    <row r="5904" spans="45:56" x14ac:dyDescent="0.2">
      <c r="AS5904" s="4" t="s">
        <v>18224</v>
      </c>
      <c r="AT5904" s="4" t="s">
        <v>13905</v>
      </c>
      <c r="AU5904" s="4" t="s">
        <v>456</v>
      </c>
      <c r="AV5904" s="4" t="s">
        <v>731</v>
      </c>
      <c r="AW5904" s="4" t="s">
        <v>724</v>
      </c>
      <c r="AX5904" s="4"/>
      <c r="AY5904" s="4">
        <v>259300</v>
      </c>
      <c r="AZ5904" s="4">
        <v>476800</v>
      </c>
      <c r="BA5904" s="4" t="s">
        <v>25910</v>
      </c>
      <c r="BB5904" s="4" t="s">
        <v>25911</v>
      </c>
      <c r="BC5904" s="4">
        <v>40</v>
      </c>
      <c r="BD5904" t="str">
        <f>IF(AND(ADHOC!$G$15="",ADHOC!$S$4=""),"",IF(ADHOC!$G$15&lt;&gt;"",IF(ADHOC!$G$15=LEFT(Domein!$AS5904,LEN(ADHOC!$G$15)),MAX(Domein!BD$1:'Domein'!BD5903)+1,""),IF(ADHOC!$S$4=LEFT(Domein!$AS5904,LEN(ADHOC!$S$4)),MAX(Domein!BD$1:'Domein'!BD5903)+1,"")))</f>
        <v/>
      </c>
    </row>
    <row r="5905" spans="45:56" x14ac:dyDescent="0.2">
      <c r="AS5905" s="4" t="s">
        <v>18225</v>
      </c>
      <c r="AT5905" s="4" t="s">
        <v>13907</v>
      </c>
      <c r="AU5905" s="4" t="s">
        <v>456</v>
      </c>
      <c r="AV5905" s="4" t="s">
        <v>731</v>
      </c>
      <c r="AW5905" s="4" t="s">
        <v>724</v>
      </c>
      <c r="AX5905" s="4"/>
      <c r="AY5905" s="4">
        <v>255500</v>
      </c>
      <c r="AZ5905" s="4">
        <v>476300</v>
      </c>
      <c r="BA5905" s="4" t="s">
        <v>25912</v>
      </c>
      <c r="BB5905" s="4" t="s">
        <v>25913</v>
      </c>
      <c r="BC5905" s="4">
        <v>40</v>
      </c>
      <c r="BD5905" t="str">
        <f>IF(AND(ADHOC!$G$15="",ADHOC!$S$4=""),"",IF(ADHOC!$G$15&lt;&gt;"",IF(ADHOC!$G$15=LEFT(Domein!$AS5905,LEN(ADHOC!$G$15)),MAX(Domein!BD$1:'Domein'!BD5904)+1,""),IF(ADHOC!$S$4=LEFT(Domein!$AS5905,LEN(ADHOC!$S$4)),MAX(Domein!BD$1:'Domein'!BD5904)+1,"")))</f>
        <v/>
      </c>
    </row>
    <row r="5906" spans="45:56" x14ac:dyDescent="0.2">
      <c r="AS5906" s="4" t="s">
        <v>18226</v>
      </c>
      <c r="AT5906" s="4" t="s">
        <v>18227</v>
      </c>
      <c r="AU5906" s="4" t="s">
        <v>456</v>
      </c>
      <c r="AV5906" s="4" t="s">
        <v>731</v>
      </c>
      <c r="AW5906" s="4" t="s">
        <v>724</v>
      </c>
      <c r="AX5906" s="4"/>
      <c r="AY5906" s="4">
        <v>252300</v>
      </c>
      <c r="AZ5906" s="4">
        <v>465230</v>
      </c>
      <c r="BA5906" s="4" t="s">
        <v>25914</v>
      </c>
      <c r="BB5906" s="4" t="s">
        <v>25915</v>
      </c>
      <c r="BC5906" s="4">
        <v>40</v>
      </c>
      <c r="BD5906" t="str">
        <f>IF(AND(ADHOC!$G$15="",ADHOC!$S$4=""),"",IF(ADHOC!$G$15&lt;&gt;"",IF(ADHOC!$G$15=LEFT(Domein!$AS5906,LEN(ADHOC!$G$15)),MAX(Domein!BD$1:'Domein'!BD5905)+1,""),IF(ADHOC!$S$4=LEFT(Domein!$AS5906,LEN(ADHOC!$S$4)),MAX(Domein!BD$1:'Domein'!BD5905)+1,"")))</f>
        <v/>
      </c>
    </row>
    <row r="5907" spans="45:56" x14ac:dyDescent="0.2">
      <c r="AS5907" s="4" t="s">
        <v>18228</v>
      </c>
      <c r="AT5907" s="4" t="s">
        <v>18229</v>
      </c>
      <c r="AU5907" s="4" t="s">
        <v>456</v>
      </c>
      <c r="AV5907" s="4" t="s">
        <v>731</v>
      </c>
      <c r="AW5907" s="4" t="s">
        <v>724</v>
      </c>
      <c r="AX5907" s="4"/>
      <c r="AY5907" s="4">
        <v>252130</v>
      </c>
      <c r="AZ5907" s="4">
        <v>465430</v>
      </c>
      <c r="BA5907" s="4" t="s">
        <v>25916</v>
      </c>
      <c r="BB5907" s="4" t="s">
        <v>25917</v>
      </c>
      <c r="BC5907" s="4">
        <v>40</v>
      </c>
      <c r="BD5907" t="str">
        <f>IF(AND(ADHOC!$G$15="",ADHOC!$S$4=""),"",IF(ADHOC!$G$15&lt;&gt;"",IF(ADHOC!$G$15=LEFT(Domein!$AS5907,LEN(ADHOC!$G$15)),MAX(Domein!BD$1:'Domein'!BD5906)+1,""),IF(ADHOC!$S$4=LEFT(Domein!$AS5907,LEN(ADHOC!$S$4)),MAX(Domein!BD$1:'Domein'!BD5906)+1,"")))</f>
        <v/>
      </c>
    </row>
    <row r="5908" spans="45:56" x14ac:dyDescent="0.2">
      <c r="AS5908" s="4" t="s">
        <v>18230</v>
      </c>
      <c r="AT5908" s="4" t="s">
        <v>18231</v>
      </c>
      <c r="AU5908" s="4" t="s">
        <v>456</v>
      </c>
      <c r="AV5908" s="4" t="s">
        <v>731</v>
      </c>
      <c r="AW5908" s="4" t="s">
        <v>724</v>
      </c>
      <c r="AX5908" s="4"/>
      <c r="AY5908" s="4">
        <v>252140</v>
      </c>
      <c r="AZ5908" s="4">
        <v>465290</v>
      </c>
      <c r="BA5908" s="4" t="s">
        <v>25918</v>
      </c>
      <c r="BB5908" s="4" t="s">
        <v>25919</v>
      </c>
      <c r="BC5908" s="4">
        <v>40</v>
      </c>
      <c r="BD5908" t="str">
        <f>IF(AND(ADHOC!$G$15="",ADHOC!$S$4=""),"",IF(ADHOC!$G$15&lt;&gt;"",IF(ADHOC!$G$15=LEFT(Domein!$AS5908,LEN(ADHOC!$G$15)),MAX(Domein!BD$1:'Domein'!BD5907)+1,""),IF(ADHOC!$S$4=LEFT(Domein!$AS5908,LEN(ADHOC!$S$4)),MAX(Domein!BD$1:'Domein'!BD5907)+1,"")))</f>
        <v/>
      </c>
    </row>
    <row r="5909" spans="45:56" x14ac:dyDescent="0.2">
      <c r="AS5909" s="4" t="s">
        <v>18232</v>
      </c>
      <c r="AT5909" s="4" t="s">
        <v>3320</v>
      </c>
      <c r="AU5909" s="4" t="s">
        <v>456</v>
      </c>
      <c r="AV5909" s="4" t="s">
        <v>731</v>
      </c>
      <c r="AW5909" s="4" t="s">
        <v>724</v>
      </c>
      <c r="AX5909" s="4"/>
      <c r="AY5909" s="4">
        <v>252420</v>
      </c>
      <c r="AZ5909" s="4">
        <v>471230</v>
      </c>
      <c r="BA5909" s="4" t="s">
        <v>25920</v>
      </c>
      <c r="BB5909" s="4" t="s">
        <v>25921</v>
      </c>
      <c r="BC5909" s="4">
        <v>40</v>
      </c>
      <c r="BD5909" t="str">
        <f>IF(AND(ADHOC!$G$15="",ADHOC!$S$4=""),"",IF(ADHOC!$G$15&lt;&gt;"",IF(ADHOC!$G$15=LEFT(Domein!$AS5909,LEN(ADHOC!$G$15)),MAX(Domein!BD$1:'Domein'!BD5908)+1,""),IF(ADHOC!$S$4=LEFT(Domein!$AS5909,LEN(ADHOC!$S$4)),MAX(Domein!BD$1:'Domein'!BD5908)+1,"")))</f>
        <v/>
      </c>
    </row>
    <row r="5910" spans="45:56" x14ac:dyDescent="0.2">
      <c r="AS5910" s="4" t="s">
        <v>18233</v>
      </c>
      <c r="AT5910" s="4" t="s">
        <v>18234</v>
      </c>
      <c r="AU5910" s="4" t="s">
        <v>456</v>
      </c>
      <c r="AV5910" s="4" t="s">
        <v>731</v>
      </c>
      <c r="AW5910" s="4" t="s">
        <v>724</v>
      </c>
      <c r="AX5910" s="4"/>
      <c r="AY5910" s="4">
        <v>244600</v>
      </c>
      <c r="AZ5910" s="4">
        <v>469400</v>
      </c>
      <c r="BA5910" s="4" t="s">
        <v>25922</v>
      </c>
      <c r="BB5910" s="4" t="s">
        <v>25923</v>
      </c>
      <c r="BC5910" s="4">
        <v>40</v>
      </c>
      <c r="BD5910" t="str">
        <f>IF(AND(ADHOC!$G$15="",ADHOC!$S$4=""),"",IF(ADHOC!$G$15&lt;&gt;"",IF(ADHOC!$G$15=LEFT(Domein!$AS5910,LEN(ADHOC!$G$15)),MAX(Domein!BD$1:'Domein'!BD5909)+1,""),IF(ADHOC!$S$4=LEFT(Domein!$AS5910,LEN(ADHOC!$S$4)),MAX(Domein!BD$1:'Domein'!BD5909)+1,"")))</f>
        <v/>
      </c>
    </row>
    <row r="5911" spans="45:56" x14ac:dyDescent="0.2">
      <c r="AS5911" s="4" t="s">
        <v>18235</v>
      </c>
      <c r="AT5911" s="4" t="s">
        <v>18236</v>
      </c>
      <c r="AU5911" s="4" t="s">
        <v>456</v>
      </c>
      <c r="AV5911" s="4" t="s">
        <v>731</v>
      </c>
      <c r="AW5911" s="4" t="s">
        <v>724</v>
      </c>
      <c r="AX5911" s="4"/>
      <c r="AY5911" s="4">
        <v>244610</v>
      </c>
      <c r="AZ5911" s="4">
        <v>469450</v>
      </c>
      <c r="BA5911" s="4" t="s">
        <v>25924</v>
      </c>
      <c r="BB5911" s="4" t="s">
        <v>25925</v>
      </c>
      <c r="BC5911" s="4">
        <v>40</v>
      </c>
      <c r="BD5911" t="str">
        <f>IF(AND(ADHOC!$G$15="",ADHOC!$S$4=""),"",IF(ADHOC!$G$15&lt;&gt;"",IF(ADHOC!$G$15=LEFT(Domein!$AS5911,LEN(ADHOC!$G$15)),MAX(Domein!BD$1:'Domein'!BD5910)+1,""),IF(ADHOC!$S$4=LEFT(Domein!$AS5911,LEN(ADHOC!$S$4)),MAX(Domein!BD$1:'Domein'!BD5910)+1,"")))</f>
        <v/>
      </c>
    </row>
    <row r="5912" spans="45:56" x14ac:dyDescent="0.2">
      <c r="AS5912" s="4" t="s">
        <v>18237</v>
      </c>
      <c r="AT5912" s="4" t="s">
        <v>3321</v>
      </c>
      <c r="AU5912" s="4" t="s">
        <v>456</v>
      </c>
      <c r="AV5912" s="4" t="s">
        <v>731</v>
      </c>
      <c r="AW5912" s="4" t="s">
        <v>724</v>
      </c>
      <c r="AX5912" s="4"/>
      <c r="AY5912" s="4">
        <v>252560</v>
      </c>
      <c r="AZ5912" s="4">
        <v>466350</v>
      </c>
      <c r="BA5912" s="4" t="s">
        <v>25926</v>
      </c>
      <c r="BB5912" s="4" t="s">
        <v>25927</v>
      </c>
      <c r="BC5912" s="4">
        <v>40</v>
      </c>
      <c r="BD5912" t="str">
        <f>IF(AND(ADHOC!$G$15="",ADHOC!$S$4=""),"",IF(ADHOC!$G$15&lt;&gt;"",IF(ADHOC!$G$15=LEFT(Domein!$AS5912,LEN(ADHOC!$G$15)),MAX(Domein!BD$1:'Domein'!BD5911)+1,""),IF(ADHOC!$S$4=LEFT(Domein!$AS5912,LEN(ADHOC!$S$4)),MAX(Domein!BD$1:'Domein'!BD5911)+1,"")))</f>
        <v/>
      </c>
    </row>
    <row r="5913" spans="45:56" x14ac:dyDescent="0.2">
      <c r="AS5913" s="4" t="s">
        <v>18238</v>
      </c>
      <c r="AT5913" s="4" t="s">
        <v>18239</v>
      </c>
      <c r="AU5913" s="4" t="s">
        <v>456</v>
      </c>
      <c r="AV5913" s="4" t="s">
        <v>731</v>
      </c>
      <c r="AW5913" s="4" t="s">
        <v>724</v>
      </c>
      <c r="AX5913" s="4"/>
      <c r="AY5913" s="4">
        <v>252500</v>
      </c>
      <c r="AZ5913" s="4">
        <v>466430</v>
      </c>
      <c r="BA5913" s="4" t="s">
        <v>25928</v>
      </c>
      <c r="BB5913" s="4" t="s">
        <v>25929</v>
      </c>
      <c r="BC5913" s="4">
        <v>40</v>
      </c>
      <c r="BD5913" t="str">
        <f>IF(AND(ADHOC!$G$15="",ADHOC!$S$4=""),"",IF(ADHOC!$G$15&lt;&gt;"",IF(ADHOC!$G$15=LEFT(Domein!$AS5913,LEN(ADHOC!$G$15)),MAX(Domein!BD$1:'Domein'!BD5912)+1,""),IF(ADHOC!$S$4=LEFT(Domein!$AS5913,LEN(ADHOC!$S$4)),MAX(Domein!BD$1:'Domein'!BD5912)+1,"")))</f>
        <v/>
      </c>
    </row>
    <row r="5914" spans="45:56" x14ac:dyDescent="0.2">
      <c r="AS5914" s="4" t="s">
        <v>18240</v>
      </c>
      <c r="AT5914" s="4" t="s">
        <v>18241</v>
      </c>
      <c r="AU5914" s="4" t="s">
        <v>456</v>
      </c>
      <c r="AV5914" s="4" t="s">
        <v>731</v>
      </c>
      <c r="AW5914" s="4" t="s">
        <v>724</v>
      </c>
      <c r="AX5914" s="4"/>
      <c r="AY5914" s="4">
        <v>255532</v>
      </c>
      <c r="AZ5914" s="4">
        <v>477814</v>
      </c>
      <c r="BA5914" s="4" t="s">
        <v>25930</v>
      </c>
      <c r="BB5914" s="4" t="s">
        <v>25931</v>
      </c>
      <c r="BC5914" s="4">
        <v>40</v>
      </c>
      <c r="BD5914" t="str">
        <f>IF(AND(ADHOC!$G$15="",ADHOC!$S$4=""),"",IF(ADHOC!$G$15&lt;&gt;"",IF(ADHOC!$G$15=LEFT(Domein!$AS5914,LEN(ADHOC!$G$15)),MAX(Domein!BD$1:'Domein'!BD5913)+1,""),IF(ADHOC!$S$4=LEFT(Domein!$AS5914,LEN(ADHOC!$S$4)),MAX(Domein!BD$1:'Domein'!BD5913)+1,"")))</f>
        <v/>
      </c>
    </row>
    <row r="5915" spans="45:56" x14ac:dyDescent="0.2">
      <c r="AS5915" s="4" t="s">
        <v>18242</v>
      </c>
      <c r="AT5915" s="4" t="s">
        <v>3322</v>
      </c>
      <c r="AU5915" s="4" t="s">
        <v>456</v>
      </c>
      <c r="AV5915" s="4" t="s">
        <v>731</v>
      </c>
      <c r="AW5915" s="4" t="s">
        <v>724</v>
      </c>
      <c r="AX5915" s="4"/>
      <c r="AY5915" s="4">
        <v>251460</v>
      </c>
      <c r="AZ5915" s="4">
        <v>464600</v>
      </c>
      <c r="BA5915" s="4" t="s">
        <v>25932</v>
      </c>
      <c r="BB5915" s="4" t="s">
        <v>25933</v>
      </c>
      <c r="BC5915" s="4">
        <v>40</v>
      </c>
      <c r="BD5915" t="str">
        <f>IF(AND(ADHOC!$G$15="",ADHOC!$S$4=""),"",IF(ADHOC!$G$15&lt;&gt;"",IF(ADHOC!$G$15=LEFT(Domein!$AS5915,LEN(ADHOC!$G$15)),MAX(Domein!BD$1:'Domein'!BD5914)+1,""),IF(ADHOC!$S$4=LEFT(Domein!$AS5915,LEN(ADHOC!$S$4)),MAX(Domein!BD$1:'Domein'!BD5914)+1,"")))</f>
        <v/>
      </c>
    </row>
    <row r="5916" spans="45:56" x14ac:dyDescent="0.2">
      <c r="AS5916" s="4" t="s">
        <v>18243</v>
      </c>
      <c r="AT5916" s="4" t="s">
        <v>18244</v>
      </c>
      <c r="AU5916" s="4" t="s">
        <v>456</v>
      </c>
      <c r="AV5916" s="4" t="s">
        <v>731</v>
      </c>
      <c r="AW5916" s="4" t="s">
        <v>724</v>
      </c>
      <c r="AX5916" s="4"/>
      <c r="AY5916" s="4">
        <v>259310</v>
      </c>
      <c r="AZ5916" s="4">
        <v>473890</v>
      </c>
      <c r="BA5916" s="4" t="s">
        <v>25934</v>
      </c>
      <c r="BB5916" s="4" t="s">
        <v>25935</v>
      </c>
      <c r="BC5916" s="4">
        <v>40</v>
      </c>
      <c r="BD5916" t="str">
        <f>IF(AND(ADHOC!$G$15="",ADHOC!$S$4=""),"",IF(ADHOC!$G$15&lt;&gt;"",IF(ADHOC!$G$15=LEFT(Domein!$AS5916,LEN(ADHOC!$G$15)),MAX(Domein!BD$1:'Domein'!BD5915)+1,""),IF(ADHOC!$S$4=LEFT(Domein!$AS5916,LEN(ADHOC!$S$4)),MAX(Domein!BD$1:'Domein'!BD5915)+1,"")))</f>
        <v/>
      </c>
    </row>
    <row r="5917" spans="45:56" x14ac:dyDescent="0.2">
      <c r="AS5917" s="4" t="s">
        <v>18245</v>
      </c>
      <c r="AT5917" s="4" t="s">
        <v>18246</v>
      </c>
      <c r="AU5917" s="4" t="s">
        <v>456</v>
      </c>
      <c r="AV5917" s="4" t="s">
        <v>731</v>
      </c>
      <c r="AW5917" s="4" t="s">
        <v>724</v>
      </c>
      <c r="AX5917" s="4"/>
      <c r="AY5917" s="4">
        <v>248550</v>
      </c>
      <c r="AZ5917" s="4">
        <v>468900</v>
      </c>
      <c r="BA5917" s="4" t="s">
        <v>25936</v>
      </c>
      <c r="BB5917" s="4" t="s">
        <v>25937</v>
      </c>
      <c r="BC5917" s="4">
        <v>40</v>
      </c>
      <c r="BD5917" t="str">
        <f>IF(AND(ADHOC!$G$15="",ADHOC!$S$4=""),"",IF(ADHOC!$G$15&lt;&gt;"",IF(ADHOC!$G$15=LEFT(Domein!$AS5917,LEN(ADHOC!$G$15)),MAX(Domein!BD$1:'Domein'!BD5916)+1,""),IF(ADHOC!$S$4=LEFT(Domein!$AS5917,LEN(ADHOC!$S$4)),MAX(Domein!BD$1:'Domein'!BD5916)+1,"")))</f>
        <v/>
      </c>
    </row>
    <row r="5918" spans="45:56" x14ac:dyDescent="0.2">
      <c r="AS5918" s="4" t="s">
        <v>18247</v>
      </c>
      <c r="AT5918" s="4" t="s">
        <v>18248</v>
      </c>
      <c r="AU5918" s="4" t="s">
        <v>456</v>
      </c>
      <c r="AV5918" s="4" t="s">
        <v>731</v>
      </c>
      <c r="AW5918" s="4" t="s">
        <v>724</v>
      </c>
      <c r="AX5918" s="4"/>
      <c r="AY5918" s="4">
        <v>248380</v>
      </c>
      <c r="AZ5918" s="4">
        <v>468880</v>
      </c>
      <c r="BA5918" s="4" t="s">
        <v>25938</v>
      </c>
      <c r="BB5918" s="4" t="s">
        <v>25939</v>
      </c>
      <c r="BC5918" s="4">
        <v>40</v>
      </c>
      <c r="BD5918" t="str">
        <f>IF(AND(ADHOC!$G$15="",ADHOC!$S$4=""),"",IF(ADHOC!$G$15&lt;&gt;"",IF(ADHOC!$G$15=LEFT(Domein!$AS5918,LEN(ADHOC!$G$15)),MAX(Domein!BD$1:'Domein'!BD5917)+1,""),IF(ADHOC!$S$4=LEFT(Domein!$AS5918,LEN(ADHOC!$S$4)),MAX(Domein!BD$1:'Domein'!BD5917)+1,"")))</f>
        <v/>
      </c>
    </row>
    <row r="5919" spans="45:56" x14ac:dyDescent="0.2">
      <c r="AS5919" s="4" t="s">
        <v>18249</v>
      </c>
      <c r="AT5919" s="4" t="s">
        <v>18250</v>
      </c>
      <c r="AU5919" s="4" t="s">
        <v>456</v>
      </c>
      <c r="AV5919" s="4" t="s">
        <v>731</v>
      </c>
      <c r="AW5919" s="4" t="s">
        <v>724</v>
      </c>
      <c r="AX5919" s="4"/>
      <c r="AY5919" s="4">
        <v>244250</v>
      </c>
      <c r="AZ5919" s="4">
        <v>470000</v>
      </c>
      <c r="BA5919" s="4" t="s">
        <v>25940</v>
      </c>
      <c r="BB5919" s="4" t="s">
        <v>25941</v>
      </c>
      <c r="BC5919" s="4">
        <v>40</v>
      </c>
      <c r="BD5919" t="str">
        <f>IF(AND(ADHOC!$G$15="",ADHOC!$S$4=""),"",IF(ADHOC!$G$15&lt;&gt;"",IF(ADHOC!$G$15=LEFT(Domein!$AS5919,LEN(ADHOC!$G$15)),MAX(Domein!BD$1:'Domein'!BD5918)+1,""),IF(ADHOC!$S$4=LEFT(Domein!$AS5919,LEN(ADHOC!$S$4)),MAX(Domein!BD$1:'Domein'!BD5918)+1,"")))</f>
        <v/>
      </c>
    </row>
    <row r="5920" spans="45:56" x14ac:dyDescent="0.2">
      <c r="AS5920" s="4" t="s">
        <v>18251</v>
      </c>
      <c r="AT5920" s="4" t="s">
        <v>18252</v>
      </c>
      <c r="AU5920" s="4" t="s">
        <v>456</v>
      </c>
      <c r="AV5920" s="4" t="s">
        <v>731</v>
      </c>
      <c r="AW5920" s="4" t="s">
        <v>724</v>
      </c>
      <c r="AX5920" s="4"/>
      <c r="AY5920" s="4">
        <v>246450</v>
      </c>
      <c r="AZ5920" s="4">
        <v>470190</v>
      </c>
      <c r="BA5920" s="4" t="s">
        <v>25942</v>
      </c>
      <c r="BB5920" s="4" t="s">
        <v>25943</v>
      </c>
      <c r="BC5920" s="4">
        <v>40</v>
      </c>
      <c r="BD5920" t="str">
        <f>IF(AND(ADHOC!$G$15="",ADHOC!$S$4=""),"",IF(ADHOC!$G$15&lt;&gt;"",IF(ADHOC!$G$15=LEFT(Domein!$AS5920,LEN(ADHOC!$G$15)),MAX(Domein!BD$1:'Domein'!BD5919)+1,""),IF(ADHOC!$S$4=LEFT(Domein!$AS5920,LEN(ADHOC!$S$4)),MAX(Domein!BD$1:'Domein'!BD5919)+1,"")))</f>
        <v/>
      </c>
    </row>
    <row r="5921" spans="45:56" x14ac:dyDescent="0.2">
      <c r="AS5921" s="4" t="s">
        <v>18253</v>
      </c>
      <c r="AT5921" s="4" t="s">
        <v>18254</v>
      </c>
      <c r="AU5921" s="4" t="s">
        <v>456</v>
      </c>
      <c r="AV5921" s="4" t="s">
        <v>731</v>
      </c>
      <c r="AW5921" s="4" t="s">
        <v>724</v>
      </c>
      <c r="AX5921" s="4"/>
      <c r="AY5921" s="4">
        <v>252372</v>
      </c>
      <c r="AZ5921" s="4">
        <v>465124</v>
      </c>
      <c r="BA5921" s="4" t="s">
        <v>25944</v>
      </c>
      <c r="BB5921" s="4" t="s">
        <v>25945</v>
      </c>
      <c r="BC5921" s="4">
        <v>40</v>
      </c>
      <c r="BD5921" t="str">
        <f>IF(AND(ADHOC!$G$15="",ADHOC!$S$4=""),"",IF(ADHOC!$G$15&lt;&gt;"",IF(ADHOC!$G$15=LEFT(Domein!$AS5921,LEN(ADHOC!$G$15)),MAX(Domein!BD$1:'Domein'!BD5920)+1,""),IF(ADHOC!$S$4=LEFT(Domein!$AS5921,LEN(ADHOC!$S$4)),MAX(Domein!BD$1:'Domein'!BD5920)+1,"")))</f>
        <v/>
      </c>
    </row>
    <row r="5922" spans="45:56" x14ac:dyDescent="0.2">
      <c r="AS5922" s="4" t="s">
        <v>18255</v>
      </c>
      <c r="AT5922" s="4" t="s">
        <v>18256</v>
      </c>
      <c r="AU5922" s="4" t="s">
        <v>456</v>
      </c>
      <c r="AV5922" s="4" t="s">
        <v>731</v>
      </c>
      <c r="AW5922" s="4" t="s">
        <v>724</v>
      </c>
      <c r="AX5922" s="4"/>
      <c r="AY5922" s="4">
        <v>252220</v>
      </c>
      <c r="AZ5922" s="4">
        <v>465100</v>
      </c>
      <c r="BA5922" s="4" t="s">
        <v>25946</v>
      </c>
      <c r="BB5922" s="4" t="s">
        <v>25947</v>
      </c>
      <c r="BC5922" s="4">
        <v>40</v>
      </c>
      <c r="BD5922" t="str">
        <f>IF(AND(ADHOC!$G$15="",ADHOC!$S$4=""),"",IF(ADHOC!$G$15&lt;&gt;"",IF(ADHOC!$G$15=LEFT(Domein!$AS5922,LEN(ADHOC!$G$15)),MAX(Domein!BD$1:'Domein'!BD5921)+1,""),IF(ADHOC!$S$4=LEFT(Domein!$AS5922,LEN(ADHOC!$S$4)),MAX(Domein!BD$1:'Domein'!BD5921)+1,"")))</f>
        <v/>
      </c>
    </row>
    <row r="5923" spans="45:56" x14ac:dyDescent="0.2">
      <c r="AS5923" s="4" t="s">
        <v>18257</v>
      </c>
      <c r="AT5923" s="4" t="s">
        <v>18258</v>
      </c>
      <c r="AU5923" s="4" t="s">
        <v>456</v>
      </c>
      <c r="AV5923" s="4" t="s">
        <v>731</v>
      </c>
      <c r="AW5923" s="4" t="s">
        <v>724</v>
      </c>
      <c r="AX5923" s="4"/>
      <c r="AY5923" s="4">
        <v>259190</v>
      </c>
      <c r="AZ5923" s="4">
        <v>473660</v>
      </c>
      <c r="BA5923" s="4" t="s">
        <v>25948</v>
      </c>
      <c r="BB5923" s="4" t="s">
        <v>25949</v>
      </c>
      <c r="BC5923" s="4">
        <v>40</v>
      </c>
      <c r="BD5923" t="str">
        <f>IF(AND(ADHOC!$G$15="",ADHOC!$S$4=""),"",IF(ADHOC!$G$15&lt;&gt;"",IF(ADHOC!$G$15=LEFT(Domein!$AS5923,LEN(ADHOC!$G$15)),MAX(Domein!BD$1:'Domein'!BD5922)+1,""),IF(ADHOC!$S$4=LEFT(Domein!$AS5923,LEN(ADHOC!$S$4)),MAX(Domein!BD$1:'Domein'!BD5922)+1,"")))</f>
        <v/>
      </c>
    </row>
    <row r="5924" spans="45:56" x14ac:dyDescent="0.2">
      <c r="AS5924" s="4" t="s">
        <v>18259</v>
      </c>
      <c r="AT5924" s="4" t="s">
        <v>18260</v>
      </c>
      <c r="AU5924" s="4" t="s">
        <v>456</v>
      </c>
      <c r="AV5924" s="4" t="s">
        <v>731</v>
      </c>
      <c r="AW5924" s="4" t="s">
        <v>724</v>
      </c>
      <c r="AX5924" s="4"/>
      <c r="AY5924" s="4">
        <v>251950</v>
      </c>
      <c r="AZ5924" s="4">
        <v>470950</v>
      </c>
      <c r="BA5924" s="4" t="s">
        <v>25950</v>
      </c>
      <c r="BB5924" s="4" t="s">
        <v>25951</v>
      </c>
      <c r="BC5924" s="4">
        <v>40</v>
      </c>
      <c r="BD5924" t="str">
        <f>IF(AND(ADHOC!$G$15="",ADHOC!$S$4=""),"",IF(ADHOC!$G$15&lt;&gt;"",IF(ADHOC!$G$15=LEFT(Domein!$AS5924,LEN(ADHOC!$G$15)),MAX(Domein!BD$1:'Domein'!BD5923)+1,""),IF(ADHOC!$S$4=LEFT(Domein!$AS5924,LEN(ADHOC!$S$4)),MAX(Domein!BD$1:'Domein'!BD5923)+1,"")))</f>
        <v/>
      </c>
    </row>
    <row r="5925" spans="45:56" x14ac:dyDescent="0.2">
      <c r="AS5925" s="4" t="s">
        <v>18261</v>
      </c>
      <c r="AT5925" s="4" t="s">
        <v>18262</v>
      </c>
      <c r="AU5925" s="4" t="s">
        <v>456</v>
      </c>
      <c r="AV5925" s="4" t="s">
        <v>731</v>
      </c>
      <c r="AW5925" s="4" t="s">
        <v>724</v>
      </c>
      <c r="AX5925" s="4"/>
      <c r="AY5925" s="4">
        <v>255280</v>
      </c>
      <c r="AZ5925" s="4">
        <v>476400</v>
      </c>
      <c r="BA5925" s="4" t="s">
        <v>25952</v>
      </c>
      <c r="BB5925" s="4" t="s">
        <v>25953</v>
      </c>
      <c r="BC5925" s="4">
        <v>40</v>
      </c>
      <c r="BD5925" t="str">
        <f>IF(AND(ADHOC!$G$15="",ADHOC!$S$4=""),"",IF(ADHOC!$G$15&lt;&gt;"",IF(ADHOC!$G$15=LEFT(Domein!$AS5925,LEN(ADHOC!$G$15)),MAX(Domein!BD$1:'Domein'!BD5924)+1,""),IF(ADHOC!$S$4=LEFT(Domein!$AS5925,LEN(ADHOC!$S$4)),MAX(Domein!BD$1:'Domein'!BD5924)+1,"")))</f>
        <v/>
      </c>
    </row>
    <row r="5926" spans="45:56" x14ac:dyDescent="0.2">
      <c r="AS5926" s="4" t="s">
        <v>18263</v>
      </c>
      <c r="AT5926" s="4" t="s">
        <v>18264</v>
      </c>
      <c r="AU5926" s="4" t="s">
        <v>456</v>
      </c>
      <c r="AV5926" s="4" t="s">
        <v>731</v>
      </c>
      <c r="AW5926" s="4" t="s">
        <v>724</v>
      </c>
      <c r="AX5926" s="4"/>
      <c r="AY5926" s="4">
        <v>252051</v>
      </c>
      <c r="AZ5926" s="4">
        <v>468198</v>
      </c>
      <c r="BA5926" s="4" t="s">
        <v>25954</v>
      </c>
      <c r="BB5926" s="4" t="s">
        <v>25955</v>
      </c>
      <c r="BC5926" s="4">
        <v>40</v>
      </c>
      <c r="BD5926" t="str">
        <f>IF(AND(ADHOC!$G$15="",ADHOC!$S$4=""),"",IF(ADHOC!$G$15&lt;&gt;"",IF(ADHOC!$G$15=LEFT(Domein!$AS5926,LEN(ADHOC!$G$15)),MAX(Domein!BD$1:'Domein'!BD5925)+1,""),IF(ADHOC!$S$4=LEFT(Domein!$AS5926,LEN(ADHOC!$S$4)),MAX(Domein!BD$1:'Domein'!BD5925)+1,"")))</f>
        <v/>
      </c>
    </row>
    <row r="5927" spans="45:56" x14ac:dyDescent="0.2">
      <c r="AS5927" s="4" t="s">
        <v>18265</v>
      </c>
      <c r="AT5927" s="4" t="s">
        <v>18266</v>
      </c>
      <c r="AU5927" s="4" t="s">
        <v>456</v>
      </c>
      <c r="AV5927" s="4" t="s">
        <v>731</v>
      </c>
      <c r="AW5927" s="4" t="s">
        <v>724</v>
      </c>
      <c r="AX5927" s="4"/>
      <c r="AY5927" s="4">
        <v>257030</v>
      </c>
      <c r="AZ5927" s="4">
        <v>476440</v>
      </c>
      <c r="BA5927" s="4" t="s">
        <v>25956</v>
      </c>
      <c r="BB5927" s="4" t="s">
        <v>25957</v>
      </c>
      <c r="BC5927" s="4">
        <v>40</v>
      </c>
      <c r="BD5927" t="str">
        <f>IF(AND(ADHOC!$G$15="",ADHOC!$S$4=""),"",IF(ADHOC!$G$15&lt;&gt;"",IF(ADHOC!$G$15=LEFT(Domein!$AS5927,LEN(ADHOC!$G$15)),MAX(Domein!BD$1:'Domein'!BD5926)+1,""),IF(ADHOC!$S$4=LEFT(Domein!$AS5927,LEN(ADHOC!$S$4)),MAX(Domein!BD$1:'Domein'!BD5926)+1,"")))</f>
        <v/>
      </c>
    </row>
    <row r="5928" spans="45:56" x14ac:dyDescent="0.2">
      <c r="AS5928" s="4" t="s">
        <v>18267</v>
      </c>
      <c r="AT5928" s="4" t="s">
        <v>18268</v>
      </c>
      <c r="AU5928" s="4" t="s">
        <v>456</v>
      </c>
      <c r="AV5928" s="4" t="s">
        <v>731</v>
      </c>
      <c r="AW5928" s="4" t="s">
        <v>724</v>
      </c>
      <c r="AX5928" s="4"/>
      <c r="AY5928" s="4">
        <v>255810</v>
      </c>
      <c r="AZ5928" s="4">
        <v>477510</v>
      </c>
      <c r="BA5928" s="4" t="s">
        <v>25958</v>
      </c>
      <c r="BB5928" s="4" t="s">
        <v>25959</v>
      </c>
      <c r="BC5928" s="4">
        <v>40</v>
      </c>
      <c r="BD5928" t="str">
        <f>IF(AND(ADHOC!$G$15="",ADHOC!$S$4=""),"",IF(ADHOC!$G$15&lt;&gt;"",IF(ADHOC!$G$15=LEFT(Domein!$AS5928,LEN(ADHOC!$G$15)),MAX(Domein!BD$1:'Domein'!BD5927)+1,""),IF(ADHOC!$S$4=LEFT(Domein!$AS5928,LEN(ADHOC!$S$4)),MAX(Domein!BD$1:'Domein'!BD5927)+1,"")))</f>
        <v/>
      </c>
    </row>
    <row r="5929" spans="45:56" x14ac:dyDescent="0.2">
      <c r="AS5929" s="4" t="s">
        <v>18269</v>
      </c>
      <c r="AT5929" s="4" t="s">
        <v>18270</v>
      </c>
      <c r="AU5929" s="4" t="s">
        <v>456</v>
      </c>
      <c r="AV5929" s="4" t="s">
        <v>731</v>
      </c>
      <c r="AW5929" s="4" t="s">
        <v>724</v>
      </c>
      <c r="AX5929" s="4"/>
      <c r="AY5929" s="4">
        <v>256100</v>
      </c>
      <c r="AZ5929" s="4">
        <v>464570</v>
      </c>
      <c r="BA5929" s="4" t="s">
        <v>22442</v>
      </c>
      <c r="BB5929" s="4" t="s">
        <v>25960</v>
      </c>
      <c r="BC5929" s="4">
        <v>40</v>
      </c>
      <c r="BD5929" t="str">
        <f>IF(AND(ADHOC!$G$15="",ADHOC!$S$4=""),"",IF(ADHOC!$G$15&lt;&gt;"",IF(ADHOC!$G$15=LEFT(Domein!$AS5929,LEN(ADHOC!$G$15)),MAX(Domein!BD$1:'Domein'!BD5928)+1,""),IF(ADHOC!$S$4=LEFT(Domein!$AS5929,LEN(ADHOC!$S$4)),MAX(Domein!BD$1:'Domein'!BD5928)+1,"")))</f>
        <v/>
      </c>
    </row>
    <row r="5930" spans="45:56" x14ac:dyDescent="0.2">
      <c r="AS5930" s="4" t="s">
        <v>18271</v>
      </c>
      <c r="AT5930" s="4" t="s">
        <v>18272</v>
      </c>
      <c r="AU5930" s="4" t="s">
        <v>456</v>
      </c>
      <c r="AV5930" s="4" t="s">
        <v>731</v>
      </c>
      <c r="AW5930" s="4" t="s">
        <v>724</v>
      </c>
      <c r="AX5930" s="4"/>
      <c r="AY5930" s="4">
        <v>256686</v>
      </c>
      <c r="AZ5930" s="4">
        <v>476012</v>
      </c>
      <c r="BA5930" s="4" t="s">
        <v>25961</v>
      </c>
      <c r="BB5930" s="4" t="s">
        <v>25962</v>
      </c>
      <c r="BC5930" s="4">
        <v>40</v>
      </c>
      <c r="BD5930" t="str">
        <f>IF(AND(ADHOC!$G$15="",ADHOC!$S$4=""),"",IF(ADHOC!$G$15&lt;&gt;"",IF(ADHOC!$G$15=LEFT(Domein!$AS5930,LEN(ADHOC!$G$15)),MAX(Domein!BD$1:'Domein'!BD5929)+1,""),IF(ADHOC!$S$4=LEFT(Domein!$AS5930,LEN(ADHOC!$S$4)),MAX(Domein!BD$1:'Domein'!BD5929)+1,"")))</f>
        <v/>
      </c>
    </row>
    <row r="5931" spans="45:56" x14ac:dyDescent="0.2">
      <c r="AS5931" s="4" t="s">
        <v>18273</v>
      </c>
      <c r="AT5931" s="4" t="s">
        <v>18274</v>
      </c>
      <c r="AU5931" s="4" t="s">
        <v>456</v>
      </c>
      <c r="AV5931" s="4" t="s">
        <v>731</v>
      </c>
      <c r="AW5931" s="4" t="s">
        <v>724</v>
      </c>
      <c r="AX5931" s="4"/>
      <c r="AY5931" s="4">
        <v>233400</v>
      </c>
      <c r="AZ5931" s="4">
        <v>469470</v>
      </c>
      <c r="BA5931" s="4" t="s">
        <v>25963</v>
      </c>
      <c r="BB5931" s="4" t="s">
        <v>25964</v>
      </c>
      <c r="BC5931" s="4">
        <v>40</v>
      </c>
      <c r="BD5931" t="str">
        <f>IF(AND(ADHOC!$G$15="",ADHOC!$S$4=""),"",IF(ADHOC!$G$15&lt;&gt;"",IF(ADHOC!$G$15=LEFT(Domein!$AS5931,LEN(ADHOC!$G$15)),MAX(Domein!BD$1:'Domein'!BD5930)+1,""),IF(ADHOC!$S$4=LEFT(Domein!$AS5931,LEN(ADHOC!$S$4)),MAX(Domein!BD$1:'Domein'!BD5930)+1,"")))</f>
        <v/>
      </c>
    </row>
    <row r="5932" spans="45:56" x14ac:dyDescent="0.2">
      <c r="AS5932" s="4" t="s">
        <v>18275</v>
      </c>
      <c r="AT5932" s="4" t="s">
        <v>18276</v>
      </c>
      <c r="AU5932" s="4" t="s">
        <v>456</v>
      </c>
      <c r="AV5932" s="4" t="s">
        <v>731</v>
      </c>
      <c r="AW5932" s="4" t="s">
        <v>724</v>
      </c>
      <c r="AX5932" s="4"/>
      <c r="AY5932" s="4">
        <v>260710</v>
      </c>
      <c r="AZ5932" s="4">
        <v>476690</v>
      </c>
      <c r="BA5932" s="4" t="s">
        <v>25965</v>
      </c>
      <c r="BB5932" s="4" t="s">
        <v>25966</v>
      </c>
      <c r="BC5932" s="4">
        <v>40</v>
      </c>
      <c r="BD5932" t="str">
        <f>IF(AND(ADHOC!$G$15="",ADHOC!$S$4=""),"",IF(ADHOC!$G$15&lt;&gt;"",IF(ADHOC!$G$15=LEFT(Domein!$AS5932,LEN(ADHOC!$G$15)),MAX(Domein!BD$1:'Domein'!BD5931)+1,""),IF(ADHOC!$S$4=LEFT(Domein!$AS5932,LEN(ADHOC!$S$4)),MAX(Domein!BD$1:'Domein'!BD5931)+1,"")))</f>
        <v/>
      </c>
    </row>
    <row r="5933" spans="45:56" x14ac:dyDescent="0.2">
      <c r="AS5933" s="4" t="s">
        <v>18277</v>
      </c>
      <c r="AT5933" s="4" t="s">
        <v>18278</v>
      </c>
      <c r="AU5933" s="4" t="s">
        <v>456</v>
      </c>
      <c r="AV5933" s="4" t="s">
        <v>731</v>
      </c>
      <c r="AW5933" s="4" t="s">
        <v>724</v>
      </c>
      <c r="AX5933" s="4"/>
      <c r="AY5933" s="4">
        <v>256103</v>
      </c>
      <c r="AZ5933" s="4">
        <v>466240</v>
      </c>
      <c r="BA5933" s="4" t="s">
        <v>25967</v>
      </c>
      <c r="BB5933" s="4" t="s">
        <v>25968</v>
      </c>
      <c r="BC5933" s="4">
        <v>40</v>
      </c>
      <c r="BD5933" t="str">
        <f>IF(AND(ADHOC!$G$15="",ADHOC!$S$4=""),"",IF(ADHOC!$G$15&lt;&gt;"",IF(ADHOC!$G$15=LEFT(Domein!$AS5933,LEN(ADHOC!$G$15)),MAX(Domein!BD$1:'Domein'!BD5932)+1,""),IF(ADHOC!$S$4=LEFT(Domein!$AS5933,LEN(ADHOC!$S$4)),MAX(Domein!BD$1:'Domein'!BD5932)+1,"")))</f>
        <v/>
      </c>
    </row>
    <row r="5934" spans="45:56" x14ac:dyDescent="0.2">
      <c r="AS5934" s="4" t="s">
        <v>18279</v>
      </c>
      <c r="AT5934" s="4" t="s">
        <v>18280</v>
      </c>
      <c r="AU5934" s="4" t="s">
        <v>456</v>
      </c>
      <c r="AV5934" s="4" t="s">
        <v>731</v>
      </c>
      <c r="AW5934" s="4" t="s">
        <v>724</v>
      </c>
      <c r="AX5934" s="4"/>
      <c r="AY5934" s="4">
        <v>239979</v>
      </c>
      <c r="AZ5934" s="4">
        <v>464518</v>
      </c>
      <c r="BA5934" s="4" t="s">
        <v>25969</v>
      </c>
      <c r="BB5934" s="4" t="s">
        <v>25970</v>
      </c>
      <c r="BC5934" s="4">
        <v>40</v>
      </c>
      <c r="BD5934" t="str">
        <f>IF(AND(ADHOC!$G$15="",ADHOC!$S$4=""),"",IF(ADHOC!$G$15&lt;&gt;"",IF(ADHOC!$G$15=LEFT(Domein!$AS5934,LEN(ADHOC!$G$15)),MAX(Domein!BD$1:'Domein'!BD5933)+1,""),IF(ADHOC!$S$4=LEFT(Domein!$AS5934,LEN(ADHOC!$S$4)),MAX(Domein!BD$1:'Domein'!BD5933)+1,"")))</f>
        <v/>
      </c>
    </row>
    <row r="5935" spans="45:56" x14ac:dyDescent="0.2">
      <c r="AS5935" s="4" t="s">
        <v>18281</v>
      </c>
      <c r="AT5935" s="4" t="s">
        <v>18282</v>
      </c>
      <c r="AU5935" s="4" t="s">
        <v>456</v>
      </c>
      <c r="AV5935" s="4" t="s">
        <v>731</v>
      </c>
      <c r="AW5935" s="4" t="s">
        <v>724</v>
      </c>
      <c r="AX5935" s="4"/>
      <c r="AY5935" s="4">
        <v>259300</v>
      </c>
      <c r="AZ5935" s="4">
        <v>476150</v>
      </c>
      <c r="BA5935" s="4" t="s">
        <v>25971</v>
      </c>
      <c r="BB5935" s="4" t="s">
        <v>25972</v>
      </c>
      <c r="BC5935" s="4">
        <v>40</v>
      </c>
      <c r="BD5935" t="str">
        <f>IF(AND(ADHOC!$G$15="",ADHOC!$S$4=""),"",IF(ADHOC!$G$15&lt;&gt;"",IF(ADHOC!$G$15=LEFT(Domein!$AS5935,LEN(ADHOC!$G$15)),MAX(Domein!BD$1:'Domein'!BD5934)+1,""),IF(ADHOC!$S$4=LEFT(Domein!$AS5935,LEN(ADHOC!$S$4)),MAX(Domein!BD$1:'Domein'!BD5934)+1,"")))</f>
        <v/>
      </c>
    </row>
    <row r="5936" spans="45:56" x14ac:dyDescent="0.2">
      <c r="AS5936" s="4" t="s">
        <v>2886</v>
      </c>
      <c r="AT5936" s="4" t="s">
        <v>2887</v>
      </c>
      <c r="AU5936" s="4" t="s">
        <v>456</v>
      </c>
      <c r="AV5936" s="4" t="s">
        <v>733</v>
      </c>
      <c r="AW5936" s="4" t="s">
        <v>724</v>
      </c>
      <c r="AX5936" s="4"/>
      <c r="AY5936" s="4">
        <v>248602</v>
      </c>
      <c r="AZ5936" s="4">
        <v>467487</v>
      </c>
      <c r="BA5936" s="4" t="s">
        <v>25973</v>
      </c>
      <c r="BB5936" s="4" t="s">
        <v>25974</v>
      </c>
      <c r="BC5936" s="4">
        <v>40</v>
      </c>
      <c r="BD5936" t="str">
        <f>IF(AND(ADHOC!$G$15="",ADHOC!$S$4=""),"",IF(ADHOC!$G$15&lt;&gt;"",IF(ADHOC!$G$15=LEFT(Domein!$AS5936,LEN(ADHOC!$G$15)),MAX(Domein!BD$1:'Domein'!BD5935)+1,""),IF(ADHOC!$S$4=LEFT(Domein!$AS5936,LEN(ADHOC!$S$4)),MAX(Domein!BD$1:'Domein'!BD5935)+1,"")))</f>
        <v/>
      </c>
    </row>
    <row r="5937" spans="45:56" x14ac:dyDescent="0.2">
      <c r="AS5937" s="4" t="s">
        <v>13535</v>
      </c>
      <c r="AT5937" s="4" t="s">
        <v>13536</v>
      </c>
      <c r="AU5937" s="4" t="s">
        <v>456</v>
      </c>
      <c r="AV5937" s="4" t="s">
        <v>731</v>
      </c>
      <c r="AW5937" s="4" t="s">
        <v>724</v>
      </c>
      <c r="AX5937" s="4"/>
      <c r="AY5937" s="4">
        <v>248620</v>
      </c>
      <c r="AZ5937" s="4">
        <v>467469</v>
      </c>
      <c r="BA5937" s="4" t="s">
        <v>25975</v>
      </c>
      <c r="BB5937" s="4" t="s">
        <v>25976</v>
      </c>
      <c r="BC5937" s="4">
        <v>40</v>
      </c>
      <c r="BD5937" t="str">
        <f>IF(AND(ADHOC!$G$15="",ADHOC!$S$4=""),"",IF(ADHOC!$G$15&lt;&gt;"",IF(ADHOC!$G$15=LEFT(Domein!$AS5937,LEN(ADHOC!$G$15)),MAX(Domein!BD$1:'Domein'!BD5936)+1,""),IF(ADHOC!$S$4=LEFT(Domein!$AS5937,LEN(ADHOC!$S$4)),MAX(Domein!BD$1:'Domein'!BD5936)+1,"")))</f>
        <v/>
      </c>
    </row>
    <row r="5938" spans="45:56" x14ac:dyDescent="0.2">
      <c r="AS5938" s="4" t="s">
        <v>18283</v>
      </c>
      <c r="AT5938" s="4" t="s">
        <v>18284</v>
      </c>
      <c r="AU5938" s="4" t="s">
        <v>456</v>
      </c>
      <c r="AV5938" s="4" t="s">
        <v>731</v>
      </c>
      <c r="AW5938" s="4" t="s">
        <v>724</v>
      </c>
      <c r="AX5938" s="4"/>
      <c r="AY5938" s="4">
        <v>248200</v>
      </c>
      <c r="AZ5938" s="4">
        <v>467700</v>
      </c>
      <c r="BA5938" s="4" t="s">
        <v>25977</v>
      </c>
      <c r="BB5938" s="4" t="s">
        <v>25978</v>
      </c>
      <c r="BC5938" s="4">
        <v>40</v>
      </c>
      <c r="BD5938" t="str">
        <f>IF(AND(ADHOC!$G$15="",ADHOC!$S$4=""),"",IF(ADHOC!$G$15&lt;&gt;"",IF(ADHOC!$G$15=LEFT(Domein!$AS5938,LEN(ADHOC!$G$15)),MAX(Domein!BD$1:'Domein'!BD5937)+1,""),IF(ADHOC!$S$4=LEFT(Domein!$AS5938,LEN(ADHOC!$S$4)),MAX(Domein!BD$1:'Domein'!BD5937)+1,"")))</f>
        <v/>
      </c>
    </row>
    <row r="5939" spans="45:56" x14ac:dyDescent="0.2">
      <c r="AS5939" s="4" t="s">
        <v>18285</v>
      </c>
      <c r="AT5939" s="4" t="s">
        <v>18286</v>
      </c>
      <c r="AU5939" s="4" t="s">
        <v>456</v>
      </c>
      <c r="AV5939" s="4" t="s">
        <v>731</v>
      </c>
      <c r="AW5939" s="4" t="s">
        <v>724</v>
      </c>
      <c r="AX5939" s="4"/>
      <c r="AY5939" s="4">
        <v>248880</v>
      </c>
      <c r="AZ5939" s="4">
        <v>467490</v>
      </c>
      <c r="BA5939" s="4" t="s">
        <v>25979</v>
      </c>
      <c r="BB5939" s="4" t="s">
        <v>25980</v>
      </c>
      <c r="BC5939" s="4">
        <v>40</v>
      </c>
      <c r="BD5939" t="str">
        <f>IF(AND(ADHOC!$G$15="",ADHOC!$S$4=""),"",IF(ADHOC!$G$15&lt;&gt;"",IF(ADHOC!$G$15=LEFT(Domein!$AS5939,LEN(ADHOC!$G$15)),MAX(Domein!BD$1:'Domein'!BD5938)+1,""),IF(ADHOC!$S$4=LEFT(Domein!$AS5939,LEN(ADHOC!$S$4)),MAX(Domein!BD$1:'Domein'!BD5938)+1,"")))</f>
        <v/>
      </c>
    </row>
    <row r="5940" spans="45:56" x14ac:dyDescent="0.2">
      <c r="AS5940" s="4" t="s">
        <v>18287</v>
      </c>
      <c r="AT5940" s="4" t="s">
        <v>18288</v>
      </c>
      <c r="AU5940" s="4" t="s">
        <v>456</v>
      </c>
      <c r="AV5940" s="4" t="s">
        <v>731</v>
      </c>
      <c r="AW5940" s="4" t="s">
        <v>724</v>
      </c>
      <c r="AX5940" s="4"/>
      <c r="AY5940" s="4">
        <v>248000</v>
      </c>
      <c r="AZ5940" s="4">
        <v>467100</v>
      </c>
      <c r="BA5940" s="4" t="s">
        <v>25981</v>
      </c>
      <c r="BB5940" s="4" t="s">
        <v>25982</v>
      </c>
      <c r="BC5940" s="4">
        <v>40</v>
      </c>
      <c r="BD5940" t="str">
        <f>IF(AND(ADHOC!$G$15="",ADHOC!$S$4=""),"",IF(ADHOC!$G$15&lt;&gt;"",IF(ADHOC!$G$15=LEFT(Domein!$AS5940,LEN(ADHOC!$G$15)),MAX(Domein!BD$1:'Domein'!BD5939)+1,""),IF(ADHOC!$S$4=LEFT(Domein!$AS5940,LEN(ADHOC!$S$4)),MAX(Domein!BD$1:'Domein'!BD5939)+1,"")))</f>
        <v/>
      </c>
    </row>
    <row r="5941" spans="45:56" x14ac:dyDescent="0.2">
      <c r="AS5941" s="4" t="s">
        <v>18289</v>
      </c>
      <c r="AT5941" s="4" t="s">
        <v>18290</v>
      </c>
      <c r="AU5941" s="4" t="s">
        <v>456</v>
      </c>
      <c r="AV5941" s="4" t="s">
        <v>731</v>
      </c>
      <c r="AW5941" s="4" t="s">
        <v>724</v>
      </c>
      <c r="AX5941" s="4"/>
      <c r="AY5941" s="4">
        <v>254440</v>
      </c>
      <c r="AZ5941" s="4">
        <v>473680</v>
      </c>
      <c r="BA5941" s="4" t="s">
        <v>25983</v>
      </c>
      <c r="BB5941" s="4" t="s">
        <v>25984</v>
      </c>
      <c r="BC5941" s="4">
        <v>40</v>
      </c>
      <c r="BD5941" t="str">
        <f>IF(AND(ADHOC!$G$15="",ADHOC!$S$4=""),"",IF(ADHOC!$G$15&lt;&gt;"",IF(ADHOC!$G$15=LEFT(Domein!$AS5941,LEN(ADHOC!$G$15)),MAX(Domein!BD$1:'Domein'!BD5940)+1,""),IF(ADHOC!$S$4=LEFT(Domein!$AS5941,LEN(ADHOC!$S$4)),MAX(Domein!BD$1:'Domein'!BD5940)+1,"")))</f>
        <v/>
      </c>
    </row>
    <row r="5942" spans="45:56" x14ac:dyDescent="0.2">
      <c r="AS5942" s="4" t="s">
        <v>18291</v>
      </c>
      <c r="AT5942" s="4" t="s">
        <v>18292</v>
      </c>
      <c r="AU5942" s="4" t="s">
        <v>456</v>
      </c>
      <c r="AV5942" s="4" t="s">
        <v>731</v>
      </c>
      <c r="AW5942" s="4" t="s">
        <v>724</v>
      </c>
      <c r="AX5942" s="4"/>
      <c r="AY5942" s="4">
        <v>236220</v>
      </c>
      <c r="AZ5942" s="4">
        <v>470730</v>
      </c>
      <c r="BA5942" s="4" t="s">
        <v>25985</v>
      </c>
      <c r="BB5942" s="4" t="s">
        <v>25986</v>
      </c>
      <c r="BC5942" s="4">
        <v>40</v>
      </c>
      <c r="BD5942" t="str">
        <f>IF(AND(ADHOC!$G$15="",ADHOC!$S$4=""),"",IF(ADHOC!$G$15&lt;&gt;"",IF(ADHOC!$G$15=LEFT(Domein!$AS5942,LEN(ADHOC!$G$15)),MAX(Domein!BD$1:'Domein'!BD5941)+1,""),IF(ADHOC!$S$4=LEFT(Domein!$AS5942,LEN(ADHOC!$S$4)),MAX(Domein!BD$1:'Domein'!BD5941)+1,"")))</f>
        <v/>
      </c>
    </row>
    <row r="5943" spans="45:56" x14ac:dyDescent="0.2">
      <c r="AS5943" s="4" t="s">
        <v>18293</v>
      </c>
      <c r="AT5943" s="4" t="s">
        <v>18294</v>
      </c>
      <c r="AU5943" s="4" t="s">
        <v>456</v>
      </c>
      <c r="AV5943" s="4" t="s">
        <v>731</v>
      </c>
      <c r="AW5943" s="4" t="s">
        <v>724</v>
      </c>
      <c r="AX5943" s="4"/>
      <c r="AY5943" s="4">
        <v>236150</v>
      </c>
      <c r="AZ5943" s="4">
        <v>470690</v>
      </c>
      <c r="BA5943" s="4" t="s">
        <v>25987</v>
      </c>
      <c r="BB5943" s="4" t="s">
        <v>25988</v>
      </c>
      <c r="BC5943" s="4">
        <v>40</v>
      </c>
      <c r="BD5943" t="str">
        <f>IF(AND(ADHOC!$G$15="",ADHOC!$S$4=""),"",IF(ADHOC!$G$15&lt;&gt;"",IF(ADHOC!$G$15=LEFT(Domein!$AS5943,LEN(ADHOC!$G$15)),MAX(Domein!BD$1:'Domein'!BD5942)+1,""),IF(ADHOC!$S$4=LEFT(Domein!$AS5943,LEN(ADHOC!$S$4)),MAX(Domein!BD$1:'Domein'!BD5942)+1,"")))</f>
        <v/>
      </c>
    </row>
    <row r="5944" spans="45:56" x14ac:dyDescent="0.2">
      <c r="AS5944" s="4" t="s">
        <v>18295</v>
      </c>
      <c r="AT5944" s="4" t="s">
        <v>18296</v>
      </c>
      <c r="AU5944" s="4" t="s">
        <v>456</v>
      </c>
      <c r="AV5944" s="4" t="s">
        <v>731</v>
      </c>
      <c r="AW5944" s="4" t="s">
        <v>724</v>
      </c>
      <c r="AX5944" s="4"/>
      <c r="AY5944" s="4">
        <v>252584</v>
      </c>
      <c r="AZ5944" s="4">
        <v>465242</v>
      </c>
      <c r="BA5944" s="4" t="s">
        <v>25989</v>
      </c>
      <c r="BB5944" s="4" t="s">
        <v>25990</v>
      </c>
      <c r="BC5944" s="4">
        <v>40</v>
      </c>
      <c r="BD5944" t="str">
        <f>IF(AND(ADHOC!$G$15="",ADHOC!$S$4=""),"",IF(ADHOC!$G$15&lt;&gt;"",IF(ADHOC!$G$15=LEFT(Domein!$AS5944,LEN(ADHOC!$G$15)),MAX(Domein!BD$1:'Domein'!BD5943)+1,""),IF(ADHOC!$S$4=LEFT(Domein!$AS5944,LEN(ADHOC!$S$4)),MAX(Domein!BD$1:'Domein'!BD5943)+1,"")))</f>
        <v/>
      </c>
    </row>
    <row r="5945" spans="45:56" x14ac:dyDescent="0.2">
      <c r="AS5945" s="4" t="s">
        <v>18297</v>
      </c>
      <c r="AT5945" s="4" t="s">
        <v>3323</v>
      </c>
      <c r="AU5945" s="4" t="s">
        <v>456</v>
      </c>
      <c r="AV5945" s="4" t="s">
        <v>731</v>
      </c>
      <c r="AW5945" s="4" t="s">
        <v>724</v>
      </c>
      <c r="AX5945" s="4"/>
      <c r="AY5945" s="4">
        <v>252461</v>
      </c>
      <c r="AZ5945" s="4">
        <v>464321</v>
      </c>
      <c r="BA5945" s="4" t="s">
        <v>25991</v>
      </c>
      <c r="BB5945" s="4" t="s">
        <v>25992</v>
      </c>
      <c r="BC5945" s="4">
        <v>40</v>
      </c>
      <c r="BD5945" t="str">
        <f>IF(AND(ADHOC!$G$15="",ADHOC!$S$4=""),"",IF(ADHOC!$G$15&lt;&gt;"",IF(ADHOC!$G$15=LEFT(Domein!$AS5945,LEN(ADHOC!$G$15)),MAX(Domein!BD$1:'Domein'!BD5944)+1,""),IF(ADHOC!$S$4=LEFT(Domein!$AS5945,LEN(ADHOC!$S$4)),MAX(Domein!BD$1:'Domein'!BD5944)+1,"")))</f>
        <v/>
      </c>
    </row>
    <row r="5946" spans="45:56" x14ac:dyDescent="0.2">
      <c r="AS5946" s="4" t="s">
        <v>18298</v>
      </c>
      <c r="AT5946" s="4" t="s">
        <v>18299</v>
      </c>
      <c r="AU5946" s="4" t="s">
        <v>456</v>
      </c>
      <c r="AV5946" s="4" t="s">
        <v>731</v>
      </c>
      <c r="AW5946" s="4" t="s">
        <v>724</v>
      </c>
      <c r="AX5946" s="4"/>
      <c r="AY5946" s="4">
        <v>241182</v>
      </c>
      <c r="AZ5946" s="4">
        <v>463806</v>
      </c>
      <c r="BA5946" s="4" t="s">
        <v>25993</v>
      </c>
      <c r="BB5946" s="4" t="s">
        <v>25994</v>
      </c>
      <c r="BC5946" s="4">
        <v>40</v>
      </c>
      <c r="BD5946" t="str">
        <f>IF(AND(ADHOC!$G$15="",ADHOC!$S$4=""),"",IF(ADHOC!$G$15&lt;&gt;"",IF(ADHOC!$G$15=LEFT(Domein!$AS5946,LEN(ADHOC!$G$15)),MAX(Domein!BD$1:'Domein'!BD5945)+1,""),IF(ADHOC!$S$4=LEFT(Domein!$AS5946,LEN(ADHOC!$S$4)),MAX(Domein!BD$1:'Domein'!BD5945)+1,"")))</f>
        <v/>
      </c>
    </row>
    <row r="5947" spans="45:56" x14ac:dyDescent="0.2">
      <c r="AS5947" s="4" t="s">
        <v>18300</v>
      </c>
      <c r="AT5947" s="4" t="s">
        <v>18301</v>
      </c>
      <c r="AU5947" s="4" t="s">
        <v>456</v>
      </c>
      <c r="AV5947" s="4" t="s">
        <v>731</v>
      </c>
      <c r="AW5947" s="4" t="s">
        <v>724</v>
      </c>
      <c r="AX5947" s="4"/>
      <c r="AY5947" s="4">
        <v>257719</v>
      </c>
      <c r="AZ5947" s="4">
        <v>472507</v>
      </c>
      <c r="BA5947" s="4" t="s">
        <v>25995</v>
      </c>
      <c r="BB5947" s="4" t="s">
        <v>25996</v>
      </c>
      <c r="BC5947" s="4">
        <v>40</v>
      </c>
      <c r="BD5947" t="str">
        <f>IF(AND(ADHOC!$G$15="",ADHOC!$S$4=""),"",IF(ADHOC!$G$15&lt;&gt;"",IF(ADHOC!$G$15=LEFT(Domein!$AS5947,LEN(ADHOC!$G$15)),MAX(Domein!BD$1:'Domein'!BD5946)+1,""),IF(ADHOC!$S$4=LEFT(Domein!$AS5947,LEN(ADHOC!$S$4)),MAX(Domein!BD$1:'Domein'!BD5946)+1,"")))</f>
        <v/>
      </c>
    </row>
    <row r="5948" spans="45:56" x14ac:dyDescent="0.2">
      <c r="AS5948" s="4" t="s">
        <v>2888</v>
      </c>
      <c r="AT5948" s="4" t="s">
        <v>2889</v>
      </c>
      <c r="AU5948" s="4" t="s">
        <v>456</v>
      </c>
      <c r="AV5948" s="4" t="s">
        <v>731</v>
      </c>
      <c r="AW5948" s="4" t="s">
        <v>724</v>
      </c>
      <c r="AX5948" s="4"/>
      <c r="AY5948" s="4">
        <v>256916</v>
      </c>
      <c r="AZ5948" s="4">
        <v>467884</v>
      </c>
      <c r="BA5948" s="4" t="s">
        <v>25997</v>
      </c>
      <c r="BB5948" s="4" t="s">
        <v>25998</v>
      </c>
      <c r="BC5948" s="4">
        <v>40</v>
      </c>
      <c r="BD5948" t="str">
        <f>IF(AND(ADHOC!$G$15="",ADHOC!$S$4=""),"",IF(ADHOC!$G$15&lt;&gt;"",IF(ADHOC!$G$15=LEFT(Domein!$AS5948,LEN(ADHOC!$G$15)),MAX(Domein!BD$1:'Domein'!BD5947)+1,""),IF(ADHOC!$S$4=LEFT(Domein!$AS5948,LEN(ADHOC!$S$4)),MAX(Domein!BD$1:'Domein'!BD5947)+1,"")))</f>
        <v/>
      </c>
    </row>
    <row r="5949" spans="45:56" x14ac:dyDescent="0.2">
      <c r="AS5949" s="4" t="s">
        <v>18302</v>
      </c>
      <c r="AT5949" s="4" t="s">
        <v>2889</v>
      </c>
      <c r="AU5949" s="4" t="s">
        <v>456</v>
      </c>
      <c r="AV5949" s="4" t="s">
        <v>731</v>
      </c>
      <c r="AW5949" s="4" t="s">
        <v>724</v>
      </c>
      <c r="AX5949" s="4"/>
      <c r="AY5949" s="4">
        <v>256913</v>
      </c>
      <c r="AZ5949" s="4">
        <v>467810</v>
      </c>
      <c r="BA5949" s="4" t="s">
        <v>25999</v>
      </c>
      <c r="BB5949" s="4" t="s">
        <v>26000</v>
      </c>
      <c r="BC5949" s="4">
        <v>40</v>
      </c>
      <c r="BD5949" t="str">
        <f>IF(AND(ADHOC!$G$15="",ADHOC!$S$4=""),"",IF(ADHOC!$G$15&lt;&gt;"",IF(ADHOC!$G$15=LEFT(Domein!$AS5949,LEN(ADHOC!$G$15)),MAX(Domein!BD$1:'Domein'!BD5948)+1,""),IF(ADHOC!$S$4=LEFT(Domein!$AS5949,LEN(ADHOC!$S$4)),MAX(Domein!BD$1:'Domein'!BD5948)+1,"")))</f>
        <v/>
      </c>
    </row>
    <row r="5950" spans="45:56" x14ac:dyDescent="0.2">
      <c r="AS5950" s="4" t="s">
        <v>18303</v>
      </c>
      <c r="AT5950" s="4" t="s">
        <v>18304</v>
      </c>
      <c r="AU5950" s="4" t="s">
        <v>456</v>
      </c>
      <c r="AV5950" s="4" t="s">
        <v>731</v>
      </c>
      <c r="AW5950" s="4" t="s">
        <v>724</v>
      </c>
      <c r="AX5950" s="4"/>
      <c r="AY5950" s="4">
        <v>256525</v>
      </c>
      <c r="AZ5950" s="4">
        <v>469308</v>
      </c>
      <c r="BA5950" s="4" t="s">
        <v>26001</v>
      </c>
      <c r="BB5950" s="4" t="s">
        <v>26002</v>
      </c>
      <c r="BC5950" s="4">
        <v>40</v>
      </c>
      <c r="BD5950" t="str">
        <f>IF(AND(ADHOC!$G$15="",ADHOC!$S$4=""),"",IF(ADHOC!$G$15&lt;&gt;"",IF(ADHOC!$G$15=LEFT(Domein!$AS5950,LEN(ADHOC!$G$15)),MAX(Domein!BD$1:'Domein'!BD5949)+1,""),IF(ADHOC!$S$4=LEFT(Domein!$AS5950,LEN(ADHOC!$S$4)),MAX(Domein!BD$1:'Domein'!BD5949)+1,"")))</f>
        <v/>
      </c>
    </row>
    <row r="5951" spans="45:56" x14ac:dyDescent="0.2">
      <c r="AS5951" s="4" t="s">
        <v>18305</v>
      </c>
      <c r="AT5951" s="4" t="s">
        <v>18306</v>
      </c>
      <c r="AU5951" s="4" t="s">
        <v>456</v>
      </c>
      <c r="AV5951" s="4" t="s">
        <v>731</v>
      </c>
      <c r="AW5951" s="4" t="s">
        <v>724</v>
      </c>
      <c r="AX5951" s="4"/>
      <c r="AY5951" s="4">
        <v>241217</v>
      </c>
      <c r="AZ5951" s="4">
        <v>463898</v>
      </c>
      <c r="BA5951" s="4" t="s">
        <v>26003</v>
      </c>
      <c r="BB5951" s="4" t="s">
        <v>26004</v>
      </c>
      <c r="BC5951" s="4">
        <v>40</v>
      </c>
      <c r="BD5951" t="str">
        <f>IF(AND(ADHOC!$G$15="",ADHOC!$S$4=""),"",IF(ADHOC!$G$15&lt;&gt;"",IF(ADHOC!$G$15=LEFT(Domein!$AS5951,LEN(ADHOC!$G$15)),MAX(Domein!BD$1:'Domein'!BD5950)+1,""),IF(ADHOC!$S$4=LEFT(Domein!$AS5951,LEN(ADHOC!$S$4)),MAX(Domein!BD$1:'Domein'!BD5950)+1,"")))</f>
        <v/>
      </c>
    </row>
    <row r="5952" spans="45:56" x14ac:dyDescent="0.2">
      <c r="AS5952" s="4" t="s">
        <v>2890</v>
      </c>
      <c r="AT5952" s="4" t="s">
        <v>2891</v>
      </c>
      <c r="AU5952" s="4" t="s">
        <v>456</v>
      </c>
      <c r="AV5952" s="4" t="s">
        <v>731</v>
      </c>
      <c r="AW5952" s="4" t="s">
        <v>724</v>
      </c>
      <c r="AX5952" s="4"/>
      <c r="AY5952" s="4">
        <v>235230</v>
      </c>
      <c r="AZ5952" s="4">
        <v>471811</v>
      </c>
      <c r="BA5952" s="4" t="s">
        <v>26005</v>
      </c>
      <c r="BB5952" s="4" t="s">
        <v>26006</v>
      </c>
      <c r="BC5952" s="4">
        <v>40</v>
      </c>
      <c r="BD5952" t="str">
        <f>IF(AND(ADHOC!$G$15="",ADHOC!$S$4=""),"",IF(ADHOC!$G$15&lt;&gt;"",IF(ADHOC!$G$15=LEFT(Domein!$AS5952,LEN(ADHOC!$G$15)),MAX(Domein!BD$1:'Domein'!BD5951)+1,""),IF(ADHOC!$S$4=LEFT(Domein!$AS5952,LEN(ADHOC!$S$4)),MAX(Domein!BD$1:'Domein'!BD5951)+1,"")))</f>
        <v/>
      </c>
    </row>
    <row r="5953" spans="45:56" x14ac:dyDescent="0.2">
      <c r="AS5953" s="4" t="s">
        <v>18307</v>
      </c>
      <c r="AT5953" s="4" t="s">
        <v>2891</v>
      </c>
      <c r="AU5953" s="4" t="s">
        <v>456</v>
      </c>
      <c r="AV5953" s="4" t="s">
        <v>731</v>
      </c>
      <c r="AW5953" s="4" t="s">
        <v>724</v>
      </c>
      <c r="AX5953" s="4"/>
      <c r="AY5953" s="4">
        <v>235245</v>
      </c>
      <c r="AZ5953" s="4">
        <v>471825</v>
      </c>
      <c r="BA5953" s="4" t="s">
        <v>26007</v>
      </c>
      <c r="BB5953" s="4" t="s">
        <v>26008</v>
      </c>
      <c r="BC5953" s="4">
        <v>40</v>
      </c>
      <c r="BD5953" t="str">
        <f>IF(AND(ADHOC!$G$15="",ADHOC!$S$4=""),"",IF(ADHOC!$G$15&lt;&gt;"",IF(ADHOC!$G$15=LEFT(Domein!$AS5953,LEN(ADHOC!$G$15)),MAX(Domein!BD$1:'Domein'!BD5952)+1,""),IF(ADHOC!$S$4=LEFT(Domein!$AS5953,LEN(ADHOC!$S$4)),MAX(Domein!BD$1:'Domein'!BD5952)+1,"")))</f>
        <v/>
      </c>
    </row>
    <row r="5954" spans="45:56" x14ac:dyDescent="0.2">
      <c r="AS5954" s="4" t="s">
        <v>18308</v>
      </c>
      <c r="AT5954" s="4" t="s">
        <v>18309</v>
      </c>
      <c r="AU5954" s="4" t="s">
        <v>456</v>
      </c>
      <c r="AV5954" s="4" t="s">
        <v>731</v>
      </c>
      <c r="AW5954" s="4" t="s">
        <v>724</v>
      </c>
      <c r="AX5954" s="4"/>
      <c r="AY5954" s="4">
        <v>247593</v>
      </c>
      <c r="AZ5954" s="4">
        <v>465965</v>
      </c>
      <c r="BA5954" s="4" t="s">
        <v>26009</v>
      </c>
      <c r="BB5954" s="4" t="s">
        <v>26010</v>
      </c>
      <c r="BC5954" s="4">
        <v>40</v>
      </c>
      <c r="BD5954" t="str">
        <f>IF(AND(ADHOC!$G$15="",ADHOC!$S$4=""),"",IF(ADHOC!$G$15&lt;&gt;"",IF(ADHOC!$G$15=LEFT(Domein!$AS5954,LEN(ADHOC!$G$15)),MAX(Domein!BD$1:'Domein'!BD5953)+1,""),IF(ADHOC!$S$4=LEFT(Domein!$AS5954,LEN(ADHOC!$S$4)),MAX(Domein!BD$1:'Domein'!BD5953)+1,"")))</f>
        <v/>
      </c>
    </row>
    <row r="5955" spans="45:56" x14ac:dyDescent="0.2">
      <c r="AS5955" s="4" t="s">
        <v>18310</v>
      </c>
      <c r="AT5955" s="4" t="s">
        <v>18311</v>
      </c>
      <c r="AU5955" s="4" t="s">
        <v>456</v>
      </c>
      <c r="AV5955" s="4" t="s">
        <v>731</v>
      </c>
      <c r="AW5955" s="4" t="s">
        <v>724</v>
      </c>
      <c r="AX5955" s="4"/>
      <c r="AY5955" s="4">
        <v>237440</v>
      </c>
      <c r="AZ5955" s="4">
        <v>472904</v>
      </c>
      <c r="BA5955" s="4" t="s">
        <v>26011</v>
      </c>
      <c r="BB5955" s="4" t="s">
        <v>26012</v>
      </c>
      <c r="BC5955" s="4">
        <v>40</v>
      </c>
      <c r="BD5955" t="str">
        <f>IF(AND(ADHOC!$G$15="",ADHOC!$S$4=""),"",IF(ADHOC!$G$15&lt;&gt;"",IF(ADHOC!$G$15=LEFT(Domein!$AS5955,LEN(ADHOC!$G$15)),MAX(Domein!BD$1:'Domein'!BD5954)+1,""),IF(ADHOC!$S$4=LEFT(Domein!$AS5955,LEN(ADHOC!$S$4)),MAX(Domein!BD$1:'Domein'!BD5954)+1,"")))</f>
        <v/>
      </c>
    </row>
    <row r="5956" spans="45:56" x14ac:dyDescent="0.2">
      <c r="AS5956" s="4" t="s">
        <v>18312</v>
      </c>
      <c r="AT5956" s="4" t="s">
        <v>18313</v>
      </c>
      <c r="AU5956" s="4" t="s">
        <v>456</v>
      </c>
      <c r="AV5956" s="4" t="s">
        <v>731</v>
      </c>
      <c r="AW5956" s="4" t="s">
        <v>724</v>
      </c>
      <c r="AX5956" s="4"/>
      <c r="AY5956" s="4">
        <v>232857</v>
      </c>
      <c r="AZ5956" s="4">
        <v>467039</v>
      </c>
      <c r="BA5956" s="4" t="s">
        <v>26013</v>
      </c>
      <c r="BB5956" s="4" t="s">
        <v>26014</v>
      </c>
      <c r="BC5956" s="4">
        <v>40</v>
      </c>
      <c r="BD5956" t="str">
        <f>IF(AND(ADHOC!$G$15="",ADHOC!$S$4=""),"",IF(ADHOC!$G$15&lt;&gt;"",IF(ADHOC!$G$15=LEFT(Domein!$AS5956,LEN(ADHOC!$G$15)),MAX(Domein!BD$1:'Domein'!BD5955)+1,""),IF(ADHOC!$S$4=LEFT(Domein!$AS5956,LEN(ADHOC!$S$4)),MAX(Domein!BD$1:'Domein'!BD5955)+1,"")))</f>
        <v/>
      </c>
    </row>
    <row r="5957" spans="45:56" x14ac:dyDescent="0.2">
      <c r="AS5957" s="4" t="s">
        <v>18314</v>
      </c>
      <c r="AT5957" s="4" t="s">
        <v>18315</v>
      </c>
      <c r="AU5957" s="4" t="s">
        <v>456</v>
      </c>
      <c r="AV5957" s="4" t="s">
        <v>731</v>
      </c>
      <c r="AW5957" s="4" t="s">
        <v>724</v>
      </c>
      <c r="AX5957" s="4"/>
      <c r="AY5957" s="4">
        <v>234158</v>
      </c>
      <c r="AZ5957" s="4">
        <v>468690</v>
      </c>
      <c r="BA5957" s="4" t="s">
        <v>26015</v>
      </c>
      <c r="BB5957" s="4" t="s">
        <v>26016</v>
      </c>
      <c r="BC5957" s="4">
        <v>40</v>
      </c>
      <c r="BD5957" t="str">
        <f>IF(AND(ADHOC!$G$15="",ADHOC!$S$4=""),"",IF(ADHOC!$G$15&lt;&gt;"",IF(ADHOC!$G$15=LEFT(Domein!$AS5957,LEN(ADHOC!$G$15)),MAX(Domein!BD$1:'Domein'!BD5956)+1,""),IF(ADHOC!$S$4=LEFT(Domein!$AS5957,LEN(ADHOC!$S$4)),MAX(Domein!BD$1:'Domein'!BD5956)+1,"")))</f>
        <v/>
      </c>
    </row>
    <row r="5958" spans="45:56" x14ac:dyDescent="0.2">
      <c r="AS5958" s="4" t="s">
        <v>18316</v>
      </c>
      <c r="AT5958" s="4" t="s">
        <v>2892</v>
      </c>
      <c r="AU5958" s="4" t="s">
        <v>456</v>
      </c>
      <c r="AV5958" s="4" t="s">
        <v>731</v>
      </c>
      <c r="AW5958" s="4" t="s">
        <v>724</v>
      </c>
      <c r="AX5958" s="4"/>
      <c r="AY5958" s="4">
        <v>243280</v>
      </c>
      <c r="AZ5958" s="4">
        <v>467558</v>
      </c>
      <c r="BA5958" s="4" t="s">
        <v>26017</v>
      </c>
      <c r="BB5958" s="4" t="s">
        <v>26018</v>
      </c>
      <c r="BC5958" s="4">
        <v>40</v>
      </c>
      <c r="BD5958" t="str">
        <f>IF(AND(ADHOC!$G$15="",ADHOC!$S$4=""),"",IF(ADHOC!$G$15&lt;&gt;"",IF(ADHOC!$G$15=LEFT(Domein!$AS5958,LEN(ADHOC!$G$15)),MAX(Domein!BD$1:'Domein'!BD5957)+1,""),IF(ADHOC!$S$4=LEFT(Domein!$AS5958,LEN(ADHOC!$S$4)),MAX(Domein!BD$1:'Domein'!BD5957)+1,"")))</f>
        <v/>
      </c>
    </row>
    <row r="5959" spans="45:56" x14ac:dyDescent="0.2">
      <c r="AS5959" s="4" t="s">
        <v>18317</v>
      </c>
      <c r="AT5959" s="4" t="s">
        <v>18318</v>
      </c>
      <c r="AU5959" s="4" t="s">
        <v>456</v>
      </c>
      <c r="AV5959" s="4" t="s">
        <v>731</v>
      </c>
      <c r="AW5959" s="4" t="s">
        <v>724</v>
      </c>
      <c r="AX5959" s="4"/>
      <c r="AY5959" s="4">
        <v>247418</v>
      </c>
      <c r="AZ5959" s="4">
        <v>469762</v>
      </c>
      <c r="BA5959" s="4" t="s">
        <v>26019</v>
      </c>
      <c r="BB5959" s="4" t="s">
        <v>26020</v>
      </c>
      <c r="BC5959" s="4">
        <v>40</v>
      </c>
      <c r="BD5959" t="str">
        <f>IF(AND(ADHOC!$G$15="",ADHOC!$S$4=""),"",IF(ADHOC!$G$15&lt;&gt;"",IF(ADHOC!$G$15=LEFT(Domein!$AS5959,LEN(ADHOC!$G$15)),MAX(Domein!BD$1:'Domein'!BD5958)+1,""),IF(ADHOC!$S$4=LEFT(Domein!$AS5959,LEN(ADHOC!$S$4)),MAX(Domein!BD$1:'Domein'!BD5958)+1,"")))</f>
        <v/>
      </c>
    </row>
    <row r="5960" spans="45:56" x14ac:dyDescent="0.2">
      <c r="AS5960" s="4" t="s">
        <v>18319</v>
      </c>
      <c r="AT5960" s="4" t="s">
        <v>18320</v>
      </c>
      <c r="AU5960" s="4" t="s">
        <v>456</v>
      </c>
      <c r="AV5960" s="4" t="s">
        <v>731</v>
      </c>
      <c r="AW5960" s="4" t="s">
        <v>724</v>
      </c>
      <c r="AX5960" s="4"/>
      <c r="AY5960" s="4">
        <v>250882</v>
      </c>
      <c r="AZ5960" s="4">
        <v>466221</v>
      </c>
      <c r="BA5960" s="4" t="s">
        <v>26021</v>
      </c>
      <c r="BB5960" s="4" t="s">
        <v>26022</v>
      </c>
      <c r="BC5960" s="4">
        <v>40</v>
      </c>
      <c r="BD5960" t="str">
        <f>IF(AND(ADHOC!$G$15="",ADHOC!$S$4=""),"",IF(ADHOC!$G$15&lt;&gt;"",IF(ADHOC!$G$15=LEFT(Domein!$AS5960,LEN(ADHOC!$G$15)),MAX(Domein!BD$1:'Domein'!BD5959)+1,""),IF(ADHOC!$S$4=LEFT(Domein!$AS5960,LEN(ADHOC!$S$4)),MAX(Domein!BD$1:'Domein'!BD5959)+1,"")))</f>
        <v/>
      </c>
    </row>
    <row r="5961" spans="45:56" x14ac:dyDescent="0.2">
      <c r="AS5961" s="4" t="s">
        <v>18321</v>
      </c>
      <c r="AT5961" s="4" t="s">
        <v>18322</v>
      </c>
      <c r="AU5961" s="4" t="s">
        <v>456</v>
      </c>
      <c r="AV5961" s="4" t="s">
        <v>731</v>
      </c>
      <c r="AW5961" s="4" t="s">
        <v>724</v>
      </c>
      <c r="AX5961" s="4"/>
      <c r="AY5961" s="4">
        <v>251825</v>
      </c>
      <c r="AZ5961" s="4">
        <v>466917</v>
      </c>
      <c r="BA5961" s="4" t="s">
        <v>26023</v>
      </c>
      <c r="BB5961" s="4" t="s">
        <v>26024</v>
      </c>
      <c r="BC5961" s="4">
        <v>40</v>
      </c>
      <c r="BD5961" t="str">
        <f>IF(AND(ADHOC!$G$15="",ADHOC!$S$4=""),"",IF(ADHOC!$G$15&lt;&gt;"",IF(ADHOC!$G$15=LEFT(Domein!$AS5961,LEN(ADHOC!$G$15)),MAX(Domein!BD$1:'Domein'!BD5960)+1,""),IF(ADHOC!$S$4=LEFT(Domein!$AS5961,LEN(ADHOC!$S$4)),MAX(Domein!BD$1:'Domein'!BD5960)+1,"")))</f>
        <v/>
      </c>
    </row>
    <row r="5962" spans="45:56" x14ac:dyDescent="0.2">
      <c r="AS5962" s="4" t="s">
        <v>18323</v>
      </c>
      <c r="AT5962" s="4" t="s">
        <v>18324</v>
      </c>
      <c r="AU5962" s="4" t="s">
        <v>456</v>
      </c>
      <c r="AV5962" s="4" t="s">
        <v>731</v>
      </c>
      <c r="AW5962" s="4" t="s">
        <v>724</v>
      </c>
      <c r="AX5962" s="4"/>
      <c r="AY5962" s="4">
        <v>252357</v>
      </c>
      <c r="AZ5962" s="4">
        <v>469558</v>
      </c>
      <c r="BA5962" s="4" t="s">
        <v>26025</v>
      </c>
      <c r="BB5962" s="4" t="s">
        <v>26026</v>
      </c>
      <c r="BC5962" s="4">
        <v>40</v>
      </c>
      <c r="BD5962" t="str">
        <f>IF(AND(ADHOC!$G$15="",ADHOC!$S$4=""),"",IF(ADHOC!$G$15&lt;&gt;"",IF(ADHOC!$G$15=LEFT(Domein!$AS5962,LEN(ADHOC!$G$15)),MAX(Domein!BD$1:'Domein'!BD5961)+1,""),IF(ADHOC!$S$4=LEFT(Domein!$AS5962,LEN(ADHOC!$S$4)),MAX(Domein!BD$1:'Domein'!BD5961)+1,"")))</f>
        <v/>
      </c>
    </row>
    <row r="5963" spans="45:56" x14ac:dyDescent="0.2">
      <c r="AS5963" s="4" t="s">
        <v>18325</v>
      </c>
      <c r="AT5963" s="4" t="s">
        <v>18326</v>
      </c>
      <c r="AU5963" s="4" t="s">
        <v>456</v>
      </c>
      <c r="AV5963" s="4" t="s">
        <v>731</v>
      </c>
      <c r="AW5963" s="4" t="s">
        <v>724</v>
      </c>
      <c r="AX5963" s="4"/>
      <c r="AY5963" s="4">
        <v>252063</v>
      </c>
      <c r="AZ5963" s="4">
        <v>465956</v>
      </c>
      <c r="BA5963" s="4" t="s">
        <v>25759</v>
      </c>
      <c r="BB5963" s="4" t="s">
        <v>26027</v>
      </c>
      <c r="BC5963" s="4">
        <v>40</v>
      </c>
      <c r="BD5963" t="str">
        <f>IF(AND(ADHOC!$G$15="",ADHOC!$S$4=""),"",IF(ADHOC!$G$15&lt;&gt;"",IF(ADHOC!$G$15=LEFT(Domein!$AS5963,LEN(ADHOC!$G$15)),MAX(Domein!BD$1:'Domein'!BD5962)+1,""),IF(ADHOC!$S$4=LEFT(Domein!$AS5963,LEN(ADHOC!$S$4)),MAX(Domein!BD$1:'Domein'!BD5962)+1,"")))</f>
        <v/>
      </c>
    </row>
    <row r="5964" spans="45:56" x14ac:dyDescent="0.2">
      <c r="AS5964" s="4" t="s">
        <v>18327</v>
      </c>
      <c r="AT5964" s="4" t="s">
        <v>18328</v>
      </c>
      <c r="AU5964" s="4" t="s">
        <v>456</v>
      </c>
      <c r="AV5964" s="4" t="s">
        <v>731</v>
      </c>
      <c r="AW5964" s="4" t="s">
        <v>724</v>
      </c>
      <c r="AX5964" s="4"/>
      <c r="AY5964" s="4">
        <v>253617</v>
      </c>
      <c r="AZ5964" s="4">
        <v>468381</v>
      </c>
      <c r="BA5964" s="4" t="s">
        <v>26028</v>
      </c>
      <c r="BB5964" s="4" t="s">
        <v>26029</v>
      </c>
      <c r="BC5964" s="4">
        <v>40</v>
      </c>
      <c r="BD5964" t="str">
        <f>IF(AND(ADHOC!$G$15="",ADHOC!$S$4=""),"",IF(ADHOC!$G$15&lt;&gt;"",IF(ADHOC!$G$15=LEFT(Domein!$AS5964,LEN(ADHOC!$G$15)),MAX(Domein!BD$1:'Domein'!BD5963)+1,""),IF(ADHOC!$S$4=LEFT(Domein!$AS5964,LEN(ADHOC!$S$4)),MAX(Domein!BD$1:'Domein'!BD5963)+1,"")))</f>
        <v/>
      </c>
    </row>
    <row r="5965" spans="45:56" x14ac:dyDescent="0.2">
      <c r="AS5965" s="4" t="s">
        <v>18329</v>
      </c>
      <c r="AT5965" s="4" t="s">
        <v>18330</v>
      </c>
      <c r="AU5965" s="4" t="s">
        <v>456</v>
      </c>
      <c r="AV5965" s="4" t="s">
        <v>731</v>
      </c>
      <c r="AW5965" s="4" t="s">
        <v>724</v>
      </c>
      <c r="AX5965" s="4"/>
      <c r="AY5965" s="4">
        <v>253504</v>
      </c>
      <c r="AZ5965" s="4">
        <v>465319</v>
      </c>
      <c r="BA5965" s="4" t="s">
        <v>26030</v>
      </c>
      <c r="BB5965" s="4" t="s">
        <v>26031</v>
      </c>
      <c r="BC5965" s="4">
        <v>40</v>
      </c>
      <c r="BD5965" t="str">
        <f>IF(AND(ADHOC!$G$15="",ADHOC!$S$4=""),"",IF(ADHOC!$G$15&lt;&gt;"",IF(ADHOC!$G$15=LEFT(Domein!$AS5965,LEN(ADHOC!$G$15)),MAX(Domein!BD$1:'Domein'!BD5964)+1,""),IF(ADHOC!$S$4=LEFT(Domein!$AS5965,LEN(ADHOC!$S$4)),MAX(Domein!BD$1:'Domein'!BD5964)+1,"")))</f>
        <v/>
      </c>
    </row>
    <row r="5966" spans="45:56" x14ac:dyDescent="0.2">
      <c r="AS5966" s="4" t="s">
        <v>18331</v>
      </c>
      <c r="AT5966" s="4" t="s">
        <v>18332</v>
      </c>
      <c r="AU5966" s="4" t="s">
        <v>456</v>
      </c>
      <c r="AV5966" s="4" t="s">
        <v>731</v>
      </c>
      <c r="AW5966" s="4" t="s">
        <v>724</v>
      </c>
      <c r="AX5966" s="4"/>
      <c r="AY5966" s="4">
        <v>253675</v>
      </c>
      <c r="AZ5966" s="4">
        <v>467944</v>
      </c>
      <c r="BA5966" s="4" t="s">
        <v>26032</v>
      </c>
      <c r="BB5966" s="4" t="s">
        <v>26033</v>
      </c>
      <c r="BC5966" s="4">
        <v>40</v>
      </c>
      <c r="BD5966" t="str">
        <f>IF(AND(ADHOC!$G$15="",ADHOC!$S$4=""),"",IF(ADHOC!$G$15&lt;&gt;"",IF(ADHOC!$G$15=LEFT(Domein!$AS5966,LEN(ADHOC!$G$15)),MAX(Domein!BD$1:'Domein'!BD5965)+1,""),IF(ADHOC!$S$4=LEFT(Domein!$AS5966,LEN(ADHOC!$S$4)),MAX(Domein!BD$1:'Domein'!BD5965)+1,"")))</f>
        <v/>
      </c>
    </row>
    <row r="5967" spans="45:56" x14ac:dyDescent="0.2">
      <c r="AS5967" s="4" t="s">
        <v>18333</v>
      </c>
      <c r="AT5967" s="4" t="s">
        <v>6965</v>
      </c>
      <c r="AU5967" s="4" t="s">
        <v>456</v>
      </c>
      <c r="AV5967" s="4" t="s">
        <v>731</v>
      </c>
      <c r="AW5967" s="4" t="s">
        <v>724</v>
      </c>
      <c r="AX5967" s="4"/>
      <c r="AY5967" s="4">
        <v>254327</v>
      </c>
      <c r="AZ5967" s="4">
        <v>464791</v>
      </c>
      <c r="BA5967" s="4" t="s">
        <v>26034</v>
      </c>
      <c r="BB5967" s="4" t="s">
        <v>26035</v>
      </c>
      <c r="BC5967" s="4">
        <v>40</v>
      </c>
      <c r="BD5967" t="str">
        <f>IF(AND(ADHOC!$G$15="",ADHOC!$S$4=""),"",IF(ADHOC!$G$15&lt;&gt;"",IF(ADHOC!$G$15=LEFT(Domein!$AS5967,LEN(ADHOC!$G$15)),MAX(Domein!BD$1:'Domein'!BD5966)+1,""),IF(ADHOC!$S$4=LEFT(Domein!$AS5967,LEN(ADHOC!$S$4)),MAX(Domein!BD$1:'Domein'!BD5966)+1,"")))</f>
        <v/>
      </c>
    </row>
    <row r="5968" spans="45:56" x14ac:dyDescent="0.2">
      <c r="AS5968" s="4" t="s">
        <v>18334</v>
      </c>
      <c r="AT5968" s="4" t="s">
        <v>18335</v>
      </c>
      <c r="AU5968" s="4" t="s">
        <v>456</v>
      </c>
      <c r="AV5968" s="4" t="s">
        <v>35994</v>
      </c>
      <c r="AW5968" s="4" t="s">
        <v>724</v>
      </c>
      <c r="AX5968" s="4"/>
      <c r="AY5968" s="4">
        <v>257503</v>
      </c>
      <c r="AZ5968" s="4">
        <v>478950</v>
      </c>
      <c r="BA5968" s="4" t="s">
        <v>26036</v>
      </c>
      <c r="BB5968" s="4" t="s">
        <v>26037</v>
      </c>
      <c r="BC5968" s="4">
        <v>40</v>
      </c>
      <c r="BD5968" t="str">
        <f>IF(AND(ADHOC!$G$15="",ADHOC!$S$4=""),"",IF(ADHOC!$G$15&lt;&gt;"",IF(ADHOC!$G$15=LEFT(Domein!$AS5968,LEN(ADHOC!$G$15)),MAX(Domein!BD$1:'Domein'!BD5967)+1,""),IF(ADHOC!$S$4=LEFT(Domein!$AS5968,LEN(ADHOC!$S$4)),MAX(Domein!BD$1:'Domein'!BD5967)+1,"")))</f>
        <v/>
      </c>
    </row>
    <row r="5969" spans="45:56" x14ac:dyDescent="0.2">
      <c r="AS5969" s="4" t="s">
        <v>7547</v>
      </c>
      <c r="AT5969" s="4" t="s">
        <v>7095</v>
      </c>
      <c r="AU5969" s="4" t="s">
        <v>456</v>
      </c>
      <c r="AV5969" s="4" t="s">
        <v>729</v>
      </c>
      <c r="AW5969" s="4" t="s">
        <v>701</v>
      </c>
      <c r="AX5969" s="4"/>
      <c r="AY5969" s="4"/>
      <c r="AZ5969" s="4"/>
      <c r="BA5969" s="4"/>
      <c r="BB5969" s="4"/>
      <c r="BC5969" s="4">
        <v>40</v>
      </c>
      <c r="BD5969" t="str">
        <f>IF(AND(ADHOC!$G$15="",ADHOC!$S$4=""),"",IF(ADHOC!$G$15&lt;&gt;"",IF(ADHOC!$G$15=LEFT(Domein!$AS5969,LEN(ADHOC!$G$15)),MAX(Domein!BD$1:'Domein'!BD5968)+1,""),IF(ADHOC!$S$4=LEFT(Domein!$AS5969,LEN(ADHOC!$S$4)),MAX(Domein!BD$1:'Domein'!BD5968)+1,"")))</f>
        <v/>
      </c>
    </row>
    <row r="5970" spans="45:56" x14ac:dyDescent="0.2">
      <c r="AS5970" s="4" t="s">
        <v>18336</v>
      </c>
      <c r="AT5970" s="4" t="s">
        <v>9529</v>
      </c>
      <c r="AU5970" s="4" t="s">
        <v>456</v>
      </c>
      <c r="AV5970" s="4" t="s">
        <v>731</v>
      </c>
      <c r="AW5970" s="4" t="s">
        <v>724</v>
      </c>
      <c r="AX5970" s="4"/>
      <c r="AY5970" s="4">
        <v>256452</v>
      </c>
      <c r="AZ5970" s="4">
        <v>475043</v>
      </c>
      <c r="BA5970" s="4" t="s">
        <v>26038</v>
      </c>
      <c r="BB5970" s="4" t="s">
        <v>26039</v>
      </c>
      <c r="BC5970" s="4">
        <v>40</v>
      </c>
      <c r="BD5970" t="str">
        <f>IF(AND(ADHOC!$G$15="",ADHOC!$S$4=""),"",IF(ADHOC!$G$15&lt;&gt;"",IF(ADHOC!$G$15=LEFT(Domein!$AS5970,LEN(ADHOC!$G$15)),MAX(Domein!BD$1:'Domein'!BD5969)+1,""),IF(ADHOC!$S$4=LEFT(Domein!$AS5970,LEN(ADHOC!$S$4)),MAX(Domein!BD$1:'Domein'!BD5969)+1,"")))</f>
        <v/>
      </c>
    </row>
    <row r="5971" spans="45:56" x14ac:dyDescent="0.2">
      <c r="AS5971" s="4" t="s">
        <v>18337</v>
      </c>
      <c r="AT5971" s="4" t="s">
        <v>18338</v>
      </c>
      <c r="AU5971" s="4" t="s">
        <v>456</v>
      </c>
      <c r="AV5971" s="4" t="s">
        <v>731</v>
      </c>
      <c r="AW5971" s="4" t="s">
        <v>724</v>
      </c>
      <c r="AX5971" s="4"/>
      <c r="AY5971" s="4">
        <v>233355</v>
      </c>
      <c r="AZ5971" s="4">
        <v>470464</v>
      </c>
      <c r="BA5971" s="4" t="s">
        <v>26040</v>
      </c>
      <c r="BB5971" s="4" t="s">
        <v>26041</v>
      </c>
      <c r="BC5971" s="4">
        <v>40</v>
      </c>
      <c r="BD5971" t="str">
        <f>IF(AND(ADHOC!$G$15="",ADHOC!$S$4=""),"",IF(ADHOC!$G$15&lt;&gt;"",IF(ADHOC!$G$15=LEFT(Domein!$AS5971,LEN(ADHOC!$G$15)),MAX(Domein!BD$1:'Domein'!BD5970)+1,""),IF(ADHOC!$S$4=LEFT(Domein!$AS5971,LEN(ADHOC!$S$4)),MAX(Domein!BD$1:'Domein'!BD5970)+1,"")))</f>
        <v/>
      </c>
    </row>
    <row r="5972" spans="45:56" x14ac:dyDescent="0.2">
      <c r="AS5972" s="4" t="s">
        <v>18339</v>
      </c>
      <c r="AT5972" s="4" t="s">
        <v>18340</v>
      </c>
      <c r="AU5972" s="4" t="s">
        <v>456</v>
      </c>
      <c r="AV5972" s="4" t="s">
        <v>731</v>
      </c>
      <c r="AW5972" s="4" t="s">
        <v>724</v>
      </c>
      <c r="AX5972" s="4"/>
      <c r="AY5972" s="4">
        <v>249605</v>
      </c>
      <c r="AZ5972" s="4">
        <v>471398</v>
      </c>
      <c r="BA5972" s="4" t="s">
        <v>26042</v>
      </c>
      <c r="BB5972" s="4" t="s">
        <v>26043</v>
      </c>
      <c r="BC5972" s="4">
        <v>40</v>
      </c>
      <c r="BD5972" t="str">
        <f>IF(AND(ADHOC!$G$15="",ADHOC!$S$4=""),"",IF(ADHOC!$G$15&lt;&gt;"",IF(ADHOC!$G$15=LEFT(Domein!$AS5972,LEN(ADHOC!$G$15)),MAX(Domein!BD$1:'Domein'!BD5971)+1,""),IF(ADHOC!$S$4=LEFT(Domein!$AS5972,LEN(ADHOC!$S$4)),MAX(Domein!BD$1:'Domein'!BD5971)+1,"")))</f>
        <v/>
      </c>
    </row>
    <row r="5973" spans="45:56" x14ac:dyDescent="0.2">
      <c r="AS5973" s="4" t="s">
        <v>18341</v>
      </c>
      <c r="AT5973" s="4" t="s">
        <v>18342</v>
      </c>
      <c r="AU5973" s="4" t="s">
        <v>456</v>
      </c>
      <c r="AV5973" s="4" t="s">
        <v>731</v>
      </c>
      <c r="AW5973" s="4" t="s">
        <v>724</v>
      </c>
      <c r="AX5973" s="4"/>
      <c r="AY5973" s="4">
        <v>256290</v>
      </c>
      <c r="AZ5973" s="4">
        <v>467053</v>
      </c>
      <c r="BA5973" s="4" t="s">
        <v>26044</v>
      </c>
      <c r="BB5973" s="4" t="s">
        <v>26045</v>
      </c>
      <c r="BC5973" s="4">
        <v>40</v>
      </c>
      <c r="BD5973" t="str">
        <f>IF(AND(ADHOC!$G$15="",ADHOC!$S$4=""),"",IF(ADHOC!$G$15&lt;&gt;"",IF(ADHOC!$G$15=LEFT(Domein!$AS5973,LEN(ADHOC!$G$15)),MAX(Domein!BD$1:'Domein'!BD5972)+1,""),IF(ADHOC!$S$4=LEFT(Domein!$AS5973,LEN(ADHOC!$S$4)),MAX(Domein!BD$1:'Domein'!BD5972)+1,"")))</f>
        <v/>
      </c>
    </row>
    <row r="5974" spans="45:56" x14ac:dyDescent="0.2">
      <c r="AS5974" s="4" t="s">
        <v>18343</v>
      </c>
      <c r="AT5974" s="4" t="s">
        <v>18344</v>
      </c>
      <c r="AU5974" s="4" t="s">
        <v>456</v>
      </c>
      <c r="AV5974" s="4" t="s">
        <v>731</v>
      </c>
      <c r="AW5974" s="4" t="s">
        <v>724</v>
      </c>
      <c r="AX5974" s="4"/>
      <c r="AY5974" s="4">
        <v>258720</v>
      </c>
      <c r="AZ5974" s="4">
        <v>467504</v>
      </c>
      <c r="BA5974" s="4" t="s">
        <v>26046</v>
      </c>
      <c r="BB5974" s="4" t="s">
        <v>26047</v>
      </c>
      <c r="BC5974" s="4">
        <v>40</v>
      </c>
      <c r="BD5974" t="str">
        <f>IF(AND(ADHOC!$G$15="",ADHOC!$S$4=""),"",IF(ADHOC!$G$15&lt;&gt;"",IF(ADHOC!$G$15=LEFT(Domein!$AS5974,LEN(ADHOC!$G$15)),MAX(Domein!BD$1:'Domein'!BD5973)+1,""),IF(ADHOC!$S$4=LEFT(Domein!$AS5974,LEN(ADHOC!$S$4)),MAX(Domein!BD$1:'Domein'!BD5973)+1,"")))</f>
        <v/>
      </c>
    </row>
    <row r="5975" spans="45:56" x14ac:dyDescent="0.2">
      <c r="AS5975" s="4" t="s">
        <v>18345</v>
      </c>
      <c r="AT5975" s="4" t="s">
        <v>18346</v>
      </c>
      <c r="AU5975" s="4" t="s">
        <v>456</v>
      </c>
      <c r="AV5975" s="4" t="s">
        <v>731</v>
      </c>
      <c r="AW5975" s="4" t="s">
        <v>724</v>
      </c>
      <c r="AX5975" s="4"/>
      <c r="AY5975" s="4">
        <v>258905</v>
      </c>
      <c r="AZ5975" s="4">
        <v>466728</v>
      </c>
      <c r="BA5975" s="4" t="s">
        <v>26048</v>
      </c>
      <c r="BB5975" s="4" t="s">
        <v>26049</v>
      </c>
      <c r="BC5975" s="4">
        <v>40</v>
      </c>
      <c r="BD5975" t="str">
        <f>IF(AND(ADHOC!$G$15="",ADHOC!$S$4=""),"",IF(ADHOC!$G$15&lt;&gt;"",IF(ADHOC!$G$15=LEFT(Domein!$AS5975,LEN(ADHOC!$G$15)),MAX(Domein!BD$1:'Domein'!BD5974)+1,""),IF(ADHOC!$S$4=LEFT(Domein!$AS5975,LEN(ADHOC!$S$4)),MAX(Domein!BD$1:'Domein'!BD5974)+1,"")))</f>
        <v/>
      </c>
    </row>
    <row r="5976" spans="45:56" x14ac:dyDescent="0.2">
      <c r="AS5976" s="4" t="s">
        <v>18347</v>
      </c>
      <c r="AT5976" s="4" t="s">
        <v>18348</v>
      </c>
      <c r="AU5976" s="4" t="s">
        <v>456</v>
      </c>
      <c r="AV5976" s="4" t="s">
        <v>731</v>
      </c>
      <c r="AW5976" s="4" t="s">
        <v>724</v>
      </c>
      <c r="AX5976" s="4"/>
      <c r="AY5976" s="4">
        <v>252957</v>
      </c>
      <c r="AZ5976" s="4">
        <v>468818</v>
      </c>
      <c r="BA5976" s="4" t="s">
        <v>26050</v>
      </c>
      <c r="BB5976" s="4" t="s">
        <v>26051</v>
      </c>
      <c r="BC5976" s="4">
        <v>40</v>
      </c>
      <c r="BD5976" t="str">
        <f>IF(AND(ADHOC!$G$15="",ADHOC!$S$4=""),"",IF(ADHOC!$G$15&lt;&gt;"",IF(ADHOC!$G$15=LEFT(Domein!$AS5976,LEN(ADHOC!$G$15)),MAX(Domein!BD$1:'Domein'!BD5975)+1,""),IF(ADHOC!$S$4=LEFT(Domein!$AS5976,LEN(ADHOC!$S$4)),MAX(Domein!BD$1:'Domein'!BD5975)+1,"")))</f>
        <v/>
      </c>
    </row>
    <row r="5977" spans="45:56" x14ac:dyDescent="0.2">
      <c r="AS5977" s="4" t="s">
        <v>18349</v>
      </c>
      <c r="AT5977" s="4" t="s">
        <v>18350</v>
      </c>
      <c r="AU5977" s="4" t="s">
        <v>456</v>
      </c>
      <c r="AV5977" s="4" t="s">
        <v>731</v>
      </c>
      <c r="AW5977" s="4" t="s">
        <v>724</v>
      </c>
      <c r="AX5977" s="4"/>
      <c r="AY5977" s="4">
        <v>254754</v>
      </c>
      <c r="AZ5977" s="4">
        <v>467564</v>
      </c>
      <c r="BA5977" s="4" t="s">
        <v>26052</v>
      </c>
      <c r="BB5977" s="4" t="s">
        <v>26053</v>
      </c>
      <c r="BC5977" s="4">
        <v>40</v>
      </c>
      <c r="BD5977" t="str">
        <f>IF(AND(ADHOC!$G$15="",ADHOC!$S$4=""),"",IF(ADHOC!$G$15&lt;&gt;"",IF(ADHOC!$G$15=LEFT(Domein!$AS5977,LEN(ADHOC!$G$15)),MAX(Domein!BD$1:'Domein'!BD5976)+1,""),IF(ADHOC!$S$4=LEFT(Domein!$AS5977,LEN(ADHOC!$S$4)),MAX(Domein!BD$1:'Domein'!BD5976)+1,"")))</f>
        <v/>
      </c>
    </row>
    <row r="5978" spans="45:56" x14ac:dyDescent="0.2">
      <c r="AS5978" s="4" t="s">
        <v>18351</v>
      </c>
      <c r="AT5978" s="4" t="s">
        <v>18352</v>
      </c>
      <c r="AU5978" s="4" t="s">
        <v>456</v>
      </c>
      <c r="AV5978" s="4" t="s">
        <v>731</v>
      </c>
      <c r="AW5978" s="4" t="s">
        <v>724</v>
      </c>
      <c r="AX5978" s="4"/>
      <c r="AY5978" s="4">
        <v>238590</v>
      </c>
      <c r="AZ5978" s="4">
        <v>468224</v>
      </c>
      <c r="BA5978" s="4" t="s">
        <v>26054</v>
      </c>
      <c r="BB5978" s="4" t="s">
        <v>26055</v>
      </c>
      <c r="BC5978" s="4">
        <v>40</v>
      </c>
      <c r="BD5978" t="str">
        <f>IF(AND(ADHOC!$G$15="",ADHOC!$S$4=""),"",IF(ADHOC!$G$15&lt;&gt;"",IF(ADHOC!$G$15=LEFT(Domein!$AS5978,LEN(ADHOC!$G$15)),MAX(Domein!BD$1:'Domein'!BD5977)+1,""),IF(ADHOC!$S$4=LEFT(Domein!$AS5978,LEN(ADHOC!$S$4)),MAX(Domein!BD$1:'Domein'!BD5977)+1,"")))</f>
        <v/>
      </c>
    </row>
    <row r="5979" spans="45:56" x14ac:dyDescent="0.2">
      <c r="AS5979" s="4" t="s">
        <v>18353</v>
      </c>
      <c r="AT5979" s="4" t="s">
        <v>6966</v>
      </c>
      <c r="AU5979" s="4" t="s">
        <v>456</v>
      </c>
      <c r="AV5979" s="4" t="s">
        <v>731</v>
      </c>
      <c r="AW5979" s="4" t="s">
        <v>724</v>
      </c>
      <c r="AX5979" s="4"/>
      <c r="AY5979" s="4">
        <v>239741</v>
      </c>
      <c r="AZ5979" s="4">
        <v>465975</v>
      </c>
      <c r="BA5979" s="4" t="s">
        <v>26056</v>
      </c>
      <c r="BB5979" s="4" t="s">
        <v>26057</v>
      </c>
      <c r="BC5979" s="4">
        <v>40</v>
      </c>
      <c r="BD5979" t="str">
        <f>IF(AND(ADHOC!$G$15="",ADHOC!$S$4=""),"",IF(ADHOC!$G$15&lt;&gt;"",IF(ADHOC!$G$15=LEFT(Domein!$AS5979,LEN(ADHOC!$G$15)),MAX(Domein!BD$1:'Domein'!BD5978)+1,""),IF(ADHOC!$S$4=LEFT(Domein!$AS5979,LEN(ADHOC!$S$4)),MAX(Domein!BD$1:'Domein'!BD5978)+1,"")))</f>
        <v/>
      </c>
    </row>
    <row r="5980" spans="45:56" x14ac:dyDescent="0.2">
      <c r="AS5980" s="4" t="s">
        <v>18354</v>
      </c>
      <c r="AT5980" s="4" t="s">
        <v>18355</v>
      </c>
      <c r="AU5980" s="4" t="s">
        <v>456</v>
      </c>
      <c r="AV5980" s="4" t="s">
        <v>731</v>
      </c>
      <c r="AW5980" s="4" t="s">
        <v>724</v>
      </c>
      <c r="AX5980" s="4"/>
      <c r="AY5980" s="4">
        <v>239361</v>
      </c>
      <c r="AZ5980" s="4">
        <v>471195</v>
      </c>
      <c r="BA5980" s="4" t="s">
        <v>26058</v>
      </c>
      <c r="BB5980" s="4" t="s">
        <v>26059</v>
      </c>
      <c r="BC5980" s="4">
        <v>40</v>
      </c>
      <c r="BD5980" t="str">
        <f>IF(AND(ADHOC!$G$15="",ADHOC!$S$4=""),"",IF(ADHOC!$G$15&lt;&gt;"",IF(ADHOC!$G$15=LEFT(Domein!$AS5980,LEN(ADHOC!$G$15)),MAX(Domein!BD$1:'Domein'!BD5979)+1,""),IF(ADHOC!$S$4=LEFT(Domein!$AS5980,LEN(ADHOC!$S$4)),MAX(Domein!BD$1:'Domein'!BD5979)+1,"")))</f>
        <v/>
      </c>
    </row>
    <row r="5981" spans="45:56" x14ac:dyDescent="0.2">
      <c r="AS5981" s="4" t="s">
        <v>2893</v>
      </c>
      <c r="AT5981" s="4" t="s">
        <v>2894</v>
      </c>
      <c r="AU5981" s="4" t="s">
        <v>456</v>
      </c>
      <c r="AV5981" s="4" t="s">
        <v>731</v>
      </c>
      <c r="AW5981" s="4" t="s">
        <v>724</v>
      </c>
      <c r="AX5981" s="4"/>
      <c r="AY5981" s="4">
        <v>257017</v>
      </c>
      <c r="AZ5981" s="4">
        <v>464194</v>
      </c>
      <c r="BA5981" s="4" t="s">
        <v>26060</v>
      </c>
      <c r="BB5981" s="4" t="s">
        <v>26061</v>
      </c>
      <c r="BC5981" s="4">
        <v>40</v>
      </c>
      <c r="BD5981" t="str">
        <f>IF(AND(ADHOC!$G$15="",ADHOC!$S$4=""),"",IF(ADHOC!$G$15&lt;&gt;"",IF(ADHOC!$G$15=LEFT(Domein!$AS5981,LEN(ADHOC!$G$15)),MAX(Domein!BD$1:'Domein'!BD5980)+1,""),IF(ADHOC!$S$4=LEFT(Domein!$AS5981,LEN(ADHOC!$S$4)),MAX(Domein!BD$1:'Domein'!BD5980)+1,"")))</f>
        <v/>
      </c>
    </row>
    <row r="5982" spans="45:56" x14ac:dyDescent="0.2">
      <c r="AS5982" s="4" t="s">
        <v>18356</v>
      </c>
      <c r="AT5982" s="4" t="s">
        <v>2894</v>
      </c>
      <c r="AU5982" s="4" t="s">
        <v>456</v>
      </c>
      <c r="AV5982" s="4" t="s">
        <v>731</v>
      </c>
      <c r="AW5982" s="4" t="s">
        <v>724</v>
      </c>
      <c r="AX5982" s="4"/>
      <c r="AY5982" s="4">
        <v>257018</v>
      </c>
      <c r="AZ5982" s="4">
        <v>464195</v>
      </c>
      <c r="BA5982" s="4" t="s">
        <v>26062</v>
      </c>
      <c r="BB5982" s="4" t="s">
        <v>26063</v>
      </c>
      <c r="BC5982" s="4">
        <v>40</v>
      </c>
      <c r="BD5982" t="str">
        <f>IF(AND(ADHOC!$G$15="",ADHOC!$S$4=""),"",IF(ADHOC!$G$15&lt;&gt;"",IF(ADHOC!$G$15=LEFT(Domein!$AS5982,LEN(ADHOC!$G$15)),MAX(Domein!BD$1:'Domein'!BD5981)+1,""),IF(ADHOC!$S$4=LEFT(Domein!$AS5982,LEN(ADHOC!$S$4)),MAX(Domein!BD$1:'Domein'!BD5981)+1,"")))</f>
        <v/>
      </c>
    </row>
    <row r="5983" spans="45:56" x14ac:dyDescent="0.2">
      <c r="AS5983" s="4" t="s">
        <v>2895</v>
      </c>
      <c r="AT5983" s="4" t="s">
        <v>2896</v>
      </c>
      <c r="AU5983" s="4" t="s">
        <v>456</v>
      </c>
      <c r="AV5983" s="4" t="s">
        <v>731</v>
      </c>
      <c r="AW5983" s="4" t="s">
        <v>724</v>
      </c>
      <c r="AX5983" s="4"/>
      <c r="AY5983" s="4">
        <v>257726</v>
      </c>
      <c r="AZ5983" s="4">
        <v>478823</v>
      </c>
      <c r="BA5983" s="4" t="s">
        <v>26064</v>
      </c>
      <c r="BB5983" s="4" t="s">
        <v>26065</v>
      </c>
      <c r="BC5983" s="4">
        <v>40</v>
      </c>
      <c r="BD5983" t="str">
        <f>IF(AND(ADHOC!$G$15="",ADHOC!$S$4=""),"",IF(ADHOC!$G$15&lt;&gt;"",IF(ADHOC!$G$15=LEFT(Domein!$AS5983,LEN(ADHOC!$G$15)),MAX(Domein!BD$1:'Domein'!BD5982)+1,""),IF(ADHOC!$S$4=LEFT(Domein!$AS5983,LEN(ADHOC!$S$4)),MAX(Domein!BD$1:'Domein'!BD5982)+1,"")))</f>
        <v/>
      </c>
    </row>
    <row r="5984" spans="45:56" x14ac:dyDescent="0.2">
      <c r="AS5984" s="4" t="s">
        <v>18357</v>
      </c>
      <c r="AT5984" s="4" t="s">
        <v>2896</v>
      </c>
      <c r="AU5984" s="4" t="s">
        <v>456</v>
      </c>
      <c r="AV5984" s="4" t="s">
        <v>731</v>
      </c>
      <c r="AW5984" s="4" t="s">
        <v>724</v>
      </c>
      <c r="AX5984" s="4"/>
      <c r="AY5984" s="4">
        <v>257780</v>
      </c>
      <c r="AZ5984" s="4">
        <v>478784</v>
      </c>
      <c r="BA5984" s="4" t="s">
        <v>26066</v>
      </c>
      <c r="BB5984" s="4" t="s">
        <v>26067</v>
      </c>
      <c r="BC5984" s="4">
        <v>40</v>
      </c>
      <c r="BD5984" t="str">
        <f>IF(AND(ADHOC!$G$15="",ADHOC!$S$4=""),"",IF(ADHOC!$G$15&lt;&gt;"",IF(ADHOC!$G$15=LEFT(Domein!$AS5984,LEN(ADHOC!$G$15)),MAX(Domein!BD$1:'Domein'!BD5983)+1,""),IF(ADHOC!$S$4=LEFT(Domein!$AS5984,LEN(ADHOC!$S$4)),MAX(Domein!BD$1:'Domein'!BD5983)+1,"")))</f>
        <v/>
      </c>
    </row>
    <row r="5985" spans="45:56" x14ac:dyDescent="0.2">
      <c r="AS5985" s="4" t="s">
        <v>2897</v>
      </c>
      <c r="AT5985" s="4" t="s">
        <v>2898</v>
      </c>
      <c r="AU5985" s="4" t="s">
        <v>456</v>
      </c>
      <c r="AV5985" s="4" t="s">
        <v>731</v>
      </c>
      <c r="AW5985" s="4" t="s">
        <v>724</v>
      </c>
      <c r="AX5985" s="4"/>
      <c r="AY5985" s="4">
        <v>252509</v>
      </c>
      <c r="AZ5985" s="4">
        <v>473292</v>
      </c>
      <c r="BA5985" s="4" t="s">
        <v>26068</v>
      </c>
      <c r="BB5985" s="4" t="s">
        <v>26069</v>
      </c>
      <c r="BC5985" s="4">
        <v>40</v>
      </c>
      <c r="BD5985" t="str">
        <f>IF(AND(ADHOC!$G$15="",ADHOC!$S$4=""),"",IF(ADHOC!$G$15&lt;&gt;"",IF(ADHOC!$G$15=LEFT(Domein!$AS5985,LEN(ADHOC!$G$15)),MAX(Domein!BD$1:'Domein'!BD5984)+1,""),IF(ADHOC!$S$4=LEFT(Domein!$AS5985,LEN(ADHOC!$S$4)),MAX(Domein!BD$1:'Domein'!BD5984)+1,"")))</f>
        <v/>
      </c>
    </row>
    <row r="5986" spans="45:56" x14ac:dyDescent="0.2">
      <c r="AS5986" s="4" t="s">
        <v>18358</v>
      </c>
      <c r="AT5986" s="4" t="s">
        <v>2898</v>
      </c>
      <c r="AU5986" s="4" t="s">
        <v>456</v>
      </c>
      <c r="AV5986" s="4" t="s">
        <v>731</v>
      </c>
      <c r="AW5986" s="4" t="s">
        <v>724</v>
      </c>
      <c r="AX5986" s="4"/>
      <c r="AY5986" s="4">
        <v>252543</v>
      </c>
      <c r="AZ5986" s="4">
        <v>473246</v>
      </c>
      <c r="BA5986" s="4" t="s">
        <v>26070</v>
      </c>
      <c r="BB5986" s="4" t="s">
        <v>26071</v>
      </c>
      <c r="BC5986" s="4">
        <v>40</v>
      </c>
      <c r="BD5986" t="str">
        <f>IF(AND(ADHOC!$G$15="",ADHOC!$S$4=""),"",IF(ADHOC!$G$15&lt;&gt;"",IF(ADHOC!$G$15=LEFT(Domein!$AS5986,LEN(ADHOC!$G$15)),MAX(Domein!BD$1:'Domein'!BD5985)+1,""),IF(ADHOC!$S$4=LEFT(Domein!$AS5986,LEN(ADHOC!$S$4)),MAX(Domein!BD$1:'Domein'!BD5985)+1,"")))</f>
        <v/>
      </c>
    </row>
    <row r="5987" spans="45:56" x14ac:dyDescent="0.2">
      <c r="AS5987" s="4" t="s">
        <v>2899</v>
      </c>
      <c r="AT5987" s="4" t="s">
        <v>2900</v>
      </c>
      <c r="AU5987" s="4" t="s">
        <v>456</v>
      </c>
      <c r="AV5987" s="4" t="s">
        <v>731</v>
      </c>
      <c r="AW5987" s="4" t="s">
        <v>724</v>
      </c>
      <c r="AX5987" s="4"/>
      <c r="AY5987" s="4">
        <v>235797</v>
      </c>
      <c r="AZ5987" s="4">
        <v>470913</v>
      </c>
      <c r="BA5987" s="4" t="s">
        <v>26072</v>
      </c>
      <c r="BB5987" s="4" t="s">
        <v>26073</v>
      </c>
      <c r="BC5987" s="4">
        <v>40</v>
      </c>
      <c r="BD5987" t="str">
        <f>IF(AND(ADHOC!$G$15="",ADHOC!$S$4=""),"",IF(ADHOC!$G$15&lt;&gt;"",IF(ADHOC!$G$15=LEFT(Domein!$AS5987,LEN(ADHOC!$G$15)),MAX(Domein!BD$1:'Domein'!BD5986)+1,""),IF(ADHOC!$S$4=LEFT(Domein!$AS5987,LEN(ADHOC!$S$4)),MAX(Domein!BD$1:'Domein'!BD5986)+1,"")))</f>
        <v/>
      </c>
    </row>
    <row r="5988" spans="45:56" x14ac:dyDescent="0.2">
      <c r="AS5988" s="4" t="s">
        <v>18359</v>
      </c>
      <c r="AT5988" s="4" t="s">
        <v>2900</v>
      </c>
      <c r="AU5988" s="4" t="s">
        <v>456</v>
      </c>
      <c r="AV5988" s="4" t="s">
        <v>731</v>
      </c>
      <c r="AW5988" s="4" t="s">
        <v>724</v>
      </c>
      <c r="AX5988" s="4"/>
      <c r="AY5988" s="4">
        <v>235761</v>
      </c>
      <c r="AZ5988" s="4">
        <v>470926</v>
      </c>
      <c r="BA5988" s="4" t="s">
        <v>26074</v>
      </c>
      <c r="BB5988" s="4" t="s">
        <v>26075</v>
      </c>
      <c r="BC5988" s="4">
        <v>40</v>
      </c>
      <c r="BD5988" t="str">
        <f>IF(AND(ADHOC!$G$15="",ADHOC!$S$4=""),"",IF(ADHOC!$G$15&lt;&gt;"",IF(ADHOC!$G$15=LEFT(Domein!$AS5988,LEN(ADHOC!$G$15)),MAX(Domein!BD$1:'Domein'!BD5987)+1,""),IF(ADHOC!$S$4=LEFT(Domein!$AS5988,LEN(ADHOC!$S$4)),MAX(Domein!BD$1:'Domein'!BD5987)+1,"")))</f>
        <v/>
      </c>
    </row>
    <row r="5989" spans="45:56" x14ac:dyDescent="0.2">
      <c r="AS5989" s="4" t="s">
        <v>18360</v>
      </c>
      <c r="AT5989" s="4" t="s">
        <v>18361</v>
      </c>
      <c r="AU5989" s="4" t="s">
        <v>456</v>
      </c>
      <c r="AV5989" s="4" t="s">
        <v>731</v>
      </c>
      <c r="AW5989" s="4" t="s">
        <v>724</v>
      </c>
      <c r="AX5989" s="4"/>
      <c r="AY5989" s="4">
        <v>259833</v>
      </c>
      <c r="AZ5989" s="4">
        <v>478333</v>
      </c>
      <c r="BA5989" s="4" t="s">
        <v>26076</v>
      </c>
      <c r="BB5989" s="4" t="s">
        <v>26077</v>
      </c>
      <c r="BC5989" s="4">
        <v>40</v>
      </c>
      <c r="BD5989" t="str">
        <f>IF(AND(ADHOC!$G$15="",ADHOC!$S$4=""),"",IF(ADHOC!$G$15&lt;&gt;"",IF(ADHOC!$G$15=LEFT(Domein!$AS5989,LEN(ADHOC!$G$15)),MAX(Domein!BD$1:'Domein'!BD5988)+1,""),IF(ADHOC!$S$4=LEFT(Domein!$AS5989,LEN(ADHOC!$S$4)),MAX(Domein!BD$1:'Domein'!BD5988)+1,"")))</f>
        <v/>
      </c>
    </row>
    <row r="5990" spans="45:56" x14ac:dyDescent="0.2">
      <c r="AS5990" s="4" t="s">
        <v>18362</v>
      </c>
      <c r="AT5990" s="4" t="s">
        <v>18363</v>
      </c>
      <c r="AU5990" s="4" t="s">
        <v>456</v>
      </c>
      <c r="AV5990" s="4" t="s">
        <v>731</v>
      </c>
      <c r="AW5990" s="4" t="s">
        <v>724</v>
      </c>
      <c r="AX5990" s="4"/>
      <c r="AY5990" s="4">
        <v>252694</v>
      </c>
      <c r="AZ5990" s="4">
        <v>468587</v>
      </c>
      <c r="BA5990" s="4" t="s">
        <v>26078</v>
      </c>
      <c r="BB5990" s="4" t="s">
        <v>26079</v>
      </c>
      <c r="BC5990" s="4">
        <v>40</v>
      </c>
      <c r="BD5990" t="str">
        <f>IF(AND(ADHOC!$G$15="",ADHOC!$S$4=""),"",IF(ADHOC!$G$15&lt;&gt;"",IF(ADHOC!$G$15=LEFT(Domein!$AS5990,LEN(ADHOC!$G$15)),MAX(Domein!BD$1:'Domein'!BD5989)+1,""),IF(ADHOC!$S$4=LEFT(Domein!$AS5990,LEN(ADHOC!$S$4)),MAX(Domein!BD$1:'Domein'!BD5989)+1,"")))</f>
        <v/>
      </c>
    </row>
    <row r="5991" spans="45:56" x14ac:dyDescent="0.2">
      <c r="AS5991" s="4" t="s">
        <v>18364</v>
      </c>
      <c r="AT5991" s="4" t="s">
        <v>18365</v>
      </c>
      <c r="AU5991" s="4" t="s">
        <v>456</v>
      </c>
      <c r="AV5991" s="4" t="s">
        <v>731</v>
      </c>
      <c r="AW5991" s="4" t="s">
        <v>724</v>
      </c>
      <c r="AX5991" s="4"/>
      <c r="AY5991" s="4">
        <v>245443</v>
      </c>
      <c r="AZ5991" s="4">
        <v>470697</v>
      </c>
      <c r="BA5991" s="4" t="s">
        <v>26080</v>
      </c>
      <c r="BB5991" s="4" t="s">
        <v>26081</v>
      </c>
      <c r="BC5991" s="4">
        <v>40</v>
      </c>
      <c r="BD5991" t="str">
        <f>IF(AND(ADHOC!$G$15="",ADHOC!$S$4=""),"",IF(ADHOC!$G$15&lt;&gt;"",IF(ADHOC!$G$15=LEFT(Domein!$AS5991,LEN(ADHOC!$G$15)),MAX(Domein!BD$1:'Domein'!BD5990)+1,""),IF(ADHOC!$S$4=LEFT(Domein!$AS5991,LEN(ADHOC!$S$4)),MAX(Domein!BD$1:'Domein'!BD5990)+1,"")))</f>
        <v/>
      </c>
    </row>
    <row r="5992" spans="45:56" x14ac:dyDescent="0.2">
      <c r="AS5992" s="4" t="s">
        <v>18366</v>
      </c>
      <c r="AT5992" s="4" t="s">
        <v>18367</v>
      </c>
      <c r="AU5992" s="4" t="s">
        <v>456</v>
      </c>
      <c r="AV5992" s="4" t="s">
        <v>731</v>
      </c>
      <c r="AW5992" s="4" t="s">
        <v>724</v>
      </c>
      <c r="AX5992" s="4"/>
      <c r="AY5992" s="4">
        <v>258818</v>
      </c>
      <c r="AZ5992" s="4">
        <v>472823</v>
      </c>
      <c r="BA5992" s="4" t="s">
        <v>26082</v>
      </c>
      <c r="BB5992" s="4" t="s">
        <v>26083</v>
      </c>
      <c r="BC5992" s="4">
        <v>40</v>
      </c>
      <c r="BD5992" t="str">
        <f>IF(AND(ADHOC!$G$15="",ADHOC!$S$4=""),"",IF(ADHOC!$G$15&lt;&gt;"",IF(ADHOC!$G$15=LEFT(Domein!$AS5992,LEN(ADHOC!$G$15)),MAX(Domein!BD$1:'Domein'!BD5991)+1,""),IF(ADHOC!$S$4=LEFT(Domein!$AS5992,LEN(ADHOC!$S$4)),MAX(Domein!BD$1:'Domein'!BD5991)+1,"")))</f>
        <v/>
      </c>
    </row>
    <row r="5993" spans="45:56" x14ac:dyDescent="0.2">
      <c r="AS5993" s="4" t="s">
        <v>18368</v>
      </c>
      <c r="AT5993" s="4" t="s">
        <v>18369</v>
      </c>
      <c r="AU5993" s="4" t="s">
        <v>456</v>
      </c>
      <c r="AV5993" s="4" t="s">
        <v>731</v>
      </c>
      <c r="AW5993" s="4" t="s">
        <v>724</v>
      </c>
      <c r="AX5993" s="4"/>
      <c r="AY5993" s="4">
        <v>258824</v>
      </c>
      <c r="AZ5993" s="4">
        <v>472748</v>
      </c>
      <c r="BA5993" s="4" t="s">
        <v>26084</v>
      </c>
      <c r="BB5993" s="4" t="s">
        <v>26085</v>
      </c>
      <c r="BC5993" s="4">
        <v>40</v>
      </c>
      <c r="BD5993" t="str">
        <f>IF(AND(ADHOC!$G$15="",ADHOC!$S$4=""),"",IF(ADHOC!$G$15&lt;&gt;"",IF(ADHOC!$G$15=LEFT(Domein!$AS5993,LEN(ADHOC!$G$15)),MAX(Domein!BD$1:'Domein'!BD5992)+1,""),IF(ADHOC!$S$4=LEFT(Domein!$AS5993,LEN(ADHOC!$S$4)),MAX(Domein!BD$1:'Domein'!BD5992)+1,"")))</f>
        <v/>
      </c>
    </row>
    <row r="5994" spans="45:56" x14ac:dyDescent="0.2">
      <c r="AS5994" s="4" t="s">
        <v>18370</v>
      </c>
      <c r="AT5994" s="4" t="s">
        <v>18371</v>
      </c>
      <c r="AU5994" s="4" t="s">
        <v>456</v>
      </c>
      <c r="AV5994" s="4" t="s">
        <v>731</v>
      </c>
      <c r="AW5994" s="4" t="s">
        <v>724</v>
      </c>
      <c r="AX5994" s="4"/>
      <c r="AY5994" s="4">
        <v>255135</v>
      </c>
      <c r="AZ5994" s="4">
        <v>468250</v>
      </c>
      <c r="BA5994" s="4" t="s">
        <v>26086</v>
      </c>
      <c r="BB5994" s="4" t="s">
        <v>26087</v>
      </c>
      <c r="BC5994" s="4">
        <v>40</v>
      </c>
      <c r="BD5994" t="str">
        <f>IF(AND(ADHOC!$G$15="",ADHOC!$S$4=""),"",IF(ADHOC!$G$15&lt;&gt;"",IF(ADHOC!$G$15=LEFT(Domein!$AS5994,LEN(ADHOC!$G$15)),MAX(Domein!BD$1:'Domein'!BD5993)+1,""),IF(ADHOC!$S$4=LEFT(Domein!$AS5994,LEN(ADHOC!$S$4)),MAX(Domein!BD$1:'Domein'!BD5993)+1,"")))</f>
        <v/>
      </c>
    </row>
    <row r="5995" spans="45:56" x14ac:dyDescent="0.2">
      <c r="AS5995" s="4" t="s">
        <v>18372</v>
      </c>
      <c r="AT5995" s="4" t="s">
        <v>18373</v>
      </c>
      <c r="AU5995" s="4" t="s">
        <v>456</v>
      </c>
      <c r="AV5995" s="4" t="s">
        <v>731</v>
      </c>
      <c r="AW5995" s="4" t="s">
        <v>724</v>
      </c>
      <c r="AX5995" s="4"/>
      <c r="AY5995" s="4">
        <v>236883</v>
      </c>
      <c r="AZ5995" s="4">
        <v>471206</v>
      </c>
      <c r="BA5995" s="4" t="s">
        <v>26088</v>
      </c>
      <c r="BB5995" s="4" t="s">
        <v>26089</v>
      </c>
      <c r="BC5995" s="4">
        <v>40</v>
      </c>
      <c r="BD5995" t="str">
        <f>IF(AND(ADHOC!$G$15="",ADHOC!$S$4=""),"",IF(ADHOC!$G$15&lt;&gt;"",IF(ADHOC!$G$15=LEFT(Domein!$AS5995,LEN(ADHOC!$G$15)),MAX(Domein!BD$1:'Domein'!BD5994)+1,""),IF(ADHOC!$S$4=LEFT(Domein!$AS5995,LEN(ADHOC!$S$4)),MAX(Domein!BD$1:'Domein'!BD5994)+1,"")))</f>
        <v/>
      </c>
    </row>
    <row r="5996" spans="45:56" x14ac:dyDescent="0.2">
      <c r="AS5996" s="4" t="s">
        <v>18374</v>
      </c>
      <c r="AT5996" s="4" t="s">
        <v>18375</v>
      </c>
      <c r="AU5996" s="4" t="s">
        <v>456</v>
      </c>
      <c r="AV5996" s="4" t="s">
        <v>731</v>
      </c>
      <c r="AW5996" s="4" t="s">
        <v>724</v>
      </c>
      <c r="AX5996" s="4"/>
      <c r="AY5996" s="4">
        <v>255351</v>
      </c>
      <c r="AZ5996" s="4">
        <v>475190</v>
      </c>
      <c r="BA5996" s="4" t="s">
        <v>26090</v>
      </c>
      <c r="BB5996" s="4" t="s">
        <v>26091</v>
      </c>
      <c r="BC5996" s="4">
        <v>40</v>
      </c>
      <c r="BD5996" t="str">
        <f>IF(AND(ADHOC!$G$15="",ADHOC!$S$4=""),"",IF(ADHOC!$G$15&lt;&gt;"",IF(ADHOC!$G$15=LEFT(Domein!$AS5996,LEN(ADHOC!$G$15)),MAX(Domein!BD$1:'Domein'!BD5995)+1,""),IF(ADHOC!$S$4=LEFT(Domein!$AS5996,LEN(ADHOC!$S$4)),MAX(Domein!BD$1:'Domein'!BD5995)+1,"")))</f>
        <v/>
      </c>
    </row>
    <row r="5997" spans="45:56" x14ac:dyDescent="0.2">
      <c r="AS5997" s="4" t="s">
        <v>18376</v>
      </c>
      <c r="AT5997" s="4" t="s">
        <v>18377</v>
      </c>
      <c r="AU5997" s="4" t="s">
        <v>456</v>
      </c>
      <c r="AV5997" s="4" t="s">
        <v>731</v>
      </c>
      <c r="AW5997" s="4" t="s">
        <v>724</v>
      </c>
      <c r="AX5997" s="4"/>
      <c r="AY5997" s="4">
        <v>253986</v>
      </c>
      <c r="AZ5997" s="4">
        <v>474334</v>
      </c>
      <c r="BA5997" s="4" t="s">
        <v>26092</v>
      </c>
      <c r="BB5997" s="4" t="s">
        <v>26093</v>
      </c>
      <c r="BC5997" s="4">
        <v>40</v>
      </c>
      <c r="BD5997" t="str">
        <f>IF(AND(ADHOC!$G$15="",ADHOC!$S$4=""),"",IF(ADHOC!$G$15&lt;&gt;"",IF(ADHOC!$G$15=LEFT(Domein!$AS5997,LEN(ADHOC!$G$15)),MAX(Domein!BD$1:'Domein'!BD5996)+1,""),IF(ADHOC!$S$4=LEFT(Domein!$AS5997,LEN(ADHOC!$S$4)),MAX(Domein!BD$1:'Domein'!BD5996)+1,"")))</f>
        <v/>
      </c>
    </row>
    <row r="5998" spans="45:56" x14ac:dyDescent="0.2">
      <c r="AS5998" s="4" t="s">
        <v>18378</v>
      </c>
      <c r="AT5998" s="4" t="s">
        <v>12477</v>
      </c>
      <c r="AU5998" s="4" t="s">
        <v>456</v>
      </c>
      <c r="AV5998" s="4" t="s">
        <v>731</v>
      </c>
      <c r="AW5998" s="4" t="s">
        <v>724</v>
      </c>
      <c r="AX5998" s="4"/>
      <c r="AY5998" s="4">
        <v>255961</v>
      </c>
      <c r="AZ5998" s="4">
        <v>477923</v>
      </c>
      <c r="BA5998" s="4" t="s">
        <v>26094</v>
      </c>
      <c r="BB5998" s="4" t="s">
        <v>26095</v>
      </c>
      <c r="BC5998" s="4">
        <v>40</v>
      </c>
      <c r="BD5998" t="str">
        <f>IF(AND(ADHOC!$G$15="",ADHOC!$S$4=""),"",IF(ADHOC!$G$15&lt;&gt;"",IF(ADHOC!$G$15=LEFT(Domein!$AS5998,LEN(ADHOC!$G$15)),MAX(Domein!BD$1:'Domein'!BD5997)+1,""),IF(ADHOC!$S$4=LEFT(Domein!$AS5998,LEN(ADHOC!$S$4)),MAX(Domein!BD$1:'Domein'!BD5997)+1,"")))</f>
        <v/>
      </c>
    </row>
    <row r="5999" spans="45:56" x14ac:dyDescent="0.2">
      <c r="AS5999" s="4" t="s">
        <v>18379</v>
      </c>
      <c r="AT5999" s="4" t="s">
        <v>18380</v>
      </c>
      <c r="AU5999" s="4" t="s">
        <v>456</v>
      </c>
      <c r="AV5999" s="4" t="s">
        <v>731</v>
      </c>
      <c r="AW5999" s="4" t="s">
        <v>724</v>
      </c>
      <c r="AX5999" s="4"/>
      <c r="AY5999" s="4">
        <v>256214</v>
      </c>
      <c r="AZ5999" s="4">
        <v>466636</v>
      </c>
      <c r="BA5999" s="4" t="s">
        <v>26096</v>
      </c>
      <c r="BB5999" s="4" t="s">
        <v>26097</v>
      </c>
      <c r="BC5999" s="4">
        <v>40</v>
      </c>
      <c r="BD5999" t="str">
        <f>IF(AND(ADHOC!$G$15="",ADHOC!$S$4=""),"",IF(ADHOC!$G$15&lt;&gt;"",IF(ADHOC!$G$15=LEFT(Domein!$AS5999,LEN(ADHOC!$G$15)),MAX(Domein!BD$1:'Domein'!BD5998)+1,""),IF(ADHOC!$S$4=LEFT(Domein!$AS5999,LEN(ADHOC!$S$4)),MAX(Domein!BD$1:'Domein'!BD5998)+1,"")))</f>
        <v/>
      </c>
    </row>
    <row r="6000" spans="45:56" x14ac:dyDescent="0.2">
      <c r="AS6000" s="4" t="s">
        <v>18381</v>
      </c>
      <c r="AT6000" s="4" t="s">
        <v>18382</v>
      </c>
      <c r="AU6000" s="4" t="s">
        <v>456</v>
      </c>
      <c r="AV6000" s="4" t="s">
        <v>731</v>
      </c>
      <c r="AW6000" s="4" t="s">
        <v>724</v>
      </c>
      <c r="AX6000" s="4"/>
      <c r="AY6000" s="4">
        <v>247714</v>
      </c>
      <c r="AZ6000" s="4">
        <v>470554</v>
      </c>
      <c r="BA6000" s="4" t="s">
        <v>26098</v>
      </c>
      <c r="BB6000" s="4" t="s">
        <v>26099</v>
      </c>
      <c r="BC6000" s="4">
        <v>40</v>
      </c>
      <c r="BD6000" t="str">
        <f>IF(AND(ADHOC!$G$15="",ADHOC!$S$4=""),"",IF(ADHOC!$G$15&lt;&gt;"",IF(ADHOC!$G$15=LEFT(Domein!$AS6000,LEN(ADHOC!$G$15)),MAX(Domein!BD$1:'Domein'!BD5999)+1,""),IF(ADHOC!$S$4=LEFT(Domein!$AS6000,LEN(ADHOC!$S$4)),MAX(Domein!BD$1:'Domein'!BD5999)+1,"")))</f>
        <v/>
      </c>
    </row>
    <row r="6001" spans="45:56" x14ac:dyDescent="0.2">
      <c r="AS6001" s="4" t="s">
        <v>18383</v>
      </c>
      <c r="AT6001" s="4" t="s">
        <v>18384</v>
      </c>
      <c r="AU6001" s="4" t="s">
        <v>456</v>
      </c>
      <c r="AV6001" s="4" t="s">
        <v>731</v>
      </c>
      <c r="AW6001" s="4" t="s">
        <v>724</v>
      </c>
      <c r="AX6001" s="4"/>
      <c r="AY6001" s="4">
        <v>235935</v>
      </c>
      <c r="AZ6001" s="4">
        <v>468914</v>
      </c>
      <c r="BA6001" s="4" t="s">
        <v>26100</v>
      </c>
      <c r="BB6001" s="4" t="s">
        <v>26101</v>
      </c>
      <c r="BC6001" s="4">
        <v>40</v>
      </c>
      <c r="BD6001" t="str">
        <f>IF(AND(ADHOC!$G$15="",ADHOC!$S$4=""),"",IF(ADHOC!$G$15&lt;&gt;"",IF(ADHOC!$G$15=LEFT(Domein!$AS6001,LEN(ADHOC!$G$15)),MAX(Domein!BD$1:'Domein'!BD6000)+1,""),IF(ADHOC!$S$4=LEFT(Domein!$AS6001,LEN(ADHOC!$S$4)),MAX(Domein!BD$1:'Domein'!BD6000)+1,"")))</f>
        <v/>
      </c>
    </row>
    <row r="6002" spans="45:56" x14ac:dyDescent="0.2">
      <c r="AS6002" s="4" t="s">
        <v>2901</v>
      </c>
      <c r="AT6002" s="4" t="s">
        <v>2902</v>
      </c>
      <c r="AU6002" s="4" t="s">
        <v>456</v>
      </c>
      <c r="AV6002" s="4" t="s">
        <v>731</v>
      </c>
      <c r="AW6002" s="4" t="s">
        <v>724</v>
      </c>
      <c r="AX6002" s="4"/>
      <c r="AY6002" s="4">
        <v>253523</v>
      </c>
      <c r="AZ6002" s="4">
        <v>474726</v>
      </c>
      <c r="BA6002" s="4" t="s">
        <v>26102</v>
      </c>
      <c r="BB6002" s="4" t="s">
        <v>26103</v>
      </c>
      <c r="BC6002" s="4">
        <v>40</v>
      </c>
      <c r="BD6002" t="str">
        <f>IF(AND(ADHOC!$G$15="",ADHOC!$S$4=""),"",IF(ADHOC!$G$15&lt;&gt;"",IF(ADHOC!$G$15=LEFT(Domein!$AS6002,LEN(ADHOC!$G$15)),MAX(Domein!BD$1:'Domein'!BD6001)+1,""),IF(ADHOC!$S$4=LEFT(Domein!$AS6002,LEN(ADHOC!$S$4)),MAX(Domein!BD$1:'Domein'!BD6001)+1,"")))</f>
        <v/>
      </c>
    </row>
    <row r="6003" spans="45:56" x14ac:dyDescent="0.2">
      <c r="AS6003" s="4" t="s">
        <v>18385</v>
      </c>
      <c r="AT6003" s="4" t="s">
        <v>2902</v>
      </c>
      <c r="AU6003" s="4" t="s">
        <v>456</v>
      </c>
      <c r="AV6003" s="4" t="s">
        <v>731</v>
      </c>
      <c r="AW6003" s="4" t="s">
        <v>724</v>
      </c>
      <c r="AX6003" s="4"/>
      <c r="AY6003" s="4">
        <v>253463</v>
      </c>
      <c r="AZ6003" s="4">
        <v>474731</v>
      </c>
      <c r="BA6003" s="4" t="s">
        <v>26104</v>
      </c>
      <c r="BB6003" s="4" t="s">
        <v>26105</v>
      </c>
      <c r="BC6003" s="4">
        <v>40</v>
      </c>
      <c r="BD6003" t="str">
        <f>IF(AND(ADHOC!$G$15="",ADHOC!$S$4=""),"",IF(ADHOC!$G$15&lt;&gt;"",IF(ADHOC!$G$15=LEFT(Domein!$AS6003,LEN(ADHOC!$G$15)),MAX(Domein!BD$1:'Domein'!BD6002)+1,""),IF(ADHOC!$S$4=LEFT(Domein!$AS6003,LEN(ADHOC!$S$4)),MAX(Domein!BD$1:'Domein'!BD6002)+1,"")))</f>
        <v/>
      </c>
    </row>
    <row r="6004" spans="45:56" x14ac:dyDescent="0.2">
      <c r="AS6004" s="4" t="s">
        <v>7546</v>
      </c>
      <c r="AT6004" s="4" t="s">
        <v>7094</v>
      </c>
      <c r="AU6004" s="4" t="s">
        <v>456</v>
      </c>
      <c r="AV6004" s="4" t="s">
        <v>731</v>
      </c>
      <c r="AW6004" s="4" t="s">
        <v>724</v>
      </c>
      <c r="AX6004" s="4"/>
      <c r="AY6004" s="4"/>
      <c r="AZ6004" s="4"/>
      <c r="BA6004" s="4"/>
      <c r="BB6004" s="4"/>
      <c r="BC6004" s="4">
        <v>40</v>
      </c>
      <c r="BD6004" t="str">
        <f>IF(AND(ADHOC!$G$15="",ADHOC!$S$4=""),"",IF(ADHOC!$G$15&lt;&gt;"",IF(ADHOC!$G$15=LEFT(Domein!$AS6004,LEN(ADHOC!$G$15)),MAX(Domein!BD$1:'Domein'!BD6003)+1,""),IF(ADHOC!$S$4=LEFT(Domein!$AS6004,LEN(ADHOC!$S$4)),MAX(Domein!BD$1:'Domein'!BD6003)+1,"")))</f>
        <v/>
      </c>
    </row>
    <row r="6005" spans="45:56" x14ac:dyDescent="0.2">
      <c r="AS6005" s="4" t="s">
        <v>18386</v>
      </c>
      <c r="AT6005" s="4" t="s">
        <v>6967</v>
      </c>
      <c r="AU6005" s="4" t="s">
        <v>456</v>
      </c>
      <c r="AV6005" s="4" t="s">
        <v>731</v>
      </c>
      <c r="AW6005" s="4" t="s">
        <v>724</v>
      </c>
      <c r="AX6005" s="4"/>
      <c r="AY6005" s="4">
        <v>239191</v>
      </c>
      <c r="AZ6005" s="4">
        <v>471873</v>
      </c>
      <c r="BA6005" s="4" t="s">
        <v>26106</v>
      </c>
      <c r="BB6005" s="4" t="s">
        <v>26107</v>
      </c>
      <c r="BC6005" s="4">
        <v>40</v>
      </c>
      <c r="BD6005" t="str">
        <f>IF(AND(ADHOC!$G$15="",ADHOC!$S$4=""),"",IF(ADHOC!$G$15&lt;&gt;"",IF(ADHOC!$G$15=LEFT(Domein!$AS6005,LEN(ADHOC!$G$15)),MAX(Domein!BD$1:'Domein'!BD6004)+1,""),IF(ADHOC!$S$4=LEFT(Domein!$AS6005,LEN(ADHOC!$S$4)),MAX(Domein!BD$1:'Domein'!BD6004)+1,"")))</f>
        <v/>
      </c>
    </row>
    <row r="6006" spans="45:56" x14ac:dyDescent="0.2">
      <c r="AS6006" s="4" t="s">
        <v>18387</v>
      </c>
      <c r="AT6006" s="4" t="s">
        <v>18388</v>
      </c>
      <c r="AU6006" s="4" t="s">
        <v>456</v>
      </c>
      <c r="AV6006" s="4" t="s">
        <v>731</v>
      </c>
      <c r="AW6006" s="4" t="s">
        <v>724</v>
      </c>
      <c r="AX6006" s="4"/>
      <c r="AY6006" s="4">
        <v>247199</v>
      </c>
      <c r="AZ6006" s="4">
        <v>465240</v>
      </c>
      <c r="BA6006" s="4" t="s">
        <v>26108</v>
      </c>
      <c r="BB6006" s="4" t="s">
        <v>26109</v>
      </c>
      <c r="BC6006" s="4">
        <v>40</v>
      </c>
      <c r="BD6006" t="str">
        <f>IF(AND(ADHOC!$G$15="",ADHOC!$S$4=""),"",IF(ADHOC!$G$15&lt;&gt;"",IF(ADHOC!$G$15=LEFT(Domein!$AS6006,LEN(ADHOC!$G$15)),MAX(Domein!BD$1:'Domein'!BD6005)+1,""),IF(ADHOC!$S$4=LEFT(Domein!$AS6006,LEN(ADHOC!$S$4)),MAX(Domein!BD$1:'Domein'!BD6005)+1,"")))</f>
        <v/>
      </c>
    </row>
    <row r="6007" spans="45:56" x14ac:dyDescent="0.2">
      <c r="AS6007" s="4" t="s">
        <v>18389</v>
      </c>
      <c r="AT6007" s="4" t="s">
        <v>9531</v>
      </c>
      <c r="AU6007" s="4" t="s">
        <v>456</v>
      </c>
      <c r="AV6007" s="4" t="s">
        <v>731</v>
      </c>
      <c r="AW6007" s="4" t="s">
        <v>724</v>
      </c>
      <c r="AX6007" s="4"/>
      <c r="AY6007" s="4">
        <v>244473</v>
      </c>
      <c r="AZ6007" s="4">
        <v>470513</v>
      </c>
      <c r="BA6007" s="4" t="s">
        <v>26110</v>
      </c>
      <c r="BB6007" s="4" t="s">
        <v>26111</v>
      </c>
      <c r="BC6007" s="4">
        <v>40</v>
      </c>
      <c r="BD6007" t="str">
        <f>IF(AND(ADHOC!$G$15="",ADHOC!$S$4=""),"",IF(ADHOC!$G$15&lt;&gt;"",IF(ADHOC!$G$15=LEFT(Domein!$AS6007,LEN(ADHOC!$G$15)),MAX(Domein!BD$1:'Domein'!BD6006)+1,""),IF(ADHOC!$S$4=LEFT(Domein!$AS6007,LEN(ADHOC!$S$4)),MAX(Domein!BD$1:'Domein'!BD6006)+1,"")))</f>
        <v/>
      </c>
    </row>
    <row r="6008" spans="45:56" x14ac:dyDescent="0.2">
      <c r="AS6008" s="4" t="s">
        <v>18390</v>
      </c>
      <c r="AT6008" s="4" t="s">
        <v>18391</v>
      </c>
      <c r="AU6008" s="4" t="s">
        <v>456</v>
      </c>
      <c r="AV6008" s="4" t="s">
        <v>731</v>
      </c>
      <c r="AW6008" s="4" t="s">
        <v>724</v>
      </c>
      <c r="AX6008" s="4"/>
      <c r="AY6008" s="4">
        <v>251693</v>
      </c>
      <c r="AZ6008" s="4">
        <v>467501</v>
      </c>
      <c r="BA6008" s="4" t="s">
        <v>26112</v>
      </c>
      <c r="BB6008" s="4" t="s">
        <v>26113</v>
      </c>
      <c r="BC6008" s="4">
        <v>40</v>
      </c>
      <c r="BD6008" t="str">
        <f>IF(AND(ADHOC!$G$15="",ADHOC!$S$4=""),"",IF(ADHOC!$G$15&lt;&gt;"",IF(ADHOC!$G$15=LEFT(Domein!$AS6008,LEN(ADHOC!$G$15)),MAX(Domein!BD$1:'Domein'!BD6007)+1,""),IF(ADHOC!$S$4=LEFT(Domein!$AS6008,LEN(ADHOC!$S$4)),MAX(Domein!BD$1:'Domein'!BD6007)+1,"")))</f>
        <v/>
      </c>
    </row>
    <row r="6009" spans="45:56" x14ac:dyDescent="0.2">
      <c r="AS6009" s="4" t="s">
        <v>18392</v>
      </c>
      <c r="AT6009" s="4" t="s">
        <v>18393</v>
      </c>
      <c r="AU6009" s="4" t="s">
        <v>456</v>
      </c>
      <c r="AV6009" s="4" t="s">
        <v>731</v>
      </c>
      <c r="AW6009" s="4" t="s">
        <v>724</v>
      </c>
      <c r="AX6009" s="4"/>
      <c r="AY6009" s="4">
        <v>254656</v>
      </c>
      <c r="AZ6009" s="4">
        <v>467952</v>
      </c>
      <c r="BA6009" s="4" t="s">
        <v>26114</v>
      </c>
      <c r="BB6009" s="4" t="s">
        <v>26115</v>
      </c>
      <c r="BC6009" s="4">
        <v>40</v>
      </c>
      <c r="BD6009" t="str">
        <f>IF(AND(ADHOC!$G$15="",ADHOC!$S$4=""),"",IF(ADHOC!$G$15&lt;&gt;"",IF(ADHOC!$G$15=LEFT(Domein!$AS6009,LEN(ADHOC!$G$15)),MAX(Domein!BD$1:'Domein'!BD6008)+1,""),IF(ADHOC!$S$4=LEFT(Domein!$AS6009,LEN(ADHOC!$S$4)),MAX(Domein!BD$1:'Domein'!BD6008)+1,"")))</f>
        <v/>
      </c>
    </row>
    <row r="6010" spans="45:56" x14ac:dyDescent="0.2">
      <c r="AS6010" s="4" t="s">
        <v>18394</v>
      </c>
      <c r="AT6010" s="4" t="s">
        <v>18395</v>
      </c>
      <c r="AU6010" s="4" t="s">
        <v>456</v>
      </c>
      <c r="AV6010" s="4" t="s">
        <v>731</v>
      </c>
      <c r="AW6010" s="4" t="s">
        <v>724</v>
      </c>
      <c r="AX6010" s="4"/>
      <c r="AY6010" s="4">
        <v>253882</v>
      </c>
      <c r="AZ6010" s="4">
        <v>476782</v>
      </c>
      <c r="BA6010" s="4" t="s">
        <v>26116</v>
      </c>
      <c r="BB6010" s="4" t="s">
        <v>26117</v>
      </c>
      <c r="BC6010" s="4">
        <v>40</v>
      </c>
      <c r="BD6010" t="str">
        <f>IF(AND(ADHOC!$G$15="",ADHOC!$S$4=""),"",IF(ADHOC!$G$15&lt;&gt;"",IF(ADHOC!$G$15=LEFT(Domein!$AS6010,LEN(ADHOC!$G$15)),MAX(Domein!BD$1:'Domein'!BD6009)+1,""),IF(ADHOC!$S$4=LEFT(Domein!$AS6010,LEN(ADHOC!$S$4)),MAX(Domein!BD$1:'Domein'!BD6009)+1,"")))</f>
        <v/>
      </c>
    </row>
    <row r="6011" spans="45:56" x14ac:dyDescent="0.2">
      <c r="AS6011" s="4" t="s">
        <v>18396</v>
      </c>
      <c r="AT6011" s="4" t="s">
        <v>18397</v>
      </c>
      <c r="AU6011" s="4" t="s">
        <v>456</v>
      </c>
      <c r="AV6011" s="4" t="s">
        <v>731</v>
      </c>
      <c r="AW6011" s="4" t="s">
        <v>724</v>
      </c>
      <c r="AX6011" s="4"/>
      <c r="AY6011" s="4">
        <v>254016</v>
      </c>
      <c r="AZ6011" s="4">
        <v>474875</v>
      </c>
      <c r="BA6011" s="4" t="s">
        <v>26118</v>
      </c>
      <c r="BB6011" s="4" t="s">
        <v>26119</v>
      </c>
      <c r="BC6011" s="4">
        <v>40</v>
      </c>
      <c r="BD6011" t="str">
        <f>IF(AND(ADHOC!$G$15="",ADHOC!$S$4=""),"",IF(ADHOC!$G$15&lt;&gt;"",IF(ADHOC!$G$15=LEFT(Domein!$AS6011,LEN(ADHOC!$G$15)),MAX(Domein!BD$1:'Domein'!BD6010)+1,""),IF(ADHOC!$S$4=LEFT(Domein!$AS6011,LEN(ADHOC!$S$4)),MAX(Domein!BD$1:'Domein'!BD6010)+1,"")))</f>
        <v/>
      </c>
    </row>
    <row r="6012" spans="45:56" x14ac:dyDescent="0.2">
      <c r="AS6012" s="4" t="s">
        <v>18398</v>
      </c>
      <c r="AT6012" s="4" t="s">
        <v>18399</v>
      </c>
      <c r="AU6012" s="4" t="s">
        <v>456</v>
      </c>
      <c r="AV6012" s="4" t="s">
        <v>731</v>
      </c>
      <c r="AW6012" s="4" t="s">
        <v>724</v>
      </c>
      <c r="AX6012" s="4"/>
      <c r="AY6012" s="4">
        <v>251783</v>
      </c>
      <c r="AZ6012" s="4">
        <v>467731</v>
      </c>
      <c r="BA6012" s="4" t="s">
        <v>26120</v>
      </c>
      <c r="BB6012" s="4" t="s">
        <v>26121</v>
      </c>
      <c r="BC6012" s="4">
        <v>40</v>
      </c>
      <c r="BD6012" t="str">
        <f>IF(AND(ADHOC!$G$15="",ADHOC!$S$4=""),"",IF(ADHOC!$G$15&lt;&gt;"",IF(ADHOC!$G$15=LEFT(Domein!$AS6012,LEN(ADHOC!$G$15)),MAX(Domein!BD$1:'Domein'!BD6011)+1,""),IF(ADHOC!$S$4=LEFT(Domein!$AS6012,LEN(ADHOC!$S$4)),MAX(Domein!BD$1:'Domein'!BD6011)+1,"")))</f>
        <v/>
      </c>
    </row>
    <row r="6013" spans="45:56" x14ac:dyDescent="0.2">
      <c r="AS6013" s="4" t="s">
        <v>18400</v>
      </c>
      <c r="AT6013" s="4" t="s">
        <v>9532</v>
      </c>
      <c r="AU6013" s="4" t="s">
        <v>456</v>
      </c>
      <c r="AV6013" s="4" t="s">
        <v>731</v>
      </c>
      <c r="AW6013" s="4" t="s">
        <v>724</v>
      </c>
      <c r="AX6013" s="4"/>
      <c r="AY6013" s="4">
        <v>259115</v>
      </c>
      <c r="AZ6013" s="4">
        <v>466720</v>
      </c>
      <c r="BA6013" s="4" t="s">
        <v>26122</v>
      </c>
      <c r="BB6013" s="4" t="s">
        <v>26123</v>
      </c>
      <c r="BC6013" s="4">
        <v>40</v>
      </c>
      <c r="BD6013" t="str">
        <f>IF(AND(ADHOC!$G$15="",ADHOC!$S$4=""),"",IF(ADHOC!$G$15&lt;&gt;"",IF(ADHOC!$G$15=LEFT(Domein!$AS6013,LEN(ADHOC!$G$15)),MAX(Domein!BD$1:'Domein'!BD6012)+1,""),IF(ADHOC!$S$4=LEFT(Domein!$AS6013,LEN(ADHOC!$S$4)),MAX(Domein!BD$1:'Domein'!BD6012)+1,"")))</f>
        <v/>
      </c>
    </row>
    <row r="6014" spans="45:56" x14ac:dyDescent="0.2">
      <c r="AS6014" s="4" t="s">
        <v>18401</v>
      </c>
      <c r="AT6014" s="4" t="s">
        <v>18402</v>
      </c>
      <c r="AU6014" s="4" t="s">
        <v>456</v>
      </c>
      <c r="AV6014" s="4" t="s">
        <v>731</v>
      </c>
      <c r="AW6014" s="4" t="s">
        <v>724</v>
      </c>
      <c r="AX6014" s="4"/>
      <c r="AY6014" s="4">
        <v>257959</v>
      </c>
      <c r="AZ6014" s="4">
        <v>466581</v>
      </c>
      <c r="BA6014" s="4" t="s">
        <v>26124</v>
      </c>
      <c r="BB6014" s="4" t="s">
        <v>26125</v>
      </c>
      <c r="BC6014" s="4">
        <v>40</v>
      </c>
      <c r="BD6014" t="str">
        <f>IF(AND(ADHOC!$G$15="",ADHOC!$S$4=""),"",IF(ADHOC!$G$15&lt;&gt;"",IF(ADHOC!$G$15=LEFT(Domein!$AS6014,LEN(ADHOC!$G$15)),MAX(Domein!BD$1:'Domein'!BD6013)+1,""),IF(ADHOC!$S$4=LEFT(Domein!$AS6014,LEN(ADHOC!$S$4)),MAX(Domein!BD$1:'Domein'!BD6013)+1,"")))</f>
        <v/>
      </c>
    </row>
    <row r="6015" spans="45:56" x14ac:dyDescent="0.2">
      <c r="AS6015" s="4" t="s">
        <v>18403</v>
      </c>
      <c r="AT6015" s="4" t="s">
        <v>18404</v>
      </c>
      <c r="AU6015" s="4" t="s">
        <v>456</v>
      </c>
      <c r="AV6015" s="4" t="s">
        <v>731</v>
      </c>
      <c r="AW6015" s="4" t="s">
        <v>724</v>
      </c>
      <c r="AX6015" s="4"/>
      <c r="AY6015" s="4">
        <v>256907</v>
      </c>
      <c r="AZ6015" s="4">
        <v>466579</v>
      </c>
      <c r="BA6015" s="4" t="s">
        <v>26126</v>
      </c>
      <c r="BB6015" s="4" t="s">
        <v>26127</v>
      </c>
      <c r="BC6015" s="4">
        <v>40</v>
      </c>
      <c r="BD6015" t="str">
        <f>IF(AND(ADHOC!$G$15="",ADHOC!$S$4=""),"",IF(ADHOC!$G$15&lt;&gt;"",IF(ADHOC!$G$15=LEFT(Domein!$AS6015,LEN(ADHOC!$G$15)),MAX(Domein!BD$1:'Domein'!BD6014)+1,""),IF(ADHOC!$S$4=LEFT(Domein!$AS6015,LEN(ADHOC!$S$4)),MAX(Domein!BD$1:'Domein'!BD6014)+1,"")))</f>
        <v/>
      </c>
    </row>
    <row r="6016" spans="45:56" x14ac:dyDescent="0.2">
      <c r="AS6016" s="4" t="s">
        <v>38673</v>
      </c>
      <c r="AT6016" s="4" t="s">
        <v>38674</v>
      </c>
      <c r="AU6016" s="4" t="s">
        <v>456</v>
      </c>
      <c r="AV6016" s="4" t="s">
        <v>729</v>
      </c>
      <c r="AW6016" s="4" t="s">
        <v>701</v>
      </c>
      <c r="AX6016" s="4"/>
      <c r="AY6016" s="4"/>
      <c r="AZ6016" s="4"/>
      <c r="BA6016" s="4"/>
      <c r="BB6016" s="4"/>
      <c r="BC6016" s="4">
        <v>40</v>
      </c>
      <c r="BD6016" t="str">
        <f>IF(AND(ADHOC!$G$15="",ADHOC!$S$4=""),"",IF(ADHOC!$G$15&lt;&gt;"",IF(ADHOC!$G$15=LEFT(Domein!$AS6016,LEN(ADHOC!$G$15)),MAX(Domein!BD$1:'Domein'!BD6015)+1,""),IF(ADHOC!$S$4=LEFT(Domein!$AS6016,LEN(ADHOC!$S$4)),MAX(Domein!BD$1:'Domein'!BD6015)+1,"")))</f>
        <v/>
      </c>
    </row>
    <row r="6017" spans="45:56" x14ac:dyDescent="0.2">
      <c r="AS6017" s="4" t="s">
        <v>18405</v>
      </c>
      <c r="AT6017" s="4" t="s">
        <v>18406</v>
      </c>
      <c r="AU6017" s="4" t="s">
        <v>456</v>
      </c>
      <c r="AV6017" s="4" t="s">
        <v>731</v>
      </c>
      <c r="AW6017" s="4" t="s">
        <v>724</v>
      </c>
      <c r="AX6017" s="4"/>
      <c r="AY6017" s="4">
        <v>252568</v>
      </c>
      <c r="AZ6017" s="4">
        <v>464231</v>
      </c>
      <c r="BA6017" s="4" t="s">
        <v>26128</v>
      </c>
      <c r="BB6017" s="4" t="s">
        <v>26129</v>
      </c>
      <c r="BC6017" s="4">
        <v>40</v>
      </c>
      <c r="BD6017" t="str">
        <f>IF(AND(ADHOC!$G$15="",ADHOC!$S$4=""),"",IF(ADHOC!$G$15&lt;&gt;"",IF(ADHOC!$G$15=LEFT(Domein!$AS6017,LEN(ADHOC!$G$15)),MAX(Domein!BD$1:'Domein'!BD6016)+1,""),IF(ADHOC!$S$4=LEFT(Domein!$AS6017,LEN(ADHOC!$S$4)),MAX(Domein!BD$1:'Domein'!BD6016)+1,"")))</f>
        <v/>
      </c>
    </row>
    <row r="6018" spans="45:56" x14ac:dyDescent="0.2">
      <c r="AS6018" s="4" t="s">
        <v>18407</v>
      </c>
      <c r="AT6018" s="4" t="s">
        <v>18408</v>
      </c>
      <c r="AU6018" s="4" t="s">
        <v>456</v>
      </c>
      <c r="AV6018" s="4" t="s">
        <v>731</v>
      </c>
      <c r="AW6018" s="4" t="s">
        <v>724</v>
      </c>
      <c r="AX6018" s="4"/>
      <c r="AY6018" s="4">
        <v>261350</v>
      </c>
      <c r="AZ6018" s="4">
        <v>479184</v>
      </c>
      <c r="BA6018" s="4" t="s">
        <v>26130</v>
      </c>
      <c r="BB6018" s="4" t="s">
        <v>26131</v>
      </c>
      <c r="BC6018" s="4">
        <v>40</v>
      </c>
      <c r="BD6018" t="str">
        <f>IF(AND(ADHOC!$G$15="",ADHOC!$S$4=""),"",IF(ADHOC!$G$15&lt;&gt;"",IF(ADHOC!$G$15=LEFT(Domein!$AS6018,LEN(ADHOC!$G$15)),MAX(Domein!BD$1:'Domein'!BD6017)+1,""),IF(ADHOC!$S$4=LEFT(Domein!$AS6018,LEN(ADHOC!$S$4)),MAX(Domein!BD$1:'Domein'!BD6017)+1,"")))</f>
        <v/>
      </c>
    </row>
    <row r="6019" spans="45:56" x14ac:dyDescent="0.2">
      <c r="AS6019" s="4" t="s">
        <v>18409</v>
      </c>
      <c r="AT6019" s="4" t="s">
        <v>18410</v>
      </c>
      <c r="AU6019" s="4" t="s">
        <v>456</v>
      </c>
      <c r="AV6019" s="4" t="s">
        <v>731</v>
      </c>
      <c r="AW6019" s="4" t="s">
        <v>724</v>
      </c>
      <c r="AX6019" s="4"/>
      <c r="AY6019" s="4">
        <v>261446</v>
      </c>
      <c r="AZ6019" s="4">
        <v>478764</v>
      </c>
      <c r="BA6019" s="4" t="s">
        <v>26132</v>
      </c>
      <c r="BB6019" s="4" t="s">
        <v>26133</v>
      </c>
      <c r="BC6019" s="4">
        <v>40</v>
      </c>
      <c r="BD6019" t="str">
        <f>IF(AND(ADHOC!$G$15="",ADHOC!$S$4=""),"",IF(ADHOC!$G$15&lt;&gt;"",IF(ADHOC!$G$15=LEFT(Domein!$AS6019,LEN(ADHOC!$G$15)),MAX(Domein!BD$1:'Domein'!BD6018)+1,""),IF(ADHOC!$S$4=LEFT(Domein!$AS6019,LEN(ADHOC!$S$4)),MAX(Domein!BD$1:'Domein'!BD6018)+1,"")))</f>
        <v/>
      </c>
    </row>
    <row r="6020" spans="45:56" x14ac:dyDescent="0.2">
      <c r="AS6020" s="4" t="s">
        <v>18411</v>
      </c>
      <c r="AT6020" s="4" t="s">
        <v>18412</v>
      </c>
      <c r="AU6020" s="4" t="s">
        <v>456</v>
      </c>
      <c r="AV6020" s="4" t="s">
        <v>731</v>
      </c>
      <c r="AW6020" s="4" t="s">
        <v>724</v>
      </c>
      <c r="AX6020" s="4"/>
      <c r="AY6020" s="4">
        <v>260883</v>
      </c>
      <c r="AZ6020" s="4">
        <v>477143</v>
      </c>
      <c r="BA6020" s="4" t="s">
        <v>26134</v>
      </c>
      <c r="BB6020" s="4" t="s">
        <v>26135</v>
      </c>
      <c r="BC6020" s="4">
        <v>40</v>
      </c>
      <c r="BD6020" t="str">
        <f>IF(AND(ADHOC!$G$15="",ADHOC!$S$4=""),"",IF(ADHOC!$G$15&lt;&gt;"",IF(ADHOC!$G$15=LEFT(Domein!$AS6020,LEN(ADHOC!$G$15)),MAX(Domein!BD$1:'Domein'!BD6019)+1,""),IF(ADHOC!$S$4=LEFT(Domein!$AS6020,LEN(ADHOC!$S$4)),MAX(Domein!BD$1:'Domein'!BD6019)+1,"")))</f>
        <v/>
      </c>
    </row>
    <row r="6021" spans="45:56" x14ac:dyDescent="0.2">
      <c r="AS6021" s="4" t="s">
        <v>18413</v>
      </c>
      <c r="AT6021" s="4" t="s">
        <v>18414</v>
      </c>
      <c r="AU6021" s="4" t="s">
        <v>456</v>
      </c>
      <c r="AV6021" s="4" t="s">
        <v>731</v>
      </c>
      <c r="AW6021" s="4" t="s">
        <v>724</v>
      </c>
      <c r="AX6021" s="4"/>
      <c r="AY6021" s="4">
        <v>255332</v>
      </c>
      <c r="AZ6021" s="4">
        <v>466026</v>
      </c>
      <c r="BA6021" s="4" t="s">
        <v>26136</v>
      </c>
      <c r="BB6021" s="4" t="s">
        <v>26137</v>
      </c>
      <c r="BC6021" s="4">
        <v>40</v>
      </c>
      <c r="BD6021" t="str">
        <f>IF(AND(ADHOC!$G$15="",ADHOC!$S$4=""),"",IF(ADHOC!$G$15&lt;&gt;"",IF(ADHOC!$G$15=LEFT(Domein!$AS6021,LEN(ADHOC!$G$15)),MAX(Domein!BD$1:'Domein'!BD6020)+1,""),IF(ADHOC!$S$4=LEFT(Domein!$AS6021,LEN(ADHOC!$S$4)),MAX(Domein!BD$1:'Domein'!BD6020)+1,"")))</f>
        <v/>
      </c>
    </row>
    <row r="6022" spans="45:56" x14ac:dyDescent="0.2">
      <c r="AS6022" s="4" t="s">
        <v>18415</v>
      </c>
      <c r="AT6022" s="4" t="s">
        <v>18416</v>
      </c>
      <c r="AU6022" s="4" t="s">
        <v>456</v>
      </c>
      <c r="AV6022" s="4" t="s">
        <v>731</v>
      </c>
      <c r="AW6022" s="4" t="s">
        <v>724</v>
      </c>
      <c r="AX6022" s="4"/>
      <c r="AY6022" s="4">
        <v>255730</v>
      </c>
      <c r="AZ6022" s="4">
        <v>464331</v>
      </c>
      <c r="BA6022" s="4" t="s">
        <v>26138</v>
      </c>
      <c r="BB6022" s="4" t="s">
        <v>26139</v>
      </c>
      <c r="BC6022" s="4">
        <v>40</v>
      </c>
      <c r="BD6022" t="str">
        <f>IF(AND(ADHOC!$G$15="",ADHOC!$S$4=""),"",IF(ADHOC!$G$15&lt;&gt;"",IF(ADHOC!$G$15=LEFT(Domein!$AS6022,LEN(ADHOC!$G$15)),MAX(Domein!BD$1:'Domein'!BD6021)+1,""),IF(ADHOC!$S$4=LEFT(Domein!$AS6022,LEN(ADHOC!$S$4)),MAX(Domein!BD$1:'Domein'!BD6021)+1,"")))</f>
        <v/>
      </c>
    </row>
    <row r="6023" spans="45:56" x14ac:dyDescent="0.2">
      <c r="AS6023" s="4" t="s">
        <v>18417</v>
      </c>
      <c r="AT6023" s="4" t="s">
        <v>18418</v>
      </c>
      <c r="AU6023" s="4" t="s">
        <v>456</v>
      </c>
      <c r="AV6023" s="4" t="s">
        <v>731</v>
      </c>
      <c r="AW6023" s="4" t="s">
        <v>724</v>
      </c>
      <c r="AX6023" s="4"/>
      <c r="AY6023" s="4">
        <v>256260</v>
      </c>
      <c r="AZ6023" s="4">
        <v>478634</v>
      </c>
      <c r="BA6023" s="4" t="s">
        <v>26140</v>
      </c>
      <c r="BB6023" s="4" t="s">
        <v>26141</v>
      </c>
      <c r="BC6023" s="4">
        <v>40</v>
      </c>
      <c r="BD6023" t="str">
        <f>IF(AND(ADHOC!$G$15="",ADHOC!$S$4=""),"",IF(ADHOC!$G$15&lt;&gt;"",IF(ADHOC!$G$15=LEFT(Domein!$AS6023,LEN(ADHOC!$G$15)),MAX(Domein!BD$1:'Domein'!BD6022)+1,""),IF(ADHOC!$S$4=LEFT(Domein!$AS6023,LEN(ADHOC!$S$4)),MAX(Domein!BD$1:'Domein'!BD6022)+1,"")))</f>
        <v/>
      </c>
    </row>
    <row r="6024" spans="45:56" x14ac:dyDescent="0.2">
      <c r="AS6024" s="4" t="s">
        <v>18419</v>
      </c>
      <c r="AT6024" s="4" t="s">
        <v>18420</v>
      </c>
      <c r="AU6024" s="4" t="s">
        <v>456</v>
      </c>
      <c r="AV6024" s="4" t="s">
        <v>731</v>
      </c>
      <c r="AW6024" s="4" t="s">
        <v>724</v>
      </c>
      <c r="AX6024" s="4"/>
      <c r="AY6024" s="4">
        <v>257708</v>
      </c>
      <c r="AZ6024" s="4">
        <v>466260</v>
      </c>
      <c r="BA6024" s="4" t="s">
        <v>26142</v>
      </c>
      <c r="BB6024" s="4" t="s">
        <v>26143</v>
      </c>
      <c r="BC6024" s="4">
        <v>40</v>
      </c>
      <c r="BD6024" t="str">
        <f>IF(AND(ADHOC!$G$15="",ADHOC!$S$4=""),"",IF(ADHOC!$G$15&lt;&gt;"",IF(ADHOC!$G$15=LEFT(Domein!$AS6024,LEN(ADHOC!$G$15)),MAX(Domein!BD$1:'Domein'!BD6023)+1,""),IF(ADHOC!$S$4=LEFT(Domein!$AS6024,LEN(ADHOC!$S$4)),MAX(Domein!BD$1:'Domein'!BD6023)+1,"")))</f>
        <v/>
      </c>
    </row>
    <row r="6025" spans="45:56" x14ac:dyDescent="0.2">
      <c r="AS6025" s="4" t="s">
        <v>18421</v>
      </c>
      <c r="AT6025" s="4" t="s">
        <v>18422</v>
      </c>
      <c r="AU6025" s="4" t="s">
        <v>456</v>
      </c>
      <c r="AV6025" s="4" t="s">
        <v>731</v>
      </c>
      <c r="AW6025" s="4" t="s">
        <v>724</v>
      </c>
      <c r="AX6025" s="4"/>
      <c r="AY6025" s="4">
        <v>258218</v>
      </c>
      <c r="AZ6025" s="4">
        <v>465724</v>
      </c>
      <c r="BA6025" s="4" t="s">
        <v>26144</v>
      </c>
      <c r="BB6025" s="4" t="s">
        <v>24605</v>
      </c>
      <c r="BC6025" s="4">
        <v>40</v>
      </c>
      <c r="BD6025" t="str">
        <f>IF(AND(ADHOC!$G$15="",ADHOC!$S$4=""),"",IF(ADHOC!$G$15&lt;&gt;"",IF(ADHOC!$G$15=LEFT(Domein!$AS6025,LEN(ADHOC!$G$15)),MAX(Domein!BD$1:'Domein'!BD6024)+1,""),IF(ADHOC!$S$4=LEFT(Domein!$AS6025,LEN(ADHOC!$S$4)),MAX(Domein!BD$1:'Domein'!BD6024)+1,"")))</f>
        <v/>
      </c>
    </row>
    <row r="6026" spans="45:56" x14ac:dyDescent="0.2">
      <c r="AS6026" s="4" t="s">
        <v>18423</v>
      </c>
      <c r="AT6026" s="4" t="s">
        <v>18424</v>
      </c>
      <c r="AU6026" s="4" t="s">
        <v>456</v>
      </c>
      <c r="AV6026" s="4" t="s">
        <v>731</v>
      </c>
      <c r="AW6026" s="4" t="s">
        <v>724</v>
      </c>
      <c r="AX6026" s="4"/>
      <c r="AY6026" s="4">
        <v>258688</v>
      </c>
      <c r="AZ6026" s="4">
        <v>478817</v>
      </c>
      <c r="BA6026" s="4" t="s">
        <v>26145</v>
      </c>
      <c r="BB6026" s="4" t="s">
        <v>26146</v>
      </c>
      <c r="BC6026" s="4">
        <v>40</v>
      </c>
      <c r="BD6026" t="str">
        <f>IF(AND(ADHOC!$G$15="",ADHOC!$S$4=""),"",IF(ADHOC!$G$15&lt;&gt;"",IF(ADHOC!$G$15=LEFT(Domein!$AS6026,LEN(ADHOC!$G$15)),MAX(Domein!BD$1:'Domein'!BD6025)+1,""),IF(ADHOC!$S$4=LEFT(Domein!$AS6026,LEN(ADHOC!$S$4)),MAX(Domein!BD$1:'Domein'!BD6025)+1,"")))</f>
        <v/>
      </c>
    </row>
    <row r="6027" spans="45:56" x14ac:dyDescent="0.2">
      <c r="AS6027" s="4" t="s">
        <v>18425</v>
      </c>
      <c r="AT6027" s="4" t="s">
        <v>18426</v>
      </c>
      <c r="AU6027" s="4" t="s">
        <v>456</v>
      </c>
      <c r="AV6027" s="4" t="s">
        <v>731</v>
      </c>
      <c r="AW6027" s="4" t="s">
        <v>724</v>
      </c>
      <c r="AX6027" s="4"/>
      <c r="AY6027" s="4">
        <v>260250</v>
      </c>
      <c r="AZ6027" s="4">
        <v>477929</v>
      </c>
      <c r="BA6027" s="4" t="s">
        <v>26147</v>
      </c>
      <c r="BB6027" s="4" t="s">
        <v>26148</v>
      </c>
      <c r="BC6027" s="4">
        <v>40</v>
      </c>
      <c r="BD6027" t="str">
        <f>IF(AND(ADHOC!$G$15="",ADHOC!$S$4=""),"",IF(ADHOC!$G$15&lt;&gt;"",IF(ADHOC!$G$15=LEFT(Domein!$AS6027,LEN(ADHOC!$G$15)),MAX(Domein!BD$1:'Domein'!BD6026)+1,""),IF(ADHOC!$S$4=LEFT(Domein!$AS6027,LEN(ADHOC!$S$4)),MAX(Domein!BD$1:'Domein'!BD6026)+1,"")))</f>
        <v/>
      </c>
    </row>
    <row r="6028" spans="45:56" x14ac:dyDescent="0.2">
      <c r="AS6028" s="4" t="s">
        <v>18427</v>
      </c>
      <c r="AT6028" s="4" t="s">
        <v>18428</v>
      </c>
      <c r="AU6028" s="4" t="s">
        <v>456</v>
      </c>
      <c r="AV6028" s="4" t="s">
        <v>731</v>
      </c>
      <c r="AW6028" s="4" t="s">
        <v>724</v>
      </c>
      <c r="AX6028" s="4"/>
      <c r="AY6028" s="4">
        <v>249634</v>
      </c>
      <c r="AZ6028" s="4">
        <v>472310</v>
      </c>
      <c r="BA6028" s="4" t="s">
        <v>26149</v>
      </c>
      <c r="BB6028" s="4" t="s">
        <v>26150</v>
      </c>
      <c r="BC6028" s="4">
        <v>40</v>
      </c>
      <c r="BD6028" t="str">
        <f>IF(AND(ADHOC!$G$15="",ADHOC!$S$4=""),"",IF(ADHOC!$G$15&lt;&gt;"",IF(ADHOC!$G$15=LEFT(Domein!$AS6028,LEN(ADHOC!$G$15)),MAX(Domein!BD$1:'Domein'!BD6027)+1,""),IF(ADHOC!$S$4=LEFT(Domein!$AS6028,LEN(ADHOC!$S$4)),MAX(Domein!BD$1:'Domein'!BD6027)+1,"")))</f>
        <v/>
      </c>
    </row>
    <row r="6029" spans="45:56" x14ac:dyDescent="0.2">
      <c r="AS6029" s="4" t="s">
        <v>18429</v>
      </c>
      <c r="AT6029" s="4" t="s">
        <v>18430</v>
      </c>
      <c r="AU6029" s="4" t="s">
        <v>456</v>
      </c>
      <c r="AV6029" s="4" t="s">
        <v>731</v>
      </c>
      <c r="AW6029" s="4" t="s">
        <v>724</v>
      </c>
      <c r="AX6029" s="4"/>
      <c r="AY6029" s="4">
        <v>240822</v>
      </c>
      <c r="AZ6029" s="4">
        <v>468543</v>
      </c>
      <c r="BA6029" s="4" t="s">
        <v>26151</v>
      </c>
      <c r="BB6029" s="4" t="s">
        <v>26152</v>
      </c>
      <c r="BC6029" s="4">
        <v>40</v>
      </c>
      <c r="BD6029" t="str">
        <f>IF(AND(ADHOC!$G$15="",ADHOC!$S$4=""),"",IF(ADHOC!$G$15&lt;&gt;"",IF(ADHOC!$G$15=LEFT(Domein!$AS6029,LEN(ADHOC!$G$15)),MAX(Domein!BD$1:'Domein'!BD6028)+1,""),IF(ADHOC!$S$4=LEFT(Domein!$AS6029,LEN(ADHOC!$S$4)),MAX(Domein!BD$1:'Domein'!BD6028)+1,"")))</f>
        <v/>
      </c>
    </row>
    <row r="6030" spans="45:56" x14ac:dyDescent="0.2">
      <c r="AS6030" s="4" t="s">
        <v>18431</v>
      </c>
      <c r="AT6030" s="4" t="s">
        <v>18432</v>
      </c>
      <c r="AU6030" s="4" t="s">
        <v>456</v>
      </c>
      <c r="AV6030" s="4" t="s">
        <v>731</v>
      </c>
      <c r="AW6030" s="4" t="s">
        <v>724</v>
      </c>
      <c r="AX6030" s="4"/>
      <c r="AY6030" s="4">
        <v>248680</v>
      </c>
      <c r="AZ6030" s="4">
        <v>474399</v>
      </c>
      <c r="BA6030" s="4" t="s">
        <v>26153</v>
      </c>
      <c r="BB6030" s="4" t="s">
        <v>26154</v>
      </c>
      <c r="BC6030" s="4">
        <v>40</v>
      </c>
      <c r="BD6030" t="str">
        <f>IF(AND(ADHOC!$G$15="",ADHOC!$S$4=""),"",IF(ADHOC!$G$15&lt;&gt;"",IF(ADHOC!$G$15=LEFT(Domein!$AS6030,LEN(ADHOC!$G$15)),MAX(Domein!BD$1:'Domein'!BD6029)+1,""),IF(ADHOC!$S$4=LEFT(Domein!$AS6030,LEN(ADHOC!$S$4)),MAX(Domein!BD$1:'Domein'!BD6029)+1,"")))</f>
        <v/>
      </c>
    </row>
    <row r="6031" spans="45:56" x14ac:dyDescent="0.2">
      <c r="AS6031" s="4" t="s">
        <v>18433</v>
      </c>
      <c r="AT6031" s="4" t="s">
        <v>18434</v>
      </c>
      <c r="AU6031" s="4" t="s">
        <v>456</v>
      </c>
      <c r="AV6031" s="4" t="s">
        <v>731</v>
      </c>
      <c r="AW6031" s="4" t="s">
        <v>724</v>
      </c>
      <c r="AX6031" s="4"/>
      <c r="AY6031" s="4">
        <v>248691</v>
      </c>
      <c r="AZ6031" s="4">
        <v>473732</v>
      </c>
      <c r="BA6031" s="4" t="s">
        <v>26155</v>
      </c>
      <c r="BB6031" s="4" t="s">
        <v>26156</v>
      </c>
      <c r="BC6031" s="4">
        <v>40</v>
      </c>
      <c r="BD6031" t="str">
        <f>IF(AND(ADHOC!$G$15="",ADHOC!$S$4=""),"",IF(ADHOC!$G$15&lt;&gt;"",IF(ADHOC!$G$15=LEFT(Domein!$AS6031,LEN(ADHOC!$G$15)),MAX(Domein!BD$1:'Domein'!BD6030)+1,""),IF(ADHOC!$S$4=LEFT(Domein!$AS6031,LEN(ADHOC!$S$4)),MAX(Domein!BD$1:'Domein'!BD6030)+1,"")))</f>
        <v/>
      </c>
    </row>
    <row r="6032" spans="45:56" x14ac:dyDescent="0.2">
      <c r="AS6032" s="4" t="s">
        <v>18435</v>
      </c>
      <c r="AT6032" s="4" t="s">
        <v>18436</v>
      </c>
      <c r="AU6032" s="4" t="s">
        <v>456</v>
      </c>
      <c r="AV6032" s="4" t="s">
        <v>731</v>
      </c>
      <c r="AW6032" s="4" t="s">
        <v>724</v>
      </c>
      <c r="AX6032" s="4"/>
      <c r="AY6032" s="4">
        <v>258105</v>
      </c>
      <c r="AZ6032" s="4">
        <v>478713</v>
      </c>
      <c r="BA6032" s="4" t="s">
        <v>26157</v>
      </c>
      <c r="BB6032" s="4" t="s">
        <v>26158</v>
      </c>
      <c r="BC6032" s="4">
        <v>40</v>
      </c>
      <c r="BD6032" t="str">
        <f>IF(AND(ADHOC!$G$15="",ADHOC!$S$4=""),"",IF(ADHOC!$G$15&lt;&gt;"",IF(ADHOC!$G$15=LEFT(Domein!$AS6032,LEN(ADHOC!$G$15)),MAX(Domein!BD$1:'Domein'!BD6031)+1,""),IF(ADHOC!$S$4=LEFT(Domein!$AS6032,LEN(ADHOC!$S$4)),MAX(Domein!BD$1:'Domein'!BD6031)+1,"")))</f>
        <v/>
      </c>
    </row>
    <row r="6033" spans="45:56" x14ac:dyDescent="0.2">
      <c r="AS6033" s="4" t="s">
        <v>18437</v>
      </c>
      <c r="AT6033" s="4" t="s">
        <v>18438</v>
      </c>
      <c r="AU6033" s="4" t="s">
        <v>456</v>
      </c>
      <c r="AV6033" s="4" t="s">
        <v>731</v>
      </c>
      <c r="AW6033" s="4" t="s">
        <v>724</v>
      </c>
      <c r="AX6033" s="4"/>
      <c r="AY6033" s="4">
        <v>253585</v>
      </c>
      <c r="AZ6033" s="4">
        <v>471179</v>
      </c>
      <c r="BA6033" s="4" t="s">
        <v>26159</v>
      </c>
      <c r="BB6033" s="4" t="s">
        <v>26160</v>
      </c>
      <c r="BC6033" s="4">
        <v>40</v>
      </c>
      <c r="BD6033" t="str">
        <f>IF(AND(ADHOC!$G$15="",ADHOC!$S$4=""),"",IF(ADHOC!$G$15&lt;&gt;"",IF(ADHOC!$G$15=LEFT(Domein!$AS6033,LEN(ADHOC!$G$15)),MAX(Domein!BD$1:'Domein'!BD6032)+1,""),IF(ADHOC!$S$4=LEFT(Domein!$AS6033,LEN(ADHOC!$S$4)),MAX(Domein!BD$1:'Domein'!BD6032)+1,"")))</f>
        <v/>
      </c>
    </row>
    <row r="6034" spans="45:56" x14ac:dyDescent="0.2">
      <c r="AS6034" s="4" t="s">
        <v>18439</v>
      </c>
      <c r="AT6034" s="4" t="s">
        <v>18440</v>
      </c>
      <c r="AU6034" s="4" t="s">
        <v>456</v>
      </c>
      <c r="AV6034" s="4" t="s">
        <v>731</v>
      </c>
      <c r="AW6034" s="4" t="s">
        <v>724</v>
      </c>
      <c r="AX6034" s="4"/>
      <c r="AY6034" s="4">
        <v>236363</v>
      </c>
      <c r="AZ6034" s="4">
        <v>468102</v>
      </c>
      <c r="BA6034" s="4" t="s">
        <v>26161</v>
      </c>
      <c r="BB6034" s="4" t="s">
        <v>26162</v>
      </c>
      <c r="BC6034" s="4">
        <v>40</v>
      </c>
      <c r="BD6034" t="str">
        <f>IF(AND(ADHOC!$G$15="",ADHOC!$S$4=""),"",IF(ADHOC!$G$15&lt;&gt;"",IF(ADHOC!$G$15=LEFT(Domein!$AS6034,LEN(ADHOC!$G$15)),MAX(Domein!BD$1:'Domein'!BD6033)+1,""),IF(ADHOC!$S$4=LEFT(Domein!$AS6034,LEN(ADHOC!$S$4)),MAX(Domein!BD$1:'Domein'!BD6033)+1,"")))</f>
        <v/>
      </c>
    </row>
    <row r="6035" spans="45:56" x14ac:dyDescent="0.2">
      <c r="AS6035" s="4" t="s">
        <v>18441</v>
      </c>
      <c r="AT6035" s="4" t="s">
        <v>18442</v>
      </c>
      <c r="AU6035" s="4" t="s">
        <v>456</v>
      </c>
      <c r="AV6035" s="4" t="s">
        <v>731</v>
      </c>
      <c r="AW6035" s="4" t="s">
        <v>724</v>
      </c>
      <c r="AX6035" s="4"/>
      <c r="AY6035" s="4">
        <v>255083</v>
      </c>
      <c r="AZ6035" s="4">
        <v>468307</v>
      </c>
      <c r="BA6035" s="4" t="s">
        <v>26163</v>
      </c>
      <c r="BB6035" s="4" t="s">
        <v>26164</v>
      </c>
      <c r="BC6035" s="4">
        <v>40</v>
      </c>
      <c r="BD6035" t="str">
        <f>IF(AND(ADHOC!$G$15="",ADHOC!$S$4=""),"",IF(ADHOC!$G$15&lt;&gt;"",IF(ADHOC!$G$15=LEFT(Domein!$AS6035,LEN(ADHOC!$G$15)),MAX(Domein!BD$1:'Domein'!BD6034)+1,""),IF(ADHOC!$S$4=LEFT(Domein!$AS6035,LEN(ADHOC!$S$4)),MAX(Domein!BD$1:'Domein'!BD6034)+1,"")))</f>
        <v/>
      </c>
    </row>
    <row r="6036" spans="45:56" x14ac:dyDescent="0.2">
      <c r="AS6036" s="4" t="s">
        <v>18443</v>
      </c>
      <c r="AT6036" s="4" t="s">
        <v>18444</v>
      </c>
      <c r="AU6036" s="4" t="s">
        <v>456</v>
      </c>
      <c r="AV6036" s="4" t="s">
        <v>731</v>
      </c>
      <c r="AW6036" s="4" t="s">
        <v>724</v>
      </c>
      <c r="AX6036" s="4"/>
      <c r="AY6036" s="4">
        <v>255308</v>
      </c>
      <c r="AZ6036" s="4">
        <v>469139</v>
      </c>
      <c r="BA6036" s="4" t="s">
        <v>26165</v>
      </c>
      <c r="BB6036" s="4" t="s">
        <v>26166</v>
      </c>
      <c r="BC6036" s="4">
        <v>40</v>
      </c>
      <c r="BD6036" t="str">
        <f>IF(AND(ADHOC!$G$15="",ADHOC!$S$4=""),"",IF(ADHOC!$G$15&lt;&gt;"",IF(ADHOC!$G$15=LEFT(Domein!$AS6036,LEN(ADHOC!$G$15)),MAX(Domein!BD$1:'Domein'!BD6035)+1,""),IF(ADHOC!$S$4=LEFT(Domein!$AS6036,LEN(ADHOC!$S$4)),MAX(Domein!BD$1:'Domein'!BD6035)+1,"")))</f>
        <v/>
      </c>
    </row>
    <row r="6037" spans="45:56" x14ac:dyDescent="0.2">
      <c r="AS6037" s="4" t="s">
        <v>18445</v>
      </c>
      <c r="AT6037" s="4" t="s">
        <v>18446</v>
      </c>
      <c r="AU6037" s="4" t="s">
        <v>456</v>
      </c>
      <c r="AV6037" s="4" t="s">
        <v>731</v>
      </c>
      <c r="AW6037" s="4" t="s">
        <v>724</v>
      </c>
      <c r="AX6037" s="4"/>
      <c r="AY6037" s="4">
        <v>256379</v>
      </c>
      <c r="AZ6037" s="4">
        <v>469245</v>
      </c>
      <c r="BA6037" s="4" t="s">
        <v>26167</v>
      </c>
      <c r="BB6037" s="4" t="s">
        <v>26168</v>
      </c>
      <c r="BC6037" s="4">
        <v>40</v>
      </c>
      <c r="BD6037" t="str">
        <f>IF(AND(ADHOC!$G$15="",ADHOC!$S$4=""),"",IF(ADHOC!$G$15&lt;&gt;"",IF(ADHOC!$G$15=LEFT(Domein!$AS6037,LEN(ADHOC!$G$15)),MAX(Domein!BD$1:'Domein'!BD6036)+1,""),IF(ADHOC!$S$4=LEFT(Domein!$AS6037,LEN(ADHOC!$S$4)),MAX(Domein!BD$1:'Domein'!BD6036)+1,"")))</f>
        <v/>
      </c>
    </row>
    <row r="6038" spans="45:56" x14ac:dyDescent="0.2">
      <c r="AS6038" s="4" t="s">
        <v>18447</v>
      </c>
      <c r="AT6038" s="4" t="s">
        <v>18448</v>
      </c>
      <c r="AU6038" s="4" t="s">
        <v>456</v>
      </c>
      <c r="AV6038" s="4" t="s">
        <v>731</v>
      </c>
      <c r="AW6038" s="4" t="s">
        <v>724</v>
      </c>
      <c r="AX6038" s="4"/>
      <c r="AY6038" s="4">
        <v>256376</v>
      </c>
      <c r="AZ6038" s="4">
        <v>473695</v>
      </c>
      <c r="BA6038" s="4" t="s">
        <v>26169</v>
      </c>
      <c r="BB6038" s="4" t="s">
        <v>26170</v>
      </c>
      <c r="BC6038" s="4">
        <v>40</v>
      </c>
      <c r="BD6038" t="str">
        <f>IF(AND(ADHOC!$G$15="",ADHOC!$S$4=""),"",IF(ADHOC!$G$15&lt;&gt;"",IF(ADHOC!$G$15=LEFT(Domein!$AS6038,LEN(ADHOC!$G$15)),MAX(Domein!BD$1:'Domein'!BD6037)+1,""),IF(ADHOC!$S$4=LEFT(Domein!$AS6038,LEN(ADHOC!$S$4)),MAX(Domein!BD$1:'Domein'!BD6037)+1,"")))</f>
        <v/>
      </c>
    </row>
    <row r="6039" spans="45:56" x14ac:dyDescent="0.2">
      <c r="AS6039" s="4" t="s">
        <v>18449</v>
      </c>
      <c r="AT6039" s="4" t="s">
        <v>18450</v>
      </c>
      <c r="AU6039" s="4" t="s">
        <v>456</v>
      </c>
      <c r="AV6039" s="4" t="s">
        <v>731</v>
      </c>
      <c r="AW6039" s="4" t="s">
        <v>724</v>
      </c>
      <c r="AX6039" s="4"/>
      <c r="AY6039" s="4">
        <v>256497</v>
      </c>
      <c r="AZ6039" s="4">
        <v>469125</v>
      </c>
      <c r="BA6039" s="4" t="s">
        <v>26171</v>
      </c>
      <c r="BB6039" s="4" t="s">
        <v>26172</v>
      </c>
      <c r="BC6039" s="4">
        <v>40</v>
      </c>
      <c r="BD6039" t="str">
        <f>IF(AND(ADHOC!$G$15="",ADHOC!$S$4=""),"",IF(ADHOC!$G$15&lt;&gt;"",IF(ADHOC!$G$15=LEFT(Domein!$AS6039,LEN(ADHOC!$G$15)),MAX(Domein!BD$1:'Domein'!BD6038)+1,""),IF(ADHOC!$S$4=LEFT(Domein!$AS6039,LEN(ADHOC!$S$4)),MAX(Domein!BD$1:'Domein'!BD6038)+1,"")))</f>
        <v/>
      </c>
    </row>
    <row r="6040" spans="45:56" x14ac:dyDescent="0.2">
      <c r="AS6040" s="4" t="s">
        <v>18451</v>
      </c>
      <c r="AT6040" s="4" t="s">
        <v>18452</v>
      </c>
      <c r="AU6040" s="4" t="s">
        <v>456</v>
      </c>
      <c r="AV6040" s="4" t="s">
        <v>731</v>
      </c>
      <c r="AW6040" s="4" t="s">
        <v>724</v>
      </c>
      <c r="AX6040" s="4"/>
      <c r="AY6040" s="4">
        <v>256683</v>
      </c>
      <c r="AZ6040" s="4">
        <v>469332</v>
      </c>
      <c r="BA6040" s="4" t="s">
        <v>26173</v>
      </c>
      <c r="BB6040" s="4" t="s">
        <v>25288</v>
      </c>
      <c r="BC6040" s="4">
        <v>40</v>
      </c>
      <c r="BD6040" t="str">
        <f>IF(AND(ADHOC!$G$15="",ADHOC!$S$4=""),"",IF(ADHOC!$G$15&lt;&gt;"",IF(ADHOC!$G$15=LEFT(Domein!$AS6040,LEN(ADHOC!$G$15)),MAX(Domein!BD$1:'Domein'!BD6039)+1,""),IF(ADHOC!$S$4=LEFT(Domein!$AS6040,LEN(ADHOC!$S$4)),MAX(Domein!BD$1:'Domein'!BD6039)+1,"")))</f>
        <v/>
      </c>
    </row>
    <row r="6041" spans="45:56" x14ac:dyDescent="0.2">
      <c r="AS6041" s="4" t="s">
        <v>18453</v>
      </c>
      <c r="AT6041" s="4" t="s">
        <v>18454</v>
      </c>
      <c r="AU6041" s="4" t="s">
        <v>456</v>
      </c>
      <c r="AV6041" s="4" t="s">
        <v>731</v>
      </c>
      <c r="AW6041" s="4" t="s">
        <v>724</v>
      </c>
      <c r="AX6041" s="4"/>
      <c r="AY6041" s="4">
        <v>256684</v>
      </c>
      <c r="AZ6041" s="4">
        <v>469580</v>
      </c>
      <c r="BA6041" s="4" t="s">
        <v>26174</v>
      </c>
      <c r="BB6041" s="4" t="s">
        <v>26175</v>
      </c>
      <c r="BC6041" s="4">
        <v>40</v>
      </c>
      <c r="BD6041" t="str">
        <f>IF(AND(ADHOC!$G$15="",ADHOC!$S$4=""),"",IF(ADHOC!$G$15&lt;&gt;"",IF(ADHOC!$G$15=LEFT(Domein!$AS6041,LEN(ADHOC!$G$15)),MAX(Domein!BD$1:'Domein'!BD6040)+1,""),IF(ADHOC!$S$4=LEFT(Domein!$AS6041,LEN(ADHOC!$S$4)),MAX(Domein!BD$1:'Domein'!BD6040)+1,"")))</f>
        <v/>
      </c>
    </row>
    <row r="6042" spans="45:56" x14ac:dyDescent="0.2">
      <c r="AS6042" s="4" t="s">
        <v>18455</v>
      </c>
      <c r="AT6042" s="4" t="s">
        <v>18456</v>
      </c>
      <c r="AU6042" s="4" t="s">
        <v>456</v>
      </c>
      <c r="AV6042" s="4" t="s">
        <v>731</v>
      </c>
      <c r="AW6042" s="4" t="s">
        <v>724</v>
      </c>
      <c r="AX6042" s="4"/>
      <c r="AY6042" s="4">
        <v>257336</v>
      </c>
      <c r="AZ6042" s="4">
        <v>474196</v>
      </c>
      <c r="BA6042" s="4" t="s">
        <v>26176</v>
      </c>
      <c r="BB6042" s="4" t="s">
        <v>26177</v>
      </c>
      <c r="BC6042" s="4">
        <v>40</v>
      </c>
      <c r="BD6042" t="str">
        <f>IF(AND(ADHOC!$G$15="",ADHOC!$S$4=""),"",IF(ADHOC!$G$15&lt;&gt;"",IF(ADHOC!$G$15=LEFT(Domein!$AS6042,LEN(ADHOC!$G$15)),MAX(Domein!BD$1:'Domein'!BD6041)+1,""),IF(ADHOC!$S$4=LEFT(Domein!$AS6042,LEN(ADHOC!$S$4)),MAX(Domein!BD$1:'Domein'!BD6041)+1,"")))</f>
        <v/>
      </c>
    </row>
    <row r="6043" spans="45:56" x14ac:dyDescent="0.2">
      <c r="AS6043" s="4" t="s">
        <v>18457</v>
      </c>
      <c r="AT6043" s="4" t="s">
        <v>18458</v>
      </c>
      <c r="AU6043" s="4" t="s">
        <v>456</v>
      </c>
      <c r="AV6043" s="4" t="s">
        <v>731</v>
      </c>
      <c r="AW6043" s="4" t="s">
        <v>724</v>
      </c>
      <c r="AX6043" s="4"/>
      <c r="AY6043" s="4">
        <v>257371</v>
      </c>
      <c r="AZ6043" s="4">
        <v>469010</v>
      </c>
      <c r="BA6043" s="4" t="s">
        <v>26178</v>
      </c>
      <c r="BB6043" s="4" t="s">
        <v>26179</v>
      </c>
      <c r="BC6043" s="4">
        <v>40</v>
      </c>
      <c r="BD6043" t="str">
        <f>IF(AND(ADHOC!$G$15="",ADHOC!$S$4=""),"",IF(ADHOC!$G$15&lt;&gt;"",IF(ADHOC!$G$15=LEFT(Domein!$AS6043,LEN(ADHOC!$G$15)),MAX(Domein!BD$1:'Domein'!BD6042)+1,""),IF(ADHOC!$S$4=LEFT(Domein!$AS6043,LEN(ADHOC!$S$4)),MAX(Domein!BD$1:'Domein'!BD6042)+1,"")))</f>
        <v/>
      </c>
    </row>
    <row r="6044" spans="45:56" x14ac:dyDescent="0.2">
      <c r="AS6044" s="4" t="s">
        <v>18459</v>
      </c>
      <c r="AT6044" s="4" t="s">
        <v>18460</v>
      </c>
      <c r="AU6044" s="4" t="s">
        <v>456</v>
      </c>
      <c r="AV6044" s="4" t="s">
        <v>731</v>
      </c>
      <c r="AW6044" s="4" t="s">
        <v>724</v>
      </c>
      <c r="AX6044" s="4"/>
      <c r="AY6044" s="4">
        <v>257956</v>
      </c>
      <c r="AZ6044" s="4">
        <v>468882</v>
      </c>
      <c r="BA6044" s="4" t="s">
        <v>26180</v>
      </c>
      <c r="BB6044" s="4" t="s">
        <v>26181</v>
      </c>
      <c r="BC6044" s="4">
        <v>40</v>
      </c>
      <c r="BD6044" t="str">
        <f>IF(AND(ADHOC!$G$15="",ADHOC!$S$4=""),"",IF(ADHOC!$G$15&lt;&gt;"",IF(ADHOC!$G$15=LEFT(Domein!$AS6044,LEN(ADHOC!$G$15)),MAX(Domein!BD$1:'Domein'!BD6043)+1,""),IF(ADHOC!$S$4=LEFT(Domein!$AS6044,LEN(ADHOC!$S$4)),MAX(Domein!BD$1:'Domein'!BD6043)+1,"")))</f>
        <v/>
      </c>
    </row>
    <row r="6045" spans="45:56" x14ac:dyDescent="0.2">
      <c r="AS6045" s="4" t="s">
        <v>18461</v>
      </c>
      <c r="AT6045" s="4" t="s">
        <v>18462</v>
      </c>
      <c r="AU6045" s="4" t="s">
        <v>456</v>
      </c>
      <c r="AV6045" s="4" t="s">
        <v>731</v>
      </c>
      <c r="AW6045" s="4" t="s">
        <v>724</v>
      </c>
      <c r="AX6045" s="4"/>
      <c r="AY6045" s="4">
        <v>258354</v>
      </c>
      <c r="AZ6045" s="4">
        <v>473803</v>
      </c>
      <c r="BA6045" s="4" t="s">
        <v>26182</v>
      </c>
      <c r="BB6045" s="4" t="s">
        <v>26183</v>
      </c>
      <c r="BC6045" s="4">
        <v>40</v>
      </c>
      <c r="BD6045" t="str">
        <f>IF(AND(ADHOC!$G$15="",ADHOC!$S$4=""),"",IF(ADHOC!$G$15&lt;&gt;"",IF(ADHOC!$G$15=LEFT(Domein!$AS6045,LEN(ADHOC!$G$15)),MAX(Domein!BD$1:'Domein'!BD6044)+1,""),IF(ADHOC!$S$4=LEFT(Domein!$AS6045,LEN(ADHOC!$S$4)),MAX(Domein!BD$1:'Domein'!BD6044)+1,"")))</f>
        <v/>
      </c>
    </row>
    <row r="6046" spans="45:56" x14ac:dyDescent="0.2">
      <c r="AS6046" s="4" t="s">
        <v>18463</v>
      </c>
      <c r="AT6046" s="4" t="s">
        <v>18464</v>
      </c>
      <c r="AU6046" s="4" t="s">
        <v>456</v>
      </c>
      <c r="AV6046" s="4" t="s">
        <v>731</v>
      </c>
      <c r="AW6046" s="4" t="s">
        <v>724</v>
      </c>
      <c r="AX6046" s="4"/>
      <c r="AY6046" s="4">
        <v>258382</v>
      </c>
      <c r="AZ6046" s="4">
        <v>468277</v>
      </c>
      <c r="BA6046" s="4" t="s">
        <v>26184</v>
      </c>
      <c r="BB6046" s="4" t="s">
        <v>26185</v>
      </c>
      <c r="BC6046" s="4">
        <v>40</v>
      </c>
      <c r="BD6046" t="str">
        <f>IF(AND(ADHOC!$G$15="",ADHOC!$S$4=""),"",IF(ADHOC!$G$15&lt;&gt;"",IF(ADHOC!$G$15=LEFT(Domein!$AS6046,LEN(ADHOC!$G$15)),MAX(Domein!BD$1:'Domein'!BD6045)+1,""),IF(ADHOC!$S$4=LEFT(Domein!$AS6046,LEN(ADHOC!$S$4)),MAX(Domein!BD$1:'Domein'!BD6045)+1,"")))</f>
        <v/>
      </c>
    </row>
    <row r="6047" spans="45:56" x14ac:dyDescent="0.2">
      <c r="AS6047" s="4" t="s">
        <v>18465</v>
      </c>
      <c r="AT6047" s="4" t="s">
        <v>18466</v>
      </c>
      <c r="AU6047" s="4" t="s">
        <v>456</v>
      </c>
      <c r="AV6047" s="4" t="s">
        <v>731</v>
      </c>
      <c r="AW6047" s="4" t="s">
        <v>724</v>
      </c>
      <c r="AX6047" s="4"/>
      <c r="AY6047" s="4">
        <v>250808</v>
      </c>
      <c r="AZ6047" s="4">
        <v>466817</v>
      </c>
      <c r="BA6047" s="4" t="s">
        <v>26186</v>
      </c>
      <c r="BB6047" s="4" t="s">
        <v>26187</v>
      </c>
      <c r="BC6047" s="4">
        <v>40</v>
      </c>
      <c r="BD6047" t="str">
        <f>IF(AND(ADHOC!$G$15="",ADHOC!$S$4=""),"",IF(ADHOC!$G$15&lt;&gt;"",IF(ADHOC!$G$15=LEFT(Domein!$AS6047,LEN(ADHOC!$G$15)),MAX(Domein!BD$1:'Domein'!BD6046)+1,""),IF(ADHOC!$S$4=LEFT(Domein!$AS6047,LEN(ADHOC!$S$4)),MAX(Domein!BD$1:'Domein'!BD6046)+1,"")))</f>
        <v/>
      </c>
    </row>
    <row r="6048" spans="45:56" x14ac:dyDescent="0.2">
      <c r="AS6048" s="4" t="s">
        <v>18467</v>
      </c>
      <c r="AT6048" s="4" t="s">
        <v>6968</v>
      </c>
      <c r="AU6048" s="4" t="s">
        <v>456</v>
      </c>
      <c r="AV6048" s="4" t="s">
        <v>731</v>
      </c>
      <c r="AW6048" s="4" t="s">
        <v>724</v>
      </c>
      <c r="AX6048" s="4"/>
      <c r="AY6048" s="4">
        <v>248413</v>
      </c>
      <c r="AZ6048" s="4">
        <v>468646</v>
      </c>
      <c r="BA6048" s="4" t="s">
        <v>26188</v>
      </c>
      <c r="BB6048" s="4" t="s">
        <v>26189</v>
      </c>
      <c r="BC6048" s="4">
        <v>40</v>
      </c>
      <c r="BD6048" t="str">
        <f>IF(AND(ADHOC!$G$15="",ADHOC!$S$4=""),"",IF(ADHOC!$G$15&lt;&gt;"",IF(ADHOC!$G$15=LEFT(Domein!$AS6048,LEN(ADHOC!$G$15)),MAX(Domein!BD$1:'Domein'!BD6047)+1,""),IF(ADHOC!$S$4=LEFT(Domein!$AS6048,LEN(ADHOC!$S$4)),MAX(Domein!BD$1:'Domein'!BD6047)+1,"")))</f>
        <v/>
      </c>
    </row>
    <row r="6049" spans="45:56" x14ac:dyDescent="0.2">
      <c r="AS6049" s="4" t="s">
        <v>18468</v>
      </c>
      <c r="AT6049" s="4" t="s">
        <v>18469</v>
      </c>
      <c r="AU6049" s="4" t="s">
        <v>456</v>
      </c>
      <c r="AV6049" s="4" t="s">
        <v>731</v>
      </c>
      <c r="AW6049" s="4" t="s">
        <v>724</v>
      </c>
      <c r="AX6049" s="4"/>
      <c r="AY6049" s="4">
        <v>256610</v>
      </c>
      <c r="AZ6049" s="4">
        <v>464252</v>
      </c>
      <c r="BA6049" s="4" t="s">
        <v>26190</v>
      </c>
      <c r="BB6049" s="4" t="s">
        <v>26191</v>
      </c>
      <c r="BC6049" s="4">
        <v>40</v>
      </c>
      <c r="BD6049" t="str">
        <f>IF(AND(ADHOC!$G$15="",ADHOC!$S$4=""),"",IF(ADHOC!$G$15&lt;&gt;"",IF(ADHOC!$G$15=LEFT(Domein!$AS6049,LEN(ADHOC!$G$15)),MAX(Domein!BD$1:'Domein'!BD6048)+1,""),IF(ADHOC!$S$4=LEFT(Domein!$AS6049,LEN(ADHOC!$S$4)),MAX(Domein!BD$1:'Domein'!BD6048)+1,"")))</f>
        <v/>
      </c>
    </row>
    <row r="6050" spans="45:56" x14ac:dyDescent="0.2">
      <c r="AS6050" s="4" t="s">
        <v>18470</v>
      </c>
      <c r="AT6050" s="4" t="s">
        <v>6969</v>
      </c>
      <c r="AU6050" s="4" t="s">
        <v>456</v>
      </c>
      <c r="AV6050" s="4" t="s">
        <v>731</v>
      </c>
      <c r="AW6050" s="4" t="s">
        <v>724</v>
      </c>
      <c r="AX6050" s="4"/>
      <c r="AY6050" s="4">
        <v>243884</v>
      </c>
      <c r="AZ6050" s="4">
        <v>471917</v>
      </c>
      <c r="BA6050" s="4" t="s">
        <v>26192</v>
      </c>
      <c r="BB6050" s="4" t="s">
        <v>26193</v>
      </c>
      <c r="BC6050" s="4">
        <v>40</v>
      </c>
      <c r="BD6050" t="str">
        <f>IF(AND(ADHOC!$G$15="",ADHOC!$S$4=""),"",IF(ADHOC!$G$15&lt;&gt;"",IF(ADHOC!$G$15=LEFT(Domein!$AS6050,LEN(ADHOC!$G$15)),MAX(Domein!BD$1:'Domein'!BD6049)+1,""),IF(ADHOC!$S$4=LEFT(Domein!$AS6050,LEN(ADHOC!$S$4)),MAX(Domein!BD$1:'Domein'!BD6049)+1,"")))</f>
        <v/>
      </c>
    </row>
    <row r="6051" spans="45:56" x14ac:dyDescent="0.2">
      <c r="AS6051" s="4" t="s">
        <v>2903</v>
      </c>
      <c r="AT6051" s="4" t="s">
        <v>2904</v>
      </c>
      <c r="AU6051" s="4" t="s">
        <v>456</v>
      </c>
      <c r="AV6051" s="4" t="s">
        <v>733</v>
      </c>
      <c r="AW6051" s="4" t="s">
        <v>724</v>
      </c>
      <c r="AX6051" s="4"/>
      <c r="AY6051" s="4">
        <v>253488</v>
      </c>
      <c r="AZ6051" s="4">
        <v>465824</v>
      </c>
      <c r="BA6051" s="4" t="s">
        <v>26194</v>
      </c>
      <c r="BB6051" s="4" t="s">
        <v>26195</v>
      </c>
      <c r="BC6051" s="4">
        <v>40</v>
      </c>
      <c r="BD6051" t="str">
        <f>IF(AND(ADHOC!$G$15="",ADHOC!$S$4=""),"",IF(ADHOC!$G$15&lt;&gt;"",IF(ADHOC!$G$15=LEFT(Domein!$AS6051,LEN(ADHOC!$G$15)),MAX(Domein!BD$1:'Domein'!BD6050)+1,""),IF(ADHOC!$S$4=LEFT(Domein!$AS6051,LEN(ADHOC!$S$4)),MAX(Domein!BD$1:'Domein'!BD6050)+1,"")))</f>
        <v/>
      </c>
    </row>
    <row r="6052" spans="45:56" x14ac:dyDescent="0.2">
      <c r="AS6052" s="4" t="s">
        <v>13537</v>
      </c>
      <c r="AT6052" s="4" t="s">
        <v>13538</v>
      </c>
      <c r="AU6052" s="4" t="s">
        <v>456</v>
      </c>
      <c r="AV6052" s="4" t="s">
        <v>733</v>
      </c>
      <c r="AW6052" s="4" t="s">
        <v>724</v>
      </c>
      <c r="AX6052" s="4"/>
      <c r="AY6052" s="4">
        <v>253492</v>
      </c>
      <c r="AZ6052" s="4">
        <v>465816</v>
      </c>
      <c r="BA6052" s="4" t="s">
        <v>26196</v>
      </c>
      <c r="BB6052" s="4" t="s">
        <v>26197</v>
      </c>
      <c r="BC6052" s="4">
        <v>40</v>
      </c>
      <c r="BD6052" t="str">
        <f>IF(AND(ADHOC!$G$15="",ADHOC!$S$4=""),"",IF(ADHOC!$G$15&lt;&gt;"",IF(ADHOC!$G$15=LEFT(Domein!$AS6052,LEN(ADHOC!$G$15)),MAX(Domein!BD$1:'Domein'!BD6051)+1,""),IF(ADHOC!$S$4=LEFT(Domein!$AS6052,LEN(ADHOC!$S$4)),MAX(Domein!BD$1:'Domein'!BD6051)+1,"")))</f>
        <v/>
      </c>
    </row>
    <row r="6053" spans="45:56" x14ac:dyDescent="0.2">
      <c r="AS6053" s="4" t="s">
        <v>18471</v>
      </c>
      <c r="AT6053" s="4" t="s">
        <v>18472</v>
      </c>
      <c r="AU6053" s="4" t="s">
        <v>456</v>
      </c>
      <c r="AV6053" s="4" t="s">
        <v>731</v>
      </c>
      <c r="AW6053" s="4" t="s">
        <v>724</v>
      </c>
      <c r="AX6053" s="4"/>
      <c r="AY6053" s="4">
        <v>257359</v>
      </c>
      <c r="AZ6053" s="4">
        <v>472219</v>
      </c>
      <c r="BA6053" s="4" t="s">
        <v>26005</v>
      </c>
      <c r="BB6053" s="4" t="s">
        <v>26198</v>
      </c>
      <c r="BC6053" s="4">
        <v>40</v>
      </c>
      <c r="BD6053" t="str">
        <f>IF(AND(ADHOC!$G$15="",ADHOC!$S$4=""),"",IF(ADHOC!$G$15&lt;&gt;"",IF(ADHOC!$G$15=LEFT(Domein!$AS6053,LEN(ADHOC!$G$15)),MAX(Domein!BD$1:'Domein'!BD6052)+1,""),IF(ADHOC!$S$4=LEFT(Domein!$AS6053,LEN(ADHOC!$S$4)),MAX(Domein!BD$1:'Domein'!BD6052)+1,"")))</f>
        <v/>
      </c>
    </row>
    <row r="6054" spans="45:56" x14ac:dyDescent="0.2">
      <c r="AS6054" s="4" t="s">
        <v>18473</v>
      </c>
      <c r="AT6054" s="4" t="s">
        <v>18474</v>
      </c>
      <c r="AU6054" s="4" t="s">
        <v>456</v>
      </c>
      <c r="AV6054" s="4" t="s">
        <v>731</v>
      </c>
      <c r="AW6054" s="4" t="s">
        <v>724</v>
      </c>
      <c r="AX6054" s="4"/>
      <c r="AY6054" s="4">
        <v>257317</v>
      </c>
      <c r="AZ6054" s="4">
        <v>472170</v>
      </c>
      <c r="BA6054" s="4" t="s">
        <v>26199</v>
      </c>
      <c r="BB6054" s="4" t="s">
        <v>26200</v>
      </c>
      <c r="BC6054" s="4">
        <v>40</v>
      </c>
      <c r="BD6054" t="str">
        <f>IF(AND(ADHOC!$G$15="",ADHOC!$S$4=""),"",IF(ADHOC!$G$15&lt;&gt;"",IF(ADHOC!$G$15=LEFT(Domein!$AS6054,LEN(ADHOC!$G$15)),MAX(Domein!BD$1:'Domein'!BD6053)+1,""),IF(ADHOC!$S$4=LEFT(Domein!$AS6054,LEN(ADHOC!$S$4)),MAX(Domein!BD$1:'Domein'!BD6053)+1,"")))</f>
        <v/>
      </c>
    </row>
    <row r="6055" spans="45:56" x14ac:dyDescent="0.2">
      <c r="AS6055" s="4" t="s">
        <v>18475</v>
      </c>
      <c r="AT6055" s="4" t="s">
        <v>18476</v>
      </c>
      <c r="AU6055" s="4" t="s">
        <v>456</v>
      </c>
      <c r="AV6055" s="4" t="s">
        <v>731</v>
      </c>
      <c r="AW6055" s="4" t="s">
        <v>724</v>
      </c>
      <c r="AX6055" s="4"/>
      <c r="AY6055" s="4">
        <v>258181</v>
      </c>
      <c r="AZ6055" s="4">
        <v>472812</v>
      </c>
      <c r="BA6055" s="4" t="s">
        <v>26201</v>
      </c>
      <c r="BB6055" s="4" t="s">
        <v>26202</v>
      </c>
      <c r="BC6055" s="4">
        <v>40</v>
      </c>
      <c r="BD6055" t="str">
        <f>IF(AND(ADHOC!$G$15="",ADHOC!$S$4=""),"",IF(ADHOC!$G$15&lt;&gt;"",IF(ADHOC!$G$15=LEFT(Domein!$AS6055,LEN(ADHOC!$G$15)),MAX(Domein!BD$1:'Domein'!BD6054)+1,""),IF(ADHOC!$S$4=LEFT(Domein!$AS6055,LEN(ADHOC!$S$4)),MAX(Domein!BD$1:'Domein'!BD6054)+1,"")))</f>
        <v/>
      </c>
    </row>
    <row r="6056" spans="45:56" x14ac:dyDescent="0.2">
      <c r="AS6056" s="4" t="s">
        <v>18477</v>
      </c>
      <c r="AT6056" s="4" t="s">
        <v>18478</v>
      </c>
      <c r="AU6056" s="4" t="s">
        <v>456</v>
      </c>
      <c r="AV6056" s="4" t="s">
        <v>731</v>
      </c>
      <c r="AW6056" s="4" t="s">
        <v>724</v>
      </c>
      <c r="AX6056" s="4"/>
      <c r="AY6056" s="4">
        <v>257961</v>
      </c>
      <c r="AZ6056" s="4">
        <v>472587</v>
      </c>
      <c r="BA6056" s="4" t="s">
        <v>26203</v>
      </c>
      <c r="BB6056" s="4" t="s">
        <v>26204</v>
      </c>
      <c r="BC6056" s="4">
        <v>40</v>
      </c>
      <c r="BD6056" t="str">
        <f>IF(AND(ADHOC!$G$15="",ADHOC!$S$4=""),"",IF(ADHOC!$G$15&lt;&gt;"",IF(ADHOC!$G$15=LEFT(Domein!$AS6056,LEN(ADHOC!$G$15)),MAX(Domein!BD$1:'Domein'!BD6055)+1,""),IF(ADHOC!$S$4=LEFT(Domein!$AS6056,LEN(ADHOC!$S$4)),MAX(Domein!BD$1:'Domein'!BD6055)+1,"")))</f>
        <v/>
      </c>
    </row>
    <row r="6057" spans="45:56" x14ac:dyDescent="0.2">
      <c r="AS6057" s="4" t="s">
        <v>18479</v>
      </c>
      <c r="AT6057" s="4" t="s">
        <v>9533</v>
      </c>
      <c r="AU6057" s="4" t="s">
        <v>456</v>
      </c>
      <c r="AV6057" s="4" t="s">
        <v>731</v>
      </c>
      <c r="AW6057" s="4" t="s">
        <v>724</v>
      </c>
      <c r="AX6057" s="4"/>
      <c r="AY6057" s="4">
        <v>245702</v>
      </c>
      <c r="AZ6057" s="4">
        <v>472217</v>
      </c>
      <c r="BA6057" s="4" t="s">
        <v>26205</v>
      </c>
      <c r="BB6057" s="4" t="s">
        <v>26206</v>
      </c>
      <c r="BC6057" s="4">
        <v>40</v>
      </c>
      <c r="BD6057" t="str">
        <f>IF(AND(ADHOC!$G$15="",ADHOC!$S$4=""),"",IF(ADHOC!$G$15&lt;&gt;"",IF(ADHOC!$G$15=LEFT(Domein!$AS6057,LEN(ADHOC!$G$15)),MAX(Domein!BD$1:'Domein'!BD6056)+1,""),IF(ADHOC!$S$4=LEFT(Domein!$AS6057,LEN(ADHOC!$S$4)),MAX(Domein!BD$1:'Domein'!BD6056)+1,"")))</f>
        <v/>
      </c>
    </row>
    <row r="6058" spans="45:56" x14ac:dyDescent="0.2">
      <c r="AS6058" s="4" t="s">
        <v>38196</v>
      </c>
      <c r="AT6058" s="4" t="s">
        <v>38197</v>
      </c>
      <c r="AU6058" s="4" t="s">
        <v>456</v>
      </c>
      <c r="AV6058" s="4" t="s">
        <v>731</v>
      </c>
      <c r="AW6058" s="4" t="s">
        <v>724</v>
      </c>
      <c r="AX6058" s="4"/>
      <c r="AY6058" s="4">
        <v>258347</v>
      </c>
      <c r="AZ6058" s="4">
        <v>465305</v>
      </c>
      <c r="BA6058" s="4" t="s">
        <v>38198</v>
      </c>
      <c r="BB6058" s="4" t="s">
        <v>38199</v>
      </c>
      <c r="BC6058" s="4">
        <v>40</v>
      </c>
      <c r="BD6058" t="str">
        <f>IF(AND(ADHOC!$G$15="",ADHOC!$S$4=""),"",IF(ADHOC!$G$15&lt;&gt;"",IF(ADHOC!$G$15=LEFT(Domein!$AS6058,LEN(ADHOC!$G$15)),MAX(Domein!BD$1:'Domein'!BD6057)+1,""),IF(ADHOC!$S$4=LEFT(Domein!$AS6058,LEN(ADHOC!$S$4)),MAX(Domein!BD$1:'Domein'!BD6057)+1,"")))</f>
        <v/>
      </c>
    </row>
    <row r="6059" spans="45:56" x14ac:dyDescent="0.2">
      <c r="AS6059" s="4" t="s">
        <v>18480</v>
      </c>
      <c r="AT6059" s="4" t="s">
        <v>18481</v>
      </c>
      <c r="AU6059" s="4" t="s">
        <v>456</v>
      </c>
      <c r="AV6059" s="4" t="s">
        <v>731</v>
      </c>
      <c r="AW6059" s="4" t="s">
        <v>724</v>
      </c>
      <c r="AX6059" s="4"/>
      <c r="AY6059" s="4">
        <v>234451</v>
      </c>
      <c r="AZ6059" s="4">
        <v>470301</v>
      </c>
      <c r="BA6059" s="4" t="s">
        <v>26207</v>
      </c>
      <c r="BB6059" s="4" t="s">
        <v>26208</v>
      </c>
      <c r="BC6059" s="4">
        <v>40</v>
      </c>
      <c r="BD6059" t="str">
        <f>IF(AND(ADHOC!$G$15="",ADHOC!$S$4=""),"",IF(ADHOC!$G$15&lt;&gt;"",IF(ADHOC!$G$15=LEFT(Domein!$AS6059,LEN(ADHOC!$G$15)),MAX(Domein!BD$1:'Domein'!BD6058)+1,""),IF(ADHOC!$S$4=LEFT(Domein!$AS6059,LEN(ADHOC!$S$4)),MAX(Domein!BD$1:'Domein'!BD6058)+1,"")))</f>
        <v/>
      </c>
    </row>
    <row r="6060" spans="45:56" x14ac:dyDescent="0.2">
      <c r="AS6060" s="4" t="s">
        <v>18482</v>
      </c>
      <c r="AT6060" s="4" t="s">
        <v>18483</v>
      </c>
      <c r="AU6060" s="4" t="s">
        <v>456</v>
      </c>
      <c r="AV6060" s="4" t="s">
        <v>731</v>
      </c>
      <c r="AW6060" s="4" t="s">
        <v>724</v>
      </c>
      <c r="AX6060" s="4"/>
      <c r="AY6060" s="4">
        <v>233941</v>
      </c>
      <c r="AZ6060" s="4">
        <v>469100</v>
      </c>
      <c r="BA6060" s="4" t="s">
        <v>26209</v>
      </c>
      <c r="BB6060" s="4" t="s">
        <v>26210</v>
      </c>
      <c r="BC6060" s="4">
        <v>40</v>
      </c>
      <c r="BD6060" t="str">
        <f>IF(AND(ADHOC!$G$15="",ADHOC!$S$4=""),"",IF(ADHOC!$G$15&lt;&gt;"",IF(ADHOC!$G$15=LEFT(Domein!$AS6060,LEN(ADHOC!$G$15)),MAX(Domein!BD$1:'Domein'!BD6059)+1,""),IF(ADHOC!$S$4=LEFT(Domein!$AS6060,LEN(ADHOC!$S$4)),MAX(Domein!BD$1:'Domein'!BD6059)+1,"")))</f>
        <v/>
      </c>
    </row>
    <row r="6061" spans="45:56" x14ac:dyDescent="0.2">
      <c r="AS6061" s="4" t="s">
        <v>18484</v>
      </c>
      <c r="AT6061" s="4" t="s">
        <v>18485</v>
      </c>
      <c r="AU6061" s="4" t="s">
        <v>456</v>
      </c>
      <c r="AV6061" s="4" t="s">
        <v>731</v>
      </c>
      <c r="AW6061" s="4" t="s">
        <v>724</v>
      </c>
      <c r="AX6061" s="4"/>
      <c r="AY6061" s="4">
        <v>233799</v>
      </c>
      <c r="AZ6061" s="4">
        <v>468685</v>
      </c>
      <c r="BA6061" s="4" t="s">
        <v>26211</v>
      </c>
      <c r="BB6061" s="4" t="s">
        <v>26212</v>
      </c>
      <c r="BC6061" s="4">
        <v>40</v>
      </c>
      <c r="BD6061" t="str">
        <f>IF(AND(ADHOC!$G$15="",ADHOC!$S$4=""),"",IF(ADHOC!$G$15&lt;&gt;"",IF(ADHOC!$G$15=LEFT(Domein!$AS6061,LEN(ADHOC!$G$15)),MAX(Domein!BD$1:'Domein'!BD6060)+1,""),IF(ADHOC!$S$4=LEFT(Domein!$AS6061,LEN(ADHOC!$S$4)),MAX(Domein!BD$1:'Domein'!BD6060)+1,"")))</f>
        <v/>
      </c>
    </row>
    <row r="6062" spans="45:56" x14ac:dyDescent="0.2">
      <c r="AS6062" s="4" t="s">
        <v>18486</v>
      </c>
      <c r="AT6062" s="4" t="s">
        <v>18487</v>
      </c>
      <c r="AU6062" s="4" t="s">
        <v>456</v>
      </c>
      <c r="AV6062" s="4" t="s">
        <v>731</v>
      </c>
      <c r="AW6062" s="4" t="s">
        <v>724</v>
      </c>
      <c r="AX6062" s="4"/>
      <c r="AY6062" s="4">
        <v>251701</v>
      </c>
      <c r="AZ6062" s="4">
        <v>471034</v>
      </c>
      <c r="BA6062" s="4" t="s">
        <v>26213</v>
      </c>
      <c r="BB6062" s="4" t="s">
        <v>26214</v>
      </c>
      <c r="BC6062" s="4">
        <v>40</v>
      </c>
      <c r="BD6062" t="str">
        <f>IF(AND(ADHOC!$G$15="",ADHOC!$S$4=""),"",IF(ADHOC!$G$15&lt;&gt;"",IF(ADHOC!$G$15=LEFT(Domein!$AS6062,LEN(ADHOC!$G$15)),MAX(Domein!BD$1:'Domein'!BD6061)+1,""),IF(ADHOC!$S$4=LEFT(Domein!$AS6062,LEN(ADHOC!$S$4)),MAX(Domein!BD$1:'Domein'!BD6061)+1,"")))</f>
        <v/>
      </c>
    </row>
    <row r="6063" spans="45:56" x14ac:dyDescent="0.2">
      <c r="AS6063" s="4" t="s">
        <v>18488</v>
      </c>
      <c r="AT6063" s="4" t="s">
        <v>18489</v>
      </c>
      <c r="AU6063" s="4" t="s">
        <v>456</v>
      </c>
      <c r="AV6063" s="4" t="s">
        <v>731</v>
      </c>
      <c r="AW6063" s="4" t="s">
        <v>724</v>
      </c>
      <c r="AX6063" s="4"/>
      <c r="AY6063" s="4">
        <v>250767</v>
      </c>
      <c r="AZ6063" s="4">
        <v>472079</v>
      </c>
      <c r="BA6063" s="4" t="s">
        <v>26215</v>
      </c>
      <c r="BB6063" s="4" t="s">
        <v>26216</v>
      </c>
      <c r="BC6063" s="4">
        <v>40</v>
      </c>
      <c r="BD6063" t="str">
        <f>IF(AND(ADHOC!$G$15="",ADHOC!$S$4=""),"",IF(ADHOC!$G$15&lt;&gt;"",IF(ADHOC!$G$15=LEFT(Domein!$AS6063,LEN(ADHOC!$G$15)),MAX(Domein!BD$1:'Domein'!BD6062)+1,""),IF(ADHOC!$S$4=LEFT(Domein!$AS6063,LEN(ADHOC!$S$4)),MAX(Domein!BD$1:'Domein'!BD6062)+1,"")))</f>
        <v/>
      </c>
    </row>
    <row r="6064" spans="45:56" x14ac:dyDescent="0.2">
      <c r="AS6064" s="4" t="s">
        <v>18490</v>
      </c>
      <c r="AT6064" s="4" t="s">
        <v>18491</v>
      </c>
      <c r="AU6064" s="4" t="s">
        <v>456</v>
      </c>
      <c r="AV6064" s="4" t="s">
        <v>731</v>
      </c>
      <c r="AW6064" s="4" t="s">
        <v>724</v>
      </c>
      <c r="AX6064" s="4"/>
      <c r="AY6064" s="4">
        <v>249774</v>
      </c>
      <c r="AZ6064" s="4">
        <v>473411</v>
      </c>
      <c r="BA6064" s="4" t="s">
        <v>26217</v>
      </c>
      <c r="BB6064" s="4" t="s">
        <v>26218</v>
      </c>
      <c r="BC6064" s="4">
        <v>40</v>
      </c>
      <c r="BD6064" t="str">
        <f>IF(AND(ADHOC!$G$15="",ADHOC!$S$4=""),"",IF(ADHOC!$G$15&lt;&gt;"",IF(ADHOC!$G$15=LEFT(Domein!$AS6064,LEN(ADHOC!$G$15)),MAX(Domein!BD$1:'Domein'!BD6063)+1,""),IF(ADHOC!$S$4=LEFT(Domein!$AS6064,LEN(ADHOC!$S$4)),MAX(Domein!BD$1:'Domein'!BD6063)+1,"")))</f>
        <v/>
      </c>
    </row>
    <row r="6065" spans="45:56" x14ac:dyDescent="0.2">
      <c r="AS6065" s="4" t="s">
        <v>18492</v>
      </c>
      <c r="AT6065" s="4" t="s">
        <v>18493</v>
      </c>
      <c r="AU6065" s="4" t="s">
        <v>456</v>
      </c>
      <c r="AV6065" s="4" t="s">
        <v>731</v>
      </c>
      <c r="AW6065" s="4" t="s">
        <v>724</v>
      </c>
      <c r="AX6065" s="4"/>
      <c r="AY6065" s="4">
        <v>254903</v>
      </c>
      <c r="AZ6065" s="4">
        <v>468251</v>
      </c>
      <c r="BA6065" s="4" t="s">
        <v>26219</v>
      </c>
      <c r="BB6065" s="4" t="s">
        <v>26220</v>
      </c>
      <c r="BC6065" s="4">
        <v>40</v>
      </c>
      <c r="BD6065" t="str">
        <f>IF(AND(ADHOC!$G$15="",ADHOC!$S$4=""),"",IF(ADHOC!$G$15&lt;&gt;"",IF(ADHOC!$G$15=LEFT(Domein!$AS6065,LEN(ADHOC!$G$15)),MAX(Domein!BD$1:'Domein'!BD6064)+1,""),IF(ADHOC!$S$4=LEFT(Domein!$AS6065,LEN(ADHOC!$S$4)),MAX(Domein!BD$1:'Domein'!BD6064)+1,"")))</f>
        <v/>
      </c>
    </row>
    <row r="6066" spans="45:56" x14ac:dyDescent="0.2">
      <c r="AS6066" s="4" t="s">
        <v>18494</v>
      </c>
      <c r="AT6066" s="4" t="s">
        <v>18495</v>
      </c>
      <c r="AU6066" s="4" t="s">
        <v>456</v>
      </c>
      <c r="AV6066" s="4" t="s">
        <v>731</v>
      </c>
      <c r="AW6066" s="4" t="s">
        <v>724</v>
      </c>
      <c r="AX6066" s="4"/>
      <c r="AY6066" s="4">
        <v>258107</v>
      </c>
      <c r="AZ6066" s="4">
        <v>467473</v>
      </c>
      <c r="BA6066" s="4" t="s">
        <v>26221</v>
      </c>
      <c r="BB6066" s="4" t="s">
        <v>26222</v>
      </c>
      <c r="BC6066" s="4">
        <v>40</v>
      </c>
      <c r="BD6066" t="str">
        <f>IF(AND(ADHOC!$G$15="",ADHOC!$S$4=""),"",IF(ADHOC!$G$15&lt;&gt;"",IF(ADHOC!$G$15=LEFT(Domein!$AS6066,LEN(ADHOC!$G$15)),MAX(Domein!BD$1:'Domein'!BD6065)+1,""),IF(ADHOC!$S$4=LEFT(Domein!$AS6066,LEN(ADHOC!$S$4)),MAX(Domein!BD$1:'Domein'!BD6065)+1,"")))</f>
        <v/>
      </c>
    </row>
    <row r="6067" spans="45:56" x14ac:dyDescent="0.2">
      <c r="AS6067" s="4" t="s">
        <v>18496</v>
      </c>
      <c r="AT6067" s="4" t="s">
        <v>18497</v>
      </c>
      <c r="AU6067" s="4" t="s">
        <v>456</v>
      </c>
      <c r="AV6067" s="4" t="s">
        <v>731</v>
      </c>
      <c r="AW6067" s="4" t="s">
        <v>724</v>
      </c>
      <c r="AX6067" s="4"/>
      <c r="AY6067" s="4">
        <v>253442</v>
      </c>
      <c r="AZ6067" s="4">
        <v>475593</v>
      </c>
      <c r="BA6067" s="4" t="s">
        <v>26223</v>
      </c>
      <c r="BB6067" s="4" t="s">
        <v>26224</v>
      </c>
      <c r="BC6067" s="4">
        <v>40</v>
      </c>
      <c r="BD6067" t="str">
        <f>IF(AND(ADHOC!$G$15="",ADHOC!$S$4=""),"",IF(ADHOC!$G$15&lt;&gt;"",IF(ADHOC!$G$15=LEFT(Domein!$AS6067,LEN(ADHOC!$G$15)),MAX(Domein!BD$1:'Domein'!BD6066)+1,""),IF(ADHOC!$S$4=LEFT(Domein!$AS6067,LEN(ADHOC!$S$4)),MAX(Domein!BD$1:'Domein'!BD6066)+1,"")))</f>
        <v/>
      </c>
    </row>
    <row r="6068" spans="45:56" x14ac:dyDescent="0.2">
      <c r="AS6068" s="4" t="s">
        <v>18498</v>
      </c>
      <c r="AT6068" s="4" t="s">
        <v>18499</v>
      </c>
      <c r="AU6068" s="4" t="s">
        <v>456</v>
      </c>
      <c r="AV6068" s="4" t="s">
        <v>731</v>
      </c>
      <c r="AW6068" s="4" t="s">
        <v>724</v>
      </c>
      <c r="AX6068" s="4"/>
      <c r="AY6068" s="4">
        <v>254393</v>
      </c>
      <c r="AZ6068" s="4">
        <v>476140</v>
      </c>
      <c r="BA6068" s="4" t="s">
        <v>26225</v>
      </c>
      <c r="BB6068" s="4" t="s">
        <v>26226</v>
      </c>
      <c r="BC6068" s="4">
        <v>40</v>
      </c>
      <c r="BD6068" t="str">
        <f>IF(AND(ADHOC!$G$15="",ADHOC!$S$4=""),"",IF(ADHOC!$G$15&lt;&gt;"",IF(ADHOC!$G$15=LEFT(Domein!$AS6068,LEN(ADHOC!$G$15)),MAX(Domein!BD$1:'Domein'!BD6067)+1,""),IF(ADHOC!$S$4=LEFT(Domein!$AS6068,LEN(ADHOC!$S$4)),MAX(Domein!BD$1:'Domein'!BD6067)+1,"")))</f>
        <v/>
      </c>
    </row>
    <row r="6069" spans="45:56" x14ac:dyDescent="0.2">
      <c r="AS6069" s="4" t="s">
        <v>18500</v>
      </c>
      <c r="AT6069" s="4" t="s">
        <v>18501</v>
      </c>
      <c r="AU6069" s="4" t="s">
        <v>456</v>
      </c>
      <c r="AV6069" s="4" t="s">
        <v>731</v>
      </c>
      <c r="AW6069" s="4" t="s">
        <v>724</v>
      </c>
      <c r="AX6069" s="4"/>
      <c r="AY6069" s="4">
        <v>253936</v>
      </c>
      <c r="AZ6069" s="4">
        <v>474703</v>
      </c>
      <c r="BA6069" s="4" t="s">
        <v>26227</v>
      </c>
      <c r="BB6069" s="4" t="s">
        <v>26228</v>
      </c>
      <c r="BC6069" s="4">
        <v>40</v>
      </c>
      <c r="BD6069" t="str">
        <f>IF(AND(ADHOC!$G$15="",ADHOC!$S$4=""),"",IF(ADHOC!$G$15&lt;&gt;"",IF(ADHOC!$G$15=LEFT(Domein!$AS6069,LEN(ADHOC!$G$15)),MAX(Domein!BD$1:'Domein'!BD6068)+1,""),IF(ADHOC!$S$4=LEFT(Domein!$AS6069,LEN(ADHOC!$S$4)),MAX(Domein!BD$1:'Domein'!BD6068)+1,"")))</f>
        <v/>
      </c>
    </row>
    <row r="6070" spans="45:56" x14ac:dyDescent="0.2">
      <c r="AS6070" s="4" t="s">
        <v>18502</v>
      </c>
      <c r="AT6070" s="4" t="s">
        <v>18503</v>
      </c>
      <c r="AU6070" s="4" t="s">
        <v>456</v>
      </c>
      <c r="AV6070" s="4" t="s">
        <v>731</v>
      </c>
      <c r="AW6070" s="4" t="s">
        <v>724</v>
      </c>
      <c r="AX6070" s="4"/>
      <c r="AY6070" s="4">
        <v>252911</v>
      </c>
      <c r="AZ6070" s="4">
        <v>465363</v>
      </c>
      <c r="BA6070" s="4" t="s">
        <v>26229</v>
      </c>
      <c r="BB6070" s="4" t="s">
        <v>26230</v>
      </c>
      <c r="BC6070" s="4">
        <v>40</v>
      </c>
      <c r="BD6070" t="str">
        <f>IF(AND(ADHOC!$G$15="",ADHOC!$S$4=""),"",IF(ADHOC!$G$15&lt;&gt;"",IF(ADHOC!$G$15=LEFT(Domein!$AS6070,LEN(ADHOC!$G$15)),MAX(Domein!BD$1:'Domein'!BD6069)+1,""),IF(ADHOC!$S$4=LEFT(Domein!$AS6070,LEN(ADHOC!$S$4)),MAX(Domein!BD$1:'Domein'!BD6069)+1,"")))</f>
        <v/>
      </c>
    </row>
    <row r="6071" spans="45:56" x14ac:dyDescent="0.2">
      <c r="AS6071" s="4" t="s">
        <v>18504</v>
      </c>
      <c r="AT6071" s="4" t="s">
        <v>18505</v>
      </c>
      <c r="AU6071" s="4" t="s">
        <v>456</v>
      </c>
      <c r="AV6071" s="4" t="s">
        <v>731</v>
      </c>
      <c r="AW6071" s="4" t="s">
        <v>724</v>
      </c>
      <c r="AX6071" s="4"/>
      <c r="AY6071" s="4">
        <v>248691</v>
      </c>
      <c r="AZ6071" s="4">
        <v>470245</v>
      </c>
      <c r="BA6071" s="4" t="s">
        <v>26231</v>
      </c>
      <c r="BB6071" s="4" t="s">
        <v>26232</v>
      </c>
      <c r="BC6071" s="4">
        <v>40</v>
      </c>
      <c r="BD6071" t="str">
        <f>IF(AND(ADHOC!$G$15="",ADHOC!$S$4=""),"",IF(ADHOC!$G$15&lt;&gt;"",IF(ADHOC!$G$15=LEFT(Domein!$AS6071,LEN(ADHOC!$G$15)),MAX(Domein!BD$1:'Domein'!BD6070)+1,""),IF(ADHOC!$S$4=LEFT(Domein!$AS6071,LEN(ADHOC!$S$4)),MAX(Domein!BD$1:'Domein'!BD6070)+1,"")))</f>
        <v/>
      </c>
    </row>
    <row r="6072" spans="45:56" x14ac:dyDescent="0.2">
      <c r="AS6072" s="4" t="s">
        <v>18506</v>
      </c>
      <c r="AT6072" s="4" t="s">
        <v>18507</v>
      </c>
      <c r="AU6072" s="4" t="s">
        <v>456</v>
      </c>
      <c r="AV6072" s="4" t="s">
        <v>731</v>
      </c>
      <c r="AW6072" s="4" t="s">
        <v>724</v>
      </c>
      <c r="AX6072" s="4"/>
      <c r="AY6072" s="4">
        <v>249498</v>
      </c>
      <c r="AZ6072" s="4">
        <v>469563</v>
      </c>
      <c r="BA6072" s="4" t="s">
        <v>26233</v>
      </c>
      <c r="BB6072" s="4" t="s">
        <v>26234</v>
      </c>
      <c r="BC6072" s="4">
        <v>40</v>
      </c>
      <c r="BD6072" t="str">
        <f>IF(AND(ADHOC!$G$15="",ADHOC!$S$4=""),"",IF(ADHOC!$G$15&lt;&gt;"",IF(ADHOC!$G$15=LEFT(Domein!$AS6072,LEN(ADHOC!$G$15)),MAX(Domein!BD$1:'Domein'!BD6071)+1,""),IF(ADHOC!$S$4=LEFT(Domein!$AS6072,LEN(ADHOC!$S$4)),MAX(Domein!BD$1:'Domein'!BD6071)+1,"")))</f>
        <v/>
      </c>
    </row>
    <row r="6073" spans="45:56" x14ac:dyDescent="0.2">
      <c r="AS6073" s="4" t="s">
        <v>18508</v>
      </c>
      <c r="AT6073" s="4" t="s">
        <v>18509</v>
      </c>
      <c r="AU6073" s="4" t="s">
        <v>456</v>
      </c>
      <c r="AV6073" s="4" t="s">
        <v>731</v>
      </c>
      <c r="AW6073" s="4" t="s">
        <v>724</v>
      </c>
      <c r="AX6073" s="4"/>
      <c r="AY6073" s="4">
        <v>250673</v>
      </c>
      <c r="AZ6073" s="4">
        <v>469757</v>
      </c>
      <c r="BA6073" s="4" t="s">
        <v>26235</v>
      </c>
      <c r="BB6073" s="4" t="s">
        <v>26236</v>
      </c>
      <c r="BC6073" s="4">
        <v>40</v>
      </c>
      <c r="BD6073" t="str">
        <f>IF(AND(ADHOC!$G$15="",ADHOC!$S$4=""),"",IF(ADHOC!$G$15&lt;&gt;"",IF(ADHOC!$G$15=LEFT(Domein!$AS6073,LEN(ADHOC!$G$15)),MAX(Domein!BD$1:'Domein'!BD6072)+1,""),IF(ADHOC!$S$4=LEFT(Domein!$AS6073,LEN(ADHOC!$S$4)),MAX(Domein!BD$1:'Domein'!BD6072)+1,"")))</f>
        <v/>
      </c>
    </row>
    <row r="6074" spans="45:56" x14ac:dyDescent="0.2">
      <c r="AS6074" s="4" t="s">
        <v>18510</v>
      </c>
      <c r="AT6074" s="4" t="s">
        <v>18511</v>
      </c>
      <c r="AU6074" s="4" t="s">
        <v>456</v>
      </c>
      <c r="AV6074" s="4" t="s">
        <v>731</v>
      </c>
      <c r="AW6074" s="4" t="s">
        <v>724</v>
      </c>
      <c r="AX6074" s="4"/>
      <c r="AY6074" s="4">
        <v>253019</v>
      </c>
      <c r="AZ6074" s="4">
        <v>467092</v>
      </c>
      <c r="BA6074" s="4" t="s">
        <v>26237</v>
      </c>
      <c r="BB6074" s="4" t="s">
        <v>26238</v>
      </c>
      <c r="BC6074" s="4">
        <v>40</v>
      </c>
      <c r="BD6074" t="str">
        <f>IF(AND(ADHOC!$G$15="",ADHOC!$S$4=""),"",IF(ADHOC!$G$15&lt;&gt;"",IF(ADHOC!$G$15=LEFT(Domein!$AS6074,LEN(ADHOC!$G$15)),MAX(Domein!BD$1:'Domein'!BD6073)+1,""),IF(ADHOC!$S$4=LEFT(Domein!$AS6074,LEN(ADHOC!$S$4)),MAX(Domein!BD$1:'Domein'!BD6073)+1,"")))</f>
        <v/>
      </c>
    </row>
    <row r="6075" spans="45:56" x14ac:dyDescent="0.2">
      <c r="AS6075" s="4" t="s">
        <v>18512</v>
      </c>
      <c r="AT6075" s="4" t="s">
        <v>18513</v>
      </c>
      <c r="AU6075" s="4" t="s">
        <v>456</v>
      </c>
      <c r="AV6075" s="4" t="s">
        <v>731</v>
      </c>
      <c r="AW6075" s="4" t="s">
        <v>724</v>
      </c>
      <c r="AX6075" s="4"/>
      <c r="AY6075" s="4">
        <v>252306</v>
      </c>
      <c r="AZ6075" s="4">
        <v>469197</v>
      </c>
      <c r="BA6075" s="4" t="s">
        <v>26239</v>
      </c>
      <c r="BB6075" s="4" t="s">
        <v>26240</v>
      </c>
      <c r="BC6075" s="4">
        <v>40</v>
      </c>
      <c r="BD6075" t="str">
        <f>IF(AND(ADHOC!$G$15="",ADHOC!$S$4=""),"",IF(ADHOC!$G$15&lt;&gt;"",IF(ADHOC!$G$15=LEFT(Domein!$AS6075,LEN(ADHOC!$G$15)),MAX(Domein!BD$1:'Domein'!BD6074)+1,""),IF(ADHOC!$S$4=LEFT(Domein!$AS6075,LEN(ADHOC!$S$4)),MAX(Domein!BD$1:'Domein'!BD6074)+1,"")))</f>
        <v/>
      </c>
    </row>
    <row r="6076" spans="45:56" x14ac:dyDescent="0.2">
      <c r="AS6076" s="4" t="s">
        <v>18514</v>
      </c>
      <c r="AT6076" s="4" t="s">
        <v>18515</v>
      </c>
      <c r="AU6076" s="4" t="s">
        <v>456</v>
      </c>
      <c r="AV6076" s="4" t="s">
        <v>731</v>
      </c>
      <c r="AW6076" s="4" t="s">
        <v>724</v>
      </c>
      <c r="AX6076" s="4"/>
      <c r="AY6076" s="4">
        <v>252650</v>
      </c>
      <c r="AZ6076" s="4">
        <v>470928</v>
      </c>
      <c r="BA6076" s="4" t="s">
        <v>26241</v>
      </c>
      <c r="BB6076" s="4" t="s">
        <v>26242</v>
      </c>
      <c r="BC6076" s="4">
        <v>40</v>
      </c>
      <c r="BD6076" t="str">
        <f>IF(AND(ADHOC!$G$15="",ADHOC!$S$4=""),"",IF(ADHOC!$G$15&lt;&gt;"",IF(ADHOC!$G$15=LEFT(Domein!$AS6076,LEN(ADHOC!$G$15)),MAX(Domein!BD$1:'Domein'!BD6075)+1,""),IF(ADHOC!$S$4=LEFT(Domein!$AS6076,LEN(ADHOC!$S$4)),MAX(Domein!BD$1:'Domein'!BD6075)+1,"")))</f>
        <v/>
      </c>
    </row>
    <row r="6077" spans="45:56" x14ac:dyDescent="0.2">
      <c r="AS6077" s="4" t="s">
        <v>18516</v>
      </c>
      <c r="AT6077" s="4" t="s">
        <v>18517</v>
      </c>
      <c r="AU6077" s="4" t="s">
        <v>456</v>
      </c>
      <c r="AV6077" s="4" t="s">
        <v>731</v>
      </c>
      <c r="AW6077" s="4" t="s">
        <v>724</v>
      </c>
      <c r="AX6077" s="4"/>
      <c r="AY6077" s="4">
        <v>251848</v>
      </c>
      <c r="AZ6077" s="4">
        <v>471030</v>
      </c>
      <c r="BA6077" s="4" t="s">
        <v>26243</v>
      </c>
      <c r="BB6077" s="4" t="s">
        <v>26244</v>
      </c>
      <c r="BC6077" s="4">
        <v>40</v>
      </c>
      <c r="BD6077" t="str">
        <f>IF(AND(ADHOC!$G$15="",ADHOC!$S$4=""),"",IF(ADHOC!$G$15&lt;&gt;"",IF(ADHOC!$G$15=LEFT(Domein!$AS6077,LEN(ADHOC!$G$15)),MAX(Domein!BD$1:'Domein'!BD6076)+1,""),IF(ADHOC!$S$4=LEFT(Domein!$AS6077,LEN(ADHOC!$S$4)),MAX(Domein!BD$1:'Domein'!BD6076)+1,"")))</f>
        <v/>
      </c>
    </row>
    <row r="6078" spans="45:56" x14ac:dyDescent="0.2">
      <c r="AS6078" s="4" t="s">
        <v>18518</v>
      </c>
      <c r="AT6078" s="4" t="s">
        <v>18519</v>
      </c>
      <c r="AU6078" s="4" t="s">
        <v>456</v>
      </c>
      <c r="AV6078" s="4" t="s">
        <v>731</v>
      </c>
      <c r="AW6078" s="4" t="s">
        <v>724</v>
      </c>
      <c r="AX6078" s="4"/>
      <c r="AY6078" s="4">
        <v>250715</v>
      </c>
      <c r="AZ6078" s="4">
        <v>471822</v>
      </c>
      <c r="BA6078" s="4" t="s">
        <v>26245</v>
      </c>
      <c r="BB6078" s="4" t="s">
        <v>26246</v>
      </c>
      <c r="BC6078" s="4">
        <v>40</v>
      </c>
      <c r="BD6078" t="str">
        <f>IF(AND(ADHOC!$G$15="",ADHOC!$S$4=""),"",IF(ADHOC!$G$15&lt;&gt;"",IF(ADHOC!$G$15=LEFT(Domein!$AS6078,LEN(ADHOC!$G$15)),MAX(Domein!BD$1:'Domein'!BD6077)+1,""),IF(ADHOC!$S$4=LEFT(Domein!$AS6078,LEN(ADHOC!$S$4)),MAX(Domein!BD$1:'Domein'!BD6077)+1,"")))</f>
        <v/>
      </c>
    </row>
    <row r="6079" spans="45:56" x14ac:dyDescent="0.2">
      <c r="AS6079" s="4" t="s">
        <v>18520</v>
      </c>
      <c r="AT6079" s="4" t="s">
        <v>18521</v>
      </c>
      <c r="AU6079" s="4" t="s">
        <v>456</v>
      </c>
      <c r="AV6079" s="4" t="s">
        <v>731</v>
      </c>
      <c r="AW6079" s="4" t="s">
        <v>724</v>
      </c>
      <c r="AX6079" s="4"/>
      <c r="AY6079" s="4">
        <v>233818</v>
      </c>
      <c r="AZ6079" s="4">
        <v>469085</v>
      </c>
      <c r="BA6079" s="4" t="s">
        <v>26247</v>
      </c>
      <c r="BB6079" s="4" t="s">
        <v>26248</v>
      </c>
      <c r="BC6079" s="4">
        <v>40</v>
      </c>
      <c r="BD6079" t="str">
        <f>IF(AND(ADHOC!$G$15="",ADHOC!$S$4=""),"",IF(ADHOC!$G$15&lt;&gt;"",IF(ADHOC!$G$15=LEFT(Domein!$AS6079,LEN(ADHOC!$G$15)),MAX(Domein!BD$1:'Domein'!BD6078)+1,""),IF(ADHOC!$S$4=LEFT(Domein!$AS6079,LEN(ADHOC!$S$4)),MAX(Domein!BD$1:'Domein'!BD6078)+1,"")))</f>
        <v/>
      </c>
    </row>
    <row r="6080" spans="45:56" x14ac:dyDescent="0.2">
      <c r="AS6080" s="4" t="s">
        <v>18522</v>
      </c>
      <c r="AT6080" s="4" t="s">
        <v>18523</v>
      </c>
      <c r="AU6080" s="4" t="s">
        <v>456</v>
      </c>
      <c r="AV6080" s="4" t="s">
        <v>731</v>
      </c>
      <c r="AW6080" s="4" t="s">
        <v>724</v>
      </c>
      <c r="AX6080" s="4"/>
      <c r="AY6080" s="4">
        <v>251931</v>
      </c>
      <c r="AZ6080" s="4">
        <v>468108</v>
      </c>
      <c r="BA6080" s="4" t="s">
        <v>26249</v>
      </c>
      <c r="BB6080" s="4" t="s">
        <v>26250</v>
      </c>
      <c r="BC6080" s="4">
        <v>40</v>
      </c>
      <c r="BD6080" t="str">
        <f>IF(AND(ADHOC!$G$15="",ADHOC!$S$4=""),"",IF(ADHOC!$G$15&lt;&gt;"",IF(ADHOC!$G$15=LEFT(Domein!$AS6080,LEN(ADHOC!$G$15)),MAX(Domein!BD$1:'Domein'!BD6079)+1,""),IF(ADHOC!$S$4=LEFT(Domein!$AS6080,LEN(ADHOC!$S$4)),MAX(Domein!BD$1:'Domein'!BD6079)+1,"")))</f>
        <v/>
      </c>
    </row>
    <row r="6081" spans="45:56" x14ac:dyDescent="0.2">
      <c r="AS6081" s="4" t="s">
        <v>18524</v>
      </c>
      <c r="AT6081" s="4" t="s">
        <v>18525</v>
      </c>
      <c r="AU6081" s="4" t="s">
        <v>456</v>
      </c>
      <c r="AV6081" s="4" t="s">
        <v>731</v>
      </c>
      <c r="AW6081" s="4" t="s">
        <v>724</v>
      </c>
      <c r="AX6081" s="4"/>
      <c r="AY6081" s="4">
        <v>251638</v>
      </c>
      <c r="AZ6081" s="4">
        <v>468378</v>
      </c>
      <c r="BA6081" s="4" t="s">
        <v>26251</v>
      </c>
      <c r="BB6081" s="4" t="s">
        <v>26252</v>
      </c>
      <c r="BC6081" s="4">
        <v>40</v>
      </c>
      <c r="BD6081" t="str">
        <f>IF(AND(ADHOC!$G$15="",ADHOC!$S$4=""),"",IF(ADHOC!$G$15&lt;&gt;"",IF(ADHOC!$G$15=LEFT(Domein!$AS6081,LEN(ADHOC!$G$15)),MAX(Domein!BD$1:'Domein'!BD6080)+1,""),IF(ADHOC!$S$4=LEFT(Domein!$AS6081,LEN(ADHOC!$S$4)),MAX(Domein!BD$1:'Domein'!BD6080)+1,"")))</f>
        <v/>
      </c>
    </row>
    <row r="6082" spans="45:56" x14ac:dyDescent="0.2">
      <c r="AS6082" s="4" t="s">
        <v>21913</v>
      </c>
      <c r="AT6082" s="4" t="s">
        <v>21914</v>
      </c>
      <c r="AU6082" s="4" t="s">
        <v>456</v>
      </c>
      <c r="AV6082" s="4" t="s">
        <v>731</v>
      </c>
      <c r="AW6082" s="4" t="s">
        <v>724</v>
      </c>
      <c r="AX6082" s="4"/>
      <c r="AY6082" s="4">
        <v>251832</v>
      </c>
      <c r="AZ6082" s="4">
        <v>469657</v>
      </c>
      <c r="BA6082" s="4" t="s">
        <v>26253</v>
      </c>
      <c r="BB6082" s="4" t="s">
        <v>26254</v>
      </c>
      <c r="BC6082" s="4">
        <v>40</v>
      </c>
      <c r="BD6082" t="str">
        <f>IF(AND(ADHOC!$G$15="",ADHOC!$S$4=""),"",IF(ADHOC!$G$15&lt;&gt;"",IF(ADHOC!$G$15=LEFT(Domein!$AS6082,LEN(ADHOC!$G$15)),MAX(Domein!BD$1:'Domein'!BD6081)+1,""),IF(ADHOC!$S$4=LEFT(Domein!$AS6082,LEN(ADHOC!$S$4)),MAX(Domein!BD$1:'Domein'!BD6081)+1,"")))</f>
        <v/>
      </c>
    </row>
    <row r="6083" spans="45:56" x14ac:dyDescent="0.2">
      <c r="AS6083" s="4" t="s">
        <v>21915</v>
      </c>
      <c r="AT6083" s="4" t="s">
        <v>21916</v>
      </c>
      <c r="AU6083" s="4" t="s">
        <v>456</v>
      </c>
      <c r="AV6083" s="4" t="s">
        <v>731</v>
      </c>
      <c r="AW6083" s="4" t="s">
        <v>724</v>
      </c>
      <c r="AX6083" s="4"/>
      <c r="AY6083" s="4">
        <v>251926</v>
      </c>
      <c r="AZ6083" s="4">
        <v>469619</v>
      </c>
      <c r="BA6083" s="4" t="s">
        <v>25878</v>
      </c>
      <c r="BB6083" s="4" t="s">
        <v>26255</v>
      </c>
      <c r="BC6083" s="4">
        <v>40</v>
      </c>
      <c r="BD6083" t="str">
        <f>IF(AND(ADHOC!$G$15="",ADHOC!$S$4=""),"",IF(ADHOC!$G$15&lt;&gt;"",IF(ADHOC!$G$15=LEFT(Domein!$AS6083,LEN(ADHOC!$G$15)),MAX(Domein!BD$1:'Domein'!BD6082)+1,""),IF(ADHOC!$S$4=LEFT(Domein!$AS6083,LEN(ADHOC!$S$4)),MAX(Domein!BD$1:'Domein'!BD6082)+1,"")))</f>
        <v/>
      </c>
    </row>
    <row r="6084" spans="45:56" x14ac:dyDescent="0.2">
      <c r="AS6084" s="4" t="s">
        <v>21917</v>
      </c>
      <c r="AT6084" s="4" t="s">
        <v>21918</v>
      </c>
      <c r="AU6084" s="4" t="s">
        <v>456</v>
      </c>
      <c r="AV6084" s="4" t="s">
        <v>731</v>
      </c>
      <c r="AW6084" s="4" t="s">
        <v>724</v>
      </c>
      <c r="AX6084" s="4"/>
      <c r="AY6084" s="4">
        <v>252022</v>
      </c>
      <c r="AZ6084" s="4">
        <v>469534</v>
      </c>
      <c r="BA6084" s="4" t="s">
        <v>26256</v>
      </c>
      <c r="BB6084" s="4" t="s">
        <v>26257</v>
      </c>
      <c r="BC6084" s="4">
        <v>40</v>
      </c>
      <c r="BD6084" t="str">
        <f>IF(AND(ADHOC!$G$15="",ADHOC!$S$4=""),"",IF(ADHOC!$G$15&lt;&gt;"",IF(ADHOC!$G$15=LEFT(Domein!$AS6084,LEN(ADHOC!$G$15)),MAX(Domein!BD$1:'Domein'!BD6083)+1,""),IF(ADHOC!$S$4=LEFT(Domein!$AS6084,LEN(ADHOC!$S$4)),MAX(Domein!BD$1:'Domein'!BD6083)+1,"")))</f>
        <v/>
      </c>
    </row>
    <row r="6085" spans="45:56" x14ac:dyDescent="0.2">
      <c r="AS6085" s="4" t="s">
        <v>34323</v>
      </c>
      <c r="AT6085" s="4" t="s">
        <v>34324</v>
      </c>
      <c r="AU6085" s="4" t="s">
        <v>456</v>
      </c>
      <c r="AV6085" s="4" t="s">
        <v>731</v>
      </c>
      <c r="AW6085" s="4" t="s">
        <v>724</v>
      </c>
      <c r="AX6085" s="4"/>
      <c r="AY6085" s="4">
        <v>256544</v>
      </c>
      <c r="AZ6085" s="4">
        <v>477438</v>
      </c>
      <c r="BA6085" s="4" t="s">
        <v>34056</v>
      </c>
      <c r="BB6085" s="4" t="s">
        <v>34057</v>
      </c>
      <c r="BC6085" s="4">
        <v>40</v>
      </c>
      <c r="BD6085" t="str">
        <f>IF(AND(ADHOC!$G$15="",ADHOC!$S$4=""),"",IF(ADHOC!$G$15&lt;&gt;"",IF(ADHOC!$G$15=LEFT(Domein!$AS6085,LEN(ADHOC!$G$15)),MAX(Domein!BD$1:'Domein'!BD6084)+1,""),IF(ADHOC!$S$4=LEFT(Domein!$AS6085,LEN(ADHOC!$S$4)),MAX(Domein!BD$1:'Domein'!BD6084)+1,"")))</f>
        <v/>
      </c>
    </row>
    <row r="6086" spans="45:56" x14ac:dyDescent="0.2">
      <c r="AS6086" s="4" t="s">
        <v>34325</v>
      </c>
      <c r="AT6086" s="4" t="s">
        <v>34326</v>
      </c>
      <c r="AU6086" s="4" t="s">
        <v>456</v>
      </c>
      <c r="AV6086" s="4" t="s">
        <v>731</v>
      </c>
      <c r="AW6086" s="4" t="s">
        <v>724</v>
      </c>
      <c r="AX6086" s="4"/>
      <c r="AY6086" s="4">
        <v>256028</v>
      </c>
      <c r="AZ6086" s="4">
        <v>477008</v>
      </c>
      <c r="BA6086" s="4" t="s">
        <v>34327</v>
      </c>
      <c r="BB6086" s="4" t="s">
        <v>34328</v>
      </c>
      <c r="BC6086" s="4">
        <v>40</v>
      </c>
      <c r="BD6086" t="str">
        <f>IF(AND(ADHOC!$G$15="",ADHOC!$S$4=""),"",IF(ADHOC!$G$15&lt;&gt;"",IF(ADHOC!$G$15=LEFT(Domein!$AS6086,LEN(ADHOC!$G$15)),MAX(Domein!BD$1:'Domein'!BD6085)+1,""),IF(ADHOC!$S$4=LEFT(Domein!$AS6086,LEN(ADHOC!$S$4)),MAX(Domein!BD$1:'Domein'!BD6085)+1,"")))</f>
        <v/>
      </c>
    </row>
    <row r="6087" spans="45:56" x14ac:dyDescent="0.2">
      <c r="AS6087" s="4" t="s">
        <v>34728</v>
      </c>
      <c r="AT6087" s="4" t="s">
        <v>34729</v>
      </c>
      <c r="AU6087" s="4" t="s">
        <v>456</v>
      </c>
      <c r="AV6087" s="4" t="s">
        <v>731</v>
      </c>
      <c r="AW6087" s="4" t="s">
        <v>724</v>
      </c>
      <c r="AX6087" s="4"/>
      <c r="AY6087" s="4">
        <v>257599</v>
      </c>
      <c r="AZ6087" s="4">
        <v>476182</v>
      </c>
      <c r="BA6087" s="4" t="s">
        <v>34730</v>
      </c>
      <c r="BB6087" s="4" t="s">
        <v>34731</v>
      </c>
      <c r="BC6087" s="4">
        <v>40</v>
      </c>
      <c r="BD6087" t="str">
        <f>IF(AND(ADHOC!$G$15="",ADHOC!$S$4=""),"",IF(ADHOC!$G$15&lt;&gt;"",IF(ADHOC!$G$15=LEFT(Domein!$AS6087,LEN(ADHOC!$G$15)),MAX(Domein!BD$1:'Domein'!BD6086)+1,""),IF(ADHOC!$S$4=LEFT(Domein!$AS6087,LEN(ADHOC!$S$4)),MAX(Domein!BD$1:'Domein'!BD6086)+1,"")))</f>
        <v/>
      </c>
    </row>
    <row r="6088" spans="45:56" x14ac:dyDescent="0.2">
      <c r="AS6088" s="4" t="s">
        <v>34732</v>
      </c>
      <c r="AT6088" s="4" t="s">
        <v>34733</v>
      </c>
      <c r="AU6088" s="4" t="s">
        <v>456</v>
      </c>
      <c r="AV6088" s="4" t="s">
        <v>731</v>
      </c>
      <c r="AW6088" s="4" t="s">
        <v>724</v>
      </c>
      <c r="AX6088" s="4"/>
      <c r="AY6088" s="4">
        <v>257752</v>
      </c>
      <c r="AZ6088" s="4">
        <v>478447</v>
      </c>
      <c r="BA6088" s="4" t="s">
        <v>34734</v>
      </c>
      <c r="BB6088" s="4" t="s">
        <v>34735</v>
      </c>
      <c r="BC6088" s="4">
        <v>40</v>
      </c>
      <c r="BD6088" t="str">
        <f>IF(AND(ADHOC!$G$15="",ADHOC!$S$4=""),"",IF(ADHOC!$G$15&lt;&gt;"",IF(ADHOC!$G$15=LEFT(Domein!$AS6088,LEN(ADHOC!$G$15)),MAX(Domein!BD$1:'Domein'!BD6087)+1,""),IF(ADHOC!$S$4=LEFT(Domein!$AS6088,LEN(ADHOC!$S$4)),MAX(Domein!BD$1:'Domein'!BD6087)+1,"")))</f>
        <v/>
      </c>
    </row>
    <row r="6089" spans="45:56" x14ac:dyDescent="0.2">
      <c r="AS6089" s="4" t="s">
        <v>34736</v>
      </c>
      <c r="AT6089" s="4" t="s">
        <v>34737</v>
      </c>
      <c r="AU6089" s="4" t="s">
        <v>456</v>
      </c>
      <c r="AV6089" s="4" t="s">
        <v>731</v>
      </c>
      <c r="AW6089" s="4" t="s">
        <v>724</v>
      </c>
      <c r="AX6089" s="4"/>
      <c r="AY6089" s="4">
        <v>256456</v>
      </c>
      <c r="AZ6089" s="4">
        <v>478641</v>
      </c>
      <c r="BA6089" s="4" t="s">
        <v>34738</v>
      </c>
      <c r="BB6089" s="4" t="s">
        <v>34739</v>
      </c>
      <c r="BC6089" s="4">
        <v>40</v>
      </c>
      <c r="BD6089" t="str">
        <f>IF(AND(ADHOC!$G$15="",ADHOC!$S$4=""),"",IF(ADHOC!$G$15&lt;&gt;"",IF(ADHOC!$G$15=LEFT(Domein!$AS6089,LEN(ADHOC!$G$15)),MAX(Domein!BD$1:'Domein'!BD6088)+1,""),IF(ADHOC!$S$4=LEFT(Domein!$AS6089,LEN(ADHOC!$S$4)),MAX(Domein!BD$1:'Domein'!BD6088)+1,"")))</f>
        <v/>
      </c>
    </row>
    <row r="6090" spans="45:56" x14ac:dyDescent="0.2">
      <c r="AS6090" s="4" t="s">
        <v>36305</v>
      </c>
      <c r="AT6090" s="4" t="s">
        <v>36306</v>
      </c>
      <c r="AU6090" s="4" t="s">
        <v>456</v>
      </c>
      <c r="AV6090" s="4" t="s">
        <v>35994</v>
      </c>
      <c r="AW6090" s="4" t="s">
        <v>724</v>
      </c>
      <c r="AX6090" s="4"/>
      <c r="AY6090" s="4">
        <v>257019</v>
      </c>
      <c r="AZ6090" s="4">
        <v>479112</v>
      </c>
      <c r="BA6090" s="4" t="s">
        <v>36307</v>
      </c>
      <c r="BB6090" s="4" t="s">
        <v>26873</v>
      </c>
      <c r="BC6090" s="4">
        <v>40</v>
      </c>
      <c r="BD6090" t="str">
        <f>IF(AND(ADHOC!$G$15="",ADHOC!$S$4=""),"",IF(ADHOC!$G$15&lt;&gt;"",IF(ADHOC!$G$15=LEFT(Domein!$AS6090,LEN(ADHOC!$G$15)),MAX(Domein!BD$1:'Domein'!BD6089)+1,""),IF(ADHOC!$S$4=LEFT(Domein!$AS6090,LEN(ADHOC!$S$4)),MAX(Domein!BD$1:'Domein'!BD6089)+1,"")))</f>
        <v/>
      </c>
    </row>
    <row r="6091" spans="45:56" x14ac:dyDescent="0.2">
      <c r="AS6091" s="4" t="s">
        <v>36308</v>
      </c>
      <c r="AT6091" s="4" t="s">
        <v>36309</v>
      </c>
      <c r="AU6091" s="4" t="s">
        <v>456</v>
      </c>
      <c r="AV6091" s="4" t="s">
        <v>35994</v>
      </c>
      <c r="AW6091" s="4" t="s">
        <v>724</v>
      </c>
      <c r="AX6091" s="4"/>
      <c r="AY6091" s="4">
        <v>253698</v>
      </c>
      <c r="AZ6091" s="4">
        <v>476288</v>
      </c>
      <c r="BA6091" s="4" t="s">
        <v>27914</v>
      </c>
      <c r="BB6091" s="4" t="s">
        <v>36310</v>
      </c>
      <c r="BC6091" s="4">
        <v>40</v>
      </c>
      <c r="BD6091" t="str">
        <f>IF(AND(ADHOC!$G$15="",ADHOC!$S$4=""),"",IF(ADHOC!$G$15&lt;&gt;"",IF(ADHOC!$G$15=LEFT(Domein!$AS6091,LEN(ADHOC!$G$15)),MAX(Domein!BD$1:'Domein'!BD6090)+1,""),IF(ADHOC!$S$4=LEFT(Domein!$AS6091,LEN(ADHOC!$S$4)),MAX(Domein!BD$1:'Domein'!BD6090)+1,"")))</f>
        <v/>
      </c>
    </row>
    <row r="6092" spans="45:56" x14ac:dyDescent="0.2">
      <c r="AS6092" s="4" t="s">
        <v>36311</v>
      </c>
      <c r="AT6092" s="4" t="s">
        <v>36312</v>
      </c>
      <c r="AU6092" s="4" t="s">
        <v>456</v>
      </c>
      <c r="AV6092" s="4" t="s">
        <v>35994</v>
      </c>
      <c r="AW6092" s="4" t="s">
        <v>724</v>
      </c>
      <c r="AX6092" s="4"/>
      <c r="AY6092" s="4">
        <v>253744</v>
      </c>
      <c r="AZ6092" s="4">
        <v>476238</v>
      </c>
      <c r="BA6092" s="4" t="s">
        <v>36313</v>
      </c>
      <c r="BB6092" s="4" t="s">
        <v>36314</v>
      </c>
      <c r="BC6092" s="4">
        <v>40</v>
      </c>
      <c r="BD6092" t="str">
        <f>IF(AND(ADHOC!$G$15="",ADHOC!$S$4=""),"",IF(ADHOC!$G$15&lt;&gt;"",IF(ADHOC!$G$15=LEFT(Domein!$AS6092,LEN(ADHOC!$G$15)),MAX(Domein!BD$1:'Domein'!BD6091)+1,""),IF(ADHOC!$S$4=LEFT(Domein!$AS6092,LEN(ADHOC!$S$4)),MAX(Domein!BD$1:'Domein'!BD6091)+1,"")))</f>
        <v/>
      </c>
    </row>
    <row r="6093" spans="45:56" x14ac:dyDescent="0.2">
      <c r="AS6093" s="4" t="s">
        <v>18526</v>
      </c>
      <c r="AT6093" s="4" t="s">
        <v>2905</v>
      </c>
      <c r="AU6093" s="4" t="s">
        <v>456</v>
      </c>
      <c r="AV6093" s="4" t="s">
        <v>731</v>
      </c>
      <c r="AW6093" s="4" t="s">
        <v>724</v>
      </c>
      <c r="AX6093" s="4"/>
      <c r="AY6093" s="4">
        <v>251065</v>
      </c>
      <c r="AZ6093" s="4">
        <v>469317</v>
      </c>
      <c r="BA6093" s="4" t="s">
        <v>26258</v>
      </c>
      <c r="BB6093" s="4" t="s">
        <v>26259</v>
      </c>
      <c r="BC6093" s="4">
        <v>40</v>
      </c>
      <c r="BD6093" t="str">
        <f>IF(AND(ADHOC!$G$15="",ADHOC!$S$4=""),"",IF(ADHOC!$G$15&lt;&gt;"",IF(ADHOC!$G$15=LEFT(Domein!$AS6093,LEN(ADHOC!$G$15)),MAX(Domein!BD$1:'Domein'!BD6092)+1,""),IF(ADHOC!$S$4=LEFT(Domein!$AS6093,LEN(ADHOC!$S$4)),MAX(Domein!BD$1:'Domein'!BD6092)+1,"")))</f>
        <v/>
      </c>
    </row>
    <row r="6094" spans="45:56" x14ac:dyDescent="0.2">
      <c r="AS6094" s="4" t="s">
        <v>18527</v>
      </c>
      <c r="AT6094" s="4" t="s">
        <v>18528</v>
      </c>
      <c r="AU6094" s="4" t="s">
        <v>456</v>
      </c>
      <c r="AV6094" s="4" t="s">
        <v>731</v>
      </c>
      <c r="AW6094" s="4" t="s">
        <v>724</v>
      </c>
      <c r="AX6094" s="4"/>
      <c r="AY6094" s="4">
        <v>251111</v>
      </c>
      <c r="AZ6094" s="4">
        <v>469597</v>
      </c>
      <c r="BA6094" s="4" t="s">
        <v>26260</v>
      </c>
      <c r="BB6094" s="4" t="s">
        <v>26261</v>
      </c>
      <c r="BC6094" s="4">
        <v>40</v>
      </c>
      <c r="BD6094" t="str">
        <f>IF(AND(ADHOC!$G$15="",ADHOC!$S$4=""),"",IF(ADHOC!$G$15&lt;&gt;"",IF(ADHOC!$G$15=LEFT(Domein!$AS6094,LEN(ADHOC!$G$15)),MAX(Domein!BD$1:'Domein'!BD6093)+1,""),IF(ADHOC!$S$4=LEFT(Domein!$AS6094,LEN(ADHOC!$S$4)),MAX(Domein!BD$1:'Domein'!BD6093)+1,"")))</f>
        <v/>
      </c>
    </row>
    <row r="6095" spans="45:56" x14ac:dyDescent="0.2">
      <c r="AS6095" s="4" t="s">
        <v>18529</v>
      </c>
      <c r="AT6095" s="4" t="s">
        <v>18530</v>
      </c>
      <c r="AU6095" s="4" t="s">
        <v>456</v>
      </c>
      <c r="AV6095" s="4" t="s">
        <v>731</v>
      </c>
      <c r="AW6095" s="4" t="s">
        <v>724</v>
      </c>
      <c r="AX6095" s="4"/>
      <c r="AY6095" s="4">
        <v>254979</v>
      </c>
      <c r="AZ6095" s="4">
        <v>466955</v>
      </c>
      <c r="BA6095" s="4" t="s">
        <v>26262</v>
      </c>
      <c r="BB6095" s="4" t="s">
        <v>26263</v>
      </c>
      <c r="BC6095" s="4">
        <v>40</v>
      </c>
      <c r="BD6095" t="str">
        <f>IF(AND(ADHOC!$G$15="",ADHOC!$S$4=""),"",IF(ADHOC!$G$15&lt;&gt;"",IF(ADHOC!$G$15=LEFT(Domein!$AS6095,LEN(ADHOC!$G$15)),MAX(Domein!BD$1:'Domein'!BD6094)+1,""),IF(ADHOC!$S$4=LEFT(Domein!$AS6095,LEN(ADHOC!$S$4)),MAX(Domein!BD$1:'Domein'!BD6094)+1,"")))</f>
        <v/>
      </c>
    </row>
    <row r="6096" spans="45:56" x14ac:dyDescent="0.2">
      <c r="AS6096" s="4" t="s">
        <v>18531</v>
      </c>
      <c r="AT6096" s="4" t="s">
        <v>18532</v>
      </c>
      <c r="AU6096" s="4" t="s">
        <v>456</v>
      </c>
      <c r="AV6096" s="4" t="s">
        <v>731</v>
      </c>
      <c r="AW6096" s="4" t="s">
        <v>724</v>
      </c>
      <c r="AX6096" s="4"/>
      <c r="AY6096" s="4">
        <v>246416</v>
      </c>
      <c r="AZ6096" s="4">
        <v>469461</v>
      </c>
      <c r="BA6096" s="4" t="s">
        <v>26264</v>
      </c>
      <c r="BB6096" s="4" t="s">
        <v>26265</v>
      </c>
      <c r="BC6096" s="4">
        <v>40</v>
      </c>
      <c r="BD6096" t="str">
        <f>IF(AND(ADHOC!$G$15="",ADHOC!$S$4=""),"",IF(ADHOC!$G$15&lt;&gt;"",IF(ADHOC!$G$15=LEFT(Domein!$AS6096,LEN(ADHOC!$G$15)),MAX(Domein!BD$1:'Domein'!BD6095)+1,""),IF(ADHOC!$S$4=LEFT(Domein!$AS6096,LEN(ADHOC!$S$4)),MAX(Domein!BD$1:'Domein'!BD6095)+1,"")))</f>
        <v/>
      </c>
    </row>
    <row r="6097" spans="45:56" x14ac:dyDescent="0.2">
      <c r="AS6097" s="4" t="s">
        <v>18533</v>
      </c>
      <c r="AT6097" s="4" t="s">
        <v>18534</v>
      </c>
      <c r="AU6097" s="4" t="s">
        <v>456</v>
      </c>
      <c r="AV6097" s="4" t="s">
        <v>731</v>
      </c>
      <c r="AW6097" s="4" t="s">
        <v>724</v>
      </c>
      <c r="AX6097" s="4"/>
      <c r="AY6097" s="4">
        <v>249796</v>
      </c>
      <c r="AZ6097" s="4">
        <v>467045</v>
      </c>
      <c r="BA6097" s="4" t="s">
        <v>26266</v>
      </c>
      <c r="BB6097" s="4" t="s">
        <v>26267</v>
      </c>
      <c r="BC6097" s="4">
        <v>40</v>
      </c>
      <c r="BD6097" t="str">
        <f>IF(AND(ADHOC!$G$15="",ADHOC!$S$4=""),"",IF(ADHOC!$G$15&lt;&gt;"",IF(ADHOC!$G$15=LEFT(Domein!$AS6097,LEN(ADHOC!$G$15)),MAX(Domein!BD$1:'Domein'!BD6096)+1,""),IF(ADHOC!$S$4=LEFT(Domein!$AS6097,LEN(ADHOC!$S$4)),MAX(Domein!BD$1:'Domein'!BD6096)+1,"")))</f>
        <v/>
      </c>
    </row>
    <row r="6098" spans="45:56" x14ac:dyDescent="0.2">
      <c r="AS6098" s="4" t="s">
        <v>18535</v>
      </c>
      <c r="AT6098" s="4" t="s">
        <v>18536</v>
      </c>
      <c r="AU6098" s="4" t="s">
        <v>456</v>
      </c>
      <c r="AV6098" s="4" t="s">
        <v>731</v>
      </c>
      <c r="AW6098" s="4" t="s">
        <v>724</v>
      </c>
      <c r="AX6098" s="4"/>
      <c r="AY6098" s="4">
        <v>249555</v>
      </c>
      <c r="AZ6098" s="4">
        <v>467701</v>
      </c>
      <c r="BA6098" s="4" t="s">
        <v>26268</v>
      </c>
      <c r="BB6098" s="4" t="s">
        <v>26269</v>
      </c>
      <c r="BC6098" s="4">
        <v>40</v>
      </c>
      <c r="BD6098" t="str">
        <f>IF(AND(ADHOC!$G$15="",ADHOC!$S$4=""),"",IF(ADHOC!$G$15&lt;&gt;"",IF(ADHOC!$G$15=LEFT(Domein!$AS6098,LEN(ADHOC!$G$15)),MAX(Domein!BD$1:'Domein'!BD6097)+1,""),IF(ADHOC!$S$4=LEFT(Domein!$AS6098,LEN(ADHOC!$S$4)),MAX(Domein!BD$1:'Domein'!BD6097)+1,"")))</f>
        <v/>
      </c>
    </row>
    <row r="6099" spans="45:56" x14ac:dyDescent="0.2">
      <c r="AS6099" s="4" t="s">
        <v>18537</v>
      </c>
      <c r="AT6099" s="4" t="s">
        <v>18538</v>
      </c>
      <c r="AU6099" s="4" t="s">
        <v>456</v>
      </c>
      <c r="AV6099" s="4" t="s">
        <v>731</v>
      </c>
      <c r="AW6099" s="4" t="s">
        <v>724</v>
      </c>
      <c r="AX6099" s="4"/>
      <c r="AY6099" s="4">
        <v>240896</v>
      </c>
      <c r="AZ6099" s="4">
        <v>475803</v>
      </c>
      <c r="BA6099" s="4" t="s">
        <v>26270</v>
      </c>
      <c r="BB6099" s="4" t="s">
        <v>26271</v>
      </c>
      <c r="BC6099" s="4">
        <v>40</v>
      </c>
      <c r="BD6099" t="str">
        <f>IF(AND(ADHOC!$G$15="",ADHOC!$S$4=""),"",IF(ADHOC!$G$15&lt;&gt;"",IF(ADHOC!$G$15=LEFT(Domein!$AS6099,LEN(ADHOC!$G$15)),MAX(Domein!BD$1:'Domein'!BD6098)+1,""),IF(ADHOC!$S$4=LEFT(Domein!$AS6099,LEN(ADHOC!$S$4)),MAX(Domein!BD$1:'Domein'!BD6098)+1,"")))</f>
        <v/>
      </c>
    </row>
    <row r="6100" spans="45:56" x14ac:dyDescent="0.2">
      <c r="AS6100" s="4" t="s">
        <v>18539</v>
      </c>
      <c r="AT6100" s="4" t="s">
        <v>18540</v>
      </c>
      <c r="AU6100" s="4" t="s">
        <v>456</v>
      </c>
      <c r="AV6100" s="4" t="s">
        <v>731</v>
      </c>
      <c r="AW6100" s="4" t="s">
        <v>724</v>
      </c>
      <c r="AX6100" s="4"/>
      <c r="AY6100" s="4">
        <v>256120</v>
      </c>
      <c r="AZ6100" s="4">
        <v>469406</v>
      </c>
      <c r="BA6100" s="4" t="s">
        <v>26272</v>
      </c>
      <c r="BB6100" s="4" t="s">
        <v>26273</v>
      </c>
      <c r="BC6100" s="4">
        <v>40</v>
      </c>
      <c r="BD6100" t="str">
        <f>IF(AND(ADHOC!$G$15="",ADHOC!$S$4=""),"",IF(ADHOC!$G$15&lt;&gt;"",IF(ADHOC!$G$15=LEFT(Domein!$AS6100,LEN(ADHOC!$G$15)),MAX(Domein!BD$1:'Domein'!BD6099)+1,""),IF(ADHOC!$S$4=LEFT(Domein!$AS6100,LEN(ADHOC!$S$4)),MAX(Domein!BD$1:'Domein'!BD6099)+1,"")))</f>
        <v/>
      </c>
    </row>
    <row r="6101" spans="45:56" x14ac:dyDescent="0.2">
      <c r="AS6101" s="4" t="s">
        <v>18541</v>
      </c>
      <c r="AT6101" s="4" t="s">
        <v>18542</v>
      </c>
      <c r="AU6101" s="4" t="s">
        <v>456</v>
      </c>
      <c r="AV6101" s="4" t="s">
        <v>731</v>
      </c>
      <c r="AW6101" s="4" t="s">
        <v>724</v>
      </c>
      <c r="AX6101" s="4"/>
      <c r="AY6101" s="4">
        <v>256115</v>
      </c>
      <c r="AZ6101" s="4">
        <v>469403</v>
      </c>
      <c r="BA6101" s="4" t="s">
        <v>26274</v>
      </c>
      <c r="BB6101" s="4" t="s">
        <v>26275</v>
      </c>
      <c r="BC6101" s="4">
        <v>40</v>
      </c>
      <c r="BD6101" t="str">
        <f>IF(AND(ADHOC!$G$15="",ADHOC!$S$4=""),"",IF(ADHOC!$G$15&lt;&gt;"",IF(ADHOC!$G$15=LEFT(Domein!$AS6101,LEN(ADHOC!$G$15)),MAX(Domein!BD$1:'Domein'!BD6100)+1,""),IF(ADHOC!$S$4=LEFT(Domein!$AS6101,LEN(ADHOC!$S$4)),MAX(Domein!BD$1:'Domein'!BD6100)+1,"")))</f>
        <v/>
      </c>
    </row>
    <row r="6102" spans="45:56" x14ac:dyDescent="0.2">
      <c r="AS6102" s="4" t="s">
        <v>18543</v>
      </c>
      <c r="AT6102" s="4" t="s">
        <v>18544</v>
      </c>
      <c r="AU6102" s="4" t="s">
        <v>456</v>
      </c>
      <c r="AV6102" s="4" t="s">
        <v>731</v>
      </c>
      <c r="AW6102" s="4" t="s">
        <v>724</v>
      </c>
      <c r="AX6102" s="4"/>
      <c r="AY6102" s="4">
        <v>256121</v>
      </c>
      <c r="AZ6102" s="4">
        <v>469433</v>
      </c>
      <c r="BA6102" s="4" t="s">
        <v>26276</v>
      </c>
      <c r="BB6102" s="4" t="s">
        <v>26277</v>
      </c>
      <c r="BC6102" s="4">
        <v>40</v>
      </c>
      <c r="BD6102" t="str">
        <f>IF(AND(ADHOC!$G$15="",ADHOC!$S$4=""),"",IF(ADHOC!$G$15&lt;&gt;"",IF(ADHOC!$G$15=LEFT(Domein!$AS6102,LEN(ADHOC!$G$15)),MAX(Domein!BD$1:'Domein'!BD6101)+1,""),IF(ADHOC!$S$4=LEFT(Domein!$AS6102,LEN(ADHOC!$S$4)),MAX(Domein!BD$1:'Domein'!BD6101)+1,"")))</f>
        <v/>
      </c>
    </row>
    <row r="6103" spans="45:56" x14ac:dyDescent="0.2">
      <c r="AS6103" s="4" t="s">
        <v>18545</v>
      </c>
      <c r="AT6103" s="4" t="s">
        <v>18546</v>
      </c>
      <c r="AU6103" s="4" t="s">
        <v>456</v>
      </c>
      <c r="AV6103" s="4" t="s">
        <v>731</v>
      </c>
      <c r="AW6103" s="4" t="s">
        <v>724</v>
      </c>
      <c r="AX6103" s="4"/>
      <c r="AY6103" s="4">
        <v>256114</v>
      </c>
      <c r="AZ6103" s="4">
        <v>469401</v>
      </c>
      <c r="BA6103" s="4" t="s">
        <v>26278</v>
      </c>
      <c r="BB6103" s="4" t="s">
        <v>26279</v>
      </c>
      <c r="BC6103" s="4">
        <v>40</v>
      </c>
      <c r="BD6103" t="str">
        <f>IF(AND(ADHOC!$G$15="",ADHOC!$S$4=""),"",IF(ADHOC!$G$15&lt;&gt;"",IF(ADHOC!$G$15=LEFT(Domein!$AS6103,LEN(ADHOC!$G$15)),MAX(Domein!BD$1:'Domein'!BD6102)+1,""),IF(ADHOC!$S$4=LEFT(Domein!$AS6103,LEN(ADHOC!$S$4)),MAX(Domein!BD$1:'Domein'!BD6102)+1,"")))</f>
        <v/>
      </c>
    </row>
    <row r="6104" spans="45:56" x14ac:dyDescent="0.2">
      <c r="AS6104" s="4" t="s">
        <v>18547</v>
      </c>
      <c r="AT6104" s="4" t="s">
        <v>18548</v>
      </c>
      <c r="AU6104" s="4" t="s">
        <v>456</v>
      </c>
      <c r="AV6104" s="4" t="s">
        <v>731</v>
      </c>
      <c r="AW6104" s="4" t="s">
        <v>724</v>
      </c>
      <c r="AX6104" s="4"/>
      <c r="AY6104" s="4">
        <v>256097</v>
      </c>
      <c r="AZ6104" s="4">
        <v>469389</v>
      </c>
      <c r="BA6104" s="4" t="s">
        <v>26280</v>
      </c>
      <c r="BB6104" s="4" t="s">
        <v>26281</v>
      </c>
      <c r="BC6104" s="4">
        <v>40</v>
      </c>
      <c r="BD6104" t="str">
        <f>IF(AND(ADHOC!$G$15="",ADHOC!$S$4=""),"",IF(ADHOC!$G$15&lt;&gt;"",IF(ADHOC!$G$15=LEFT(Domein!$AS6104,LEN(ADHOC!$G$15)),MAX(Domein!BD$1:'Domein'!BD6103)+1,""),IF(ADHOC!$S$4=LEFT(Domein!$AS6104,LEN(ADHOC!$S$4)),MAX(Domein!BD$1:'Domein'!BD6103)+1,"")))</f>
        <v/>
      </c>
    </row>
    <row r="6105" spans="45:56" x14ac:dyDescent="0.2">
      <c r="AS6105" s="4" t="s">
        <v>18549</v>
      </c>
      <c r="AT6105" s="4" t="s">
        <v>18550</v>
      </c>
      <c r="AU6105" s="4" t="s">
        <v>456</v>
      </c>
      <c r="AV6105" s="4" t="s">
        <v>731</v>
      </c>
      <c r="AW6105" s="4" t="s">
        <v>724</v>
      </c>
      <c r="AX6105" s="4"/>
      <c r="AY6105" s="4">
        <v>249196</v>
      </c>
      <c r="AZ6105" s="4">
        <v>470762</v>
      </c>
      <c r="BA6105" s="4" t="s">
        <v>26282</v>
      </c>
      <c r="BB6105" s="4" t="s">
        <v>26283</v>
      </c>
      <c r="BC6105" s="4">
        <v>40</v>
      </c>
      <c r="BD6105" t="str">
        <f>IF(AND(ADHOC!$G$15="",ADHOC!$S$4=""),"",IF(ADHOC!$G$15&lt;&gt;"",IF(ADHOC!$G$15=LEFT(Domein!$AS6105,LEN(ADHOC!$G$15)),MAX(Domein!BD$1:'Domein'!BD6104)+1,""),IF(ADHOC!$S$4=LEFT(Domein!$AS6105,LEN(ADHOC!$S$4)),MAX(Domein!BD$1:'Domein'!BD6104)+1,"")))</f>
        <v/>
      </c>
    </row>
    <row r="6106" spans="45:56" x14ac:dyDescent="0.2">
      <c r="AS6106" s="4" t="s">
        <v>18551</v>
      </c>
      <c r="AT6106" s="4" t="s">
        <v>18552</v>
      </c>
      <c r="AU6106" s="4" t="s">
        <v>456</v>
      </c>
      <c r="AV6106" s="4" t="s">
        <v>731</v>
      </c>
      <c r="AW6106" s="4" t="s">
        <v>724</v>
      </c>
      <c r="AX6106" s="4"/>
      <c r="AY6106" s="4">
        <v>248339</v>
      </c>
      <c r="AZ6106" s="4">
        <v>470355</v>
      </c>
      <c r="BA6106" s="4" t="s">
        <v>26284</v>
      </c>
      <c r="BB6106" s="4" t="s">
        <v>26285</v>
      </c>
      <c r="BC6106" s="4">
        <v>40</v>
      </c>
      <c r="BD6106" t="str">
        <f>IF(AND(ADHOC!$G$15="",ADHOC!$S$4=""),"",IF(ADHOC!$G$15&lt;&gt;"",IF(ADHOC!$G$15=LEFT(Domein!$AS6106,LEN(ADHOC!$G$15)),MAX(Domein!BD$1:'Domein'!BD6105)+1,""),IF(ADHOC!$S$4=LEFT(Domein!$AS6106,LEN(ADHOC!$S$4)),MAX(Domein!BD$1:'Domein'!BD6105)+1,"")))</f>
        <v/>
      </c>
    </row>
    <row r="6107" spans="45:56" x14ac:dyDescent="0.2">
      <c r="AS6107" s="4" t="s">
        <v>18553</v>
      </c>
      <c r="AT6107" s="4" t="s">
        <v>18554</v>
      </c>
      <c r="AU6107" s="4" t="s">
        <v>456</v>
      </c>
      <c r="AV6107" s="4" t="s">
        <v>731</v>
      </c>
      <c r="AW6107" s="4" t="s">
        <v>724</v>
      </c>
      <c r="AX6107" s="4"/>
      <c r="AY6107" s="4">
        <v>246770</v>
      </c>
      <c r="AZ6107" s="4">
        <v>470796</v>
      </c>
      <c r="BA6107" s="4" t="s">
        <v>26286</v>
      </c>
      <c r="BB6107" s="4" t="s">
        <v>26287</v>
      </c>
      <c r="BC6107" s="4">
        <v>40</v>
      </c>
      <c r="BD6107" t="str">
        <f>IF(AND(ADHOC!$G$15="",ADHOC!$S$4=""),"",IF(ADHOC!$G$15&lt;&gt;"",IF(ADHOC!$G$15=LEFT(Domein!$AS6107,LEN(ADHOC!$G$15)),MAX(Domein!BD$1:'Domein'!BD6106)+1,""),IF(ADHOC!$S$4=LEFT(Domein!$AS6107,LEN(ADHOC!$S$4)),MAX(Domein!BD$1:'Domein'!BD6106)+1,"")))</f>
        <v/>
      </c>
    </row>
    <row r="6108" spans="45:56" x14ac:dyDescent="0.2">
      <c r="AS6108" s="4" t="s">
        <v>18555</v>
      </c>
      <c r="AT6108" s="4" t="s">
        <v>18556</v>
      </c>
      <c r="AU6108" s="4" t="s">
        <v>456</v>
      </c>
      <c r="AV6108" s="4" t="s">
        <v>731</v>
      </c>
      <c r="AW6108" s="4" t="s">
        <v>724</v>
      </c>
      <c r="AX6108" s="4"/>
      <c r="AY6108" s="4">
        <v>249385</v>
      </c>
      <c r="AZ6108" s="4">
        <v>470847</v>
      </c>
      <c r="BA6108" s="4" t="s">
        <v>26288</v>
      </c>
      <c r="BB6108" s="4" t="s">
        <v>26289</v>
      </c>
      <c r="BC6108" s="4">
        <v>40</v>
      </c>
      <c r="BD6108" t="str">
        <f>IF(AND(ADHOC!$G$15="",ADHOC!$S$4=""),"",IF(ADHOC!$G$15&lt;&gt;"",IF(ADHOC!$G$15=LEFT(Domein!$AS6108,LEN(ADHOC!$G$15)),MAX(Domein!BD$1:'Domein'!BD6107)+1,""),IF(ADHOC!$S$4=LEFT(Domein!$AS6108,LEN(ADHOC!$S$4)),MAX(Domein!BD$1:'Domein'!BD6107)+1,"")))</f>
        <v/>
      </c>
    </row>
    <row r="6109" spans="45:56" x14ac:dyDescent="0.2">
      <c r="AS6109" s="4" t="s">
        <v>18557</v>
      </c>
      <c r="AT6109" s="4" t="s">
        <v>18558</v>
      </c>
      <c r="AU6109" s="4" t="s">
        <v>456</v>
      </c>
      <c r="AV6109" s="4" t="s">
        <v>731</v>
      </c>
      <c r="AW6109" s="4" t="s">
        <v>724</v>
      </c>
      <c r="AX6109" s="4"/>
      <c r="AY6109" s="4">
        <v>249361</v>
      </c>
      <c r="AZ6109" s="4">
        <v>470856</v>
      </c>
      <c r="BA6109" s="4" t="s">
        <v>26290</v>
      </c>
      <c r="BB6109" s="4" t="s">
        <v>26291</v>
      </c>
      <c r="BC6109" s="4">
        <v>40</v>
      </c>
      <c r="BD6109" t="str">
        <f>IF(AND(ADHOC!$G$15="",ADHOC!$S$4=""),"",IF(ADHOC!$G$15&lt;&gt;"",IF(ADHOC!$G$15=LEFT(Domein!$AS6109,LEN(ADHOC!$G$15)),MAX(Domein!BD$1:'Domein'!BD6108)+1,""),IF(ADHOC!$S$4=LEFT(Domein!$AS6109,LEN(ADHOC!$S$4)),MAX(Domein!BD$1:'Domein'!BD6108)+1,"")))</f>
        <v/>
      </c>
    </row>
    <row r="6110" spans="45:56" x14ac:dyDescent="0.2">
      <c r="AS6110" s="4" t="s">
        <v>18559</v>
      </c>
      <c r="AT6110" s="4" t="s">
        <v>18560</v>
      </c>
      <c r="AU6110" s="4" t="s">
        <v>456</v>
      </c>
      <c r="AV6110" s="4" t="s">
        <v>731</v>
      </c>
      <c r="AW6110" s="4" t="s">
        <v>724</v>
      </c>
      <c r="AX6110" s="4"/>
      <c r="AY6110" s="4">
        <v>249324</v>
      </c>
      <c r="AZ6110" s="4">
        <v>470857</v>
      </c>
      <c r="BA6110" s="4" t="s">
        <v>26292</v>
      </c>
      <c r="BB6110" s="4" t="s">
        <v>26293</v>
      </c>
      <c r="BC6110" s="4">
        <v>40</v>
      </c>
      <c r="BD6110" t="str">
        <f>IF(AND(ADHOC!$G$15="",ADHOC!$S$4=""),"",IF(ADHOC!$G$15&lt;&gt;"",IF(ADHOC!$G$15=LEFT(Domein!$AS6110,LEN(ADHOC!$G$15)),MAX(Domein!BD$1:'Domein'!BD6109)+1,""),IF(ADHOC!$S$4=LEFT(Domein!$AS6110,LEN(ADHOC!$S$4)),MAX(Domein!BD$1:'Domein'!BD6109)+1,"")))</f>
        <v/>
      </c>
    </row>
    <row r="6111" spans="45:56" x14ac:dyDescent="0.2">
      <c r="AS6111" s="4" t="s">
        <v>18561</v>
      </c>
      <c r="AT6111" s="4" t="s">
        <v>18562</v>
      </c>
      <c r="AU6111" s="4" t="s">
        <v>456</v>
      </c>
      <c r="AV6111" s="4" t="s">
        <v>731</v>
      </c>
      <c r="AW6111" s="4" t="s">
        <v>724</v>
      </c>
      <c r="AX6111" s="4"/>
      <c r="AY6111" s="4">
        <v>256113</v>
      </c>
      <c r="AZ6111" s="4">
        <v>469407</v>
      </c>
      <c r="BA6111" s="4" t="s">
        <v>26294</v>
      </c>
      <c r="BB6111" s="4" t="s">
        <v>26295</v>
      </c>
      <c r="BC6111" s="4">
        <v>40</v>
      </c>
      <c r="BD6111" t="str">
        <f>IF(AND(ADHOC!$G$15="",ADHOC!$S$4=""),"",IF(ADHOC!$G$15&lt;&gt;"",IF(ADHOC!$G$15=LEFT(Domein!$AS6111,LEN(ADHOC!$G$15)),MAX(Domein!BD$1:'Domein'!BD6110)+1,""),IF(ADHOC!$S$4=LEFT(Domein!$AS6111,LEN(ADHOC!$S$4)),MAX(Domein!BD$1:'Domein'!BD6110)+1,"")))</f>
        <v/>
      </c>
    </row>
    <row r="6112" spans="45:56" x14ac:dyDescent="0.2">
      <c r="AS6112" s="4" t="s">
        <v>18563</v>
      </c>
      <c r="AT6112" s="4" t="s">
        <v>18564</v>
      </c>
      <c r="AU6112" s="4" t="s">
        <v>456</v>
      </c>
      <c r="AV6112" s="4" t="s">
        <v>731</v>
      </c>
      <c r="AW6112" s="4" t="s">
        <v>724</v>
      </c>
      <c r="AX6112" s="4"/>
      <c r="AY6112" s="4">
        <v>235372</v>
      </c>
      <c r="AZ6112" s="4">
        <v>467180</v>
      </c>
      <c r="BA6112" s="4" t="s">
        <v>26296</v>
      </c>
      <c r="BB6112" s="4" t="s">
        <v>26297</v>
      </c>
      <c r="BC6112" s="4">
        <v>40</v>
      </c>
      <c r="BD6112" t="str">
        <f>IF(AND(ADHOC!$G$15="",ADHOC!$S$4=""),"",IF(ADHOC!$G$15&lt;&gt;"",IF(ADHOC!$G$15=LEFT(Domein!$AS6112,LEN(ADHOC!$G$15)),MAX(Domein!BD$1:'Domein'!BD6111)+1,""),IF(ADHOC!$S$4=LEFT(Domein!$AS6112,LEN(ADHOC!$S$4)),MAX(Domein!BD$1:'Domein'!BD6111)+1,"")))</f>
        <v/>
      </c>
    </row>
    <row r="6113" spans="45:56" x14ac:dyDescent="0.2">
      <c r="AS6113" s="4" t="s">
        <v>18565</v>
      </c>
      <c r="AT6113" s="4" t="s">
        <v>18566</v>
      </c>
      <c r="AU6113" s="4" t="s">
        <v>456</v>
      </c>
      <c r="AV6113" s="4" t="s">
        <v>731</v>
      </c>
      <c r="AW6113" s="4" t="s">
        <v>724</v>
      </c>
      <c r="AX6113" s="4"/>
      <c r="AY6113" s="4">
        <v>235373</v>
      </c>
      <c r="AZ6113" s="4">
        <v>467180</v>
      </c>
      <c r="BA6113" s="4" t="s">
        <v>26296</v>
      </c>
      <c r="BB6113" s="4" t="s">
        <v>26298</v>
      </c>
      <c r="BC6113" s="4">
        <v>40</v>
      </c>
      <c r="BD6113" t="str">
        <f>IF(AND(ADHOC!$G$15="",ADHOC!$S$4=""),"",IF(ADHOC!$G$15&lt;&gt;"",IF(ADHOC!$G$15=LEFT(Domein!$AS6113,LEN(ADHOC!$G$15)),MAX(Domein!BD$1:'Domein'!BD6112)+1,""),IF(ADHOC!$S$4=LEFT(Domein!$AS6113,LEN(ADHOC!$S$4)),MAX(Domein!BD$1:'Domein'!BD6112)+1,"")))</f>
        <v/>
      </c>
    </row>
    <row r="6114" spans="45:56" x14ac:dyDescent="0.2">
      <c r="AS6114" s="4" t="s">
        <v>18567</v>
      </c>
      <c r="AT6114" s="4" t="s">
        <v>18568</v>
      </c>
      <c r="AU6114" s="4" t="s">
        <v>456</v>
      </c>
      <c r="AV6114" s="4" t="s">
        <v>731</v>
      </c>
      <c r="AW6114" s="4" t="s">
        <v>724</v>
      </c>
      <c r="AX6114" s="4"/>
      <c r="AY6114" s="4">
        <v>235561</v>
      </c>
      <c r="AZ6114" s="4">
        <v>467283</v>
      </c>
      <c r="BA6114" s="4" t="s">
        <v>26299</v>
      </c>
      <c r="BB6114" s="4" t="s">
        <v>26300</v>
      </c>
      <c r="BC6114" s="4">
        <v>40</v>
      </c>
      <c r="BD6114" t="str">
        <f>IF(AND(ADHOC!$G$15="",ADHOC!$S$4=""),"",IF(ADHOC!$G$15&lt;&gt;"",IF(ADHOC!$G$15=LEFT(Domein!$AS6114,LEN(ADHOC!$G$15)),MAX(Domein!BD$1:'Domein'!BD6113)+1,""),IF(ADHOC!$S$4=LEFT(Domein!$AS6114,LEN(ADHOC!$S$4)),MAX(Domein!BD$1:'Domein'!BD6113)+1,"")))</f>
        <v/>
      </c>
    </row>
    <row r="6115" spans="45:56" x14ac:dyDescent="0.2">
      <c r="AS6115" s="4" t="s">
        <v>18569</v>
      </c>
      <c r="AT6115" s="4" t="s">
        <v>18570</v>
      </c>
      <c r="AU6115" s="4" t="s">
        <v>456</v>
      </c>
      <c r="AV6115" s="4" t="s">
        <v>731</v>
      </c>
      <c r="AW6115" s="4" t="s">
        <v>724</v>
      </c>
      <c r="AX6115" s="4"/>
      <c r="AY6115" s="4">
        <v>235503</v>
      </c>
      <c r="AZ6115" s="4">
        <v>467304</v>
      </c>
      <c r="BA6115" s="4" t="s">
        <v>26301</v>
      </c>
      <c r="BB6115" s="4" t="s">
        <v>26302</v>
      </c>
      <c r="BC6115" s="4">
        <v>40</v>
      </c>
      <c r="BD6115" t="str">
        <f>IF(AND(ADHOC!$G$15="",ADHOC!$S$4=""),"",IF(ADHOC!$G$15&lt;&gt;"",IF(ADHOC!$G$15=LEFT(Domein!$AS6115,LEN(ADHOC!$G$15)),MAX(Domein!BD$1:'Domein'!BD6114)+1,""),IF(ADHOC!$S$4=LEFT(Domein!$AS6115,LEN(ADHOC!$S$4)),MAX(Domein!BD$1:'Domein'!BD6114)+1,"")))</f>
        <v/>
      </c>
    </row>
    <row r="6116" spans="45:56" x14ac:dyDescent="0.2">
      <c r="AS6116" s="4" t="s">
        <v>18571</v>
      </c>
      <c r="AT6116" s="4" t="s">
        <v>18572</v>
      </c>
      <c r="AU6116" s="4" t="s">
        <v>456</v>
      </c>
      <c r="AV6116" s="4" t="s">
        <v>731</v>
      </c>
      <c r="AW6116" s="4" t="s">
        <v>724</v>
      </c>
      <c r="AX6116" s="4"/>
      <c r="AY6116" s="4">
        <v>235519</v>
      </c>
      <c r="AZ6116" s="4">
        <v>467333</v>
      </c>
      <c r="BA6116" s="4" t="s">
        <v>26303</v>
      </c>
      <c r="BB6116" s="4" t="s">
        <v>26304</v>
      </c>
      <c r="BC6116" s="4">
        <v>40</v>
      </c>
      <c r="BD6116" t="str">
        <f>IF(AND(ADHOC!$G$15="",ADHOC!$S$4=""),"",IF(ADHOC!$G$15&lt;&gt;"",IF(ADHOC!$G$15=LEFT(Domein!$AS6116,LEN(ADHOC!$G$15)),MAX(Domein!BD$1:'Domein'!BD6115)+1,""),IF(ADHOC!$S$4=LEFT(Domein!$AS6116,LEN(ADHOC!$S$4)),MAX(Domein!BD$1:'Domein'!BD6115)+1,"")))</f>
        <v/>
      </c>
    </row>
    <row r="6117" spans="45:56" x14ac:dyDescent="0.2">
      <c r="AS6117" s="4" t="s">
        <v>18573</v>
      </c>
      <c r="AT6117" s="4" t="s">
        <v>18574</v>
      </c>
      <c r="AU6117" s="4" t="s">
        <v>456</v>
      </c>
      <c r="AV6117" s="4" t="s">
        <v>731</v>
      </c>
      <c r="AW6117" s="4" t="s">
        <v>724</v>
      </c>
      <c r="AX6117" s="4"/>
      <c r="AY6117" s="4">
        <v>249308</v>
      </c>
      <c r="AZ6117" s="4">
        <v>470842</v>
      </c>
      <c r="BA6117" s="4" t="s">
        <v>26305</v>
      </c>
      <c r="BB6117" s="4" t="s">
        <v>26306</v>
      </c>
      <c r="BC6117" s="4">
        <v>40</v>
      </c>
      <c r="BD6117" t="str">
        <f>IF(AND(ADHOC!$G$15="",ADHOC!$S$4=""),"",IF(ADHOC!$G$15&lt;&gt;"",IF(ADHOC!$G$15=LEFT(Domein!$AS6117,LEN(ADHOC!$G$15)),MAX(Domein!BD$1:'Domein'!BD6116)+1,""),IF(ADHOC!$S$4=LEFT(Domein!$AS6117,LEN(ADHOC!$S$4)),MAX(Domein!BD$1:'Domein'!BD6116)+1,"")))</f>
        <v/>
      </c>
    </row>
    <row r="6118" spans="45:56" x14ac:dyDescent="0.2">
      <c r="AS6118" s="4" t="s">
        <v>18575</v>
      </c>
      <c r="AT6118" s="4" t="s">
        <v>18576</v>
      </c>
      <c r="AU6118" s="4" t="s">
        <v>456</v>
      </c>
      <c r="AV6118" s="4" t="s">
        <v>731</v>
      </c>
      <c r="AW6118" s="4" t="s">
        <v>724</v>
      </c>
      <c r="AX6118" s="4"/>
      <c r="AY6118" s="4">
        <v>249469</v>
      </c>
      <c r="AZ6118" s="4">
        <v>470878</v>
      </c>
      <c r="BA6118" s="4" t="s">
        <v>26307</v>
      </c>
      <c r="BB6118" s="4" t="s">
        <v>26308</v>
      </c>
      <c r="BC6118" s="4">
        <v>40</v>
      </c>
      <c r="BD6118" t="str">
        <f>IF(AND(ADHOC!$G$15="",ADHOC!$S$4=""),"",IF(ADHOC!$G$15&lt;&gt;"",IF(ADHOC!$G$15=LEFT(Domein!$AS6118,LEN(ADHOC!$G$15)),MAX(Domein!BD$1:'Domein'!BD6117)+1,""),IF(ADHOC!$S$4=LEFT(Domein!$AS6118,LEN(ADHOC!$S$4)),MAX(Domein!BD$1:'Domein'!BD6117)+1,"")))</f>
        <v/>
      </c>
    </row>
    <row r="6119" spans="45:56" x14ac:dyDescent="0.2">
      <c r="AS6119" s="4" t="s">
        <v>18577</v>
      </c>
      <c r="AT6119" s="4" t="s">
        <v>18578</v>
      </c>
      <c r="AU6119" s="4" t="s">
        <v>456</v>
      </c>
      <c r="AV6119" s="4" t="s">
        <v>731</v>
      </c>
      <c r="AW6119" s="4" t="s">
        <v>724</v>
      </c>
      <c r="AX6119" s="4"/>
      <c r="AY6119" s="4">
        <v>249386</v>
      </c>
      <c r="AZ6119" s="4">
        <v>470860</v>
      </c>
      <c r="BA6119" s="4" t="s">
        <v>26309</v>
      </c>
      <c r="BB6119" s="4" t="s">
        <v>26310</v>
      </c>
      <c r="BC6119" s="4">
        <v>40</v>
      </c>
      <c r="BD6119" t="str">
        <f>IF(AND(ADHOC!$G$15="",ADHOC!$S$4=""),"",IF(ADHOC!$G$15&lt;&gt;"",IF(ADHOC!$G$15=LEFT(Domein!$AS6119,LEN(ADHOC!$G$15)),MAX(Domein!BD$1:'Domein'!BD6118)+1,""),IF(ADHOC!$S$4=LEFT(Domein!$AS6119,LEN(ADHOC!$S$4)),MAX(Domein!BD$1:'Domein'!BD6118)+1,"")))</f>
        <v/>
      </c>
    </row>
    <row r="6120" spans="45:56" x14ac:dyDescent="0.2">
      <c r="AS6120" s="4" t="s">
        <v>34329</v>
      </c>
      <c r="AT6120" s="4" t="s">
        <v>34330</v>
      </c>
      <c r="AU6120" s="4" t="s">
        <v>456</v>
      </c>
      <c r="AV6120" s="4" t="s">
        <v>729</v>
      </c>
      <c r="AW6120" s="4" t="s">
        <v>724</v>
      </c>
      <c r="AX6120" s="4"/>
      <c r="AY6120" s="4">
        <v>252665</v>
      </c>
      <c r="AZ6120" s="4">
        <v>473903</v>
      </c>
      <c r="BA6120" s="4" t="s">
        <v>34331</v>
      </c>
      <c r="BB6120" s="4" t="s">
        <v>25188</v>
      </c>
      <c r="BC6120" s="4">
        <v>40</v>
      </c>
      <c r="BD6120" t="str">
        <f>IF(AND(ADHOC!$G$15="",ADHOC!$S$4=""),"",IF(ADHOC!$G$15&lt;&gt;"",IF(ADHOC!$G$15=LEFT(Domein!$AS6120,LEN(ADHOC!$G$15)),MAX(Domein!BD$1:'Domein'!BD6119)+1,""),IF(ADHOC!$S$4=LEFT(Domein!$AS6120,LEN(ADHOC!$S$4)),MAX(Domein!BD$1:'Domein'!BD6119)+1,"")))</f>
        <v/>
      </c>
    </row>
    <row r="6121" spans="45:56" x14ac:dyDescent="0.2">
      <c r="AS6121" s="4" t="s">
        <v>34332</v>
      </c>
      <c r="AT6121" s="4" t="s">
        <v>34333</v>
      </c>
      <c r="AU6121" s="4" t="s">
        <v>456</v>
      </c>
      <c r="AV6121" s="4" t="s">
        <v>729</v>
      </c>
      <c r="AW6121" s="4" t="s">
        <v>724</v>
      </c>
      <c r="AX6121" s="4"/>
      <c r="AY6121" s="4">
        <v>247448</v>
      </c>
      <c r="AZ6121" s="4">
        <v>474560</v>
      </c>
      <c r="BA6121" s="4" t="s">
        <v>34334</v>
      </c>
      <c r="BB6121" s="4" t="s">
        <v>34335</v>
      </c>
      <c r="BC6121" s="4">
        <v>40</v>
      </c>
      <c r="BD6121" t="str">
        <f>IF(AND(ADHOC!$G$15="",ADHOC!$S$4=""),"",IF(ADHOC!$G$15&lt;&gt;"",IF(ADHOC!$G$15=LEFT(Domein!$AS6121,LEN(ADHOC!$G$15)),MAX(Domein!BD$1:'Domein'!BD6120)+1,""),IF(ADHOC!$S$4=LEFT(Domein!$AS6121,LEN(ADHOC!$S$4)),MAX(Domein!BD$1:'Domein'!BD6120)+1,"")))</f>
        <v/>
      </c>
    </row>
    <row r="6122" spans="45:56" x14ac:dyDescent="0.2">
      <c r="AS6122" s="4" t="s">
        <v>34336</v>
      </c>
      <c r="AT6122" s="4" t="s">
        <v>34337</v>
      </c>
      <c r="AU6122" s="4" t="s">
        <v>456</v>
      </c>
      <c r="AV6122" s="4" t="s">
        <v>729</v>
      </c>
      <c r="AW6122" s="4" t="s">
        <v>724</v>
      </c>
      <c r="AX6122" s="4"/>
      <c r="AY6122" s="4">
        <v>243102</v>
      </c>
      <c r="AZ6122" s="4">
        <v>474890</v>
      </c>
      <c r="BA6122" s="4" t="s">
        <v>34338</v>
      </c>
      <c r="BB6122" s="4" t="s">
        <v>34339</v>
      </c>
      <c r="BC6122" s="4">
        <v>40</v>
      </c>
      <c r="BD6122" t="str">
        <f>IF(AND(ADHOC!$G$15="",ADHOC!$S$4=""),"",IF(ADHOC!$G$15&lt;&gt;"",IF(ADHOC!$G$15=LEFT(Domein!$AS6122,LEN(ADHOC!$G$15)),MAX(Domein!BD$1:'Domein'!BD6121)+1,""),IF(ADHOC!$S$4=LEFT(Domein!$AS6122,LEN(ADHOC!$S$4)),MAX(Domein!BD$1:'Domein'!BD6121)+1,"")))</f>
        <v/>
      </c>
    </row>
    <row r="6123" spans="45:56" x14ac:dyDescent="0.2">
      <c r="AS6123" s="4" t="s">
        <v>34340</v>
      </c>
      <c r="AT6123" s="4" t="s">
        <v>34341</v>
      </c>
      <c r="AU6123" s="4" t="s">
        <v>456</v>
      </c>
      <c r="AV6123" s="4" t="s">
        <v>729</v>
      </c>
      <c r="AW6123" s="4" t="s">
        <v>724</v>
      </c>
      <c r="AX6123" s="4"/>
      <c r="AY6123" s="4">
        <v>241311</v>
      </c>
      <c r="AZ6123" s="4">
        <v>473401</v>
      </c>
      <c r="BA6123" s="4" t="s">
        <v>34342</v>
      </c>
      <c r="BB6123" s="4" t="s">
        <v>34343</v>
      </c>
      <c r="BC6123" s="4">
        <v>40</v>
      </c>
      <c r="BD6123" t="str">
        <f>IF(AND(ADHOC!$G$15="",ADHOC!$S$4=""),"",IF(ADHOC!$G$15&lt;&gt;"",IF(ADHOC!$G$15=LEFT(Domein!$AS6123,LEN(ADHOC!$G$15)),MAX(Domein!BD$1:'Domein'!BD6122)+1,""),IF(ADHOC!$S$4=LEFT(Domein!$AS6123,LEN(ADHOC!$S$4)),MAX(Domein!BD$1:'Domein'!BD6122)+1,"")))</f>
        <v/>
      </c>
    </row>
    <row r="6124" spans="45:56" x14ac:dyDescent="0.2">
      <c r="AS6124" s="4" t="s">
        <v>34344</v>
      </c>
      <c r="AT6124" s="4" t="s">
        <v>34345</v>
      </c>
      <c r="AU6124" s="4" t="s">
        <v>456</v>
      </c>
      <c r="AV6124" s="4" t="s">
        <v>729</v>
      </c>
      <c r="AW6124" s="4" t="s">
        <v>724</v>
      </c>
      <c r="AX6124" s="4"/>
      <c r="AY6124" s="4">
        <v>238775</v>
      </c>
      <c r="AZ6124" s="4">
        <v>472078</v>
      </c>
      <c r="BA6124" s="4" t="s">
        <v>22410</v>
      </c>
      <c r="BB6124" s="4" t="s">
        <v>34346</v>
      </c>
      <c r="BC6124" s="4">
        <v>40</v>
      </c>
      <c r="BD6124" t="str">
        <f>IF(AND(ADHOC!$G$15="",ADHOC!$S$4=""),"",IF(ADHOC!$G$15&lt;&gt;"",IF(ADHOC!$G$15=LEFT(Domein!$AS6124,LEN(ADHOC!$G$15)),MAX(Domein!BD$1:'Domein'!BD6123)+1,""),IF(ADHOC!$S$4=LEFT(Domein!$AS6124,LEN(ADHOC!$S$4)),MAX(Domein!BD$1:'Domein'!BD6123)+1,"")))</f>
        <v/>
      </c>
    </row>
    <row r="6125" spans="45:56" x14ac:dyDescent="0.2">
      <c r="AS6125" s="4" t="s">
        <v>34347</v>
      </c>
      <c r="AT6125" s="4" t="s">
        <v>34348</v>
      </c>
      <c r="AU6125" s="4" t="s">
        <v>456</v>
      </c>
      <c r="AV6125" s="4" t="s">
        <v>729</v>
      </c>
      <c r="AW6125" s="4" t="s">
        <v>724</v>
      </c>
      <c r="AX6125" s="4"/>
      <c r="AY6125" s="4">
        <v>240642</v>
      </c>
      <c r="AZ6125" s="4">
        <v>477885</v>
      </c>
      <c r="BA6125" s="4" t="s">
        <v>34349</v>
      </c>
      <c r="BB6125" s="4" t="s">
        <v>34350</v>
      </c>
      <c r="BC6125" s="4">
        <v>40</v>
      </c>
      <c r="BD6125" t="str">
        <f>IF(AND(ADHOC!$G$15="",ADHOC!$S$4=""),"",IF(ADHOC!$G$15&lt;&gt;"",IF(ADHOC!$G$15=LEFT(Domein!$AS6125,LEN(ADHOC!$G$15)),MAX(Domein!BD$1:'Domein'!BD6124)+1,""),IF(ADHOC!$S$4=LEFT(Domein!$AS6125,LEN(ADHOC!$S$4)),MAX(Domein!BD$1:'Domein'!BD6124)+1,"")))</f>
        <v/>
      </c>
    </row>
    <row r="6126" spans="45:56" x14ac:dyDescent="0.2">
      <c r="AS6126" s="4" t="s">
        <v>34351</v>
      </c>
      <c r="AT6126" s="4" t="s">
        <v>34352</v>
      </c>
      <c r="AU6126" s="4" t="s">
        <v>456</v>
      </c>
      <c r="AV6126" s="4" t="s">
        <v>729</v>
      </c>
      <c r="AW6126" s="4" t="s">
        <v>724</v>
      </c>
      <c r="AX6126" s="4"/>
      <c r="AY6126" s="4">
        <v>251881</v>
      </c>
      <c r="AZ6126" s="4">
        <v>474815</v>
      </c>
      <c r="BA6126" s="4" t="s">
        <v>34353</v>
      </c>
      <c r="BB6126" s="4" t="s">
        <v>34354</v>
      </c>
      <c r="BC6126" s="4">
        <v>40</v>
      </c>
      <c r="BD6126" t="str">
        <f>IF(AND(ADHOC!$G$15="",ADHOC!$S$4=""),"",IF(ADHOC!$G$15&lt;&gt;"",IF(ADHOC!$G$15=LEFT(Domein!$AS6126,LEN(ADHOC!$G$15)),MAX(Domein!BD$1:'Domein'!BD6125)+1,""),IF(ADHOC!$S$4=LEFT(Domein!$AS6126,LEN(ADHOC!$S$4)),MAX(Domein!BD$1:'Domein'!BD6125)+1,"")))</f>
        <v/>
      </c>
    </row>
    <row r="6127" spans="45:56" x14ac:dyDescent="0.2">
      <c r="AS6127" s="4" t="s">
        <v>34355</v>
      </c>
      <c r="AT6127" s="4" t="s">
        <v>34356</v>
      </c>
      <c r="AU6127" s="4" t="s">
        <v>456</v>
      </c>
      <c r="AV6127" s="4" t="s">
        <v>729</v>
      </c>
      <c r="AW6127" s="4" t="s">
        <v>724</v>
      </c>
      <c r="AX6127" s="4"/>
      <c r="AY6127" s="4">
        <v>249426</v>
      </c>
      <c r="AZ6127" s="4">
        <v>477430</v>
      </c>
      <c r="BA6127" s="4" t="s">
        <v>34357</v>
      </c>
      <c r="BB6127" s="4" t="s">
        <v>34358</v>
      </c>
      <c r="BC6127" s="4">
        <v>40</v>
      </c>
      <c r="BD6127" t="str">
        <f>IF(AND(ADHOC!$G$15="",ADHOC!$S$4=""),"",IF(ADHOC!$G$15&lt;&gt;"",IF(ADHOC!$G$15=LEFT(Domein!$AS6127,LEN(ADHOC!$G$15)),MAX(Domein!BD$1:'Domein'!BD6126)+1,""),IF(ADHOC!$S$4=LEFT(Domein!$AS6127,LEN(ADHOC!$S$4)),MAX(Domein!BD$1:'Domein'!BD6126)+1,"")))</f>
        <v/>
      </c>
    </row>
    <row r="6128" spans="45:56" x14ac:dyDescent="0.2">
      <c r="AS6128" s="4" t="s">
        <v>34359</v>
      </c>
      <c r="AT6128" s="4" t="s">
        <v>34360</v>
      </c>
      <c r="AU6128" s="4" t="s">
        <v>456</v>
      </c>
      <c r="AV6128" s="4" t="s">
        <v>729</v>
      </c>
      <c r="AW6128" s="4" t="s">
        <v>724</v>
      </c>
      <c r="AX6128" s="4"/>
      <c r="AY6128" s="4">
        <v>238231</v>
      </c>
      <c r="AZ6128" s="4">
        <v>472286</v>
      </c>
      <c r="BA6128" s="4" t="s">
        <v>34361</v>
      </c>
      <c r="BB6128" s="4" t="s">
        <v>34362</v>
      </c>
      <c r="BC6128" s="4">
        <v>40</v>
      </c>
      <c r="BD6128" t="str">
        <f>IF(AND(ADHOC!$G$15="",ADHOC!$S$4=""),"",IF(ADHOC!$G$15&lt;&gt;"",IF(ADHOC!$G$15=LEFT(Domein!$AS6128,LEN(ADHOC!$G$15)),MAX(Domein!BD$1:'Domein'!BD6127)+1,""),IF(ADHOC!$S$4=LEFT(Domein!$AS6128,LEN(ADHOC!$S$4)),MAX(Domein!BD$1:'Domein'!BD6127)+1,"")))</f>
        <v/>
      </c>
    </row>
    <row r="6129" spans="45:56" x14ac:dyDescent="0.2">
      <c r="AS6129" s="4" t="s">
        <v>34363</v>
      </c>
      <c r="AT6129" s="4" t="s">
        <v>34364</v>
      </c>
      <c r="AU6129" s="4" t="s">
        <v>456</v>
      </c>
      <c r="AV6129" s="4" t="s">
        <v>729</v>
      </c>
      <c r="AW6129" s="4" t="s">
        <v>724</v>
      </c>
      <c r="AX6129" s="4"/>
      <c r="AY6129" s="4">
        <v>240728</v>
      </c>
      <c r="AZ6129" s="4">
        <v>476441</v>
      </c>
      <c r="BA6129" s="4" t="s">
        <v>34365</v>
      </c>
      <c r="BB6129" s="4" t="s">
        <v>34366</v>
      </c>
      <c r="BC6129" s="4">
        <v>40</v>
      </c>
      <c r="BD6129" t="str">
        <f>IF(AND(ADHOC!$G$15="",ADHOC!$S$4=""),"",IF(ADHOC!$G$15&lt;&gt;"",IF(ADHOC!$G$15=LEFT(Domein!$AS6129,LEN(ADHOC!$G$15)),MAX(Domein!BD$1:'Domein'!BD6128)+1,""),IF(ADHOC!$S$4=LEFT(Domein!$AS6129,LEN(ADHOC!$S$4)),MAX(Domein!BD$1:'Domein'!BD6128)+1,"")))</f>
        <v/>
      </c>
    </row>
    <row r="6130" spans="45:56" x14ac:dyDescent="0.2">
      <c r="AS6130" s="4" t="s">
        <v>34367</v>
      </c>
      <c r="AT6130" s="4" t="s">
        <v>35697</v>
      </c>
      <c r="AU6130" s="4" t="s">
        <v>456</v>
      </c>
      <c r="AV6130" s="4" t="s">
        <v>34713</v>
      </c>
      <c r="AW6130" s="4" t="s">
        <v>724</v>
      </c>
      <c r="AX6130" s="4"/>
      <c r="AY6130" s="4">
        <v>250771</v>
      </c>
      <c r="AZ6130" s="4">
        <v>474162</v>
      </c>
      <c r="BA6130" s="4" t="s">
        <v>22878</v>
      </c>
      <c r="BB6130" s="4" t="s">
        <v>34368</v>
      </c>
      <c r="BC6130" s="4">
        <v>40</v>
      </c>
      <c r="BD6130" t="str">
        <f>IF(AND(ADHOC!$G$15="",ADHOC!$S$4=""),"",IF(ADHOC!$G$15&lt;&gt;"",IF(ADHOC!$G$15=LEFT(Domein!$AS6130,LEN(ADHOC!$G$15)),MAX(Domein!BD$1:'Domein'!BD6129)+1,""),IF(ADHOC!$S$4=LEFT(Domein!$AS6130,LEN(ADHOC!$S$4)),MAX(Domein!BD$1:'Domein'!BD6129)+1,"")))</f>
        <v/>
      </c>
    </row>
    <row r="6131" spans="45:56" x14ac:dyDescent="0.2">
      <c r="AS6131" s="4" t="s">
        <v>34369</v>
      </c>
      <c r="AT6131" s="4" t="s">
        <v>35698</v>
      </c>
      <c r="AU6131" s="4" t="s">
        <v>456</v>
      </c>
      <c r="AV6131" s="4" t="s">
        <v>34713</v>
      </c>
      <c r="AW6131" s="4" t="s">
        <v>724</v>
      </c>
      <c r="AX6131" s="4"/>
      <c r="AY6131" s="4">
        <v>249956</v>
      </c>
      <c r="AZ6131" s="4">
        <v>474302</v>
      </c>
      <c r="BA6131" s="4" t="s">
        <v>34370</v>
      </c>
      <c r="BB6131" s="4" t="s">
        <v>34371</v>
      </c>
      <c r="BC6131" s="4">
        <v>40</v>
      </c>
      <c r="BD6131" t="str">
        <f>IF(AND(ADHOC!$G$15="",ADHOC!$S$4=""),"",IF(ADHOC!$G$15&lt;&gt;"",IF(ADHOC!$G$15=LEFT(Domein!$AS6131,LEN(ADHOC!$G$15)),MAX(Domein!BD$1:'Domein'!BD6130)+1,""),IF(ADHOC!$S$4=LEFT(Domein!$AS6131,LEN(ADHOC!$S$4)),MAX(Domein!BD$1:'Domein'!BD6130)+1,"")))</f>
        <v/>
      </c>
    </row>
    <row r="6132" spans="45:56" x14ac:dyDescent="0.2">
      <c r="AS6132" s="4" t="s">
        <v>34372</v>
      </c>
      <c r="AT6132" s="4" t="s">
        <v>34373</v>
      </c>
      <c r="AU6132" s="4" t="s">
        <v>456</v>
      </c>
      <c r="AV6132" s="4" t="s">
        <v>729</v>
      </c>
      <c r="AW6132" s="4" t="s">
        <v>724</v>
      </c>
      <c r="AX6132" s="4"/>
      <c r="AY6132" s="4">
        <v>246814</v>
      </c>
      <c r="AZ6132" s="4">
        <v>475948</v>
      </c>
      <c r="BA6132" s="4" t="s">
        <v>34374</v>
      </c>
      <c r="BB6132" s="4" t="s">
        <v>34375</v>
      </c>
      <c r="BC6132" s="4">
        <v>40</v>
      </c>
      <c r="BD6132" t="str">
        <f>IF(AND(ADHOC!$G$15="",ADHOC!$S$4=""),"",IF(ADHOC!$G$15&lt;&gt;"",IF(ADHOC!$G$15=LEFT(Domein!$AS6132,LEN(ADHOC!$G$15)),MAX(Domein!BD$1:'Domein'!BD6131)+1,""),IF(ADHOC!$S$4=LEFT(Domein!$AS6132,LEN(ADHOC!$S$4)),MAX(Domein!BD$1:'Domein'!BD6131)+1,"")))</f>
        <v/>
      </c>
    </row>
    <row r="6133" spans="45:56" x14ac:dyDescent="0.2">
      <c r="AS6133" s="4" t="s">
        <v>34376</v>
      </c>
      <c r="AT6133" s="4" t="s">
        <v>34377</v>
      </c>
      <c r="AU6133" s="4" t="s">
        <v>456</v>
      </c>
      <c r="AV6133" s="4" t="s">
        <v>729</v>
      </c>
      <c r="AW6133" s="4" t="s">
        <v>724</v>
      </c>
      <c r="AX6133" s="4"/>
      <c r="AY6133" s="4">
        <v>235484</v>
      </c>
      <c r="AZ6133" s="4">
        <v>471077</v>
      </c>
      <c r="BA6133" s="4" t="s">
        <v>34378</v>
      </c>
      <c r="BB6133" s="4" t="s">
        <v>34379</v>
      </c>
      <c r="BC6133" s="4">
        <v>40</v>
      </c>
      <c r="BD6133" t="str">
        <f>IF(AND(ADHOC!$G$15="",ADHOC!$S$4=""),"",IF(ADHOC!$G$15&lt;&gt;"",IF(ADHOC!$G$15=LEFT(Domein!$AS6133,LEN(ADHOC!$G$15)),MAX(Domein!BD$1:'Domein'!BD6132)+1,""),IF(ADHOC!$S$4=LEFT(Domein!$AS6133,LEN(ADHOC!$S$4)),MAX(Domein!BD$1:'Domein'!BD6132)+1,"")))</f>
        <v/>
      </c>
    </row>
    <row r="6134" spans="45:56" x14ac:dyDescent="0.2">
      <c r="AS6134" s="4" t="s">
        <v>2906</v>
      </c>
      <c r="AT6134" s="4" t="s">
        <v>2907</v>
      </c>
      <c r="AU6134" s="4" t="s">
        <v>456</v>
      </c>
      <c r="AV6134" s="4" t="s">
        <v>733</v>
      </c>
      <c r="AW6134" s="4" t="s">
        <v>724</v>
      </c>
      <c r="AX6134" s="4"/>
      <c r="AY6134" s="4">
        <v>254475</v>
      </c>
      <c r="AZ6134" s="4">
        <v>467075</v>
      </c>
      <c r="BA6134" s="4" t="s">
        <v>26311</v>
      </c>
      <c r="BB6134" s="4" t="s">
        <v>26312</v>
      </c>
      <c r="BC6134" s="4">
        <v>40</v>
      </c>
      <c r="BD6134" t="str">
        <f>IF(AND(ADHOC!$G$15="",ADHOC!$S$4=""),"",IF(ADHOC!$G$15&lt;&gt;"",IF(ADHOC!$G$15=LEFT(Domein!$AS6134,LEN(ADHOC!$G$15)),MAX(Domein!BD$1:'Domein'!BD6133)+1,""),IF(ADHOC!$S$4=LEFT(Domein!$AS6134,LEN(ADHOC!$S$4)),MAX(Domein!BD$1:'Domein'!BD6133)+1,"")))</f>
        <v/>
      </c>
    </row>
    <row r="6135" spans="45:56" x14ac:dyDescent="0.2">
      <c r="AS6135" s="4" t="s">
        <v>13539</v>
      </c>
      <c r="AT6135" s="4" t="s">
        <v>13540</v>
      </c>
      <c r="AU6135" s="4" t="s">
        <v>456</v>
      </c>
      <c r="AV6135" s="4" t="s">
        <v>733</v>
      </c>
      <c r="AW6135" s="4" t="s">
        <v>724</v>
      </c>
      <c r="AX6135" s="4"/>
      <c r="AY6135" s="4">
        <v>254510</v>
      </c>
      <c r="AZ6135" s="4">
        <v>467071</v>
      </c>
      <c r="BA6135" s="4" t="s">
        <v>26313</v>
      </c>
      <c r="BB6135" s="4" t="s">
        <v>26314</v>
      </c>
      <c r="BC6135" s="4">
        <v>40</v>
      </c>
      <c r="BD6135" t="str">
        <f>IF(AND(ADHOC!$G$15="",ADHOC!$S$4=""),"",IF(ADHOC!$G$15&lt;&gt;"",IF(ADHOC!$G$15=LEFT(Domein!$AS6135,LEN(ADHOC!$G$15)),MAX(Domein!BD$1:'Domein'!BD6134)+1,""),IF(ADHOC!$S$4=LEFT(Domein!$AS6135,LEN(ADHOC!$S$4)),MAX(Domein!BD$1:'Domein'!BD6134)+1,"")))</f>
        <v/>
      </c>
    </row>
    <row r="6136" spans="45:56" x14ac:dyDescent="0.2">
      <c r="AS6136" s="4" t="s">
        <v>18579</v>
      </c>
      <c r="AT6136" s="4" t="s">
        <v>18580</v>
      </c>
      <c r="AU6136" s="4" t="s">
        <v>456</v>
      </c>
      <c r="AV6136" s="4" t="s">
        <v>731</v>
      </c>
      <c r="AW6136" s="4" t="s">
        <v>724</v>
      </c>
      <c r="AX6136" s="4"/>
      <c r="AY6136" s="4">
        <v>254187</v>
      </c>
      <c r="AZ6136" s="4">
        <v>466119</v>
      </c>
      <c r="BA6136" s="4" t="s">
        <v>26315</v>
      </c>
      <c r="BB6136" s="4" t="s">
        <v>26316</v>
      </c>
      <c r="BC6136" s="4">
        <v>40</v>
      </c>
      <c r="BD6136" t="str">
        <f>IF(AND(ADHOC!$G$15="",ADHOC!$S$4=""),"",IF(ADHOC!$G$15&lt;&gt;"",IF(ADHOC!$G$15=LEFT(Domein!$AS6136,LEN(ADHOC!$G$15)),MAX(Domein!BD$1:'Domein'!BD6135)+1,""),IF(ADHOC!$S$4=LEFT(Domein!$AS6136,LEN(ADHOC!$S$4)),MAX(Domein!BD$1:'Domein'!BD6135)+1,"")))</f>
        <v/>
      </c>
    </row>
    <row r="6137" spans="45:56" x14ac:dyDescent="0.2">
      <c r="AS6137" s="4" t="s">
        <v>2908</v>
      </c>
      <c r="AT6137" s="4" t="s">
        <v>2909</v>
      </c>
      <c r="AU6137" s="4" t="s">
        <v>456</v>
      </c>
      <c r="AV6137" s="4" t="s">
        <v>733</v>
      </c>
      <c r="AW6137" s="4" t="s">
        <v>724</v>
      </c>
      <c r="AX6137" s="4"/>
      <c r="AY6137" s="4">
        <v>253877</v>
      </c>
      <c r="AZ6137" s="4">
        <v>466794</v>
      </c>
      <c r="BA6137" s="4" t="s">
        <v>26317</v>
      </c>
      <c r="BB6137" s="4" t="s">
        <v>26318</v>
      </c>
      <c r="BC6137" s="4">
        <v>40</v>
      </c>
      <c r="BD6137" t="str">
        <f>IF(AND(ADHOC!$G$15="",ADHOC!$S$4=""),"",IF(ADHOC!$G$15&lt;&gt;"",IF(ADHOC!$G$15=LEFT(Domein!$AS6137,LEN(ADHOC!$G$15)),MAX(Domein!BD$1:'Domein'!BD6136)+1,""),IF(ADHOC!$S$4=LEFT(Domein!$AS6137,LEN(ADHOC!$S$4)),MAX(Domein!BD$1:'Domein'!BD6136)+1,"")))</f>
        <v/>
      </c>
    </row>
    <row r="6138" spans="45:56" x14ac:dyDescent="0.2">
      <c r="AS6138" s="4" t="s">
        <v>13541</v>
      </c>
      <c r="AT6138" s="4" t="s">
        <v>13542</v>
      </c>
      <c r="AU6138" s="4" t="s">
        <v>456</v>
      </c>
      <c r="AV6138" s="4" t="s">
        <v>733</v>
      </c>
      <c r="AW6138" s="4" t="s">
        <v>724</v>
      </c>
      <c r="AX6138" s="4"/>
      <c r="AY6138" s="4">
        <v>253860</v>
      </c>
      <c r="AZ6138" s="4">
        <v>466738</v>
      </c>
      <c r="BA6138" s="4" t="s">
        <v>26319</v>
      </c>
      <c r="BB6138" s="4" t="s">
        <v>26320</v>
      </c>
      <c r="BC6138" s="4">
        <v>40</v>
      </c>
      <c r="BD6138" t="str">
        <f>IF(AND(ADHOC!$G$15="",ADHOC!$S$4=""),"",IF(ADHOC!$G$15&lt;&gt;"",IF(ADHOC!$G$15=LEFT(Domein!$AS6138,LEN(ADHOC!$G$15)),MAX(Domein!BD$1:'Domein'!BD6137)+1,""),IF(ADHOC!$S$4=LEFT(Domein!$AS6138,LEN(ADHOC!$S$4)),MAX(Domein!BD$1:'Domein'!BD6137)+1,"")))</f>
        <v/>
      </c>
    </row>
    <row r="6139" spans="45:56" x14ac:dyDescent="0.2">
      <c r="AS6139" s="4" t="s">
        <v>2910</v>
      </c>
      <c r="AT6139" s="4" t="s">
        <v>2911</v>
      </c>
      <c r="AU6139" s="4" t="s">
        <v>456</v>
      </c>
      <c r="AV6139" s="4" t="s">
        <v>733</v>
      </c>
      <c r="AW6139" s="4" t="s">
        <v>724</v>
      </c>
      <c r="AX6139" s="4"/>
      <c r="AY6139" s="4">
        <v>254125</v>
      </c>
      <c r="AZ6139" s="4">
        <v>466719</v>
      </c>
      <c r="BA6139" s="4" t="s">
        <v>26321</v>
      </c>
      <c r="BB6139" s="4" t="s">
        <v>26322</v>
      </c>
      <c r="BC6139" s="4">
        <v>40</v>
      </c>
      <c r="BD6139" t="str">
        <f>IF(AND(ADHOC!$G$15="",ADHOC!$S$4=""),"",IF(ADHOC!$G$15&lt;&gt;"",IF(ADHOC!$G$15=LEFT(Domein!$AS6139,LEN(ADHOC!$G$15)),MAX(Domein!BD$1:'Domein'!BD6138)+1,""),IF(ADHOC!$S$4=LEFT(Domein!$AS6139,LEN(ADHOC!$S$4)),MAX(Domein!BD$1:'Domein'!BD6138)+1,"")))</f>
        <v/>
      </c>
    </row>
    <row r="6140" spans="45:56" x14ac:dyDescent="0.2">
      <c r="AS6140" s="4" t="s">
        <v>13543</v>
      </c>
      <c r="AT6140" s="4" t="s">
        <v>13544</v>
      </c>
      <c r="AU6140" s="4" t="s">
        <v>456</v>
      </c>
      <c r="AV6140" s="4" t="s">
        <v>733</v>
      </c>
      <c r="AW6140" s="4" t="s">
        <v>724</v>
      </c>
      <c r="AX6140" s="4"/>
      <c r="AY6140" s="4">
        <v>254120</v>
      </c>
      <c r="AZ6140" s="4">
        <v>466691</v>
      </c>
      <c r="BA6140" s="4" t="s">
        <v>26323</v>
      </c>
      <c r="BB6140" s="4" t="s">
        <v>26324</v>
      </c>
      <c r="BC6140" s="4">
        <v>40</v>
      </c>
      <c r="BD6140" t="str">
        <f>IF(AND(ADHOC!$G$15="",ADHOC!$S$4=""),"",IF(ADHOC!$G$15&lt;&gt;"",IF(ADHOC!$G$15=LEFT(Domein!$AS6140,LEN(ADHOC!$G$15)),MAX(Domein!BD$1:'Domein'!BD6139)+1,""),IF(ADHOC!$S$4=LEFT(Domein!$AS6140,LEN(ADHOC!$S$4)),MAX(Domein!BD$1:'Domein'!BD6139)+1,"")))</f>
        <v/>
      </c>
    </row>
    <row r="6141" spans="45:56" x14ac:dyDescent="0.2">
      <c r="AS6141" s="4" t="s">
        <v>18581</v>
      </c>
      <c r="AT6141" s="4" t="s">
        <v>18582</v>
      </c>
      <c r="AU6141" s="4" t="s">
        <v>456</v>
      </c>
      <c r="AV6141" s="4" t="s">
        <v>731</v>
      </c>
      <c r="AW6141" s="4" t="s">
        <v>724</v>
      </c>
      <c r="AX6141" s="4"/>
      <c r="AY6141" s="4">
        <v>254143</v>
      </c>
      <c r="AZ6141" s="4">
        <v>466389</v>
      </c>
      <c r="BA6141" s="4" t="s">
        <v>26325</v>
      </c>
      <c r="BB6141" s="4" t="s">
        <v>26326</v>
      </c>
      <c r="BC6141" s="4">
        <v>40</v>
      </c>
      <c r="BD6141" t="str">
        <f>IF(AND(ADHOC!$G$15="",ADHOC!$S$4=""),"",IF(ADHOC!$G$15&lt;&gt;"",IF(ADHOC!$G$15=LEFT(Domein!$AS6141,LEN(ADHOC!$G$15)),MAX(Domein!BD$1:'Domein'!BD6140)+1,""),IF(ADHOC!$S$4=LEFT(Domein!$AS6141,LEN(ADHOC!$S$4)),MAX(Domein!BD$1:'Domein'!BD6140)+1,"")))</f>
        <v/>
      </c>
    </row>
    <row r="6142" spans="45:56" x14ac:dyDescent="0.2">
      <c r="AS6142" s="4" t="s">
        <v>18583</v>
      </c>
      <c r="AT6142" s="4" t="s">
        <v>18584</v>
      </c>
      <c r="AU6142" s="4" t="s">
        <v>456</v>
      </c>
      <c r="AV6142" s="4" t="s">
        <v>731</v>
      </c>
      <c r="AW6142" s="4" t="s">
        <v>724</v>
      </c>
      <c r="AX6142" s="4"/>
      <c r="AY6142" s="4">
        <v>234264</v>
      </c>
      <c r="AZ6142" s="4">
        <v>468228</v>
      </c>
      <c r="BA6142" s="4" t="s">
        <v>26327</v>
      </c>
      <c r="BB6142" s="4" t="s">
        <v>26328</v>
      </c>
      <c r="BC6142" s="4">
        <v>40</v>
      </c>
      <c r="BD6142" t="str">
        <f>IF(AND(ADHOC!$G$15="",ADHOC!$S$4=""),"",IF(ADHOC!$G$15&lt;&gt;"",IF(ADHOC!$G$15=LEFT(Domein!$AS6142,LEN(ADHOC!$G$15)),MAX(Domein!BD$1:'Domein'!BD6141)+1,""),IF(ADHOC!$S$4=LEFT(Domein!$AS6142,LEN(ADHOC!$S$4)),MAX(Domein!BD$1:'Domein'!BD6141)+1,"")))</f>
        <v/>
      </c>
    </row>
    <row r="6143" spans="45:56" x14ac:dyDescent="0.2">
      <c r="AS6143" s="4" t="s">
        <v>18585</v>
      </c>
      <c r="AT6143" s="4" t="s">
        <v>18586</v>
      </c>
      <c r="AU6143" s="4" t="s">
        <v>456</v>
      </c>
      <c r="AV6143" s="4" t="s">
        <v>731</v>
      </c>
      <c r="AW6143" s="4" t="s">
        <v>724</v>
      </c>
      <c r="AX6143" s="4"/>
      <c r="AY6143" s="4">
        <v>236739</v>
      </c>
      <c r="AZ6143" s="4">
        <v>470462</v>
      </c>
      <c r="BA6143" s="4" t="s">
        <v>26329</v>
      </c>
      <c r="BB6143" s="4" t="s">
        <v>26330</v>
      </c>
      <c r="BC6143" s="4">
        <v>40</v>
      </c>
      <c r="BD6143" t="str">
        <f>IF(AND(ADHOC!$G$15="",ADHOC!$S$4=""),"",IF(ADHOC!$G$15&lt;&gt;"",IF(ADHOC!$G$15=LEFT(Domein!$AS6143,LEN(ADHOC!$G$15)),MAX(Domein!BD$1:'Domein'!BD6142)+1,""),IF(ADHOC!$S$4=LEFT(Domein!$AS6143,LEN(ADHOC!$S$4)),MAX(Domein!BD$1:'Domein'!BD6142)+1,"")))</f>
        <v/>
      </c>
    </row>
    <row r="6144" spans="45:56" x14ac:dyDescent="0.2">
      <c r="AS6144" s="4" t="s">
        <v>18587</v>
      </c>
      <c r="AT6144" s="4" t="s">
        <v>18588</v>
      </c>
      <c r="AU6144" s="4" t="s">
        <v>456</v>
      </c>
      <c r="AV6144" s="4" t="s">
        <v>731</v>
      </c>
      <c r="AW6144" s="4" t="s">
        <v>724</v>
      </c>
      <c r="AX6144" s="4"/>
      <c r="AY6144" s="4">
        <v>235525</v>
      </c>
      <c r="AZ6144" s="4">
        <v>467314</v>
      </c>
      <c r="BA6144" s="4" t="s">
        <v>22643</v>
      </c>
      <c r="BB6144" s="4" t="s">
        <v>26331</v>
      </c>
      <c r="BC6144" s="4">
        <v>40</v>
      </c>
      <c r="BD6144" t="str">
        <f>IF(AND(ADHOC!$G$15="",ADHOC!$S$4=""),"",IF(ADHOC!$G$15&lt;&gt;"",IF(ADHOC!$G$15=LEFT(Domein!$AS6144,LEN(ADHOC!$G$15)),MAX(Domein!BD$1:'Domein'!BD6143)+1,""),IF(ADHOC!$S$4=LEFT(Domein!$AS6144,LEN(ADHOC!$S$4)),MAX(Domein!BD$1:'Domein'!BD6143)+1,"")))</f>
        <v/>
      </c>
    </row>
    <row r="6145" spans="45:56" x14ac:dyDescent="0.2">
      <c r="AS6145" s="4" t="s">
        <v>18589</v>
      </c>
      <c r="AT6145" s="4" t="s">
        <v>18590</v>
      </c>
      <c r="AU6145" s="4" t="s">
        <v>456</v>
      </c>
      <c r="AV6145" s="4" t="s">
        <v>731</v>
      </c>
      <c r="AW6145" s="4" t="s">
        <v>724</v>
      </c>
      <c r="AX6145" s="4"/>
      <c r="AY6145" s="4">
        <v>238307</v>
      </c>
      <c r="AZ6145" s="4">
        <v>464987</v>
      </c>
      <c r="BA6145" s="4" t="s">
        <v>26332</v>
      </c>
      <c r="BB6145" s="4" t="s">
        <v>26333</v>
      </c>
      <c r="BC6145" s="4">
        <v>40</v>
      </c>
      <c r="BD6145" t="str">
        <f>IF(AND(ADHOC!$G$15="",ADHOC!$S$4=""),"",IF(ADHOC!$G$15&lt;&gt;"",IF(ADHOC!$G$15=LEFT(Domein!$AS6145,LEN(ADHOC!$G$15)),MAX(Domein!BD$1:'Domein'!BD6144)+1,""),IF(ADHOC!$S$4=LEFT(Domein!$AS6145,LEN(ADHOC!$S$4)),MAX(Domein!BD$1:'Domein'!BD6144)+1,"")))</f>
        <v/>
      </c>
    </row>
    <row r="6146" spans="45:56" x14ac:dyDescent="0.2">
      <c r="AS6146" s="4" t="s">
        <v>9575</v>
      </c>
      <c r="AT6146" s="4" t="s">
        <v>9576</v>
      </c>
      <c r="AU6146" s="4" t="s">
        <v>456</v>
      </c>
      <c r="AV6146" s="4" t="s">
        <v>8505</v>
      </c>
      <c r="AW6146" s="4" t="s">
        <v>701</v>
      </c>
      <c r="AX6146" s="4"/>
      <c r="AY6146" s="4">
        <v>239352</v>
      </c>
      <c r="AZ6146" s="4">
        <v>484455</v>
      </c>
      <c r="BA6146" s="4" t="s">
        <v>25148</v>
      </c>
      <c r="BB6146" s="4" t="s">
        <v>26334</v>
      </c>
      <c r="BC6146" s="4">
        <v>40</v>
      </c>
      <c r="BD6146" t="str">
        <f>IF(AND(ADHOC!$G$15="",ADHOC!$S$4=""),"",IF(ADHOC!$G$15&lt;&gt;"",IF(ADHOC!$G$15=LEFT(Domein!$AS6146,LEN(ADHOC!$G$15)),MAX(Domein!BD$1:'Domein'!BD6145)+1,""),IF(ADHOC!$S$4=LEFT(Domein!$AS6146,LEN(ADHOC!$S$4)),MAX(Domein!BD$1:'Domein'!BD6145)+1,"")))</f>
        <v/>
      </c>
    </row>
    <row r="6147" spans="45:56" x14ac:dyDescent="0.2">
      <c r="AS6147" s="4" t="s">
        <v>2915</v>
      </c>
      <c r="AT6147" s="4" t="s">
        <v>2916</v>
      </c>
      <c r="AU6147" s="4" t="s">
        <v>463</v>
      </c>
      <c r="AV6147" s="4" t="s">
        <v>749</v>
      </c>
      <c r="AW6147" s="4" t="s">
        <v>701</v>
      </c>
      <c r="AX6147" s="4"/>
      <c r="AY6147" s="4">
        <v>239195</v>
      </c>
      <c r="AZ6147" s="4">
        <v>484577</v>
      </c>
      <c r="BA6147" s="4" t="s">
        <v>22906</v>
      </c>
      <c r="BB6147" s="4" t="s">
        <v>22907</v>
      </c>
      <c r="BC6147" s="4">
        <v>40</v>
      </c>
      <c r="BD6147" t="str">
        <f>IF(AND(ADHOC!$G$15="",ADHOC!$S$4=""),"",IF(ADHOC!$G$15&lt;&gt;"",IF(ADHOC!$G$15=LEFT(Domein!$AS6147,LEN(ADHOC!$G$15)),MAX(Domein!BD$1:'Domein'!BD6146)+1,""),IF(ADHOC!$S$4=LEFT(Domein!$AS6147,LEN(ADHOC!$S$4)),MAX(Domein!BD$1:'Domein'!BD6146)+1,"")))</f>
        <v/>
      </c>
    </row>
    <row r="6148" spans="45:56" x14ac:dyDescent="0.2">
      <c r="AS6148" s="4" t="s">
        <v>2921</v>
      </c>
      <c r="AT6148" s="4" t="s">
        <v>2922</v>
      </c>
      <c r="AU6148" s="4" t="s">
        <v>456</v>
      </c>
      <c r="AV6148" s="4" t="s">
        <v>735</v>
      </c>
      <c r="AW6148" s="4" t="s">
        <v>1167</v>
      </c>
      <c r="AX6148" s="4"/>
      <c r="AY6148" s="4">
        <v>239418</v>
      </c>
      <c r="AZ6148" s="4">
        <v>484464</v>
      </c>
      <c r="BA6148" s="4" t="s">
        <v>26335</v>
      </c>
      <c r="BB6148" s="4" t="s">
        <v>26336</v>
      </c>
      <c r="BC6148" s="4">
        <v>40</v>
      </c>
      <c r="BD6148" t="str">
        <f>IF(AND(ADHOC!$G$15="",ADHOC!$S$4=""),"",IF(ADHOC!$G$15&lt;&gt;"",IF(ADHOC!$G$15=LEFT(Domein!$AS6148,LEN(ADHOC!$G$15)),MAX(Domein!BD$1:'Domein'!BD6147)+1,""),IF(ADHOC!$S$4=LEFT(Domein!$AS6148,LEN(ADHOC!$S$4)),MAX(Domein!BD$1:'Domein'!BD6147)+1,"")))</f>
        <v/>
      </c>
    </row>
    <row r="6149" spans="45:56" x14ac:dyDescent="0.2">
      <c r="AS6149" s="4" t="s">
        <v>2923</v>
      </c>
      <c r="AT6149" s="4" t="s">
        <v>11553</v>
      </c>
      <c r="AU6149" s="4" t="s">
        <v>456</v>
      </c>
      <c r="AV6149" s="4" t="s">
        <v>735</v>
      </c>
      <c r="AW6149" s="4" t="s">
        <v>1167</v>
      </c>
      <c r="AX6149" s="4"/>
      <c r="AY6149" s="4">
        <v>239403</v>
      </c>
      <c r="AZ6149" s="4">
        <v>484428</v>
      </c>
      <c r="BA6149" s="4" t="s">
        <v>26337</v>
      </c>
      <c r="BB6149" s="4" t="s">
        <v>26338</v>
      </c>
      <c r="BC6149" s="4">
        <v>40</v>
      </c>
      <c r="BD6149" t="str">
        <f>IF(AND(ADHOC!$G$15="",ADHOC!$S$4=""),"",IF(ADHOC!$G$15&lt;&gt;"",IF(ADHOC!$G$15=LEFT(Domein!$AS6149,LEN(ADHOC!$G$15)),MAX(Domein!BD$1:'Domein'!BD6148)+1,""),IF(ADHOC!$S$4=LEFT(Domein!$AS6149,LEN(ADHOC!$S$4)),MAX(Domein!BD$1:'Domein'!BD6148)+1,"")))</f>
        <v/>
      </c>
    </row>
    <row r="6150" spans="45:56" x14ac:dyDescent="0.2">
      <c r="AS6150" s="4" t="s">
        <v>2917</v>
      </c>
      <c r="AT6150" s="4" t="s">
        <v>2918</v>
      </c>
      <c r="AU6150" s="4" t="s">
        <v>456</v>
      </c>
      <c r="AV6150" s="4" t="s">
        <v>735</v>
      </c>
      <c r="AW6150" s="4" t="s">
        <v>1167</v>
      </c>
      <c r="AX6150" s="4"/>
      <c r="AY6150" s="4">
        <v>239316</v>
      </c>
      <c r="AZ6150" s="4">
        <v>484473</v>
      </c>
      <c r="BA6150" s="4" t="s">
        <v>26339</v>
      </c>
      <c r="BB6150" s="4" t="s">
        <v>26340</v>
      </c>
      <c r="BC6150" s="4">
        <v>40</v>
      </c>
      <c r="BD6150" t="str">
        <f>IF(AND(ADHOC!$G$15="",ADHOC!$S$4=""),"",IF(ADHOC!$G$15&lt;&gt;"",IF(ADHOC!$G$15=LEFT(Domein!$AS6150,LEN(ADHOC!$G$15)),MAX(Domein!BD$1:'Domein'!BD6149)+1,""),IF(ADHOC!$S$4=LEFT(Domein!$AS6150,LEN(ADHOC!$S$4)),MAX(Domein!BD$1:'Domein'!BD6149)+1,"")))</f>
        <v/>
      </c>
    </row>
    <row r="6151" spans="45:56" x14ac:dyDescent="0.2">
      <c r="AS6151" s="4" t="s">
        <v>2919</v>
      </c>
      <c r="AT6151" s="4" t="s">
        <v>11554</v>
      </c>
      <c r="AU6151" s="4" t="s">
        <v>456</v>
      </c>
      <c r="AV6151" s="4" t="s">
        <v>735</v>
      </c>
      <c r="AW6151" s="4" t="s">
        <v>1167</v>
      </c>
      <c r="AX6151" s="4"/>
      <c r="AY6151" s="4">
        <v>239401</v>
      </c>
      <c r="AZ6151" s="4">
        <v>484426</v>
      </c>
      <c r="BA6151" s="4" t="s">
        <v>26341</v>
      </c>
      <c r="BB6151" s="4" t="s">
        <v>26342</v>
      </c>
      <c r="BC6151" s="4">
        <v>40</v>
      </c>
      <c r="BD6151" t="str">
        <f>IF(AND(ADHOC!$G$15="",ADHOC!$S$4=""),"",IF(ADHOC!$G$15&lt;&gt;"",IF(ADHOC!$G$15=LEFT(Domein!$AS6151,LEN(ADHOC!$G$15)),MAX(Domein!BD$1:'Domein'!BD6150)+1,""),IF(ADHOC!$S$4=LEFT(Domein!$AS6151,LEN(ADHOC!$S$4)),MAX(Domein!BD$1:'Domein'!BD6150)+1,"")))</f>
        <v/>
      </c>
    </row>
    <row r="6152" spans="45:56" x14ac:dyDescent="0.2">
      <c r="AS6152" s="4" t="s">
        <v>2920</v>
      </c>
      <c r="AT6152" s="4" t="s">
        <v>11555</v>
      </c>
      <c r="AU6152" s="4" t="s">
        <v>456</v>
      </c>
      <c r="AV6152" s="4" t="s">
        <v>735</v>
      </c>
      <c r="AW6152" s="4" t="s">
        <v>1167</v>
      </c>
      <c r="AX6152" s="4"/>
      <c r="AY6152" s="4">
        <v>239402</v>
      </c>
      <c r="AZ6152" s="4">
        <v>484427</v>
      </c>
      <c r="BA6152" s="4" t="s">
        <v>26343</v>
      </c>
      <c r="BB6152" s="4" t="s">
        <v>26344</v>
      </c>
      <c r="BC6152" s="4">
        <v>40</v>
      </c>
      <c r="BD6152" t="str">
        <f>IF(AND(ADHOC!$G$15="",ADHOC!$S$4=""),"",IF(ADHOC!$G$15&lt;&gt;"",IF(ADHOC!$G$15=LEFT(Domein!$AS6152,LEN(ADHOC!$G$15)),MAX(Domein!BD$1:'Domein'!BD6151)+1,""),IF(ADHOC!$S$4=LEFT(Domein!$AS6152,LEN(ADHOC!$S$4)),MAX(Domein!BD$1:'Domein'!BD6151)+1,"")))</f>
        <v/>
      </c>
    </row>
    <row r="6153" spans="45:56" x14ac:dyDescent="0.2">
      <c r="AS6153" s="4" t="s">
        <v>2924</v>
      </c>
      <c r="AT6153" s="4" t="s">
        <v>2925</v>
      </c>
      <c r="AU6153" s="4" t="s">
        <v>463</v>
      </c>
      <c r="AV6153" s="4" t="s">
        <v>749</v>
      </c>
      <c r="AW6153" s="4" t="s">
        <v>701</v>
      </c>
      <c r="AX6153" s="4"/>
      <c r="AY6153" s="4">
        <v>239363</v>
      </c>
      <c r="AZ6153" s="4">
        <v>484471</v>
      </c>
      <c r="BA6153" s="4" t="s">
        <v>22908</v>
      </c>
      <c r="BB6153" s="4" t="s">
        <v>22909</v>
      </c>
      <c r="BC6153" s="4">
        <v>40</v>
      </c>
      <c r="BD6153" t="str">
        <f>IF(AND(ADHOC!$G$15="",ADHOC!$S$4=""),"",IF(ADHOC!$G$15&lt;&gt;"",IF(ADHOC!$G$15=LEFT(Domein!$AS6153,LEN(ADHOC!$G$15)),MAX(Domein!BD$1:'Domein'!BD6152)+1,""),IF(ADHOC!$S$4=LEFT(Domein!$AS6153,LEN(ADHOC!$S$4)),MAX(Domein!BD$1:'Domein'!BD6152)+1,"")))</f>
        <v/>
      </c>
    </row>
    <row r="6154" spans="45:56" x14ac:dyDescent="0.2">
      <c r="AS6154" s="4" t="s">
        <v>2926</v>
      </c>
      <c r="AT6154" s="4" t="s">
        <v>2927</v>
      </c>
      <c r="AU6154" s="4" t="s">
        <v>456</v>
      </c>
      <c r="AV6154" s="4" t="s">
        <v>736</v>
      </c>
      <c r="AW6154" s="4" t="s">
        <v>939</v>
      </c>
      <c r="AX6154" s="4"/>
      <c r="AY6154" s="4"/>
      <c r="AZ6154" s="4"/>
      <c r="BA6154" s="4"/>
      <c r="BB6154" s="4"/>
      <c r="BC6154" s="4">
        <v>40</v>
      </c>
      <c r="BD6154" t="str">
        <f>IF(AND(ADHOC!$G$15="",ADHOC!$S$4=""),"",IF(ADHOC!$G$15&lt;&gt;"",IF(ADHOC!$G$15=LEFT(Domein!$AS6154,LEN(ADHOC!$G$15)),MAX(Domein!BD$1:'Domein'!BD6153)+1,""),IF(ADHOC!$S$4=LEFT(Domein!$AS6154,LEN(ADHOC!$S$4)),MAX(Domein!BD$1:'Domein'!BD6153)+1,"")))</f>
        <v/>
      </c>
    </row>
    <row r="6155" spans="45:56" x14ac:dyDescent="0.2">
      <c r="AS6155" s="4" t="s">
        <v>13441</v>
      </c>
      <c r="AT6155" s="4" t="s">
        <v>13442</v>
      </c>
      <c r="AU6155" s="4" t="s">
        <v>456</v>
      </c>
      <c r="AV6155" s="4" t="s">
        <v>731</v>
      </c>
      <c r="AW6155" s="4" t="s">
        <v>724</v>
      </c>
      <c r="AX6155" s="4"/>
      <c r="AY6155" s="4">
        <v>249797</v>
      </c>
      <c r="AZ6155" s="4">
        <v>487289</v>
      </c>
      <c r="BA6155" s="4" t="s">
        <v>26345</v>
      </c>
      <c r="BB6155" s="4" t="s">
        <v>26346</v>
      </c>
      <c r="BC6155" s="4">
        <v>40</v>
      </c>
      <c r="BD6155" t="str">
        <f>IF(AND(ADHOC!$G$15="",ADHOC!$S$4=""),"",IF(ADHOC!$G$15&lt;&gt;"",IF(ADHOC!$G$15=LEFT(Domein!$AS6155,LEN(ADHOC!$G$15)),MAX(Domein!BD$1:'Domein'!BD6154)+1,""),IF(ADHOC!$S$4=LEFT(Domein!$AS6155,LEN(ADHOC!$S$4)),MAX(Domein!BD$1:'Domein'!BD6154)+1,"")))</f>
        <v/>
      </c>
    </row>
    <row r="6156" spans="45:56" x14ac:dyDescent="0.2">
      <c r="AS6156" s="4" t="s">
        <v>18591</v>
      </c>
      <c r="AT6156" s="4" t="s">
        <v>13442</v>
      </c>
      <c r="AU6156" s="4" t="s">
        <v>456</v>
      </c>
      <c r="AV6156" s="4" t="s">
        <v>731</v>
      </c>
      <c r="AW6156" s="4" t="s">
        <v>724</v>
      </c>
      <c r="AX6156" s="4"/>
      <c r="AY6156" s="4">
        <v>249794</v>
      </c>
      <c r="AZ6156" s="4">
        <v>487292</v>
      </c>
      <c r="BA6156" s="4" t="s">
        <v>26347</v>
      </c>
      <c r="BB6156" s="4" t="s">
        <v>26348</v>
      </c>
      <c r="BC6156" s="4">
        <v>40</v>
      </c>
      <c r="BD6156" t="str">
        <f>IF(AND(ADHOC!$G$15="",ADHOC!$S$4=""),"",IF(ADHOC!$G$15&lt;&gt;"",IF(ADHOC!$G$15=LEFT(Domein!$AS6156,LEN(ADHOC!$G$15)),MAX(Domein!BD$1:'Domein'!BD6155)+1,""),IF(ADHOC!$S$4=LEFT(Domein!$AS6156,LEN(ADHOC!$S$4)),MAX(Domein!BD$1:'Domein'!BD6155)+1,"")))</f>
        <v/>
      </c>
    </row>
    <row r="6157" spans="45:56" x14ac:dyDescent="0.2">
      <c r="AS6157" s="4" t="s">
        <v>18592</v>
      </c>
      <c r="AT6157" s="4" t="s">
        <v>18593</v>
      </c>
      <c r="AU6157" s="4" t="s">
        <v>456</v>
      </c>
      <c r="AV6157" s="4" t="s">
        <v>731</v>
      </c>
      <c r="AW6157" s="4" t="s">
        <v>724</v>
      </c>
      <c r="AX6157" s="4"/>
      <c r="AY6157" s="4">
        <v>252836</v>
      </c>
      <c r="AZ6157" s="4">
        <v>487902</v>
      </c>
      <c r="BA6157" s="4" t="s">
        <v>26349</v>
      </c>
      <c r="BB6157" s="4" t="s">
        <v>26350</v>
      </c>
      <c r="BC6157" s="4">
        <v>40</v>
      </c>
      <c r="BD6157" t="str">
        <f>IF(AND(ADHOC!$G$15="",ADHOC!$S$4=""),"",IF(ADHOC!$G$15&lt;&gt;"",IF(ADHOC!$G$15=LEFT(Domein!$AS6157,LEN(ADHOC!$G$15)),MAX(Domein!BD$1:'Domein'!BD6156)+1,""),IF(ADHOC!$S$4=LEFT(Domein!$AS6157,LEN(ADHOC!$S$4)),MAX(Domein!BD$1:'Domein'!BD6156)+1,"")))</f>
        <v/>
      </c>
    </row>
    <row r="6158" spans="45:56" x14ac:dyDescent="0.2">
      <c r="AS6158" s="4" t="s">
        <v>18594</v>
      </c>
      <c r="AT6158" s="4" t="s">
        <v>18595</v>
      </c>
      <c r="AU6158" s="4" t="s">
        <v>456</v>
      </c>
      <c r="AV6158" s="4" t="s">
        <v>731</v>
      </c>
      <c r="AW6158" s="4" t="s">
        <v>724</v>
      </c>
      <c r="AX6158" s="4"/>
      <c r="AY6158" s="4">
        <v>253496</v>
      </c>
      <c r="AZ6158" s="4">
        <v>489244</v>
      </c>
      <c r="BA6158" s="4" t="s">
        <v>26351</v>
      </c>
      <c r="BB6158" s="4" t="s">
        <v>26352</v>
      </c>
      <c r="BC6158" s="4">
        <v>40</v>
      </c>
      <c r="BD6158" t="str">
        <f>IF(AND(ADHOC!$G$15="",ADHOC!$S$4=""),"",IF(ADHOC!$G$15&lt;&gt;"",IF(ADHOC!$G$15=LEFT(Domein!$AS6158,LEN(ADHOC!$G$15)),MAX(Domein!BD$1:'Domein'!BD6157)+1,""),IF(ADHOC!$S$4=LEFT(Domein!$AS6158,LEN(ADHOC!$S$4)),MAX(Domein!BD$1:'Domein'!BD6157)+1,"")))</f>
        <v/>
      </c>
    </row>
    <row r="6159" spans="45:56" x14ac:dyDescent="0.2">
      <c r="AS6159" s="4" t="s">
        <v>18596</v>
      </c>
      <c r="AT6159" s="4" t="s">
        <v>18597</v>
      </c>
      <c r="AU6159" s="4" t="s">
        <v>456</v>
      </c>
      <c r="AV6159" s="4" t="s">
        <v>731</v>
      </c>
      <c r="AW6159" s="4" t="s">
        <v>724</v>
      </c>
      <c r="AX6159" s="4"/>
      <c r="AY6159" s="4">
        <v>252921</v>
      </c>
      <c r="AZ6159" s="4">
        <v>490266</v>
      </c>
      <c r="BA6159" s="4" t="s">
        <v>26353</v>
      </c>
      <c r="BB6159" s="4" t="s">
        <v>26354</v>
      </c>
      <c r="BC6159" s="4">
        <v>40</v>
      </c>
      <c r="BD6159" t="str">
        <f>IF(AND(ADHOC!$G$15="",ADHOC!$S$4=""),"",IF(ADHOC!$G$15&lt;&gt;"",IF(ADHOC!$G$15=LEFT(Domein!$AS6159,LEN(ADHOC!$G$15)),MAX(Domein!BD$1:'Domein'!BD6158)+1,""),IF(ADHOC!$S$4=LEFT(Domein!$AS6159,LEN(ADHOC!$S$4)),MAX(Domein!BD$1:'Domein'!BD6158)+1,"")))</f>
        <v/>
      </c>
    </row>
    <row r="6160" spans="45:56" x14ac:dyDescent="0.2">
      <c r="AS6160" s="4" t="s">
        <v>18598</v>
      </c>
      <c r="AT6160" s="4" t="s">
        <v>13909</v>
      </c>
      <c r="AU6160" s="4" t="s">
        <v>456</v>
      </c>
      <c r="AV6160" s="4" t="s">
        <v>731</v>
      </c>
      <c r="AW6160" s="4" t="s">
        <v>724</v>
      </c>
      <c r="AX6160" s="4"/>
      <c r="AY6160" s="4">
        <v>256371</v>
      </c>
      <c r="AZ6160" s="4">
        <v>485282</v>
      </c>
      <c r="BA6160" s="4" t="s">
        <v>26355</v>
      </c>
      <c r="BB6160" s="4" t="s">
        <v>26356</v>
      </c>
      <c r="BC6160" s="4">
        <v>40</v>
      </c>
      <c r="BD6160" t="str">
        <f>IF(AND(ADHOC!$G$15="",ADHOC!$S$4=""),"",IF(ADHOC!$G$15&lt;&gt;"",IF(ADHOC!$G$15=LEFT(Domein!$AS6160,LEN(ADHOC!$G$15)),MAX(Domein!BD$1:'Domein'!BD6159)+1,""),IF(ADHOC!$S$4=LEFT(Domein!$AS6160,LEN(ADHOC!$S$4)),MAX(Domein!BD$1:'Domein'!BD6159)+1,"")))</f>
        <v/>
      </c>
    </row>
    <row r="6161" spans="45:56" x14ac:dyDescent="0.2">
      <c r="AS6161" s="4" t="s">
        <v>18599</v>
      </c>
      <c r="AT6161" s="4" t="s">
        <v>12480</v>
      </c>
      <c r="AU6161" s="4" t="s">
        <v>456</v>
      </c>
      <c r="AV6161" s="4" t="s">
        <v>731</v>
      </c>
      <c r="AW6161" s="4" t="s">
        <v>724</v>
      </c>
      <c r="AX6161" s="4"/>
      <c r="AY6161" s="4">
        <v>255922</v>
      </c>
      <c r="AZ6161" s="4">
        <v>485133</v>
      </c>
      <c r="BA6161" s="4" t="s">
        <v>26357</v>
      </c>
      <c r="BB6161" s="4" t="s">
        <v>26358</v>
      </c>
      <c r="BC6161" s="4">
        <v>40</v>
      </c>
      <c r="BD6161" t="str">
        <f>IF(AND(ADHOC!$G$15="",ADHOC!$S$4=""),"",IF(ADHOC!$G$15&lt;&gt;"",IF(ADHOC!$G$15=LEFT(Domein!$AS6161,LEN(ADHOC!$G$15)),MAX(Domein!BD$1:'Domein'!BD6160)+1,""),IF(ADHOC!$S$4=LEFT(Domein!$AS6161,LEN(ADHOC!$S$4)),MAX(Domein!BD$1:'Domein'!BD6160)+1,"")))</f>
        <v/>
      </c>
    </row>
    <row r="6162" spans="45:56" x14ac:dyDescent="0.2">
      <c r="AS6162" s="4" t="s">
        <v>18600</v>
      </c>
      <c r="AT6162" s="4" t="s">
        <v>18601</v>
      </c>
      <c r="AU6162" s="4" t="s">
        <v>456</v>
      </c>
      <c r="AV6162" s="4" t="s">
        <v>731</v>
      </c>
      <c r="AW6162" s="4" t="s">
        <v>724</v>
      </c>
      <c r="AX6162" s="4"/>
      <c r="AY6162" s="4">
        <v>257214</v>
      </c>
      <c r="AZ6162" s="4">
        <v>487091</v>
      </c>
      <c r="BA6162" s="4" t="s">
        <v>26359</v>
      </c>
      <c r="BB6162" s="4" t="s">
        <v>26360</v>
      </c>
      <c r="BC6162" s="4">
        <v>40</v>
      </c>
      <c r="BD6162" t="str">
        <f>IF(AND(ADHOC!$G$15="",ADHOC!$S$4=""),"",IF(ADHOC!$G$15&lt;&gt;"",IF(ADHOC!$G$15=LEFT(Domein!$AS6162,LEN(ADHOC!$G$15)),MAX(Domein!BD$1:'Domein'!BD6161)+1,""),IF(ADHOC!$S$4=LEFT(Domein!$AS6162,LEN(ADHOC!$S$4)),MAX(Domein!BD$1:'Domein'!BD6161)+1,"")))</f>
        <v/>
      </c>
    </row>
    <row r="6163" spans="45:56" x14ac:dyDescent="0.2">
      <c r="AS6163" s="4" t="s">
        <v>18602</v>
      </c>
      <c r="AT6163" s="4" t="s">
        <v>18603</v>
      </c>
      <c r="AU6163" s="4" t="s">
        <v>456</v>
      </c>
      <c r="AV6163" s="4" t="s">
        <v>731</v>
      </c>
      <c r="AW6163" s="4" t="s">
        <v>724</v>
      </c>
      <c r="AX6163" s="4"/>
      <c r="AY6163" s="4">
        <v>256825</v>
      </c>
      <c r="AZ6163" s="4">
        <v>487550</v>
      </c>
      <c r="BA6163" s="4" t="s">
        <v>26361</v>
      </c>
      <c r="BB6163" s="4" t="s">
        <v>26362</v>
      </c>
      <c r="BC6163" s="4">
        <v>40</v>
      </c>
      <c r="BD6163" t="str">
        <f>IF(AND(ADHOC!$G$15="",ADHOC!$S$4=""),"",IF(ADHOC!$G$15&lt;&gt;"",IF(ADHOC!$G$15=LEFT(Domein!$AS6163,LEN(ADHOC!$G$15)),MAX(Domein!BD$1:'Domein'!BD6162)+1,""),IF(ADHOC!$S$4=LEFT(Domein!$AS6163,LEN(ADHOC!$S$4)),MAX(Domein!BD$1:'Domein'!BD6162)+1,"")))</f>
        <v/>
      </c>
    </row>
    <row r="6164" spans="45:56" x14ac:dyDescent="0.2">
      <c r="AS6164" s="4" t="s">
        <v>18604</v>
      </c>
      <c r="AT6164" s="4" t="s">
        <v>18605</v>
      </c>
      <c r="AU6164" s="4" t="s">
        <v>456</v>
      </c>
      <c r="AV6164" s="4" t="s">
        <v>731</v>
      </c>
      <c r="AW6164" s="4" t="s">
        <v>724</v>
      </c>
      <c r="AX6164" s="4"/>
      <c r="AY6164" s="4">
        <v>261460</v>
      </c>
      <c r="AZ6164" s="4">
        <v>483300</v>
      </c>
      <c r="BA6164" s="4" t="s">
        <v>26363</v>
      </c>
      <c r="BB6164" s="4" t="s">
        <v>26364</v>
      </c>
      <c r="BC6164" s="4">
        <v>40</v>
      </c>
      <c r="BD6164" t="str">
        <f>IF(AND(ADHOC!$G$15="",ADHOC!$S$4=""),"",IF(ADHOC!$G$15&lt;&gt;"",IF(ADHOC!$G$15=LEFT(Domein!$AS6164,LEN(ADHOC!$G$15)),MAX(Domein!BD$1:'Domein'!BD6163)+1,""),IF(ADHOC!$S$4=LEFT(Domein!$AS6164,LEN(ADHOC!$S$4)),MAX(Domein!BD$1:'Domein'!BD6163)+1,"")))</f>
        <v/>
      </c>
    </row>
    <row r="6165" spans="45:56" x14ac:dyDescent="0.2">
      <c r="AS6165" s="4" t="s">
        <v>18606</v>
      </c>
      <c r="AT6165" s="4" t="s">
        <v>18607</v>
      </c>
      <c r="AU6165" s="4" t="s">
        <v>456</v>
      </c>
      <c r="AV6165" s="4" t="s">
        <v>731</v>
      </c>
      <c r="AW6165" s="4" t="s">
        <v>724</v>
      </c>
      <c r="AX6165" s="4"/>
      <c r="AY6165" s="4">
        <v>253245</v>
      </c>
      <c r="AZ6165" s="4">
        <v>487712</v>
      </c>
      <c r="BA6165" s="4" t="s">
        <v>26365</v>
      </c>
      <c r="BB6165" s="4" t="s">
        <v>26366</v>
      </c>
      <c r="BC6165" s="4">
        <v>40</v>
      </c>
      <c r="BD6165" t="str">
        <f>IF(AND(ADHOC!$G$15="",ADHOC!$S$4=""),"",IF(ADHOC!$G$15&lt;&gt;"",IF(ADHOC!$G$15=LEFT(Domein!$AS6165,LEN(ADHOC!$G$15)),MAX(Domein!BD$1:'Domein'!BD6164)+1,""),IF(ADHOC!$S$4=LEFT(Domein!$AS6165,LEN(ADHOC!$S$4)),MAX(Domein!BD$1:'Domein'!BD6164)+1,"")))</f>
        <v/>
      </c>
    </row>
    <row r="6166" spans="45:56" x14ac:dyDescent="0.2">
      <c r="AS6166" s="4" t="s">
        <v>18608</v>
      </c>
      <c r="AT6166" s="4" t="s">
        <v>18609</v>
      </c>
      <c r="AU6166" s="4" t="s">
        <v>456</v>
      </c>
      <c r="AV6166" s="4" t="s">
        <v>731</v>
      </c>
      <c r="AW6166" s="4" t="s">
        <v>724</v>
      </c>
      <c r="AX6166" s="4"/>
      <c r="AY6166" s="4">
        <v>245721</v>
      </c>
      <c r="AZ6166" s="4">
        <v>487345</v>
      </c>
      <c r="BA6166" s="4" t="s">
        <v>26367</v>
      </c>
      <c r="BB6166" s="4" t="s">
        <v>26368</v>
      </c>
      <c r="BC6166" s="4">
        <v>40</v>
      </c>
      <c r="BD6166" t="str">
        <f>IF(AND(ADHOC!$G$15="",ADHOC!$S$4=""),"",IF(ADHOC!$G$15&lt;&gt;"",IF(ADHOC!$G$15=LEFT(Domein!$AS6166,LEN(ADHOC!$G$15)),MAX(Domein!BD$1:'Domein'!BD6165)+1,""),IF(ADHOC!$S$4=LEFT(Domein!$AS6166,LEN(ADHOC!$S$4)),MAX(Domein!BD$1:'Domein'!BD6165)+1,"")))</f>
        <v/>
      </c>
    </row>
    <row r="6167" spans="45:56" x14ac:dyDescent="0.2">
      <c r="AS6167" s="4" t="s">
        <v>18610</v>
      </c>
      <c r="AT6167" s="4" t="s">
        <v>18611</v>
      </c>
      <c r="AU6167" s="4" t="s">
        <v>456</v>
      </c>
      <c r="AV6167" s="4" t="s">
        <v>731</v>
      </c>
      <c r="AW6167" s="4" t="s">
        <v>724</v>
      </c>
      <c r="AX6167" s="4"/>
      <c r="AY6167" s="4">
        <v>253165</v>
      </c>
      <c r="AZ6167" s="4">
        <v>486684</v>
      </c>
      <c r="BA6167" s="4" t="s">
        <v>26369</v>
      </c>
      <c r="BB6167" s="4" t="s">
        <v>26370</v>
      </c>
      <c r="BC6167" s="4">
        <v>40</v>
      </c>
      <c r="BD6167" t="str">
        <f>IF(AND(ADHOC!$G$15="",ADHOC!$S$4=""),"",IF(ADHOC!$G$15&lt;&gt;"",IF(ADHOC!$G$15=LEFT(Domein!$AS6167,LEN(ADHOC!$G$15)),MAX(Domein!BD$1:'Domein'!BD6166)+1,""),IF(ADHOC!$S$4=LEFT(Domein!$AS6167,LEN(ADHOC!$S$4)),MAX(Domein!BD$1:'Domein'!BD6166)+1,"")))</f>
        <v/>
      </c>
    </row>
    <row r="6168" spans="45:56" x14ac:dyDescent="0.2">
      <c r="AS6168" s="4" t="s">
        <v>18612</v>
      </c>
      <c r="AT6168" s="4" t="s">
        <v>18613</v>
      </c>
      <c r="AU6168" s="4" t="s">
        <v>456</v>
      </c>
      <c r="AV6168" s="4" t="s">
        <v>731</v>
      </c>
      <c r="AW6168" s="4" t="s">
        <v>724</v>
      </c>
      <c r="AX6168" s="4"/>
      <c r="AY6168" s="4">
        <v>257472</v>
      </c>
      <c r="AZ6168" s="4">
        <v>487322</v>
      </c>
      <c r="BA6168" s="4" t="s">
        <v>26371</v>
      </c>
      <c r="BB6168" s="4" t="s">
        <v>26372</v>
      </c>
      <c r="BC6168" s="4">
        <v>40</v>
      </c>
      <c r="BD6168" t="str">
        <f>IF(AND(ADHOC!$G$15="",ADHOC!$S$4=""),"",IF(ADHOC!$G$15&lt;&gt;"",IF(ADHOC!$G$15=LEFT(Domein!$AS6168,LEN(ADHOC!$G$15)),MAX(Domein!BD$1:'Domein'!BD6167)+1,""),IF(ADHOC!$S$4=LEFT(Domein!$AS6168,LEN(ADHOC!$S$4)),MAX(Domein!BD$1:'Domein'!BD6167)+1,"")))</f>
        <v/>
      </c>
    </row>
    <row r="6169" spans="45:56" x14ac:dyDescent="0.2">
      <c r="AS6169" s="4" t="s">
        <v>11680</v>
      </c>
      <c r="AT6169" s="4" t="s">
        <v>11681</v>
      </c>
      <c r="AU6169" s="4" t="s">
        <v>456</v>
      </c>
      <c r="AV6169" s="4" t="s">
        <v>731</v>
      </c>
      <c r="AW6169" s="4" t="s">
        <v>724</v>
      </c>
      <c r="AX6169" s="4"/>
      <c r="AY6169" s="4">
        <v>257730</v>
      </c>
      <c r="AZ6169" s="4">
        <v>487304</v>
      </c>
      <c r="BA6169" s="4" t="s">
        <v>25101</v>
      </c>
      <c r="BB6169" s="4" t="s">
        <v>26373</v>
      </c>
      <c r="BC6169" s="4">
        <v>40</v>
      </c>
      <c r="BD6169" t="str">
        <f>IF(AND(ADHOC!$G$15="",ADHOC!$S$4=""),"",IF(ADHOC!$G$15&lt;&gt;"",IF(ADHOC!$G$15=LEFT(Domein!$AS6169,LEN(ADHOC!$G$15)),MAX(Domein!BD$1:'Domein'!BD6168)+1,""),IF(ADHOC!$S$4=LEFT(Domein!$AS6169,LEN(ADHOC!$S$4)),MAX(Domein!BD$1:'Domein'!BD6168)+1,"")))</f>
        <v/>
      </c>
    </row>
    <row r="6170" spans="45:56" x14ac:dyDescent="0.2">
      <c r="AS6170" s="4" t="s">
        <v>18614</v>
      </c>
      <c r="AT6170" s="4" t="s">
        <v>11681</v>
      </c>
      <c r="AU6170" s="4" t="s">
        <v>456</v>
      </c>
      <c r="AV6170" s="4" t="s">
        <v>731</v>
      </c>
      <c r="AW6170" s="4" t="s">
        <v>724</v>
      </c>
      <c r="AX6170" s="4"/>
      <c r="AY6170" s="4">
        <v>257730</v>
      </c>
      <c r="AZ6170" s="4">
        <v>487304</v>
      </c>
      <c r="BA6170" s="4" t="s">
        <v>25101</v>
      </c>
      <c r="BB6170" s="4" t="s">
        <v>26373</v>
      </c>
      <c r="BC6170" s="4">
        <v>40</v>
      </c>
      <c r="BD6170" t="str">
        <f>IF(AND(ADHOC!$G$15="",ADHOC!$S$4=""),"",IF(ADHOC!$G$15&lt;&gt;"",IF(ADHOC!$G$15=LEFT(Domein!$AS6170,LEN(ADHOC!$G$15)),MAX(Domein!BD$1:'Domein'!BD6169)+1,""),IF(ADHOC!$S$4=LEFT(Domein!$AS6170,LEN(ADHOC!$S$4)),MAX(Domein!BD$1:'Domein'!BD6169)+1,"")))</f>
        <v/>
      </c>
    </row>
    <row r="6171" spans="45:56" x14ac:dyDescent="0.2">
      <c r="AS6171" s="4" t="s">
        <v>18615</v>
      </c>
      <c r="AT6171" s="4" t="s">
        <v>18616</v>
      </c>
      <c r="AU6171" s="4" t="s">
        <v>456</v>
      </c>
      <c r="AV6171" s="4" t="s">
        <v>731</v>
      </c>
      <c r="AW6171" s="4" t="s">
        <v>724</v>
      </c>
      <c r="AX6171" s="4"/>
      <c r="AY6171" s="4">
        <v>253898</v>
      </c>
      <c r="AZ6171" s="4">
        <v>488301</v>
      </c>
      <c r="BA6171" s="4" t="s">
        <v>26374</v>
      </c>
      <c r="BB6171" s="4" t="s">
        <v>26375</v>
      </c>
      <c r="BC6171" s="4">
        <v>40</v>
      </c>
      <c r="BD6171" t="str">
        <f>IF(AND(ADHOC!$G$15="",ADHOC!$S$4=""),"",IF(ADHOC!$G$15&lt;&gt;"",IF(ADHOC!$G$15=LEFT(Domein!$AS6171,LEN(ADHOC!$G$15)),MAX(Domein!BD$1:'Domein'!BD6170)+1,""),IF(ADHOC!$S$4=LEFT(Domein!$AS6171,LEN(ADHOC!$S$4)),MAX(Domein!BD$1:'Domein'!BD6170)+1,"")))</f>
        <v/>
      </c>
    </row>
    <row r="6172" spans="45:56" x14ac:dyDescent="0.2">
      <c r="AS6172" s="4" t="s">
        <v>18617</v>
      </c>
      <c r="AT6172" s="4" t="s">
        <v>18618</v>
      </c>
      <c r="AU6172" s="4" t="s">
        <v>456</v>
      </c>
      <c r="AV6172" s="4" t="s">
        <v>731</v>
      </c>
      <c r="AW6172" s="4" t="s">
        <v>724</v>
      </c>
      <c r="AX6172" s="4"/>
      <c r="AY6172" s="4">
        <v>262000</v>
      </c>
      <c r="AZ6172" s="4">
        <v>483437</v>
      </c>
      <c r="BA6172" s="4" t="s">
        <v>26376</v>
      </c>
      <c r="BB6172" s="4" t="s">
        <v>26377</v>
      </c>
      <c r="BC6172" s="4">
        <v>40</v>
      </c>
      <c r="BD6172" t="str">
        <f>IF(AND(ADHOC!$G$15="",ADHOC!$S$4=""),"",IF(ADHOC!$G$15&lt;&gt;"",IF(ADHOC!$G$15=LEFT(Domein!$AS6172,LEN(ADHOC!$G$15)),MAX(Domein!BD$1:'Domein'!BD6171)+1,""),IF(ADHOC!$S$4=LEFT(Domein!$AS6172,LEN(ADHOC!$S$4)),MAX(Domein!BD$1:'Domein'!BD6171)+1,"")))</f>
        <v/>
      </c>
    </row>
    <row r="6173" spans="45:56" x14ac:dyDescent="0.2">
      <c r="AS6173" s="4" t="s">
        <v>18619</v>
      </c>
      <c r="AT6173" s="4" t="s">
        <v>18620</v>
      </c>
      <c r="AU6173" s="4" t="s">
        <v>456</v>
      </c>
      <c r="AV6173" s="4" t="s">
        <v>731</v>
      </c>
      <c r="AW6173" s="4" t="s">
        <v>724</v>
      </c>
      <c r="AX6173" s="4"/>
      <c r="AY6173" s="4">
        <v>261424</v>
      </c>
      <c r="AZ6173" s="4">
        <v>482968</v>
      </c>
      <c r="BA6173" s="4" t="s">
        <v>25251</v>
      </c>
      <c r="BB6173" s="4" t="s">
        <v>26378</v>
      </c>
      <c r="BC6173" s="4">
        <v>40</v>
      </c>
      <c r="BD6173" t="str">
        <f>IF(AND(ADHOC!$G$15="",ADHOC!$S$4=""),"",IF(ADHOC!$G$15&lt;&gt;"",IF(ADHOC!$G$15=LEFT(Domein!$AS6173,LEN(ADHOC!$G$15)),MAX(Domein!BD$1:'Domein'!BD6172)+1,""),IF(ADHOC!$S$4=LEFT(Domein!$AS6173,LEN(ADHOC!$S$4)),MAX(Domein!BD$1:'Domein'!BD6172)+1,"")))</f>
        <v/>
      </c>
    </row>
    <row r="6174" spans="45:56" x14ac:dyDescent="0.2">
      <c r="AS6174" s="4" t="s">
        <v>18621</v>
      </c>
      <c r="AT6174" s="4" t="s">
        <v>18622</v>
      </c>
      <c r="AU6174" s="4" t="s">
        <v>456</v>
      </c>
      <c r="AV6174" s="4" t="s">
        <v>731</v>
      </c>
      <c r="AW6174" s="4" t="s">
        <v>724</v>
      </c>
      <c r="AX6174" s="4"/>
      <c r="AY6174" s="4">
        <v>252400</v>
      </c>
      <c r="AZ6174" s="4">
        <v>490100</v>
      </c>
      <c r="BA6174" s="4" t="s">
        <v>26379</v>
      </c>
      <c r="BB6174" s="4" t="s">
        <v>26380</v>
      </c>
      <c r="BC6174" s="4">
        <v>40</v>
      </c>
      <c r="BD6174" t="str">
        <f>IF(AND(ADHOC!$G$15="",ADHOC!$S$4=""),"",IF(ADHOC!$G$15&lt;&gt;"",IF(ADHOC!$G$15=LEFT(Domein!$AS6174,LEN(ADHOC!$G$15)),MAX(Domein!BD$1:'Domein'!BD6173)+1,""),IF(ADHOC!$S$4=LEFT(Domein!$AS6174,LEN(ADHOC!$S$4)),MAX(Domein!BD$1:'Domein'!BD6173)+1,"")))</f>
        <v/>
      </c>
    </row>
    <row r="6175" spans="45:56" x14ac:dyDescent="0.2">
      <c r="AS6175" s="4" t="s">
        <v>18623</v>
      </c>
      <c r="AT6175" s="4" t="s">
        <v>18624</v>
      </c>
      <c r="AU6175" s="4" t="s">
        <v>456</v>
      </c>
      <c r="AV6175" s="4" t="s">
        <v>731</v>
      </c>
      <c r="AW6175" s="4" t="s">
        <v>724</v>
      </c>
      <c r="AX6175" s="4"/>
      <c r="AY6175" s="4">
        <v>257330</v>
      </c>
      <c r="AZ6175" s="4">
        <v>487250</v>
      </c>
      <c r="BA6175" s="4" t="s">
        <v>26381</v>
      </c>
      <c r="BB6175" s="4" t="s">
        <v>26382</v>
      </c>
      <c r="BC6175" s="4">
        <v>40</v>
      </c>
      <c r="BD6175" t="str">
        <f>IF(AND(ADHOC!$G$15="",ADHOC!$S$4=""),"",IF(ADHOC!$G$15&lt;&gt;"",IF(ADHOC!$G$15=LEFT(Domein!$AS6175,LEN(ADHOC!$G$15)),MAX(Domein!BD$1:'Domein'!BD6174)+1,""),IF(ADHOC!$S$4=LEFT(Domein!$AS6175,LEN(ADHOC!$S$4)),MAX(Domein!BD$1:'Domein'!BD6174)+1,"")))</f>
        <v/>
      </c>
    </row>
    <row r="6176" spans="45:56" x14ac:dyDescent="0.2">
      <c r="AS6176" s="4" t="s">
        <v>2912</v>
      </c>
      <c r="AT6176" s="4" t="s">
        <v>2913</v>
      </c>
      <c r="AU6176" s="4" t="s">
        <v>456</v>
      </c>
      <c r="AV6176" s="4" t="s">
        <v>731</v>
      </c>
      <c r="AW6176" s="4" t="s">
        <v>724</v>
      </c>
      <c r="AX6176" s="4"/>
      <c r="AY6176" s="4">
        <v>255904</v>
      </c>
      <c r="AZ6176" s="4">
        <v>489963</v>
      </c>
      <c r="BA6176" s="4" t="s">
        <v>26383</v>
      </c>
      <c r="BB6176" s="4" t="s">
        <v>26384</v>
      </c>
      <c r="BC6176" s="4">
        <v>40</v>
      </c>
      <c r="BD6176" t="str">
        <f>IF(AND(ADHOC!$G$15="",ADHOC!$S$4=""),"",IF(ADHOC!$G$15&lt;&gt;"",IF(ADHOC!$G$15=LEFT(Domein!$AS6176,LEN(ADHOC!$G$15)),MAX(Domein!BD$1:'Domein'!BD6175)+1,""),IF(ADHOC!$S$4=LEFT(Domein!$AS6176,LEN(ADHOC!$S$4)),MAX(Domein!BD$1:'Domein'!BD6175)+1,"")))</f>
        <v/>
      </c>
    </row>
    <row r="6177" spans="45:56" x14ac:dyDescent="0.2">
      <c r="AS6177" s="4" t="s">
        <v>18625</v>
      </c>
      <c r="AT6177" s="4" t="s">
        <v>2913</v>
      </c>
      <c r="AU6177" s="4" t="s">
        <v>456</v>
      </c>
      <c r="AV6177" s="4" t="s">
        <v>731</v>
      </c>
      <c r="AW6177" s="4" t="s">
        <v>724</v>
      </c>
      <c r="AX6177" s="4"/>
      <c r="AY6177" s="4">
        <v>255894</v>
      </c>
      <c r="AZ6177" s="4">
        <v>489994</v>
      </c>
      <c r="BA6177" s="4" t="s">
        <v>26385</v>
      </c>
      <c r="BB6177" s="4" t="s">
        <v>26386</v>
      </c>
      <c r="BC6177" s="4">
        <v>40</v>
      </c>
      <c r="BD6177" t="str">
        <f>IF(AND(ADHOC!$G$15="",ADHOC!$S$4=""),"",IF(ADHOC!$G$15&lt;&gt;"",IF(ADHOC!$G$15=LEFT(Domein!$AS6177,LEN(ADHOC!$G$15)),MAX(Domein!BD$1:'Domein'!BD6176)+1,""),IF(ADHOC!$S$4=LEFT(Domein!$AS6177,LEN(ADHOC!$S$4)),MAX(Domein!BD$1:'Domein'!BD6176)+1,"")))</f>
        <v/>
      </c>
    </row>
    <row r="6178" spans="45:56" x14ac:dyDescent="0.2">
      <c r="AS6178" s="4" t="s">
        <v>18626</v>
      </c>
      <c r="AT6178" s="4" t="s">
        <v>18627</v>
      </c>
      <c r="AU6178" s="4" t="s">
        <v>456</v>
      </c>
      <c r="AV6178" s="4" t="s">
        <v>731</v>
      </c>
      <c r="AW6178" s="4" t="s">
        <v>724</v>
      </c>
      <c r="AX6178" s="4"/>
      <c r="AY6178" s="4">
        <v>256643</v>
      </c>
      <c r="AZ6178" s="4">
        <v>487034</v>
      </c>
      <c r="BA6178" s="4" t="s">
        <v>26387</v>
      </c>
      <c r="BB6178" s="4" t="s">
        <v>26388</v>
      </c>
      <c r="BC6178" s="4">
        <v>40</v>
      </c>
      <c r="BD6178" t="str">
        <f>IF(AND(ADHOC!$G$15="",ADHOC!$S$4=""),"",IF(ADHOC!$G$15&lt;&gt;"",IF(ADHOC!$G$15=LEFT(Domein!$AS6178,LEN(ADHOC!$G$15)),MAX(Domein!BD$1:'Domein'!BD6177)+1,""),IF(ADHOC!$S$4=LEFT(Domein!$AS6178,LEN(ADHOC!$S$4)),MAX(Domein!BD$1:'Domein'!BD6177)+1,"")))</f>
        <v/>
      </c>
    </row>
    <row r="6179" spans="45:56" x14ac:dyDescent="0.2">
      <c r="AS6179" s="4" t="s">
        <v>18628</v>
      </c>
      <c r="AT6179" s="4" t="s">
        <v>18629</v>
      </c>
      <c r="AU6179" s="4" t="s">
        <v>456</v>
      </c>
      <c r="AV6179" s="4" t="s">
        <v>731</v>
      </c>
      <c r="AW6179" s="4" t="s">
        <v>724</v>
      </c>
      <c r="AX6179" s="4"/>
      <c r="AY6179" s="4">
        <v>256745</v>
      </c>
      <c r="AZ6179" s="4">
        <v>486431</v>
      </c>
      <c r="BA6179" s="4" t="s">
        <v>26389</v>
      </c>
      <c r="BB6179" s="4" t="s">
        <v>26390</v>
      </c>
      <c r="BC6179" s="4">
        <v>40</v>
      </c>
      <c r="BD6179" t="str">
        <f>IF(AND(ADHOC!$G$15="",ADHOC!$S$4=""),"",IF(ADHOC!$G$15&lt;&gt;"",IF(ADHOC!$G$15=LEFT(Domein!$AS6179,LEN(ADHOC!$G$15)),MAX(Domein!BD$1:'Domein'!BD6178)+1,""),IF(ADHOC!$S$4=LEFT(Domein!$AS6179,LEN(ADHOC!$S$4)),MAX(Domein!BD$1:'Domein'!BD6178)+1,"")))</f>
        <v/>
      </c>
    </row>
    <row r="6180" spans="45:56" x14ac:dyDescent="0.2">
      <c r="AS6180" s="4" t="s">
        <v>18630</v>
      </c>
      <c r="AT6180" s="4" t="s">
        <v>12482</v>
      </c>
      <c r="AU6180" s="4" t="s">
        <v>456</v>
      </c>
      <c r="AV6180" s="4" t="s">
        <v>731</v>
      </c>
      <c r="AW6180" s="4" t="s">
        <v>724</v>
      </c>
      <c r="AX6180" s="4"/>
      <c r="AY6180" s="4">
        <v>261989</v>
      </c>
      <c r="AZ6180" s="4">
        <v>484145</v>
      </c>
      <c r="BA6180" s="4" t="s">
        <v>26391</v>
      </c>
      <c r="BB6180" s="4" t="s">
        <v>26392</v>
      </c>
      <c r="BC6180" s="4">
        <v>40</v>
      </c>
      <c r="BD6180" t="str">
        <f>IF(AND(ADHOC!$G$15="",ADHOC!$S$4=""),"",IF(ADHOC!$G$15&lt;&gt;"",IF(ADHOC!$G$15=LEFT(Domein!$AS6180,LEN(ADHOC!$G$15)),MAX(Domein!BD$1:'Domein'!BD6179)+1,""),IF(ADHOC!$S$4=LEFT(Domein!$AS6180,LEN(ADHOC!$S$4)),MAX(Domein!BD$1:'Domein'!BD6179)+1,"")))</f>
        <v/>
      </c>
    </row>
    <row r="6181" spans="45:56" x14ac:dyDescent="0.2">
      <c r="AS6181" s="4" t="s">
        <v>18631</v>
      </c>
      <c r="AT6181" s="4" t="s">
        <v>18632</v>
      </c>
      <c r="AU6181" s="4" t="s">
        <v>456</v>
      </c>
      <c r="AV6181" s="4" t="s">
        <v>731</v>
      </c>
      <c r="AW6181" s="4" t="s">
        <v>724</v>
      </c>
      <c r="AX6181" s="4"/>
      <c r="AY6181" s="4">
        <v>262207</v>
      </c>
      <c r="AZ6181" s="4">
        <v>483729</v>
      </c>
      <c r="BA6181" s="4" t="s">
        <v>26393</v>
      </c>
      <c r="BB6181" s="4" t="s">
        <v>26394</v>
      </c>
      <c r="BC6181" s="4">
        <v>40</v>
      </c>
      <c r="BD6181" t="str">
        <f>IF(AND(ADHOC!$G$15="",ADHOC!$S$4=""),"",IF(ADHOC!$G$15&lt;&gt;"",IF(ADHOC!$G$15=LEFT(Domein!$AS6181,LEN(ADHOC!$G$15)),MAX(Domein!BD$1:'Domein'!BD6180)+1,""),IF(ADHOC!$S$4=LEFT(Domein!$AS6181,LEN(ADHOC!$S$4)),MAX(Domein!BD$1:'Domein'!BD6180)+1,"")))</f>
        <v/>
      </c>
    </row>
    <row r="6182" spans="45:56" x14ac:dyDescent="0.2">
      <c r="AS6182" s="4" t="s">
        <v>18633</v>
      </c>
      <c r="AT6182" s="4" t="s">
        <v>18634</v>
      </c>
      <c r="AU6182" s="4" t="s">
        <v>456</v>
      </c>
      <c r="AV6182" s="4" t="s">
        <v>731</v>
      </c>
      <c r="AW6182" s="4" t="s">
        <v>724</v>
      </c>
      <c r="AX6182" s="4"/>
      <c r="AY6182" s="4">
        <v>259992</v>
      </c>
      <c r="AZ6182" s="4">
        <v>485722</v>
      </c>
      <c r="BA6182" s="4" t="s">
        <v>26395</v>
      </c>
      <c r="BB6182" s="4" t="s">
        <v>26396</v>
      </c>
      <c r="BC6182" s="4">
        <v>40</v>
      </c>
      <c r="BD6182" t="str">
        <f>IF(AND(ADHOC!$G$15="",ADHOC!$S$4=""),"",IF(ADHOC!$G$15&lt;&gt;"",IF(ADHOC!$G$15=LEFT(Domein!$AS6182,LEN(ADHOC!$G$15)),MAX(Domein!BD$1:'Domein'!BD6181)+1,""),IF(ADHOC!$S$4=LEFT(Domein!$AS6182,LEN(ADHOC!$S$4)),MAX(Domein!BD$1:'Domein'!BD6181)+1,"")))</f>
        <v/>
      </c>
    </row>
    <row r="6183" spans="45:56" x14ac:dyDescent="0.2">
      <c r="AS6183" s="4" t="s">
        <v>18635</v>
      </c>
      <c r="AT6183" s="4" t="s">
        <v>18636</v>
      </c>
      <c r="AU6183" s="4" t="s">
        <v>456</v>
      </c>
      <c r="AV6183" s="4" t="s">
        <v>731</v>
      </c>
      <c r="AW6183" s="4" t="s">
        <v>724</v>
      </c>
      <c r="AX6183" s="4"/>
      <c r="AY6183" s="4">
        <v>261650</v>
      </c>
      <c r="AZ6183" s="4">
        <v>482900</v>
      </c>
      <c r="BA6183" s="4" t="s">
        <v>26397</v>
      </c>
      <c r="BB6183" s="4" t="s">
        <v>26398</v>
      </c>
      <c r="BC6183" s="4">
        <v>40</v>
      </c>
      <c r="BD6183" t="str">
        <f>IF(AND(ADHOC!$G$15="",ADHOC!$S$4=""),"",IF(ADHOC!$G$15&lt;&gt;"",IF(ADHOC!$G$15=LEFT(Domein!$AS6183,LEN(ADHOC!$G$15)),MAX(Domein!BD$1:'Domein'!BD6182)+1,""),IF(ADHOC!$S$4=LEFT(Domein!$AS6183,LEN(ADHOC!$S$4)),MAX(Domein!BD$1:'Domein'!BD6182)+1,"")))</f>
        <v/>
      </c>
    </row>
    <row r="6184" spans="45:56" x14ac:dyDescent="0.2">
      <c r="AS6184" s="4" t="s">
        <v>18637</v>
      </c>
      <c r="AT6184" s="4" t="s">
        <v>18638</v>
      </c>
      <c r="AU6184" s="4" t="s">
        <v>456</v>
      </c>
      <c r="AV6184" s="4" t="s">
        <v>731</v>
      </c>
      <c r="AW6184" s="4" t="s">
        <v>724</v>
      </c>
      <c r="AX6184" s="4"/>
      <c r="AY6184" s="4">
        <v>261796</v>
      </c>
      <c r="AZ6184" s="4">
        <v>483006</v>
      </c>
      <c r="BA6184" s="4" t="s">
        <v>26399</v>
      </c>
      <c r="BB6184" s="4" t="s">
        <v>26400</v>
      </c>
      <c r="BC6184" s="4">
        <v>40</v>
      </c>
      <c r="BD6184" t="str">
        <f>IF(AND(ADHOC!$G$15="",ADHOC!$S$4=""),"",IF(ADHOC!$G$15&lt;&gt;"",IF(ADHOC!$G$15=LEFT(Domein!$AS6184,LEN(ADHOC!$G$15)),MAX(Domein!BD$1:'Domein'!BD6183)+1,""),IF(ADHOC!$S$4=LEFT(Domein!$AS6184,LEN(ADHOC!$S$4)),MAX(Domein!BD$1:'Domein'!BD6183)+1,"")))</f>
        <v/>
      </c>
    </row>
    <row r="6185" spans="45:56" x14ac:dyDescent="0.2">
      <c r="AS6185" s="4" t="s">
        <v>18639</v>
      </c>
      <c r="AT6185" s="4" t="s">
        <v>18640</v>
      </c>
      <c r="AU6185" s="4" t="s">
        <v>456</v>
      </c>
      <c r="AV6185" s="4" t="s">
        <v>731</v>
      </c>
      <c r="AW6185" s="4" t="s">
        <v>724</v>
      </c>
      <c r="AX6185" s="4"/>
      <c r="AY6185" s="4">
        <v>255861</v>
      </c>
      <c r="AZ6185" s="4">
        <v>485281</v>
      </c>
      <c r="BA6185" s="4" t="s">
        <v>26401</v>
      </c>
      <c r="BB6185" s="4" t="s">
        <v>26402</v>
      </c>
      <c r="BC6185" s="4">
        <v>40</v>
      </c>
      <c r="BD6185" t="str">
        <f>IF(AND(ADHOC!$G$15="",ADHOC!$S$4=""),"",IF(ADHOC!$G$15&lt;&gt;"",IF(ADHOC!$G$15=LEFT(Domein!$AS6185,LEN(ADHOC!$G$15)),MAX(Domein!BD$1:'Domein'!BD6184)+1,""),IF(ADHOC!$S$4=LEFT(Domein!$AS6185,LEN(ADHOC!$S$4)),MAX(Domein!BD$1:'Domein'!BD6184)+1,"")))</f>
        <v/>
      </c>
    </row>
    <row r="6186" spans="45:56" x14ac:dyDescent="0.2">
      <c r="AS6186" s="4" t="s">
        <v>18641</v>
      </c>
      <c r="AT6186" s="4" t="s">
        <v>18642</v>
      </c>
      <c r="AU6186" s="4" t="s">
        <v>456</v>
      </c>
      <c r="AV6186" s="4" t="s">
        <v>731</v>
      </c>
      <c r="AW6186" s="4" t="s">
        <v>724</v>
      </c>
      <c r="AX6186" s="4"/>
      <c r="AY6186" s="4">
        <v>256050</v>
      </c>
      <c r="AZ6186" s="4">
        <v>492950</v>
      </c>
      <c r="BA6186" s="4" t="s">
        <v>26403</v>
      </c>
      <c r="BB6186" s="4" t="s">
        <v>26404</v>
      </c>
      <c r="BC6186" s="4">
        <v>40</v>
      </c>
      <c r="BD6186" t="str">
        <f>IF(AND(ADHOC!$G$15="",ADHOC!$S$4=""),"",IF(ADHOC!$G$15&lt;&gt;"",IF(ADHOC!$G$15=LEFT(Domein!$AS6186,LEN(ADHOC!$G$15)),MAX(Domein!BD$1:'Domein'!BD6185)+1,""),IF(ADHOC!$S$4=LEFT(Domein!$AS6186,LEN(ADHOC!$S$4)),MAX(Domein!BD$1:'Domein'!BD6185)+1,"")))</f>
        <v/>
      </c>
    </row>
    <row r="6187" spans="45:56" x14ac:dyDescent="0.2">
      <c r="AS6187" s="4" t="s">
        <v>18643</v>
      </c>
      <c r="AT6187" s="4" t="s">
        <v>18644</v>
      </c>
      <c r="AU6187" s="4" t="s">
        <v>456</v>
      </c>
      <c r="AV6187" s="4" t="s">
        <v>731</v>
      </c>
      <c r="AW6187" s="4" t="s">
        <v>724</v>
      </c>
      <c r="AX6187" s="4"/>
      <c r="AY6187" s="4">
        <v>256200</v>
      </c>
      <c r="AZ6187" s="4">
        <v>492600</v>
      </c>
      <c r="BA6187" s="4" t="s">
        <v>26405</v>
      </c>
      <c r="BB6187" s="4" t="s">
        <v>26406</v>
      </c>
      <c r="BC6187" s="4">
        <v>40</v>
      </c>
      <c r="BD6187" t="str">
        <f>IF(AND(ADHOC!$G$15="",ADHOC!$S$4=""),"",IF(ADHOC!$G$15&lt;&gt;"",IF(ADHOC!$G$15=LEFT(Domein!$AS6187,LEN(ADHOC!$G$15)),MAX(Domein!BD$1:'Domein'!BD6186)+1,""),IF(ADHOC!$S$4=LEFT(Domein!$AS6187,LEN(ADHOC!$S$4)),MAX(Domein!BD$1:'Domein'!BD6186)+1,"")))</f>
        <v/>
      </c>
    </row>
    <row r="6188" spans="45:56" x14ac:dyDescent="0.2">
      <c r="AS6188" s="4" t="s">
        <v>18645</v>
      </c>
      <c r="AT6188" s="4" t="s">
        <v>18646</v>
      </c>
      <c r="AU6188" s="4" t="s">
        <v>456</v>
      </c>
      <c r="AV6188" s="4" t="s">
        <v>731</v>
      </c>
      <c r="AW6188" s="4" t="s">
        <v>724</v>
      </c>
      <c r="AX6188" s="4"/>
      <c r="AY6188" s="4">
        <v>256538</v>
      </c>
      <c r="AZ6188" s="4">
        <v>491736</v>
      </c>
      <c r="BA6188" s="4" t="s">
        <v>26407</v>
      </c>
      <c r="BB6188" s="4" t="s">
        <v>26408</v>
      </c>
      <c r="BC6188" s="4">
        <v>40</v>
      </c>
      <c r="BD6188" t="str">
        <f>IF(AND(ADHOC!$G$15="",ADHOC!$S$4=""),"",IF(ADHOC!$G$15&lt;&gt;"",IF(ADHOC!$G$15=LEFT(Domein!$AS6188,LEN(ADHOC!$G$15)),MAX(Domein!BD$1:'Domein'!BD6187)+1,""),IF(ADHOC!$S$4=LEFT(Domein!$AS6188,LEN(ADHOC!$S$4)),MAX(Domein!BD$1:'Domein'!BD6187)+1,"")))</f>
        <v/>
      </c>
    </row>
    <row r="6189" spans="45:56" x14ac:dyDescent="0.2">
      <c r="AS6189" s="4" t="s">
        <v>18647</v>
      </c>
      <c r="AT6189" s="4" t="s">
        <v>18648</v>
      </c>
      <c r="AU6189" s="4" t="s">
        <v>456</v>
      </c>
      <c r="AV6189" s="4" t="s">
        <v>731</v>
      </c>
      <c r="AW6189" s="4" t="s">
        <v>724</v>
      </c>
      <c r="AX6189" s="4"/>
      <c r="AY6189" s="4">
        <v>262700</v>
      </c>
      <c r="AZ6189" s="4">
        <v>483700</v>
      </c>
      <c r="BA6189" s="4" t="s">
        <v>26409</v>
      </c>
      <c r="BB6189" s="4" t="s">
        <v>26410</v>
      </c>
      <c r="BC6189" s="4">
        <v>40</v>
      </c>
      <c r="BD6189" t="str">
        <f>IF(AND(ADHOC!$G$15="",ADHOC!$S$4=""),"",IF(ADHOC!$G$15&lt;&gt;"",IF(ADHOC!$G$15=LEFT(Domein!$AS6189,LEN(ADHOC!$G$15)),MAX(Domein!BD$1:'Domein'!BD6188)+1,""),IF(ADHOC!$S$4=LEFT(Domein!$AS6189,LEN(ADHOC!$S$4)),MAX(Domein!BD$1:'Domein'!BD6188)+1,"")))</f>
        <v/>
      </c>
    </row>
    <row r="6190" spans="45:56" x14ac:dyDescent="0.2">
      <c r="AS6190" s="4" t="s">
        <v>18649</v>
      </c>
      <c r="AT6190" s="4" t="s">
        <v>18650</v>
      </c>
      <c r="AU6190" s="4" t="s">
        <v>456</v>
      </c>
      <c r="AV6190" s="4" t="s">
        <v>731</v>
      </c>
      <c r="AW6190" s="4" t="s">
        <v>724</v>
      </c>
      <c r="AX6190" s="4"/>
      <c r="AY6190" s="4">
        <v>261300</v>
      </c>
      <c r="AZ6190" s="4">
        <v>482900</v>
      </c>
      <c r="BA6190" s="4" t="s">
        <v>26411</v>
      </c>
      <c r="BB6190" s="4" t="s">
        <v>26412</v>
      </c>
      <c r="BC6190" s="4">
        <v>40</v>
      </c>
      <c r="BD6190" t="str">
        <f>IF(AND(ADHOC!$G$15="",ADHOC!$S$4=""),"",IF(ADHOC!$G$15&lt;&gt;"",IF(ADHOC!$G$15=LEFT(Domein!$AS6190,LEN(ADHOC!$G$15)),MAX(Domein!BD$1:'Domein'!BD6189)+1,""),IF(ADHOC!$S$4=LEFT(Domein!$AS6190,LEN(ADHOC!$S$4)),MAX(Domein!BD$1:'Domein'!BD6189)+1,"")))</f>
        <v/>
      </c>
    </row>
    <row r="6191" spans="45:56" x14ac:dyDescent="0.2">
      <c r="AS6191" s="4" t="s">
        <v>18651</v>
      </c>
      <c r="AT6191" s="4" t="s">
        <v>18652</v>
      </c>
      <c r="AU6191" s="4" t="s">
        <v>456</v>
      </c>
      <c r="AV6191" s="4" t="s">
        <v>731</v>
      </c>
      <c r="AW6191" s="4" t="s">
        <v>724</v>
      </c>
      <c r="AX6191" s="4"/>
      <c r="AY6191" s="4">
        <v>262508</v>
      </c>
      <c r="AZ6191" s="4">
        <v>483328</v>
      </c>
      <c r="BA6191" s="4" t="s">
        <v>26413</v>
      </c>
      <c r="BB6191" s="4" t="s">
        <v>26414</v>
      </c>
      <c r="BC6191" s="4">
        <v>40</v>
      </c>
      <c r="BD6191" t="str">
        <f>IF(AND(ADHOC!$G$15="",ADHOC!$S$4=""),"",IF(ADHOC!$G$15&lt;&gt;"",IF(ADHOC!$G$15=LEFT(Domein!$AS6191,LEN(ADHOC!$G$15)),MAX(Domein!BD$1:'Domein'!BD6190)+1,""),IF(ADHOC!$S$4=LEFT(Domein!$AS6191,LEN(ADHOC!$S$4)),MAX(Domein!BD$1:'Domein'!BD6190)+1,"")))</f>
        <v/>
      </c>
    </row>
    <row r="6192" spans="45:56" x14ac:dyDescent="0.2">
      <c r="AS6192" s="4" t="s">
        <v>18653</v>
      </c>
      <c r="AT6192" s="4" t="s">
        <v>18654</v>
      </c>
      <c r="AU6192" s="4" t="s">
        <v>456</v>
      </c>
      <c r="AV6192" s="4" t="s">
        <v>731</v>
      </c>
      <c r="AW6192" s="4" t="s">
        <v>724</v>
      </c>
      <c r="AX6192" s="4"/>
      <c r="AY6192" s="4">
        <v>256797</v>
      </c>
      <c r="AZ6192" s="4">
        <v>486017</v>
      </c>
      <c r="BA6192" s="4" t="s">
        <v>26415</v>
      </c>
      <c r="BB6192" s="4" t="s">
        <v>26416</v>
      </c>
      <c r="BC6192" s="4">
        <v>40</v>
      </c>
      <c r="BD6192" t="str">
        <f>IF(AND(ADHOC!$G$15="",ADHOC!$S$4=""),"",IF(ADHOC!$G$15&lt;&gt;"",IF(ADHOC!$G$15=LEFT(Domein!$AS6192,LEN(ADHOC!$G$15)),MAX(Domein!BD$1:'Domein'!BD6191)+1,""),IF(ADHOC!$S$4=LEFT(Domein!$AS6192,LEN(ADHOC!$S$4)),MAX(Domein!BD$1:'Domein'!BD6191)+1,"")))</f>
        <v/>
      </c>
    </row>
    <row r="6193" spans="45:56" x14ac:dyDescent="0.2">
      <c r="AS6193" s="4" t="s">
        <v>18655</v>
      </c>
      <c r="AT6193" s="4" t="s">
        <v>18656</v>
      </c>
      <c r="AU6193" s="4" t="s">
        <v>456</v>
      </c>
      <c r="AV6193" s="4" t="s">
        <v>731</v>
      </c>
      <c r="AW6193" s="4" t="s">
        <v>724</v>
      </c>
      <c r="AX6193" s="4"/>
      <c r="AY6193" s="4">
        <v>258805</v>
      </c>
      <c r="AZ6193" s="4">
        <v>485251</v>
      </c>
      <c r="BA6193" s="4" t="s">
        <v>26417</v>
      </c>
      <c r="BB6193" s="4" t="s">
        <v>26418</v>
      </c>
      <c r="BC6193" s="4">
        <v>40</v>
      </c>
      <c r="BD6193" t="str">
        <f>IF(AND(ADHOC!$G$15="",ADHOC!$S$4=""),"",IF(ADHOC!$G$15&lt;&gt;"",IF(ADHOC!$G$15=LEFT(Domein!$AS6193,LEN(ADHOC!$G$15)),MAX(Domein!BD$1:'Domein'!BD6192)+1,""),IF(ADHOC!$S$4=LEFT(Domein!$AS6193,LEN(ADHOC!$S$4)),MAX(Domein!BD$1:'Domein'!BD6192)+1,"")))</f>
        <v/>
      </c>
    </row>
    <row r="6194" spans="45:56" x14ac:dyDescent="0.2">
      <c r="AS6194" s="4" t="s">
        <v>18657</v>
      </c>
      <c r="AT6194" s="4" t="s">
        <v>13373</v>
      </c>
      <c r="AU6194" s="4" t="s">
        <v>456</v>
      </c>
      <c r="AV6194" s="4" t="s">
        <v>731</v>
      </c>
      <c r="AW6194" s="4" t="s">
        <v>724</v>
      </c>
      <c r="AX6194" s="4"/>
      <c r="AY6194" s="4">
        <v>259064</v>
      </c>
      <c r="AZ6194" s="4">
        <v>484842</v>
      </c>
      <c r="BA6194" s="4" t="s">
        <v>26419</v>
      </c>
      <c r="BB6194" s="4" t="s">
        <v>26420</v>
      </c>
      <c r="BC6194" s="4">
        <v>40</v>
      </c>
      <c r="BD6194" t="str">
        <f>IF(AND(ADHOC!$G$15="",ADHOC!$S$4=""),"",IF(ADHOC!$G$15&lt;&gt;"",IF(ADHOC!$G$15=LEFT(Domein!$AS6194,LEN(ADHOC!$G$15)),MAX(Domein!BD$1:'Domein'!BD6193)+1,""),IF(ADHOC!$S$4=LEFT(Domein!$AS6194,LEN(ADHOC!$S$4)),MAX(Domein!BD$1:'Domein'!BD6193)+1,"")))</f>
        <v/>
      </c>
    </row>
    <row r="6195" spans="45:56" x14ac:dyDescent="0.2">
      <c r="AS6195" s="4" t="s">
        <v>18658</v>
      </c>
      <c r="AT6195" s="4" t="s">
        <v>18659</v>
      </c>
      <c r="AU6195" s="4" t="s">
        <v>456</v>
      </c>
      <c r="AV6195" s="4" t="s">
        <v>731</v>
      </c>
      <c r="AW6195" s="4" t="s">
        <v>724</v>
      </c>
      <c r="AX6195" s="4"/>
      <c r="AY6195" s="4">
        <v>260392</v>
      </c>
      <c r="AZ6195" s="4">
        <v>483680</v>
      </c>
      <c r="BA6195" s="4" t="s">
        <v>26421</v>
      </c>
      <c r="BB6195" s="4" t="s">
        <v>26422</v>
      </c>
      <c r="BC6195" s="4">
        <v>40</v>
      </c>
      <c r="BD6195" t="str">
        <f>IF(AND(ADHOC!$G$15="",ADHOC!$S$4=""),"",IF(ADHOC!$G$15&lt;&gt;"",IF(ADHOC!$G$15=LEFT(Domein!$AS6195,LEN(ADHOC!$G$15)),MAX(Domein!BD$1:'Domein'!BD6194)+1,""),IF(ADHOC!$S$4=LEFT(Domein!$AS6195,LEN(ADHOC!$S$4)),MAX(Domein!BD$1:'Domein'!BD6194)+1,"")))</f>
        <v/>
      </c>
    </row>
    <row r="6196" spans="45:56" x14ac:dyDescent="0.2">
      <c r="AS6196" s="4" t="s">
        <v>18660</v>
      </c>
      <c r="AT6196" s="4" t="s">
        <v>18661</v>
      </c>
      <c r="AU6196" s="4" t="s">
        <v>456</v>
      </c>
      <c r="AV6196" s="4" t="s">
        <v>731</v>
      </c>
      <c r="AW6196" s="4" t="s">
        <v>724</v>
      </c>
      <c r="AX6196" s="4"/>
      <c r="AY6196" s="4">
        <v>247743</v>
      </c>
      <c r="AZ6196" s="4">
        <v>486784</v>
      </c>
      <c r="BA6196" s="4" t="s">
        <v>26423</v>
      </c>
      <c r="BB6196" s="4" t="s">
        <v>26424</v>
      </c>
      <c r="BC6196" s="4">
        <v>40</v>
      </c>
      <c r="BD6196" t="str">
        <f>IF(AND(ADHOC!$G$15="",ADHOC!$S$4=""),"",IF(ADHOC!$G$15&lt;&gt;"",IF(ADHOC!$G$15=LEFT(Domein!$AS6196,LEN(ADHOC!$G$15)),MAX(Domein!BD$1:'Domein'!BD6195)+1,""),IF(ADHOC!$S$4=LEFT(Domein!$AS6196,LEN(ADHOC!$S$4)),MAX(Domein!BD$1:'Domein'!BD6195)+1,"")))</f>
        <v/>
      </c>
    </row>
    <row r="6197" spans="45:56" x14ac:dyDescent="0.2">
      <c r="AS6197" s="4" t="s">
        <v>18662</v>
      </c>
      <c r="AT6197" s="4" t="s">
        <v>18663</v>
      </c>
      <c r="AU6197" s="4" t="s">
        <v>456</v>
      </c>
      <c r="AV6197" s="4" t="s">
        <v>731</v>
      </c>
      <c r="AW6197" s="4" t="s">
        <v>724</v>
      </c>
      <c r="AX6197" s="4"/>
      <c r="AY6197" s="4">
        <v>253196</v>
      </c>
      <c r="AZ6197" s="4">
        <v>490567</v>
      </c>
      <c r="BA6197" s="4" t="s">
        <v>26425</v>
      </c>
      <c r="BB6197" s="4" t="s">
        <v>26426</v>
      </c>
      <c r="BC6197" s="4">
        <v>40</v>
      </c>
      <c r="BD6197" t="str">
        <f>IF(AND(ADHOC!$G$15="",ADHOC!$S$4=""),"",IF(ADHOC!$G$15&lt;&gt;"",IF(ADHOC!$G$15=LEFT(Domein!$AS6197,LEN(ADHOC!$G$15)),MAX(Domein!BD$1:'Domein'!BD6196)+1,""),IF(ADHOC!$S$4=LEFT(Domein!$AS6197,LEN(ADHOC!$S$4)),MAX(Domein!BD$1:'Domein'!BD6196)+1,"")))</f>
        <v/>
      </c>
    </row>
    <row r="6198" spans="45:56" x14ac:dyDescent="0.2">
      <c r="AS6198" s="4" t="s">
        <v>18664</v>
      </c>
      <c r="AT6198" s="4" t="s">
        <v>18665</v>
      </c>
      <c r="AU6198" s="4" t="s">
        <v>456</v>
      </c>
      <c r="AV6198" s="4" t="s">
        <v>731</v>
      </c>
      <c r="AW6198" s="4" t="s">
        <v>724</v>
      </c>
      <c r="AX6198" s="4"/>
      <c r="AY6198" s="4">
        <v>253314</v>
      </c>
      <c r="AZ6198" s="4">
        <v>489185</v>
      </c>
      <c r="BA6198" s="4" t="s">
        <v>26427</v>
      </c>
      <c r="BB6198" s="4" t="s">
        <v>26428</v>
      </c>
      <c r="BC6198" s="4">
        <v>40</v>
      </c>
      <c r="BD6198" t="str">
        <f>IF(AND(ADHOC!$G$15="",ADHOC!$S$4=""),"",IF(ADHOC!$G$15&lt;&gt;"",IF(ADHOC!$G$15=LEFT(Domein!$AS6198,LEN(ADHOC!$G$15)),MAX(Domein!BD$1:'Domein'!BD6197)+1,""),IF(ADHOC!$S$4=LEFT(Domein!$AS6198,LEN(ADHOC!$S$4)),MAX(Domein!BD$1:'Domein'!BD6197)+1,"")))</f>
        <v/>
      </c>
    </row>
    <row r="6199" spans="45:56" x14ac:dyDescent="0.2">
      <c r="AS6199" s="4" t="s">
        <v>18666</v>
      </c>
      <c r="AT6199" s="4" t="s">
        <v>18667</v>
      </c>
      <c r="AU6199" s="4" t="s">
        <v>456</v>
      </c>
      <c r="AV6199" s="4" t="s">
        <v>731</v>
      </c>
      <c r="AW6199" s="4" t="s">
        <v>724</v>
      </c>
      <c r="AX6199" s="4"/>
      <c r="AY6199" s="4">
        <v>253679</v>
      </c>
      <c r="AZ6199" s="4">
        <v>488625</v>
      </c>
      <c r="BA6199" s="4" t="s">
        <v>26429</v>
      </c>
      <c r="BB6199" s="4" t="s">
        <v>26430</v>
      </c>
      <c r="BC6199" s="4">
        <v>40</v>
      </c>
      <c r="BD6199" t="str">
        <f>IF(AND(ADHOC!$G$15="",ADHOC!$S$4=""),"",IF(ADHOC!$G$15&lt;&gt;"",IF(ADHOC!$G$15=LEFT(Domein!$AS6199,LEN(ADHOC!$G$15)),MAX(Domein!BD$1:'Domein'!BD6198)+1,""),IF(ADHOC!$S$4=LEFT(Domein!$AS6199,LEN(ADHOC!$S$4)),MAX(Domein!BD$1:'Domein'!BD6198)+1,"")))</f>
        <v/>
      </c>
    </row>
    <row r="6200" spans="45:56" x14ac:dyDescent="0.2">
      <c r="AS6200" s="4" t="s">
        <v>18668</v>
      </c>
      <c r="AT6200" s="4" t="s">
        <v>18669</v>
      </c>
      <c r="AU6200" s="4" t="s">
        <v>456</v>
      </c>
      <c r="AV6200" s="4" t="s">
        <v>731</v>
      </c>
      <c r="AW6200" s="4" t="s">
        <v>724</v>
      </c>
      <c r="AX6200" s="4"/>
      <c r="AY6200" s="4">
        <v>255842</v>
      </c>
      <c r="AZ6200" s="4">
        <v>491828</v>
      </c>
      <c r="BA6200" s="4" t="s">
        <v>26431</v>
      </c>
      <c r="BB6200" s="4" t="s">
        <v>26432</v>
      </c>
      <c r="BC6200" s="4">
        <v>40</v>
      </c>
      <c r="BD6200" t="str">
        <f>IF(AND(ADHOC!$G$15="",ADHOC!$S$4=""),"",IF(ADHOC!$G$15&lt;&gt;"",IF(ADHOC!$G$15=LEFT(Domein!$AS6200,LEN(ADHOC!$G$15)),MAX(Domein!BD$1:'Domein'!BD6199)+1,""),IF(ADHOC!$S$4=LEFT(Domein!$AS6200,LEN(ADHOC!$S$4)),MAX(Domein!BD$1:'Domein'!BD6199)+1,"")))</f>
        <v/>
      </c>
    </row>
    <row r="6201" spans="45:56" x14ac:dyDescent="0.2">
      <c r="AS6201" s="4" t="s">
        <v>2928</v>
      </c>
      <c r="AT6201" s="4" t="s">
        <v>2929</v>
      </c>
      <c r="AU6201" s="4" t="s">
        <v>463</v>
      </c>
      <c r="AV6201" s="4" t="s">
        <v>750</v>
      </c>
      <c r="AW6201" s="4" t="s">
        <v>701</v>
      </c>
      <c r="AX6201" s="4"/>
      <c r="AY6201" s="4">
        <v>232899</v>
      </c>
      <c r="AZ6201" s="4">
        <v>481886</v>
      </c>
      <c r="BA6201" s="4" t="s">
        <v>22910</v>
      </c>
      <c r="BB6201" s="4" t="s">
        <v>22911</v>
      </c>
      <c r="BC6201" s="4">
        <v>40</v>
      </c>
      <c r="BD6201" t="str">
        <f>IF(AND(ADHOC!$G$15="",ADHOC!$S$4=""),"",IF(ADHOC!$G$15&lt;&gt;"",IF(ADHOC!$G$15=LEFT(Domein!$AS6201,LEN(ADHOC!$G$15)),MAX(Domein!BD$1:'Domein'!BD6200)+1,""),IF(ADHOC!$S$4=LEFT(Domein!$AS6201,LEN(ADHOC!$S$4)),MAX(Domein!BD$1:'Domein'!BD6200)+1,"")))</f>
        <v/>
      </c>
    </row>
    <row r="6202" spans="45:56" x14ac:dyDescent="0.2">
      <c r="AS6202" s="4" t="s">
        <v>2948</v>
      </c>
      <c r="AT6202" s="4" t="s">
        <v>2949</v>
      </c>
      <c r="AU6202" s="4" t="s">
        <v>456</v>
      </c>
      <c r="AV6202" s="4" t="s">
        <v>735</v>
      </c>
      <c r="AW6202" s="4" t="s">
        <v>1167</v>
      </c>
      <c r="AX6202" s="4"/>
      <c r="AY6202" s="4">
        <v>232803</v>
      </c>
      <c r="AZ6202" s="4">
        <v>481684</v>
      </c>
      <c r="BA6202" s="4" t="s">
        <v>26433</v>
      </c>
      <c r="BB6202" s="4" t="s">
        <v>26434</v>
      </c>
      <c r="BC6202" s="4">
        <v>40</v>
      </c>
      <c r="BD6202" t="str">
        <f>IF(AND(ADHOC!$G$15="",ADHOC!$S$4=""),"",IF(ADHOC!$G$15&lt;&gt;"",IF(ADHOC!$G$15=LEFT(Domein!$AS6202,LEN(ADHOC!$G$15)),MAX(Domein!BD$1:'Domein'!BD6201)+1,""),IF(ADHOC!$S$4=LEFT(Domein!$AS6202,LEN(ADHOC!$S$4)),MAX(Domein!BD$1:'Domein'!BD6201)+1,"")))</f>
        <v/>
      </c>
    </row>
    <row r="6203" spans="45:56" x14ac:dyDescent="0.2">
      <c r="AS6203" s="4" t="s">
        <v>2950</v>
      </c>
      <c r="AT6203" s="4" t="s">
        <v>2951</v>
      </c>
      <c r="AU6203" s="4" t="s">
        <v>456</v>
      </c>
      <c r="AV6203" s="4" t="s">
        <v>735</v>
      </c>
      <c r="AW6203" s="4" t="s">
        <v>1167</v>
      </c>
      <c r="AX6203" s="4"/>
      <c r="AY6203" s="4">
        <v>232801</v>
      </c>
      <c r="AZ6203" s="4">
        <v>481829</v>
      </c>
      <c r="BA6203" s="4" t="s">
        <v>26435</v>
      </c>
      <c r="BB6203" s="4" t="s">
        <v>26434</v>
      </c>
      <c r="BC6203" s="4">
        <v>40</v>
      </c>
      <c r="BD6203" t="str">
        <f>IF(AND(ADHOC!$G$15="",ADHOC!$S$4=""),"",IF(ADHOC!$G$15&lt;&gt;"",IF(ADHOC!$G$15=LEFT(Domein!$AS6203,LEN(ADHOC!$G$15)),MAX(Domein!BD$1:'Domein'!BD6202)+1,""),IF(ADHOC!$S$4=LEFT(Domein!$AS6203,LEN(ADHOC!$S$4)),MAX(Domein!BD$1:'Domein'!BD6202)+1,"")))</f>
        <v/>
      </c>
    </row>
    <row r="6204" spans="45:56" x14ac:dyDescent="0.2">
      <c r="AS6204" s="4" t="s">
        <v>2930</v>
      </c>
      <c r="AT6204" s="4" t="s">
        <v>2931</v>
      </c>
      <c r="AU6204" s="4" t="s">
        <v>456</v>
      </c>
      <c r="AV6204" s="4" t="s">
        <v>735</v>
      </c>
      <c r="AW6204" s="4" t="s">
        <v>1167</v>
      </c>
      <c r="AX6204" s="4"/>
      <c r="AY6204" s="4">
        <v>232878</v>
      </c>
      <c r="AZ6204" s="4">
        <v>481708</v>
      </c>
      <c r="BA6204" s="4" t="s">
        <v>26436</v>
      </c>
      <c r="BB6204" s="4" t="s">
        <v>26437</v>
      </c>
      <c r="BC6204" s="4">
        <v>40</v>
      </c>
      <c r="BD6204" t="str">
        <f>IF(AND(ADHOC!$G$15="",ADHOC!$S$4=""),"",IF(ADHOC!$G$15&lt;&gt;"",IF(ADHOC!$G$15=LEFT(Domein!$AS6204,LEN(ADHOC!$G$15)),MAX(Domein!BD$1:'Domein'!BD6203)+1,""),IF(ADHOC!$S$4=LEFT(Domein!$AS6204,LEN(ADHOC!$S$4)),MAX(Domein!BD$1:'Domein'!BD6203)+1,"")))</f>
        <v/>
      </c>
    </row>
    <row r="6205" spans="45:56" x14ac:dyDescent="0.2">
      <c r="AS6205" s="4" t="s">
        <v>2932</v>
      </c>
      <c r="AT6205" s="4" t="s">
        <v>2933</v>
      </c>
      <c r="AU6205" s="4" t="s">
        <v>456</v>
      </c>
      <c r="AV6205" s="4" t="s">
        <v>735</v>
      </c>
      <c r="AW6205" s="4" t="s">
        <v>1167</v>
      </c>
      <c r="AX6205" s="4"/>
      <c r="AY6205" s="4">
        <v>232864</v>
      </c>
      <c r="AZ6205" s="4">
        <v>481685</v>
      </c>
      <c r="BA6205" s="4" t="s">
        <v>26433</v>
      </c>
      <c r="BB6205" s="4" t="s">
        <v>26438</v>
      </c>
      <c r="BC6205" s="4">
        <v>40</v>
      </c>
      <c r="BD6205" t="str">
        <f>IF(AND(ADHOC!$G$15="",ADHOC!$S$4=""),"",IF(ADHOC!$G$15&lt;&gt;"",IF(ADHOC!$G$15=LEFT(Domein!$AS6205,LEN(ADHOC!$G$15)),MAX(Domein!BD$1:'Domein'!BD6204)+1,""),IF(ADHOC!$S$4=LEFT(Domein!$AS6205,LEN(ADHOC!$S$4)),MAX(Domein!BD$1:'Domein'!BD6204)+1,"")))</f>
        <v/>
      </c>
    </row>
    <row r="6206" spans="45:56" x14ac:dyDescent="0.2">
      <c r="AS6206" s="4" t="s">
        <v>2934</v>
      </c>
      <c r="AT6206" s="4" t="s">
        <v>2935</v>
      </c>
      <c r="AU6206" s="4" t="s">
        <v>456</v>
      </c>
      <c r="AV6206" s="4" t="s">
        <v>735</v>
      </c>
      <c r="AW6206" s="4" t="s">
        <v>1167</v>
      </c>
      <c r="AX6206" s="4"/>
      <c r="AY6206" s="4">
        <v>232837</v>
      </c>
      <c r="AZ6206" s="4">
        <v>481696</v>
      </c>
      <c r="BA6206" s="4" t="s">
        <v>26439</v>
      </c>
      <c r="BB6206" s="4" t="s">
        <v>26440</v>
      </c>
      <c r="BC6206" s="4">
        <v>40</v>
      </c>
      <c r="BD6206" t="str">
        <f>IF(AND(ADHOC!$G$15="",ADHOC!$S$4=""),"",IF(ADHOC!$G$15&lt;&gt;"",IF(ADHOC!$G$15=LEFT(Domein!$AS6206,LEN(ADHOC!$G$15)),MAX(Domein!BD$1:'Domein'!BD6205)+1,""),IF(ADHOC!$S$4=LEFT(Domein!$AS6206,LEN(ADHOC!$S$4)),MAX(Domein!BD$1:'Domein'!BD6205)+1,"")))</f>
        <v/>
      </c>
    </row>
    <row r="6207" spans="45:56" x14ac:dyDescent="0.2">
      <c r="AS6207" s="4" t="s">
        <v>2936</v>
      </c>
      <c r="AT6207" s="4" t="s">
        <v>2937</v>
      </c>
      <c r="AU6207" s="4" t="s">
        <v>456</v>
      </c>
      <c r="AV6207" s="4" t="s">
        <v>735</v>
      </c>
      <c r="AW6207" s="4" t="s">
        <v>1167</v>
      </c>
      <c r="AX6207" s="4"/>
      <c r="AY6207" s="4">
        <v>232823</v>
      </c>
      <c r="AZ6207" s="4">
        <v>481718</v>
      </c>
      <c r="BA6207" s="4" t="s">
        <v>26441</v>
      </c>
      <c r="BB6207" s="4" t="s">
        <v>26442</v>
      </c>
      <c r="BC6207" s="4">
        <v>40</v>
      </c>
      <c r="BD6207" t="str">
        <f>IF(AND(ADHOC!$G$15="",ADHOC!$S$4=""),"",IF(ADHOC!$G$15&lt;&gt;"",IF(ADHOC!$G$15=LEFT(Domein!$AS6207,LEN(ADHOC!$G$15)),MAX(Domein!BD$1:'Domein'!BD6206)+1,""),IF(ADHOC!$S$4=LEFT(Domein!$AS6207,LEN(ADHOC!$S$4)),MAX(Domein!BD$1:'Domein'!BD6206)+1,"")))</f>
        <v/>
      </c>
    </row>
    <row r="6208" spans="45:56" x14ac:dyDescent="0.2">
      <c r="AS6208" s="4" t="s">
        <v>2938</v>
      </c>
      <c r="AT6208" s="4" t="s">
        <v>2939</v>
      </c>
      <c r="AU6208" s="4" t="s">
        <v>456</v>
      </c>
      <c r="AV6208" s="4" t="s">
        <v>735</v>
      </c>
      <c r="AW6208" s="4" t="s">
        <v>1167</v>
      </c>
      <c r="AX6208" s="4"/>
      <c r="AY6208" s="4">
        <v>232748</v>
      </c>
      <c r="AZ6208" s="4">
        <v>481717</v>
      </c>
      <c r="BA6208" s="4" t="s">
        <v>26441</v>
      </c>
      <c r="BB6208" s="4" t="s">
        <v>26443</v>
      </c>
      <c r="BC6208" s="4">
        <v>40</v>
      </c>
      <c r="BD6208" t="str">
        <f>IF(AND(ADHOC!$G$15="",ADHOC!$S$4=""),"",IF(ADHOC!$G$15&lt;&gt;"",IF(ADHOC!$G$15=LEFT(Domein!$AS6208,LEN(ADHOC!$G$15)),MAX(Domein!BD$1:'Domein'!BD6207)+1,""),IF(ADHOC!$S$4=LEFT(Domein!$AS6208,LEN(ADHOC!$S$4)),MAX(Domein!BD$1:'Domein'!BD6207)+1,"")))</f>
        <v/>
      </c>
    </row>
    <row r="6209" spans="45:56" x14ac:dyDescent="0.2">
      <c r="AS6209" s="4" t="s">
        <v>2940</v>
      </c>
      <c r="AT6209" s="4" t="s">
        <v>2941</v>
      </c>
      <c r="AU6209" s="4" t="s">
        <v>456</v>
      </c>
      <c r="AV6209" s="4" t="s">
        <v>735</v>
      </c>
      <c r="AW6209" s="4" t="s">
        <v>1167</v>
      </c>
      <c r="AX6209" s="4"/>
      <c r="AY6209" s="4">
        <v>232775</v>
      </c>
      <c r="AZ6209" s="4">
        <v>481717</v>
      </c>
      <c r="BA6209" s="4" t="s">
        <v>26444</v>
      </c>
      <c r="BB6209" s="4" t="s">
        <v>26445</v>
      </c>
      <c r="BC6209" s="4">
        <v>40</v>
      </c>
      <c r="BD6209" t="str">
        <f>IF(AND(ADHOC!$G$15="",ADHOC!$S$4=""),"",IF(ADHOC!$G$15&lt;&gt;"",IF(ADHOC!$G$15=LEFT(Domein!$AS6209,LEN(ADHOC!$G$15)),MAX(Domein!BD$1:'Domein'!BD6208)+1,""),IF(ADHOC!$S$4=LEFT(Domein!$AS6209,LEN(ADHOC!$S$4)),MAX(Domein!BD$1:'Domein'!BD6208)+1,"")))</f>
        <v/>
      </c>
    </row>
    <row r="6210" spans="45:56" x14ac:dyDescent="0.2">
      <c r="AS6210" s="4" t="s">
        <v>2942</v>
      </c>
      <c r="AT6210" s="4" t="s">
        <v>2943</v>
      </c>
      <c r="AU6210" s="4" t="s">
        <v>456</v>
      </c>
      <c r="AV6210" s="4" t="s">
        <v>735</v>
      </c>
      <c r="AW6210" s="4" t="s">
        <v>1167</v>
      </c>
      <c r="AX6210" s="4"/>
      <c r="AY6210" s="4">
        <v>232803</v>
      </c>
      <c r="AZ6210" s="4">
        <v>481718</v>
      </c>
      <c r="BA6210" s="4" t="s">
        <v>26441</v>
      </c>
      <c r="BB6210" s="4" t="s">
        <v>26434</v>
      </c>
      <c r="BC6210" s="4">
        <v>40</v>
      </c>
      <c r="BD6210" t="str">
        <f>IF(AND(ADHOC!$G$15="",ADHOC!$S$4=""),"",IF(ADHOC!$G$15&lt;&gt;"",IF(ADHOC!$G$15=LEFT(Domein!$AS6210,LEN(ADHOC!$G$15)),MAX(Domein!BD$1:'Domein'!BD6209)+1,""),IF(ADHOC!$S$4=LEFT(Domein!$AS6210,LEN(ADHOC!$S$4)),MAX(Domein!BD$1:'Domein'!BD6209)+1,"")))</f>
        <v/>
      </c>
    </row>
    <row r="6211" spans="45:56" x14ac:dyDescent="0.2">
      <c r="AS6211" s="4" t="s">
        <v>2944</v>
      </c>
      <c r="AT6211" s="4" t="s">
        <v>2945</v>
      </c>
      <c r="AU6211" s="4" t="s">
        <v>456</v>
      </c>
      <c r="AV6211" s="4" t="s">
        <v>735</v>
      </c>
      <c r="AW6211" s="4" t="s">
        <v>1167</v>
      </c>
      <c r="AX6211" s="4"/>
      <c r="AY6211" s="4">
        <v>232809</v>
      </c>
      <c r="AZ6211" s="4">
        <v>481740</v>
      </c>
      <c r="BA6211" s="4" t="s">
        <v>26446</v>
      </c>
      <c r="BB6211" s="4" t="s">
        <v>26447</v>
      </c>
      <c r="BC6211" s="4">
        <v>40</v>
      </c>
      <c r="BD6211" t="str">
        <f>IF(AND(ADHOC!$G$15="",ADHOC!$S$4=""),"",IF(ADHOC!$G$15&lt;&gt;"",IF(ADHOC!$G$15=LEFT(Domein!$AS6211,LEN(ADHOC!$G$15)),MAX(Domein!BD$1:'Domein'!BD6210)+1,""),IF(ADHOC!$S$4=LEFT(Domein!$AS6211,LEN(ADHOC!$S$4)),MAX(Domein!BD$1:'Domein'!BD6210)+1,"")))</f>
        <v/>
      </c>
    </row>
    <row r="6212" spans="45:56" x14ac:dyDescent="0.2">
      <c r="AS6212" s="4" t="s">
        <v>2946</v>
      </c>
      <c r="AT6212" s="4" t="s">
        <v>2947</v>
      </c>
      <c r="AU6212" s="4" t="s">
        <v>456</v>
      </c>
      <c r="AV6212" s="4" t="s">
        <v>735</v>
      </c>
      <c r="AW6212" s="4" t="s">
        <v>1167</v>
      </c>
      <c r="AX6212" s="4"/>
      <c r="AY6212" s="4">
        <v>232836</v>
      </c>
      <c r="AZ6212" s="4">
        <v>481741</v>
      </c>
      <c r="BA6212" s="4" t="s">
        <v>26446</v>
      </c>
      <c r="BB6212" s="4" t="s">
        <v>26448</v>
      </c>
      <c r="BC6212" s="4">
        <v>40</v>
      </c>
      <c r="BD6212" t="str">
        <f>IF(AND(ADHOC!$G$15="",ADHOC!$S$4=""),"",IF(ADHOC!$G$15&lt;&gt;"",IF(ADHOC!$G$15=LEFT(Domein!$AS6212,LEN(ADHOC!$G$15)),MAX(Domein!BD$1:'Domein'!BD6211)+1,""),IF(ADHOC!$S$4=LEFT(Domein!$AS6212,LEN(ADHOC!$S$4)),MAX(Domein!BD$1:'Domein'!BD6211)+1,"")))</f>
        <v/>
      </c>
    </row>
    <row r="6213" spans="45:56" x14ac:dyDescent="0.2">
      <c r="AS6213" s="4" t="s">
        <v>9577</v>
      </c>
      <c r="AT6213" s="4" t="s">
        <v>9578</v>
      </c>
      <c r="AU6213" s="4" t="s">
        <v>456</v>
      </c>
      <c r="AV6213" s="4" t="s">
        <v>735</v>
      </c>
      <c r="AW6213" s="4" t="s">
        <v>1167</v>
      </c>
      <c r="AX6213" s="4"/>
      <c r="AY6213" s="4">
        <v>232883</v>
      </c>
      <c r="AZ6213" s="4">
        <v>481798</v>
      </c>
      <c r="BA6213" s="4" t="s">
        <v>26449</v>
      </c>
      <c r="BB6213" s="4" t="s">
        <v>26450</v>
      </c>
      <c r="BC6213" s="4">
        <v>40</v>
      </c>
      <c r="BD6213" t="str">
        <f>IF(AND(ADHOC!$G$15="",ADHOC!$S$4=""),"",IF(ADHOC!$G$15&lt;&gt;"",IF(ADHOC!$G$15=LEFT(Domein!$AS6213,LEN(ADHOC!$G$15)),MAX(Domein!BD$1:'Domein'!BD6212)+1,""),IF(ADHOC!$S$4=LEFT(Domein!$AS6213,LEN(ADHOC!$S$4)),MAX(Domein!BD$1:'Domein'!BD6212)+1,"")))</f>
        <v/>
      </c>
    </row>
    <row r="6214" spans="45:56" x14ac:dyDescent="0.2">
      <c r="AS6214" s="4" t="s">
        <v>9579</v>
      </c>
      <c r="AT6214" s="4" t="s">
        <v>9580</v>
      </c>
      <c r="AU6214" s="4" t="s">
        <v>456</v>
      </c>
      <c r="AV6214" s="4" t="s">
        <v>735</v>
      </c>
      <c r="AW6214" s="4" t="s">
        <v>1167</v>
      </c>
      <c r="AX6214" s="4"/>
      <c r="AY6214" s="4">
        <v>232883</v>
      </c>
      <c r="AZ6214" s="4">
        <v>481798</v>
      </c>
      <c r="BA6214" s="4" t="s">
        <v>26449</v>
      </c>
      <c r="BB6214" s="4" t="s">
        <v>26450</v>
      </c>
      <c r="BC6214" s="4">
        <v>40</v>
      </c>
      <c r="BD6214" t="str">
        <f>IF(AND(ADHOC!$G$15="",ADHOC!$S$4=""),"",IF(ADHOC!$G$15&lt;&gt;"",IF(ADHOC!$G$15=LEFT(Domein!$AS6214,LEN(ADHOC!$G$15)),MAX(Domein!BD$1:'Domein'!BD6213)+1,""),IF(ADHOC!$S$4=LEFT(Domein!$AS6214,LEN(ADHOC!$S$4)),MAX(Domein!BD$1:'Domein'!BD6213)+1,"")))</f>
        <v/>
      </c>
    </row>
    <row r="6215" spans="45:56" x14ac:dyDescent="0.2">
      <c r="AS6215" s="4" t="s">
        <v>9581</v>
      </c>
      <c r="AT6215" s="4" t="s">
        <v>9582</v>
      </c>
      <c r="AU6215" s="4" t="s">
        <v>456</v>
      </c>
      <c r="AV6215" s="4" t="s">
        <v>735</v>
      </c>
      <c r="AW6215" s="4" t="s">
        <v>1167</v>
      </c>
      <c r="AX6215" s="4"/>
      <c r="AY6215" s="4">
        <v>232883</v>
      </c>
      <c r="AZ6215" s="4">
        <v>481798</v>
      </c>
      <c r="BA6215" s="4" t="s">
        <v>26449</v>
      </c>
      <c r="BB6215" s="4" t="s">
        <v>26450</v>
      </c>
      <c r="BC6215" s="4">
        <v>40</v>
      </c>
      <c r="BD6215" t="str">
        <f>IF(AND(ADHOC!$G$15="",ADHOC!$S$4=""),"",IF(ADHOC!$G$15&lt;&gt;"",IF(ADHOC!$G$15=LEFT(Domein!$AS6215,LEN(ADHOC!$G$15)),MAX(Domein!BD$1:'Domein'!BD6214)+1,""),IF(ADHOC!$S$4=LEFT(Domein!$AS6215,LEN(ADHOC!$S$4)),MAX(Domein!BD$1:'Domein'!BD6214)+1,"")))</f>
        <v/>
      </c>
    </row>
    <row r="6216" spans="45:56" x14ac:dyDescent="0.2">
      <c r="AS6216" s="4" t="s">
        <v>9583</v>
      </c>
      <c r="AT6216" s="4" t="s">
        <v>9584</v>
      </c>
      <c r="AU6216" s="4" t="s">
        <v>456</v>
      </c>
      <c r="AV6216" s="4" t="s">
        <v>735</v>
      </c>
      <c r="AW6216" s="4" t="s">
        <v>1167</v>
      </c>
      <c r="AX6216" s="4"/>
      <c r="AY6216" s="4">
        <v>232883</v>
      </c>
      <c r="AZ6216" s="4">
        <v>481798</v>
      </c>
      <c r="BA6216" s="4" t="s">
        <v>26449</v>
      </c>
      <c r="BB6216" s="4" t="s">
        <v>26450</v>
      </c>
      <c r="BC6216" s="4">
        <v>40</v>
      </c>
      <c r="BD6216" t="str">
        <f>IF(AND(ADHOC!$G$15="",ADHOC!$S$4=""),"",IF(ADHOC!$G$15&lt;&gt;"",IF(ADHOC!$G$15=LEFT(Domein!$AS6216,LEN(ADHOC!$G$15)),MAX(Domein!BD$1:'Domein'!BD6215)+1,""),IF(ADHOC!$S$4=LEFT(Domein!$AS6216,LEN(ADHOC!$S$4)),MAX(Domein!BD$1:'Domein'!BD6215)+1,"")))</f>
        <v/>
      </c>
    </row>
    <row r="6217" spans="45:56" x14ac:dyDescent="0.2">
      <c r="AS6217" s="4" t="s">
        <v>9585</v>
      </c>
      <c r="AT6217" s="4" t="s">
        <v>9586</v>
      </c>
      <c r="AU6217" s="4" t="s">
        <v>456</v>
      </c>
      <c r="AV6217" s="4" t="s">
        <v>735</v>
      </c>
      <c r="AW6217" s="4" t="s">
        <v>1167</v>
      </c>
      <c r="AX6217" s="4"/>
      <c r="AY6217" s="4">
        <v>232883</v>
      </c>
      <c r="AZ6217" s="4">
        <v>481798</v>
      </c>
      <c r="BA6217" s="4" t="s">
        <v>26449</v>
      </c>
      <c r="BB6217" s="4" t="s">
        <v>26450</v>
      </c>
      <c r="BC6217" s="4">
        <v>40</v>
      </c>
      <c r="BD6217" t="str">
        <f>IF(AND(ADHOC!$G$15="",ADHOC!$S$4=""),"",IF(ADHOC!$G$15&lt;&gt;"",IF(ADHOC!$G$15=LEFT(Domein!$AS6217,LEN(ADHOC!$G$15)),MAX(Domein!BD$1:'Domein'!BD6216)+1,""),IF(ADHOC!$S$4=LEFT(Domein!$AS6217,LEN(ADHOC!$S$4)),MAX(Domein!BD$1:'Domein'!BD6216)+1,"")))</f>
        <v/>
      </c>
    </row>
    <row r="6218" spans="45:56" x14ac:dyDescent="0.2">
      <c r="AS6218" s="4" t="s">
        <v>2952</v>
      </c>
      <c r="AT6218" s="4" t="s">
        <v>2953</v>
      </c>
      <c r="AU6218" s="4" t="s">
        <v>463</v>
      </c>
      <c r="AV6218" s="4" t="s">
        <v>750</v>
      </c>
      <c r="AW6218" s="4" t="s">
        <v>701</v>
      </c>
      <c r="AX6218" s="4"/>
      <c r="AY6218" s="4">
        <v>232835</v>
      </c>
      <c r="AZ6218" s="4">
        <v>481751</v>
      </c>
      <c r="BA6218" s="4" t="s">
        <v>22912</v>
      </c>
      <c r="BB6218" s="4" t="s">
        <v>22913</v>
      </c>
      <c r="BC6218" s="4">
        <v>40</v>
      </c>
      <c r="BD6218" t="str">
        <f>IF(AND(ADHOC!$G$15="",ADHOC!$S$4=""),"",IF(ADHOC!$G$15&lt;&gt;"",IF(ADHOC!$G$15=LEFT(Domein!$AS6218,LEN(ADHOC!$G$15)),MAX(Domein!BD$1:'Domein'!BD6217)+1,""),IF(ADHOC!$S$4=LEFT(Domein!$AS6218,LEN(ADHOC!$S$4)),MAX(Domein!BD$1:'Domein'!BD6217)+1,"")))</f>
        <v/>
      </c>
    </row>
    <row r="6219" spans="45:56" x14ac:dyDescent="0.2">
      <c r="AS6219" s="4" t="s">
        <v>2954</v>
      </c>
      <c r="AT6219" s="4" t="s">
        <v>2955</v>
      </c>
      <c r="AU6219" s="4" t="s">
        <v>456</v>
      </c>
      <c r="AV6219" s="4" t="s">
        <v>736</v>
      </c>
      <c r="AW6219" s="4" t="s">
        <v>939</v>
      </c>
      <c r="AX6219" s="4"/>
      <c r="AY6219" s="4"/>
      <c r="AZ6219" s="4"/>
      <c r="BA6219" s="4"/>
      <c r="BB6219" s="4"/>
      <c r="BC6219" s="4">
        <v>40</v>
      </c>
      <c r="BD6219" t="str">
        <f>IF(AND(ADHOC!$G$15="",ADHOC!$S$4=""),"",IF(ADHOC!$G$15&lt;&gt;"",IF(ADHOC!$G$15=LEFT(Domein!$AS6219,LEN(ADHOC!$G$15)),MAX(Domein!BD$1:'Domein'!BD6218)+1,""),IF(ADHOC!$S$4=LEFT(Domein!$AS6219,LEN(ADHOC!$S$4)),MAX(Domein!BD$1:'Domein'!BD6218)+1,"")))</f>
        <v/>
      </c>
    </row>
    <row r="6220" spans="45:56" x14ac:dyDescent="0.2">
      <c r="AS6220" s="4" t="s">
        <v>13443</v>
      </c>
      <c r="AT6220" s="4" t="s">
        <v>13444</v>
      </c>
      <c r="AU6220" s="4" t="s">
        <v>456</v>
      </c>
      <c r="AV6220" s="4" t="s">
        <v>731</v>
      </c>
      <c r="AW6220" s="4" t="s">
        <v>724</v>
      </c>
      <c r="AX6220" s="4"/>
      <c r="AY6220" s="4">
        <v>229252</v>
      </c>
      <c r="AZ6220" s="4">
        <v>494611</v>
      </c>
      <c r="BA6220" s="4" t="s">
        <v>26451</v>
      </c>
      <c r="BB6220" s="4" t="s">
        <v>26452</v>
      </c>
      <c r="BC6220" s="4">
        <v>40</v>
      </c>
      <c r="BD6220" t="str">
        <f>IF(AND(ADHOC!$G$15="",ADHOC!$S$4=""),"",IF(ADHOC!$G$15&lt;&gt;"",IF(ADHOC!$G$15=LEFT(Domein!$AS6220,LEN(ADHOC!$G$15)),MAX(Domein!BD$1:'Domein'!BD6219)+1,""),IF(ADHOC!$S$4=LEFT(Domein!$AS6220,LEN(ADHOC!$S$4)),MAX(Domein!BD$1:'Domein'!BD6219)+1,"")))</f>
        <v/>
      </c>
    </row>
    <row r="6221" spans="45:56" x14ac:dyDescent="0.2">
      <c r="AS6221" s="4" t="s">
        <v>12778</v>
      </c>
      <c r="AT6221" s="4" t="s">
        <v>12779</v>
      </c>
      <c r="AU6221" s="4" t="s">
        <v>456</v>
      </c>
      <c r="AV6221" s="4" t="s">
        <v>729</v>
      </c>
      <c r="AW6221" s="4" t="s">
        <v>724</v>
      </c>
      <c r="AX6221" s="4"/>
      <c r="AY6221" s="4"/>
      <c r="AZ6221" s="4"/>
      <c r="BA6221" s="4"/>
      <c r="BB6221" s="4"/>
      <c r="BC6221" s="4">
        <v>40</v>
      </c>
      <c r="BD6221" t="str">
        <f>IF(AND(ADHOC!$G$15="",ADHOC!$S$4=""),"",IF(ADHOC!$G$15&lt;&gt;"",IF(ADHOC!$G$15=LEFT(Domein!$AS6221,LEN(ADHOC!$G$15)),MAX(Domein!BD$1:'Domein'!BD6220)+1,""),IF(ADHOC!$S$4=LEFT(Domein!$AS6221,LEN(ADHOC!$S$4)),MAX(Domein!BD$1:'Domein'!BD6220)+1,"")))</f>
        <v/>
      </c>
    </row>
    <row r="6222" spans="45:56" x14ac:dyDescent="0.2">
      <c r="AS6222" s="4" t="s">
        <v>13866</v>
      </c>
      <c r="AT6222" s="4" t="s">
        <v>8284</v>
      </c>
      <c r="AU6222" s="4" t="s">
        <v>456</v>
      </c>
      <c r="AV6222" s="4" t="s">
        <v>729</v>
      </c>
      <c r="AW6222" s="4" t="s">
        <v>701</v>
      </c>
      <c r="AX6222" s="4"/>
      <c r="AY6222" s="4"/>
      <c r="AZ6222" s="4"/>
      <c r="BA6222" s="4"/>
      <c r="BB6222" s="4"/>
      <c r="BC6222" s="4">
        <v>40</v>
      </c>
      <c r="BD6222" t="str">
        <f>IF(AND(ADHOC!$G$15="",ADHOC!$S$4=""),"",IF(ADHOC!$G$15&lt;&gt;"",IF(ADHOC!$G$15=LEFT(Domein!$AS6222,LEN(ADHOC!$G$15)),MAX(Domein!BD$1:'Domein'!BD6221)+1,""),IF(ADHOC!$S$4=LEFT(Domein!$AS6222,LEN(ADHOC!$S$4)),MAX(Domein!BD$1:'Domein'!BD6221)+1,"")))</f>
        <v/>
      </c>
    </row>
    <row r="6223" spans="45:56" x14ac:dyDescent="0.2">
      <c r="AS6223" s="4" t="s">
        <v>14018</v>
      </c>
      <c r="AT6223" s="4" t="s">
        <v>14019</v>
      </c>
      <c r="AU6223" s="4" t="s">
        <v>456</v>
      </c>
      <c r="AV6223" s="4" t="s">
        <v>729</v>
      </c>
      <c r="AW6223" s="4" t="s">
        <v>1167</v>
      </c>
      <c r="AX6223" s="4"/>
      <c r="AY6223" s="4"/>
      <c r="AZ6223" s="4"/>
      <c r="BA6223" s="4"/>
      <c r="BB6223" s="4"/>
      <c r="BC6223" s="4">
        <v>40</v>
      </c>
      <c r="BD6223" t="str">
        <f>IF(AND(ADHOC!$G$15="",ADHOC!$S$4=""),"",IF(ADHOC!$G$15&lt;&gt;"",IF(ADHOC!$G$15=LEFT(Domein!$AS6223,LEN(ADHOC!$G$15)),MAX(Domein!BD$1:'Domein'!BD6222)+1,""),IF(ADHOC!$S$4=LEFT(Domein!$AS6223,LEN(ADHOC!$S$4)),MAX(Domein!BD$1:'Domein'!BD6222)+1,"")))</f>
        <v/>
      </c>
    </row>
    <row r="6224" spans="45:56" x14ac:dyDescent="0.2">
      <c r="AS6224" s="4" t="s">
        <v>15398</v>
      </c>
      <c r="AT6224" s="4" t="s">
        <v>15399</v>
      </c>
      <c r="AU6224" s="4" t="s">
        <v>456</v>
      </c>
      <c r="AV6224" s="4" t="s">
        <v>729</v>
      </c>
      <c r="AW6224" s="4" t="s">
        <v>701</v>
      </c>
      <c r="AX6224" s="4"/>
      <c r="AY6224" s="4"/>
      <c r="AZ6224" s="4"/>
      <c r="BA6224" s="4"/>
      <c r="BB6224" s="4"/>
      <c r="BC6224" s="4">
        <v>40</v>
      </c>
      <c r="BD6224" t="str">
        <f>IF(AND(ADHOC!$G$15="",ADHOC!$S$4=""),"",IF(ADHOC!$G$15&lt;&gt;"",IF(ADHOC!$G$15=LEFT(Domein!$AS6224,LEN(ADHOC!$G$15)),MAX(Domein!BD$1:'Domein'!BD6223)+1,""),IF(ADHOC!$S$4=LEFT(Domein!$AS6224,LEN(ADHOC!$S$4)),MAX(Domein!BD$1:'Domein'!BD6223)+1,"")))</f>
        <v/>
      </c>
    </row>
    <row r="6225" spans="45:56" x14ac:dyDescent="0.2">
      <c r="AS6225" s="4" t="s">
        <v>15400</v>
      </c>
      <c r="AT6225" s="4" t="s">
        <v>15401</v>
      </c>
      <c r="AU6225" s="4" t="s">
        <v>456</v>
      </c>
      <c r="AV6225" s="4" t="s">
        <v>729</v>
      </c>
      <c r="AW6225" s="4" t="s">
        <v>701</v>
      </c>
      <c r="AX6225" s="4"/>
      <c r="AY6225" s="4"/>
      <c r="AZ6225" s="4"/>
      <c r="BA6225" s="4"/>
      <c r="BB6225" s="4"/>
      <c r="BC6225" s="4">
        <v>40</v>
      </c>
      <c r="BD6225" t="str">
        <f>IF(AND(ADHOC!$G$15="",ADHOC!$S$4=""),"",IF(ADHOC!$G$15&lt;&gt;"",IF(ADHOC!$G$15=LEFT(Domein!$AS6225,LEN(ADHOC!$G$15)),MAX(Domein!BD$1:'Domein'!BD6224)+1,""),IF(ADHOC!$S$4=LEFT(Domein!$AS6225,LEN(ADHOC!$S$4)),MAX(Domein!BD$1:'Domein'!BD6224)+1,"")))</f>
        <v/>
      </c>
    </row>
    <row r="6226" spans="45:56" x14ac:dyDescent="0.2">
      <c r="AS6226" s="4" t="s">
        <v>15666</v>
      </c>
      <c r="AT6226" s="4" t="s">
        <v>15667</v>
      </c>
      <c r="AU6226" s="4" t="s">
        <v>456</v>
      </c>
      <c r="AV6226" s="4" t="s">
        <v>729</v>
      </c>
      <c r="AW6226" s="4" t="s">
        <v>724</v>
      </c>
      <c r="AX6226" s="4"/>
      <c r="AY6226" s="4"/>
      <c r="AZ6226" s="4"/>
      <c r="BA6226" s="4"/>
      <c r="BB6226" s="4"/>
      <c r="BC6226" s="4">
        <v>40</v>
      </c>
      <c r="BD6226" t="str">
        <f>IF(AND(ADHOC!$G$15="",ADHOC!$S$4=""),"",IF(ADHOC!$G$15&lt;&gt;"",IF(ADHOC!$G$15=LEFT(Domein!$AS6226,LEN(ADHOC!$G$15)),MAX(Domein!BD$1:'Domein'!BD6225)+1,""),IF(ADHOC!$S$4=LEFT(Domein!$AS6226,LEN(ADHOC!$S$4)),MAX(Domein!BD$1:'Domein'!BD6225)+1,"")))</f>
        <v/>
      </c>
    </row>
    <row r="6227" spans="45:56" x14ac:dyDescent="0.2">
      <c r="AS6227" s="4" t="s">
        <v>15815</v>
      </c>
      <c r="AT6227" s="4" t="s">
        <v>14019</v>
      </c>
      <c r="AU6227" s="4" t="s">
        <v>456</v>
      </c>
      <c r="AV6227" s="4" t="s">
        <v>729</v>
      </c>
      <c r="AW6227" s="4" t="s">
        <v>1167</v>
      </c>
      <c r="AX6227" s="4"/>
      <c r="AY6227" s="4"/>
      <c r="AZ6227" s="4"/>
      <c r="BA6227" s="4"/>
      <c r="BB6227" s="4"/>
      <c r="BC6227" s="4">
        <v>40</v>
      </c>
      <c r="BD6227" t="str">
        <f>IF(AND(ADHOC!$G$15="",ADHOC!$S$4=""),"",IF(ADHOC!$G$15&lt;&gt;"",IF(ADHOC!$G$15=LEFT(Domein!$AS6227,LEN(ADHOC!$G$15)),MAX(Domein!BD$1:'Domein'!BD6226)+1,""),IF(ADHOC!$S$4=LEFT(Domein!$AS6227,LEN(ADHOC!$S$4)),MAX(Domein!BD$1:'Domein'!BD6226)+1,"")))</f>
        <v/>
      </c>
    </row>
    <row r="6228" spans="45:56" x14ac:dyDescent="0.2">
      <c r="AS6228" s="4" t="s">
        <v>15868</v>
      </c>
      <c r="AT6228" s="4" t="s">
        <v>15869</v>
      </c>
      <c r="AU6228" s="4" t="s">
        <v>456</v>
      </c>
      <c r="AV6228" s="4" t="s">
        <v>729</v>
      </c>
      <c r="AW6228" s="4" t="s">
        <v>724</v>
      </c>
      <c r="AX6228" s="4"/>
      <c r="AY6228" s="4"/>
      <c r="AZ6228" s="4"/>
      <c r="BA6228" s="4"/>
      <c r="BB6228" s="4"/>
      <c r="BC6228" s="4">
        <v>40</v>
      </c>
      <c r="BD6228" t="str">
        <f>IF(AND(ADHOC!$G$15="",ADHOC!$S$4=""),"",IF(ADHOC!$G$15&lt;&gt;"",IF(ADHOC!$G$15=LEFT(Domein!$AS6228,LEN(ADHOC!$G$15)),MAX(Domein!BD$1:'Domein'!BD6227)+1,""),IF(ADHOC!$S$4=LEFT(Domein!$AS6228,LEN(ADHOC!$S$4)),MAX(Domein!BD$1:'Domein'!BD6227)+1,"")))</f>
        <v/>
      </c>
    </row>
    <row r="6229" spans="45:56" x14ac:dyDescent="0.2">
      <c r="AS6229" s="4" t="s">
        <v>16037</v>
      </c>
      <c r="AT6229" s="4" t="s">
        <v>16038</v>
      </c>
      <c r="AU6229" s="4" t="s">
        <v>456</v>
      </c>
      <c r="AV6229" s="4" t="s">
        <v>729</v>
      </c>
      <c r="AW6229" s="4" t="s">
        <v>701</v>
      </c>
      <c r="AX6229" s="4"/>
      <c r="AY6229" s="4"/>
      <c r="AZ6229" s="4"/>
      <c r="BA6229" s="4"/>
      <c r="BB6229" s="4"/>
      <c r="BC6229" s="4">
        <v>40</v>
      </c>
      <c r="BD6229" t="str">
        <f>IF(AND(ADHOC!$G$15="",ADHOC!$S$4=""),"",IF(ADHOC!$G$15&lt;&gt;"",IF(ADHOC!$G$15=LEFT(Domein!$AS6229,LEN(ADHOC!$G$15)),MAX(Domein!BD$1:'Domein'!BD6228)+1,""),IF(ADHOC!$S$4=LEFT(Domein!$AS6229,LEN(ADHOC!$S$4)),MAX(Domein!BD$1:'Domein'!BD6228)+1,"")))</f>
        <v/>
      </c>
    </row>
    <row r="6230" spans="45:56" x14ac:dyDescent="0.2">
      <c r="AS6230" s="4" t="s">
        <v>16039</v>
      </c>
      <c r="AT6230" s="4" t="s">
        <v>16040</v>
      </c>
      <c r="AU6230" s="4" t="s">
        <v>456</v>
      </c>
      <c r="AV6230" s="4" t="s">
        <v>729</v>
      </c>
      <c r="AW6230" s="4" t="s">
        <v>701</v>
      </c>
      <c r="AX6230" s="4"/>
      <c r="AY6230" s="4"/>
      <c r="AZ6230" s="4"/>
      <c r="BA6230" s="4"/>
      <c r="BB6230" s="4"/>
      <c r="BC6230" s="4">
        <v>40</v>
      </c>
      <c r="BD6230" t="str">
        <f>IF(AND(ADHOC!$G$15="",ADHOC!$S$4=""),"",IF(ADHOC!$G$15&lt;&gt;"",IF(ADHOC!$G$15=LEFT(Domein!$AS6230,LEN(ADHOC!$G$15)),MAX(Domein!BD$1:'Domein'!BD6229)+1,""),IF(ADHOC!$S$4=LEFT(Domein!$AS6230,LEN(ADHOC!$S$4)),MAX(Domein!BD$1:'Domein'!BD6229)+1,"")))</f>
        <v/>
      </c>
    </row>
    <row r="6231" spans="45:56" x14ac:dyDescent="0.2">
      <c r="AS6231" s="4" t="s">
        <v>16041</v>
      </c>
      <c r="AT6231" s="4" t="s">
        <v>16042</v>
      </c>
      <c r="AU6231" s="4" t="s">
        <v>456</v>
      </c>
      <c r="AV6231" s="4" t="s">
        <v>729</v>
      </c>
      <c r="AW6231" s="4" t="s">
        <v>701</v>
      </c>
      <c r="AX6231" s="4"/>
      <c r="AY6231" s="4"/>
      <c r="AZ6231" s="4"/>
      <c r="BA6231" s="4"/>
      <c r="BB6231" s="4"/>
      <c r="BC6231" s="4">
        <v>40</v>
      </c>
      <c r="BD6231" t="str">
        <f>IF(AND(ADHOC!$G$15="",ADHOC!$S$4=""),"",IF(ADHOC!$G$15&lt;&gt;"",IF(ADHOC!$G$15=LEFT(Domein!$AS6231,LEN(ADHOC!$G$15)),MAX(Domein!BD$1:'Domein'!BD6230)+1,""),IF(ADHOC!$S$4=LEFT(Domein!$AS6231,LEN(ADHOC!$S$4)),MAX(Domein!BD$1:'Domein'!BD6230)+1,"")))</f>
        <v/>
      </c>
    </row>
    <row r="6232" spans="45:56" x14ac:dyDescent="0.2">
      <c r="AS6232" s="4" t="s">
        <v>16566</v>
      </c>
      <c r="AT6232" s="4" t="s">
        <v>8284</v>
      </c>
      <c r="AU6232" s="4" t="s">
        <v>456</v>
      </c>
      <c r="AV6232" s="4" t="s">
        <v>729</v>
      </c>
      <c r="AW6232" s="4" t="s">
        <v>701</v>
      </c>
      <c r="AX6232" s="4"/>
      <c r="AY6232" s="4"/>
      <c r="AZ6232" s="4"/>
      <c r="BA6232" s="4"/>
      <c r="BB6232" s="4"/>
      <c r="BC6232" s="4">
        <v>40</v>
      </c>
      <c r="BD6232" t="str">
        <f>IF(AND(ADHOC!$G$15="",ADHOC!$S$4=""),"",IF(ADHOC!$G$15&lt;&gt;"",IF(ADHOC!$G$15=LEFT(Domein!$AS6232,LEN(ADHOC!$G$15)),MAX(Domein!BD$1:'Domein'!BD6231)+1,""),IF(ADHOC!$S$4=LEFT(Domein!$AS6232,LEN(ADHOC!$S$4)),MAX(Domein!BD$1:'Domein'!BD6231)+1,"")))</f>
        <v/>
      </c>
    </row>
    <row r="6233" spans="45:56" x14ac:dyDescent="0.2">
      <c r="AS6233" s="4" t="s">
        <v>16567</v>
      </c>
      <c r="AT6233" s="4" t="s">
        <v>8284</v>
      </c>
      <c r="AU6233" s="4" t="s">
        <v>456</v>
      </c>
      <c r="AV6233" s="4" t="s">
        <v>729</v>
      </c>
      <c r="AW6233" s="4" t="s">
        <v>701</v>
      </c>
      <c r="AX6233" s="4"/>
      <c r="AY6233" s="4"/>
      <c r="AZ6233" s="4"/>
      <c r="BA6233" s="4"/>
      <c r="BB6233" s="4"/>
      <c r="BC6233" s="4">
        <v>40</v>
      </c>
      <c r="BD6233" t="str">
        <f>IF(AND(ADHOC!$G$15="",ADHOC!$S$4=""),"",IF(ADHOC!$G$15&lt;&gt;"",IF(ADHOC!$G$15=LEFT(Domein!$AS6233,LEN(ADHOC!$G$15)),MAX(Domein!BD$1:'Domein'!BD6232)+1,""),IF(ADHOC!$S$4=LEFT(Domein!$AS6233,LEN(ADHOC!$S$4)),MAX(Domein!BD$1:'Domein'!BD6232)+1,"")))</f>
        <v/>
      </c>
    </row>
    <row r="6234" spans="45:56" x14ac:dyDescent="0.2">
      <c r="AS6234" s="4" t="s">
        <v>16888</v>
      </c>
      <c r="AT6234" s="4" t="s">
        <v>16889</v>
      </c>
      <c r="AU6234" s="4" t="s">
        <v>456</v>
      </c>
      <c r="AV6234" s="4" t="s">
        <v>729</v>
      </c>
      <c r="AW6234" s="4" t="s">
        <v>701</v>
      </c>
      <c r="AX6234" s="4"/>
      <c r="AY6234" s="4"/>
      <c r="AZ6234" s="4"/>
      <c r="BA6234" s="4"/>
      <c r="BB6234" s="4"/>
      <c r="BC6234" s="4">
        <v>40</v>
      </c>
      <c r="BD6234" t="str">
        <f>IF(AND(ADHOC!$G$15="",ADHOC!$S$4=""),"",IF(ADHOC!$G$15&lt;&gt;"",IF(ADHOC!$G$15=LEFT(Domein!$AS6234,LEN(ADHOC!$G$15)),MAX(Domein!BD$1:'Domein'!BD6233)+1,""),IF(ADHOC!$S$4=LEFT(Domein!$AS6234,LEN(ADHOC!$S$4)),MAX(Domein!BD$1:'Domein'!BD6233)+1,"")))</f>
        <v/>
      </c>
    </row>
    <row r="6235" spans="45:56" x14ac:dyDescent="0.2">
      <c r="AS6235" s="4" t="s">
        <v>2956</v>
      </c>
      <c r="AT6235" s="4" t="s">
        <v>2957</v>
      </c>
      <c r="AU6235" s="4" t="s">
        <v>463</v>
      </c>
      <c r="AV6235" s="4" t="s">
        <v>751</v>
      </c>
      <c r="AW6235" s="4" t="s">
        <v>701</v>
      </c>
      <c r="AX6235" s="4"/>
      <c r="AY6235" s="4">
        <v>228848</v>
      </c>
      <c r="AZ6235" s="4">
        <v>487447</v>
      </c>
      <c r="BA6235" s="4" t="s">
        <v>22914</v>
      </c>
      <c r="BB6235" s="4" t="s">
        <v>22915</v>
      </c>
      <c r="BC6235" s="4">
        <v>40</v>
      </c>
      <c r="BD6235" t="str">
        <f>IF(AND(ADHOC!$G$15="",ADHOC!$S$4=""),"",IF(ADHOC!$G$15&lt;&gt;"",IF(ADHOC!$G$15=LEFT(Domein!$AS6235,LEN(ADHOC!$G$15)),MAX(Domein!BD$1:'Domein'!BD6234)+1,""),IF(ADHOC!$S$4=LEFT(Domein!$AS6235,LEN(ADHOC!$S$4)),MAX(Domein!BD$1:'Domein'!BD6234)+1,"")))</f>
        <v/>
      </c>
    </row>
    <row r="6236" spans="45:56" x14ac:dyDescent="0.2">
      <c r="AS6236" s="4" t="s">
        <v>2958</v>
      </c>
      <c r="AT6236" s="4" t="s">
        <v>2959</v>
      </c>
      <c r="AU6236" s="4" t="s">
        <v>463</v>
      </c>
      <c r="AV6236" s="4" t="s">
        <v>751</v>
      </c>
      <c r="AW6236" s="4" t="s">
        <v>701</v>
      </c>
      <c r="AX6236" s="4"/>
      <c r="AY6236" s="4">
        <v>228953</v>
      </c>
      <c r="AZ6236" s="4">
        <v>487321</v>
      </c>
      <c r="BA6236" s="4" t="s">
        <v>22916</v>
      </c>
      <c r="BB6236" s="4" t="s">
        <v>22917</v>
      </c>
      <c r="BC6236" s="4">
        <v>40</v>
      </c>
      <c r="BD6236" t="str">
        <f>IF(AND(ADHOC!$G$15="",ADHOC!$S$4=""),"",IF(ADHOC!$G$15&lt;&gt;"",IF(ADHOC!$G$15=LEFT(Domein!$AS6236,LEN(ADHOC!$G$15)),MAX(Domein!BD$1:'Domein'!BD6235)+1,""),IF(ADHOC!$S$4=LEFT(Domein!$AS6236,LEN(ADHOC!$S$4)),MAX(Domein!BD$1:'Domein'!BD6235)+1,"")))</f>
        <v/>
      </c>
    </row>
    <row r="6237" spans="45:56" x14ac:dyDescent="0.2">
      <c r="AS6237" s="4" t="s">
        <v>2986</v>
      </c>
      <c r="AT6237" s="4" t="s">
        <v>2987</v>
      </c>
      <c r="AU6237" s="4" t="s">
        <v>456</v>
      </c>
      <c r="AV6237" s="4" t="s">
        <v>735</v>
      </c>
      <c r="AW6237" s="4" t="s">
        <v>1167</v>
      </c>
      <c r="AX6237" s="4"/>
      <c r="AY6237" s="4">
        <v>228980</v>
      </c>
      <c r="AZ6237" s="4">
        <v>487446</v>
      </c>
      <c r="BA6237" s="4" t="s">
        <v>26453</v>
      </c>
      <c r="BB6237" s="4" t="s">
        <v>26454</v>
      </c>
      <c r="BC6237" s="4">
        <v>40</v>
      </c>
      <c r="BD6237" t="str">
        <f>IF(AND(ADHOC!$G$15="",ADHOC!$S$4=""),"",IF(ADHOC!$G$15&lt;&gt;"",IF(ADHOC!$G$15=LEFT(Domein!$AS6237,LEN(ADHOC!$G$15)),MAX(Domein!BD$1:'Domein'!BD6236)+1,""),IF(ADHOC!$S$4=LEFT(Domein!$AS6237,LEN(ADHOC!$S$4)),MAX(Domein!BD$1:'Domein'!BD6236)+1,"")))</f>
        <v/>
      </c>
    </row>
    <row r="6238" spans="45:56" x14ac:dyDescent="0.2">
      <c r="AS6238" s="4" t="s">
        <v>2988</v>
      </c>
      <c r="AT6238" s="4" t="s">
        <v>2989</v>
      </c>
      <c r="AU6238" s="4" t="s">
        <v>456</v>
      </c>
      <c r="AV6238" s="4" t="s">
        <v>735</v>
      </c>
      <c r="AW6238" s="4" t="s">
        <v>1167</v>
      </c>
      <c r="AX6238" s="4"/>
      <c r="AY6238" s="4">
        <v>228896</v>
      </c>
      <c r="AZ6238" s="4">
        <v>487545</v>
      </c>
      <c r="BA6238" s="4" t="s">
        <v>26455</v>
      </c>
      <c r="BB6238" s="4" t="s">
        <v>26456</v>
      </c>
      <c r="BC6238" s="4">
        <v>40</v>
      </c>
      <c r="BD6238" t="str">
        <f>IF(AND(ADHOC!$G$15="",ADHOC!$S$4=""),"",IF(ADHOC!$G$15&lt;&gt;"",IF(ADHOC!$G$15=LEFT(Domein!$AS6238,LEN(ADHOC!$G$15)),MAX(Domein!BD$1:'Domein'!BD6237)+1,""),IF(ADHOC!$S$4=LEFT(Domein!$AS6238,LEN(ADHOC!$S$4)),MAX(Domein!BD$1:'Domein'!BD6237)+1,"")))</f>
        <v/>
      </c>
    </row>
    <row r="6239" spans="45:56" x14ac:dyDescent="0.2">
      <c r="AS6239" s="4" t="s">
        <v>2960</v>
      </c>
      <c r="AT6239" s="4" t="s">
        <v>2961</v>
      </c>
      <c r="AU6239" s="4" t="s">
        <v>456</v>
      </c>
      <c r="AV6239" s="4" t="s">
        <v>735</v>
      </c>
      <c r="AW6239" s="4" t="s">
        <v>1167</v>
      </c>
      <c r="AX6239" s="4"/>
      <c r="AY6239" s="4">
        <v>228788</v>
      </c>
      <c r="AZ6239" s="4">
        <v>487487</v>
      </c>
      <c r="BA6239" s="4" t="s">
        <v>26457</v>
      </c>
      <c r="BB6239" s="4" t="s">
        <v>26458</v>
      </c>
      <c r="BC6239" s="4">
        <v>40</v>
      </c>
      <c r="BD6239" t="str">
        <f>IF(AND(ADHOC!$G$15="",ADHOC!$S$4=""),"",IF(ADHOC!$G$15&lt;&gt;"",IF(ADHOC!$G$15=LEFT(Domein!$AS6239,LEN(ADHOC!$G$15)),MAX(Domein!BD$1:'Domein'!BD6238)+1,""),IF(ADHOC!$S$4=LEFT(Domein!$AS6239,LEN(ADHOC!$S$4)),MAX(Domein!BD$1:'Domein'!BD6238)+1,"")))</f>
        <v/>
      </c>
    </row>
    <row r="6240" spans="45:56" x14ac:dyDescent="0.2">
      <c r="AS6240" s="4" t="s">
        <v>2962</v>
      </c>
      <c r="AT6240" s="4" t="s">
        <v>2963</v>
      </c>
      <c r="AU6240" s="4" t="s">
        <v>456</v>
      </c>
      <c r="AV6240" s="4" t="s">
        <v>735</v>
      </c>
      <c r="AW6240" s="4" t="s">
        <v>1167</v>
      </c>
      <c r="AX6240" s="4"/>
      <c r="AY6240" s="4">
        <v>228816</v>
      </c>
      <c r="AZ6240" s="4">
        <v>487477</v>
      </c>
      <c r="BA6240" s="4" t="s">
        <v>26459</v>
      </c>
      <c r="BB6240" s="4" t="s">
        <v>26460</v>
      </c>
      <c r="BC6240" s="4">
        <v>40</v>
      </c>
      <c r="BD6240" t="str">
        <f>IF(AND(ADHOC!$G$15="",ADHOC!$S$4=""),"",IF(ADHOC!$G$15&lt;&gt;"",IF(ADHOC!$G$15=LEFT(Domein!$AS6240,LEN(ADHOC!$G$15)),MAX(Domein!BD$1:'Domein'!BD6239)+1,""),IF(ADHOC!$S$4=LEFT(Domein!$AS6240,LEN(ADHOC!$S$4)),MAX(Domein!BD$1:'Domein'!BD6239)+1,"")))</f>
        <v/>
      </c>
    </row>
    <row r="6241" spans="45:56" x14ac:dyDescent="0.2">
      <c r="AS6241" s="4" t="s">
        <v>2964</v>
      </c>
      <c r="AT6241" s="4" t="s">
        <v>2965</v>
      </c>
      <c r="AU6241" s="4" t="s">
        <v>456</v>
      </c>
      <c r="AV6241" s="4" t="s">
        <v>735</v>
      </c>
      <c r="AW6241" s="4" t="s">
        <v>1167</v>
      </c>
      <c r="AX6241" s="4"/>
      <c r="AY6241" s="4">
        <v>228837</v>
      </c>
      <c r="AZ6241" s="4">
        <v>487444</v>
      </c>
      <c r="BA6241" s="4" t="s">
        <v>26453</v>
      </c>
      <c r="BB6241" s="4" t="s">
        <v>26461</v>
      </c>
      <c r="BC6241" s="4">
        <v>40</v>
      </c>
      <c r="BD6241" t="str">
        <f>IF(AND(ADHOC!$G$15="",ADHOC!$S$4=""),"",IF(ADHOC!$G$15&lt;&gt;"",IF(ADHOC!$G$15=LEFT(Domein!$AS6241,LEN(ADHOC!$G$15)),MAX(Domein!BD$1:'Domein'!BD6240)+1,""),IF(ADHOC!$S$4=LEFT(Domein!$AS6241,LEN(ADHOC!$S$4)),MAX(Domein!BD$1:'Domein'!BD6240)+1,"")))</f>
        <v/>
      </c>
    </row>
    <row r="6242" spans="45:56" x14ac:dyDescent="0.2">
      <c r="AS6242" s="4" t="s">
        <v>2966</v>
      </c>
      <c r="AT6242" s="4" t="s">
        <v>2967</v>
      </c>
      <c r="AU6242" s="4" t="s">
        <v>456</v>
      </c>
      <c r="AV6242" s="4" t="s">
        <v>735</v>
      </c>
      <c r="AW6242" s="4" t="s">
        <v>1167</v>
      </c>
      <c r="AX6242" s="4"/>
      <c r="AY6242" s="4">
        <v>228871</v>
      </c>
      <c r="AZ6242" s="4">
        <v>487400</v>
      </c>
      <c r="BA6242" s="4" t="s">
        <v>22922</v>
      </c>
      <c r="BB6242" s="4" t="s">
        <v>26462</v>
      </c>
      <c r="BC6242" s="4">
        <v>40</v>
      </c>
      <c r="BD6242" t="str">
        <f>IF(AND(ADHOC!$G$15="",ADHOC!$S$4=""),"",IF(ADHOC!$G$15&lt;&gt;"",IF(ADHOC!$G$15=LEFT(Domein!$AS6242,LEN(ADHOC!$G$15)),MAX(Domein!BD$1:'Domein'!BD6241)+1,""),IF(ADHOC!$S$4=LEFT(Domein!$AS6242,LEN(ADHOC!$S$4)),MAX(Domein!BD$1:'Domein'!BD6241)+1,"")))</f>
        <v/>
      </c>
    </row>
    <row r="6243" spans="45:56" x14ac:dyDescent="0.2">
      <c r="AS6243" s="4" t="s">
        <v>2968</v>
      </c>
      <c r="AT6243" s="4" t="s">
        <v>2969</v>
      </c>
      <c r="AU6243" s="4" t="s">
        <v>456</v>
      </c>
      <c r="AV6243" s="4" t="s">
        <v>735</v>
      </c>
      <c r="AW6243" s="4" t="s">
        <v>1167</v>
      </c>
      <c r="AX6243" s="4"/>
      <c r="AY6243" s="4">
        <v>228885</v>
      </c>
      <c r="AZ6243" s="4">
        <v>487366</v>
      </c>
      <c r="BA6243" s="4" t="s">
        <v>26463</v>
      </c>
      <c r="BB6243" s="4" t="s">
        <v>26464</v>
      </c>
      <c r="BC6243" s="4">
        <v>40</v>
      </c>
      <c r="BD6243" t="str">
        <f>IF(AND(ADHOC!$G$15="",ADHOC!$S$4=""),"",IF(ADHOC!$G$15&lt;&gt;"",IF(ADHOC!$G$15=LEFT(Domein!$AS6243,LEN(ADHOC!$G$15)),MAX(Domein!BD$1:'Domein'!BD6242)+1,""),IF(ADHOC!$S$4=LEFT(Domein!$AS6243,LEN(ADHOC!$S$4)),MAX(Domein!BD$1:'Domein'!BD6242)+1,"")))</f>
        <v/>
      </c>
    </row>
    <row r="6244" spans="45:56" x14ac:dyDescent="0.2">
      <c r="AS6244" s="4" t="s">
        <v>2970</v>
      </c>
      <c r="AT6244" s="4" t="s">
        <v>2971</v>
      </c>
      <c r="AU6244" s="4" t="s">
        <v>456</v>
      </c>
      <c r="AV6244" s="4" t="s">
        <v>735</v>
      </c>
      <c r="AW6244" s="4" t="s">
        <v>1167</v>
      </c>
      <c r="AX6244" s="4"/>
      <c r="AY6244" s="4">
        <v>228906</v>
      </c>
      <c r="AZ6244" s="4">
        <v>487344</v>
      </c>
      <c r="BA6244" s="4" t="s">
        <v>26465</v>
      </c>
      <c r="BB6244" s="4" t="s">
        <v>26466</v>
      </c>
      <c r="BC6244" s="4">
        <v>40</v>
      </c>
      <c r="BD6244" t="str">
        <f>IF(AND(ADHOC!$G$15="",ADHOC!$S$4=""),"",IF(ADHOC!$G$15&lt;&gt;"",IF(ADHOC!$G$15=LEFT(Domein!$AS6244,LEN(ADHOC!$G$15)),MAX(Domein!BD$1:'Domein'!BD6243)+1,""),IF(ADHOC!$S$4=LEFT(Domein!$AS6244,LEN(ADHOC!$S$4)),MAX(Domein!BD$1:'Domein'!BD6243)+1,"")))</f>
        <v/>
      </c>
    </row>
    <row r="6245" spans="45:56" x14ac:dyDescent="0.2">
      <c r="AS6245" s="4" t="s">
        <v>2972</v>
      </c>
      <c r="AT6245" s="4" t="s">
        <v>2973</v>
      </c>
      <c r="AU6245" s="4" t="s">
        <v>456</v>
      </c>
      <c r="AV6245" s="4" t="s">
        <v>735</v>
      </c>
      <c r="AW6245" s="4" t="s">
        <v>1167</v>
      </c>
      <c r="AX6245" s="4"/>
      <c r="AY6245" s="4">
        <v>228927</v>
      </c>
      <c r="AZ6245" s="4">
        <v>487311</v>
      </c>
      <c r="BA6245" s="4" t="s">
        <v>26467</v>
      </c>
      <c r="BB6245" s="4" t="s">
        <v>22923</v>
      </c>
      <c r="BC6245" s="4">
        <v>40</v>
      </c>
      <c r="BD6245" t="str">
        <f>IF(AND(ADHOC!$G$15="",ADHOC!$S$4=""),"",IF(ADHOC!$G$15&lt;&gt;"",IF(ADHOC!$G$15=LEFT(Domein!$AS6245,LEN(ADHOC!$G$15)),MAX(Domein!BD$1:'Domein'!BD6244)+1,""),IF(ADHOC!$S$4=LEFT(Domein!$AS6245,LEN(ADHOC!$S$4)),MAX(Domein!BD$1:'Domein'!BD6244)+1,"")))</f>
        <v/>
      </c>
    </row>
    <row r="6246" spans="45:56" x14ac:dyDescent="0.2">
      <c r="AS6246" s="4" t="s">
        <v>2974</v>
      </c>
      <c r="AT6246" s="4" t="s">
        <v>2975</v>
      </c>
      <c r="AU6246" s="4" t="s">
        <v>456</v>
      </c>
      <c r="AV6246" s="4" t="s">
        <v>735</v>
      </c>
      <c r="AW6246" s="4" t="s">
        <v>1167</v>
      </c>
      <c r="AX6246" s="4"/>
      <c r="AY6246" s="4">
        <v>228941</v>
      </c>
      <c r="AZ6246" s="4">
        <v>487289</v>
      </c>
      <c r="BA6246" s="4" t="s">
        <v>26468</v>
      </c>
      <c r="BB6246" s="4" t="s">
        <v>26469</v>
      </c>
      <c r="BC6246" s="4">
        <v>40</v>
      </c>
      <c r="BD6246" t="str">
        <f>IF(AND(ADHOC!$G$15="",ADHOC!$S$4=""),"",IF(ADHOC!$G$15&lt;&gt;"",IF(ADHOC!$G$15=LEFT(Domein!$AS6246,LEN(ADHOC!$G$15)),MAX(Domein!BD$1:'Domein'!BD6245)+1,""),IF(ADHOC!$S$4=LEFT(Domein!$AS6246,LEN(ADHOC!$S$4)),MAX(Domein!BD$1:'Domein'!BD6245)+1,"")))</f>
        <v/>
      </c>
    </row>
    <row r="6247" spans="45:56" x14ac:dyDescent="0.2">
      <c r="AS6247" s="4" t="s">
        <v>2976</v>
      </c>
      <c r="AT6247" s="4" t="s">
        <v>2977</v>
      </c>
      <c r="AU6247" s="4" t="s">
        <v>456</v>
      </c>
      <c r="AV6247" s="4" t="s">
        <v>735</v>
      </c>
      <c r="AW6247" s="4" t="s">
        <v>1167</v>
      </c>
      <c r="AX6247" s="4"/>
      <c r="AY6247" s="4">
        <v>228969</v>
      </c>
      <c r="AZ6247" s="4">
        <v>487256</v>
      </c>
      <c r="BA6247" s="4" t="s">
        <v>26470</v>
      </c>
      <c r="BB6247" s="4" t="s">
        <v>26471</v>
      </c>
      <c r="BC6247" s="4">
        <v>40</v>
      </c>
      <c r="BD6247" t="str">
        <f>IF(AND(ADHOC!$G$15="",ADHOC!$S$4=""),"",IF(ADHOC!$G$15&lt;&gt;"",IF(ADHOC!$G$15=LEFT(Domein!$AS6247,LEN(ADHOC!$G$15)),MAX(Domein!BD$1:'Domein'!BD6246)+1,""),IF(ADHOC!$S$4=LEFT(Domein!$AS6247,LEN(ADHOC!$S$4)),MAX(Domein!BD$1:'Domein'!BD6246)+1,"")))</f>
        <v/>
      </c>
    </row>
    <row r="6248" spans="45:56" x14ac:dyDescent="0.2">
      <c r="AS6248" s="4" t="s">
        <v>2978</v>
      </c>
      <c r="AT6248" s="4" t="s">
        <v>2979</v>
      </c>
      <c r="AU6248" s="4" t="s">
        <v>456</v>
      </c>
      <c r="AV6248" s="4" t="s">
        <v>735</v>
      </c>
      <c r="AW6248" s="4" t="s">
        <v>1167</v>
      </c>
      <c r="AX6248" s="4"/>
      <c r="AY6248" s="4">
        <v>228990</v>
      </c>
      <c r="AZ6248" s="4">
        <v>487223</v>
      </c>
      <c r="BA6248" s="4" t="s">
        <v>26472</v>
      </c>
      <c r="BB6248" s="4" t="s">
        <v>26473</v>
      </c>
      <c r="BC6248" s="4">
        <v>40</v>
      </c>
      <c r="BD6248" t="str">
        <f>IF(AND(ADHOC!$G$15="",ADHOC!$S$4=""),"",IF(ADHOC!$G$15&lt;&gt;"",IF(ADHOC!$G$15=LEFT(Domein!$AS6248,LEN(ADHOC!$G$15)),MAX(Domein!BD$1:'Domein'!BD6247)+1,""),IF(ADHOC!$S$4=LEFT(Domein!$AS6248,LEN(ADHOC!$S$4)),MAX(Domein!BD$1:'Domein'!BD6247)+1,"")))</f>
        <v/>
      </c>
    </row>
    <row r="6249" spans="45:56" x14ac:dyDescent="0.2">
      <c r="AS6249" s="4" t="s">
        <v>2980</v>
      </c>
      <c r="AT6249" s="4" t="s">
        <v>2981</v>
      </c>
      <c r="AU6249" s="4" t="s">
        <v>456</v>
      </c>
      <c r="AV6249" s="4" t="s">
        <v>735</v>
      </c>
      <c r="AW6249" s="4" t="s">
        <v>1167</v>
      </c>
      <c r="AX6249" s="4"/>
      <c r="AY6249" s="4">
        <v>228919</v>
      </c>
      <c r="AZ6249" s="4">
        <v>487367</v>
      </c>
      <c r="BA6249" s="4" t="s">
        <v>26474</v>
      </c>
      <c r="BB6249" s="4" t="s">
        <v>26475</v>
      </c>
      <c r="BC6249" s="4">
        <v>40</v>
      </c>
      <c r="BD6249" t="str">
        <f>IF(AND(ADHOC!$G$15="",ADHOC!$S$4=""),"",IF(ADHOC!$G$15&lt;&gt;"",IF(ADHOC!$G$15=LEFT(Domein!$AS6249,LEN(ADHOC!$G$15)),MAX(Domein!BD$1:'Domein'!BD6248)+1,""),IF(ADHOC!$S$4=LEFT(Domein!$AS6249,LEN(ADHOC!$S$4)),MAX(Domein!BD$1:'Domein'!BD6248)+1,"")))</f>
        <v/>
      </c>
    </row>
    <row r="6250" spans="45:56" x14ac:dyDescent="0.2">
      <c r="AS6250" s="4" t="s">
        <v>2982</v>
      </c>
      <c r="AT6250" s="4" t="s">
        <v>2983</v>
      </c>
      <c r="AU6250" s="4" t="s">
        <v>456</v>
      </c>
      <c r="AV6250" s="4" t="s">
        <v>735</v>
      </c>
      <c r="AW6250" s="4" t="s">
        <v>1167</v>
      </c>
      <c r="AX6250" s="4"/>
      <c r="AY6250" s="4">
        <v>228960</v>
      </c>
      <c r="AZ6250" s="4">
        <v>487390</v>
      </c>
      <c r="BA6250" s="4" t="s">
        <v>26476</v>
      </c>
      <c r="BB6250" s="4" t="s">
        <v>26477</v>
      </c>
      <c r="BC6250" s="4">
        <v>40</v>
      </c>
      <c r="BD6250" t="str">
        <f>IF(AND(ADHOC!$G$15="",ADHOC!$S$4=""),"",IF(ADHOC!$G$15&lt;&gt;"",IF(ADHOC!$G$15=LEFT(Domein!$AS6250,LEN(ADHOC!$G$15)),MAX(Domein!BD$1:'Domein'!BD6249)+1,""),IF(ADHOC!$S$4=LEFT(Domein!$AS6250,LEN(ADHOC!$S$4)),MAX(Domein!BD$1:'Domein'!BD6249)+1,"")))</f>
        <v/>
      </c>
    </row>
    <row r="6251" spans="45:56" x14ac:dyDescent="0.2">
      <c r="AS6251" s="4" t="s">
        <v>2984</v>
      </c>
      <c r="AT6251" s="4" t="s">
        <v>2985</v>
      </c>
      <c r="AU6251" s="4" t="s">
        <v>456</v>
      </c>
      <c r="AV6251" s="4" t="s">
        <v>735</v>
      </c>
      <c r="AW6251" s="4" t="s">
        <v>1167</v>
      </c>
      <c r="AX6251" s="4"/>
      <c r="AY6251" s="4">
        <v>228994</v>
      </c>
      <c r="AZ6251" s="4">
        <v>487413</v>
      </c>
      <c r="BA6251" s="4" t="s">
        <v>26478</v>
      </c>
      <c r="BB6251" s="4" t="s">
        <v>26479</v>
      </c>
      <c r="BC6251" s="4">
        <v>40</v>
      </c>
      <c r="BD6251" t="str">
        <f>IF(AND(ADHOC!$G$15="",ADHOC!$S$4=""),"",IF(ADHOC!$G$15&lt;&gt;"",IF(ADHOC!$G$15=LEFT(Domein!$AS6251,LEN(ADHOC!$G$15)),MAX(Domein!BD$1:'Domein'!BD6250)+1,""),IF(ADHOC!$S$4=LEFT(Domein!$AS6251,LEN(ADHOC!$S$4)),MAX(Domein!BD$1:'Domein'!BD6250)+1,"")))</f>
        <v/>
      </c>
    </row>
    <row r="6252" spans="45:56" x14ac:dyDescent="0.2">
      <c r="AS6252" s="4" t="s">
        <v>16551</v>
      </c>
      <c r="AT6252" s="4" t="s">
        <v>16552</v>
      </c>
      <c r="AU6252" s="4" t="s">
        <v>456</v>
      </c>
      <c r="AV6252" s="4" t="s">
        <v>735</v>
      </c>
      <c r="AW6252" s="4" t="s">
        <v>1167</v>
      </c>
      <c r="AX6252" s="4"/>
      <c r="AY6252" s="4">
        <v>228919</v>
      </c>
      <c r="AZ6252" s="4">
        <v>487367</v>
      </c>
      <c r="BA6252" s="4" t="s">
        <v>26474</v>
      </c>
      <c r="BB6252" s="4" t="s">
        <v>26475</v>
      </c>
      <c r="BC6252" s="4">
        <v>40</v>
      </c>
      <c r="BD6252" t="str">
        <f>IF(AND(ADHOC!$G$15="",ADHOC!$S$4=""),"",IF(ADHOC!$G$15&lt;&gt;"",IF(ADHOC!$G$15=LEFT(Domein!$AS6252,LEN(ADHOC!$G$15)),MAX(Domein!BD$1:'Domein'!BD6251)+1,""),IF(ADHOC!$S$4=LEFT(Domein!$AS6252,LEN(ADHOC!$S$4)),MAX(Domein!BD$1:'Domein'!BD6251)+1,"")))</f>
        <v/>
      </c>
    </row>
    <row r="6253" spans="45:56" x14ac:dyDescent="0.2">
      <c r="AS6253" s="4" t="s">
        <v>16553</v>
      </c>
      <c r="AT6253" s="4" t="s">
        <v>16554</v>
      </c>
      <c r="AU6253" s="4" t="s">
        <v>456</v>
      </c>
      <c r="AV6253" s="4" t="s">
        <v>735</v>
      </c>
      <c r="AW6253" s="4" t="s">
        <v>1167</v>
      </c>
      <c r="AX6253" s="4"/>
      <c r="AY6253" s="4">
        <v>228919</v>
      </c>
      <c r="AZ6253" s="4">
        <v>487367</v>
      </c>
      <c r="BA6253" s="4" t="s">
        <v>26474</v>
      </c>
      <c r="BB6253" s="4" t="s">
        <v>26475</v>
      </c>
      <c r="BC6253" s="4">
        <v>40</v>
      </c>
      <c r="BD6253" t="str">
        <f>IF(AND(ADHOC!$G$15="",ADHOC!$S$4=""),"",IF(ADHOC!$G$15&lt;&gt;"",IF(ADHOC!$G$15=LEFT(Domein!$AS6253,LEN(ADHOC!$G$15)),MAX(Domein!BD$1:'Domein'!BD6252)+1,""),IF(ADHOC!$S$4=LEFT(Domein!$AS6253,LEN(ADHOC!$S$4)),MAX(Domein!BD$1:'Domein'!BD6252)+1,"")))</f>
        <v/>
      </c>
    </row>
    <row r="6254" spans="45:56" x14ac:dyDescent="0.2">
      <c r="AS6254" s="4" t="s">
        <v>16555</v>
      </c>
      <c r="AT6254" s="4" t="s">
        <v>16556</v>
      </c>
      <c r="AU6254" s="4" t="s">
        <v>456</v>
      </c>
      <c r="AV6254" s="4" t="s">
        <v>735</v>
      </c>
      <c r="AW6254" s="4" t="s">
        <v>1167</v>
      </c>
      <c r="AX6254" s="4"/>
      <c r="AY6254" s="4">
        <v>228919</v>
      </c>
      <c r="AZ6254" s="4">
        <v>487367</v>
      </c>
      <c r="BA6254" s="4" t="s">
        <v>26474</v>
      </c>
      <c r="BB6254" s="4" t="s">
        <v>26475</v>
      </c>
      <c r="BC6254" s="4">
        <v>40</v>
      </c>
      <c r="BD6254" t="str">
        <f>IF(AND(ADHOC!$G$15="",ADHOC!$S$4=""),"",IF(ADHOC!$G$15&lt;&gt;"",IF(ADHOC!$G$15=LEFT(Domein!$AS6254,LEN(ADHOC!$G$15)),MAX(Domein!BD$1:'Domein'!BD6253)+1,""),IF(ADHOC!$S$4=LEFT(Domein!$AS6254,LEN(ADHOC!$S$4)),MAX(Domein!BD$1:'Domein'!BD6253)+1,"")))</f>
        <v/>
      </c>
    </row>
    <row r="6255" spans="45:56" x14ac:dyDescent="0.2">
      <c r="AS6255" s="4" t="s">
        <v>16557</v>
      </c>
      <c r="AT6255" s="4" t="s">
        <v>16558</v>
      </c>
      <c r="AU6255" s="4" t="s">
        <v>456</v>
      </c>
      <c r="AV6255" s="4" t="s">
        <v>735</v>
      </c>
      <c r="AW6255" s="4" t="s">
        <v>1167</v>
      </c>
      <c r="AX6255" s="4"/>
      <c r="AY6255" s="4">
        <v>228919</v>
      </c>
      <c r="AZ6255" s="4">
        <v>487367</v>
      </c>
      <c r="BA6255" s="4" t="s">
        <v>26474</v>
      </c>
      <c r="BB6255" s="4" t="s">
        <v>26475</v>
      </c>
      <c r="BC6255" s="4">
        <v>40</v>
      </c>
      <c r="BD6255" t="str">
        <f>IF(AND(ADHOC!$G$15="",ADHOC!$S$4=""),"",IF(ADHOC!$G$15&lt;&gt;"",IF(ADHOC!$G$15=LEFT(Domein!$AS6255,LEN(ADHOC!$G$15)),MAX(Domein!BD$1:'Domein'!BD6254)+1,""),IF(ADHOC!$S$4=LEFT(Domein!$AS6255,LEN(ADHOC!$S$4)),MAX(Domein!BD$1:'Domein'!BD6254)+1,"")))</f>
        <v/>
      </c>
    </row>
    <row r="6256" spans="45:56" x14ac:dyDescent="0.2">
      <c r="AS6256" s="4" t="s">
        <v>2990</v>
      </c>
      <c r="AT6256" s="4" t="s">
        <v>2991</v>
      </c>
      <c r="AU6256" s="4" t="s">
        <v>463</v>
      </c>
      <c r="AV6256" s="4" t="s">
        <v>751</v>
      </c>
      <c r="AW6256" s="4" t="s">
        <v>701</v>
      </c>
      <c r="AX6256" s="4"/>
      <c r="AY6256" s="4">
        <v>228765</v>
      </c>
      <c r="AZ6256" s="4">
        <v>487504</v>
      </c>
      <c r="BA6256" s="4" t="s">
        <v>22918</v>
      </c>
      <c r="BB6256" s="4" t="s">
        <v>22919</v>
      </c>
      <c r="BC6256" s="4">
        <v>40</v>
      </c>
      <c r="BD6256" t="str">
        <f>IF(AND(ADHOC!$G$15="",ADHOC!$S$4=""),"",IF(ADHOC!$G$15&lt;&gt;"",IF(ADHOC!$G$15=LEFT(Domein!$AS6256,LEN(ADHOC!$G$15)),MAX(Domein!BD$1:'Domein'!BD6255)+1,""),IF(ADHOC!$S$4=LEFT(Domein!$AS6256,LEN(ADHOC!$S$4)),MAX(Domein!BD$1:'Domein'!BD6255)+1,"")))</f>
        <v/>
      </c>
    </row>
    <row r="6257" spans="45:56" x14ac:dyDescent="0.2">
      <c r="AS6257" s="4" t="s">
        <v>2992</v>
      </c>
      <c r="AT6257" s="4" t="s">
        <v>2993</v>
      </c>
      <c r="AU6257" s="4" t="s">
        <v>463</v>
      </c>
      <c r="AV6257" s="4" t="s">
        <v>751</v>
      </c>
      <c r="AW6257" s="4" t="s">
        <v>701</v>
      </c>
      <c r="AX6257" s="4"/>
      <c r="AY6257" s="4">
        <v>228935</v>
      </c>
      <c r="AZ6257" s="4">
        <v>487386</v>
      </c>
      <c r="BA6257" s="4" t="s">
        <v>22920</v>
      </c>
      <c r="BB6257" s="4" t="s">
        <v>22921</v>
      </c>
      <c r="BC6257" s="4">
        <v>40</v>
      </c>
      <c r="BD6257" t="str">
        <f>IF(AND(ADHOC!$G$15="",ADHOC!$S$4=""),"",IF(ADHOC!$G$15&lt;&gt;"",IF(ADHOC!$G$15=LEFT(Domein!$AS6257,LEN(ADHOC!$G$15)),MAX(Domein!BD$1:'Domein'!BD6256)+1,""),IF(ADHOC!$S$4=LEFT(Domein!$AS6257,LEN(ADHOC!$S$4)),MAX(Domein!BD$1:'Domein'!BD6256)+1,"")))</f>
        <v/>
      </c>
    </row>
    <row r="6258" spans="45:56" x14ac:dyDescent="0.2">
      <c r="AS6258" s="4" t="s">
        <v>2994</v>
      </c>
      <c r="AT6258" s="4" t="s">
        <v>2995</v>
      </c>
      <c r="AU6258" s="4" t="s">
        <v>456</v>
      </c>
      <c r="AV6258" s="4" t="s">
        <v>751</v>
      </c>
      <c r="AW6258" s="4" t="s">
        <v>701</v>
      </c>
      <c r="AX6258" s="4"/>
      <c r="AY6258" s="4">
        <v>228926</v>
      </c>
      <c r="AZ6258" s="4">
        <v>487401</v>
      </c>
      <c r="BA6258" s="4" t="s">
        <v>22922</v>
      </c>
      <c r="BB6258" s="4" t="s">
        <v>22923</v>
      </c>
      <c r="BC6258" s="4">
        <v>40</v>
      </c>
      <c r="BD6258" t="str">
        <f>IF(AND(ADHOC!$G$15="",ADHOC!$S$4=""),"",IF(ADHOC!$G$15&lt;&gt;"",IF(ADHOC!$G$15=LEFT(Domein!$AS6258,LEN(ADHOC!$G$15)),MAX(Domein!BD$1:'Domein'!BD6257)+1,""),IF(ADHOC!$S$4=LEFT(Domein!$AS6258,LEN(ADHOC!$S$4)),MAX(Domein!BD$1:'Domein'!BD6257)+1,"")))</f>
        <v/>
      </c>
    </row>
    <row r="6259" spans="45:56" x14ac:dyDescent="0.2">
      <c r="AS6259" s="4" t="s">
        <v>31721</v>
      </c>
      <c r="AT6259" s="4" t="s">
        <v>31722</v>
      </c>
      <c r="AU6259" s="4" t="s">
        <v>456</v>
      </c>
      <c r="AV6259" s="4" t="s">
        <v>8514</v>
      </c>
      <c r="AW6259" s="4" t="s">
        <v>701</v>
      </c>
      <c r="AX6259" s="4"/>
      <c r="AY6259" s="4"/>
      <c r="AZ6259" s="4"/>
      <c r="BA6259" s="4"/>
      <c r="BB6259" s="4"/>
      <c r="BC6259" s="4">
        <v>40</v>
      </c>
      <c r="BD6259" t="str">
        <f>IF(AND(ADHOC!$G$15="",ADHOC!$S$4=""),"",IF(ADHOC!$G$15&lt;&gt;"",IF(ADHOC!$G$15=LEFT(Domein!$AS6259,LEN(ADHOC!$G$15)),MAX(Domein!BD$1:'Domein'!BD6258)+1,""),IF(ADHOC!$S$4=LEFT(Domein!$AS6259,LEN(ADHOC!$S$4)),MAX(Domein!BD$1:'Domein'!BD6258)+1,"")))</f>
        <v/>
      </c>
    </row>
    <row r="6260" spans="45:56" x14ac:dyDescent="0.2">
      <c r="AS6260" s="4" t="s">
        <v>31723</v>
      </c>
      <c r="AT6260" s="4" t="s">
        <v>31722</v>
      </c>
      <c r="AU6260" s="4" t="s">
        <v>456</v>
      </c>
      <c r="AV6260" s="4" t="s">
        <v>8514</v>
      </c>
      <c r="AW6260" s="4" t="s">
        <v>701</v>
      </c>
      <c r="AX6260" s="4"/>
      <c r="AY6260" s="4"/>
      <c r="AZ6260" s="4"/>
      <c r="BA6260" s="4"/>
      <c r="BB6260" s="4"/>
      <c r="BC6260" s="4">
        <v>40</v>
      </c>
      <c r="BD6260" t="str">
        <f>IF(AND(ADHOC!$G$15="",ADHOC!$S$4=""),"",IF(ADHOC!$G$15&lt;&gt;"",IF(ADHOC!$G$15=LEFT(Domein!$AS6260,LEN(ADHOC!$G$15)),MAX(Domein!BD$1:'Domein'!BD6259)+1,""),IF(ADHOC!$S$4=LEFT(Domein!$AS6260,LEN(ADHOC!$S$4)),MAX(Domein!BD$1:'Domein'!BD6259)+1,"")))</f>
        <v/>
      </c>
    </row>
    <row r="6261" spans="45:56" x14ac:dyDescent="0.2">
      <c r="AS6261" s="4" t="s">
        <v>2996</v>
      </c>
      <c r="AT6261" s="4" t="s">
        <v>2997</v>
      </c>
      <c r="AU6261" s="4" t="s">
        <v>456</v>
      </c>
      <c r="AV6261" s="4" t="s">
        <v>736</v>
      </c>
      <c r="AW6261" s="4" t="s">
        <v>939</v>
      </c>
      <c r="AX6261" s="4"/>
      <c r="AY6261" s="4"/>
      <c r="AZ6261" s="4"/>
      <c r="BA6261" s="4"/>
      <c r="BB6261" s="4"/>
      <c r="BC6261" s="4">
        <v>40</v>
      </c>
      <c r="BD6261" t="str">
        <f>IF(AND(ADHOC!$G$15="",ADHOC!$S$4=""),"",IF(ADHOC!$G$15&lt;&gt;"",IF(ADHOC!$G$15=LEFT(Domein!$AS6261,LEN(ADHOC!$G$15)),MAX(Domein!BD$1:'Domein'!BD6260)+1,""),IF(ADHOC!$S$4=LEFT(Domein!$AS6261,LEN(ADHOC!$S$4)),MAX(Domein!BD$1:'Domein'!BD6260)+1,"")))</f>
        <v/>
      </c>
    </row>
    <row r="6262" spans="45:56" x14ac:dyDescent="0.2">
      <c r="AS6262" s="4" t="s">
        <v>21697</v>
      </c>
      <c r="AT6262" s="4" t="s">
        <v>21698</v>
      </c>
      <c r="AU6262" s="4" t="s">
        <v>456</v>
      </c>
      <c r="AV6262" s="4" t="s">
        <v>729</v>
      </c>
      <c r="AW6262" s="4" t="s">
        <v>701</v>
      </c>
      <c r="AX6262" s="4"/>
      <c r="AY6262" s="4"/>
      <c r="AZ6262" s="4"/>
      <c r="BA6262" s="4"/>
      <c r="BB6262" s="4"/>
      <c r="BC6262" s="4">
        <v>40</v>
      </c>
      <c r="BD6262" t="str">
        <f>IF(AND(ADHOC!$G$15="",ADHOC!$S$4=""),"",IF(ADHOC!$G$15&lt;&gt;"",IF(ADHOC!$G$15=LEFT(Domein!$AS6262,LEN(ADHOC!$G$15)),MAX(Domein!BD$1:'Domein'!BD6261)+1,""),IF(ADHOC!$S$4=LEFT(Domein!$AS6262,LEN(ADHOC!$S$4)),MAX(Domein!BD$1:'Domein'!BD6261)+1,"")))</f>
        <v/>
      </c>
    </row>
    <row r="6263" spans="45:56" x14ac:dyDescent="0.2">
      <c r="AS6263" s="4" t="s">
        <v>21778</v>
      </c>
      <c r="AT6263" s="4" t="s">
        <v>21779</v>
      </c>
      <c r="AU6263" s="4" t="s">
        <v>456</v>
      </c>
      <c r="AV6263" s="4" t="s">
        <v>729</v>
      </c>
      <c r="AW6263" s="4" t="s">
        <v>701</v>
      </c>
      <c r="AX6263" s="4"/>
      <c r="AY6263" s="4"/>
      <c r="AZ6263" s="4"/>
      <c r="BA6263" s="4"/>
      <c r="BB6263" s="4"/>
      <c r="BC6263" s="4">
        <v>40</v>
      </c>
      <c r="BD6263" t="str">
        <f>IF(AND(ADHOC!$G$15="",ADHOC!$S$4=""),"",IF(ADHOC!$G$15&lt;&gt;"",IF(ADHOC!$G$15=LEFT(Domein!$AS6263,LEN(ADHOC!$G$15)),MAX(Domein!BD$1:'Domein'!BD6262)+1,""),IF(ADHOC!$S$4=LEFT(Domein!$AS6263,LEN(ADHOC!$S$4)),MAX(Domein!BD$1:'Domein'!BD6262)+1,"")))</f>
        <v/>
      </c>
    </row>
    <row r="6264" spans="45:56" x14ac:dyDescent="0.2">
      <c r="AS6264" s="4" t="s">
        <v>21788</v>
      </c>
      <c r="AT6264" s="4" t="s">
        <v>21779</v>
      </c>
      <c r="AU6264" s="4" t="s">
        <v>456</v>
      </c>
      <c r="AV6264" s="4" t="s">
        <v>729</v>
      </c>
      <c r="AW6264" s="4" t="s">
        <v>724</v>
      </c>
      <c r="AX6264" s="4"/>
      <c r="AY6264" s="4"/>
      <c r="AZ6264" s="4"/>
      <c r="BA6264" s="4"/>
      <c r="BB6264" s="4"/>
      <c r="BC6264" s="4">
        <v>40</v>
      </c>
      <c r="BD6264" t="str">
        <f>IF(AND(ADHOC!$G$15="",ADHOC!$S$4=""),"",IF(ADHOC!$G$15&lt;&gt;"",IF(ADHOC!$G$15=LEFT(Domein!$AS6264,LEN(ADHOC!$G$15)),MAX(Domein!BD$1:'Domein'!BD6263)+1,""),IF(ADHOC!$S$4=LEFT(Domein!$AS6264,LEN(ADHOC!$S$4)),MAX(Domein!BD$1:'Domein'!BD6263)+1,"")))</f>
        <v/>
      </c>
    </row>
    <row r="6265" spans="45:56" x14ac:dyDescent="0.2">
      <c r="AS6265" s="4" t="s">
        <v>31480</v>
      </c>
      <c r="AT6265" s="4" t="s">
        <v>31481</v>
      </c>
      <c r="AU6265" s="4" t="s">
        <v>456</v>
      </c>
      <c r="AV6265" s="4" t="s">
        <v>729</v>
      </c>
      <c r="AW6265" s="4" t="s">
        <v>724</v>
      </c>
      <c r="AX6265" s="4"/>
      <c r="AY6265" s="4"/>
      <c r="AZ6265" s="4"/>
      <c r="BA6265" s="4"/>
      <c r="BB6265" s="4"/>
      <c r="BC6265" s="4">
        <v>40</v>
      </c>
      <c r="BD6265" t="str">
        <f>IF(AND(ADHOC!$G$15="",ADHOC!$S$4=""),"",IF(ADHOC!$G$15&lt;&gt;"",IF(ADHOC!$G$15=LEFT(Domein!$AS6265,LEN(ADHOC!$G$15)),MAX(Domein!BD$1:'Domein'!BD6264)+1,""),IF(ADHOC!$S$4=LEFT(Domein!$AS6265,LEN(ADHOC!$S$4)),MAX(Domein!BD$1:'Domein'!BD6264)+1,"")))</f>
        <v/>
      </c>
    </row>
    <row r="6266" spans="45:56" x14ac:dyDescent="0.2">
      <c r="AS6266" s="4" t="s">
        <v>31920</v>
      </c>
      <c r="AT6266" s="4" t="s">
        <v>31921</v>
      </c>
      <c r="AU6266" s="4" t="s">
        <v>456</v>
      </c>
      <c r="AV6266" s="4" t="s">
        <v>729</v>
      </c>
      <c r="AW6266" s="4" t="s">
        <v>701</v>
      </c>
      <c r="AX6266" s="4"/>
      <c r="AY6266" s="4"/>
      <c r="AZ6266" s="4"/>
      <c r="BA6266" s="4"/>
      <c r="BB6266" s="4"/>
      <c r="BC6266" s="4">
        <v>40</v>
      </c>
      <c r="BD6266" t="str">
        <f>IF(AND(ADHOC!$G$15="",ADHOC!$S$4=""),"",IF(ADHOC!$G$15&lt;&gt;"",IF(ADHOC!$G$15=LEFT(Domein!$AS6266,LEN(ADHOC!$G$15)),MAX(Domein!BD$1:'Domein'!BD6265)+1,""),IF(ADHOC!$S$4=LEFT(Domein!$AS6266,LEN(ADHOC!$S$4)),MAX(Domein!BD$1:'Domein'!BD6265)+1,"")))</f>
        <v/>
      </c>
    </row>
    <row r="6267" spans="45:56" x14ac:dyDescent="0.2">
      <c r="AS6267" s="4" t="s">
        <v>33304</v>
      </c>
      <c r="AT6267" s="4" t="s">
        <v>33305</v>
      </c>
      <c r="AU6267" s="4" t="s">
        <v>456</v>
      </c>
      <c r="AV6267" s="4" t="s">
        <v>729</v>
      </c>
      <c r="AW6267" s="4" t="s">
        <v>724</v>
      </c>
      <c r="AX6267" s="4"/>
      <c r="AY6267" s="4"/>
      <c r="AZ6267" s="4"/>
      <c r="BA6267" s="4"/>
      <c r="BB6267" s="4"/>
      <c r="BC6267" s="4">
        <v>40</v>
      </c>
      <c r="BD6267" t="str">
        <f>IF(AND(ADHOC!$G$15="",ADHOC!$S$4=""),"",IF(ADHOC!$G$15&lt;&gt;"",IF(ADHOC!$G$15=LEFT(Domein!$AS6267,LEN(ADHOC!$G$15)),MAX(Domein!BD$1:'Domein'!BD6266)+1,""),IF(ADHOC!$S$4=LEFT(Domein!$AS6267,LEN(ADHOC!$S$4)),MAX(Domein!BD$1:'Domein'!BD6266)+1,"")))</f>
        <v/>
      </c>
    </row>
    <row r="6268" spans="45:56" x14ac:dyDescent="0.2">
      <c r="AS6268" s="4" t="s">
        <v>33308</v>
      </c>
      <c r="AT6268" s="4" t="s">
        <v>8284</v>
      </c>
      <c r="AU6268" s="4" t="s">
        <v>456</v>
      </c>
      <c r="AV6268" s="4" t="s">
        <v>729</v>
      </c>
      <c r="AW6268" s="4" t="s">
        <v>701</v>
      </c>
      <c r="AX6268" s="4"/>
      <c r="AY6268" s="4"/>
      <c r="AZ6268" s="4"/>
      <c r="BA6268" s="4"/>
      <c r="BB6268" s="4"/>
      <c r="BC6268" s="4">
        <v>40</v>
      </c>
      <c r="BD6268" t="str">
        <f>IF(AND(ADHOC!$G$15="",ADHOC!$S$4=""),"",IF(ADHOC!$G$15&lt;&gt;"",IF(ADHOC!$G$15=LEFT(Domein!$AS6268,LEN(ADHOC!$G$15)),MAX(Domein!BD$1:'Domein'!BD6267)+1,""),IF(ADHOC!$S$4=LEFT(Domein!$AS6268,LEN(ADHOC!$S$4)),MAX(Domein!BD$1:'Domein'!BD6267)+1,"")))</f>
        <v/>
      </c>
    </row>
    <row r="6269" spans="45:56" x14ac:dyDescent="0.2">
      <c r="AS6269" s="4" t="s">
        <v>33309</v>
      </c>
      <c r="AT6269" s="4" t="s">
        <v>8284</v>
      </c>
      <c r="AU6269" s="4" t="s">
        <v>456</v>
      </c>
      <c r="AV6269" s="4" t="s">
        <v>729</v>
      </c>
      <c r="AW6269" s="4" t="s">
        <v>701</v>
      </c>
      <c r="AX6269" s="4"/>
      <c r="AY6269" s="4"/>
      <c r="AZ6269" s="4"/>
      <c r="BA6269" s="4"/>
      <c r="BB6269" s="4"/>
      <c r="BC6269" s="4">
        <v>40</v>
      </c>
      <c r="BD6269" t="str">
        <f>IF(AND(ADHOC!$G$15="",ADHOC!$S$4=""),"",IF(ADHOC!$G$15&lt;&gt;"",IF(ADHOC!$G$15=LEFT(Domein!$AS6269,LEN(ADHOC!$G$15)),MAX(Domein!BD$1:'Domein'!BD6268)+1,""),IF(ADHOC!$S$4=LEFT(Domein!$AS6269,LEN(ADHOC!$S$4)),MAX(Domein!BD$1:'Domein'!BD6268)+1,"")))</f>
        <v/>
      </c>
    </row>
    <row r="6270" spans="45:56" x14ac:dyDescent="0.2">
      <c r="AS6270" s="4" t="s">
        <v>33478</v>
      </c>
      <c r="AT6270" s="4" t="s">
        <v>33479</v>
      </c>
      <c r="AU6270" s="4" t="s">
        <v>456</v>
      </c>
      <c r="AV6270" s="4" t="s">
        <v>729</v>
      </c>
      <c r="AW6270" s="4" t="s">
        <v>701</v>
      </c>
      <c r="AX6270" s="4"/>
      <c r="AY6270" s="4"/>
      <c r="AZ6270" s="4"/>
      <c r="BA6270" s="4"/>
      <c r="BB6270" s="4"/>
      <c r="BC6270" s="4">
        <v>40</v>
      </c>
      <c r="BD6270" t="str">
        <f>IF(AND(ADHOC!$G$15="",ADHOC!$S$4=""),"",IF(ADHOC!$G$15&lt;&gt;"",IF(ADHOC!$G$15=LEFT(Domein!$AS6270,LEN(ADHOC!$G$15)),MAX(Domein!BD$1:'Domein'!BD6269)+1,""),IF(ADHOC!$S$4=LEFT(Domein!$AS6270,LEN(ADHOC!$S$4)),MAX(Domein!BD$1:'Domein'!BD6269)+1,"")))</f>
        <v/>
      </c>
    </row>
    <row r="6271" spans="45:56" x14ac:dyDescent="0.2">
      <c r="AS6271" s="4" t="s">
        <v>33480</v>
      </c>
      <c r="AT6271" s="4" t="s">
        <v>33481</v>
      </c>
      <c r="AU6271" s="4" t="s">
        <v>456</v>
      </c>
      <c r="AV6271" s="4" t="s">
        <v>729</v>
      </c>
      <c r="AW6271" s="4" t="s">
        <v>701</v>
      </c>
      <c r="AX6271" s="4"/>
      <c r="AY6271" s="4"/>
      <c r="AZ6271" s="4"/>
      <c r="BA6271" s="4"/>
      <c r="BB6271" s="4"/>
      <c r="BC6271" s="4">
        <v>40</v>
      </c>
      <c r="BD6271" t="str">
        <f>IF(AND(ADHOC!$G$15="",ADHOC!$S$4=""),"",IF(ADHOC!$G$15&lt;&gt;"",IF(ADHOC!$G$15=LEFT(Domein!$AS6271,LEN(ADHOC!$G$15)),MAX(Domein!BD$1:'Domein'!BD6270)+1,""),IF(ADHOC!$S$4=LEFT(Domein!$AS6271,LEN(ADHOC!$S$4)),MAX(Domein!BD$1:'Domein'!BD6270)+1,"")))</f>
        <v/>
      </c>
    </row>
    <row r="6272" spans="45:56" x14ac:dyDescent="0.2">
      <c r="AS6272" s="4" t="s">
        <v>33482</v>
      </c>
      <c r="AT6272" s="4" t="s">
        <v>33483</v>
      </c>
      <c r="AU6272" s="4" t="s">
        <v>456</v>
      </c>
      <c r="AV6272" s="4" t="s">
        <v>729</v>
      </c>
      <c r="AW6272" s="4" t="s">
        <v>701</v>
      </c>
      <c r="AX6272" s="4"/>
      <c r="AY6272" s="4"/>
      <c r="AZ6272" s="4"/>
      <c r="BA6272" s="4"/>
      <c r="BB6272" s="4"/>
      <c r="BC6272" s="4">
        <v>40</v>
      </c>
      <c r="BD6272" t="str">
        <f>IF(AND(ADHOC!$G$15="",ADHOC!$S$4=""),"",IF(ADHOC!$G$15&lt;&gt;"",IF(ADHOC!$G$15=LEFT(Domein!$AS6272,LEN(ADHOC!$G$15)),MAX(Domein!BD$1:'Domein'!BD6271)+1,""),IF(ADHOC!$S$4=LEFT(Domein!$AS6272,LEN(ADHOC!$S$4)),MAX(Domein!BD$1:'Domein'!BD6271)+1,"")))</f>
        <v/>
      </c>
    </row>
    <row r="6273" spans="45:56" x14ac:dyDescent="0.2">
      <c r="AS6273" s="4" t="s">
        <v>33484</v>
      </c>
      <c r="AT6273" s="4" t="s">
        <v>33481</v>
      </c>
      <c r="AU6273" s="4" t="s">
        <v>456</v>
      </c>
      <c r="AV6273" s="4" t="s">
        <v>729</v>
      </c>
      <c r="AW6273" s="4" t="s">
        <v>701</v>
      </c>
      <c r="AX6273" s="4"/>
      <c r="AY6273" s="4"/>
      <c r="AZ6273" s="4"/>
      <c r="BA6273" s="4"/>
      <c r="BB6273" s="4"/>
      <c r="BC6273" s="4">
        <v>40</v>
      </c>
      <c r="BD6273" t="str">
        <f>IF(AND(ADHOC!$G$15="",ADHOC!$S$4=""),"",IF(ADHOC!$G$15&lt;&gt;"",IF(ADHOC!$G$15=LEFT(Domein!$AS6273,LEN(ADHOC!$G$15)),MAX(Domein!BD$1:'Domein'!BD6272)+1,""),IF(ADHOC!$S$4=LEFT(Domein!$AS6273,LEN(ADHOC!$S$4)),MAX(Domein!BD$1:'Domein'!BD6272)+1,"")))</f>
        <v/>
      </c>
    </row>
    <row r="6274" spans="45:56" x14ac:dyDescent="0.2">
      <c r="AS6274" s="4" t="s">
        <v>33626</v>
      </c>
      <c r="AT6274" s="4" t="s">
        <v>33627</v>
      </c>
      <c r="AU6274" s="4" t="s">
        <v>456</v>
      </c>
      <c r="AV6274" s="4" t="s">
        <v>730</v>
      </c>
      <c r="AW6274" s="4" t="s">
        <v>701</v>
      </c>
      <c r="AX6274" s="4"/>
      <c r="AY6274" s="4"/>
      <c r="AZ6274" s="4"/>
      <c r="BA6274" s="4"/>
      <c r="BB6274" s="4"/>
      <c r="BC6274" s="4">
        <v>40</v>
      </c>
      <c r="BD6274" t="str">
        <f>IF(AND(ADHOC!$G$15="",ADHOC!$S$4=""),"",IF(ADHOC!$G$15&lt;&gt;"",IF(ADHOC!$G$15=LEFT(Domein!$AS6274,LEN(ADHOC!$G$15)),MAX(Domein!BD$1:'Domein'!BD6273)+1,""),IF(ADHOC!$S$4=LEFT(Domein!$AS6274,LEN(ADHOC!$S$4)),MAX(Domein!BD$1:'Domein'!BD6273)+1,"")))</f>
        <v/>
      </c>
    </row>
    <row r="6275" spans="45:56" x14ac:dyDescent="0.2">
      <c r="AS6275" s="4" t="s">
        <v>34696</v>
      </c>
      <c r="AT6275" s="4" t="s">
        <v>34697</v>
      </c>
      <c r="AU6275" s="4" t="s">
        <v>456</v>
      </c>
      <c r="AV6275" s="4" t="s">
        <v>729</v>
      </c>
      <c r="AW6275" s="4" t="s">
        <v>724</v>
      </c>
      <c r="AX6275" s="4"/>
      <c r="AY6275" s="4"/>
      <c r="AZ6275" s="4"/>
      <c r="BA6275" s="4"/>
      <c r="BB6275" s="4"/>
      <c r="BC6275" s="4">
        <v>40</v>
      </c>
      <c r="BD6275" t="str">
        <f>IF(AND(ADHOC!$G$15="",ADHOC!$S$4=""),"",IF(ADHOC!$G$15&lt;&gt;"",IF(ADHOC!$G$15=LEFT(Domein!$AS6275,LEN(ADHOC!$G$15)),MAX(Domein!BD$1:'Domein'!BD6274)+1,""),IF(ADHOC!$S$4=LEFT(Domein!$AS6275,LEN(ADHOC!$S$4)),MAX(Domein!BD$1:'Domein'!BD6274)+1,"")))</f>
        <v/>
      </c>
    </row>
    <row r="6276" spans="45:56" x14ac:dyDescent="0.2">
      <c r="AS6276" s="4" t="s">
        <v>34698</v>
      </c>
      <c r="AT6276" s="4" t="s">
        <v>34699</v>
      </c>
      <c r="AU6276" s="4" t="s">
        <v>456</v>
      </c>
      <c r="AV6276" s="4" t="s">
        <v>729</v>
      </c>
      <c r="AW6276" s="4" t="s">
        <v>701</v>
      </c>
      <c r="AX6276" s="4"/>
      <c r="AY6276" s="4"/>
      <c r="AZ6276" s="4"/>
      <c r="BA6276" s="4"/>
      <c r="BB6276" s="4"/>
      <c r="BC6276" s="4">
        <v>40</v>
      </c>
      <c r="BD6276" t="str">
        <f>IF(AND(ADHOC!$G$15="",ADHOC!$S$4=""),"",IF(ADHOC!$G$15&lt;&gt;"",IF(ADHOC!$G$15=LEFT(Domein!$AS6276,LEN(ADHOC!$G$15)),MAX(Domein!BD$1:'Domein'!BD6275)+1,""),IF(ADHOC!$S$4=LEFT(Domein!$AS6276,LEN(ADHOC!$S$4)),MAX(Domein!BD$1:'Domein'!BD6275)+1,"")))</f>
        <v/>
      </c>
    </row>
    <row r="6277" spans="45:56" x14ac:dyDescent="0.2">
      <c r="AS6277" s="4" t="s">
        <v>34775</v>
      </c>
      <c r="AT6277" s="4" t="s">
        <v>34776</v>
      </c>
      <c r="AU6277" s="4" t="s">
        <v>456</v>
      </c>
      <c r="AV6277" s="4" t="s">
        <v>729</v>
      </c>
      <c r="AW6277" s="4" t="s">
        <v>701</v>
      </c>
      <c r="AX6277" s="4"/>
      <c r="AY6277" s="4"/>
      <c r="AZ6277" s="4"/>
      <c r="BA6277" s="4"/>
      <c r="BB6277" s="4"/>
      <c r="BC6277" s="4">
        <v>40</v>
      </c>
      <c r="BD6277" t="str">
        <f>IF(AND(ADHOC!$G$15="",ADHOC!$S$4=""),"",IF(ADHOC!$G$15&lt;&gt;"",IF(ADHOC!$G$15=LEFT(Domein!$AS6277,LEN(ADHOC!$G$15)),MAX(Domein!BD$1:'Domein'!BD6276)+1,""),IF(ADHOC!$S$4=LEFT(Domein!$AS6277,LEN(ADHOC!$S$4)),MAX(Domein!BD$1:'Domein'!BD6276)+1,"")))</f>
        <v/>
      </c>
    </row>
    <row r="6278" spans="45:56" x14ac:dyDescent="0.2">
      <c r="AS6278" s="4" t="s">
        <v>35171</v>
      </c>
      <c r="AT6278" s="4" t="s">
        <v>35172</v>
      </c>
      <c r="AU6278" s="4" t="s">
        <v>456</v>
      </c>
      <c r="AV6278" s="4" t="s">
        <v>729</v>
      </c>
      <c r="AW6278" s="4" t="s">
        <v>701</v>
      </c>
      <c r="AX6278" s="4"/>
      <c r="AY6278" s="4"/>
      <c r="AZ6278" s="4"/>
      <c r="BA6278" s="4"/>
      <c r="BB6278" s="4"/>
      <c r="BC6278" s="4">
        <v>40</v>
      </c>
      <c r="BD6278" t="str">
        <f>IF(AND(ADHOC!$G$15="",ADHOC!$S$4=""),"",IF(ADHOC!$G$15&lt;&gt;"",IF(ADHOC!$G$15=LEFT(Domein!$AS6278,LEN(ADHOC!$G$15)),MAX(Domein!BD$1:'Domein'!BD6277)+1,""),IF(ADHOC!$S$4=LEFT(Domein!$AS6278,LEN(ADHOC!$S$4)),MAX(Domein!BD$1:'Domein'!BD6277)+1,"")))</f>
        <v/>
      </c>
    </row>
    <row r="6279" spans="45:56" x14ac:dyDescent="0.2">
      <c r="AS6279" s="4" t="s">
        <v>35207</v>
      </c>
      <c r="AT6279" s="4" t="s">
        <v>35208</v>
      </c>
      <c r="AU6279" s="4" t="s">
        <v>456</v>
      </c>
      <c r="AV6279" s="4" t="s">
        <v>729</v>
      </c>
      <c r="AW6279" s="4" t="s">
        <v>724</v>
      </c>
      <c r="AX6279" s="4"/>
      <c r="AY6279" s="4"/>
      <c r="AZ6279" s="4"/>
      <c r="BA6279" s="4"/>
      <c r="BB6279" s="4"/>
      <c r="BC6279" s="4">
        <v>40</v>
      </c>
      <c r="BD6279" t="str">
        <f>IF(AND(ADHOC!$G$15="",ADHOC!$S$4=""),"",IF(ADHOC!$G$15&lt;&gt;"",IF(ADHOC!$G$15=LEFT(Domein!$AS6279,LEN(ADHOC!$G$15)),MAX(Domein!BD$1:'Domein'!BD6278)+1,""),IF(ADHOC!$S$4=LEFT(Domein!$AS6279,LEN(ADHOC!$S$4)),MAX(Domein!BD$1:'Domein'!BD6278)+1,"")))</f>
        <v/>
      </c>
    </row>
    <row r="6280" spans="45:56" x14ac:dyDescent="0.2">
      <c r="AS6280" s="4" t="s">
        <v>35234</v>
      </c>
      <c r="AT6280" s="4" t="s">
        <v>35235</v>
      </c>
      <c r="AU6280" s="4" t="s">
        <v>456</v>
      </c>
      <c r="AV6280" s="4" t="s">
        <v>729</v>
      </c>
      <c r="AW6280" s="4" t="s">
        <v>724</v>
      </c>
      <c r="AX6280" s="4"/>
      <c r="AY6280" s="4"/>
      <c r="AZ6280" s="4"/>
      <c r="BA6280" s="4"/>
      <c r="BB6280" s="4"/>
      <c r="BC6280" s="4">
        <v>40</v>
      </c>
      <c r="BD6280" t="str">
        <f>IF(AND(ADHOC!$G$15="",ADHOC!$S$4=""),"",IF(ADHOC!$G$15&lt;&gt;"",IF(ADHOC!$G$15=LEFT(Domein!$AS6280,LEN(ADHOC!$G$15)),MAX(Domein!BD$1:'Domein'!BD6279)+1,""),IF(ADHOC!$S$4=LEFT(Domein!$AS6280,LEN(ADHOC!$S$4)),MAX(Domein!BD$1:'Domein'!BD6279)+1,"")))</f>
        <v/>
      </c>
    </row>
    <row r="6281" spans="45:56" x14ac:dyDescent="0.2">
      <c r="AS6281" s="4" t="s">
        <v>35336</v>
      </c>
      <c r="AT6281" s="4" t="s">
        <v>35337</v>
      </c>
      <c r="AU6281" s="4" t="s">
        <v>456</v>
      </c>
      <c r="AV6281" s="4" t="s">
        <v>7011</v>
      </c>
      <c r="AW6281" s="4" t="s">
        <v>724</v>
      </c>
      <c r="AX6281" s="4"/>
      <c r="AY6281" s="4"/>
      <c r="AZ6281" s="4"/>
      <c r="BA6281" s="4"/>
      <c r="BB6281" s="4"/>
      <c r="BC6281" s="4">
        <v>40</v>
      </c>
      <c r="BD6281" t="str">
        <f>IF(AND(ADHOC!$G$15="",ADHOC!$S$4=""),"",IF(ADHOC!$G$15&lt;&gt;"",IF(ADHOC!$G$15=LEFT(Domein!$AS6281,LEN(ADHOC!$G$15)),MAX(Domein!BD$1:'Domein'!BD6280)+1,""),IF(ADHOC!$S$4=LEFT(Domein!$AS6281,LEN(ADHOC!$S$4)),MAX(Domein!BD$1:'Domein'!BD6280)+1,"")))</f>
        <v/>
      </c>
    </row>
    <row r="6282" spans="45:56" x14ac:dyDescent="0.2">
      <c r="AS6282" s="4" t="s">
        <v>35338</v>
      </c>
      <c r="AT6282" s="4" t="s">
        <v>35339</v>
      </c>
      <c r="AU6282" s="4" t="s">
        <v>456</v>
      </c>
      <c r="AV6282" s="4" t="s">
        <v>7011</v>
      </c>
      <c r="AW6282" s="4" t="s">
        <v>724</v>
      </c>
      <c r="AX6282" s="4"/>
      <c r="AY6282" s="4"/>
      <c r="AZ6282" s="4"/>
      <c r="BA6282" s="4"/>
      <c r="BB6282" s="4"/>
      <c r="BC6282" s="4">
        <v>40</v>
      </c>
      <c r="BD6282" t="str">
        <f>IF(AND(ADHOC!$G$15="",ADHOC!$S$4=""),"",IF(ADHOC!$G$15&lt;&gt;"",IF(ADHOC!$G$15=LEFT(Domein!$AS6282,LEN(ADHOC!$G$15)),MAX(Domein!BD$1:'Domein'!BD6281)+1,""),IF(ADHOC!$S$4=LEFT(Domein!$AS6282,LEN(ADHOC!$S$4)),MAX(Domein!BD$1:'Domein'!BD6281)+1,"")))</f>
        <v/>
      </c>
    </row>
    <row r="6283" spans="45:56" x14ac:dyDescent="0.2">
      <c r="AS6283" s="4" t="s">
        <v>35340</v>
      </c>
      <c r="AT6283" s="4" t="s">
        <v>35341</v>
      </c>
      <c r="AU6283" s="4" t="s">
        <v>456</v>
      </c>
      <c r="AV6283" s="4" t="s">
        <v>7011</v>
      </c>
      <c r="AW6283" s="4" t="s">
        <v>724</v>
      </c>
      <c r="AX6283" s="4"/>
      <c r="AY6283" s="4"/>
      <c r="AZ6283" s="4"/>
      <c r="BA6283" s="4"/>
      <c r="BB6283" s="4"/>
      <c r="BC6283" s="4">
        <v>40</v>
      </c>
      <c r="BD6283" t="str">
        <f>IF(AND(ADHOC!$G$15="",ADHOC!$S$4=""),"",IF(ADHOC!$G$15&lt;&gt;"",IF(ADHOC!$G$15=LEFT(Domein!$AS6283,LEN(ADHOC!$G$15)),MAX(Domein!BD$1:'Domein'!BD6282)+1,""),IF(ADHOC!$S$4=LEFT(Domein!$AS6283,LEN(ADHOC!$S$4)),MAX(Domein!BD$1:'Domein'!BD6282)+1,"")))</f>
        <v/>
      </c>
    </row>
    <row r="6284" spans="45:56" x14ac:dyDescent="0.2">
      <c r="AS6284" s="4" t="s">
        <v>35342</v>
      </c>
      <c r="AT6284" s="4" t="s">
        <v>35343</v>
      </c>
      <c r="AU6284" s="4" t="s">
        <v>456</v>
      </c>
      <c r="AV6284" s="4" t="s">
        <v>7011</v>
      </c>
      <c r="AW6284" s="4" t="s">
        <v>724</v>
      </c>
      <c r="AX6284" s="4"/>
      <c r="AY6284" s="4"/>
      <c r="AZ6284" s="4"/>
      <c r="BA6284" s="4"/>
      <c r="BB6284" s="4"/>
      <c r="BC6284" s="4">
        <v>40</v>
      </c>
      <c r="BD6284" t="str">
        <f>IF(AND(ADHOC!$G$15="",ADHOC!$S$4=""),"",IF(ADHOC!$G$15&lt;&gt;"",IF(ADHOC!$G$15=LEFT(Domein!$AS6284,LEN(ADHOC!$G$15)),MAX(Domein!BD$1:'Domein'!BD6283)+1,""),IF(ADHOC!$S$4=LEFT(Domein!$AS6284,LEN(ADHOC!$S$4)),MAX(Domein!BD$1:'Domein'!BD6283)+1,"")))</f>
        <v/>
      </c>
    </row>
    <row r="6285" spans="45:56" x14ac:dyDescent="0.2">
      <c r="AS6285" s="4" t="s">
        <v>35396</v>
      </c>
      <c r="AT6285" s="4" t="s">
        <v>8284</v>
      </c>
      <c r="AU6285" s="4" t="s">
        <v>456</v>
      </c>
      <c r="AV6285" s="4" t="s">
        <v>729</v>
      </c>
      <c r="AW6285" s="4" t="s">
        <v>701</v>
      </c>
      <c r="AX6285" s="4"/>
      <c r="AY6285" s="4"/>
      <c r="AZ6285" s="4"/>
      <c r="BA6285" s="4"/>
      <c r="BB6285" s="4"/>
      <c r="BC6285" s="4">
        <v>40</v>
      </c>
      <c r="BD6285" t="str">
        <f>IF(AND(ADHOC!$G$15="",ADHOC!$S$4=""),"",IF(ADHOC!$G$15&lt;&gt;"",IF(ADHOC!$G$15=LEFT(Domein!$AS6285,LEN(ADHOC!$G$15)),MAX(Domein!BD$1:'Domein'!BD6284)+1,""),IF(ADHOC!$S$4=LEFT(Domein!$AS6285,LEN(ADHOC!$S$4)),MAX(Domein!BD$1:'Domein'!BD6284)+1,"")))</f>
        <v/>
      </c>
    </row>
    <row r="6286" spans="45:56" x14ac:dyDescent="0.2">
      <c r="AS6286" s="4" t="s">
        <v>35397</v>
      </c>
      <c r="AT6286" s="4" t="s">
        <v>8284</v>
      </c>
      <c r="AU6286" s="4" t="s">
        <v>456</v>
      </c>
      <c r="AV6286" s="4" t="s">
        <v>729</v>
      </c>
      <c r="AW6286" s="4" t="s">
        <v>701</v>
      </c>
      <c r="AX6286" s="4"/>
      <c r="AY6286" s="4"/>
      <c r="AZ6286" s="4"/>
      <c r="BA6286" s="4"/>
      <c r="BB6286" s="4"/>
      <c r="BC6286" s="4">
        <v>40</v>
      </c>
      <c r="BD6286" t="str">
        <f>IF(AND(ADHOC!$G$15="",ADHOC!$S$4=""),"",IF(ADHOC!$G$15&lt;&gt;"",IF(ADHOC!$G$15=LEFT(Domein!$AS6286,LEN(ADHOC!$G$15)),MAX(Domein!BD$1:'Domein'!BD6285)+1,""),IF(ADHOC!$S$4=LEFT(Domein!$AS6286,LEN(ADHOC!$S$4)),MAX(Domein!BD$1:'Domein'!BD6285)+1,"")))</f>
        <v/>
      </c>
    </row>
    <row r="6287" spans="45:56" x14ac:dyDescent="0.2">
      <c r="AS6287" s="4" t="s">
        <v>35481</v>
      </c>
      <c r="AT6287" s="4" t="s">
        <v>35482</v>
      </c>
      <c r="AU6287" s="4" t="s">
        <v>456</v>
      </c>
      <c r="AV6287" s="4" t="s">
        <v>729</v>
      </c>
      <c r="AW6287" s="4" t="s">
        <v>701</v>
      </c>
      <c r="AX6287" s="4"/>
      <c r="AY6287" s="4"/>
      <c r="AZ6287" s="4"/>
      <c r="BA6287" s="4"/>
      <c r="BB6287" s="4"/>
      <c r="BC6287" s="4">
        <v>40</v>
      </c>
      <c r="BD6287" t="str">
        <f>IF(AND(ADHOC!$G$15="",ADHOC!$S$4=""),"",IF(ADHOC!$G$15&lt;&gt;"",IF(ADHOC!$G$15=LEFT(Domein!$AS6287,LEN(ADHOC!$G$15)),MAX(Domein!BD$1:'Domein'!BD6286)+1,""),IF(ADHOC!$S$4=LEFT(Domein!$AS6287,LEN(ADHOC!$S$4)),MAX(Domein!BD$1:'Domein'!BD6286)+1,"")))</f>
        <v/>
      </c>
    </row>
    <row r="6288" spans="45:56" x14ac:dyDescent="0.2">
      <c r="AS6288" s="4" t="s">
        <v>35483</v>
      </c>
      <c r="AT6288" s="4" t="s">
        <v>35484</v>
      </c>
      <c r="AU6288" s="4" t="s">
        <v>456</v>
      </c>
      <c r="AV6288" s="4" t="s">
        <v>7011</v>
      </c>
      <c r="AW6288" s="4" t="s">
        <v>724</v>
      </c>
      <c r="AX6288" s="4"/>
      <c r="AY6288" s="4"/>
      <c r="AZ6288" s="4"/>
      <c r="BA6288" s="4"/>
      <c r="BB6288" s="4"/>
      <c r="BC6288" s="4">
        <v>40</v>
      </c>
      <c r="BD6288" t="str">
        <f>IF(AND(ADHOC!$G$15="",ADHOC!$S$4=""),"",IF(ADHOC!$G$15&lt;&gt;"",IF(ADHOC!$G$15=LEFT(Domein!$AS6288,LEN(ADHOC!$G$15)),MAX(Domein!BD$1:'Domein'!BD6287)+1,""),IF(ADHOC!$S$4=LEFT(Domein!$AS6288,LEN(ADHOC!$S$4)),MAX(Domein!BD$1:'Domein'!BD6287)+1,"")))</f>
        <v/>
      </c>
    </row>
    <row r="6289" spans="45:56" x14ac:dyDescent="0.2">
      <c r="AS6289" s="4" t="s">
        <v>35485</v>
      </c>
      <c r="AT6289" s="4" t="s">
        <v>35343</v>
      </c>
      <c r="AU6289" s="4" t="s">
        <v>456</v>
      </c>
      <c r="AV6289" s="4" t="s">
        <v>7011</v>
      </c>
      <c r="AW6289" s="4" t="s">
        <v>724</v>
      </c>
      <c r="AX6289" s="4"/>
      <c r="AY6289" s="4"/>
      <c r="AZ6289" s="4"/>
      <c r="BA6289" s="4"/>
      <c r="BB6289" s="4"/>
      <c r="BC6289" s="4">
        <v>40</v>
      </c>
      <c r="BD6289" t="str">
        <f>IF(AND(ADHOC!$G$15="",ADHOC!$S$4=""),"",IF(ADHOC!$G$15&lt;&gt;"",IF(ADHOC!$G$15=LEFT(Domein!$AS6289,LEN(ADHOC!$G$15)),MAX(Domein!BD$1:'Domein'!BD6288)+1,""),IF(ADHOC!$S$4=LEFT(Domein!$AS6289,LEN(ADHOC!$S$4)),MAX(Domein!BD$1:'Domein'!BD6288)+1,"")))</f>
        <v/>
      </c>
    </row>
    <row r="6290" spans="45:56" x14ac:dyDescent="0.2">
      <c r="AS6290" s="4" t="s">
        <v>35486</v>
      </c>
      <c r="AT6290" s="4" t="s">
        <v>35487</v>
      </c>
      <c r="AU6290" s="4" t="s">
        <v>456</v>
      </c>
      <c r="AV6290" s="4" t="s">
        <v>7011</v>
      </c>
      <c r="AW6290" s="4" t="s">
        <v>724</v>
      </c>
      <c r="AX6290" s="4"/>
      <c r="AY6290" s="4"/>
      <c r="AZ6290" s="4"/>
      <c r="BA6290" s="4"/>
      <c r="BB6290" s="4"/>
      <c r="BC6290" s="4">
        <v>40</v>
      </c>
      <c r="BD6290" t="str">
        <f>IF(AND(ADHOC!$G$15="",ADHOC!$S$4=""),"",IF(ADHOC!$G$15&lt;&gt;"",IF(ADHOC!$G$15=LEFT(Domein!$AS6290,LEN(ADHOC!$G$15)),MAX(Domein!BD$1:'Domein'!BD6289)+1,""),IF(ADHOC!$S$4=LEFT(Domein!$AS6290,LEN(ADHOC!$S$4)),MAX(Domein!BD$1:'Domein'!BD6289)+1,"")))</f>
        <v/>
      </c>
    </row>
    <row r="6291" spans="45:56" x14ac:dyDescent="0.2">
      <c r="AS6291" s="4" t="s">
        <v>35488</v>
      </c>
      <c r="AT6291" s="4" t="s">
        <v>35489</v>
      </c>
      <c r="AU6291" s="4" t="s">
        <v>456</v>
      </c>
      <c r="AV6291" s="4" t="s">
        <v>7011</v>
      </c>
      <c r="AW6291" s="4" t="s">
        <v>724</v>
      </c>
      <c r="AX6291" s="4"/>
      <c r="AY6291" s="4"/>
      <c r="AZ6291" s="4"/>
      <c r="BA6291" s="4"/>
      <c r="BB6291" s="4"/>
      <c r="BC6291" s="4">
        <v>40</v>
      </c>
      <c r="BD6291" t="str">
        <f>IF(AND(ADHOC!$G$15="",ADHOC!$S$4=""),"",IF(ADHOC!$G$15&lt;&gt;"",IF(ADHOC!$G$15=LEFT(Domein!$AS6291,LEN(ADHOC!$G$15)),MAX(Domein!BD$1:'Domein'!BD6290)+1,""),IF(ADHOC!$S$4=LEFT(Domein!$AS6291,LEN(ADHOC!$S$4)),MAX(Domein!BD$1:'Domein'!BD6290)+1,"")))</f>
        <v/>
      </c>
    </row>
    <row r="6292" spans="45:56" x14ac:dyDescent="0.2">
      <c r="AS6292" s="4" t="s">
        <v>35490</v>
      </c>
      <c r="AT6292" s="4" t="s">
        <v>35491</v>
      </c>
      <c r="AU6292" s="4" t="s">
        <v>456</v>
      </c>
      <c r="AV6292" s="4" t="s">
        <v>7011</v>
      </c>
      <c r="AW6292" s="4" t="s">
        <v>724</v>
      </c>
      <c r="AX6292" s="4"/>
      <c r="AY6292" s="4"/>
      <c r="AZ6292" s="4"/>
      <c r="BA6292" s="4"/>
      <c r="BB6292" s="4"/>
      <c r="BC6292" s="4">
        <v>40</v>
      </c>
      <c r="BD6292" t="str">
        <f>IF(AND(ADHOC!$G$15="",ADHOC!$S$4=""),"",IF(ADHOC!$G$15&lt;&gt;"",IF(ADHOC!$G$15=LEFT(Domein!$AS6292,LEN(ADHOC!$G$15)),MAX(Domein!BD$1:'Domein'!BD6291)+1,""),IF(ADHOC!$S$4=LEFT(Domein!$AS6292,LEN(ADHOC!$S$4)),MAX(Domein!BD$1:'Domein'!BD6291)+1,"")))</f>
        <v/>
      </c>
    </row>
    <row r="6293" spans="45:56" x14ac:dyDescent="0.2">
      <c r="AS6293" s="4" t="s">
        <v>35492</v>
      </c>
      <c r="AT6293" s="4" t="s">
        <v>35493</v>
      </c>
      <c r="AU6293" s="4" t="s">
        <v>456</v>
      </c>
      <c r="AV6293" s="4" t="s">
        <v>7011</v>
      </c>
      <c r="AW6293" s="4" t="s">
        <v>724</v>
      </c>
      <c r="AX6293" s="4"/>
      <c r="AY6293" s="4"/>
      <c r="AZ6293" s="4"/>
      <c r="BA6293" s="4"/>
      <c r="BB6293" s="4"/>
      <c r="BC6293" s="4">
        <v>40</v>
      </c>
      <c r="BD6293" t="str">
        <f>IF(AND(ADHOC!$G$15="",ADHOC!$S$4=""),"",IF(ADHOC!$G$15&lt;&gt;"",IF(ADHOC!$G$15=LEFT(Domein!$AS6293,LEN(ADHOC!$G$15)),MAX(Domein!BD$1:'Domein'!BD6292)+1,""),IF(ADHOC!$S$4=LEFT(Domein!$AS6293,LEN(ADHOC!$S$4)),MAX(Domein!BD$1:'Domein'!BD6292)+1,"")))</f>
        <v/>
      </c>
    </row>
    <row r="6294" spans="45:56" x14ac:dyDescent="0.2">
      <c r="AS6294" s="4" t="s">
        <v>35494</v>
      </c>
      <c r="AT6294" s="4" t="s">
        <v>35495</v>
      </c>
      <c r="AU6294" s="4" t="s">
        <v>456</v>
      </c>
      <c r="AV6294" s="4" t="s">
        <v>7011</v>
      </c>
      <c r="AW6294" s="4" t="s">
        <v>724</v>
      </c>
      <c r="AX6294" s="4"/>
      <c r="AY6294" s="4"/>
      <c r="AZ6294" s="4"/>
      <c r="BA6294" s="4"/>
      <c r="BB6294" s="4"/>
      <c r="BC6294" s="4">
        <v>40</v>
      </c>
      <c r="BD6294" t="str">
        <f>IF(AND(ADHOC!$G$15="",ADHOC!$S$4=""),"",IF(ADHOC!$G$15&lt;&gt;"",IF(ADHOC!$G$15=LEFT(Domein!$AS6294,LEN(ADHOC!$G$15)),MAX(Domein!BD$1:'Domein'!BD6293)+1,""),IF(ADHOC!$S$4=LEFT(Domein!$AS6294,LEN(ADHOC!$S$4)),MAX(Domein!BD$1:'Domein'!BD6293)+1,"")))</f>
        <v/>
      </c>
    </row>
    <row r="6295" spans="45:56" x14ac:dyDescent="0.2">
      <c r="AS6295" s="4" t="s">
        <v>35496</v>
      </c>
      <c r="AT6295" s="4" t="s">
        <v>35497</v>
      </c>
      <c r="AU6295" s="4" t="s">
        <v>456</v>
      </c>
      <c r="AV6295" s="4" t="s">
        <v>7011</v>
      </c>
      <c r="AW6295" s="4" t="s">
        <v>724</v>
      </c>
      <c r="AX6295" s="4"/>
      <c r="AY6295" s="4"/>
      <c r="AZ6295" s="4"/>
      <c r="BA6295" s="4"/>
      <c r="BB6295" s="4"/>
      <c r="BC6295" s="4">
        <v>40</v>
      </c>
      <c r="BD6295" t="str">
        <f>IF(AND(ADHOC!$G$15="",ADHOC!$S$4=""),"",IF(ADHOC!$G$15&lt;&gt;"",IF(ADHOC!$G$15=LEFT(Domein!$AS6295,LEN(ADHOC!$G$15)),MAX(Domein!BD$1:'Domein'!BD6294)+1,""),IF(ADHOC!$S$4=LEFT(Domein!$AS6295,LEN(ADHOC!$S$4)),MAX(Domein!BD$1:'Domein'!BD6294)+1,"")))</f>
        <v/>
      </c>
    </row>
    <row r="6296" spans="45:56" x14ac:dyDescent="0.2">
      <c r="AS6296" s="4" t="s">
        <v>35498</v>
      </c>
      <c r="AT6296" s="4" t="s">
        <v>35499</v>
      </c>
      <c r="AU6296" s="4" t="s">
        <v>456</v>
      </c>
      <c r="AV6296" s="4" t="s">
        <v>7011</v>
      </c>
      <c r="AW6296" s="4" t="s">
        <v>724</v>
      </c>
      <c r="AX6296" s="4"/>
      <c r="AY6296" s="4"/>
      <c r="AZ6296" s="4"/>
      <c r="BA6296" s="4"/>
      <c r="BB6296" s="4"/>
      <c r="BC6296" s="4">
        <v>40</v>
      </c>
      <c r="BD6296" t="str">
        <f>IF(AND(ADHOC!$G$15="",ADHOC!$S$4=""),"",IF(ADHOC!$G$15&lt;&gt;"",IF(ADHOC!$G$15=LEFT(Domein!$AS6296,LEN(ADHOC!$G$15)),MAX(Domein!BD$1:'Domein'!BD6295)+1,""),IF(ADHOC!$S$4=LEFT(Domein!$AS6296,LEN(ADHOC!$S$4)),MAX(Domein!BD$1:'Domein'!BD6295)+1,"")))</f>
        <v/>
      </c>
    </row>
    <row r="6297" spans="45:56" x14ac:dyDescent="0.2">
      <c r="AS6297" s="4" t="s">
        <v>35618</v>
      </c>
      <c r="AT6297" s="4" t="s">
        <v>35343</v>
      </c>
      <c r="AU6297" s="4" t="s">
        <v>456</v>
      </c>
      <c r="AV6297" s="4" t="s">
        <v>7011</v>
      </c>
      <c r="AW6297" s="4" t="s">
        <v>724</v>
      </c>
      <c r="AX6297" s="4"/>
      <c r="AY6297" s="4"/>
      <c r="AZ6297" s="4"/>
      <c r="BA6297" s="4"/>
      <c r="BB6297" s="4"/>
      <c r="BC6297" s="4">
        <v>40</v>
      </c>
      <c r="BD6297" t="str">
        <f>IF(AND(ADHOC!$G$15="",ADHOC!$S$4=""),"",IF(ADHOC!$G$15&lt;&gt;"",IF(ADHOC!$G$15=LEFT(Domein!$AS6297,LEN(ADHOC!$G$15)),MAX(Domein!BD$1:'Domein'!BD6296)+1,""),IF(ADHOC!$S$4=LEFT(Domein!$AS6297,LEN(ADHOC!$S$4)),MAX(Domein!BD$1:'Domein'!BD6296)+1,"")))</f>
        <v/>
      </c>
    </row>
    <row r="6298" spans="45:56" x14ac:dyDescent="0.2">
      <c r="AS6298" s="4" t="s">
        <v>35619</v>
      </c>
      <c r="AT6298" s="4" t="s">
        <v>35620</v>
      </c>
      <c r="AU6298" s="4" t="s">
        <v>456</v>
      </c>
      <c r="AV6298" s="4" t="s">
        <v>7011</v>
      </c>
      <c r="AW6298" s="4" t="s">
        <v>724</v>
      </c>
      <c r="AX6298" s="4"/>
      <c r="AY6298" s="4"/>
      <c r="AZ6298" s="4"/>
      <c r="BA6298" s="4"/>
      <c r="BB6298" s="4"/>
      <c r="BC6298" s="4">
        <v>40</v>
      </c>
      <c r="BD6298" t="str">
        <f>IF(AND(ADHOC!$G$15="",ADHOC!$S$4=""),"",IF(ADHOC!$G$15&lt;&gt;"",IF(ADHOC!$G$15=LEFT(Domein!$AS6298,LEN(ADHOC!$G$15)),MAX(Domein!BD$1:'Domein'!BD6297)+1,""),IF(ADHOC!$S$4=LEFT(Domein!$AS6298,LEN(ADHOC!$S$4)),MAX(Domein!BD$1:'Domein'!BD6297)+1,"")))</f>
        <v/>
      </c>
    </row>
    <row r="6299" spans="45:56" x14ac:dyDescent="0.2">
      <c r="AS6299" s="4" t="s">
        <v>35621</v>
      </c>
      <c r="AT6299" s="4" t="s">
        <v>35622</v>
      </c>
      <c r="AU6299" s="4" t="s">
        <v>456</v>
      </c>
      <c r="AV6299" s="4" t="s">
        <v>7011</v>
      </c>
      <c r="AW6299" s="4" t="s">
        <v>724</v>
      </c>
      <c r="AX6299" s="4"/>
      <c r="AY6299" s="4"/>
      <c r="AZ6299" s="4"/>
      <c r="BA6299" s="4"/>
      <c r="BB6299" s="4"/>
      <c r="BC6299" s="4">
        <v>40</v>
      </c>
      <c r="BD6299" t="str">
        <f>IF(AND(ADHOC!$G$15="",ADHOC!$S$4=""),"",IF(ADHOC!$G$15&lt;&gt;"",IF(ADHOC!$G$15=LEFT(Domein!$AS6299,LEN(ADHOC!$G$15)),MAX(Domein!BD$1:'Domein'!BD6298)+1,""),IF(ADHOC!$S$4=LEFT(Domein!$AS6299,LEN(ADHOC!$S$4)),MAX(Domein!BD$1:'Domein'!BD6298)+1,"")))</f>
        <v/>
      </c>
    </row>
    <row r="6300" spans="45:56" x14ac:dyDescent="0.2">
      <c r="AS6300" s="4" t="s">
        <v>35623</v>
      </c>
      <c r="AT6300" s="4" t="s">
        <v>35484</v>
      </c>
      <c r="AU6300" s="4" t="s">
        <v>456</v>
      </c>
      <c r="AV6300" s="4" t="s">
        <v>7011</v>
      </c>
      <c r="AW6300" s="4" t="s">
        <v>724</v>
      </c>
      <c r="AX6300" s="4"/>
      <c r="AY6300" s="4"/>
      <c r="AZ6300" s="4"/>
      <c r="BA6300" s="4"/>
      <c r="BB6300" s="4"/>
      <c r="BC6300" s="4">
        <v>40</v>
      </c>
      <c r="BD6300" t="str">
        <f>IF(AND(ADHOC!$G$15="",ADHOC!$S$4=""),"",IF(ADHOC!$G$15&lt;&gt;"",IF(ADHOC!$G$15=LEFT(Domein!$AS6300,LEN(ADHOC!$G$15)),MAX(Domein!BD$1:'Domein'!BD6299)+1,""),IF(ADHOC!$S$4=LEFT(Domein!$AS6300,LEN(ADHOC!$S$4)),MAX(Domein!BD$1:'Domein'!BD6299)+1,"")))</f>
        <v/>
      </c>
    </row>
    <row r="6301" spans="45:56" x14ac:dyDescent="0.2">
      <c r="AS6301" s="4" t="s">
        <v>35624</v>
      </c>
      <c r="AT6301" s="4" t="s">
        <v>35625</v>
      </c>
      <c r="AU6301" s="4" t="s">
        <v>456</v>
      </c>
      <c r="AV6301" s="4" t="s">
        <v>7011</v>
      </c>
      <c r="AW6301" s="4" t="s">
        <v>724</v>
      </c>
      <c r="AX6301" s="4"/>
      <c r="AY6301" s="4"/>
      <c r="AZ6301" s="4"/>
      <c r="BA6301" s="4"/>
      <c r="BB6301" s="4"/>
      <c r="BC6301" s="4">
        <v>40</v>
      </c>
      <c r="BD6301" t="str">
        <f>IF(AND(ADHOC!$G$15="",ADHOC!$S$4=""),"",IF(ADHOC!$G$15&lt;&gt;"",IF(ADHOC!$G$15=LEFT(Domein!$AS6301,LEN(ADHOC!$G$15)),MAX(Domein!BD$1:'Domein'!BD6300)+1,""),IF(ADHOC!$S$4=LEFT(Domein!$AS6301,LEN(ADHOC!$S$4)),MAX(Domein!BD$1:'Domein'!BD6300)+1,"")))</f>
        <v/>
      </c>
    </row>
    <row r="6302" spans="45:56" x14ac:dyDescent="0.2">
      <c r="AS6302" s="4" t="s">
        <v>35626</v>
      </c>
      <c r="AT6302" s="4" t="s">
        <v>35627</v>
      </c>
      <c r="AU6302" s="4" t="s">
        <v>456</v>
      </c>
      <c r="AV6302" s="4" t="s">
        <v>7011</v>
      </c>
      <c r="AW6302" s="4" t="s">
        <v>724</v>
      </c>
      <c r="AX6302" s="4"/>
      <c r="AY6302" s="4"/>
      <c r="AZ6302" s="4"/>
      <c r="BA6302" s="4"/>
      <c r="BB6302" s="4"/>
      <c r="BC6302" s="4">
        <v>40</v>
      </c>
      <c r="BD6302" t="str">
        <f>IF(AND(ADHOC!$G$15="",ADHOC!$S$4=""),"",IF(ADHOC!$G$15&lt;&gt;"",IF(ADHOC!$G$15=LEFT(Domein!$AS6302,LEN(ADHOC!$G$15)),MAX(Domein!BD$1:'Domein'!BD6301)+1,""),IF(ADHOC!$S$4=LEFT(Domein!$AS6302,LEN(ADHOC!$S$4)),MAX(Domein!BD$1:'Domein'!BD6301)+1,"")))</f>
        <v/>
      </c>
    </row>
    <row r="6303" spans="45:56" x14ac:dyDescent="0.2">
      <c r="AS6303" s="4" t="s">
        <v>35841</v>
      </c>
      <c r="AT6303" s="4" t="s">
        <v>1710</v>
      </c>
      <c r="AU6303" s="4" t="s">
        <v>456</v>
      </c>
      <c r="AV6303" s="4" t="s">
        <v>7011</v>
      </c>
      <c r="AW6303" s="4" t="s">
        <v>724</v>
      </c>
      <c r="AX6303" s="4"/>
      <c r="AY6303" s="4"/>
      <c r="AZ6303" s="4"/>
      <c r="BA6303" s="4"/>
      <c r="BB6303" s="4"/>
      <c r="BC6303" s="4">
        <v>40</v>
      </c>
      <c r="BD6303" t="str">
        <f>IF(AND(ADHOC!$G$15="",ADHOC!$S$4=""),"",IF(ADHOC!$G$15&lt;&gt;"",IF(ADHOC!$G$15=LEFT(Domein!$AS6303,LEN(ADHOC!$G$15)),MAX(Domein!BD$1:'Domein'!BD6302)+1,""),IF(ADHOC!$S$4=LEFT(Domein!$AS6303,LEN(ADHOC!$S$4)),MAX(Domein!BD$1:'Domein'!BD6302)+1,"")))</f>
        <v/>
      </c>
    </row>
    <row r="6304" spans="45:56" x14ac:dyDescent="0.2">
      <c r="AS6304" s="4" t="s">
        <v>35842</v>
      </c>
      <c r="AT6304" s="4" t="s">
        <v>1711</v>
      </c>
      <c r="AU6304" s="4" t="s">
        <v>456</v>
      </c>
      <c r="AV6304" s="4" t="s">
        <v>7011</v>
      </c>
      <c r="AW6304" s="4" t="s">
        <v>724</v>
      </c>
      <c r="AX6304" s="4"/>
      <c r="AY6304" s="4"/>
      <c r="AZ6304" s="4"/>
      <c r="BA6304" s="4"/>
      <c r="BB6304" s="4"/>
      <c r="BC6304" s="4">
        <v>40</v>
      </c>
      <c r="BD6304" t="str">
        <f>IF(AND(ADHOC!$G$15="",ADHOC!$S$4=""),"",IF(ADHOC!$G$15&lt;&gt;"",IF(ADHOC!$G$15=LEFT(Domein!$AS6304,LEN(ADHOC!$G$15)),MAX(Domein!BD$1:'Domein'!BD6303)+1,""),IF(ADHOC!$S$4=LEFT(Domein!$AS6304,LEN(ADHOC!$S$4)),MAX(Domein!BD$1:'Domein'!BD6303)+1,"")))</f>
        <v/>
      </c>
    </row>
    <row r="6305" spans="45:56" x14ac:dyDescent="0.2">
      <c r="AS6305" s="4" t="s">
        <v>35843</v>
      </c>
      <c r="AT6305" s="4" t="s">
        <v>1712</v>
      </c>
      <c r="AU6305" s="4" t="s">
        <v>456</v>
      </c>
      <c r="AV6305" s="4" t="s">
        <v>7011</v>
      </c>
      <c r="AW6305" s="4" t="s">
        <v>724</v>
      </c>
      <c r="AX6305" s="4"/>
      <c r="AY6305" s="4"/>
      <c r="AZ6305" s="4"/>
      <c r="BA6305" s="4"/>
      <c r="BB6305" s="4"/>
      <c r="BC6305" s="4">
        <v>40</v>
      </c>
      <c r="BD6305" t="str">
        <f>IF(AND(ADHOC!$G$15="",ADHOC!$S$4=""),"",IF(ADHOC!$G$15&lt;&gt;"",IF(ADHOC!$G$15=LEFT(Domein!$AS6305,LEN(ADHOC!$G$15)),MAX(Domein!BD$1:'Domein'!BD6304)+1,""),IF(ADHOC!$S$4=LEFT(Domein!$AS6305,LEN(ADHOC!$S$4)),MAX(Domein!BD$1:'Domein'!BD6304)+1,"")))</f>
        <v/>
      </c>
    </row>
    <row r="6306" spans="45:56" x14ac:dyDescent="0.2">
      <c r="AS6306" s="4" t="s">
        <v>35844</v>
      </c>
      <c r="AT6306" s="4" t="s">
        <v>1713</v>
      </c>
      <c r="AU6306" s="4" t="s">
        <v>456</v>
      </c>
      <c r="AV6306" s="4" t="s">
        <v>7011</v>
      </c>
      <c r="AW6306" s="4" t="s">
        <v>724</v>
      </c>
      <c r="AX6306" s="4"/>
      <c r="AY6306" s="4"/>
      <c r="AZ6306" s="4"/>
      <c r="BA6306" s="4"/>
      <c r="BB6306" s="4"/>
      <c r="BC6306" s="4">
        <v>40</v>
      </c>
      <c r="BD6306" t="str">
        <f>IF(AND(ADHOC!$G$15="",ADHOC!$S$4=""),"",IF(ADHOC!$G$15&lt;&gt;"",IF(ADHOC!$G$15=LEFT(Domein!$AS6306,LEN(ADHOC!$G$15)),MAX(Domein!BD$1:'Domein'!BD6305)+1,""),IF(ADHOC!$S$4=LEFT(Domein!$AS6306,LEN(ADHOC!$S$4)),MAX(Domein!BD$1:'Domein'!BD6305)+1,"")))</f>
        <v/>
      </c>
    </row>
    <row r="6307" spans="45:56" x14ac:dyDescent="0.2">
      <c r="AS6307" s="4" t="s">
        <v>35909</v>
      </c>
      <c r="AT6307" s="4" t="s">
        <v>35910</v>
      </c>
      <c r="AU6307" s="4" t="s">
        <v>456</v>
      </c>
      <c r="AV6307" s="4" t="s">
        <v>7011</v>
      </c>
      <c r="AW6307" s="4" t="s">
        <v>724</v>
      </c>
      <c r="AX6307" s="4"/>
      <c r="AY6307" s="4"/>
      <c r="AZ6307" s="4"/>
      <c r="BA6307" s="4"/>
      <c r="BB6307" s="4"/>
      <c r="BC6307" s="4">
        <v>40</v>
      </c>
      <c r="BD6307" t="str">
        <f>IF(AND(ADHOC!$G$15="",ADHOC!$S$4=""),"",IF(ADHOC!$G$15&lt;&gt;"",IF(ADHOC!$G$15=LEFT(Domein!$AS6307,LEN(ADHOC!$G$15)),MAX(Domein!BD$1:'Domein'!BD6306)+1,""),IF(ADHOC!$S$4=LEFT(Domein!$AS6307,LEN(ADHOC!$S$4)),MAX(Domein!BD$1:'Domein'!BD6306)+1,"")))</f>
        <v/>
      </c>
    </row>
    <row r="6308" spans="45:56" x14ac:dyDescent="0.2">
      <c r="AS6308" s="4" t="s">
        <v>35911</v>
      </c>
      <c r="AT6308" s="4" t="s">
        <v>35912</v>
      </c>
      <c r="AU6308" s="4" t="s">
        <v>456</v>
      </c>
      <c r="AV6308" s="4" t="s">
        <v>7011</v>
      </c>
      <c r="AW6308" s="4" t="s">
        <v>724</v>
      </c>
      <c r="AX6308" s="4"/>
      <c r="AY6308" s="4"/>
      <c r="AZ6308" s="4"/>
      <c r="BA6308" s="4"/>
      <c r="BB6308" s="4"/>
      <c r="BC6308" s="4">
        <v>40</v>
      </c>
      <c r="BD6308" t="str">
        <f>IF(AND(ADHOC!$G$15="",ADHOC!$S$4=""),"",IF(ADHOC!$G$15&lt;&gt;"",IF(ADHOC!$G$15=LEFT(Domein!$AS6308,LEN(ADHOC!$G$15)),MAX(Domein!BD$1:'Domein'!BD6307)+1,""),IF(ADHOC!$S$4=LEFT(Domein!$AS6308,LEN(ADHOC!$S$4)),MAX(Domein!BD$1:'Domein'!BD6307)+1,"")))</f>
        <v/>
      </c>
    </row>
    <row r="6309" spans="45:56" x14ac:dyDescent="0.2">
      <c r="AS6309" s="4" t="s">
        <v>35913</v>
      </c>
      <c r="AT6309" s="4" t="s">
        <v>35914</v>
      </c>
      <c r="AU6309" s="4" t="s">
        <v>456</v>
      </c>
      <c r="AV6309" s="4" t="s">
        <v>7011</v>
      </c>
      <c r="AW6309" s="4" t="s">
        <v>724</v>
      </c>
      <c r="AX6309" s="4"/>
      <c r="AY6309" s="4"/>
      <c r="AZ6309" s="4"/>
      <c r="BA6309" s="4"/>
      <c r="BB6309" s="4"/>
      <c r="BC6309" s="4">
        <v>40</v>
      </c>
      <c r="BD6309" t="str">
        <f>IF(AND(ADHOC!$G$15="",ADHOC!$S$4=""),"",IF(ADHOC!$G$15&lt;&gt;"",IF(ADHOC!$G$15=LEFT(Domein!$AS6309,LEN(ADHOC!$G$15)),MAX(Domein!BD$1:'Domein'!BD6308)+1,""),IF(ADHOC!$S$4=LEFT(Domein!$AS6309,LEN(ADHOC!$S$4)),MAX(Domein!BD$1:'Domein'!BD6308)+1,"")))</f>
        <v/>
      </c>
    </row>
    <row r="6310" spans="45:56" x14ac:dyDescent="0.2">
      <c r="AS6310" s="4" t="s">
        <v>35915</v>
      </c>
      <c r="AT6310" s="4" t="s">
        <v>35916</v>
      </c>
      <c r="AU6310" s="4" t="s">
        <v>456</v>
      </c>
      <c r="AV6310" s="4" t="s">
        <v>7011</v>
      </c>
      <c r="AW6310" s="4" t="s">
        <v>724</v>
      </c>
      <c r="AX6310" s="4"/>
      <c r="AY6310" s="4"/>
      <c r="AZ6310" s="4"/>
      <c r="BA6310" s="4"/>
      <c r="BB6310" s="4"/>
      <c r="BC6310" s="4">
        <v>40</v>
      </c>
      <c r="BD6310" t="str">
        <f>IF(AND(ADHOC!$G$15="",ADHOC!$S$4=""),"",IF(ADHOC!$G$15&lt;&gt;"",IF(ADHOC!$G$15=LEFT(Domein!$AS6310,LEN(ADHOC!$G$15)),MAX(Domein!BD$1:'Domein'!BD6309)+1,""),IF(ADHOC!$S$4=LEFT(Domein!$AS6310,LEN(ADHOC!$S$4)),MAX(Domein!BD$1:'Domein'!BD6309)+1,"")))</f>
        <v/>
      </c>
    </row>
    <row r="6311" spans="45:56" x14ac:dyDescent="0.2">
      <c r="AS6311" s="4" t="s">
        <v>35917</v>
      </c>
      <c r="AT6311" s="4" t="s">
        <v>35918</v>
      </c>
      <c r="AU6311" s="4" t="s">
        <v>456</v>
      </c>
      <c r="AV6311" s="4" t="s">
        <v>7011</v>
      </c>
      <c r="AW6311" s="4" t="s">
        <v>724</v>
      </c>
      <c r="AX6311" s="4"/>
      <c r="AY6311" s="4"/>
      <c r="AZ6311" s="4"/>
      <c r="BA6311" s="4"/>
      <c r="BB6311" s="4"/>
      <c r="BC6311" s="4">
        <v>40</v>
      </c>
      <c r="BD6311" t="str">
        <f>IF(AND(ADHOC!$G$15="",ADHOC!$S$4=""),"",IF(ADHOC!$G$15&lt;&gt;"",IF(ADHOC!$G$15=LEFT(Domein!$AS6311,LEN(ADHOC!$G$15)),MAX(Domein!BD$1:'Domein'!BD6310)+1,""),IF(ADHOC!$S$4=LEFT(Domein!$AS6311,LEN(ADHOC!$S$4)),MAX(Domein!BD$1:'Domein'!BD6310)+1,"")))</f>
        <v/>
      </c>
    </row>
    <row r="6312" spans="45:56" x14ac:dyDescent="0.2">
      <c r="AS6312" s="4" t="s">
        <v>35996</v>
      </c>
      <c r="AT6312" s="4" t="s">
        <v>35997</v>
      </c>
      <c r="AU6312" s="4" t="s">
        <v>456</v>
      </c>
      <c r="AV6312" s="4" t="s">
        <v>7011</v>
      </c>
      <c r="AW6312" s="4" t="s">
        <v>724</v>
      </c>
      <c r="AX6312" s="4"/>
      <c r="AY6312" s="4"/>
      <c r="AZ6312" s="4"/>
      <c r="BA6312" s="4"/>
      <c r="BB6312" s="4"/>
      <c r="BC6312" s="4">
        <v>40</v>
      </c>
      <c r="BD6312" t="str">
        <f>IF(AND(ADHOC!$G$15="",ADHOC!$S$4=""),"",IF(ADHOC!$G$15&lt;&gt;"",IF(ADHOC!$G$15=LEFT(Domein!$AS6312,LEN(ADHOC!$G$15)),MAX(Domein!BD$1:'Domein'!BD6311)+1,""),IF(ADHOC!$S$4=LEFT(Domein!$AS6312,LEN(ADHOC!$S$4)),MAX(Domein!BD$1:'Domein'!BD6311)+1,"")))</f>
        <v/>
      </c>
    </row>
    <row r="6313" spans="45:56" x14ac:dyDescent="0.2">
      <c r="AS6313" s="4" t="s">
        <v>35998</v>
      </c>
      <c r="AT6313" s="4" t="s">
        <v>35999</v>
      </c>
      <c r="AU6313" s="4" t="s">
        <v>456</v>
      </c>
      <c r="AV6313" s="4" t="s">
        <v>7011</v>
      </c>
      <c r="AW6313" s="4" t="s">
        <v>724</v>
      </c>
      <c r="AX6313" s="4"/>
      <c r="AY6313" s="4"/>
      <c r="AZ6313" s="4"/>
      <c r="BA6313" s="4"/>
      <c r="BB6313" s="4"/>
      <c r="BC6313" s="4">
        <v>40</v>
      </c>
      <c r="BD6313" t="str">
        <f>IF(AND(ADHOC!$G$15="",ADHOC!$S$4=""),"",IF(ADHOC!$G$15&lt;&gt;"",IF(ADHOC!$G$15=LEFT(Domein!$AS6313,LEN(ADHOC!$G$15)),MAX(Domein!BD$1:'Domein'!BD6312)+1,""),IF(ADHOC!$S$4=LEFT(Domein!$AS6313,LEN(ADHOC!$S$4)),MAX(Domein!BD$1:'Domein'!BD6312)+1,"")))</f>
        <v/>
      </c>
    </row>
    <row r="6314" spans="45:56" x14ac:dyDescent="0.2">
      <c r="AS6314" s="4" t="s">
        <v>36000</v>
      </c>
      <c r="AT6314" s="4" t="s">
        <v>36001</v>
      </c>
      <c r="AU6314" s="4" t="s">
        <v>456</v>
      </c>
      <c r="AV6314" s="4" t="s">
        <v>7011</v>
      </c>
      <c r="AW6314" s="4" t="s">
        <v>724</v>
      </c>
      <c r="AX6314" s="4"/>
      <c r="AY6314" s="4"/>
      <c r="AZ6314" s="4"/>
      <c r="BA6314" s="4"/>
      <c r="BB6314" s="4"/>
      <c r="BC6314" s="4">
        <v>40</v>
      </c>
      <c r="BD6314" t="str">
        <f>IF(AND(ADHOC!$G$15="",ADHOC!$S$4=""),"",IF(ADHOC!$G$15&lt;&gt;"",IF(ADHOC!$G$15=LEFT(Domein!$AS6314,LEN(ADHOC!$G$15)),MAX(Domein!BD$1:'Domein'!BD6313)+1,""),IF(ADHOC!$S$4=LEFT(Domein!$AS6314,LEN(ADHOC!$S$4)),MAX(Domein!BD$1:'Domein'!BD6313)+1,"")))</f>
        <v/>
      </c>
    </row>
    <row r="6315" spans="45:56" x14ac:dyDescent="0.2">
      <c r="AS6315" s="4" t="s">
        <v>36002</v>
      </c>
      <c r="AT6315" s="4" t="s">
        <v>36003</v>
      </c>
      <c r="AU6315" s="4" t="s">
        <v>456</v>
      </c>
      <c r="AV6315" s="4" t="s">
        <v>7011</v>
      </c>
      <c r="AW6315" s="4" t="s">
        <v>724</v>
      </c>
      <c r="AX6315" s="4"/>
      <c r="AY6315" s="4"/>
      <c r="AZ6315" s="4"/>
      <c r="BA6315" s="4"/>
      <c r="BB6315" s="4"/>
      <c r="BC6315" s="4">
        <v>40</v>
      </c>
      <c r="BD6315" t="str">
        <f>IF(AND(ADHOC!$G$15="",ADHOC!$S$4=""),"",IF(ADHOC!$G$15&lt;&gt;"",IF(ADHOC!$G$15=LEFT(Domein!$AS6315,LEN(ADHOC!$G$15)),MAX(Domein!BD$1:'Domein'!BD6314)+1,""),IF(ADHOC!$S$4=LEFT(Domein!$AS6315,LEN(ADHOC!$S$4)),MAX(Domein!BD$1:'Domein'!BD6314)+1,"")))</f>
        <v/>
      </c>
    </row>
    <row r="6316" spans="45:56" x14ac:dyDescent="0.2">
      <c r="AS6316" s="4" t="s">
        <v>36004</v>
      </c>
      <c r="AT6316" s="4" t="s">
        <v>36005</v>
      </c>
      <c r="AU6316" s="4" t="s">
        <v>456</v>
      </c>
      <c r="AV6316" s="4" t="s">
        <v>7011</v>
      </c>
      <c r="AW6316" s="4" t="s">
        <v>724</v>
      </c>
      <c r="AX6316" s="4"/>
      <c r="AY6316" s="4"/>
      <c r="AZ6316" s="4"/>
      <c r="BA6316" s="4"/>
      <c r="BB6316" s="4"/>
      <c r="BC6316" s="4">
        <v>40</v>
      </c>
      <c r="BD6316" t="str">
        <f>IF(AND(ADHOC!$G$15="",ADHOC!$S$4=""),"",IF(ADHOC!$G$15&lt;&gt;"",IF(ADHOC!$G$15=LEFT(Domein!$AS6316,LEN(ADHOC!$G$15)),MAX(Domein!BD$1:'Domein'!BD6315)+1,""),IF(ADHOC!$S$4=LEFT(Domein!$AS6316,LEN(ADHOC!$S$4)),MAX(Domein!BD$1:'Domein'!BD6315)+1,"")))</f>
        <v/>
      </c>
    </row>
    <row r="6317" spans="45:56" x14ac:dyDescent="0.2">
      <c r="AS6317" s="4" t="s">
        <v>36006</v>
      </c>
      <c r="AT6317" s="4" t="s">
        <v>36007</v>
      </c>
      <c r="AU6317" s="4" t="s">
        <v>456</v>
      </c>
      <c r="AV6317" s="4" t="s">
        <v>7011</v>
      </c>
      <c r="AW6317" s="4" t="s">
        <v>724</v>
      </c>
      <c r="AX6317" s="4"/>
      <c r="AY6317" s="4"/>
      <c r="AZ6317" s="4"/>
      <c r="BA6317" s="4"/>
      <c r="BB6317" s="4"/>
      <c r="BC6317" s="4">
        <v>40</v>
      </c>
      <c r="BD6317" t="str">
        <f>IF(AND(ADHOC!$G$15="",ADHOC!$S$4=""),"",IF(ADHOC!$G$15&lt;&gt;"",IF(ADHOC!$G$15=LEFT(Domein!$AS6317,LEN(ADHOC!$G$15)),MAX(Domein!BD$1:'Domein'!BD6316)+1,""),IF(ADHOC!$S$4=LEFT(Domein!$AS6317,LEN(ADHOC!$S$4)),MAX(Domein!BD$1:'Domein'!BD6316)+1,"")))</f>
        <v/>
      </c>
    </row>
    <row r="6318" spans="45:56" x14ac:dyDescent="0.2">
      <c r="AS6318" s="4" t="s">
        <v>36008</v>
      </c>
      <c r="AT6318" s="4" t="s">
        <v>36009</v>
      </c>
      <c r="AU6318" s="4" t="s">
        <v>456</v>
      </c>
      <c r="AV6318" s="4" t="s">
        <v>7011</v>
      </c>
      <c r="AW6318" s="4" t="s">
        <v>724</v>
      </c>
      <c r="AX6318" s="4"/>
      <c r="AY6318" s="4"/>
      <c r="AZ6318" s="4"/>
      <c r="BA6318" s="4"/>
      <c r="BB6318" s="4"/>
      <c r="BC6318" s="4">
        <v>40</v>
      </c>
      <c r="BD6318" t="str">
        <f>IF(AND(ADHOC!$G$15="",ADHOC!$S$4=""),"",IF(ADHOC!$G$15&lt;&gt;"",IF(ADHOC!$G$15=LEFT(Domein!$AS6318,LEN(ADHOC!$G$15)),MAX(Domein!BD$1:'Domein'!BD6317)+1,""),IF(ADHOC!$S$4=LEFT(Domein!$AS6318,LEN(ADHOC!$S$4)),MAX(Domein!BD$1:'Domein'!BD6317)+1,"")))</f>
        <v/>
      </c>
    </row>
    <row r="6319" spans="45:56" x14ac:dyDescent="0.2">
      <c r="AS6319" s="4" t="s">
        <v>36026</v>
      </c>
      <c r="AT6319" s="4" t="s">
        <v>36027</v>
      </c>
      <c r="AU6319" s="4" t="s">
        <v>456</v>
      </c>
      <c r="AV6319" s="4" t="s">
        <v>729</v>
      </c>
      <c r="AW6319" s="4" t="s">
        <v>701</v>
      </c>
      <c r="AX6319" s="4"/>
      <c r="AY6319" s="4"/>
      <c r="AZ6319" s="4"/>
      <c r="BA6319" s="4"/>
      <c r="BB6319" s="4"/>
      <c r="BC6319" s="4">
        <v>40</v>
      </c>
      <c r="BD6319" t="str">
        <f>IF(AND(ADHOC!$G$15="",ADHOC!$S$4=""),"",IF(ADHOC!$G$15&lt;&gt;"",IF(ADHOC!$G$15=LEFT(Domein!$AS6319,LEN(ADHOC!$G$15)),MAX(Domein!BD$1:'Domein'!BD6318)+1,""),IF(ADHOC!$S$4=LEFT(Domein!$AS6319,LEN(ADHOC!$S$4)),MAX(Domein!BD$1:'Domein'!BD6318)+1,"")))</f>
        <v/>
      </c>
    </row>
    <row r="6320" spans="45:56" x14ac:dyDescent="0.2">
      <c r="AS6320" s="4" t="s">
        <v>36152</v>
      </c>
      <c r="AT6320" s="4" t="s">
        <v>13719</v>
      </c>
      <c r="AU6320" s="4" t="s">
        <v>456</v>
      </c>
      <c r="AV6320" s="4" t="s">
        <v>729</v>
      </c>
      <c r="AW6320" s="4" t="s">
        <v>1167</v>
      </c>
      <c r="AX6320" s="4"/>
      <c r="AY6320" s="4"/>
      <c r="AZ6320" s="4"/>
      <c r="BA6320" s="4"/>
      <c r="BB6320" s="4"/>
      <c r="BC6320" s="4">
        <v>40</v>
      </c>
      <c r="BD6320" t="str">
        <f>IF(AND(ADHOC!$G$15="",ADHOC!$S$4=""),"",IF(ADHOC!$G$15&lt;&gt;"",IF(ADHOC!$G$15=LEFT(Domein!$AS6320,LEN(ADHOC!$G$15)),MAX(Domein!BD$1:'Domein'!BD6319)+1,""),IF(ADHOC!$S$4=LEFT(Domein!$AS6320,LEN(ADHOC!$S$4)),MAX(Domein!BD$1:'Domein'!BD6319)+1,"")))</f>
        <v/>
      </c>
    </row>
    <row r="6321" spans="45:56" x14ac:dyDescent="0.2">
      <c r="AS6321" s="4" t="s">
        <v>36153</v>
      </c>
      <c r="AT6321" s="4" t="s">
        <v>8284</v>
      </c>
      <c r="AU6321" s="4" t="s">
        <v>456</v>
      </c>
      <c r="AV6321" s="4" t="s">
        <v>729</v>
      </c>
      <c r="AW6321" s="4" t="s">
        <v>701</v>
      </c>
      <c r="AX6321" s="4"/>
      <c r="AY6321" s="4"/>
      <c r="AZ6321" s="4"/>
      <c r="BA6321" s="4"/>
      <c r="BB6321" s="4"/>
      <c r="BC6321" s="4">
        <v>40</v>
      </c>
      <c r="BD6321" t="str">
        <f>IF(AND(ADHOC!$G$15="",ADHOC!$S$4=""),"",IF(ADHOC!$G$15&lt;&gt;"",IF(ADHOC!$G$15=LEFT(Domein!$AS6321,LEN(ADHOC!$G$15)),MAX(Domein!BD$1:'Domein'!BD6320)+1,""),IF(ADHOC!$S$4=LEFT(Domein!$AS6321,LEN(ADHOC!$S$4)),MAX(Domein!BD$1:'Domein'!BD6320)+1,"")))</f>
        <v/>
      </c>
    </row>
    <row r="6322" spans="45:56" x14ac:dyDescent="0.2">
      <c r="AS6322" s="4" t="s">
        <v>36315</v>
      </c>
      <c r="AT6322" s="4" t="s">
        <v>36316</v>
      </c>
      <c r="AU6322" s="4" t="s">
        <v>456</v>
      </c>
      <c r="AV6322" s="4" t="s">
        <v>729</v>
      </c>
      <c r="AW6322" s="4" t="s">
        <v>701</v>
      </c>
      <c r="AX6322" s="4"/>
      <c r="AY6322" s="4"/>
      <c r="AZ6322" s="4"/>
      <c r="BA6322" s="4"/>
      <c r="BB6322" s="4"/>
      <c r="BC6322" s="4">
        <v>40</v>
      </c>
      <c r="BD6322" t="str">
        <f>IF(AND(ADHOC!$G$15="",ADHOC!$S$4=""),"",IF(ADHOC!$G$15&lt;&gt;"",IF(ADHOC!$G$15=LEFT(Domein!$AS6322,LEN(ADHOC!$G$15)),MAX(Domein!BD$1:'Domein'!BD6321)+1,""),IF(ADHOC!$S$4=LEFT(Domein!$AS6322,LEN(ADHOC!$S$4)),MAX(Domein!BD$1:'Domein'!BD6321)+1,"")))</f>
        <v/>
      </c>
    </row>
    <row r="6323" spans="45:56" x14ac:dyDescent="0.2">
      <c r="AS6323" s="4" t="s">
        <v>36538</v>
      </c>
      <c r="AT6323" s="4" t="s">
        <v>36539</v>
      </c>
      <c r="AU6323" s="4" t="s">
        <v>456</v>
      </c>
      <c r="AV6323" s="4" t="s">
        <v>729</v>
      </c>
      <c r="AW6323" s="4" t="s">
        <v>724</v>
      </c>
      <c r="AX6323" s="4"/>
      <c r="AY6323" s="4"/>
      <c r="AZ6323" s="4"/>
      <c r="BA6323" s="4"/>
      <c r="BB6323" s="4"/>
      <c r="BC6323" s="4">
        <v>40</v>
      </c>
      <c r="BD6323" t="str">
        <f>IF(AND(ADHOC!$G$15="",ADHOC!$S$4=""),"",IF(ADHOC!$G$15&lt;&gt;"",IF(ADHOC!$G$15=LEFT(Domein!$AS6323,LEN(ADHOC!$G$15)),MAX(Domein!BD$1:'Domein'!BD6322)+1,""),IF(ADHOC!$S$4=LEFT(Domein!$AS6323,LEN(ADHOC!$S$4)),MAX(Domein!BD$1:'Domein'!BD6322)+1,"")))</f>
        <v/>
      </c>
    </row>
    <row r="6324" spans="45:56" x14ac:dyDescent="0.2">
      <c r="AS6324" s="4" t="s">
        <v>36540</v>
      </c>
      <c r="AT6324" s="4" t="s">
        <v>36541</v>
      </c>
      <c r="AU6324" s="4" t="s">
        <v>456</v>
      </c>
      <c r="AV6324" s="4" t="s">
        <v>729</v>
      </c>
      <c r="AW6324" s="4" t="s">
        <v>701</v>
      </c>
      <c r="AX6324" s="4"/>
      <c r="AY6324" s="4"/>
      <c r="AZ6324" s="4"/>
      <c r="BA6324" s="4"/>
      <c r="BB6324" s="4"/>
      <c r="BC6324" s="4">
        <v>40</v>
      </c>
      <c r="BD6324" t="str">
        <f>IF(AND(ADHOC!$G$15="",ADHOC!$S$4=""),"",IF(ADHOC!$G$15&lt;&gt;"",IF(ADHOC!$G$15=LEFT(Domein!$AS6324,LEN(ADHOC!$G$15)),MAX(Domein!BD$1:'Domein'!BD6323)+1,""),IF(ADHOC!$S$4=LEFT(Domein!$AS6324,LEN(ADHOC!$S$4)),MAX(Domein!BD$1:'Domein'!BD6323)+1,"")))</f>
        <v/>
      </c>
    </row>
    <row r="6325" spans="45:56" x14ac:dyDescent="0.2">
      <c r="AS6325" s="4" t="s">
        <v>36895</v>
      </c>
      <c r="AT6325" s="4" t="s">
        <v>36896</v>
      </c>
      <c r="AU6325" s="4" t="s">
        <v>456</v>
      </c>
      <c r="AV6325" s="4" t="s">
        <v>729</v>
      </c>
      <c r="AW6325" s="4" t="s">
        <v>701</v>
      </c>
      <c r="AX6325" s="4"/>
      <c r="AY6325" s="4"/>
      <c r="AZ6325" s="4"/>
      <c r="BA6325" s="4"/>
      <c r="BB6325" s="4"/>
      <c r="BC6325" s="4">
        <v>40</v>
      </c>
      <c r="BD6325" t="str">
        <f>IF(AND(ADHOC!$G$15="",ADHOC!$S$4=""),"",IF(ADHOC!$G$15&lt;&gt;"",IF(ADHOC!$G$15=LEFT(Domein!$AS6325,LEN(ADHOC!$G$15)),MAX(Domein!BD$1:'Domein'!BD6324)+1,""),IF(ADHOC!$S$4=LEFT(Domein!$AS6325,LEN(ADHOC!$S$4)),MAX(Domein!BD$1:'Domein'!BD6324)+1,"")))</f>
        <v/>
      </c>
    </row>
    <row r="6326" spans="45:56" x14ac:dyDescent="0.2">
      <c r="AS6326" s="4" t="s">
        <v>36897</v>
      </c>
      <c r="AT6326" s="4" t="s">
        <v>36898</v>
      </c>
      <c r="AU6326" s="4" t="s">
        <v>456</v>
      </c>
      <c r="AV6326" s="4" t="s">
        <v>729</v>
      </c>
      <c r="AW6326" s="4" t="s">
        <v>701</v>
      </c>
      <c r="AX6326" s="4"/>
      <c r="AY6326" s="4"/>
      <c r="AZ6326" s="4"/>
      <c r="BA6326" s="4"/>
      <c r="BB6326" s="4"/>
      <c r="BC6326" s="4">
        <v>40</v>
      </c>
      <c r="BD6326" t="str">
        <f>IF(AND(ADHOC!$G$15="",ADHOC!$S$4=""),"",IF(ADHOC!$G$15&lt;&gt;"",IF(ADHOC!$G$15=LEFT(Domein!$AS6326,LEN(ADHOC!$G$15)),MAX(Domein!BD$1:'Domein'!BD6325)+1,""),IF(ADHOC!$S$4=LEFT(Domein!$AS6326,LEN(ADHOC!$S$4)),MAX(Domein!BD$1:'Domein'!BD6325)+1,"")))</f>
        <v/>
      </c>
    </row>
    <row r="6327" spans="45:56" x14ac:dyDescent="0.2">
      <c r="AS6327" s="4" t="s">
        <v>37522</v>
      </c>
      <c r="AT6327" s="4" t="s">
        <v>37523</v>
      </c>
      <c r="AU6327" s="4" t="s">
        <v>456</v>
      </c>
      <c r="AV6327" s="4" t="s">
        <v>729</v>
      </c>
      <c r="AW6327" s="4" t="s">
        <v>701</v>
      </c>
      <c r="AX6327" s="4"/>
      <c r="AY6327" s="4"/>
      <c r="AZ6327" s="4"/>
      <c r="BA6327" s="4"/>
      <c r="BB6327" s="4"/>
      <c r="BC6327" s="4">
        <v>40</v>
      </c>
      <c r="BD6327" t="str">
        <f>IF(AND(ADHOC!$G$15="",ADHOC!$S$4=""),"",IF(ADHOC!$G$15&lt;&gt;"",IF(ADHOC!$G$15=LEFT(Domein!$AS6327,LEN(ADHOC!$G$15)),MAX(Domein!BD$1:'Domein'!BD6326)+1,""),IF(ADHOC!$S$4=LEFT(Domein!$AS6327,LEN(ADHOC!$S$4)),MAX(Domein!BD$1:'Domein'!BD6326)+1,"")))</f>
        <v/>
      </c>
    </row>
    <row r="6328" spans="45:56" x14ac:dyDescent="0.2">
      <c r="AS6328" s="4" t="s">
        <v>37524</v>
      </c>
      <c r="AT6328" s="4" t="s">
        <v>37525</v>
      </c>
      <c r="AU6328" s="4" t="s">
        <v>456</v>
      </c>
      <c r="AV6328" s="4" t="s">
        <v>729</v>
      </c>
      <c r="AW6328" s="4" t="s">
        <v>701</v>
      </c>
      <c r="AX6328" s="4"/>
      <c r="AY6328" s="4"/>
      <c r="AZ6328" s="4"/>
      <c r="BA6328" s="4"/>
      <c r="BB6328" s="4"/>
      <c r="BC6328" s="4">
        <v>40</v>
      </c>
      <c r="BD6328" t="str">
        <f>IF(AND(ADHOC!$G$15="",ADHOC!$S$4=""),"",IF(ADHOC!$G$15&lt;&gt;"",IF(ADHOC!$G$15=LEFT(Domein!$AS6328,LEN(ADHOC!$G$15)),MAX(Domein!BD$1:'Domein'!BD6327)+1,""),IF(ADHOC!$S$4=LEFT(Domein!$AS6328,LEN(ADHOC!$S$4)),MAX(Domein!BD$1:'Domein'!BD6327)+1,"")))</f>
        <v/>
      </c>
    </row>
    <row r="6329" spans="45:56" x14ac:dyDescent="0.2">
      <c r="AS6329" s="4" t="s">
        <v>37526</v>
      </c>
      <c r="AT6329" s="4" t="s">
        <v>37527</v>
      </c>
      <c r="AU6329" s="4" t="s">
        <v>456</v>
      </c>
      <c r="AV6329" s="4" t="s">
        <v>729</v>
      </c>
      <c r="AW6329" s="4" t="s">
        <v>724</v>
      </c>
      <c r="AX6329" s="4"/>
      <c r="AY6329" s="4"/>
      <c r="AZ6329" s="4"/>
      <c r="BA6329" s="4"/>
      <c r="BB6329" s="4"/>
      <c r="BC6329" s="4">
        <v>40</v>
      </c>
      <c r="BD6329" t="str">
        <f>IF(AND(ADHOC!$G$15="",ADHOC!$S$4=""),"",IF(ADHOC!$G$15&lt;&gt;"",IF(ADHOC!$G$15=LEFT(Domein!$AS6329,LEN(ADHOC!$G$15)),MAX(Domein!BD$1:'Domein'!BD6328)+1,""),IF(ADHOC!$S$4=LEFT(Domein!$AS6329,LEN(ADHOC!$S$4)),MAX(Domein!BD$1:'Domein'!BD6328)+1,"")))</f>
        <v/>
      </c>
    </row>
    <row r="6330" spans="45:56" x14ac:dyDescent="0.2">
      <c r="AS6330" s="4" t="s">
        <v>37528</v>
      </c>
      <c r="AT6330" s="4" t="s">
        <v>37529</v>
      </c>
      <c r="AU6330" s="4" t="s">
        <v>456</v>
      </c>
      <c r="AV6330" s="4" t="s">
        <v>729</v>
      </c>
      <c r="AW6330" s="4" t="s">
        <v>1167</v>
      </c>
      <c r="AX6330" s="4"/>
      <c r="AY6330" s="4"/>
      <c r="AZ6330" s="4"/>
      <c r="BA6330" s="4"/>
      <c r="BB6330" s="4"/>
      <c r="BC6330" s="4">
        <v>40</v>
      </c>
      <c r="BD6330" t="str">
        <f>IF(AND(ADHOC!$G$15="",ADHOC!$S$4=""),"",IF(ADHOC!$G$15&lt;&gt;"",IF(ADHOC!$G$15=LEFT(Domein!$AS6330,LEN(ADHOC!$G$15)),MAX(Domein!BD$1:'Domein'!BD6329)+1,""),IF(ADHOC!$S$4=LEFT(Domein!$AS6330,LEN(ADHOC!$S$4)),MAX(Domein!BD$1:'Domein'!BD6329)+1,"")))</f>
        <v/>
      </c>
    </row>
    <row r="6331" spans="45:56" x14ac:dyDescent="0.2">
      <c r="AS6331" s="4" t="s">
        <v>37530</v>
      </c>
      <c r="AT6331" s="4" t="s">
        <v>37531</v>
      </c>
      <c r="AU6331" s="4" t="s">
        <v>456</v>
      </c>
      <c r="AV6331" s="4" t="s">
        <v>729</v>
      </c>
      <c r="AW6331" s="4" t="s">
        <v>1167</v>
      </c>
      <c r="AX6331" s="4"/>
      <c r="AY6331" s="4"/>
      <c r="AZ6331" s="4"/>
      <c r="BA6331" s="4"/>
      <c r="BB6331" s="4"/>
      <c r="BC6331" s="4">
        <v>40</v>
      </c>
      <c r="BD6331" t="str">
        <f>IF(AND(ADHOC!$G$15="",ADHOC!$S$4=""),"",IF(ADHOC!$G$15&lt;&gt;"",IF(ADHOC!$G$15=LEFT(Domein!$AS6331,LEN(ADHOC!$G$15)),MAX(Domein!BD$1:'Domein'!BD6330)+1,""),IF(ADHOC!$S$4=LEFT(Domein!$AS6331,LEN(ADHOC!$S$4)),MAX(Domein!BD$1:'Domein'!BD6330)+1,"")))</f>
        <v/>
      </c>
    </row>
    <row r="6332" spans="45:56" x14ac:dyDescent="0.2">
      <c r="AS6332" s="4" t="s">
        <v>2998</v>
      </c>
      <c r="AT6332" s="4" t="s">
        <v>2999</v>
      </c>
      <c r="AU6332" s="4" t="s">
        <v>463</v>
      </c>
      <c r="AV6332" s="4" t="s">
        <v>752</v>
      </c>
      <c r="AW6332" s="4" t="s">
        <v>701</v>
      </c>
      <c r="AX6332" s="4"/>
      <c r="AY6332" s="4">
        <v>229085</v>
      </c>
      <c r="AZ6332" s="4">
        <v>498018</v>
      </c>
      <c r="BA6332" s="4" t="s">
        <v>22924</v>
      </c>
      <c r="BB6332" s="4" t="s">
        <v>22925</v>
      </c>
      <c r="BC6332" s="4">
        <v>40</v>
      </c>
      <c r="BD6332" t="str">
        <f>IF(AND(ADHOC!$G$15="",ADHOC!$S$4=""),"",IF(ADHOC!$G$15&lt;&gt;"",IF(ADHOC!$G$15=LEFT(Domein!$AS6332,LEN(ADHOC!$G$15)),MAX(Domein!BD$1:'Domein'!BD6331)+1,""),IF(ADHOC!$S$4=LEFT(Domein!$AS6332,LEN(ADHOC!$S$4)),MAX(Domein!BD$1:'Domein'!BD6331)+1,"")))</f>
        <v/>
      </c>
    </row>
    <row r="6333" spans="45:56" x14ac:dyDescent="0.2">
      <c r="AS6333" s="4" t="s">
        <v>3014</v>
      </c>
      <c r="AT6333" s="4" t="s">
        <v>3015</v>
      </c>
      <c r="AU6333" s="4" t="s">
        <v>456</v>
      </c>
      <c r="AV6333" s="4" t="s">
        <v>735</v>
      </c>
      <c r="AW6333" s="4" t="s">
        <v>1167</v>
      </c>
      <c r="AX6333" s="4"/>
      <c r="AY6333" s="4">
        <v>229133</v>
      </c>
      <c r="AZ6333" s="4">
        <v>498075</v>
      </c>
      <c r="BA6333" s="4" t="s">
        <v>26480</v>
      </c>
      <c r="BB6333" s="4" t="s">
        <v>26481</v>
      </c>
      <c r="BC6333" s="4">
        <v>40</v>
      </c>
      <c r="BD6333" t="str">
        <f>IF(AND(ADHOC!$G$15="",ADHOC!$S$4=""),"",IF(ADHOC!$G$15&lt;&gt;"",IF(ADHOC!$G$15=LEFT(Domein!$AS6333,LEN(ADHOC!$G$15)),MAX(Domein!BD$1:'Domein'!BD6332)+1,""),IF(ADHOC!$S$4=LEFT(Domein!$AS6333,LEN(ADHOC!$S$4)),MAX(Domein!BD$1:'Domein'!BD6332)+1,"")))</f>
        <v/>
      </c>
    </row>
    <row r="6334" spans="45:56" x14ac:dyDescent="0.2">
      <c r="AS6334" s="4" t="s">
        <v>3016</v>
      </c>
      <c r="AT6334" s="4" t="s">
        <v>3017</v>
      </c>
      <c r="AU6334" s="4" t="s">
        <v>456</v>
      </c>
      <c r="AV6334" s="4" t="s">
        <v>735</v>
      </c>
      <c r="AW6334" s="4" t="s">
        <v>1167</v>
      </c>
      <c r="AX6334" s="4"/>
      <c r="AY6334" s="4">
        <v>229174</v>
      </c>
      <c r="AZ6334" s="4">
        <v>498032</v>
      </c>
      <c r="BA6334" s="4" t="s">
        <v>26482</v>
      </c>
      <c r="BB6334" s="4" t="s">
        <v>26483</v>
      </c>
      <c r="BC6334" s="4">
        <v>40</v>
      </c>
      <c r="BD6334" t="str">
        <f>IF(AND(ADHOC!$G$15="",ADHOC!$S$4=""),"",IF(ADHOC!$G$15&lt;&gt;"",IF(ADHOC!$G$15=LEFT(Domein!$AS6334,LEN(ADHOC!$G$15)),MAX(Domein!BD$1:'Domein'!BD6333)+1,""),IF(ADHOC!$S$4=LEFT(Domein!$AS6334,LEN(ADHOC!$S$4)),MAX(Domein!BD$1:'Domein'!BD6333)+1,"")))</f>
        <v/>
      </c>
    </row>
    <row r="6335" spans="45:56" x14ac:dyDescent="0.2">
      <c r="AS6335" s="4" t="s">
        <v>3000</v>
      </c>
      <c r="AT6335" s="4" t="s">
        <v>3001</v>
      </c>
      <c r="AU6335" s="4" t="s">
        <v>456</v>
      </c>
      <c r="AV6335" s="4" t="s">
        <v>735</v>
      </c>
      <c r="AW6335" s="4" t="s">
        <v>1167</v>
      </c>
      <c r="AX6335" s="4"/>
      <c r="AY6335" s="4">
        <v>229175</v>
      </c>
      <c r="AZ6335" s="4">
        <v>497987</v>
      </c>
      <c r="BA6335" s="4" t="s">
        <v>26484</v>
      </c>
      <c r="BB6335" s="4" t="s">
        <v>26485</v>
      </c>
      <c r="BC6335" s="4">
        <v>40</v>
      </c>
      <c r="BD6335" t="str">
        <f>IF(AND(ADHOC!$G$15="",ADHOC!$S$4=""),"",IF(ADHOC!$G$15&lt;&gt;"",IF(ADHOC!$G$15=LEFT(Domein!$AS6335,LEN(ADHOC!$G$15)),MAX(Domein!BD$1:'Domein'!BD6334)+1,""),IF(ADHOC!$S$4=LEFT(Domein!$AS6335,LEN(ADHOC!$S$4)),MAX(Domein!BD$1:'Domein'!BD6334)+1,"")))</f>
        <v/>
      </c>
    </row>
    <row r="6336" spans="45:56" x14ac:dyDescent="0.2">
      <c r="AS6336" s="4" t="s">
        <v>3002</v>
      </c>
      <c r="AT6336" s="4" t="s">
        <v>3003</v>
      </c>
      <c r="AU6336" s="4" t="s">
        <v>456</v>
      </c>
      <c r="AV6336" s="4" t="s">
        <v>735</v>
      </c>
      <c r="AW6336" s="4" t="s">
        <v>1167</v>
      </c>
      <c r="AX6336" s="4"/>
      <c r="AY6336" s="4">
        <v>229161</v>
      </c>
      <c r="AZ6336" s="4">
        <v>498009</v>
      </c>
      <c r="BA6336" s="4" t="s">
        <v>26486</v>
      </c>
      <c r="BB6336" s="4" t="s">
        <v>26487</v>
      </c>
      <c r="BC6336" s="4">
        <v>40</v>
      </c>
      <c r="BD6336" t="str">
        <f>IF(AND(ADHOC!$G$15="",ADHOC!$S$4=""),"",IF(ADHOC!$G$15&lt;&gt;"",IF(ADHOC!$G$15=LEFT(Domein!$AS6336,LEN(ADHOC!$G$15)),MAX(Domein!BD$1:'Domein'!BD6335)+1,""),IF(ADHOC!$S$4=LEFT(Domein!$AS6336,LEN(ADHOC!$S$4)),MAX(Domein!BD$1:'Domein'!BD6335)+1,"")))</f>
        <v/>
      </c>
    </row>
    <row r="6337" spans="45:56" x14ac:dyDescent="0.2">
      <c r="AS6337" s="4" t="s">
        <v>3004</v>
      </c>
      <c r="AT6337" s="4" t="s">
        <v>3005</v>
      </c>
      <c r="AU6337" s="4" t="s">
        <v>456</v>
      </c>
      <c r="AV6337" s="4" t="s">
        <v>735</v>
      </c>
      <c r="AW6337" s="4" t="s">
        <v>1167</v>
      </c>
      <c r="AX6337" s="4"/>
      <c r="AY6337" s="4">
        <v>229127</v>
      </c>
      <c r="AZ6337" s="4">
        <v>498031</v>
      </c>
      <c r="BA6337" s="4" t="s">
        <v>26482</v>
      </c>
      <c r="BB6337" s="4" t="s">
        <v>26488</v>
      </c>
      <c r="BC6337" s="4">
        <v>40</v>
      </c>
      <c r="BD6337" t="str">
        <f>IF(AND(ADHOC!$G$15="",ADHOC!$S$4=""),"",IF(ADHOC!$G$15&lt;&gt;"",IF(ADHOC!$G$15=LEFT(Domein!$AS6337,LEN(ADHOC!$G$15)),MAX(Domein!BD$1:'Domein'!BD6336)+1,""),IF(ADHOC!$S$4=LEFT(Domein!$AS6337,LEN(ADHOC!$S$4)),MAX(Domein!BD$1:'Domein'!BD6336)+1,"")))</f>
        <v/>
      </c>
    </row>
    <row r="6338" spans="45:56" x14ac:dyDescent="0.2">
      <c r="AS6338" s="4" t="s">
        <v>3006</v>
      </c>
      <c r="AT6338" s="4" t="s">
        <v>3007</v>
      </c>
      <c r="AU6338" s="4" t="s">
        <v>456</v>
      </c>
      <c r="AV6338" s="4" t="s">
        <v>735</v>
      </c>
      <c r="AW6338" s="4" t="s">
        <v>1167</v>
      </c>
      <c r="AX6338" s="4"/>
      <c r="AY6338" s="4">
        <v>229099</v>
      </c>
      <c r="AZ6338" s="4">
        <v>498030</v>
      </c>
      <c r="BA6338" s="4" t="s">
        <v>26489</v>
      </c>
      <c r="BB6338" s="4" t="s">
        <v>26490</v>
      </c>
      <c r="BC6338" s="4">
        <v>40</v>
      </c>
      <c r="BD6338" t="str">
        <f>IF(AND(ADHOC!$G$15="",ADHOC!$S$4=""),"",IF(ADHOC!$G$15&lt;&gt;"",IF(ADHOC!$G$15=LEFT(Domein!$AS6338,LEN(ADHOC!$G$15)),MAX(Domein!BD$1:'Domein'!BD6337)+1,""),IF(ADHOC!$S$4=LEFT(Domein!$AS6338,LEN(ADHOC!$S$4)),MAX(Domein!BD$1:'Domein'!BD6337)+1,"")))</f>
        <v/>
      </c>
    </row>
    <row r="6339" spans="45:56" x14ac:dyDescent="0.2">
      <c r="AS6339" s="4" t="s">
        <v>3008</v>
      </c>
      <c r="AT6339" s="4" t="s">
        <v>3009</v>
      </c>
      <c r="AU6339" s="4" t="s">
        <v>456</v>
      </c>
      <c r="AV6339" s="4" t="s">
        <v>735</v>
      </c>
      <c r="AW6339" s="4" t="s">
        <v>1167</v>
      </c>
      <c r="AX6339" s="4"/>
      <c r="AY6339" s="4">
        <v>229093</v>
      </c>
      <c r="AZ6339" s="4">
        <v>498019</v>
      </c>
      <c r="BA6339" s="4" t="s">
        <v>26491</v>
      </c>
      <c r="BB6339" s="4" t="s">
        <v>26492</v>
      </c>
      <c r="BC6339" s="4">
        <v>40</v>
      </c>
      <c r="BD6339" t="str">
        <f>IF(AND(ADHOC!$G$15="",ADHOC!$S$4=""),"",IF(ADHOC!$G$15&lt;&gt;"",IF(ADHOC!$G$15=LEFT(Domein!$AS6339,LEN(ADHOC!$G$15)),MAX(Domein!BD$1:'Domein'!BD6338)+1,""),IF(ADHOC!$S$4=LEFT(Domein!$AS6339,LEN(ADHOC!$S$4)),MAX(Domein!BD$1:'Domein'!BD6338)+1,"")))</f>
        <v/>
      </c>
    </row>
    <row r="6340" spans="45:56" x14ac:dyDescent="0.2">
      <c r="AS6340" s="4" t="s">
        <v>3010</v>
      </c>
      <c r="AT6340" s="4" t="s">
        <v>3011</v>
      </c>
      <c r="AU6340" s="4" t="s">
        <v>456</v>
      </c>
      <c r="AV6340" s="4" t="s">
        <v>735</v>
      </c>
      <c r="AW6340" s="4" t="s">
        <v>1167</v>
      </c>
      <c r="AX6340" s="4"/>
      <c r="AY6340" s="4">
        <v>229072</v>
      </c>
      <c r="AZ6340" s="4">
        <v>498019</v>
      </c>
      <c r="BA6340" s="4" t="s">
        <v>26491</v>
      </c>
      <c r="BB6340" s="4" t="s">
        <v>26493</v>
      </c>
      <c r="BC6340" s="4">
        <v>40</v>
      </c>
      <c r="BD6340" t="str">
        <f>IF(AND(ADHOC!$G$15="",ADHOC!$S$4=""),"",IF(ADHOC!$G$15&lt;&gt;"",IF(ADHOC!$G$15=LEFT(Domein!$AS6340,LEN(ADHOC!$G$15)),MAX(Domein!BD$1:'Domein'!BD6339)+1,""),IF(ADHOC!$S$4=LEFT(Domein!$AS6340,LEN(ADHOC!$S$4)),MAX(Domein!BD$1:'Domein'!BD6339)+1,"")))</f>
        <v/>
      </c>
    </row>
    <row r="6341" spans="45:56" x14ac:dyDescent="0.2">
      <c r="AS6341" s="4" t="s">
        <v>3012</v>
      </c>
      <c r="AT6341" s="4" t="s">
        <v>3013</v>
      </c>
      <c r="AU6341" s="4" t="s">
        <v>456</v>
      </c>
      <c r="AV6341" s="4" t="s">
        <v>735</v>
      </c>
      <c r="AW6341" s="4" t="s">
        <v>1167</v>
      </c>
      <c r="AX6341" s="4"/>
      <c r="AY6341" s="4">
        <v>229059</v>
      </c>
      <c r="AZ6341" s="4">
        <v>498030</v>
      </c>
      <c r="BA6341" s="4" t="s">
        <v>26482</v>
      </c>
      <c r="BB6341" s="4" t="s">
        <v>26494</v>
      </c>
      <c r="BC6341" s="4">
        <v>40</v>
      </c>
      <c r="BD6341" t="str">
        <f>IF(AND(ADHOC!$G$15="",ADHOC!$S$4=""),"",IF(ADHOC!$G$15&lt;&gt;"",IF(ADHOC!$G$15=LEFT(Domein!$AS6341,LEN(ADHOC!$G$15)),MAX(Domein!BD$1:'Domein'!BD6340)+1,""),IF(ADHOC!$S$4=LEFT(Domein!$AS6341,LEN(ADHOC!$S$4)),MAX(Domein!BD$1:'Domein'!BD6340)+1,"")))</f>
        <v/>
      </c>
    </row>
    <row r="6342" spans="45:56" x14ac:dyDescent="0.2">
      <c r="AS6342" s="4" t="s">
        <v>36863</v>
      </c>
      <c r="AT6342" s="4" t="s">
        <v>36864</v>
      </c>
      <c r="AU6342" s="4" t="s">
        <v>463</v>
      </c>
      <c r="AV6342" s="4" t="s">
        <v>752</v>
      </c>
      <c r="AW6342" s="4" t="s">
        <v>701</v>
      </c>
      <c r="AX6342" s="4"/>
      <c r="AY6342" s="4">
        <v>229109</v>
      </c>
      <c r="AZ6342" s="4">
        <v>498048</v>
      </c>
      <c r="BA6342" s="4" t="s">
        <v>22926</v>
      </c>
      <c r="BB6342" s="4" t="s">
        <v>22927</v>
      </c>
      <c r="BC6342" s="4">
        <v>40</v>
      </c>
      <c r="BD6342" t="str">
        <f>IF(AND(ADHOC!$G$15="",ADHOC!$S$4=""),"",IF(ADHOC!$G$15&lt;&gt;"",IF(ADHOC!$G$15=LEFT(Domein!$AS6342,LEN(ADHOC!$G$15)),MAX(Domein!BD$1:'Domein'!BD6341)+1,""),IF(ADHOC!$S$4=LEFT(Domein!$AS6342,LEN(ADHOC!$S$4)),MAX(Domein!BD$1:'Domein'!BD6341)+1,"")))</f>
        <v/>
      </c>
    </row>
    <row r="6343" spans="45:56" x14ac:dyDescent="0.2">
      <c r="AS6343" s="4" t="s">
        <v>3018</v>
      </c>
      <c r="AT6343" s="4" t="s">
        <v>3019</v>
      </c>
      <c r="AU6343" s="4" t="s">
        <v>463</v>
      </c>
      <c r="AV6343" s="4" t="s">
        <v>752</v>
      </c>
      <c r="AW6343" s="4" t="s">
        <v>701</v>
      </c>
      <c r="AX6343" s="4"/>
      <c r="AY6343" s="4">
        <v>229109</v>
      </c>
      <c r="AZ6343" s="4">
        <v>498048</v>
      </c>
      <c r="BA6343" s="4" t="s">
        <v>22926</v>
      </c>
      <c r="BB6343" s="4" t="s">
        <v>22927</v>
      </c>
      <c r="BC6343" s="4">
        <v>40</v>
      </c>
      <c r="BD6343" t="str">
        <f>IF(AND(ADHOC!$G$15="",ADHOC!$S$4=""),"",IF(ADHOC!$G$15&lt;&gt;"",IF(ADHOC!$G$15=LEFT(Domein!$AS6343,LEN(ADHOC!$G$15)),MAX(Domein!BD$1:'Domein'!BD6342)+1,""),IF(ADHOC!$S$4=LEFT(Domein!$AS6343,LEN(ADHOC!$S$4)),MAX(Domein!BD$1:'Domein'!BD6342)+1,"")))</f>
        <v/>
      </c>
    </row>
    <row r="6344" spans="45:56" x14ac:dyDescent="0.2">
      <c r="AS6344" s="4" t="s">
        <v>3020</v>
      </c>
      <c r="AT6344" s="4" t="s">
        <v>3021</v>
      </c>
      <c r="AU6344" s="4" t="s">
        <v>456</v>
      </c>
      <c r="AV6344" s="4" t="s">
        <v>736</v>
      </c>
      <c r="AW6344" s="4" t="s">
        <v>939</v>
      </c>
      <c r="AX6344" s="4"/>
      <c r="AY6344" s="4"/>
      <c r="AZ6344" s="4"/>
      <c r="BA6344" s="4"/>
      <c r="BB6344" s="4"/>
      <c r="BC6344" s="4">
        <v>40</v>
      </c>
      <c r="BD6344" t="str">
        <f>IF(AND(ADHOC!$G$15="",ADHOC!$S$4=""),"",IF(ADHOC!$G$15&lt;&gt;"",IF(ADHOC!$G$15=LEFT(Domein!$AS6344,LEN(ADHOC!$G$15)),MAX(Domein!BD$1:'Domein'!BD6343)+1,""),IF(ADHOC!$S$4=LEFT(Domein!$AS6344,LEN(ADHOC!$S$4)),MAX(Domein!BD$1:'Domein'!BD6343)+1,"")))</f>
        <v/>
      </c>
    </row>
    <row r="6345" spans="45:56" x14ac:dyDescent="0.2">
      <c r="AS6345" s="4" t="s">
        <v>18670</v>
      </c>
      <c r="AT6345" s="4" t="s">
        <v>18671</v>
      </c>
      <c r="AU6345" s="4" t="s">
        <v>456</v>
      </c>
      <c r="AV6345" s="4" t="s">
        <v>731</v>
      </c>
      <c r="AW6345" s="4" t="s">
        <v>724</v>
      </c>
      <c r="AX6345" s="4"/>
      <c r="AY6345" s="4">
        <v>238452</v>
      </c>
      <c r="AZ6345" s="4">
        <v>496348</v>
      </c>
      <c r="BA6345" s="4" t="s">
        <v>26495</v>
      </c>
      <c r="BB6345" s="4" t="s">
        <v>26496</v>
      </c>
      <c r="BC6345" s="4">
        <v>40</v>
      </c>
      <c r="BD6345" t="str">
        <f>IF(AND(ADHOC!$G$15="",ADHOC!$S$4=""),"",IF(ADHOC!$G$15&lt;&gt;"",IF(ADHOC!$G$15=LEFT(Domein!$AS6345,LEN(ADHOC!$G$15)),MAX(Domein!BD$1:'Domein'!BD6344)+1,""),IF(ADHOC!$S$4=LEFT(Domein!$AS6345,LEN(ADHOC!$S$4)),MAX(Domein!BD$1:'Domein'!BD6344)+1,"")))</f>
        <v/>
      </c>
    </row>
    <row r="6346" spans="45:56" x14ac:dyDescent="0.2">
      <c r="AS6346" s="4" t="s">
        <v>38128</v>
      </c>
      <c r="AT6346" s="4" t="s">
        <v>38129</v>
      </c>
      <c r="AU6346" s="4" t="s">
        <v>456</v>
      </c>
      <c r="AV6346" s="4" t="s">
        <v>729</v>
      </c>
      <c r="AW6346" s="4" t="s">
        <v>701</v>
      </c>
      <c r="AX6346" s="4"/>
      <c r="AY6346" s="4"/>
      <c r="AZ6346" s="4"/>
      <c r="BA6346" s="4"/>
      <c r="BB6346" s="4"/>
      <c r="BC6346" s="4">
        <v>40</v>
      </c>
      <c r="BD6346" t="str">
        <f>IF(AND(ADHOC!$G$15="",ADHOC!$S$4=""),"",IF(ADHOC!$G$15&lt;&gt;"",IF(ADHOC!$G$15=LEFT(Domein!$AS6346,LEN(ADHOC!$G$15)),MAX(Domein!BD$1:'Domein'!BD6345)+1,""),IF(ADHOC!$S$4=LEFT(Domein!$AS6346,LEN(ADHOC!$S$4)),MAX(Domein!BD$1:'Domein'!BD6345)+1,"")))</f>
        <v/>
      </c>
    </row>
    <row r="6347" spans="45:56" x14ac:dyDescent="0.2">
      <c r="AS6347" s="4" t="s">
        <v>38704</v>
      </c>
      <c r="AT6347" s="4" t="s">
        <v>38705</v>
      </c>
      <c r="AU6347" s="4" t="s">
        <v>456</v>
      </c>
      <c r="AV6347" s="4" t="s">
        <v>729</v>
      </c>
      <c r="AW6347" s="4" t="s">
        <v>1167</v>
      </c>
      <c r="AX6347" s="4"/>
      <c r="AY6347" s="4"/>
      <c r="AZ6347" s="4"/>
      <c r="BA6347" s="4"/>
      <c r="BB6347" s="4"/>
      <c r="BC6347" s="4">
        <v>40</v>
      </c>
      <c r="BD6347" t="str">
        <f>IF(AND(ADHOC!$G$15="",ADHOC!$S$4=""),"",IF(ADHOC!$G$15&lt;&gt;"",IF(ADHOC!$G$15=LEFT(Domein!$AS6347,LEN(ADHOC!$G$15)),MAX(Domein!BD$1:'Domein'!BD6346)+1,""),IF(ADHOC!$S$4=LEFT(Domein!$AS6347,LEN(ADHOC!$S$4)),MAX(Domein!BD$1:'Domein'!BD6346)+1,"")))</f>
        <v/>
      </c>
    </row>
    <row r="6348" spans="45:56" x14ac:dyDescent="0.2">
      <c r="AS6348" s="4" t="s">
        <v>38706</v>
      </c>
      <c r="AT6348" s="4" t="s">
        <v>8284</v>
      </c>
      <c r="AU6348" s="4" t="s">
        <v>456</v>
      </c>
      <c r="AV6348" s="4" t="s">
        <v>729</v>
      </c>
      <c r="AW6348" s="4" t="s">
        <v>701</v>
      </c>
      <c r="AX6348" s="4"/>
      <c r="AY6348" s="4"/>
      <c r="AZ6348" s="4"/>
      <c r="BA6348" s="4"/>
      <c r="BB6348" s="4"/>
      <c r="BC6348" s="4">
        <v>40</v>
      </c>
      <c r="BD6348" t="str">
        <f>IF(AND(ADHOC!$G$15="",ADHOC!$S$4=""),"",IF(ADHOC!$G$15&lt;&gt;"",IF(ADHOC!$G$15=LEFT(Domein!$AS6348,LEN(ADHOC!$G$15)),MAX(Domein!BD$1:'Domein'!BD6347)+1,""),IF(ADHOC!$S$4=LEFT(Domein!$AS6348,LEN(ADHOC!$S$4)),MAX(Domein!BD$1:'Domein'!BD6347)+1,"")))</f>
        <v/>
      </c>
    </row>
    <row r="6349" spans="45:56" x14ac:dyDescent="0.2">
      <c r="AS6349" s="4" t="s">
        <v>38707</v>
      </c>
      <c r="AT6349" s="4" t="s">
        <v>38708</v>
      </c>
      <c r="AU6349" s="4" t="s">
        <v>456</v>
      </c>
      <c r="AV6349" s="4" t="s">
        <v>729</v>
      </c>
      <c r="AW6349" s="4" t="s">
        <v>701</v>
      </c>
      <c r="AX6349" s="4"/>
      <c r="AY6349" s="4"/>
      <c r="AZ6349" s="4"/>
      <c r="BA6349" s="4"/>
      <c r="BB6349" s="4"/>
      <c r="BC6349" s="4">
        <v>40</v>
      </c>
      <c r="BD6349" t="str">
        <f>IF(AND(ADHOC!$G$15="",ADHOC!$S$4=""),"",IF(ADHOC!$G$15&lt;&gt;"",IF(ADHOC!$G$15=LEFT(Domein!$AS6349,LEN(ADHOC!$G$15)),MAX(Domein!BD$1:'Domein'!BD6348)+1,""),IF(ADHOC!$S$4=LEFT(Domein!$AS6349,LEN(ADHOC!$S$4)),MAX(Domein!BD$1:'Domein'!BD6348)+1,"")))</f>
        <v/>
      </c>
    </row>
    <row r="6350" spans="45:56" x14ac:dyDescent="0.2">
      <c r="AS6350" s="4" t="s">
        <v>38709</v>
      </c>
      <c r="AT6350" s="4" t="s">
        <v>38710</v>
      </c>
      <c r="AU6350" s="4" t="s">
        <v>456</v>
      </c>
      <c r="AV6350" s="4" t="s">
        <v>729</v>
      </c>
      <c r="AW6350" s="4" t="s">
        <v>701</v>
      </c>
      <c r="AX6350" s="4"/>
      <c r="AY6350" s="4"/>
      <c r="AZ6350" s="4"/>
      <c r="BA6350" s="4"/>
      <c r="BB6350" s="4"/>
      <c r="BC6350" s="4">
        <v>40</v>
      </c>
      <c r="BD6350" t="str">
        <f>IF(AND(ADHOC!$G$15="",ADHOC!$S$4=""),"",IF(ADHOC!$G$15&lt;&gt;"",IF(ADHOC!$G$15=LEFT(Domein!$AS6350,LEN(ADHOC!$G$15)),MAX(Domein!BD$1:'Domein'!BD6349)+1,""),IF(ADHOC!$S$4=LEFT(Domein!$AS6350,LEN(ADHOC!$S$4)),MAX(Domein!BD$1:'Domein'!BD6349)+1,"")))</f>
        <v/>
      </c>
    </row>
    <row r="6351" spans="45:56" x14ac:dyDescent="0.2">
      <c r="AS6351" s="4" t="s">
        <v>38962</v>
      </c>
      <c r="AT6351" s="4" t="s">
        <v>38963</v>
      </c>
      <c r="AU6351" s="4" t="s">
        <v>456</v>
      </c>
      <c r="AV6351" s="4" t="s">
        <v>729</v>
      </c>
      <c r="AW6351" s="4" t="s">
        <v>701</v>
      </c>
      <c r="AX6351" s="4"/>
      <c r="AY6351" s="4"/>
      <c r="AZ6351" s="4"/>
      <c r="BA6351" s="4"/>
      <c r="BB6351" s="4"/>
      <c r="BC6351" s="4">
        <v>40</v>
      </c>
      <c r="BD6351" t="str">
        <f>IF(AND(ADHOC!$G$15="",ADHOC!$S$4=""),"",IF(ADHOC!$G$15&lt;&gt;"",IF(ADHOC!$G$15=LEFT(Domein!$AS6351,LEN(ADHOC!$G$15)),MAX(Domein!BD$1:'Domein'!BD6350)+1,""),IF(ADHOC!$S$4=LEFT(Domein!$AS6351,LEN(ADHOC!$S$4)),MAX(Domein!BD$1:'Domein'!BD6350)+1,"")))</f>
        <v/>
      </c>
    </row>
    <row r="6352" spans="45:56" x14ac:dyDescent="0.2">
      <c r="AS6352" s="4" t="s">
        <v>3022</v>
      </c>
      <c r="AT6352" s="4" t="s">
        <v>3023</v>
      </c>
      <c r="AU6352" s="4" t="s">
        <v>463</v>
      </c>
      <c r="AV6352" s="4" t="s">
        <v>753</v>
      </c>
      <c r="AW6352" s="4" t="s">
        <v>701</v>
      </c>
      <c r="AX6352" s="4"/>
      <c r="AY6352" s="4">
        <v>245691</v>
      </c>
      <c r="AZ6352" s="4">
        <v>466247</v>
      </c>
      <c r="BA6352" s="4" t="s">
        <v>22928</v>
      </c>
      <c r="BB6352" s="4" t="s">
        <v>22929</v>
      </c>
      <c r="BC6352" s="4">
        <v>40</v>
      </c>
      <c r="BD6352" t="str">
        <f>IF(AND(ADHOC!$G$15="",ADHOC!$S$4=""),"",IF(ADHOC!$G$15&lt;&gt;"",IF(ADHOC!$G$15=LEFT(Domein!$AS6352,LEN(ADHOC!$G$15)),MAX(Domein!BD$1:'Domein'!BD6351)+1,""),IF(ADHOC!$S$4=LEFT(Domein!$AS6352,LEN(ADHOC!$S$4)),MAX(Domein!BD$1:'Domein'!BD6351)+1,"")))</f>
        <v/>
      </c>
    </row>
    <row r="6353" spans="45:56" x14ac:dyDescent="0.2">
      <c r="AS6353" s="4" t="s">
        <v>3032</v>
      </c>
      <c r="AT6353" s="4" t="s">
        <v>3033</v>
      </c>
      <c r="AU6353" s="4" t="s">
        <v>456</v>
      </c>
      <c r="AV6353" s="4" t="s">
        <v>735</v>
      </c>
      <c r="AW6353" s="4" t="s">
        <v>1167</v>
      </c>
      <c r="AX6353" s="4"/>
      <c r="AY6353" s="4">
        <v>245851</v>
      </c>
      <c r="AZ6353" s="4">
        <v>466338</v>
      </c>
      <c r="BA6353" s="4" t="s">
        <v>26497</v>
      </c>
      <c r="BB6353" s="4" t="s">
        <v>26498</v>
      </c>
      <c r="BC6353" s="4">
        <v>40</v>
      </c>
      <c r="BD6353" t="str">
        <f>IF(AND(ADHOC!$G$15="",ADHOC!$S$4=""),"",IF(ADHOC!$G$15&lt;&gt;"",IF(ADHOC!$G$15=LEFT(Domein!$AS6353,LEN(ADHOC!$G$15)),MAX(Domein!BD$1:'Domein'!BD6352)+1,""),IF(ADHOC!$S$4=LEFT(Domein!$AS6353,LEN(ADHOC!$S$4)),MAX(Domein!BD$1:'Domein'!BD6352)+1,"")))</f>
        <v/>
      </c>
    </row>
    <row r="6354" spans="45:56" x14ac:dyDescent="0.2">
      <c r="AS6354" s="4" t="s">
        <v>3034</v>
      </c>
      <c r="AT6354" s="4" t="s">
        <v>3035</v>
      </c>
      <c r="AU6354" s="4" t="s">
        <v>456</v>
      </c>
      <c r="AV6354" s="4" t="s">
        <v>735</v>
      </c>
      <c r="AW6354" s="4" t="s">
        <v>1167</v>
      </c>
      <c r="AX6354" s="4"/>
      <c r="AY6354" s="4">
        <v>245748</v>
      </c>
      <c r="AZ6354" s="4">
        <v>466381</v>
      </c>
      <c r="BA6354" s="4" t="s">
        <v>26499</v>
      </c>
      <c r="BB6354" s="4" t="s">
        <v>26500</v>
      </c>
      <c r="BC6354" s="4">
        <v>40</v>
      </c>
      <c r="BD6354" t="str">
        <f>IF(AND(ADHOC!$G$15="",ADHOC!$S$4=""),"",IF(ADHOC!$G$15&lt;&gt;"",IF(ADHOC!$G$15=LEFT(Domein!$AS6354,LEN(ADHOC!$G$15)),MAX(Domein!BD$1:'Domein'!BD6353)+1,""),IF(ADHOC!$S$4=LEFT(Domein!$AS6354,LEN(ADHOC!$S$4)),MAX(Domein!BD$1:'Domein'!BD6353)+1,"")))</f>
        <v/>
      </c>
    </row>
    <row r="6355" spans="45:56" x14ac:dyDescent="0.2">
      <c r="AS6355" s="4" t="s">
        <v>3024</v>
      </c>
      <c r="AT6355" s="4" t="s">
        <v>3025</v>
      </c>
      <c r="AU6355" s="4" t="s">
        <v>456</v>
      </c>
      <c r="AV6355" s="4" t="s">
        <v>735</v>
      </c>
      <c r="AW6355" s="4" t="s">
        <v>1167</v>
      </c>
      <c r="AX6355" s="4"/>
      <c r="AY6355" s="4">
        <v>245928</v>
      </c>
      <c r="AZ6355" s="4">
        <v>466284</v>
      </c>
      <c r="BA6355" s="4" t="s">
        <v>26501</v>
      </c>
      <c r="BB6355" s="4" t="s">
        <v>26502</v>
      </c>
      <c r="BC6355" s="4">
        <v>40</v>
      </c>
      <c r="BD6355" t="str">
        <f>IF(AND(ADHOC!$G$15="",ADHOC!$S$4=""),"",IF(ADHOC!$G$15&lt;&gt;"",IF(ADHOC!$G$15=LEFT(Domein!$AS6355,LEN(ADHOC!$G$15)),MAX(Domein!BD$1:'Domein'!BD6354)+1,""),IF(ADHOC!$S$4=LEFT(Domein!$AS6355,LEN(ADHOC!$S$4)),MAX(Domein!BD$1:'Domein'!BD6354)+1,"")))</f>
        <v/>
      </c>
    </row>
    <row r="6356" spans="45:56" x14ac:dyDescent="0.2">
      <c r="AS6356" s="4" t="s">
        <v>3026</v>
      </c>
      <c r="AT6356" s="4" t="s">
        <v>3027</v>
      </c>
      <c r="AU6356" s="4" t="s">
        <v>456</v>
      </c>
      <c r="AV6356" s="4" t="s">
        <v>735</v>
      </c>
      <c r="AW6356" s="4" t="s">
        <v>1167</v>
      </c>
      <c r="AX6356" s="4"/>
      <c r="AY6356" s="4">
        <v>245914</v>
      </c>
      <c r="AZ6356" s="4">
        <v>466284</v>
      </c>
      <c r="BA6356" s="4" t="s">
        <v>26501</v>
      </c>
      <c r="BB6356" s="4" t="s">
        <v>26503</v>
      </c>
      <c r="BC6356" s="4">
        <v>40</v>
      </c>
      <c r="BD6356" t="str">
        <f>IF(AND(ADHOC!$G$15="",ADHOC!$S$4=""),"",IF(ADHOC!$G$15&lt;&gt;"",IF(ADHOC!$G$15=LEFT(Domein!$AS6356,LEN(ADHOC!$G$15)),MAX(Domein!BD$1:'Domein'!BD6355)+1,""),IF(ADHOC!$S$4=LEFT(Domein!$AS6356,LEN(ADHOC!$S$4)),MAX(Domein!BD$1:'Domein'!BD6355)+1,"")))</f>
        <v/>
      </c>
    </row>
    <row r="6357" spans="45:56" x14ac:dyDescent="0.2">
      <c r="AS6357" s="4" t="s">
        <v>3028</v>
      </c>
      <c r="AT6357" s="4" t="s">
        <v>3029</v>
      </c>
      <c r="AU6357" s="4" t="s">
        <v>456</v>
      </c>
      <c r="AV6357" s="4" t="s">
        <v>735</v>
      </c>
      <c r="AW6357" s="4" t="s">
        <v>1167</v>
      </c>
      <c r="AX6357" s="4"/>
      <c r="AY6357" s="4">
        <v>245907</v>
      </c>
      <c r="AZ6357" s="4">
        <v>466295</v>
      </c>
      <c r="BA6357" s="4" t="s">
        <v>26504</v>
      </c>
      <c r="BB6357" s="4" t="s">
        <v>26505</v>
      </c>
      <c r="BC6357" s="4">
        <v>40</v>
      </c>
      <c r="BD6357" t="str">
        <f>IF(AND(ADHOC!$G$15="",ADHOC!$S$4=""),"",IF(ADHOC!$G$15&lt;&gt;"",IF(ADHOC!$G$15=LEFT(Domein!$AS6357,LEN(ADHOC!$G$15)),MAX(Domein!BD$1:'Domein'!BD6356)+1,""),IF(ADHOC!$S$4=LEFT(Domein!$AS6357,LEN(ADHOC!$S$4)),MAX(Domein!BD$1:'Domein'!BD6356)+1,"")))</f>
        <v/>
      </c>
    </row>
    <row r="6358" spans="45:56" x14ac:dyDescent="0.2">
      <c r="AS6358" s="4" t="s">
        <v>3030</v>
      </c>
      <c r="AT6358" s="4" t="s">
        <v>3031</v>
      </c>
      <c r="AU6358" s="4" t="s">
        <v>456</v>
      </c>
      <c r="AV6358" s="4" t="s">
        <v>735</v>
      </c>
      <c r="AW6358" s="4" t="s">
        <v>1167</v>
      </c>
      <c r="AX6358" s="4"/>
      <c r="AY6358" s="4">
        <v>245872</v>
      </c>
      <c r="AZ6358" s="4">
        <v>466305</v>
      </c>
      <c r="BA6358" s="4" t="s">
        <v>26506</v>
      </c>
      <c r="BB6358" s="4" t="s">
        <v>26507</v>
      </c>
      <c r="BC6358" s="4">
        <v>40</v>
      </c>
      <c r="BD6358" t="str">
        <f>IF(AND(ADHOC!$G$15="",ADHOC!$S$4=""),"",IF(ADHOC!$G$15&lt;&gt;"",IF(ADHOC!$G$15=LEFT(Domein!$AS6358,LEN(ADHOC!$G$15)),MAX(Domein!BD$1:'Domein'!BD6357)+1,""),IF(ADHOC!$S$4=LEFT(Domein!$AS6358,LEN(ADHOC!$S$4)),MAX(Domein!BD$1:'Domein'!BD6357)+1,"")))</f>
        <v/>
      </c>
    </row>
    <row r="6359" spans="45:56" x14ac:dyDescent="0.2">
      <c r="AS6359" s="4" t="s">
        <v>3036</v>
      </c>
      <c r="AT6359" s="4" t="s">
        <v>3037</v>
      </c>
      <c r="AU6359" s="4" t="s">
        <v>463</v>
      </c>
      <c r="AV6359" s="4" t="s">
        <v>753</v>
      </c>
      <c r="AW6359" s="4" t="s">
        <v>701</v>
      </c>
      <c r="AX6359" s="4"/>
      <c r="AY6359" s="4">
        <v>245899</v>
      </c>
      <c r="AZ6359" s="4">
        <v>466311</v>
      </c>
      <c r="BA6359" s="4" t="s">
        <v>22718</v>
      </c>
      <c r="BB6359" s="4" t="s">
        <v>22719</v>
      </c>
      <c r="BC6359" s="4">
        <v>40</v>
      </c>
      <c r="BD6359" t="str">
        <f>IF(AND(ADHOC!$G$15="",ADHOC!$S$4=""),"",IF(ADHOC!$G$15&lt;&gt;"",IF(ADHOC!$G$15=LEFT(Domein!$AS6359,LEN(ADHOC!$G$15)),MAX(Domein!BD$1:'Domein'!BD6358)+1,""),IF(ADHOC!$S$4=LEFT(Domein!$AS6359,LEN(ADHOC!$S$4)),MAX(Domein!BD$1:'Domein'!BD6358)+1,"")))</f>
        <v/>
      </c>
    </row>
    <row r="6360" spans="45:56" x14ac:dyDescent="0.2">
      <c r="AS6360" s="4" t="s">
        <v>3038</v>
      </c>
      <c r="AT6360" s="4" t="s">
        <v>3039</v>
      </c>
      <c r="AU6360" s="4" t="s">
        <v>456</v>
      </c>
      <c r="AV6360" s="4" t="s">
        <v>736</v>
      </c>
      <c r="AW6360" s="4" t="s">
        <v>939</v>
      </c>
      <c r="AX6360" s="4"/>
      <c r="AY6360" s="4"/>
      <c r="AZ6360" s="4"/>
      <c r="BA6360" s="4"/>
      <c r="BB6360" s="4"/>
      <c r="BC6360" s="4">
        <v>40</v>
      </c>
      <c r="BD6360" t="str">
        <f>IF(AND(ADHOC!$G$15="",ADHOC!$S$4=""),"",IF(ADHOC!$G$15&lt;&gt;"",IF(ADHOC!$G$15=LEFT(Domein!$AS6360,LEN(ADHOC!$G$15)),MAX(Domein!BD$1:'Domein'!BD6359)+1,""),IF(ADHOC!$S$4=LEFT(Domein!$AS6360,LEN(ADHOC!$S$4)),MAX(Domein!BD$1:'Domein'!BD6359)+1,"")))</f>
        <v/>
      </c>
    </row>
    <row r="6361" spans="45:56" x14ac:dyDescent="0.2">
      <c r="AS6361" s="4" t="s">
        <v>35711</v>
      </c>
      <c r="AT6361" s="4" t="s">
        <v>35712</v>
      </c>
      <c r="AU6361" s="4" t="s">
        <v>456</v>
      </c>
      <c r="AV6361" s="4" t="s">
        <v>7011</v>
      </c>
      <c r="AW6361" s="4" t="s">
        <v>724</v>
      </c>
      <c r="AX6361" s="4"/>
      <c r="AY6361" s="4"/>
      <c r="AZ6361" s="4"/>
      <c r="BA6361" s="4"/>
      <c r="BB6361" s="4"/>
      <c r="BC6361" s="4">
        <v>40</v>
      </c>
      <c r="BD6361" t="str">
        <f>IF(AND(ADHOC!$G$15="",ADHOC!$S$4=""),"",IF(ADHOC!$G$15&lt;&gt;"",IF(ADHOC!$G$15=LEFT(Domein!$AS6361,LEN(ADHOC!$G$15)),MAX(Domein!BD$1:'Domein'!BD6360)+1,""),IF(ADHOC!$S$4=LEFT(Domein!$AS6361,LEN(ADHOC!$S$4)),MAX(Domein!BD$1:'Domein'!BD6360)+1,"")))</f>
        <v/>
      </c>
    </row>
    <row r="6362" spans="45:56" x14ac:dyDescent="0.2">
      <c r="AS6362" s="4" t="s">
        <v>35713</v>
      </c>
      <c r="AT6362" s="4" t="s">
        <v>35712</v>
      </c>
      <c r="AU6362" s="4" t="s">
        <v>456</v>
      </c>
      <c r="AV6362" s="4" t="s">
        <v>7011</v>
      </c>
      <c r="AW6362" s="4" t="s">
        <v>724</v>
      </c>
      <c r="AX6362" s="4"/>
      <c r="AY6362" s="4"/>
      <c r="AZ6362" s="4"/>
      <c r="BA6362" s="4"/>
      <c r="BB6362" s="4"/>
      <c r="BC6362" s="4">
        <v>40</v>
      </c>
      <c r="BD6362" t="str">
        <f>IF(AND(ADHOC!$G$15="",ADHOC!$S$4=""),"",IF(ADHOC!$G$15&lt;&gt;"",IF(ADHOC!$G$15=LEFT(Domein!$AS6362,LEN(ADHOC!$G$15)),MAX(Domein!BD$1:'Domein'!BD6361)+1,""),IF(ADHOC!$S$4=LEFT(Domein!$AS6362,LEN(ADHOC!$S$4)),MAX(Domein!BD$1:'Domein'!BD6361)+1,"")))</f>
        <v/>
      </c>
    </row>
    <row r="6363" spans="45:56" x14ac:dyDescent="0.2">
      <c r="AS6363" s="4" t="s">
        <v>18672</v>
      </c>
      <c r="AT6363" s="4" t="s">
        <v>18673</v>
      </c>
      <c r="AU6363" s="4" t="s">
        <v>456</v>
      </c>
      <c r="AV6363" s="4" t="s">
        <v>731</v>
      </c>
      <c r="AW6363" s="4" t="s">
        <v>724</v>
      </c>
      <c r="AX6363" s="4"/>
      <c r="AY6363" s="4">
        <v>241812</v>
      </c>
      <c r="AZ6363" s="4">
        <v>486772</v>
      </c>
      <c r="BA6363" s="4" t="s">
        <v>26508</v>
      </c>
      <c r="BB6363" s="4" t="s">
        <v>26509</v>
      </c>
      <c r="BC6363" s="4">
        <v>40</v>
      </c>
      <c r="BD6363" t="str">
        <f>IF(AND(ADHOC!$G$15="",ADHOC!$S$4=""),"",IF(ADHOC!$G$15&lt;&gt;"",IF(ADHOC!$G$15=LEFT(Domein!$AS6363,LEN(ADHOC!$G$15)),MAX(Domein!BD$1:'Domein'!BD6362)+1,""),IF(ADHOC!$S$4=LEFT(Domein!$AS6363,LEN(ADHOC!$S$4)),MAX(Domein!BD$1:'Domein'!BD6362)+1,"")))</f>
        <v/>
      </c>
    </row>
    <row r="6364" spans="45:56" x14ac:dyDescent="0.2">
      <c r="AS6364" s="4" t="s">
        <v>18674</v>
      </c>
      <c r="AT6364" s="4" t="s">
        <v>18675</v>
      </c>
      <c r="AU6364" s="4" t="s">
        <v>456</v>
      </c>
      <c r="AV6364" s="4" t="s">
        <v>731</v>
      </c>
      <c r="AW6364" s="4" t="s">
        <v>724</v>
      </c>
      <c r="AX6364" s="4"/>
      <c r="AY6364" s="4">
        <v>238645</v>
      </c>
      <c r="AZ6364" s="4">
        <v>486763</v>
      </c>
      <c r="BA6364" s="4" t="s">
        <v>26510</v>
      </c>
      <c r="BB6364" s="4" t="s">
        <v>26511</v>
      </c>
      <c r="BC6364" s="4">
        <v>40</v>
      </c>
      <c r="BD6364" t="str">
        <f>IF(AND(ADHOC!$G$15="",ADHOC!$S$4=""),"",IF(ADHOC!$G$15&lt;&gt;"",IF(ADHOC!$G$15=LEFT(Domein!$AS6364,LEN(ADHOC!$G$15)),MAX(Domein!BD$1:'Domein'!BD6363)+1,""),IF(ADHOC!$S$4=LEFT(Domein!$AS6364,LEN(ADHOC!$S$4)),MAX(Domein!BD$1:'Domein'!BD6363)+1,"")))</f>
        <v/>
      </c>
    </row>
    <row r="6365" spans="45:56" x14ac:dyDescent="0.2">
      <c r="AS6365" s="4" t="s">
        <v>18676</v>
      </c>
      <c r="AT6365" s="4" t="s">
        <v>18677</v>
      </c>
      <c r="AU6365" s="4" t="s">
        <v>456</v>
      </c>
      <c r="AV6365" s="4" t="s">
        <v>731</v>
      </c>
      <c r="AW6365" s="4" t="s">
        <v>724</v>
      </c>
      <c r="AX6365" s="4"/>
      <c r="AY6365" s="4">
        <v>239923</v>
      </c>
      <c r="AZ6365" s="4">
        <v>486105</v>
      </c>
      <c r="BA6365" s="4" t="s">
        <v>26512</v>
      </c>
      <c r="BB6365" s="4" t="s">
        <v>26513</v>
      </c>
      <c r="BC6365" s="4">
        <v>40</v>
      </c>
      <c r="BD6365" t="str">
        <f>IF(AND(ADHOC!$G$15="",ADHOC!$S$4=""),"",IF(ADHOC!$G$15&lt;&gt;"",IF(ADHOC!$G$15=LEFT(Domein!$AS6365,LEN(ADHOC!$G$15)),MAX(Domein!BD$1:'Domein'!BD6364)+1,""),IF(ADHOC!$S$4=LEFT(Domein!$AS6365,LEN(ADHOC!$S$4)),MAX(Domein!BD$1:'Domein'!BD6364)+1,"")))</f>
        <v/>
      </c>
    </row>
    <row r="6366" spans="45:56" x14ac:dyDescent="0.2">
      <c r="AS6366" s="4" t="s">
        <v>18678</v>
      </c>
      <c r="AT6366" s="4" t="s">
        <v>18679</v>
      </c>
      <c r="AU6366" s="4" t="s">
        <v>456</v>
      </c>
      <c r="AV6366" s="4" t="s">
        <v>731</v>
      </c>
      <c r="AW6366" s="4" t="s">
        <v>724</v>
      </c>
      <c r="AX6366" s="4"/>
      <c r="AY6366" s="4">
        <v>240130</v>
      </c>
      <c r="AZ6366" s="4">
        <v>486119</v>
      </c>
      <c r="BA6366" s="4" t="s">
        <v>26514</v>
      </c>
      <c r="BB6366" s="4" t="s">
        <v>26515</v>
      </c>
      <c r="BC6366" s="4">
        <v>40</v>
      </c>
      <c r="BD6366" t="str">
        <f>IF(AND(ADHOC!$G$15="",ADHOC!$S$4=""),"",IF(ADHOC!$G$15&lt;&gt;"",IF(ADHOC!$G$15=LEFT(Domein!$AS6366,LEN(ADHOC!$G$15)),MAX(Domein!BD$1:'Domein'!BD6365)+1,""),IF(ADHOC!$S$4=LEFT(Domein!$AS6366,LEN(ADHOC!$S$4)),MAX(Domein!BD$1:'Domein'!BD6365)+1,"")))</f>
        <v/>
      </c>
    </row>
    <row r="6367" spans="45:56" x14ac:dyDescent="0.2">
      <c r="AS6367" s="4" t="s">
        <v>3040</v>
      </c>
      <c r="AT6367" s="4" t="s">
        <v>3041</v>
      </c>
      <c r="AU6367" s="4" t="s">
        <v>456</v>
      </c>
      <c r="AV6367" s="4" t="s">
        <v>731</v>
      </c>
      <c r="AW6367" s="4" t="s">
        <v>724</v>
      </c>
      <c r="AX6367" s="4"/>
      <c r="AY6367" s="4">
        <v>261958</v>
      </c>
      <c r="AZ6367" s="4">
        <v>493995</v>
      </c>
      <c r="BA6367" s="4" t="s">
        <v>26516</v>
      </c>
      <c r="BB6367" s="4" t="s">
        <v>26517</v>
      </c>
      <c r="BC6367" s="4">
        <v>40</v>
      </c>
      <c r="BD6367" t="str">
        <f>IF(AND(ADHOC!$G$15="",ADHOC!$S$4=""),"",IF(ADHOC!$G$15&lt;&gt;"",IF(ADHOC!$G$15=LEFT(Domein!$AS6367,LEN(ADHOC!$G$15)),MAX(Domein!BD$1:'Domein'!BD6366)+1,""),IF(ADHOC!$S$4=LEFT(Domein!$AS6367,LEN(ADHOC!$S$4)),MAX(Domein!BD$1:'Domein'!BD6366)+1,"")))</f>
        <v/>
      </c>
    </row>
    <row r="6368" spans="45:56" x14ac:dyDescent="0.2">
      <c r="AS6368" s="4" t="s">
        <v>18680</v>
      </c>
      <c r="AT6368" s="4" t="s">
        <v>3041</v>
      </c>
      <c r="AU6368" s="4" t="s">
        <v>456</v>
      </c>
      <c r="AV6368" s="4" t="s">
        <v>731</v>
      </c>
      <c r="AW6368" s="4" t="s">
        <v>724</v>
      </c>
      <c r="AX6368" s="4"/>
      <c r="AY6368" s="4">
        <v>261878</v>
      </c>
      <c r="AZ6368" s="4">
        <v>494092</v>
      </c>
      <c r="BA6368" s="4" t="s">
        <v>26518</v>
      </c>
      <c r="BB6368" s="4" t="s">
        <v>26519</v>
      </c>
      <c r="BC6368" s="4">
        <v>40</v>
      </c>
      <c r="BD6368" t="str">
        <f>IF(AND(ADHOC!$G$15="",ADHOC!$S$4=""),"",IF(ADHOC!$G$15&lt;&gt;"",IF(ADHOC!$G$15=LEFT(Domein!$AS6368,LEN(ADHOC!$G$15)),MAX(Domein!BD$1:'Domein'!BD6367)+1,""),IF(ADHOC!$S$4=LEFT(Domein!$AS6368,LEN(ADHOC!$S$4)),MAX(Domein!BD$1:'Domein'!BD6367)+1,"")))</f>
        <v/>
      </c>
    </row>
    <row r="6369" spans="45:56" x14ac:dyDescent="0.2">
      <c r="AS6369" s="4" t="s">
        <v>18681</v>
      </c>
      <c r="AT6369" s="4" t="s">
        <v>18682</v>
      </c>
      <c r="AU6369" s="4" t="s">
        <v>456</v>
      </c>
      <c r="AV6369" s="4" t="s">
        <v>731</v>
      </c>
      <c r="AW6369" s="4" t="s">
        <v>724</v>
      </c>
      <c r="AX6369" s="4"/>
      <c r="AY6369" s="4">
        <v>257435</v>
      </c>
      <c r="AZ6369" s="4">
        <v>496124</v>
      </c>
      <c r="BA6369" s="4" t="s">
        <v>26520</v>
      </c>
      <c r="BB6369" s="4" t="s">
        <v>26521</v>
      </c>
      <c r="BC6369" s="4">
        <v>40</v>
      </c>
      <c r="BD6369" t="str">
        <f>IF(AND(ADHOC!$G$15="",ADHOC!$S$4=""),"",IF(ADHOC!$G$15&lt;&gt;"",IF(ADHOC!$G$15=LEFT(Domein!$AS6369,LEN(ADHOC!$G$15)),MAX(Domein!BD$1:'Domein'!BD6368)+1,""),IF(ADHOC!$S$4=LEFT(Domein!$AS6369,LEN(ADHOC!$S$4)),MAX(Domein!BD$1:'Domein'!BD6368)+1,"")))</f>
        <v/>
      </c>
    </row>
    <row r="6370" spans="45:56" x14ac:dyDescent="0.2">
      <c r="AS6370" s="4" t="s">
        <v>18683</v>
      </c>
      <c r="AT6370" s="4" t="s">
        <v>18684</v>
      </c>
      <c r="AU6370" s="4" t="s">
        <v>456</v>
      </c>
      <c r="AV6370" s="4" t="s">
        <v>731</v>
      </c>
      <c r="AW6370" s="4" t="s">
        <v>724</v>
      </c>
      <c r="AX6370" s="4"/>
      <c r="AY6370" s="4">
        <v>257696</v>
      </c>
      <c r="AZ6370" s="4">
        <v>496015</v>
      </c>
      <c r="BA6370" s="4" t="s">
        <v>26522</v>
      </c>
      <c r="BB6370" s="4" t="s">
        <v>26523</v>
      </c>
      <c r="BC6370" s="4">
        <v>40</v>
      </c>
      <c r="BD6370" t="str">
        <f>IF(AND(ADHOC!$G$15="",ADHOC!$S$4=""),"",IF(ADHOC!$G$15&lt;&gt;"",IF(ADHOC!$G$15=LEFT(Domein!$AS6370,LEN(ADHOC!$G$15)),MAX(Domein!BD$1:'Domein'!BD6369)+1,""),IF(ADHOC!$S$4=LEFT(Domein!$AS6370,LEN(ADHOC!$S$4)),MAX(Domein!BD$1:'Domein'!BD6369)+1,"")))</f>
        <v/>
      </c>
    </row>
    <row r="6371" spans="45:56" x14ac:dyDescent="0.2">
      <c r="AS6371" s="4" t="s">
        <v>18685</v>
      </c>
      <c r="AT6371" s="4" t="s">
        <v>18686</v>
      </c>
      <c r="AU6371" s="4" t="s">
        <v>456</v>
      </c>
      <c r="AV6371" s="4" t="s">
        <v>731</v>
      </c>
      <c r="AW6371" s="4" t="s">
        <v>724</v>
      </c>
      <c r="AX6371" s="4"/>
      <c r="AY6371" s="4">
        <v>257861</v>
      </c>
      <c r="AZ6371" s="4">
        <v>496060</v>
      </c>
      <c r="BA6371" s="4" t="s">
        <v>26524</v>
      </c>
      <c r="BB6371" s="4" t="s">
        <v>26525</v>
      </c>
      <c r="BC6371" s="4">
        <v>40</v>
      </c>
      <c r="BD6371" t="str">
        <f>IF(AND(ADHOC!$G$15="",ADHOC!$S$4=""),"",IF(ADHOC!$G$15&lt;&gt;"",IF(ADHOC!$G$15=LEFT(Domein!$AS6371,LEN(ADHOC!$G$15)),MAX(Domein!BD$1:'Domein'!BD6370)+1,""),IF(ADHOC!$S$4=LEFT(Domein!$AS6371,LEN(ADHOC!$S$4)),MAX(Domein!BD$1:'Domein'!BD6370)+1,"")))</f>
        <v/>
      </c>
    </row>
    <row r="6372" spans="45:56" x14ac:dyDescent="0.2">
      <c r="AS6372" s="4" t="s">
        <v>18687</v>
      </c>
      <c r="AT6372" s="4" t="s">
        <v>18688</v>
      </c>
      <c r="AU6372" s="4" t="s">
        <v>456</v>
      </c>
      <c r="AV6372" s="4" t="s">
        <v>731</v>
      </c>
      <c r="AW6372" s="4" t="s">
        <v>724</v>
      </c>
      <c r="AX6372" s="4"/>
      <c r="AY6372" s="4">
        <v>256906</v>
      </c>
      <c r="AZ6372" s="4">
        <v>496428</v>
      </c>
      <c r="BA6372" s="4" t="s">
        <v>26526</v>
      </c>
      <c r="BB6372" s="4" t="s">
        <v>26527</v>
      </c>
      <c r="BC6372" s="4">
        <v>40</v>
      </c>
      <c r="BD6372" t="str">
        <f>IF(AND(ADHOC!$G$15="",ADHOC!$S$4=""),"",IF(ADHOC!$G$15&lt;&gt;"",IF(ADHOC!$G$15=LEFT(Domein!$AS6372,LEN(ADHOC!$G$15)),MAX(Domein!BD$1:'Domein'!BD6371)+1,""),IF(ADHOC!$S$4=LEFT(Domein!$AS6372,LEN(ADHOC!$S$4)),MAX(Domein!BD$1:'Domein'!BD6371)+1,"")))</f>
        <v/>
      </c>
    </row>
    <row r="6373" spans="45:56" x14ac:dyDescent="0.2">
      <c r="AS6373" s="4" t="s">
        <v>18689</v>
      </c>
      <c r="AT6373" s="4" t="s">
        <v>18690</v>
      </c>
      <c r="AU6373" s="4" t="s">
        <v>456</v>
      </c>
      <c r="AV6373" s="4" t="s">
        <v>731</v>
      </c>
      <c r="AW6373" s="4" t="s">
        <v>724</v>
      </c>
      <c r="AX6373" s="4"/>
      <c r="AY6373" s="4">
        <v>256776</v>
      </c>
      <c r="AZ6373" s="4">
        <v>496318</v>
      </c>
      <c r="BA6373" s="4" t="s">
        <v>26528</v>
      </c>
      <c r="BB6373" s="4" t="s">
        <v>26529</v>
      </c>
      <c r="BC6373" s="4">
        <v>40</v>
      </c>
      <c r="BD6373" t="str">
        <f>IF(AND(ADHOC!$G$15="",ADHOC!$S$4=""),"",IF(ADHOC!$G$15&lt;&gt;"",IF(ADHOC!$G$15=LEFT(Domein!$AS6373,LEN(ADHOC!$G$15)),MAX(Domein!BD$1:'Domein'!BD6372)+1,""),IF(ADHOC!$S$4=LEFT(Domein!$AS6373,LEN(ADHOC!$S$4)),MAX(Domein!BD$1:'Domein'!BD6372)+1,"")))</f>
        <v/>
      </c>
    </row>
    <row r="6374" spans="45:56" x14ac:dyDescent="0.2">
      <c r="AS6374" s="4" t="s">
        <v>18691</v>
      </c>
      <c r="AT6374" s="4" t="s">
        <v>18692</v>
      </c>
      <c r="AU6374" s="4" t="s">
        <v>456</v>
      </c>
      <c r="AV6374" s="4" t="s">
        <v>731</v>
      </c>
      <c r="AW6374" s="4" t="s">
        <v>724</v>
      </c>
      <c r="AX6374" s="4"/>
      <c r="AY6374" s="4">
        <v>257005</v>
      </c>
      <c r="AZ6374" s="4">
        <v>496207</v>
      </c>
      <c r="BA6374" s="4" t="s">
        <v>26530</v>
      </c>
      <c r="BB6374" s="4" t="s">
        <v>26531</v>
      </c>
      <c r="BC6374" s="4">
        <v>40</v>
      </c>
      <c r="BD6374" t="str">
        <f>IF(AND(ADHOC!$G$15="",ADHOC!$S$4=""),"",IF(ADHOC!$G$15&lt;&gt;"",IF(ADHOC!$G$15=LEFT(Domein!$AS6374,LEN(ADHOC!$G$15)),MAX(Domein!BD$1:'Domein'!BD6373)+1,""),IF(ADHOC!$S$4=LEFT(Domein!$AS6374,LEN(ADHOC!$S$4)),MAX(Domein!BD$1:'Domein'!BD6373)+1,"")))</f>
        <v/>
      </c>
    </row>
    <row r="6375" spans="45:56" x14ac:dyDescent="0.2">
      <c r="AS6375" s="4" t="s">
        <v>18693</v>
      </c>
      <c r="AT6375" s="4" t="s">
        <v>18694</v>
      </c>
      <c r="AU6375" s="4" t="s">
        <v>456</v>
      </c>
      <c r="AV6375" s="4" t="s">
        <v>731</v>
      </c>
      <c r="AW6375" s="4" t="s">
        <v>724</v>
      </c>
      <c r="AX6375" s="4"/>
      <c r="AY6375" s="4">
        <v>257270</v>
      </c>
      <c r="AZ6375" s="4">
        <v>496330</v>
      </c>
      <c r="BA6375" s="4" t="s">
        <v>26532</v>
      </c>
      <c r="BB6375" s="4" t="s">
        <v>26533</v>
      </c>
      <c r="BC6375" s="4">
        <v>40</v>
      </c>
      <c r="BD6375" t="str">
        <f>IF(AND(ADHOC!$G$15="",ADHOC!$S$4=""),"",IF(ADHOC!$G$15&lt;&gt;"",IF(ADHOC!$G$15=LEFT(Domein!$AS6375,LEN(ADHOC!$G$15)),MAX(Domein!BD$1:'Domein'!BD6374)+1,""),IF(ADHOC!$S$4=LEFT(Domein!$AS6375,LEN(ADHOC!$S$4)),MAX(Domein!BD$1:'Domein'!BD6374)+1,"")))</f>
        <v/>
      </c>
    </row>
    <row r="6376" spans="45:56" x14ac:dyDescent="0.2">
      <c r="AS6376" s="4" t="s">
        <v>18695</v>
      </c>
      <c r="AT6376" s="4" t="s">
        <v>18696</v>
      </c>
      <c r="AU6376" s="4" t="s">
        <v>456</v>
      </c>
      <c r="AV6376" s="4" t="s">
        <v>731</v>
      </c>
      <c r="AW6376" s="4" t="s">
        <v>724</v>
      </c>
      <c r="AX6376" s="4"/>
      <c r="AY6376" s="4">
        <v>257630</v>
      </c>
      <c r="AZ6376" s="4">
        <v>496230</v>
      </c>
      <c r="BA6376" s="4" t="s">
        <v>26534</v>
      </c>
      <c r="BB6376" s="4" t="s">
        <v>26535</v>
      </c>
      <c r="BC6376" s="4">
        <v>40</v>
      </c>
      <c r="BD6376" t="str">
        <f>IF(AND(ADHOC!$G$15="",ADHOC!$S$4=""),"",IF(ADHOC!$G$15&lt;&gt;"",IF(ADHOC!$G$15=LEFT(Domein!$AS6376,LEN(ADHOC!$G$15)),MAX(Domein!BD$1:'Domein'!BD6375)+1,""),IF(ADHOC!$S$4=LEFT(Domein!$AS6376,LEN(ADHOC!$S$4)),MAX(Domein!BD$1:'Domein'!BD6375)+1,"")))</f>
        <v/>
      </c>
    </row>
    <row r="6377" spans="45:56" x14ac:dyDescent="0.2">
      <c r="AS6377" s="4" t="s">
        <v>18697</v>
      </c>
      <c r="AT6377" s="4" t="s">
        <v>18698</v>
      </c>
      <c r="AU6377" s="4" t="s">
        <v>456</v>
      </c>
      <c r="AV6377" s="4" t="s">
        <v>731</v>
      </c>
      <c r="AW6377" s="4" t="s">
        <v>724</v>
      </c>
      <c r="AX6377" s="4"/>
      <c r="AY6377" s="4">
        <v>257710</v>
      </c>
      <c r="AZ6377" s="4">
        <v>496122</v>
      </c>
      <c r="BA6377" s="4" t="s">
        <v>26536</v>
      </c>
      <c r="BB6377" s="4" t="s">
        <v>26537</v>
      </c>
      <c r="BC6377" s="4">
        <v>40</v>
      </c>
      <c r="BD6377" t="str">
        <f>IF(AND(ADHOC!$G$15="",ADHOC!$S$4=""),"",IF(ADHOC!$G$15&lt;&gt;"",IF(ADHOC!$G$15=LEFT(Domein!$AS6377,LEN(ADHOC!$G$15)),MAX(Domein!BD$1:'Domein'!BD6376)+1,""),IF(ADHOC!$S$4=LEFT(Domein!$AS6377,LEN(ADHOC!$S$4)),MAX(Domein!BD$1:'Domein'!BD6376)+1,"")))</f>
        <v/>
      </c>
    </row>
    <row r="6378" spans="45:56" x14ac:dyDescent="0.2">
      <c r="AS6378" s="4" t="s">
        <v>18699</v>
      </c>
      <c r="AT6378" s="4" t="s">
        <v>18700</v>
      </c>
      <c r="AU6378" s="4" t="s">
        <v>456</v>
      </c>
      <c r="AV6378" s="4" t="s">
        <v>731</v>
      </c>
      <c r="AW6378" s="4" t="s">
        <v>724</v>
      </c>
      <c r="AX6378" s="4"/>
      <c r="AY6378" s="4">
        <v>257910</v>
      </c>
      <c r="AZ6378" s="4">
        <v>496090</v>
      </c>
      <c r="BA6378" s="4" t="s">
        <v>26538</v>
      </c>
      <c r="BB6378" s="4" t="s">
        <v>26539</v>
      </c>
      <c r="BC6378" s="4">
        <v>40</v>
      </c>
      <c r="BD6378" t="str">
        <f>IF(AND(ADHOC!$G$15="",ADHOC!$S$4=""),"",IF(ADHOC!$G$15&lt;&gt;"",IF(ADHOC!$G$15=LEFT(Domein!$AS6378,LEN(ADHOC!$G$15)),MAX(Domein!BD$1:'Domein'!BD6377)+1,""),IF(ADHOC!$S$4=LEFT(Domein!$AS6378,LEN(ADHOC!$S$4)),MAX(Domein!BD$1:'Domein'!BD6377)+1,"")))</f>
        <v/>
      </c>
    </row>
    <row r="6379" spans="45:56" x14ac:dyDescent="0.2">
      <c r="AS6379" s="4" t="s">
        <v>18701</v>
      </c>
      <c r="AT6379" s="4" t="s">
        <v>18702</v>
      </c>
      <c r="AU6379" s="4" t="s">
        <v>456</v>
      </c>
      <c r="AV6379" s="4" t="s">
        <v>731</v>
      </c>
      <c r="AW6379" s="4" t="s">
        <v>724</v>
      </c>
      <c r="AX6379" s="4"/>
      <c r="AY6379" s="4">
        <v>257480</v>
      </c>
      <c r="AZ6379" s="4">
        <v>496300</v>
      </c>
      <c r="BA6379" s="4" t="s">
        <v>26540</v>
      </c>
      <c r="BB6379" s="4" t="s">
        <v>26541</v>
      </c>
      <c r="BC6379" s="4">
        <v>40</v>
      </c>
      <c r="BD6379" t="str">
        <f>IF(AND(ADHOC!$G$15="",ADHOC!$S$4=""),"",IF(ADHOC!$G$15&lt;&gt;"",IF(ADHOC!$G$15=LEFT(Domein!$AS6379,LEN(ADHOC!$G$15)),MAX(Domein!BD$1:'Domein'!BD6378)+1,""),IF(ADHOC!$S$4=LEFT(Domein!$AS6379,LEN(ADHOC!$S$4)),MAX(Domein!BD$1:'Domein'!BD6378)+1,"")))</f>
        <v/>
      </c>
    </row>
    <row r="6380" spans="45:56" x14ac:dyDescent="0.2">
      <c r="AS6380" s="4" t="s">
        <v>18703</v>
      </c>
      <c r="AT6380" s="4" t="s">
        <v>18704</v>
      </c>
      <c r="AU6380" s="4" t="s">
        <v>456</v>
      </c>
      <c r="AV6380" s="4" t="s">
        <v>731</v>
      </c>
      <c r="AW6380" s="4" t="s">
        <v>724</v>
      </c>
      <c r="AX6380" s="4"/>
      <c r="AY6380" s="4">
        <v>257193</v>
      </c>
      <c r="AZ6380" s="4">
        <v>496358</v>
      </c>
      <c r="BA6380" s="4" t="s">
        <v>26542</v>
      </c>
      <c r="BB6380" s="4" t="s">
        <v>26543</v>
      </c>
      <c r="BC6380" s="4">
        <v>40</v>
      </c>
      <c r="BD6380" t="str">
        <f>IF(AND(ADHOC!$G$15="",ADHOC!$S$4=""),"",IF(ADHOC!$G$15&lt;&gt;"",IF(ADHOC!$G$15=LEFT(Domein!$AS6380,LEN(ADHOC!$G$15)),MAX(Domein!BD$1:'Domein'!BD6379)+1,""),IF(ADHOC!$S$4=LEFT(Domein!$AS6380,LEN(ADHOC!$S$4)),MAX(Domein!BD$1:'Domein'!BD6379)+1,"")))</f>
        <v/>
      </c>
    </row>
    <row r="6381" spans="45:56" x14ac:dyDescent="0.2">
      <c r="AS6381" s="4" t="s">
        <v>18705</v>
      </c>
      <c r="AT6381" s="4" t="s">
        <v>18706</v>
      </c>
      <c r="AU6381" s="4" t="s">
        <v>456</v>
      </c>
      <c r="AV6381" s="4" t="s">
        <v>731</v>
      </c>
      <c r="AW6381" s="4" t="s">
        <v>724</v>
      </c>
      <c r="AX6381" s="4"/>
      <c r="AY6381" s="4">
        <v>256904</v>
      </c>
      <c r="AZ6381" s="4">
        <v>496437</v>
      </c>
      <c r="BA6381" s="4" t="s">
        <v>26544</v>
      </c>
      <c r="BB6381" s="4" t="s">
        <v>26545</v>
      </c>
      <c r="BC6381" s="4">
        <v>40</v>
      </c>
      <c r="BD6381" t="str">
        <f>IF(AND(ADHOC!$G$15="",ADHOC!$S$4=""),"",IF(ADHOC!$G$15&lt;&gt;"",IF(ADHOC!$G$15=LEFT(Domein!$AS6381,LEN(ADHOC!$G$15)),MAX(Domein!BD$1:'Domein'!BD6380)+1,""),IF(ADHOC!$S$4=LEFT(Domein!$AS6381,LEN(ADHOC!$S$4)),MAX(Domein!BD$1:'Domein'!BD6380)+1,"")))</f>
        <v/>
      </c>
    </row>
    <row r="6382" spans="45:56" x14ac:dyDescent="0.2">
      <c r="AS6382" s="4" t="s">
        <v>18707</v>
      </c>
      <c r="AT6382" s="4" t="s">
        <v>18708</v>
      </c>
      <c r="AU6382" s="4" t="s">
        <v>456</v>
      </c>
      <c r="AV6382" s="4" t="s">
        <v>731</v>
      </c>
      <c r="AW6382" s="4" t="s">
        <v>724</v>
      </c>
      <c r="AX6382" s="4"/>
      <c r="AY6382" s="4">
        <v>257586</v>
      </c>
      <c r="AZ6382" s="4">
        <v>496021</v>
      </c>
      <c r="BA6382" s="4" t="s">
        <v>26546</v>
      </c>
      <c r="BB6382" s="4" t="s">
        <v>26547</v>
      </c>
      <c r="BC6382" s="4">
        <v>40</v>
      </c>
      <c r="BD6382" t="str">
        <f>IF(AND(ADHOC!$G$15="",ADHOC!$S$4=""),"",IF(ADHOC!$G$15&lt;&gt;"",IF(ADHOC!$G$15=LEFT(Domein!$AS6382,LEN(ADHOC!$G$15)),MAX(Domein!BD$1:'Domein'!BD6381)+1,""),IF(ADHOC!$S$4=LEFT(Domein!$AS6382,LEN(ADHOC!$S$4)),MAX(Domein!BD$1:'Domein'!BD6381)+1,"")))</f>
        <v/>
      </c>
    </row>
    <row r="6383" spans="45:56" x14ac:dyDescent="0.2">
      <c r="AS6383" s="4" t="s">
        <v>18709</v>
      </c>
      <c r="AT6383" s="4" t="s">
        <v>18710</v>
      </c>
      <c r="AU6383" s="4" t="s">
        <v>456</v>
      </c>
      <c r="AV6383" s="4" t="s">
        <v>731</v>
      </c>
      <c r="AW6383" s="4" t="s">
        <v>724</v>
      </c>
      <c r="AX6383" s="4"/>
      <c r="AY6383" s="4">
        <v>266459</v>
      </c>
      <c r="AZ6383" s="4">
        <v>490931</v>
      </c>
      <c r="BA6383" s="4" t="s">
        <v>26548</v>
      </c>
      <c r="BB6383" s="4" t="s">
        <v>26549</v>
      </c>
      <c r="BC6383" s="4">
        <v>40</v>
      </c>
      <c r="BD6383" t="str">
        <f>IF(AND(ADHOC!$G$15="",ADHOC!$S$4=""),"",IF(ADHOC!$G$15&lt;&gt;"",IF(ADHOC!$G$15=LEFT(Domein!$AS6383,LEN(ADHOC!$G$15)),MAX(Domein!BD$1:'Domein'!BD6382)+1,""),IF(ADHOC!$S$4=LEFT(Domein!$AS6383,LEN(ADHOC!$S$4)),MAX(Domein!BD$1:'Domein'!BD6382)+1,"")))</f>
        <v/>
      </c>
    </row>
    <row r="6384" spans="45:56" x14ac:dyDescent="0.2">
      <c r="AS6384" s="4" t="s">
        <v>18711</v>
      </c>
      <c r="AT6384" s="4" t="s">
        <v>18712</v>
      </c>
      <c r="AU6384" s="4" t="s">
        <v>456</v>
      </c>
      <c r="AV6384" s="4" t="s">
        <v>731</v>
      </c>
      <c r="AW6384" s="4" t="s">
        <v>724</v>
      </c>
      <c r="AX6384" s="4"/>
      <c r="AY6384" s="4">
        <v>262898</v>
      </c>
      <c r="AZ6384" s="4">
        <v>493044</v>
      </c>
      <c r="BA6384" s="4" t="s">
        <v>26550</v>
      </c>
      <c r="BB6384" s="4" t="s">
        <v>26551</v>
      </c>
      <c r="BC6384" s="4">
        <v>40</v>
      </c>
      <c r="BD6384" t="str">
        <f>IF(AND(ADHOC!$G$15="",ADHOC!$S$4=""),"",IF(ADHOC!$G$15&lt;&gt;"",IF(ADHOC!$G$15=LEFT(Domein!$AS6384,LEN(ADHOC!$G$15)),MAX(Domein!BD$1:'Domein'!BD6383)+1,""),IF(ADHOC!$S$4=LEFT(Domein!$AS6384,LEN(ADHOC!$S$4)),MAX(Domein!BD$1:'Domein'!BD6383)+1,"")))</f>
        <v/>
      </c>
    </row>
    <row r="6385" spans="45:56" x14ac:dyDescent="0.2">
      <c r="AS6385" s="4" t="s">
        <v>18713</v>
      </c>
      <c r="AT6385" s="4" t="s">
        <v>18714</v>
      </c>
      <c r="AU6385" s="4" t="s">
        <v>456</v>
      </c>
      <c r="AV6385" s="4" t="s">
        <v>731</v>
      </c>
      <c r="AW6385" s="4" t="s">
        <v>724</v>
      </c>
      <c r="AX6385" s="4"/>
      <c r="AY6385" s="4">
        <v>267010</v>
      </c>
      <c r="AZ6385" s="4">
        <v>491158</v>
      </c>
      <c r="BA6385" s="4" t="s">
        <v>26552</v>
      </c>
      <c r="BB6385" s="4" t="s">
        <v>26553</v>
      </c>
      <c r="BC6385" s="4">
        <v>40</v>
      </c>
      <c r="BD6385" t="str">
        <f>IF(AND(ADHOC!$G$15="",ADHOC!$S$4=""),"",IF(ADHOC!$G$15&lt;&gt;"",IF(ADHOC!$G$15=LEFT(Domein!$AS6385,LEN(ADHOC!$G$15)),MAX(Domein!BD$1:'Domein'!BD6384)+1,""),IF(ADHOC!$S$4=LEFT(Domein!$AS6385,LEN(ADHOC!$S$4)),MAX(Domein!BD$1:'Domein'!BD6384)+1,"")))</f>
        <v/>
      </c>
    </row>
    <row r="6386" spans="45:56" x14ac:dyDescent="0.2">
      <c r="AS6386" s="4" t="s">
        <v>18715</v>
      </c>
      <c r="AT6386" s="4" t="s">
        <v>18716</v>
      </c>
      <c r="AU6386" s="4" t="s">
        <v>456</v>
      </c>
      <c r="AV6386" s="4" t="s">
        <v>731</v>
      </c>
      <c r="AW6386" s="4" t="s">
        <v>724</v>
      </c>
      <c r="AX6386" s="4"/>
      <c r="AY6386" s="4">
        <v>262529</v>
      </c>
      <c r="AZ6386" s="4">
        <v>493162</v>
      </c>
      <c r="BA6386" s="4" t="s">
        <v>26554</v>
      </c>
      <c r="BB6386" s="4" t="s">
        <v>26555</v>
      </c>
      <c r="BC6386" s="4">
        <v>40</v>
      </c>
      <c r="BD6386" t="str">
        <f>IF(AND(ADHOC!$G$15="",ADHOC!$S$4=""),"",IF(ADHOC!$G$15&lt;&gt;"",IF(ADHOC!$G$15=LEFT(Domein!$AS6386,LEN(ADHOC!$G$15)),MAX(Domein!BD$1:'Domein'!BD6385)+1,""),IF(ADHOC!$S$4=LEFT(Domein!$AS6386,LEN(ADHOC!$S$4)),MAX(Domein!BD$1:'Domein'!BD6385)+1,"")))</f>
        <v/>
      </c>
    </row>
    <row r="6387" spans="45:56" x14ac:dyDescent="0.2">
      <c r="AS6387" s="4" t="s">
        <v>18717</v>
      </c>
      <c r="AT6387" s="4" t="s">
        <v>18718</v>
      </c>
      <c r="AU6387" s="4" t="s">
        <v>456</v>
      </c>
      <c r="AV6387" s="4" t="s">
        <v>731</v>
      </c>
      <c r="AW6387" s="4" t="s">
        <v>724</v>
      </c>
      <c r="AX6387" s="4"/>
      <c r="AY6387" s="4">
        <v>268034</v>
      </c>
      <c r="AZ6387" s="4">
        <v>486448</v>
      </c>
      <c r="BA6387" s="4" t="s">
        <v>26556</v>
      </c>
      <c r="BB6387" s="4" t="s">
        <v>26557</v>
      </c>
      <c r="BC6387" s="4">
        <v>40</v>
      </c>
      <c r="BD6387" t="str">
        <f>IF(AND(ADHOC!$G$15="",ADHOC!$S$4=""),"",IF(ADHOC!$G$15&lt;&gt;"",IF(ADHOC!$G$15=LEFT(Domein!$AS6387,LEN(ADHOC!$G$15)),MAX(Domein!BD$1:'Domein'!BD6386)+1,""),IF(ADHOC!$S$4=LEFT(Domein!$AS6387,LEN(ADHOC!$S$4)),MAX(Domein!BD$1:'Domein'!BD6386)+1,"")))</f>
        <v/>
      </c>
    </row>
    <row r="6388" spans="45:56" x14ac:dyDescent="0.2">
      <c r="AS6388" s="4" t="s">
        <v>18719</v>
      </c>
      <c r="AT6388" s="4" t="s">
        <v>18720</v>
      </c>
      <c r="AU6388" s="4" t="s">
        <v>456</v>
      </c>
      <c r="AV6388" s="4" t="s">
        <v>731</v>
      </c>
      <c r="AW6388" s="4" t="s">
        <v>724</v>
      </c>
      <c r="AX6388" s="4"/>
      <c r="AY6388" s="4">
        <v>266818</v>
      </c>
      <c r="AZ6388" s="4">
        <v>485087</v>
      </c>
      <c r="BA6388" s="4" t="s">
        <v>26558</v>
      </c>
      <c r="BB6388" s="4" t="s">
        <v>26559</v>
      </c>
      <c r="BC6388" s="4">
        <v>40</v>
      </c>
      <c r="BD6388" t="str">
        <f>IF(AND(ADHOC!$G$15="",ADHOC!$S$4=""),"",IF(ADHOC!$G$15&lt;&gt;"",IF(ADHOC!$G$15=LEFT(Domein!$AS6388,LEN(ADHOC!$G$15)),MAX(Domein!BD$1:'Domein'!BD6387)+1,""),IF(ADHOC!$S$4=LEFT(Domein!$AS6388,LEN(ADHOC!$S$4)),MAX(Domein!BD$1:'Domein'!BD6387)+1,"")))</f>
        <v/>
      </c>
    </row>
    <row r="6389" spans="45:56" x14ac:dyDescent="0.2">
      <c r="AS6389" s="4" t="s">
        <v>18721</v>
      </c>
      <c r="AT6389" s="4" t="s">
        <v>18722</v>
      </c>
      <c r="AU6389" s="4" t="s">
        <v>456</v>
      </c>
      <c r="AV6389" s="4" t="s">
        <v>731</v>
      </c>
      <c r="AW6389" s="4" t="s">
        <v>724</v>
      </c>
      <c r="AX6389" s="4"/>
      <c r="AY6389" s="4">
        <v>268209</v>
      </c>
      <c r="AZ6389" s="4">
        <v>490812</v>
      </c>
      <c r="BA6389" s="4" t="s">
        <v>26560</v>
      </c>
      <c r="BB6389" s="4" t="s">
        <v>26561</v>
      </c>
      <c r="BC6389" s="4">
        <v>40</v>
      </c>
      <c r="BD6389" t="str">
        <f>IF(AND(ADHOC!$G$15="",ADHOC!$S$4=""),"",IF(ADHOC!$G$15&lt;&gt;"",IF(ADHOC!$G$15=LEFT(Domein!$AS6389,LEN(ADHOC!$G$15)),MAX(Domein!BD$1:'Domein'!BD6388)+1,""),IF(ADHOC!$S$4=LEFT(Domein!$AS6389,LEN(ADHOC!$S$4)),MAX(Domein!BD$1:'Domein'!BD6388)+1,"")))</f>
        <v/>
      </c>
    </row>
    <row r="6390" spans="45:56" x14ac:dyDescent="0.2">
      <c r="AS6390" s="4" t="s">
        <v>18723</v>
      </c>
      <c r="AT6390" s="4" t="s">
        <v>18724</v>
      </c>
      <c r="AU6390" s="4" t="s">
        <v>456</v>
      </c>
      <c r="AV6390" s="4" t="s">
        <v>731</v>
      </c>
      <c r="AW6390" s="4" t="s">
        <v>724</v>
      </c>
      <c r="AX6390" s="4"/>
      <c r="AY6390" s="4">
        <v>269022</v>
      </c>
      <c r="AZ6390" s="4">
        <v>488280</v>
      </c>
      <c r="BA6390" s="4" t="s">
        <v>26562</v>
      </c>
      <c r="BB6390" s="4" t="s">
        <v>26563</v>
      </c>
      <c r="BC6390" s="4">
        <v>40</v>
      </c>
      <c r="BD6390" t="str">
        <f>IF(AND(ADHOC!$G$15="",ADHOC!$S$4=""),"",IF(ADHOC!$G$15&lt;&gt;"",IF(ADHOC!$G$15=LEFT(Domein!$AS6390,LEN(ADHOC!$G$15)),MAX(Domein!BD$1:'Domein'!BD6389)+1,""),IF(ADHOC!$S$4=LEFT(Domein!$AS6390,LEN(ADHOC!$S$4)),MAX(Domein!BD$1:'Domein'!BD6389)+1,"")))</f>
        <v/>
      </c>
    </row>
    <row r="6391" spans="45:56" x14ac:dyDescent="0.2">
      <c r="AS6391" s="4" t="s">
        <v>18725</v>
      </c>
      <c r="AT6391" s="4" t="s">
        <v>18726</v>
      </c>
      <c r="AU6391" s="4" t="s">
        <v>456</v>
      </c>
      <c r="AV6391" s="4" t="s">
        <v>731</v>
      </c>
      <c r="AW6391" s="4" t="s">
        <v>724</v>
      </c>
      <c r="AX6391" s="4"/>
      <c r="AY6391" s="4">
        <v>268994</v>
      </c>
      <c r="AZ6391" s="4">
        <v>486280</v>
      </c>
      <c r="BA6391" s="4" t="s">
        <v>26564</v>
      </c>
      <c r="BB6391" s="4" t="s">
        <v>26565</v>
      </c>
      <c r="BC6391" s="4">
        <v>40</v>
      </c>
      <c r="BD6391" t="str">
        <f>IF(AND(ADHOC!$G$15="",ADHOC!$S$4=""),"",IF(ADHOC!$G$15&lt;&gt;"",IF(ADHOC!$G$15=LEFT(Domein!$AS6391,LEN(ADHOC!$G$15)),MAX(Domein!BD$1:'Domein'!BD6390)+1,""),IF(ADHOC!$S$4=LEFT(Domein!$AS6391,LEN(ADHOC!$S$4)),MAX(Domein!BD$1:'Domein'!BD6390)+1,"")))</f>
        <v/>
      </c>
    </row>
    <row r="6392" spans="45:56" x14ac:dyDescent="0.2">
      <c r="AS6392" s="4" t="s">
        <v>18727</v>
      </c>
      <c r="AT6392" s="4" t="s">
        <v>18728</v>
      </c>
      <c r="AU6392" s="4" t="s">
        <v>456</v>
      </c>
      <c r="AV6392" s="4" t="s">
        <v>731</v>
      </c>
      <c r="AW6392" s="4" t="s">
        <v>724</v>
      </c>
      <c r="AX6392" s="4"/>
      <c r="AY6392" s="4">
        <v>265967</v>
      </c>
      <c r="AZ6392" s="4">
        <v>488597</v>
      </c>
      <c r="BA6392" s="4" t="s">
        <v>26566</v>
      </c>
      <c r="BB6392" s="4" t="s">
        <v>26567</v>
      </c>
      <c r="BC6392" s="4">
        <v>40</v>
      </c>
      <c r="BD6392" t="str">
        <f>IF(AND(ADHOC!$G$15="",ADHOC!$S$4=""),"",IF(ADHOC!$G$15&lt;&gt;"",IF(ADHOC!$G$15=LEFT(Domein!$AS6392,LEN(ADHOC!$G$15)),MAX(Domein!BD$1:'Domein'!BD6391)+1,""),IF(ADHOC!$S$4=LEFT(Domein!$AS6392,LEN(ADHOC!$S$4)),MAX(Domein!BD$1:'Domein'!BD6391)+1,"")))</f>
        <v/>
      </c>
    </row>
    <row r="6393" spans="45:56" x14ac:dyDescent="0.2">
      <c r="AS6393" s="4" t="s">
        <v>18729</v>
      </c>
      <c r="AT6393" s="4" t="s">
        <v>18730</v>
      </c>
      <c r="AU6393" s="4" t="s">
        <v>456</v>
      </c>
      <c r="AV6393" s="4" t="s">
        <v>731</v>
      </c>
      <c r="AW6393" s="4" t="s">
        <v>724</v>
      </c>
      <c r="AX6393" s="4"/>
      <c r="AY6393" s="4">
        <v>267406</v>
      </c>
      <c r="AZ6393" s="4">
        <v>490489</v>
      </c>
      <c r="BA6393" s="4" t="s">
        <v>26568</v>
      </c>
      <c r="BB6393" s="4" t="s">
        <v>26569</v>
      </c>
      <c r="BC6393" s="4">
        <v>40</v>
      </c>
      <c r="BD6393" t="str">
        <f>IF(AND(ADHOC!$G$15="",ADHOC!$S$4=""),"",IF(ADHOC!$G$15&lt;&gt;"",IF(ADHOC!$G$15=LEFT(Domein!$AS6393,LEN(ADHOC!$G$15)),MAX(Domein!BD$1:'Domein'!BD6392)+1,""),IF(ADHOC!$S$4=LEFT(Domein!$AS6393,LEN(ADHOC!$S$4)),MAX(Domein!BD$1:'Domein'!BD6392)+1,"")))</f>
        <v/>
      </c>
    </row>
    <row r="6394" spans="45:56" x14ac:dyDescent="0.2">
      <c r="AS6394" s="4" t="s">
        <v>18731</v>
      </c>
      <c r="AT6394" s="4" t="s">
        <v>18732</v>
      </c>
      <c r="AU6394" s="4" t="s">
        <v>456</v>
      </c>
      <c r="AV6394" s="4" t="s">
        <v>731</v>
      </c>
      <c r="AW6394" s="4" t="s">
        <v>724</v>
      </c>
      <c r="AX6394" s="4"/>
      <c r="AY6394" s="4">
        <v>267653</v>
      </c>
      <c r="AZ6394" s="4">
        <v>488646</v>
      </c>
      <c r="BA6394" s="4" t="s">
        <v>26570</v>
      </c>
      <c r="BB6394" s="4" t="s">
        <v>26571</v>
      </c>
      <c r="BC6394" s="4">
        <v>40</v>
      </c>
      <c r="BD6394" t="str">
        <f>IF(AND(ADHOC!$G$15="",ADHOC!$S$4=""),"",IF(ADHOC!$G$15&lt;&gt;"",IF(ADHOC!$G$15=LEFT(Domein!$AS6394,LEN(ADHOC!$G$15)),MAX(Domein!BD$1:'Domein'!BD6393)+1,""),IF(ADHOC!$S$4=LEFT(Domein!$AS6394,LEN(ADHOC!$S$4)),MAX(Domein!BD$1:'Domein'!BD6393)+1,"")))</f>
        <v/>
      </c>
    </row>
    <row r="6395" spans="45:56" x14ac:dyDescent="0.2">
      <c r="AS6395" s="4" t="s">
        <v>18733</v>
      </c>
      <c r="AT6395" s="4" t="s">
        <v>18734</v>
      </c>
      <c r="AU6395" s="4" t="s">
        <v>456</v>
      </c>
      <c r="AV6395" s="4" t="s">
        <v>731</v>
      </c>
      <c r="AW6395" s="4" t="s">
        <v>724</v>
      </c>
      <c r="AX6395" s="4"/>
      <c r="AY6395" s="4">
        <v>267256</v>
      </c>
      <c r="AZ6395" s="4">
        <v>486253</v>
      </c>
      <c r="BA6395" s="4" t="s">
        <v>26572</v>
      </c>
      <c r="BB6395" s="4" t="s">
        <v>26573</v>
      </c>
      <c r="BC6395" s="4">
        <v>40</v>
      </c>
      <c r="BD6395" t="str">
        <f>IF(AND(ADHOC!$G$15="",ADHOC!$S$4=""),"",IF(ADHOC!$G$15&lt;&gt;"",IF(ADHOC!$G$15=LEFT(Domein!$AS6395,LEN(ADHOC!$G$15)),MAX(Domein!BD$1:'Domein'!BD6394)+1,""),IF(ADHOC!$S$4=LEFT(Domein!$AS6395,LEN(ADHOC!$S$4)),MAX(Domein!BD$1:'Domein'!BD6394)+1,"")))</f>
        <v/>
      </c>
    </row>
    <row r="6396" spans="45:56" x14ac:dyDescent="0.2">
      <c r="AS6396" s="4" t="s">
        <v>3042</v>
      </c>
      <c r="AT6396" s="4" t="s">
        <v>13546</v>
      </c>
      <c r="AU6396" s="4" t="s">
        <v>456</v>
      </c>
      <c r="AV6396" s="4" t="s">
        <v>733</v>
      </c>
      <c r="AW6396" s="4" t="s">
        <v>724</v>
      </c>
      <c r="AX6396" s="4"/>
      <c r="AY6396" s="4">
        <v>267933</v>
      </c>
      <c r="AZ6396" s="4">
        <v>491030</v>
      </c>
      <c r="BA6396" s="4" t="s">
        <v>26574</v>
      </c>
      <c r="BB6396" s="4" t="s">
        <v>26575</v>
      </c>
      <c r="BC6396" s="4">
        <v>40</v>
      </c>
      <c r="BD6396" t="str">
        <f>IF(AND(ADHOC!$G$15="",ADHOC!$S$4=""),"",IF(ADHOC!$G$15&lt;&gt;"",IF(ADHOC!$G$15=LEFT(Domein!$AS6396,LEN(ADHOC!$G$15)),MAX(Domein!BD$1:'Domein'!BD6395)+1,""),IF(ADHOC!$S$4=LEFT(Domein!$AS6396,LEN(ADHOC!$S$4)),MAX(Domein!BD$1:'Domein'!BD6395)+1,"")))</f>
        <v/>
      </c>
    </row>
    <row r="6397" spans="45:56" x14ac:dyDescent="0.2">
      <c r="AS6397" s="4" t="s">
        <v>13545</v>
      </c>
      <c r="AT6397" s="4" t="s">
        <v>13546</v>
      </c>
      <c r="AU6397" s="4" t="s">
        <v>456</v>
      </c>
      <c r="AV6397" s="4" t="s">
        <v>733</v>
      </c>
      <c r="AW6397" s="4" t="s">
        <v>724</v>
      </c>
      <c r="AX6397" s="4"/>
      <c r="AY6397" s="4">
        <v>267936</v>
      </c>
      <c r="AZ6397" s="4">
        <v>490992</v>
      </c>
      <c r="BA6397" s="4" t="s">
        <v>24135</v>
      </c>
      <c r="BB6397" s="4" t="s">
        <v>26576</v>
      </c>
      <c r="BC6397" s="4">
        <v>40</v>
      </c>
      <c r="BD6397" t="str">
        <f>IF(AND(ADHOC!$G$15="",ADHOC!$S$4=""),"",IF(ADHOC!$G$15&lt;&gt;"",IF(ADHOC!$G$15=LEFT(Domein!$AS6397,LEN(ADHOC!$G$15)),MAX(Domein!BD$1:'Domein'!BD6396)+1,""),IF(ADHOC!$S$4=LEFT(Domein!$AS6397,LEN(ADHOC!$S$4)),MAX(Domein!BD$1:'Domein'!BD6396)+1,"")))</f>
        <v/>
      </c>
    </row>
    <row r="6398" spans="45:56" x14ac:dyDescent="0.2">
      <c r="AS6398" s="4" t="s">
        <v>18735</v>
      </c>
      <c r="AT6398" s="4" t="s">
        <v>18736</v>
      </c>
      <c r="AU6398" s="4" t="s">
        <v>456</v>
      </c>
      <c r="AV6398" s="4" t="s">
        <v>731</v>
      </c>
      <c r="AW6398" s="4" t="s">
        <v>724</v>
      </c>
      <c r="AX6398" s="4"/>
      <c r="AY6398" s="4">
        <v>268330</v>
      </c>
      <c r="AZ6398" s="4">
        <v>488020</v>
      </c>
      <c r="BA6398" s="4" t="s">
        <v>26577</v>
      </c>
      <c r="BB6398" s="4" t="s">
        <v>26578</v>
      </c>
      <c r="BC6398" s="4">
        <v>40</v>
      </c>
      <c r="BD6398" t="str">
        <f>IF(AND(ADHOC!$G$15="",ADHOC!$S$4=""),"",IF(ADHOC!$G$15&lt;&gt;"",IF(ADHOC!$G$15=LEFT(Domein!$AS6398,LEN(ADHOC!$G$15)),MAX(Domein!BD$1:'Domein'!BD6397)+1,""),IF(ADHOC!$S$4=LEFT(Domein!$AS6398,LEN(ADHOC!$S$4)),MAX(Domein!BD$1:'Domein'!BD6397)+1,"")))</f>
        <v/>
      </c>
    </row>
    <row r="6399" spans="45:56" x14ac:dyDescent="0.2">
      <c r="AS6399" s="4" t="s">
        <v>18737</v>
      </c>
      <c r="AT6399" s="4" t="s">
        <v>18738</v>
      </c>
      <c r="AU6399" s="4" t="s">
        <v>456</v>
      </c>
      <c r="AV6399" s="4" t="s">
        <v>731</v>
      </c>
      <c r="AW6399" s="4" t="s">
        <v>724</v>
      </c>
      <c r="AX6399" s="4"/>
      <c r="AY6399" s="4">
        <v>268500</v>
      </c>
      <c r="AZ6399" s="4">
        <v>488200</v>
      </c>
      <c r="BA6399" s="4" t="s">
        <v>22914</v>
      </c>
      <c r="BB6399" s="4" t="s">
        <v>26579</v>
      </c>
      <c r="BC6399" s="4">
        <v>40</v>
      </c>
      <c r="BD6399" t="str">
        <f>IF(AND(ADHOC!$G$15="",ADHOC!$S$4=""),"",IF(ADHOC!$G$15&lt;&gt;"",IF(ADHOC!$G$15=LEFT(Domein!$AS6399,LEN(ADHOC!$G$15)),MAX(Domein!BD$1:'Domein'!BD6398)+1,""),IF(ADHOC!$S$4=LEFT(Domein!$AS6399,LEN(ADHOC!$S$4)),MAX(Domein!BD$1:'Domein'!BD6398)+1,"")))</f>
        <v/>
      </c>
    </row>
    <row r="6400" spans="45:56" x14ac:dyDescent="0.2">
      <c r="AS6400" s="4" t="s">
        <v>18739</v>
      </c>
      <c r="AT6400" s="4" t="s">
        <v>18740</v>
      </c>
      <c r="AU6400" s="4" t="s">
        <v>456</v>
      </c>
      <c r="AV6400" s="4" t="s">
        <v>731</v>
      </c>
      <c r="AW6400" s="4" t="s">
        <v>724</v>
      </c>
      <c r="AX6400" s="4"/>
      <c r="AY6400" s="4">
        <v>268060</v>
      </c>
      <c r="AZ6400" s="4">
        <v>486720</v>
      </c>
      <c r="BA6400" s="4" t="s">
        <v>26580</v>
      </c>
      <c r="BB6400" s="4" t="s">
        <v>26581</v>
      </c>
      <c r="BC6400" s="4">
        <v>40</v>
      </c>
      <c r="BD6400" t="str">
        <f>IF(AND(ADHOC!$G$15="",ADHOC!$S$4=""),"",IF(ADHOC!$G$15&lt;&gt;"",IF(ADHOC!$G$15=LEFT(Domein!$AS6400,LEN(ADHOC!$G$15)),MAX(Domein!BD$1:'Domein'!BD6399)+1,""),IF(ADHOC!$S$4=LEFT(Domein!$AS6400,LEN(ADHOC!$S$4)),MAX(Domein!BD$1:'Domein'!BD6399)+1,"")))</f>
        <v/>
      </c>
    </row>
    <row r="6401" spans="45:56" x14ac:dyDescent="0.2">
      <c r="AS6401" s="4" t="s">
        <v>3043</v>
      </c>
      <c r="AT6401" s="4" t="s">
        <v>3044</v>
      </c>
      <c r="AU6401" s="4" t="s">
        <v>456</v>
      </c>
      <c r="AV6401" s="4" t="s">
        <v>731</v>
      </c>
      <c r="AW6401" s="4" t="s">
        <v>724</v>
      </c>
      <c r="AX6401" s="4"/>
      <c r="AY6401" s="4">
        <v>268707</v>
      </c>
      <c r="AZ6401" s="4">
        <v>488230</v>
      </c>
      <c r="BA6401" s="4" t="s">
        <v>26582</v>
      </c>
      <c r="BB6401" s="4" t="s">
        <v>26583</v>
      </c>
      <c r="BC6401" s="4">
        <v>40</v>
      </c>
      <c r="BD6401" t="str">
        <f>IF(AND(ADHOC!$G$15="",ADHOC!$S$4=""),"",IF(ADHOC!$G$15&lt;&gt;"",IF(ADHOC!$G$15=LEFT(Domein!$AS6401,LEN(ADHOC!$G$15)),MAX(Domein!BD$1:'Domein'!BD6400)+1,""),IF(ADHOC!$S$4=LEFT(Domein!$AS6401,LEN(ADHOC!$S$4)),MAX(Domein!BD$1:'Domein'!BD6400)+1,"")))</f>
        <v/>
      </c>
    </row>
    <row r="6402" spans="45:56" x14ac:dyDescent="0.2">
      <c r="AS6402" s="4" t="s">
        <v>18741</v>
      </c>
      <c r="AT6402" s="4" t="s">
        <v>3044</v>
      </c>
      <c r="AU6402" s="4" t="s">
        <v>456</v>
      </c>
      <c r="AV6402" s="4" t="s">
        <v>731</v>
      </c>
      <c r="AW6402" s="4" t="s">
        <v>724</v>
      </c>
      <c r="AX6402" s="4"/>
      <c r="AY6402" s="4">
        <v>268750</v>
      </c>
      <c r="AZ6402" s="4">
        <v>488150</v>
      </c>
      <c r="BA6402" s="4" t="s">
        <v>26584</v>
      </c>
      <c r="BB6402" s="4" t="s">
        <v>26585</v>
      </c>
      <c r="BC6402" s="4">
        <v>40</v>
      </c>
      <c r="BD6402" t="str">
        <f>IF(AND(ADHOC!$G$15="",ADHOC!$S$4=""),"",IF(ADHOC!$G$15&lt;&gt;"",IF(ADHOC!$G$15=LEFT(Domein!$AS6402,LEN(ADHOC!$G$15)),MAX(Domein!BD$1:'Domein'!BD6401)+1,""),IF(ADHOC!$S$4=LEFT(Domein!$AS6402,LEN(ADHOC!$S$4)),MAX(Domein!BD$1:'Domein'!BD6401)+1,"")))</f>
        <v/>
      </c>
    </row>
    <row r="6403" spans="45:56" x14ac:dyDescent="0.2">
      <c r="AS6403" s="4" t="s">
        <v>18742</v>
      </c>
      <c r="AT6403" s="4" t="s">
        <v>18743</v>
      </c>
      <c r="AU6403" s="4" t="s">
        <v>456</v>
      </c>
      <c r="AV6403" s="4" t="s">
        <v>731</v>
      </c>
      <c r="AW6403" s="4" t="s">
        <v>724</v>
      </c>
      <c r="AX6403" s="4"/>
      <c r="AY6403" s="4">
        <v>268760</v>
      </c>
      <c r="AZ6403" s="4">
        <v>488000</v>
      </c>
      <c r="BA6403" s="4" t="s">
        <v>26586</v>
      </c>
      <c r="BB6403" s="4" t="s">
        <v>26587</v>
      </c>
      <c r="BC6403" s="4">
        <v>40</v>
      </c>
      <c r="BD6403" t="str">
        <f>IF(AND(ADHOC!$G$15="",ADHOC!$S$4=""),"",IF(ADHOC!$G$15&lt;&gt;"",IF(ADHOC!$G$15=LEFT(Domein!$AS6403,LEN(ADHOC!$G$15)),MAX(Domein!BD$1:'Domein'!BD6402)+1,""),IF(ADHOC!$S$4=LEFT(Domein!$AS6403,LEN(ADHOC!$S$4)),MAX(Domein!BD$1:'Domein'!BD6402)+1,"")))</f>
        <v/>
      </c>
    </row>
    <row r="6404" spans="45:56" x14ac:dyDescent="0.2">
      <c r="AS6404" s="4" t="s">
        <v>18744</v>
      </c>
      <c r="AT6404" s="4" t="s">
        <v>18745</v>
      </c>
      <c r="AU6404" s="4" t="s">
        <v>456</v>
      </c>
      <c r="AV6404" s="4" t="s">
        <v>731</v>
      </c>
      <c r="AW6404" s="4" t="s">
        <v>724</v>
      </c>
      <c r="AX6404" s="4"/>
      <c r="AY6404" s="4">
        <v>269086</v>
      </c>
      <c r="AZ6404" s="4">
        <v>489805</v>
      </c>
      <c r="BA6404" s="4" t="s">
        <v>26588</v>
      </c>
      <c r="BB6404" s="4" t="s">
        <v>26589</v>
      </c>
      <c r="BC6404" s="4">
        <v>40</v>
      </c>
      <c r="BD6404" t="str">
        <f>IF(AND(ADHOC!$G$15="",ADHOC!$S$4=""),"",IF(ADHOC!$G$15&lt;&gt;"",IF(ADHOC!$G$15=LEFT(Domein!$AS6404,LEN(ADHOC!$G$15)),MAX(Domein!BD$1:'Domein'!BD6403)+1,""),IF(ADHOC!$S$4=LEFT(Domein!$AS6404,LEN(ADHOC!$S$4)),MAX(Domein!BD$1:'Domein'!BD6403)+1,"")))</f>
        <v/>
      </c>
    </row>
    <row r="6405" spans="45:56" x14ac:dyDescent="0.2">
      <c r="AS6405" s="4" t="s">
        <v>18746</v>
      </c>
      <c r="AT6405" s="4" t="s">
        <v>18747</v>
      </c>
      <c r="AU6405" s="4" t="s">
        <v>456</v>
      </c>
      <c r="AV6405" s="4" t="s">
        <v>731</v>
      </c>
      <c r="AW6405" s="4" t="s">
        <v>724</v>
      </c>
      <c r="AX6405" s="4"/>
      <c r="AY6405" s="4">
        <v>269180</v>
      </c>
      <c r="AZ6405" s="4">
        <v>487740</v>
      </c>
      <c r="BA6405" s="4" t="s">
        <v>26590</v>
      </c>
      <c r="BB6405" s="4" t="s">
        <v>26591</v>
      </c>
      <c r="BC6405" s="4">
        <v>40</v>
      </c>
      <c r="BD6405" t="str">
        <f>IF(AND(ADHOC!$G$15="",ADHOC!$S$4=""),"",IF(ADHOC!$G$15&lt;&gt;"",IF(ADHOC!$G$15=LEFT(Domein!$AS6405,LEN(ADHOC!$G$15)),MAX(Domein!BD$1:'Domein'!BD6404)+1,""),IF(ADHOC!$S$4=LEFT(Domein!$AS6405,LEN(ADHOC!$S$4)),MAX(Domein!BD$1:'Domein'!BD6404)+1,"")))</f>
        <v/>
      </c>
    </row>
    <row r="6406" spans="45:56" x14ac:dyDescent="0.2">
      <c r="AS6406" s="4" t="s">
        <v>18748</v>
      </c>
      <c r="AT6406" s="4" t="s">
        <v>18749</v>
      </c>
      <c r="AU6406" s="4" t="s">
        <v>456</v>
      </c>
      <c r="AV6406" s="4" t="s">
        <v>731</v>
      </c>
      <c r="AW6406" s="4" t="s">
        <v>724</v>
      </c>
      <c r="AX6406" s="4"/>
      <c r="AY6406" s="4">
        <v>268100</v>
      </c>
      <c r="AZ6406" s="4">
        <v>488100</v>
      </c>
      <c r="BA6406" s="4" t="s">
        <v>26592</v>
      </c>
      <c r="BB6406" s="4" t="s">
        <v>26593</v>
      </c>
      <c r="BC6406" s="4">
        <v>40</v>
      </c>
      <c r="BD6406" t="str">
        <f>IF(AND(ADHOC!$G$15="",ADHOC!$S$4=""),"",IF(ADHOC!$G$15&lt;&gt;"",IF(ADHOC!$G$15=LEFT(Domein!$AS6406,LEN(ADHOC!$G$15)),MAX(Domein!BD$1:'Domein'!BD6405)+1,""),IF(ADHOC!$S$4=LEFT(Domein!$AS6406,LEN(ADHOC!$S$4)),MAX(Domein!BD$1:'Domein'!BD6405)+1,"")))</f>
        <v/>
      </c>
    </row>
    <row r="6407" spans="45:56" x14ac:dyDescent="0.2">
      <c r="AS6407" s="4" t="s">
        <v>18750</v>
      </c>
      <c r="AT6407" s="4" t="s">
        <v>18751</v>
      </c>
      <c r="AU6407" s="4" t="s">
        <v>456</v>
      </c>
      <c r="AV6407" s="4" t="s">
        <v>731</v>
      </c>
      <c r="AW6407" s="4" t="s">
        <v>724</v>
      </c>
      <c r="AX6407" s="4"/>
      <c r="AY6407" s="4">
        <v>268232</v>
      </c>
      <c r="AZ6407" s="4">
        <v>487923</v>
      </c>
      <c r="BA6407" s="4" t="s">
        <v>26594</v>
      </c>
      <c r="BB6407" s="4" t="s">
        <v>26595</v>
      </c>
      <c r="BC6407" s="4">
        <v>40</v>
      </c>
      <c r="BD6407" t="str">
        <f>IF(AND(ADHOC!$G$15="",ADHOC!$S$4=""),"",IF(ADHOC!$G$15&lt;&gt;"",IF(ADHOC!$G$15=LEFT(Domein!$AS6407,LEN(ADHOC!$G$15)),MAX(Domein!BD$1:'Domein'!BD6406)+1,""),IF(ADHOC!$S$4=LEFT(Domein!$AS6407,LEN(ADHOC!$S$4)),MAX(Domein!BD$1:'Domein'!BD6406)+1,"")))</f>
        <v/>
      </c>
    </row>
    <row r="6408" spans="45:56" x14ac:dyDescent="0.2">
      <c r="AS6408" s="4" t="s">
        <v>18752</v>
      </c>
      <c r="AT6408" s="4" t="s">
        <v>18753</v>
      </c>
      <c r="AU6408" s="4" t="s">
        <v>456</v>
      </c>
      <c r="AV6408" s="4" t="s">
        <v>731</v>
      </c>
      <c r="AW6408" s="4" t="s">
        <v>724</v>
      </c>
      <c r="AX6408" s="4"/>
      <c r="AY6408" s="4">
        <v>268300</v>
      </c>
      <c r="AZ6408" s="4">
        <v>487840</v>
      </c>
      <c r="BA6408" s="4" t="s">
        <v>24754</v>
      </c>
      <c r="BB6408" s="4" t="s">
        <v>26596</v>
      </c>
      <c r="BC6408" s="4">
        <v>40</v>
      </c>
      <c r="BD6408" t="str">
        <f>IF(AND(ADHOC!$G$15="",ADHOC!$S$4=""),"",IF(ADHOC!$G$15&lt;&gt;"",IF(ADHOC!$G$15=LEFT(Domein!$AS6408,LEN(ADHOC!$G$15)),MAX(Domein!BD$1:'Domein'!BD6407)+1,""),IF(ADHOC!$S$4=LEFT(Domein!$AS6408,LEN(ADHOC!$S$4)),MAX(Domein!BD$1:'Domein'!BD6407)+1,"")))</f>
        <v/>
      </c>
    </row>
    <row r="6409" spans="45:56" x14ac:dyDescent="0.2">
      <c r="AS6409" s="4" t="s">
        <v>18754</v>
      </c>
      <c r="AT6409" s="4" t="s">
        <v>18755</v>
      </c>
      <c r="AU6409" s="4" t="s">
        <v>456</v>
      </c>
      <c r="AV6409" s="4" t="s">
        <v>731</v>
      </c>
      <c r="AW6409" s="4" t="s">
        <v>724</v>
      </c>
      <c r="AX6409" s="4"/>
      <c r="AY6409" s="4">
        <v>269170</v>
      </c>
      <c r="AZ6409" s="4">
        <v>485920</v>
      </c>
      <c r="BA6409" s="4" t="s">
        <v>22805</v>
      </c>
      <c r="BB6409" s="4" t="s">
        <v>26597</v>
      </c>
      <c r="BC6409" s="4">
        <v>40</v>
      </c>
      <c r="BD6409" t="str">
        <f>IF(AND(ADHOC!$G$15="",ADHOC!$S$4=""),"",IF(ADHOC!$G$15&lt;&gt;"",IF(ADHOC!$G$15=LEFT(Domein!$AS6409,LEN(ADHOC!$G$15)),MAX(Domein!BD$1:'Domein'!BD6408)+1,""),IF(ADHOC!$S$4=LEFT(Domein!$AS6409,LEN(ADHOC!$S$4)),MAX(Domein!BD$1:'Domein'!BD6408)+1,"")))</f>
        <v/>
      </c>
    </row>
    <row r="6410" spans="45:56" x14ac:dyDescent="0.2">
      <c r="AS6410" s="4" t="s">
        <v>18756</v>
      </c>
      <c r="AT6410" s="4" t="s">
        <v>18757</v>
      </c>
      <c r="AU6410" s="4" t="s">
        <v>456</v>
      </c>
      <c r="AV6410" s="4" t="s">
        <v>731</v>
      </c>
      <c r="AW6410" s="4" t="s">
        <v>724</v>
      </c>
      <c r="AX6410" s="4"/>
      <c r="AY6410" s="4">
        <v>268230</v>
      </c>
      <c r="AZ6410" s="4">
        <v>488180</v>
      </c>
      <c r="BA6410" s="4" t="s">
        <v>26598</v>
      </c>
      <c r="BB6410" s="4" t="s">
        <v>26599</v>
      </c>
      <c r="BC6410" s="4">
        <v>40</v>
      </c>
      <c r="BD6410" t="str">
        <f>IF(AND(ADHOC!$G$15="",ADHOC!$S$4=""),"",IF(ADHOC!$G$15&lt;&gt;"",IF(ADHOC!$G$15=LEFT(Domein!$AS6410,LEN(ADHOC!$G$15)),MAX(Domein!BD$1:'Domein'!BD6409)+1,""),IF(ADHOC!$S$4=LEFT(Domein!$AS6410,LEN(ADHOC!$S$4)),MAX(Domein!BD$1:'Domein'!BD6409)+1,"")))</f>
        <v/>
      </c>
    </row>
    <row r="6411" spans="45:56" x14ac:dyDescent="0.2">
      <c r="AS6411" s="4" t="s">
        <v>18758</v>
      </c>
      <c r="AT6411" s="4" t="s">
        <v>18759</v>
      </c>
      <c r="AU6411" s="4" t="s">
        <v>456</v>
      </c>
      <c r="AV6411" s="4" t="s">
        <v>731</v>
      </c>
      <c r="AW6411" s="4" t="s">
        <v>724</v>
      </c>
      <c r="AX6411" s="4"/>
      <c r="AY6411" s="4">
        <v>269420</v>
      </c>
      <c r="AZ6411" s="4">
        <v>486820</v>
      </c>
      <c r="BA6411" s="4" t="s">
        <v>26600</v>
      </c>
      <c r="BB6411" s="4" t="s">
        <v>26601</v>
      </c>
      <c r="BC6411" s="4">
        <v>40</v>
      </c>
      <c r="BD6411" t="str">
        <f>IF(AND(ADHOC!$G$15="",ADHOC!$S$4=""),"",IF(ADHOC!$G$15&lt;&gt;"",IF(ADHOC!$G$15=LEFT(Domein!$AS6411,LEN(ADHOC!$G$15)),MAX(Domein!BD$1:'Domein'!BD6410)+1,""),IF(ADHOC!$S$4=LEFT(Domein!$AS6411,LEN(ADHOC!$S$4)),MAX(Domein!BD$1:'Domein'!BD6410)+1,"")))</f>
        <v/>
      </c>
    </row>
    <row r="6412" spans="45:56" x14ac:dyDescent="0.2">
      <c r="AS6412" s="4" t="s">
        <v>18760</v>
      </c>
      <c r="AT6412" s="4" t="s">
        <v>18761</v>
      </c>
      <c r="AU6412" s="4" t="s">
        <v>456</v>
      </c>
      <c r="AV6412" s="4" t="s">
        <v>731</v>
      </c>
      <c r="AW6412" s="4" t="s">
        <v>724</v>
      </c>
      <c r="AX6412" s="4"/>
      <c r="AY6412" s="4">
        <v>267680</v>
      </c>
      <c r="AZ6412" s="4">
        <v>485650</v>
      </c>
      <c r="BA6412" s="4" t="s">
        <v>26602</v>
      </c>
      <c r="BB6412" s="4" t="s">
        <v>26603</v>
      </c>
      <c r="BC6412" s="4">
        <v>40</v>
      </c>
      <c r="BD6412" t="str">
        <f>IF(AND(ADHOC!$G$15="",ADHOC!$S$4=""),"",IF(ADHOC!$G$15&lt;&gt;"",IF(ADHOC!$G$15=LEFT(Domein!$AS6412,LEN(ADHOC!$G$15)),MAX(Domein!BD$1:'Domein'!BD6411)+1,""),IF(ADHOC!$S$4=LEFT(Domein!$AS6412,LEN(ADHOC!$S$4)),MAX(Domein!BD$1:'Domein'!BD6411)+1,"")))</f>
        <v/>
      </c>
    </row>
    <row r="6413" spans="45:56" x14ac:dyDescent="0.2">
      <c r="AS6413" s="4" t="s">
        <v>18762</v>
      </c>
      <c r="AT6413" s="4" t="s">
        <v>18763</v>
      </c>
      <c r="AU6413" s="4" t="s">
        <v>456</v>
      </c>
      <c r="AV6413" s="4" t="s">
        <v>731</v>
      </c>
      <c r="AW6413" s="4" t="s">
        <v>724</v>
      </c>
      <c r="AX6413" s="4"/>
      <c r="AY6413" s="4">
        <v>267510</v>
      </c>
      <c r="AZ6413" s="4">
        <v>485050</v>
      </c>
      <c r="BA6413" s="4" t="s">
        <v>26604</v>
      </c>
      <c r="BB6413" s="4" t="s">
        <v>26605</v>
      </c>
      <c r="BC6413" s="4">
        <v>40</v>
      </c>
      <c r="BD6413" t="str">
        <f>IF(AND(ADHOC!$G$15="",ADHOC!$S$4=""),"",IF(ADHOC!$G$15&lt;&gt;"",IF(ADHOC!$G$15=LEFT(Domein!$AS6413,LEN(ADHOC!$G$15)),MAX(Domein!BD$1:'Domein'!BD6412)+1,""),IF(ADHOC!$S$4=LEFT(Domein!$AS6413,LEN(ADHOC!$S$4)),MAX(Domein!BD$1:'Domein'!BD6412)+1,"")))</f>
        <v/>
      </c>
    </row>
    <row r="6414" spans="45:56" x14ac:dyDescent="0.2">
      <c r="AS6414" s="4" t="s">
        <v>18764</v>
      </c>
      <c r="AT6414" s="4" t="s">
        <v>18765</v>
      </c>
      <c r="AU6414" s="4" t="s">
        <v>456</v>
      </c>
      <c r="AV6414" s="4" t="s">
        <v>731</v>
      </c>
      <c r="AW6414" s="4" t="s">
        <v>724</v>
      </c>
      <c r="AX6414" s="4"/>
      <c r="AY6414" s="4">
        <v>269080</v>
      </c>
      <c r="AZ6414" s="4">
        <v>485870</v>
      </c>
      <c r="BA6414" s="4" t="s">
        <v>26606</v>
      </c>
      <c r="BB6414" s="4" t="s">
        <v>26607</v>
      </c>
      <c r="BC6414" s="4">
        <v>40</v>
      </c>
      <c r="BD6414" t="str">
        <f>IF(AND(ADHOC!$G$15="",ADHOC!$S$4=""),"",IF(ADHOC!$G$15&lt;&gt;"",IF(ADHOC!$G$15=LEFT(Domein!$AS6414,LEN(ADHOC!$G$15)),MAX(Domein!BD$1:'Domein'!BD6413)+1,""),IF(ADHOC!$S$4=LEFT(Domein!$AS6414,LEN(ADHOC!$S$4)),MAX(Domein!BD$1:'Domein'!BD6413)+1,"")))</f>
        <v/>
      </c>
    </row>
    <row r="6415" spans="45:56" x14ac:dyDescent="0.2">
      <c r="AS6415" s="4" t="s">
        <v>11495</v>
      </c>
      <c r="AT6415" s="4" t="s">
        <v>8424</v>
      </c>
      <c r="AU6415" s="4" t="s">
        <v>456</v>
      </c>
      <c r="AV6415" s="4" t="s">
        <v>731</v>
      </c>
      <c r="AW6415" s="4" t="s">
        <v>724</v>
      </c>
      <c r="AX6415" s="4"/>
      <c r="AY6415" s="4">
        <v>268659</v>
      </c>
      <c r="AZ6415" s="4">
        <v>485082</v>
      </c>
      <c r="BA6415" s="4" t="s">
        <v>26608</v>
      </c>
      <c r="BB6415" s="4" t="s">
        <v>26609</v>
      </c>
      <c r="BC6415" s="4">
        <v>40</v>
      </c>
      <c r="BD6415" t="str">
        <f>IF(AND(ADHOC!$G$15="",ADHOC!$S$4=""),"",IF(ADHOC!$G$15&lt;&gt;"",IF(ADHOC!$G$15=LEFT(Domein!$AS6415,LEN(ADHOC!$G$15)),MAX(Domein!BD$1:'Domein'!BD6414)+1,""),IF(ADHOC!$S$4=LEFT(Domein!$AS6415,LEN(ADHOC!$S$4)),MAX(Domein!BD$1:'Domein'!BD6414)+1,"")))</f>
        <v/>
      </c>
    </row>
    <row r="6416" spans="45:56" x14ac:dyDescent="0.2">
      <c r="AS6416" s="4" t="s">
        <v>18766</v>
      </c>
      <c r="AT6416" s="4" t="s">
        <v>8424</v>
      </c>
      <c r="AU6416" s="4" t="s">
        <v>456</v>
      </c>
      <c r="AV6416" s="4" t="s">
        <v>731</v>
      </c>
      <c r="AW6416" s="4" t="s">
        <v>724</v>
      </c>
      <c r="AX6416" s="4"/>
      <c r="AY6416" s="4">
        <v>268659</v>
      </c>
      <c r="AZ6416" s="4">
        <v>485082</v>
      </c>
      <c r="BA6416" s="4" t="s">
        <v>26608</v>
      </c>
      <c r="BB6416" s="4" t="s">
        <v>26609</v>
      </c>
      <c r="BC6416" s="4">
        <v>40</v>
      </c>
      <c r="BD6416" t="str">
        <f>IF(AND(ADHOC!$G$15="",ADHOC!$S$4=""),"",IF(ADHOC!$G$15&lt;&gt;"",IF(ADHOC!$G$15=LEFT(Domein!$AS6416,LEN(ADHOC!$G$15)),MAX(Domein!BD$1:'Domein'!BD6415)+1,""),IF(ADHOC!$S$4=LEFT(Domein!$AS6416,LEN(ADHOC!$S$4)),MAX(Domein!BD$1:'Domein'!BD6415)+1,"")))</f>
        <v/>
      </c>
    </row>
    <row r="6417" spans="45:56" x14ac:dyDescent="0.2">
      <c r="AS6417" s="4" t="s">
        <v>18767</v>
      </c>
      <c r="AT6417" s="4" t="s">
        <v>18768</v>
      </c>
      <c r="AU6417" s="4" t="s">
        <v>456</v>
      </c>
      <c r="AV6417" s="4" t="s">
        <v>731</v>
      </c>
      <c r="AW6417" s="4" t="s">
        <v>724</v>
      </c>
      <c r="AX6417" s="4"/>
      <c r="AY6417" s="4">
        <v>267328</v>
      </c>
      <c r="AZ6417" s="4">
        <v>488967</v>
      </c>
      <c r="BA6417" s="4" t="s">
        <v>26610</v>
      </c>
      <c r="BB6417" s="4" t="s">
        <v>26611</v>
      </c>
      <c r="BC6417" s="4">
        <v>40</v>
      </c>
      <c r="BD6417" t="str">
        <f>IF(AND(ADHOC!$G$15="",ADHOC!$S$4=""),"",IF(ADHOC!$G$15&lt;&gt;"",IF(ADHOC!$G$15=LEFT(Domein!$AS6417,LEN(ADHOC!$G$15)),MAX(Domein!BD$1:'Domein'!BD6416)+1,""),IF(ADHOC!$S$4=LEFT(Domein!$AS6417,LEN(ADHOC!$S$4)),MAX(Domein!BD$1:'Domein'!BD6416)+1,"")))</f>
        <v/>
      </c>
    </row>
    <row r="6418" spans="45:56" x14ac:dyDescent="0.2">
      <c r="AS6418" s="4" t="s">
        <v>18769</v>
      </c>
      <c r="AT6418" s="4" t="s">
        <v>18770</v>
      </c>
      <c r="AU6418" s="4" t="s">
        <v>456</v>
      </c>
      <c r="AV6418" s="4" t="s">
        <v>731</v>
      </c>
      <c r="AW6418" s="4" t="s">
        <v>724</v>
      </c>
      <c r="AX6418" s="4"/>
      <c r="AY6418" s="4">
        <v>268401</v>
      </c>
      <c r="AZ6418" s="4">
        <v>485340</v>
      </c>
      <c r="BA6418" s="4" t="s">
        <v>26612</v>
      </c>
      <c r="BB6418" s="4" t="s">
        <v>26613</v>
      </c>
      <c r="BC6418" s="4">
        <v>40</v>
      </c>
      <c r="BD6418" t="str">
        <f>IF(AND(ADHOC!$G$15="",ADHOC!$S$4=""),"",IF(ADHOC!$G$15&lt;&gt;"",IF(ADHOC!$G$15=LEFT(Domein!$AS6418,LEN(ADHOC!$G$15)),MAX(Domein!BD$1:'Domein'!BD6417)+1,""),IF(ADHOC!$S$4=LEFT(Domein!$AS6418,LEN(ADHOC!$S$4)),MAX(Domein!BD$1:'Domein'!BD6417)+1,"")))</f>
        <v/>
      </c>
    </row>
    <row r="6419" spans="45:56" x14ac:dyDescent="0.2">
      <c r="AS6419" s="4" t="s">
        <v>18771</v>
      </c>
      <c r="AT6419" s="4" t="s">
        <v>18772</v>
      </c>
      <c r="AU6419" s="4" t="s">
        <v>456</v>
      </c>
      <c r="AV6419" s="4" t="s">
        <v>731</v>
      </c>
      <c r="AW6419" s="4" t="s">
        <v>724</v>
      </c>
      <c r="AX6419" s="4"/>
      <c r="AY6419" s="4">
        <v>266645</v>
      </c>
      <c r="AZ6419" s="4">
        <v>490620</v>
      </c>
      <c r="BA6419" s="4" t="s">
        <v>26614</v>
      </c>
      <c r="BB6419" s="4" t="s">
        <v>26615</v>
      </c>
      <c r="BC6419" s="4">
        <v>40</v>
      </c>
      <c r="BD6419" t="str">
        <f>IF(AND(ADHOC!$G$15="",ADHOC!$S$4=""),"",IF(ADHOC!$G$15&lt;&gt;"",IF(ADHOC!$G$15=LEFT(Domein!$AS6419,LEN(ADHOC!$G$15)),MAX(Domein!BD$1:'Domein'!BD6418)+1,""),IF(ADHOC!$S$4=LEFT(Domein!$AS6419,LEN(ADHOC!$S$4)),MAX(Domein!BD$1:'Domein'!BD6418)+1,"")))</f>
        <v/>
      </c>
    </row>
    <row r="6420" spans="45:56" x14ac:dyDescent="0.2">
      <c r="AS6420" s="4" t="s">
        <v>3045</v>
      </c>
      <c r="AT6420" s="4" t="s">
        <v>3046</v>
      </c>
      <c r="AU6420" s="4" t="s">
        <v>456</v>
      </c>
      <c r="AV6420" s="4" t="s">
        <v>731</v>
      </c>
      <c r="AW6420" s="4" t="s">
        <v>724</v>
      </c>
      <c r="AX6420" s="4"/>
      <c r="AY6420" s="4">
        <v>267547</v>
      </c>
      <c r="AZ6420" s="4">
        <v>486913</v>
      </c>
      <c r="BA6420" s="4" t="s">
        <v>26616</v>
      </c>
      <c r="BB6420" s="4" t="s">
        <v>26617</v>
      </c>
      <c r="BC6420" s="4">
        <v>40</v>
      </c>
      <c r="BD6420" t="str">
        <f>IF(AND(ADHOC!$G$15="",ADHOC!$S$4=""),"",IF(ADHOC!$G$15&lt;&gt;"",IF(ADHOC!$G$15=LEFT(Domein!$AS6420,LEN(ADHOC!$G$15)),MAX(Domein!BD$1:'Domein'!BD6419)+1,""),IF(ADHOC!$S$4=LEFT(Domein!$AS6420,LEN(ADHOC!$S$4)),MAX(Domein!BD$1:'Domein'!BD6419)+1,"")))</f>
        <v/>
      </c>
    </row>
    <row r="6421" spans="45:56" x14ac:dyDescent="0.2">
      <c r="AS6421" s="4" t="s">
        <v>18773</v>
      </c>
      <c r="AT6421" s="4" t="s">
        <v>3046</v>
      </c>
      <c r="AU6421" s="4" t="s">
        <v>456</v>
      </c>
      <c r="AV6421" s="4" t="s">
        <v>731</v>
      </c>
      <c r="AW6421" s="4" t="s">
        <v>724</v>
      </c>
      <c r="AX6421" s="4"/>
      <c r="AY6421" s="4">
        <v>267579</v>
      </c>
      <c r="AZ6421" s="4">
        <v>486898</v>
      </c>
      <c r="BA6421" s="4" t="s">
        <v>26618</v>
      </c>
      <c r="BB6421" s="4" t="s">
        <v>26619</v>
      </c>
      <c r="BC6421" s="4">
        <v>40</v>
      </c>
      <c r="BD6421" t="str">
        <f>IF(AND(ADHOC!$G$15="",ADHOC!$S$4=""),"",IF(ADHOC!$G$15&lt;&gt;"",IF(ADHOC!$G$15=LEFT(Domein!$AS6421,LEN(ADHOC!$G$15)),MAX(Domein!BD$1:'Domein'!BD6420)+1,""),IF(ADHOC!$S$4=LEFT(Domein!$AS6421,LEN(ADHOC!$S$4)),MAX(Domein!BD$1:'Domein'!BD6420)+1,"")))</f>
        <v/>
      </c>
    </row>
    <row r="6422" spans="45:56" x14ac:dyDescent="0.2">
      <c r="AS6422" s="4" t="s">
        <v>18774</v>
      </c>
      <c r="AT6422" s="4" t="s">
        <v>18775</v>
      </c>
      <c r="AU6422" s="4" t="s">
        <v>456</v>
      </c>
      <c r="AV6422" s="4" t="s">
        <v>731</v>
      </c>
      <c r="AW6422" s="4" t="s">
        <v>724</v>
      </c>
      <c r="AX6422" s="4"/>
      <c r="AY6422" s="4">
        <v>262912</v>
      </c>
      <c r="AZ6422" s="4">
        <v>497525</v>
      </c>
      <c r="BA6422" s="4" t="s">
        <v>26620</v>
      </c>
      <c r="BB6422" s="4" t="s">
        <v>26621</v>
      </c>
      <c r="BC6422" s="4">
        <v>40</v>
      </c>
      <c r="BD6422" t="str">
        <f>IF(AND(ADHOC!$G$15="",ADHOC!$S$4=""),"",IF(ADHOC!$G$15&lt;&gt;"",IF(ADHOC!$G$15=LEFT(Domein!$AS6422,LEN(ADHOC!$G$15)),MAX(Domein!BD$1:'Domein'!BD6421)+1,""),IF(ADHOC!$S$4=LEFT(Domein!$AS6422,LEN(ADHOC!$S$4)),MAX(Domein!BD$1:'Domein'!BD6421)+1,"")))</f>
        <v/>
      </c>
    </row>
    <row r="6423" spans="45:56" x14ac:dyDescent="0.2">
      <c r="AS6423" s="4" t="s">
        <v>18776</v>
      </c>
      <c r="AT6423" s="4" t="s">
        <v>18777</v>
      </c>
      <c r="AU6423" s="4" t="s">
        <v>456</v>
      </c>
      <c r="AV6423" s="4" t="s">
        <v>731</v>
      </c>
      <c r="AW6423" s="4" t="s">
        <v>724</v>
      </c>
      <c r="AX6423" s="4"/>
      <c r="AY6423" s="4">
        <v>261457</v>
      </c>
      <c r="AZ6423" s="4">
        <v>495300</v>
      </c>
      <c r="BA6423" s="4" t="s">
        <v>26622</v>
      </c>
      <c r="BB6423" s="4" t="s">
        <v>26623</v>
      </c>
      <c r="BC6423" s="4">
        <v>40</v>
      </c>
      <c r="BD6423" t="str">
        <f>IF(AND(ADHOC!$G$15="",ADHOC!$S$4=""),"",IF(ADHOC!$G$15&lt;&gt;"",IF(ADHOC!$G$15=LEFT(Domein!$AS6423,LEN(ADHOC!$G$15)),MAX(Domein!BD$1:'Domein'!BD6422)+1,""),IF(ADHOC!$S$4=LEFT(Domein!$AS6423,LEN(ADHOC!$S$4)),MAX(Domein!BD$1:'Domein'!BD6422)+1,"")))</f>
        <v/>
      </c>
    </row>
    <row r="6424" spans="45:56" x14ac:dyDescent="0.2">
      <c r="AS6424" s="4" t="s">
        <v>18778</v>
      </c>
      <c r="AT6424" s="4" t="s">
        <v>18779</v>
      </c>
      <c r="AU6424" s="4" t="s">
        <v>456</v>
      </c>
      <c r="AV6424" s="4" t="s">
        <v>731</v>
      </c>
      <c r="AW6424" s="4" t="s">
        <v>724</v>
      </c>
      <c r="AX6424" s="4"/>
      <c r="AY6424" s="4">
        <v>263371</v>
      </c>
      <c r="AZ6424" s="4">
        <v>497292</v>
      </c>
      <c r="BA6424" s="4" t="s">
        <v>26624</v>
      </c>
      <c r="BB6424" s="4" t="s">
        <v>26625</v>
      </c>
      <c r="BC6424" s="4">
        <v>40</v>
      </c>
      <c r="BD6424" t="str">
        <f>IF(AND(ADHOC!$G$15="",ADHOC!$S$4=""),"",IF(ADHOC!$G$15&lt;&gt;"",IF(ADHOC!$G$15=LEFT(Domein!$AS6424,LEN(ADHOC!$G$15)),MAX(Domein!BD$1:'Domein'!BD6423)+1,""),IF(ADHOC!$S$4=LEFT(Domein!$AS6424,LEN(ADHOC!$S$4)),MAX(Domein!BD$1:'Domein'!BD6423)+1,"")))</f>
        <v/>
      </c>
    </row>
    <row r="6425" spans="45:56" x14ac:dyDescent="0.2">
      <c r="AS6425" s="4" t="s">
        <v>18780</v>
      </c>
      <c r="AT6425" s="4" t="s">
        <v>18781</v>
      </c>
      <c r="AU6425" s="4" t="s">
        <v>456</v>
      </c>
      <c r="AV6425" s="4" t="s">
        <v>731</v>
      </c>
      <c r="AW6425" s="4" t="s">
        <v>724</v>
      </c>
      <c r="AX6425" s="4"/>
      <c r="AY6425" s="4">
        <v>262850</v>
      </c>
      <c r="AZ6425" s="4">
        <v>493640</v>
      </c>
      <c r="BA6425" s="4" t="s">
        <v>26626</v>
      </c>
      <c r="BB6425" s="4" t="s">
        <v>26627</v>
      </c>
      <c r="BC6425" s="4">
        <v>40</v>
      </c>
      <c r="BD6425" t="str">
        <f>IF(AND(ADHOC!$G$15="",ADHOC!$S$4=""),"",IF(ADHOC!$G$15&lt;&gt;"",IF(ADHOC!$G$15=LEFT(Domein!$AS6425,LEN(ADHOC!$G$15)),MAX(Domein!BD$1:'Domein'!BD6424)+1,""),IF(ADHOC!$S$4=LEFT(Domein!$AS6425,LEN(ADHOC!$S$4)),MAX(Domein!BD$1:'Domein'!BD6424)+1,"")))</f>
        <v/>
      </c>
    </row>
    <row r="6426" spans="45:56" x14ac:dyDescent="0.2">
      <c r="AS6426" s="4" t="s">
        <v>18782</v>
      </c>
      <c r="AT6426" s="4" t="s">
        <v>18783</v>
      </c>
      <c r="AU6426" s="4" t="s">
        <v>456</v>
      </c>
      <c r="AV6426" s="4" t="s">
        <v>731</v>
      </c>
      <c r="AW6426" s="4" t="s">
        <v>724</v>
      </c>
      <c r="AX6426" s="4"/>
      <c r="AY6426" s="4">
        <v>263523</v>
      </c>
      <c r="AZ6426" s="4">
        <v>498279</v>
      </c>
      <c r="BA6426" s="4" t="s">
        <v>26628</v>
      </c>
      <c r="BB6426" s="4" t="s">
        <v>26629</v>
      </c>
      <c r="BC6426" s="4">
        <v>40</v>
      </c>
      <c r="BD6426" t="str">
        <f>IF(AND(ADHOC!$G$15="",ADHOC!$S$4=""),"",IF(ADHOC!$G$15&lt;&gt;"",IF(ADHOC!$G$15=LEFT(Domein!$AS6426,LEN(ADHOC!$G$15)),MAX(Domein!BD$1:'Domein'!BD6425)+1,""),IF(ADHOC!$S$4=LEFT(Domein!$AS6426,LEN(ADHOC!$S$4)),MAX(Domein!BD$1:'Domein'!BD6425)+1,"")))</f>
        <v/>
      </c>
    </row>
    <row r="6427" spans="45:56" x14ac:dyDescent="0.2">
      <c r="AS6427" s="4" t="s">
        <v>18784</v>
      </c>
      <c r="AT6427" s="4" t="s">
        <v>18785</v>
      </c>
      <c r="AU6427" s="4" t="s">
        <v>456</v>
      </c>
      <c r="AV6427" s="4" t="s">
        <v>731</v>
      </c>
      <c r="AW6427" s="4" t="s">
        <v>724</v>
      </c>
      <c r="AX6427" s="4"/>
      <c r="AY6427" s="4">
        <v>261285</v>
      </c>
      <c r="AZ6427" s="4">
        <v>495316</v>
      </c>
      <c r="BA6427" s="4" t="s">
        <v>26630</v>
      </c>
      <c r="BB6427" s="4" t="s">
        <v>26631</v>
      </c>
      <c r="BC6427" s="4">
        <v>40</v>
      </c>
      <c r="BD6427" t="str">
        <f>IF(AND(ADHOC!$G$15="",ADHOC!$S$4=""),"",IF(ADHOC!$G$15&lt;&gt;"",IF(ADHOC!$G$15=LEFT(Domein!$AS6427,LEN(ADHOC!$G$15)),MAX(Domein!BD$1:'Domein'!BD6426)+1,""),IF(ADHOC!$S$4=LEFT(Domein!$AS6427,LEN(ADHOC!$S$4)),MAX(Domein!BD$1:'Domein'!BD6426)+1,"")))</f>
        <v/>
      </c>
    </row>
    <row r="6428" spans="45:56" x14ac:dyDescent="0.2">
      <c r="AS6428" s="4" t="s">
        <v>18786</v>
      </c>
      <c r="AT6428" s="4" t="s">
        <v>18787</v>
      </c>
      <c r="AU6428" s="4" t="s">
        <v>456</v>
      </c>
      <c r="AV6428" s="4" t="s">
        <v>731</v>
      </c>
      <c r="AW6428" s="4" t="s">
        <v>724</v>
      </c>
      <c r="AX6428" s="4"/>
      <c r="AY6428" s="4">
        <v>262326</v>
      </c>
      <c r="AZ6428" s="4">
        <v>493907</v>
      </c>
      <c r="BA6428" s="4" t="s">
        <v>26632</v>
      </c>
      <c r="BB6428" s="4" t="s">
        <v>26633</v>
      </c>
      <c r="BC6428" s="4">
        <v>40</v>
      </c>
      <c r="BD6428" t="str">
        <f>IF(AND(ADHOC!$G$15="",ADHOC!$S$4=""),"",IF(ADHOC!$G$15&lt;&gt;"",IF(ADHOC!$G$15=LEFT(Domein!$AS6428,LEN(ADHOC!$G$15)),MAX(Domein!BD$1:'Domein'!BD6427)+1,""),IF(ADHOC!$S$4=LEFT(Domein!$AS6428,LEN(ADHOC!$S$4)),MAX(Domein!BD$1:'Domein'!BD6427)+1,"")))</f>
        <v/>
      </c>
    </row>
    <row r="6429" spans="45:56" x14ac:dyDescent="0.2">
      <c r="AS6429" s="4" t="s">
        <v>18788</v>
      </c>
      <c r="AT6429" s="4" t="s">
        <v>18789</v>
      </c>
      <c r="AU6429" s="4" t="s">
        <v>456</v>
      </c>
      <c r="AV6429" s="4" t="s">
        <v>731</v>
      </c>
      <c r="AW6429" s="4" t="s">
        <v>724</v>
      </c>
      <c r="AX6429" s="4"/>
      <c r="AY6429" s="4">
        <v>263427</v>
      </c>
      <c r="AZ6429" s="4">
        <v>498092</v>
      </c>
      <c r="BA6429" s="4" t="s">
        <v>26634</v>
      </c>
      <c r="BB6429" s="4" t="s">
        <v>26635</v>
      </c>
      <c r="BC6429" s="4">
        <v>40</v>
      </c>
      <c r="BD6429" t="str">
        <f>IF(AND(ADHOC!$G$15="",ADHOC!$S$4=""),"",IF(ADHOC!$G$15&lt;&gt;"",IF(ADHOC!$G$15=LEFT(Domein!$AS6429,LEN(ADHOC!$G$15)),MAX(Domein!BD$1:'Domein'!BD6428)+1,""),IF(ADHOC!$S$4=LEFT(Domein!$AS6429,LEN(ADHOC!$S$4)),MAX(Domein!BD$1:'Domein'!BD6428)+1,"")))</f>
        <v/>
      </c>
    </row>
    <row r="6430" spans="45:56" x14ac:dyDescent="0.2">
      <c r="AS6430" s="4" t="s">
        <v>18790</v>
      </c>
      <c r="AT6430" s="4" t="s">
        <v>18791</v>
      </c>
      <c r="AU6430" s="4" t="s">
        <v>456</v>
      </c>
      <c r="AV6430" s="4" t="s">
        <v>731</v>
      </c>
      <c r="AW6430" s="4" t="s">
        <v>724</v>
      </c>
      <c r="AX6430" s="4"/>
      <c r="AY6430" s="4">
        <v>264970</v>
      </c>
      <c r="AZ6430" s="4">
        <v>495750</v>
      </c>
      <c r="BA6430" s="4" t="s">
        <v>26636</v>
      </c>
      <c r="BB6430" s="4" t="s">
        <v>26637</v>
      </c>
      <c r="BC6430" s="4">
        <v>40</v>
      </c>
      <c r="BD6430" t="str">
        <f>IF(AND(ADHOC!$G$15="",ADHOC!$S$4=""),"",IF(ADHOC!$G$15&lt;&gt;"",IF(ADHOC!$G$15=LEFT(Domein!$AS6430,LEN(ADHOC!$G$15)),MAX(Domein!BD$1:'Domein'!BD6429)+1,""),IF(ADHOC!$S$4=LEFT(Domein!$AS6430,LEN(ADHOC!$S$4)),MAX(Domein!BD$1:'Domein'!BD6429)+1,"")))</f>
        <v/>
      </c>
    </row>
    <row r="6431" spans="45:56" x14ac:dyDescent="0.2">
      <c r="AS6431" s="4" t="s">
        <v>18792</v>
      </c>
      <c r="AT6431" s="4" t="s">
        <v>18793</v>
      </c>
      <c r="AU6431" s="4" t="s">
        <v>456</v>
      </c>
      <c r="AV6431" s="4" t="s">
        <v>731</v>
      </c>
      <c r="AW6431" s="4" t="s">
        <v>724</v>
      </c>
      <c r="AX6431" s="4"/>
      <c r="AY6431" s="4">
        <v>264850</v>
      </c>
      <c r="AZ6431" s="4">
        <v>495850</v>
      </c>
      <c r="BA6431" s="4" t="s">
        <v>26638</v>
      </c>
      <c r="BB6431" s="4" t="s">
        <v>26639</v>
      </c>
      <c r="BC6431" s="4">
        <v>40</v>
      </c>
      <c r="BD6431" t="str">
        <f>IF(AND(ADHOC!$G$15="",ADHOC!$S$4=""),"",IF(ADHOC!$G$15&lt;&gt;"",IF(ADHOC!$G$15=LEFT(Domein!$AS6431,LEN(ADHOC!$G$15)),MAX(Domein!BD$1:'Domein'!BD6430)+1,""),IF(ADHOC!$S$4=LEFT(Domein!$AS6431,LEN(ADHOC!$S$4)),MAX(Domein!BD$1:'Domein'!BD6430)+1,"")))</f>
        <v/>
      </c>
    </row>
    <row r="6432" spans="45:56" x14ac:dyDescent="0.2">
      <c r="AS6432" s="4" t="s">
        <v>18794</v>
      </c>
      <c r="AT6432" s="4" t="s">
        <v>18795</v>
      </c>
      <c r="AU6432" s="4" t="s">
        <v>456</v>
      </c>
      <c r="AV6432" s="4" t="s">
        <v>731</v>
      </c>
      <c r="AW6432" s="4" t="s">
        <v>724</v>
      </c>
      <c r="AX6432" s="4"/>
      <c r="AY6432" s="4">
        <v>264912</v>
      </c>
      <c r="AZ6432" s="4">
        <v>495670</v>
      </c>
      <c r="BA6432" s="4" t="s">
        <v>26640</v>
      </c>
      <c r="BB6432" s="4" t="s">
        <v>26641</v>
      </c>
      <c r="BC6432" s="4">
        <v>40</v>
      </c>
      <c r="BD6432" t="str">
        <f>IF(AND(ADHOC!$G$15="",ADHOC!$S$4=""),"",IF(ADHOC!$G$15&lt;&gt;"",IF(ADHOC!$G$15=LEFT(Domein!$AS6432,LEN(ADHOC!$G$15)),MAX(Domein!BD$1:'Domein'!BD6431)+1,""),IF(ADHOC!$S$4=LEFT(Domein!$AS6432,LEN(ADHOC!$S$4)),MAX(Domein!BD$1:'Domein'!BD6431)+1,"")))</f>
        <v/>
      </c>
    </row>
    <row r="6433" spans="45:56" x14ac:dyDescent="0.2">
      <c r="AS6433" s="4" t="s">
        <v>18796</v>
      </c>
      <c r="AT6433" s="4" t="s">
        <v>18797</v>
      </c>
      <c r="AU6433" s="4" t="s">
        <v>456</v>
      </c>
      <c r="AV6433" s="4" t="s">
        <v>731</v>
      </c>
      <c r="AW6433" s="4" t="s">
        <v>724</v>
      </c>
      <c r="AX6433" s="4"/>
      <c r="AY6433" s="4">
        <v>265160</v>
      </c>
      <c r="AZ6433" s="4">
        <v>495715</v>
      </c>
      <c r="BA6433" s="4" t="s">
        <v>26642</v>
      </c>
      <c r="BB6433" s="4" t="s">
        <v>26643</v>
      </c>
      <c r="BC6433" s="4">
        <v>40</v>
      </c>
      <c r="BD6433" t="str">
        <f>IF(AND(ADHOC!$G$15="",ADHOC!$S$4=""),"",IF(ADHOC!$G$15&lt;&gt;"",IF(ADHOC!$G$15=LEFT(Domein!$AS6433,LEN(ADHOC!$G$15)),MAX(Domein!BD$1:'Domein'!BD6432)+1,""),IF(ADHOC!$S$4=LEFT(Domein!$AS6433,LEN(ADHOC!$S$4)),MAX(Domein!BD$1:'Domein'!BD6432)+1,"")))</f>
        <v/>
      </c>
    </row>
    <row r="6434" spans="45:56" x14ac:dyDescent="0.2">
      <c r="AS6434" s="4" t="s">
        <v>18798</v>
      </c>
      <c r="AT6434" s="4" t="s">
        <v>18799</v>
      </c>
      <c r="AU6434" s="4" t="s">
        <v>456</v>
      </c>
      <c r="AV6434" s="4" t="s">
        <v>731</v>
      </c>
      <c r="AW6434" s="4" t="s">
        <v>724</v>
      </c>
      <c r="AX6434" s="4"/>
      <c r="AY6434" s="4">
        <v>265133</v>
      </c>
      <c r="AZ6434" s="4">
        <v>495537</v>
      </c>
      <c r="BA6434" s="4" t="s">
        <v>26644</v>
      </c>
      <c r="BB6434" s="4" t="s">
        <v>26645</v>
      </c>
      <c r="BC6434" s="4">
        <v>40</v>
      </c>
      <c r="BD6434" t="str">
        <f>IF(AND(ADHOC!$G$15="",ADHOC!$S$4=""),"",IF(ADHOC!$G$15&lt;&gt;"",IF(ADHOC!$G$15=LEFT(Domein!$AS6434,LEN(ADHOC!$G$15)),MAX(Domein!BD$1:'Domein'!BD6433)+1,""),IF(ADHOC!$S$4=LEFT(Domein!$AS6434,LEN(ADHOC!$S$4)),MAX(Domein!BD$1:'Domein'!BD6433)+1,"")))</f>
        <v/>
      </c>
    </row>
    <row r="6435" spans="45:56" x14ac:dyDescent="0.2">
      <c r="AS6435" s="4" t="s">
        <v>18800</v>
      </c>
      <c r="AT6435" s="4" t="s">
        <v>18801</v>
      </c>
      <c r="AU6435" s="4" t="s">
        <v>456</v>
      </c>
      <c r="AV6435" s="4" t="s">
        <v>731</v>
      </c>
      <c r="AW6435" s="4" t="s">
        <v>724</v>
      </c>
      <c r="AX6435" s="4"/>
      <c r="AY6435" s="4">
        <v>264910</v>
      </c>
      <c r="AZ6435" s="4">
        <v>495610</v>
      </c>
      <c r="BA6435" s="4" t="s">
        <v>26646</v>
      </c>
      <c r="BB6435" s="4" t="s">
        <v>26647</v>
      </c>
      <c r="BC6435" s="4">
        <v>40</v>
      </c>
      <c r="BD6435" t="str">
        <f>IF(AND(ADHOC!$G$15="",ADHOC!$S$4=""),"",IF(ADHOC!$G$15&lt;&gt;"",IF(ADHOC!$G$15=LEFT(Domein!$AS6435,LEN(ADHOC!$G$15)),MAX(Domein!BD$1:'Domein'!BD6434)+1,""),IF(ADHOC!$S$4=LEFT(Domein!$AS6435,LEN(ADHOC!$S$4)),MAX(Domein!BD$1:'Domein'!BD6434)+1,"")))</f>
        <v/>
      </c>
    </row>
    <row r="6436" spans="45:56" x14ac:dyDescent="0.2">
      <c r="AS6436" s="4" t="s">
        <v>18802</v>
      </c>
      <c r="AT6436" s="4" t="s">
        <v>18803</v>
      </c>
      <c r="AU6436" s="4" t="s">
        <v>456</v>
      </c>
      <c r="AV6436" s="4" t="s">
        <v>731</v>
      </c>
      <c r="AW6436" s="4" t="s">
        <v>724</v>
      </c>
      <c r="AX6436" s="4"/>
      <c r="AY6436" s="4">
        <v>264649</v>
      </c>
      <c r="AZ6436" s="4">
        <v>495805</v>
      </c>
      <c r="BA6436" s="4" t="s">
        <v>26648</v>
      </c>
      <c r="BB6436" s="4" t="s">
        <v>26649</v>
      </c>
      <c r="BC6436" s="4">
        <v>40</v>
      </c>
      <c r="BD6436" t="str">
        <f>IF(AND(ADHOC!$G$15="",ADHOC!$S$4=""),"",IF(ADHOC!$G$15&lt;&gt;"",IF(ADHOC!$G$15=LEFT(Domein!$AS6436,LEN(ADHOC!$G$15)),MAX(Domein!BD$1:'Domein'!BD6435)+1,""),IF(ADHOC!$S$4=LEFT(Domein!$AS6436,LEN(ADHOC!$S$4)),MAX(Domein!BD$1:'Domein'!BD6435)+1,"")))</f>
        <v/>
      </c>
    </row>
    <row r="6437" spans="45:56" x14ac:dyDescent="0.2">
      <c r="AS6437" s="4" t="s">
        <v>18804</v>
      </c>
      <c r="AT6437" s="4" t="s">
        <v>18805</v>
      </c>
      <c r="AU6437" s="4" t="s">
        <v>456</v>
      </c>
      <c r="AV6437" s="4" t="s">
        <v>731</v>
      </c>
      <c r="AW6437" s="4" t="s">
        <v>724</v>
      </c>
      <c r="AX6437" s="4"/>
      <c r="AY6437" s="4">
        <v>262274</v>
      </c>
      <c r="AZ6437" s="4">
        <v>496520</v>
      </c>
      <c r="BA6437" s="4" t="s">
        <v>26650</v>
      </c>
      <c r="BB6437" s="4" t="s">
        <v>26651</v>
      </c>
      <c r="BC6437" s="4">
        <v>40</v>
      </c>
      <c r="BD6437" t="str">
        <f>IF(AND(ADHOC!$G$15="",ADHOC!$S$4=""),"",IF(ADHOC!$G$15&lt;&gt;"",IF(ADHOC!$G$15=LEFT(Domein!$AS6437,LEN(ADHOC!$G$15)),MAX(Domein!BD$1:'Domein'!BD6436)+1,""),IF(ADHOC!$S$4=LEFT(Domein!$AS6437,LEN(ADHOC!$S$4)),MAX(Domein!BD$1:'Domein'!BD6436)+1,"")))</f>
        <v/>
      </c>
    </row>
    <row r="6438" spans="45:56" x14ac:dyDescent="0.2">
      <c r="AS6438" s="4" t="s">
        <v>3065</v>
      </c>
      <c r="AT6438" s="4" t="s">
        <v>3066</v>
      </c>
      <c r="AU6438" s="4" t="s">
        <v>456</v>
      </c>
      <c r="AV6438" s="4" t="s">
        <v>754</v>
      </c>
      <c r="AW6438" s="4" t="s">
        <v>701</v>
      </c>
      <c r="AX6438" s="4"/>
      <c r="AY6438" s="4">
        <v>224190</v>
      </c>
      <c r="AZ6438" s="4">
        <v>504816</v>
      </c>
      <c r="BA6438" s="4" t="s">
        <v>22930</v>
      </c>
      <c r="BB6438" s="4" t="s">
        <v>22931</v>
      </c>
      <c r="BC6438" s="4">
        <v>40</v>
      </c>
      <c r="BD6438" t="str">
        <f>IF(AND(ADHOC!$G$15="",ADHOC!$S$4=""),"",IF(ADHOC!$G$15&lt;&gt;"",IF(ADHOC!$G$15=LEFT(Domein!$AS6438,LEN(ADHOC!$G$15)),MAX(Domein!BD$1:'Domein'!BD6437)+1,""),IF(ADHOC!$S$4=LEFT(Domein!$AS6438,LEN(ADHOC!$S$4)),MAX(Domein!BD$1:'Domein'!BD6437)+1,"")))</f>
        <v/>
      </c>
    </row>
    <row r="6439" spans="45:56" x14ac:dyDescent="0.2">
      <c r="AS6439" s="4" t="s">
        <v>3070</v>
      </c>
      <c r="AT6439" s="4" t="s">
        <v>12748</v>
      </c>
      <c r="AU6439" s="4" t="s">
        <v>456</v>
      </c>
      <c r="AV6439" s="4" t="s">
        <v>735</v>
      </c>
      <c r="AW6439" s="4" t="s">
        <v>1167</v>
      </c>
      <c r="AX6439" s="4"/>
      <c r="AY6439" s="4">
        <v>224240</v>
      </c>
      <c r="AZ6439" s="4">
        <v>504770</v>
      </c>
      <c r="BA6439" s="4" t="s">
        <v>26652</v>
      </c>
      <c r="BB6439" s="4" t="s">
        <v>26653</v>
      </c>
      <c r="BC6439" s="4">
        <v>40</v>
      </c>
      <c r="BD6439" t="str">
        <f>IF(AND(ADHOC!$G$15="",ADHOC!$S$4=""),"",IF(ADHOC!$G$15&lt;&gt;"",IF(ADHOC!$G$15=LEFT(Domein!$AS6439,LEN(ADHOC!$G$15)),MAX(Domein!BD$1:'Domein'!BD6438)+1,""),IF(ADHOC!$S$4=LEFT(Domein!$AS6439,LEN(ADHOC!$S$4)),MAX(Domein!BD$1:'Domein'!BD6438)+1,"")))</f>
        <v/>
      </c>
    </row>
    <row r="6440" spans="45:56" x14ac:dyDescent="0.2">
      <c r="AS6440" s="4" t="s">
        <v>3071</v>
      </c>
      <c r="AT6440" s="4" t="s">
        <v>12749</v>
      </c>
      <c r="AU6440" s="4" t="s">
        <v>456</v>
      </c>
      <c r="AV6440" s="4" t="s">
        <v>735</v>
      </c>
      <c r="AW6440" s="4" t="s">
        <v>1167</v>
      </c>
      <c r="AX6440" s="4"/>
      <c r="AY6440" s="4">
        <v>224232</v>
      </c>
      <c r="AZ6440" s="4">
        <v>504815</v>
      </c>
      <c r="BA6440" s="4" t="s">
        <v>26654</v>
      </c>
      <c r="BB6440" s="4" t="s">
        <v>26655</v>
      </c>
      <c r="BC6440" s="4">
        <v>40</v>
      </c>
      <c r="BD6440" t="str">
        <f>IF(AND(ADHOC!$G$15="",ADHOC!$S$4=""),"",IF(ADHOC!$G$15&lt;&gt;"",IF(ADHOC!$G$15=LEFT(Domein!$AS6440,LEN(ADHOC!$G$15)),MAX(Domein!BD$1:'Domein'!BD6439)+1,""),IF(ADHOC!$S$4=LEFT(Domein!$AS6440,LEN(ADHOC!$S$4)),MAX(Domein!BD$1:'Domein'!BD6439)+1,"")))</f>
        <v/>
      </c>
    </row>
    <row r="6441" spans="45:56" x14ac:dyDescent="0.2">
      <c r="AS6441" s="4" t="s">
        <v>3067</v>
      </c>
      <c r="AT6441" s="4" t="s">
        <v>12750</v>
      </c>
      <c r="AU6441" s="4" t="s">
        <v>456</v>
      </c>
      <c r="AV6441" s="4" t="s">
        <v>735</v>
      </c>
      <c r="AW6441" s="4" t="s">
        <v>1167</v>
      </c>
      <c r="AX6441" s="4"/>
      <c r="AY6441" s="4">
        <v>224199</v>
      </c>
      <c r="AZ6441" s="4">
        <v>504758</v>
      </c>
      <c r="BA6441" s="4" t="s">
        <v>26656</v>
      </c>
      <c r="BB6441" s="4" t="s">
        <v>26657</v>
      </c>
      <c r="BC6441" s="4">
        <v>40</v>
      </c>
      <c r="BD6441" t="str">
        <f>IF(AND(ADHOC!$G$15="",ADHOC!$S$4=""),"",IF(ADHOC!$G$15&lt;&gt;"",IF(ADHOC!$G$15=LEFT(Domein!$AS6441,LEN(ADHOC!$G$15)),MAX(Domein!BD$1:'Domein'!BD6440)+1,""),IF(ADHOC!$S$4=LEFT(Domein!$AS6441,LEN(ADHOC!$S$4)),MAX(Domein!BD$1:'Domein'!BD6440)+1,"")))</f>
        <v/>
      </c>
    </row>
    <row r="6442" spans="45:56" x14ac:dyDescent="0.2">
      <c r="AS6442" s="4" t="s">
        <v>3068</v>
      </c>
      <c r="AT6442" s="4" t="s">
        <v>12751</v>
      </c>
      <c r="AU6442" s="4" t="s">
        <v>456</v>
      </c>
      <c r="AV6442" s="4" t="s">
        <v>735</v>
      </c>
      <c r="AW6442" s="4" t="s">
        <v>1167</v>
      </c>
      <c r="AX6442" s="4"/>
      <c r="AY6442" s="4">
        <v>224199</v>
      </c>
      <c r="AZ6442" s="4">
        <v>504803</v>
      </c>
      <c r="BA6442" s="4" t="s">
        <v>26658</v>
      </c>
      <c r="BB6442" s="4" t="s">
        <v>26659</v>
      </c>
      <c r="BC6442" s="4">
        <v>40</v>
      </c>
      <c r="BD6442" t="str">
        <f>IF(AND(ADHOC!$G$15="",ADHOC!$S$4=""),"",IF(ADHOC!$G$15&lt;&gt;"",IF(ADHOC!$G$15=LEFT(Domein!$AS6442,LEN(ADHOC!$G$15)),MAX(Domein!BD$1:'Domein'!BD6441)+1,""),IF(ADHOC!$S$4=LEFT(Domein!$AS6442,LEN(ADHOC!$S$4)),MAX(Domein!BD$1:'Domein'!BD6441)+1,"")))</f>
        <v/>
      </c>
    </row>
    <row r="6443" spans="45:56" x14ac:dyDescent="0.2">
      <c r="AS6443" s="4" t="s">
        <v>3069</v>
      </c>
      <c r="AT6443" s="4" t="s">
        <v>12752</v>
      </c>
      <c r="AU6443" s="4" t="s">
        <v>456</v>
      </c>
      <c r="AV6443" s="4" t="s">
        <v>735</v>
      </c>
      <c r="AW6443" s="4" t="s">
        <v>1167</v>
      </c>
      <c r="AX6443" s="4"/>
      <c r="AY6443" s="4">
        <v>224185</v>
      </c>
      <c r="AZ6443" s="4">
        <v>504836</v>
      </c>
      <c r="BA6443" s="4" t="s">
        <v>26660</v>
      </c>
      <c r="BB6443" s="4" t="s">
        <v>26661</v>
      </c>
      <c r="BC6443" s="4">
        <v>40</v>
      </c>
      <c r="BD6443" t="str">
        <f>IF(AND(ADHOC!$G$15="",ADHOC!$S$4=""),"",IF(ADHOC!$G$15&lt;&gt;"",IF(ADHOC!$G$15=LEFT(Domein!$AS6443,LEN(ADHOC!$G$15)),MAX(Domein!BD$1:'Domein'!BD6442)+1,""),IF(ADHOC!$S$4=LEFT(Domein!$AS6443,LEN(ADHOC!$S$4)),MAX(Domein!BD$1:'Domein'!BD6442)+1,"")))</f>
        <v/>
      </c>
    </row>
    <row r="6444" spans="45:56" x14ac:dyDescent="0.2">
      <c r="AS6444" s="4" t="s">
        <v>12753</v>
      </c>
      <c r="AT6444" s="4" t="s">
        <v>3073</v>
      </c>
      <c r="AU6444" s="4" t="s">
        <v>456</v>
      </c>
      <c r="AV6444" s="4" t="s">
        <v>754</v>
      </c>
      <c r="AW6444" s="4" t="s">
        <v>701</v>
      </c>
      <c r="AX6444" s="4"/>
      <c r="AY6444" s="4">
        <v>224178</v>
      </c>
      <c r="AZ6444" s="4">
        <v>504825</v>
      </c>
      <c r="BA6444" s="4" t="s">
        <v>22932</v>
      </c>
      <c r="BB6444" s="4" t="s">
        <v>22933</v>
      </c>
      <c r="BC6444" s="4">
        <v>40</v>
      </c>
      <c r="BD6444" t="str">
        <f>IF(AND(ADHOC!$G$15="",ADHOC!$S$4=""),"",IF(ADHOC!$G$15&lt;&gt;"",IF(ADHOC!$G$15=LEFT(Domein!$AS6444,LEN(ADHOC!$G$15)),MAX(Domein!BD$1:'Domein'!BD6443)+1,""),IF(ADHOC!$S$4=LEFT(Domein!$AS6444,LEN(ADHOC!$S$4)),MAX(Domein!BD$1:'Domein'!BD6443)+1,"")))</f>
        <v/>
      </c>
    </row>
    <row r="6445" spans="45:56" x14ac:dyDescent="0.2">
      <c r="AS6445" s="4" t="s">
        <v>3072</v>
      </c>
      <c r="AT6445" s="4" t="s">
        <v>3073</v>
      </c>
      <c r="AU6445" s="4" t="s">
        <v>462</v>
      </c>
      <c r="AV6445" s="4" t="s">
        <v>754</v>
      </c>
      <c r="AW6445" s="4" t="s">
        <v>701</v>
      </c>
      <c r="AX6445" s="4"/>
      <c r="AY6445" s="4">
        <v>224178</v>
      </c>
      <c r="AZ6445" s="4">
        <v>504825</v>
      </c>
      <c r="BA6445" s="4" t="s">
        <v>22932</v>
      </c>
      <c r="BB6445" s="4" t="s">
        <v>22933</v>
      </c>
      <c r="BC6445" s="4">
        <v>40</v>
      </c>
      <c r="BD6445" t="str">
        <f>IF(AND(ADHOC!$G$15="",ADHOC!$S$4=""),"",IF(ADHOC!$G$15&lt;&gt;"",IF(ADHOC!$G$15=LEFT(Domein!$AS6445,LEN(ADHOC!$G$15)),MAX(Domein!BD$1:'Domein'!BD6444)+1,""),IF(ADHOC!$S$4=LEFT(Domein!$AS6445,LEN(ADHOC!$S$4)),MAX(Domein!BD$1:'Domein'!BD6444)+1,"")))</f>
        <v/>
      </c>
    </row>
    <row r="6446" spans="45:56" x14ac:dyDescent="0.2">
      <c r="AS6446" s="4" t="s">
        <v>3074</v>
      </c>
      <c r="AT6446" s="4" t="s">
        <v>3075</v>
      </c>
      <c r="AU6446" s="4" t="s">
        <v>456</v>
      </c>
      <c r="AV6446" s="4" t="s">
        <v>754</v>
      </c>
      <c r="AW6446" s="4" t="s">
        <v>939</v>
      </c>
      <c r="AX6446" s="4"/>
      <c r="AY6446" s="4"/>
      <c r="AZ6446" s="4"/>
      <c r="BA6446" s="4"/>
      <c r="BB6446" s="4"/>
      <c r="BC6446" s="4">
        <v>40</v>
      </c>
      <c r="BD6446" t="str">
        <f>IF(AND(ADHOC!$G$15="",ADHOC!$S$4=""),"",IF(ADHOC!$G$15&lt;&gt;"",IF(ADHOC!$G$15=LEFT(Domein!$AS6446,LEN(ADHOC!$G$15)),MAX(Domein!BD$1:'Domein'!BD6445)+1,""),IF(ADHOC!$S$4=LEFT(Domein!$AS6446,LEN(ADHOC!$S$4)),MAX(Domein!BD$1:'Domein'!BD6445)+1,"")))</f>
        <v/>
      </c>
    </row>
    <row r="6447" spans="45:56" x14ac:dyDescent="0.2">
      <c r="AS6447" s="4" t="s">
        <v>3047</v>
      </c>
      <c r="AT6447" s="4" t="s">
        <v>3048</v>
      </c>
      <c r="AU6447" s="4" t="s">
        <v>456</v>
      </c>
      <c r="AV6447" s="4" t="s">
        <v>731</v>
      </c>
      <c r="AW6447" s="4" t="s">
        <v>724</v>
      </c>
      <c r="AX6447" s="4"/>
      <c r="AY6447" s="4">
        <v>260850</v>
      </c>
      <c r="AZ6447" s="4">
        <v>492266</v>
      </c>
      <c r="BA6447" s="4" t="s">
        <v>26662</v>
      </c>
      <c r="BB6447" s="4" t="s">
        <v>26663</v>
      </c>
      <c r="BC6447" s="4">
        <v>40</v>
      </c>
      <c r="BD6447" t="str">
        <f>IF(AND(ADHOC!$G$15="",ADHOC!$S$4=""),"",IF(ADHOC!$G$15&lt;&gt;"",IF(ADHOC!$G$15=LEFT(Domein!$AS6447,LEN(ADHOC!$G$15)),MAX(Domein!BD$1:'Domein'!BD6446)+1,""),IF(ADHOC!$S$4=LEFT(Domein!$AS6447,LEN(ADHOC!$S$4)),MAX(Domein!BD$1:'Domein'!BD6446)+1,"")))</f>
        <v/>
      </c>
    </row>
    <row r="6448" spans="45:56" x14ac:dyDescent="0.2">
      <c r="AS6448" s="4" t="s">
        <v>18806</v>
      </c>
      <c r="AT6448" s="4" t="s">
        <v>3048</v>
      </c>
      <c r="AU6448" s="4" t="s">
        <v>456</v>
      </c>
      <c r="AV6448" s="4" t="s">
        <v>731</v>
      </c>
      <c r="AW6448" s="4" t="s">
        <v>724</v>
      </c>
      <c r="AX6448" s="4"/>
      <c r="AY6448" s="4">
        <v>260814</v>
      </c>
      <c r="AZ6448" s="4">
        <v>492223</v>
      </c>
      <c r="BA6448" s="4" t="s">
        <v>26664</v>
      </c>
      <c r="BB6448" s="4" t="s">
        <v>26665</v>
      </c>
      <c r="BC6448" s="4">
        <v>40</v>
      </c>
      <c r="BD6448" t="str">
        <f>IF(AND(ADHOC!$G$15="",ADHOC!$S$4=""),"",IF(ADHOC!$G$15&lt;&gt;"",IF(ADHOC!$G$15=LEFT(Domein!$AS6448,LEN(ADHOC!$G$15)),MAX(Domein!BD$1:'Domein'!BD6447)+1,""),IF(ADHOC!$S$4=LEFT(Domein!$AS6448,LEN(ADHOC!$S$4)),MAX(Domein!BD$1:'Domein'!BD6447)+1,"")))</f>
        <v/>
      </c>
    </row>
    <row r="6449" spans="45:56" x14ac:dyDescent="0.2">
      <c r="AS6449" s="4" t="s">
        <v>18807</v>
      </c>
      <c r="AT6449" s="4" t="s">
        <v>18808</v>
      </c>
      <c r="AU6449" s="4" t="s">
        <v>456</v>
      </c>
      <c r="AV6449" s="4" t="s">
        <v>731</v>
      </c>
      <c r="AW6449" s="4" t="s">
        <v>724</v>
      </c>
      <c r="AX6449" s="4"/>
      <c r="AY6449" s="4">
        <v>259499</v>
      </c>
      <c r="AZ6449" s="4">
        <v>489450</v>
      </c>
      <c r="BA6449" s="4" t="s">
        <v>26666</v>
      </c>
      <c r="BB6449" s="4" t="s">
        <v>26667</v>
      </c>
      <c r="BC6449" s="4">
        <v>40</v>
      </c>
      <c r="BD6449" t="str">
        <f>IF(AND(ADHOC!$G$15="",ADHOC!$S$4=""),"",IF(ADHOC!$G$15&lt;&gt;"",IF(ADHOC!$G$15=LEFT(Domein!$AS6449,LEN(ADHOC!$G$15)),MAX(Domein!BD$1:'Domein'!BD6448)+1,""),IF(ADHOC!$S$4=LEFT(Domein!$AS6449,LEN(ADHOC!$S$4)),MAX(Domein!BD$1:'Domein'!BD6448)+1,"")))</f>
        <v/>
      </c>
    </row>
    <row r="6450" spans="45:56" x14ac:dyDescent="0.2">
      <c r="AS6450" s="4" t="s">
        <v>3049</v>
      </c>
      <c r="AT6450" s="4" t="s">
        <v>3050</v>
      </c>
      <c r="AU6450" s="4" t="s">
        <v>456</v>
      </c>
      <c r="AV6450" s="4" t="s">
        <v>731</v>
      </c>
      <c r="AW6450" s="4" t="s">
        <v>724</v>
      </c>
      <c r="AX6450" s="4"/>
      <c r="AY6450" s="4">
        <v>260098</v>
      </c>
      <c r="AZ6450" s="4">
        <v>490311</v>
      </c>
      <c r="BA6450" s="4" t="s">
        <v>26668</v>
      </c>
      <c r="BB6450" s="4" t="s">
        <v>26669</v>
      </c>
      <c r="BC6450" s="4">
        <v>40</v>
      </c>
      <c r="BD6450" t="str">
        <f>IF(AND(ADHOC!$G$15="",ADHOC!$S$4=""),"",IF(ADHOC!$G$15&lt;&gt;"",IF(ADHOC!$G$15=LEFT(Domein!$AS6450,LEN(ADHOC!$G$15)),MAX(Domein!BD$1:'Domein'!BD6449)+1,""),IF(ADHOC!$S$4=LEFT(Domein!$AS6450,LEN(ADHOC!$S$4)),MAX(Domein!BD$1:'Domein'!BD6449)+1,"")))</f>
        <v/>
      </c>
    </row>
    <row r="6451" spans="45:56" x14ac:dyDescent="0.2">
      <c r="AS6451" s="4" t="s">
        <v>18809</v>
      </c>
      <c r="AT6451" s="4" t="s">
        <v>3050</v>
      </c>
      <c r="AU6451" s="4" t="s">
        <v>456</v>
      </c>
      <c r="AV6451" s="4" t="s">
        <v>731</v>
      </c>
      <c r="AW6451" s="4" t="s">
        <v>724</v>
      </c>
      <c r="AX6451" s="4"/>
      <c r="AY6451" s="4">
        <v>260126</v>
      </c>
      <c r="AZ6451" s="4">
        <v>490305</v>
      </c>
      <c r="BA6451" s="4" t="s">
        <v>26670</v>
      </c>
      <c r="BB6451" s="4" t="s">
        <v>26671</v>
      </c>
      <c r="BC6451" s="4">
        <v>40</v>
      </c>
      <c r="BD6451" t="str">
        <f>IF(AND(ADHOC!$G$15="",ADHOC!$S$4=""),"",IF(ADHOC!$G$15&lt;&gt;"",IF(ADHOC!$G$15=LEFT(Domein!$AS6451,LEN(ADHOC!$G$15)),MAX(Domein!BD$1:'Domein'!BD6450)+1,""),IF(ADHOC!$S$4=LEFT(Domein!$AS6451,LEN(ADHOC!$S$4)),MAX(Domein!BD$1:'Domein'!BD6450)+1,"")))</f>
        <v/>
      </c>
    </row>
    <row r="6452" spans="45:56" x14ac:dyDescent="0.2">
      <c r="AS6452" s="4" t="s">
        <v>18810</v>
      </c>
      <c r="AT6452" s="4" t="s">
        <v>18811</v>
      </c>
      <c r="AU6452" s="4" t="s">
        <v>456</v>
      </c>
      <c r="AV6452" s="4" t="s">
        <v>731</v>
      </c>
      <c r="AW6452" s="4" t="s">
        <v>724</v>
      </c>
      <c r="AX6452" s="4"/>
      <c r="AY6452" s="4">
        <v>259887</v>
      </c>
      <c r="AZ6452" s="4">
        <v>492732</v>
      </c>
      <c r="BA6452" s="4" t="s">
        <v>26672</v>
      </c>
      <c r="BB6452" s="4" t="s">
        <v>26673</v>
      </c>
      <c r="BC6452" s="4">
        <v>40</v>
      </c>
      <c r="BD6452" t="str">
        <f>IF(AND(ADHOC!$G$15="",ADHOC!$S$4=""),"",IF(ADHOC!$G$15&lt;&gt;"",IF(ADHOC!$G$15=LEFT(Domein!$AS6452,LEN(ADHOC!$G$15)),MAX(Domein!BD$1:'Domein'!BD6451)+1,""),IF(ADHOC!$S$4=LEFT(Domein!$AS6452,LEN(ADHOC!$S$4)),MAX(Domein!BD$1:'Domein'!BD6451)+1,"")))</f>
        <v/>
      </c>
    </row>
    <row r="6453" spans="45:56" x14ac:dyDescent="0.2">
      <c r="AS6453" s="4" t="s">
        <v>18812</v>
      </c>
      <c r="AT6453" s="4" t="s">
        <v>18813</v>
      </c>
      <c r="AU6453" s="4" t="s">
        <v>456</v>
      </c>
      <c r="AV6453" s="4" t="s">
        <v>731</v>
      </c>
      <c r="AW6453" s="4" t="s">
        <v>724</v>
      </c>
      <c r="AX6453" s="4"/>
      <c r="AY6453" s="4">
        <v>260146</v>
      </c>
      <c r="AZ6453" s="4">
        <v>493439</v>
      </c>
      <c r="BA6453" s="4" t="s">
        <v>26674</v>
      </c>
      <c r="BB6453" s="4" t="s">
        <v>26675</v>
      </c>
      <c r="BC6453" s="4">
        <v>40</v>
      </c>
      <c r="BD6453" t="str">
        <f>IF(AND(ADHOC!$G$15="",ADHOC!$S$4=""),"",IF(ADHOC!$G$15&lt;&gt;"",IF(ADHOC!$G$15=LEFT(Domein!$AS6453,LEN(ADHOC!$G$15)),MAX(Domein!BD$1:'Domein'!BD6452)+1,""),IF(ADHOC!$S$4=LEFT(Domein!$AS6453,LEN(ADHOC!$S$4)),MAX(Domein!BD$1:'Domein'!BD6452)+1,"")))</f>
        <v/>
      </c>
    </row>
    <row r="6454" spans="45:56" x14ac:dyDescent="0.2">
      <c r="AS6454" s="4" t="s">
        <v>18814</v>
      </c>
      <c r="AT6454" s="4" t="s">
        <v>18815</v>
      </c>
      <c r="AU6454" s="4" t="s">
        <v>456</v>
      </c>
      <c r="AV6454" s="4" t="s">
        <v>731</v>
      </c>
      <c r="AW6454" s="4" t="s">
        <v>724</v>
      </c>
      <c r="AX6454" s="4"/>
      <c r="AY6454" s="4">
        <v>261013</v>
      </c>
      <c r="AZ6454" s="4">
        <v>494673</v>
      </c>
      <c r="BA6454" s="4" t="s">
        <v>26676</v>
      </c>
      <c r="BB6454" s="4" t="s">
        <v>26677</v>
      </c>
      <c r="BC6454" s="4">
        <v>40</v>
      </c>
      <c r="BD6454" t="str">
        <f>IF(AND(ADHOC!$G$15="",ADHOC!$S$4=""),"",IF(ADHOC!$G$15&lt;&gt;"",IF(ADHOC!$G$15=LEFT(Domein!$AS6454,LEN(ADHOC!$G$15)),MAX(Domein!BD$1:'Domein'!BD6453)+1,""),IF(ADHOC!$S$4=LEFT(Domein!$AS6454,LEN(ADHOC!$S$4)),MAX(Domein!BD$1:'Domein'!BD6453)+1,"")))</f>
        <v/>
      </c>
    </row>
    <row r="6455" spans="45:56" x14ac:dyDescent="0.2">
      <c r="AS6455" s="4" t="s">
        <v>18816</v>
      </c>
      <c r="AT6455" s="4" t="s">
        <v>18817</v>
      </c>
      <c r="AU6455" s="4" t="s">
        <v>456</v>
      </c>
      <c r="AV6455" s="4" t="s">
        <v>731</v>
      </c>
      <c r="AW6455" s="4" t="s">
        <v>724</v>
      </c>
      <c r="AX6455" s="4"/>
      <c r="AY6455" s="4">
        <v>259680</v>
      </c>
      <c r="AZ6455" s="4">
        <v>490516</v>
      </c>
      <c r="BA6455" s="4" t="s">
        <v>26678</v>
      </c>
      <c r="BB6455" s="4" t="s">
        <v>26679</v>
      </c>
      <c r="BC6455" s="4">
        <v>40</v>
      </c>
      <c r="BD6455" t="str">
        <f>IF(AND(ADHOC!$G$15="",ADHOC!$S$4=""),"",IF(ADHOC!$G$15&lt;&gt;"",IF(ADHOC!$G$15=LEFT(Domein!$AS6455,LEN(ADHOC!$G$15)),MAX(Domein!BD$1:'Domein'!BD6454)+1,""),IF(ADHOC!$S$4=LEFT(Domein!$AS6455,LEN(ADHOC!$S$4)),MAX(Domein!BD$1:'Domein'!BD6454)+1,"")))</f>
        <v/>
      </c>
    </row>
    <row r="6456" spans="45:56" x14ac:dyDescent="0.2">
      <c r="AS6456" s="4" t="s">
        <v>11540</v>
      </c>
      <c r="AT6456" s="4" t="s">
        <v>11541</v>
      </c>
      <c r="AU6456" s="4" t="s">
        <v>456</v>
      </c>
      <c r="AV6456" s="4" t="s">
        <v>731</v>
      </c>
      <c r="AW6456" s="4" t="s">
        <v>724</v>
      </c>
      <c r="AX6456" s="4"/>
      <c r="AY6456" s="4">
        <v>260465</v>
      </c>
      <c r="AZ6456" s="4">
        <v>494953</v>
      </c>
      <c r="BA6456" s="4" t="s">
        <v>26680</v>
      </c>
      <c r="BB6456" s="4" t="s">
        <v>26681</v>
      </c>
      <c r="BC6456" s="4">
        <v>40</v>
      </c>
      <c r="BD6456" t="str">
        <f>IF(AND(ADHOC!$G$15="",ADHOC!$S$4=""),"",IF(ADHOC!$G$15&lt;&gt;"",IF(ADHOC!$G$15=LEFT(Domein!$AS6456,LEN(ADHOC!$G$15)),MAX(Domein!BD$1:'Domein'!BD6455)+1,""),IF(ADHOC!$S$4=LEFT(Domein!$AS6456,LEN(ADHOC!$S$4)),MAX(Domein!BD$1:'Domein'!BD6455)+1,"")))</f>
        <v/>
      </c>
    </row>
    <row r="6457" spans="45:56" x14ac:dyDescent="0.2">
      <c r="AS6457" s="4" t="s">
        <v>18818</v>
      </c>
      <c r="AT6457" s="4" t="s">
        <v>11541</v>
      </c>
      <c r="AU6457" s="4" t="s">
        <v>456</v>
      </c>
      <c r="AV6457" s="4" t="s">
        <v>731</v>
      </c>
      <c r="AW6457" s="4" t="s">
        <v>724</v>
      </c>
      <c r="AX6457" s="4"/>
      <c r="AY6457" s="4">
        <v>260465</v>
      </c>
      <c r="AZ6457" s="4">
        <v>494953</v>
      </c>
      <c r="BA6457" s="4" t="s">
        <v>26680</v>
      </c>
      <c r="BB6457" s="4" t="s">
        <v>26681</v>
      </c>
      <c r="BC6457" s="4">
        <v>40</v>
      </c>
      <c r="BD6457" t="str">
        <f>IF(AND(ADHOC!$G$15="",ADHOC!$S$4=""),"",IF(ADHOC!$G$15&lt;&gt;"",IF(ADHOC!$G$15=LEFT(Domein!$AS6457,LEN(ADHOC!$G$15)),MAX(Domein!BD$1:'Domein'!BD6456)+1,""),IF(ADHOC!$S$4=LEFT(Domein!$AS6457,LEN(ADHOC!$S$4)),MAX(Domein!BD$1:'Domein'!BD6456)+1,"")))</f>
        <v/>
      </c>
    </row>
    <row r="6458" spans="45:56" x14ac:dyDescent="0.2">
      <c r="AS6458" s="4" t="s">
        <v>18819</v>
      </c>
      <c r="AT6458" s="4" t="s">
        <v>18820</v>
      </c>
      <c r="AU6458" s="4" t="s">
        <v>456</v>
      </c>
      <c r="AV6458" s="4" t="s">
        <v>731</v>
      </c>
      <c r="AW6458" s="4" t="s">
        <v>724</v>
      </c>
      <c r="AX6458" s="4"/>
      <c r="AY6458" s="4">
        <v>259623</v>
      </c>
      <c r="AZ6458" s="4">
        <v>490466</v>
      </c>
      <c r="BA6458" s="4" t="s">
        <v>26614</v>
      </c>
      <c r="BB6458" s="4" t="s">
        <v>26682</v>
      </c>
      <c r="BC6458" s="4">
        <v>40</v>
      </c>
      <c r="BD6458" t="str">
        <f>IF(AND(ADHOC!$G$15="",ADHOC!$S$4=""),"",IF(ADHOC!$G$15&lt;&gt;"",IF(ADHOC!$G$15=LEFT(Domein!$AS6458,LEN(ADHOC!$G$15)),MAX(Domein!BD$1:'Domein'!BD6457)+1,""),IF(ADHOC!$S$4=LEFT(Domein!$AS6458,LEN(ADHOC!$S$4)),MAX(Domein!BD$1:'Domein'!BD6457)+1,"")))</f>
        <v/>
      </c>
    </row>
    <row r="6459" spans="45:56" x14ac:dyDescent="0.2">
      <c r="AS6459" s="4" t="s">
        <v>18821</v>
      </c>
      <c r="AT6459" s="4" t="s">
        <v>18822</v>
      </c>
      <c r="AU6459" s="4" t="s">
        <v>456</v>
      </c>
      <c r="AV6459" s="4" t="s">
        <v>731</v>
      </c>
      <c r="AW6459" s="4" t="s">
        <v>724</v>
      </c>
      <c r="AX6459" s="4"/>
      <c r="AY6459" s="4">
        <v>259581</v>
      </c>
      <c r="AZ6459" s="4">
        <v>490930</v>
      </c>
      <c r="BA6459" s="4" t="s">
        <v>26683</v>
      </c>
      <c r="BB6459" s="4" t="s">
        <v>26684</v>
      </c>
      <c r="BC6459" s="4">
        <v>40</v>
      </c>
      <c r="BD6459" t="str">
        <f>IF(AND(ADHOC!$G$15="",ADHOC!$S$4=""),"",IF(ADHOC!$G$15&lt;&gt;"",IF(ADHOC!$G$15=LEFT(Domein!$AS6459,LEN(ADHOC!$G$15)),MAX(Domein!BD$1:'Domein'!BD6458)+1,""),IF(ADHOC!$S$4=LEFT(Domein!$AS6459,LEN(ADHOC!$S$4)),MAX(Domein!BD$1:'Domein'!BD6458)+1,"")))</f>
        <v/>
      </c>
    </row>
    <row r="6460" spans="45:56" x14ac:dyDescent="0.2">
      <c r="AS6460" s="4" t="s">
        <v>18823</v>
      </c>
      <c r="AT6460" s="4" t="s">
        <v>18824</v>
      </c>
      <c r="AU6460" s="4" t="s">
        <v>456</v>
      </c>
      <c r="AV6460" s="4" t="s">
        <v>731</v>
      </c>
      <c r="AW6460" s="4" t="s">
        <v>724</v>
      </c>
      <c r="AX6460" s="4"/>
      <c r="AY6460" s="4">
        <v>261755</v>
      </c>
      <c r="AZ6460" s="4">
        <v>488686</v>
      </c>
      <c r="BA6460" s="4" t="s">
        <v>26685</v>
      </c>
      <c r="BB6460" s="4" t="s">
        <v>26686</v>
      </c>
      <c r="BC6460" s="4">
        <v>40</v>
      </c>
      <c r="BD6460" t="str">
        <f>IF(AND(ADHOC!$G$15="",ADHOC!$S$4=""),"",IF(ADHOC!$G$15&lt;&gt;"",IF(ADHOC!$G$15=LEFT(Domein!$AS6460,LEN(ADHOC!$G$15)),MAX(Domein!BD$1:'Domein'!BD6459)+1,""),IF(ADHOC!$S$4=LEFT(Domein!$AS6460,LEN(ADHOC!$S$4)),MAX(Domein!BD$1:'Domein'!BD6459)+1,"")))</f>
        <v/>
      </c>
    </row>
    <row r="6461" spans="45:56" x14ac:dyDescent="0.2">
      <c r="AS6461" s="4" t="s">
        <v>18825</v>
      </c>
      <c r="AT6461" s="4" t="s">
        <v>18826</v>
      </c>
      <c r="AU6461" s="4" t="s">
        <v>456</v>
      </c>
      <c r="AV6461" s="4" t="s">
        <v>731</v>
      </c>
      <c r="AW6461" s="4" t="s">
        <v>724</v>
      </c>
      <c r="AX6461" s="4"/>
      <c r="AY6461" s="4">
        <v>257400</v>
      </c>
      <c r="AZ6461" s="4">
        <v>492020</v>
      </c>
      <c r="BA6461" s="4" t="s">
        <v>26687</v>
      </c>
      <c r="BB6461" s="4" t="s">
        <v>26688</v>
      </c>
      <c r="BC6461" s="4">
        <v>40</v>
      </c>
      <c r="BD6461" t="str">
        <f>IF(AND(ADHOC!$G$15="",ADHOC!$S$4=""),"",IF(ADHOC!$G$15&lt;&gt;"",IF(ADHOC!$G$15=LEFT(Domein!$AS6461,LEN(ADHOC!$G$15)),MAX(Domein!BD$1:'Domein'!BD6460)+1,""),IF(ADHOC!$S$4=LEFT(Domein!$AS6461,LEN(ADHOC!$S$4)),MAX(Domein!BD$1:'Domein'!BD6460)+1,"")))</f>
        <v/>
      </c>
    </row>
    <row r="6462" spans="45:56" x14ac:dyDescent="0.2">
      <c r="AS6462" s="4" t="s">
        <v>18827</v>
      </c>
      <c r="AT6462" s="4" t="s">
        <v>18828</v>
      </c>
      <c r="AU6462" s="4" t="s">
        <v>456</v>
      </c>
      <c r="AV6462" s="4" t="s">
        <v>731</v>
      </c>
      <c r="AW6462" s="4" t="s">
        <v>724</v>
      </c>
      <c r="AX6462" s="4"/>
      <c r="AY6462" s="4">
        <v>257020</v>
      </c>
      <c r="AZ6462" s="4">
        <v>492350</v>
      </c>
      <c r="BA6462" s="4" t="s">
        <v>26689</v>
      </c>
      <c r="BB6462" s="4" t="s">
        <v>26690</v>
      </c>
      <c r="BC6462" s="4">
        <v>40</v>
      </c>
      <c r="BD6462" t="str">
        <f>IF(AND(ADHOC!$G$15="",ADHOC!$S$4=""),"",IF(ADHOC!$G$15&lt;&gt;"",IF(ADHOC!$G$15=LEFT(Domein!$AS6462,LEN(ADHOC!$G$15)),MAX(Domein!BD$1:'Domein'!BD6461)+1,""),IF(ADHOC!$S$4=LEFT(Domein!$AS6462,LEN(ADHOC!$S$4)),MAX(Domein!BD$1:'Domein'!BD6461)+1,"")))</f>
        <v/>
      </c>
    </row>
    <row r="6463" spans="45:56" x14ac:dyDescent="0.2">
      <c r="AS6463" s="4" t="s">
        <v>18829</v>
      </c>
      <c r="AT6463" s="4" t="s">
        <v>18830</v>
      </c>
      <c r="AU6463" s="4" t="s">
        <v>456</v>
      </c>
      <c r="AV6463" s="4" t="s">
        <v>731</v>
      </c>
      <c r="AW6463" s="4" t="s">
        <v>724</v>
      </c>
      <c r="AX6463" s="4"/>
      <c r="AY6463" s="4">
        <v>258805</v>
      </c>
      <c r="AZ6463" s="4">
        <v>489740</v>
      </c>
      <c r="BA6463" s="4" t="s">
        <v>26691</v>
      </c>
      <c r="BB6463" s="4" t="s">
        <v>26692</v>
      </c>
      <c r="BC6463" s="4">
        <v>40</v>
      </c>
      <c r="BD6463" t="str">
        <f>IF(AND(ADHOC!$G$15="",ADHOC!$S$4=""),"",IF(ADHOC!$G$15&lt;&gt;"",IF(ADHOC!$G$15=LEFT(Domein!$AS6463,LEN(ADHOC!$G$15)),MAX(Domein!BD$1:'Domein'!BD6462)+1,""),IF(ADHOC!$S$4=LEFT(Domein!$AS6463,LEN(ADHOC!$S$4)),MAX(Domein!BD$1:'Domein'!BD6462)+1,"")))</f>
        <v/>
      </c>
    </row>
    <row r="6464" spans="45:56" x14ac:dyDescent="0.2">
      <c r="AS6464" s="4" t="s">
        <v>18831</v>
      </c>
      <c r="AT6464" s="4" t="s">
        <v>18832</v>
      </c>
      <c r="AU6464" s="4" t="s">
        <v>456</v>
      </c>
      <c r="AV6464" s="4" t="s">
        <v>731</v>
      </c>
      <c r="AW6464" s="4" t="s">
        <v>724</v>
      </c>
      <c r="AX6464" s="4"/>
      <c r="AY6464" s="4">
        <v>258888</v>
      </c>
      <c r="AZ6464" s="4">
        <v>489628</v>
      </c>
      <c r="BA6464" s="4" t="s">
        <v>26693</v>
      </c>
      <c r="BB6464" s="4" t="s">
        <v>26694</v>
      </c>
      <c r="BC6464" s="4">
        <v>40</v>
      </c>
      <c r="BD6464" t="str">
        <f>IF(AND(ADHOC!$G$15="",ADHOC!$S$4=""),"",IF(ADHOC!$G$15&lt;&gt;"",IF(ADHOC!$G$15=LEFT(Domein!$AS6464,LEN(ADHOC!$G$15)),MAX(Domein!BD$1:'Domein'!BD6463)+1,""),IF(ADHOC!$S$4=LEFT(Domein!$AS6464,LEN(ADHOC!$S$4)),MAX(Domein!BD$1:'Domein'!BD6463)+1,"")))</f>
        <v/>
      </c>
    </row>
    <row r="6465" spans="45:56" x14ac:dyDescent="0.2">
      <c r="AS6465" s="4" t="s">
        <v>18833</v>
      </c>
      <c r="AT6465" s="4" t="s">
        <v>18834</v>
      </c>
      <c r="AU6465" s="4" t="s">
        <v>456</v>
      </c>
      <c r="AV6465" s="4" t="s">
        <v>731</v>
      </c>
      <c r="AW6465" s="4" t="s">
        <v>724</v>
      </c>
      <c r="AX6465" s="4"/>
      <c r="AY6465" s="4">
        <v>257500</v>
      </c>
      <c r="AZ6465" s="4">
        <v>490526</v>
      </c>
      <c r="BA6465" s="4" t="s">
        <v>26695</v>
      </c>
      <c r="BB6465" s="4" t="s">
        <v>26696</v>
      </c>
      <c r="BC6465" s="4">
        <v>40</v>
      </c>
      <c r="BD6465" t="str">
        <f>IF(AND(ADHOC!$G$15="",ADHOC!$S$4=""),"",IF(ADHOC!$G$15&lt;&gt;"",IF(ADHOC!$G$15=LEFT(Domein!$AS6465,LEN(ADHOC!$G$15)),MAX(Domein!BD$1:'Domein'!BD6464)+1,""),IF(ADHOC!$S$4=LEFT(Domein!$AS6465,LEN(ADHOC!$S$4)),MAX(Domein!BD$1:'Domein'!BD6464)+1,"")))</f>
        <v/>
      </c>
    </row>
    <row r="6466" spans="45:56" x14ac:dyDescent="0.2">
      <c r="AS6466" s="4" t="s">
        <v>18835</v>
      </c>
      <c r="AT6466" s="4" t="s">
        <v>18836</v>
      </c>
      <c r="AU6466" s="4" t="s">
        <v>456</v>
      </c>
      <c r="AV6466" s="4" t="s">
        <v>731</v>
      </c>
      <c r="AW6466" s="4" t="s">
        <v>724</v>
      </c>
      <c r="AX6466" s="4"/>
      <c r="AY6466" s="4">
        <v>257160</v>
      </c>
      <c r="AZ6466" s="4">
        <v>488940</v>
      </c>
      <c r="BA6466" s="4" t="s">
        <v>26697</v>
      </c>
      <c r="BB6466" s="4" t="s">
        <v>26698</v>
      </c>
      <c r="BC6466" s="4">
        <v>40</v>
      </c>
      <c r="BD6466" t="str">
        <f>IF(AND(ADHOC!$G$15="",ADHOC!$S$4=""),"",IF(ADHOC!$G$15&lt;&gt;"",IF(ADHOC!$G$15=LEFT(Domein!$AS6466,LEN(ADHOC!$G$15)),MAX(Domein!BD$1:'Domein'!BD6465)+1,""),IF(ADHOC!$S$4=LEFT(Domein!$AS6466,LEN(ADHOC!$S$4)),MAX(Domein!BD$1:'Domein'!BD6465)+1,"")))</f>
        <v/>
      </c>
    </row>
    <row r="6467" spans="45:56" x14ac:dyDescent="0.2">
      <c r="AS6467" s="4" t="s">
        <v>18837</v>
      </c>
      <c r="AT6467" s="4" t="s">
        <v>18838</v>
      </c>
      <c r="AU6467" s="4" t="s">
        <v>456</v>
      </c>
      <c r="AV6467" s="4" t="s">
        <v>731</v>
      </c>
      <c r="AW6467" s="4" t="s">
        <v>724</v>
      </c>
      <c r="AX6467" s="4"/>
      <c r="AY6467" s="4">
        <v>257180</v>
      </c>
      <c r="AZ6467" s="4">
        <v>488900</v>
      </c>
      <c r="BA6467" s="4" t="s">
        <v>26699</v>
      </c>
      <c r="BB6467" s="4" t="s">
        <v>26700</v>
      </c>
      <c r="BC6467" s="4">
        <v>40</v>
      </c>
      <c r="BD6467" t="str">
        <f>IF(AND(ADHOC!$G$15="",ADHOC!$S$4=""),"",IF(ADHOC!$G$15&lt;&gt;"",IF(ADHOC!$G$15=LEFT(Domein!$AS6467,LEN(ADHOC!$G$15)),MAX(Domein!BD$1:'Domein'!BD6466)+1,""),IF(ADHOC!$S$4=LEFT(Domein!$AS6467,LEN(ADHOC!$S$4)),MAX(Domein!BD$1:'Domein'!BD6466)+1,"")))</f>
        <v/>
      </c>
    </row>
    <row r="6468" spans="45:56" x14ac:dyDescent="0.2">
      <c r="AS6468" s="4" t="s">
        <v>18839</v>
      </c>
      <c r="AT6468" s="4" t="s">
        <v>18840</v>
      </c>
      <c r="AU6468" s="4" t="s">
        <v>456</v>
      </c>
      <c r="AV6468" s="4" t="s">
        <v>731</v>
      </c>
      <c r="AW6468" s="4" t="s">
        <v>724</v>
      </c>
      <c r="AX6468" s="4"/>
      <c r="AY6468" s="4">
        <v>261800</v>
      </c>
      <c r="AZ6468" s="4">
        <v>486350</v>
      </c>
      <c r="BA6468" s="4" t="s">
        <v>26701</v>
      </c>
      <c r="BB6468" s="4" t="s">
        <v>26702</v>
      </c>
      <c r="BC6468" s="4">
        <v>40</v>
      </c>
      <c r="BD6468" t="str">
        <f>IF(AND(ADHOC!$G$15="",ADHOC!$S$4=""),"",IF(ADHOC!$G$15&lt;&gt;"",IF(ADHOC!$G$15=LEFT(Domein!$AS6468,LEN(ADHOC!$G$15)),MAX(Domein!BD$1:'Domein'!BD6467)+1,""),IF(ADHOC!$S$4=LEFT(Domein!$AS6468,LEN(ADHOC!$S$4)),MAX(Domein!BD$1:'Domein'!BD6467)+1,"")))</f>
        <v/>
      </c>
    </row>
    <row r="6469" spans="45:56" x14ac:dyDescent="0.2">
      <c r="AS6469" s="4" t="s">
        <v>18841</v>
      </c>
      <c r="AT6469" s="4" t="s">
        <v>18842</v>
      </c>
      <c r="AU6469" s="4" t="s">
        <v>456</v>
      </c>
      <c r="AV6469" s="4" t="s">
        <v>731</v>
      </c>
      <c r="AW6469" s="4" t="s">
        <v>724</v>
      </c>
      <c r="AX6469" s="4"/>
      <c r="AY6469" s="4">
        <v>261549</v>
      </c>
      <c r="AZ6469" s="4">
        <v>485495</v>
      </c>
      <c r="BA6469" s="4" t="s">
        <v>26703</v>
      </c>
      <c r="BB6469" s="4" t="s">
        <v>26704</v>
      </c>
      <c r="BC6469" s="4">
        <v>40</v>
      </c>
      <c r="BD6469" t="str">
        <f>IF(AND(ADHOC!$G$15="",ADHOC!$S$4=""),"",IF(ADHOC!$G$15&lt;&gt;"",IF(ADHOC!$G$15=LEFT(Domein!$AS6469,LEN(ADHOC!$G$15)),MAX(Domein!BD$1:'Domein'!BD6468)+1,""),IF(ADHOC!$S$4=LEFT(Domein!$AS6469,LEN(ADHOC!$S$4)),MAX(Domein!BD$1:'Domein'!BD6468)+1,"")))</f>
        <v/>
      </c>
    </row>
    <row r="6470" spans="45:56" x14ac:dyDescent="0.2">
      <c r="AS6470" s="4" t="s">
        <v>18843</v>
      </c>
      <c r="AT6470" s="4" t="s">
        <v>18844</v>
      </c>
      <c r="AU6470" s="4" t="s">
        <v>456</v>
      </c>
      <c r="AV6470" s="4" t="s">
        <v>731</v>
      </c>
      <c r="AW6470" s="4" t="s">
        <v>724</v>
      </c>
      <c r="AX6470" s="4"/>
      <c r="AY6470" s="4">
        <v>259445</v>
      </c>
      <c r="AZ6470" s="4">
        <v>488797</v>
      </c>
      <c r="BA6470" s="4" t="s">
        <v>26705</v>
      </c>
      <c r="BB6470" s="4" t="s">
        <v>26706</v>
      </c>
      <c r="BC6470" s="4">
        <v>40</v>
      </c>
      <c r="BD6470" t="str">
        <f>IF(AND(ADHOC!$G$15="",ADHOC!$S$4=""),"",IF(ADHOC!$G$15&lt;&gt;"",IF(ADHOC!$G$15=LEFT(Domein!$AS6470,LEN(ADHOC!$G$15)),MAX(Domein!BD$1:'Domein'!BD6469)+1,""),IF(ADHOC!$S$4=LEFT(Domein!$AS6470,LEN(ADHOC!$S$4)),MAX(Domein!BD$1:'Domein'!BD6469)+1,"")))</f>
        <v/>
      </c>
    </row>
    <row r="6471" spans="45:56" x14ac:dyDescent="0.2">
      <c r="AS6471" s="4" t="s">
        <v>18845</v>
      </c>
      <c r="AT6471" s="4" t="s">
        <v>18846</v>
      </c>
      <c r="AU6471" s="4" t="s">
        <v>456</v>
      </c>
      <c r="AV6471" s="4" t="s">
        <v>731</v>
      </c>
      <c r="AW6471" s="4" t="s">
        <v>724</v>
      </c>
      <c r="AX6471" s="4"/>
      <c r="AY6471" s="4">
        <v>260138</v>
      </c>
      <c r="AZ6471" s="4">
        <v>489835</v>
      </c>
      <c r="BA6471" s="4" t="s">
        <v>26707</v>
      </c>
      <c r="BB6471" s="4" t="s">
        <v>26708</v>
      </c>
      <c r="BC6471" s="4">
        <v>40</v>
      </c>
      <c r="BD6471" t="str">
        <f>IF(AND(ADHOC!$G$15="",ADHOC!$S$4=""),"",IF(ADHOC!$G$15&lt;&gt;"",IF(ADHOC!$G$15=LEFT(Domein!$AS6471,LEN(ADHOC!$G$15)),MAX(Domein!BD$1:'Domein'!BD6470)+1,""),IF(ADHOC!$S$4=LEFT(Domein!$AS6471,LEN(ADHOC!$S$4)),MAX(Domein!BD$1:'Domein'!BD6470)+1,"")))</f>
        <v/>
      </c>
    </row>
    <row r="6472" spans="45:56" x14ac:dyDescent="0.2">
      <c r="AS6472" s="4" t="s">
        <v>18847</v>
      </c>
      <c r="AT6472" s="4" t="s">
        <v>18848</v>
      </c>
      <c r="AU6472" s="4" t="s">
        <v>456</v>
      </c>
      <c r="AV6472" s="4" t="s">
        <v>731</v>
      </c>
      <c r="AW6472" s="4" t="s">
        <v>724</v>
      </c>
      <c r="AX6472" s="4"/>
      <c r="AY6472" s="4">
        <v>257274</v>
      </c>
      <c r="AZ6472" s="4">
        <v>493833</v>
      </c>
      <c r="BA6472" s="4" t="s">
        <v>26709</v>
      </c>
      <c r="BB6472" s="4" t="s">
        <v>26710</v>
      </c>
      <c r="BC6472" s="4">
        <v>40</v>
      </c>
      <c r="BD6472" t="str">
        <f>IF(AND(ADHOC!$G$15="",ADHOC!$S$4=""),"",IF(ADHOC!$G$15&lt;&gt;"",IF(ADHOC!$G$15=LEFT(Domein!$AS6472,LEN(ADHOC!$G$15)),MAX(Domein!BD$1:'Domein'!BD6471)+1,""),IF(ADHOC!$S$4=LEFT(Domein!$AS6472,LEN(ADHOC!$S$4)),MAX(Domein!BD$1:'Domein'!BD6471)+1,"")))</f>
        <v/>
      </c>
    </row>
    <row r="6473" spans="45:56" x14ac:dyDescent="0.2">
      <c r="AS6473" s="4" t="s">
        <v>18849</v>
      </c>
      <c r="AT6473" s="4" t="s">
        <v>18850</v>
      </c>
      <c r="AU6473" s="4" t="s">
        <v>456</v>
      </c>
      <c r="AV6473" s="4" t="s">
        <v>731</v>
      </c>
      <c r="AW6473" s="4" t="s">
        <v>724</v>
      </c>
      <c r="AX6473" s="4"/>
      <c r="AY6473" s="4">
        <v>264660</v>
      </c>
      <c r="AZ6473" s="4">
        <v>485909</v>
      </c>
      <c r="BA6473" s="4" t="s">
        <v>26711</v>
      </c>
      <c r="BB6473" s="4" t="s">
        <v>26712</v>
      </c>
      <c r="BC6473" s="4">
        <v>40</v>
      </c>
      <c r="BD6473" t="str">
        <f>IF(AND(ADHOC!$G$15="",ADHOC!$S$4=""),"",IF(ADHOC!$G$15&lt;&gt;"",IF(ADHOC!$G$15=LEFT(Domein!$AS6473,LEN(ADHOC!$G$15)),MAX(Domein!BD$1:'Domein'!BD6472)+1,""),IF(ADHOC!$S$4=LEFT(Domein!$AS6473,LEN(ADHOC!$S$4)),MAX(Domein!BD$1:'Domein'!BD6472)+1,"")))</f>
        <v/>
      </c>
    </row>
    <row r="6474" spans="45:56" x14ac:dyDescent="0.2">
      <c r="AS6474" s="4" t="s">
        <v>18851</v>
      </c>
      <c r="AT6474" s="4" t="s">
        <v>18852</v>
      </c>
      <c r="AU6474" s="4" t="s">
        <v>456</v>
      </c>
      <c r="AV6474" s="4" t="s">
        <v>731</v>
      </c>
      <c r="AW6474" s="4" t="s">
        <v>724</v>
      </c>
      <c r="AX6474" s="4"/>
      <c r="AY6474" s="4">
        <v>260172</v>
      </c>
      <c r="AZ6474" s="4">
        <v>489173</v>
      </c>
      <c r="BA6474" s="4" t="s">
        <v>26713</v>
      </c>
      <c r="BB6474" s="4" t="s">
        <v>26714</v>
      </c>
      <c r="BC6474" s="4">
        <v>40</v>
      </c>
      <c r="BD6474" t="str">
        <f>IF(AND(ADHOC!$G$15="",ADHOC!$S$4=""),"",IF(ADHOC!$G$15&lt;&gt;"",IF(ADHOC!$G$15=LEFT(Domein!$AS6474,LEN(ADHOC!$G$15)),MAX(Domein!BD$1:'Domein'!BD6473)+1,""),IF(ADHOC!$S$4=LEFT(Domein!$AS6474,LEN(ADHOC!$S$4)),MAX(Domein!BD$1:'Domein'!BD6473)+1,"")))</f>
        <v/>
      </c>
    </row>
    <row r="6475" spans="45:56" x14ac:dyDescent="0.2">
      <c r="AS6475" s="4" t="s">
        <v>18853</v>
      </c>
      <c r="AT6475" s="4" t="s">
        <v>18854</v>
      </c>
      <c r="AU6475" s="4" t="s">
        <v>456</v>
      </c>
      <c r="AV6475" s="4" t="s">
        <v>731</v>
      </c>
      <c r="AW6475" s="4" t="s">
        <v>724</v>
      </c>
      <c r="AX6475" s="4"/>
      <c r="AY6475" s="4">
        <v>262000</v>
      </c>
      <c r="AZ6475" s="4">
        <v>485553</v>
      </c>
      <c r="BA6475" s="4" t="s">
        <v>26715</v>
      </c>
      <c r="BB6475" s="4" t="s">
        <v>26716</v>
      </c>
      <c r="BC6475" s="4">
        <v>40</v>
      </c>
      <c r="BD6475" t="str">
        <f>IF(AND(ADHOC!$G$15="",ADHOC!$S$4=""),"",IF(ADHOC!$G$15&lt;&gt;"",IF(ADHOC!$G$15=LEFT(Domein!$AS6475,LEN(ADHOC!$G$15)),MAX(Domein!BD$1:'Domein'!BD6474)+1,""),IF(ADHOC!$S$4=LEFT(Domein!$AS6475,LEN(ADHOC!$S$4)),MAX(Domein!BD$1:'Domein'!BD6474)+1,"")))</f>
        <v/>
      </c>
    </row>
    <row r="6476" spans="45:56" x14ac:dyDescent="0.2">
      <c r="AS6476" s="4" t="s">
        <v>18855</v>
      </c>
      <c r="AT6476" s="4" t="s">
        <v>18856</v>
      </c>
      <c r="AU6476" s="4" t="s">
        <v>456</v>
      </c>
      <c r="AV6476" s="4" t="s">
        <v>731</v>
      </c>
      <c r="AW6476" s="4" t="s">
        <v>724</v>
      </c>
      <c r="AX6476" s="4"/>
      <c r="AY6476" s="4">
        <v>262690</v>
      </c>
      <c r="AZ6476" s="4">
        <v>484088</v>
      </c>
      <c r="BA6476" s="4" t="s">
        <v>26717</v>
      </c>
      <c r="BB6476" s="4" t="s">
        <v>26718</v>
      </c>
      <c r="BC6476" s="4">
        <v>40</v>
      </c>
      <c r="BD6476" t="str">
        <f>IF(AND(ADHOC!$G$15="",ADHOC!$S$4=""),"",IF(ADHOC!$G$15&lt;&gt;"",IF(ADHOC!$G$15=LEFT(Domein!$AS6476,LEN(ADHOC!$G$15)),MAX(Domein!BD$1:'Domein'!BD6475)+1,""),IF(ADHOC!$S$4=LEFT(Domein!$AS6476,LEN(ADHOC!$S$4)),MAX(Domein!BD$1:'Domein'!BD6475)+1,"")))</f>
        <v/>
      </c>
    </row>
    <row r="6477" spans="45:56" x14ac:dyDescent="0.2">
      <c r="AS6477" s="4" t="s">
        <v>18857</v>
      </c>
      <c r="AT6477" s="4" t="s">
        <v>18858</v>
      </c>
      <c r="AU6477" s="4" t="s">
        <v>456</v>
      </c>
      <c r="AV6477" s="4" t="s">
        <v>731</v>
      </c>
      <c r="AW6477" s="4" t="s">
        <v>724</v>
      </c>
      <c r="AX6477" s="4"/>
      <c r="AY6477" s="4">
        <v>261449</v>
      </c>
      <c r="AZ6477" s="4">
        <v>486207</v>
      </c>
      <c r="BA6477" s="4" t="s">
        <v>26719</v>
      </c>
      <c r="BB6477" s="4" t="s">
        <v>26720</v>
      </c>
      <c r="BC6477" s="4">
        <v>40</v>
      </c>
      <c r="BD6477" t="str">
        <f>IF(AND(ADHOC!$G$15="",ADHOC!$S$4=""),"",IF(ADHOC!$G$15&lt;&gt;"",IF(ADHOC!$G$15=LEFT(Domein!$AS6477,LEN(ADHOC!$G$15)),MAX(Domein!BD$1:'Domein'!BD6476)+1,""),IF(ADHOC!$S$4=LEFT(Domein!$AS6477,LEN(ADHOC!$S$4)),MAX(Domein!BD$1:'Domein'!BD6476)+1,"")))</f>
        <v/>
      </c>
    </row>
    <row r="6478" spans="45:56" x14ac:dyDescent="0.2">
      <c r="AS6478" s="4" t="s">
        <v>18859</v>
      </c>
      <c r="AT6478" s="4" t="s">
        <v>18860</v>
      </c>
      <c r="AU6478" s="4" t="s">
        <v>456</v>
      </c>
      <c r="AV6478" s="4" t="s">
        <v>731</v>
      </c>
      <c r="AW6478" s="4" t="s">
        <v>724</v>
      </c>
      <c r="AX6478" s="4"/>
      <c r="AY6478" s="4">
        <v>258990</v>
      </c>
      <c r="AZ6478" s="4">
        <v>489600</v>
      </c>
      <c r="BA6478" s="4" t="s">
        <v>26721</v>
      </c>
      <c r="BB6478" s="4" t="s">
        <v>26722</v>
      </c>
      <c r="BC6478" s="4">
        <v>40</v>
      </c>
      <c r="BD6478" t="str">
        <f>IF(AND(ADHOC!$G$15="",ADHOC!$S$4=""),"",IF(ADHOC!$G$15&lt;&gt;"",IF(ADHOC!$G$15=LEFT(Domein!$AS6478,LEN(ADHOC!$G$15)),MAX(Domein!BD$1:'Domein'!BD6477)+1,""),IF(ADHOC!$S$4=LEFT(Domein!$AS6478,LEN(ADHOC!$S$4)),MAX(Domein!BD$1:'Domein'!BD6477)+1,"")))</f>
        <v/>
      </c>
    </row>
    <row r="6479" spans="45:56" x14ac:dyDescent="0.2">
      <c r="AS6479" s="4" t="s">
        <v>3051</v>
      </c>
      <c r="AT6479" s="4" t="s">
        <v>3052</v>
      </c>
      <c r="AU6479" s="4" t="s">
        <v>456</v>
      </c>
      <c r="AV6479" s="4" t="s">
        <v>731</v>
      </c>
      <c r="AW6479" s="4" t="s">
        <v>724</v>
      </c>
      <c r="AX6479" s="4"/>
      <c r="AY6479" s="4">
        <v>261140</v>
      </c>
      <c r="AZ6479" s="4">
        <v>495219</v>
      </c>
      <c r="BA6479" s="4" t="s">
        <v>26723</v>
      </c>
      <c r="BB6479" s="4" t="s">
        <v>26724</v>
      </c>
      <c r="BC6479" s="4">
        <v>40</v>
      </c>
      <c r="BD6479" t="str">
        <f>IF(AND(ADHOC!$G$15="",ADHOC!$S$4=""),"",IF(ADHOC!$G$15&lt;&gt;"",IF(ADHOC!$G$15=LEFT(Domein!$AS6479,LEN(ADHOC!$G$15)),MAX(Domein!BD$1:'Domein'!BD6478)+1,""),IF(ADHOC!$S$4=LEFT(Domein!$AS6479,LEN(ADHOC!$S$4)),MAX(Domein!BD$1:'Domein'!BD6478)+1,"")))</f>
        <v/>
      </c>
    </row>
    <row r="6480" spans="45:56" x14ac:dyDescent="0.2">
      <c r="AS6480" s="4" t="s">
        <v>18861</v>
      </c>
      <c r="AT6480" s="4" t="s">
        <v>35344</v>
      </c>
      <c r="AU6480" s="4" t="s">
        <v>456</v>
      </c>
      <c r="AV6480" s="4" t="s">
        <v>7011</v>
      </c>
      <c r="AW6480" s="4" t="s">
        <v>724</v>
      </c>
      <c r="AX6480" s="4"/>
      <c r="AY6480" s="4">
        <v>261130</v>
      </c>
      <c r="AZ6480" s="4">
        <v>495183</v>
      </c>
      <c r="BA6480" s="4" t="s">
        <v>26725</v>
      </c>
      <c r="BB6480" s="4" t="s">
        <v>26726</v>
      </c>
      <c r="BC6480" s="4">
        <v>40</v>
      </c>
      <c r="BD6480" t="str">
        <f>IF(AND(ADHOC!$G$15="",ADHOC!$S$4=""),"",IF(ADHOC!$G$15&lt;&gt;"",IF(ADHOC!$G$15=LEFT(Domein!$AS6480,LEN(ADHOC!$G$15)),MAX(Domein!BD$1:'Domein'!BD6479)+1,""),IF(ADHOC!$S$4=LEFT(Domein!$AS6480,LEN(ADHOC!$S$4)),MAX(Domein!BD$1:'Domein'!BD6479)+1,"")))</f>
        <v/>
      </c>
    </row>
    <row r="6481" spans="45:56" x14ac:dyDescent="0.2">
      <c r="AS6481" s="4" t="s">
        <v>18862</v>
      </c>
      <c r="AT6481" s="4" t="s">
        <v>18863</v>
      </c>
      <c r="AU6481" s="4" t="s">
        <v>456</v>
      </c>
      <c r="AV6481" s="4" t="s">
        <v>731</v>
      </c>
      <c r="AW6481" s="4" t="s">
        <v>724</v>
      </c>
      <c r="AX6481" s="4"/>
      <c r="AY6481" s="4">
        <v>262175</v>
      </c>
      <c r="AZ6481" s="4">
        <v>489055</v>
      </c>
      <c r="BA6481" s="4" t="s">
        <v>26727</v>
      </c>
      <c r="BB6481" s="4" t="s">
        <v>26728</v>
      </c>
      <c r="BC6481" s="4">
        <v>40</v>
      </c>
      <c r="BD6481" t="str">
        <f>IF(AND(ADHOC!$G$15="",ADHOC!$S$4=""),"",IF(ADHOC!$G$15&lt;&gt;"",IF(ADHOC!$G$15=LEFT(Domein!$AS6481,LEN(ADHOC!$G$15)),MAX(Domein!BD$1:'Domein'!BD6480)+1,""),IF(ADHOC!$S$4=LEFT(Domein!$AS6481,LEN(ADHOC!$S$4)),MAX(Domein!BD$1:'Domein'!BD6480)+1,"")))</f>
        <v/>
      </c>
    </row>
    <row r="6482" spans="45:56" x14ac:dyDescent="0.2">
      <c r="AS6482" s="4" t="s">
        <v>18864</v>
      </c>
      <c r="AT6482" s="4" t="s">
        <v>18865</v>
      </c>
      <c r="AU6482" s="4" t="s">
        <v>456</v>
      </c>
      <c r="AV6482" s="4" t="s">
        <v>731</v>
      </c>
      <c r="AW6482" s="4" t="s">
        <v>724</v>
      </c>
      <c r="AX6482" s="4"/>
      <c r="AY6482" s="4">
        <v>261487</v>
      </c>
      <c r="AZ6482" s="4">
        <v>489409</v>
      </c>
      <c r="BA6482" s="4" t="s">
        <v>26729</v>
      </c>
      <c r="BB6482" s="4" t="s">
        <v>26730</v>
      </c>
      <c r="BC6482" s="4">
        <v>40</v>
      </c>
      <c r="BD6482" t="str">
        <f>IF(AND(ADHOC!$G$15="",ADHOC!$S$4=""),"",IF(ADHOC!$G$15&lt;&gt;"",IF(ADHOC!$G$15=LEFT(Domein!$AS6482,LEN(ADHOC!$G$15)),MAX(Domein!BD$1:'Domein'!BD6481)+1,""),IF(ADHOC!$S$4=LEFT(Domein!$AS6482,LEN(ADHOC!$S$4)),MAX(Domein!BD$1:'Domein'!BD6481)+1,"")))</f>
        <v/>
      </c>
    </row>
    <row r="6483" spans="45:56" x14ac:dyDescent="0.2">
      <c r="AS6483" s="4" t="s">
        <v>18866</v>
      </c>
      <c r="AT6483" s="4" t="s">
        <v>18867</v>
      </c>
      <c r="AU6483" s="4" t="s">
        <v>456</v>
      </c>
      <c r="AV6483" s="4" t="s">
        <v>731</v>
      </c>
      <c r="AW6483" s="4" t="s">
        <v>724</v>
      </c>
      <c r="AX6483" s="4"/>
      <c r="AY6483" s="4">
        <v>258569</v>
      </c>
      <c r="AZ6483" s="4">
        <v>494955</v>
      </c>
      <c r="BA6483" s="4" t="s">
        <v>26731</v>
      </c>
      <c r="BB6483" s="4" t="s">
        <v>26732</v>
      </c>
      <c r="BC6483" s="4">
        <v>40</v>
      </c>
      <c r="BD6483" t="str">
        <f>IF(AND(ADHOC!$G$15="",ADHOC!$S$4=""),"",IF(ADHOC!$G$15&lt;&gt;"",IF(ADHOC!$G$15=LEFT(Domein!$AS6483,LEN(ADHOC!$G$15)),MAX(Domein!BD$1:'Domein'!BD6482)+1,""),IF(ADHOC!$S$4=LEFT(Domein!$AS6483,LEN(ADHOC!$S$4)),MAX(Domein!BD$1:'Domein'!BD6482)+1,"")))</f>
        <v/>
      </c>
    </row>
    <row r="6484" spans="45:56" x14ac:dyDescent="0.2">
      <c r="AS6484" s="4" t="s">
        <v>18868</v>
      </c>
      <c r="AT6484" s="4" t="s">
        <v>18869</v>
      </c>
      <c r="AU6484" s="4" t="s">
        <v>456</v>
      </c>
      <c r="AV6484" s="4" t="s">
        <v>731</v>
      </c>
      <c r="AW6484" s="4" t="s">
        <v>724</v>
      </c>
      <c r="AX6484" s="4"/>
      <c r="AY6484" s="4">
        <v>260168</v>
      </c>
      <c r="AZ6484" s="4">
        <v>488610</v>
      </c>
      <c r="BA6484" s="4" t="s">
        <v>26733</v>
      </c>
      <c r="BB6484" s="4" t="s">
        <v>26734</v>
      </c>
      <c r="BC6484" s="4">
        <v>40</v>
      </c>
      <c r="BD6484" t="str">
        <f>IF(AND(ADHOC!$G$15="",ADHOC!$S$4=""),"",IF(ADHOC!$G$15&lt;&gt;"",IF(ADHOC!$G$15=LEFT(Domein!$AS6484,LEN(ADHOC!$G$15)),MAX(Domein!BD$1:'Domein'!BD6483)+1,""),IF(ADHOC!$S$4=LEFT(Domein!$AS6484,LEN(ADHOC!$S$4)),MAX(Domein!BD$1:'Domein'!BD6483)+1,"")))</f>
        <v/>
      </c>
    </row>
    <row r="6485" spans="45:56" x14ac:dyDescent="0.2">
      <c r="AS6485" s="4" t="s">
        <v>18870</v>
      </c>
      <c r="AT6485" s="4" t="s">
        <v>18871</v>
      </c>
      <c r="AU6485" s="4" t="s">
        <v>456</v>
      </c>
      <c r="AV6485" s="4" t="s">
        <v>731</v>
      </c>
      <c r="AW6485" s="4" t="s">
        <v>724</v>
      </c>
      <c r="AX6485" s="4"/>
      <c r="AY6485" s="4">
        <v>261068</v>
      </c>
      <c r="AZ6485" s="4">
        <v>488041</v>
      </c>
      <c r="BA6485" s="4" t="s">
        <v>26735</v>
      </c>
      <c r="BB6485" s="4" t="s">
        <v>26736</v>
      </c>
      <c r="BC6485" s="4">
        <v>40</v>
      </c>
      <c r="BD6485" t="str">
        <f>IF(AND(ADHOC!$G$15="",ADHOC!$S$4=""),"",IF(ADHOC!$G$15&lt;&gt;"",IF(ADHOC!$G$15=LEFT(Domein!$AS6485,LEN(ADHOC!$G$15)),MAX(Domein!BD$1:'Domein'!BD6484)+1,""),IF(ADHOC!$S$4=LEFT(Domein!$AS6485,LEN(ADHOC!$S$4)),MAX(Domein!BD$1:'Domein'!BD6484)+1,"")))</f>
        <v/>
      </c>
    </row>
    <row r="6486" spans="45:56" x14ac:dyDescent="0.2">
      <c r="AS6486" s="4" t="s">
        <v>18872</v>
      </c>
      <c r="AT6486" s="4" t="s">
        <v>18873</v>
      </c>
      <c r="AU6486" s="4" t="s">
        <v>456</v>
      </c>
      <c r="AV6486" s="4" t="s">
        <v>731</v>
      </c>
      <c r="AW6486" s="4" t="s">
        <v>724</v>
      </c>
      <c r="AX6486" s="4"/>
      <c r="AY6486" s="4">
        <v>261279</v>
      </c>
      <c r="AZ6486" s="4">
        <v>487692</v>
      </c>
      <c r="BA6486" s="4" t="s">
        <v>26737</v>
      </c>
      <c r="BB6486" s="4" t="s">
        <v>26738</v>
      </c>
      <c r="BC6486" s="4">
        <v>40</v>
      </c>
      <c r="BD6486" t="str">
        <f>IF(AND(ADHOC!$G$15="",ADHOC!$S$4=""),"",IF(ADHOC!$G$15&lt;&gt;"",IF(ADHOC!$G$15=LEFT(Domein!$AS6486,LEN(ADHOC!$G$15)),MAX(Domein!BD$1:'Domein'!BD6485)+1,""),IF(ADHOC!$S$4=LEFT(Domein!$AS6486,LEN(ADHOC!$S$4)),MAX(Domein!BD$1:'Domein'!BD6485)+1,"")))</f>
        <v/>
      </c>
    </row>
    <row r="6487" spans="45:56" x14ac:dyDescent="0.2">
      <c r="AS6487" s="4" t="s">
        <v>18874</v>
      </c>
      <c r="AT6487" s="4" t="s">
        <v>18875</v>
      </c>
      <c r="AU6487" s="4" t="s">
        <v>456</v>
      </c>
      <c r="AV6487" s="4" t="s">
        <v>731</v>
      </c>
      <c r="AW6487" s="4" t="s">
        <v>724</v>
      </c>
      <c r="AX6487" s="4"/>
      <c r="AY6487" s="4">
        <v>261461</v>
      </c>
      <c r="AZ6487" s="4">
        <v>487488</v>
      </c>
      <c r="BA6487" s="4" t="s">
        <v>26739</v>
      </c>
      <c r="BB6487" s="4" t="s">
        <v>26740</v>
      </c>
      <c r="BC6487" s="4">
        <v>40</v>
      </c>
      <c r="BD6487" t="str">
        <f>IF(AND(ADHOC!$G$15="",ADHOC!$S$4=""),"",IF(ADHOC!$G$15&lt;&gt;"",IF(ADHOC!$G$15=LEFT(Domein!$AS6487,LEN(ADHOC!$G$15)),MAX(Domein!BD$1:'Domein'!BD6486)+1,""),IF(ADHOC!$S$4=LEFT(Domein!$AS6487,LEN(ADHOC!$S$4)),MAX(Domein!BD$1:'Domein'!BD6486)+1,"")))</f>
        <v/>
      </c>
    </row>
    <row r="6488" spans="45:56" x14ac:dyDescent="0.2">
      <c r="AS6488" s="4" t="s">
        <v>18876</v>
      </c>
      <c r="AT6488" s="4" t="s">
        <v>18877</v>
      </c>
      <c r="AU6488" s="4" t="s">
        <v>456</v>
      </c>
      <c r="AV6488" s="4" t="s">
        <v>731</v>
      </c>
      <c r="AW6488" s="4" t="s">
        <v>724</v>
      </c>
      <c r="AX6488" s="4"/>
      <c r="AY6488" s="4">
        <v>261810</v>
      </c>
      <c r="AZ6488" s="4">
        <v>486921</v>
      </c>
      <c r="BA6488" s="4" t="s">
        <v>26741</v>
      </c>
      <c r="BB6488" s="4" t="s">
        <v>26742</v>
      </c>
      <c r="BC6488" s="4">
        <v>40</v>
      </c>
      <c r="BD6488" t="str">
        <f>IF(AND(ADHOC!$G$15="",ADHOC!$S$4=""),"",IF(ADHOC!$G$15&lt;&gt;"",IF(ADHOC!$G$15=LEFT(Domein!$AS6488,LEN(ADHOC!$G$15)),MAX(Domein!BD$1:'Domein'!BD6487)+1,""),IF(ADHOC!$S$4=LEFT(Domein!$AS6488,LEN(ADHOC!$S$4)),MAX(Domein!BD$1:'Domein'!BD6487)+1,"")))</f>
        <v/>
      </c>
    </row>
    <row r="6489" spans="45:56" x14ac:dyDescent="0.2">
      <c r="AS6489" s="4" t="s">
        <v>18878</v>
      </c>
      <c r="AT6489" s="4" t="s">
        <v>18879</v>
      </c>
      <c r="AU6489" s="4" t="s">
        <v>456</v>
      </c>
      <c r="AV6489" s="4" t="s">
        <v>731</v>
      </c>
      <c r="AW6489" s="4" t="s">
        <v>724</v>
      </c>
      <c r="AX6489" s="4"/>
      <c r="AY6489" s="4">
        <v>262311</v>
      </c>
      <c r="AZ6489" s="4">
        <v>488400</v>
      </c>
      <c r="BA6489" s="4" t="s">
        <v>26743</v>
      </c>
      <c r="BB6489" s="4" t="s">
        <v>26744</v>
      </c>
      <c r="BC6489" s="4">
        <v>40</v>
      </c>
      <c r="BD6489" t="str">
        <f>IF(AND(ADHOC!$G$15="",ADHOC!$S$4=""),"",IF(ADHOC!$G$15&lt;&gt;"",IF(ADHOC!$G$15=LEFT(Domein!$AS6489,LEN(ADHOC!$G$15)),MAX(Domein!BD$1:'Domein'!BD6488)+1,""),IF(ADHOC!$S$4=LEFT(Domein!$AS6489,LEN(ADHOC!$S$4)),MAX(Domein!BD$1:'Domein'!BD6488)+1,"")))</f>
        <v/>
      </c>
    </row>
    <row r="6490" spans="45:56" x14ac:dyDescent="0.2">
      <c r="AS6490" s="4" t="s">
        <v>18880</v>
      </c>
      <c r="AT6490" s="4" t="s">
        <v>18881</v>
      </c>
      <c r="AU6490" s="4" t="s">
        <v>456</v>
      </c>
      <c r="AV6490" s="4" t="s">
        <v>731</v>
      </c>
      <c r="AW6490" s="4" t="s">
        <v>724</v>
      </c>
      <c r="AX6490" s="4"/>
      <c r="AY6490" s="4">
        <v>262364</v>
      </c>
      <c r="AZ6490" s="4">
        <v>488172</v>
      </c>
      <c r="BA6490" s="4" t="s">
        <v>26745</v>
      </c>
      <c r="BB6490" s="4" t="s">
        <v>26746</v>
      </c>
      <c r="BC6490" s="4">
        <v>40</v>
      </c>
      <c r="BD6490" t="str">
        <f>IF(AND(ADHOC!$G$15="",ADHOC!$S$4=""),"",IF(ADHOC!$G$15&lt;&gt;"",IF(ADHOC!$G$15=LEFT(Domein!$AS6490,LEN(ADHOC!$G$15)),MAX(Domein!BD$1:'Domein'!BD6489)+1,""),IF(ADHOC!$S$4=LEFT(Domein!$AS6490,LEN(ADHOC!$S$4)),MAX(Domein!BD$1:'Domein'!BD6489)+1,"")))</f>
        <v/>
      </c>
    </row>
    <row r="6491" spans="45:56" x14ac:dyDescent="0.2">
      <c r="AS6491" s="4" t="s">
        <v>18882</v>
      </c>
      <c r="AT6491" s="4" t="s">
        <v>18883</v>
      </c>
      <c r="AU6491" s="4" t="s">
        <v>456</v>
      </c>
      <c r="AV6491" s="4" t="s">
        <v>731</v>
      </c>
      <c r="AW6491" s="4" t="s">
        <v>724</v>
      </c>
      <c r="AX6491" s="4"/>
      <c r="AY6491" s="4">
        <v>258398</v>
      </c>
      <c r="AZ6491" s="4">
        <v>491907</v>
      </c>
      <c r="BA6491" s="4" t="s">
        <v>26747</v>
      </c>
      <c r="BB6491" s="4" t="s">
        <v>26748</v>
      </c>
      <c r="BC6491" s="4">
        <v>40</v>
      </c>
      <c r="BD6491" t="str">
        <f>IF(AND(ADHOC!$G$15="",ADHOC!$S$4=""),"",IF(ADHOC!$G$15&lt;&gt;"",IF(ADHOC!$G$15=LEFT(Domein!$AS6491,LEN(ADHOC!$G$15)),MAX(Domein!BD$1:'Domein'!BD6490)+1,""),IF(ADHOC!$S$4=LEFT(Domein!$AS6491,LEN(ADHOC!$S$4)),MAX(Domein!BD$1:'Domein'!BD6490)+1,"")))</f>
        <v/>
      </c>
    </row>
    <row r="6492" spans="45:56" x14ac:dyDescent="0.2">
      <c r="AS6492" s="4" t="s">
        <v>18884</v>
      </c>
      <c r="AT6492" s="4" t="s">
        <v>18885</v>
      </c>
      <c r="AU6492" s="4" t="s">
        <v>456</v>
      </c>
      <c r="AV6492" s="4" t="s">
        <v>731</v>
      </c>
      <c r="AW6492" s="4" t="s">
        <v>724</v>
      </c>
      <c r="AX6492" s="4"/>
      <c r="AY6492" s="4">
        <v>260291</v>
      </c>
      <c r="AZ6492" s="4">
        <v>493605</v>
      </c>
      <c r="BA6492" s="4" t="s">
        <v>26749</v>
      </c>
      <c r="BB6492" s="4" t="s">
        <v>26750</v>
      </c>
      <c r="BC6492" s="4">
        <v>40</v>
      </c>
      <c r="BD6492" t="str">
        <f>IF(AND(ADHOC!$G$15="",ADHOC!$S$4=""),"",IF(ADHOC!$G$15&lt;&gt;"",IF(ADHOC!$G$15=LEFT(Domein!$AS6492,LEN(ADHOC!$G$15)),MAX(Domein!BD$1:'Domein'!BD6491)+1,""),IF(ADHOC!$S$4=LEFT(Domein!$AS6492,LEN(ADHOC!$S$4)),MAX(Domein!BD$1:'Domein'!BD6491)+1,"")))</f>
        <v/>
      </c>
    </row>
    <row r="6493" spans="45:56" x14ac:dyDescent="0.2">
      <c r="AS6493" s="4" t="s">
        <v>18886</v>
      </c>
      <c r="AT6493" s="4" t="s">
        <v>18887</v>
      </c>
      <c r="AU6493" s="4" t="s">
        <v>456</v>
      </c>
      <c r="AV6493" s="4" t="s">
        <v>731</v>
      </c>
      <c r="AW6493" s="4" t="s">
        <v>724</v>
      </c>
      <c r="AX6493" s="4"/>
      <c r="AY6493" s="4">
        <v>259870</v>
      </c>
      <c r="AZ6493" s="4">
        <v>492646</v>
      </c>
      <c r="BA6493" s="4" t="s">
        <v>26751</v>
      </c>
      <c r="BB6493" s="4" t="s">
        <v>26752</v>
      </c>
      <c r="BC6493" s="4">
        <v>40</v>
      </c>
      <c r="BD6493" t="str">
        <f>IF(AND(ADHOC!$G$15="",ADHOC!$S$4=""),"",IF(ADHOC!$G$15&lt;&gt;"",IF(ADHOC!$G$15=LEFT(Domein!$AS6493,LEN(ADHOC!$G$15)),MAX(Domein!BD$1:'Domein'!BD6492)+1,""),IF(ADHOC!$S$4=LEFT(Domein!$AS6493,LEN(ADHOC!$S$4)),MAX(Domein!BD$1:'Domein'!BD6492)+1,"")))</f>
        <v/>
      </c>
    </row>
    <row r="6494" spans="45:56" x14ac:dyDescent="0.2">
      <c r="AS6494" s="4" t="s">
        <v>18888</v>
      </c>
      <c r="AT6494" s="4" t="s">
        <v>18889</v>
      </c>
      <c r="AU6494" s="4" t="s">
        <v>456</v>
      </c>
      <c r="AV6494" s="4" t="s">
        <v>731</v>
      </c>
      <c r="AW6494" s="4" t="s">
        <v>724</v>
      </c>
      <c r="AX6494" s="4"/>
      <c r="AY6494" s="4">
        <v>259944</v>
      </c>
      <c r="AZ6494" s="4">
        <v>492755</v>
      </c>
      <c r="BA6494" s="4" t="s">
        <v>26753</v>
      </c>
      <c r="BB6494" s="4" t="s">
        <v>26754</v>
      </c>
      <c r="BC6494" s="4">
        <v>40</v>
      </c>
      <c r="BD6494" t="str">
        <f>IF(AND(ADHOC!$G$15="",ADHOC!$S$4=""),"",IF(ADHOC!$G$15&lt;&gt;"",IF(ADHOC!$G$15=LEFT(Domein!$AS6494,LEN(ADHOC!$G$15)),MAX(Domein!BD$1:'Domein'!BD6493)+1,""),IF(ADHOC!$S$4=LEFT(Domein!$AS6494,LEN(ADHOC!$S$4)),MAX(Domein!BD$1:'Domein'!BD6493)+1,"")))</f>
        <v/>
      </c>
    </row>
    <row r="6495" spans="45:56" x14ac:dyDescent="0.2">
      <c r="AS6495" s="4" t="s">
        <v>18890</v>
      </c>
      <c r="AT6495" s="4" t="s">
        <v>18891</v>
      </c>
      <c r="AU6495" s="4" t="s">
        <v>456</v>
      </c>
      <c r="AV6495" s="4" t="s">
        <v>731</v>
      </c>
      <c r="AW6495" s="4" t="s">
        <v>724</v>
      </c>
      <c r="AX6495" s="4"/>
      <c r="AY6495" s="4">
        <v>259950</v>
      </c>
      <c r="AZ6495" s="4">
        <v>492748</v>
      </c>
      <c r="BA6495" s="4" t="s">
        <v>26755</v>
      </c>
      <c r="BB6495" s="4" t="s">
        <v>26756</v>
      </c>
      <c r="BC6495" s="4">
        <v>40</v>
      </c>
      <c r="BD6495" t="str">
        <f>IF(AND(ADHOC!$G$15="",ADHOC!$S$4=""),"",IF(ADHOC!$G$15&lt;&gt;"",IF(ADHOC!$G$15=LEFT(Domein!$AS6495,LEN(ADHOC!$G$15)),MAX(Domein!BD$1:'Domein'!BD6494)+1,""),IF(ADHOC!$S$4=LEFT(Domein!$AS6495,LEN(ADHOC!$S$4)),MAX(Domein!BD$1:'Domein'!BD6494)+1,"")))</f>
        <v/>
      </c>
    </row>
    <row r="6496" spans="45:56" x14ac:dyDescent="0.2">
      <c r="AS6496" s="4" t="s">
        <v>18892</v>
      </c>
      <c r="AT6496" s="4" t="s">
        <v>18893</v>
      </c>
      <c r="AU6496" s="4" t="s">
        <v>456</v>
      </c>
      <c r="AV6496" s="4" t="s">
        <v>731</v>
      </c>
      <c r="AW6496" s="4" t="s">
        <v>724</v>
      </c>
      <c r="AX6496" s="4"/>
      <c r="AY6496" s="4">
        <v>260063</v>
      </c>
      <c r="AZ6496" s="4">
        <v>493118</v>
      </c>
      <c r="BA6496" s="4" t="s">
        <v>26757</v>
      </c>
      <c r="BB6496" s="4" t="s">
        <v>26758</v>
      </c>
      <c r="BC6496" s="4">
        <v>40</v>
      </c>
      <c r="BD6496" t="str">
        <f>IF(AND(ADHOC!$G$15="",ADHOC!$S$4=""),"",IF(ADHOC!$G$15&lt;&gt;"",IF(ADHOC!$G$15=LEFT(Domein!$AS6496,LEN(ADHOC!$G$15)),MAX(Domein!BD$1:'Domein'!BD6495)+1,""),IF(ADHOC!$S$4=LEFT(Domein!$AS6496,LEN(ADHOC!$S$4)),MAX(Domein!BD$1:'Domein'!BD6495)+1,"")))</f>
        <v/>
      </c>
    </row>
    <row r="6497" spans="45:56" x14ac:dyDescent="0.2">
      <c r="AS6497" s="4" t="s">
        <v>3053</v>
      </c>
      <c r="AT6497" s="4" t="s">
        <v>3054</v>
      </c>
      <c r="AU6497" s="4" t="s">
        <v>456</v>
      </c>
      <c r="AV6497" s="4" t="s">
        <v>731</v>
      </c>
      <c r="AW6497" s="4" t="s">
        <v>724</v>
      </c>
      <c r="AX6497" s="4"/>
      <c r="AY6497" s="4">
        <v>258201</v>
      </c>
      <c r="AZ6497" s="4">
        <v>494849</v>
      </c>
      <c r="BA6497" s="4" t="s">
        <v>26759</v>
      </c>
      <c r="BB6497" s="4" t="s">
        <v>26760</v>
      </c>
      <c r="BC6497" s="4">
        <v>40</v>
      </c>
      <c r="BD6497" t="str">
        <f>IF(AND(ADHOC!$G$15="",ADHOC!$S$4=""),"",IF(ADHOC!$G$15&lt;&gt;"",IF(ADHOC!$G$15=LEFT(Domein!$AS6497,LEN(ADHOC!$G$15)),MAX(Domein!BD$1:'Domein'!BD6496)+1,""),IF(ADHOC!$S$4=LEFT(Domein!$AS6497,LEN(ADHOC!$S$4)),MAX(Domein!BD$1:'Domein'!BD6496)+1,"")))</f>
        <v/>
      </c>
    </row>
    <row r="6498" spans="45:56" x14ac:dyDescent="0.2">
      <c r="AS6498" s="4" t="s">
        <v>18894</v>
      </c>
      <c r="AT6498" s="4" t="s">
        <v>3054</v>
      </c>
      <c r="AU6498" s="4" t="s">
        <v>456</v>
      </c>
      <c r="AV6498" s="4" t="s">
        <v>731</v>
      </c>
      <c r="AW6498" s="4" t="s">
        <v>724</v>
      </c>
      <c r="AX6498" s="4"/>
      <c r="AY6498" s="4">
        <v>258178</v>
      </c>
      <c r="AZ6498" s="4">
        <v>494846</v>
      </c>
      <c r="BA6498" s="4" t="s">
        <v>26761</v>
      </c>
      <c r="BB6498" s="4" t="s">
        <v>26762</v>
      </c>
      <c r="BC6498" s="4">
        <v>40</v>
      </c>
      <c r="BD6498" t="str">
        <f>IF(AND(ADHOC!$G$15="",ADHOC!$S$4=""),"",IF(ADHOC!$G$15&lt;&gt;"",IF(ADHOC!$G$15=LEFT(Domein!$AS6498,LEN(ADHOC!$G$15)),MAX(Domein!BD$1:'Domein'!BD6497)+1,""),IF(ADHOC!$S$4=LEFT(Domein!$AS6498,LEN(ADHOC!$S$4)),MAX(Domein!BD$1:'Domein'!BD6497)+1,"")))</f>
        <v/>
      </c>
    </row>
    <row r="6499" spans="45:56" x14ac:dyDescent="0.2">
      <c r="AS6499" s="4" t="s">
        <v>18895</v>
      </c>
      <c r="AT6499" s="4" t="s">
        <v>18896</v>
      </c>
      <c r="AU6499" s="4" t="s">
        <v>456</v>
      </c>
      <c r="AV6499" s="4" t="s">
        <v>731</v>
      </c>
      <c r="AW6499" s="4" t="s">
        <v>724</v>
      </c>
      <c r="AX6499" s="4"/>
      <c r="AY6499" s="4">
        <v>259441</v>
      </c>
      <c r="AZ6499" s="4">
        <v>495060</v>
      </c>
      <c r="BA6499" s="4" t="s">
        <v>26763</v>
      </c>
      <c r="BB6499" s="4" t="s">
        <v>26764</v>
      </c>
      <c r="BC6499" s="4">
        <v>40</v>
      </c>
      <c r="BD6499" t="str">
        <f>IF(AND(ADHOC!$G$15="",ADHOC!$S$4=""),"",IF(ADHOC!$G$15&lt;&gt;"",IF(ADHOC!$G$15=LEFT(Domein!$AS6499,LEN(ADHOC!$G$15)),MAX(Domein!BD$1:'Domein'!BD6498)+1,""),IF(ADHOC!$S$4=LEFT(Domein!$AS6499,LEN(ADHOC!$S$4)),MAX(Domein!BD$1:'Domein'!BD6498)+1,"")))</f>
        <v/>
      </c>
    </row>
    <row r="6500" spans="45:56" x14ac:dyDescent="0.2">
      <c r="AS6500" s="4" t="s">
        <v>18897</v>
      </c>
      <c r="AT6500" s="4" t="s">
        <v>18898</v>
      </c>
      <c r="AU6500" s="4" t="s">
        <v>456</v>
      </c>
      <c r="AV6500" s="4" t="s">
        <v>731</v>
      </c>
      <c r="AW6500" s="4" t="s">
        <v>724</v>
      </c>
      <c r="AX6500" s="4"/>
      <c r="AY6500" s="4">
        <v>259809</v>
      </c>
      <c r="AZ6500" s="4">
        <v>495155</v>
      </c>
      <c r="BA6500" s="4" t="s">
        <v>26725</v>
      </c>
      <c r="BB6500" s="4" t="s">
        <v>26765</v>
      </c>
      <c r="BC6500" s="4">
        <v>40</v>
      </c>
      <c r="BD6500" t="str">
        <f>IF(AND(ADHOC!$G$15="",ADHOC!$S$4=""),"",IF(ADHOC!$G$15&lt;&gt;"",IF(ADHOC!$G$15=LEFT(Domein!$AS6500,LEN(ADHOC!$G$15)),MAX(Domein!BD$1:'Domein'!BD6499)+1,""),IF(ADHOC!$S$4=LEFT(Domein!$AS6500,LEN(ADHOC!$S$4)),MAX(Domein!BD$1:'Domein'!BD6499)+1,"")))</f>
        <v/>
      </c>
    </row>
    <row r="6501" spans="45:56" x14ac:dyDescent="0.2">
      <c r="AS6501" s="4" t="s">
        <v>18899</v>
      </c>
      <c r="AT6501" s="4" t="s">
        <v>18900</v>
      </c>
      <c r="AU6501" s="4" t="s">
        <v>456</v>
      </c>
      <c r="AV6501" s="4" t="s">
        <v>731</v>
      </c>
      <c r="AW6501" s="4" t="s">
        <v>724</v>
      </c>
      <c r="AX6501" s="4"/>
      <c r="AY6501" s="4">
        <v>259773</v>
      </c>
      <c r="AZ6501" s="4">
        <v>488002</v>
      </c>
      <c r="BA6501" s="4" t="s">
        <v>26766</v>
      </c>
      <c r="BB6501" s="4" t="s">
        <v>26767</v>
      </c>
      <c r="BC6501" s="4">
        <v>40</v>
      </c>
      <c r="BD6501" t="str">
        <f>IF(AND(ADHOC!$G$15="",ADHOC!$S$4=""),"",IF(ADHOC!$G$15&lt;&gt;"",IF(ADHOC!$G$15=LEFT(Domein!$AS6501,LEN(ADHOC!$G$15)),MAX(Domein!BD$1:'Domein'!BD6500)+1,""),IF(ADHOC!$S$4=LEFT(Domein!$AS6501,LEN(ADHOC!$S$4)),MAX(Domein!BD$1:'Domein'!BD6500)+1,"")))</f>
        <v/>
      </c>
    </row>
    <row r="6502" spans="45:56" x14ac:dyDescent="0.2">
      <c r="AS6502" s="4" t="s">
        <v>18901</v>
      </c>
      <c r="AT6502" s="4" t="s">
        <v>18902</v>
      </c>
      <c r="AU6502" s="4" t="s">
        <v>456</v>
      </c>
      <c r="AV6502" s="4" t="s">
        <v>731</v>
      </c>
      <c r="AW6502" s="4" t="s">
        <v>724</v>
      </c>
      <c r="AX6502" s="4"/>
      <c r="AY6502" s="4">
        <v>259851</v>
      </c>
      <c r="AZ6502" s="4">
        <v>491334</v>
      </c>
      <c r="BA6502" s="4" t="s">
        <v>26768</v>
      </c>
      <c r="BB6502" s="4" t="s">
        <v>26769</v>
      </c>
      <c r="BC6502" s="4">
        <v>40</v>
      </c>
      <c r="BD6502" t="str">
        <f>IF(AND(ADHOC!$G$15="",ADHOC!$S$4=""),"",IF(ADHOC!$G$15&lt;&gt;"",IF(ADHOC!$G$15=LEFT(Domein!$AS6502,LEN(ADHOC!$G$15)),MAX(Domein!BD$1:'Domein'!BD6501)+1,""),IF(ADHOC!$S$4=LEFT(Domein!$AS6502,LEN(ADHOC!$S$4)),MAX(Domein!BD$1:'Domein'!BD6501)+1,"")))</f>
        <v/>
      </c>
    </row>
    <row r="6503" spans="45:56" x14ac:dyDescent="0.2">
      <c r="AS6503" s="4" t="s">
        <v>18903</v>
      </c>
      <c r="AT6503" s="4" t="s">
        <v>18904</v>
      </c>
      <c r="AU6503" s="4" t="s">
        <v>456</v>
      </c>
      <c r="AV6503" s="4" t="s">
        <v>731</v>
      </c>
      <c r="AW6503" s="4" t="s">
        <v>724</v>
      </c>
      <c r="AX6503" s="4"/>
      <c r="AY6503" s="4">
        <v>260453</v>
      </c>
      <c r="AZ6503" s="4">
        <v>493734</v>
      </c>
      <c r="BA6503" s="4" t="s">
        <v>26770</v>
      </c>
      <c r="BB6503" s="4" t="s">
        <v>26771</v>
      </c>
      <c r="BC6503" s="4">
        <v>40</v>
      </c>
      <c r="BD6503" t="str">
        <f>IF(AND(ADHOC!$G$15="",ADHOC!$S$4=""),"",IF(ADHOC!$G$15&lt;&gt;"",IF(ADHOC!$G$15=LEFT(Domein!$AS6503,LEN(ADHOC!$G$15)),MAX(Domein!BD$1:'Domein'!BD6502)+1,""),IF(ADHOC!$S$4=LEFT(Domein!$AS6503,LEN(ADHOC!$S$4)),MAX(Domein!BD$1:'Domein'!BD6502)+1,"")))</f>
        <v/>
      </c>
    </row>
    <row r="6504" spans="45:56" x14ac:dyDescent="0.2">
      <c r="AS6504" s="4" t="s">
        <v>18905</v>
      </c>
      <c r="AT6504" s="4" t="s">
        <v>18906</v>
      </c>
      <c r="AU6504" s="4" t="s">
        <v>456</v>
      </c>
      <c r="AV6504" s="4" t="s">
        <v>731</v>
      </c>
      <c r="AW6504" s="4" t="s">
        <v>724</v>
      </c>
      <c r="AX6504" s="4"/>
      <c r="AY6504" s="4">
        <v>260338</v>
      </c>
      <c r="AZ6504" s="4">
        <v>493983</v>
      </c>
      <c r="BA6504" s="4" t="s">
        <v>26772</v>
      </c>
      <c r="BB6504" s="4" t="s">
        <v>26773</v>
      </c>
      <c r="BC6504" s="4">
        <v>40</v>
      </c>
      <c r="BD6504" t="str">
        <f>IF(AND(ADHOC!$G$15="",ADHOC!$S$4=""),"",IF(ADHOC!$G$15&lt;&gt;"",IF(ADHOC!$G$15=LEFT(Domein!$AS6504,LEN(ADHOC!$G$15)),MAX(Domein!BD$1:'Domein'!BD6503)+1,""),IF(ADHOC!$S$4=LEFT(Domein!$AS6504,LEN(ADHOC!$S$4)),MAX(Domein!BD$1:'Domein'!BD6503)+1,"")))</f>
        <v/>
      </c>
    </row>
    <row r="6505" spans="45:56" x14ac:dyDescent="0.2">
      <c r="AS6505" s="4" t="s">
        <v>18907</v>
      </c>
      <c r="AT6505" s="4" t="s">
        <v>18908</v>
      </c>
      <c r="AU6505" s="4" t="s">
        <v>456</v>
      </c>
      <c r="AV6505" s="4" t="s">
        <v>731</v>
      </c>
      <c r="AW6505" s="4" t="s">
        <v>724</v>
      </c>
      <c r="AX6505" s="4"/>
      <c r="AY6505" s="4">
        <v>261105</v>
      </c>
      <c r="AZ6505" s="4">
        <v>491940</v>
      </c>
      <c r="BA6505" s="4" t="s">
        <v>26774</v>
      </c>
      <c r="BB6505" s="4" t="s">
        <v>26412</v>
      </c>
      <c r="BC6505" s="4">
        <v>40</v>
      </c>
      <c r="BD6505" t="str">
        <f>IF(AND(ADHOC!$G$15="",ADHOC!$S$4=""),"",IF(ADHOC!$G$15&lt;&gt;"",IF(ADHOC!$G$15=LEFT(Domein!$AS6505,LEN(ADHOC!$G$15)),MAX(Domein!BD$1:'Domein'!BD6504)+1,""),IF(ADHOC!$S$4=LEFT(Domein!$AS6505,LEN(ADHOC!$S$4)),MAX(Domein!BD$1:'Domein'!BD6504)+1,"")))</f>
        <v/>
      </c>
    </row>
    <row r="6506" spans="45:56" x14ac:dyDescent="0.2">
      <c r="AS6506" s="4" t="s">
        <v>18909</v>
      </c>
      <c r="AT6506" s="4" t="s">
        <v>18910</v>
      </c>
      <c r="AU6506" s="4" t="s">
        <v>456</v>
      </c>
      <c r="AV6506" s="4" t="s">
        <v>731</v>
      </c>
      <c r="AW6506" s="4" t="s">
        <v>724</v>
      </c>
      <c r="AX6506" s="4"/>
      <c r="AY6506" s="4">
        <v>257241</v>
      </c>
      <c r="AZ6506" s="4">
        <v>494875</v>
      </c>
      <c r="BA6506" s="4" t="s">
        <v>26775</v>
      </c>
      <c r="BB6506" s="4" t="s">
        <v>26776</v>
      </c>
      <c r="BC6506" s="4">
        <v>40</v>
      </c>
      <c r="BD6506" t="str">
        <f>IF(AND(ADHOC!$G$15="",ADHOC!$S$4=""),"",IF(ADHOC!$G$15&lt;&gt;"",IF(ADHOC!$G$15=LEFT(Domein!$AS6506,LEN(ADHOC!$G$15)),MAX(Domein!BD$1:'Domein'!BD6505)+1,""),IF(ADHOC!$S$4=LEFT(Domein!$AS6506,LEN(ADHOC!$S$4)),MAX(Domein!BD$1:'Domein'!BD6505)+1,"")))</f>
        <v/>
      </c>
    </row>
    <row r="6507" spans="45:56" x14ac:dyDescent="0.2">
      <c r="AS6507" s="4" t="s">
        <v>18911</v>
      </c>
      <c r="AT6507" s="4" t="s">
        <v>18912</v>
      </c>
      <c r="AU6507" s="4" t="s">
        <v>456</v>
      </c>
      <c r="AV6507" s="4" t="s">
        <v>731</v>
      </c>
      <c r="AW6507" s="4" t="s">
        <v>724</v>
      </c>
      <c r="AX6507" s="4"/>
      <c r="AY6507" s="4">
        <v>258208</v>
      </c>
      <c r="AZ6507" s="4">
        <v>492827</v>
      </c>
      <c r="BA6507" s="4" t="s">
        <v>26777</v>
      </c>
      <c r="BB6507" s="4" t="s">
        <v>26778</v>
      </c>
      <c r="BC6507" s="4">
        <v>40</v>
      </c>
      <c r="BD6507" t="str">
        <f>IF(AND(ADHOC!$G$15="",ADHOC!$S$4=""),"",IF(ADHOC!$G$15&lt;&gt;"",IF(ADHOC!$G$15=LEFT(Domein!$AS6507,LEN(ADHOC!$G$15)),MAX(Domein!BD$1:'Domein'!BD6506)+1,""),IF(ADHOC!$S$4=LEFT(Domein!$AS6507,LEN(ADHOC!$S$4)),MAX(Domein!BD$1:'Domein'!BD6506)+1,"")))</f>
        <v/>
      </c>
    </row>
    <row r="6508" spans="45:56" x14ac:dyDescent="0.2">
      <c r="AS6508" s="4" t="s">
        <v>3055</v>
      </c>
      <c r="AT6508" s="4" t="s">
        <v>3056</v>
      </c>
      <c r="AU6508" s="4" t="s">
        <v>456</v>
      </c>
      <c r="AV6508" s="4" t="s">
        <v>733</v>
      </c>
      <c r="AW6508" s="4" t="s">
        <v>724</v>
      </c>
      <c r="AX6508" s="4"/>
      <c r="AY6508" s="4">
        <v>257415</v>
      </c>
      <c r="AZ6508" s="4">
        <v>493818</v>
      </c>
      <c r="BA6508" s="4" t="s">
        <v>26779</v>
      </c>
      <c r="BB6508" s="4" t="s">
        <v>26780</v>
      </c>
      <c r="BC6508" s="4">
        <v>40</v>
      </c>
      <c r="BD6508" t="str">
        <f>IF(AND(ADHOC!$G$15="",ADHOC!$S$4=""),"",IF(ADHOC!$G$15&lt;&gt;"",IF(ADHOC!$G$15=LEFT(Domein!$AS6508,LEN(ADHOC!$G$15)),MAX(Domein!BD$1:'Domein'!BD6507)+1,""),IF(ADHOC!$S$4=LEFT(Domein!$AS6508,LEN(ADHOC!$S$4)),MAX(Domein!BD$1:'Domein'!BD6507)+1,"")))</f>
        <v/>
      </c>
    </row>
    <row r="6509" spans="45:56" x14ac:dyDescent="0.2">
      <c r="AS6509" s="4" t="s">
        <v>13547</v>
      </c>
      <c r="AT6509" s="4" t="s">
        <v>13548</v>
      </c>
      <c r="AU6509" s="4" t="s">
        <v>456</v>
      </c>
      <c r="AV6509" s="4" t="s">
        <v>733</v>
      </c>
      <c r="AW6509" s="4" t="s">
        <v>724</v>
      </c>
      <c r="AX6509" s="4"/>
      <c r="AY6509" s="4">
        <v>257408</v>
      </c>
      <c r="AZ6509" s="4">
        <v>493824</v>
      </c>
      <c r="BA6509" s="4" t="s">
        <v>26781</v>
      </c>
      <c r="BB6509" s="4" t="s">
        <v>26782</v>
      </c>
      <c r="BC6509" s="4">
        <v>40</v>
      </c>
      <c r="BD6509" t="str">
        <f>IF(AND(ADHOC!$G$15="",ADHOC!$S$4=""),"",IF(ADHOC!$G$15&lt;&gt;"",IF(ADHOC!$G$15=LEFT(Domein!$AS6509,LEN(ADHOC!$G$15)),MAX(Domein!BD$1:'Domein'!BD6508)+1,""),IF(ADHOC!$S$4=LEFT(Domein!$AS6509,LEN(ADHOC!$S$4)),MAX(Domein!BD$1:'Domein'!BD6508)+1,"")))</f>
        <v/>
      </c>
    </row>
    <row r="6510" spans="45:56" x14ac:dyDescent="0.2">
      <c r="AS6510" s="4" t="s">
        <v>18913</v>
      </c>
      <c r="AT6510" s="4" t="s">
        <v>18914</v>
      </c>
      <c r="AU6510" s="4" t="s">
        <v>456</v>
      </c>
      <c r="AV6510" s="4" t="s">
        <v>731</v>
      </c>
      <c r="AW6510" s="4" t="s">
        <v>724</v>
      </c>
      <c r="AX6510" s="4"/>
      <c r="AY6510" s="4">
        <v>259987</v>
      </c>
      <c r="AZ6510" s="4">
        <v>492817</v>
      </c>
      <c r="BA6510" s="4" t="s">
        <v>26783</v>
      </c>
      <c r="BB6510" s="4" t="s">
        <v>26784</v>
      </c>
      <c r="BC6510" s="4">
        <v>40</v>
      </c>
      <c r="BD6510" t="str">
        <f>IF(AND(ADHOC!$G$15="",ADHOC!$S$4=""),"",IF(ADHOC!$G$15&lt;&gt;"",IF(ADHOC!$G$15=LEFT(Domein!$AS6510,LEN(ADHOC!$G$15)),MAX(Domein!BD$1:'Domein'!BD6509)+1,""),IF(ADHOC!$S$4=LEFT(Domein!$AS6510,LEN(ADHOC!$S$4)),MAX(Domein!BD$1:'Domein'!BD6509)+1,"")))</f>
        <v/>
      </c>
    </row>
    <row r="6511" spans="45:56" x14ac:dyDescent="0.2">
      <c r="AS6511" s="4" t="s">
        <v>18915</v>
      </c>
      <c r="AT6511" s="4" t="s">
        <v>18916</v>
      </c>
      <c r="AU6511" s="4" t="s">
        <v>456</v>
      </c>
      <c r="AV6511" s="4" t="s">
        <v>731</v>
      </c>
      <c r="AW6511" s="4" t="s">
        <v>724</v>
      </c>
      <c r="AX6511" s="4"/>
      <c r="AY6511" s="4">
        <v>257371</v>
      </c>
      <c r="AZ6511" s="4">
        <v>492207</v>
      </c>
      <c r="BA6511" s="4" t="s">
        <v>26785</v>
      </c>
      <c r="BB6511" s="4" t="s">
        <v>26786</v>
      </c>
      <c r="BC6511" s="4">
        <v>40</v>
      </c>
      <c r="BD6511" t="str">
        <f>IF(AND(ADHOC!$G$15="",ADHOC!$S$4=""),"",IF(ADHOC!$G$15&lt;&gt;"",IF(ADHOC!$G$15=LEFT(Domein!$AS6511,LEN(ADHOC!$G$15)),MAX(Domein!BD$1:'Domein'!BD6510)+1,""),IF(ADHOC!$S$4=LEFT(Domein!$AS6511,LEN(ADHOC!$S$4)),MAX(Domein!BD$1:'Domein'!BD6510)+1,"")))</f>
        <v/>
      </c>
    </row>
    <row r="6512" spans="45:56" x14ac:dyDescent="0.2">
      <c r="AS6512" s="4" t="s">
        <v>18917</v>
      </c>
      <c r="AT6512" s="4" t="s">
        <v>18918</v>
      </c>
      <c r="AU6512" s="4" t="s">
        <v>456</v>
      </c>
      <c r="AV6512" s="4" t="s">
        <v>731</v>
      </c>
      <c r="AW6512" s="4" t="s">
        <v>724</v>
      </c>
      <c r="AX6512" s="4"/>
      <c r="AY6512" s="4">
        <v>257647</v>
      </c>
      <c r="AZ6512" s="4">
        <v>491918</v>
      </c>
      <c r="BA6512" s="4" t="s">
        <v>26787</v>
      </c>
      <c r="BB6512" s="4" t="s">
        <v>26788</v>
      </c>
      <c r="BC6512" s="4">
        <v>40</v>
      </c>
      <c r="BD6512" t="str">
        <f>IF(AND(ADHOC!$G$15="",ADHOC!$S$4=""),"",IF(ADHOC!$G$15&lt;&gt;"",IF(ADHOC!$G$15=LEFT(Domein!$AS6512,LEN(ADHOC!$G$15)),MAX(Domein!BD$1:'Domein'!BD6511)+1,""),IF(ADHOC!$S$4=LEFT(Domein!$AS6512,LEN(ADHOC!$S$4)),MAX(Domein!BD$1:'Domein'!BD6511)+1,"")))</f>
        <v/>
      </c>
    </row>
    <row r="6513" spans="45:56" x14ac:dyDescent="0.2">
      <c r="AS6513" s="4" t="s">
        <v>18919</v>
      </c>
      <c r="AT6513" s="4" t="s">
        <v>18920</v>
      </c>
      <c r="AU6513" s="4" t="s">
        <v>456</v>
      </c>
      <c r="AV6513" s="4" t="s">
        <v>731</v>
      </c>
      <c r="AW6513" s="4" t="s">
        <v>724</v>
      </c>
      <c r="AX6513" s="4"/>
      <c r="AY6513" s="4">
        <v>261724</v>
      </c>
      <c r="AZ6513" s="4">
        <v>488382</v>
      </c>
      <c r="BA6513" s="4" t="s">
        <v>26789</v>
      </c>
      <c r="BB6513" s="4" t="s">
        <v>26790</v>
      </c>
      <c r="BC6513" s="4">
        <v>40</v>
      </c>
      <c r="BD6513" t="str">
        <f>IF(AND(ADHOC!$G$15="",ADHOC!$S$4=""),"",IF(ADHOC!$G$15&lt;&gt;"",IF(ADHOC!$G$15=LEFT(Domein!$AS6513,LEN(ADHOC!$G$15)),MAX(Domein!BD$1:'Domein'!BD6512)+1,""),IF(ADHOC!$S$4=LEFT(Domein!$AS6513,LEN(ADHOC!$S$4)),MAX(Domein!BD$1:'Domein'!BD6512)+1,"")))</f>
        <v/>
      </c>
    </row>
    <row r="6514" spans="45:56" x14ac:dyDescent="0.2">
      <c r="AS6514" s="4" t="s">
        <v>18921</v>
      </c>
      <c r="AT6514" s="4" t="s">
        <v>18922</v>
      </c>
      <c r="AU6514" s="4" t="s">
        <v>456</v>
      </c>
      <c r="AV6514" s="4" t="s">
        <v>731</v>
      </c>
      <c r="AW6514" s="4" t="s">
        <v>724</v>
      </c>
      <c r="AX6514" s="4"/>
      <c r="AY6514" s="4">
        <v>262000</v>
      </c>
      <c r="AZ6514" s="4">
        <v>492600</v>
      </c>
      <c r="BA6514" s="4" t="s">
        <v>26791</v>
      </c>
      <c r="BB6514" s="4" t="s">
        <v>26792</v>
      </c>
      <c r="BC6514" s="4">
        <v>40</v>
      </c>
      <c r="BD6514" t="str">
        <f>IF(AND(ADHOC!$G$15="",ADHOC!$S$4=""),"",IF(ADHOC!$G$15&lt;&gt;"",IF(ADHOC!$G$15=LEFT(Domein!$AS6514,LEN(ADHOC!$G$15)),MAX(Domein!BD$1:'Domein'!BD6513)+1,""),IF(ADHOC!$S$4=LEFT(Domein!$AS6514,LEN(ADHOC!$S$4)),MAX(Domein!BD$1:'Domein'!BD6513)+1,"")))</f>
        <v/>
      </c>
    </row>
    <row r="6515" spans="45:56" x14ac:dyDescent="0.2">
      <c r="AS6515" s="4" t="s">
        <v>18923</v>
      </c>
      <c r="AT6515" s="4" t="s">
        <v>18924</v>
      </c>
      <c r="AU6515" s="4" t="s">
        <v>456</v>
      </c>
      <c r="AV6515" s="4" t="s">
        <v>731</v>
      </c>
      <c r="AW6515" s="4" t="s">
        <v>724</v>
      </c>
      <c r="AX6515" s="4"/>
      <c r="AY6515" s="4">
        <v>257090</v>
      </c>
      <c r="AZ6515" s="4">
        <v>494990</v>
      </c>
      <c r="BA6515" s="4" t="s">
        <v>26793</v>
      </c>
      <c r="BB6515" s="4" t="s">
        <v>26794</v>
      </c>
      <c r="BC6515" s="4">
        <v>40</v>
      </c>
      <c r="BD6515" t="str">
        <f>IF(AND(ADHOC!$G$15="",ADHOC!$S$4=""),"",IF(ADHOC!$G$15&lt;&gt;"",IF(ADHOC!$G$15=LEFT(Domein!$AS6515,LEN(ADHOC!$G$15)),MAX(Domein!BD$1:'Domein'!BD6514)+1,""),IF(ADHOC!$S$4=LEFT(Domein!$AS6515,LEN(ADHOC!$S$4)),MAX(Domein!BD$1:'Domein'!BD6514)+1,"")))</f>
        <v/>
      </c>
    </row>
    <row r="6516" spans="45:56" x14ac:dyDescent="0.2">
      <c r="AS6516" s="4" t="s">
        <v>18925</v>
      </c>
      <c r="AT6516" s="4" t="s">
        <v>18926</v>
      </c>
      <c r="AU6516" s="4" t="s">
        <v>456</v>
      </c>
      <c r="AV6516" s="4" t="s">
        <v>731</v>
      </c>
      <c r="AW6516" s="4" t="s">
        <v>724</v>
      </c>
      <c r="AX6516" s="4"/>
      <c r="AY6516" s="4">
        <v>257473</v>
      </c>
      <c r="AZ6516" s="4">
        <v>492701</v>
      </c>
      <c r="BA6516" s="4" t="s">
        <v>26795</v>
      </c>
      <c r="BB6516" s="4" t="s">
        <v>26796</v>
      </c>
      <c r="BC6516" s="4">
        <v>40</v>
      </c>
      <c r="BD6516" t="str">
        <f>IF(AND(ADHOC!$G$15="",ADHOC!$S$4=""),"",IF(ADHOC!$G$15&lt;&gt;"",IF(ADHOC!$G$15=LEFT(Domein!$AS6516,LEN(ADHOC!$G$15)),MAX(Domein!BD$1:'Domein'!BD6515)+1,""),IF(ADHOC!$S$4=LEFT(Domein!$AS6516,LEN(ADHOC!$S$4)),MAX(Domein!BD$1:'Domein'!BD6515)+1,"")))</f>
        <v/>
      </c>
    </row>
    <row r="6517" spans="45:56" x14ac:dyDescent="0.2">
      <c r="AS6517" s="4" t="s">
        <v>18927</v>
      </c>
      <c r="AT6517" s="4" t="s">
        <v>18928</v>
      </c>
      <c r="AU6517" s="4" t="s">
        <v>456</v>
      </c>
      <c r="AV6517" s="4" t="s">
        <v>731</v>
      </c>
      <c r="AW6517" s="4" t="s">
        <v>724</v>
      </c>
      <c r="AX6517" s="4"/>
      <c r="AY6517" s="4">
        <v>263680</v>
      </c>
      <c r="AZ6517" s="4">
        <v>484300</v>
      </c>
      <c r="BA6517" s="4" t="s">
        <v>26797</v>
      </c>
      <c r="BB6517" s="4" t="s">
        <v>26798</v>
      </c>
      <c r="BC6517" s="4">
        <v>40</v>
      </c>
      <c r="BD6517" t="str">
        <f>IF(AND(ADHOC!$G$15="",ADHOC!$S$4=""),"",IF(ADHOC!$G$15&lt;&gt;"",IF(ADHOC!$G$15=LEFT(Domein!$AS6517,LEN(ADHOC!$G$15)),MAX(Domein!BD$1:'Domein'!BD6516)+1,""),IF(ADHOC!$S$4=LEFT(Domein!$AS6517,LEN(ADHOC!$S$4)),MAX(Domein!BD$1:'Domein'!BD6516)+1,"")))</f>
        <v/>
      </c>
    </row>
    <row r="6518" spans="45:56" x14ac:dyDescent="0.2">
      <c r="AS6518" s="4" t="s">
        <v>18929</v>
      </c>
      <c r="AT6518" s="4" t="s">
        <v>18930</v>
      </c>
      <c r="AU6518" s="4" t="s">
        <v>456</v>
      </c>
      <c r="AV6518" s="4" t="s">
        <v>731</v>
      </c>
      <c r="AW6518" s="4" t="s">
        <v>724</v>
      </c>
      <c r="AX6518" s="4"/>
      <c r="AY6518" s="4">
        <v>259900</v>
      </c>
      <c r="AZ6518" s="4">
        <v>488980</v>
      </c>
      <c r="BA6518" s="4" t="s">
        <v>26799</v>
      </c>
      <c r="BB6518" s="4" t="s">
        <v>26800</v>
      </c>
      <c r="BC6518" s="4">
        <v>40</v>
      </c>
      <c r="BD6518" t="str">
        <f>IF(AND(ADHOC!$G$15="",ADHOC!$S$4=""),"",IF(ADHOC!$G$15&lt;&gt;"",IF(ADHOC!$G$15=LEFT(Domein!$AS6518,LEN(ADHOC!$G$15)),MAX(Domein!BD$1:'Domein'!BD6517)+1,""),IF(ADHOC!$S$4=LEFT(Domein!$AS6518,LEN(ADHOC!$S$4)),MAX(Domein!BD$1:'Domein'!BD6517)+1,"")))</f>
        <v/>
      </c>
    </row>
    <row r="6519" spans="45:56" x14ac:dyDescent="0.2">
      <c r="AS6519" s="4" t="s">
        <v>18931</v>
      </c>
      <c r="AT6519" s="4" t="s">
        <v>18932</v>
      </c>
      <c r="AU6519" s="4" t="s">
        <v>456</v>
      </c>
      <c r="AV6519" s="4" t="s">
        <v>731</v>
      </c>
      <c r="AW6519" s="4" t="s">
        <v>724</v>
      </c>
      <c r="AX6519" s="4"/>
      <c r="AY6519" s="4">
        <v>259576</v>
      </c>
      <c r="AZ6519" s="4">
        <v>488387</v>
      </c>
      <c r="BA6519" s="4" t="s">
        <v>26801</v>
      </c>
      <c r="BB6519" s="4" t="s">
        <v>26802</v>
      </c>
      <c r="BC6519" s="4">
        <v>40</v>
      </c>
      <c r="BD6519" t="str">
        <f>IF(AND(ADHOC!$G$15="",ADHOC!$S$4=""),"",IF(ADHOC!$G$15&lt;&gt;"",IF(ADHOC!$G$15=LEFT(Domein!$AS6519,LEN(ADHOC!$G$15)),MAX(Domein!BD$1:'Domein'!BD6518)+1,""),IF(ADHOC!$S$4=LEFT(Domein!$AS6519,LEN(ADHOC!$S$4)),MAX(Domein!BD$1:'Domein'!BD6518)+1,"")))</f>
        <v/>
      </c>
    </row>
    <row r="6520" spans="45:56" x14ac:dyDescent="0.2">
      <c r="AS6520" s="4" t="s">
        <v>18933</v>
      </c>
      <c r="AT6520" s="4" t="s">
        <v>18934</v>
      </c>
      <c r="AU6520" s="4" t="s">
        <v>456</v>
      </c>
      <c r="AV6520" s="4" t="s">
        <v>731</v>
      </c>
      <c r="AW6520" s="4" t="s">
        <v>724</v>
      </c>
      <c r="AX6520" s="4"/>
      <c r="AY6520" s="4">
        <v>261950</v>
      </c>
      <c r="AZ6520" s="4">
        <v>487510</v>
      </c>
      <c r="BA6520" s="4" t="s">
        <v>26803</v>
      </c>
      <c r="BB6520" s="4" t="s">
        <v>26804</v>
      </c>
      <c r="BC6520" s="4">
        <v>40</v>
      </c>
      <c r="BD6520" t="str">
        <f>IF(AND(ADHOC!$G$15="",ADHOC!$S$4=""),"",IF(ADHOC!$G$15&lt;&gt;"",IF(ADHOC!$G$15=LEFT(Domein!$AS6520,LEN(ADHOC!$G$15)),MAX(Domein!BD$1:'Domein'!BD6519)+1,""),IF(ADHOC!$S$4=LEFT(Domein!$AS6520,LEN(ADHOC!$S$4)),MAX(Domein!BD$1:'Domein'!BD6519)+1,"")))</f>
        <v/>
      </c>
    </row>
    <row r="6521" spans="45:56" x14ac:dyDescent="0.2">
      <c r="AS6521" s="4" t="s">
        <v>18935</v>
      </c>
      <c r="AT6521" s="4" t="s">
        <v>18936</v>
      </c>
      <c r="AU6521" s="4" t="s">
        <v>456</v>
      </c>
      <c r="AV6521" s="4" t="s">
        <v>731</v>
      </c>
      <c r="AW6521" s="4" t="s">
        <v>724</v>
      </c>
      <c r="AX6521" s="4"/>
      <c r="AY6521" s="4">
        <v>258910</v>
      </c>
      <c r="AZ6521" s="4">
        <v>489510</v>
      </c>
      <c r="BA6521" s="4" t="s">
        <v>26805</v>
      </c>
      <c r="BB6521" s="4" t="s">
        <v>26806</v>
      </c>
      <c r="BC6521" s="4">
        <v>40</v>
      </c>
      <c r="BD6521" t="str">
        <f>IF(AND(ADHOC!$G$15="",ADHOC!$S$4=""),"",IF(ADHOC!$G$15&lt;&gt;"",IF(ADHOC!$G$15=LEFT(Domein!$AS6521,LEN(ADHOC!$G$15)),MAX(Domein!BD$1:'Domein'!BD6520)+1,""),IF(ADHOC!$S$4=LEFT(Domein!$AS6521,LEN(ADHOC!$S$4)),MAX(Domein!BD$1:'Domein'!BD6520)+1,"")))</f>
        <v/>
      </c>
    </row>
    <row r="6522" spans="45:56" x14ac:dyDescent="0.2">
      <c r="AS6522" s="4" t="s">
        <v>18937</v>
      </c>
      <c r="AT6522" s="4" t="s">
        <v>18938</v>
      </c>
      <c r="AU6522" s="4" t="s">
        <v>456</v>
      </c>
      <c r="AV6522" s="4" t="s">
        <v>731</v>
      </c>
      <c r="AW6522" s="4" t="s">
        <v>724</v>
      </c>
      <c r="AX6522" s="4"/>
      <c r="AY6522" s="4">
        <v>260870</v>
      </c>
      <c r="AZ6522" s="4">
        <v>489348</v>
      </c>
      <c r="BA6522" s="4" t="s">
        <v>26807</v>
      </c>
      <c r="BB6522" s="4" t="s">
        <v>26808</v>
      </c>
      <c r="BC6522" s="4">
        <v>40</v>
      </c>
      <c r="BD6522" t="str">
        <f>IF(AND(ADHOC!$G$15="",ADHOC!$S$4=""),"",IF(ADHOC!$G$15&lt;&gt;"",IF(ADHOC!$G$15=LEFT(Domein!$AS6522,LEN(ADHOC!$G$15)),MAX(Domein!BD$1:'Domein'!BD6521)+1,""),IF(ADHOC!$S$4=LEFT(Domein!$AS6522,LEN(ADHOC!$S$4)),MAX(Domein!BD$1:'Domein'!BD6521)+1,"")))</f>
        <v/>
      </c>
    </row>
    <row r="6523" spans="45:56" x14ac:dyDescent="0.2">
      <c r="AS6523" s="4" t="s">
        <v>18939</v>
      </c>
      <c r="AT6523" s="4" t="s">
        <v>18940</v>
      </c>
      <c r="AU6523" s="4" t="s">
        <v>456</v>
      </c>
      <c r="AV6523" s="4" t="s">
        <v>731</v>
      </c>
      <c r="AW6523" s="4" t="s">
        <v>724</v>
      </c>
      <c r="AX6523" s="4"/>
      <c r="AY6523" s="4">
        <v>259638</v>
      </c>
      <c r="AZ6523" s="4">
        <v>488481</v>
      </c>
      <c r="BA6523" s="4" t="s">
        <v>26809</v>
      </c>
      <c r="BB6523" s="4" t="s">
        <v>26810</v>
      </c>
      <c r="BC6523" s="4">
        <v>40</v>
      </c>
      <c r="BD6523" t="str">
        <f>IF(AND(ADHOC!$G$15="",ADHOC!$S$4=""),"",IF(ADHOC!$G$15&lt;&gt;"",IF(ADHOC!$G$15=LEFT(Domein!$AS6523,LEN(ADHOC!$G$15)),MAX(Domein!BD$1:'Domein'!BD6522)+1,""),IF(ADHOC!$S$4=LEFT(Domein!$AS6523,LEN(ADHOC!$S$4)),MAX(Domein!BD$1:'Domein'!BD6522)+1,"")))</f>
        <v/>
      </c>
    </row>
    <row r="6524" spans="45:56" x14ac:dyDescent="0.2">
      <c r="AS6524" s="4" t="s">
        <v>18941</v>
      </c>
      <c r="AT6524" s="4" t="s">
        <v>18942</v>
      </c>
      <c r="AU6524" s="4" t="s">
        <v>456</v>
      </c>
      <c r="AV6524" s="4" t="s">
        <v>731</v>
      </c>
      <c r="AW6524" s="4" t="s">
        <v>724</v>
      </c>
      <c r="AX6524" s="4"/>
      <c r="AY6524" s="4">
        <v>259660</v>
      </c>
      <c r="AZ6524" s="4">
        <v>488570</v>
      </c>
      <c r="BA6524" s="4" t="s">
        <v>26811</v>
      </c>
      <c r="BB6524" s="4" t="s">
        <v>26812</v>
      </c>
      <c r="BC6524" s="4">
        <v>40</v>
      </c>
      <c r="BD6524" t="str">
        <f>IF(AND(ADHOC!$G$15="",ADHOC!$S$4=""),"",IF(ADHOC!$G$15&lt;&gt;"",IF(ADHOC!$G$15=LEFT(Domein!$AS6524,LEN(ADHOC!$G$15)),MAX(Domein!BD$1:'Domein'!BD6523)+1,""),IF(ADHOC!$S$4=LEFT(Domein!$AS6524,LEN(ADHOC!$S$4)),MAX(Domein!BD$1:'Domein'!BD6523)+1,"")))</f>
        <v/>
      </c>
    </row>
    <row r="6525" spans="45:56" x14ac:dyDescent="0.2">
      <c r="AS6525" s="4" t="s">
        <v>18943</v>
      </c>
      <c r="AT6525" s="4" t="s">
        <v>18944</v>
      </c>
      <c r="AU6525" s="4" t="s">
        <v>456</v>
      </c>
      <c r="AV6525" s="4" t="s">
        <v>731</v>
      </c>
      <c r="AW6525" s="4" t="s">
        <v>724</v>
      </c>
      <c r="AX6525" s="4"/>
      <c r="AY6525" s="4">
        <v>259400</v>
      </c>
      <c r="AZ6525" s="4">
        <v>488210</v>
      </c>
      <c r="BA6525" s="4" t="s">
        <v>26813</v>
      </c>
      <c r="BB6525" s="4" t="s">
        <v>26814</v>
      </c>
      <c r="BC6525" s="4">
        <v>40</v>
      </c>
      <c r="BD6525" t="str">
        <f>IF(AND(ADHOC!$G$15="",ADHOC!$S$4=""),"",IF(ADHOC!$G$15&lt;&gt;"",IF(ADHOC!$G$15=LEFT(Domein!$AS6525,LEN(ADHOC!$G$15)),MAX(Domein!BD$1:'Domein'!BD6524)+1,""),IF(ADHOC!$S$4=LEFT(Domein!$AS6525,LEN(ADHOC!$S$4)),MAX(Domein!BD$1:'Domein'!BD6524)+1,"")))</f>
        <v/>
      </c>
    </row>
    <row r="6526" spans="45:56" x14ac:dyDescent="0.2">
      <c r="AS6526" s="4" t="s">
        <v>18945</v>
      </c>
      <c r="AT6526" s="4" t="s">
        <v>18946</v>
      </c>
      <c r="AU6526" s="4" t="s">
        <v>456</v>
      </c>
      <c r="AV6526" s="4" t="s">
        <v>731</v>
      </c>
      <c r="AW6526" s="4" t="s">
        <v>724</v>
      </c>
      <c r="AX6526" s="4"/>
      <c r="AY6526" s="4">
        <v>260836</v>
      </c>
      <c r="AZ6526" s="4">
        <v>494704</v>
      </c>
      <c r="BA6526" s="4" t="s">
        <v>26815</v>
      </c>
      <c r="BB6526" s="4" t="s">
        <v>26816</v>
      </c>
      <c r="BC6526" s="4">
        <v>40</v>
      </c>
      <c r="BD6526" t="str">
        <f>IF(AND(ADHOC!$G$15="",ADHOC!$S$4=""),"",IF(ADHOC!$G$15&lt;&gt;"",IF(ADHOC!$G$15=LEFT(Domein!$AS6526,LEN(ADHOC!$G$15)),MAX(Domein!BD$1:'Domein'!BD6525)+1,""),IF(ADHOC!$S$4=LEFT(Domein!$AS6526,LEN(ADHOC!$S$4)),MAX(Domein!BD$1:'Domein'!BD6525)+1,"")))</f>
        <v/>
      </c>
    </row>
    <row r="6527" spans="45:56" x14ac:dyDescent="0.2">
      <c r="AS6527" s="4" t="s">
        <v>18947</v>
      </c>
      <c r="AT6527" s="4" t="s">
        <v>18948</v>
      </c>
      <c r="AU6527" s="4" t="s">
        <v>456</v>
      </c>
      <c r="AV6527" s="4" t="s">
        <v>731</v>
      </c>
      <c r="AW6527" s="4" t="s">
        <v>724</v>
      </c>
      <c r="AX6527" s="4"/>
      <c r="AY6527" s="4">
        <v>256945</v>
      </c>
      <c r="AZ6527" s="4">
        <v>494992</v>
      </c>
      <c r="BA6527" s="4" t="s">
        <v>26817</v>
      </c>
      <c r="BB6527" s="4" t="s">
        <v>26818</v>
      </c>
      <c r="BC6527" s="4">
        <v>40</v>
      </c>
      <c r="BD6527" t="str">
        <f>IF(AND(ADHOC!$G$15="",ADHOC!$S$4=""),"",IF(ADHOC!$G$15&lt;&gt;"",IF(ADHOC!$G$15=LEFT(Domein!$AS6527,LEN(ADHOC!$G$15)),MAX(Domein!BD$1:'Domein'!BD6526)+1,""),IF(ADHOC!$S$4=LEFT(Domein!$AS6527,LEN(ADHOC!$S$4)),MAX(Domein!BD$1:'Domein'!BD6526)+1,"")))</f>
        <v/>
      </c>
    </row>
    <row r="6528" spans="45:56" x14ac:dyDescent="0.2">
      <c r="AS6528" s="4" t="s">
        <v>18949</v>
      </c>
      <c r="AT6528" s="4" t="s">
        <v>18950</v>
      </c>
      <c r="AU6528" s="4" t="s">
        <v>456</v>
      </c>
      <c r="AV6528" s="4" t="s">
        <v>731</v>
      </c>
      <c r="AW6528" s="4" t="s">
        <v>724</v>
      </c>
      <c r="AX6528" s="4"/>
      <c r="AY6528" s="4">
        <v>256976</v>
      </c>
      <c r="AZ6528" s="4">
        <v>494940</v>
      </c>
      <c r="BA6528" s="4" t="s">
        <v>26819</v>
      </c>
      <c r="BB6528" s="4" t="s">
        <v>26820</v>
      </c>
      <c r="BC6528" s="4">
        <v>40</v>
      </c>
      <c r="BD6528" t="str">
        <f>IF(AND(ADHOC!$G$15="",ADHOC!$S$4=""),"",IF(ADHOC!$G$15&lt;&gt;"",IF(ADHOC!$G$15=LEFT(Domein!$AS6528,LEN(ADHOC!$G$15)),MAX(Domein!BD$1:'Domein'!BD6527)+1,""),IF(ADHOC!$S$4=LEFT(Domein!$AS6528,LEN(ADHOC!$S$4)),MAX(Domein!BD$1:'Domein'!BD6527)+1,"")))</f>
        <v/>
      </c>
    </row>
    <row r="6529" spans="45:56" x14ac:dyDescent="0.2">
      <c r="AS6529" s="4" t="s">
        <v>18951</v>
      </c>
      <c r="AT6529" s="4" t="s">
        <v>18952</v>
      </c>
      <c r="AU6529" s="4" t="s">
        <v>456</v>
      </c>
      <c r="AV6529" s="4" t="s">
        <v>731</v>
      </c>
      <c r="AW6529" s="4" t="s">
        <v>724</v>
      </c>
      <c r="AX6529" s="4"/>
      <c r="AY6529" s="4">
        <v>257312</v>
      </c>
      <c r="AZ6529" s="4">
        <v>494845</v>
      </c>
      <c r="BA6529" s="4" t="s">
        <v>26821</v>
      </c>
      <c r="BB6529" s="4" t="s">
        <v>26822</v>
      </c>
      <c r="BC6529" s="4">
        <v>40</v>
      </c>
      <c r="BD6529" t="str">
        <f>IF(AND(ADHOC!$G$15="",ADHOC!$S$4=""),"",IF(ADHOC!$G$15&lt;&gt;"",IF(ADHOC!$G$15=LEFT(Domein!$AS6529,LEN(ADHOC!$G$15)),MAX(Domein!BD$1:'Domein'!BD6528)+1,""),IF(ADHOC!$S$4=LEFT(Domein!$AS6529,LEN(ADHOC!$S$4)),MAX(Domein!BD$1:'Domein'!BD6528)+1,"")))</f>
        <v/>
      </c>
    </row>
    <row r="6530" spans="45:56" x14ac:dyDescent="0.2">
      <c r="AS6530" s="4" t="s">
        <v>18953</v>
      </c>
      <c r="AT6530" s="4" t="s">
        <v>18954</v>
      </c>
      <c r="AU6530" s="4" t="s">
        <v>456</v>
      </c>
      <c r="AV6530" s="4" t="s">
        <v>731</v>
      </c>
      <c r="AW6530" s="4" t="s">
        <v>724</v>
      </c>
      <c r="AX6530" s="4"/>
      <c r="AY6530" s="4">
        <v>261753</v>
      </c>
      <c r="AZ6530" s="4">
        <v>487008</v>
      </c>
      <c r="BA6530" s="4" t="s">
        <v>26823</v>
      </c>
      <c r="BB6530" s="4" t="s">
        <v>26824</v>
      </c>
      <c r="BC6530" s="4">
        <v>40</v>
      </c>
      <c r="BD6530" t="str">
        <f>IF(AND(ADHOC!$G$15="",ADHOC!$S$4=""),"",IF(ADHOC!$G$15&lt;&gt;"",IF(ADHOC!$G$15=LEFT(Domein!$AS6530,LEN(ADHOC!$G$15)),MAX(Domein!BD$1:'Domein'!BD6529)+1,""),IF(ADHOC!$S$4=LEFT(Domein!$AS6530,LEN(ADHOC!$S$4)),MAX(Domein!BD$1:'Domein'!BD6529)+1,"")))</f>
        <v/>
      </c>
    </row>
    <row r="6531" spans="45:56" x14ac:dyDescent="0.2">
      <c r="AS6531" s="4" t="s">
        <v>18955</v>
      </c>
      <c r="AT6531" s="4" t="s">
        <v>18956</v>
      </c>
      <c r="AU6531" s="4" t="s">
        <v>456</v>
      </c>
      <c r="AV6531" s="4" t="s">
        <v>731</v>
      </c>
      <c r="AW6531" s="4" t="s">
        <v>724</v>
      </c>
      <c r="AX6531" s="4"/>
      <c r="AY6531" s="4">
        <v>260031</v>
      </c>
      <c r="AZ6531" s="4">
        <v>488770</v>
      </c>
      <c r="BA6531" s="4" t="s">
        <v>26825</v>
      </c>
      <c r="BB6531" s="4" t="s">
        <v>26826</v>
      </c>
      <c r="BC6531" s="4">
        <v>40</v>
      </c>
      <c r="BD6531" t="str">
        <f>IF(AND(ADHOC!$G$15="",ADHOC!$S$4=""),"",IF(ADHOC!$G$15&lt;&gt;"",IF(ADHOC!$G$15=LEFT(Domein!$AS6531,LEN(ADHOC!$G$15)),MAX(Domein!BD$1:'Domein'!BD6530)+1,""),IF(ADHOC!$S$4=LEFT(Domein!$AS6531,LEN(ADHOC!$S$4)),MAX(Domein!BD$1:'Domein'!BD6530)+1,"")))</f>
        <v/>
      </c>
    </row>
    <row r="6532" spans="45:56" x14ac:dyDescent="0.2">
      <c r="AS6532" s="4" t="s">
        <v>18957</v>
      </c>
      <c r="AT6532" s="4" t="s">
        <v>18958</v>
      </c>
      <c r="AU6532" s="4" t="s">
        <v>456</v>
      </c>
      <c r="AV6532" s="4" t="s">
        <v>731</v>
      </c>
      <c r="AW6532" s="4" t="s">
        <v>724</v>
      </c>
      <c r="AX6532" s="4"/>
      <c r="AY6532" s="4">
        <v>257301</v>
      </c>
      <c r="AZ6532" s="4">
        <v>492867</v>
      </c>
      <c r="BA6532" s="4" t="s">
        <v>26827</v>
      </c>
      <c r="BB6532" s="4" t="s">
        <v>26828</v>
      </c>
      <c r="BC6532" s="4">
        <v>40</v>
      </c>
      <c r="BD6532" t="str">
        <f>IF(AND(ADHOC!$G$15="",ADHOC!$S$4=""),"",IF(ADHOC!$G$15&lt;&gt;"",IF(ADHOC!$G$15=LEFT(Domein!$AS6532,LEN(ADHOC!$G$15)),MAX(Domein!BD$1:'Domein'!BD6531)+1,""),IF(ADHOC!$S$4=LEFT(Domein!$AS6532,LEN(ADHOC!$S$4)),MAX(Domein!BD$1:'Domein'!BD6531)+1,"")))</f>
        <v/>
      </c>
    </row>
    <row r="6533" spans="45:56" x14ac:dyDescent="0.2">
      <c r="AS6533" s="4" t="s">
        <v>18959</v>
      </c>
      <c r="AT6533" s="4" t="s">
        <v>18960</v>
      </c>
      <c r="AU6533" s="4" t="s">
        <v>456</v>
      </c>
      <c r="AV6533" s="4" t="s">
        <v>731</v>
      </c>
      <c r="AW6533" s="4" t="s">
        <v>724</v>
      </c>
      <c r="AX6533" s="4"/>
      <c r="AY6533" s="4">
        <v>256787</v>
      </c>
      <c r="AZ6533" s="4">
        <v>493373</v>
      </c>
      <c r="BA6533" s="4" t="s">
        <v>26829</v>
      </c>
      <c r="BB6533" s="4" t="s">
        <v>26830</v>
      </c>
      <c r="BC6533" s="4">
        <v>40</v>
      </c>
      <c r="BD6533" t="str">
        <f>IF(AND(ADHOC!$G$15="",ADHOC!$S$4=""),"",IF(ADHOC!$G$15&lt;&gt;"",IF(ADHOC!$G$15=LEFT(Domein!$AS6533,LEN(ADHOC!$G$15)),MAX(Domein!BD$1:'Domein'!BD6532)+1,""),IF(ADHOC!$S$4=LEFT(Domein!$AS6533,LEN(ADHOC!$S$4)),MAX(Domein!BD$1:'Domein'!BD6532)+1,"")))</f>
        <v/>
      </c>
    </row>
    <row r="6534" spans="45:56" x14ac:dyDescent="0.2">
      <c r="AS6534" s="4" t="s">
        <v>18961</v>
      </c>
      <c r="AT6534" s="4" t="s">
        <v>18962</v>
      </c>
      <c r="AU6534" s="4" t="s">
        <v>456</v>
      </c>
      <c r="AV6534" s="4" t="s">
        <v>731</v>
      </c>
      <c r="AW6534" s="4" t="s">
        <v>724</v>
      </c>
      <c r="AX6534" s="4"/>
      <c r="AY6534" s="4">
        <v>257580</v>
      </c>
      <c r="AZ6534" s="4">
        <v>493726</v>
      </c>
      <c r="BA6534" s="4" t="s">
        <v>26831</v>
      </c>
      <c r="BB6534" s="4" t="s">
        <v>26832</v>
      </c>
      <c r="BC6534" s="4">
        <v>40</v>
      </c>
      <c r="BD6534" t="str">
        <f>IF(AND(ADHOC!$G$15="",ADHOC!$S$4=""),"",IF(ADHOC!$G$15&lt;&gt;"",IF(ADHOC!$G$15=LEFT(Domein!$AS6534,LEN(ADHOC!$G$15)),MAX(Domein!BD$1:'Domein'!BD6533)+1,""),IF(ADHOC!$S$4=LEFT(Domein!$AS6534,LEN(ADHOC!$S$4)),MAX(Domein!BD$1:'Domein'!BD6533)+1,"")))</f>
        <v/>
      </c>
    </row>
    <row r="6535" spans="45:56" x14ac:dyDescent="0.2">
      <c r="AS6535" s="4" t="s">
        <v>3057</v>
      </c>
      <c r="AT6535" s="4" t="s">
        <v>3058</v>
      </c>
      <c r="AU6535" s="4" t="s">
        <v>456</v>
      </c>
      <c r="AV6535" s="4" t="s">
        <v>731</v>
      </c>
      <c r="AW6535" s="4" t="s">
        <v>724</v>
      </c>
      <c r="AX6535" s="4"/>
      <c r="AY6535" s="4">
        <v>256519</v>
      </c>
      <c r="AZ6535" s="4">
        <v>495114</v>
      </c>
      <c r="BA6535" s="4" t="s">
        <v>26833</v>
      </c>
      <c r="BB6535" s="4" t="s">
        <v>26834</v>
      </c>
      <c r="BC6535" s="4">
        <v>40</v>
      </c>
      <c r="BD6535" t="str">
        <f>IF(AND(ADHOC!$G$15="",ADHOC!$S$4=""),"",IF(ADHOC!$G$15&lt;&gt;"",IF(ADHOC!$G$15=LEFT(Domein!$AS6535,LEN(ADHOC!$G$15)),MAX(Domein!BD$1:'Domein'!BD6534)+1,""),IF(ADHOC!$S$4=LEFT(Domein!$AS6535,LEN(ADHOC!$S$4)),MAX(Domein!BD$1:'Domein'!BD6534)+1,"")))</f>
        <v/>
      </c>
    </row>
    <row r="6536" spans="45:56" x14ac:dyDescent="0.2">
      <c r="AS6536" s="4" t="s">
        <v>18963</v>
      </c>
      <c r="AT6536" s="4" t="s">
        <v>3058</v>
      </c>
      <c r="AU6536" s="4" t="s">
        <v>456</v>
      </c>
      <c r="AV6536" s="4" t="s">
        <v>731</v>
      </c>
      <c r="AW6536" s="4" t="s">
        <v>724</v>
      </c>
      <c r="AX6536" s="4"/>
      <c r="AY6536" s="4">
        <v>256545</v>
      </c>
      <c r="AZ6536" s="4">
        <v>495095</v>
      </c>
      <c r="BA6536" s="4" t="s">
        <v>26835</v>
      </c>
      <c r="BB6536" s="4" t="s">
        <v>26836</v>
      </c>
      <c r="BC6536" s="4">
        <v>40</v>
      </c>
      <c r="BD6536" t="str">
        <f>IF(AND(ADHOC!$G$15="",ADHOC!$S$4=""),"",IF(ADHOC!$G$15&lt;&gt;"",IF(ADHOC!$G$15=LEFT(Domein!$AS6536,LEN(ADHOC!$G$15)),MAX(Domein!BD$1:'Domein'!BD6535)+1,""),IF(ADHOC!$S$4=LEFT(Domein!$AS6536,LEN(ADHOC!$S$4)),MAX(Domein!BD$1:'Domein'!BD6535)+1,"")))</f>
        <v/>
      </c>
    </row>
    <row r="6537" spans="45:56" x14ac:dyDescent="0.2">
      <c r="AS6537" s="4" t="s">
        <v>18964</v>
      </c>
      <c r="AT6537" s="4" t="s">
        <v>18965</v>
      </c>
      <c r="AU6537" s="4" t="s">
        <v>456</v>
      </c>
      <c r="AV6537" s="4" t="s">
        <v>731</v>
      </c>
      <c r="AW6537" s="4" t="s">
        <v>724</v>
      </c>
      <c r="AX6537" s="4"/>
      <c r="AY6537" s="4">
        <v>256556</v>
      </c>
      <c r="AZ6537" s="4">
        <v>494871</v>
      </c>
      <c r="BA6537" s="4" t="s">
        <v>26837</v>
      </c>
      <c r="BB6537" s="4" t="s">
        <v>26838</v>
      </c>
      <c r="BC6537" s="4">
        <v>40</v>
      </c>
      <c r="BD6537" t="str">
        <f>IF(AND(ADHOC!$G$15="",ADHOC!$S$4=""),"",IF(ADHOC!$G$15&lt;&gt;"",IF(ADHOC!$G$15=LEFT(Domein!$AS6537,LEN(ADHOC!$G$15)),MAX(Domein!BD$1:'Domein'!BD6536)+1,""),IF(ADHOC!$S$4=LEFT(Domein!$AS6537,LEN(ADHOC!$S$4)),MAX(Domein!BD$1:'Domein'!BD6536)+1,"")))</f>
        <v/>
      </c>
    </row>
    <row r="6538" spans="45:56" x14ac:dyDescent="0.2">
      <c r="AS6538" s="4" t="s">
        <v>18966</v>
      </c>
      <c r="AT6538" s="4" t="s">
        <v>18967</v>
      </c>
      <c r="AU6538" s="4" t="s">
        <v>456</v>
      </c>
      <c r="AV6538" s="4" t="s">
        <v>731</v>
      </c>
      <c r="AW6538" s="4" t="s">
        <v>724</v>
      </c>
      <c r="AX6538" s="4"/>
      <c r="AY6538" s="4">
        <v>256500</v>
      </c>
      <c r="AZ6538" s="4">
        <v>494860</v>
      </c>
      <c r="BA6538" s="4" t="s">
        <v>26839</v>
      </c>
      <c r="BB6538" s="4" t="s">
        <v>26840</v>
      </c>
      <c r="BC6538" s="4">
        <v>40</v>
      </c>
      <c r="BD6538" t="str">
        <f>IF(AND(ADHOC!$G$15="",ADHOC!$S$4=""),"",IF(ADHOC!$G$15&lt;&gt;"",IF(ADHOC!$G$15=LEFT(Domein!$AS6538,LEN(ADHOC!$G$15)),MAX(Domein!BD$1:'Domein'!BD6537)+1,""),IF(ADHOC!$S$4=LEFT(Domein!$AS6538,LEN(ADHOC!$S$4)),MAX(Domein!BD$1:'Domein'!BD6537)+1,"")))</f>
        <v/>
      </c>
    </row>
    <row r="6539" spans="45:56" x14ac:dyDescent="0.2">
      <c r="AS6539" s="4" t="s">
        <v>18968</v>
      </c>
      <c r="AT6539" s="4" t="s">
        <v>18969</v>
      </c>
      <c r="AU6539" s="4" t="s">
        <v>456</v>
      </c>
      <c r="AV6539" s="4" t="s">
        <v>731</v>
      </c>
      <c r="AW6539" s="4" t="s">
        <v>724</v>
      </c>
      <c r="AX6539" s="4"/>
      <c r="AY6539" s="4">
        <v>256577</v>
      </c>
      <c r="AZ6539" s="4">
        <v>494762</v>
      </c>
      <c r="BA6539" s="4" t="s">
        <v>26841</v>
      </c>
      <c r="BB6539" s="4" t="s">
        <v>26842</v>
      </c>
      <c r="BC6539" s="4">
        <v>40</v>
      </c>
      <c r="BD6539" t="str">
        <f>IF(AND(ADHOC!$G$15="",ADHOC!$S$4=""),"",IF(ADHOC!$G$15&lt;&gt;"",IF(ADHOC!$G$15=LEFT(Domein!$AS6539,LEN(ADHOC!$G$15)),MAX(Domein!BD$1:'Domein'!BD6538)+1,""),IF(ADHOC!$S$4=LEFT(Domein!$AS6539,LEN(ADHOC!$S$4)),MAX(Domein!BD$1:'Domein'!BD6538)+1,"")))</f>
        <v/>
      </c>
    </row>
    <row r="6540" spans="45:56" x14ac:dyDescent="0.2">
      <c r="AS6540" s="4" t="s">
        <v>18970</v>
      </c>
      <c r="AT6540" s="4" t="s">
        <v>18971</v>
      </c>
      <c r="AU6540" s="4" t="s">
        <v>456</v>
      </c>
      <c r="AV6540" s="4" t="s">
        <v>731</v>
      </c>
      <c r="AW6540" s="4" t="s">
        <v>724</v>
      </c>
      <c r="AX6540" s="4"/>
      <c r="AY6540" s="4">
        <v>257580</v>
      </c>
      <c r="AZ6540" s="4">
        <v>494853</v>
      </c>
      <c r="BA6540" s="4" t="s">
        <v>26843</v>
      </c>
      <c r="BB6540" s="4" t="s">
        <v>26844</v>
      </c>
      <c r="BC6540" s="4">
        <v>40</v>
      </c>
      <c r="BD6540" t="str">
        <f>IF(AND(ADHOC!$G$15="",ADHOC!$S$4=""),"",IF(ADHOC!$G$15&lt;&gt;"",IF(ADHOC!$G$15=LEFT(Domein!$AS6540,LEN(ADHOC!$G$15)),MAX(Domein!BD$1:'Domein'!BD6539)+1,""),IF(ADHOC!$S$4=LEFT(Domein!$AS6540,LEN(ADHOC!$S$4)),MAX(Domein!BD$1:'Domein'!BD6539)+1,"")))</f>
        <v/>
      </c>
    </row>
    <row r="6541" spans="45:56" x14ac:dyDescent="0.2">
      <c r="AS6541" s="4" t="s">
        <v>18972</v>
      </c>
      <c r="AT6541" s="4" t="s">
        <v>18973</v>
      </c>
      <c r="AU6541" s="4" t="s">
        <v>456</v>
      </c>
      <c r="AV6541" s="4" t="s">
        <v>731</v>
      </c>
      <c r="AW6541" s="4" t="s">
        <v>724</v>
      </c>
      <c r="AX6541" s="4"/>
      <c r="AY6541" s="4">
        <v>257859</v>
      </c>
      <c r="AZ6541" s="4">
        <v>493656</v>
      </c>
      <c r="BA6541" s="4" t="s">
        <v>26845</v>
      </c>
      <c r="BB6541" s="4" t="s">
        <v>26846</v>
      </c>
      <c r="BC6541" s="4">
        <v>40</v>
      </c>
      <c r="BD6541" t="str">
        <f>IF(AND(ADHOC!$G$15="",ADHOC!$S$4=""),"",IF(ADHOC!$G$15&lt;&gt;"",IF(ADHOC!$G$15=LEFT(Domein!$AS6541,LEN(ADHOC!$G$15)),MAX(Domein!BD$1:'Domein'!BD6540)+1,""),IF(ADHOC!$S$4=LEFT(Domein!$AS6541,LEN(ADHOC!$S$4)),MAX(Domein!BD$1:'Domein'!BD6540)+1,"")))</f>
        <v/>
      </c>
    </row>
    <row r="6542" spans="45:56" x14ac:dyDescent="0.2">
      <c r="AS6542" s="4" t="s">
        <v>18974</v>
      </c>
      <c r="AT6542" s="4" t="s">
        <v>18975</v>
      </c>
      <c r="AU6542" s="4" t="s">
        <v>456</v>
      </c>
      <c r="AV6542" s="4" t="s">
        <v>731</v>
      </c>
      <c r="AW6542" s="4" t="s">
        <v>724</v>
      </c>
      <c r="AX6542" s="4"/>
      <c r="AY6542" s="4">
        <v>259535</v>
      </c>
      <c r="AZ6542" s="4">
        <v>489357</v>
      </c>
      <c r="BA6542" s="4" t="s">
        <v>26847</v>
      </c>
      <c r="BB6542" s="4" t="s">
        <v>26848</v>
      </c>
      <c r="BC6542" s="4">
        <v>40</v>
      </c>
      <c r="BD6542" t="str">
        <f>IF(AND(ADHOC!$G$15="",ADHOC!$S$4=""),"",IF(ADHOC!$G$15&lt;&gt;"",IF(ADHOC!$G$15=LEFT(Domein!$AS6542,LEN(ADHOC!$G$15)),MAX(Domein!BD$1:'Domein'!BD6541)+1,""),IF(ADHOC!$S$4=LEFT(Domein!$AS6542,LEN(ADHOC!$S$4)),MAX(Domein!BD$1:'Domein'!BD6541)+1,"")))</f>
        <v/>
      </c>
    </row>
    <row r="6543" spans="45:56" x14ac:dyDescent="0.2">
      <c r="AS6543" s="4" t="s">
        <v>18976</v>
      </c>
      <c r="AT6543" s="4" t="s">
        <v>18977</v>
      </c>
      <c r="AU6543" s="4" t="s">
        <v>456</v>
      </c>
      <c r="AV6543" s="4" t="s">
        <v>731</v>
      </c>
      <c r="AW6543" s="4" t="s">
        <v>724</v>
      </c>
      <c r="AX6543" s="4"/>
      <c r="AY6543" s="4">
        <v>259577</v>
      </c>
      <c r="AZ6543" s="4">
        <v>492760</v>
      </c>
      <c r="BA6543" s="4" t="s">
        <v>22892</v>
      </c>
      <c r="BB6543" s="4" t="s">
        <v>26849</v>
      </c>
      <c r="BC6543" s="4">
        <v>40</v>
      </c>
      <c r="BD6543" t="str">
        <f>IF(AND(ADHOC!$G$15="",ADHOC!$S$4=""),"",IF(ADHOC!$G$15&lt;&gt;"",IF(ADHOC!$G$15=LEFT(Domein!$AS6543,LEN(ADHOC!$G$15)),MAX(Domein!BD$1:'Domein'!BD6542)+1,""),IF(ADHOC!$S$4=LEFT(Domein!$AS6543,LEN(ADHOC!$S$4)),MAX(Domein!BD$1:'Domein'!BD6542)+1,"")))</f>
        <v/>
      </c>
    </row>
    <row r="6544" spans="45:56" x14ac:dyDescent="0.2">
      <c r="AS6544" s="4" t="s">
        <v>18978</v>
      </c>
      <c r="AT6544" s="4" t="s">
        <v>18979</v>
      </c>
      <c r="AU6544" s="4" t="s">
        <v>456</v>
      </c>
      <c r="AV6544" s="4" t="s">
        <v>731</v>
      </c>
      <c r="AW6544" s="4" t="s">
        <v>724</v>
      </c>
      <c r="AX6544" s="4"/>
      <c r="AY6544" s="4">
        <v>258508</v>
      </c>
      <c r="AZ6544" s="4">
        <v>493436</v>
      </c>
      <c r="BA6544" s="4" t="s">
        <v>26850</v>
      </c>
      <c r="BB6544" s="4" t="s">
        <v>26851</v>
      </c>
      <c r="BC6544" s="4">
        <v>40</v>
      </c>
      <c r="BD6544" t="str">
        <f>IF(AND(ADHOC!$G$15="",ADHOC!$S$4=""),"",IF(ADHOC!$G$15&lt;&gt;"",IF(ADHOC!$G$15=LEFT(Domein!$AS6544,LEN(ADHOC!$G$15)),MAX(Domein!BD$1:'Domein'!BD6543)+1,""),IF(ADHOC!$S$4=LEFT(Domein!$AS6544,LEN(ADHOC!$S$4)),MAX(Domein!BD$1:'Domein'!BD6543)+1,"")))</f>
        <v/>
      </c>
    </row>
    <row r="6545" spans="45:56" x14ac:dyDescent="0.2">
      <c r="AS6545" s="4" t="s">
        <v>18980</v>
      </c>
      <c r="AT6545" s="4" t="s">
        <v>18981</v>
      </c>
      <c r="AU6545" s="4" t="s">
        <v>456</v>
      </c>
      <c r="AV6545" s="4" t="s">
        <v>731</v>
      </c>
      <c r="AW6545" s="4" t="s">
        <v>724</v>
      </c>
      <c r="AX6545" s="4"/>
      <c r="AY6545" s="4">
        <v>259997</v>
      </c>
      <c r="AZ6545" s="4">
        <v>493565</v>
      </c>
      <c r="BA6545" s="4" t="s">
        <v>26852</v>
      </c>
      <c r="BB6545" s="4" t="s">
        <v>26853</v>
      </c>
      <c r="BC6545" s="4">
        <v>40</v>
      </c>
      <c r="BD6545" t="str">
        <f>IF(AND(ADHOC!$G$15="",ADHOC!$S$4=""),"",IF(ADHOC!$G$15&lt;&gt;"",IF(ADHOC!$G$15=LEFT(Domein!$AS6545,LEN(ADHOC!$G$15)),MAX(Domein!BD$1:'Domein'!BD6544)+1,""),IF(ADHOC!$S$4=LEFT(Domein!$AS6545,LEN(ADHOC!$S$4)),MAX(Domein!BD$1:'Domein'!BD6544)+1,"")))</f>
        <v/>
      </c>
    </row>
    <row r="6546" spans="45:56" x14ac:dyDescent="0.2">
      <c r="AS6546" s="4" t="s">
        <v>18982</v>
      </c>
      <c r="AT6546" s="4" t="s">
        <v>18983</v>
      </c>
      <c r="AU6546" s="4" t="s">
        <v>456</v>
      </c>
      <c r="AV6546" s="4" t="s">
        <v>731</v>
      </c>
      <c r="AW6546" s="4" t="s">
        <v>724</v>
      </c>
      <c r="AX6546" s="4"/>
      <c r="AY6546" s="4">
        <v>257534</v>
      </c>
      <c r="AZ6546" s="4">
        <v>493096</v>
      </c>
      <c r="BA6546" s="4" t="s">
        <v>26854</v>
      </c>
      <c r="BB6546" s="4" t="s">
        <v>26204</v>
      </c>
      <c r="BC6546" s="4">
        <v>40</v>
      </c>
      <c r="BD6546" t="str">
        <f>IF(AND(ADHOC!$G$15="",ADHOC!$S$4=""),"",IF(ADHOC!$G$15&lt;&gt;"",IF(ADHOC!$G$15=LEFT(Domein!$AS6546,LEN(ADHOC!$G$15)),MAX(Domein!BD$1:'Domein'!BD6545)+1,""),IF(ADHOC!$S$4=LEFT(Domein!$AS6546,LEN(ADHOC!$S$4)),MAX(Domein!BD$1:'Domein'!BD6545)+1,"")))</f>
        <v/>
      </c>
    </row>
    <row r="6547" spans="45:56" x14ac:dyDescent="0.2">
      <c r="AS6547" s="4" t="s">
        <v>18984</v>
      </c>
      <c r="AT6547" s="4" t="s">
        <v>18985</v>
      </c>
      <c r="AU6547" s="4" t="s">
        <v>456</v>
      </c>
      <c r="AV6547" s="4" t="s">
        <v>731</v>
      </c>
      <c r="AW6547" s="4" t="s">
        <v>724</v>
      </c>
      <c r="AX6547" s="4"/>
      <c r="AY6547" s="4">
        <v>257007</v>
      </c>
      <c r="AZ6547" s="4">
        <v>493415</v>
      </c>
      <c r="BA6547" s="4" t="s">
        <v>26855</v>
      </c>
      <c r="BB6547" s="4" t="s">
        <v>26856</v>
      </c>
      <c r="BC6547" s="4">
        <v>40</v>
      </c>
      <c r="BD6547" t="str">
        <f>IF(AND(ADHOC!$G$15="",ADHOC!$S$4=""),"",IF(ADHOC!$G$15&lt;&gt;"",IF(ADHOC!$G$15=LEFT(Domein!$AS6547,LEN(ADHOC!$G$15)),MAX(Domein!BD$1:'Domein'!BD6546)+1,""),IF(ADHOC!$S$4=LEFT(Domein!$AS6547,LEN(ADHOC!$S$4)),MAX(Domein!BD$1:'Domein'!BD6546)+1,"")))</f>
        <v/>
      </c>
    </row>
    <row r="6548" spans="45:56" x14ac:dyDescent="0.2">
      <c r="AS6548" s="4" t="s">
        <v>18986</v>
      </c>
      <c r="AT6548" s="4" t="s">
        <v>18987</v>
      </c>
      <c r="AU6548" s="4" t="s">
        <v>456</v>
      </c>
      <c r="AV6548" s="4" t="s">
        <v>731</v>
      </c>
      <c r="AW6548" s="4" t="s">
        <v>724</v>
      </c>
      <c r="AX6548" s="4"/>
      <c r="AY6548" s="4">
        <v>257611</v>
      </c>
      <c r="AZ6548" s="4">
        <v>492964</v>
      </c>
      <c r="BA6548" s="4" t="s">
        <v>26857</v>
      </c>
      <c r="BB6548" s="4" t="s">
        <v>26858</v>
      </c>
      <c r="BC6548" s="4">
        <v>40</v>
      </c>
      <c r="BD6548" t="str">
        <f>IF(AND(ADHOC!$G$15="",ADHOC!$S$4=""),"",IF(ADHOC!$G$15&lt;&gt;"",IF(ADHOC!$G$15=LEFT(Domein!$AS6548,LEN(ADHOC!$G$15)),MAX(Domein!BD$1:'Domein'!BD6547)+1,""),IF(ADHOC!$S$4=LEFT(Domein!$AS6548,LEN(ADHOC!$S$4)),MAX(Domein!BD$1:'Domein'!BD6547)+1,"")))</f>
        <v/>
      </c>
    </row>
    <row r="6549" spans="45:56" x14ac:dyDescent="0.2">
      <c r="AS6549" s="4" t="s">
        <v>18988</v>
      </c>
      <c r="AT6549" s="4" t="s">
        <v>18989</v>
      </c>
      <c r="AU6549" s="4" t="s">
        <v>456</v>
      </c>
      <c r="AV6549" s="4" t="s">
        <v>731</v>
      </c>
      <c r="AW6549" s="4" t="s">
        <v>724</v>
      </c>
      <c r="AX6549" s="4"/>
      <c r="AY6549" s="4">
        <v>258808</v>
      </c>
      <c r="AZ6549" s="4">
        <v>492692</v>
      </c>
      <c r="BA6549" s="4" t="s">
        <v>26859</v>
      </c>
      <c r="BB6549" s="4" t="s">
        <v>26860</v>
      </c>
      <c r="BC6549" s="4">
        <v>40</v>
      </c>
      <c r="BD6549" t="str">
        <f>IF(AND(ADHOC!$G$15="",ADHOC!$S$4=""),"",IF(ADHOC!$G$15&lt;&gt;"",IF(ADHOC!$G$15=LEFT(Domein!$AS6549,LEN(ADHOC!$G$15)),MAX(Domein!BD$1:'Domein'!BD6548)+1,""),IF(ADHOC!$S$4=LEFT(Domein!$AS6549,LEN(ADHOC!$S$4)),MAX(Domein!BD$1:'Domein'!BD6548)+1,"")))</f>
        <v/>
      </c>
    </row>
    <row r="6550" spans="45:56" x14ac:dyDescent="0.2">
      <c r="AS6550" s="4" t="s">
        <v>18990</v>
      </c>
      <c r="AT6550" s="4" t="s">
        <v>18991</v>
      </c>
      <c r="AU6550" s="4" t="s">
        <v>456</v>
      </c>
      <c r="AV6550" s="4" t="s">
        <v>731</v>
      </c>
      <c r="AW6550" s="4" t="s">
        <v>724</v>
      </c>
      <c r="AX6550" s="4"/>
      <c r="AY6550" s="4">
        <v>256801</v>
      </c>
      <c r="AZ6550" s="4">
        <v>494883</v>
      </c>
      <c r="BA6550" s="4" t="s">
        <v>26861</v>
      </c>
      <c r="BB6550" s="4" t="s">
        <v>26862</v>
      </c>
      <c r="BC6550" s="4">
        <v>40</v>
      </c>
      <c r="BD6550" t="str">
        <f>IF(AND(ADHOC!$G$15="",ADHOC!$S$4=""),"",IF(ADHOC!$G$15&lt;&gt;"",IF(ADHOC!$G$15=LEFT(Domein!$AS6550,LEN(ADHOC!$G$15)),MAX(Domein!BD$1:'Domein'!BD6549)+1,""),IF(ADHOC!$S$4=LEFT(Domein!$AS6550,LEN(ADHOC!$S$4)),MAX(Domein!BD$1:'Domein'!BD6549)+1,"")))</f>
        <v/>
      </c>
    </row>
    <row r="6551" spans="45:56" x14ac:dyDescent="0.2">
      <c r="AS6551" s="4" t="s">
        <v>3059</v>
      </c>
      <c r="AT6551" s="4" t="s">
        <v>3060</v>
      </c>
      <c r="AU6551" s="4" t="s">
        <v>456</v>
      </c>
      <c r="AV6551" s="4" t="s">
        <v>731</v>
      </c>
      <c r="AW6551" s="4" t="s">
        <v>724</v>
      </c>
      <c r="AX6551" s="4"/>
      <c r="AY6551" s="4">
        <v>256731</v>
      </c>
      <c r="AZ6551" s="4">
        <v>495095</v>
      </c>
      <c r="BA6551" s="4" t="s">
        <v>26863</v>
      </c>
      <c r="BB6551" s="4" t="s">
        <v>26864</v>
      </c>
      <c r="BC6551" s="4">
        <v>40</v>
      </c>
      <c r="BD6551" t="str">
        <f>IF(AND(ADHOC!$G$15="",ADHOC!$S$4=""),"",IF(ADHOC!$G$15&lt;&gt;"",IF(ADHOC!$G$15=LEFT(Domein!$AS6551,LEN(ADHOC!$G$15)),MAX(Domein!BD$1:'Domein'!BD6550)+1,""),IF(ADHOC!$S$4=LEFT(Domein!$AS6551,LEN(ADHOC!$S$4)),MAX(Domein!BD$1:'Domein'!BD6550)+1,"")))</f>
        <v/>
      </c>
    </row>
    <row r="6552" spans="45:56" x14ac:dyDescent="0.2">
      <c r="AS6552" s="4" t="s">
        <v>18992</v>
      </c>
      <c r="AT6552" s="4" t="s">
        <v>3060</v>
      </c>
      <c r="AU6552" s="4" t="s">
        <v>456</v>
      </c>
      <c r="AV6552" s="4" t="s">
        <v>731</v>
      </c>
      <c r="AW6552" s="4" t="s">
        <v>724</v>
      </c>
      <c r="AX6552" s="4"/>
      <c r="AY6552" s="4">
        <v>256733</v>
      </c>
      <c r="AZ6552" s="4">
        <v>495096</v>
      </c>
      <c r="BA6552" s="4" t="s">
        <v>26863</v>
      </c>
      <c r="BB6552" s="4" t="s">
        <v>26865</v>
      </c>
      <c r="BC6552" s="4">
        <v>40</v>
      </c>
      <c r="BD6552" t="str">
        <f>IF(AND(ADHOC!$G$15="",ADHOC!$S$4=""),"",IF(ADHOC!$G$15&lt;&gt;"",IF(ADHOC!$G$15=LEFT(Domein!$AS6552,LEN(ADHOC!$G$15)),MAX(Domein!BD$1:'Domein'!BD6551)+1,""),IF(ADHOC!$S$4=LEFT(Domein!$AS6552,LEN(ADHOC!$S$4)),MAX(Domein!BD$1:'Domein'!BD6551)+1,"")))</f>
        <v/>
      </c>
    </row>
    <row r="6553" spans="45:56" x14ac:dyDescent="0.2">
      <c r="AS6553" s="4" t="s">
        <v>18993</v>
      </c>
      <c r="AT6553" s="4" t="s">
        <v>18994</v>
      </c>
      <c r="AU6553" s="4" t="s">
        <v>456</v>
      </c>
      <c r="AV6553" s="4" t="s">
        <v>731</v>
      </c>
      <c r="AW6553" s="4" t="s">
        <v>724</v>
      </c>
      <c r="AX6553" s="4"/>
      <c r="AY6553" s="4">
        <v>256504</v>
      </c>
      <c r="AZ6553" s="4">
        <v>494716</v>
      </c>
      <c r="BA6553" s="4" t="s">
        <v>26866</v>
      </c>
      <c r="BB6553" s="4" t="s">
        <v>26867</v>
      </c>
      <c r="BC6553" s="4">
        <v>40</v>
      </c>
      <c r="BD6553" t="str">
        <f>IF(AND(ADHOC!$G$15="",ADHOC!$S$4=""),"",IF(ADHOC!$G$15&lt;&gt;"",IF(ADHOC!$G$15=LEFT(Domein!$AS6553,LEN(ADHOC!$G$15)),MAX(Domein!BD$1:'Domein'!BD6552)+1,""),IF(ADHOC!$S$4=LEFT(Domein!$AS6553,LEN(ADHOC!$S$4)),MAX(Domein!BD$1:'Domein'!BD6552)+1,"")))</f>
        <v/>
      </c>
    </row>
    <row r="6554" spans="45:56" x14ac:dyDescent="0.2">
      <c r="AS6554" s="4" t="s">
        <v>18995</v>
      </c>
      <c r="AT6554" s="4" t="s">
        <v>18996</v>
      </c>
      <c r="AU6554" s="4" t="s">
        <v>456</v>
      </c>
      <c r="AV6554" s="4" t="s">
        <v>731</v>
      </c>
      <c r="AW6554" s="4" t="s">
        <v>724</v>
      </c>
      <c r="AX6554" s="4"/>
      <c r="AY6554" s="4">
        <v>257678</v>
      </c>
      <c r="AZ6554" s="4">
        <v>493706</v>
      </c>
      <c r="BA6554" s="4" t="s">
        <v>26868</v>
      </c>
      <c r="BB6554" s="4" t="s">
        <v>26869</v>
      </c>
      <c r="BC6554" s="4">
        <v>40</v>
      </c>
      <c r="BD6554" t="str">
        <f>IF(AND(ADHOC!$G$15="",ADHOC!$S$4=""),"",IF(ADHOC!$G$15&lt;&gt;"",IF(ADHOC!$G$15=LEFT(Domein!$AS6554,LEN(ADHOC!$G$15)),MAX(Domein!BD$1:'Domein'!BD6553)+1,""),IF(ADHOC!$S$4=LEFT(Domein!$AS6554,LEN(ADHOC!$S$4)),MAX(Domein!BD$1:'Domein'!BD6553)+1,"")))</f>
        <v/>
      </c>
    </row>
    <row r="6555" spans="45:56" x14ac:dyDescent="0.2">
      <c r="AS6555" s="4" t="s">
        <v>18997</v>
      </c>
      <c r="AT6555" s="4" t="s">
        <v>18998</v>
      </c>
      <c r="AU6555" s="4" t="s">
        <v>456</v>
      </c>
      <c r="AV6555" s="4" t="s">
        <v>731</v>
      </c>
      <c r="AW6555" s="4" t="s">
        <v>724</v>
      </c>
      <c r="AX6555" s="4"/>
      <c r="AY6555" s="4">
        <v>257628</v>
      </c>
      <c r="AZ6555" s="4">
        <v>493728</v>
      </c>
      <c r="BA6555" s="4" t="s">
        <v>26870</v>
      </c>
      <c r="BB6555" s="4" t="s">
        <v>26871</v>
      </c>
      <c r="BC6555" s="4">
        <v>40</v>
      </c>
      <c r="BD6555" t="str">
        <f>IF(AND(ADHOC!$G$15="",ADHOC!$S$4=""),"",IF(ADHOC!$G$15&lt;&gt;"",IF(ADHOC!$G$15=LEFT(Domein!$AS6555,LEN(ADHOC!$G$15)),MAX(Domein!BD$1:'Domein'!BD6554)+1,""),IF(ADHOC!$S$4=LEFT(Domein!$AS6555,LEN(ADHOC!$S$4)),MAX(Domein!BD$1:'Domein'!BD6554)+1,"")))</f>
        <v/>
      </c>
    </row>
    <row r="6556" spans="45:56" x14ac:dyDescent="0.2">
      <c r="AS6556" s="4" t="s">
        <v>18999</v>
      </c>
      <c r="AT6556" s="4" t="s">
        <v>19000</v>
      </c>
      <c r="AU6556" s="4" t="s">
        <v>456</v>
      </c>
      <c r="AV6556" s="4" t="s">
        <v>731</v>
      </c>
      <c r="AW6556" s="4" t="s">
        <v>724</v>
      </c>
      <c r="AX6556" s="4"/>
      <c r="AY6556" s="4">
        <v>256725</v>
      </c>
      <c r="AZ6556" s="4">
        <v>493345</v>
      </c>
      <c r="BA6556" s="4" t="s">
        <v>26872</v>
      </c>
      <c r="BB6556" s="4" t="s">
        <v>26873</v>
      </c>
      <c r="BC6556" s="4">
        <v>40</v>
      </c>
      <c r="BD6556" t="str">
        <f>IF(AND(ADHOC!$G$15="",ADHOC!$S$4=""),"",IF(ADHOC!$G$15&lt;&gt;"",IF(ADHOC!$G$15=LEFT(Domein!$AS6556,LEN(ADHOC!$G$15)),MAX(Domein!BD$1:'Domein'!BD6555)+1,""),IF(ADHOC!$S$4=LEFT(Domein!$AS6556,LEN(ADHOC!$S$4)),MAX(Domein!BD$1:'Domein'!BD6555)+1,"")))</f>
        <v/>
      </c>
    </row>
    <row r="6557" spans="45:56" x14ac:dyDescent="0.2">
      <c r="AS6557" s="4" t="s">
        <v>19001</v>
      </c>
      <c r="AT6557" s="4" t="s">
        <v>19002</v>
      </c>
      <c r="AU6557" s="4" t="s">
        <v>456</v>
      </c>
      <c r="AV6557" s="4" t="s">
        <v>731</v>
      </c>
      <c r="AW6557" s="4" t="s">
        <v>724</v>
      </c>
      <c r="AX6557" s="4"/>
      <c r="AY6557" s="4">
        <v>256910</v>
      </c>
      <c r="AZ6557" s="4">
        <v>492770</v>
      </c>
      <c r="BA6557" s="4" t="s">
        <v>26874</v>
      </c>
      <c r="BB6557" s="4" t="s">
        <v>26875</v>
      </c>
      <c r="BC6557" s="4">
        <v>40</v>
      </c>
      <c r="BD6557" t="str">
        <f>IF(AND(ADHOC!$G$15="",ADHOC!$S$4=""),"",IF(ADHOC!$G$15&lt;&gt;"",IF(ADHOC!$G$15=LEFT(Domein!$AS6557,LEN(ADHOC!$G$15)),MAX(Domein!BD$1:'Domein'!BD6556)+1,""),IF(ADHOC!$S$4=LEFT(Domein!$AS6557,LEN(ADHOC!$S$4)),MAX(Domein!BD$1:'Domein'!BD6556)+1,"")))</f>
        <v/>
      </c>
    </row>
    <row r="6558" spans="45:56" x14ac:dyDescent="0.2">
      <c r="AS6558" s="4" t="s">
        <v>19003</v>
      </c>
      <c r="AT6558" s="4" t="s">
        <v>19004</v>
      </c>
      <c r="AU6558" s="4" t="s">
        <v>456</v>
      </c>
      <c r="AV6558" s="4" t="s">
        <v>731</v>
      </c>
      <c r="AW6558" s="4" t="s">
        <v>724</v>
      </c>
      <c r="AX6558" s="4"/>
      <c r="AY6558" s="4">
        <v>257400</v>
      </c>
      <c r="AZ6558" s="4">
        <v>492650</v>
      </c>
      <c r="BA6558" s="4" t="s">
        <v>26876</v>
      </c>
      <c r="BB6558" s="4" t="s">
        <v>26877</v>
      </c>
      <c r="BC6558" s="4">
        <v>40</v>
      </c>
      <c r="BD6558" t="str">
        <f>IF(AND(ADHOC!$G$15="",ADHOC!$S$4=""),"",IF(ADHOC!$G$15&lt;&gt;"",IF(ADHOC!$G$15=LEFT(Domein!$AS6558,LEN(ADHOC!$G$15)),MAX(Domein!BD$1:'Domein'!BD6557)+1,""),IF(ADHOC!$S$4=LEFT(Domein!$AS6558,LEN(ADHOC!$S$4)),MAX(Domein!BD$1:'Domein'!BD6557)+1,"")))</f>
        <v/>
      </c>
    </row>
    <row r="6559" spans="45:56" x14ac:dyDescent="0.2">
      <c r="AS6559" s="4" t="s">
        <v>19005</v>
      </c>
      <c r="AT6559" s="4" t="s">
        <v>19006</v>
      </c>
      <c r="AU6559" s="4" t="s">
        <v>456</v>
      </c>
      <c r="AV6559" s="4" t="s">
        <v>731</v>
      </c>
      <c r="AW6559" s="4" t="s">
        <v>724</v>
      </c>
      <c r="AX6559" s="4"/>
      <c r="AY6559" s="4">
        <v>257452</v>
      </c>
      <c r="AZ6559" s="4">
        <v>491835</v>
      </c>
      <c r="BA6559" s="4" t="s">
        <v>26878</v>
      </c>
      <c r="BB6559" s="4" t="s">
        <v>24941</v>
      </c>
      <c r="BC6559" s="4">
        <v>40</v>
      </c>
      <c r="BD6559" t="str">
        <f>IF(AND(ADHOC!$G$15="",ADHOC!$S$4=""),"",IF(ADHOC!$G$15&lt;&gt;"",IF(ADHOC!$G$15=LEFT(Domein!$AS6559,LEN(ADHOC!$G$15)),MAX(Domein!BD$1:'Domein'!BD6558)+1,""),IF(ADHOC!$S$4=LEFT(Domein!$AS6559,LEN(ADHOC!$S$4)),MAX(Domein!BD$1:'Domein'!BD6558)+1,"")))</f>
        <v/>
      </c>
    </row>
    <row r="6560" spans="45:56" x14ac:dyDescent="0.2">
      <c r="AS6560" s="4" t="s">
        <v>19007</v>
      </c>
      <c r="AT6560" s="4" t="s">
        <v>19008</v>
      </c>
      <c r="AU6560" s="4" t="s">
        <v>456</v>
      </c>
      <c r="AV6560" s="4" t="s">
        <v>731</v>
      </c>
      <c r="AW6560" s="4" t="s">
        <v>724</v>
      </c>
      <c r="AX6560" s="4"/>
      <c r="AY6560" s="4">
        <v>257240</v>
      </c>
      <c r="AZ6560" s="4">
        <v>491780</v>
      </c>
      <c r="BA6560" s="4" t="s">
        <v>26879</v>
      </c>
      <c r="BB6560" s="4" t="s">
        <v>26880</v>
      </c>
      <c r="BC6560" s="4">
        <v>40</v>
      </c>
      <c r="BD6560" t="str">
        <f>IF(AND(ADHOC!$G$15="",ADHOC!$S$4=""),"",IF(ADHOC!$G$15&lt;&gt;"",IF(ADHOC!$G$15=LEFT(Domein!$AS6560,LEN(ADHOC!$G$15)),MAX(Domein!BD$1:'Domein'!BD6559)+1,""),IF(ADHOC!$S$4=LEFT(Domein!$AS6560,LEN(ADHOC!$S$4)),MAX(Domein!BD$1:'Domein'!BD6559)+1,"")))</f>
        <v/>
      </c>
    </row>
    <row r="6561" spans="45:56" x14ac:dyDescent="0.2">
      <c r="AS6561" s="4" t="s">
        <v>19009</v>
      </c>
      <c r="AT6561" s="4" t="s">
        <v>19010</v>
      </c>
      <c r="AU6561" s="4" t="s">
        <v>456</v>
      </c>
      <c r="AV6561" s="4" t="s">
        <v>731</v>
      </c>
      <c r="AW6561" s="4" t="s">
        <v>724</v>
      </c>
      <c r="AX6561" s="4"/>
      <c r="AY6561" s="4">
        <v>257300</v>
      </c>
      <c r="AZ6561" s="4">
        <v>491735</v>
      </c>
      <c r="BA6561" s="4" t="s">
        <v>26881</v>
      </c>
      <c r="BB6561" s="4" t="s">
        <v>26882</v>
      </c>
      <c r="BC6561" s="4">
        <v>40</v>
      </c>
      <c r="BD6561" t="str">
        <f>IF(AND(ADHOC!$G$15="",ADHOC!$S$4=""),"",IF(ADHOC!$G$15&lt;&gt;"",IF(ADHOC!$G$15=LEFT(Domein!$AS6561,LEN(ADHOC!$G$15)),MAX(Domein!BD$1:'Domein'!BD6560)+1,""),IF(ADHOC!$S$4=LEFT(Domein!$AS6561,LEN(ADHOC!$S$4)),MAX(Domein!BD$1:'Domein'!BD6560)+1,"")))</f>
        <v/>
      </c>
    </row>
    <row r="6562" spans="45:56" x14ac:dyDescent="0.2">
      <c r="AS6562" s="4" t="s">
        <v>19011</v>
      </c>
      <c r="AT6562" s="4" t="s">
        <v>19012</v>
      </c>
      <c r="AU6562" s="4" t="s">
        <v>456</v>
      </c>
      <c r="AV6562" s="4" t="s">
        <v>731</v>
      </c>
      <c r="AW6562" s="4" t="s">
        <v>724</v>
      </c>
      <c r="AX6562" s="4"/>
      <c r="AY6562" s="4">
        <v>259653</v>
      </c>
      <c r="AZ6562" s="4">
        <v>492040</v>
      </c>
      <c r="BA6562" s="4" t="s">
        <v>26883</v>
      </c>
      <c r="BB6562" s="4" t="s">
        <v>26884</v>
      </c>
      <c r="BC6562" s="4">
        <v>40</v>
      </c>
      <c r="BD6562" t="str">
        <f>IF(AND(ADHOC!$G$15="",ADHOC!$S$4=""),"",IF(ADHOC!$G$15&lt;&gt;"",IF(ADHOC!$G$15=LEFT(Domein!$AS6562,LEN(ADHOC!$G$15)),MAX(Domein!BD$1:'Domein'!BD6561)+1,""),IF(ADHOC!$S$4=LEFT(Domein!$AS6562,LEN(ADHOC!$S$4)),MAX(Domein!BD$1:'Domein'!BD6561)+1,"")))</f>
        <v/>
      </c>
    </row>
    <row r="6563" spans="45:56" x14ac:dyDescent="0.2">
      <c r="AS6563" s="4" t="s">
        <v>19013</v>
      </c>
      <c r="AT6563" s="4" t="s">
        <v>19014</v>
      </c>
      <c r="AU6563" s="4" t="s">
        <v>456</v>
      </c>
      <c r="AV6563" s="4" t="s">
        <v>731</v>
      </c>
      <c r="AW6563" s="4" t="s">
        <v>724</v>
      </c>
      <c r="AX6563" s="4"/>
      <c r="AY6563" s="4">
        <v>262810</v>
      </c>
      <c r="AZ6563" s="4">
        <v>483920</v>
      </c>
      <c r="BA6563" s="4" t="s">
        <v>26885</v>
      </c>
      <c r="BB6563" s="4" t="s">
        <v>26886</v>
      </c>
      <c r="BC6563" s="4">
        <v>40</v>
      </c>
      <c r="BD6563" t="str">
        <f>IF(AND(ADHOC!$G$15="",ADHOC!$S$4=""),"",IF(ADHOC!$G$15&lt;&gt;"",IF(ADHOC!$G$15=LEFT(Domein!$AS6563,LEN(ADHOC!$G$15)),MAX(Domein!BD$1:'Domein'!BD6562)+1,""),IF(ADHOC!$S$4=LEFT(Domein!$AS6563,LEN(ADHOC!$S$4)),MAX(Domein!BD$1:'Domein'!BD6562)+1,"")))</f>
        <v/>
      </c>
    </row>
    <row r="6564" spans="45:56" x14ac:dyDescent="0.2">
      <c r="AS6564" s="4" t="s">
        <v>19015</v>
      </c>
      <c r="AT6564" s="4" t="s">
        <v>19016</v>
      </c>
      <c r="AU6564" s="4" t="s">
        <v>456</v>
      </c>
      <c r="AV6564" s="4" t="s">
        <v>731</v>
      </c>
      <c r="AW6564" s="4" t="s">
        <v>724</v>
      </c>
      <c r="AX6564" s="4"/>
      <c r="AY6564" s="4">
        <v>257510</v>
      </c>
      <c r="AZ6564" s="4">
        <v>493767</v>
      </c>
      <c r="BA6564" s="4" t="s">
        <v>26887</v>
      </c>
      <c r="BB6564" s="4" t="s">
        <v>26888</v>
      </c>
      <c r="BC6564" s="4">
        <v>40</v>
      </c>
      <c r="BD6564" t="str">
        <f>IF(AND(ADHOC!$G$15="",ADHOC!$S$4=""),"",IF(ADHOC!$G$15&lt;&gt;"",IF(ADHOC!$G$15=LEFT(Domein!$AS6564,LEN(ADHOC!$G$15)),MAX(Domein!BD$1:'Domein'!BD6563)+1,""),IF(ADHOC!$S$4=LEFT(Domein!$AS6564,LEN(ADHOC!$S$4)),MAX(Domein!BD$1:'Domein'!BD6563)+1,"")))</f>
        <v/>
      </c>
    </row>
    <row r="6565" spans="45:56" x14ac:dyDescent="0.2">
      <c r="AS6565" s="4" t="s">
        <v>19017</v>
      </c>
      <c r="AT6565" s="4" t="s">
        <v>19018</v>
      </c>
      <c r="AU6565" s="4" t="s">
        <v>456</v>
      </c>
      <c r="AV6565" s="4" t="s">
        <v>731</v>
      </c>
      <c r="AW6565" s="4" t="s">
        <v>724</v>
      </c>
      <c r="AX6565" s="4"/>
      <c r="AY6565" s="4">
        <v>263707</v>
      </c>
      <c r="AZ6565" s="4">
        <v>484855</v>
      </c>
      <c r="BA6565" s="4" t="s">
        <v>26889</v>
      </c>
      <c r="BB6565" s="4" t="s">
        <v>26890</v>
      </c>
      <c r="BC6565" s="4">
        <v>40</v>
      </c>
      <c r="BD6565" t="str">
        <f>IF(AND(ADHOC!$G$15="",ADHOC!$S$4=""),"",IF(ADHOC!$G$15&lt;&gt;"",IF(ADHOC!$G$15=LEFT(Domein!$AS6565,LEN(ADHOC!$G$15)),MAX(Domein!BD$1:'Domein'!BD6564)+1,""),IF(ADHOC!$S$4=LEFT(Domein!$AS6565,LEN(ADHOC!$S$4)),MAX(Domein!BD$1:'Domein'!BD6564)+1,"")))</f>
        <v/>
      </c>
    </row>
    <row r="6566" spans="45:56" x14ac:dyDescent="0.2">
      <c r="AS6566" s="4" t="s">
        <v>19019</v>
      </c>
      <c r="AT6566" s="4" t="s">
        <v>19020</v>
      </c>
      <c r="AU6566" s="4" t="s">
        <v>456</v>
      </c>
      <c r="AV6566" s="4" t="s">
        <v>731</v>
      </c>
      <c r="AW6566" s="4" t="s">
        <v>724</v>
      </c>
      <c r="AX6566" s="4"/>
      <c r="AY6566" s="4">
        <v>256580</v>
      </c>
      <c r="AZ6566" s="4">
        <v>494861</v>
      </c>
      <c r="BA6566" s="4" t="s">
        <v>26775</v>
      </c>
      <c r="BB6566" s="4" t="s">
        <v>26891</v>
      </c>
      <c r="BC6566" s="4">
        <v>40</v>
      </c>
      <c r="BD6566" t="str">
        <f>IF(AND(ADHOC!$G$15="",ADHOC!$S$4=""),"",IF(ADHOC!$G$15&lt;&gt;"",IF(ADHOC!$G$15=LEFT(Domein!$AS6566,LEN(ADHOC!$G$15)),MAX(Domein!BD$1:'Domein'!BD6565)+1,""),IF(ADHOC!$S$4=LEFT(Domein!$AS6566,LEN(ADHOC!$S$4)),MAX(Domein!BD$1:'Domein'!BD6565)+1,"")))</f>
        <v/>
      </c>
    </row>
    <row r="6567" spans="45:56" x14ac:dyDescent="0.2">
      <c r="AS6567" s="4" t="s">
        <v>19021</v>
      </c>
      <c r="AT6567" s="4" t="s">
        <v>19022</v>
      </c>
      <c r="AU6567" s="4" t="s">
        <v>456</v>
      </c>
      <c r="AV6567" s="4" t="s">
        <v>731</v>
      </c>
      <c r="AW6567" s="4" t="s">
        <v>724</v>
      </c>
      <c r="AX6567" s="4"/>
      <c r="AY6567" s="4">
        <v>260543</v>
      </c>
      <c r="AZ6567" s="4">
        <v>487426</v>
      </c>
      <c r="BA6567" s="4" t="s">
        <v>26892</v>
      </c>
      <c r="BB6567" s="4" t="s">
        <v>26893</v>
      </c>
      <c r="BC6567" s="4">
        <v>40</v>
      </c>
      <c r="BD6567" t="str">
        <f>IF(AND(ADHOC!$G$15="",ADHOC!$S$4=""),"",IF(ADHOC!$G$15&lt;&gt;"",IF(ADHOC!$G$15=LEFT(Domein!$AS6567,LEN(ADHOC!$G$15)),MAX(Domein!BD$1:'Domein'!BD6566)+1,""),IF(ADHOC!$S$4=LEFT(Domein!$AS6567,LEN(ADHOC!$S$4)),MAX(Domein!BD$1:'Domein'!BD6566)+1,"")))</f>
        <v/>
      </c>
    </row>
    <row r="6568" spans="45:56" x14ac:dyDescent="0.2">
      <c r="AS6568" s="4" t="s">
        <v>19023</v>
      </c>
      <c r="AT6568" s="4" t="s">
        <v>19024</v>
      </c>
      <c r="AU6568" s="4" t="s">
        <v>456</v>
      </c>
      <c r="AV6568" s="4" t="s">
        <v>731</v>
      </c>
      <c r="AW6568" s="4" t="s">
        <v>724</v>
      </c>
      <c r="AX6568" s="4"/>
      <c r="AY6568" s="4">
        <v>261087</v>
      </c>
      <c r="AZ6568" s="4">
        <v>488737</v>
      </c>
      <c r="BA6568" s="4" t="s">
        <v>26894</v>
      </c>
      <c r="BB6568" s="4" t="s">
        <v>26895</v>
      </c>
      <c r="BC6568" s="4">
        <v>40</v>
      </c>
      <c r="BD6568" t="str">
        <f>IF(AND(ADHOC!$G$15="",ADHOC!$S$4=""),"",IF(ADHOC!$G$15&lt;&gt;"",IF(ADHOC!$G$15=LEFT(Domein!$AS6568,LEN(ADHOC!$G$15)),MAX(Domein!BD$1:'Domein'!BD6567)+1,""),IF(ADHOC!$S$4=LEFT(Domein!$AS6568,LEN(ADHOC!$S$4)),MAX(Domein!BD$1:'Domein'!BD6567)+1,"")))</f>
        <v/>
      </c>
    </row>
    <row r="6569" spans="45:56" x14ac:dyDescent="0.2">
      <c r="AS6569" s="4" t="s">
        <v>19025</v>
      </c>
      <c r="AT6569" s="4" t="s">
        <v>19026</v>
      </c>
      <c r="AU6569" s="4" t="s">
        <v>456</v>
      </c>
      <c r="AV6569" s="4" t="s">
        <v>731</v>
      </c>
      <c r="AW6569" s="4" t="s">
        <v>724</v>
      </c>
      <c r="AX6569" s="4"/>
      <c r="AY6569" s="4">
        <v>262880</v>
      </c>
      <c r="AZ6569" s="4">
        <v>484040</v>
      </c>
      <c r="BA6569" s="4" t="s">
        <v>26896</v>
      </c>
      <c r="BB6569" s="4" t="s">
        <v>26897</v>
      </c>
      <c r="BC6569" s="4">
        <v>40</v>
      </c>
      <c r="BD6569" t="str">
        <f>IF(AND(ADHOC!$G$15="",ADHOC!$S$4=""),"",IF(ADHOC!$G$15&lt;&gt;"",IF(ADHOC!$G$15=LEFT(Domein!$AS6569,LEN(ADHOC!$G$15)),MAX(Domein!BD$1:'Domein'!BD6568)+1,""),IF(ADHOC!$S$4=LEFT(Domein!$AS6569,LEN(ADHOC!$S$4)),MAX(Domein!BD$1:'Domein'!BD6568)+1,"")))</f>
        <v/>
      </c>
    </row>
    <row r="6570" spans="45:56" x14ac:dyDescent="0.2">
      <c r="AS6570" s="4" t="s">
        <v>19027</v>
      </c>
      <c r="AT6570" s="4" t="s">
        <v>19028</v>
      </c>
      <c r="AU6570" s="4" t="s">
        <v>456</v>
      </c>
      <c r="AV6570" s="4" t="s">
        <v>731</v>
      </c>
      <c r="AW6570" s="4" t="s">
        <v>724</v>
      </c>
      <c r="AX6570" s="4"/>
      <c r="AY6570" s="4">
        <v>262230</v>
      </c>
      <c r="AZ6570" s="4">
        <v>488985</v>
      </c>
      <c r="BA6570" s="4" t="s">
        <v>26898</v>
      </c>
      <c r="BB6570" s="4" t="s">
        <v>26899</v>
      </c>
      <c r="BC6570" s="4">
        <v>40</v>
      </c>
      <c r="BD6570" t="str">
        <f>IF(AND(ADHOC!$G$15="",ADHOC!$S$4=""),"",IF(ADHOC!$G$15&lt;&gt;"",IF(ADHOC!$G$15=LEFT(Domein!$AS6570,LEN(ADHOC!$G$15)),MAX(Domein!BD$1:'Domein'!BD6569)+1,""),IF(ADHOC!$S$4=LEFT(Domein!$AS6570,LEN(ADHOC!$S$4)),MAX(Domein!BD$1:'Domein'!BD6569)+1,"")))</f>
        <v/>
      </c>
    </row>
    <row r="6571" spans="45:56" x14ac:dyDescent="0.2">
      <c r="AS6571" s="4" t="s">
        <v>19029</v>
      </c>
      <c r="AT6571" s="4" t="s">
        <v>19030</v>
      </c>
      <c r="AU6571" s="4" t="s">
        <v>456</v>
      </c>
      <c r="AV6571" s="4" t="s">
        <v>731</v>
      </c>
      <c r="AW6571" s="4" t="s">
        <v>724</v>
      </c>
      <c r="AX6571" s="4"/>
      <c r="AY6571" s="4">
        <v>262665</v>
      </c>
      <c r="AZ6571" s="4">
        <v>485274</v>
      </c>
      <c r="BA6571" s="4" t="s">
        <v>26900</v>
      </c>
      <c r="BB6571" s="4" t="s">
        <v>26901</v>
      </c>
      <c r="BC6571" s="4">
        <v>40</v>
      </c>
      <c r="BD6571" t="str">
        <f>IF(AND(ADHOC!$G$15="",ADHOC!$S$4=""),"",IF(ADHOC!$G$15&lt;&gt;"",IF(ADHOC!$G$15=LEFT(Domein!$AS6571,LEN(ADHOC!$G$15)),MAX(Domein!BD$1:'Domein'!BD6570)+1,""),IF(ADHOC!$S$4=LEFT(Domein!$AS6571,LEN(ADHOC!$S$4)),MAX(Domein!BD$1:'Domein'!BD6570)+1,"")))</f>
        <v/>
      </c>
    </row>
    <row r="6572" spans="45:56" x14ac:dyDescent="0.2">
      <c r="AS6572" s="4" t="s">
        <v>19031</v>
      </c>
      <c r="AT6572" s="4" t="s">
        <v>19032</v>
      </c>
      <c r="AU6572" s="4" t="s">
        <v>456</v>
      </c>
      <c r="AV6572" s="4" t="s">
        <v>731</v>
      </c>
      <c r="AW6572" s="4" t="s">
        <v>724</v>
      </c>
      <c r="AX6572" s="4"/>
      <c r="AY6572" s="4">
        <v>256487</v>
      </c>
      <c r="AZ6572" s="4">
        <v>494743</v>
      </c>
      <c r="BA6572" s="4" t="s">
        <v>26902</v>
      </c>
      <c r="BB6572" s="4" t="s">
        <v>26903</v>
      </c>
      <c r="BC6572" s="4">
        <v>40</v>
      </c>
      <c r="BD6572" t="str">
        <f>IF(AND(ADHOC!$G$15="",ADHOC!$S$4=""),"",IF(ADHOC!$G$15&lt;&gt;"",IF(ADHOC!$G$15=LEFT(Domein!$AS6572,LEN(ADHOC!$G$15)),MAX(Domein!BD$1:'Domein'!BD6571)+1,""),IF(ADHOC!$S$4=LEFT(Domein!$AS6572,LEN(ADHOC!$S$4)),MAX(Domein!BD$1:'Domein'!BD6571)+1,"")))</f>
        <v/>
      </c>
    </row>
    <row r="6573" spans="45:56" x14ac:dyDescent="0.2">
      <c r="AS6573" s="4" t="s">
        <v>19033</v>
      </c>
      <c r="AT6573" s="4" t="s">
        <v>19034</v>
      </c>
      <c r="AU6573" s="4" t="s">
        <v>456</v>
      </c>
      <c r="AV6573" s="4" t="s">
        <v>731</v>
      </c>
      <c r="AW6573" s="4" t="s">
        <v>724</v>
      </c>
      <c r="AX6573" s="4"/>
      <c r="AY6573" s="4">
        <v>256505</v>
      </c>
      <c r="AZ6573" s="4">
        <v>494735</v>
      </c>
      <c r="BA6573" s="4" t="s">
        <v>26904</v>
      </c>
      <c r="BB6573" s="4" t="s">
        <v>26905</v>
      </c>
      <c r="BC6573" s="4">
        <v>40</v>
      </c>
      <c r="BD6573" t="str">
        <f>IF(AND(ADHOC!$G$15="",ADHOC!$S$4=""),"",IF(ADHOC!$G$15&lt;&gt;"",IF(ADHOC!$G$15=LEFT(Domein!$AS6573,LEN(ADHOC!$G$15)),MAX(Domein!BD$1:'Domein'!BD6572)+1,""),IF(ADHOC!$S$4=LEFT(Domein!$AS6573,LEN(ADHOC!$S$4)),MAX(Domein!BD$1:'Domein'!BD6572)+1,"")))</f>
        <v/>
      </c>
    </row>
    <row r="6574" spans="45:56" x14ac:dyDescent="0.2">
      <c r="AS6574" s="4" t="s">
        <v>19035</v>
      </c>
      <c r="AT6574" s="4" t="s">
        <v>19036</v>
      </c>
      <c r="AU6574" s="4" t="s">
        <v>456</v>
      </c>
      <c r="AV6574" s="4" t="s">
        <v>731</v>
      </c>
      <c r="AW6574" s="4" t="s">
        <v>724</v>
      </c>
      <c r="AX6574" s="4"/>
      <c r="AY6574" s="4">
        <v>256491</v>
      </c>
      <c r="AZ6574" s="4">
        <v>494932</v>
      </c>
      <c r="BA6574" s="4" t="s">
        <v>26906</v>
      </c>
      <c r="BB6574" s="4" t="s">
        <v>26907</v>
      </c>
      <c r="BC6574" s="4">
        <v>40</v>
      </c>
      <c r="BD6574" t="str">
        <f>IF(AND(ADHOC!$G$15="",ADHOC!$S$4=""),"",IF(ADHOC!$G$15&lt;&gt;"",IF(ADHOC!$G$15=LEFT(Domein!$AS6574,LEN(ADHOC!$G$15)),MAX(Domein!BD$1:'Domein'!BD6573)+1,""),IF(ADHOC!$S$4=LEFT(Domein!$AS6574,LEN(ADHOC!$S$4)),MAX(Domein!BD$1:'Domein'!BD6573)+1,"")))</f>
        <v/>
      </c>
    </row>
    <row r="6575" spans="45:56" x14ac:dyDescent="0.2">
      <c r="AS6575" s="4" t="s">
        <v>19037</v>
      </c>
      <c r="AT6575" s="4" t="s">
        <v>19038</v>
      </c>
      <c r="AU6575" s="4" t="s">
        <v>456</v>
      </c>
      <c r="AV6575" s="4" t="s">
        <v>731</v>
      </c>
      <c r="AW6575" s="4" t="s">
        <v>724</v>
      </c>
      <c r="AX6575" s="4"/>
      <c r="AY6575" s="4">
        <v>264200</v>
      </c>
      <c r="AZ6575" s="4">
        <v>485700</v>
      </c>
      <c r="BA6575" s="4" t="s">
        <v>26908</v>
      </c>
      <c r="BB6575" s="4" t="s">
        <v>26909</v>
      </c>
      <c r="BC6575" s="4">
        <v>40</v>
      </c>
      <c r="BD6575" t="str">
        <f>IF(AND(ADHOC!$G$15="",ADHOC!$S$4=""),"",IF(ADHOC!$G$15&lt;&gt;"",IF(ADHOC!$G$15=LEFT(Domein!$AS6575,LEN(ADHOC!$G$15)),MAX(Domein!BD$1:'Domein'!BD6574)+1,""),IF(ADHOC!$S$4=LEFT(Domein!$AS6575,LEN(ADHOC!$S$4)),MAX(Domein!BD$1:'Domein'!BD6574)+1,"")))</f>
        <v/>
      </c>
    </row>
    <row r="6576" spans="45:56" x14ac:dyDescent="0.2">
      <c r="AS6576" s="4" t="s">
        <v>19039</v>
      </c>
      <c r="AT6576" s="4" t="s">
        <v>19040</v>
      </c>
      <c r="AU6576" s="4" t="s">
        <v>456</v>
      </c>
      <c r="AV6576" s="4" t="s">
        <v>731</v>
      </c>
      <c r="AW6576" s="4" t="s">
        <v>724</v>
      </c>
      <c r="AX6576" s="4"/>
      <c r="AY6576" s="4">
        <v>264500</v>
      </c>
      <c r="AZ6576" s="4">
        <v>485750</v>
      </c>
      <c r="BA6576" s="4" t="s">
        <v>26910</v>
      </c>
      <c r="BB6576" s="4" t="s">
        <v>26911</v>
      </c>
      <c r="BC6576" s="4">
        <v>40</v>
      </c>
      <c r="BD6576" t="str">
        <f>IF(AND(ADHOC!$G$15="",ADHOC!$S$4=""),"",IF(ADHOC!$G$15&lt;&gt;"",IF(ADHOC!$G$15=LEFT(Domein!$AS6576,LEN(ADHOC!$G$15)),MAX(Domein!BD$1:'Domein'!BD6575)+1,""),IF(ADHOC!$S$4=LEFT(Domein!$AS6576,LEN(ADHOC!$S$4)),MAX(Domein!BD$1:'Domein'!BD6575)+1,"")))</f>
        <v/>
      </c>
    </row>
    <row r="6577" spans="45:56" x14ac:dyDescent="0.2">
      <c r="AS6577" s="4" t="s">
        <v>19041</v>
      </c>
      <c r="AT6577" s="4" t="s">
        <v>19042</v>
      </c>
      <c r="AU6577" s="4" t="s">
        <v>456</v>
      </c>
      <c r="AV6577" s="4" t="s">
        <v>731</v>
      </c>
      <c r="AW6577" s="4" t="s">
        <v>724</v>
      </c>
      <c r="AX6577" s="4"/>
      <c r="AY6577" s="4">
        <v>264176</v>
      </c>
      <c r="AZ6577" s="4">
        <v>485196</v>
      </c>
      <c r="BA6577" s="4" t="s">
        <v>26912</v>
      </c>
      <c r="BB6577" s="4" t="s">
        <v>26913</v>
      </c>
      <c r="BC6577" s="4">
        <v>40</v>
      </c>
      <c r="BD6577" t="str">
        <f>IF(AND(ADHOC!$G$15="",ADHOC!$S$4=""),"",IF(ADHOC!$G$15&lt;&gt;"",IF(ADHOC!$G$15=LEFT(Domein!$AS6577,LEN(ADHOC!$G$15)),MAX(Domein!BD$1:'Domein'!BD6576)+1,""),IF(ADHOC!$S$4=LEFT(Domein!$AS6577,LEN(ADHOC!$S$4)),MAX(Domein!BD$1:'Domein'!BD6576)+1,"")))</f>
        <v/>
      </c>
    </row>
    <row r="6578" spans="45:56" x14ac:dyDescent="0.2">
      <c r="AS6578" s="4" t="s">
        <v>19043</v>
      </c>
      <c r="AT6578" s="4" t="s">
        <v>19044</v>
      </c>
      <c r="AU6578" s="4" t="s">
        <v>456</v>
      </c>
      <c r="AV6578" s="4" t="s">
        <v>731</v>
      </c>
      <c r="AW6578" s="4" t="s">
        <v>724</v>
      </c>
      <c r="AX6578" s="4"/>
      <c r="AY6578" s="4">
        <v>259029</v>
      </c>
      <c r="AZ6578" s="4">
        <v>494898</v>
      </c>
      <c r="BA6578" s="4" t="s">
        <v>26914</v>
      </c>
      <c r="BB6578" s="4" t="s">
        <v>26915</v>
      </c>
      <c r="BC6578" s="4">
        <v>40</v>
      </c>
      <c r="BD6578" t="str">
        <f>IF(AND(ADHOC!$G$15="",ADHOC!$S$4=""),"",IF(ADHOC!$G$15&lt;&gt;"",IF(ADHOC!$G$15=LEFT(Domein!$AS6578,LEN(ADHOC!$G$15)),MAX(Domein!BD$1:'Domein'!BD6577)+1,""),IF(ADHOC!$S$4=LEFT(Domein!$AS6578,LEN(ADHOC!$S$4)),MAX(Domein!BD$1:'Domein'!BD6577)+1,"")))</f>
        <v/>
      </c>
    </row>
    <row r="6579" spans="45:56" x14ac:dyDescent="0.2">
      <c r="AS6579" s="4" t="s">
        <v>19045</v>
      </c>
      <c r="AT6579" s="4" t="s">
        <v>19046</v>
      </c>
      <c r="AU6579" s="4" t="s">
        <v>456</v>
      </c>
      <c r="AV6579" s="4" t="s">
        <v>731</v>
      </c>
      <c r="AW6579" s="4" t="s">
        <v>724</v>
      </c>
      <c r="AX6579" s="4"/>
      <c r="AY6579" s="4">
        <v>256899</v>
      </c>
      <c r="AZ6579" s="4">
        <v>491236</v>
      </c>
      <c r="BA6579" s="4" t="s">
        <v>26916</v>
      </c>
      <c r="BB6579" s="4" t="s">
        <v>26917</v>
      </c>
      <c r="BC6579" s="4">
        <v>40</v>
      </c>
      <c r="BD6579" t="str">
        <f>IF(AND(ADHOC!$G$15="",ADHOC!$S$4=""),"",IF(ADHOC!$G$15&lt;&gt;"",IF(ADHOC!$G$15=LEFT(Domein!$AS6579,LEN(ADHOC!$G$15)),MAX(Domein!BD$1:'Domein'!BD6578)+1,""),IF(ADHOC!$S$4=LEFT(Domein!$AS6579,LEN(ADHOC!$S$4)),MAX(Domein!BD$1:'Domein'!BD6578)+1,"")))</f>
        <v/>
      </c>
    </row>
    <row r="6580" spans="45:56" x14ac:dyDescent="0.2">
      <c r="AS6580" s="4" t="s">
        <v>19047</v>
      </c>
      <c r="AT6580" s="4" t="s">
        <v>19048</v>
      </c>
      <c r="AU6580" s="4" t="s">
        <v>456</v>
      </c>
      <c r="AV6580" s="4" t="s">
        <v>731</v>
      </c>
      <c r="AW6580" s="4" t="s">
        <v>724</v>
      </c>
      <c r="AX6580" s="4"/>
      <c r="AY6580" s="4">
        <v>263760</v>
      </c>
      <c r="AZ6580" s="4">
        <v>483890</v>
      </c>
      <c r="BA6580" s="4" t="s">
        <v>26918</v>
      </c>
      <c r="BB6580" s="4" t="s">
        <v>26919</v>
      </c>
      <c r="BC6580" s="4">
        <v>40</v>
      </c>
      <c r="BD6580" t="str">
        <f>IF(AND(ADHOC!$G$15="",ADHOC!$S$4=""),"",IF(ADHOC!$G$15&lt;&gt;"",IF(ADHOC!$G$15=LEFT(Domein!$AS6580,LEN(ADHOC!$G$15)),MAX(Domein!BD$1:'Domein'!BD6579)+1,""),IF(ADHOC!$S$4=LEFT(Domein!$AS6580,LEN(ADHOC!$S$4)),MAX(Domein!BD$1:'Domein'!BD6579)+1,"")))</f>
        <v/>
      </c>
    </row>
    <row r="6581" spans="45:56" x14ac:dyDescent="0.2">
      <c r="AS6581" s="4" t="s">
        <v>19049</v>
      </c>
      <c r="AT6581" s="4" t="s">
        <v>19050</v>
      </c>
      <c r="AU6581" s="4" t="s">
        <v>456</v>
      </c>
      <c r="AV6581" s="4" t="s">
        <v>731</v>
      </c>
      <c r="AW6581" s="4" t="s">
        <v>724</v>
      </c>
      <c r="AX6581" s="4"/>
      <c r="AY6581" s="4">
        <v>264200</v>
      </c>
      <c r="AZ6581" s="4">
        <v>484850</v>
      </c>
      <c r="BA6581" s="4" t="s">
        <v>26920</v>
      </c>
      <c r="BB6581" s="4" t="s">
        <v>26921</v>
      </c>
      <c r="BC6581" s="4">
        <v>40</v>
      </c>
      <c r="BD6581" t="str">
        <f>IF(AND(ADHOC!$G$15="",ADHOC!$S$4=""),"",IF(ADHOC!$G$15&lt;&gt;"",IF(ADHOC!$G$15=LEFT(Domein!$AS6581,LEN(ADHOC!$G$15)),MAX(Domein!BD$1:'Domein'!BD6580)+1,""),IF(ADHOC!$S$4=LEFT(Domein!$AS6581,LEN(ADHOC!$S$4)),MAX(Domein!BD$1:'Domein'!BD6580)+1,"")))</f>
        <v/>
      </c>
    </row>
    <row r="6582" spans="45:56" x14ac:dyDescent="0.2">
      <c r="AS6582" s="4" t="s">
        <v>19051</v>
      </c>
      <c r="AT6582" s="4" t="s">
        <v>19052</v>
      </c>
      <c r="AU6582" s="4" t="s">
        <v>456</v>
      </c>
      <c r="AV6582" s="4" t="s">
        <v>731</v>
      </c>
      <c r="AW6582" s="4" t="s">
        <v>724</v>
      </c>
      <c r="AX6582" s="4"/>
      <c r="AY6582" s="4">
        <v>263720</v>
      </c>
      <c r="AZ6582" s="4">
        <v>483959</v>
      </c>
      <c r="BA6582" s="4" t="s">
        <v>26922</v>
      </c>
      <c r="BB6582" s="4" t="s">
        <v>26923</v>
      </c>
      <c r="BC6582" s="4">
        <v>40</v>
      </c>
      <c r="BD6582" t="str">
        <f>IF(AND(ADHOC!$G$15="",ADHOC!$S$4=""),"",IF(ADHOC!$G$15&lt;&gt;"",IF(ADHOC!$G$15=LEFT(Domein!$AS6582,LEN(ADHOC!$G$15)),MAX(Domein!BD$1:'Domein'!BD6581)+1,""),IF(ADHOC!$S$4=LEFT(Domein!$AS6582,LEN(ADHOC!$S$4)),MAX(Domein!BD$1:'Domein'!BD6581)+1,"")))</f>
        <v/>
      </c>
    </row>
    <row r="6583" spans="45:56" x14ac:dyDescent="0.2">
      <c r="AS6583" s="4" t="s">
        <v>19053</v>
      </c>
      <c r="AT6583" s="4" t="s">
        <v>19054</v>
      </c>
      <c r="AU6583" s="4" t="s">
        <v>456</v>
      </c>
      <c r="AV6583" s="4" t="s">
        <v>731</v>
      </c>
      <c r="AW6583" s="4" t="s">
        <v>724</v>
      </c>
      <c r="AX6583" s="4"/>
      <c r="AY6583" s="4">
        <v>263672</v>
      </c>
      <c r="AZ6583" s="4">
        <v>484036</v>
      </c>
      <c r="BA6583" s="4" t="s">
        <v>26924</v>
      </c>
      <c r="BB6583" s="4" t="s">
        <v>26925</v>
      </c>
      <c r="BC6583" s="4">
        <v>40</v>
      </c>
      <c r="BD6583" t="str">
        <f>IF(AND(ADHOC!$G$15="",ADHOC!$S$4=""),"",IF(ADHOC!$G$15&lt;&gt;"",IF(ADHOC!$G$15=LEFT(Domein!$AS6583,LEN(ADHOC!$G$15)),MAX(Domein!BD$1:'Domein'!BD6582)+1,""),IF(ADHOC!$S$4=LEFT(Domein!$AS6583,LEN(ADHOC!$S$4)),MAX(Domein!BD$1:'Domein'!BD6582)+1,"")))</f>
        <v/>
      </c>
    </row>
    <row r="6584" spans="45:56" x14ac:dyDescent="0.2">
      <c r="AS6584" s="4" t="s">
        <v>19055</v>
      </c>
      <c r="AT6584" s="4" t="s">
        <v>19056</v>
      </c>
      <c r="AU6584" s="4" t="s">
        <v>456</v>
      </c>
      <c r="AV6584" s="4" t="s">
        <v>731</v>
      </c>
      <c r="AW6584" s="4" t="s">
        <v>724</v>
      </c>
      <c r="AX6584" s="4"/>
      <c r="AY6584" s="4">
        <v>256550</v>
      </c>
      <c r="AZ6584" s="4">
        <v>494000</v>
      </c>
      <c r="BA6584" s="4" t="s">
        <v>26926</v>
      </c>
      <c r="BB6584" s="4" t="s">
        <v>26927</v>
      </c>
      <c r="BC6584" s="4">
        <v>40</v>
      </c>
      <c r="BD6584" t="str">
        <f>IF(AND(ADHOC!$G$15="",ADHOC!$S$4=""),"",IF(ADHOC!$G$15&lt;&gt;"",IF(ADHOC!$G$15=LEFT(Domein!$AS6584,LEN(ADHOC!$G$15)),MAX(Domein!BD$1:'Domein'!BD6583)+1,""),IF(ADHOC!$S$4=LEFT(Domein!$AS6584,LEN(ADHOC!$S$4)),MAX(Domein!BD$1:'Domein'!BD6583)+1,"")))</f>
        <v/>
      </c>
    </row>
    <row r="6585" spans="45:56" x14ac:dyDescent="0.2">
      <c r="AS6585" s="4" t="s">
        <v>19057</v>
      </c>
      <c r="AT6585" s="4" t="s">
        <v>19058</v>
      </c>
      <c r="AU6585" s="4" t="s">
        <v>456</v>
      </c>
      <c r="AV6585" s="4" t="s">
        <v>731</v>
      </c>
      <c r="AW6585" s="4" t="s">
        <v>724</v>
      </c>
      <c r="AX6585" s="4"/>
      <c r="AY6585" s="4">
        <v>256900</v>
      </c>
      <c r="AZ6585" s="4">
        <v>494100</v>
      </c>
      <c r="BA6585" s="4" t="s">
        <v>26928</v>
      </c>
      <c r="BB6585" s="4" t="s">
        <v>26929</v>
      </c>
      <c r="BC6585" s="4">
        <v>40</v>
      </c>
      <c r="BD6585" t="str">
        <f>IF(AND(ADHOC!$G$15="",ADHOC!$S$4=""),"",IF(ADHOC!$G$15&lt;&gt;"",IF(ADHOC!$G$15=LEFT(Domein!$AS6585,LEN(ADHOC!$G$15)),MAX(Domein!BD$1:'Domein'!BD6584)+1,""),IF(ADHOC!$S$4=LEFT(Domein!$AS6585,LEN(ADHOC!$S$4)),MAX(Domein!BD$1:'Domein'!BD6584)+1,"")))</f>
        <v/>
      </c>
    </row>
    <row r="6586" spans="45:56" x14ac:dyDescent="0.2">
      <c r="AS6586" s="4" t="s">
        <v>19059</v>
      </c>
      <c r="AT6586" s="4" t="s">
        <v>19060</v>
      </c>
      <c r="AU6586" s="4" t="s">
        <v>456</v>
      </c>
      <c r="AV6586" s="4" t="s">
        <v>731</v>
      </c>
      <c r="AW6586" s="4" t="s">
        <v>724</v>
      </c>
      <c r="AX6586" s="4"/>
      <c r="AY6586" s="4">
        <v>257050</v>
      </c>
      <c r="AZ6586" s="4">
        <v>493970</v>
      </c>
      <c r="BA6586" s="4" t="s">
        <v>26930</v>
      </c>
      <c r="BB6586" s="4" t="s">
        <v>26931</v>
      </c>
      <c r="BC6586" s="4">
        <v>40</v>
      </c>
      <c r="BD6586" t="str">
        <f>IF(AND(ADHOC!$G$15="",ADHOC!$S$4=""),"",IF(ADHOC!$G$15&lt;&gt;"",IF(ADHOC!$G$15=LEFT(Domein!$AS6586,LEN(ADHOC!$G$15)),MAX(Domein!BD$1:'Domein'!BD6585)+1,""),IF(ADHOC!$S$4=LEFT(Domein!$AS6586,LEN(ADHOC!$S$4)),MAX(Domein!BD$1:'Domein'!BD6585)+1,"")))</f>
        <v/>
      </c>
    </row>
    <row r="6587" spans="45:56" x14ac:dyDescent="0.2">
      <c r="AS6587" s="4" t="s">
        <v>19061</v>
      </c>
      <c r="AT6587" s="4" t="s">
        <v>19062</v>
      </c>
      <c r="AU6587" s="4" t="s">
        <v>456</v>
      </c>
      <c r="AV6587" s="4" t="s">
        <v>731</v>
      </c>
      <c r="AW6587" s="4" t="s">
        <v>724</v>
      </c>
      <c r="AX6587" s="4"/>
      <c r="AY6587" s="4">
        <v>262950</v>
      </c>
      <c r="AZ6587" s="4">
        <v>484200</v>
      </c>
      <c r="BA6587" s="4" t="s">
        <v>26932</v>
      </c>
      <c r="BB6587" s="4" t="s">
        <v>26933</v>
      </c>
      <c r="BC6587" s="4">
        <v>40</v>
      </c>
      <c r="BD6587" t="str">
        <f>IF(AND(ADHOC!$G$15="",ADHOC!$S$4=""),"",IF(ADHOC!$G$15&lt;&gt;"",IF(ADHOC!$G$15=LEFT(Domein!$AS6587,LEN(ADHOC!$G$15)),MAX(Domein!BD$1:'Domein'!BD6586)+1,""),IF(ADHOC!$S$4=LEFT(Domein!$AS6587,LEN(ADHOC!$S$4)),MAX(Domein!BD$1:'Domein'!BD6586)+1,"")))</f>
        <v/>
      </c>
    </row>
    <row r="6588" spans="45:56" x14ac:dyDescent="0.2">
      <c r="AS6588" s="4" t="s">
        <v>19063</v>
      </c>
      <c r="AT6588" s="4" t="s">
        <v>19064</v>
      </c>
      <c r="AU6588" s="4" t="s">
        <v>456</v>
      </c>
      <c r="AV6588" s="4" t="s">
        <v>731</v>
      </c>
      <c r="AW6588" s="4" t="s">
        <v>724</v>
      </c>
      <c r="AX6588" s="4"/>
      <c r="AY6588" s="4">
        <v>263100</v>
      </c>
      <c r="AZ6588" s="4">
        <v>483900</v>
      </c>
      <c r="BA6588" s="4" t="s">
        <v>26934</v>
      </c>
      <c r="BB6588" s="4" t="s">
        <v>26935</v>
      </c>
      <c r="BC6588" s="4">
        <v>40</v>
      </c>
      <c r="BD6588" t="str">
        <f>IF(AND(ADHOC!$G$15="",ADHOC!$S$4=""),"",IF(ADHOC!$G$15&lt;&gt;"",IF(ADHOC!$G$15=LEFT(Domein!$AS6588,LEN(ADHOC!$G$15)),MAX(Domein!BD$1:'Domein'!BD6587)+1,""),IF(ADHOC!$S$4=LEFT(Domein!$AS6588,LEN(ADHOC!$S$4)),MAX(Domein!BD$1:'Domein'!BD6587)+1,"")))</f>
        <v/>
      </c>
    </row>
    <row r="6589" spans="45:56" x14ac:dyDescent="0.2">
      <c r="AS6589" s="4" t="s">
        <v>19065</v>
      </c>
      <c r="AT6589" s="4" t="s">
        <v>19066</v>
      </c>
      <c r="AU6589" s="4" t="s">
        <v>456</v>
      </c>
      <c r="AV6589" s="4" t="s">
        <v>731</v>
      </c>
      <c r="AW6589" s="4" t="s">
        <v>724</v>
      </c>
      <c r="AX6589" s="4"/>
      <c r="AY6589" s="4">
        <v>257460</v>
      </c>
      <c r="AZ6589" s="4">
        <v>494860</v>
      </c>
      <c r="BA6589" s="4" t="s">
        <v>26936</v>
      </c>
      <c r="BB6589" s="4" t="s">
        <v>26937</v>
      </c>
      <c r="BC6589" s="4">
        <v>40</v>
      </c>
      <c r="BD6589" t="str">
        <f>IF(AND(ADHOC!$G$15="",ADHOC!$S$4=""),"",IF(ADHOC!$G$15&lt;&gt;"",IF(ADHOC!$G$15=LEFT(Domein!$AS6589,LEN(ADHOC!$G$15)),MAX(Domein!BD$1:'Domein'!BD6588)+1,""),IF(ADHOC!$S$4=LEFT(Domein!$AS6589,LEN(ADHOC!$S$4)),MAX(Domein!BD$1:'Domein'!BD6588)+1,"")))</f>
        <v/>
      </c>
    </row>
    <row r="6590" spans="45:56" x14ac:dyDescent="0.2">
      <c r="AS6590" s="4" t="s">
        <v>19067</v>
      </c>
      <c r="AT6590" s="4" t="s">
        <v>19068</v>
      </c>
      <c r="AU6590" s="4" t="s">
        <v>456</v>
      </c>
      <c r="AV6590" s="4" t="s">
        <v>731</v>
      </c>
      <c r="AW6590" s="4" t="s">
        <v>724</v>
      </c>
      <c r="AX6590" s="4"/>
      <c r="AY6590" s="4">
        <v>257380</v>
      </c>
      <c r="AZ6590" s="4">
        <v>495000</v>
      </c>
      <c r="BA6590" s="4" t="s">
        <v>26938</v>
      </c>
      <c r="BB6590" s="4" t="s">
        <v>26939</v>
      </c>
      <c r="BC6590" s="4">
        <v>40</v>
      </c>
      <c r="BD6590" t="str">
        <f>IF(AND(ADHOC!$G$15="",ADHOC!$S$4=""),"",IF(ADHOC!$G$15&lt;&gt;"",IF(ADHOC!$G$15=LEFT(Domein!$AS6590,LEN(ADHOC!$G$15)),MAX(Domein!BD$1:'Domein'!BD6589)+1,""),IF(ADHOC!$S$4=LEFT(Domein!$AS6590,LEN(ADHOC!$S$4)),MAX(Domein!BD$1:'Domein'!BD6589)+1,"")))</f>
        <v/>
      </c>
    </row>
    <row r="6591" spans="45:56" x14ac:dyDescent="0.2">
      <c r="AS6591" s="4" t="s">
        <v>19069</v>
      </c>
      <c r="AT6591" s="4" t="s">
        <v>19070</v>
      </c>
      <c r="AU6591" s="4" t="s">
        <v>456</v>
      </c>
      <c r="AV6591" s="4" t="s">
        <v>731</v>
      </c>
      <c r="AW6591" s="4" t="s">
        <v>724</v>
      </c>
      <c r="AX6591" s="4"/>
      <c r="AY6591" s="4">
        <v>257800</v>
      </c>
      <c r="AZ6591" s="4">
        <v>494900</v>
      </c>
      <c r="BA6591" s="4" t="s">
        <v>26940</v>
      </c>
      <c r="BB6591" s="4" t="s">
        <v>26941</v>
      </c>
      <c r="BC6591" s="4">
        <v>40</v>
      </c>
      <c r="BD6591" t="str">
        <f>IF(AND(ADHOC!$G$15="",ADHOC!$S$4=""),"",IF(ADHOC!$G$15&lt;&gt;"",IF(ADHOC!$G$15=LEFT(Domein!$AS6591,LEN(ADHOC!$G$15)),MAX(Domein!BD$1:'Domein'!BD6590)+1,""),IF(ADHOC!$S$4=LEFT(Domein!$AS6591,LEN(ADHOC!$S$4)),MAX(Domein!BD$1:'Domein'!BD6590)+1,"")))</f>
        <v/>
      </c>
    </row>
    <row r="6592" spans="45:56" x14ac:dyDescent="0.2">
      <c r="AS6592" s="4" t="s">
        <v>19071</v>
      </c>
      <c r="AT6592" s="4" t="s">
        <v>19072</v>
      </c>
      <c r="AU6592" s="4" t="s">
        <v>456</v>
      </c>
      <c r="AV6592" s="4" t="s">
        <v>731</v>
      </c>
      <c r="AW6592" s="4" t="s">
        <v>724</v>
      </c>
      <c r="AX6592" s="4"/>
      <c r="AY6592" s="4">
        <v>256250</v>
      </c>
      <c r="AZ6592" s="4">
        <v>494500</v>
      </c>
      <c r="BA6592" s="4" t="s">
        <v>26942</v>
      </c>
      <c r="BB6592" s="4" t="s">
        <v>26943</v>
      </c>
      <c r="BC6592" s="4">
        <v>40</v>
      </c>
      <c r="BD6592" t="str">
        <f>IF(AND(ADHOC!$G$15="",ADHOC!$S$4=""),"",IF(ADHOC!$G$15&lt;&gt;"",IF(ADHOC!$G$15=LEFT(Domein!$AS6592,LEN(ADHOC!$G$15)),MAX(Domein!BD$1:'Domein'!BD6591)+1,""),IF(ADHOC!$S$4=LEFT(Domein!$AS6592,LEN(ADHOC!$S$4)),MAX(Domein!BD$1:'Domein'!BD6591)+1,"")))</f>
        <v/>
      </c>
    </row>
    <row r="6593" spans="45:56" x14ac:dyDescent="0.2">
      <c r="AS6593" s="4" t="s">
        <v>19073</v>
      </c>
      <c r="AT6593" s="4" t="s">
        <v>19074</v>
      </c>
      <c r="AU6593" s="4" t="s">
        <v>456</v>
      </c>
      <c r="AV6593" s="4" t="s">
        <v>731</v>
      </c>
      <c r="AW6593" s="4" t="s">
        <v>724</v>
      </c>
      <c r="AX6593" s="4"/>
      <c r="AY6593" s="4">
        <v>256350</v>
      </c>
      <c r="AZ6593" s="4">
        <v>494710</v>
      </c>
      <c r="BA6593" s="4" t="s">
        <v>26944</v>
      </c>
      <c r="BB6593" s="4" t="s">
        <v>26945</v>
      </c>
      <c r="BC6593" s="4">
        <v>40</v>
      </c>
      <c r="BD6593" t="str">
        <f>IF(AND(ADHOC!$G$15="",ADHOC!$S$4=""),"",IF(ADHOC!$G$15&lt;&gt;"",IF(ADHOC!$G$15=LEFT(Domein!$AS6593,LEN(ADHOC!$G$15)),MAX(Domein!BD$1:'Domein'!BD6592)+1,""),IF(ADHOC!$S$4=LEFT(Domein!$AS6593,LEN(ADHOC!$S$4)),MAX(Domein!BD$1:'Domein'!BD6592)+1,"")))</f>
        <v/>
      </c>
    </row>
    <row r="6594" spans="45:56" x14ac:dyDescent="0.2">
      <c r="AS6594" s="4" t="s">
        <v>19075</v>
      </c>
      <c r="AT6594" s="4" t="s">
        <v>19076</v>
      </c>
      <c r="AU6594" s="4" t="s">
        <v>456</v>
      </c>
      <c r="AV6594" s="4" t="s">
        <v>731</v>
      </c>
      <c r="AW6594" s="4" t="s">
        <v>724</v>
      </c>
      <c r="AX6594" s="4"/>
      <c r="AY6594" s="4">
        <v>256350</v>
      </c>
      <c r="AZ6594" s="4">
        <v>494800</v>
      </c>
      <c r="BA6594" s="4" t="s">
        <v>26946</v>
      </c>
      <c r="BB6594" s="4" t="s">
        <v>26947</v>
      </c>
      <c r="BC6594" s="4">
        <v>40</v>
      </c>
      <c r="BD6594" t="str">
        <f>IF(AND(ADHOC!$G$15="",ADHOC!$S$4=""),"",IF(ADHOC!$G$15&lt;&gt;"",IF(ADHOC!$G$15=LEFT(Domein!$AS6594,LEN(ADHOC!$G$15)),MAX(Domein!BD$1:'Domein'!BD6593)+1,""),IF(ADHOC!$S$4=LEFT(Domein!$AS6594,LEN(ADHOC!$S$4)),MAX(Domein!BD$1:'Domein'!BD6593)+1,"")))</f>
        <v/>
      </c>
    </row>
    <row r="6595" spans="45:56" x14ac:dyDescent="0.2">
      <c r="AS6595" s="4" t="s">
        <v>19077</v>
      </c>
      <c r="AT6595" s="4" t="s">
        <v>19078</v>
      </c>
      <c r="AU6595" s="4" t="s">
        <v>456</v>
      </c>
      <c r="AV6595" s="4" t="s">
        <v>731</v>
      </c>
      <c r="AW6595" s="4" t="s">
        <v>724</v>
      </c>
      <c r="AX6595" s="4"/>
      <c r="AY6595" s="4">
        <v>256800</v>
      </c>
      <c r="AZ6595" s="4">
        <v>495100</v>
      </c>
      <c r="BA6595" s="4" t="s">
        <v>26835</v>
      </c>
      <c r="BB6595" s="4" t="s">
        <v>26948</v>
      </c>
      <c r="BC6595" s="4">
        <v>40</v>
      </c>
      <c r="BD6595" t="str">
        <f>IF(AND(ADHOC!$G$15="",ADHOC!$S$4=""),"",IF(ADHOC!$G$15&lt;&gt;"",IF(ADHOC!$G$15=LEFT(Domein!$AS6595,LEN(ADHOC!$G$15)),MAX(Domein!BD$1:'Domein'!BD6594)+1,""),IF(ADHOC!$S$4=LEFT(Domein!$AS6595,LEN(ADHOC!$S$4)),MAX(Domein!BD$1:'Domein'!BD6594)+1,"")))</f>
        <v/>
      </c>
    </row>
    <row r="6596" spans="45:56" x14ac:dyDescent="0.2">
      <c r="AS6596" s="4" t="s">
        <v>19079</v>
      </c>
      <c r="AT6596" s="4" t="s">
        <v>19080</v>
      </c>
      <c r="AU6596" s="4" t="s">
        <v>456</v>
      </c>
      <c r="AV6596" s="4" t="s">
        <v>731</v>
      </c>
      <c r="AW6596" s="4" t="s">
        <v>724</v>
      </c>
      <c r="AX6596" s="4"/>
      <c r="AY6596" s="4">
        <v>258834</v>
      </c>
      <c r="AZ6596" s="4">
        <v>488217</v>
      </c>
      <c r="BA6596" s="4" t="s">
        <v>26949</v>
      </c>
      <c r="BB6596" s="4" t="s">
        <v>26950</v>
      </c>
      <c r="BC6596" s="4">
        <v>40</v>
      </c>
      <c r="BD6596" t="str">
        <f>IF(AND(ADHOC!$G$15="",ADHOC!$S$4=""),"",IF(ADHOC!$G$15&lt;&gt;"",IF(ADHOC!$G$15=LEFT(Domein!$AS6596,LEN(ADHOC!$G$15)),MAX(Domein!BD$1:'Domein'!BD6595)+1,""),IF(ADHOC!$S$4=LEFT(Domein!$AS6596,LEN(ADHOC!$S$4)),MAX(Domein!BD$1:'Domein'!BD6595)+1,"")))</f>
        <v/>
      </c>
    </row>
    <row r="6597" spans="45:56" x14ac:dyDescent="0.2">
      <c r="AS6597" s="4" t="s">
        <v>19081</v>
      </c>
      <c r="AT6597" s="4" t="s">
        <v>19082</v>
      </c>
      <c r="AU6597" s="4" t="s">
        <v>456</v>
      </c>
      <c r="AV6597" s="4" t="s">
        <v>731</v>
      </c>
      <c r="AW6597" s="4" t="s">
        <v>724</v>
      </c>
      <c r="AX6597" s="4"/>
      <c r="AY6597" s="4">
        <v>260100</v>
      </c>
      <c r="AZ6597" s="4">
        <v>490970</v>
      </c>
      <c r="BA6597" s="4" t="s">
        <v>26951</v>
      </c>
      <c r="BB6597" s="4" t="s">
        <v>26952</v>
      </c>
      <c r="BC6597" s="4">
        <v>40</v>
      </c>
      <c r="BD6597" t="str">
        <f>IF(AND(ADHOC!$G$15="",ADHOC!$S$4=""),"",IF(ADHOC!$G$15&lt;&gt;"",IF(ADHOC!$G$15=LEFT(Domein!$AS6597,LEN(ADHOC!$G$15)),MAX(Domein!BD$1:'Domein'!BD6596)+1,""),IF(ADHOC!$S$4=LEFT(Domein!$AS6597,LEN(ADHOC!$S$4)),MAX(Domein!BD$1:'Domein'!BD6596)+1,"")))</f>
        <v/>
      </c>
    </row>
    <row r="6598" spans="45:56" x14ac:dyDescent="0.2">
      <c r="AS6598" s="4" t="s">
        <v>11496</v>
      </c>
      <c r="AT6598" s="4" t="s">
        <v>11497</v>
      </c>
      <c r="AU6598" s="4" t="s">
        <v>456</v>
      </c>
      <c r="AV6598" s="4" t="s">
        <v>731</v>
      </c>
      <c r="AW6598" s="4" t="s">
        <v>724</v>
      </c>
      <c r="AX6598" s="4"/>
      <c r="AY6598" s="4">
        <v>258837</v>
      </c>
      <c r="AZ6598" s="4">
        <v>495008</v>
      </c>
      <c r="BA6598" s="4" t="s">
        <v>26953</v>
      </c>
      <c r="BB6598" s="4" t="s">
        <v>26954</v>
      </c>
      <c r="BC6598" s="4">
        <v>40</v>
      </c>
      <c r="BD6598" t="str">
        <f>IF(AND(ADHOC!$G$15="",ADHOC!$S$4=""),"",IF(ADHOC!$G$15&lt;&gt;"",IF(ADHOC!$G$15=LEFT(Domein!$AS6598,LEN(ADHOC!$G$15)),MAX(Domein!BD$1:'Domein'!BD6597)+1,""),IF(ADHOC!$S$4=LEFT(Domein!$AS6598,LEN(ADHOC!$S$4)),MAX(Domein!BD$1:'Domein'!BD6597)+1,"")))</f>
        <v/>
      </c>
    </row>
    <row r="6599" spans="45:56" x14ac:dyDescent="0.2">
      <c r="AS6599" s="4" t="s">
        <v>19083</v>
      </c>
      <c r="AT6599" s="4" t="s">
        <v>11497</v>
      </c>
      <c r="AU6599" s="4" t="s">
        <v>456</v>
      </c>
      <c r="AV6599" s="4" t="s">
        <v>731</v>
      </c>
      <c r="AW6599" s="4" t="s">
        <v>724</v>
      </c>
      <c r="AX6599" s="4"/>
      <c r="AY6599" s="4">
        <v>258837</v>
      </c>
      <c r="AZ6599" s="4">
        <v>495008</v>
      </c>
      <c r="BA6599" s="4" t="s">
        <v>26953</v>
      </c>
      <c r="BB6599" s="4" t="s">
        <v>26954</v>
      </c>
      <c r="BC6599" s="4">
        <v>40</v>
      </c>
      <c r="BD6599" t="str">
        <f>IF(AND(ADHOC!$G$15="",ADHOC!$S$4=""),"",IF(ADHOC!$G$15&lt;&gt;"",IF(ADHOC!$G$15=LEFT(Domein!$AS6599,LEN(ADHOC!$G$15)),MAX(Domein!BD$1:'Domein'!BD6598)+1,""),IF(ADHOC!$S$4=LEFT(Domein!$AS6599,LEN(ADHOC!$S$4)),MAX(Domein!BD$1:'Domein'!BD6598)+1,"")))</f>
        <v/>
      </c>
    </row>
    <row r="6600" spans="45:56" x14ac:dyDescent="0.2">
      <c r="AS6600" s="4" t="s">
        <v>19084</v>
      </c>
      <c r="AT6600" s="4" t="s">
        <v>19085</v>
      </c>
      <c r="AU6600" s="4" t="s">
        <v>456</v>
      </c>
      <c r="AV6600" s="4" t="s">
        <v>731</v>
      </c>
      <c r="AW6600" s="4" t="s">
        <v>724</v>
      </c>
      <c r="AX6600" s="4"/>
      <c r="AY6600" s="4">
        <v>261699</v>
      </c>
      <c r="AZ6600" s="4">
        <v>492340</v>
      </c>
      <c r="BA6600" s="4" t="s">
        <v>26955</v>
      </c>
      <c r="BB6600" s="4" t="s">
        <v>26956</v>
      </c>
      <c r="BC6600" s="4">
        <v>40</v>
      </c>
      <c r="BD6600" t="str">
        <f>IF(AND(ADHOC!$G$15="",ADHOC!$S$4=""),"",IF(ADHOC!$G$15&lt;&gt;"",IF(ADHOC!$G$15=LEFT(Domein!$AS6600,LEN(ADHOC!$G$15)),MAX(Domein!BD$1:'Domein'!BD6599)+1,""),IF(ADHOC!$S$4=LEFT(Domein!$AS6600,LEN(ADHOC!$S$4)),MAX(Domein!BD$1:'Domein'!BD6599)+1,"")))</f>
        <v/>
      </c>
    </row>
    <row r="6601" spans="45:56" x14ac:dyDescent="0.2">
      <c r="AS6601" s="4" t="s">
        <v>19086</v>
      </c>
      <c r="AT6601" s="4" t="s">
        <v>19087</v>
      </c>
      <c r="AU6601" s="4" t="s">
        <v>456</v>
      </c>
      <c r="AV6601" s="4" t="s">
        <v>731</v>
      </c>
      <c r="AW6601" s="4" t="s">
        <v>724</v>
      </c>
      <c r="AX6601" s="4"/>
      <c r="AY6601" s="4">
        <v>257972</v>
      </c>
      <c r="AZ6601" s="4">
        <v>490024</v>
      </c>
      <c r="BA6601" s="4" t="s">
        <v>26957</v>
      </c>
      <c r="BB6601" s="4" t="s">
        <v>26958</v>
      </c>
      <c r="BC6601" s="4">
        <v>40</v>
      </c>
      <c r="BD6601" t="str">
        <f>IF(AND(ADHOC!$G$15="",ADHOC!$S$4=""),"",IF(ADHOC!$G$15&lt;&gt;"",IF(ADHOC!$G$15=LEFT(Domein!$AS6601,LEN(ADHOC!$G$15)),MAX(Domein!BD$1:'Domein'!BD6600)+1,""),IF(ADHOC!$S$4=LEFT(Domein!$AS6601,LEN(ADHOC!$S$4)),MAX(Domein!BD$1:'Domein'!BD6600)+1,"")))</f>
        <v/>
      </c>
    </row>
    <row r="6602" spans="45:56" x14ac:dyDescent="0.2">
      <c r="AS6602" s="4" t="s">
        <v>3061</v>
      </c>
      <c r="AT6602" s="4" t="s">
        <v>3062</v>
      </c>
      <c r="AU6602" s="4" t="s">
        <v>456</v>
      </c>
      <c r="AV6602" s="4" t="s">
        <v>731</v>
      </c>
      <c r="AW6602" s="4" t="s">
        <v>724</v>
      </c>
      <c r="AX6602" s="4"/>
      <c r="AY6602" s="4">
        <v>259603</v>
      </c>
      <c r="AZ6602" s="4">
        <v>489062</v>
      </c>
      <c r="BA6602" s="4" t="s">
        <v>26959</v>
      </c>
      <c r="BB6602" s="4" t="s">
        <v>26960</v>
      </c>
      <c r="BC6602" s="4">
        <v>40</v>
      </c>
      <c r="BD6602" t="str">
        <f>IF(AND(ADHOC!$G$15="",ADHOC!$S$4=""),"",IF(ADHOC!$G$15&lt;&gt;"",IF(ADHOC!$G$15=LEFT(Domein!$AS6602,LEN(ADHOC!$G$15)),MAX(Domein!BD$1:'Domein'!BD6601)+1,""),IF(ADHOC!$S$4=LEFT(Domein!$AS6602,LEN(ADHOC!$S$4)),MAX(Domein!BD$1:'Domein'!BD6601)+1,"")))</f>
        <v/>
      </c>
    </row>
    <row r="6603" spans="45:56" x14ac:dyDescent="0.2">
      <c r="AS6603" s="4" t="s">
        <v>19088</v>
      </c>
      <c r="AT6603" s="4" t="s">
        <v>3062</v>
      </c>
      <c r="AU6603" s="4" t="s">
        <v>456</v>
      </c>
      <c r="AV6603" s="4" t="s">
        <v>731</v>
      </c>
      <c r="AW6603" s="4" t="s">
        <v>724</v>
      </c>
      <c r="AX6603" s="4"/>
      <c r="AY6603" s="4">
        <v>259607</v>
      </c>
      <c r="AZ6603" s="4">
        <v>489070</v>
      </c>
      <c r="BA6603" s="4" t="s">
        <v>26961</v>
      </c>
      <c r="BB6603" s="4" t="s">
        <v>26962</v>
      </c>
      <c r="BC6603" s="4">
        <v>40</v>
      </c>
      <c r="BD6603" t="str">
        <f>IF(AND(ADHOC!$G$15="",ADHOC!$S$4=""),"",IF(ADHOC!$G$15&lt;&gt;"",IF(ADHOC!$G$15=LEFT(Domein!$AS6603,LEN(ADHOC!$G$15)),MAX(Domein!BD$1:'Domein'!BD6602)+1,""),IF(ADHOC!$S$4=LEFT(Domein!$AS6603,LEN(ADHOC!$S$4)),MAX(Domein!BD$1:'Domein'!BD6602)+1,"")))</f>
        <v/>
      </c>
    </row>
    <row r="6604" spans="45:56" x14ac:dyDescent="0.2">
      <c r="AS6604" s="4" t="s">
        <v>19089</v>
      </c>
      <c r="AT6604" s="4" t="s">
        <v>19090</v>
      </c>
      <c r="AU6604" s="4" t="s">
        <v>456</v>
      </c>
      <c r="AV6604" s="4" t="s">
        <v>731</v>
      </c>
      <c r="AW6604" s="4" t="s">
        <v>724</v>
      </c>
      <c r="AX6604" s="4"/>
      <c r="AY6604" s="4">
        <v>260418</v>
      </c>
      <c r="AZ6604" s="4">
        <v>488304</v>
      </c>
      <c r="BA6604" s="4" t="s">
        <v>26963</v>
      </c>
      <c r="BB6604" s="4" t="s">
        <v>26964</v>
      </c>
      <c r="BC6604" s="4">
        <v>40</v>
      </c>
      <c r="BD6604" t="str">
        <f>IF(AND(ADHOC!$G$15="",ADHOC!$S$4=""),"",IF(ADHOC!$G$15&lt;&gt;"",IF(ADHOC!$G$15=LEFT(Domein!$AS6604,LEN(ADHOC!$G$15)),MAX(Domein!BD$1:'Domein'!BD6603)+1,""),IF(ADHOC!$S$4=LEFT(Domein!$AS6604,LEN(ADHOC!$S$4)),MAX(Domein!BD$1:'Domein'!BD6603)+1,"")))</f>
        <v/>
      </c>
    </row>
    <row r="6605" spans="45:56" x14ac:dyDescent="0.2">
      <c r="AS6605" s="4" t="s">
        <v>19091</v>
      </c>
      <c r="AT6605" s="4" t="s">
        <v>19092</v>
      </c>
      <c r="AU6605" s="4" t="s">
        <v>456</v>
      </c>
      <c r="AV6605" s="4" t="s">
        <v>731</v>
      </c>
      <c r="AW6605" s="4" t="s">
        <v>724</v>
      </c>
      <c r="AX6605" s="4"/>
      <c r="AY6605" s="4">
        <v>261906</v>
      </c>
      <c r="AZ6605" s="4">
        <v>485704</v>
      </c>
      <c r="BA6605" s="4" t="s">
        <v>26965</v>
      </c>
      <c r="BB6605" s="4" t="s">
        <v>26966</v>
      </c>
      <c r="BC6605" s="4">
        <v>40</v>
      </c>
      <c r="BD6605" t="str">
        <f>IF(AND(ADHOC!$G$15="",ADHOC!$S$4=""),"",IF(ADHOC!$G$15&lt;&gt;"",IF(ADHOC!$G$15=LEFT(Domein!$AS6605,LEN(ADHOC!$G$15)),MAX(Domein!BD$1:'Domein'!BD6604)+1,""),IF(ADHOC!$S$4=LEFT(Domein!$AS6605,LEN(ADHOC!$S$4)),MAX(Domein!BD$1:'Domein'!BD6604)+1,"")))</f>
        <v/>
      </c>
    </row>
    <row r="6606" spans="45:56" x14ac:dyDescent="0.2">
      <c r="AS6606" s="4" t="s">
        <v>19093</v>
      </c>
      <c r="AT6606" s="4" t="s">
        <v>19094</v>
      </c>
      <c r="AU6606" s="4" t="s">
        <v>456</v>
      </c>
      <c r="AV6606" s="4" t="s">
        <v>731</v>
      </c>
      <c r="AW6606" s="4" t="s">
        <v>724</v>
      </c>
      <c r="AX6606" s="4"/>
      <c r="AY6606" s="4">
        <v>261500</v>
      </c>
      <c r="AZ6606" s="4">
        <v>485300</v>
      </c>
      <c r="BA6606" s="4" t="s">
        <v>26967</v>
      </c>
      <c r="BB6606" s="4" t="s">
        <v>26968</v>
      </c>
      <c r="BC6606" s="4">
        <v>40</v>
      </c>
      <c r="BD6606" t="str">
        <f>IF(AND(ADHOC!$G$15="",ADHOC!$S$4=""),"",IF(ADHOC!$G$15&lt;&gt;"",IF(ADHOC!$G$15=LEFT(Domein!$AS6606,LEN(ADHOC!$G$15)),MAX(Domein!BD$1:'Domein'!BD6605)+1,""),IF(ADHOC!$S$4=LEFT(Domein!$AS6606,LEN(ADHOC!$S$4)),MAX(Domein!BD$1:'Domein'!BD6605)+1,"")))</f>
        <v/>
      </c>
    </row>
    <row r="6607" spans="45:56" x14ac:dyDescent="0.2">
      <c r="AS6607" s="4" t="s">
        <v>19095</v>
      </c>
      <c r="AT6607" s="4" t="s">
        <v>19096</v>
      </c>
      <c r="AU6607" s="4" t="s">
        <v>456</v>
      </c>
      <c r="AV6607" s="4" t="s">
        <v>731</v>
      </c>
      <c r="AW6607" s="4" t="s">
        <v>724</v>
      </c>
      <c r="AX6607" s="4"/>
      <c r="AY6607" s="4">
        <v>262558</v>
      </c>
      <c r="AZ6607" s="4">
        <v>484500</v>
      </c>
      <c r="BA6607" s="4" t="s">
        <v>25510</v>
      </c>
      <c r="BB6607" s="4" t="s">
        <v>26969</v>
      </c>
      <c r="BC6607" s="4">
        <v>40</v>
      </c>
      <c r="BD6607" t="str">
        <f>IF(AND(ADHOC!$G$15="",ADHOC!$S$4=""),"",IF(ADHOC!$G$15&lt;&gt;"",IF(ADHOC!$G$15=LEFT(Domein!$AS6607,LEN(ADHOC!$G$15)),MAX(Domein!BD$1:'Domein'!BD6606)+1,""),IF(ADHOC!$S$4=LEFT(Domein!$AS6607,LEN(ADHOC!$S$4)),MAX(Domein!BD$1:'Domein'!BD6606)+1,"")))</f>
        <v/>
      </c>
    </row>
    <row r="6608" spans="45:56" x14ac:dyDescent="0.2">
      <c r="AS6608" s="4" t="s">
        <v>19097</v>
      </c>
      <c r="AT6608" s="4" t="s">
        <v>19098</v>
      </c>
      <c r="AU6608" s="4" t="s">
        <v>456</v>
      </c>
      <c r="AV6608" s="4" t="s">
        <v>731</v>
      </c>
      <c r="AW6608" s="4" t="s">
        <v>724</v>
      </c>
      <c r="AX6608" s="4"/>
      <c r="AY6608" s="4">
        <v>258913</v>
      </c>
      <c r="AZ6608" s="4">
        <v>487749</v>
      </c>
      <c r="BA6608" s="4" t="s">
        <v>26970</v>
      </c>
      <c r="BB6608" s="4" t="s">
        <v>26971</v>
      </c>
      <c r="BC6608" s="4">
        <v>40</v>
      </c>
      <c r="BD6608" t="str">
        <f>IF(AND(ADHOC!$G$15="",ADHOC!$S$4=""),"",IF(ADHOC!$G$15&lt;&gt;"",IF(ADHOC!$G$15=LEFT(Domein!$AS6608,LEN(ADHOC!$G$15)),MAX(Domein!BD$1:'Domein'!BD6607)+1,""),IF(ADHOC!$S$4=LEFT(Domein!$AS6608,LEN(ADHOC!$S$4)),MAX(Domein!BD$1:'Domein'!BD6607)+1,"")))</f>
        <v/>
      </c>
    </row>
    <row r="6609" spans="45:56" x14ac:dyDescent="0.2">
      <c r="AS6609" s="4" t="s">
        <v>19099</v>
      </c>
      <c r="AT6609" s="4" t="s">
        <v>19100</v>
      </c>
      <c r="AU6609" s="4" t="s">
        <v>456</v>
      </c>
      <c r="AV6609" s="4" t="s">
        <v>731</v>
      </c>
      <c r="AW6609" s="4" t="s">
        <v>724</v>
      </c>
      <c r="AX6609" s="4"/>
      <c r="AY6609" s="4">
        <v>261587</v>
      </c>
      <c r="AZ6609" s="4">
        <v>489381</v>
      </c>
      <c r="BA6609" s="4" t="s">
        <v>26972</v>
      </c>
      <c r="BB6609" s="4" t="s">
        <v>26973</v>
      </c>
      <c r="BC6609" s="4">
        <v>40</v>
      </c>
      <c r="BD6609" t="str">
        <f>IF(AND(ADHOC!$G$15="",ADHOC!$S$4=""),"",IF(ADHOC!$G$15&lt;&gt;"",IF(ADHOC!$G$15=LEFT(Domein!$AS6609,LEN(ADHOC!$G$15)),MAX(Domein!BD$1:'Domein'!BD6608)+1,""),IF(ADHOC!$S$4=LEFT(Domein!$AS6609,LEN(ADHOC!$S$4)),MAX(Domein!BD$1:'Domein'!BD6608)+1,"")))</f>
        <v/>
      </c>
    </row>
    <row r="6610" spans="45:56" x14ac:dyDescent="0.2">
      <c r="AS6610" s="4" t="s">
        <v>3063</v>
      </c>
      <c r="AT6610" s="4" t="s">
        <v>3064</v>
      </c>
      <c r="AU6610" s="4" t="s">
        <v>456</v>
      </c>
      <c r="AV6610" s="4" t="s">
        <v>731</v>
      </c>
      <c r="AW6610" s="4" t="s">
        <v>724</v>
      </c>
      <c r="AX6610" s="4"/>
      <c r="AY6610" s="4">
        <v>263317</v>
      </c>
      <c r="AZ6610" s="4">
        <v>485403</v>
      </c>
      <c r="BA6610" s="4" t="s">
        <v>26974</v>
      </c>
      <c r="BB6610" s="4" t="s">
        <v>26975</v>
      </c>
      <c r="BC6610" s="4">
        <v>40</v>
      </c>
      <c r="BD6610" t="str">
        <f>IF(AND(ADHOC!$G$15="",ADHOC!$S$4=""),"",IF(ADHOC!$G$15&lt;&gt;"",IF(ADHOC!$G$15=LEFT(Domein!$AS6610,LEN(ADHOC!$G$15)),MAX(Domein!BD$1:'Domein'!BD6609)+1,""),IF(ADHOC!$S$4=LEFT(Domein!$AS6610,LEN(ADHOC!$S$4)),MAX(Domein!BD$1:'Domein'!BD6609)+1,"")))</f>
        <v/>
      </c>
    </row>
    <row r="6611" spans="45:56" x14ac:dyDescent="0.2">
      <c r="AS6611" s="4" t="s">
        <v>19101</v>
      </c>
      <c r="AT6611" s="4" t="s">
        <v>3064</v>
      </c>
      <c r="AU6611" s="4" t="s">
        <v>456</v>
      </c>
      <c r="AV6611" s="4" t="s">
        <v>731</v>
      </c>
      <c r="AW6611" s="4" t="s">
        <v>724</v>
      </c>
      <c r="AX6611" s="4"/>
      <c r="AY6611" s="4">
        <v>263313</v>
      </c>
      <c r="AZ6611" s="4">
        <v>485400</v>
      </c>
      <c r="BA6611" s="4" t="s">
        <v>26976</v>
      </c>
      <c r="BB6611" s="4" t="s">
        <v>26977</v>
      </c>
      <c r="BC6611" s="4">
        <v>40</v>
      </c>
      <c r="BD6611" t="str">
        <f>IF(AND(ADHOC!$G$15="",ADHOC!$S$4=""),"",IF(ADHOC!$G$15&lt;&gt;"",IF(ADHOC!$G$15=LEFT(Domein!$AS6611,LEN(ADHOC!$G$15)),MAX(Domein!BD$1:'Domein'!BD6610)+1,""),IF(ADHOC!$S$4=LEFT(Domein!$AS6611,LEN(ADHOC!$S$4)),MAX(Domein!BD$1:'Domein'!BD6610)+1,"")))</f>
        <v/>
      </c>
    </row>
    <row r="6612" spans="45:56" x14ac:dyDescent="0.2">
      <c r="AS6612" s="4" t="s">
        <v>19102</v>
      </c>
      <c r="AT6612" s="4" t="s">
        <v>19103</v>
      </c>
      <c r="AU6612" s="4" t="s">
        <v>456</v>
      </c>
      <c r="AV6612" s="4" t="s">
        <v>731</v>
      </c>
      <c r="AW6612" s="4" t="s">
        <v>724</v>
      </c>
      <c r="AX6612" s="4"/>
      <c r="AY6612" s="4">
        <v>262795</v>
      </c>
      <c r="AZ6612" s="4">
        <v>486711</v>
      </c>
      <c r="BA6612" s="4" t="s">
        <v>26978</v>
      </c>
      <c r="BB6612" s="4" t="s">
        <v>26979</v>
      </c>
      <c r="BC6612" s="4">
        <v>40</v>
      </c>
      <c r="BD6612" t="str">
        <f>IF(AND(ADHOC!$G$15="",ADHOC!$S$4=""),"",IF(ADHOC!$G$15&lt;&gt;"",IF(ADHOC!$G$15=LEFT(Domein!$AS6612,LEN(ADHOC!$G$15)),MAX(Domein!BD$1:'Domein'!BD6611)+1,""),IF(ADHOC!$S$4=LEFT(Domein!$AS6612,LEN(ADHOC!$S$4)),MAX(Domein!BD$1:'Domein'!BD6611)+1,"")))</f>
        <v/>
      </c>
    </row>
    <row r="6613" spans="45:56" x14ac:dyDescent="0.2">
      <c r="AS6613" s="4" t="s">
        <v>19104</v>
      </c>
      <c r="AT6613" s="4" t="s">
        <v>19105</v>
      </c>
      <c r="AU6613" s="4" t="s">
        <v>456</v>
      </c>
      <c r="AV6613" s="4" t="s">
        <v>731</v>
      </c>
      <c r="AW6613" s="4" t="s">
        <v>724</v>
      </c>
      <c r="AX6613" s="4"/>
      <c r="AY6613" s="4">
        <v>262997</v>
      </c>
      <c r="AZ6613" s="4">
        <v>487857</v>
      </c>
      <c r="BA6613" s="4" t="s">
        <v>26980</v>
      </c>
      <c r="BB6613" s="4" t="s">
        <v>26981</v>
      </c>
      <c r="BC6613" s="4">
        <v>40</v>
      </c>
      <c r="BD6613" t="str">
        <f>IF(AND(ADHOC!$G$15="",ADHOC!$S$4=""),"",IF(ADHOC!$G$15&lt;&gt;"",IF(ADHOC!$G$15=LEFT(Domein!$AS6613,LEN(ADHOC!$G$15)),MAX(Domein!BD$1:'Domein'!BD6612)+1,""),IF(ADHOC!$S$4=LEFT(Domein!$AS6613,LEN(ADHOC!$S$4)),MAX(Domein!BD$1:'Domein'!BD6612)+1,"")))</f>
        <v/>
      </c>
    </row>
    <row r="6614" spans="45:56" x14ac:dyDescent="0.2">
      <c r="AS6614" s="4" t="s">
        <v>19106</v>
      </c>
      <c r="AT6614" s="4" t="s">
        <v>19107</v>
      </c>
      <c r="AU6614" s="4" t="s">
        <v>456</v>
      </c>
      <c r="AV6614" s="4" t="s">
        <v>731</v>
      </c>
      <c r="AW6614" s="4" t="s">
        <v>724</v>
      </c>
      <c r="AX6614" s="4"/>
      <c r="AY6614" s="4">
        <v>264236</v>
      </c>
      <c r="AZ6614" s="4">
        <v>486295</v>
      </c>
      <c r="BA6614" s="4" t="s">
        <v>26982</v>
      </c>
      <c r="BB6614" s="4" t="s">
        <v>26983</v>
      </c>
      <c r="BC6614" s="4">
        <v>40</v>
      </c>
      <c r="BD6614" t="str">
        <f>IF(AND(ADHOC!$G$15="",ADHOC!$S$4=""),"",IF(ADHOC!$G$15&lt;&gt;"",IF(ADHOC!$G$15=LEFT(Domein!$AS6614,LEN(ADHOC!$G$15)),MAX(Domein!BD$1:'Domein'!BD6613)+1,""),IF(ADHOC!$S$4=LEFT(Domein!$AS6614,LEN(ADHOC!$S$4)),MAX(Domein!BD$1:'Domein'!BD6613)+1,"")))</f>
        <v/>
      </c>
    </row>
    <row r="6615" spans="45:56" x14ac:dyDescent="0.2">
      <c r="AS6615" s="4" t="s">
        <v>19108</v>
      </c>
      <c r="AT6615" s="4" t="s">
        <v>19109</v>
      </c>
      <c r="AU6615" s="4" t="s">
        <v>456</v>
      </c>
      <c r="AV6615" s="4" t="s">
        <v>731</v>
      </c>
      <c r="AW6615" s="4" t="s">
        <v>724</v>
      </c>
      <c r="AX6615" s="4"/>
      <c r="AY6615" s="4">
        <v>257296</v>
      </c>
      <c r="AZ6615" s="4">
        <v>493265</v>
      </c>
      <c r="BA6615" s="4" t="s">
        <v>26984</v>
      </c>
      <c r="BB6615" s="4" t="s">
        <v>26985</v>
      </c>
      <c r="BC6615" s="4">
        <v>40</v>
      </c>
      <c r="BD6615" t="str">
        <f>IF(AND(ADHOC!$G$15="",ADHOC!$S$4=""),"",IF(ADHOC!$G$15&lt;&gt;"",IF(ADHOC!$G$15=LEFT(Domein!$AS6615,LEN(ADHOC!$G$15)),MAX(Domein!BD$1:'Domein'!BD6614)+1,""),IF(ADHOC!$S$4=LEFT(Domein!$AS6615,LEN(ADHOC!$S$4)),MAX(Domein!BD$1:'Domein'!BD6614)+1,"")))</f>
        <v/>
      </c>
    </row>
    <row r="6616" spans="45:56" x14ac:dyDescent="0.2">
      <c r="AS6616" s="4" t="s">
        <v>19110</v>
      </c>
      <c r="AT6616" s="4" t="s">
        <v>19111</v>
      </c>
      <c r="AU6616" s="4" t="s">
        <v>456</v>
      </c>
      <c r="AV6616" s="4" t="s">
        <v>731</v>
      </c>
      <c r="AW6616" s="4" t="s">
        <v>724</v>
      </c>
      <c r="AX6616" s="4"/>
      <c r="AY6616" s="4">
        <v>258643</v>
      </c>
      <c r="AZ6616" s="4">
        <v>488496</v>
      </c>
      <c r="BA6616" s="4" t="s">
        <v>26986</v>
      </c>
      <c r="BB6616" s="4" t="s">
        <v>26987</v>
      </c>
      <c r="BC6616" s="4">
        <v>40</v>
      </c>
      <c r="BD6616" t="str">
        <f>IF(AND(ADHOC!$G$15="",ADHOC!$S$4=""),"",IF(ADHOC!$G$15&lt;&gt;"",IF(ADHOC!$G$15=LEFT(Domein!$AS6616,LEN(ADHOC!$G$15)),MAX(Domein!BD$1:'Domein'!BD6615)+1,""),IF(ADHOC!$S$4=LEFT(Domein!$AS6616,LEN(ADHOC!$S$4)),MAX(Domein!BD$1:'Domein'!BD6615)+1,"")))</f>
        <v/>
      </c>
    </row>
    <row r="6617" spans="45:56" x14ac:dyDescent="0.2">
      <c r="AS6617" s="4" t="s">
        <v>19112</v>
      </c>
      <c r="AT6617" s="4" t="s">
        <v>19113</v>
      </c>
      <c r="AU6617" s="4" t="s">
        <v>456</v>
      </c>
      <c r="AV6617" s="4" t="s">
        <v>731</v>
      </c>
      <c r="AW6617" s="4" t="s">
        <v>724</v>
      </c>
      <c r="AX6617" s="4"/>
      <c r="AY6617" s="4">
        <v>266417</v>
      </c>
      <c r="AZ6617" s="4">
        <v>490546</v>
      </c>
      <c r="BA6617" s="4" t="s">
        <v>23933</v>
      </c>
      <c r="BB6617" s="4" t="s">
        <v>26988</v>
      </c>
      <c r="BC6617" s="4">
        <v>40</v>
      </c>
      <c r="BD6617" t="str">
        <f>IF(AND(ADHOC!$G$15="",ADHOC!$S$4=""),"",IF(ADHOC!$G$15&lt;&gt;"",IF(ADHOC!$G$15=LEFT(Domein!$AS6617,LEN(ADHOC!$G$15)),MAX(Domein!BD$1:'Domein'!BD6616)+1,""),IF(ADHOC!$S$4=LEFT(Domein!$AS6617,LEN(ADHOC!$S$4)),MAX(Domein!BD$1:'Domein'!BD6616)+1,"")))</f>
        <v/>
      </c>
    </row>
    <row r="6618" spans="45:56" x14ac:dyDescent="0.2">
      <c r="AS6618" s="4" t="s">
        <v>19114</v>
      </c>
      <c r="AT6618" s="4" t="s">
        <v>19115</v>
      </c>
      <c r="AU6618" s="4" t="s">
        <v>456</v>
      </c>
      <c r="AV6618" s="4" t="s">
        <v>731</v>
      </c>
      <c r="AW6618" s="4" t="s">
        <v>724</v>
      </c>
      <c r="AX6618" s="4"/>
      <c r="AY6618" s="4">
        <v>256219</v>
      </c>
      <c r="AZ6618" s="4">
        <v>489448</v>
      </c>
      <c r="BA6618" s="4" t="s">
        <v>26989</v>
      </c>
      <c r="BB6618" s="4" t="s">
        <v>26990</v>
      </c>
      <c r="BC6618" s="4">
        <v>40</v>
      </c>
      <c r="BD6618" t="str">
        <f>IF(AND(ADHOC!$G$15="",ADHOC!$S$4=""),"",IF(ADHOC!$G$15&lt;&gt;"",IF(ADHOC!$G$15=LEFT(Domein!$AS6618,LEN(ADHOC!$G$15)),MAX(Domein!BD$1:'Domein'!BD6617)+1,""),IF(ADHOC!$S$4=LEFT(Domein!$AS6618,LEN(ADHOC!$S$4)),MAX(Domein!BD$1:'Domein'!BD6617)+1,"")))</f>
        <v/>
      </c>
    </row>
    <row r="6619" spans="45:56" x14ac:dyDescent="0.2">
      <c r="AS6619" s="4" t="s">
        <v>19116</v>
      </c>
      <c r="AT6619" s="4" t="s">
        <v>19117</v>
      </c>
      <c r="AU6619" s="4" t="s">
        <v>456</v>
      </c>
      <c r="AV6619" s="4" t="s">
        <v>731</v>
      </c>
      <c r="AW6619" s="4" t="s">
        <v>724</v>
      </c>
      <c r="AX6619" s="4"/>
      <c r="AY6619" s="4">
        <v>265026</v>
      </c>
      <c r="AZ6619" s="4">
        <v>490059</v>
      </c>
      <c r="BA6619" s="4" t="s">
        <v>26991</v>
      </c>
      <c r="BB6619" s="4" t="s">
        <v>26992</v>
      </c>
      <c r="BC6619" s="4">
        <v>40</v>
      </c>
      <c r="BD6619" t="str">
        <f>IF(AND(ADHOC!$G$15="",ADHOC!$S$4=""),"",IF(ADHOC!$G$15&lt;&gt;"",IF(ADHOC!$G$15=LEFT(Domein!$AS6619,LEN(ADHOC!$G$15)),MAX(Domein!BD$1:'Domein'!BD6618)+1,""),IF(ADHOC!$S$4=LEFT(Domein!$AS6619,LEN(ADHOC!$S$4)),MAX(Domein!BD$1:'Domein'!BD6618)+1,"")))</f>
        <v/>
      </c>
    </row>
    <row r="6620" spans="45:56" x14ac:dyDescent="0.2">
      <c r="AS6620" s="4" t="s">
        <v>19118</v>
      </c>
      <c r="AT6620" s="4" t="s">
        <v>19119</v>
      </c>
      <c r="AU6620" s="4" t="s">
        <v>456</v>
      </c>
      <c r="AV6620" s="4" t="s">
        <v>731</v>
      </c>
      <c r="AW6620" s="4" t="s">
        <v>724</v>
      </c>
      <c r="AX6620" s="4"/>
      <c r="AY6620" s="4">
        <v>258117</v>
      </c>
      <c r="AZ6620" s="4">
        <v>489046</v>
      </c>
      <c r="BA6620" s="4" t="s">
        <v>26993</v>
      </c>
      <c r="BB6620" s="4" t="s">
        <v>26994</v>
      </c>
      <c r="BC6620" s="4">
        <v>40</v>
      </c>
      <c r="BD6620" t="str">
        <f>IF(AND(ADHOC!$G$15="",ADHOC!$S$4=""),"",IF(ADHOC!$G$15&lt;&gt;"",IF(ADHOC!$G$15=LEFT(Domein!$AS6620,LEN(ADHOC!$G$15)),MAX(Domein!BD$1:'Domein'!BD6619)+1,""),IF(ADHOC!$S$4=LEFT(Domein!$AS6620,LEN(ADHOC!$S$4)),MAX(Domein!BD$1:'Domein'!BD6619)+1,"")))</f>
        <v/>
      </c>
    </row>
    <row r="6621" spans="45:56" x14ac:dyDescent="0.2">
      <c r="AS6621" s="4" t="s">
        <v>19120</v>
      </c>
      <c r="AT6621" s="4" t="s">
        <v>19121</v>
      </c>
      <c r="AU6621" s="4" t="s">
        <v>456</v>
      </c>
      <c r="AV6621" s="4" t="s">
        <v>731</v>
      </c>
      <c r="AW6621" s="4" t="s">
        <v>724</v>
      </c>
      <c r="AX6621" s="4"/>
      <c r="AY6621" s="4">
        <v>263914</v>
      </c>
      <c r="AZ6621" s="4">
        <v>490019</v>
      </c>
      <c r="BA6621" s="4" t="s">
        <v>26995</v>
      </c>
      <c r="BB6621" s="4" t="s">
        <v>26996</v>
      </c>
      <c r="BC6621" s="4">
        <v>40</v>
      </c>
      <c r="BD6621" t="str">
        <f>IF(AND(ADHOC!$G$15="",ADHOC!$S$4=""),"",IF(ADHOC!$G$15&lt;&gt;"",IF(ADHOC!$G$15=LEFT(Domein!$AS6621,LEN(ADHOC!$G$15)),MAX(Domein!BD$1:'Domein'!BD6620)+1,""),IF(ADHOC!$S$4=LEFT(Domein!$AS6621,LEN(ADHOC!$S$4)),MAX(Domein!BD$1:'Domein'!BD6620)+1,"")))</f>
        <v/>
      </c>
    </row>
    <row r="6622" spans="45:56" x14ac:dyDescent="0.2">
      <c r="AS6622" s="4" t="s">
        <v>19122</v>
      </c>
      <c r="AT6622" s="4" t="s">
        <v>19123</v>
      </c>
      <c r="AU6622" s="4" t="s">
        <v>456</v>
      </c>
      <c r="AV6622" s="4" t="s">
        <v>731</v>
      </c>
      <c r="AW6622" s="4" t="s">
        <v>724</v>
      </c>
      <c r="AX6622" s="4"/>
      <c r="AY6622" s="4">
        <v>259601</v>
      </c>
      <c r="AZ6622" s="4">
        <v>489426</v>
      </c>
      <c r="BA6622" s="4" t="s">
        <v>26997</v>
      </c>
      <c r="BB6622" s="4" t="s">
        <v>26998</v>
      </c>
      <c r="BC6622" s="4">
        <v>40</v>
      </c>
      <c r="BD6622" t="str">
        <f>IF(AND(ADHOC!$G$15="",ADHOC!$S$4=""),"",IF(ADHOC!$G$15&lt;&gt;"",IF(ADHOC!$G$15=LEFT(Domein!$AS6622,LEN(ADHOC!$G$15)),MAX(Domein!BD$1:'Domein'!BD6621)+1,""),IF(ADHOC!$S$4=LEFT(Domein!$AS6622,LEN(ADHOC!$S$4)),MAX(Domein!BD$1:'Domein'!BD6621)+1,"")))</f>
        <v/>
      </c>
    </row>
    <row r="6623" spans="45:56" x14ac:dyDescent="0.2">
      <c r="AS6623" s="4" t="s">
        <v>19124</v>
      </c>
      <c r="AT6623" s="4" t="s">
        <v>19125</v>
      </c>
      <c r="AU6623" s="4" t="s">
        <v>456</v>
      </c>
      <c r="AV6623" s="4" t="s">
        <v>731</v>
      </c>
      <c r="AW6623" s="4" t="s">
        <v>724</v>
      </c>
      <c r="AX6623" s="4"/>
      <c r="AY6623" s="4">
        <v>267772</v>
      </c>
      <c r="AZ6623" s="4">
        <v>491279</v>
      </c>
      <c r="BA6623" s="4" t="s">
        <v>26999</v>
      </c>
      <c r="BB6623" s="4" t="s">
        <v>27000</v>
      </c>
      <c r="BC6623" s="4">
        <v>40</v>
      </c>
      <c r="BD6623" t="str">
        <f>IF(AND(ADHOC!$G$15="",ADHOC!$S$4=""),"",IF(ADHOC!$G$15&lt;&gt;"",IF(ADHOC!$G$15=LEFT(Domein!$AS6623,LEN(ADHOC!$G$15)),MAX(Domein!BD$1:'Domein'!BD6622)+1,""),IF(ADHOC!$S$4=LEFT(Domein!$AS6623,LEN(ADHOC!$S$4)),MAX(Domein!BD$1:'Domein'!BD6622)+1,"")))</f>
        <v/>
      </c>
    </row>
    <row r="6624" spans="45:56" x14ac:dyDescent="0.2">
      <c r="AS6624" s="4" t="s">
        <v>19126</v>
      </c>
      <c r="AT6624" s="4" t="s">
        <v>19127</v>
      </c>
      <c r="AU6624" s="4" t="s">
        <v>456</v>
      </c>
      <c r="AV6624" s="4" t="s">
        <v>731</v>
      </c>
      <c r="AW6624" s="4" t="s">
        <v>724</v>
      </c>
      <c r="AX6624" s="4"/>
      <c r="AY6624" s="4">
        <v>268167</v>
      </c>
      <c r="AZ6624" s="4">
        <v>491494</v>
      </c>
      <c r="BA6624" s="4" t="s">
        <v>27001</v>
      </c>
      <c r="BB6624" s="4" t="s">
        <v>27002</v>
      </c>
      <c r="BC6624" s="4">
        <v>40</v>
      </c>
      <c r="BD6624" t="str">
        <f>IF(AND(ADHOC!$G$15="",ADHOC!$S$4=""),"",IF(ADHOC!$G$15&lt;&gt;"",IF(ADHOC!$G$15=LEFT(Domein!$AS6624,LEN(ADHOC!$G$15)),MAX(Domein!BD$1:'Domein'!BD6623)+1,""),IF(ADHOC!$S$4=LEFT(Domein!$AS6624,LEN(ADHOC!$S$4)),MAX(Domein!BD$1:'Domein'!BD6623)+1,"")))</f>
        <v/>
      </c>
    </row>
    <row r="6625" spans="45:56" x14ac:dyDescent="0.2">
      <c r="AS6625" s="4" t="s">
        <v>19128</v>
      </c>
      <c r="AT6625" s="4" t="s">
        <v>19129</v>
      </c>
      <c r="AU6625" s="4" t="s">
        <v>456</v>
      </c>
      <c r="AV6625" s="4" t="s">
        <v>731</v>
      </c>
      <c r="AW6625" s="4" t="s">
        <v>724</v>
      </c>
      <c r="AX6625" s="4"/>
      <c r="AY6625" s="4">
        <v>265607</v>
      </c>
      <c r="AZ6625" s="4">
        <v>490210</v>
      </c>
      <c r="BA6625" s="4" t="s">
        <v>27003</v>
      </c>
      <c r="BB6625" s="4" t="s">
        <v>27004</v>
      </c>
      <c r="BC6625" s="4">
        <v>40</v>
      </c>
      <c r="BD6625" t="str">
        <f>IF(AND(ADHOC!$G$15="",ADHOC!$S$4=""),"",IF(ADHOC!$G$15&lt;&gt;"",IF(ADHOC!$G$15=LEFT(Domein!$AS6625,LEN(ADHOC!$G$15)),MAX(Domein!BD$1:'Domein'!BD6624)+1,""),IF(ADHOC!$S$4=LEFT(Domein!$AS6625,LEN(ADHOC!$S$4)),MAX(Domein!BD$1:'Domein'!BD6624)+1,"")))</f>
        <v/>
      </c>
    </row>
    <row r="6626" spans="45:56" x14ac:dyDescent="0.2">
      <c r="AS6626" s="4" t="s">
        <v>19130</v>
      </c>
      <c r="AT6626" s="4" t="s">
        <v>19131</v>
      </c>
      <c r="AU6626" s="4" t="s">
        <v>456</v>
      </c>
      <c r="AV6626" s="4" t="s">
        <v>731</v>
      </c>
      <c r="AW6626" s="4" t="s">
        <v>724</v>
      </c>
      <c r="AX6626" s="4"/>
      <c r="AY6626" s="4">
        <v>265402</v>
      </c>
      <c r="AZ6626" s="4">
        <v>490139</v>
      </c>
      <c r="BA6626" s="4" t="s">
        <v>27005</v>
      </c>
      <c r="BB6626" s="4" t="s">
        <v>27006</v>
      </c>
      <c r="BC6626" s="4">
        <v>40</v>
      </c>
      <c r="BD6626" t="str">
        <f>IF(AND(ADHOC!$G$15="",ADHOC!$S$4=""),"",IF(ADHOC!$G$15&lt;&gt;"",IF(ADHOC!$G$15=LEFT(Domein!$AS6626,LEN(ADHOC!$G$15)),MAX(Domein!BD$1:'Domein'!BD6625)+1,""),IF(ADHOC!$S$4=LEFT(Domein!$AS6626,LEN(ADHOC!$S$4)),MAX(Domein!BD$1:'Domein'!BD6625)+1,"")))</f>
        <v/>
      </c>
    </row>
    <row r="6627" spans="45:56" x14ac:dyDescent="0.2">
      <c r="AS6627" s="4" t="s">
        <v>19132</v>
      </c>
      <c r="AT6627" s="4" t="s">
        <v>19133</v>
      </c>
      <c r="AU6627" s="4" t="s">
        <v>456</v>
      </c>
      <c r="AV6627" s="4" t="s">
        <v>731</v>
      </c>
      <c r="AW6627" s="4" t="s">
        <v>724</v>
      </c>
      <c r="AX6627" s="4"/>
      <c r="AY6627" s="4">
        <v>263147</v>
      </c>
      <c r="AZ6627" s="4">
        <v>489989</v>
      </c>
      <c r="BA6627" s="4" t="s">
        <v>27007</v>
      </c>
      <c r="BB6627" s="4" t="s">
        <v>27008</v>
      </c>
      <c r="BC6627" s="4">
        <v>40</v>
      </c>
      <c r="BD6627" t="str">
        <f>IF(AND(ADHOC!$G$15="",ADHOC!$S$4=""),"",IF(ADHOC!$G$15&lt;&gt;"",IF(ADHOC!$G$15=LEFT(Domein!$AS6627,LEN(ADHOC!$G$15)),MAX(Domein!BD$1:'Domein'!BD6626)+1,""),IF(ADHOC!$S$4=LEFT(Domein!$AS6627,LEN(ADHOC!$S$4)),MAX(Domein!BD$1:'Domein'!BD6626)+1,"")))</f>
        <v/>
      </c>
    </row>
    <row r="6628" spans="45:56" x14ac:dyDescent="0.2">
      <c r="AS6628" s="4" t="s">
        <v>3086</v>
      </c>
      <c r="AT6628" s="4" t="s">
        <v>3087</v>
      </c>
      <c r="AU6628" s="4" t="s">
        <v>456</v>
      </c>
      <c r="AV6628" s="4" t="s">
        <v>755</v>
      </c>
      <c r="AW6628" s="4" t="s">
        <v>701</v>
      </c>
      <c r="AX6628" s="4"/>
      <c r="AY6628" s="4">
        <v>237898</v>
      </c>
      <c r="AZ6628" s="4">
        <v>506603</v>
      </c>
      <c r="BA6628" s="4" t="s">
        <v>22934</v>
      </c>
      <c r="BB6628" s="4" t="s">
        <v>22935</v>
      </c>
      <c r="BC6628" s="4">
        <v>40</v>
      </c>
      <c r="BD6628" t="str">
        <f>IF(AND(ADHOC!$G$15="",ADHOC!$S$4=""),"",IF(ADHOC!$G$15&lt;&gt;"",IF(ADHOC!$G$15=LEFT(Domein!$AS6628,LEN(ADHOC!$G$15)),MAX(Domein!BD$1:'Domein'!BD6627)+1,""),IF(ADHOC!$S$4=LEFT(Domein!$AS6628,LEN(ADHOC!$S$4)),MAX(Domein!BD$1:'Domein'!BD6627)+1,"")))</f>
        <v/>
      </c>
    </row>
    <row r="6629" spans="45:56" x14ac:dyDescent="0.2">
      <c r="AS6629" s="4" t="s">
        <v>3096</v>
      </c>
      <c r="AT6629" s="4" t="s">
        <v>3097</v>
      </c>
      <c r="AU6629" s="4" t="s">
        <v>456</v>
      </c>
      <c r="AV6629" s="4" t="s">
        <v>735</v>
      </c>
      <c r="AW6629" s="4" t="s">
        <v>1167</v>
      </c>
      <c r="AX6629" s="4"/>
      <c r="AY6629" s="4">
        <v>237948</v>
      </c>
      <c r="AZ6629" s="4">
        <v>506563</v>
      </c>
      <c r="BA6629" s="4" t="s">
        <v>27009</v>
      </c>
      <c r="BB6629" s="4" t="s">
        <v>27010</v>
      </c>
      <c r="BC6629" s="4">
        <v>40</v>
      </c>
      <c r="BD6629" t="str">
        <f>IF(AND(ADHOC!$G$15="",ADHOC!$S$4=""),"",IF(ADHOC!$G$15&lt;&gt;"",IF(ADHOC!$G$15=LEFT(Domein!$AS6629,LEN(ADHOC!$G$15)),MAX(Domein!BD$1:'Domein'!BD6628)+1,""),IF(ADHOC!$S$4=LEFT(Domein!$AS6629,LEN(ADHOC!$S$4)),MAX(Domein!BD$1:'Domein'!BD6628)+1,"")))</f>
        <v/>
      </c>
    </row>
    <row r="6630" spans="45:56" x14ac:dyDescent="0.2">
      <c r="AS6630" s="4" t="s">
        <v>3098</v>
      </c>
      <c r="AT6630" s="4" t="s">
        <v>3099</v>
      </c>
      <c r="AU6630" s="4" t="s">
        <v>456</v>
      </c>
      <c r="AV6630" s="4" t="s">
        <v>735</v>
      </c>
      <c r="AW6630" s="4" t="s">
        <v>1167</v>
      </c>
      <c r="AX6630" s="4"/>
      <c r="AY6630" s="4">
        <v>237864</v>
      </c>
      <c r="AZ6630" s="4">
        <v>506695</v>
      </c>
      <c r="BA6630" s="4" t="s">
        <v>27011</v>
      </c>
      <c r="BB6630" s="4" t="s">
        <v>27012</v>
      </c>
      <c r="BC6630" s="4">
        <v>40</v>
      </c>
      <c r="BD6630" t="str">
        <f>IF(AND(ADHOC!$G$15="",ADHOC!$S$4=""),"",IF(ADHOC!$G$15&lt;&gt;"",IF(ADHOC!$G$15=LEFT(Domein!$AS6630,LEN(ADHOC!$G$15)),MAX(Domein!BD$1:'Domein'!BD6629)+1,""),IF(ADHOC!$S$4=LEFT(Domein!$AS6630,LEN(ADHOC!$S$4)),MAX(Domein!BD$1:'Domein'!BD6629)+1,"")))</f>
        <v/>
      </c>
    </row>
    <row r="6631" spans="45:56" x14ac:dyDescent="0.2">
      <c r="AS6631" s="4" t="s">
        <v>3088</v>
      </c>
      <c r="AT6631" s="4" t="s">
        <v>3089</v>
      </c>
      <c r="AU6631" s="4" t="s">
        <v>456</v>
      </c>
      <c r="AV6631" s="4" t="s">
        <v>735</v>
      </c>
      <c r="AW6631" s="4" t="s">
        <v>1167</v>
      </c>
      <c r="AX6631" s="4"/>
      <c r="AY6631" s="4">
        <v>237838</v>
      </c>
      <c r="AZ6631" s="4">
        <v>506606</v>
      </c>
      <c r="BA6631" s="4" t="s">
        <v>27013</v>
      </c>
      <c r="BB6631" s="4" t="s">
        <v>27014</v>
      </c>
      <c r="BC6631" s="4">
        <v>40</v>
      </c>
      <c r="BD6631" t="str">
        <f>IF(AND(ADHOC!$G$15="",ADHOC!$S$4=""),"",IF(ADHOC!$G$15&lt;&gt;"",IF(ADHOC!$G$15=LEFT(Domein!$AS6631,LEN(ADHOC!$G$15)),MAX(Domein!BD$1:'Domein'!BD6630)+1,""),IF(ADHOC!$S$4=LEFT(Domein!$AS6631,LEN(ADHOC!$S$4)),MAX(Domein!BD$1:'Domein'!BD6630)+1,"")))</f>
        <v/>
      </c>
    </row>
    <row r="6632" spans="45:56" x14ac:dyDescent="0.2">
      <c r="AS6632" s="4" t="s">
        <v>3090</v>
      </c>
      <c r="AT6632" s="4" t="s">
        <v>3091</v>
      </c>
      <c r="AU6632" s="4" t="s">
        <v>456</v>
      </c>
      <c r="AV6632" s="4" t="s">
        <v>735</v>
      </c>
      <c r="AW6632" s="4" t="s">
        <v>1167</v>
      </c>
      <c r="AX6632" s="4"/>
      <c r="AY6632" s="4">
        <v>237798</v>
      </c>
      <c r="AZ6632" s="4">
        <v>506571</v>
      </c>
      <c r="BA6632" s="4" t="s">
        <v>27015</v>
      </c>
      <c r="BB6632" s="4" t="s">
        <v>27016</v>
      </c>
      <c r="BC6632" s="4">
        <v>40</v>
      </c>
      <c r="BD6632" t="str">
        <f>IF(AND(ADHOC!$G$15="",ADHOC!$S$4=""),"",IF(ADHOC!$G$15&lt;&gt;"",IF(ADHOC!$G$15=LEFT(Domein!$AS6632,LEN(ADHOC!$G$15)),MAX(Domein!BD$1:'Domein'!BD6631)+1,""),IF(ADHOC!$S$4=LEFT(Domein!$AS6632,LEN(ADHOC!$S$4)),MAX(Domein!BD$1:'Domein'!BD6631)+1,"")))</f>
        <v/>
      </c>
    </row>
    <row r="6633" spans="45:56" x14ac:dyDescent="0.2">
      <c r="AS6633" s="4" t="s">
        <v>3092</v>
      </c>
      <c r="AT6633" s="4" t="s">
        <v>3093</v>
      </c>
      <c r="AU6633" s="4" t="s">
        <v>456</v>
      </c>
      <c r="AV6633" s="4" t="s">
        <v>735</v>
      </c>
      <c r="AW6633" s="4" t="s">
        <v>1167</v>
      </c>
      <c r="AX6633" s="4"/>
      <c r="AY6633" s="4">
        <v>237744</v>
      </c>
      <c r="AZ6633" s="4">
        <v>506582</v>
      </c>
      <c r="BA6633" s="4" t="s">
        <v>27017</v>
      </c>
      <c r="BB6633" s="4" t="s">
        <v>27018</v>
      </c>
      <c r="BC6633" s="4">
        <v>40</v>
      </c>
      <c r="BD6633" t="str">
        <f>IF(AND(ADHOC!$G$15="",ADHOC!$S$4=""),"",IF(ADHOC!$G$15&lt;&gt;"",IF(ADHOC!$G$15=LEFT(Domein!$AS6633,LEN(ADHOC!$G$15)),MAX(Domein!BD$1:'Domein'!BD6632)+1,""),IF(ADHOC!$S$4=LEFT(Domein!$AS6633,LEN(ADHOC!$S$4)),MAX(Domein!BD$1:'Domein'!BD6632)+1,"")))</f>
        <v/>
      </c>
    </row>
    <row r="6634" spans="45:56" x14ac:dyDescent="0.2">
      <c r="AS6634" s="4" t="s">
        <v>3094</v>
      </c>
      <c r="AT6634" s="4" t="s">
        <v>3095</v>
      </c>
      <c r="AU6634" s="4" t="s">
        <v>456</v>
      </c>
      <c r="AV6634" s="4" t="s">
        <v>735</v>
      </c>
      <c r="AW6634" s="4" t="s">
        <v>1167</v>
      </c>
      <c r="AX6634" s="4"/>
      <c r="AY6634" s="4">
        <v>237750</v>
      </c>
      <c r="AZ6634" s="4">
        <v>506604</v>
      </c>
      <c r="BA6634" s="4" t="s">
        <v>27013</v>
      </c>
      <c r="BB6634" s="4" t="s">
        <v>27019</v>
      </c>
      <c r="BC6634" s="4">
        <v>40</v>
      </c>
      <c r="BD6634" t="str">
        <f>IF(AND(ADHOC!$G$15="",ADHOC!$S$4=""),"",IF(ADHOC!$G$15&lt;&gt;"",IF(ADHOC!$G$15=LEFT(Domein!$AS6634,LEN(ADHOC!$G$15)),MAX(Domein!BD$1:'Domein'!BD6633)+1,""),IF(ADHOC!$S$4=LEFT(Domein!$AS6634,LEN(ADHOC!$S$4)),MAX(Domein!BD$1:'Domein'!BD6633)+1,"")))</f>
        <v/>
      </c>
    </row>
    <row r="6635" spans="45:56" x14ac:dyDescent="0.2">
      <c r="AS6635" s="4" t="s">
        <v>3100</v>
      </c>
      <c r="AT6635" s="4" t="s">
        <v>3101</v>
      </c>
      <c r="AU6635" s="4" t="s">
        <v>456</v>
      </c>
      <c r="AV6635" s="4" t="s">
        <v>755</v>
      </c>
      <c r="AW6635" s="4" t="s">
        <v>701</v>
      </c>
      <c r="AX6635" s="4"/>
      <c r="AY6635" s="4">
        <v>237847</v>
      </c>
      <c r="AZ6635" s="4">
        <v>506607</v>
      </c>
      <c r="BA6635" s="4" t="s">
        <v>22936</v>
      </c>
      <c r="BB6635" s="4" t="s">
        <v>22937</v>
      </c>
      <c r="BC6635" s="4">
        <v>40</v>
      </c>
      <c r="BD6635" t="str">
        <f>IF(AND(ADHOC!$G$15="",ADHOC!$S$4=""),"",IF(ADHOC!$G$15&lt;&gt;"",IF(ADHOC!$G$15=LEFT(Domein!$AS6635,LEN(ADHOC!$G$15)),MAX(Domein!BD$1:'Domein'!BD6634)+1,""),IF(ADHOC!$S$4=LEFT(Domein!$AS6635,LEN(ADHOC!$S$4)),MAX(Domein!BD$1:'Domein'!BD6634)+1,"")))</f>
        <v/>
      </c>
    </row>
    <row r="6636" spans="45:56" x14ac:dyDescent="0.2">
      <c r="AS6636" s="4" t="s">
        <v>3102</v>
      </c>
      <c r="AT6636" s="4" t="s">
        <v>3103</v>
      </c>
      <c r="AU6636" s="4" t="s">
        <v>456</v>
      </c>
      <c r="AV6636" s="4" t="s">
        <v>754</v>
      </c>
      <c r="AW6636" s="4" t="s">
        <v>939</v>
      </c>
      <c r="AX6636" s="4"/>
      <c r="AY6636" s="4"/>
      <c r="AZ6636" s="4"/>
      <c r="BA6636" s="4"/>
      <c r="BB6636" s="4"/>
      <c r="BC6636" s="4">
        <v>40</v>
      </c>
      <c r="BD6636" t="str">
        <f>IF(AND(ADHOC!$G$15="",ADHOC!$S$4=""),"",IF(ADHOC!$G$15&lt;&gt;"",IF(ADHOC!$G$15=LEFT(Domein!$AS6636,LEN(ADHOC!$G$15)),MAX(Domein!BD$1:'Domein'!BD6635)+1,""),IF(ADHOC!$S$4=LEFT(Domein!$AS6636,LEN(ADHOC!$S$4)),MAX(Domein!BD$1:'Domein'!BD6635)+1,"")))</f>
        <v/>
      </c>
    </row>
    <row r="6637" spans="45:56" x14ac:dyDescent="0.2">
      <c r="AS6637" s="4" t="s">
        <v>3076</v>
      </c>
      <c r="AT6637" s="4" t="s">
        <v>3077</v>
      </c>
      <c r="AU6637" s="4" t="s">
        <v>456</v>
      </c>
      <c r="AV6637" s="4" t="s">
        <v>731</v>
      </c>
      <c r="AW6637" s="4" t="s">
        <v>724</v>
      </c>
      <c r="AX6637" s="4"/>
      <c r="AY6637" s="4">
        <v>262746</v>
      </c>
      <c r="AZ6637" s="4">
        <v>495328</v>
      </c>
      <c r="BA6637" s="4" t="s">
        <v>26622</v>
      </c>
      <c r="BB6637" s="4" t="s">
        <v>27020</v>
      </c>
      <c r="BC6637" s="4">
        <v>40</v>
      </c>
      <c r="BD6637" t="str">
        <f>IF(AND(ADHOC!$G$15="",ADHOC!$S$4=""),"",IF(ADHOC!$G$15&lt;&gt;"",IF(ADHOC!$G$15=LEFT(Domein!$AS6637,LEN(ADHOC!$G$15)),MAX(Domein!BD$1:'Domein'!BD6636)+1,""),IF(ADHOC!$S$4=LEFT(Domein!$AS6637,LEN(ADHOC!$S$4)),MAX(Domein!BD$1:'Domein'!BD6636)+1,"")))</f>
        <v/>
      </c>
    </row>
    <row r="6638" spans="45:56" x14ac:dyDescent="0.2">
      <c r="AS6638" s="4" t="s">
        <v>19134</v>
      </c>
      <c r="AT6638" s="4" t="s">
        <v>3077</v>
      </c>
      <c r="AU6638" s="4" t="s">
        <v>456</v>
      </c>
      <c r="AV6638" s="4" t="s">
        <v>731</v>
      </c>
      <c r="AW6638" s="4" t="s">
        <v>724</v>
      </c>
      <c r="AX6638" s="4"/>
      <c r="AY6638" s="4">
        <v>262773</v>
      </c>
      <c r="AZ6638" s="4">
        <v>495315</v>
      </c>
      <c r="BA6638" s="4" t="s">
        <v>27021</v>
      </c>
      <c r="BB6638" s="4" t="s">
        <v>27022</v>
      </c>
      <c r="BC6638" s="4">
        <v>40</v>
      </c>
      <c r="BD6638" t="str">
        <f>IF(AND(ADHOC!$G$15="",ADHOC!$S$4=""),"",IF(ADHOC!$G$15&lt;&gt;"",IF(ADHOC!$G$15=LEFT(Domein!$AS6638,LEN(ADHOC!$G$15)),MAX(Domein!BD$1:'Domein'!BD6637)+1,""),IF(ADHOC!$S$4=LEFT(Domein!$AS6638,LEN(ADHOC!$S$4)),MAX(Domein!BD$1:'Domein'!BD6637)+1,"")))</f>
        <v/>
      </c>
    </row>
    <row r="6639" spans="45:56" x14ac:dyDescent="0.2">
      <c r="AS6639" s="4" t="s">
        <v>19135</v>
      </c>
      <c r="AT6639" s="4" t="s">
        <v>19136</v>
      </c>
      <c r="AU6639" s="4" t="s">
        <v>456</v>
      </c>
      <c r="AV6639" s="4" t="s">
        <v>731</v>
      </c>
      <c r="AW6639" s="4" t="s">
        <v>724</v>
      </c>
      <c r="AX6639" s="4"/>
      <c r="AY6639" s="4">
        <v>267124</v>
      </c>
      <c r="AZ6639" s="4">
        <v>491915</v>
      </c>
      <c r="BA6639" s="4" t="s">
        <v>27023</v>
      </c>
      <c r="BB6639" s="4" t="s">
        <v>27024</v>
      </c>
      <c r="BC6639" s="4">
        <v>40</v>
      </c>
      <c r="BD6639" t="str">
        <f>IF(AND(ADHOC!$G$15="",ADHOC!$S$4=""),"",IF(ADHOC!$G$15&lt;&gt;"",IF(ADHOC!$G$15=LEFT(Domein!$AS6639,LEN(ADHOC!$G$15)),MAX(Domein!BD$1:'Domein'!BD6638)+1,""),IF(ADHOC!$S$4=LEFT(Domein!$AS6639,LEN(ADHOC!$S$4)),MAX(Domein!BD$1:'Domein'!BD6638)+1,"")))</f>
        <v/>
      </c>
    </row>
    <row r="6640" spans="45:56" x14ac:dyDescent="0.2">
      <c r="AS6640" s="4" t="s">
        <v>19137</v>
      </c>
      <c r="AT6640" s="4" t="s">
        <v>19138</v>
      </c>
      <c r="AU6640" s="4" t="s">
        <v>456</v>
      </c>
      <c r="AV6640" s="4" t="s">
        <v>731</v>
      </c>
      <c r="AW6640" s="4" t="s">
        <v>724</v>
      </c>
      <c r="AX6640" s="4"/>
      <c r="AY6640" s="4">
        <v>264000</v>
      </c>
      <c r="AZ6640" s="4">
        <v>493276</v>
      </c>
      <c r="BA6640" s="4" t="s">
        <v>27025</v>
      </c>
      <c r="BB6640" s="4" t="s">
        <v>27026</v>
      </c>
      <c r="BC6640" s="4">
        <v>40</v>
      </c>
      <c r="BD6640" t="str">
        <f>IF(AND(ADHOC!$G$15="",ADHOC!$S$4=""),"",IF(ADHOC!$G$15&lt;&gt;"",IF(ADHOC!$G$15=LEFT(Domein!$AS6640,LEN(ADHOC!$G$15)),MAX(Domein!BD$1:'Domein'!BD6639)+1,""),IF(ADHOC!$S$4=LEFT(Domein!$AS6640,LEN(ADHOC!$S$4)),MAX(Domein!BD$1:'Domein'!BD6639)+1,"")))</f>
        <v/>
      </c>
    </row>
    <row r="6641" spans="45:56" x14ac:dyDescent="0.2">
      <c r="AS6641" s="4" t="s">
        <v>19139</v>
      </c>
      <c r="AT6641" s="4" t="s">
        <v>19140</v>
      </c>
      <c r="AU6641" s="4" t="s">
        <v>456</v>
      </c>
      <c r="AV6641" s="4" t="s">
        <v>731</v>
      </c>
      <c r="AW6641" s="4" t="s">
        <v>724</v>
      </c>
      <c r="AX6641" s="4"/>
      <c r="AY6641" s="4">
        <v>265185</v>
      </c>
      <c r="AZ6641" s="4">
        <v>493245</v>
      </c>
      <c r="BA6641" s="4" t="s">
        <v>27027</v>
      </c>
      <c r="BB6641" s="4" t="s">
        <v>27028</v>
      </c>
      <c r="BC6641" s="4">
        <v>40</v>
      </c>
      <c r="BD6641" t="str">
        <f>IF(AND(ADHOC!$G$15="",ADHOC!$S$4=""),"",IF(ADHOC!$G$15&lt;&gt;"",IF(ADHOC!$G$15=LEFT(Domein!$AS6641,LEN(ADHOC!$G$15)),MAX(Domein!BD$1:'Domein'!BD6640)+1,""),IF(ADHOC!$S$4=LEFT(Domein!$AS6641,LEN(ADHOC!$S$4)),MAX(Domein!BD$1:'Domein'!BD6640)+1,"")))</f>
        <v/>
      </c>
    </row>
    <row r="6642" spans="45:56" x14ac:dyDescent="0.2">
      <c r="AS6642" s="4" t="s">
        <v>19141</v>
      </c>
      <c r="AT6642" s="4" t="s">
        <v>19142</v>
      </c>
      <c r="AU6642" s="4" t="s">
        <v>456</v>
      </c>
      <c r="AV6642" s="4" t="s">
        <v>731</v>
      </c>
      <c r="AW6642" s="4" t="s">
        <v>724</v>
      </c>
      <c r="AX6642" s="4"/>
      <c r="AY6642" s="4">
        <v>261746</v>
      </c>
      <c r="AZ6642" s="4">
        <v>495373</v>
      </c>
      <c r="BA6642" s="4" t="s">
        <v>27029</v>
      </c>
      <c r="BB6642" s="4" t="s">
        <v>27030</v>
      </c>
      <c r="BC6642" s="4">
        <v>40</v>
      </c>
      <c r="BD6642" t="str">
        <f>IF(AND(ADHOC!$G$15="",ADHOC!$S$4=""),"",IF(ADHOC!$G$15&lt;&gt;"",IF(ADHOC!$G$15=LEFT(Domein!$AS6642,LEN(ADHOC!$G$15)),MAX(Domein!BD$1:'Domein'!BD6641)+1,""),IF(ADHOC!$S$4=LEFT(Domein!$AS6642,LEN(ADHOC!$S$4)),MAX(Domein!BD$1:'Domein'!BD6641)+1,"")))</f>
        <v/>
      </c>
    </row>
    <row r="6643" spans="45:56" x14ac:dyDescent="0.2">
      <c r="AS6643" s="4" t="s">
        <v>19143</v>
      </c>
      <c r="AT6643" s="4" t="s">
        <v>19144</v>
      </c>
      <c r="AU6643" s="4" t="s">
        <v>456</v>
      </c>
      <c r="AV6643" s="4" t="s">
        <v>731</v>
      </c>
      <c r="AW6643" s="4" t="s">
        <v>724</v>
      </c>
      <c r="AX6643" s="4"/>
      <c r="AY6643" s="4">
        <v>264101</v>
      </c>
      <c r="AZ6643" s="4">
        <v>493560</v>
      </c>
      <c r="BA6643" s="4" t="s">
        <v>27031</v>
      </c>
      <c r="BB6643" s="4" t="s">
        <v>27032</v>
      </c>
      <c r="BC6643" s="4">
        <v>40</v>
      </c>
      <c r="BD6643" t="str">
        <f>IF(AND(ADHOC!$G$15="",ADHOC!$S$4=""),"",IF(ADHOC!$G$15&lt;&gt;"",IF(ADHOC!$G$15=LEFT(Domein!$AS6643,LEN(ADHOC!$G$15)),MAX(Domein!BD$1:'Domein'!BD6642)+1,""),IF(ADHOC!$S$4=LEFT(Domein!$AS6643,LEN(ADHOC!$S$4)),MAX(Domein!BD$1:'Domein'!BD6642)+1,"")))</f>
        <v/>
      </c>
    </row>
    <row r="6644" spans="45:56" x14ac:dyDescent="0.2">
      <c r="AS6644" s="4" t="s">
        <v>19145</v>
      </c>
      <c r="AT6644" s="4" t="s">
        <v>19146</v>
      </c>
      <c r="AU6644" s="4" t="s">
        <v>456</v>
      </c>
      <c r="AV6644" s="4" t="s">
        <v>731</v>
      </c>
      <c r="AW6644" s="4" t="s">
        <v>724</v>
      </c>
      <c r="AX6644" s="4"/>
      <c r="AY6644" s="4">
        <v>266225</v>
      </c>
      <c r="AZ6644" s="4">
        <v>492710</v>
      </c>
      <c r="BA6644" s="4" t="s">
        <v>27033</v>
      </c>
      <c r="BB6644" s="4" t="s">
        <v>27034</v>
      </c>
      <c r="BC6644" s="4">
        <v>40</v>
      </c>
      <c r="BD6644" t="str">
        <f>IF(AND(ADHOC!$G$15="",ADHOC!$S$4=""),"",IF(ADHOC!$G$15&lt;&gt;"",IF(ADHOC!$G$15=LEFT(Domein!$AS6644,LEN(ADHOC!$G$15)),MAX(Domein!BD$1:'Domein'!BD6643)+1,""),IF(ADHOC!$S$4=LEFT(Domein!$AS6644,LEN(ADHOC!$S$4)),MAX(Domein!BD$1:'Domein'!BD6643)+1,"")))</f>
        <v/>
      </c>
    </row>
    <row r="6645" spans="45:56" x14ac:dyDescent="0.2">
      <c r="AS6645" s="4" t="s">
        <v>3078</v>
      </c>
      <c r="AT6645" s="4" t="s">
        <v>3079</v>
      </c>
      <c r="AU6645" s="4" t="s">
        <v>456</v>
      </c>
      <c r="AV6645" s="4" t="s">
        <v>733</v>
      </c>
      <c r="AW6645" s="4" t="s">
        <v>724</v>
      </c>
      <c r="AX6645" s="4"/>
      <c r="AY6645" s="4">
        <v>264046</v>
      </c>
      <c r="AZ6645" s="4">
        <v>494427</v>
      </c>
      <c r="BA6645" s="4" t="s">
        <v>27035</v>
      </c>
      <c r="BB6645" s="4" t="s">
        <v>27036</v>
      </c>
      <c r="BC6645" s="4">
        <v>40</v>
      </c>
      <c r="BD6645" t="str">
        <f>IF(AND(ADHOC!$G$15="",ADHOC!$S$4=""),"",IF(ADHOC!$G$15&lt;&gt;"",IF(ADHOC!$G$15=LEFT(Domein!$AS6645,LEN(ADHOC!$G$15)),MAX(Domein!BD$1:'Domein'!BD6644)+1,""),IF(ADHOC!$S$4=LEFT(Domein!$AS6645,LEN(ADHOC!$S$4)),MAX(Domein!BD$1:'Domein'!BD6644)+1,"")))</f>
        <v/>
      </c>
    </row>
    <row r="6646" spans="45:56" x14ac:dyDescent="0.2">
      <c r="AS6646" s="4" t="s">
        <v>13549</v>
      </c>
      <c r="AT6646" s="4" t="s">
        <v>13550</v>
      </c>
      <c r="AU6646" s="4" t="s">
        <v>456</v>
      </c>
      <c r="AV6646" s="4" t="s">
        <v>733</v>
      </c>
      <c r="AW6646" s="4" t="s">
        <v>724</v>
      </c>
      <c r="AX6646" s="4"/>
      <c r="AY6646" s="4">
        <v>264114</v>
      </c>
      <c r="AZ6646" s="4">
        <v>494376</v>
      </c>
      <c r="BA6646" s="4" t="s">
        <v>27037</v>
      </c>
      <c r="BB6646" s="4" t="s">
        <v>27038</v>
      </c>
      <c r="BC6646" s="4">
        <v>40</v>
      </c>
      <c r="BD6646" t="str">
        <f>IF(AND(ADHOC!$G$15="",ADHOC!$S$4=""),"",IF(ADHOC!$G$15&lt;&gt;"",IF(ADHOC!$G$15=LEFT(Domein!$AS6646,LEN(ADHOC!$G$15)),MAX(Domein!BD$1:'Domein'!BD6645)+1,""),IF(ADHOC!$S$4=LEFT(Domein!$AS6646,LEN(ADHOC!$S$4)),MAX(Domein!BD$1:'Domein'!BD6645)+1,"")))</f>
        <v/>
      </c>
    </row>
    <row r="6647" spans="45:56" x14ac:dyDescent="0.2">
      <c r="AS6647" s="4" t="s">
        <v>3080</v>
      </c>
      <c r="AT6647" s="4" t="s">
        <v>3081</v>
      </c>
      <c r="AU6647" s="4" t="s">
        <v>456</v>
      </c>
      <c r="AV6647" s="4" t="s">
        <v>733</v>
      </c>
      <c r="AW6647" s="4" t="s">
        <v>724</v>
      </c>
      <c r="AX6647" s="4"/>
      <c r="AY6647" s="4">
        <v>265438</v>
      </c>
      <c r="AZ6647" s="4">
        <v>494267</v>
      </c>
      <c r="BA6647" s="4" t="s">
        <v>27039</v>
      </c>
      <c r="BB6647" s="4" t="s">
        <v>27040</v>
      </c>
      <c r="BC6647" s="4">
        <v>40</v>
      </c>
      <c r="BD6647" t="str">
        <f>IF(AND(ADHOC!$G$15="",ADHOC!$S$4=""),"",IF(ADHOC!$G$15&lt;&gt;"",IF(ADHOC!$G$15=LEFT(Domein!$AS6647,LEN(ADHOC!$G$15)),MAX(Domein!BD$1:'Domein'!BD6646)+1,""),IF(ADHOC!$S$4=LEFT(Domein!$AS6647,LEN(ADHOC!$S$4)),MAX(Domein!BD$1:'Domein'!BD6646)+1,"")))</f>
        <v/>
      </c>
    </row>
    <row r="6648" spans="45:56" x14ac:dyDescent="0.2">
      <c r="AS6648" s="4" t="s">
        <v>13551</v>
      </c>
      <c r="AT6648" s="4" t="s">
        <v>13552</v>
      </c>
      <c r="AU6648" s="4" t="s">
        <v>456</v>
      </c>
      <c r="AV6648" s="4" t="s">
        <v>733</v>
      </c>
      <c r="AW6648" s="4" t="s">
        <v>724</v>
      </c>
      <c r="AX6648" s="4"/>
      <c r="AY6648" s="4">
        <v>265442</v>
      </c>
      <c r="AZ6648" s="4">
        <v>494264</v>
      </c>
      <c r="BA6648" s="4" t="s">
        <v>27041</v>
      </c>
      <c r="BB6648" s="4" t="s">
        <v>27042</v>
      </c>
      <c r="BC6648" s="4">
        <v>40</v>
      </c>
      <c r="BD6648" t="str">
        <f>IF(AND(ADHOC!$G$15="",ADHOC!$S$4=""),"",IF(ADHOC!$G$15&lt;&gt;"",IF(ADHOC!$G$15=LEFT(Domein!$AS6648,LEN(ADHOC!$G$15)),MAX(Domein!BD$1:'Domein'!BD6647)+1,""),IF(ADHOC!$S$4=LEFT(Domein!$AS6648,LEN(ADHOC!$S$4)),MAX(Domein!BD$1:'Domein'!BD6647)+1,"")))</f>
        <v/>
      </c>
    </row>
    <row r="6649" spans="45:56" x14ac:dyDescent="0.2">
      <c r="AS6649" s="4" t="s">
        <v>19147</v>
      </c>
      <c r="AT6649" s="4" t="s">
        <v>19148</v>
      </c>
      <c r="AU6649" s="4" t="s">
        <v>456</v>
      </c>
      <c r="AV6649" s="4" t="s">
        <v>731</v>
      </c>
      <c r="AW6649" s="4" t="s">
        <v>724</v>
      </c>
      <c r="AX6649" s="4"/>
      <c r="AY6649" s="4">
        <v>265100</v>
      </c>
      <c r="AZ6649" s="4">
        <v>494450</v>
      </c>
      <c r="BA6649" s="4" t="s">
        <v>27043</v>
      </c>
      <c r="BB6649" s="4" t="s">
        <v>27044</v>
      </c>
      <c r="BC6649" s="4">
        <v>40</v>
      </c>
      <c r="BD6649" t="str">
        <f>IF(AND(ADHOC!$G$15="",ADHOC!$S$4=""),"",IF(ADHOC!$G$15&lt;&gt;"",IF(ADHOC!$G$15=LEFT(Domein!$AS6649,LEN(ADHOC!$G$15)),MAX(Domein!BD$1:'Domein'!BD6648)+1,""),IF(ADHOC!$S$4=LEFT(Domein!$AS6649,LEN(ADHOC!$S$4)),MAX(Domein!BD$1:'Domein'!BD6648)+1,"")))</f>
        <v/>
      </c>
    </row>
    <row r="6650" spans="45:56" x14ac:dyDescent="0.2">
      <c r="AS6650" s="4" t="s">
        <v>19149</v>
      </c>
      <c r="AT6650" s="4" t="s">
        <v>19150</v>
      </c>
      <c r="AU6650" s="4" t="s">
        <v>456</v>
      </c>
      <c r="AV6650" s="4" t="s">
        <v>731</v>
      </c>
      <c r="AW6650" s="4" t="s">
        <v>724</v>
      </c>
      <c r="AX6650" s="4"/>
      <c r="AY6650" s="4">
        <v>264190</v>
      </c>
      <c r="AZ6650" s="4">
        <v>495279</v>
      </c>
      <c r="BA6650" s="4" t="s">
        <v>26833</v>
      </c>
      <c r="BB6650" s="4" t="s">
        <v>27045</v>
      </c>
      <c r="BC6650" s="4">
        <v>40</v>
      </c>
      <c r="BD6650" t="str">
        <f>IF(AND(ADHOC!$G$15="",ADHOC!$S$4=""),"",IF(ADHOC!$G$15&lt;&gt;"",IF(ADHOC!$G$15=LEFT(Domein!$AS6650,LEN(ADHOC!$G$15)),MAX(Domein!BD$1:'Domein'!BD6649)+1,""),IF(ADHOC!$S$4=LEFT(Domein!$AS6650,LEN(ADHOC!$S$4)),MAX(Domein!BD$1:'Domein'!BD6649)+1,"")))</f>
        <v/>
      </c>
    </row>
    <row r="6651" spans="45:56" x14ac:dyDescent="0.2">
      <c r="AS6651" s="4" t="s">
        <v>3082</v>
      </c>
      <c r="AT6651" s="4" t="s">
        <v>3083</v>
      </c>
      <c r="AU6651" s="4" t="s">
        <v>456</v>
      </c>
      <c r="AV6651" s="4" t="s">
        <v>731</v>
      </c>
      <c r="AW6651" s="4" t="s">
        <v>724</v>
      </c>
      <c r="AX6651" s="4"/>
      <c r="AY6651" s="4">
        <v>265227</v>
      </c>
      <c r="AZ6651" s="4">
        <v>494723</v>
      </c>
      <c r="BA6651" s="4" t="s">
        <v>27046</v>
      </c>
      <c r="BB6651" s="4" t="s">
        <v>27047</v>
      </c>
      <c r="BC6651" s="4">
        <v>40</v>
      </c>
      <c r="BD6651" t="str">
        <f>IF(AND(ADHOC!$G$15="",ADHOC!$S$4=""),"",IF(ADHOC!$G$15&lt;&gt;"",IF(ADHOC!$G$15=LEFT(Domein!$AS6651,LEN(ADHOC!$G$15)),MAX(Domein!BD$1:'Domein'!BD6650)+1,""),IF(ADHOC!$S$4=LEFT(Domein!$AS6651,LEN(ADHOC!$S$4)),MAX(Domein!BD$1:'Domein'!BD6650)+1,"")))</f>
        <v/>
      </c>
    </row>
    <row r="6652" spans="45:56" x14ac:dyDescent="0.2">
      <c r="AS6652" s="4" t="s">
        <v>19151</v>
      </c>
      <c r="AT6652" s="4" t="s">
        <v>3083</v>
      </c>
      <c r="AU6652" s="4" t="s">
        <v>456</v>
      </c>
      <c r="AV6652" s="4" t="s">
        <v>731</v>
      </c>
      <c r="AW6652" s="4" t="s">
        <v>724</v>
      </c>
      <c r="AX6652" s="4"/>
      <c r="AY6652" s="4">
        <v>265250</v>
      </c>
      <c r="AZ6652" s="4">
        <v>494700</v>
      </c>
      <c r="BA6652" s="4" t="s">
        <v>27048</v>
      </c>
      <c r="BB6652" s="4" t="s">
        <v>27049</v>
      </c>
      <c r="BC6652" s="4">
        <v>40</v>
      </c>
      <c r="BD6652" t="str">
        <f>IF(AND(ADHOC!$G$15="",ADHOC!$S$4=""),"",IF(ADHOC!$G$15&lt;&gt;"",IF(ADHOC!$G$15=LEFT(Domein!$AS6652,LEN(ADHOC!$G$15)),MAX(Domein!BD$1:'Domein'!BD6651)+1,""),IF(ADHOC!$S$4=LEFT(Domein!$AS6652,LEN(ADHOC!$S$4)),MAX(Domein!BD$1:'Domein'!BD6651)+1,"")))</f>
        <v/>
      </c>
    </row>
    <row r="6653" spans="45:56" x14ac:dyDescent="0.2">
      <c r="AS6653" s="4" t="s">
        <v>19152</v>
      </c>
      <c r="AT6653" s="4" t="s">
        <v>19153</v>
      </c>
      <c r="AU6653" s="4" t="s">
        <v>456</v>
      </c>
      <c r="AV6653" s="4" t="s">
        <v>731</v>
      </c>
      <c r="AW6653" s="4" t="s">
        <v>724</v>
      </c>
      <c r="AX6653" s="4"/>
      <c r="AY6653" s="4">
        <v>266816</v>
      </c>
      <c r="AZ6653" s="4">
        <v>491691</v>
      </c>
      <c r="BA6653" s="4" t="s">
        <v>27050</v>
      </c>
      <c r="BB6653" s="4" t="s">
        <v>27051</v>
      </c>
      <c r="BC6653" s="4">
        <v>40</v>
      </c>
      <c r="BD6653" t="str">
        <f>IF(AND(ADHOC!$G$15="",ADHOC!$S$4=""),"",IF(ADHOC!$G$15&lt;&gt;"",IF(ADHOC!$G$15=LEFT(Domein!$AS6653,LEN(ADHOC!$G$15)),MAX(Domein!BD$1:'Domein'!BD6652)+1,""),IF(ADHOC!$S$4=LEFT(Domein!$AS6653,LEN(ADHOC!$S$4)),MAX(Domein!BD$1:'Domein'!BD6652)+1,"")))</f>
        <v/>
      </c>
    </row>
    <row r="6654" spans="45:56" x14ac:dyDescent="0.2">
      <c r="AS6654" s="4" t="s">
        <v>19154</v>
      </c>
      <c r="AT6654" s="4" t="s">
        <v>19155</v>
      </c>
      <c r="AU6654" s="4" t="s">
        <v>456</v>
      </c>
      <c r="AV6654" s="4" t="s">
        <v>731</v>
      </c>
      <c r="AW6654" s="4" t="s">
        <v>724</v>
      </c>
      <c r="AX6654" s="4"/>
      <c r="AY6654" s="4">
        <v>264800</v>
      </c>
      <c r="AZ6654" s="4">
        <v>494980</v>
      </c>
      <c r="BA6654" s="4" t="s">
        <v>27052</v>
      </c>
      <c r="BB6654" s="4" t="s">
        <v>27053</v>
      </c>
      <c r="BC6654" s="4">
        <v>40</v>
      </c>
      <c r="BD6654" t="str">
        <f>IF(AND(ADHOC!$G$15="",ADHOC!$S$4=""),"",IF(ADHOC!$G$15&lt;&gt;"",IF(ADHOC!$G$15=LEFT(Domein!$AS6654,LEN(ADHOC!$G$15)),MAX(Domein!BD$1:'Domein'!BD6653)+1,""),IF(ADHOC!$S$4=LEFT(Domein!$AS6654,LEN(ADHOC!$S$4)),MAX(Domein!BD$1:'Domein'!BD6653)+1,"")))</f>
        <v/>
      </c>
    </row>
    <row r="6655" spans="45:56" x14ac:dyDescent="0.2">
      <c r="AS6655" s="4" t="s">
        <v>19156</v>
      </c>
      <c r="AT6655" s="4" t="s">
        <v>19157</v>
      </c>
      <c r="AU6655" s="4" t="s">
        <v>456</v>
      </c>
      <c r="AV6655" s="4" t="s">
        <v>731</v>
      </c>
      <c r="AW6655" s="4" t="s">
        <v>724</v>
      </c>
      <c r="AX6655" s="4"/>
      <c r="AY6655" s="4">
        <v>265100</v>
      </c>
      <c r="AZ6655" s="4">
        <v>494875</v>
      </c>
      <c r="BA6655" s="4" t="s">
        <v>27054</v>
      </c>
      <c r="BB6655" s="4" t="s">
        <v>27055</v>
      </c>
      <c r="BC6655" s="4">
        <v>40</v>
      </c>
      <c r="BD6655" t="str">
        <f>IF(AND(ADHOC!$G$15="",ADHOC!$S$4=""),"",IF(ADHOC!$G$15&lt;&gt;"",IF(ADHOC!$G$15=LEFT(Domein!$AS6655,LEN(ADHOC!$G$15)),MAX(Domein!BD$1:'Domein'!BD6654)+1,""),IF(ADHOC!$S$4=LEFT(Domein!$AS6655,LEN(ADHOC!$S$4)),MAX(Domein!BD$1:'Domein'!BD6654)+1,"")))</f>
        <v/>
      </c>
    </row>
    <row r="6656" spans="45:56" x14ac:dyDescent="0.2">
      <c r="AS6656" s="4" t="s">
        <v>19158</v>
      </c>
      <c r="AT6656" s="4" t="s">
        <v>19159</v>
      </c>
      <c r="AU6656" s="4" t="s">
        <v>456</v>
      </c>
      <c r="AV6656" s="4" t="s">
        <v>731</v>
      </c>
      <c r="AW6656" s="4" t="s">
        <v>724</v>
      </c>
      <c r="AX6656" s="4"/>
      <c r="AY6656" s="4">
        <v>265650</v>
      </c>
      <c r="AZ6656" s="4">
        <v>494200</v>
      </c>
      <c r="BA6656" s="4" t="s">
        <v>27056</v>
      </c>
      <c r="BB6656" s="4" t="s">
        <v>27057</v>
      </c>
      <c r="BC6656" s="4">
        <v>40</v>
      </c>
      <c r="BD6656" t="str">
        <f>IF(AND(ADHOC!$G$15="",ADHOC!$S$4=""),"",IF(ADHOC!$G$15&lt;&gt;"",IF(ADHOC!$G$15=LEFT(Domein!$AS6656,LEN(ADHOC!$G$15)),MAX(Domein!BD$1:'Domein'!BD6655)+1,""),IF(ADHOC!$S$4=LEFT(Domein!$AS6656,LEN(ADHOC!$S$4)),MAX(Domein!BD$1:'Domein'!BD6655)+1,"")))</f>
        <v/>
      </c>
    </row>
    <row r="6657" spans="45:56" x14ac:dyDescent="0.2">
      <c r="AS6657" s="4" t="s">
        <v>19160</v>
      </c>
      <c r="AT6657" s="4" t="s">
        <v>19161</v>
      </c>
      <c r="AU6657" s="4" t="s">
        <v>456</v>
      </c>
      <c r="AV6657" s="4" t="s">
        <v>731</v>
      </c>
      <c r="AW6657" s="4" t="s">
        <v>724</v>
      </c>
      <c r="AX6657" s="4"/>
      <c r="AY6657" s="4">
        <v>265800</v>
      </c>
      <c r="AZ6657" s="4">
        <v>494080</v>
      </c>
      <c r="BA6657" s="4" t="s">
        <v>26516</v>
      </c>
      <c r="BB6657" s="4" t="s">
        <v>27058</v>
      </c>
      <c r="BC6657" s="4">
        <v>40</v>
      </c>
      <c r="BD6657" t="str">
        <f>IF(AND(ADHOC!$G$15="",ADHOC!$S$4=""),"",IF(ADHOC!$G$15&lt;&gt;"",IF(ADHOC!$G$15=LEFT(Domein!$AS6657,LEN(ADHOC!$G$15)),MAX(Domein!BD$1:'Domein'!BD6656)+1,""),IF(ADHOC!$S$4=LEFT(Domein!$AS6657,LEN(ADHOC!$S$4)),MAX(Domein!BD$1:'Domein'!BD6656)+1,"")))</f>
        <v/>
      </c>
    </row>
    <row r="6658" spans="45:56" x14ac:dyDescent="0.2">
      <c r="AS6658" s="4" t="s">
        <v>19162</v>
      </c>
      <c r="AT6658" s="4" t="s">
        <v>19163</v>
      </c>
      <c r="AU6658" s="4" t="s">
        <v>456</v>
      </c>
      <c r="AV6658" s="4" t="s">
        <v>731</v>
      </c>
      <c r="AW6658" s="4" t="s">
        <v>724</v>
      </c>
      <c r="AX6658" s="4"/>
      <c r="AY6658" s="4">
        <v>265680</v>
      </c>
      <c r="AZ6658" s="4">
        <v>493600</v>
      </c>
      <c r="BA6658" s="4" t="s">
        <v>27059</v>
      </c>
      <c r="BB6658" s="4" t="s">
        <v>27060</v>
      </c>
      <c r="BC6658" s="4">
        <v>40</v>
      </c>
      <c r="BD6658" t="str">
        <f>IF(AND(ADHOC!$G$15="",ADHOC!$S$4=""),"",IF(ADHOC!$G$15&lt;&gt;"",IF(ADHOC!$G$15=LEFT(Domein!$AS6658,LEN(ADHOC!$G$15)),MAX(Domein!BD$1:'Domein'!BD6657)+1,""),IF(ADHOC!$S$4=LEFT(Domein!$AS6658,LEN(ADHOC!$S$4)),MAX(Domein!BD$1:'Domein'!BD6657)+1,"")))</f>
        <v/>
      </c>
    </row>
    <row r="6659" spans="45:56" x14ac:dyDescent="0.2">
      <c r="AS6659" s="4" t="s">
        <v>19164</v>
      </c>
      <c r="AT6659" s="4" t="s">
        <v>19165</v>
      </c>
      <c r="AU6659" s="4" t="s">
        <v>456</v>
      </c>
      <c r="AV6659" s="4" t="s">
        <v>731</v>
      </c>
      <c r="AW6659" s="4" t="s">
        <v>724</v>
      </c>
      <c r="AX6659" s="4"/>
      <c r="AY6659" s="4">
        <v>264344</v>
      </c>
      <c r="AZ6659" s="4">
        <v>495186</v>
      </c>
      <c r="BA6659" s="4" t="s">
        <v>27061</v>
      </c>
      <c r="BB6659" s="4" t="s">
        <v>27062</v>
      </c>
      <c r="BC6659" s="4">
        <v>40</v>
      </c>
      <c r="BD6659" t="str">
        <f>IF(AND(ADHOC!$G$15="",ADHOC!$S$4=""),"",IF(ADHOC!$G$15&lt;&gt;"",IF(ADHOC!$G$15=LEFT(Domein!$AS6659,LEN(ADHOC!$G$15)),MAX(Domein!BD$1:'Domein'!BD6658)+1,""),IF(ADHOC!$S$4=LEFT(Domein!$AS6659,LEN(ADHOC!$S$4)),MAX(Domein!BD$1:'Domein'!BD6658)+1,"")))</f>
        <v/>
      </c>
    </row>
    <row r="6660" spans="45:56" x14ac:dyDescent="0.2">
      <c r="AS6660" s="4" t="s">
        <v>19166</v>
      </c>
      <c r="AT6660" s="4" t="s">
        <v>19167</v>
      </c>
      <c r="AU6660" s="4" t="s">
        <v>456</v>
      </c>
      <c r="AV6660" s="4" t="s">
        <v>731</v>
      </c>
      <c r="AW6660" s="4" t="s">
        <v>724</v>
      </c>
      <c r="AX6660" s="4"/>
      <c r="AY6660" s="4">
        <v>263800</v>
      </c>
      <c r="AZ6660" s="4">
        <v>495300</v>
      </c>
      <c r="BA6660" s="4" t="s">
        <v>27063</v>
      </c>
      <c r="BB6660" s="4" t="s">
        <v>27064</v>
      </c>
      <c r="BC6660" s="4">
        <v>40</v>
      </c>
      <c r="BD6660" t="str">
        <f>IF(AND(ADHOC!$G$15="",ADHOC!$S$4=""),"",IF(ADHOC!$G$15&lt;&gt;"",IF(ADHOC!$G$15=LEFT(Domein!$AS6660,LEN(ADHOC!$G$15)),MAX(Domein!BD$1:'Domein'!BD6659)+1,""),IF(ADHOC!$S$4=LEFT(Domein!$AS6660,LEN(ADHOC!$S$4)),MAX(Domein!BD$1:'Domein'!BD6659)+1,"")))</f>
        <v/>
      </c>
    </row>
    <row r="6661" spans="45:56" x14ac:dyDescent="0.2">
      <c r="AS6661" s="4" t="s">
        <v>19168</v>
      </c>
      <c r="AT6661" s="4" t="s">
        <v>19169</v>
      </c>
      <c r="AU6661" s="4" t="s">
        <v>456</v>
      </c>
      <c r="AV6661" s="4" t="s">
        <v>731</v>
      </c>
      <c r="AW6661" s="4" t="s">
        <v>724</v>
      </c>
      <c r="AX6661" s="4"/>
      <c r="AY6661" s="4">
        <v>265657</v>
      </c>
      <c r="AZ6661" s="4">
        <v>491835</v>
      </c>
      <c r="BA6661" s="4" t="s">
        <v>27065</v>
      </c>
      <c r="BB6661" s="4" t="s">
        <v>27066</v>
      </c>
      <c r="BC6661" s="4">
        <v>40</v>
      </c>
      <c r="BD6661" t="str">
        <f>IF(AND(ADHOC!$G$15="",ADHOC!$S$4=""),"",IF(ADHOC!$G$15&lt;&gt;"",IF(ADHOC!$G$15=LEFT(Domein!$AS6661,LEN(ADHOC!$G$15)),MAX(Domein!BD$1:'Domein'!BD6660)+1,""),IF(ADHOC!$S$4=LEFT(Domein!$AS6661,LEN(ADHOC!$S$4)),MAX(Domein!BD$1:'Domein'!BD6660)+1,"")))</f>
        <v/>
      </c>
    </row>
    <row r="6662" spans="45:56" x14ac:dyDescent="0.2">
      <c r="AS6662" s="4" t="s">
        <v>19170</v>
      </c>
      <c r="AT6662" s="4" t="s">
        <v>19171</v>
      </c>
      <c r="AU6662" s="4" t="s">
        <v>456</v>
      </c>
      <c r="AV6662" s="4" t="s">
        <v>731</v>
      </c>
      <c r="AW6662" s="4" t="s">
        <v>724</v>
      </c>
      <c r="AX6662" s="4"/>
      <c r="AY6662" s="4">
        <v>264057</v>
      </c>
      <c r="AZ6662" s="4">
        <v>494417</v>
      </c>
      <c r="BA6662" s="4" t="s">
        <v>27067</v>
      </c>
      <c r="BB6662" s="4" t="s">
        <v>27068</v>
      </c>
      <c r="BC6662" s="4">
        <v>40</v>
      </c>
      <c r="BD6662" t="str">
        <f>IF(AND(ADHOC!$G$15="",ADHOC!$S$4=""),"",IF(ADHOC!$G$15&lt;&gt;"",IF(ADHOC!$G$15=LEFT(Domein!$AS6662,LEN(ADHOC!$G$15)),MAX(Domein!BD$1:'Domein'!BD6661)+1,""),IF(ADHOC!$S$4=LEFT(Domein!$AS6662,LEN(ADHOC!$S$4)),MAX(Domein!BD$1:'Domein'!BD6661)+1,"")))</f>
        <v/>
      </c>
    </row>
    <row r="6663" spans="45:56" x14ac:dyDescent="0.2">
      <c r="AS6663" s="4" t="s">
        <v>3084</v>
      </c>
      <c r="AT6663" s="4" t="s">
        <v>3085</v>
      </c>
      <c r="AU6663" s="4" t="s">
        <v>456</v>
      </c>
      <c r="AV6663" s="4" t="s">
        <v>731</v>
      </c>
      <c r="AW6663" s="4" t="s">
        <v>724</v>
      </c>
      <c r="AX6663" s="4"/>
      <c r="AY6663" s="4">
        <v>268633</v>
      </c>
      <c r="AZ6663" s="4">
        <v>491152</v>
      </c>
      <c r="BA6663" s="4" t="s">
        <v>27069</v>
      </c>
      <c r="BB6663" s="4" t="s">
        <v>27070</v>
      </c>
      <c r="BC6663" s="4">
        <v>40</v>
      </c>
      <c r="BD6663" t="str">
        <f>IF(AND(ADHOC!$G$15="",ADHOC!$S$4=""),"",IF(ADHOC!$G$15&lt;&gt;"",IF(ADHOC!$G$15=LEFT(Domein!$AS6663,LEN(ADHOC!$G$15)),MAX(Domein!BD$1:'Domein'!BD6662)+1,""),IF(ADHOC!$S$4=LEFT(Domein!$AS6663,LEN(ADHOC!$S$4)),MAX(Domein!BD$1:'Domein'!BD6662)+1,"")))</f>
        <v/>
      </c>
    </row>
    <row r="6664" spans="45:56" x14ac:dyDescent="0.2">
      <c r="AS6664" s="4" t="s">
        <v>19172</v>
      </c>
      <c r="AT6664" s="4" t="s">
        <v>3085</v>
      </c>
      <c r="AU6664" s="4" t="s">
        <v>456</v>
      </c>
      <c r="AV6664" s="4" t="s">
        <v>731</v>
      </c>
      <c r="AW6664" s="4" t="s">
        <v>724</v>
      </c>
      <c r="AX6664" s="4"/>
      <c r="AY6664" s="4">
        <v>268656</v>
      </c>
      <c r="AZ6664" s="4">
        <v>491131</v>
      </c>
      <c r="BA6664" s="4" t="s">
        <v>26683</v>
      </c>
      <c r="BB6664" s="4" t="s">
        <v>27071</v>
      </c>
      <c r="BC6664" s="4">
        <v>40</v>
      </c>
      <c r="BD6664" t="str">
        <f>IF(AND(ADHOC!$G$15="",ADHOC!$S$4=""),"",IF(ADHOC!$G$15&lt;&gt;"",IF(ADHOC!$G$15=LEFT(Domein!$AS6664,LEN(ADHOC!$G$15)),MAX(Domein!BD$1:'Domein'!BD6663)+1,""),IF(ADHOC!$S$4=LEFT(Domein!$AS6664,LEN(ADHOC!$S$4)),MAX(Domein!BD$1:'Domein'!BD6663)+1,"")))</f>
        <v/>
      </c>
    </row>
    <row r="6665" spans="45:56" x14ac:dyDescent="0.2">
      <c r="AS6665" s="4" t="s">
        <v>15981</v>
      </c>
      <c r="AT6665" s="4" t="s">
        <v>15982</v>
      </c>
      <c r="AU6665" s="4" t="s">
        <v>456</v>
      </c>
      <c r="AV6665" s="4" t="s">
        <v>736</v>
      </c>
      <c r="AW6665" s="4" t="s">
        <v>939</v>
      </c>
      <c r="AX6665" s="4"/>
      <c r="AY6665" s="4"/>
      <c r="AZ6665" s="4"/>
      <c r="BA6665" s="4"/>
      <c r="BB6665" s="4"/>
      <c r="BC6665" s="4">
        <v>40</v>
      </c>
      <c r="BD6665" t="str">
        <f>IF(AND(ADHOC!$G$15="",ADHOC!$S$4=""),"",IF(ADHOC!$G$15&lt;&gt;"",IF(ADHOC!$G$15=LEFT(Domein!$AS6665,LEN(ADHOC!$G$15)),MAX(Domein!BD$1:'Domein'!BD6664)+1,""),IF(ADHOC!$S$4=LEFT(Domein!$AS6665,LEN(ADHOC!$S$4)),MAX(Domein!BD$1:'Domein'!BD6664)+1,"")))</f>
        <v/>
      </c>
    </row>
    <row r="6666" spans="45:56" x14ac:dyDescent="0.2">
      <c r="AS6666" s="4" t="s">
        <v>15760</v>
      </c>
      <c r="AT6666" s="4" t="s">
        <v>15761</v>
      </c>
      <c r="AU6666" s="4" t="s">
        <v>462</v>
      </c>
      <c r="AV6666" s="4" t="s">
        <v>756</v>
      </c>
      <c r="AW6666" s="4" t="s">
        <v>701</v>
      </c>
      <c r="AX6666" s="4"/>
      <c r="AY6666" s="4"/>
      <c r="AZ6666" s="4"/>
      <c r="BA6666" s="4"/>
      <c r="BB6666" s="4"/>
      <c r="BC6666" s="4">
        <v>40</v>
      </c>
      <c r="BD6666" t="str">
        <f>IF(AND(ADHOC!$G$15="",ADHOC!$S$4=""),"",IF(ADHOC!$G$15&lt;&gt;"",IF(ADHOC!$G$15=LEFT(Domein!$AS6666,LEN(ADHOC!$G$15)),MAX(Domein!BD$1:'Domein'!BD6665)+1,""),IF(ADHOC!$S$4=LEFT(Domein!$AS6666,LEN(ADHOC!$S$4)),MAX(Domein!BD$1:'Domein'!BD6665)+1,"")))</f>
        <v/>
      </c>
    </row>
    <row r="6667" spans="45:56" x14ac:dyDescent="0.2">
      <c r="AS6667" s="4" t="s">
        <v>3106</v>
      </c>
      <c r="AT6667" s="4" t="s">
        <v>3107</v>
      </c>
      <c r="AU6667" s="4" t="s">
        <v>456</v>
      </c>
      <c r="AV6667" s="4" t="s">
        <v>756</v>
      </c>
      <c r="AW6667" s="4" t="s">
        <v>701</v>
      </c>
      <c r="AX6667" s="4"/>
      <c r="AY6667" s="4">
        <v>245104</v>
      </c>
      <c r="AZ6667" s="4">
        <v>517999</v>
      </c>
      <c r="BA6667" s="4" t="s">
        <v>22938</v>
      </c>
      <c r="BB6667" s="4" t="s">
        <v>22939</v>
      </c>
      <c r="BC6667" s="4">
        <v>40</v>
      </c>
      <c r="BD6667" t="str">
        <f>IF(AND(ADHOC!$G$15="",ADHOC!$S$4=""),"",IF(ADHOC!$G$15&lt;&gt;"",IF(ADHOC!$G$15=LEFT(Domein!$AS6667,LEN(ADHOC!$G$15)),MAX(Domein!BD$1:'Domein'!BD6666)+1,""),IF(ADHOC!$S$4=LEFT(Domein!$AS6667,LEN(ADHOC!$S$4)),MAX(Domein!BD$1:'Domein'!BD6666)+1,"")))</f>
        <v/>
      </c>
    </row>
    <row r="6668" spans="45:56" x14ac:dyDescent="0.2">
      <c r="AS6668" s="4" t="s">
        <v>3124</v>
      </c>
      <c r="AT6668" s="4" t="s">
        <v>3125</v>
      </c>
      <c r="AU6668" s="4" t="s">
        <v>456</v>
      </c>
      <c r="AV6668" s="4" t="s">
        <v>735</v>
      </c>
      <c r="AW6668" s="4" t="s">
        <v>1167</v>
      </c>
      <c r="AX6668" s="4"/>
      <c r="AY6668" s="4">
        <v>244995</v>
      </c>
      <c r="AZ6668" s="4">
        <v>518173</v>
      </c>
      <c r="BA6668" s="4" t="s">
        <v>27072</v>
      </c>
      <c r="BB6668" s="4" t="s">
        <v>27073</v>
      </c>
      <c r="BC6668" s="4">
        <v>40</v>
      </c>
      <c r="BD6668" t="str">
        <f>IF(AND(ADHOC!$G$15="",ADHOC!$S$4=""),"",IF(ADHOC!$G$15&lt;&gt;"",IF(ADHOC!$G$15=LEFT(Domein!$AS6668,LEN(ADHOC!$G$15)),MAX(Domein!BD$1:'Domein'!BD6667)+1,""),IF(ADHOC!$S$4=LEFT(Domein!$AS6668,LEN(ADHOC!$S$4)),MAX(Domein!BD$1:'Domein'!BD6667)+1,"")))</f>
        <v/>
      </c>
    </row>
    <row r="6669" spans="45:56" x14ac:dyDescent="0.2">
      <c r="AS6669" s="4" t="s">
        <v>3126</v>
      </c>
      <c r="AT6669" s="4" t="s">
        <v>3127</v>
      </c>
      <c r="AU6669" s="4" t="s">
        <v>456</v>
      </c>
      <c r="AV6669" s="4" t="s">
        <v>735</v>
      </c>
      <c r="AW6669" s="4" t="s">
        <v>1167</v>
      </c>
      <c r="AX6669" s="4"/>
      <c r="AY6669" s="4">
        <v>245057</v>
      </c>
      <c r="AZ6669" s="4">
        <v>518118</v>
      </c>
      <c r="BA6669" s="4" t="s">
        <v>27074</v>
      </c>
      <c r="BB6669" s="4" t="s">
        <v>27075</v>
      </c>
      <c r="BC6669" s="4">
        <v>40</v>
      </c>
      <c r="BD6669" t="str">
        <f>IF(AND(ADHOC!$G$15="",ADHOC!$S$4=""),"",IF(ADHOC!$G$15&lt;&gt;"",IF(ADHOC!$G$15=LEFT(Domein!$AS6669,LEN(ADHOC!$G$15)),MAX(Domein!BD$1:'Domein'!BD6668)+1,""),IF(ADHOC!$S$4=LEFT(Domein!$AS6669,LEN(ADHOC!$S$4)),MAX(Domein!BD$1:'Domein'!BD6668)+1,"")))</f>
        <v/>
      </c>
    </row>
    <row r="6670" spans="45:56" x14ac:dyDescent="0.2">
      <c r="AS6670" s="4" t="s">
        <v>3108</v>
      </c>
      <c r="AT6670" s="4" t="s">
        <v>3109</v>
      </c>
      <c r="AU6670" s="4" t="s">
        <v>456</v>
      </c>
      <c r="AV6670" s="4" t="s">
        <v>735</v>
      </c>
      <c r="AW6670" s="4" t="s">
        <v>1167</v>
      </c>
      <c r="AX6670" s="4"/>
      <c r="AY6670" s="4">
        <v>209449</v>
      </c>
      <c r="AZ6670" s="4">
        <v>525037</v>
      </c>
      <c r="BA6670" s="4" t="s">
        <v>27076</v>
      </c>
      <c r="BB6670" s="4" t="s">
        <v>27077</v>
      </c>
      <c r="BC6670" s="4">
        <v>40</v>
      </c>
      <c r="BD6670" t="str">
        <f>IF(AND(ADHOC!$G$15="",ADHOC!$S$4=""),"",IF(ADHOC!$G$15&lt;&gt;"",IF(ADHOC!$G$15=LEFT(Domein!$AS6670,LEN(ADHOC!$G$15)),MAX(Domein!BD$1:'Domein'!BD6669)+1,""),IF(ADHOC!$S$4=LEFT(Domein!$AS6670,LEN(ADHOC!$S$4)),MAX(Domein!BD$1:'Domein'!BD6669)+1,"")))</f>
        <v/>
      </c>
    </row>
    <row r="6671" spans="45:56" x14ac:dyDescent="0.2">
      <c r="AS6671" s="4" t="s">
        <v>3110</v>
      </c>
      <c r="AT6671" s="4" t="s">
        <v>3111</v>
      </c>
      <c r="AU6671" s="4" t="s">
        <v>456</v>
      </c>
      <c r="AV6671" s="4" t="s">
        <v>735</v>
      </c>
      <c r="AW6671" s="4" t="s">
        <v>1167</v>
      </c>
      <c r="AX6671" s="4"/>
      <c r="AY6671" s="4">
        <v>209455</v>
      </c>
      <c r="AZ6671" s="4">
        <v>525059</v>
      </c>
      <c r="BA6671" s="4" t="s">
        <v>23453</v>
      </c>
      <c r="BB6671" s="4" t="s">
        <v>27078</v>
      </c>
      <c r="BC6671" s="4">
        <v>40</v>
      </c>
      <c r="BD6671" t="str">
        <f>IF(AND(ADHOC!$G$15="",ADHOC!$S$4=""),"",IF(ADHOC!$G$15&lt;&gt;"",IF(ADHOC!$G$15=LEFT(Domein!$AS6671,LEN(ADHOC!$G$15)),MAX(Domein!BD$1:'Domein'!BD6670)+1,""),IF(ADHOC!$S$4=LEFT(Domein!$AS6671,LEN(ADHOC!$S$4)),MAX(Domein!BD$1:'Domein'!BD6670)+1,"")))</f>
        <v/>
      </c>
    </row>
    <row r="6672" spans="45:56" x14ac:dyDescent="0.2">
      <c r="AS6672" s="4" t="s">
        <v>3112</v>
      </c>
      <c r="AT6672" s="4" t="s">
        <v>3113</v>
      </c>
      <c r="AU6672" s="4" t="s">
        <v>456</v>
      </c>
      <c r="AV6672" s="4" t="s">
        <v>735</v>
      </c>
      <c r="AW6672" s="4" t="s">
        <v>1167</v>
      </c>
      <c r="AX6672" s="4"/>
      <c r="AY6672" s="4">
        <v>209497</v>
      </c>
      <c r="AZ6672" s="4">
        <v>525004</v>
      </c>
      <c r="BA6672" s="4" t="s">
        <v>23461</v>
      </c>
      <c r="BB6672" s="4" t="s">
        <v>23599</v>
      </c>
      <c r="BC6672" s="4">
        <v>40</v>
      </c>
      <c r="BD6672" t="str">
        <f>IF(AND(ADHOC!$G$15="",ADHOC!$S$4=""),"",IF(ADHOC!$G$15&lt;&gt;"",IF(ADHOC!$G$15=LEFT(Domein!$AS6672,LEN(ADHOC!$G$15)),MAX(Domein!BD$1:'Domein'!BD6671)+1,""),IF(ADHOC!$S$4=LEFT(Domein!$AS6672,LEN(ADHOC!$S$4)),MAX(Domein!BD$1:'Domein'!BD6671)+1,"")))</f>
        <v/>
      </c>
    </row>
    <row r="6673" spans="45:56" x14ac:dyDescent="0.2">
      <c r="AS6673" s="4" t="s">
        <v>3114</v>
      </c>
      <c r="AT6673" s="4" t="s">
        <v>3115</v>
      </c>
      <c r="AU6673" s="4" t="s">
        <v>456</v>
      </c>
      <c r="AV6673" s="4" t="s">
        <v>735</v>
      </c>
      <c r="AW6673" s="4" t="s">
        <v>1167</v>
      </c>
      <c r="AX6673" s="4"/>
      <c r="AY6673" s="4">
        <v>244964</v>
      </c>
      <c r="AZ6673" s="4">
        <v>518027</v>
      </c>
      <c r="BA6673" s="4" t="s">
        <v>27079</v>
      </c>
      <c r="BB6673" s="4" t="s">
        <v>26503</v>
      </c>
      <c r="BC6673" s="4">
        <v>40</v>
      </c>
      <c r="BD6673" t="str">
        <f>IF(AND(ADHOC!$G$15="",ADHOC!$S$4=""),"",IF(ADHOC!$G$15&lt;&gt;"",IF(ADHOC!$G$15=LEFT(Domein!$AS6673,LEN(ADHOC!$G$15)),MAX(Domein!BD$1:'Domein'!BD6672)+1,""),IF(ADHOC!$S$4=LEFT(Domein!$AS6673,LEN(ADHOC!$S$4)),MAX(Domein!BD$1:'Domein'!BD6672)+1,"")))</f>
        <v/>
      </c>
    </row>
    <row r="6674" spans="45:56" x14ac:dyDescent="0.2">
      <c r="AS6674" s="4" t="s">
        <v>3116</v>
      </c>
      <c r="AT6674" s="4" t="s">
        <v>3117</v>
      </c>
      <c r="AU6674" s="4" t="s">
        <v>456</v>
      </c>
      <c r="AV6674" s="4" t="s">
        <v>735</v>
      </c>
      <c r="AW6674" s="4" t="s">
        <v>1167</v>
      </c>
      <c r="AX6674" s="4"/>
      <c r="AY6674" s="4">
        <v>244984</v>
      </c>
      <c r="AZ6674" s="4">
        <v>518005</v>
      </c>
      <c r="BA6674" s="4" t="s">
        <v>27080</v>
      </c>
      <c r="BB6674" s="4" t="s">
        <v>27081</v>
      </c>
      <c r="BC6674" s="4">
        <v>40</v>
      </c>
      <c r="BD6674" t="str">
        <f>IF(AND(ADHOC!$G$15="",ADHOC!$S$4=""),"",IF(ADHOC!$G$15&lt;&gt;"",IF(ADHOC!$G$15=LEFT(Domein!$AS6674,LEN(ADHOC!$G$15)),MAX(Domein!BD$1:'Domein'!BD6673)+1,""),IF(ADHOC!$S$4=LEFT(Domein!$AS6674,LEN(ADHOC!$S$4)),MAX(Domein!BD$1:'Domein'!BD6673)+1,"")))</f>
        <v/>
      </c>
    </row>
    <row r="6675" spans="45:56" x14ac:dyDescent="0.2">
      <c r="AS6675" s="4" t="s">
        <v>3118</v>
      </c>
      <c r="AT6675" s="4" t="s">
        <v>3119</v>
      </c>
      <c r="AU6675" s="4" t="s">
        <v>456</v>
      </c>
      <c r="AV6675" s="4" t="s">
        <v>735</v>
      </c>
      <c r="AW6675" s="4" t="s">
        <v>1167</v>
      </c>
      <c r="AX6675" s="4"/>
      <c r="AY6675" s="4">
        <v>245012</v>
      </c>
      <c r="AZ6675" s="4">
        <v>517995</v>
      </c>
      <c r="BA6675" s="4" t="s">
        <v>27082</v>
      </c>
      <c r="BB6675" s="4" t="s">
        <v>27083</v>
      </c>
      <c r="BC6675" s="4">
        <v>40</v>
      </c>
      <c r="BD6675" t="str">
        <f>IF(AND(ADHOC!$G$15="",ADHOC!$S$4=""),"",IF(ADHOC!$G$15&lt;&gt;"",IF(ADHOC!$G$15=LEFT(Domein!$AS6675,LEN(ADHOC!$G$15)),MAX(Domein!BD$1:'Domein'!BD6674)+1,""),IF(ADHOC!$S$4=LEFT(Domein!$AS6675,LEN(ADHOC!$S$4)),MAX(Domein!BD$1:'Domein'!BD6674)+1,"")))</f>
        <v/>
      </c>
    </row>
    <row r="6676" spans="45:56" x14ac:dyDescent="0.2">
      <c r="AS6676" s="4" t="s">
        <v>3120</v>
      </c>
      <c r="AT6676" s="4" t="s">
        <v>3121</v>
      </c>
      <c r="AU6676" s="4" t="s">
        <v>456</v>
      </c>
      <c r="AV6676" s="4" t="s">
        <v>735</v>
      </c>
      <c r="AW6676" s="4" t="s">
        <v>1167</v>
      </c>
      <c r="AX6676" s="4"/>
      <c r="AY6676" s="4">
        <v>245038</v>
      </c>
      <c r="AZ6676" s="4">
        <v>518029</v>
      </c>
      <c r="BA6676" s="4" t="s">
        <v>27084</v>
      </c>
      <c r="BB6676" s="4" t="s">
        <v>27085</v>
      </c>
      <c r="BC6676" s="4">
        <v>40</v>
      </c>
      <c r="BD6676" t="str">
        <f>IF(AND(ADHOC!$G$15="",ADHOC!$S$4=""),"",IF(ADHOC!$G$15&lt;&gt;"",IF(ADHOC!$G$15=LEFT(Domein!$AS6676,LEN(ADHOC!$G$15)),MAX(Domein!BD$1:'Domein'!BD6675)+1,""),IF(ADHOC!$S$4=LEFT(Domein!$AS6676,LEN(ADHOC!$S$4)),MAX(Domein!BD$1:'Domein'!BD6675)+1,"")))</f>
        <v/>
      </c>
    </row>
    <row r="6677" spans="45:56" x14ac:dyDescent="0.2">
      <c r="AS6677" s="4" t="s">
        <v>3122</v>
      </c>
      <c r="AT6677" s="4" t="s">
        <v>3123</v>
      </c>
      <c r="AU6677" s="4" t="s">
        <v>456</v>
      </c>
      <c r="AV6677" s="4" t="s">
        <v>735</v>
      </c>
      <c r="AW6677" s="4" t="s">
        <v>1167</v>
      </c>
      <c r="AX6677" s="4"/>
      <c r="AY6677" s="4">
        <v>245065</v>
      </c>
      <c r="AZ6677" s="4">
        <v>518051</v>
      </c>
      <c r="BA6677" s="4" t="s">
        <v>27086</v>
      </c>
      <c r="BB6677" s="4" t="s">
        <v>27087</v>
      </c>
      <c r="BC6677" s="4">
        <v>40</v>
      </c>
      <c r="BD6677" t="str">
        <f>IF(AND(ADHOC!$G$15="",ADHOC!$S$4=""),"",IF(ADHOC!$G$15&lt;&gt;"",IF(ADHOC!$G$15=LEFT(Domein!$AS6677,LEN(ADHOC!$G$15)),MAX(Domein!BD$1:'Domein'!BD6676)+1,""),IF(ADHOC!$S$4=LEFT(Domein!$AS6677,LEN(ADHOC!$S$4)),MAX(Domein!BD$1:'Domein'!BD6676)+1,"")))</f>
        <v/>
      </c>
    </row>
    <row r="6678" spans="45:56" x14ac:dyDescent="0.2">
      <c r="AS6678" s="4" t="s">
        <v>3128</v>
      </c>
      <c r="AT6678" s="4" t="s">
        <v>3129</v>
      </c>
      <c r="AU6678" s="4" t="s">
        <v>462</v>
      </c>
      <c r="AV6678" s="4" t="s">
        <v>756</v>
      </c>
      <c r="AW6678" s="4" t="s">
        <v>701</v>
      </c>
      <c r="AX6678" s="4"/>
      <c r="AY6678" s="4">
        <v>245076</v>
      </c>
      <c r="AZ6678" s="4">
        <v>518076</v>
      </c>
      <c r="BA6678" s="4" t="s">
        <v>22940</v>
      </c>
      <c r="BB6678" s="4" t="s">
        <v>22941</v>
      </c>
      <c r="BC6678" s="4">
        <v>40</v>
      </c>
      <c r="BD6678" t="str">
        <f>IF(AND(ADHOC!$G$15="",ADHOC!$S$4=""),"",IF(ADHOC!$G$15&lt;&gt;"",IF(ADHOC!$G$15=LEFT(Domein!$AS6678,LEN(ADHOC!$G$15)),MAX(Domein!BD$1:'Domein'!BD6677)+1,""),IF(ADHOC!$S$4=LEFT(Domein!$AS6678,LEN(ADHOC!$S$4)),MAX(Domein!BD$1:'Domein'!BD6677)+1,"")))</f>
        <v/>
      </c>
    </row>
    <row r="6679" spans="45:56" x14ac:dyDescent="0.2">
      <c r="AS6679" s="4" t="s">
        <v>3130</v>
      </c>
      <c r="AT6679" s="4" t="s">
        <v>3131</v>
      </c>
      <c r="AU6679" s="4" t="s">
        <v>456</v>
      </c>
      <c r="AV6679" s="4" t="s">
        <v>754</v>
      </c>
      <c r="AW6679" s="4" t="s">
        <v>939</v>
      </c>
      <c r="AX6679" s="4"/>
      <c r="AY6679" s="4"/>
      <c r="AZ6679" s="4"/>
      <c r="BA6679" s="4"/>
      <c r="BB6679" s="4"/>
      <c r="BC6679" s="4">
        <v>40</v>
      </c>
      <c r="BD6679" t="str">
        <f>IF(AND(ADHOC!$G$15="",ADHOC!$S$4=""),"",IF(ADHOC!$G$15&lt;&gt;"",IF(ADHOC!$G$15=LEFT(Domein!$AS6679,LEN(ADHOC!$G$15)),MAX(Domein!BD$1:'Domein'!BD6678)+1,""),IF(ADHOC!$S$4=LEFT(Domein!$AS6679,LEN(ADHOC!$S$4)),MAX(Domein!BD$1:'Domein'!BD6678)+1,"")))</f>
        <v/>
      </c>
    </row>
    <row r="6680" spans="45:56" x14ac:dyDescent="0.2">
      <c r="AS6680" s="4" t="s">
        <v>19173</v>
      </c>
      <c r="AT6680" s="4" t="s">
        <v>19174</v>
      </c>
      <c r="AU6680" s="4" t="s">
        <v>456</v>
      </c>
      <c r="AV6680" s="4" t="s">
        <v>731</v>
      </c>
      <c r="AW6680" s="4" t="s">
        <v>724</v>
      </c>
      <c r="AX6680" s="4"/>
      <c r="AY6680" s="4">
        <v>262625</v>
      </c>
      <c r="AZ6680" s="4">
        <v>490116</v>
      </c>
      <c r="BA6680" s="4" t="s">
        <v>27088</v>
      </c>
      <c r="BB6680" s="4" t="s">
        <v>27089</v>
      </c>
      <c r="BC6680" s="4">
        <v>40</v>
      </c>
      <c r="BD6680" t="str">
        <f>IF(AND(ADHOC!$G$15="",ADHOC!$S$4=""),"",IF(ADHOC!$G$15&lt;&gt;"",IF(ADHOC!$G$15=LEFT(Domein!$AS6680,LEN(ADHOC!$G$15)),MAX(Domein!BD$1:'Domein'!BD6679)+1,""),IF(ADHOC!$S$4=LEFT(Domein!$AS6680,LEN(ADHOC!$S$4)),MAX(Domein!BD$1:'Domein'!BD6679)+1,"")))</f>
        <v/>
      </c>
    </row>
    <row r="6681" spans="45:56" x14ac:dyDescent="0.2">
      <c r="AS6681" s="4" t="s">
        <v>3104</v>
      </c>
      <c r="AT6681" s="4" t="s">
        <v>3105</v>
      </c>
      <c r="AU6681" s="4" t="s">
        <v>456</v>
      </c>
      <c r="AV6681" s="4" t="s">
        <v>731</v>
      </c>
      <c r="AW6681" s="4" t="s">
        <v>724</v>
      </c>
      <c r="AX6681" s="4"/>
      <c r="AY6681" s="4">
        <v>262265</v>
      </c>
      <c r="AZ6681" s="4">
        <v>490896</v>
      </c>
      <c r="BA6681" s="4" t="s">
        <v>24119</v>
      </c>
      <c r="BB6681" s="4" t="s">
        <v>27090</v>
      </c>
      <c r="BC6681" s="4">
        <v>40</v>
      </c>
      <c r="BD6681" t="str">
        <f>IF(AND(ADHOC!$G$15="",ADHOC!$S$4=""),"",IF(ADHOC!$G$15&lt;&gt;"",IF(ADHOC!$G$15=LEFT(Domein!$AS6681,LEN(ADHOC!$G$15)),MAX(Domein!BD$1:'Domein'!BD6680)+1,""),IF(ADHOC!$S$4=LEFT(Domein!$AS6681,LEN(ADHOC!$S$4)),MAX(Domein!BD$1:'Domein'!BD6680)+1,"")))</f>
        <v/>
      </c>
    </row>
    <row r="6682" spans="45:56" x14ac:dyDescent="0.2">
      <c r="AS6682" s="4" t="s">
        <v>19175</v>
      </c>
      <c r="AT6682" s="4" t="s">
        <v>19176</v>
      </c>
      <c r="AU6682" s="4" t="s">
        <v>456</v>
      </c>
      <c r="AV6682" s="4" t="s">
        <v>731</v>
      </c>
      <c r="AW6682" s="4" t="s">
        <v>724</v>
      </c>
      <c r="AX6682" s="4"/>
      <c r="AY6682" s="4">
        <v>262322</v>
      </c>
      <c r="AZ6682" s="4">
        <v>490811</v>
      </c>
      <c r="BA6682" s="4" t="s">
        <v>27091</v>
      </c>
      <c r="BB6682" s="4" t="s">
        <v>27092</v>
      </c>
      <c r="BC6682" s="4">
        <v>40</v>
      </c>
      <c r="BD6682" t="str">
        <f>IF(AND(ADHOC!$G$15="",ADHOC!$S$4=""),"",IF(ADHOC!$G$15&lt;&gt;"",IF(ADHOC!$G$15=LEFT(Domein!$AS6682,LEN(ADHOC!$G$15)),MAX(Domein!BD$1:'Domein'!BD6681)+1,""),IF(ADHOC!$S$4=LEFT(Domein!$AS6682,LEN(ADHOC!$S$4)),MAX(Domein!BD$1:'Domein'!BD6681)+1,"")))</f>
        <v/>
      </c>
    </row>
    <row r="6683" spans="45:56" x14ac:dyDescent="0.2">
      <c r="AS6683" s="4" t="s">
        <v>19177</v>
      </c>
      <c r="AT6683" s="4" t="s">
        <v>19178</v>
      </c>
      <c r="AU6683" s="4" t="s">
        <v>456</v>
      </c>
      <c r="AV6683" s="4" t="s">
        <v>731</v>
      </c>
      <c r="AW6683" s="4" t="s">
        <v>724</v>
      </c>
      <c r="AX6683" s="4"/>
      <c r="AY6683" s="4">
        <v>262760</v>
      </c>
      <c r="AZ6683" s="4">
        <v>489111</v>
      </c>
      <c r="BA6683" s="4" t="s">
        <v>27093</v>
      </c>
      <c r="BB6683" s="4" t="s">
        <v>27094</v>
      </c>
      <c r="BC6683" s="4">
        <v>40</v>
      </c>
      <c r="BD6683" t="str">
        <f>IF(AND(ADHOC!$G$15="",ADHOC!$S$4=""),"",IF(ADHOC!$G$15&lt;&gt;"",IF(ADHOC!$G$15=LEFT(Domein!$AS6683,LEN(ADHOC!$G$15)),MAX(Domein!BD$1:'Domein'!BD6682)+1,""),IF(ADHOC!$S$4=LEFT(Domein!$AS6683,LEN(ADHOC!$S$4)),MAX(Domein!BD$1:'Domein'!BD6682)+1,"")))</f>
        <v/>
      </c>
    </row>
    <row r="6684" spans="45:56" x14ac:dyDescent="0.2">
      <c r="AS6684" s="4" t="s">
        <v>19179</v>
      </c>
      <c r="AT6684" s="4" t="s">
        <v>19180</v>
      </c>
      <c r="AU6684" s="4" t="s">
        <v>456</v>
      </c>
      <c r="AV6684" s="4" t="s">
        <v>731</v>
      </c>
      <c r="AW6684" s="4" t="s">
        <v>724</v>
      </c>
      <c r="AX6684" s="4"/>
      <c r="AY6684" s="4">
        <v>262684</v>
      </c>
      <c r="AZ6684" s="4">
        <v>489906</v>
      </c>
      <c r="BA6684" s="4" t="s">
        <v>27095</v>
      </c>
      <c r="BB6684" s="4" t="s">
        <v>27096</v>
      </c>
      <c r="BC6684" s="4">
        <v>40</v>
      </c>
      <c r="BD6684" t="str">
        <f>IF(AND(ADHOC!$G$15="",ADHOC!$S$4=""),"",IF(ADHOC!$G$15&lt;&gt;"",IF(ADHOC!$G$15=LEFT(Domein!$AS6684,LEN(ADHOC!$G$15)),MAX(Domein!BD$1:'Domein'!BD6683)+1,""),IF(ADHOC!$S$4=LEFT(Domein!$AS6684,LEN(ADHOC!$S$4)),MAX(Domein!BD$1:'Domein'!BD6683)+1,"")))</f>
        <v/>
      </c>
    </row>
    <row r="6685" spans="45:56" x14ac:dyDescent="0.2">
      <c r="AS6685" s="4" t="s">
        <v>3132</v>
      </c>
      <c r="AT6685" s="4" t="s">
        <v>3133</v>
      </c>
      <c r="AU6685" s="4" t="s">
        <v>463</v>
      </c>
      <c r="AV6685" s="4" t="s">
        <v>757</v>
      </c>
      <c r="AW6685" s="4" t="s">
        <v>701</v>
      </c>
      <c r="AX6685" s="4"/>
      <c r="AY6685" s="4">
        <v>249832</v>
      </c>
      <c r="AZ6685" s="4">
        <v>531514</v>
      </c>
      <c r="BA6685" s="4" t="s">
        <v>22942</v>
      </c>
      <c r="BB6685" s="4" t="s">
        <v>22943</v>
      </c>
      <c r="BC6685" s="4">
        <v>40</v>
      </c>
      <c r="BD6685" t="str">
        <f>IF(AND(ADHOC!$G$15="",ADHOC!$S$4=""),"",IF(ADHOC!$G$15&lt;&gt;"",IF(ADHOC!$G$15=LEFT(Domein!$AS6685,LEN(ADHOC!$G$15)),MAX(Domein!BD$1:'Domein'!BD6684)+1,""),IF(ADHOC!$S$4=LEFT(Domein!$AS6685,LEN(ADHOC!$S$4)),MAX(Domein!BD$1:'Domein'!BD6684)+1,"")))</f>
        <v/>
      </c>
    </row>
    <row r="6686" spans="45:56" x14ac:dyDescent="0.2">
      <c r="AS6686" s="4" t="s">
        <v>3144</v>
      </c>
      <c r="AT6686" s="4" t="s">
        <v>3145</v>
      </c>
      <c r="AU6686" s="4" t="s">
        <v>456</v>
      </c>
      <c r="AV6686" s="4" t="s">
        <v>735</v>
      </c>
      <c r="AW6686" s="4" t="s">
        <v>1167</v>
      </c>
      <c r="AX6686" s="4"/>
      <c r="AY6686" s="4">
        <v>249731</v>
      </c>
      <c r="AZ6686" s="4">
        <v>531529</v>
      </c>
      <c r="BA6686" s="4" t="s">
        <v>27097</v>
      </c>
      <c r="BB6686" s="4" t="s">
        <v>27098</v>
      </c>
      <c r="BC6686" s="4">
        <v>40</v>
      </c>
      <c r="BD6686" t="str">
        <f>IF(AND(ADHOC!$G$15="",ADHOC!$S$4=""),"",IF(ADHOC!$G$15&lt;&gt;"",IF(ADHOC!$G$15=LEFT(Domein!$AS6686,LEN(ADHOC!$G$15)),MAX(Domein!BD$1:'Domein'!BD6685)+1,""),IF(ADHOC!$S$4=LEFT(Domein!$AS6686,LEN(ADHOC!$S$4)),MAX(Domein!BD$1:'Domein'!BD6685)+1,"")))</f>
        <v/>
      </c>
    </row>
    <row r="6687" spans="45:56" x14ac:dyDescent="0.2">
      <c r="AS6687" s="4" t="s">
        <v>3146</v>
      </c>
      <c r="AT6687" s="4" t="s">
        <v>3147</v>
      </c>
      <c r="AU6687" s="4" t="s">
        <v>456</v>
      </c>
      <c r="AV6687" s="4" t="s">
        <v>735</v>
      </c>
      <c r="AW6687" s="4" t="s">
        <v>1167</v>
      </c>
      <c r="AX6687" s="4"/>
      <c r="AY6687" s="4">
        <v>249845</v>
      </c>
      <c r="AZ6687" s="4">
        <v>531576</v>
      </c>
      <c r="BA6687" s="4" t="s">
        <v>27099</v>
      </c>
      <c r="BB6687" s="4" t="s">
        <v>27100</v>
      </c>
      <c r="BC6687" s="4">
        <v>40</v>
      </c>
      <c r="BD6687" t="str">
        <f>IF(AND(ADHOC!$G$15="",ADHOC!$S$4=""),"",IF(ADHOC!$G$15&lt;&gt;"",IF(ADHOC!$G$15=LEFT(Domein!$AS6687,LEN(ADHOC!$G$15)),MAX(Domein!BD$1:'Domein'!BD6686)+1,""),IF(ADHOC!$S$4=LEFT(Domein!$AS6687,LEN(ADHOC!$S$4)),MAX(Domein!BD$1:'Domein'!BD6686)+1,"")))</f>
        <v/>
      </c>
    </row>
    <row r="6688" spans="45:56" x14ac:dyDescent="0.2">
      <c r="AS6688" s="4" t="s">
        <v>3134</v>
      </c>
      <c r="AT6688" s="4" t="s">
        <v>3135</v>
      </c>
      <c r="AU6688" s="4" t="s">
        <v>456</v>
      </c>
      <c r="AV6688" s="4" t="s">
        <v>735</v>
      </c>
      <c r="AW6688" s="4" t="s">
        <v>1167</v>
      </c>
      <c r="AX6688" s="4"/>
      <c r="AY6688" s="4">
        <v>249751</v>
      </c>
      <c r="AZ6688" s="4">
        <v>531563</v>
      </c>
      <c r="BA6688" s="4" t="s">
        <v>27101</v>
      </c>
      <c r="BB6688" s="4" t="s">
        <v>27102</v>
      </c>
      <c r="BC6688" s="4">
        <v>40</v>
      </c>
      <c r="BD6688" t="str">
        <f>IF(AND(ADHOC!$G$15="",ADHOC!$S$4=""),"",IF(ADHOC!$G$15&lt;&gt;"",IF(ADHOC!$G$15=LEFT(Domein!$AS6688,LEN(ADHOC!$G$15)),MAX(Domein!BD$1:'Domein'!BD6687)+1,""),IF(ADHOC!$S$4=LEFT(Domein!$AS6688,LEN(ADHOC!$S$4)),MAX(Domein!BD$1:'Domein'!BD6687)+1,"")))</f>
        <v/>
      </c>
    </row>
    <row r="6689" spans="45:56" x14ac:dyDescent="0.2">
      <c r="AS6689" s="4" t="s">
        <v>3136</v>
      </c>
      <c r="AT6689" s="4" t="s">
        <v>3137</v>
      </c>
      <c r="AU6689" s="4" t="s">
        <v>456</v>
      </c>
      <c r="AV6689" s="4" t="s">
        <v>735</v>
      </c>
      <c r="AW6689" s="4" t="s">
        <v>1167</v>
      </c>
      <c r="AX6689" s="4"/>
      <c r="AY6689" s="4">
        <v>249753</v>
      </c>
      <c r="AZ6689" s="4">
        <v>531474</v>
      </c>
      <c r="BA6689" s="4" t="s">
        <v>27103</v>
      </c>
      <c r="BB6689" s="4" t="s">
        <v>27102</v>
      </c>
      <c r="BC6689" s="4">
        <v>40</v>
      </c>
      <c r="BD6689" t="str">
        <f>IF(AND(ADHOC!$G$15="",ADHOC!$S$4=""),"",IF(ADHOC!$G$15&lt;&gt;"",IF(ADHOC!$G$15=LEFT(Domein!$AS6689,LEN(ADHOC!$G$15)),MAX(Domein!BD$1:'Domein'!BD6688)+1,""),IF(ADHOC!$S$4=LEFT(Domein!$AS6689,LEN(ADHOC!$S$4)),MAX(Domein!BD$1:'Domein'!BD6688)+1,"")))</f>
        <v/>
      </c>
    </row>
    <row r="6690" spans="45:56" x14ac:dyDescent="0.2">
      <c r="AS6690" s="4" t="s">
        <v>3138</v>
      </c>
      <c r="AT6690" s="4" t="s">
        <v>3139</v>
      </c>
      <c r="AU6690" s="4" t="s">
        <v>456</v>
      </c>
      <c r="AV6690" s="4" t="s">
        <v>735</v>
      </c>
      <c r="AW6690" s="4" t="s">
        <v>1167</v>
      </c>
      <c r="AX6690" s="4"/>
      <c r="AY6690" s="4">
        <v>249806</v>
      </c>
      <c r="AZ6690" s="4">
        <v>531508</v>
      </c>
      <c r="BA6690" s="4" t="s">
        <v>27104</v>
      </c>
      <c r="BB6690" s="4" t="s">
        <v>27105</v>
      </c>
      <c r="BC6690" s="4">
        <v>40</v>
      </c>
      <c r="BD6690" t="str">
        <f>IF(AND(ADHOC!$G$15="",ADHOC!$S$4=""),"",IF(ADHOC!$G$15&lt;&gt;"",IF(ADHOC!$G$15=LEFT(Domein!$AS6690,LEN(ADHOC!$G$15)),MAX(Domein!BD$1:'Domein'!BD6689)+1,""),IF(ADHOC!$S$4=LEFT(Domein!$AS6690,LEN(ADHOC!$S$4)),MAX(Domein!BD$1:'Domein'!BD6689)+1,"")))</f>
        <v/>
      </c>
    </row>
    <row r="6691" spans="45:56" x14ac:dyDescent="0.2">
      <c r="AS6691" s="4" t="s">
        <v>3140</v>
      </c>
      <c r="AT6691" s="4" t="s">
        <v>3141</v>
      </c>
      <c r="AU6691" s="4" t="s">
        <v>456</v>
      </c>
      <c r="AV6691" s="4" t="s">
        <v>735</v>
      </c>
      <c r="AW6691" s="4" t="s">
        <v>1167</v>
      </c>
      <c r="AX6691" s="4"/>
      <c r="AY6691" s="4">
        <v>249799</v>
      </c>
      <c r="AZ6691" s="4">
        <v>531530</v>
      </c>
      <c r="BA6691" s="4" t="s">
        <v>27106</v>
      </c>
      <c r="BB6691" s="4" t="s">
        <v>27107</v>
      </c>
      <c r="BC6691" s="4">
        <v>40</v>
      </c>
      <c r="BD6691" t="str">
        <f>IF(AND(ADHOC!$G$15="",ADHOC!$S$4=""),"",IF(ADHOC!$G$15&lt;&gt;"",IF(ADHOC!$G$15=LEFT(Domein!$AS6691,LEN(ADHOC!$G$15)),MAX(Domein!BD$1:'Domein'!BD6690)+1,""),IF(ADHOC!$S$4=LEFT(Domein!$AS6691,LEN(ADHOC!$S$4)),MAX(Domein!BD$1:'Domein'!BD6690)+1,"")))</f>
        <v/>
      </c>
    </row>
    <row r="6692" spans="45:56" x14ac:dyDescent="0.2">
      <c r="AS6692" s="4" t="s">
        <v>3142</v>
      </c>
      <c r="AT6692" s="4" t="s">
        <v>3143</v>
      </c>
      <c r="AU6692" s="4" t="s">
        <v>456</v>
      </c>
      <c r="AV6692" s="4" t="s">
        <v>735</v>
      </c>
      <c r="AW6692" s="4" t="s">
        <v>1167</v>
      </c>
      <c r="AX6692" s="4"/>
      <c r="AY6692" s="4">
        <v>249772</v>
      </c>
      <c r="AZ6692" s="4">
        <v>531519</v>
      </c>
      <c r="BA6692" s="4" t="s">
        <v>27108</v>
      </c>
      <c r="BB6692" s="4" t="s">
        <v>27109</v>
      </c>
      <c r="BC6692" s="4">
        <v>40</v>
      </c>
      <c r="BD6692" t="str">
        <f>IF(AND(ADHOC!$G$15="",ADHOC!$S$4=""),"",IF(ADHOC!$G$15&lt;&gt;"",IF(ADHOC!$G$15=LEFT(Domein!$AS6692,LEN(ADHOC!$G$15)),MAX(Domein!BD$1:'Domein'!BD6691)+1,""),IF(ADHOC!$S$4=LEFT(Domein!$AS6692,LEN(ADHOC!$S$4)),MAX(Domein!BD$1:'Domein'!BD6691)+1,"")))</f>
        <v/>
      </c>
    </row>
    <row r="6693" spans="45:56" x14ac:dyDescent="0.2">
      <c r="AS6693" s="4" t="s">
        <v>3148</v>
      </c>
      <c r="AT6693" s="4" t="s">
        <v>3149</v>
      </c>
      <c r="AU6693" s="4" t="s">
        <v>463</v>
      </c>
      <c r="AV6693" s="4" t="s">
        <v>757</v>
      </c>
      <c r="AW6693" s="4" t="s">
        <v>701</v>
      </c>
      <c r="AX6693" s="4"/>
      <c r="AY6693" s="4">
        <v>249772</v>
      </c>
      <c r="AZ6693" s="4">
        <v>531496</v>
      </c>
      <c r="BA6693" s="4" t="s">
        <v>22944</v>
      </c>
      <c r="BB6693" s="4" t="s">
        <v>22945</v>
      </c>
      <c r="BC6693" s="4">
        <v>40</v>
      </c>
      <c r="BD6693" t="str">
        <f>IF(AND(ADHOC!$G$15="",ADHOC!$S$4=""),"",IF(ADHOC!$G$15&lt;&gt;"",IF(ADHOC!$G$15=LEFT(Domein!$AS6693,LEN(ADHOC!$G$15)),MAX(Domein!BD$1:'Domein'!BD6692)+1,""),IF(ADHOC!$S$4=LEFT(Domein!$AS6693,LEN(ADHOC!$S$4)),MAX(Domein!BD$1:'Domein'!BD6692)+1,"")))</f>
        <v/>
      </c>
    </row>
    <row r="6694" spans="45:56" x14ac:dyDescent="0.2">
      <c r="AS6694" s="4" t="s">
        <v>3150</v>
      </c>
      <c r="AT6694" s="4" t="s">
        <v>3151</v>
      </c>
      <c r="AU6694" s="4" t="s">
        <v>456</v>
      </c>
      <c r="AV6694" s="4" t="s">
        <v>754</v>
      </c>
      <c r="AW6694" s="4" t="s">
        <v>939</v>
      </c>
      <c r="AX6694" s="4"/>
      <c r="AY6694" s="4"/>
      <c r="AZ6694" s="4"/>
      <c r="BA6694" s="4"/>
      <c r="BB6694" s="4"/>
      <c r="BC6694" s="4">
        <v>40</v>
      </c>
      <c r="BD6694" t="str">
        <f>IF(AND(ADHOC!$G$15="",ADHOC!$S$4=""),"",IF(ADHOC!$G$15&lt;&gt;"",IF(ADHOC!$G$15=LEFT(Domein!$AS6694,LEN(ADHOC!$G$15)),MAX(Domein!BD$1:'Domein'!BD6693)+1,""),IF(ADHOC!$S$4=LEFT(Domein!$AS6694,LEN(ADHOC!$S$4)),MAX(Domein!BD$1:'Domein'!BD6693)+1,"")))</f>
        <v/>
      </c>
    </row>
    <row r="6695" spans="45:56" x14ac:dyDescent="0.2">
      <c r="AS6695" s="4" t="s">
        <v>19181</v>
      </c>
      <c r="AT6695" s="4" t="s">
        <v>19182</v>
      </c>
      <c r="AU6695" s="4" t="s">
        <v>456</v>
      </c>
      <c r="AV6695" s="4" t="s">
        <v>731</v>
      </c>
      <c r="AW6695" s="4" t="s">
        <v>724</v>
      </c>
      <c r="AX6695" s="4"/>
      <c r="AY6695" s="4">
        <v>264411</v>
      </c>
      <c r="AZ6695" s="4">
        <v>487696</v>
      </c>
      <c r="BA6695" s="4" t="s">
        <v>27110</v>
      </c>
      <c r="BB6695" s="4" t="s">
        <v>27111</v>
      </c>
      <c r="BC6695" s="4">
        <v>40</v>
      </c>
      <c r="BD6695" t="str">
        <f>IF(AND(ADHOC!$G$15="",ADHOC!$S$4=""),"",IF(ADHOC!$G$15&lt;&gt;"",IF(ADHOC!$G$15=LEFT(Domein!$AS6695,LEN(ADHOC!$G$15)),MAX(Domein!BD$1:'Domein'!BD6694)+1,""),IF(ADHOC!$S$4=LEFT(Domein!$AS6695,LEN(ADHOC!$S$4)),MAX(Domein!BD$1:'Domein'!BD6694)+1,"")))</f>
        <v/>
      </c>
    </row>
    <row r="6696" spans="45:56" x14ac:dyDescent="0.2">
      <c r="AS6696" s="4" t="s">
        <v>19183</v>
      </c>
      <c r="AT6696" s="4" t="s">
        <v>19184</v>
      </c>
      <c r="AU6696" s="4" t="s">
        <v>456</v>
      </c>
      <c r="AV6696" s="4" t="s">
        <v>731</v>
      </c>
      <c r="AW6696" s="4" t="s">
        <v>724</v>
      </c>
      <c r="AX6696" s="4"/>
      <c r="AY6696" s="4">
        <v>266127</v>
      </c>
      <c r="AZ6696" s="4">
        <v>486082</v>
      </c>
      <c r="BA6696" s="4" t="s">
        <v>27112</v>
      </c>
      <c r="BB6696" s="4" t="s">
        <v>27113</v>
      </c>
      <c r="BC6696" s="4">
        <v>40</v>
      </c>
      <c r="BD6696" t="str">
        <f>IF(AND(ADHOC!$G$15="",ADHOC!$S$4=""),"",IF(ADHOC!$G$15&lt;&gt;"",IF(ADHOC!$G$15=LEFT(Domein!$AS6696,LEN(ADHOC!$G$15)),MAX(Domein!BD$1:'Domein'!BD6695)+1,""),IF(ADHOC!$S$4=LEFT(Domein!$AS6696,LEN(ADHOC!$S$4)),MAX(Domein!BD$1:'Domein'!BD6695)+1,"")))</f>
        <v/>
      </c>
    </row>
    <row r="6697" spans="45:56" x14ac:dyDescent="0.2">
      <c r="AS6697" s="4" t="s">
        <v>19185</v>
      </c>
      <c r="AT6697" s="4" t="s">
        <v>19186</v>
      </c>
      <c r="AU6697" s="4" t="s">
        <v>456</v>
      </c>
      <c r="AV6697" s="4" t="s">
        <v>731</v>
      </c>
      <c r="AW6697" s="4" t="s">
        <v>724</v>
      </c>
      <c r="AX6697" s="4"/>
      <c r="AY6697" s="4">
        <v>264089</v>
      </c>
      <c r="AZ6697" s="4">
        <v>488376</v>
      </c>
      <c r="BA6697" s="4" t="s">
        <v>27114</v>
      </c>
      <c r="BB6697" s="4" t="s">
        <v>27115</v>
      </c>
      <c r="BC6697" s="4">
        <v>40</v>
      </c>
      <c r="BD6697" t="str">
        <f>IF(AND(ADHOC!$G$15="",ADHOC!$S$4=""),"",IF(ADHOC!$G$15&lt;&gt;"",IF(ADHOC!$G$15=LEFT(Domein!$AS6697,LEN(ADHOC!$G$15)),MAX(Domein!BD$1:'Domein'!BD6696)+1,""),IF(ADHOC!$S$4=LEFT(Domein!$AS6697,LEN(ADHOC!$S$4)),MAX(Domein!BD$1:'Domein'!BD6696)+1,"")))</f>
        <v/>
      </c>
    </row>
    <row r="6698" spans="45:56" x14ac:dyDescent="0.2">
      <c r="AS6698" s="4" t="s">
        <v>19187</v>
      </c>
      <c r="AT6698" s="4" t="s">
        <v>19188</v>
      </c>
      <c r="AU6698" s="4" t="s">
        <v>456</v>
      </c>
      <c r="AV6698" s="4" t="s">
        <v>731</v>
      </c>
      <c r="AW6698" s="4" t="s">
        <v>724</v>
      </c>
      <c r="AX6698" s="4"/>
      <c r="AY6698" s="4">
        <v>265277</v>
      </c>
      <c r="AZ6698" s="4">
        <v>486448</v>
      </c>
      <c r="BA6698" s="4" t="s">
        <v>27116</v>
      </c>
      <c r="BB6698" s="4" t="s">
        <v>27117</v>
      </c>
      <c r="BC6698" s="4">
        <v>40</v>
      </c>
      <c r="BD6698" t="str">
        <f>IF(AND(ADHOC!$G$15="",ADHOC!$S$4=""),"",IF(ADHOC!$G$15&lt;&gt;"",IF(ADHOC!$G$15=LEFT(Domein!$AS6698,LEN(ADHOC!$G$15)),MAX(Domein!BD$1:'Domein'!BD6697)+1,""),IF(ADHOC!$S$4=LEFT(Domein!$AS6698,LEN(ADHOC!$S$4)),MAX(Domein!BD$1:'Domein'!BD6697)+1,"")))</f>
        <v/>
      </c>
    </row>
    <row r="6699" spans="45:56" x14ac:dyDescent="0.2">
      <c r="AS6699" s="4" t="s">
        <v>19189</v>
      </c>
      <c r="AT6699" s="4" t="s">
        <v>19190</v>
      </c>
      <c r="AU6699" s="4" t="s">
        <v>456</v>
      </c>
      <c r="AV6699" s="4" t="s">
        <v>731</v>
      </c>
      <c r="AW6699" s="4" t="s">
        <v>724</v>
      </c>
      <c r="AX6699" s="4"/>
      <c r="AY6699" s="4">
        <v>264988</v>
      </c>
      <c r="AZ6699" s="4">
        <v>487024</v>
      </c>
      <c r="BA6699" s="4" t="s">
        <v>27118</v>
      </c>
      <c r="BB6699" s="4" t="s">
        <v>27119</v>
      </c>
      <c r="BC6699" s="4">
        <v>40</v>
      </c>
      <c r="BD6699" t="str">
        <f>IF(AND(ADHOC!$G$15="",ADHOC!$S$4=""),"",IF(ADHOC!$G$15&lt;&gt;"",IF(ADHOC!$G$15=LEFT(Domein!$AS6699,LEN(ADHOC!$G$15)),MAX(Domein!BD$1:'Domein'!BD6698)+1,""),IF(ADHOC!$S$4=LEFT(Domein!$AS6699,LEN(ADHOC!$S$4)),MAX(Domein!BD$1:'Domein'!BD6698)+1,"")))</f>
        <v/>
      </c>
    </row>
    <row r="6700" spans="45:56" x14ac:dyDescent="0.2">
      <c r="AS6700" s="4" t="s">
        <v>19191</v>
      </c>
      <c r="AT6700" s="4" t="s">
        <v>19192</v>
      </c>
      <c r="AU6700" s="4" t="s">
        <v>456</v>
      </c>
      <c r="AV6700" s="4" t="s">
        <v>731</v>
      </c>
      <c r="AW6700" s="4" t="s">
        <v>724</v>
      </c>
      <c r="AX6700" s="4"/>
      <c r="AY6700" s="4">
        <v>263040</v>
      </c>
      <c r="AZ6700" s="4">
        <v>489746</v>
      </c>
      <c r="BA6700" s="4" t="s">
        <v>27120</v>
      </c>
      <c r="BB6700" s="4" t="s">
        <v>27121</v>
      </c>
      <c r="BC6700" s="4">
        <v>40</v>
      </c>
      <c r="BD6700" t="str">
        <f>IF(AND(ADHOC!$G$15="",ADHOC!$S$4=""),"",IF(ADHOC!$G$15&lt;&gt;"",IF(ADHOC!$G$15=LEFT(Domein!$AS6700,LEN(ADHOC!$G$15)),MAX(Domein!BD$1:'Domein'!BD6699)+1,""),IF(ADHOC!$S$4=LEFT(Domein!$AS6700,LEN(ADHOC!$S$4)),MAX(Domein!BD$1:'Domein'!BD6699)+1,"")))</f>
        <v/>
      </c>
    </row>
    <row r="6701" spans="45:56" x14ac:dyDescent="0.2">
      <c r="AS6701" s="4" t="s">
        <v>19193</v>
      </c>
      <c r="AT6701" s="4" t="s">
        <v>19194</v>
      </c>
      <c r="AU6701" s="4" t="s">
        <v>456</v>
      </c>
      <c r="AV6701" s="4" t="s">
        <v>731</v>
      </c>
      <c r="AW6701" s="4" t="s">
        <v>724</v>
      </c>
      <c r="AX6701" s="4"/>
      <c r="AY6701" s="4">
        <v>263761</v>
      </c>
      <c r="AZ6701" s="4">
        <v>488550</v>
      </c>
      <c r="BA6701" s="4" t="s">
        <v>27122</v>
      </c>
      <c r="BB6701" s="4" t="s">
        <v>27123</v>
      </c>
      <c r="BC6701" s="4">
        <v>40</v>
      </c>
      <c r="BD6701" t="str">
        <f>IF(AND(ADHOC!$G$15="",ADHOC!$S$4=""),"",IF(ADHOC!$G$15&lt;&gt;"",IF(ADHOC!$G$15=LEFT(Domein!$AS6701,LEN(ADHOC!$G$15)),MAX(Domein!BD$1:'Domein'!BD6700)+1,""),IF(ADHOC!$S$4=LEFT(Domein!$AS6701,LEN(ADHOC!$S$4)),MAX(Domein!BD$1:'Domein'!BD6700)+1,"")))</f>
        <v/>
      </c>
    </row>
    <row r="6702" spans="45:56" x14ac:dyDescent="0.2">
      <c r="AS6702" s="4" t="s">
        <v>19195</v>
      </c>
      <c r="AT6702" s="4" t="s">
        <v>19196</v>
      </c>
      <c r="AU6702" s="4" t="s">
        <v>456</v>
      </c>
      <c r="AV6702" s="4" t="s">
        <v>731</v>
      </c>
      <c r="AW6702" s="4" t="s">
        <v>724</v>
      </c>
      <c r="AX6702" s="4"/>
      <c r="AY6702" s="4">
        <v>266450</v>
      </c>
      <c r="AZ6702" s="4">
        <v>485700</v>
      </c>
      <c r="BA6702" s="4" t="s">
        <v>27124</v>
      </c>
      <c r="BB6702" s="4" t="s">
        <v>27125</v>
      </c>
      <c r="BC6702" s="4">
        <v>40</v>
      </c>
      <c r="BD6702" t="str">
        <f>IF(AND(ADHOC!$G$15="",ADHOC!$S$4=""),"",IF(ADHOC!$G$15&lt;&gt;"",IF(ADHOC!$G$15=LEFT(Domein!$AS6702,LEN(ADHOC!$G$15)),MAX(Domein!BD$1:'Domein'!BD6701)+1,""),IF(ADHOC!$S$4=LEFT(Domein!$AS6702,LEN(ADHOC!$S$4)),MAX(Domein!BD$1:'Domein'!BD6701)+1,"")))</f>
        <v/>
      </c>
    </row>
    <row r="6703" spans="45:56" x14ac:dyDescent="0.2">
      <c r="AS6703" s="4" t="s">
        <v>19197</v>
      </c>
      <c r="AT6703" s="4" t="s">
        <v>19198</v>
      </c>
      <c r="AU6703" s="4" t="s">
        <v>456</v>
      </c>
      <c r="AV6703" s="4" t="s">
        <v>731</v>
      </c>
      <c r="AW6703" s="4" t="s">
        <v>724</v>
      </c>
      <c r="AX6703" s="4"/>
      <c r="AY6703" s="4">
        <v>264200</v>
      </c>
      <c r="AZ6703" s="4">
        <v>488430</v>
      </c>
      <c r="BA6703" s="4" t="s">
        <v>27126</v>
      </c>
      <c r="BB6703" s="4" t="s">
        <v>27127</v>
      </c>
      <c r="BC6703" s="4">
        <v>40</v>
      </c>
      <c r="BD6703" t="str">
        <f>IF(AND(ADHOC!$G$15="",ADHOC!$S$4=""),"",IF(ADHOC!$G$15&lt;&gt;"",IF(ADHOC!$G$15=LEFT(Domein!$AS6703,LEN(ADHOC!$G$15)),MAX(Domein!BD$1:'Domein'!BD6702)+1,""),IF(ADHOC!$S$4=LEFT(Domein!$AS6703,LEN(ADHOC!$S$4)),MAX(Domein!BD$1:'Domein'!BD6702)+1,"")))</f>
        <v/>
      </c>
    </row>
    <row r="6704" spans="45:56" x14ac:dyDescent="0.2">
      <c r="AS6704" s="4" t="s">
        <v>19199</v>
      </c>
      <c r="AT6704" s="4" t="s">
        <v>19200</v>
      </c>
      <c r="AU6704" s="4" t="s">
        <v>456</v>
      </c>
      <c r="AV6704" s="4" t="s">
        <v>731</v>
      </c>
      <c r="AW6704" s="4" t="s">
        <v>724</v>
      </c>
      <c r="AX6704" s="4"/>
      <c r="AY6704" s="4">
        <v>264080</v>
      </c>
      <c r="AZ6704" s="4">
        <v>488020</v>
      </c>
      <c r="BA6704" s="4" t="s">
        <v>27128</v>
      </c>
      <c r="BB6704" s="4" t="s">
        <v>27129</v>
      </c>
      <c r="BC6704" s="4">
        <v>40</v>
      </c>
      <c r="BD6704" t="str">
        <f>IF(AND(ADHOC!$G$15="",ADHOC!$S$4=""),"",IF(ADHOC!$G$15&lt;&gt;"",IF(ADHOC!$G$15=LEFT(Domein!$AS6704,LEN(ADHOC!$G$15)),MAX(Domein!BD$1:'Domein'!BD6703)+1,""),IF(ADHOC!$S$4=LEFT(Domein!$AS6704,LEN(ADHOC!$S$4)),MAX(Domein!BD$1:'Domein'!BD6703)+1,"")))</f>
        <v/>
      </c>
    </row>
    <row r="6705" spans="45:56" x14ac:dyDescent="0.2">
      <c r="AS6705" s="4" t="s">
        <v>19201</v>
      </c>
      <c r="AT6705" s="4" t="s">
        <v>19202</v>
      </c>
      <c r="AU6705" s="4" t="s">
        <v>456</v>
      </c>
      <c r="AV6705" s="4" t="s">
        <v>731</v>
      </c>
      <c r="AW6705" s="4" t="s">
        <v>724</v>
      </c>
      <c r="AX6705" s="4"/>
      <c r="AY6705" s="4">
        <v>265180</v>
      </c>
      <c r="AZ6705" s="4">
        <v>485690</v>
      </c>
      <c r="BA6705" s="4" t="s">
        <v>27130</v>
      </c>
      <c r="BB6705" s="4" t="s">
        <v>27131</v>
      </c>
      <c r="BC6705" s="4">
        <v>40</v>
      </c>
      <c r="BD6705" t="str">
        <f>IF(AND(ADHOC!$G$15="",ADHOC!$S$4=""),"",IF(ADHOC!$G$15&lt;&gt;"",IF(ADHOC!$G$15=LEFT(Domein!$AS6705,LEN(ADHOC!$G$15)),MAX(Domein!BD$1:'Domein'!BD6704)+1,""),IF(ADHOC!$S$4=LEFT(Domein!$AS6705,LEN(ADHOC!$S$4)),MAX(Domein!BD$1:'Domein'!BD6704)+1,"")))</f>
        <v/>
      </c>
    </row>
    <row r="6706" spans="45:56" x14ac:dyDescent="0.2">
      <c r="AS6706" s="4" t="s">
        <v>19203</v>
      </c>
      <c r="AT6706" s="4" t="s">
        <v>19204</v>
      </c>
      <c r="AU6706" s="4" t="s">
        <v>456</v>
      </c>
      <c r="AV6706" s="4" t="s">
        <v>731</v>
      </c>
      <c r="AW6706" s="4" t="s">
        <v>724</v>
      </c>
      <c r="AX6706" s="4"/>
      <c r="AY6706" s="4">
        <v>266691</v>
      </c>
      <c r="AZ6706" s="4">
        <v>481415</v>
      </c>
      <c r="BA6706" s="4" t="s">
        <v>27132</v>
      </c>
      <c r="BB6706" s="4" t="s">
        <v>27133</v>
      </c>
      <c r="BC6706" s="4">
        <v>40</v>
      </c>
      <c r="BD6706" t="str">
        <f>IF(AND(ADHOC!$G$15="",ADHOC!$S$4=""),"",IF(ADHOC!$G$15&lt;&gt;"",IF(ADHOC!$G$15=LEFT(Domein!$AS6706,LEN(ADHOC!$G$15)),MAX(Domein!BD$1:'Domein'!BD6705)+1,""),IF(ADHOC!$S$4=LEFT(Domein!$AS6706,LEN(ADHOC!$S$4)),MAX(Domein!BD$1:'Domein'!BD6705)+1,"")))</f>
        <v/>
      </c>
    </row>
    <row r="6707" spans="45:56" x14ac:dyDescent="0.2">
      <c r="AS6707" s="4" t="s">
        <v>19205</v>
      </c>
      <c r="AT6707" s="4" t="s">
        <v>19206</v>
      </c>
      <c r="AU6707" s="4" t="s">
        <v>456</v>
      </c>
      <c r="AV6707" s="4" t="s">
        <v>731</v>
      </c>
      <c r="AW6707" s="4" t="s">
        <v>724</v>
      </c>
      <c r="AX6707" s="4"/>
      <c r="AY6707" s="4">
        <v>265705</v>
      </c>
      <c r="AZ6707" s="4">
        <v>473948</v>
      </c>
      <c r="BA6707" s="4" t="s">
        <v>27134</v>
      </c>
      <c r="BB6707" s="4" t="s">
        <v>27135</v>
      </c>
      <c r="BC6707" s="4">
        <v>40</v>
      </c>
      <c r="BD6707" t="str">
        <f>IF(AND(ADHOC!$G$15="",ADHOC!$S$4=""),"",IF(ADHOC!$G$15&lt;&gt;"",IF(ADHOC!$G$15=LEFT(Domein!$AS6707,LEN(ADHOC!$G$15)),MAX(Domein!BD$1:'Domein'!BD6706)+1,""),IF(ADHOC!$S$4=LEFT(Domein!$AS6707,LEN(ADHOC!$S$4)),MAX(Domein!BD$1:'Domein'!BD6706)+1,"")))</f>
        <v/>
      </c>
    </row>
    <row r="6708" spans="45:56" x14ac:dyDescent="0.2">
      <c r="AS6708" s="4" t="s">
        <v>3152</v>
      </c>
      <c r="AT6708" s="4" t="s">
        <v>3153</v>
      </c>
      <c r="AU6708" s="4" t="s">
        <v>456</v>
      </c>
      <c r="AV6708" s="4" t="s">
        <v>731</v>
      </c>
      <c r="AW6708" s="4" t="s">
        <v>724</v>
      </c>
      <c r="AX6708" s="4"/>
      <c r="AY6708" s="4">
        <v>265589</v>
      </c>
      <c r="AZ6708" s="4">
        <v>472798</v>
      </c>
      <c r="BA6708" s="4" t="s">
        <v>27136</v>
      </c>
      <c r="BB6708" s="4" t="s">
        <v>27137</v>
      </c>
      <c r="BC6708" s="4">
        <v>40</v>
      </c>
      <c r="BD6708" t="str">
        <f>IF(AND(ADHOC!$G$15="",ADHOC!$S$4=""),"",IF(ADHOC!$G$15&lt;&gt;"",IF(ADHOC!$G$15=LEFT(Domein!$AS6708,LEN(ADHOC!$G$15)),MAX(Domein!BD$1:'Domein'!BD6707)+1,""),IF(ADHOC!$S$4=LEFT(Domein!$AS6708,LEN(ADHOC!$S$4)),MAX(Domein!BD$1:'Domein'!BD6707)+1,"")))</f>
        <v/>
      </c>
    </row>
    <row r="6709" spans="45:56" x14ac:dyDescent="0.2">
      <c r="AS6709" s="4" t="s">
        <v>19207</v>
      </c>
      <c r="AT6709" s="4" t="s">
        <v>3153</v>
      </c>
      <c r="AU6709" s="4" t="s">
        <v>456</v>
      </c>
      <c r="AV6709" s="4" t="s">
        <v>731</v>
      </c>
      <c r="AW6709" s="4" t="s">
        <v>724</v>
      </c>
      <c r="AX6709" s="4"/>
      <c r="AY6709" s="4">
        <v>265585</v>
      </c>
      <c r="AZ6709" s="4">
        <v>472754</v>
      </c>
      <c r="BA6709" s="4" t="s">
        <v>27138</v>
      </c>
      <c r="BB6709" s="4" t="s">
        <v>27044</v>
      </c>
      <c r="BC6709" s="4">
        <v>40</v>
      </c>
      <c r="BD6709" t="str">
        <f>IF(AND(ADHOC!$G$15="",ADHOC!$S$4=""),"",IF(ADHOC!$G$15&lt;&gt;"",IF(ADHOC!$G$15=LEFT(Domein!$AS6709,LEN(ADHOC!$G$15)),MAX(Domein!BD$1:'Domein'!BD6708)+1,""),IF(ADHOC!$S$4=LEFT(Domein!$AS6709,LEN(ADHOC!$S$4)),MAX(Domein!BD$1:'Domein'!BD6708)+1,"")))</f>
        <v/>
      </c>
    </row>
    <row r="6710" spans="45:56" x14ac:dyDescent="0.2">
      <c r="AS6710" s="4" t="s">
        <v>3154</v>
      </c>
      <c r="AT6710" s="4" t="s">
        <v>3155</v>
      </c>
      <c r="AU6710" s="4" t="s">
        <v>456</v>
      </c>
      <c r="AV6710" s="4" t="s">
        <v>731</v>
      </c>
      <c r="AW6710" s="4" t="s">
        <v>724</v>
      </c>
      <c r="AX6710" s="4"/>
      <c r="AY6710" s="4">
        <v>265403</v>
      </c>
      <c r="AZ6710" s="4">
        <v>473148</v>
      </c>
      <c r="BA6710" s="4" t="s">
        <v>27139</v>
      </c>
      <c r="BB6710" s="4" t="s">
        <v>27140</v>
      </c>
      <c r="BC6710" s="4">
        <v>40</v>
      </c>
      <c r="BD6710" t="str">
        <f>IF(AND(ADHOC!$G$15="",ADHOC!$S$4=""),"",IF(ADHOC!$G$15&lt;&gt;"",IF(ADHOC!$G$15=LEFT(Domein!$AS6710,LEN(ADHOC!$G$15)),MAX(Domein!BD$1:'Domein'!BD6709)+1,""),IF(ADHOC!$S$4=LEFT(Domein!$AS6710,LEN(ADHOC!$S$4)),MAX(Domein!BD$1:'Domein'!BD6709)+1,"")))</f>
        <v/>
      </c>
    </row>
    <row r="6711" spans="45:56" x14ac:dyDescent="0.2">
      <c r="AS6711" s="4" t="s">
        <v>19208</v>
      </c>
      <c r="AT6711" s="4" t="s">
        <v>3155</v>
      </c>
      <c r="AU6711" s="4" t="s">
        <v>456</v>
      </c>
      <c r="AV6711" s="4" t="s">
        <v>731</v>
      </c>
      <c r="AW6711" s="4" t="s">
        <v>724</v>
      </c>
      <c r="AX6711" s="4"/>
      <c r="AY6711" s="4">
        <v>265434</v>
      </c>
      <c r="AZ6711" s="4">
        <v>473181</v>
      </c>
      <c r="BA6711" s="4" t="s">
        <v>27141</v>
      </c>
      <c r="BB6711" s="4" t="s">
        <v>27142</v>
      </c>
      <c r="BC6711" s="4">
        <v>40</v>
      </c>
      <c r="BD6711" t="str">
        <f>IF(AND(ADHOC!$G$15="",ADHOC!$S$4=""),"",IF(ADHOC!$G$15&lt;&gt;"",IF(ADHOC!$G$15=LEFT(Domein!$AS6711,LEN(ADHOC!$G$15)),MAX(Domein!BD$1:'Domein'!BD6710)+1,""),IF(ADHOC!$S$4=LEFT(Domein!$AS6711,LEN(ADHOC!$S$4)),MAX(Domein!BD$1:'Domein'!BD6710)+1,"")))</f>
        <v/>
      </c>
    </row>
    <row r="6712" spans="45:56" x14ac:dyDescent="0.2">
      <c r="AS6712" s="4" t="s">
        <v>3156</v>
      </c>
      <c r="AT6712" s="4" t="s">
        <v>3157</v>
      </c>
      <c r="AU6712" s="4" t="s">
        <v>456</v>
      </c>
      <c r="AV6712" s="4" t="s">
        <v>731</v>
      </c>
      <c r="AW6712" s="4" t="s">
        <v>724</v>
      </c>
      <c r="AX6712" s="4"/>
      <c r="AY6712" s="4">
        <v>266497</v>
      </c>
      <c r="AZ6712" s="4">
        <v>478605</v>
      </c>
      <c r="BA6712" s="4" t="s">
        <v>27143</v>
      </c>
      <c r="BB6712" s="4" t="s">
        <v>27144</v>
      </c>
      <c r="BC6712" s="4">
        <v>40</v>
      </c>
      <c r="BD6712" t="str">
        <f>IF(AND(ADHOC!$G$15="",ADHOC!$S$4=""),"",IF(ADHOC!$G$15&lt;&gt;"",IF(ADHOC!$G$15=LEFT(Domein!$AS6712,LEN(ADHOC!$G$15)),MAX(Domein!BD$1:'Domein'!BD6711)+1,""),IF(ADHOC!$S$4=LEFT(Domein!$AS6712,LEN(ADHOC!$S$4)),MAX(Domein!BD$1:'Domein'!BD6711)+1,"")))</f>
        <v/>
      </c>
    </row>
    <row r="6713" spans="45:56" x14ac:dyDescent="0.2">
      <c r="AS6713" s="4" t="s">
        <v>19209</v>
      </c>
      <c r="AT6713" s="4" t="s">
        <v>3157</v>
      </c>
      <c r="AU6713" s="4" t="s">
        <v>456</v>
      </c>
      <c r="AV6713" s="4" t="s">
        <v>731</v>
      </c>
      <c r="AW6713" s="4" t="s">
        <v>724</v>
      </c>
      <c r="AX6713" s="4"/>
      <c r="AY6713" s="4">
        <v>266472</v>
      </c>
      <c r="AZ6713" s="4">
        <v>478571</v>
      </c>
      <c r="BA6713" s="4" t="s">
        <v>27145</v>
      </c>
      <c r="BB6713" s="4" t="s">
        <v>27146</v>
      </c>
      <c r="BC6713" s="4">
        <v>40</v>
      </c>
      <c r="BD6713" t="str">
        <f>IF(AND(ADHOC!$G$15="",ADHOC!$S$4=""),"",IF(ADHOC!$G$15&lt;&gt;"",IF(ADHOC!$G$15=LEFT(Domein!$AS6713,LEN(ADHOC!$G$15)),MAX(Domein!BD$1:'Domein'!BD6712)+1,""),IF(ADHOC!$S$4=LEFT(Domein!$AS6713,LEN(ADHOC!$S$4)),MAX(Domein!BD$1:'Domein'!BD6712)+1,"")))</f>
        <v/>
      </c>
    </row>
    <row r="6714" spans="45:56" x14ac:dyDescent="0.2">
      <c r="AS6714" s="4" t="s">
        <v>19210</v>
      </c>
      <c r="AT6714" s="4" t="s">
        <v>13436</v>
      </c>
      <c r="AU6714" s="4" t="s">
        <v>456</v>
      </c>
      <c r="AV6714" s="4" t="s">
        <v>731</v>
      </c>
      <c r="AW6714" s="4" t="s">
        <v>724</v>
      </c>
      <c r="AX6714" s="4"/>
      <c r="AY6714" s="4">
        <v>267066</v>
      </c>
      <c r="AZ6714" s="4">
        <v>477384</v>
      </c>
      <c r="BA6714" s="4" t="s">
        <v>27147</v>
      </c>
      <c r="BB6714" s="4" t="s">
        <v>27148</v>
      </c>
      <c r="BC6714" s="4">
        <v>40</v>
      </c>
      <c r="BD6714" t="str">
        <f>IF(AND(ADHOC!$G$15="",ADHOC!$S$4=""),"",IF(ADHOC!$G$15&lt;&gt;"",IF(ADHOC!$G$15=LEFT(Domein!$AS6714,LEN(ADHOC!$G$15)),MAX(Domein!BD$1:'Domein'!BD6713)+1,""),IF(ADHOC!$S$4=LEFT(Domein!$AS6714,LEN(ADHOC!$S$4)),MAX(Domein!BD$1:'Domein'!BD6713)+1,"")))</f>
        <v/>
      </c>
    </row>
    <row r="6715" spans="45:56" x14ac:dyDescent="0.2">
      <c r="AS6715" s="4" t="s">
        <v>19211</v>
      </c>
      <c r="AT6715" s="4" t="s">
        <v>19212</v>
      </c>
      <c r="AU6715" s="4" t="s">
        <v>456</v>
      </c>
      <c r="AV6715" s="4" t="s">
        <v>731</v>
      </c>
      <c r="AW6715" s="4" t="s">
        <v>724</v>
      </c>
      <c r="AX6715" s="4"/>
      <c r="AY6715" s="4">
        <v>264924</v>
      </c>
      <c r="AZ6715" s="4">
        <v>473623</v>
      </c>
      <c r="BA6715" s="4" t="s">
        <v>27149</v>
      </c>
      <c r="BB6715" s="4" t="s">
        <v>27150</v>
      </c>
      <c r="BC6715" s="4">
        <v>40</v>
      </c>
      <c r="BD6715" t="str">
        <f>IF(AND(ADHOC!$G$15="",ADHOC!$S$4=""),"",IF(ADHOC!$G$15&lt;&gt;"",IF(ADHOC!$G$15=LEFT(Domein!$AS6715,LEN(ADHOC!$G$15)),MAX(Domein!BD$1:'Domein'!BD6714)+1,""),IF(ADHOC!$S$4=LEFT(Domein!$AS6715,LEN(ADHOC!$S$4)),MAX(Domein!BD$1:'Domein'!BD6714)+1,"")))</f>
        <v/>
      </c>
    </row>
    <row r="6716" spans="45:56" x14ac:dyDescent="0.2">
      <c r="AS6716" s="4" t="s">
        <v>19213</v>
      </c>
      <c r="AT6716" s="4" t="s">
        <v>19214</v>
      </c>
      <c r="AU6716" s="4" t="s">
        <v>456</v>
      </c>
      <c r="AV6716" s="4" t="s">
        <v>731</v>
      </c>
      <c r="AW6716" s="4" t="s">
        <v>724</v>
      </c>
      <c r="AX6716" s="4"/>
      <c r="AY6716" s="4">
        <v>262781</v>
      </c>
      <c r="AZ6716" s="4">
        <v>469598</v>
      </c>
      <c r="BA6716" s="4" t="s">
        <v>27151</v>
      </c>
      <c r="BB6716" s="4" t="s">
        <v>27152</v>
      </c>
      <c r="BC6716" s="4">
        <v>40</v>
      </c>
      <c r="BD6716" t="str">
        <f>IF(AND(ADHOC!$G$15="",ADHOC!$S$4=""),"",IF(ADHOC!$G$15&lt;&gt;"",IF(ADHOC!$G$15=LEFT(Domein!$AS6716,LEN(ADHOC!$G$15)),MAX(Domein!BD$1:'Domein'!BD6715)+1,""),IF(ADHOC!$S$4=LEFT(Domein!$AS6716,LEN(ADHOC!$S$4)),MAX(Domein!BD$1:'Domein'!BD6715)+1,"")))</f>
        <v/>
      </c>
    </row>
    <row r="6717" spans="45:56" x14ac:dyDescent="0.2">
      <c r="AS6717" s="4" t="s">
        <v>3158</v>
      </c>
      <c r="AT6717" s="4" t="s">
        <v>3159</v>
      </c>
      <c r="AU6717" s="4" t="s">
        <v>456</v>
      </c>
      <c r="AV6717" s="4" t="s">
        <v>731</v>
      </c>
      <c r="AW6717" s="4" t="s">
        <v>724</v>
      </c>
      <c r="AX6717" s="4"/>
      <c r="AY6717" s="4">
        <v>263826</v>
      </c>
      <c r="AZ6717" s="4">
        <v>470864</v>
      </c>
      <c r="BA6717" s="4" t="s">
        <v>27153</v>
      </c>
      <c r="BB6717" s="4" t="s">
        <v>27154</v>
      </c>
      <c r="BC6717" s="4">
        <v>40</v>
      </c>
      <c r="BD6717" t="str">
        <f>IF(AND(ADHOC!$G$15="",ADHOC!$S$4=""),"",IF(ADHOC!$G$15&lt;&gt;"",IF(ADHOC!$G$15=LEFT(Domein!$AS6717,LEN(ADHOC!$G$15)),MAX(Domein!BD$1:'Domein'!BD6716)+1,""),IF(ADHOC!$S$4=LEFT(Domein!$AS6717,LEN(ADHOC!$S$4)),MAX(Domein!BD$1:'Domein'!BD6716)+1,"")))</f>
        <v/>
      </c>
    </row>
    <row r="6718" spans="45:56" x14ac:dyDescent="0.2">
      <c r="AS6718" s="4" t="s">
        <v>19215</v>
      </c>
      <c r="AT6718" s="4" t="s">
        <v>3159</v>
      </c>
      <c r="AU6718" s="4" t="s">
        <v>456</v>
      </c>
      <c r="AV6718" s="4" t="s">
        <v>731</v>
      </c>
      <c r="AW6718" s="4" t="s">
        <v>724</v>
      </c>
      <c r="AX6718" s="4"/>
      <c r="AY6718" s="4">
        <v>263815</v>
      </c>
      <c r="AZ6718" s="4">
        <v>470963</v>
      </c>
      <c r="BA6718" s="4" t="s">
        <v>27155</v>
      </c>
      <c r="BB6718" s="4" t="s">
        <v>27156</v>
      </c>
      <c r="BC6718" s="4">
        <v>40</v>
      </c>
      <c r="BD6718" t="str">
        <f>IF(AND(ADHOC!$G$15="",ADHOC!$S$4=""),"",IF(ADHOC!$G$15&lt;&gt;"",IF(ADHOC!$G$15=LEFT(Domein!$AS6718,LEN(ADHOC!$G$15)),MAX(Domein!BD$1:'Domein'!BD6717)+1,""),IF(ADHOC!$S$4=LEFT(Domein!$AS6718,LEN(ADHOC!$S$4)),MAX(Domein!BD$1:'Domein'!BD6717)+1,"")))</f>
        <v/>
      </c>
    </row>
    <row r="6719" spans="45:56" x14ac:dyDescent="0.2">
      <c r="AS6719" s="4" t="s">
        <v>19216</v>
      </c>
      <c r="AT6719" s="4" t="s">
        <v>19217</v>
      </c>
      <c r="AU6719" s="4" t="s">
        <v>456</v>
      </c>
      <c r="AV6719" s="4" t="s">
        <v>731</v>
      </c>
      <c r="AW6719" s="4" t="s">
        <v>724</v>
      </c>
      <c r="AX6719" s="4"/>
      <c r="AY6719" s="4">
        <v>263902</v>
      </c>
      <c r="AZ6719" s="4">
        <v>471448</v>
      </c>
      <c r="BA6719" s="4" t="s">
        <v>27157</v>
      </c>
      <c r="BB6719" s="4" t="s">
        <v>27158</v>
      </c>
      <c r="BC6719" s="4">
        <v>40</v>
      </c>
      <c r="BD6719" t="str">
        <f>IF(AND(ADHOC!$G$15="",ADHOC!$S$4=""),"",IF(ADHOC!$G$15&lt;&gt;"",IF(ADHOC!$G$15=LEFT(Domein!$AS6719,LEN(ADHOC!$G$15)),MAX(Domein!BD$1:'Domein'!BD6718)+1,""),IF(ADHOC!$S$4=LEFT(Domein!$AS6719,LEN(ADHOC!$S$4)),MAX(Domein!BD$1:'Domein'!BD6718)+1,"")))</f>
        <v/>
      </c>
    </row>
    <row r="6720" spans="45:56" x14ac:dyDescent="0.2">
      <c r="AS6720" s="4" t="s">
        <v>19218</v>
      </c>
      <c r="AT6720" s="4" t="s">
        <v>19219</v>
      </c>
      <c r="AU6720" s="4" t="s">
        <v>456</v>
      </c>
      <c r="AV6720" s="4" t="s">
        <v>731</v>
      </c>
      <c r="AW6720" s="4" t="s">
        <v>724</v>
      </c>
      <c r="AX6720" s="4"/>
      <c r="AY6720" s="4">
        <v>265827</v>
      </c>
      <c r="AZ6720" s="4">
        <v>476180</v>
      </c>
      <c r="BA6720" s="4" t="s">
        <v>27159</v>
      </c>
      <c r="BB6720" s="4" t="s">
        <v>27160</v>
      </c>
      <c r="BC6720" s="4">
        <v>40</v>
      </c>
      <c r="BD6720" t="str">
        <f>IF(AND(ADHOC!$G$15="",ADHOC!$S$4=""),"",IF(ADHOC!$G$15&lt;&gt;"",IF(ADHOC!$G$15=LEFT(Domein!$AS6720,LEN(ADHOC!$G$15)),MAX(Domein!BD$1:'Domein'!BD6719)+1,""),IF(ADHOC!$S$4=LEFT(Domein!$AS6720,LEN(ADHOC!$S$4)),MAX(Domein!BD$1:'Domein'!BD6719)+1,"")))</f>
        <v/>
      </c>
    </row>
    <row r="6721" spans="45:56" x14ac:dyDescent="0.2">
      <c r="AS6721" s="4" t="s">
        <v>19220</v>
      </c>
      <c r="AT6721" s="4" t="s">
        <v>19221</v>
      </c>
      <c r="AU6721" s="4" t="s">
        <v>456</v>
      </c>
      <c r="AV6721" s="4" t="s">
        <v>731</v>
      </c>
      <c r="AW6721" s="4" t="s">
        <v>724</v>
      </c>
      <c r="AX6721" s="4"/>
      <c r="AY6721" s="4">
        <v>263460</v>
      </c>
      <c r="AZ6721" s="4">
        <v>478891</v>
      </c>
      <c r="BA6721" s="4" t="s">
        <v>27161</v>
      </c>
      <c r="BB6721" s="4" t="s">
        <v>26975</v>
      </c>
      <c r="BC6721" s="4">
        <v>40</v>
      </c>
      <c r="BD6721" t="str">
        <f>IF(AND(ADHOC!$G$15="",ADHOC!$S$4=""),"",IF(ADHOC!$G$15&lt;&gt;"",IF(ADHOC!$G$15=LEFT(Domein!$AS6721,LEN(ADHOC!$G$15)),MAX(Domein!BD$1:'Domein'!BD6720)+1,""),IF(ADHOC!$S$4=LEFT(Domein!$AS6721,LEN(ADHOC!$S$4)),MAX(Domein!BD$1:'Domein'!BD6720)+1,"")))</f>
        <v/>
      </c>
    </row>
    <row r="6722" spans="45:56" x14ac:dyDescent="0.2">
      <c r="AS6722" s="4" t="s">
        <v>19222</v>
      </c>
      <c r="AT6722" s="4" t="s">
        <v>19223</v>
      </c>
      <c r="AU6722" s="4" t="s">
        <v>456</v>
      </c>
      <c r="AV6722" s="4" t="s">
        <v>731</v>
      </c>
      <c r="AW6722" s="4" t="s">
        <v>724</v>
      </c>
      <c r="AX6722" s="4"/>
      <c r="AY6722" s="4">
        <v>266418</v>
      </c>
      <c r="AZ6722" s="4">
        <v>473336</v>
      </c>
      <c r="BA6722" s="4" t="s">
        <v>27162</v>
      </c>
      <c r="BB6722" s="4" t="s">
        <v>27163</v>
      </c>
      <c r="BC6722" s="4">
        <v>40</v>
      </c>
      <c r="BD6722" t="str">
        <f>IF(AND(ADHOC!$G$15="",ADHOC!$S$4=""),"",IF(ADHOC!$G$15&lt;&gt;"",IF(ADHOC!$G$15=LEFT(Domein!$AS6722,LEN(ADHOC!$G$15)),MAX(Domein!BD$1:'Domein'!BD6721)+1,""),IF(ADHOC!$S$4=LEFT(Domein!$AS6722,LEN(ADHOC!$S$4)),MAX(Domein!BD$1:'Domein'!BD6721)+1,"")))</f>
        <v/>
      </c>
    </row>
    <row r="6723" spans="45:56" x14ac:dyDescent="0.2">
      <c r="AS6723" s="4" t="s">
        <v>19224</v>
      </c>
      <c r="AT6723" s="4" t="s">
        <v>19225</v>
      </c>
      <c r="AU6723" s="4" t="s">
        <v>456</v>
      </c>
      <c r="AV6723" s="4" t="s">
        <v>731</v>
      </c>
      <c r="AW6723" s="4" t="s">
        <v>724</v>
      </c>
      <c r="AX6723" s="4"/>
      <c r="AY6723" s="4">
        <v>266181</v>
      </c>
      <c r="AZ6723" s="4">
        <v>476153</v>
      </c>
      <c r="BA6723" s="4" t="s">
        <v>27164</v>
      </c>
      <c r="BB6723" s="4" t="s">
        <v>27165</v>
      </c>
      <c r="BC6723" s="4">
        <v>40</v>
      </c>
      <c r="BD6723" t="str">
        <f>IF(AND(ADHOC!$G$15="",ADHOC!$S$4=""),"",IF(ADHOC!$G$15&lt;&gt;"",IF(ADHOC!$G$15=LEFT(Domein!$AS6723,LEN(ADHOC!$G$15)),MAX(Domein!BD$1:'Domein'!BD6722)+1,""),IF(ADHOC!$S$4=LEFT(Domein!$AS6723,LEN(ADHOC!$S$4)),MAX(Domein!BD$1:'Domein'!BD6722)+1,"")))</f>
        <v/>
      </c>
    </row>
    <row r="6724" spans="45:56" x14ac:dyDescent="0.2">
      <c r="AS6724" s="4" t="s">
        <v>19226</v>
      </c>
      <c r="AT6724" s="4" t="s">
        <v>19227</v>
      </c>
      <c r="AU6724" s="4" t="s">
        <v>456</v>
      </c>
      <c r="AV6724" s="4" t="s">
        <v>731</v>
      </c>
      <c r="AW6724" s="4" t="s">
        <v>724</v>
      </c>
      <c r="AX6724" s="4"/>
      <c r="AY6724" s="4">
        <v>267339</v>
      </c>
      <c r="AZ6724" s="4">
        <v>476276</v>
      </c>
      <c r="BA6724" s="4" t="s">
        <v>27166</v>
      </c>
      <c r="BB6724" s="4" t="s">
        <v>27167</v>
      </c>
      <c r="BC6724" s="4">
        <v>40</v>
      </c>
      <c r="BD6724" t="str">
        <f>IF(AND(ADHOC!$G$15="",ADHOC!$S$4=""),"",IF(ADHOC!$G$15&lt;&gt;"",IF(ADHOC!$G$15=LEFT(Domein!$AS6724,LEN(ADHOC!$G$15)),MAX(Domein!BD$1:'Domein'!BD6723)+1,""),IF(ADHOC!$S$4=LEFT(Domein!$AS6724,LEN(ADHOC!$S$4)),MAX(Domein!BD$1:'Domein'!BD6723)+1,"")))</f>
        <v/>
      </c>
    </row>
    <row r="6725" spans="45:56" x14ac:dyDescent="0.2">
      <c r="AS6725" s="4" t="s">
        <v>19228</v>
      </c>
      <c r="AT6725" s="4" t="s">
        <v>19229</v>
      </c>
      <c r="AU6725" s="4" t="s">
        <v>456</v>
      </c>
      <c r="AV6725" s="4" t="s">
        <v>731</v>
      </c>
      <c r="AW6725" s="4" t="s">
        <v>724</v>
      </c>
      <c r="AX6725" s="4"/>
      <c r="AY6725" s="4">
        <v>264250</v>
      </c>
      <c r="AZ6725" s="4">
        <v>484400</v>
      </c>
      <c r="BA6725" s="4" t="s">
        <v>27168</v>
      </c>
      <c r="BB6725" s="4" t="s">
        <v>27169</v>
      </c>
      <c r="BC6725" s="4">
        <v>40</v>
      </c>
      <c r="BD6725" t="str">
        <f>IF(AND(ADHOC!$G$15="",ADHOC!$S$4=""),"",IF(ADHOC!$G$15&lt;&gt;"",IF(ADHOC!$G$15=LEFT(Domein!$AS6725,LEN(ADHOC!$G$15)),MAX(Domein!BD$1:'Domein'!BD6724)+1,""),IF(ADHOC!$S$4=LEFT(Domein!$AS6725,LEN(ADHOC!$S$4)),MAX(Domein!BD$1:'Domein'!BD6724)+1,"")))</f>
        <v/>
      </c>
    </row>
    <row r="6726" spans="45:56" x14ac:dyDescent="0.2">
      <c r="AS6726" s="4" t="s">
        <v>19230</v>
      </c>
      <c r="AT6726" s="4" t="s">
        <v>19231</v>
      </c>
      <c r="AU6726" s="4" t="s">
        <v>456</v>
      </c>
      <c r="AV6726" s="4" t="s">
        <v>731</v>
      </c>
      <c r="AW6726" s="4" t="s">
        <v>724</v>
      </c>
      <c r="AX6726" s="4"/>
      <c r="AY6726" s="4">
        <v>266706</v>
      </c>
      <c r="AZ6726" s="4">
        <v>481013</v>
      </c>
      <c r="BA6726" s="4" t="s">
        <v>24790</v>
      </c>
      <c r="BB6726" s="4" t="s">
        <v>27170</v>
      </c>
      <c r="BC6726" s="4">
        <v>40</v>
      </c>
      <c r="BD6726" t="str">
        <f>IF(AND(ADHOC!$G$15="",ADHOC!$S$4=""),"",IF(ADHOC!$G$15&lt;&gt;"",IF(ADHOC!$G$15=LEFT(Domein!$AS6726,LEN(ADHOC!$G$15)),MAX(Domein!BD$1:'Domein'!BD6725)+1,""),IF(ADHOC!$S$4=LEFT(Domein!$AS6726,LEN(ADHOC!$S$4)),MAX(Domein!BD$1:'Domein'!BD6725)+1,"")))</f>
        <v/>
      </c>
    </row>
    <row r="6727" spans="45:56" x14ac:dyDescent="0.2">
      <c r="AS6727" s="4" t="s">
        <v>3160</v>
      </c>
      <c r="AT6727" s="4" t="s">
        <v>3161</v>
      </c>
      <c r="AU6727" s="4" t="s">
        <v>456</v>
      </c>
      <c r="AV6727" s="4" t="s">
        <v>731</v>
      </c>
      <c r="AW6727" s="4" t="s">
        <v>724</v>
      </c>
      <c r="AX6727" s="4"/>
      <c r="AY6727" s="4">
        <v>264679</v>
      </c>
      <c r="AZ6727" s="4">
        <v>473665</v>
      </c>
      <c r="BA6727" s="4" t="s">
        <v>27171</v>
      </c>
      <c r="BB6727" s="4" t="s">
        <v>27172</v>
      </c>
      <c r="BC6727" s="4">
        <v>40</v>
      </c>
      <c r="BD6727" t="str">
        <f>IF(AND(ADHOC!$G$15="",ADHOC!$S$4=""),"",IF(ADHOC!$G$15&lt;&gt;"",IF(ADHOC!$G$15=LEFT(Domein!$AS6727,LEN(ADHOC!$G$15)),MAX(Domein!BD$1:'Domein'!BD6726)+1,""),IF(ADHOC!$S$4=LEFT(Domein!$AS6727,LEN(ADHOC!$S$4)),MAX(Domein!BD$1:'Domein'!BD6726)+1,"")))</f>
        <v/>
      </c>
    </row>
    <row r="6728" spans="45:56" x14ac:dyDescent="0.2">
      <c r="AS6728" s="4" t="s">
        <v>19232</v>
      </c>
      <c r="AT6728" s="4" t="s">
        <v>3161</v>
      </c>
      <c r="AU6728" s="4" t="s">
        <v>456</v>
      </c>
      <c r="AV6728" s="4" t="s">
        <v>731</v>
      </c>
      <c r="AW6728" s="4" t="s">
        <v>724</v>
      </c>
      <c r="AX6728" s="4"/>
      <c r="AY6728" s="4">
        <v>264607</v>
      </c>
      <c r="AZ6728" s="4">
        <v>473682</v>
      </c>
      <c r="BA6728" s="4" t="s">
        <v>27173</v>
      </c>
      <c r="BB6728" s="4" t="s">
        <v>27174</v>
      </c>
      <c r="BC6728" s="4">
        <v>40</v>
      </c>
      <c r="BD6728" t="str">
        <f>IF(AND(ADHOC!$G$15="",ADHOC!$S$4=""),"",IF(ADHOC!$G$15&lt;&gt;"",IF(ADHOC!$G$15=LEFT(Domein!$AS6728,LEN(ADHOC!$G$15)),MAX(Domein!BD$1:'Domein'!BD6727)+1,""),IF(ADHOC!$S$4=LEFT(Domein!$AS6728,LEN(ADHOC!$S$4)),MAX(Domein!BD$1:'Domein'!BD6727)+1,"")))</f>
        <v/>
      </c>
    </row>
    <row r="6729" spans="45:56" x14ac:dyDescent="0.2">
      <c r="AS6729" s="4" t="s">
        <v>19233</v>
      </c>
      <c r="AT6729" s="4" t="s">
        <v>19234</v>
      </c>
      <c r="AU6729" s="4" t="s">
        <v>456</v>
      </c>
      <c r="AV6729" s="4" t="s">
        <v>731</v>
      </c>
      <c r="AW6729" s="4" t="s">
        <v>724</v>
      </c>
      <c r="AX6729" s="4"/>
      <c r="AY6729" s="4">
        <v>265750</v>
      </c>
      <c r="AZ6729" s="4">
        <v>479220</v>
      </c>
      <c r="BA6729" s="4" t="s">
        <v>27175</v>
      </c>
      <c r="BB6729" s="4" t="s">
        <v>27176</v>
      </c>
      <c r="BC6729" s="4">
        <v>40</v>
      </c>
      <c r="BD6729" t="str">
        <f>IF(AND(ADHOC!$G$15="",ADHOC!$S$4=""),"",IF(ADHOC!$G$15&lt;&gt;"",IF(ADHOC!$G$15=LEFT(Domein!$AS6729,LEN(ADHOC!$G$15)),MAX(Domein!BD$1:'Domein'!BD6728)+1,""),IF(ADHOC!$S$4=LEFT(Domein!$AS6729,LEN(ADHOC!$S$4)),MAX(Domein!BD$1:'Domein'!BD6728)+1,"")))</f>
        <v/>
      </c>
    </row>
    <row r="6730" spans="45:56" x14ac:dyDescent="0.2">
      <c r="AS6730" s="4" t="s">
        <v>19235</v>
      </c>
      <c r="AT6730" s="4" t="s">
        <v>19236</v>
      </c>
      <c r="AU6730" s="4" t="s">
        <v>456</v>
      </c>
      <c r="AV6730" s="4" t="s">
        <v>731</v>
      </c>
      <c r="AW6730" s="4" t="s">
        <v>724</v>
      </c>
      <c r="AX6730" s="4"/>
      <c r="AY6730" s="4">
        <v>266080</v>
      </c>
      <c r="AZ6730" s="4">
        <v>479100</v>
      </c>
      <c r="BA6730" s="4" t="s">
        <v>27177</v>
      </c>
      <c r="BB6730" s="4" t="s">
        <v>27178</v>
      </c>
      <c r="BC6730" s="4">
        <v>40</v>
      </c>
      <c r="BD6730" t="str">
        <f>IF(AND(ADHOC!$G$15="",ADHOC!$S$4=""),"",IF(ADHOC!$G$15&lt;&gt;"",IF(ADHOC!$G$15=LEFT(Domein!$AS6730,LEN(ADHOC!$G$15)),MAX(Domein!BD$1:'Domein'!BD6729)+1,""),IF(ADHOC!$S$4=LEFT(Domein!$AS6730,LEN(ADHOC!$S$4)),MAX(Domein!BD$1:'Domein'!BD6729)+1,"")))</f>
        <v/>
      </c>
    </row>
    <row r="6731" spans="45:56" x14ac:dyDescent="0.2">
      <c r="AS6731" s="4" t="s">
        <v>19237</v>
      </c>
      <c r="AT6731" s="4" t="s">
        <v>19238</v>
      </c>
      <c r="AU6731" s="4" t="s">
        <v>456</v>
      </c>
      <c r="AV6731" s="4" t="s">
        <v>731</v>
      </c>
      <c r="AW6731" s="4" t="s">
        <v>724</v>
      </c>
      <c r="AX6731" s="4"/>
      <c r="AY6731" s="4">
        <v>265979</v>
      </c>
      <c r="AZ6731" s="4">
        <v>484262</v>
      </c>
      <c r="BA6731" s="4" t="s">
        <v>27179</v>
      </c>
      <c r="BB6731" s="4" t="s">
        <v>27180</v>
      </c>
      <c r="BC6731" s="4">
        <v>40</v>
      </c>
      <c r="BD6731" t="str">
        <f>IF(AND(ADHOC!$G$15="",ADHOC!$S$4=""),"",IF(ADHOC!$G$15&lt;&gt;"",IF(ADHOC!$G$15=LEFT(Domein!$AS6731,LEN(ADHOC!$G$15)),MAX(Domein!BD$1:'Domein'!BD6730)+1,""),IF(ADHOC!$S$4=LEFT(Domein!$AS6731,LEN(ADHOC!$S$4)),MAX(Domein!BD$1:'Domein'!BD6730)+1,"")))</f>
        <v/>
      </c>
    </row>
    <row r="6732" spans="45:56" x14ac:dyDescent="0.2">
      <c r="AS6732" s="4" t="s">
        <v>19239</v>
      </c>
      <c r="AT6732" s="4" t="s">
        <v>19240</v>
      </c>
      <c r="AU6732" s="4" t="s">
        <v>456</v>
      </c>
      <c r="AV6732" s="4" t="s">
        <v>731</v>
      </c>
      <c r="AW6732" s="4" t="s">
        <v>724</v>
      </c>
      <c r="AX6732" s="4"/>
      <c r="AY6732" s="4">
        <v>262457</v>
      </c>
      <c r="AZ6732" s="4">
        <v>475041</v>
      </c>
      <c r="BA6732" s="4" t="s">
        <v>27181</v>
      </c>
      <c r="BB6732" s="4" t="s">
        <v>27182</v>
      </c>
      <c r="BC6732" s="4">
        <v>40</v>
      </c>
      <c r="BD6732" t="str">
        <f>IF(AND(ADHOC!$G$15="",ADHOC!$S$4=""),"",IF(ADHOC!$G$15&lt;&gt;"",IF(ADHOC!$G$15=LEFT(Domein!$AS6732,LEN(ADHOC!$G$15)),MAX(Domein!BD$1:'Domein'!BD6731)+1,""),IF(ADHOC!$S$4=LEFT(Domein!$AS6732,LEN(ADHOC!$S$4)),MAX(Domein!BD$1:'Domein'!BD6731)+1,"")))</f>
        <v/>
      </c>
    </row>
    <row r="6733" spans="45:56" x14ac:dyDescent="0.2">
      <c r="AS6733" s="4" t="s">
        <v>19241</v>
      </c>
      <c r="AT6733" s="4" t="s">
        <v>19242</v>
      </c>
      <c r="AU6733" s="4" t="s">
        <v>456</v>
      </c>
      <c r="AV6733" s="4" t="s">
        <v>731</v>
      </c>
      <c r="AW6733" s="4" t="s">
        <v>724</v>
      </c>
      <c r="AX6733" s="4"/>
      <c r="AY6733" s="4">
        <v>260320</v>
      </c>
      <c r="AZ6733" s="4">
        <v>473350</v>
      </c>
      <c r="BA6733" s="4" t="s">
        <v>27183</v>
      </c>
      <c r="BB6733" s="4" t="s">
        <v>27184</v>
      </c>
      <c r="BC6733" s="4">
        <v>40</v>
      </c>
      <c r="BD6733" t="str">
        <f>IF(AND(ADHOC!$G$15="",ADHOC!$S$4=""),"",IF(ADHOC!$G$15&lt;&gt;"",IF(ADHOC!$G$15=LEFT(Domein!$AS6733,LEN(ADHOC!$G$15)),MAX(Domein!BD$1:'Domein'!BD6732)+1,""),IF(ADHOC!$S$4=LEFT(Domein!$AS6733,LEN(ADHOC!$S$4)),MAX(Domein!BD$1:'Domein'!BD6732)+1,"")))</f>
        <v/>
      </c>
    </row>
    <row r="6734" spans="45:56" x14ac:dyDescent="0.2">
      <c r="AS6734" s="4" t="s">
        <v>19243</v>
      </c>
      <c r="AT6734" s="4" t="s">
        <v>19244</v>
      </c>
      <c r="AU6734" s="4" t="s">
        <v>456</v>
      </c>
      <c r="AV6734" s="4" t="s">
        <v>731</v>
      </c>
      <c r="AW6734" s="4" t="s">
        <v>724</v>
      </c>
      <c r="AX6734" s="4"/>
      <c r="AY6734" s="4">
        <v>262830</v>
      </c>
      <c r="AZ6734" s="4">
        <v>473915</v>
      </c>
      <c r="BA6734" s="4" t="s">
        <v>27185</v>
      </c>
      <c r="BB6734" s="4" t="s">
        <v>27186</v>
      </c>
      <c r="BC6734" s="4">
        <v>40</v>
      </c>
      <c r="BD6734" t="str">
        <f>IF(AND(ADHOC!$G$15="",ADHOC!$S$4=""),"",IF(ADHOC!$G$15&lt;&gt;"",IF(ADHOC!$G$15=LEFT(Domein!$AS6734,LEN(ADHOC!$G$15)),MAX(Domein!BD$1:'Domein'!BD6733)+1,""),IF(ADHOC!$S$4=LEFT(Domein!$AS6734,LEN(ADHOC!$S$4)),MAX(Domein!BD$1:'Domein'!BD6733)+1,"")))</f>
        <v/>
      </c>
    </row>
    <row r="6735" spans="45:56" x14ac:dyDescent="0.2">
      <c r="AS6735" s="4" t="s">
        <v>19245</v>
      </c>
      <c r="AT6735" s="4" t="s">
        <v>19246</v>
      </c>
      <c r="AU6735" s="4" t="s">
        <v>456</v>
      </c>
      <c r="AV6735" s="4" t="s">
        <v>731</v>
      </c>
      <c r="AW6735" s="4" t="s">
        <v>724</v>
      </c>
      <c r="AX6735" s="4"/>
      <c r="AY6735" s="4">
        <v>261960</v>
      </c>
      <c r="AZ6735" s="4">
        <v>478070</v>
      </c>
      <c r="BA6735" s="4" t="s">
        <v>27187</v>
      </c>
      <c r="BB6735" s="4" t="s">
        <v>27188</v>
      </c>
      <c r="BC6735" s="4">
        <v>40</v>
      </c>
      <c r="BD6735" t="str">
        <f>IF(AND(ADHOC!$G$15="",ADHOC!$S$4=""),"",IF(ADHOC!$G$15&lt;&gt;"",IF(ADHOC!$G$15=LEFT(Domein!$AS6735,LEN(ADHOC!$G$15)),MAX(Domein!BD$1:'Domein'!BD6734)+1,""),IF(ADHOC!$S$4=LEFT(Domein!$AS6735,LEN(ADHOC!$S$4)),MAX(Domein!BD$1:'Domein'!BD6734)+1,"")))</f>
        <v/>
      </c>
    </row>
    <row r="6736" spans="45:56" x14ac:dyDescent="0.2">
      <c r="AS6736" s="4" t="s">
        <v>19247</v>
      </c>
      <c r="AT6736" s="4" t="s">
        <v>19248</v>
      </c>
      <c r="AU6736" s="4" t="s">
        <v>456</v>
      </c>
      <c r="AV6736" s="4" t="s">
        <v>731</v>
      </c>
      <c r="AW6736" s="4" t="s">
        <v>724</v>
      </c>
      <c r="AX6736" s="4"/>
      <c r="AY6736" s="4">
        <v>260773</v>
      </c>
      <c r="AZ6736" s="4">
        <v>467435</v>
      </c>
      <c r="BA6736" s="4" t="s">
        <v>27189</v>
      </c>
      <c r="BB6736" s="4" t="s">
        <v>27190</v>
      </c>
      <c r="BC6736" s="4">
        <v>40</v>
      </c>
      <c r="BD6736" t="str">
        <f>IF(AND(ADHOC!$G$15="",ADHOC!$S$4=""),"",IF(ADHOC!$G$15&lt;&gt;"",IF(ADHOC!$G$15=LEFT(Domein!$AS6736,LEN(ADHOC!$G$15)),MAX(Domein!BD$1:'Domein'!BD6735)+1,""),IF(ADHOC!$S$4=LEFT(Domein!$AS6736,LEN(ADHOC!$S$4)),MAX(Domein!BD$1:'Domein'!BD6735)+1,"")))</f>
        <v/>
      </c>
    </row>
    <row r="6737" spans="45:56" x14ac:dyDescent="0.2">
      <c r="AS6737" s="4" t="s">
        <v>19249</v>
      </c>
      <c r="AT6737" s="4" t="s">
        <v>19250</v>
      </c>
      <c r="AU6737" s="4" t="s">
        <v>456</v>
      </c>
      <c r="AV6737" s="4" t="s">
        <v>731</v>
      </c>
      <c r="AW6737" s="4" t="s">
        <v>724</v>
      </c>
      <c r="AX6737" s="4"/>
      <c r="AY6737" s="4">
        <v>260259</v>
      </c>
      <c r="AZ6737" s="4">
        <v>467859</v>
      </c>
      <c r="BA6737" s="4" t="s">
        <v>27191</v>
      </c>
      <c r="BB6737" s="4" t="s">
        <v>27192</v>
      </c>
      <c r="BC6737" s="4">
        <v>40</v>
      </c>
      <c r="BD6737" t="str">
        <f>IF(AND(ADHOC!$G$15="",ADHOC!$S$4=""),"",IF(ADHOC!$G$15&lt;&gt;"",IF(ADHOC!$G$15=LEFT(Domein!$AS6737,LEN(ADHOC!$G$15)),MAX(Domein!BD$1:'Domein'!BD6736)+1,""),IF(ADHOC!$S$4=LEFT(Domein!$AS6737,LEN(ADHOC!$S$4)),MAX(Domein!BD$1:'Domein'!BD6736)+1,"")))</f>
        <v/>
      </c>
    </row>
    <row r="6738" spans="45:56" x14ac:dyDescent="0.2">
      <c r="AS6738" s="4" t="s">
        <v>19251</v>
      </c>
      <c r="AT6738" s="4" t="s">
        <v>19252</v>
      </c>
      <c r="AU6738" s="4" t="s">
        <v>456</v>
      </c>
      <c r="AV6738" s="4" t="s">
        <v>731</v>
      </c>
      <c r="AW6738" s="4" t="s">
        <v>724</v>
      </c>
      <c r="AX6738" s="4"/>
      <c r="AY6738" s="4">
        <v>260993</v>
      </c>
      <c r="AZ6738" s="4">
        <v>470468</v>
      </c>
      <c r="BA6738" s="4" t="s">
        <v>27193</v>
      </c>
      <c r="BB6738" s="4" t="s">
        <v>27194</v>
      </c>
      <c r="BC6738" s="4">
        <v>40</v>
      </c>
      <c r="BD6738" t="str">
        <f>IF(AND(ADHOC!$G$15="",ADHOC!$S$4=""),"",IF(ADHOC!$G$15&lt;&gt;"",IF(ADHOC!$G$15=LEFT(Domein!$AS6738,LEN(ADHOC!$G$15)),MAX(Domein!BD$1:'Domein'!BD6737)+1,""),IF(ADHOC!$S$4=LEFT(Domein!$AS6738,LEN(ADHOC!$S$4)),MAX(Domein!BD$1:'Domein'!BD6737)+1,"")))</f>
        <v/>
      </c>
    </row>
    <row r="6739" spans="45:56" x14ac:dyDescent="0.2">
      <c r="AS6739" s="4" t="s">
        <v>19253</v>
      </c>
      <c r="AT6739" s="4" t="s">
        <v>19254</v>
      </c>
      <c r="AU6739" s="4" t="s">
        <v>456</v>
      </c>
      <c r="AV6739" s="4" t="s">
        <v>731</v>
      </c>
      <c r="AW6739" s="4" t="s">
        <v>724</v>
      </c>
      <c r="AX6739" s="4"/>
      <c r="AY6739" s="4">
        <v>261328</v>
      </c>
      <c r="AZ6739" s="4">
        <v>469609</v>
      </c>
      <c r="BA6739" s="4" t="s">
        <v>27195</v>
      </c>
      <c r="BB6739" s="4" t="s">
        <v>27196</v>
      </c>
      <c r="BC6739" s="4">
        <v>40</v>
      </c>
      <c r="BD6739" t="str">
        <f>IF(AND(ADHOC!$G$15="",ADHOC!$S$4=""),"",IF(ADHOC!$G$15&lt;&gt;"",IF(ADHOC!$G$15=LEFT(Domein!$AS6739,LEN(ADHOC!$G$15)),MAX(Domein!BD$1:'Domein'!BD6738)+1,""),IF(ADHOC!$S$4=LEFT(Domein!$AS6739,LEN(ADHOC!$S$4)),MAX(Domein!BD$1:'Domein'!BD6738)+1,"")))</f>
        <v/>
      </c>
    </row>
    <row r="6740" spans="45:56" x14ac:dyDescent="0.2">
      <c r="AS6740" s="4" t="s">
        <v>19255</v>
      </c>
      <c r="AT6740" s="4" t="s">
        <v>19256</v>
      </c>
      <c r="AU6740" s="4" t="s">
        <v>456</v>
      </c>
      <c r="AV6740" s="4" t="s">
        <v>731</v>
      </c>
      <c r="AW6740" s="4" t="s">
        <v>724</v>
      </c>
      <c r="AX6740" s="4"/>
      <c r="AY6740" s="4">
        <v>264130</v>
      </c>
      <c r="AZ6740" s="4">
        <v>481030</v>
      </c>
      <c r="BA6740" s="4" t="s">
        <v>27197</v>
      </c>
      <c r="BB6740" s="4" t="s">
        <v>27198</v>
      </c>
      <c r="BC6740" s="4">
        <v>40</v>
      </c>
      <c r="BD6740" t="str">
        <f>IF(AND(ADHOC!$G$15="",ADHOC!$S$4=""),"",IF(ADHOC!$G$15&lt;&gt;"",IF(ADHOC!$G$15=LEFT(Domein!$AS6740,LEN(ADHOC!$G$15)),MAX(Domein!BD$1:'Domein'!BD6739)+1,""),IF(ADHOC!$S$4=LEFT(Domein!$AS6740,LEN(ADHOC!$S$4)),MAX(Domein!BD$1:'Domein'!BD6739)+1,"")))</f>
        <v/>
      </c>
    </row>
    <row r="6741" spans="45:56" x14ac:dyDescent="0.2">
      <c r="AS6741" s="4" t="s">
        <v>19257</v>
      </c>
      <c r="AT6741" s="4" t="s">
        <v>19258</v>
      </c>
      <c r="AU6741" s="4" t="s">
        <v>456</v>
      </c>
      <c r="AV6741" s="4" t="s">
        <v>731</v>
      </c>
      <c r="AW6741" s="4" t="s">
        <v>724</v>
      </c>
      <c r="AX6741" s="4"/>
      <c r="AY6741" s="4">
        <v>263560</v>
      </c>
      <c r="AZ6741" s="4">
        <v>478820</v>
      </c>
      <c r="BA6741" s="4" t="s">
        <v>27199</v>
      </c>
      <c r="BB6741" s="4" t="s">
        <v>27200</v>
      </c>
      <c r="BC6741" s="4">
        <v>40</v>
      </c>
      <c r="BD6741" t="str">
        <f>IF(AND(ADHOC!$G$15="",ADHOC!$S$4=""),"",IF(ADHOC!$G$15&lt;&gt;"",IF(ADHOC!$G$15=LEFT(Domein!$AS6741,LEN(ADHOC!$G$15)),MAX(Domein!BD$1:'Domein'!BD6740)+1,""),IF(ADHOC!$S$4=LEFT(Domein!$AS6741,LEN(ADHOC!$S$4)),MAX(Domein!BD$1:'Domein'!BD6740)+1,"")))</f>
        <v/>
      </c>
    </row>
    <row r="6742" spans="45:56" x14ac:dyDescent="0.2">
      <c r="AS6742" s="4" t="s">
        <v>19259</v>
      </c>
      <c r="AT6742" s="4" t="s">
        <v>19260</v>
      </c>
      <c r="AU6742" s="4" t="s">
        <v>456</v>
      </c>
      <c r="AV6742" s="4" t="s">
        <v>731</v>
      </c>
      <c r="AW6742" s="4" t="s">
        <v>724</v>
      </c>
      <c r="AX6742" s="4"/>
      <c r="AY6742" s="4">
        <v>260491</v>
      </c>
      <c r="AZ6742" s="4">
        <v>472468</v>
      </c>
      <c r="BA6742" s="4" t="s">
        <v>27201</v>
      </c>
      <c r="BB6742" s="4" t="s">
        <v>27202</v>
      </c>
      <c r="BC6742" s="4">
        <v>40</v>
      </c>
      <c r="BD6742" t="str">
        <f>IF(AND(ADHOC!$G$15="",ADHOC!$S$4=""),"",IF(ADHOC!$G$15&lt;&gt;"",IF(ADHOC!$G$15=LEFT(Domein!$AS6742,LEN(ADHOC!$G$15)),MAX(Domein!BD$1:'Domein'!BD6741)+1,""),IF(ADHOC!$S$4=LEFT(Domein!$AS6742,LEN(ADHOC!$S$4)),MAX(Domein!BD$1:'Domein'!BD6741)+1,"")))</f>
        <v/>
      </c>
    </row>
    <row r="6743" spans="45:56" x14ac:dyDescent="0.2">
      <c r="AS6743" s="4" t="s">
        <v>19261</v>
      </c>
      <c r="AT6743" s="4" t="s">
        <v>19262</v>
      </c>
      <c r="AU6743" s="4" t="s">
        <v>456</v>
      </c>
      <c r="AV6743" s="4" t="s">
        <v>731</v>
      </c>
      <c r="AW6743" s="4" t="s">
        <v>724</v>
      </c>
      <c r="AX6743" s="4"/>
      <c r="AY6743" s="4">
        <v>266790</v>
      </c>
      <c r="AZ6743" s="4">
        <v>484920</v>
      </c>
      <c r="BA6743" s="4" t="s">
        <v>27203</v>
      </c>
      <c r="BB6743" s="4" t="s">
        <v>27204</v>
      </c>
      <c r="BC6743" s="4">
        <v>40</v>
      </c>
      <c r="BD6743" t="str">
        <f>IF(AND(ADHOC!$G$15="",ADHOC!$S$4=""),"",IF(ADHOC!$G$15&lt;&gt;"",IF(ADHOC!$G$15=LEFT(Domein!$AS6743,LEN(ADHOC!$G$15)),MAX(Domein!BD$1:'Domein'!BD6742)+1,""),IF(ADHOC!$S$4=LEFT(Domein!$AS6743,LEN(ADHOC!$S$4)),MAX(Domein!BD$1:'Domein'!BD6742)+1,"")))</f>
        <v/>
      </c>
    </row>
    <row r="6744" spans="45:56" x14ac:dyDescent="0.2">
      <c r="AS6744" s="4" t="s">
        <v>3162</v>
      </c>
      <c r="AT6744" s="4" t="s">
        <v>3163</v>
      </c>
      <c r="AU6744" s="4" t="s">
        <v>456</v>
      </c>
      <c r="AV6744" s="4" t="s">
        <v>731</v>
      </c>
      <c r="AW6744" s="4" t="s">
        <v>724</v>
      </c>
      <c r="AX6744" s="4"/>
      <c r="AY6744" s="4">
        <v>267171</v>
      </c>
      <c r="AZ6744" s="4">
        <v>483542</v>
      </c>
      <c r="BA6744" s="4" t="s">
        <v>27205</v>
      </c>
      <c r="BB6744" s="4" t="s">
        <v>27206</v>
      </c>
      <c r="BC6744" s="4">
        <v>40</v>
      </c>
      <c r="BD6744" t="str">
        <f>IF(AND(ADHOC!$G$15="",ADHOC!$S$4=""),"",IF(ADHOC!$G$15&lt;&gt;"",IF(ADHOC!$G$15=LEFT(Domein!$AS6744,LEN(ADHOC!$G$15)),MAX(Domein!BD$1:'Domein'!BD6743)+1,""),IF(ADHOC!$S$4=LEFT(Domein!$AS6744,LEN(ADHOC!$S$4)),MAX(Domein!BD$1:'Domein'!BD6743)+1,"")))</f>
        <v/>
      </c>
    </row>
    <row r="6745" spans="45:56" x14ac:dyDescent="0.2">
      <c r="AS6745" s="4" t="s">
        <v>19263</v>
      </c>
      <c r="AT6745" s="4" t="s">
        <v>19264</v>
      </c>
      <c r="AU6745" s="4" t="s">
        <v>456</v>
      </c>
      <c r="AV6745" s="4" t="s">
        <v>731</v>
      </c>
      <c r="AW6745" s="4" t="s">
        <v>724</v>
      </c>
      <c r="AX6745" s="4"/>
      <c r="AY6745" s="4">
        <v>267196</v>
      </c>
      <c r="AZ6745" s="4">
        <v>483526</v>
      </c>
      <c r="BA6745" s="4" t="s">
        <v>27207</v>
      </c>
      <c r="BB6745" s="4" t="s">
        <v>27208</v>
      </c>
      <c r="BC6745" s="4">
        <v>40</v>
      </c>
      <c r="BD6745" t="str">
        <f>IF(AND(ADHOC!$G$15="",ADHOC!$S$4=""),"",IF(ADHOC!$G$15&lt;&gt;"",IF(ADHOC!$G$15=LEFT(Domein!$AS6745,LEN(ADHOC!$G$15)),MAX(Domein!BD$1:'Domein'!BD6744)+1,""),IF(ADHOC!$S$4=LEFT(Domein!$AS6745,LEN(ADHOC!$S$4)),MAX(Domein!BD$1:'Domein'!BD6744)+1,"")))</f>
        <v/>
      </c>
    </row>
    <row r="6746" spans="45:56" x14ac:dyDescent="0.2">
      <c r="AS6746" s="4" t="s">
        <v>19265</v>
      </c>
      <c r="AT6746" s="4" t="s">
        <v>19266</v>
      </c>
      <c r="AU6746" s="4" t="s">
        <v>456</v>
      </c>
      <c r="AV6746" s="4" t="s">
        <v>731</v>
      </c>
      <c r="AW6746" s="4" t="s">
        <v>724</v>
      </c>
      <c r="AX6746" s="4"/>
      <c r="AY6746" s="4">
        <v>266430</v>
      </c>
      <c r="AZ6746" s="4">
        <v>476177</v>
      </c>
      <c r="BA6746" s="4" t="s">
        <v>27209</v>
      </c>
      <c r="BB6746" s="4" t="s">
        <v>27210</v>
      </c>
      <c r="BC6746" s="4">
        <v>40</v>
      </c>
      <c r="BD6746" t="str">
        <f>IF(AND(ADHOC!$G$15="",ADHOC!$S$4=""),"",IF(ADHOC!$G$15&lt;&gt;"",IF(ADHOC!$G$15=LEFT(Domein!$AS6746,LEN(ADHOC!$G$15)),MAX(Domein!BD$1:'Domein'!BD6745)+1,""),IF(ADHOC!$S$4=LEFT(Domein!$AS6746,LEN(ADHOC!$S$4)),MAX(Domein!BD$1:'Domein'!BD6745)+1,"")))</f>
        <v/>
      </c>
    </row>
    <row r="6747" spans="45:56" x14ac:dyDescent="0.2">
      <c r="AS6747" s="4" t="s">
        <v>19267</v>
      </c>
      <c r="AT6747" s="4" t="s">
        <v>19268</v>
      </c>
      <c r="AU6747" s="4" t="s">
        <v>456</v>
      </c>
      <c r="AV6747" s="4" t="s">
        <v>731</v>
      </c>
      <c r="AW6747" s="4" t="s">
        <v>724</v>
      </c>
      <c r="AX6747" s="4"/>
      <c r="AY6747" s="4">
        <v>261439</v>
      </c>
      <c r="AZ6747" s="4">
        <v>470631</v>
      </c>
      <c r="BA6747" s="4" t="s">
        <v>27211</v>
      </c>
      <c r="BB6747" s="4" t="s">
        <v>27212</v>
      </c>
      <c r="BC6747" s="4">
        <v>40</v>
      </c>
      <c r="BD6747" t="str">
        <f>IF(AND(ADHOC!$G$15="",ADHOC!$S$4=""),"",IF(ADHOC!$G$15&lt;&gt;"",IF(ADHOC!$G$15=LEFT(Domein!$AS6747,LEN(ADHOC!$G$15)),MAX(Domein!BD$1:'Domein'!BD6746)+1,""),IF(ADHOC!$S$4=LEFT(Domein!$AS6747,LEN(ADHOC!$S$4)),MAX(Domein!BD$1:'Domein'!BD6746)+1,"")))</f>
        <v/>
      </c>
    </row>
    <row r="6748" spans="45:56" x14ac:dyDescent="0.2">
      <c r="AS6748" s="4" t="s">
        <v>19269</v>
      </c>
      <c r="AT6748" s="4" t="s">
        <v>19270</v>
      </c>
      <c r="AU6748" s="4" t="s">
        <v>456</v>
      </c>
      <c r="AV6748" s="4" t="s">
        <v>731</v>
      </c>
      <c r="AW6748" s="4" t="s">
        <v>724</v>
      </c>
      <c r="AX6748" s="4"/>
      <c r="AY6748" s="4">
        <v>262163</v>
      </c>
      <c r="AZ6748" s="4">
        <v>474322</v>
      </c>
      <c r="BA6748" s="4" t="s">
        <v>25698</v>
      </c>
      <c r="BB6748" s="4" t="s">
        <v>27213</v>
      </c>
      <c r="BC6748" s="4">
        <v>40</v>
      </c>
      <c r="BD6748" t="str">
        <f>IF(AND(ADHOC!$G$15="",ADHOC!$S$4=""),"",IF(ADHOC!$G$15&lt;&gt;"",IF(ADHOC!$G$15=LEFT(Domein!$AS6748,LEN(ADHOC!$G$15)),MAX(Domein!BD$1:'Domein'!BD6747)+1,""),IF(ADHOC!$S$4=LEFT(Domein!$AS6748,LEN(ADHOC!$S$4)),MAX(Domein!BD$1:'Domein'!BD6747)+1,"")))</f>
        <v/>
      </c>
    </row>
    <row r="6749" spans="45:56" x14ac:dyDescent="0.2">
      <c r="AS6749" s="4" t="s">
        <v>19271</v>
      </c>
      <c r="AT6749" s="4" t="s">
        <v>19272</v>
      </c>
      <c r="AU6749" s="4" t="s">
        <v>456</v>
      </c>
      <c r="AV6749" s="4" t="s">
        <v>731</v>
      </c>
      <c r="AW6749" s="4" t="s">
        <v>724</v>
      </c>
      <c r="AX6749" s="4"/>
      <c r="AY6749" s="4">
        <v>265701</v>
      </c>
      <c r="AZ6749" s="4">
        <v>474314</v>
      </c>
      <c r="BA6749" s="4" t="s">
        <v>27214</v>
      </c>
      <c r="BB6749" s="4" t="s">
        <v>27215</v>
      </c>
      <c r="BC6749" s="4">
        <v>40</v>
      </c>
      <c r="BD6749" t="str">
        <f>IF(AND(ADHOC!$G$15="",ADHOC!$S$4=""),"",IF(ADHOC!$G$15&lt;&gt;"",IF(ADHOC!$G$15=LEFT(Domein!$AS6749,LEN(ADHOC!$G$15)),MAX(Domein!BD$1:'Domein'!BD6748)+1,""),IF(ADHOC!$S$4=LEFT(Domein!$AS6749,LEN(ADHOC!$S$4)),MAX(Domein!BD$1:'Domein'!BD6748)+1,"")))</f>
        <v/>
      </c>
    </row>
    <row r="6750" spans="45:56" x14ac:dyDescent="0.2">
      <c r="AS6750" s="4" t="s">
        <v>19273</v>
      </c>
      <c r="AT6750" s="4" t="s">
        <v>19274</v>
      </c>
      <c r="AU6750" s="4" t="s">
        <v>456</v>
      </c>
      <c r="AV6750" s="4" t="s">
        <v>731</v>
      </c>
      <c r="AW6750" s="4" t="s">
        <v>724</v>
      </c>
      <c r="AX6750" s="4"/>
      <c r="AY6750" s="4">
        <v>266286</v>
      </c>
      <c r="AZ6750" s="4">
        <v>477955</v>
      </c>
      <c r="BA6750" s="4" t="s">
        <v>27216</v>
      </c>
      <c r="BB6750" s="4" t="s">
        <v>27217</v>
      </c>
      <c r="BC6750" s="4">
        <v>40</v>
      </c>
      <c r="BD6750" t="str">
        <f>IF(AND(ADHOC!$G$15="",ADHOC!$S$4=""),"",IF(ADHOC!$G$15&lt;&gt;"",IF(ADHOC!$G$15=LEFT(Domein!$AS6750,LEN(ADHOC!$G$15)),MAX(Domein!BD$1:'Domein'!BD6749)+1,""),IF(ADHOC!$S$4=LEFT(Domein!$AS6750,LEN(ADHOC!$S$4)),MAX(Domein!BD$1:'Domein'!BD6749)+1,"")))</f>
        <v/>
      </c>
    </row>
    <row r="6751" spans="45:56" x14ac:dyDescent="0.2">
      <c r="AS6751" s="4" t="s">
        <v>19275</v>
      </c>
      <c r="AT6751" s="4" t="s">
        <v>19276</v>
      </c>
      <c r="AU6751" s="4" t="s">
        <v>456</v>
      </c>
      <c r="AV6751" s="4" t="s">
        <v>731</v>
      </c>
      <c r="AW6751" s="4" t="s">
        <v>724</v>
      </c>
      <c r="AX6751" s="4"/>
      <c r="AY6751" s="4">
        <v>266601</v>
      </c>
      <c r="AZ6751" s="4">
        <v>475868</v>
      </c>
      <c r="BA6751" s="4" t="s">
        <v>27218</v>
      </c>
      <c r="BB6751" s="4" t="s">
        <v>27219</v>
      </c>
      <c r="BC6751" s="4">
        <v>40</v>
      </c>
      <c r="BD6751" t="str">
        <f>IF(AND(ADHOC!$G$15="",ADHOC!$S$4=""),"",IF(ADHOC!$G$15&lt;&gt;"",IF(ADHOC!$G$15=LEFT(Domein!$AS6751,LEN(ADHOC!$G$15)),MAX(Domein!BD$1:'Domein'!BD6750)+1,""),IF(ADHOC!$S$4=LEFT(Domein!$AS6751,LEN(ADHOC!$S$4)),MAX(Domein!BD$1:'Domein'!BD6750)+1,"")))</f>
        <v/>
      </c>
    </row>
    <row r="6752" spans="45:56" x14ac:dyDescent="0.2">
      <c r="AS6752" s="4" t="s">
        <v>19277</v>
      </c>
      <c r="AT6752" s="4" t="s">
        <v>19278</v>
      </c>
      <c r="AU6752" s="4" t="s">
        <v>456</v>
      </c>
      <c r="AV6752" s="4" t="s">
        <v>731</v>
      </c>
      <c r="AW6752" s="4" t="s">
        <v>724</v>
      </c>
      <c r="AX6752" s="4"/>
      <c r="AY6752" s="4">
        <v>265290</v>
      </c>
      <c r="AZ6752" s="4">
        <v>480122</v>
      </c>
      <c r="BA6752" s="4" t="s">
        <v>27220</v>
      </c>
      <c r="BB6752" s="4" t="s">
        <v>27221</v>
      </c>
      <c r="BC6752" s="4">
        <v>40</v>
      </c>
      <c r="BD6752" t="str">
        <f>IF(AND(ADHOC!$G$15="",ADHOC!$S$4=""),"",IF(ADHOC!$G$15&lt;&gt;"",IF(ADHOC!$G$15=LEFT(Domein!$AS6752,LEN(ADHOC!$G$15)),MAX(Domein!BD$1:'Domein'!BD6751)+1,""),IF(ADHOC!$S$4=LEFT(Domein!$AS6752,LEN(ADHOC!$S$4)),MAX(Domein!BD$1:'Domein'!BD6751)+1,"")))</f>
        <v/>
      </c>
    </row>
    <row r="6753" spans="45:56" x14ac:dyDescent="0.2">
      <c r="AS6753" s="4" t="s">
        <v>19279</v>
      </c>
      <c r="AT6753" s="4" t="s">
        <v>19280</v>
      </c>
      <c r="AU6753" s="4" t="s">
        <v>456</v>
      </c>
      <c r="AV6753" s="4" t="s">
        <v>731</v>
      </c>
      <c r="AW6753" s="4" t="s">
        <v>724</v>
      </c>
      <c r="AX6753" s="4"/>
      <c r="AY6753" s="4">
        <v>266643</v>
      </c>
      <c r="AZ6753" s="4">
        <v>480859</v>
      </c>
      <c r="BA6753" s="4" t="s">
        <v>27222</v>
      </c>
      <c r="BB6753" s="4" t="s">
        <v>27223</v>
      </c>
      <c r="BC6753" s="4">
        <v>40</v>
      </c>
      <c r="BD6753" t="str">
        <f>IF(AND(ADHOC!$G$15="",ADHOC!$S$4=""),"",IF(ADHOC!$G$15&lt;&gt;"",IF(ADHOC!$G$15=LEFT(Domein!$AS6753,LEN(ADHOC!$G$15)),MAX(Domein!BD$1:'Domein'!BD6752)+1,""),IF(ADHOC!$S$4=LEFT(Domein!$AS6753,LEN(ADHOC!$S$4)),MAX(Domein!BD$1:'Domein'!BD6752)+1,"")))</f>
        <v/>
      </c>
    </row>
    <row r="6754" spans="45:56" x14ac:dyDescent="0.2">
      <c r="AS6754" s="4" t="s">
        <v>19281</v>
      </c>
      <c r="AT6754" s="4" t="s">
        <v>19282</v>
      </c>
      <c r="AU6754" s="4" t="s">
        <v>456</v>
      </c>
      <c r="AV6754" s="4" t="s">
        <v>731</v>
      </c>
      <c r="AW6754" s="4" t="s">
        <v>724</v>
      </c>
      <c r="AX6754" s="4"/>
      <c r="AY6754" s="4">
        <v>265580</v>
      </c>
      <c r="AZ6754" s="4">
        <v>475226</v>
      </c>
      <c r="BA6754" s="4" t="s">
        <v>27224</v>
      </c>
      <c r="BB6754" s="4" t="s">
        <v>27225</v>
      </c>
      <c r="BC6754" s="4">
        <v>40</v>
      </c>
      <c r="BD6754" t="str">
        <f>IF(AND(ADHOC!$G$15="",ADHOC!$S$4=""),"",IF(ADHOC!$G$15&lt;&gt;"",IF(ADHOC!$G$15=LEFT(Domein!$AS6754,LEN(ADHOC!$G$15)),MAX(Domein!BD$1:'Domein'!BD6753)+1,""),IF(ADHOC!$S$4=LEFT(Domein!$AS6754,LEN(ADHOC!$S$4)),MAX(Domein!BD$1:'Domein'!BD6753)+1,"")))</f>
        <v/>
      </c>
    </row>
    <row r="6755" spans="45:56" x14ac:dyDescent="0.2">
      <c r="AS6755" s="4" t="s">
        <v>19283</v>
      </c>
      <c r="AT6755" s="4" t="s">
        <v>19284</v>
      </c>
      <c r="AU6755" s="4" t="s">
        <v>456</v>
      </c>
      <c r="AV6755" s="4" t="s">
        <v>731</v>
      </c>
      <c r="AW6755" s="4" t="s">
        <v>724</v>
      </c>
      <c r="AX6755" s="4"/>
      <c r="AY6755" s="4">
        <v>266196</v>
      </c>
      <c r="AZ6755" s="4">
        <v>475284</v>
      </c>
      <c r="BA6755" s="4" t="s">
        <v>27226</v>
      </c>
      <c r="BB6755" s="4" t="s">
        <v>27227</v>
      </c>
      <c r="BC6755" s="4">
        <v>40</v>
      </c>
      <c r="BD6755" t="str">
        <f>IF(AND(ADHOC!$G$15="",ADHOC!$S$4=""),"",IF(ADHOC!$G$15&lt;&gt;"",IF(ADHOC!$G$15=LEFT(Domein!$AS6755,LEN(ADHOC!$G$15)),MAX(Domein!BD$1:'Domein'!BD6754)+1,""),IF(ADHOC!$S$4=LEFT(Domein!$AS6755,LEN(ADHOC!$S$4)),MAX(Domein!BD$1:'Domein'!BD6754)+1,"")))</f>
        <v/>
      </c>
    </row>
    <row r="6756" spans="45:56" x14ac:dyDescent="0.2">
      <c r="AS6756" s="4" t="s">
        <v>19285</v>
      </c>
      <c r="AT6756" s="4" t="s">
        <v>19286</v>
      </c>
      <c r="AU6756" s="4" t="s">
        <v>456</v>
      </c>
      <c r="AV6756" s="4" t="s">
        <v>731</v>
      </c>
      <c r="AW6756" s="4" t="s">
        <v>724</v>
      </c>
      <c r="AX6756" s="4"/>
      <c r="AY6756" s="4">
        <v>266796</v>
      </c>
      <c r="AZ6756" s="4">
        <v>478584</v>
      </c>
      <c r="BA6756" s="4" t="s">
        <v>27228</v>
      </c>
      <c r="BB6756" s="4" t="s">
        <v>27229</v>
      </c>
      <c r="BC6756" s="4">
        <v>40</v>
      </c>
      <c r="BD6756" t="str">
        <f>IF(AND(ADHOC!$G$15="",ADHOC!$S$4=""),"",IF(ADHOC!$G$15&lt;&gt;"",IF(ADHOC!$G$15=LEFT(Domein!$AS6756,LEN(ADHOC!$G$15)),MAX(Domein!BD$1:'Domein'!BD6755)+1,""),IF(ADHOC!$S$4=LEFT(Domein!$AS6756,LEN(ADHOC!$S$4)),MAX(Domein!BD$1:'Domein'!BD6755)+1,"")))</f>
        <v/>
      </c>
    </row>
    <row r="6757" spans="45:56" x14ac:dyDescent="0.2">
      <c r="AS6757" s="4" t="s">
        <v>3164</v>
      </c>
      <c r="AT6757" s="4" t="s">
        <v>3165</v>
      </c>
      <c r="AU6757" s="4" t="s">
        <v>456</v>
      </c>
      <c r="AV6757" s="4" t="s">
        <v>733</v>
      </c>
      <c r="AW6757" s="4" t="s">
        <v>724</v>
      </c>
      <c r="AX6757" s="4"/>
      <c r="AY6757" s="4">
        <v>267003</v>
      </c>
      <c r="AZ6757" s="4">
        <v>484064</v>
      </c>
      <c r="BA6757" s="4" t="s">
        <v>27230</v>
      </c>
      <c r="BB6757" s="4" t="s">
        <v>27231</v>
      </c>
      <c r="BC6757" s="4">
        <v>40</v>
      </c>
      <c r="BD6757" t="str">
        <f>IF(AND(ADHOC!$G$15="",ADHOC!$S$4=""),"",IF(ADHOC!$G$15&lt;&gt;"",IF(ADHOC!$G$15=LEFT(Domein!$AS6757,LEN(ADHOC!$G$15)),MAX(Domein!BD$1:'Domein'!BD6756)+1,""),IF(ADHOC!$S$4=LEFT(Domein!$AS6757,LEN(ADHOC!$S$4)),MAX(Domein!BD$1:'Domein'!BD6756)+1,"")))</f>
        <v/>
      </c>
    </row>
    <row r="6758" spans="45:56" x14ac:dyDescent="0.2">
      <c r="AS6758" s="4" t="s">
        <v>13553</v>
      </c>
      <c r="AT6758" s="4" t="s">
        <v>13554</v>
      </c>
      <c r="AU6758" s="4" t="s">
        <v>456</v>
      </c>
      <c r="AV6758" s="4" t="s">
        <v>731</v>
      </c>
      <c r="AW6758" s="4" t="s">
        <v>724</v>
      </c>
      <c r="AX6758" s="4"/>
      <c r="AY6758" s="4">
        <v>267017</v>
      </c>
      <c r="AZ6758" s="4">
        <v>484058</v>
      </c>
      <c r="BA6758" s="4" t="s">
        <v>27232</v>
      </c>
      <c r="BB6758" s="4" t="s">
        <v>27233</v>
      </c>
      <c r="BC6758" s="4">
        <v>40</v>
      </c>
      <c r="BD6758" t="str">
        <f>IF(AND(ADHOC!$G$15="",ADHOC!$S$4=""),"",IF(ADHOC!$G$15&lt;&gt;"",IF(ADHOC!$G$15=LEFT(Domein!$AS6758,LEN(ADHOC!$G$15)),MAX(Domein!BD$1:'Domein'!BD6757)+1,""),IF(ADHOC!$S$4=LEFT(Domein!$AS6758,LEN(ADHOC!$S$4)),MAX(Domein!BD$1:'Domein'!BD6757)+1,"")))</f>
        <v/>
      </c>
    </row>
    <row r="6759" spans="45:56" x14ac:dyDescent="0.2">
      <c r="AS6759" s="4" t="s">
        <v>15870</v>
      </c>
      <c r="AT6759" s="4" t="s">
        <v>15871</v>
      </c>
      <c r="AU6759" s="4" t="s">
        <v>456</v>
      </c>
      <c r="AV6759" s="4" t="s">
        <v>731</v>
      </c>
      <c r="AW6759" s="4" t="s">
        <v>1167</v>
      </c>
      <c r="AX6759" s="4"/>
      <c r="AY6759" s="4">
        <v>267003</v>
      </c>
      <c r="AZ6759" s="4">
        <v>484064</v>
      </c>
      <c r="BA6759" s="4" t="s">
        <v>27230</v>
      </c>
      <c r="BB6759" s="4" t="s">
        <v>27231</v>
      </c>
      <c r="BC6759" s="4">
        <v>40</v>
      </c>
      <c r="BD6759" t="str">
        <f>IF(AND(ADHOC!$G$15="",ADHOC!$S$4=""),"",IF(ADHOC!$G$15&lt;&gt;"",IF(ADHOC!$G$15=LEFT(Domein!$AS6759,LEN(ADHOC!$G$15)),MAX(Domein!BD$1:'Domein'!BD6758)+1,""),IF(ADHOC!$S$4=LEFT(Domein!$AS6759,LEN(ADHOC!$S$4)),MAX(Domein!BD$1:'Domein'!BD6758)+1,"")))</f>
        <v/>
      </c>
    </row>
    <row r="6760" spans="45:56" x14ac:dyDescent="0.2">
      <c r="AS6760" s="4" t="s">
        <v>34063</v>
      </c>
      <c r="AT6760" s="4" t="s">
        <v>15871</v>
      </c>
      <c r="AU6760" s="4" t="s">
        <v>456</v>
      </c>
      <c r="AV6760" s="4" t="s">
        <v>731</v>
      </c>
      <c r="AW6760" s="4" t="s">
        <v>1167</v>
      </c>
      <c r="AX6760" s="4"/>
      <c r="AY6760" s="4">
        <v>267003</v>
      </c>
      <c r="AZ6760" s="4">
        <v>484064</v>
      </c>
      <c r="BA6760" s="4" t="s">
        <v>27230</v>
      </c>
      <c r="BB6760" s="4" t="s">
        <v>27231</v>
      </c>
      <c r="BC6760" s="4">
        <v>40</v>
      </c>
      <c r="BD6760" t="str">
        <f>IF(AND(ADHOC!$G$15="",ADHOC!$S$4=""),"",IF(ADHOC!$G$15&lt;&gt;"",IF(ADHOC!$G$15=LEFT(Domein!$AS6760,LEN(ADHOC!$G$15)),MAX(Domein!BD$1:'Domein'!BD6759)+1,""),IF(ADHOC!$S$4=LEFT(Domein!$AS6760,LEN(ADHOC!$S$4)),MAX(Domein!BD$1:'Domein'!BD6759)+1,"")))</f>
        <v/>
      </c>
    </row>
    <row r="6761" spans="45:56" x14ac:dyDescent="0.2">
      <c r="AS6761" s="4" t="s">
        <v>19287</v>
      </c>
      <c r="AT6761" s="4" t="s">
        <v>19288</v>
      </c>
      <c r="AU6761" s="4" t="s">
        <v>456</v>
      </c>
      <c r="AV6761" s="4" t="s">
        <v>731</v>
      </c>
      <c r="AW6761" s="4" t="s">
        <v>724</v>
      </c>
      <c r="AX6761" s="4"/>
      <c r="AY6761" s="4">
        <v>263805</v>
      </c>
      <c r="AZ6761" s="4">
        <v>471255</v>
      </c>
      <c r="BA6761" s="4" t="s">
        <v>27234</v>
      </c>
      <c r="BB6761" s="4" t="s">
        <v>27235</v>
      </c>
      <c r="BC6761" s="4">
        <v>40</v>
      </c>
      <c r="BD6761" t="str">
        <f>IF(AND(ADHOC!$G$15="",ADHOC!$S$4=""),"",IF(ADHOC!$G$15&lt;&gt;"",IF(ADHOC!$G$15=LEFT(Domein!$AS6761,LEN(ADHOC!$G$15)),MAX(Domein!BD$1:'Domein'!BD6760)+1,""),IF(ADHOC!$S$4=LEFT(Domein!$AS6761,LEN(ADHOC!$S$4)),MAX(Domein!BD$1:'Domein'!BD6760)+1,"")))</f>
        <v/>
      </c>
    </row>
    <row r="6762" spans="45:56" x14ac:dyDescent="0.2">
      <c r="AS6762" s="4" t="s">
        <v>19289</v>
      </c>
      <c r="AT6762" s="4" t="s">
        <v>19290</v>
      </c>
      <c r="AU6762" s="4" t="s">
        <v>456</v>
      </c>
      <c r="AV6762" s="4" t="s">
        <v>731</v>
      </c>
      <c r="AW6762" s="4" t="s">
        <v>724</v>
      </c>
      <c r="AX6762" s="4"/>
      <c r="AY6762" s="4">
        <v>262702</v>
      </c>
      <c r="AZ6762" s="4">
        <v>471303</v>
      </c>
      <c r="BA6762" s="4" t="s">
        <v>27236</v>
      </c>
      <c r="BB6762" s="4" t="s">
        <v>27237</v>
      </c>
      <c r="BC6762" s="4">
        <v>40</v>
      </c>
      <c r="BD6762" t="str">
        <f>IF(AND(ADHOC!$G$15="",ADHOC!$S$4=""),"",IF(ADHOC!$G$15&lt;&gt;"",IF(ADHOC!$G$15=LEFT(Domein!$AS6762,LEN(ADHOC!$G$15)),MAX(Domein!BD$1:'Domein'!BD6761)+1,""),IF(ADHOC!$S$4=LEFT(Domein!$AS6762,LEN(ADHOC!$S$4)),MAX(Domein!BD$1:'Domein'!BD6761)+1,"")))</f>
        <v/>
      </c>
    </row>
    <row r="6763" spans="45:56" x14ac:dyDescent="0.2">
      <c r="AS6763" s="4" t="s">
        <v>19291</v>
      </c>
      <c r="AT6763" s="4" t="s">
        <v>19292</v>
      </c>
      <c r="AU6763" s="4" t="s">
        <v>456</v>
      </c>
      <c r="AV6763" s="4" t="s">
        <v>731</v>
      </c>
      <c r="AW6763" s="4" t="s">
        <v>724</v>
      </c>
      <c r="AX6763" s="4"/>
      <c r="AY6763" s="4">
        <v>266741</v>
      </c>
      <c r="AZ6763" s="4">
        <v>472414</v>
      </c>
      <c r="BA6763" s="4" t="s">
        <v>26215</v>
      </c>
      <c r="BB6763" s="4" t="s">
        <v>27238</v>
      </c>
      <c r="BC6763" s="4">
        <v>40</v>
      </c>
      <c r="BD6763" t="str">
        <f>IF(AND(ADHOC!$G$15="",ADHOC!$S$4=""),"",IF(ADHOC!$G$15&lt;&gt;"",IF(ADHOC!$G$15=LEFT(Domein!$AS6763,LEN(ADHOC!$G$15)),MAX(Domein!BD$1:'Domein'!BD6762)+1,""),IF(ADHOC!$S$4=LEFT(Domein!$AS6763,LEN(ADHOC!$S$4)),MAX(Domein!BD$1:'Domein'!BD6762)+1,"")))</f>
        <v/>
      </c>
    </row>
    <row r="6764" spans="45:56" x14ac:dyDescent="0.2">
      <c r="AS6764" s="4" t="s">
        <v>19293</v>
      </c>
      <c r="AT6764" s="4" t="s">
        <v>13438</v>
      </c>
      <c r="AU6764" s="4" t="s">
        <v>456</v>
      </c>
      <c r="AV6764" s="4" t="s">
        <v>731</v>
      </c>
      <c r="AW6764" s="4" t="s">
        <v>724</v>
      </c>
      <c r="AX6764" s="4"/>
      <c r="AY6764" s="4">
        <v>263594</v>
      </c>
      <c r="AZ6764" s="4">
        <v>470225</v>
      </c>
      <c r="BA6764" s="4" t="s">
        <v>27239</v>
      </c>
      <c r="BB6764" s="4" t="s">
        <v>27240</v>
      </c>
      <c r="BC6764" s="4">
        <v>40</v>
      </c>
      <c r="BD6764" t="str">
        <f>IF(AND(ADHOC!$G$15="",ADHOC!$S$4=""),"",IF(ADHOC!$G$15&lt;&gt;"",IF(ADHOC!$G$15=LEFT(Domein!$AS6764,LEN(ADHOC!$G$15)),MAX(Domein!BD$1:'Domein'!BD6763)+1,""),IF(ADHOC!$S$4=LEFT(Domein!$AS6764,LEN(ADHOC!$S$4)),MAX(Domein!BD$1:'Domein'!BD6763)+1,"")))</f>
        <v/>
      </c>
    </row>
    <row r="6765" spans="45:56" x14ac:dyDescent="0.2">
      <c r="AS6765" s="4" t="s">
        <v>19294</v>
      </c>
      <c r="AT6765" s="4" t="s">
        <v>19295</v>
      </c>
      <c r="AU6765" s="4" t="s">
        <v>456</v>
      </c>
      <c r="AV6765" s="4" t="s">
        <v>731</v>
      </c>
      <c r="AW6765" s="4" t="s">
        <v>724</v>
      </c>
      <c r="AX6765" s="4"/>
      <c r="AY6765" s="4">
        <v>262324</v>
      </c>
      <c r="AZ6765" s="4">
        <v>474269</v>
      </c>
      <c r="BA6765" s="4" t="s">
        <v>25324</v>
      </c>
      <c r="BB6765" s="4" t="s">
        <v>27241</v>
      </c>
      <c r="BC6765" s="4">
        <v>40</v>
      </c>
      <c r="BD6765" t="str">
        <f>IF(AND(ADHOC!$G$15="",ADHOC!$S$4=""),"",IF(ADHOC!$G$15&lt;&gt;"",IF(ADHOC!$G$15=LEFT(Domein!$AS6765,LEN(ADHOC!$G$15)),MAX(Domein!BD$1:'Domein'!BD6764)+1,""),IF(ADHOC!$S$4=LEFT(Domein!$AS6765,LEN(ADHOC!$S$4)),MAX(Domein!BD$1:'Domein'!BD6764)+1,"")))</f>
        <v/>
      </c>
    </row>
    <row r="6766" spans="45:56" x14ac:dyDescent="0.2">
      <c r="AS6766" s="4" t="s">
        <v>19296</v>
      </c>
      <c r="AT6766" s="4" t="s">
        <v>19297</v>
      </c>
      <c r="AU6766" s="4" t="s">
        <v>456</v>
      </c>
      <c r="AV6766" s="4" t="s">
        <v>731</v>
      </c>
      <c r="AW6766" s="4" t="s">
        <v>724</v>
      </c>
      <c r="AX6766" s="4"/>
      <c r="AY6766" s="4">
        <v>261392</v>
      </c>
      <c r="AZ6766" s="4">
        <v>467718</v>
      </c>
      <c r="BA6766" s="4" t="s">
        <v>27242</v>
      </c>
      <c r="BB6766" s="4" t="s">
        <v>27243</v>
      </c>
      <c r="BC6766" s="4">
        <v>40</v>
      </c>
      <c r="BD6766" t="str">
        <f>IF(AND(ADHOC!$G$15="",ADHOC!$S$4=""),"",IF(ADHOC!$G$15&lt;&gt;"",IF(ADHOC!$G$15=LEFT(Domein!$AS6766,LEN(ADHOC!$G$15)),MAX(Domein!BD$1:'Domein'!BD6765)+1,""),IF(ADHOC!$S$4=LEFT(Domein!$AS6766,LEN(ADHOC!$S$4)),MAX(Domein!BD$1:'Domein'!BD6765)+1,"")))</f>
        <v/>
      </c>
    </row>
    <row r="6767" spans="45:56" x14ac:dyDescent="0.2">
      <c r="AS6767" s="4" t="s">
        <v>19298</v>
      </c>
      <c r="AT6767" s="4" t="s">
        <v>19299</v>
      </c>
      <c r="AU6767" s="4" t="s">
        <v>456</v>
      </c>
      <c r="AV6767" s="4" t="s">
        <v>731</v>
      </c>
      <c r="AW6767" s="4" t="s">
        <v>724</v>
      </c>
      <c r="AX6767" s="4"/>
      <c r="AY6767" s="4">
        <v>261420</v>
      </c>
      <c r="AZ6767" s="4">
        <v>466958</v>
      </c>
      <c r="BA6767" s="4" t="s">
        <v>27244</v>
      </c>
      <c r="BB6767" s="4" t="s">
        <v>27245</v>
      </c>
      <c r="BC6767" s="4">
        <v>40</v>
      </c>
      <c r="BD6767" t="str">
        <f>IF(AND(ADHOC!$G$15="",ADHOC!$S$4=""),"",IF(ADHOC!$G$15&lt;&gt;"",IF(ADHOC!$G$15=LEFT(Domein!$AS6767,LEN(ADHOC!$G$15)),MAX(Domein!BD$1:'Domein'!BD6766)+1,""),IF(ADHOC!$S$4=LEFT(Domein!$AS6767,LEN(ADHOC!$S$4)),MAX(Domein!BD$1:'Domein'!BD6766)+1,"")))</f>
        <v/>
      </c>
    </row>
    <row r="6768" spans="45:56" x14ac:dyDescent="0.2">
      <c r="AS6768" s="4" t="s">
        <v>19300</v>
      </c>
      <c r="AT6768" s="4" t="s">
        <v>19301</v>
      </c>
      <c r="AU6768" s="4" t="s">
        <v>456</v>
      </c>
      <c r="AV6768" s="4" t="s">
        <v>731</v>
      </c>
      <c r="AW6768" s="4" t="s">
        <v>724</v>
      </c>
      <c r="AX6768" s="4"/>
      <c r="AY6768" s="4">
        <v>260254</v>
      </c>
      <c r="AZ6768" s="4">
        <v>467847</v>
      </c>
      <c r="BA6768" s="4" t="s">
        <v>27246</v>
      </c>
      <c r="BB6768" s="4" t="s">
        <v>27247</v>
      </c>
      <c r="BC6768" s="4">
        <v>40</v>
      </c>
      <c r="BD6768" t="str">
        <f>IF(AND(ADHOC!$G$15="",ADHOC!$S$4=""),"",IF(ADHOC!$G$15&lt;&gt;"",IF(ADHOC!$G$15=LEFT(Domein!$AS6768,LEN(ADHOC!$G$15)),MAX(Domein!BD$1:'Domein'!BD6767)+1,""),IF(ADHOC!$S$4=LEFT(Domein!$AS6768,LEN(ADHOC!$S$4)),MAX(Domein!BD$1:'Domein'!BD6767)+1,"")))</f>
        <v/>
      </c>
    </row>
    <row r="6769" spans="45:56" x14ac:dyDescent="0.2">
      <c r="AS6769" s="4" t="s">
        <v>19302</v>
      </c>
      <c r="AT6769" s="4" t="s">
        <v>19303</v>
      </c>
      <c r="AU6769" s="4" t="s">
        <v>456</v>
      </c>
      <c r="AV6769" s="4" t="s">
        <v>731</v>
      </c>
      <c r="AW6769" s="4" t="s">
        <v>724</v>
      </c>
      <c r="AX6769" s="4"/>
      <c r="AY6769" s="4">
        <v>261730</v>
      </c>
      <c r="AZ6769" s="4">
        <v>467220</v>
      </c>
      <c r="BA6769" s="4" t="s">
        <v>27248</v>
      </c>
      <c r="BB6769" s="4" t="s">
        <v>27249</v>
      </c>
      <c r="BC6769" s="4">
        <v>40</v>
      </c>
      <c r="BD6769" t="str">
        <f>IF(AND(ADHOC!$G$15="",ADHOC!$S$4=""),"",IF(ADHOC!$G$15&lt;&gt;"",IF(ADHOC!$G$15=LEFT(Domein!$AS6769,LEN(ADHOC!$G$15)),MAX(Domein!BD$1:'Domein'!BD6768)+1,""),IF(ADHOC!$S$4=LEFT(Domein!$AS6769,LEN(ADHOC!$S$4)),MAX(Domein!BD$1:'Domein'!BD6768)+1,"")))</f>
        <v/>
      </c>
    </row>
    <row r="6770" spans="45:56" x14ac:dyDescent="0.2">
      <c r="AS6770" s="4" t="s">
        <v>19304</v>
      </c>
      <c r="AT6770" s="4" t="s">
        <v>19305</v>
      </c>
      <c r="AU6770" s="4" t="s">
        <v>456</v>
      </c>
      <c r="AV6770" s="4" t="s">
        <v>731</v>
      </c>
      <c r="AW6770" s="4" t="s">
        <v>724</v>
      </c>
      <c r="AX6770" s="4"/>
      <c r="AY6770" s="4">
        <v>260716</v>
      </c>
      <c r="AZ6770" s="4">
        <v>473264</v>
      </c>
      <c r="BA6770" s="4" t="s">
        <v>27250</v>
      </c>
      <c r="BB6770" s="4" t="s">
        <v>27251</v>
      </c>
      <c r="BC6770" s="4">
        <v>40</v>
      </c>
      <c r="BD6770" t="str">
        <f>IF(AND(ADHOC!$G$15="",ADHOC!$S$4=""),"",IF(ADHOC!$G$15&lt;&gt;"",IF(ADHOC!$G$15=LEFT(Domein!$AS6770,LEN(ADHOC!$G$15)),MAX(Domein!BD$1:'Domein'!BD6769)+1,""),IF(ADHOC!$S$4=LEFT(Domein!$AS6770,LEN(ADHOC!$S$4)),MAX(Domein!BD$1:'Domein'!BD6769)+1,"")))</f>
        <v/>
      </c>
    </row>
    <row r="6771" spans="45:56" x14ac:dyDescent="0.2">
      <c r="AS6771" s="4" t="s">
        <v>19306</v>
      </c>
      <c r="AT6771" s="4" t="s">
        <v>19307</v>
      </c>
      <c r="AU6771" s="4" t="s">
        <v>456</v>
      </c>
      <c r="AV6771" s="4" t="s">
        <v>731</v>
      </c>
      <c r="AW6771" s="4" t="s">
        <v>724</v>
      </c>
      <c r="AX6771" s="4"/>
      <c r="AY6771" s="4">
        <v>261714</v>
      </c>
      <c r="AZ6771" s="4">
        <v>475320</v>
      </c>
      <c r="BA6771" s="4" t="s">
        <v>27252</v>
      </c>
      <c r="BB6771" s="4" t="s">
        <v>27253</v>
      </c>
      <c r="BC6771" s="4">
        <v>40</v>
      </c>
      <c r="BD6771" t="str">
        <f>IF(AND(ADHOC!$G$15="",ADHOC!$S$4=""),"",IF(ADHOC!$G$15&lt;&gt;"",IF(ADHOC!$G$15=LEFT(Domein!$AS6771,LEN(ADHOC!$G$15)),MAX(Domein!BD$1:'Domein'!BD6770)+1,""),IF(ADHOC!$S$4=LEFT(Domein!$AS6771,LEN(ADHOC!$S$4)),MAX(Domein!BD$1:'Domein'!BD6770)+1,"")))</f>
        <v/>
      </c>
    </row>
    <row r="6772" spans="45:56" x14ac:dyDescent="0.2">
      <c r="AS6772" s="4" t="s">
        <v>19308</v>
      </c>
      <c r="AT6772" s="4" t="s">
        <v>19309</v>
      </c>
      <c r="AU6772" s="4" t="s">
        <v>456</v>
      </c>
      <c r="AV6772" s="4" t="s">
        <v>731</v>
      </c>
      <c r="AW6772" s="4" t="s">
        <v>724</v>
      </c>
      <c r="AX6772" s="4"/>
      <c r="AY6772" s="4">
        <v>260628</v>
      </c>
      <c r="AZ6772" s="4">
        <v>473378</v>
      </c>
      <c r="BA6772" s="4" t="s">
        <v>27254</v>
      </c>
      <c r="BB6772" s="4" t="s">
        <v>27255</v>
      </c>
      <c r="BC6772" s="4">
        <v>40</v>
      </c>
      <c r="BD6772" t="str">
        <f>IF(AND(ADHOC!$G$15="",ADHOC!$S$4=""),"",IF(ADHOC!$G$15&lt;&gt;"",IF(ADHOC!$G$15=LEFT(Domein!$AS6772,LEN(ADHOC!$G$15)),MAX(Domein!BD$1:'Domein'!BD6771)+1,""),IF(ADHOC!$S$4=LEFT(Domein!$AS6772,LEN(ADHOC!$S$4)),MAX(Domein!BD$1:'Domein'!BD6771)+1,"")))</f>
        <v/>
      </c>
    </row>
    <row r="6773" spans="45:56" x14ac:dyDescent="0.2">
      <c r="AS6773" s="4" t="s">
        <v>19310</v>
      </c>
      <c r="AT6773" s="4" t="s">
        <v>19311</v>
      </c>
      <c r="AU6773" s="4" t="s">
        <v>456</v>
      </c>
      <c r="AV6773" s="4" t="s">
        <v>731</v>
      </c>
      <c r="AW6773" s="4" t="s">
        <v>724</v>
      </c>
      <c r="AX6773" s="4"/>
      <c r="AY6773" s="4">
        <v>266424</v>
      </c>
      <c r="AZ6773" s="4">
        <v>479788</v>
      </c>
      <c r="BA6773" s="4" t="s">
        <v>27256</v>
      </c>
      <c r="BB6773" s="4" t="s">
        <v>27257</v>
      </c>
      <c r="BC6773" s="4">
        <v>40</v>
      </c>
      <c r="BD6773" t="str">
        <f>IF(AND(ADHOC!$G$15="",ADHOC!$S$4=""),"",IF(ADHOC!$G$15&lt;&gt;"",IF(ADHOC!$G$15=LEFT(Domein!$AS6773,LEN(ADHOC!$G$15)),MAX(Domein!BD$1:'Domein'!BD6772)+1,""),IF(ADHOC!$S$4=LEFT(Domein!$AS6773,LEN(ADHOC!$S$4)),MAX(Domein!BD$1:'Domein'!BD6772)+1,"")))</f>
        <v/>
      </c>
    </row>
    <row r="6774" spans="45:56" x14ac:dyDescent="0.2">
      <c r="AS6774" s="4" t="s">
        <v>19312</v>
      </c>
      <c r="AT6774" s="4" t="s">
        <v>19313</v>
      </c>
      <c r="AU6774" s="4" t="s">
        <v>456</v>
      </c>
      <c r="AV6774" s="4" t="s">
        <v>731</v>
      </c>
      <c r="AW6774" s="4" t="s">
        <v>724</v>
      </c>
      <c r="AX6774" s="4"/>
      <c r="AY6774" s="4">
        <v>263350</v>
      </c>
      <c r="AZ6774" s="4">
        <v>479120</v>
      </c>
      <c r="BA6774" s="4" t="s">
        <v>27258</v>
      </c>
      <c r="BB6774" s="4" t="s">
        <v>27259</v>
      </c>
      <c r="BC6774" s="4">
        <v>40</v>
      </c>
      <c r="BD6774" t="str">
        <f>IF(AND(ADHOC!$G$15="",ADHOC!$S$4=""),"",IF(ADHOC!$G$15&lt;&gt;"",IF(ADHOC!$G$15=LEFT(Domein!$AS6774,LEN(ADHOC!$G$15)),MAX(Domein!BD$1:'Domein'!BD6773)+1,""),IF(ADHOC!$S$4=LEFT(Domein!$AS6774,LEN(ADHOC!$S$4)),MAX(Domein!BD$1:'Domein'!BD6773)+1,"")))</f>
        <v/>
      </c>
    </row>
    <row r="6775" spans="45:56" x14ac:dyDescent="0.2">
      <c r="AS6775" s="4" t="s">
        <v>19314</v>
      </c>
      <c r="AT6775" s="4" t="s">
        <v>19315</v>
      </c>
      <c r="AU6775" s="4" t="s">
        <v>456</v>
      </c>
      <c r="AV6775" s="4" t="s">
        <v>731</v>
      </c>
      <c r="AW6775" s="4" t="s">
        <v>724</v>
      </c>
      <c r="AX6775" s="4"/>
      <c r="AY6775" s="4">
        <v>260032</v>
      </c>
      <c r="AZ6775" s="4">
        <v>473464</v>
      </c>
      <c r="BA6775" s="4" t="s">
        <v>27260</v>
      </c>
      <c r="BB6775" s="4" t="s">
        <v>27261</v>
      </c>
      <c r="BC6775" s="4">
        <v>40</v>
      </c>
      <c r="BD6775" t="str">
        <f>IF(AND(ADHOC!$G$15="",ADHOC!$S$4=""),"",IF(ADHOC!$G$15&lt;&gt;"",IF(ADHOC!$G$15=LEFT(Domein!$AS6775,LEN(ADHOC!$G$15)),MAX(Domein!BD$1:'Domein'!BD6774)+1,""),IF(ADHOC!$S$4=LEFT(Domein!$AS6775,LEN(ADHOC!$S$4)),MAX(Domein!BD$1:'Domein'!BD6774)+1,"")))</f>
        <v/>
      </c>
    </row>
    <row r="6776" spans="45:56" x14ac:dyDescent="0.2">
      <c r="AS6776" s="4" t="s">
        <v>19316</v>
      </c>
      <c r="AT6776" s="4" t="s">
        <v>19317</v>
      </c>
      <c r="AU6776" s="4" t="s">
        <v>456</v>
      </c>
      <c r="AV6776" s="4" t="s">
        <v>731</v>
      </c>
      <c r="AW6776" s="4" t="s">
        <v>724</v>
      </c>
      <c r="AX6776" s="4"/>
      <c r="AY6776" s="4">
        <v>261547</v>
      </c>
      <c r="AZ6776" s="4">
        <v>468616</v>
      </c>
      <c r="BA6776" s="4" t="s">
        <v>27262</v>
      </c>
      <c r="BB6776" s="4" t="s">
        <v>27263</v>
      </c>
      <c r="BC6776" s="4">
        <v>40</v>
      </c>
      <c r="BD6776" t="str">
        <f>IF(AND(ADHOC!$G$15="",ADHOC!$S$4=""),"",IF(ADHOC!$G$15&lt;&gt;"",IF(ADHOC!$G$15=LEFT(Domein!$AS6776,LEN(ADHOC!$G$15)),MAX(Domein!BD$1:'Domein'!BD6775)+1,""),IF(ADHOC!$S$4=LEFT(Domein!$AS6776,LEN(ADHOC!$S$4)),MAX(Domein!BD$1:'Domein'!BD6775)+1,"")))</f>
        <v/>
      </c>
    </row>
    <row r="6777" spans="45:56" x14ac:dyDescent="0.2">
      <c r="AS6777" s="4" t="s">
        <v>19318</v>
      </c>
      <c r="AT6777" s="4" t="s">
        <v>19319</v>
      </c>
      <c r="AU6777" s="4" t="s">
        <v>456</v>
      </c>
      <c r="AV6777" s="4" t="s">
        <v>731</v>
      </c>
      <c r="AW6777" s="4" t="s">
        <v>724</v>
      </c>
      <c r="AX6777" s="4"/>
      <c r="AY6777" s="4">
        <v>260992</v>
      </c>
      <c r="AZ6777" s="4">
        <v>469738</v>
      </c>
      <c r="BA6777" s="4" t="s">
        <v>27264</v>
      </c>
      <c r="BB6777" s="4" t="s">
        <v>27265</v>
      </c>
      <c r="BC6777" s="4">
        <v>40</v>
      </c>
      <c r="BD6777" t="str">
        <f>IF(AND(ADHOC!$G$15="",ADHOC!$S$4=""),"",IF(ADHOC!$G$15&lt;&gt;"",IF(ADHOC!$G$15=LEFT(Domein!$AS6777,LEN(ADHOC!$G$15)),MAX(Domein!BD$1:'Domein'!BD6776)+1,""),IF(ADHOC!$S$4=LEFT(Domein!$AS6777,LEN(ADHOC!$S$4)),MAX(Domein!BD$1:'Domein'!BD6776)+1,"")))</f>
        <v/>
      </c>
    </row>
    <row r="6778" spans="45:56" x14ac:dyDescent="0.2">
      <c r="AS6778" s="4" t="s">
        <v>19320</v>
      </c>
      <c r="AT6778" s="4" t="s">
        <v>19321</v>
      </c>
      <c r="AU6778" s="4" t="s">
        <v>456</v>
      </c>
      <c r="AV6778" s="4" t="s">
        <v>731</v>
      </c>
      <c r="AW6778" s="4" t="s">
        <v>724</v>
      </c>
      <c r="AX6778" s="4"/>
      <c r="AY6778" s="4">
        <v>261793</v>
      </c>
      <c r="AZ6778" s="4">
        <v>469836</v>
      </c>
      <c r="BA6778" s="4" t="s">
        <v>27266</v>
      </c>
      <c r="BB6778" s="4" t="s">
        <v>27267</v>
      </c>
      <c r="BC6778" s="4">
        <v>40</v>
      </c>
      <c r="BD6778" t="str">
        <f>IF(AND(ADHOC!$G$15="",ADHOC!$S$4=""),"",IF(ADHOC!$G$15&lt;&gt;"",IF(ADHOC!$G$15=LEFT(Domein!$AS6778,LEN(ADHOC!$G$15)),MAX(Domein!BD$1:'Domein'!BD6777)+1,""),IF(ADHOC!$S$4=LEFT(Domein!$AS6778,LEN(ADHOC!$S$4)),MAX(Domein!BD$1:'Domein'!BD6777)+1,"")))</f>
        <v/>
      </c>
    </row>
    <row r="6779" spans="45:56" x14ac:dyDescent="0.2">
      <c r="AS6779" s="4" t="s">
        <v>19322</v>
      </c>
      <c r="AT6779" s="4" t="s">
        <v>19323</v>
      </c>
      <c r="AU6779" s="4" t="s">
        <v>456</v>
      </c>
      <c r="AV6779" s="4" t="s">
        <v>731</v>
      </c>
      <c r="AW6779" s="4" t="s">
        <v>724</v>
      </c>
      <c r="AX6779" s="4"/>
      <c r="AY6779" s="4">
        <v>261508</v>
      </c>
      <c r="AZ6779" s="4">
        <v>469703</v>
      </c>
      <c r="BA6779" s="4" t="s">
        <v>27268</v>
      </c>
      <c r="BB6779" s="4" t="s">
        <v>27269</v>
      </c>
      <c r="BC6779" s="4">
        <v>40</v>
      </c>
      <c r="BD6779" t="str">
        <f>IF(AND(ADHOC!$G$15="",ADHOC!$S$4=""),"",IF(ADHOC!$G$15&lt;&gt;"",IF(ADHOC!$G$15=LEFT(Domein!$AS6779,LEN(ADHOC!$G$15)),MAX(Domein!BD$1:'Domein'!BD6778)+1,""),IF(ADHOC!$S$4=LEFT(Domein!$AS6779,LEN(ADHOC!$S$4)),MAX(Domein!BD$1:'Domein'!BD6778)+1,"")))</f>
        <v/>
      </c>
    </row>
    <row r="6780" spans="45:56" x14ac:dyDescent="0.2">
      <c r="AS6780" s="4" t="s">
        <v>19324</v>
      </c>
      <c r="AT6780" s="4" t="s">
        <v>19325</v>
      </c>
      <c r="AU6780" s="4" t="s">
        <v>456</v>
      </c>
      <c r="AV6780" s="4" t="s">
        <v>731</v>
      </c>
      <c r="AW6780" s="4" t="s">
        <v>724</v>
      </c>
      <c r="AX6780" s="4"/>
      <c r="AY6780" s="4">
        <v>261530</v>
      </c>
      <c r="AZ6780" s="4">
        <v>469530</v>
      </c>
      <c r="BA6780" s="4" t="s">
        <v>27270</v>
      </c>
      <c r="BB6780" s="4" t="s">
        <v>27271</v>
      </c>
      <c r="BC6780" s="4">
        <v>40</v>
      </c>
      <c r="BD6780" t="str">
        <f>IF(AND(ADHOC!$G$15="",ADHOC!$S$4=""),"",IF(ADHOC!$G$15&lt;&gt;"",IF(ADHOC!$G$15=LEFT(Domein!$AS6780,LEN(ADHOC!$G$15)),MAX(Domein!BD$1:'Domein'!BD6779)+1,""),IF(ADHOC!$S$4=LEFT(Domein!$AS6780,LEN(ADHOC!$S$4)),MAX(Domein!BD$1:'Domein'!BD6779)+1,"")))</f>
        <v/>
      </c>
    </row>
    <row r="6781" spans="45:56" x14ac:dyDescent="0.2">
      <c r="AS6781" s="4" t="s">
        <v>19326</v>
      </c>
      <c r="AT6781" s="4" t="s">
        <v>19327</v>
      </c>
      <c r="AU6781" s="4" t="s">
        <v>456</v>
      </c>
      <c r="AV6781" s="4" t="s">
        <v>731</v>
      </c>
      <c r="AW6781" s="4" t="s">
        <v>724</v>
      </c>
      <c r="AX6781" s="4"/>
      <c r="AY6781" s="4">
        <v>260096</v>
      </c>
      <c r="AZ6781" s="4">
        <v>468080</v>
      </c>
      <c r="BA6781" s="4" t="s">
        <v>27272</v>
      </c>
      <c r="BB6781" s="4" t="s">
        <v>27273</v>
      </c>
      <c r="BC6781" s="4">
        <v>40</v>
      </c>
      <c r="BD6781" t="str">
        <f>IF(AND(ADHOC!$G$15="",ADHOC!$S$4=""),"",IF(ADHOC!$G$15&lt;&gt;"",IF(ADHOC!$G$15=LEFT(Domein!$AS6781,LEN(ADHOC!$G$15)),MAX(Domein!BD$1:'Domein'!BD6780)+1,""),IF(ADHOC!$S$4=LEFT(Domein!$AS6781,LEN(ADHOC!$S$4)),MAX(Domein!BD$1:'Domein'!BD6780)+1,"")))</f>
        <v/>
      </c>
    </row>
    <row r="6782" spans="45:56" x14ac:dyDescent="0.2">
      <c r="AS6782" s="4" t="s">
        <v>19328</v>
      </c>
      <c r="AT6782" s="4" t="s">
        <v>19329</v>
      </c>
      <c r="AU6782" s="4" t="s">
        <v>456</v>
      </c>
      <c r="AV6782" s="4" t="s">
        <v>731</v>
      </c>
      <c r="AW6782" s="4" t="s">
        <v>724</v>
      </c>
      <c r="AX6782" s="4"/>
      <c r="AY6782" s="4">
        <v>259990</v>
      </c>
      <c r="AZ6782" s="4">
        <v>467850</v>
      </c>
      <c r="BA6782" s="4" t="s">
        <v>27274</v>
      </c>
      <c r="BB6782" s="4" t="s">
        <v>27275</v>
      </c>
      <c r="BC6782" s="4">
        <v>40</v>
      </c>
      <c r="BD6782" t="str">
        <f>IF(AND(ADHOC!$G$15="",ADHOC!$S$4=""),"",IF(ADHOC!$G$15&lt;&gt;"",IF(ADHOC!$G$15=LEFT(Domein!$AS6782,LEN(ADHOC!$G$15)),MAX(Domein!BD$1:'Domein'!BD6781)+1,""),IF(ADHOC!$S$4=LEFT(Domein!$AS6782,LEN(ADHOC!$S$4)),MAX(Domein!BD$1:'Domein'!BD6781)+1,"")))</f>
        <v/>
      </c>
    </row>
    <row r="6783" spans="45:56" x14ac:dyDescent="0.2">
      <c r="AS6783" s="4" t="s">
        <v>19330</v>
      </c>
      <c r="AT6783" s="4" t="s">
        <v>19331</v>
      </c>
      <c r="AU6783" s="4" t="s">
        <v>456</v>
      </c>
      <c r="AV6783" s="4" t="s">
        <v>731</v>
      </c>
      <c r="AW6783" s="4" t="s">
        <v>724</v>
      </c>
      <c r="AX6783" s="4"/>
      <c r="AY6783" s="4">
        <v>260192</v>
      </c>
      <c r="AZ6783" s="4">
        <v>467637</v>
      </c>
      <c r="BA6783" s="4" t="s">
        <v>27276</v>
      </c>
      <c r="BB6783" s="4" t="s">
        <v>27277</v>
      </c>
      <c r="BC6783" s="4">
        <v>40</v>
      </c>
      <c r="BD6783" t="str">
        <f>IF(AND(ADHOC!$G$15="",ADHOC!$S$4=""),"",IF(ADHOC!$G$15&lt;&gt;"",IF(ADHOC!$G$15=LEFT(Domein!$AS6783,LEN(ADHOC!$G$15)),MAX(Domein!BD$1:'Domein'!BD6782)+1,""),IF(ADHOC!$S$4=LEFT(Domein!$AS6783,LEN(ADHOC!$S$4)),MAX(Domein!BD$1:'Domein'!BD6782)+1,"")))</f>
        <v/>
      </c>
    </row>
    <row r="6784" spans="45:56" x14ac:dyDescent="0.2">
      <c r="AS6784" s="4" t="s">
        <v>19332</v>
      </c>
      <c r="AT6784" s="4" t="s">
        <v>19333</v>
      </c>
      <c r="AU6784" s="4" t="s">
        <v>456</v>
      </c>
      <c r="AV6784" s="4" t="s">
        <v>731</v>
      </c>
      <c r="AW6784" s="4" t="s">
        <v>724</v>
      </c>
      <c r="AX6784" s="4"/>
      <c r="AY6784" s="4">
        <v>266906</v>
      </c>
      <c r="AZ6784" s="4">
        <v>476214</v>
      </c>
      <c r="BA6784" s="4" t="s">
        <v>27278</v>
      </c>
      <c r="BB6784" s="4" t="s">
        <v>27279</v>
      </c>
      <c r="BC6784" s="4">
        <v>40</v>
      </c>
      <c r="BD6784" t="str">
        <f>IF(AND(ADHOC!$G$15="",ADHOC!$S$4=""),"",IF(ADHOC!$G$15&lt;&gt;"",IF(ADHOC!$G$15=LEFT(Domein!$AS6784,LEN(ADHOC!$G$15)),MAX(Domein!BD$1:'Domein'!BD6783)+1,""),IF(ADHOC!$S$4=LEFT(Domein!$AS6784,LEN(ADHOC!$S$4)),MAX(Domein!BD$1:'Domein'!BD6783)+1,"")))</f>
        <v/>
      </c>
    </row>
    <row r="6785" spans="45:56" x14ac:dyDescent="0.2">
      <c r="AS6785" s="4" t="s">
        <v>19334</v>
      </c>
      <c r="AT6785" s="4" t="s">
        <v>19335</v>
      </c>
      <c r="AU6785" s="4" t="s">
        <v>456</v>
      </c>
      <c r="AV6785" s="4" t="s">
        <v>731</v>
      </c>
      <c r="AW6785" s="4" t="s">
        <v>724</v>
      </c>
      <c r="AX6785" s="4"/>
      <c r="AY6785" s="4">
        <v>262230</v>
      </c>
      <c r="AZ6785" s="4">
        <v>476350</v>
      </c>
      <c r="BA6785" s="4" t="s">
        <v>27280</v>
      </c>
      <c r="BB6785" s="4" t="s">
        <v>27281</v>
      </c>
      <c r="BC6785" s="4">
        <v>40</v>
      </c>
      <c r="BD6785" t="str">
        <f>IF(AND(ADHOC!$G$15="",ADHOC!$S$4=""),"",IF(ADHOC!$G$15&lt;&gt;"",IF(ADHOC!$G$15=LEFT(Domein!$AS6785,LEN(ADHOC!$G$15)),MAX(Domein!BD$1:'Domein'!BD6784)+1,""),IF(ADHOC!$S$4=LEFT(Domein!$AS6785,LEN(ADHOC!$S$4)),MAX(Domein!BD$1:'Domein'!BD6784)+1,"")))</f>
        <v/>
      </c>
    </row>
    <row r="6786" spans="45:56" x14ac:dyDescent="0.2">
      <c r="AS6786" s="4" t="s">
        <v>19336</v>
      </c>
      <c r="AT6786" s="4" t="s">
        <v>19337</v>
      </c>
      <c r="AU6786" s="4" t="s">
        <v>456</v>
      </c>
      <c r="AV6786" s="4" t="s">
        <v>731</v>
      </c>
      <c r="AW6786" s="4" t="s">
        <v>724</v>
      </c>
      <c r="AX6786" s="4"/>
      <c r="AY6786" s="4">
        <v>263500</v>
      </c>
      <c r="AZ6786" s="4">
        <v>476350</v>
      </c>
      <c r="BA6786" s="4" t="s">
        <v>27282</v>
      </c>
      <c r="BB6786" s="4" t="s">
        <v>27283</v>
      </c>
      <c r="BC6786" s="4">
        <v>40</v>
      </c>
      <c r="BD6786" t="str">
        <f>IF(AND(ADHOC!$G$15="",ADHOC!$S$4=""),"",IF(ADHOC!$G$15&lt;&gt;"",IF(ADHOC!$G$15=LEFT(Domein!$AS6786,LEN(ADHOC!$G$15)),MAX(Domein!BD$1:'Domein'!BD6785)+1,""),IF(ADHOC!$S$4=LEFT(Domein!$AS6786,LEN(ADHOC!$S$4)),MAX(Domein!BD$1:'Domein'!BD6785)+1,"")))</f>
        <v/>
      </c>
    </row>
    <row r="6787" spans="45:56" x14ac:dyDescent="0.2">
      <c r="AS6787" s="4" t="s">
        <v>19338</v>
      </c>
      <c r="AT6787" s="4" t="s">
        <v>19339</v>
      </c>
      <c r="AU6787" s="4" t="s">
        <v>456</v>
      </c>
      <c r="AV6787" s="4" t="s">
        <v>731</v>
      </c>
      <c r="AW6787" s="4" t="s">
        <v>724</v>
      </c>
      <c r="AX6787" s="4"/>
      <c r="AY6787" s="4">
        <v>264790</v>
      </c>
      <c r="AZ6787" s="4">
        <v>475350</v>
      </c>
      <c r="BA6787" s="4" t="s">
        <v>27284</v>
      </c>
      <c r="BB6787" s="4" t="s">
        <v>27285</v>
      </c>
      <c r="BC6787" s="4">
        <v>40</v>
      </c>
      <c r="BD6787" t="str">
        <f>IF(AND(ADHOC!$G$15="",ADHOC!$S$4=""),"",IF(ADHOC!$G$15&lt;&gt;"",IF(ADHOC!$G$15=LEFT(Domein!$AS6787,LEN(ADHOC!$G$15)),MAX(Domein!BD$1:'Domein'!BD6786)+1,""),IF(ADHOC!$S$4=LEFT(Domein!$AS6787,LEN(ADHOC!$S$4)),MAX(Domein!BD$1:'Domein'!BD6786)+1,"")))</f>
        <v/>
      </c>
    </row>
    <row r="6788" spans="45:56" x14ac:dyDescent="0.2">
      <c r="AS6788" s="4" t="s">
        <v>19340</v>
      </c>
      <c r="AT6788" s="4" t="s">
        <v>19341</v>
      </c>
      <c r="AU6788" s="4" t="s">
        <v>456</v>
      </c>
      <c r="AV6788" s="4" t="s">
        <v>731</v>
      </c>
      <c r="AW6788" s="4" t="s">
        <v>724</v>
      </c>
      <c r="AX6788" s="4"/>
      <c r="AY6788" s="4">
        <v>265920</v>
      </c>
      <c r="AZ6788" s="4">
        <v>479110</v>
      </c>
      <c r="BA6788" s="4" t="s">
        <v>27286</v>
      </c>
      <c r="BB6788" s="4" t="s">
        <v>27287</v>
      </c>
      <c r="BC6788" s="4">
        <v>40</v>
      </c>
      <c r="BD6788" t="str">
        <f>IF(AND(ADHOC!$G$15="",ADHOC!$S$4=""),"",IF(ADHOC!$G$15&lt;&gt;"",IF(ADHOC!$G$15=LEFT(Domein!$AS6788,LEN(ADHOC!$G$15)),MAX(Domein!BD$1:'Domein'!BD6787)+1,""),IF(ADHOC!$S$4=LEFT(Domein!$AS6788,LEN(ADHOC!$S$4)),MAX(Domein!BD$1:'Domein'!BD6787)+1,"")))</f>
        <v/>
      </c>
    </row>
    <row r="6789" spans="45:56" x14ac:dyDescent="0.2">
      <c r="AS6789" s="4" t="s">
        <v>19342</v>
      </c>
      <c r="AT6789" s="4" t="s">
        <v>19343</v>
      </c>
      <c r="AU6789" s="4" t="s">
        <v>456</v>
      </c>
      <c r="AV6789" s="4" t="s">
        <v>731</v>
      </c>
      <c r="AW6789" s="4" t="s">
        <v>724</v>
      </c>
      <c r="AX6789" s="4"/>
      <c r="AY6789" s="4">
        <v>260895</v>
      </c>
      <c r="AZ6789" s="4">
        <v>473126</v>
      </c>
      <c r="BA6789" s="4" t="s">
        <v>27288</v>
      </c>
      <c r="BB6789" s="4" t="s">
        <v>27289</v>
      </c>
      <c r="BC6789" s="4">
        <v>40</v>
      </c>
      <c r="BD6789" t="str">
        <f>IF(AND(ADHOC!$G$15="",ADHOC!$S$4=""),"",IF(ADHOC!$G$15&lt;&gt;"",IF(ADHOC!$G$15=LEFT(Domein!$AS6789,LEN(ADHOC!$G$15)),MAX(Domein!BD$1:'Domein'!BD6788)+1,""),IF(ADHOC!$S$4=LEFT(Domein!$AS6789,LEN(ADHOC!$S$4)),MAX(Domein!BD$1:'Domein'!BD6788)+1,"")))</f>
        <v/>
      </c>
    </row>
    <row r="6790" spans="45:56" x14ac:dyDescent="0.2">
      <c r="AS6790" s="4" t="s">
        <v>19344</v>
      </c>
      <c r="AT6790" s="4" t="s">
        <v>19345</v>
      </c>
      <c r="AU6790" s="4" t="s">
        <v>456</v>
      </c>
      <c r="AV6790" s="4" t="s">
        <v>731</v>
      </c>
      <c r="AW6790" s="4" t="s">
        <v>724</v>
      </c>
      <c r="AX6790" s="4"/>
      <c r="AY6790" s="4">
        <v>261100</v>
      </c>
      <c r="AZ6790" s="4">
        <v>474330</v>
      </c>
      <c r="BA6790" s="4" t="s">
        <v>27290</v>
      </c>
      <c r="BB6790" s="4" t="s">
        <v>27291</v>
      </c>
      <c r="BC6790" s="4">
        <v>40</v>
      </c>
      <c r="BD6790" t="str">
        <f>IF(AND(ADHOC!$G$15="",ADHOC!$S$4=""),"",IF(ADHOC!$G$15&lt;&gt;"",IF(ADHOC!$G$15=LEFT(Domein!$AS6790,LEN(ADHOC!$G$15)),MAX(Domein!BD$1:'Domein'!BD6789)+1,""),IF(ADHOC!$S$4=LEFT(Domein!$AS6790,LEN(ADHOC!$S$4)),MAX(Domein!BD$1:'Domein'!BD6789)+1,"")))</f>
        <v/>
      </c>
    </row>
    <row r="6791" spans="45:56" x14ac:dyDescent="0.2">
      <c r="AS6791" s="4" t="s">
        <v>19346</v>
      </c>
      <c r="AT6791" s="4" t="s">
        <v>19347</v>
      </c>
      <c r="AU6791" s="4" t="s">
        <v>456</v>
      </c>
      <c r="AV6791" s="4" t="s">
        <v>731</v>
      </c>
      <c r="AW6791" s="4" t="s">
        <v>724</v>
      </c>
      <c r="AX6791" s="4"/>
      <c r="AY6791" s="4">
        <v>262350</v>
      </c>
      <c r="AZ6791" s="4">
        <v>476280</v>
      </c>
      <c r="BA6791" s="4" t="s">
        <v>27292</v>
      </c>
      <c r="BB6791" s="4" t="s">
        <v>27293</v>
      </c>
      <c r="BC6791" s="4">
        <v>40</v>
      </c>
      <c r="BD6791" t="str">
        <f>IF(AND(ADHOC!$G$15="",ADHOC!$S$4=""),"",IF(ADHOC!$G$15&lt;&gt;"",IF(ADHOC!$G$15=LEFT(Domein!$AS6791,LEN(ADHOC!$G$15)),MAX(Domein!BD$1:'Domein'!BD6790)+1,""),IF(ADHOC!$S$4=LEFT(Domein!$AS6791,LEN(ADHOC!$S$4)),MAX(Domein!BD$1:'Domein'!BD6790)+1,"")))</f>
        <v/>
      </c>
    </row>
    <row r="6792" spans="45:56" x14ac:dyDescent="0.2">
      <c r="AS6792" s="4" t="s">
        <v>19348</v>
      </c>
      <c r="AT6792" s="4" t="s">
        <v>19349</v>
      </c>
      <c r="AU6792" s="4" t="s">
        <v>456</v>
      </c>
      <c r="AV6792" s="4" t="s">
        <v>731</v>
      </c>
      <c r="AW6792" s="4" t="s">
        <v>724</v>
      </c>
      <c r="AX6792" s="4"/>
      <c r="AY6792" s="4">
        <v>264220</v>
      </c>
      <c r="AZ6792" s="4">
        <v>480770</v>
      </c>
      <c r="BA6792" s="4" t="s">
        <v>27294</v>
      </c>
      <c r="BB6792" s="4" t="s">
        <v>27295</v>
      </c>
      <c r="BC6792" s="4">
        <v>40</v>
      </c>
      <c r="BD6792" t="str">
        <f>IF(AND(ADHOC!$G$15="",ADHOC!$S$4=""),"",IF(ADHOC!$G$15&lt;&gt;"",IF(ADHOC!$G$15=LEFT(Domein!$AS6792,LEN(ADHOC!$G$15)),MAX(Domein!BD$1:'Domein'!BD6791)+1,""),IF(ADHOC!$S$4=LEFT(Domein!$AS6792,LEN(ADHOC!$S$4)),MAX(Domein!BD$1:'Domein'!BD6791)+1,"")))</f>
        <v/>
      </c>
    </row>
    <row r="6793" spans="45:56" x14ac:dyDescent="0.2">
      <c r="AS6793" s="4" t="s">
        <v>19350</v>
      </c>
      <c r="AT6793" s="4" t="s">
        <v>19351</v>
      </c>
      <c r="AU6793" s="4" t="s">
        <v>456</v>
      </c>
      <c r="AV6793" s="4" t="s">
        <v>731</v>
      </c>
      <c r="AW6793" s="4" t="s">
        <v>724</v>
      </c>
      <c r="AX6793" s="4"/>
      <c r="AY6793" s="4">
        <v>264535</v>
      </c>
      <c r="AZ6793" s="4">
        <v>480992</v>
      </c>
      <c r="BA6793" s="4" t="s">
        <v>27296</v>
      </c>
      <c r="BB6793" s="4" t="s">
        <v>27297</v>
      </c>
      <c r="BC6793" s="4">
        <v>40</v>
      </c>
      <c r="BD6793" t="str">
        <f>IF(AND(ADHOC!$G$15="",ADHOC!$S$4=""),"",IF(ADHOC!$G$15&lt;&gt;"",IF(ADHOC!$G$15=LEFT(Domein!$AS6793,LEN(ADHOC!$G$15)),MAX(Domein!BD$1:'Domein'!BD6792)+1,""),IF(ADHOC!$S$4=LEFT(Domein!$AS6793,LEN(ADHOC!$S$4)),MAX(Domein!BD$1:'Domein'!BD6792)+1,"")))</f>
        <v/>
      </c>
    </row>
    <row r="6794" spans="45:56" x14ac:dyDescent="0.2">
      <c r="AS6794" s="4" t="s">
        <v>19352</v>
      </c>
      <c r="AT6794" s="4" t="s">
        <v>19353</v>
      </c>
      <c r="AU6794" s="4" t="s">
        <v>456</v>
      </c>
      <c r="AV6794" s="4" t="s">
        <v>731</v>
      </c>
      <c r="AW6794" s="4" t="s">
        <v>724</v>
      </c>
      <c r="AX6794" s="4"/>
      <c r="AY6794" s="4">
        <v>264310</v>
      </c>
      <c r="AZ6794" s="4">
        <v>480610</v>
      </c>
      <c r="BA6794" s="4" t="s">
        <v>27298</v>
      </c>
      <c r="BB6794" s="4" t="s">
        <v>27299</v>
      </c>
      <c r="BC6794" s="4">
        <v>40</v>
      </c>
      <c r="BD6794" t="str">
        <f>IF(AND(ADHOC!$G$15="",ADHOC!$S$4=""),"",IF(ADHOC!$G$15&lt;&gt;"",IF(ADHOC!$G$15=LEFT(Domein!$AS6794,LEN(ADHOC!$G$15)),MAX(Domein!BD$1:'Domein'!BD6793)+1,""),IF(ADHOC!$S$4=LEFT(Domein!$AS6794,LEN(ADHOC!$S$4)),MAX(Domein!BD$1:'Domein'!BD6793)+1,"")))</f>
        <v/>
      </c>
    </row>
    <row r="6795" spans="45:56" x14ac:dyDescent="0.2">
      <c r="AS6795" s="4" t="s">
        <v>19354</v>
      </c>
      <c r="AT6795" s="4" t="s">
        <v>19355</v>
      </c>
      <c r="AU6795" s="4" t="s">
        <v>456</v>
      </c>
      <c r="AV6795" s="4" t="s">
        <v>731</v>
      </c>
      <c r="AW6795" s="4" t="s">
        <v>724</v>
      </c>
      <c r="AX6795" s="4"/>
      <c r="AY6795" s="4">
        <v>262160</v>
      </c>
      <c r="AZ6795" s="4">
        <v>475800</v>
      </c>
      <c r="BA6795" s="4" t="s">
        <v>27300</v>
      </c>
      <c r="BB6795" s="4" t="s">
        <v>27301</v>
      </c>
      <c r="BC6795" s="4">
        <v>40</v>
      </c>
      <c r="BD6795" t="str">
        <f>IF(AND(ADHOC!$G$15="",ADHOC!$S$4=""),"",IF(ADHOC!$G$15&lt;&gt;"",IF(ADHOC!$G$15=LEFT(Domein!$AS6795,LEN(ADHOC!$G$15)),MAX(Domein!BD$1:'Domein'!BD6794)+1,""),IF(ADHOC!$S$4=LEFT(Domein!$AS6795,LEN(ADHOC!$S$4)),MAX(Domein!BD$1:'Domein'!BD6794)+1,"")))</f>
        <v/>
      </c>
    </row>
    <row r="6796" spans="45:56" x14ac:dyDescent="0.2">
      <c r="AS6796" s="4" t="s">
        <v>19356</v>
      </c>
      <c r="AT6796" s="4" t="s">
        <v>19357</v>
      </c>
      <c r="AU6796" s="4" t="s">
        <v>456</v>
      </c>
      <c r="AV6796" s="4" t="s">
        <v>731</v>
      </c>
      <c r="AW6796" s="4" t="s">
        <v>724</v>
      </c>
      <c r="AX6796" s="4"/>
      <c r="AY6796" s="4">
        <v>261447</v>
      </c>
      <c r="AZ6796" s="4">
        <v>467660</v>
      </c>
      <c r="BA6796" s="4" t="s">
        <v>27302</v>
      </c>
      <c r="BB6796" s="4" t="s">
        <v>27303</v>
      </c>
      <c r="BC6796" s="4">
        <v>40</v>
      </c>
      <c r="BD6796" t="str">
        <f>IF(AND(ADHOC!$G$15="",ADHOC!$S$4=""),"",IF(ADHOC!$G$15&lt;&gt;"",IF(ADHOC!$G$15=LEFT(Domein!$AS6796,LEN(ADHOC!$G$15)),MAX(Domein!BD$1:'Domein'!BD6795)+1,""),IF(ADHOC!$S$4=LEFT(Domein!$AS6796,LEN(ADHOC!$S$4)),MAX(Domein!BD$1:'Domein'!BD6795)+1,"")))</f>
        <v/>
      </c>
    </row>
    <row r="6797" spans="45:56" x14ac:dyDescent="0.2">
      <c r="AS6797" s="4" t="s">
        <v>19358</v>
      </c>
      <c r="AT6797" s="4" t="s">
        <v>19359</v>
      </c>
      <c r="AU6797" s="4" t="s">
        <v>456</v>
      </c>
      <c r="AV6797" s="4" t="s">
        <v>731</v>
      </c>
      <c r="AW6797" s="4" t="s">
        <v>724</v>
      </c>
      <c r="AX6797" s="4"/>
      <c r="AY6797" s="4">
        <v>261048</v>
      </c>
      <c r="AZ6797" s="4">
        <v>467347</v>
      </c>
      <c r="BA6797" s="4" t="s">
        <v>27304</v>
      </c>
      <c r="BB6797" s="4" t="s">
        <v>27305</v>
      </c>
      <c r="BC6797" s="4">
        <v>40</v>
      </c>
      <c r="BD6797" t="str">
        <f>IF(AND(ADHOC!$G$15="",ADHOC!$S$4=""),"",IF(ADHOC!$G$15&lt;&gt;"",IF(ADHOC!$G$15=LEFT(Domein!$AS6797,LEN(ADHOC!$G$15)),MAX(Domein!BD$1:'Domein'!BD6796)+1,""),IF(ADHOC!$S$4=LEFT(Domein!$AS6797,LEN(ADHOC!$S$4)),MAX(Domein!BD$1:'Domein'!BD6796)+1,"")))</f>
        <v/>
      </c>
    </row>
    <row r="6798" spans="45:56" x14ac:dyDescent="0.2">
      <c r="AS6798" s="4" t="s">
        <v>19360</v>
      </c>
      <c r="AT6798" s="4" t="s">
        <v>19361</v>
      </c>
      <c r="AU6798" s="4" t="s">
        <v>456</v>
      </c>
      <c r="AV6798" s="4" t="s">
        <v>731</v>
      </c>
      <c r="AW6798" s="4" t="s">
        <v>724</v>
      </c>
      <c r="AX6798" s="4"/>
      <c r="AY6798" s="4">
        <v>263694</v>
      </c>
      <c r="AZ6798" s="4">
        <v>471300</v>
      </c>
      <c r="BA6798" s="4" t="s">
        <v>27306</v>
      </c>
      <c r="BB6798" s="4" t="s">
        <v>27307</v>
      </c>
      <c r="BC6798" s="4">
        <v>40</v>
      </c>
      <c r="BD6798" t="str">
        <f>IF(AND(ADHOC!$G$15="",ADHOC!$S$4=""),"",IF(ADHOC!$G$15&lt;&gt;"",IF(ADHOC!$G$15=LEFT(Domein!$AS6798,LEN(ADHOC!$G$15)),MAX(Domein!BD$1:'Domein'!BD6797)+1,""),IF(ADHOC!$S$4=LEFT(Domein!$AS6798,LEN(ADHOC!$S$4)),MAX(Domein!BD$1:'Domein'!BD6797)+1,"")))</f>
        <v/>
      </c>
    </row>
    <row r="6799" spans="45:56" x14ac:dyDescent="0.2">
      <c r="AS6799" s="4" t="s">
        <v>19362</v>
      </c>
      <c r="AT6799" s="4" t="s">
        <v>19363</v>
      </c>
      <c r="AU6799" s="4" t="s">
        <v>456</v>
      </c>
      <c r="AV6799" s="4" t="s">
        <v>731</v>
      </c>
      <c r="AW6799" s="4" t="s">
        <v>724</v>
      </c>
      <c r="AX6799" s="4"/>
      <c r="AY6799" s="4">
        <v>262438</v>
      </c>
      <c r="AZ6799" s="4">
        <v>475330</v>
      </c>
      <c r="BA6799" s="4" t="s">
        <v>25496</v>
      </c>
      <c r="BB6799" s="4" t="s">
        <v>27308</v>
      </c>
      <c r="BC6799" s="4">
        <v>40</v>
      </c>
      <c r="BD6799" t="str">
        <f>IF(AND(ADHOC!$G$15="",ADHOC!$S$4=""),"",IF(ADHOC!$G$15&lt;&gt;"",IF(ADHOC!$G$15=LEFT(Domein!$AS6799,LEN(ADHOC!$G$15)),MAX(Domein!BD$1:'Domein'!BD6798)+1,""),IF(ADHOC!$S$4=LEFT(Domein!$AS6799,LEN(ADHOC!$S$4)),MAX(Domein!BD$1:'Domein'!BD6798)+1,"")))</f>
        <v/>
      </c>
    </row>
    <row r="6800" spans="45:56" x14ac:dyDescent="0.2">
      <c r="AS6800" s="4" t="s">
        <v>19364</v>
      </c>
      <c r="AT6800" s="4" t="s">
        <v>19365</v>
      </c>
      <c r="AU6800" s="4" t="s">
        <v>456</v>
      </c>
      <c r="AV6800" s="4" t="s">
        <v>731</v>
      </c>
      <c r="AW6800" s="4" t="s">
        <v>724</v>
      </c>
      <c r="AX6800" s="4"/>
      <c r="AY6800" s="4">
        <v>265214</v>
      </c>
      <c r="AZ6800" s="4">
        <v>473850</v>
      </c>
      <c r="BA6800" s="4" t="s">
        <v>27309</v>
      </c>
      <c r="BB6800" s="4" t="s">
        <v>27310</v>
      </c>
      <c r="BC6800" s="4">
        <v>40</v>
      </c>
      <c r="BD6800" t="str">
        <f>IF(AND(ADHOC!$G$15="",ADHOC!$S$4=""),"",IF(ADHOC!$G$15&lt;&gt;"",IF(ADHOC!$G$15=LEFT(Domein!$AS6800,LEN(ADHOC!$G$15)),MAX(Domein!BD$1:'Domein'!BD6799)+1,""),IF(ADHOC!$S$4=LEFT(Domein!$AS6800,LEN(ADHOC!$S$4)),MAX(Domein!BD$1:'Domein'!BD6799)+1,"")))</f>
        <v/>
      </c>
    </row>
    <row r="6801" spans="45:56" x14ac:dyDescent="0.2">
      <c r="AS6801" s="4" t="s">
        <v>19366</v>
      </c>
      <c r="AT6801" s="4" t="s">
        <v>19367</v>
      </c>
      <c r="AU6801" s="4" t="s">
        <v>456</v>
      </c>
      <c r="AV6801" s="4" t="s">
        <v>731</v>
      </c>
      <c r="AW6801" s="4" t="s">
        <v>724</v>
      </c>
      <c r="AX6801" s="4"/>
      <c r="AY6801" s="4">
        <v>263476</v>
      </c>
      <c r="AZ6801" s="4">
        <v>482119</v>
      </c>
      <c r="BA6801" s="4" t="s">
        <v>27311</v>
      </c>
      <c r="BB6801" s="4" t="s">
        <v>27312</v>
      </c>
      <c r="BC6801" s="4">
        <v>40</v>
      </c>
      <c r="BD6801" t="str">
        <f>IF(AND(ADHOC!$G$15="",ADHOC!$S$4=""),"",IF(ADHOC!$G$15&lt;&gt;"",IF(ADHOC!$G$15=LEFT(Domein!$AS6801,LEN(ADHOC!$G$15)),MAX(Domein!BD$1:'Domein'!BD6800)+1,""),IF(ADHOC!$S$4=LEFT(Domein!$AS6801,LEN(ADHOC!$S$4)),MAX(Domein!BD$1:'Domein'!BD6800)+1,"")))</f>
        <v/>
      </c>
    </row>
    <row r="6802" spans="45:56" x14ac:dyDescent="0.2">
      <c r="AS6802" s="4" t="s">
        <v>19368</v>
      </c>
      <c r="AT6802" s="4" t="s">
        <v>19369</v>
      </c>
      <c r="AU6802" s="4" t="s">
        <v>456</v>
      </c>
      <c r="AV6802" s="4" t="s">
        <v>731</v>
      </c>
      <c r="AW6802" s="4" t="s">
        <v>724</v>
      </c>
      <c r="AX6802" s="4"/>
      <c r="AY6802" s="4">
        <v>264206</v>
      </c>
      <c r="AZ6802" s="4">
        <v>483631</v>
      </c>
      <c r="BA6802" s="4" t="s">
        <v>27313</v>
      </c>
      <c r="BB6802" s="4" t="s">
        <v>27314</v>
      </c>
      <c r="BC6802" s="4">
        <v>40</v>
      </c>
      <c r="BD6802" t="str">
        <f>IF(AND(ADHOC!$G$15="",ADHOC!$S$4=""),"",IF(ADHOC!$G$15&lt;&gt;"",IF(ADHOC!$G$15=LEFT(Domein!$AS6802,LEN(ADHOC!$G$15)),MAX(Domein!BD$1:'Domein'!BD6801)+1,""),IF(ADHOC!$S$4=LEFT(Domein!$AS6802,LEN(ADHOC!$S$4)),MAX(Domein!BD$1:'Domein'!BD6801)+1,"")))</f>
        <v/>
      </c>
    </row>
    <row r="6803" spans="45:56" x14ac:dyDescent="0.2">
      <c r="AS6803" s="4" t="s">
        <v>19370</v>
      </c>
      <c r="AT6803" s="4" t="s">
        <v>19371</v>
      </c>
      <c r="AU6803" s="4" t="s">
        <v>456</v>
      </c>
      <c r="AV6803" s="4" t="s">
        <v>731</v>
      </c>
      <c r="AW6803" s="4" t="s">
        <v>724</v>
      </c>
      <c r="AX6803" s="4"/>
      <c r="AY6803" s="4">
        <v>266276</v>
      </c>
      <c r="AZ6803" s="4">
        <v>480573</v>
      </c>
      <c r="BA6803" s="4" t="s">
        <v>27315</v>
      </c>
      <c r="BB6803" s="4" t="s">
        <v>27316</v>
      </c>
      <c r="BC6803" s="4">
        <v>40</v>
      </c>
      <c r="BD6803" t="str">
        <f>IF(AND(ADHOC!$G$15="",ADHOC!$S$4=""),"",IF(ADHOC!$G$15&lt;&gt;"",IF(ADHOC!$G$15=LEFT(Domein!$AS6803,LEN(ADHOC!$G$15)),MAX(Domein!BD$1:'Domein'!BD6802)+1,""),IF(ADHOC!$S$4=LEFT(Domein!$AS6803,LEN(ADHOC!$S$4)),MAX(Domein!BD$1:'Domein'!BD6802)+1,"")))</f>
        <v/>
      </c>
    </row>
    <row r="6804" spans="45:56" x14ac:dyDescent="0.2">
      <c r="AS6804" s="4" t="s">
        <v>19372</v>
      </c>
      <c r="AT6804" s="4" t="s">
        <v>19373</v>
      </c>
      <c r="AU6804" s="4" t="s">
        <v>456</v>
      </c>
      <c r="AV6804" s="4" t="s">
        <v>731</v>
      </c>
      <c r="AW6804" s="4" t="s">
        <v>724</v>
      </c>
      <c r="AX6804" s="4"/>
      <c r="AY6804" s="4">
        <v>266525</v>
      </c>
      <c r="AZ6804" s="4">
        <v>477868</v>
      </c>
      <c r="BA6804" s="4" t="s">
        <v>24859</v>
      </c>
      <c r="BB6804" s="4" t="s">
        <v>27317</v>
      </c>
      <c r="BC6804" s="4">
        <v>40</v>
      </c>
      <c r="BD6804" t="str">
        <f>IF(AND(ADHOC!$G$15="",ADHOC!$S$4=""),"",IF(ADHOC!$G$15&lt;&gt;"",IF(ADHOC!$G$15=LEFT(Domein!$AS6804,LEN(ADHOC!$G$15)),MAX(Domein!BD$1:'Domein'!BD6803)+1,""),IF(ADHOC!$S$4=LEFT(Domein!$AS6804,LEN(ADHOC!$S$4)),MAX(Domein!BD$1:'Domein'!BD6803)+1,"")))</f>
        <v/>
      </c>
    </row>
    <row r="6805" spans="45:56" x14ac:dyDescent="0.2">
      <c r="AS6805" s="4" t="s">
        <v>19374</v>
      </c>
      <c r="AT6805" s="4" t="s">
        <v>19375</v>
      </c>
      <c r="AU6805" s="4" t="s">
        <v>456</v>
      </c>
      <c r="AV6805" s="4" t="s">
        <v>731</v>
      </c>
      <c r="AW6805" s="4" t="s">
        <v>724</v>
      </c>
      <c r="AX6805" s="4"/>
      <c r="AY6805" s="4">
        <v>261801</v>
      </c>
      <c r="AZ6805" s="4">
        <v>467929</v>
      </c>
      <c r="BA6805" s="4" t="s">
        <v>27318</v>
      </c>
      <c r="BB6805" s="4" t="s">
        <v>27319</v>
      </c>
      <c r="BC6805" s="4">
        <v>40</v>
      </c>
      <c r="BD6805" t="str">
        <f>IF(AND(ADHOC!$G$15="",ADHOC!$S$4=""),"",IF(ADHOC!$G$15&lt;&gt;"",IF(ADHOC!$G$15=LEFT(Domein!$AS6805,LEN(ADHOC!$G$15)),MAX(Domein!BD$1:'Domein'!BD6804)+1,""),IF(ADHOC!$S$4=LEFT(Domein!$AS6805,LEN(ADHOC!$S$4)),MAX(Domein!BD$1:'Domein'!BD6804)+1,"")))</f>
        <v/>
      </c>
    </row>
    <row r="6806" spans="45:56" x14ac:dyDescent="0.2">
      <c r="AS6806" s="4" t="s">
        <v>19376</v>
      </c>
      <c r="AT6806" s="4" t="s">
        <v>19377</v>
      </c>
      <c r="AU6806" s="4" t="s">
        <v>456</v>
      </c>
      <c r="AV6806" s="4" t="s">
        <v>731</v>
      </c>
      <c r="AW6806" s="4" t="s">
        <v>724</v>
      </c>
      <c r="AX6806" s="4"/>
      <c r="AY6806" s="4">
        <v>266500</v>
      </c>
      <c r="AZ6806" s="4">
        <v>483984</v>
      </c>
      <c r="BA6806" s="4" t="s">
        <v>27320</v>
      </c>
      <c r="BB6806" s="4" t="s">
        <v>27321</v>
      </c>
      <c r="BC6806" s="4">
        <v>40</v>
      </c>
      <c r="BD6806" t="str">
        <f>IF(AND(ADHOC!$G$15="",ADHOC!$S$4=""),"",IF(ADHOC!$G$15&lt;&gt;"",IF(ADHOC!$G$15=LEFT(Domein!$AS6806,LEN(ADHOC!$G$15)),MAX(Domein!BD$1:'Domein'!BD6805)+1,""),IF(ADHOC!$S$4=LEFT(Domein!$AS6806,LEN(ADHOC!$S$4)),MAX(Domein!BD$1:'Domein'!BD6805)+1,"")))</f>
        <v/>
      </c>
    </row>
    <row r="6807" spans="45:56" x14ac:dyDescent="0.2">
      <c r="AS6807" s="4" t="s">
        <v>19378</v>
      </c>
      <c r="AT6807" s="4" t="s">
        <v>19379</v>
      </c>
      <c r="AU6807" s="4" t="s">
        <v>456</v>
      </c>
      <c r="AV6807" s="4" t="s">
        <v>731</v>
      </c>
      <c r="AW6807" s="4" t="s">
        <v>724</v>
      </c>
      <c r="AX6807" s="4"/>
      <c r="AY6807" s="4">
        <v>265484</v>
      </c>
      <c r="AZ6807" s="4">
        <v>483581</v>
      </c>
      <c r="BA6807" s="4" t="s">
        <v>27322</v>
      </c>
      <c r="BB6807" s="4" t="s">
        <v>27323</v>
      </c>
      <c r="BC6807" s="4">
        <v>40</v>
      </c>
      <c r="BD6807" t="str">
        <f>IF(AND(ADHOC!$G$15="",ADHOC!$S$4=""),"",IF(ADHOC!$G$15&lt;&gt;"",IF(ADHOC!$G$15=LEFT(Domein!$AS6807,LEN(ADHOC!$G$15)),MAX(Domein!BD$1:'Domein'!BD6806)+1,""),IF(ADHOC!$S$4=LEFT(Domein!$AS6807,LEN(ADHOC!$S$4)),MAX(Domein!BD$1:'Domein'!BD6806)+1,"")))</f>
        <v/>
      </c>
    </row>
    <row r="6808" spans="45:56" x14ac:dyDescent="0.2">
      <c r="AS6808" s="4" t="s">
        <v>19380</v>
      </c>
      <c r="AT6808" s="4" t="s">
        <v>19381</v>
      </c>
      <c r="AU6808" s="4" t="s">
        <v>456</v>
      </c>
      <c r="AV6808" s="4" t="s">
        <v>731</v>
      </c>
      <c r="AW6808" s="4" t="s">
        <v>724</v>
      </c>
      <c r="AX6808" s="4"/>
      <c r="AY6808" s="4">
        <v>264536</v>
      </c>
      <c r="AZ6808" s="4">
        <v>483242</v>
      </c>
      <c r="BA6808" s="4" t="s">
        <v>27324</v>
      </c>
      <c r="BB6808" s="4" t="s">
        <v>27325</v>
      </c>
      <c r="BC6808" s="4">
        <v>40</v>
      </c>
      <c r="BD6808" t="str">
        <f>IF(AND(ADHOC!$G$15="",ADHOC!$S$4=""),"",IF(ADHOC!$G$15&lt;&gt;"",IF(ADHOC!$G$15=LEFT(Domein!$AS6808,LEN(ADHOC!$G$15)),MAX(Domein!BD$1:'Domein'!BD6807)+1,""),IF(ADHOC!$S$4=LEFT(Domein!$AS6808,LEN(ADHOC!$S$4)),MAX(Domein!BD$1:'Domein'!BD6807)+1,"")))</f>
        <v/>
      </c>
    </row>
    <row r="6809" spans="45:56" x14ac:dyDescent="0.2">
      <c r="AS6809" s="4" t="s">
        <v>19382</v>
      </c>
      <c r="AT6809" s="4" t="s">
        <v>19383</v>
      </c>
      <c r="AU6809" s="4" t="s">
        <v>456</v>
      </c>
      <c r="AV6809" s="4" t="s">
        <v>731</v>
      </c>
      <c r="AW6809" s="4" t="s">
        <v>724</v>
      </c>
      <c r="AX6809" s="4"/>
      <c r="AY6809" s="4">
        <v>264656</v>
      </c>
      <c r="AZ6809" s="4">
        <v>483769</v>
      </c>
      <c r="BA6809" s="4" t="s">
        <v>27326</v>
      </c>
      <c r="BB6809" s="4" t="s">
        <v>27327</v>
      </c>
      <c r="BC6809" s="4">
        <v>40</v>
      </c>
      <c r="BD6809" t="str">
        <f>IF(AND(ADHOC!$G$15="",ADHOC!$S$4=""),"",IF(ADHOC!$G$15&lt;&gt;"",IF(ADHOC!$G$15=LEFT(Domein!$AS6809,LEN(ADHOC!$G$15)),MAX(Domein!BD$1:'Domein'!BD6808)+1,""),IF(ADHOC!$S$4=LEFT(Domein!$AS6809,LEN(ADHOC!$S$4)),MAX(Domein!BD$1:'Domein'!BD6808)+1,"")))</f>
        <v/>
      </c>
    </row>
    <row r="6810" spans="45:56" x14ac:dyDescent="0.2">
      <c r="AS6810" s="4" t="s">
        <v>19384</v>
      </c>
      <c r="AT6810" s="4" t="s">
        <v>19385</v>
      </c>
      <c r="AU6810" s="4" t="s">
        <v>456</v>
      </c>
      <c r="AV6810" s="4" t="s">
        <v>731</v>
      </c>
      <c r="AW6810" s="4" t="s">
        <v>724</v>
      </c>
      <c r="AX6810" s="4"/>
      <c r="AY6810" s="4">
        <v>262602</v>
      </c>
      <c r="AZ6810" s="4">
        <v>469083</v>
      </c>
      <c r="BA6810" s="4" t="s">
        <v>27328</v>
      </c>
      <c r="BB6810" s="4" t="s">
        <v>27329</v>
      </c>
      <c r="BC6810" s="4">
        <v>40</v>
      </c>
      <c r="BD6810" t="str">
        <f>IF(AND(ADHOC!$G$15="",ADHOC!$S$4=""),"",IF(ADHOC!$G$15&lt;&gt;"",IF(ADHOC!$G$15=LEFT(Domein!$AS6810,LEN(ADHOC!$G$15)),MAX(Domein!BD$1:'Domein'!BD6809)+1,""),IF(ADHOC!$S$4=LEFT(Domein!$AS6810,LEN(ADHOC!$S$4)),MAX(Domein!BD$1:'Domein'!BD6809)+1,"")))</f>
        <v/>
      </c>
    </row>
    <row r="6811" spans="45:56" x14ac:dyDescent="0.2">
      <c r="AS6811" s="4" t="s">
        <v>19386</v>
      </c>
      <c r="AT6811" s="4" t="s">
        <v>19387</v>
      </c>
      <c r="AU6811" s="4" t="s">
        <v>456</v>
      </c>
      <c r="AV6811" s="4" t="s">
        <v>731</v>
      </c>
      <c r="AW6811" s="4" t="s">
        <v>724</v>
      </c>
      <c r="AX6811" s="4"/>
      <c r="AY6811" s="4">
        <v>263297</v>
      </c>
      <c r="AZ6811" s="4">
        <v>470055</v>
      </c>
      <c r="BA6811" s="4" t="s">
        <v>27330</v>
      </c>
      <c r="BB6811" s="4" t="s">
        <v>27331</v>
      </c>
      <c r="BC6811" s="4">
        <v>40</v>
      </c>
      <c r="BD6811" t="str">
        <f>IF(AND(ADHOC!$G$15="",ADHOC!$S$4=""),"",IF(ADHOC!$G$15&lt;&gt;"",IF(ADHOC!$G$15=LEFT(Domein!$AS6811,LEN(ADHOC!$G$15)),MAX(Domein!BD$1:'Domein'!BD6810)+1,""),IF(ADHOC!$S$4=LEFT(Domein!$AS6811,LEN(ADHOC!$S$4)),MAX(Domein!BD$1:'Domein'!BD6810)+1,"")))</f>
        <v/>
      </c>
    </row>
    <row r="6812" spans="45:56" x14ac:dyDescent="0.2">
      <c r="AS6812" s="4" t="s">
        <v>19388</v>
      </c>
      <c r="AT6812" s="4" t="s">
        <v>19389</v>
      </c>
      <c r="AU6812" s="4" t="s">
        <v>456</v>
      </c>
      <c r="AV6812" s="4" t="s">
        <v>731</v>
      </c>
      <c r="AW6812" s="4" t="s">
        <v>724</v>
      </c>
      <c r="AX6812" s="4"/>
      <c r="AY6812" s="4">
        <v>264452</v>
      </c>
      <c r="AZ6812" s="4">
        <v>472246</v>
      </c>
      <c r="BA6812" s="4" t="s">
        <v>27332</v>
      </c>
      <c r="BB6812" s="4" t="s">
        <v>27333</v>
      </c>
      <c r="BC6812" s="4">
        <v>40</v>
      </c>
      <c r="BD6812" t="str">
        <f>IF(AND(ADHOC!$G$15="",ADHOC!$S$4=""),"",IF(ADHOC!$G$15&lt;&gt;"",IF(ADHOC!$G$15=LEFT(Domein!$AS6812,LEN(ADHOC!$G$15)),MAX(Domein!BD$1:'Domein'!BD6811)+1,""),IF(ADHOC!$S$4=LEFT(Domein!$AS6812,LEN(ADHOC!$S$4)),MAX(Domein!BD$1:'Domein'!BD6811)+1,"")))</f>
        <v/>
      </c>
    </row>
    <row r="6813" spans="45:56" x14ac:dyDescent="0.2">
      <c r="AS6813" s="4" t="s">
        <v>19390</v>
      </c>
      <c r="AT6813" s="4" t="s">
        <v>19391</v>
      </c>
      <c r="AU6813" s="4" t="s">
        <v>456</v>
      </c>
      <c r="AV6813" s="4" t="s">
        <v>731</v>
      </c>
      <c r="AW6813" s="4" t="s">
        <v>724</v>
      </c>
      <c r="AX6813" s="4"/>
      <c r="AY6813" s="4">
        <v>263790</v>
      </c>
      <c r="AZ6813" s="4">
        <v>470684</v>
      </c>
      <c r="BA6813" s="4" t="s">
        <v>27334</v>
      </c>
      <c r="BB6813" s="4" t="s">
        <v>27335</v>
      </c>
      <c r="BC6813" s="4">
        <v>40</v>
      </c>
      <c r="BD6813" t="str">
        <f>IF(AND(ADHOC!$G$15="",ADHOC!$S$4=""),"",IF(ADHOC!$G$15&lt;&gt;"",IF(ADHOC!$G$15=LEFT(Domein!$AS6813,LEN(ADHOC!$G$15)),MAX(Domein!BD$1:'Domein'!BD6812)+1,""),IF(ADHOC!$S$4=LEFT(Domein!$AS6813,LEN(ADHOC!$S$4)),MAX(Domein!BD$1:'Domein'!BD6812)+1,"")))</f>
        <v/>
      </c>
    </row>
    <row r="6814" spans="45:56" x14ac:dyDescent="0.2">
      <c r="AS6814" s="4" t="s">
        <v>19392</v>
      </c>
      <c r="AT6814" s="4" t="s">
        <v>19393</v>
      </c>
      <c r="AU6814" s="4" t="s">
        <v>456</v>
      </c>
      <c r="AV6814" s="4" t="s">
        <v>731</v>
      </c>
      <c r="AW6814" s="4" t="s">
        <v>724</v>
      </c>
      <c r="AX6814" s="4"/>
      <c r="AY6814" s="4">
        <v>266630</v>
      </c>
      <c r="AZ6814" s="4">
        <v>484021</v>
      </c>
      <c r="BA6814" s="4" t="s">
        <v>27336</v>
      </c>
      <c r="BB6814" s="4" t="s">
        <v>27337</v>
      </c>
      <c r="BC6814" s="4">
        <v>40</v>
      </c>
      <c r="BD6814" t="str">
        <f>IF(AND(ADHOC!$G$15="",ADHOC!$S$4=""),"",IF(ADHOC!$G$15&lt;&gt;"",IF(ADHOC!$G$15=LEFT(Domein!$AS6814,LEN(ADHOC!$G$15)),MAX(Domein!BD$1:'Domein'!BD6813)+1,""),IF(ADHOC!$S$4=LEFT(Domein!$AS6814,LEN(ADHOC!$S$4)),MAX(Domein!BD$1:'Domein'!BD6813)+1,"")))</f>
        <v/>
      </c>
    </row>
    <row r="6815" spans="45:56" x14ac:dyDescent="0.2">
      <c r="AS6815" s="4" t="s">
        <v>3166</v>
      </c>
      <c r="AT6815" s="4" t="s">
        <v>3167</v>
      </c>
      <c r="AU6815" s="4" t="s">
        <v>456</v>
      </c>
      <c r="AV6815" s="4" t="s">
        <v>731</v>
      </c>
      <c r="AW6815" s="4" t="s">
        <v>724</v>
      </c>
      <c r="AX6815" s="4"/>
      <c r="AY6815" s="4">
        <v>267064</v>
      </c>
      <c r="AZ6815" s="4">
        <v>477212</v>
      </c>
      <c r="BA6815" s="4" t="s">
        <v>27338</v>
      </c>
      <c r="BB6815" s="4" t="s">
        <v>27339</v>
      </c>
      <c r="BC6815" s="4">
        <v>40</v>
      </c>
      <c r="BD6815" t="str">
        <f>IF(AND(ADHOC!$G$15="",ADHOC!$S$4=""),"",IF(ADHOC!$G$15&lt;&gt;"",IF(ADHOC!$G$15=LEFT(Domein!$AS6815,LEN(ADHOC!$G$15)),MAX(Domein!BD$1:'Domein'!BD6814)+1,""),IF(ADHOC!$S$4=LEFT(Domein!$AS6815,LEN(ADHOC!$S$4)),MAX(Domein!BD$1:'Domein'!BD6814)+1,"")))</f>
        <v/>
      </c>
    </row>
    <row r="6816" spans="45:56" x14ac:dyDescent="0.2">
      <c r="AS6816" s="4" t="s">
        <v>19394</v>
      </c>
      <c r="AT6816" s="4" t="s">
        <v>19395</v>
      </c>
      <c r="AU6816" s="4" t="s">
        <v>456</v>
      </c>
      <c r="AV6816" s="4" t="s">
        <v>731</v>
      </c>
      <c r="AW6816" s="4" t="s">
        <v>724</v>
      </c>
      <c r="AX6816" s="4"/>
      <c r="AY6816" s="4">
        <v>267068</v>
      </c>
      <c r="AZ6816" s="4">
        <v>477176</v>
      </c>
      <c r="BA6816" s="4" t="s">
        <v>27340</v>
      </c>
      <c r="BB6816" s="4" t="s">
        <v>27341</v>
      </c>
      <c r="BC6816" s="4">
        <v>40</v>
      </c>
      <c r="BD6816" t="str">
        <f>IF(AND(ADHOC!$G$15="",ADHOC!$S$4=""),"",IF(ADHOC!$G$15&lt;&gt;"",IF(ADHOC!$G$15=LEFT(Domein!$AS6816,LEN(ADHOC!$G$15)),MAX(Domein!BD$1:'Domein'!BD6815)+1,""),IF(ADHOC!$S$4=LEFT(Domein!$AS6816,LEN(ADHOC!$S$4)),MAX(Domein!BD$1:'Domein'!BD6815)+1,"")))</f>
        <v/>
      </c>
    </row>
    <row r="6817" spans="45:56" x14ac:dyDescent="0.2">
      <c r="AS6817" s="4" t="s">
        <v>19396</v>
      </c>
      <c r="AT6817" s="4" t="s">
        <v>19397</v>
      </c>
      <c r="AU6817" s="4" t="s">
        <v>456</v>
      </c>
      <c r="AV6817" s="4" t="s">
        <v>731</v>
      </c>
      <c r="AW6817" s="4" t="s">
        <v>724</v>
      </c>
      <c r="AX6817" s="4"/>
      <c r="AY6817" s="4">
        <v>266751</v>
      </c>
      <c r="AZ6817" s="4">
        <v>478799</v>
      </c>
      <c r="BA6817" s="4" t="s">
        <v>27342</v>
      </c>
      <c r="BB6817" s="4" t="s">
        <v>27343</v>
      </c>
      <c r="BC6817" s="4">
        <v>40</v>
      </c>
      <c r="BD6817" t="str">
        <f>IF(AND(ADHOC!$G$15="",ADHOC!$S$4=""),"",IF(ADHOC!$G$15&lt;&gt;"",IF(ADHOC!$G$15=LEFT(Domein!$AS6817,LEN(ADHOC!$G$15)),MAX(Domein!BD$1:'Domein'!BD6816)+1,""),IF(ADHOC!$S$4=LEFT(Domein!$AS6817,LEN(ADHOC!$S$4)),MAX(Domein!BD$1:'Domein'!BD6816)+1,"")))</f>
        <v/>
      </c>
    </row>
    <row r="6818" spans="45:56" x14ac:dyDescent="0.2">
      <c r="AS6818" s="4" t="s">
        <v>19398</v>
      </c>
      <c r="AT6818" s="4" t="s">
        <v>19399</v>
      </c>
      <c r="AU6818" s="4" t="s">
        <v>456</v>
      </c>
      <c r="AV6818" s="4" t="s">
        <v>731</v>
      </c>
      <c r="AW6818" s="4" t="s">
        <v>724</v>
      </c>
      <c r="AX6818" s="4"/>
      <c r="AY6818" s="4">
        <v>264100</v>
      </c>
      <c r="AZ6818" s="4">
        <v>483610</v>
      </c>
      <c r="BA6818" s="4" t="s">
        <v>27344</v>
      </c>
      <c r="BB6818" s="4" t="s">
        <v>27345</v>
      </c>
      <c r="BC6818" s="4">
        <v>40</v>
      </c>
      <c r="BD6818" t="str">
        <f>IF(AND(ADHOC!$G$15="",ADHOC!$S$4=""),"",IF(ADHOC!$G$15&lt;&gt;"",IF(ADHOC!$G$15=LEFT(Domein!$AS6818,LEN(ADHOC!$G$15)),MAX(Domein!BD$1:'Domein'!BD6817)+1,""),IF(ADHOC!$S$4=LEFT(Domein!$AS6818,LEN(ADHOC!$S$4)),MAX(Domein!BD$1:'Domein'!BD6817)+1,"")))</f>
        <v/>
      </c>
    </row>
    <row r="6819" spans="45:56" x14ac:dyDescent="0.2">
      <c r="AS6819" s="4" t="s">
        <v>19400</v>
      </c>
      <c r="AT6819" s="4" t="s">
        <v>19401</v>
      </c>
      <c r="AU6819" s="4" t="s">
        <v>456</v>
      </c>
      <c r="AV6819" s="4" t="s">
        <v>731</v>
      </c>
      <c r="AW6819" s="4" t="s">
        <v>724</v>
      </c>
      <c r="AX6819" s="4"/>
      <c r="AY6819" s="4">
        <v>263478</v>
      </c>
      <c r="AZ6819" s="4">
        <v>482139</v>
      </c>
      <c r="BA6819" s="4" t="s">
        <v>27346</v>
      </c>
      <c r="BB6819" s="4" t="s">
        <v>27347</v>
      </c>
      <c r="BC6819" s="4">
        <v>40</v>
      </c>
      <c r="BD6819" t="str">
        <f>IF(AND(ADHOC!$G$15="",ADHOC!$S$4=""),"",IF(ADHOC!$G$15&lt;&gt;"",IF(ADHOC!$G$15=LEFT(Domein!$AS6819,LEN(ADHOC!$G$15)),MAX(Domein!BD$1:'Domein'!BD6818)+1,""),IF(ADHOC!$S$4=LEFT(Domein!$AS6819,LEN(ADHOC!$S$4)),MAX(Domein!BD$1:'Domein'!BD6818)+1,"")))</f>
        <v/>
      </c>
    </row>
    <row r="6820" spans="45:56" x14ac:dyDescent="0.2">
      <c r="AS6820" s="4" t="s">
        <v>19402</v>
      </c>
      <c r="AT6820" s="4" t="s">
        <v>19403</v>
      </c>
      <c r="AU6820" s="4" t="s">
        <v>456</v>
      </c>
      <c r="AV6820" s="4" t="s">
        <v>731</v>
      </c>
      <c r="AW6820" s="4" t="s">
        <v>724</v>
      </c>
      <c r="AX6820" s="4"/>
      <c r="AY6820" s="4">
        <v>265091</v>
      </c>
      <c r="AZ6820" s="4">
        <v>477722</v>
      </c>
      <c r="BA6820" s="4" t="s">
        <v>27348</v>
      </c>
      <c r="BB6820" s="4" t="s">
        <v>27349</v>
      </c>
      <c r="BC6820" s="4">
        <v>40</v>
      </c>
      <c r="BD6820" t="str">
        <f>IF(AND(ADHOC!$G$15="",ADHOC!$S$4=""),"",IF(ADHOC!$G$15&lt;&gt;"",IF(ADHOC!$G$15=LEFT(Domein!$AS6820,LEN(ADHOC!$G$15)),MAX(Domein!BD$1:'Domein'!BD6819)+1,""),IF(ADHOC!$S$4=LEFT(Domein!$AS6820,LEN(ADHOC!$S$4)),MAX(Domein!BD$1:'Domein'!BD6819)+1,"")))</f>
        <v/>
      </c>
    </row>
    <row r="6821" spans="45:56" x14ac:dyDescent="0.2">
      <c r="AS6821" s="4" t="s">
        <v>19404</v>
      </c>
      <c r="AT6821" s="4" t="s">
        <v>19405</v>
      </c>
      <c r="AU6821" s="4" t="s">
        <v>456</v>
      </c>
      <c r="AV6821" s="4" t="s">
        <v>731</v>
      </c>
      <c r="AW6821" s="4" t="s">
        <v>724</v>
      </c>
      <c r="AX6821" s="4"/>
      <c r="AY6821" s="4">
        <v>263750</v>
      </c>
      <c r="AZ6821" s="4">
        <v>480720</v>
      </c>
      <c r="BA6821" s="4" t="s">
        <v>27350</v>
      </c>
      <c r="BB6821" s="4" t="s">
        <v>27351</v>
      </c>
      <c r="BC6821" s="4">
        <v>40</v>
      </c>
      <c r="BD6821" t="str">
        <f>IF(AND(ADHOC!$G$15="",ADHOC!$S$4=""),"",IF(ADHOC!$G$15&lt;&gt;"",IF(ADHOC!$G$15=LEFT(Domein!$AS6821,LEN(ADHOC!$G$15)),MAX(Domein!BD$1:'Domein'!BD6820)+1,""),IF(ADHOC!$S$4=LEFT(Domein!$AS6821,LEN(ADHOC!$S$4)),MAX(Domein!BD$1:'Domein'!BD6820)+1,"")))</f>
        <v/>
      </c>
    </row>
    <row r="6822" spans="45:56" x14ac:dyDescent="0.2">
      <c r="AS6822" s="4" t="s">
        <v>19406</v>
      </c>
      <c r="AT6822" s="4" t="s">
        <v>19407</v>
      </c>
      <c r="AU6822" s="4" t="s">
        <v>456</v>
      </c>
      <c r="AV6822" s="4" t="s">
        <v>731</v>
      </c>
      <c r="AW6822" s="4" t="s">
        <v>724</v>
      </c>
      <c r="AX6822" s="4"/>
      <c r="AY6822" s="4">
        <v>266981</v>
      </c>
      <c r="AZ6822" s="4">
        <v>476933</v>
      </c>
      <c r="BA6822" s="4" t="s">
        <v>27352</v>
      </c>
      <c r="BB6822" s="4" t="s">
        <v>27353</v>
      </c>
      <c r="BC6822" s="4">
        <v>40</v>
      </c>
      <c r="BD6822" t="str">
        <f>IF(AND(ADHOC!$G$15="",ADHOC!$S$4=""),"",IF(ADHOC!$G$15&lt;&gt;"",IF(ADHOC!$G$15=LEFT(Domein!$AS6822,LEN(ADHOC!$G$15)),MAX(Domein!BD$1:'Domein'!BD6821)+1,""),IF(ADHOC!$S$4=LEFT(Domein!$AS6822,LEN(ADHOC!$S$4)),MAX(Domein!BD$1:'Domein'!BD6821)+1,"")))</f>
        <v/>
      </c>
    </row>
    <row r="6823" spans="45:56" x14ac:dyDescent="0.2">
      <c r="AS6823" s="4" t="s">
        <v>19408</v>
      </c>
      <c r="AT6823" s="4" t="s">
        <v>19409</v>
      </c>
      <c r="AU6823" s="4" t="s">
        <v>456</v>
      </c>
      <c r="AV6823" s="4" t="s">
        <v>731</v>
      </c>
      <c r="AW6823" s="4" t="s">
        <v>724</v>
      </c>
      <c r="AX6823" s="4"/>
      <c r="AY6823" s="4">
        <v>264819</v>
      </c>
      <c r="AZ6823" s="4">
        <v>472652</v>
      </c>
      <c r="BA6823" s="4" t="s">
        <v>27354</v>
      </c>
      <c r="BB6823" s="4" t="s">
        <v>27355</v>
      </c>
      <c r="BC6823" s="4">
        <v>40</v>
      </c>
      <c r="BD6823" t="str">
        <f>IF(AND(ADHOC!$G$15="",ADHOC!$S$4=""),"",IF(ADHOC!$G$15&lt;&gt;"",IF(ADHOC!$G$15=LEFT(Domein!$AS6823,LEN(ADHOC!$G$15)),MAX(Domein!BD$1:'Domein'!BD6822)+1,""),IF(ADHOC!$S$4=LEFT(Domein!$AS6823,LEN(ADHOC!$S$4)),MAX(Domein!BD$1:'Domein'!BD6822)+1,"")))</f>
        <v/>
      </c>
    </row>
    <row r="6824" spans="45:56" x14ac:dyDescent="0.2">
      <c r="AS6824" s="4" t="s">
        <v>19410</v>
      </c>
      <c r="AT6824" s="4" t="s">
        <v>19411</v>
      </c>
      <c r="AU6824" s="4" t="s">
        <v>456</v>
      </c>
      <c r="AV6824" s="4" t="s">
        <v>731</v>
      </c>
      <c r="AW6824" s="4" t="s">
        <v>724</v>
      </c>
      <c r="AX6824" s="4"/>
      <c r="AY6824" s="4">
        <v>260289</v>
      </c>
      <c r="AZ6824" s="4">
        <v>472842</v>
      </c>
      <c r="BA6824" s="4" t="s">
        <v>27356</v>
      </c>
      <c r="BB6824" s="4" t="s">
        <v>27357</v>
      </c>
      <c r="BC6824" s="4">
        <v>40</v>
      </c>
      <c r="BD6824" t="str">
        <f>IF(AND(ADHOC!$G$15="",ADHOC!$S$4=""),"",IF(ADHOC!$G$15&lt;&gt;"",IF(ADHOC!$G$15=LEFT(Domein!$AS6824,LEN(ADHOC!$G$15)),MAX(Domein!BD$1:'Domein'!BD6823)+1,""),IF(ADHOC!$S$4=LEFT(Domein!$AS6824,LEN(ADHOC!$S$4)),MAX(Domein!BD$1:'Domein'!BD6823)+1,"")))</f>
        <v/>
      </c>
    </row>
    <row r="6825" spans="45:56" x14ac:dyDescent="0.2">
      <c r="AS6825" s="4" t="s">
        <v>19412</v>
      </c>
      <c r="AT6825" s="4" t="s">
        <v>19413</v>
      </c>
      <c r="AU6825" s="4" t="s">
        <v>456</v>
      </c>
      <c r="AV6825" s="4" t="s">
        <v>731</v>
      </c>
      <c r="AW6825" s="4" t="s">
        <v>724</v>
      </c>
      <c r="AX6825" s="4"/>
      <c r="AY6825" s="4">
        <v>260528</v>
      </c>
      <c r="AZ6825" s="4">
        <v>472611</v>
      </c>
      <c r="BA6825" s="4" t="s">
        <v>22552</v>
      </c>
      <c r="BB6825" s="4" t="s">
        <v>27358</v>
      </c>
      <c r="BC6825" s="4">
        <v>40</v>
      </c>
      <c r="BD6825" t="str">
        <f>IF(AND(ADHOC!$G$15="",ADHOC!$S$4=""),"",IF(ADHOC!$G$15&lt;&gt;"",IF(ADHOC!$G$15=LEFT(Domein!$AS6825,LEN(ADHOC!$G$15)),MAX(Domein!BD$1:'Domein'!BD6824)+1,""),IF(ADHOC!$S$4=LEFT(Domein!$AS6825,LEN(ADHOC!$S$4)),MAX(Domein!BD$1:'Domein'!BD6824)+1,"")))</f>
        <v/>
      </c>
    </row>
    <row r="6826" spans="45:56" x14ac:dyDescent="0.2">
      <c r="AS6826" s="4" t="s">
        <v>19414</v>
      </c>
      <c r="AT6826" s="4" t="s">
        <v>19415</v>
      </c>
      <c r="AU6826" s="4" t="s">
        <v>456</v>
      </c>
      <c r="AV6826" s="4" t="s">
        <v>731</v>
      </c>
      <c r="AW6826" s="4" t="s">
        <v>724</v>
      </c>
      <c r="AX6826" s="4"/>
      <c r="AY6826" s="4">
        <v>262418</v>
      </c>
      <c r="AZ6826" s="4">
        <v>471427</v>
      </c>
      <c r="BA6826" s="4" t="s">
        <v>27359</v>
      </c>
      <c r="BB6826" s="4" t="s">
        <v>27360</v>
      </c>
      <c r="BC6826" s="4">
        <v>40</v>
      </c>
      <c r="BD6826" t="str">
        <f>IF(AND(ADHOC!$G$15="",ADHOC!$S$4=""),"",IF(ADHOC!$G$15&lt;&gt;"",IF(ADHOC!$G$15=LEFT(Domein!$AS6826,LEN(ADHOC!$G$15)),MAX(Domein!BD$1:'Domein'!BD6825)+1,""),IF(ADHOC!$S$4=LEFT(Domein!$AS6826,LEN(ADHOC!$S$4)),MAX(Domein!BD$1:'Domein'!BD6825)+1,"")))</f>
        <v/>
      </c>
    </row>
    <row r="6827" spans="45:56" x14ac:dyDescent="0.2">
      <c r="AS6827" s="4" t="s">
        <v>19416</v>
      </c>
      <c r="AT6827" s="4" t="s">
        <v>19417</v>
      </c>
      <c r="AU6827" s="4" t="s">
        <v>456</v>
      </c>
      <c r="AV6827" s="4" t="s">
        <v>731</v>
      </c>
      <c r="AW6827" s="4" t="s">
        <v>724</v>
      </c>
      <c r="AX6827" s="4"/>
      <c r="AY6827" s="4">
        <v>262500</v>
      </c>
      <c r="AZ6827" s="4">
        <v>478000</v>
      </c>
      <c r="BA6827" s="4" t="s">
        <v>27361</v>
      </c>
      <c r="BB6827" s="4" t="s">
        <v>27362</v>
      </c>
      <c r="BC6827" s="4">
        <v>40</v>
      </c>
      <c r="BD6827" t="str">
        <f>IF(AND(ADHOC!$G$15="",ADHOC!$S$4=""),"",IF(ADHOC!$G$15&lt;&gt;"",IF(ADHOC!$G$15=LEFT(Domein!$AS6827,LEN(ADHOC!$G$15)),MAX(Domein!BD$1:'Domein'!BD6826)+1,""),IF(ADHOC!$S$4=LEFT(Domein!$AS6827,LEN(ADHOC!$S$4)),MAX(Domein!BD$1:'Domein'!BD6826)+1,"")))</f>
        <v/>
      </c>
    </row>
    <row r="6828" spans="45:56" x14ac:dyDescent="0.2">
      <c r="AS6828" s="4" t="s">
        <v>19418</v>
      </c>
      <c r="AT6828" s="4" t="s">
        <v>19419</v>
      </c>
      <c r="AU6828" s="4" t="s">
        <v>456</v>
      </c>
      <c r="AV6828" s="4" t="s">
        <v>731</v>
      </c>
      <c r="AW6828" s="4" t="s">
        <v>724</v>
      </c>
      <c r="AX6828" s="4"/>
      <c r="AY6828" s="4">
        <v>264355</v>
      </c>
      <c r="AZ6828" s="4">
        <v>477381</v>
      </c>
      <c r="BA6828" s="4" t="s">
        <v>27363</v>
      </c>
      <c r="BB6828" s="4" t="s">
        <v>27364</v>
      </c>
      <c r="BC6828" s="4">
        <v>40</v>
      </c>
      <c r="BD6828" t="str">
        <f>IF(AND(ADHOC!$G$15="",ADHOC!$S$4=""),"",IF(ADHOC!$G$15&lt;&gt;"",IF(ADHOC!$G$15=LEFT(Domein!$AS6828,LEN(ADHOC!$G$15)),MAX(Domein!BD$1:'Domein'!BD6827)+1,""),IF(ADHOC!$S$4=LEFT(Domein!$AS6828,LEN(ADHOC!$S$4)),MAX(Domein!BD$1:'Domein'!BD6827)+1,"")))</f>
        <v/>
      </c>
    </row>
    <row r="6829" spans="45:56" x14ac:dyDescent="0.2">
      <c r="AS6829" s="4" t="s">
        <v>19420</v>
      </c>
      <c r="AT6829" s="4" t="s">
        <v>19421</v>
      </c>
      <c r="AU6829" s="4" t="s">
        <v>456</v>
      </c>
      <c r="AV6829" s="4" t="s">
        <v>731</v>
      </c>
      <c r="AW6829" s="4" t="s">
        <v>724</v>
      </c>
      <c r="AX6829" s="4"/>
      <c r="AY6829" s="4">
        <v>264250</v>
      </c>
      <c r="AZ6829" s="4">
        <v>483220</v>
      </c>
      <c r="BA6829" s="4" t="s">
        <v>27365</v>
      </c>
      <c r="BB6829" s="4" t="s">
        <v>27366</v>
      </c>
      <c r="BC6829" s="4">
        <v>40</v>
      </c>
      <c r="BD6829" t="str">
        <f>IF(AND(ADHOC!$G$15="",ADHOC!$S$4=""),"",IF(ADHOC!$G$15&lt;&gt;"",IF(ADHOC!$G$15=LEFT(Domein!$AS6829,LEN(ADHOC!$G$15)),MAX(Domein!BD$1:'Domein'!BD6828)+1,""),IF(ADHOC!$S$4=LEFT(Domein!$AS6829,LEN(ADHOC!$S$4)),MAX(Domein!BD$1:'Domein'!BD6828)+1,"")))</f>
        <v/>
      </c>
    </row>
    <row r="6830" spans="45:56" x14ac:dyDescent="0.2">
      <c r="AS6830" s="4" t="s">
        <v>19422</v>
      </c>
      <c r="AT6830" s="4" t="s">
        <v>19423</v>
      </c>
      <c r="AU6830" s="4" t="s">
        <v>456</v>
      </c>
      <c r="AV6830" s="4" t="s">
        <v>731</v>
      </c>
      <c r="AW6830" s="4" t="s">
        <v>724</v>
      </c>
      <c r="AX6830" s="4"/>
      <c r="AY6830" s="4">
        <v>264250</v>
      </c>
      <c r="AZ6830" s="4">
        <v>483137</v>
      </c>
      <c r="BA6830" s="4" t="s">
        <v>27367</v>
      </c>
      <c r="BB6830" s="4" t="s">
        <v>27368</v>
      </c>
      <c r="BC6830" s="4">
        <v>40</v>
      </c>
      <c r="BD6830" t="str">
        <f>IF(AND(ADHOC!$G$15="",ADHOC!$S$4=""),"",IF(ADHOC!$G$15&lt;&gt;"",IF(ADHOC!$G$15=LEFT(Domein!$AS6830,LEN(ADHOC!$G$15)),MAX(Domein!BD$1:'Domein'!BD6829)+1,""),IF(ADHOC!$S$4=LEFT(Domein!$AS6830,LEN(ADHOC!$S$4)),MAX(Domein!BD$1:'Domein'!BD6829)+1,"")))</f>
        <v/>
      </c>
    </row>
    <row r="6831" spans="45:56" x14ac:dyDescent="0.2">
      <c r="AS6831" s="4" t="s">
        <v>19424</v>
      </c>
      <c r="AT6831" s="4" t="s">
        <v>19425</v>
      </c>
      <c r="AU6831" s="4" t="s">
        <v>456</v>
      </c>
      <c r="AV6831" s="4" t="s">
        <v>731</v>
      </c>
      <c r="AW6831" s="4" t="s">
        <v>724</v>
      </c>
      <c r="AX6831" s="4"/>
      <c r="AY6831" s="4">
        <v>265010</v>
      </c>
      <c r="AZ6831" s="4">
        <v>479600</v>
      </c>
      <c r="BA6831" s="4" t="s">
        <v>27369</v>
      </c>
      <c r="BB6831" s="4" t="s">
        <v>26649</v>
      </c>
      <c r="BC6831" s="4">
        <v>40</v>
      </c>
      <c r="BD6831" t="str">
        <f>IF(AND(ADHOC!$G$15="",ADHOC!$S$4=""),"",IF(ADHOC!$G$15&lt;&gt;"",IF(ADHOC!$G$15=LEFT(Domein!$AS6831,LEN(ADHOC!$G$15)),MAX(Domein!BD$1:'Domein'!BD6830)+1,""),IF(ADHOC!$S$4=LEFT(Domein!$AS6831,LEN(ADHOC!$S$4)),MAX(Domein!BD$1:'Domein'!BD6830)+1,"")))</f>
        <v/>
      </c>
    </row>
    <row r="6832" spans="45:56" x14ac:dyDescent="0.2">
      <c r="AS6832" s="4" t="s">
        <v>19426</v>
      </c>
      <c r="AT6832" s="4" t="s">
        <v>19427</v>
      </c>
      <c r="AU6832" s="4" t="s">
        <v>456</v>
      </c>
      <c r="AV6832" s="4" t="s">
        <v>731</v>
      </c>
      <c r="AW6832" s="4" t="s">
        <v>724</v>
      </c>
      <c r="AX6832" s="4"/>
      <c r="AY6832" s="4">
        <v>265050</v>
      </c>
      <c r="AZ6832" s="4">
        <v>479700</v>
      </c>
      <c r="BA6832" s="4" t="s">
        <v>27370</v>
      </c>
      <c r="BB6832" s="4" t="s">
        <v>27371</v>
      </c>
      <c r="BC6832" s="4">
        <v>40</v>
      </c>
      <c r="BD6832" t="str">
        <f>IF(AND(ADHOC!$G$15="",ADHOC!$S$4=""),"",IF(ADHOC!$G$15&lt;&gt;"",IF(ADHOC!$G$15=LEFT(Domein!$AS6832,LEN(ADHOC!$G$15)),MAX(Domein!BD$1:'Domein'!BD6831)+1,""),IF(ADHOC!$S$4=LEFT(Domein!$AS6832,LEN(ADHOC!$S$4)),MAX(Domein!BD$1:'Domein'!BD6831)+1,"")))</f>
        <v/>
      </c>
    </row>
    <row r="6833" spans="45:56" x14ac:dyDescent="0.2">
      <c r="AS6833" s="4" t="s">
        <v>19428</v>
      </c>
      <c r="AT6833" s="4" t="s">
        <v>19429</v>
      </c>
      <c r="AU6833" s="4" t="s">
        <v>456</v>
      </c>
      <c r="AV6833" s="4" t="s">
        <v>731</v>
      </c>
      <c r="AW6833" s="4" t="s">
        <v>724</v>
      </c>
      <c r="AX6833" s="4"/>
      <c r="AY6833" s="4">
        <v>260060</v>
      </c>
      <c r="AZ6833" s="4">
        <v>473580</v>
      </c>
      <c r="BA6833" s="4" t="s">
        <v>27372</v>
      </c>
      <c r="BB6833" s="4" t="s">
        <v>27373</v>
      </c>
      <c r="BC6833" s="4">
        <v>40</v>
      </c>
      <c r="BD6833" t="str">
        <f>IF(AND(ADHOC!$G$15="",ADHOC!$S$4=""),"",IF(ADHOC!$G$15&lt;&gt;"",IF(ADHOC!$G$15=LEFT(Domein!$AS6833,LEN(ADHOC!$G$15)),MAX(Domein!BD$1:'Domein'!BD6832)+1,""),IF(ADHOC!$S$4=LEFT(Domein!$AS6833,LEN(ADHOC!$S$4)),MAX(Domein!BD$1:'Domein'!BD6832)+1,"")))</f>
        <v/>
      </c>
    </row>
    <row r="6834" spans="45:56" x14ac:dyDescent="0.2">
      <c r="AS6834" s="4" t="s">
        <v>19430</v>
      </c>
      <c r="AT6834" s="4" t="s">
        <v>19431</v>
      </c>
      <c r="AU6834" s="4" t="s">
        <v>456</v>
      </c>
      <c r="AV6834" s="4" t="s">
        <v>731</v>
      </c>
      <c r="AW6834" s="4" t="s">
        <v>724</v>
      </c>
      <c r="AX6834" s="4"/>
      <c r="AY6834" s="4">
        <v>263500</v>
      </c>
      <c r="AZ6834" s="4">
        <v>483500</v>
      </c>
      <c r="BA6834" s="4" t="s">
        <v>27374</v>
      </c>
      <c r="BB6834" s="4" t="s">
        <v>27375</v>
      </c>
      <c r="BC6834" s="4">
        <v>40</v>
      </c>
      <c r="BD6834" t="str">
        <f>IF(AND(ADHOC!$G$15="",ADHOC!$S$4=""),"",IF(ADHOC!$G$15&lt;&gt;"",IF(ADHOC!$G$15=LEFT(Domein!$AS6834,LEN(ADHOC!$G$15)),MAX(Domein!BD$1:'Domein'!BD6833)+1,""),IF(ADHOC!$S$4=LEFT(Domein!$AS6834,LEN(ADHOC!$S$4)),MAX(Domein!BD$1:'Domein'!BD6833)+1,"")))</f>
        <v/>
      </c>
    </row>
    <row r="6835" spans="45:56" x14ac:dyDescent="0.2">
      <c r="AS6835" s="4" t="s">
        <v>19432</v>
      </c>
      <c r="AT6835" s="4" t="s">
        <v>19433</v>
      </c>
      <c r="AU6835" s="4" t="s">
        <v>456</v>
      </c>
      <c r="AV6835" s="4" t="s">
        <v>731</v>
      </c>
      <c r="AW6835" s="4" t="s">
        <v>724</v>
      </c>
      <c r="AX6835" s="4"/>
      <c r="AY6835" s="4">
        <v>263250</v>
      </c>
      <c r="AZ6835" s="4">
        <v>481620</v>
      </c>
      <c r="BA6835" s="4" t="s">
        <v>27376</v>
      </c>
      <c r="BB6835" s="4" t="s">
        <v>27377</v>
      </c>
      <c r="BC6835" s="4">
        <v>40</v>
      </c>
      <c r="BD6835" t="str">
        <f>IF(AND(ADHOC!$G$15="",ADHOC!$S$4=""),"",IF(ADHOC!$G$15&lt;&gt;"",IF(ADHOC!$G$15=LEFT(Domein!$AS6835,LEN(ADHOC!$G$15)),MAX(Domein!BD$1:'Domein'!BD6834)+1,""),IF(ADHOC!$S$4=LEFT(Domein!$AS6835,LEN(ADHOC!$S$4)),MAX(Domein!BD$1:'Domein'!BD6834)+1,"")))</f>
        <v/>
      </c>
    </row>
    <row r="6836" spans="45:56" x14ac:dyDescent="0.2">
      <c r="AS6836" s="4" t="s">
        <v>19434</v>
      </c>
      <c r="AT6836" s="4" t="s">
        <v>19435</v>
      </c>
      <c r="AU6836" s="4" t="s">
        <v>456</v>
      </c>
      <c r="AV6836" s="4" t="s">
        <v>731</v>
      </c>
      <c r="AW6836" s="4" t="s">
        <v>724</v>
      </c>
      <c r="AX6836" s="4"/>
      <c r="AY6836" s="4">
        <v>264050</v>
      </c>
      <c r="AZ6836" s="4">
        <v>484000</v>
      </c>
      <c r="BA6836" s="4" t="s">
        <v>27378</v>
      </c>
      <c r="BB6836" s="4" t="s">
        <v>27064</v>
      </c>
      <c r="BC6836" s="4">
        <v>40</v>
      </c>
      <c r="BD6836" t="str">
        <f>IF(AND(ADHOC!$G$15="",ADHOC!$S$4=""),"",IF(ADHOC!$G$15&lt;&gt;"",IF(ADHOC!$G$15=LEFT(Domein!$AS6836,LEN(ADHOC!$G$15)),MAX(Domein!BD$1:'Domein'!BD6835)+1,""),IF(ADHOC!$S$4=LEFT(Domein!$AS6836,LEN(ADHOC!$S$4)),MAX(Domein!BD$1:'Domein'!BD6835)+1,"")))</f>
        <v/>
      </c>
    </row>
    <row r="6837" spans="45:56" x14ac:dyDescent="0.2">
      <c r="AS6837" s="4" t="s">
        <v>19436</v>
      </c>
      <c r="AT6837" s="4" t="s">
        <v>19437</v>
      </c>
      <c r="AU6837" s="4" t="s">
        <v>456</v>
      </c>
      <c r="AV6837" s="4" t="s">
        <v>731</v>
      </c>
      <c r="AW6837" s="4" t="s">
        <v>724</v>
      </c>
      <c r="AX6837" s="4"/>
      <c r="AY6837" s="4">
        <v>264550</v>
      </c>
      <c r="AZ6837" s="4">
        <v>484250</v>
      </c>
      <c r="BA6837" s="4" t="s">
        <v>27379</v>
      </c>
      <c r="BB6837" s="4" t="s">
        <v>27380</v>
      </c>
      <c r="BC6837" s="4">
        <v>40</v>
      </c>
      <c r="BD6837" t="str">
        <f>IF(AND(ADHOC!$G$15="",ADHOC!$S$4=""),"",IF(ADHOC!$G$15&lt;&gt;"",IF(ADHOC!$G$15=LEFT(Domein!$AS6837,LEN(ADHOC!$G$15)),MAX(Domein!BD$1:'Domein'!BD6836)+1,""),IF(ADHOC!$S$4=LEFT(Domein!$AS6837,LEN(ADHOC!$S$4)),MAX(Domein!BD$1:'Domein'!BD6836)+1,"")))</f>
        <v/>
      </c>
    </row>
    <row r="6838" spans="45:56" x14ac:dyDescent="0.2">
      <c r="AS6838" s="4" t="s">
        <v>19438</v>
      </c>
      <c r="AT6838" s="4" t="s">
        <v>19439</v>
      </c>
      <c r="AU6838" s="4" t="s">
        <v>456</v>
      </c>
      <c r="AV6838" s="4" t="s">
        <v>731</v>
      </c>
      <c r="AW6838" s="4" t="s">
        <v>724</v>
      </c>
      <c r="AX6838" s="4"/>
      <c r="AY6838" s="4">
        <v>264180</v>
      </c>
      <c r="AZ6838" s="4">
        <v>484300</v>
      </c>
      <c r="BA6838" s="4" t="s">
        <v>27381</v>
      </c>
      <c r="BB6838" s="4" t="s">
        <v>27382</v>
      </c>
      <c r="BC6838" s="4">
        <v>40</v>
      </c>
      <c r="BD6838" t="str">
        <f>IF(AND(ADHOC!$G$15="",ADHOC!$S$4=""),"",IF(ADHOC!$G$15&lt;&gt;"",IF(ADHOC!$G$15=LEFT(Domein!$AS6838,LEN(ADHOC!$G$15)),MAX(Domein!BD$1:'Domein'!BD6837)+1,""),IF(ADHOC!$S$4=LEFT(Domein!$AS6838,LEN(ADHOC!$S$4)),MAX(Domein!BD$1:'Domein'!BD6837)+1,"")))</f>
        <v/>
      </c>
    </row>
    <row r="6839" spans="45:56" x14ac:dyDescent="0.2">
      <c r="AS6839" s="4" t="s">
        <v>19440</v>
      </c>
      <c r="AT6839" s="4" t="s">
        <v>19441</v>
      </c>
      <c r="AU6839" s="4" t="s">
        <v>456</v>
      </c>
      <c r="AV6839" s="4" t="s">
        <v>731</v>
      </c>
      <c r="AW6839" s="4" t="s">
        <v>724</v>
      </c>
      <c r="AX6839" s="4"/>
      <c r="AY6839" s="4">
        <v>262402</v>
      </c>
      <c r="AZ6839" s="4">
        <v>479720</v>
      </c>
      <c r="BA6839" s="4" t="s">
        <v>27383</v>
      </c>
      <c r="BB6839" s="4" t="s">
        <v>27384</v>
      </c>
      <c r="BC6839" s="4">
        <v>40</v>
      </c>
      <c r="BD6839" t="str">
        <f>IF(AND(ADHOC!$G$15="",ADHOC!$S$4=""),"",IF(ADHOC!$G$15&lt;&gt;"",IF(ADHOC!$G$15=LEFT(Domein!$AS6839,LEN(ADHOC!$G$15)),MAX(Domein!BD$1:'Domein'!BD6838)+1,""),IF(ADHOC!$S$4=LEFT(Domein!$AS6839,LEN(ADHOC!$S$4)),MAX(Domein!BD$1:'Domein'!BD6838)+1,"")))</f>
        <v/>
      </c>
    </row>
    <row r="6840" spans="45:56" x14ac:dyDescent="0.2">
      <c r="AS6840" s="4" t="s">
        <v>19442</v>
      </c>
      <c r="AT6840" s="4" t="s">
        <v>19443</v>
      </c>
      <c r="AU6840" s="4" t="s">
        <v>456</v>
      </c>
      <c r="AV6840" s="4" t="s">
        <v>731</v>
      </c>
      <c r="AW6840" s="4" t="s">
        <v>724</v>
      </c>
      <c r="AX6840" s="4"/>
      <c r="AY6840" s="4">
        <v>263500</v>
      </c>
      <c r="AZ6840" s="4">
        <v>478200</v>
      </c>
      <c r="BA6840" s="4" t="s">
        <v>27385</v>
      </c>
      <c r="BB6840" s="4" t="s">
        <v>27386</v>
      </c>
      <c r="BC6840" s="4">
        <v>40</v>
      </c>
      <c r="BD6840" t="str">
        <f>IF(AND(ADHOC!$G$15="",ADHOC!$S$4=""),"",IF(ADHOC!$G$15&lt;&gt;"",IF(ADHOC!$G$15=LEFT(Domein!$AS6840,LEN(ADHOC!$G$15)),MAX(Domein!BD$1:'Domein'!BD6839)+1,""),IF(ADHOC!$S$4=LEFT(Domein!$AS6840,LEN(ADHOC!$S$4)),MAX(Domein!BD$1:'Domein'!BD6839)+1,"")))</f>
        <v/>
      </c>
    </row>
    <row r="6841" spans="45:56" x14ac:dyDescent="0.2">
      <c r="AS6841" s="4" t="s">
        <v>19444</v>
      </c>
      <c r="AT6841" s="4" t="s">
        <v>19445</v>
      </c>
      <c r="AU6841" s="4" t="s">
        <v>456</v>
      </c>
      <c r="AV6841" s="4" t="s">
        <v>731</v>
      </c>
      <c r="AW6841" s="4" t="s">
        <v>724</v>
      </c>
      <c r="AX6841" s="4"/>
      <c r="AY6841" s="4">
        <v>264248</v>
      </c>
      <c r="AZ6841" s="4">
        <v>478278</v>
      </c>
      <c r="BA6841" s="4" t="s">
        <v>27387</v>
      </c>
      <c r="BB6841" s="4" t="s">
        <v>27388</v>
      </c>
      <c r="BC6841" s="4">
        <v>40</v>
      </c>
      <c r="BD6841" t="str">
        <f>IF(AND(ADHOC!$G$15="",ADHOC!$S$4=""),"",IF(ADHOC!$G$15&lt;&gt;"",IF(ADHOC!$G$15=LEFT(Domein!$AS6841,LEN(ADHOC!$G$15)),MAX(Domein!BD$1:'Domein'!BD6840)+1,""),IF(ADHOC!$S$4=LEFT(Domein!$AS6841,LEN(ADHOC!$S$4)),MAX(Domein!BD$1:'Domein'!BD6840)+1,"")))</f>
        <v/>
      </c>
    </row>
    <row r="6842" spans="45:56" x14ac:dyDescent="0.2">
      <c r="AS6842" s="4" t="s">
        <v>19446</v>
      </c>
      <c r="AT6842" s="4" t="s">
        <v>19447</v>
      </c>
      <c r="AU6842" s="4" t="s">
        <v>456</v>
      </c>
      <c r="AV6842" s="4" t="s">
        <v>731</v>
      </c>
      <c r="AW6842" s="4" t="s">
        <v>724</v>
      </c>
      <c r="AX6842" s="4"/>
      <c r="AY6842" s="4">
        <v>263161</v>
      </c>
      <c r="AZ6842" s="4">
        <v>478760</v>
      </c>
      <c r="BA6842" s="4" t="s">
        <v>27389</v>
      </c>
      <c r="BB6842" s="4" t="s">
        <v>27390</v>
      </c>
      <c r="BC6842" s="4">
        <v>40</v>
      </c>
      <c r="BD6842" t="str">
        <f>IF(AND(ADHOC!$G$15="",ADHOC!$S$4=""),"",IF(ADHOC!$G$15&lt;&gt;"",IF(ADHOC!$G$15=LEFT(Domein!$AS6842,LEN(ADHOC!$G$15)),MAX(Domein!BD$1:'Domein'!BD6841)+1,""),IF(ADHOC!$S$4=LEFT(Domein!$AS6842,LEN(ADHOC!$S$4)),MAX(Domein!BD$1:'Domein'!BD6841)+1,"")))</f>
        <v/>
      </c>
    </row>
    <row r="6843" spans="45:56" x14ac:dyDescent="0.2">
      <c r="AS6843" s="4" t="s">
        <v>19448</v>
      </c>
      <c r="AT6843" s="4" t="s">
        <v>19449</v>
      </c>
      <c r="AU6843" s="4" t="s">
        <v>456</v>
      </c>
      <c r="AV6843" s="4" t="s">
        <v>731</v>
      </c>
      <c r="AW6843" s="4" t="s">
        <v>724</v>
      </c>
      <c r="AX6843" s="4"/>
      <c r="AY6843" s="4">
        <v>263566</v>
      </c>
      <c r="AZ6843" s="4">
        <v>478898</v>
      </c>
      <c r="BA6843" s="4" t="s">
        <v>27391</v>
      </c>
      <c r="BB6843" s="4" t="s">
        <v>27392</v>
      </c>
      <c r="BC6843" s="4">
        <v>40</v>
      </c>
      <c r="BD6843" t="str">
        <f>IF(AND(ADHOC!$G$15="",ADHOC!$S$4=""),"",IF(ADHOC!$G$15&lt;&gt;"",IF(ADHOC!$G$15=LEFT(Domein!$AS6843,LEN(ADHOC!$G$15)),MAX(Domein!BD$1:'Domein'!BD6842)+1,""),IF(ADHOC!$S$4=LEFT(Domein!$AS6843,LEN(ADHOC!$S$4)),MAX(Domein!BD$1:'Domein'!BD6842)+1,"")))</f>
        <v/>
      </c>
    </row>
    <row r="6844" spans="45:56" x14ac:dyDescent="0.2">
      <c r="AS6844" s="4" t="s">
        <v>19450</v>
      </c>
      <c r="AT6844" s="4" t="s">
        <v>19451</v>
      </c>
      <c r="AU6844" s="4" t="s">
        <v>456</v>
      </c>
      <c r="AV6844" s="4" t="s">
        <v>731</v>
      </c>
      <c r="AW6844" s="4" t="s">
        <v>724</v>
      </c>
      <c r="AX6844" s="4"/>
      <c r="AY6844" s="4">
        <v>264093</v>
      </c>
      <c r="AZ6844" s="4">
        <v>478324</v>
      </c>
      <c r="BA6844" s="4" t="s">
        <v>27393</v>
      </c>
      <c r="BB6844" s="4" t="s">
        <v>27394</v>
      </c>
      <c r="BC6844" s="4">
        <v>40</v>
      </c>
      <c r="BD6844" t="str">
        <f>IF(AND(ADHOC!$G$15="",ADHOC!$S$4=""),"",IF(ADHOC!$G$15&lt;&gt;"",IF(ADHOC!$G$15=LEFT(Domein!$AS6844,LEN(ADHOC!$G$15)),MAX(Domein!BD$1:'Domein'!BD6843)+1,""),IF(ADHOC!$S$4=LEFT(Domein!$AS6844,LEN(ADHOC!$S$4)),MAX(Domein!BD$1:'Domein'!BD6843)+1,"")))</f>
        <v/>
      </c>
    </row>
    <row r="6845" spans="45:56" x14ac:dyDescent="0.2">
      <c r="AS6845" s="4" t="s">
        <v>19452</v>
      </c>
      <c r="AT6845" s="4" t="s">
        <v>19453</v>
      </c>
      <c r="AU6845" s="4" t="s">
        <v>456</v>
      </c>
      <c r="AV6845" s="4" t="s">
        <v>731</v>
      </c>
      <c r="AW6845" s="4" t="s">
        <v>724</v>
      </c>
      <c r="AX6845" s="4"/>
      <c r="AY6845" s="4">
        <v>265353</v>
      </c>
      <c r="AZ6845" s="4">
        <v>484825</v>
      </c>
      <c r="BA6845" s="4" t="s">
        <v>27395</v>
      </c>
      <c r="BB6845" s="4" t="s">
        <v>27396</v>
      </c>
      <c r="BC6845" s="4">
        <v>40</v>
      </c>
      <c r="BD6845" t="str">
        <f>IF(AND(ADHOC!$G$15="",ADHOC!$S$4=""),"",IF(ADHOC!$G$15&lt;&gt;"",IF(ADHOC!$G$15=LEFT(Domein!$AS6845,LEN(ADHOC!$G$15)),MAX(Domein!BD$1:'Domein'!BD6844)+1,""),IF(ADHOC!$S$4=LEFT(Domein!$AS6845,LEN(ADHOC!$S$4)),MAX(Domein!BD$1:'Domein'!BD6844)+1,"")))</f>
        <v/>
      </c>
    </row>
    <row r="6846" spans="45:56" x14ac:dyDescent="0.2">
      <c r="AS6846" s="4" t="s">
        <v>19454</v>
      </c>
      <c r="AT6846" s="4" t="s">
        <v>19455</v>
      </c>
      <c r="AU6846" s="4" t="s">
        <v>456</v>
      </c>
      <c r="AV6846" s="4" t="s">
        <v>731</v>
      </c>
      <c r="AW6846" s="4" t="s">
        <v>724</v>
      </c>
      <c r="AX6846" s="4"/>
      <c r="AY6846" s="4">
        <v>265823</v>
      </c>
      <c r="AZ6846" s="4">
        <v>483779</v>
      </c>
      <c r="BA6846" s="4" t="s">
        <v>27397</v>
      </c>
      <c r="BB6846" s="4" t="s">
        <v>27398</v>
      </c>
      <c r="BC6846" s="4">
        <v>40</v>
      </c>
      <c r="BD6846" t="str">
        <f>IF(AND(ADHOC!$G$15="",ADHOC!$S$4=""),"",IF(ADHOC!$G$15&lt;&gt;"",IF(ADHOC!$G$15=LEFT(Domein!$AS6846,LEN(ADHOC!$G$15)),MAX(Domein!BD$1:'Domein'!BD6845)+1,""),IF(ADHOC!$S$4=LEFT(Domein!$AS6846,LEN(ADHOC!$S$4)),MAX(Domein!BD$1:'Domein'!BD6845)+1,"")))</f>
        <v/>
      </c>
    </row>
    <row r="6847" spans="45:56" x14ac:dyDescent="0.2">
      <c r="AS6847" s="4" t="s">
        <v>19456</v>
      </c>
      <c r="AT6847" s="4" t="s">
        <v>19457</v>
      </c>
      <c r="AU6847" s="4" t="s">
        <v>456</v>
      </c>
      <c r="AV6847" s="4" t="s">
        <v>731</v>
      </c>
      <c r="AW6847" s="4" t="s">
        <v>724</v>
      </c>
      <c r="AX6847" s="4"/>
      <c r="AY6847" s="4">
        <v>266017</v>
      </c>
      <c r="AZ6847" s="4">
        <v>480229</v>
      </c>
      <c r="BA6847" s="4" t="s">
        <v>27399</v>
      </c>
      <c r="BB6847" s="4" t="s">
        <v>27400</v>
      </c>
      <c r="BC6847" s="4">
        <v>40</v>
      </c>
      <c r="BD6847" t="str">
        <f>IF(AND(ADHOC!$G$15="",ADHOC!$S$4=""),"",IF(ADHOC!$G$15&lt;&gt;"",IF(ADHOC!$G$15=LEFT(Domein!$AS6847,LEN(ADHOC!$G$15)),MAX(Domein!BD$1:'Domein'!BD6846)+1,""),IF(ADHOC!$S$4=LEFT(Domein!$AS6847,LEN(ADHOC!$S$4)),MAX(Domein!BD$1:'Domein'!BD6846)+1,"")))</f>
        <v/>
      </c>
    </row>
    <row r="6848" spans="45:56" x14ac:dyDescent="0.2">
      <c r="AS6848" s="4" t="s">
        <v>19458</v>
      </c>
      <c r="AT6848" s="4" t="s">
        <v>19459</v>
      </c>
      <c r="AU6848" s="4" t="s">
        <v>456</v>
      </c>
      <c r="AV6848" s="4" t="s">
        <v>731</v>
      </c>
      <c r="AW6848" s="4" t="s">
        <v>724</v>
      </c>
      <c r="AX6848" s="4"/>
      <c r="AY6848" s="4">
        <v>264901</v>
      </c>
      <c r="AZ6848" s="4">
        <v>478175</v>
      </c>
      <c r="BA6848" s="4" t="s">
        <v>24424</v>
      </c>
      <c r="BB6848" s="4" t="s">
        <v>27401</v>
      </c>
      <c r="BC6848" s="4">
        <v>40</v>
      </c>
      <c r="BD6848" t="str">
        <f>IF(AND(ADHOC!$G$15="",ADHOC!$S$4=""),"",IF(ADHOC!$G$15&lt;&gt;"",IF(ADHOC!$G$15=LEFT(Domein!$AS6848,LEN(ADHOC!$G$15)),MAX(Domein!BD$1:'Domein'!BD6847)+1,""),IF(ADHOC!$S$4=LEFT(Domein!$AS6848,LEN(ADHOC!$S$4)),MAX(Domein!BD$1:'Domein'!BD6847)+1,"")))</f>
        <v/>
      </c>
    </row>
    <row r="6849" spans="45:56" x14ac:dyDescent="0.2">
      <c r="AS6849" s="4" t="s">
        <v>19460</v>
      </c>
      <c r="AT6849" s="4" t="s">
        <v>19461</v>
      </c>
      <c r="AU6849" s="4" t="s">
        <v>456</v>
      </c>
      <c r="AV6849" s="4" t="s">
        <v>731</v>
      </c>
      <c r="AW6849" s="4" t="s">
        <v>724</v>
      </c>
      <c r="AX6849" s="4"/>
      <c r="AY6849" s="4">
        <v>263616</v>
      </c>
      <c r="AZ6849" s="4">
        <v>478814</v>
      </c>
      <c r="BA6849" s="4" t="s">
        <v>27402</v>
      </c>
      <c r="BB6849" s="4" t="s">
        <v>27403</v>
      </c>
      <c r="BC6849" s="4">
        <v>40</v>
      </c>
      <c r="BD6849" t="str">
        <f>IF(AND(ADHOC!$G$15="",ADHOC!$S$4=""),"",IF(ADHOC!$G$15&lt;&gt;"",IF(ADHOC!$G$15=LEFT(Domein!$AS6849,LEN(ADHOC!$G$15)),MAX(Domein!BD$1:'Domein'!BD6848)+1,""),IF(ADHOC!$S$4=LEFT(Domein!$AS6849,LEN(ADHOC!$S$4)),MAX(Domein!BD$1:'Domein'!BD6848)+1,"")))</f>
        <v/>
      </c>
    </row>
    <row r="6850" spans="45:56" x14ac:dyDescent="0.2">
      <c r="AS6850" s="4" t="s">
        <v>19462</v>
      </c>
      <c r="AT6850" s="4" t="s">
        <v>19463</v>
      </c>
      <c r="AU6850" s="4" t="s">
        <v>456</v>
      </c>
      <c r="AV6850" s="4" t="s">
        <v>731</v>
      </c>
      <c r="AW6850" s="4" t="s">
        <v>724</v>
      </c>
      <c r="AX6850" s="4"/>
      <c r="AY6850" s="4">
        <v>263488</v>
      </c>
      <c r="AZ6850" s="4">
        <v>474054</v>
      </c>
      <c r="BA6850" s="4" t="s">
        <v>27404</v>
      </c>
      <c r="BB6850" s="4" t="s">
        <v>27405</v>
      </c>
      <c r="BC6850" s="4">
        <v>40</v>
      </c>
      <c r="BD6850" t="str">
        <f>IF(AND(ADHOC!$G$15="",ADHOC!$S$4=""),"",IF(ADHOC!$G$15&lt;&gt;"",IF(ADHOC!$G$15=LEFT(Domein!$AS6850,LEN(ADHOC!$G$15)),MAX(Domein!BD$1:'Domein'!BD6849)+1,""),IF(ADHOC!$S$4=LEFT(Domein!$AS6850,LEN(ADHOC!$S$4)),MAX(Domein!BD$1:'Domein'!BD6849)+1,"")))</f>
        <v/>
      </c>
    </row>
    <row r="6851" spans="45:56" x14ac:dyDescent="0.2">
      <c r="AS6851" s="4" t="s">
        <v>19464</v>
      </c>
      <c r="AT6851" s="4" t="s">
        <v>19465</v>
      </c>
      <c r="AU6851" s="4" t="s">
        <v>456</v>
      </c>
      <c r="AV6851" s="4" t="s">
        <v>731</v>
      </c>
      <c r="AW6851" s="4" t="s">
        <v>724</v>
      </c>
      <c r="AX6851" s="4"/>
      <c r="AY6851" s="4">
        <v>265501</v>
      </c>
      <c r="AZ6851" s="4">
        <v>473854</v>
      </c>
      <c r="BA6851" s="4" t="s">
        <v>27406</v>
      </c>
      <c r="BB6851" s="4" t="s">
        <v>27407</v>
      </c>
      <c r="BC6851" s="4">
        <v>40</v>
      </c>
      <c r="BD6851" t="str">
        <f>IF(AND(ADHOC!$G$15="",ADHOC!$S$4=""),"",IF(ADHOC!$G$15&lt;&gt;"",IF(ADHOC!$G$15=LEFT(Domein!$AS6851,LEN(ADHOC!$G$15)),MAX(Domein!BD$1:'Domein'!BD6850)+1,""),IF(ADHOC!$S$4=LEFT(Domein!$AS6851,LEN(ADHOC!$S$4)),MAX(Domein!BD$1:'Domein'!BD6850)+1,"")))</f>
        <v/>
      </c>
    </row>
    <row r="6852" spans="45:56" x14ac:dyDescent="0.2">
      <c r="AS6852" s="4" t="s">
        <v>19466</v>
      </c>
      <c r="AT6852" s="4" t="s">
        <v>19467</v>
      </c>
      <c r="AU6852" s="4" t="s">
        <v>456</v>
      </c>
      <c r="AV6852" s="4" t="s">
        <v>731</v>
      </c>
      <c r="AW6852" s="4" t="s">
        <v>724</v>
      </c>
      <c r="AX6852" s="4"/>
      <c r="AY6852" s="4">
        <v>263195</v>
      </c>
      <c r="AZ6852" s="4">
        <v>474195</v>
      </c>
      <c r="BA6852" s="4" t="s">
        <v>25808</v>
      </c>
      <c r="BB6852" s="4" t="s">
        <v>27408</v>
      </c>
      <c r="BC6852" s="4">
        <v>40</v>
      </c>
      <c r="BD6852" t="str">
        <f>IF(AND(ADHOC!$G$15="",ADHOC!$S$4=""),"",IF(ADHOC!$G$15&lt;&gt;"",IF(ADHOC!$G$15=LEFT(Domein!$AS6852,LEN(ADHOC!$G$15)),MAX(Domein!BD$1:'Domein'!BD6851)+1,""),IF(ADHOC!$S$4=LEFT(Domein!$AS6852,LEN(ADHOC!$S$4)),MAX(Domein!BD$1:'Domein'!BD6851)+1,"")))</f>
        <v/>
      </c>
    </row>
    <row r="6853" spans="45:56" x14ac:dyDescent="0.2">
      <c r="AS6853" s="4" t="s">
        <v>19468</v>
      </c>
      <c r="AT6853" s="4" t="s">
        <v>19469</v>
      </c>
      <c r="AU6853" s="4" t="s">
        <v>456</v>
      </c>
      <c r="AV6853" s="4" t="s">
        <v>731</v>
      </c>
      <c r="AW6853" s="4" t="s">
        <v>724</v>
      </c>
      <c r="AX6853" s="4"/>
      <c r="AY6853" s="4">
        <v>262196</v>
      </c>
      <c r="AZ6853" s="4">
        <v>475651</v>
      </c>
      <c r="BA6853" s="4" t="s">
        <v>27409</v>
      </c>
      <c r="BB6853" s="4" t="s">
        <v>27410</v>
      </c>
      <c r="BC6853" s="4">
        <v>40</v>
      </c>
      <c r="BD6853" t="str">
        <f>IF(AND(ADHOC!$G$15="",ADHOC!$S$4=""),"",IF(ADHOC!$G$15&lt;&gt;"",IF(ADHOC!$G$15=LEFT(Domein!$AS6853,LEN(ADHOC!$G$15)),MAX(Domein!BD$1:'Domein'!BD6852)+1,""),IF(ADHOC!$S$4=LEFT(Domein!$AS6853,LEN(ADHOC!$S$4)),MAX(Domein!BD$1:'Domein'!BD6852)+1,"")))</f>
        <v/>
      </c>
    </row>
    <row r="6854" spans="45:56" x14ac:dyDescent="0.2">
      <c r="AS6854" s="4" t="s">
        <v>19470</v>
      </c>
      <c r="AT6854" s="4" t="s">
        <v>19471</v>
      </c>
      <c r="AU6854" s="4" t="s">
        <v>456</v>
      </c>
      <c r="AV6854" s="4" t="s">
        <v>731</v>
      </c>
      <c r="AW6854" s="4" t="s">
        <v>724</v>
      </c>
      <c r="AX6854" s="4"/>
      <c r="AY6854" s="4">
        <v>262288</v>
      </c>
      <c r="AZ6854" s="4">
        <v>475800</v>
      </c>
      <c r="BA6854" s="4" t="s">
        <v>27411</v>
      </c>
      <c r="BB6854" s="4" t="s">
        <v>27412</v>
      </c>
      <c r="BC6854" s="4">
        <v>40</v>
      </c>
      <c r="BD6854" t="str">
        <f>IF(AND(ADHOC!$G$15="",ADHOC!$S$4=""),"",IF(ADHOC!$G$15&lt;&gt;"",IF(ADHOC!$G$15=LEFT(Domein!$AS6854,LEN(ADHOC!$G$15)),MAX(Domein!BD$1:'Domein'!BD6853)+1,""),IF(ADHOC!$S$4=LEFT(Domein!$AS6854,LEN(ADHOC!$S$4)),MAX(Domein!BD$1:'Domein'!BD6853)+1,"")))</f>
        <v/>
      </c>
    </row>
    <row r="6855" spans="45:56" x14ac:dyDescent="0.2">
      <c r="AS6855" s="4" t="s">
        <v>19472</v>
      </c>
      <c r="AT6855" s="4" t="s">
        <v>19473</v>
      </c>
      <c r="AU6855" s="4" t="s">
        <v>456</v>
      </c>
      <c r="AV6855" s="4" t="s">
        <v>731</v>
      </c>
      <c r="AW6855" s="4" t="s">
        <v>724</v>
      </c>
      <c r="AX6855" s="4"/>
      <c r="AY6855" s="4">
        <v>263098</v>
      </c>
      <c r="AZ6855" s="4">
        <v>474146</v>
      </c>
      <c r="BA6855" s="4" t="s">
        <v>27413</v>
      </c>
      <c r="BB6855" s="4" t="s">
        <v>27414</v>
      </c>
      <c r="BC6855" s="4">
        <v>40</v>
      </c>
      <c r="BD6855" t="str">
        <f>IF(AND(ADHOC!$G$15="",ADHOC!$S$4=""),"",IF(ADHOC!$G$15&lt;&gt;"",IF(ADHOC!$G$15=LEFT(Domein!$AS6855,LEN(ADHOC!$G$15)),MAX(Domein!BD$1:'Domein'!BD6854)+1,""),IF(ADHOC!$S$4=LEFT(Domein!$AS6855,LEN(ADHOC!$S$4)),MAX(Domein!BD$1:'Domein'!BD6854)+1,"")))</f>
        <v/>
      </c>
    </row>
    <row r="6856" spans="45:56" x14ac:dyDescent="0.2">
      <c r="AS6856" s="4" t="s">
        <v>19474</v>
      </c>
      <c r="AT6856" s="4" t="s">
        <v>19475</v>
      </c>
      <c r="AU6856" s="4" t="s">
        <v>456</v>
      </c>
      <c r="AV6856" s="4" t="s">
        <v>731</v>
      </c>
      <c r="AW6856" s="4" t="s">
        <v>724</v>
      </c>
      <c r="AX6856" s="4"/>
      <c r="AY6856" s="4">
        <v>261512</v>
      </c>
      <c r="AZ6856" s="4">
        <v>472245</v>
      </c>
      <c r="BA6856" s="4" t="s">
        <v>27415</v>
      </c>
      <c r="BB6856" s="4" t="s">
        <v>27416</v>
      </c>
      <c r="BC6856" s="4">
        <v>40</v>
      </c>
      <c r="BD6856" t="str">
        <f>IF(AND(ADHOC!$G$15="",ADHOC!$S$4=""),"",IF(ADHOC!$G$15&lt;&gt;"",IF(ADHOC!$G$15=LEFT(Domein!$AS6856,LEN(ADHOC!$G$15)),MAX(Domein!BD$1:'Domein'!BD6855)+1,""),IF(ADHOC!$S$4=LEFT(Domein!$AS6856,LEN(ADHOC!$S$4)),MAX(Domein!BD$1:'Domein'!BD6855)+1,"")))</f>
        <v/>
      </c>
    </row>
    <row r="6857" spans="45:56" x14ac:dyDescent="0.2">
      <c r="AS6857" s="4" t="s">
        <v>19476</v>
      </c>
      <c r="AT6857" s="4" t="s">
        <v>19477</v>
      </c>
      <c r="AU6857" s="4" t="s">
        <v>456</v>
      </c>
      <c r="AV6857" s="4" t="s">
        <v>731</v>
      </c>
      <c r="AW6857" s="4" t="s">
        <v>724</v>
      </c>
      <c r="AX6857" s="4"/>
      <c r="AY6857" s="4">
        <v>261891</v>
      </c>
      <c r="AZ6857" s="4">
        <v>470315</v>
      </c>
      <c r="BA6857" s="4" t="s">
        <v>27417</v>
      </c>
      <c r="BB6857" s="4" t="s">
        <v>27418</v>
      </c>
      <c r="BC6857" s="4">
        <v>40</v>
      </c>
      <c r="BD6857" t="str">
        <f>IF(AND(ADHOC!$G$15="",ADHOC!$S$4=""),"",IF(ADHOC!$G$15&lt;&gt;"",IF(ADHOC!$G$15=LEFT(Domein!$AS6857,LEN(ADHOC!$G$15)),MAX(Domein!BD$1:'Domein'!BD6856)+1,""),IF(ADHOC!$S$4=LEFT(Domein!$AS6857,LEN(ADHOC!$S$4)),MAX(Domein!BD$1:'Domein'!BD6856)+1,"")))</f>
        <v/>
      </c>
    </row>
    <row r="6858" spans="45:56" x14ac:dyDescent="0.2">
      <c r="AS6858" s="4" t="s">
        <v>19478</v>
      </c>
      <c r="AT6858" s="4" t="s">
        <v>19479</v>
      </c>
      <c r="AU6858" s="4" t="s">
        <v>456</v>
      </c>
      <c r="AV6858" s="4" t="s">
        <v>731</v>
      </c>
      <c r="AW6858" s="4" t="s">
        <v>724</v>
      </c>
      <c r="AX6858" s="4"/>
      <c r="AY6858" s="4">
        <v>260350</v>
      </c>
      <c r="AZ6858" s="4">
        <v>472050</v>
      </c>
      <c r="BA6858" s="4" t="s">
        <v>27419</v>
      </c>
      <c r="BB6858" s="4" t="s">
        <v>27420</v>
      </c>
      <c r="BC6858" s="4">
        <v>40</v>
      </c>
      <c r="BD6858" t="str">
        <f>IF(AND(ADHOC!$G$15="",ADHOC!$S$4=""),"",IF(ADHOC!$G$15&lt;&gt;"",IF(ADHOC!$G$15=LEFT(Domein!$AS6858,LEN(ADHOC!$G$15)),MAX(Domein!BD$1:'Domein'!BD6857)+1,""),IF(ADHOC!$S$4=LEFT(Domein!$AS6858,LEN(ADHOC!$S$4)),MAX(Domein!BD$1:'Domein'!BD6857)+1,"")))</f>
        <v/>
      </c>
    </row>
    <row r="6859" spans="45:56" x14ac:dyDescent="0.2">
      <c r="AS6859" s="4" t="s">
        <v>19480</v>
      </c>
      <c r="AT6859" s="4" t="s">
        <v>19481</v>
      </c>
      <c r="AU6859" s="4" t="s">
        <v>456</v>
      </c>
      <c r="AV6859" s="4" t="s">
        <v>731</v>
      </c>
      <c r="AW6859" s="4" t="s">
        <v>724</v>
      </c>
      <c r="AX6859" s="4"/>
      <c r="AY6859" s="4">
        <v>260453</v>
      </c>
      <c r="AZ6859" s="4">
        <v>472021</v>
      </c>
      <c r="BA6859" s="4" t="s">
        <v>27421</v>
      </c>
      <c r="BB6859" s="4" t="s">
        <v>27422</v>
      </c>
      <c r="BC6859" s="4">
        <v>40</v>
      </c>
      <c r="BD6859" t="str">
        <f>IF(AND(ADHOC!$G$15="",ADHOC!$S$4=""),"",IF(ADHOC!$G$15&lt;&gt;"",IF(ADHOC!$G$15=LEFT(Domein!$AS6859,LEN(ADHOC!$G$15)),MAX(Domein!BD$1:'Domein'!BD6858)+1,""),IF(ADHOC!$S$4=LEFT(Domein!$AS6859,LEN(ADHOC!$S$4)),MAX(Domein!BD$1:'Domein'!BD6858)+1,"")))</f>
        <v/>
      </c>
    </row>
    <row r="6860" spans="45:56" x14ac:dyDescent="0.2">
      <c r="AS6860" s="4" t="s">
        <v>19482</v>
      </c>
      <c r="AT6860" s="4" t="s">
        <v>19483</v>
      </c>
      <c r="AU6860" s="4" t="s">
        <v>456</v>
      </c>
      <c r="AV6860" s="4" t="s">
        <v>731</v>
      </c>
      <c r="AW6860" s="4" t="s">
        <v>724</v>
      </c>
      <c r="AX6860" s="4"/>
      <c r="AY6860" s="4">
        <v>260723</v>
      </c>
      <c r="AZ6860" s="4">
        <v>472315</v>
      </c>
      <c r="BA6860" s="4" t="s">
        <v>27423</v>
      </c>
      <c r="BB6860" s="4" t="s">
        <v>27424</v>
      </c>
      <c r="BC6860" s="4">
        <v>40</v>
      </c>
      <c r="BD6860" t="str">
        <f>IF(AND(ADHOC!$G$15="",ADHOC!$S$4=""),"",IF(ADHOC!$G$15&lt;&gt;"",IF(ADHOC!$G$15=LEFT(Domein!$AS6860,LEN(ADHOC!$G$15)),MAX(Domein!BD$1:'Domein'!BD6859)+1,""),IF(ADHOC!$S$4=LEFT(Domein!$AS6860,LEN(ADHOC!$S$4)),MAX(Domein!BD$1:'Domein'!BD6859)+1,"")))</f>
        <v/>
      </c>
    </row>
    <row r="6861" spans="45:56" x14ac:dyDescent="0.2">
      <c r="AS6861" s="4" t="s">
        <v>19484</v>
      </c>
      <c r="AT6861" s="4" t="s">
        <v>19485</v>
      </c>
      <c r="AU6861" s="4" t="s">
        <v>456</v>
      </c>
      <c r="AV6861" s="4" t="s">
        <v>731</v>
      </c>
      <c r="AW6861" s="4" t="s">
        <v>724</v>
      </c>
      <c r="AX6861" s="4"/>
      <c r="AY6861" s="4">
        <v>260958</v>
      </c>
      <c r="AZ6861" s="4">
        <v>472289</v>
      </c>
      <c r="BA6861" s="4" t="s">
        <v>27425</v>
      </c>
      <c r="BB6861" s="4" t="s">
        <v>27426</v>
      </c>
      <c r="BC6861" s="4">
        <v>40</v>
      </c>
      <c r="BD6861" t="str">
        <f>IF(AND(ADHOC!$G$15="",ADHOC!$S$4=""),"",IF(ADHOC!$G$15&lt;&gt;"",IF(ADHOC!$G$15=LEFT(Domein!$AS6861,LEN(ADHOC!$G$15)),MAX(Domein!BD$1:'Domein'!BD6860)+1,""),IF(ADHOC!$S$4=LEFT(Domein!$AS6861,LEN(ADHOC!$S$4)),MAX(Domein!BD$1:'Domein'!BD6860)+1,"")))</f>
        <v/>
      </c>
    </row>
    <row r="6862" spans="45:56" x14ac:dyDescent="0.2">
      <c r="AS6862" s="4" t="s">
        <v>19486</v>
      </c>
      <c r="AT6862" s="4" t="s">
        <v>19487</v>
      </c>
      <c r="AU6862" s="4" t="s">
        <v>456</v>
      </c>
      <c r="AV6862" s="4" t="s">
        <v>731</v>
      </c>
      <c r="AW6862" s="4" t="s">
        <v>724</v>
      </c>
      <c r="AX6862" s="4"/>
      <c r="AY6862" s="4">
        <v>260701</v>
      </c>
      <c r="AZ6862" s="4">
        <v>472263</v>
      </c>
      <c r="BA6862" s="4" t="s">
        <v>27427</v>
      </c>
      <c r="BB6862" s="4" t="s">
        <v>27428</v>
      </c>
      <c r="BC6862" s="4">
        <v>40</v>
      </c>
      <c r="BD6862" t="str">
        <f>IF(AND(ADHOC!$G$15="",ADHOC!$S$4=""),"",IF(ADHOC!$G$15&lt;&gt;"",IF(ADHOC!$G$15=LEFT(Domein!$AS6862,LEN(ADHOC!$G$15)),MAX(Domein!BD$1:'Domein'!BD6861)+1,""),IF(ADHOC!$S$4=LEFT(Domein!$AS6862,LEN(ADHOC!$S$4)),MAX(Domein!BD$1:'Domein'!BD6861)+1,"")))</f>
        <v/>
      </c>
    </row>
    <row r="6863" spans="45:56" x14ac:dyDescent="0.2">
      <c r="AS6863" s="4" t="s">
        <v>3168</v>
      </c>
      <c r="AT6863" s="4" t="s">
        <v>3169</v>
      </c>
      <c r="AU6863" s="4" t="s">
        <v>456</v>
      </c>
      <c r="AV6863" s="4" t="s">
        <v>731</v>
      </c>
      <c r="AW6863" s="4" t="s">
        <v>724</v>
      </c>
      <c r="AX6863" s="4"/>
      <c r="AY6863" s="4">
        <v>267753</v>
      </c>
      <c r="AZ6863" s="4">
        <v>474192</v>
      </c>
      <c r="BA6863" s="4" t="s">
        <v>27429</v>
      </c>
      <c r="BB6863" s="4" t="s">
        <v>27430</v>
      </c>
      <c r="BC6863" s="4">
        <v>40</v>
      </c>
      <c r="BD6863" t="str">
        <f>IF(AND(ADHOC!$G$15="",ADHOC!$S$4=""),"",IF(ADHOC!$G$15&lt;&gt;"",IF(ADHOC!$G$15=LEFT(Domein!$AS6863,LEN(ADHOC!$G$15)),MAX(Domein!BD$1:'Domein'!BD6862)+1,""),IF(ADHOC!$S$4=LEFT(Domein!$AS6863,LEN(ADHOC!$S$4)),MAX(Domein!BD$1:'Domein'!BD6862)+1,"")))</f>
        <v/>
      </c>
    </row>
    <row r="6864" spans="45:56" x14ac:dyDescent="0.2">
      <c r="AS6864" s="4" t="s">
        <v>19488</v>
      </c>
      <c r="AT6864" s="4" t="s">
        <v>3169</v>
      </c>
      <c r="AU6864" s="4" t="s">
        <v>456</v>
      </c>
      <c r="AV6864" s="4" t="s">
        <v>731</v>
      </c>
      <c r="AW6864" s="4" t="s">
        <v>724</v>
      </c>
      <c r="AX6864" s="4"/>
      <c r="AY6864" s="4">
        <v>267774</v>
      </c>
      <c r="AZ6864" s="4">
        <v>474179</v>
      </c>
      <c r="BA6864" s="4" t="s">
        <v>27431</v>
      </c>
      <c r="BB6864" s="4" t="s">
        <v>27432</v>
      </c>
      <c r="BC6864" s="4">
        <v>40</v>
      </c>
      <c r="BD6864" t="str">
        <f>IF(AND(ADHOC!$G$15="",ADHOC!$S$4=""),"",IF(ADHOC!$G$15&lt;&gt;"",IF(ADHOC!$G$15=LEFT(Domein!$AS6864,LEN(ADHOC!$G$15)),MAX(Domein!BD$1:'Domein'!BD6863)+1,""),IF(ADHOC!$S$4=LEFT(Domein!$AS6864,LEN(ADHOC!$S$4)),MAX(Domein!BD$1:'Domein'!BD6863)+1,"")))</f>
        <v/>
      </c>
    </row>
    <row r="6865" spans="45:56" x14ac:dyDescent="0.2">
      <c r="AS6865" s="4" t="s">
        <v>19489</v>
      </c>
      <c r="AT6865" s="4" t="s">
        <v>19490</v>
      </c>
      <c r="AU6865" s="4" t="s">
        <v>456</v>
      </c>
      <c r="AV6865" s="4" t="s">
        <v>731</v>
      </c>
      <c r="AW6865" s="4" t="s">
        <v>724</v>
      </c>
      <c r="AX6865" s="4"/>
      <c r="AY6865" s="4">
        <v>269097</v>
      </c>
      <c r="AZ6865" s="4">
        <v>473152</v>
      </c>
      <c r="BA6865" s="4" t="s">
        <v>25073</v>
      </c>
      <c r="BB6865" s="4" t="s">
        <v>27433</v>
      </c>
      <c r="BC6865" s="4">
        <v>40</v>
      </c>
      <c r="BD6865" t="str">
        <f>IF(AND(ADHOC!$G$15="",ADHOC!$S$4=""),"",IF(ADHOC!$G$15&lt;&gt;"",IF(ADHOC!$G$15=LEFT(Domein!$AS6865,LEN(ADHOC!$G$15)),MAX(Domein!BD$1:'Domein'!BD6864)+1,""),IF(ADHOC!$S$4=LEFT(Domein!$AS6865,LEN(ADHOC!$S$4)),MAX(Domein!BD$1:'Domein'!BD6864)+1,"")))</f>
        <v/>
      </c>
    </row>
    <row r="6866" spans="45:56" x14ac:dyDescent="0.2">
      <c r="AS6866" s="4" t="s">
        <v>19491</v>
      </c>
      <c r="AT6866" s="4" t="s">
        <v>19492</v>
      </c>
      <c r="AU6866" s="4" t="s">
        <v>456</v>
      </c>
      <c r="AV6866" s="4" t="s">
        <v>731</v>
      </c>
      <c r="AW6866" s="4" t="s">
        <v>724</v>
      </c>
      <c r="AX6866" s="4"/>
      <c r="AY6866" s="4">
        <v>267250</v>
      </c>
      <c r="AZ6866" s="4">
        <v>474340</v>
      </c>
      <c r="BA6866" s="4" t="s">
        <v>27434</v>
      </c>
      <c r="BB6866" s="4" t="s">
        <v>27435</v>
      </c>
      <c r="BC6866" s="4">
        <v>40</v>
      </c>
      <c r="BD6866" t="str">
        <f>IF(AND(ADHOC!$G$15="",ADHOC!$S$4=""),"",IF(ADHOC!$G$15&lt;&gt;"",IF(ADHOC!$G$15=LEFT(Domein!$AS6866,LEN(ADHOC!$G$15)),MAX(Domein!BD$1:'Domein'!BD6865)+1,""),IF(ADHOC!$S$4=LEFT(Domein!$AS6866,LEN(ADHOC!$S$4)),MAX(Domein!BD$1:'Domein'!BD6865)+1,"")))</f>
        <v/>
      </c>
    </row>
    <row r="6867" spans="45:56" x14ac:dyDescent="0.2">
      <c r="AS6867" s="4" t="s">
        <v>19493</v>
      </c>
      <c r="AT6867" s="4" t="s">
        <v>19494</v>
      </c>
      <c r="AU6867" s="4" t="s">
        <v>456</v>
      </c>
      <c r="AV6867" s="4" t="s">
        <v>731</v>
      </c>
      <c r="AW6867" s="4" t="s">
        <v>724</v>
      </c>
      <c r="AX6867" s="4"/>
      <c r="AY6867" s="4">
        <v>267170</v>
      </c>
      <c r="AZ6867" s="4">
        <v>474400</v>
      </c>
      <c r="BA6867" s="4" t="s">
        <v>27436</v>
      </c>
      <c r="BB6867" s="4" t="s">
        <v>27437</v>
      </c>
      <c r="BC6867" s="4">
        <v>40</v>
      </c>
      <c r="BD6867" t="str">
        <f>IF(AND(ADHOC!$G$15="",ADHOC!$S$4=""),"",IF(ADHOC!$G$15&lt;&gt;"",IF(ADHOC!$G$15=LEFT(Domein!$AS6867,LEN(ADHOC!$G$15)),MAX(Domein!BD$1:'Domein'!BD6866)+1,""),IF(ADHOC!$S$4=LEFT(Domein!$AS6867,LEN(ADHOC!$S$4)),MAX(Domein!BD$1:'Domein'!BD6866)+1,"")))</f>
        <v/>
      </c>
    </row>
    <row r="6868" spans="45:56" x14ac:dyDescent="0.2">
      <c r="AS6868" s="4" t="s">
        <v>19495</v>
      </c>
      <c r="AT6868" s="4" t="s">
        <v>19496</v>
      </c>
      <c r="AU6868" s="4" t="s">
        <v>456</v>
      </c>
      <c r="AV6868" s="4" t="s">
        <v>731</v>
      </c>
      <c r="AW6868" s="4" t="s">
        <v>724</v>
      </c>
      <c r="AX6868" s="4"/>
      <c r="AY6868" s="4">
        <v>270780</v>
      </c>
      <c r="AZ6868" s="4">
        <v>471730</v>
      </c>
      <c r="BA6868" s="4" t="s">
        <v>27438</v>
      </c>
      <c r="BB6868" s="4" t="s">
        <v>27439</v>
      </c>
      <c r="BC6868" s="4">
        <v>40</v>
      </c>
      <c r="BD6868" t="str">
        <f>IF(AND(ADHOC!$G$15="",ADHOC!$S$4=""),"",IF(ADHOC!$G$15&lt;&gt;"",IF(ADHOC!$G$15=LEFT(Domein!$AS6868,LEN(ADHOC!$G$15)),MAX(Domein!BD$1:'Domein'!BD6867)+1,""),IF(ADHOC!$S$4=LEFT(Domein!$AS6868,LEN(ADHOC!$S$4)),MAX(Domein!BD$1:'Domein'!BD6867)+1,"")))</f>
        <v/>
      </c>
    </row>
    <row r="6869" spans="45:56" x14ac:dyDescent="0.2">
      <c r="AS6869" s="4" t="s">
        <v>19497</v>
      </c>
      <c r="AT6869" s="4" t="s">
        <v>19498</v>
      </c>
      <c r="AU6869" s="4" t="s">
        <v>456</v>
      </c>
      <c r="AV6869" s="4" t="s">
        <v>731</v>
      </c>
      <c r="AW6869" s="4" t="s">
        <v>724</v>
      </c>
      <c r="AX6869" s="4"/>
      <c r="AY6869" s="4">
        <v>273900</v>
      </c>
      <c r="AZ6869" s="4">
        <v>468250</v>
      </c>
      <c r="BA6869" s="4" t="s">
        <v>27440</v>
      </c>
      <c r="BB6869" s="4" t="s">
        <v>27441</v>
      </c>
      <c r="BC6869" s="4">
        <v>40</v>
      </c>
      <c r="BD6869" t="str">
        <f>IF(AND(ADHOC!$G$15="",ADHOC!$S$4=""),"",IF(ADHOC!$G$15&lt;&gt;"",IF(ADHOC!$G$15=LEFT(Domein!$AS6869,LEN(ADHOC!$G$15)),MAX(Domein!BD$1:'Domein'!BD6868)+1,""),IF(ADHOC!$S$4=LEFT(Domein!$AS6869,LEN(ADHOC!$S$4)),MAX(Domein!BD$1:'Domein'!BD6868)+1,"")))</f>
        <v/>
      </c>
    </row>
    <row r="6870" spans="45:56" x14ac:dyDescent="0.2">
      <c r="AS6870" s="4" t="s">
        <v>19499</v>
      </c>
      <c r="AT6870" s="4" t="s">
        <v>19500</v>
      </c>
      <c r="AU6870" s="4" t="s">
        <v>456</v>
      </c>
      <c r="AV6870" s="4" t="s">
        <v>731</v>
      </c>
      <c r="AW6870" s="4" t="s">
        <v>724</v>
      </c>
      <c r="AX6870" s="4"/>
      <c r="AY6870" s="4">
        <v>274150</v>
      </c>
      <c r="AZ6870" s="4">
        <v>467450</v>
      </c>
      <c r="BA6870" s="4" t="s">
        <v>26044</v>
      </c>
      <c r="BB6870" s="4" t="s">
        <v>27442</v>
      </c>
      <c r="BC6870" s="4">
        <v>40</v>
      </c>
      <c r="BD6870" t="str">
        <f>IF(AND(ADHOC!$G$15="",ADHOC!$S$4=""),"",IF(ADHOC!$G$15&lt;&gt;"",IF(ADHOC!$G$15=LEFT(Domein!$AS6870,LEN(ADHOC!$G$15)),MAX(Domein!BD$1:'Domein'!BD6869)+1,""),IF(ADHOC!$S$4=LEFT(Domein!$AS6870,LEN(ADHOC!$S$4)),MAX(Domein!BD$1:'Domein'!BD6869)+1,"")))</f>
        <v/>
      </c>
    </row>
    <row r="6871" spans="45:56" x14ac:dyDescent="0.2">
      <c r="AS6871" s="4" t="s">
        <v>19501</v>
      </c>
      <c r="AT6871" s="4" t="s">
        <v>19502</v>
      </c>
      <c r="AU6871" s="4" t="s">
        <v>456</v>
      </c>
      <c r="AV6871" s="4" t="s">
        <v>731</v>
      </c>
      <c r="AW6871" s="4" t="s">
        <v>724</v>
      </c>
      <c r="AX6871" s="4"/>
      <c r="AY6871" s="4">
        <v>271450</v>
      </c>
      <c r="AZ6871" s="4">
        <v>468850</v>
      </c>
      <c r="BA6871" s="4" t="s">
        <v>27443</v>
      </c>
      <c r="BB6871" s="4" t="s">
        <v>27444</v>
      </c>
      <c r="BC6871" s="4">
        <v>40</v>
      </c>
      <c r="BD6871" t="str">
        <f>IF(AND(ADHOC!$G$15="",ADHOC!$S$4=""),"",IF(ADHOC!$G$15&lt;&gt;"",IF(ADHOC!$G$15=LEFT(Domein!$AS6871,LEN(ADHOC!$G$15)),MAX(Domein!BD$1:'Domein'!BD6870)+1,""),IF(ADHOC!$S$4=LEFT(Domein!$AS6871,LEN(ADHOC!$S$4)),MAX(Domein!BD$1:'Domein'!BD6870)+1,"")))</f>
        <v/>
      </c>
    </row>
    <row r="6872" spans="45:56" x14ac:dyDescent="0.2">
      <c r="AS6872" s="4" t="s">
        <v>19503</v>
      </c>
      <c r="AT6872" s="4" t="s">
        <v>19504</v>
      </c>
      <c r="AU6872" s="4" t="s">
        <v>456</v>
      </c>
      <c r="AV6872" s="4" t="s">
        <v>731</v>
      </c>
      <c r="AW6872" s="4" t="s">
        <v>724</v>
      </c>
      <c r="AX6872" s="4"/>
      <c r="AY6872" s="4">
        <v>266933</v>
      </c>
      <c r="AZ6872" s="4">
        <v>475124</v>
      </c>
      <c r="BA6872" s="4" t="s">
        <v>27445</v>
      </c>
      <c r="BB6872" s="4" t="s">
        <v>27446</v>
      </c>
      <c r="BC6872" s="4">
        <v>40</v>
      </c>
      <c r="BD6872" t="str">
        <f>IF(AND(ADHOC!$G$15="",ADHOC!$S$4=""),"",IF(ADHOC!$G$15&lt;&gt;"",IF(ADHOC!$G$15=LEFT(Domein!$AS6872,LEN(ADHOC!$G$15)),MAX(Domein!BD$1:'Domein'!BD6871)+1,""),IF(ADHOC!$S$4=LEFT(Domein!$AS6872,LEN(ADHOC!$S$4)),MAX(Domein!BD$1:'Domein'!BD6871)+1,"")))</f>
        <v/>
      </c>
    </row>
    <row r="6873" spans="45:56" x14ac:dyDescent="0.2">
      <c r="AS6873" s="4" t="s">
        <v>19505</v>
      </c>
      <c r="AT6873" s="4" t="s">
        <v>19506</v>
      </c>
      <c r="AU6873" s="4" t="s">
        <v>456</v>
      </c>
      <c r="AV6873" s="4" t="s">
        <v>731</v>
      </c>
      <c r="AW6873" s="4" t="s">
        <v>724</v>
      </c>
      <c r="AX6873" s="4"/>
      <c r="AY6873" s="4">
        <v>268870</v>
      </c>
      <c r="AZ6873" s="4">
        <v>473399</v>
      </c>
      <c r="BA6873" s="4" t="s">
        <v>27447</v>
      </c>
      <c r="BB6873" s="4" t="s">
        <v>27448</v>
      </c>
      <c r="BC6873" s="4">
        <v>40</v>
      </c>
      <c r="BD6873" t="str">
        <f>IF(AND(ADHOC!$G$15="",ADHOC!$S$4=""),"",IF(ADHOC!$G$15&lt;&gt;"",IF(ADHOC!$G$15=LEFT(Domein!$AS6873,LEN(ADHOC!$G$15)),MAX(Domein!BD$1:'Domein'!BD6872)+1,""),IF(ADHOC!$S$4=LEFT(Domein!$AS6873,LEN(ADHOC!$S$4)),MAX(Domein!BD$1:'Domein'!BD6872)+1,"")))</f>
        <v/>
      </c>
    </row>
    <row r="6874" spans="45:56" x14ac:dyDescent="0.2">
      <c r="AS6874" s="4" t="s">
        <v>19507</v>
      </c>
      <c r="AT6874" s="4" t="s">
        <v>19508</v>
      </c>
      <c r="AU6874" s="4" t="s">
        <v>456</v>
      </c>
      <c r="AV6874" s="4" t="s">
        <v>731</v>
      </c>
      <c r="AW6874" s="4" t="s">
        <v>724</v>
      </c>
      <c r="AX6874" s="4"/>
      <c r="AY6874" s="4">
        <v>269117</v>
      </c>
      <c r="AZ6874" s="4">
        <v>473066</v>
      </c>
      <c r="BA6874" s="4" t="s">
        <v>27449</v>
      </c>
      <c r="BB6874" s="4" t="s">
        <v>27450</v>
      </c>
      <c r="BC6874" s="4">
        <v>40</v>
      </c>
      <c r="BD6874" t="str">
        <f>IF(AND(ADHOC!$G$15="",ADHOC!$S$4=""),"",IF(ADHOC!$G$15&lt;&gt;"",IF(ADHOC!$G$15=LEFT(Domein!$AS6874,LEN(ADHOC!$G$15)),MAX(Domein!BD$1:'Domein'!BD6873)+1,""),IF(ADHOC!$S$4=LEFT(Domein!$AS6874,LEN(ADHOC!$S$4)),MAX(Domein!BD$1:'Domein'!BD6873)+1,"")))</f>
        <v/>
      </c>
    </row>
    <row r="6875" spans="45:56" x14ac:dyDescent="0.2">
      <c r="AS6875" s="4" t="s">
        <v>19509</v>
      </c>
      <c r="AT6875" s="4" t="s">
        <v>19510</v>
      </c>
      <c r="AU6875" s="4" t="s">
        <v>456</v>
      </c>
      <c r="AV6875" s="4" t="s">
        <v>731</v>
      </c>
      <c r="AW6875" s="4" t="s">
        <v>724</v>
      </c>
      <c r="AX6875" s="4"/>
      <c r="AY6875" s="4">
        <v>266759</v>
      </c>
      <c r="AZ6875" s="4">
        <v>475204</v>
      </c>
      <c r="BA6875" s="4" t="s">
        <v>27451</v>
      </c>
      <c r="BB6875" s="4" t="s">
        <v>27452</v>
      </c>
      <c r="BC6875" s="4">
        <v>40</v>
      </c>
      <c r="BD6875" t="str">
        <f>IF(AND(ADHOC!$G$15="",ADHOC!$S$4=""),"",IF(ADHOC!$G$15&lt;&gt;"",IF(ADHOC!$G$15=LEFT(Domein!$AS6875,LEN(ADHOC!$G$15)),MAX(Domein!BD$1:'Domein'!BD6874)+1,""),IF(ADHOC!$S$4=LEFT(Domein!$AS6875,LEN(ADHOC!$S$4)),MAX(Domein!BD$1:'Domein'!BD6874)+1,"")))</f>
        <v/>
      </c>
    </row>
    <row r="6876" spans="45:56" x14ac:dyDescent="0.2">
      <c r="AS6876" s="4" t="s">
        <v>19511</v>
      </c>
      <c r="AT6876" s="4" t="s">
        <v>19512</v>
      </c>
      <c r="AU6876" s="4" t="s">
        <v>456</v>
      </c>
      <c r="AV6876" s="4" t="s">
        <v>731</v>
      </c>
      <c r="AW6876" s="4" t="s">
        <v>724</v>
      </c>
      <c r="AX6876" s="4"/>
      <c r="AY6876" s="4">
        <v>266551</v>
      </c>
      <c r="AZ6876" s="4">
        <v>475584</v>
      </c>
      <c r="BA6876" s="4" t="s">
        <v>27453</v>
      </c>
      <c r="BB6876" s="4" t="s">
        <v>27454</v>
      </c>
      <c r="BC6876" s="4">
        <v>40</v>
      </c>
      <c r="BD6876" t="str">
        <f>IF(AND(ADHOC!$G$15="",ADHOC!$S$4=""),"",IF(ADHOC!$G$15&lt;&gt;"",IF(ADHOC!$G$15=LEFT(Domein!$AS6876,LEN(ADHOC!$G$15)),MAX(Domein!BD$1:'Domein'!BD6875)+1,""),IF(ADHOC!$S$4=LEFT(Domein!$AS6876,LEN(ADHOC!$S$4)),MAX(Domein!BD$1:'Domein'!BD6875)+1,"")))</f>
        <v/>
      </c>
    </row>
    <row r="6877" spans="45:56" x14ac:dyDescent="0.2">
      <c r="AS6877" s="4" t="s">
        <v>19513</v>
      </c>
      <c r="AT6877" s="4" t="s">
        <v>19514</v>
      </c>
      <c r="AU6877" s="4" t="s">
        <v>456</v>
      </c>
      <c r="AV6877" s="4" t="s">
        <v>731</v>
      </c>
      <c r="AW6877" s="4" t="s">
        <v>724</v>
      </c>
      <c r="AX6877" s="4"/>
      <c r="AY6877" s="4">
        <v>265942</v>
      </c>
      <c r="AZ6877" s="4">
        <v>482126</v>
      </c>
      <c r="BA6877" s="4" t="s">
        <v>27455</v>
      </c>
      <c r="BB6877" s="4" t="s">
        <v>27456</v>
      </c>
      <c r="BC6877" s="4">
        <v>40</v>
      </c>
      <c r="BD6877" t="str">
        <f>IF(AND(ADHOC!$G$15="",ADHOC!$S$4=""),"",IF(ADHOC!$G$15&lt;&gt;"",IF(ADHOC!$G$15=LEFT(Domein!$AS6877,LEN(ADHOC!$G$15)),MAX(Domein!BD$1:'Domein'!BD6876)+1,""),IF(ADHOC!$S$4=LEFT(Domein!$AS6877,LEN(ADHOC!$S$4)),MAX(Domein!BD$1:'Domein'!BD6876)+1,"")))</f>
        <v/>
      </c>
    </row>
    <row r="6878" spans="45:56" x14ac:dyDescent="0.2">
      <c r="AS6878" s="4" t="s">
        <v>19515</v>
      </c>
      <c r="AT6878" s="4" t="s">
        <v>19516</v>
      </c>
      <c r="AU6878" s="4" t="s">
        <v>456</v>
      </c>
      <c r="AV6878" s="4" t="s">
        <v>731</v>
      </c>
      <c r="AW6878" s="4" t="s">
        <v>724</v>
      </c>
      <c r="AX6878" s="4"/>
      <c r="AY6878" s="4">
        <v>265427</v>
      </c>
      <c r="AZ6878" s="4">
        <v>481648</v>
      </c>
      <c r="BA6878" s="4" t="s">
        <v>27457</v>
      </c>
      <c r="BB6878" s="4" t="s">
        <v>27458</v>
      </c>
      <c r="BC6878" s="4">
        <v>40</v>
      </c>
      <c r="BD6878" t="str">
        <f>IF(AND(ADHOC!$G$15="",ADHOC!$S$4=""),"",IF(ADHOC!$G$15&lt;&gt;"",IF(ADHOC!$G$15=LEFT(Domein!$AS6878,LEN(ADHOC!$G$15)),MAX(Domein!BD$1:'Domein'!BD6877)+1,""),IF(ADHOC!$S$4=LEFT(Domein!$AS6878,LEN(ADHOC!$S$4)),MAX(Domein!BD$1:'Domein'!BD6877)+1,"")))</f>
        <v/>
      </c>
    </row>
    <row r="6879" spans="45:56" x14ac:dyDescent="0.2">
      <c r="AS6879" s="4" t="s">
        <v>19517</v>
      </c>
      <c r="AT6879" s="4" t="s">
        <v>19518</v>
      </c>
      <c r="AU6879" s="4" t="s">
        <v>456</v>
      </c>
      <c r="AV6879" s="4" t="s">
        <v>731</v>
      </c>
      <c r="AW6879" s="4" t="s">
        <v>724</v>
      </c>
      <c r="AX6879" s="4"/>
      <c r="AY6879" s="4">
        <v>264693</v>
      </c>
      <c r="AZ6879" s="4">
        <v>482410</v>
      </c>
      <c r="BA6879" s="4" t="s">
        <v>27459</v>
      </c>
      <c r="BB6879" s="4" t="s">
        <v>27460</v>
      </c>
      <c r="BC6879" s="4">
        <v>40</v>
      </c>
      <c r="BD6879" t="str">
        <f>IF(AND(ADHOC!$G$15="",ADHOC!$S$4=""),"",IF(ADHOC!$G$15&lt;&gt;"",IF(ADHOC!$G$15=LEFT(Domein!$AS6879,LEN(ADHOC!$G$15)),MAX(Domein!BD$1:'Domein'!BD6878)+1,""),IF(ADHOC!$S$4=LEFT(Domein!$AS6879,LEN(ADHOC!$S$4)),MAX(Domein!BD$1:'Domein'!BD6878)+1,"")))</f>
        <v/>
      </c>
    </row>
    <row r="6880" spans="45:56" x14ac:dyDescent="0.2">
      <c r="AS6880" s="4" t="s">
        <v>19519</v>
      </c>
      <c r="AT6880" s="4" t="s">
        <v>19520</v>
      </c>
      <c r="AU6880" s="4" t="s">
        <v>456</v>
      </c>
      <c r="AV6880" s="4" t="s">
        <v>731</v>
      </c>
      <c r="AW6880" s="4" t="s">
        <v>724</v>
      </c>
      <c r="AX6880" s="4"/>
      <c r="AY6880" s="4">
        <v>264650</v>
      </c>
      <c r="AZ6880" s="4">
        <v>482400</v>
      </c>
      <c r="BA6880" s="4" t="s">
        <v>27461</v>
      </c>
      <c r="BB6880" s="4" t="s">
        <v>27462</v>
      </c>
      <c r="BC6880" s="4">
        <v>40</v>
      </c>
      <c r="BD6880" t="str">
        <f>IF(AND(ADHOC!$G$15="",ADHOC!$S$4=""),"",IF(ADHOC!$G$15&lt;&gt;"",IF(ADHOC!$G$15=LEFT(Domein!$AS6880,LEN(ADHOC!$G$15)),MAX(Domein!BD$1:'Domein'!BD6879)+1,""),IF(ADHOC!$S$4=LEFT(Domein!$AS6880,LEN(ADHOC!$S$4)),MAX(Domein!BD$1:'Domein'!BD6879)+1,"")))</f>
        <v/>
      </c>
    </row>
    <row r="6881" spans="45:56" x14ac:dyDescent="0.2">
      <c r="AS6881" s="4" t="s">
        <v>19521</v>
      </c>
      <c r="AT6881" s="4" t="s">
        <v>19522</v>
      </c>
      <c r="AU6881" s="4" t="s">
        <v>456</v>
      </c>
      <c r="AV6881" s="4" t="s">
        <v>731</v>
      </c>
      <c r="AW6881" s="4" t="s">
        <v>724</v>
      </c>
      <c r="AX6881" s="4"/>
      <c r="AY6881" s="4">
        <v>264153</v>
      </c>
      <c r="AZ6881" s="4">
        <v>482643</v>
      </c>
      <c r="BA6881" s="4" t="s">
        <v>25223</v>
      </c>
      <c r="BB6881" s="4" t="s">
        <v>27463</v>
      </c>
      <c r="BC6881" s="4">
        <v>40</v>
      </c>
      <c r="BD6881" t="str">
        <f>IF(AND(ADHOC!$G$15="",ADHOC!$S$4=""),"",IF(ADHOC!$G$15&lt;&gt;"",IF(ADHOC!$G$15=LEFT(Domein!$AS6881,LEN(ADHOC!$G$15)),MAX(Domein!BD$1:'Domein'!BD6880)+1,""),IF(ADHOC!$S$4=LEFT(Domein!$AS6881,LEN(ADHOC!$S$4)),MAX(Domein!BD$1:'Domein'!BD6880)+1,"")))</f>
        <v/>
      </c>
    </row>
    <row r="6882" spans="45:56" x14ac:dyDescent="0.2">
      <c r="AS6882" s="4" t="s">
        <v>3170</v>
      </c>
      <c r="AT6882" s="4" t="s">
        <v>3171</v>
      </c>
      <c r="AU6882" s="4" t="s">
        <v>456</v>
      </c>
      <c r="AV6882" s="4" t="s">
        <v>731</v>
      </c>
      <c r="AW6882" s="4" t="s">
        <v>724</v>
      </c>
      <c r="AX6882" s="4"/>
      <c r="AY6882" s="4">
        <v>265814</v>
      </c>
      <c r="AZ6882" s="4">
        <v>482454</v>
      </c>
      <c r="BA6882" s="4" t="s">
        <v>27464</v>
      </c>
      <c r="BB6882" s="4" t="s">
        <v>22697</v>
      </c>
      <c r="BC6882" s="4">
        <v>40</v>
      </c>
      <c r="BD6882" t="str">
        <f>IF(AND(ADHOC!$G$15="",ADHOC!$S$4=""),"",IF(ADHOC!$G$15&lt;&gt;"",IF(ADHOC!$G$15=LEFT(Domein!$AS6882,LEN(ADHOC!$G$15)),MAX(Domein!BD$1:'Domein'!BD6881)+1,""),IF(ADHOC!$S$4=LEFT(Domein!$AS6882,LEN(ADHOC!$S$4)),MAX(Domein!BD$1:'Domein'!BD6881)+1,"")))</f>
        <v/>
      </c>
    </row>
    <row r="6883" spans="45:56" x14ac:dyDescent="0.2">
      <c r="AS6883" s="4" t="s">
        <v>19523</v>
      </c>
      <c r="AT6883" s="4" t="s">
        <v>3171</v>
      </c>
      <c r="AU6883" s="4" t="s">
        <v>456</v>
      </c>
      <c r="AV6883" s="4" t="s">
        <v>731</v>
      </c>
      <c r="AW6883" s="4" t="s">
        <v>724</v>
      </c>
      <c r="AX6883" s="4"/>
      <c r="AY6883" s="4">
        <v>265850</v>
      </c>
      <c r="AZ6883" s="4">
        <v>482458</v>
      </c>
      <c r="BA6883" s="4" t="s">
        <v>27465</v>
      </c>
      <c r="BB6883" s="4" t="s">
        <v>27466</v>
      </c>
      <c r="BC6883" s="4">
        <v>40</v>
      </c>
      <c r="BD6883" t="str">
        <f>IF(AND(ADHOC!$G$15="",ADHOC!$S$4=""),"",IF(ADHOC!$G$15&lt;&gt;"",IF(ADHOC!$G$15=LEFT(Domein!$AS6883,LEN(ADHOC!$G$15)),MAX(Domein!BD$1:'Domein'!BD6882)+1,""),IF(ADHOC!$S$4=LEFT(Domein!$AS6883,LEN(ADHOC!$S$4)),MAX(Domein!BD$1:'Domein'!BD6882)+1,"")))</f>
        <v/>
      </c>
    </row>
    <row r="6884" spans="45:56" x14ac:dyDescent="0.2">
      <c r="AS6884" s="4" t="s">
        <v>19524</v>
      </c>
      <c r="AT6884" s="4" t="s">
        <v>19525</v>
      </c>
      <c r="AU6884" s="4" t="s">
        <v>456</v>
      </c>
      <c r="AV6884" s="4" t="s">
        <v>731</v>
      </c>
      <c r="AW6884" s="4" t="s">
        <v>724</v>
      </c>
      <c r="AX6884" s="4"/>
      <c r="AY6884" s="4">
        <v>266470</v>
      </c>
      <c r="AZ6884" s="4">
        <v>483451</v>
      </c>
      <c r="BA6884" s="4" t="s">
        <v>27467</v>
      </c>
      <c r="BB6884" s="4" t="s">
        <v>27468</v>
      </c>
      <c r="BC6884" s="4">
        <v>40</v>
      </c>
      <c r="BD6884" t="str">
        <f>IF(AND(ADHOC!$G$15="",ADHOC!$S$4=""),"",IF(ADHOC!$G$15&lt;&gt;"",IF(ADHOC!$G$15=LEFT(Domein!$AS6884,LEN(ADHOC!$G$15)),MAX(Domein!BD$1:'Domein'!BD6883)+1,""),IF(ADHOC!$S$4=LEFT(Domein!$AS6884,LEN(ADHOC!$S$4)),MAX(Domein!BD$1:'Domein'!BD6883)+1,"")))</f>
        <v/>
      </c>
    </row>
    <row r="6885" spans="45:56" x14ac:dyDescent="0.2">
      <c r="AS6885" s="4" t="s">
        <v>19526</v>
      </c>
      <c r="AT6885" s="4" t="s">
        <v>19527</v>
      </c>
      <c r="AU6885" s="4" t="s">
        <v>456</v>
      </c>
      <c r="AV6885" s="4" t="s">
        <v>731</v>
      </c>
      <c r="AW6885" s="4" t="s">
        <v>724</v>
      </c>
      <c r="AX6885" s="4"/>
      <c r="AY6885" s="4">
        <v>264100</v>
      </c>
      <c r="AZ6885" s="4">
        <v>482700</v>
      </c>
      <c r="BA6885" s="4" t="s">
        <v>27469</v>
      </c>
      <c r="BB6885" s="4" t="s">
        <v>27470</v>
      </c>
      <c r="BC6885" s="4">
        <v>40</v>
      </c>
      <c r="BD6885" t="str">
        <f>IF(AND(ADHOC!$G$15="",ADHOC!$S$4=""),"",IF(ADHOC!$G$15&lt;&gt;"",IF(ADHOC!$G$15=LEFT(Domein!$AS6885,LEN(ADHOC!$G$15)),MAX(Domein!BD$1:'Domein'!BD6884)+1,""),IF(ADHOC!$S$4=LEFT(Domein!$AS6885,LEN(ADHOC!$S$4)),MAX(Domein!BD$1:'Domein'!BD6884)+1,"")))</f>
        <v/>
      </c>
    </row>
    <row r="6886" spans="45:56" x14ac:dyDescent="0.2">
      <c r="AS6886" s="4" t="s">
        <v>19528</v>
      </c>
      <c r="AT6886" s="4" t="s">
        <v>19529</v>
      </c>
      <c r="AU6886" s="4" t="s">
        <v>456</v>
      </c>
      <c r="AV6886" s="4" t="s">
        <v>731</v>
      </c>
      <c r="AW6886" s="4" t="s">
        <v>724</v>
      </c>
      <c r="AX6886" s="4"/>
      <c r="AY6886" s="4">
        <v>264400</v>
      </c>
      <c r="AZ6886" s="4">
        <v>482300</v>
      </c>
      <c r="BA6886" s="4" t="s">
        <v>27471</v>
      </c>
      <c r="BB6886" s="4" t="s">
        <v>27472</v>
      </c>
      <c r="BC6886" s="4">
        <v>40</v>
      </c>
      <c r="BD6886" t="str">
        <f>IF(AND(ADHOC!$G$15="",ADHOC!$S$4=""),"",IF(ADHOC!$G$15&lt;&gt;"",IF(ADHOC!$G$15=LEFT(Domein!$AS6886,LEN(ADHOC!$G$15)),MAX(Domein!BD$1:'Domein'!BD6885)+1,""),IF(ADHOC!$S$4=LEFT(Domein!$AS6886,LEN(ADHOC!$S$4)),MAX(Domein!BD$1:'Domein'!BD6885)+1,"")))</f>
        <v/>
      </c>
    </row>
    <row r="6887" spans="45:56" x14ac:dyDescent="0.2">
      <c r="AS6887" s="4" t="s">
        <v>19530</v>
      </c>
      <c r="AT6887" s="4" t="s">
        <v>19531</v>
      </c>
      <c r="AU6887" s="4" t="s">
        <v>456</v>
      </c>
      <c r="AV6887" s="4" t="s">
        <v>731</v>
      </c>
      <c r="AW6887" s="4" t="s">
        <v>724</v>
      </c>
      <c r="AX6887" s="4"/>
      <c r="AY6887" s="4">
        <v>266406</v>
      </c>
      <c r="AZ6887" s="4">
        <v>482153</v>
      </c>
      <c r="BA6887" s="4" t="s">
        <v>27473</v>
      </c>
      <c r="BB6887" s="4" t="s">
        <v>27474</v>
      </c>
      <c r="BC6887" s="4">
        <v>40</v>
      </c>
      <c r="BD6887" t="str">
        <f>IF(AND(ADHOC!$G$15="",ADHOC!$S$4=""),"",IF(ADHOC!$G$15&lt;&gt;"",IF(ADHOC!$G$15=LEFT(Domein!$AS6887,LEN(ADHOC!$G$15)),MAX(Domein!BD$1:'Domein'!BD6886)+1,""),IF(ADHOC!$S$4=LEFT(Domein!$AS6887,LEN(ADHOC!$S$4)),MAX(Domein!BD$1:'Domein'!BD6886)+1,"")))</f>
        <v/>
      </c>
    </row>
    <row r="6888" spans="45:56" x14ac:dyDescent="0.2">
      <c r="AS6888" s="4" t="s">
        <v>19532</v>
      </c>
      <c r="AT6888" s="4" t="s">
        <v>19533</v>
      </c>
      <c r="AU6888" s="4" t="s">
        <v>456</v>
      </c>
      <c r="AV6888" s="4" t="s">
        <v>731</v>
      </c>
      <c r="AW6888" s="4" t="s">
        <v>724</v>
      </c>
      <c r="AX6888" s="4"/>
      <c r="AY6888" s="4">
        <v>265778</v>
      </c>
      <c r="AZ6888" s="4">
        <v>481625</v>
      </c>
      <c r="BA6888" s="4" t="s">
        <v>27475</v>
      </c>
      <c r="BB6888" s="4" t="s">
        <v>27476</v>
      </c>
      <c r="BC6888" s="4">
        <v>40</v>
      </c>
      <c r="BD6888" t="str">
        <f>IF(AND(ADHOC!$G$15="",ADHOC!$S$4=""),"",IF(ADHOC!$G$15&lt;&gt;"",IF(ADHOC!$G$15=LEFT(Domein!$AS6888,LEN(ADHOC!$G$15)),MAX(Domein!BD$1:'Domein'!BD6887)+1,""),IF(ADHOC!$S$4=LEFT(Domein!$AS6888,LEN(ADHOC!$S$4)),MAX(Domein!BD$1:'Domein'!BD6887)+1,"")))</f>
        <v/>
      </c>
    </row>
    <row r="6889" spans="45:56" x14ac:dyDescent="0.2">
      <c r="AS6889" s="4" t="s">
        <v>19534</v>
      </c>
      <c r="AT6889" s="4" t="s">
        <v>19535</v>
      </c>
      <c r="AU6889" s="4" t="s">
        <v>456</v>
      </c>
      <c r="AV6889" s="4" t="s">
        <v>731</v>
      </c>
      <c r="AW6889" s="4" t="s">
        <v>724</v>
      </c>
      <c r="AX6889" s="4"/>
      <c r="AY6889" s="4">
        <v>265850</v>
      </c>
      <c r="AZ6889" s="4">
        <v>481660</v>
      </c>
      <c r="BA6889" s="4" t="s">
        <v>27477</v>
      </c>
      <c r="BB6889" s="4" t="s">
        <v>27478</v>
      </c>
      <c r="BC6889" s="4">
        <v>40</v>
      </c>
      <c r="BD6889" t="str">
        <f>IF(AND(ADHOC!$G$15="",ADHOC!$S$4=""),"",IF(ADHOC!$G$15&lt;&gt;"",IF(ADHOC!$G$15=LEFT(Domein!$AS6889,LEN(ADHOC!$G$15)),MAX(Domein!BD$1:'Domein'!BD6888)+1,""),IF(ADHOC!$S$4=LEFT(Domein!$AS6889,LEN(ADHOC!$S$4)),MAX(Domein!BD$1:'Domein'!BD6888)+1,"")))</f>
        <v/>
      </c>
    </row>
    <row r="6890" spans="45:56" x14ac:dyDescent="0.2">
      <c r="AS6890" s="4" t="s">
        <v>19536</v>
      </c>
      <c r="AT6890" s="4" t="s">
        <v>19537</v>
      </c>
      <c r="AU6890" s="4" t="s">
        <v>456</v>
      </c>
      <c r="AV6890" s="4" t="s">
        <v>731</v>
      </c>
      <c r="AW6890" s="4" t="s">
        <v>724</v>
      </c>
      <c r="AX6890" s="4"/>
      <c r="AY6890" s="4">
        <v>263250</v>
      </c>
      <c r="AZ6890" s="4">
        <v>480700</v>
      </c>
      <c r="BA6890" s="4" t="s">
        <v>27479</v>
      </c>
      <c r="BB6890" s="4" t="s">
        <v>27480</v>
      </c>
      <c r="BC6890" s="4">
        <v>40</v>
      </c>
      <c r="BD6890" t="str">
        <f>IF(AND(ADHOC!$G$15="",ADHOC!$S$4=""),"",IF(ADHOC!$G$15&lt;&gt;"",IF(ADHOC!$G$15=LEFT(Domein!$AS6890,LEN(ADHOC!$G$15)),MAX(Domein!BD$1:'Domein'!BD6889)+1,""),IF(ADHOC!$S$4=LEFT(Domein!$AS6890,LEN(ADHOC!$S$4)),MAX(Domein!BD$1:'Domein'!BD6889)+1,"")))</f>
        <v/>
      </c>
    </row>
    <row r="6891" spans="45:56" x14ac:dyDescent="0.2">
      <c r="AS6891" s="4" t="s">
        <v>3172</v>
      </c>
      <c r="AT6891" s="4" t="s">
        <v>3173</v>
      </c>
      <c r="AU6891" s="4" t="s">
        <v>462</v>
      </c>
      <c r="AV6891" s="4" t="s">
        <v>758</v>
      </c>
      <c r="AW6891" s="4" t="s">
        <v>701</v>
      </c>
      <c r="AX6891" s="4"/>
      <c r="AY6891" s="4">
        <v>229957</v>
      </c>
      <c r="AZ6891" s="4">
        <v>512693</v>
      </c>
      <c r="BA6891" s="4" t="s">
        <v>22946</v>
      </c>
      <c r="BB6891" s="4" t="s">
        <v>22947</v>
      </c>
      <c r="BC6891" s="4">
        <v>40</v>
      </c>
      <c r="BD6891" t="str">
        <f>IF(AND(ADHOC!$G$15="",ADHOC!$S$4=""),"",IF(ADHOC!$G$15&lt;&gt;"",IF(ADHOC!$G$15=LEFT(Domein!$AS6891,LEN(ADHOC!$G$15)),MAX(Domein!BD$1:'Domein'!BD6890)+1,""),IF(ADHOC!$S$4=LEFT(Domein!$AS6891,LEN(ADHOC!$S$4)),MAX(Domein!BD$1:'Domein'!BD6890)+1,"")))</f>
        <v/>
      </c>
    </row>
    <row r="6892" spans="45:56" x14ac:dyDescent="0.2">
      <c r="AS6892" s="4" t="s">
        <v>3180</v>
      </c>
      <c r="AT6892" s="4" t="s">
        <v>3181</v>
      </c>
      <c r="AU6892" s="4" t="s">
        <v>456</v>
      </c>
      <c r="AV6892" s="4" t="s">
        <v>735</v>
      </c>
      <c r="AW6892" s="4" t="s">
        <v>1167</v>
      </c>
      <c r="AX6892" s="4"/>
      <c r="AY6892" s="4">
        <v>229969</v>
      </c>
      <c r="AZ6892" s="4">
        <v>512733</v>
      </c>
      <c r="BA6892" s="4" t="s">
        <v>27481</v>
      </c>
      <c r="BB6892" s="4" t="s">
        <v>27482</v>
      </c>
      <c r="BC6892" s="4">
        <v>40</v>
      </c>
      <c r="BD6892" t="str">
        <f>IF(AND(ADHOC!$G$15="",ADHOC!$S$4=""),"",IF(ADHOC!$G$15&lt;&gt;"",IF(ADHOC!$G$15=LEFT(Domein!$AS6892,LEN(ADHOC!$G$15)),MAX(Domein!BD$1:'Domein'!BD6891)+1,""),IF(ADHOC!$S$4=LEFT(Domein!$AS6892,LEN(ADHOC!$S$4)),MAX(Domein!BD$1:'Domein'!BD6891)+1,"")))</f>
        <v/>
      </c>
    </row>
    <row r="6893" spans="45:56" x14ac:dyDescent="0.2">
      <c r="AS6893" s="4" t="s">
        <v>3182</v>
      </c>
      <c r="AT6893" s="4" t="s">
        <v>3183</v>
      </c>
      <c r="AU6893" s="4" t="s">
        <v>456</v>
      </c>
      <c r="AV6893" s="4" t="s">
        <v>735</v>
      </c>
      <c r="AW6893" s="4" t="s">
        <v>1167</v>
      </c>
      <c r="AX6893" s="4"/>
      <c r="AY6893" s="4">
        <v>230043</v>
      </c>
      <c r="AZ6893" s="4">
        <v>512723</v>
      </c>
      <c r="BA6893" s="4" t="s">
        <v>27483</v>
      </c>
      <c r="BB6893" s="4" t="s">
        <v>27484</v>
      </c>
      <c r="BC6893" s="4">
        <v>40</v>
      </c>
      <c r="BD6893" t="str">
        <f>IF(AND(ADHOC!$G$15="",ADHOC!$S$4=""),"",IF(ADHOC!$G$15&lt;&gt;"",IF(ADHOC!$G$15=LEFT(Domein!$AS6893,LEN(ADHOC!$G$15)),MAX(Domein!BD$1:'Domein'!BD6892)+1,""),IF(ADHOC!$S$4=LEFT(Domein!$AS6893,LEN(ADHOC!$S$4)),MAX(Domein!BD$1:'Domein'!BD6892)+1,"")))</f>
        <v/>
      </c>
    </row>
    <row r="6894" spans="45:56" x14ac:dyDescent="0.2">
      <c r="AS6894" s="4" t="s">
        <v>3174</v>
      </c>
      <c r="AT6894" s="4" t="s">
        <v>3175</v>
      </c>
      <c r="AU6894" s="4" t="s">
        <v>456</v>
      </c>
      <c r="AV6894" s="4" t="s">
        <v>735</v>
      </c>
      <c r="AW6894" s="4" t="s">
        <v>1167</v>
      </c>
      <c r="AX6894" s="4"/>
      <c r="AY6894" s="4">
        <v>229949</v>
      </c>
      <c r="AZ6894" s="4">
        <v>512700</v>
      </c>
      <c r="BA6894" s="4" t="s">
        <v>22948</v>
      </c>
      <c r="BB6894" s="4" t="s">
        <v>23542</v>
      </c>
      <c r="BC6894" s="4">
        <v>40</v>
      </c>
      <c r="BD6894" t="str">
        <f>IF(AND(ADHOC!$G$15="",ADHOC!$S$4=""),"",IF(ADHOC!$G$15&lt;&gt;"",IF(ADHOC!$G$15=LEFT(Domein!$AS6894,LEN(ADHOC!$G$15)),MAX(Domein!BD$1:'Domein'!BD6893)+1,""),IF(ADHOC!$S$4=LEFT(Domein!$AS6894,LEN(ADHOC!$S$4)),MAX(Domein!BD$1:'Domein'!BD6893)+1,"")))</f>
        <v/>
      </c>
    </row>
    <row r="6895" spans="45:56" x14ac:dyDescent="0.2">
      <c r="AS6895" s="4" t="s">
        <v>3176</v>
      </c>
      <c r="AT6895" s="4" t="s">
        <v>3177</v>
      </c>
      <c r="AU6895" s="4" t="s">
        <v>456</v>
      </c>
      <c r="AV6895" s="4" t="s">
        <v>735</v>
      </c>
      <c r="AW6895" s="4" t="s">
        <v>1167</v>
      </c>
      <c r="AX6895" s="4"/>
      <c r="AY6895" s="4">
        <v>229983</v>
      </c>
      <c r="AZ6895" s="4">
        <v>512700</v>
      </c>
      <c r="BA6895" s="4" t="s">
        <v>22948</v>
      </c>
      <c r="BB6895" s="4" t="s">
        <v>27485</v>
      </c>
      <c r="BC6895" s="4">
        <v>40</v>
      </c>
      <c r="BD6895" t="str">
        <f>IF(AND(ADHOC!$G$15="",ADHOC!$S$4=""),"",IF(ADHOC!$G$15&lt;&gt;"",IF(ADHOC!$G$15=LEFT(Domein!$AS6895,LEN(ADHOC!$G$15)),MAX(Domein!BD$1:'Domein'!BD6894)+1,""),IF(ADHOC!$S$4=LEFT(Domein!$AS6895,LEN(ADHOC!$S$4)),MAX(Domein!BD$1:'Domein'!BD6894)+1,"")))</f>
        <v/>
      </c>
    </row>
    <row r="6896" spans="45:56" x14ac:dyDescent="0.2">
      <c r="AS6896" s="4" t="s">
        <v>3178</v>
      </c>
      <c r="AT6896" s="4" t="s">
        <v>3179</v>
      </c>
      <c r="AU6896" s="4" t="s">
        <v>456</v>
      </c>
      <c r="AV6896" s="4" t="s">
        <v>735</v>
      </c>
      <c r="AW6896" s="4" t="s">
        <v>1167</v>
      </c>
      <c r="AX6896" s="4"/>
      <c r="AY6896" s="4">
        <v>229976</v>
      </c>
      <c r="AZ6896" s="4">
        <v>512667</v>
      </c>
      <c r="BA6896" s="4" t="s">
        <v>27486</v>
      </c>
      <c r="BB6896" s="4" t="s">
        <v>27487</v>
      </c>
      <c r="BC6896" s="4">
        <v>40</v>
      </c>
      <c r="BD6896" t="str">
        <f>IF(AND(ADHOC!$G$15="",ADHOC!$S$4=""),"",IF(ADHOC!$G$15&lt;&gt;"",IF(ADHOC!$G$15=LEFT(Domein!$AS6896,LEN(ADHOC!$G$15)),MAX(Domein!BD$1:'Domein'!BD6895)+1,""),IF(ADHOC!$S$4=LEFT(Domein!$AS6896,LEN(ADHOC!$S$4)),MAX(Domein!BD$1:'Domein'!BD6895)+1,"")))</f>
        <v/>
      </c>
    </row>
    <row r="6897" spans="45:56" x14ac:dyDescent="0.2">
      <c r="AS6897" s="4" t="s">
        <v>3184</v>
      </c>
      <c r="AT6897" s="4" t="s">
        <v>3185</v>
      </c>
      <c r="AU6897" s="4" t="s">
        <v>462</v>
      </c>
      <c r="AV6897" s="4" t="s">
        <v>758</v>
      </c>
      <c r="AW6897" s="4" t="s">
        <v>701</v>
      </c>
      <c r="AX6897" s="4"/>
      <c r="AY6897" s="4">
        <v>229962</v>
      </c>
      <c r="AZ6897" s="4">
        <v>512700</v>
      </c>
      <c r="BA6897" s="4" t="s">
        <v>22948</v>
      </c>
      <c r="BB6897" s="4" t="s">
        <v>22949</v>
      </c>
      <c r="BC6897" s="4">
        <v>40</v>
      </c>
      <c r="BD6897" t="str">
        <f>IF(AND(ADHOC!$G$15="",ADHOC!$S$4=""),"",IF(ADHOC!$G$15&lt;&gt;"",IF(ADHOC!$G$15=LEFT(Domein!$AS6897,LEN(ADHOC!$G$15)),MAX(Domein!BD$1:'Domein'!BD6896)+1,""),IF(ADHOC!$S$4=LEFT(Domein!$AS6897,LEN(ADHOC!$S$4)),MAX(Domein!BD$1:'Domein'!BD6896)+1,"")))</f>
        <v/>
      </c>
    </row>
    <row r="6898" spans="45:56" x14ac:dyDescent="0.2">
      <c r="AS6898" s="4" t="s">
        <v>3186</v>
      </c>
      <c r="AT6898" s="4" t="s">
        <v>3187</v>
      </c>
      <c r="AU6898" s="4" t="s">
        <v>456</v>
      </c>
      <c r="AV6898" s="4" t="s">
        <v>754</v>
      </c>
      <c r="AW6898" s="4" t="s">
        <v>939</v>
      </c>
      <c r="AX6898" s="4"/>
      <c r="AY6898" s="4"/>
      <c r="AZ6898" s="4"/>
      <c r="BA6898" s="4"/>
      <c r="BB6898" s="4"/>
      <c r="BC6898" s="4">
        <v>40</v>
      </c>
      <c r="BD6898" t="str">
        <f>IF(AND(ADHOC!$G$15="",ADHOC!$S$4=""),"",IF(ADHOC!$G$15&lt;&gt;"",IF(ADHOC!$G$15=LEFT(Domein!$AS6898,LEN(ADHOC!$G$15)),MAX(Domein!BD$1:'Domein'!BD6897)+1,""),IF(ADHOC!$S$4=LEFT(Domein!$AS6898,LEN(ADHOC!$S$4)),MAX(Domein!BD$1:'Domein'!BD6897)+1,"")))</f>
        <v/>
      </c>
    </row>
    <row r="6899" spans="45:56" x14ac:dyDescent="0.2">
      <c r="AS6899" s="4" t="s">
        <v>13939</v>
      </c>
      <c r="AT6899" s="4" t="s">
        <v>13940</v>
      </c>
      <c r="AU6899" s="4" t="s">
        <v>456</v>
      </c>
      <c r="AV6899" s="4" t="s">
        <v>748</v>
      </c>
      <c r="AW6899" s="4" t="s">
        <v>939</v>
      </c>
      <c r="AX6899" s="4"/>
      <c r="AY6899" s="4"/>
      <c r="AZ6899" s="4"/>
      <c r="BA6899" s="4"/>
      <c r="BB6899" s="4"/>
      <c r="BC6899" s="4">
        <v>40</v>
      </c>
      <c r="BD6899" t="str">
        <f>IF(AND(ADHOC!$G$15="",ADHOC!$S$4=""),"",IF(ADHOC!$G$15&lt;&gt;"",IF(ADHOC!$G$15=LEFT(Domein!$AS6899,LEN(ADHOC!$G$15)),MAX(Domein!BD$1:'Domein'!BD6898)+1,""),IF(ADHOC!$S$4=LEFT(Domein!$AS6899,LEN(ADHOC!$S$4)),MAX(Domein!BD$1:'Domein'!BD6898)+1,"")))</f>
        <v/>
      </c>
    </row>
    <row r="6900" spans="45:56" x14ac:dyDescent="0.2">
      <c r="AS6900" s="4" t="s">
        <v>13941</v>
      </c>
      <c r="AT6900" s="4" t="s">
        <v>13942</v>
      </c>
      <c r="AU6900" s="4" t="s">
        <v>456</v>
      </c>
      <c r="AV6900" s="4" t="s">
        <v>748</v>
      </c>
      <c r="AW6900" s="4" t="s">
        <v>939</v>
      </c>
      <c r="AX6900" s="4"/>
      <c r="AY6900" s="4"/>
      <c r="AZ6900" s="4"/>
      <c r="BA6900" s="4"/>
      <c r="BB6900" s="4"/>
      <c r="BC6900" s="4">
        <v>40</v>
      </c>
      <c r="BD6900" t="str">
        <f>IF(AND(ADHOC!$G$15="",ADHOC!$S$4=""),"",IF(ADHOC!$G$15&lt;&gt;"",IF(ADHOC!$G$15=LEFT(Domein!$AS6900,LEN(ADHOC!$G$15)),MAX(Domein!BD$1:'Domein'!BD6899)+1,""),IF(ADHOC!$S$4=LEFT(Domein!$AS6900,LEN(ADHOC!$S$4)),MAX(Domein!BD$1:'Domein'!BD6899)+1,"")))</f>
        <v/>
      </c>
    </row>
    <row r="6901" spans="45:56" x14ac:dyDescent="0.2">
      <c r="AS6901" s="4" t="s">
        <v>35263</v>
      </c>
      <c r="AT6901" s="4" t="s">
        <v>35264</v>
      </c>
      <c r="AU6901" s="4" t="s">
        <v>456</v>
      </c>
      <c r="AV6901" s="4" t="s">
        <v>759</v>
      </c>
      <c r="AW6901" s="4" t="s">
        <v>701</v>
      </c>
      <c r="AX6901" s="4"/>
      <c r="AY6901" s="4"/>
      <c r="AZ6901" s="4"/>
      <c r="BA6901" s="4"/>
      <c r="BB6901" s="4"/>
      <c r="BC6901" s="4">
        <v>40</v>
      </c>
      <c r="BD6901" t="str">
        <f>IF(AND(ADHOC!$G$15="",ADHOC!$S$4=""),"",IF(ADHOC!$G$15&lt;&gt;"",IF(ADHOC!$G$15=LEFT(Domein!$AS6901,LEN(ADHOC!$G$15)),MAX(Domein!BD$1:'Domein'!BD6900)+1,""),IF(ADHOC!$S$4=LEFT(Domein!$AS6901,LEN(ADHOC!$S$4)),MAX(Domein!BD$1:'Domein'!BD6900)+1,"")))</f>
        <v/>
      </c>
    </row>
    <row r="6902" spans="45:56" x14ac:dyDescent="0.2">
      <c r="AS6902" s="4" t="s">
        <v>35265</v>
      </c>
      <c r="AT6902" s="4" t="s">
        <v>35266</v>
      </c>
      <c r="AU6902" s="4" t="s">
        <v>456</v>
      </c>
      <c r="AV6902" s="4" t="s">
        <v>759</v>
      </c>
      <c r="AW6902" s="4" t="s">
        <v>939</v>
      </c>
      <c r="AX6902" s="4"/>
      <c r="AY6902" s="4"/>
      <c r="AZ6902" s="4"/>
      <c r="BA6902" s="4"/>
      <c r="BB6902" s="4"/>
      <c r="BC6902" s="4">
        <v>40</v>
      </c>
      <c r="BD6902" t="str">
        <f>IF(AND(ADHOC!$G$15="",ADHOC!$S$4=""),"",IF(ADHOC!$G$15&lt;&gt;"",IF(ADHOC!$G$15=LEFT(Domein!$AS6902,LEN(ADHOC!$G$15)),MAX(Domein!BD$1:'Domein'!BD6901)+1,""),IF(ADHOC!$S$4=LEFT(Domein!$AS6902,LEN(ADHOC!$S$4)),MAX(Domein!BD$1:'Domein'!BD6901)+1,"")))</f>
        <v/>
      </c>
    </row>
    <row r="6903" spans="45:56" x14ac:dyDescent="0.2">
      <c r="AS6903" s="4" t="s">
        <v>35267</v>
      </c>
      <c r="AT6903" s="4" t="s">
        <v>35268</v>
      </c>
      <c r="AU6903" s="4" t="s">
        <v>456</v>
      </c>
      <c r="AV6903" s="4" t="s">
        <v>759</v>
      </c>
      <c r="AW6903" s="4" t="s">
        <v>939</v>
      </c>
      <c r="AX6903" s="4"/>
      <c r="AY6903" s="4"/>
      <c r="AZ6903" s="4"/>
      <c r="BA6903" s="4"/>
      <c r="BB6903" s="4"/>
      <c r="BC6903" s="4">
        <v>40</v>
      </c>
      <c r="BD6903" t="str">
        <f>IF(AND(ADHOC!$G$15="",ADHOC!$S$4=""),"",IF(ADHOC!$G$15&lt;&gt;"",IF(ADHOC!$G$15=LEFT(Domein!$AS6903,LEN(ADHOC!$G$15)),MAX(Domein!BD$1:'Domein'!BD6902)+1,""),IF(ADHOC!$S$4=LEFT(Domein!$AS6903,LEN(ADHOC!$S$4)),MAX(Domein!BD$1:'Domein'!BD6902)+1,"")))</f>
        <v/>
      </c>
    </row>
    <row r="6904" spans="45:56" x14ac:dyDescent="0.2">
      <c r="AS6904" s="4" t="s">
        <v>3188</v>
      </c>
      <c r="AT6904" s="4" t="s">
        <v>3189</v>
      </c>
      <c r="AU6904" s="4" t="s">
        <v>456</v>
      </c>
      <c r="AV6904" s="4" t="s">
        <v>759</v>
      </c>
      <c r="AW6904" s="4" t="s">
        <v>701</v>
      </c>
      <c r="AX6904" s="4"/>
      <c r="AY6904" s="4">
        <v>255795</v>
      </c>
      <c r="AZ6904" s="4">
        <v>527909</v>
      </c>
      <c r="BA6904" s="4" t="s">
        <v>22950</v>
      </c>
      <c r="BB6904" s="4" t="s">
        <v>22951</v>
      </c>
      <c r="BC6904" s="4">
        <v>40</v>
      </c>
      <c r="BD6904" t="str">
        <f>IF(AND(ADHOC!$G$15="",ADHOC!$S$4=""),"",IF(ADHOC!$G$15&lt;&gt;"",IF(ADHOC!$G$15=LEFT(Domein!$AS6904,LEN(ADHOC!$G$15)),MAX(Domein!BD$1:'Domein'!BD6903)+1,""),IF(ADHOC!$S$4=LEFT(Domein!$AS6904,LEN(ADHOC!$S$4)),MAX(Domein!BD$1:'Domein'!BD6903)+1,"")))</f>
        <v/>
      </c>
    </row>
    <row r="6905" spans="45:56" x14ac:dyDescent="0.2">
      <c r="AS6905" s="4" t="s">
        <v>3190</v>
      </c>
      <c r="AT6905" s="4" t="s">
        <v>3191</v>
      </c>
      <c r="AU6905" s="4" t="s">
        <v>456</v>
      </c>
      <c r="AV6905" s="4" t="s">
        <v>736</v>
      </c>
      <c r="AW6905" s="4" t="s">
        <v>939</v>
      </c>
      <c r="AX6905" s="4"/>
      <c r="AY6905" s="4"/>
      <c r="AZ6905" s="4"/>
      <c r="BA6905" s="4"/>
      <c r="BB6905" s="4"/>
      <c r="BC6905" s="4">
        <v>40</v>
      </c>
      <c r="BD6905" t="str">
        <f>IF(AND(ADHOC!$G$15="",ADHOC!$S$4=""),"",IF(ADHOC!$G$15&lt;&gt;"",IF(ADHOC!$G$15=LEFT(Domein!$AS6905,LEN(ADHOC!$G$15)),MAX(Domein!BD$1:'Domein'!BD6904)+1,""),IF(ADHOC!$S$4=LEFT(Domein!$AS6905,LEN(ADHOC!$S$4)),MAX(Domein!BD$1:'Domein'!BD6904)+1,"")))</f>
        <v/>
      </c>
    </row>
    <row r="6906" spans="45:56" x14ac:dyDescent="0.2">
      <c r="AS6906" s="4" t="s">
        <v>3192</v>
      </c>
      <c r="AT6906" s="4" t="s">
        <v>3193</v>
      </c>
      <c r="AU6906" s="4" t="s">
        <v>456</v>
      </c>
      <c r="AV6906" s="4" t="s">
        <v>736</v>
      </c>
      <c r="AW6906" s="4" t="s">
        <v>939</v>
      </c>
      <c r="AX6906" s="4"/>
      <c r="AY6906" s="4"/>
      <c r="AZ6906" s="4"/>
      <c r="BA6906" s="4"/>
      <c r="BB6906" s="4"/>
      <c r="BC6906" s="4">
        <v>40</v>
      </c>
      <c r="BD6906" t="str">
        <f>IF(AND(ADHOC!$G$15="",ADHOC!$S$4=""),"",IF(ADHOC!$G$15&lt;&gt;"",IF(ADHOC!$G$15=LEFT(Domein!$AS6906,LEN(ADHOC!$G$15)),MAX(Domein!BD$1:'Domein'!BD6905)+1,""),IF(ADHOC!$S$4=LEFT(Domein!$AS6906,LEN(ADHOC!$S$4)),MAX(Domein!BD$1:'Domein'!BD6905)+1,"")))</f>
        <v/>
      </c>
    </row>
    <row r="6907" spans="45:56" x14ac:dyDescent="0.2">
      <c r="AS6907" s="4" t="s">
        <v>3194</v>
      </c>
      <c r="AT6907" s="4" t="s">
        <v>3195</v>
      </c>
      <c r="AU6907" s="4" t="s">
        <v>456</v>
      </c>
      <c r="AV6907" s="4" t="s">
        <v>759</v>
      </c>
      <c r="AW6907" s="4" t="s">
        <v>939</v>
      </c>
      <c r="AX6907" s="4"/>
      <c r="AY6907" s="4"/>
      <c r="AZ6907" s="4"/>
      <c r="BA6907" s="4"/>
      <c r="BB6907" s="4"/>
      <c r="BC6907" s="4">
        <v>40</v>
      </c>
      <c r="BD6907" t="str">
        <f>IF(AND(ADHOC!$G$15="",ADHOC!$S$4=""),"",IF(ADHOC!$G$15&lt;&gt;"",IF(ADHOC!$G$15=LEFT(Domein!$AS6907,LEN(ADHOC!$G$15)),MAX(Domein!BD$1:'Domein'!BD6906)+1,""),IF(ADHOC!$S$4=LEFT(Domein!$AS6907,LEN(ADHOC!$S$4)),MAX(Domein!BD$1:'Domein'!BD6906)+1,"")))</f>
        <v/>
      </c>
    </row>
    <row r="6908" spans="45:56" x14ac:dyDescent="0.2">
      <c r="AS6908" s="4" t="s">
        <v>3196</v>
      </c>
      <c r="AT6908" s="4" t="s">
        <v>3197</v>
      </c>
      <c r="AU6908" s="4" t="s">
        <v>456</v>
      </c>
      <c r="AV6908" s="4" t="s">
        <v>736</v>
      </c>
      <c r="AW6908" s="4" t="s">
        <v>939</v>
      </c>
      <c r="AX6908" s="4"/>
      <c r="AY6908" s="4"/>
      <c r="AZ6908" s="4"/>
      <c r="BA6908" s="4"/>
      <c r="BB6908" s="4"/>
      <c r="BC6908" s="4">
        <v>40</v>
      </c>
      <c r="BD6908" t="str">
        <f>IF(AND(ADHOC!$G$15="",ADHOC!$S$4=""),"",IF(ADHOC!$G$15&lt;&gt;"",IF(ADHOC!$G$15=LEFT(Domein!$AS6908,LEN(ADHOC!$G$15)),MAX(Domein!BD$1:'Domein'!BD6907)+1,""),IF(ADHOC!$S$4=LEFT(Domein!$AS6908,LEN(ADHOC!$S$4)),MAX(Domein!BD$1:'Domein'!BD6907)+1,"")))</f>
        <v/>
      </c>
    </row>
    <row r="6909" spans="45:56" x14ac:dyDescent="0.2">
      <c r="AS6909" s="4" t="s">
        <v>3198</v>
      </c>
      <c r="AT6909" s="4" t="s">
        <v>3199</v>
      </c>
      <c r="AU6909" s="4" t="s">
        <v>456</v>
      </c>
      <c r="AV6909" s="4" t="s">
        <v>736</v>
      </c>
      <c r="AW6909" s="4" t="s">
        <v>939</v>
      </c>
      <c r="AX6909" s="4"/>
      <c r="AY6909" s="4"/>
      <c r="AZ6909" s="4"/>
      <c r="BA6909" s="4"/>
      <c r="BB6909" s="4"/>
      <c r="BC6909" s="4">
        <v>40</v>
      </c>
      <c r="BD6909" t="str">
        <f>IF(AND(ADHOC!$G$15="",ADHOC!$S$4=""),"",IF(ADHOC!$G$15&lt;&gt;"",IF(ADHOC!$G$15=LEFT(Domein!$AS6909,LEN(ADHOC!$G$15)),MAX(Domein!BD$1:'Domein'!BD6908)+1,""),IF(ADHOC!$S$4=LEFT(Domein!$AS6909,LEN(ADHOC!$S$4)),MAX(Domein!BD$1:'Domein'!BD6908)+1,"")))</f>
        <v/>
      </c>
    </row>
    <row r="6910" spans="45:56" x14ac:dyDescent="0.2">
      <c r="AS6910" s="4" t="s">
        <v>3200</v>
      </c>
      <c r="AT6910" s="4" t="s">
        <v>3201</v>
      </c>
      <c r="AU6910" s="4" t="s">
        <v>456</v>
      </c>
      <c r="AV6910" s="4" t="s">
        <v>736</v>
      </c>
      <c r="AW6910" s="4" t="s">
        <v>939</v>
      </c>
      <c r="AX6910" s="4"/>
      <c r="AY6910" s="4"/>
      <c r="AZ6910" s="4"/>
      <c r="BA6910" s="4"/>
      <c r="BB6910" s="4"/>
      <c r="BC6910" s="4">
        <v>40</v>
      </c>
      <c r="BD6910" t="str">
        <f>IF(AND(ADHOC!$G$15="",ADHOC!$S$4=""),"",IF(ADHOC!$G$15&lt;&gt;"",IF(ADHOC!$G$15=LEFT(Domein!$AS6910,LEN(ADHOC!$G$15)),MAX(Domein!BD$1:'Domein'!BD6909)+1,""),IF(ADHOC!$S$4=LEFT(Domein!$AS6910,LEN(ADHOC!$S$4)),MAX(Domein!BD$1:'Domein'!BD6909)+1,"")))</f>
        <v/>
      </c>
    </row>
    <row r="6911" spans="45:56" x14ac:dyDescent="0.2">
      <c r="AS6911" s="4" t="s">
        <v>3234</v>
      </c>
      <c r="AT6911" s="4" t="s">
        <v>3235</v>
      </c>
      <c r="AU6911" s="4" t="s">
        <v>456</v>
      </c>
      <c r="AV6911" s="4" t="s">
        <v>735</v>
      </c>
      <c r="AW6911" s="4" t="s">
        <v>1167</v>
      </c>
      <c r="AX6911" s="4"/>
      <c r="AY6911" s="4">
        <v>255924</v>
      </c>
      <c r="AZ6911" s="4">
        <v>528225</v>
      </c>
      <c r="BA6911" s="4" t="s">
        <v>27488</v>
      </c>
      <c r="BB6911" s="4" t="s">
        <v>27489</v>
      </c>
      <c r="BC6911" s="4">
        <v>40</v>
      </c>
      <c r="BD6911" t="str">
        <f>IF(AND(ADHOC!$G$15="",ADHOC!$S$4=""),"",IF(ADHOC!$G$15&lt;&gt;"",IF(ADHOC!$G$15=LEFT(Domein!$AS6911,LEN(ADHOC!$G$15)),MAX(Domein!BD$1:'Domein'!BD6910)+1,""),IF(ADHOC!$S$4=LEFT(Domein!$AS6911,LEN(ADHOC!$S$4)),MAX(Domein!BD$1:'Domein'!BD6910)+1,"")))</f>
        <v/>
      </c>
    </row>
    <row r="6912" spans="45:56" x14ac:dyDescent="0.2">
      <c r="AS6912" s="4" t="s">
        <v>3236</v>
      </c>
      <c r="AT6912" s="4" t="s">
        <v>3237</v>
      </c>
      <c r="AU6912" s="4" t="s">
        <v>456</v>
      </c>
      <c r="AV6912" s="4" t="s">
        <v>735</v>
      </c>
      <c r="AW6912" s="4" t="s">
        <v>1167</v>
      </c>
      <c r="AX6912" s="4"/>
      <c r="AY6912" s="4">
        <v>256102</v>
      </c>
      <c r="AZ6912" s="4">
        <v>528106</v>
      </c>
      <c r="BA6912" s="4" t="s">
        <v>27490</v>
      </c>
      <c r="BB6912" s="4" t="s">
        <v>27491</v>
      </c>
      <c r="BC6912" s="4">
        <v>40</v>
      </c>
      <c r="BD6912" t="str">
        <f>IF(AND(ADHOC!$G$15="",ADHOC!$S$4=""),"",IF(ADHOC!$G$15&lt;&gt;"",IF(ADHOC!$G$15=LEFT(Domein!$AS6912,LEN(ADHOC!$G$15)),MAX(Domein!BD$1:'Domein'!BD6911)+1,""),IF(ADHOC!$S$4=LEFT(Domein!$AS6912,LEN(ADHOC!$S$4)),MAX(Domein!BD$1:'Domein'!BD6911)+1,"")))</f>
        <v/>
      </c>
    </row>
    <row r="6913" spans="45:56" x14ac:dyDescent="0.2">
      <c r="AS6913" s="4" t="s">
        <v>3238</v>
      </c>
      <c r="AT6913" s="4" t="s">
        <v>3239</v>
      </c>
      <c r="AU6913" s="4" t="s">
        <v>456</v>
      </c>
      <c r="AV6913" s="4" t="s">
        <v>735</v>
      </c>
      <c r="AW6913" s="4" t="s">
        <v>1167</v>
      </c>
      <c r="AX6913" s="4"/>
      <c r="AY6913" s="4">
        <v>256130</v>
      </c>
      <c r="AZ6913" s="4">
        <v>528062</v>
      </c>
      <c r="BA6913" s="4" t="s">
        <v>27492</v>
      </c>
      <c r="BB6913" s="4" t="s">
        <v>27493</v>
      </c>
      <c r="BC6913" s="4">
        <v>40</v>
      </c>
      <c r="BD6913" t="str">
        <f>IF(AND(ADHOC!$G$15="",ADHOC!$S$4=""),"",IF(ADHOC!$G$15&lt;&gt;"",IF(ADHOC!$G$15=LEFT(Domein!$AS6913,LEN(ADHOC!$G$15)),MAX(Domein!BD$1:'Domein'!BD6912)+1,""),IF(ADHOC!$S$4=LEFT(Domein!$AS6913,LEN(ADHOC!$S$4)),MAX(Domein!BD$1:'Domein'!BD6912)+1,"")))</f>
        <v/>
      </c>
    </row>
    <row r="6914" spans="45:56" x14ac:dyDescent="0.2">
      <c r="AS6914" s="4" t="s">
        <v>11556</v>
      </c>
      <c r="AT6914" s="4" t="s">
        <v>11557</v>
      </c>
      <c r="AU6914" s="4" t="s">
        <v>456</v>
      </c>
      <c r="AV6914" s="4" t="s">
        <v>735</v>
      </c>
      <c r="AW6914" s="4" t="s">
        <v>1167</v>
      </c>
      <c r="AX6914" s="4"/>
      <c r="AY6914" s="4">
        <v>255735</v>
      </c>
      <c r="AZ6914" s="4">
        <v>528146</v>
      </c>
      <c r="BA6914" s="4" t="s">
        <v>27494</v>
      </c>
      <c r="BB6914" s="4" t="s">
        <v>27495</v>
      </c>
      <c r="BC6914" s="4">
        <v>40</v>
      </c>
      <c r="BD6914" t="str">
        <f>IF(AND(ADHOC!$G$15="",ADHOC!$S$4=""),"",IF(ADHOC!$G$15&lt;&gt;"",IF(ADHOC!$G$15=LEFT(Domein!$AS6914,LEN(ADHOC!$G$15)),MAX(Domein!BD$1:'Domein'!BD6913)+1,""),IF(ADHOC!$S$4=LEFT(Domein!$AS6914,LEN(ADHOC!$S$4)),MAX(Domein!BD$1:'Domein'!BD6913)+1,"")))</f>
        <v/>
      </c>
    </row>
    <row r="6915" spans="45:56" x14ac:dyDescent="0.2">
      <c r="AS6915" s="4" t="s">
        <v>11558</v>
      </c>
      <c r="AT6915" s="4" t="s">
        <v>11559</v>
      </c>
      <c r="AU6915" s="4" t="s">
        <v>456</v>
      </c>
      <c r="AV6915" s="4" t="s">
        <v>735</v>
      </c>
      <c r="AW6915" s="4" t="s">
        <v>1167</v>
      </c>
      <c r="AX6915" s="4"/>
      <c r="AY6915" s="4">
        <v>255736</v>
      </c>
      <c r="AZ6915" s="4">
        <v>528147</v>
      </c>
      <c r="BA6915" s="4" t="s">
        <v>27496</v>
      </c>
      <c r="BB6915" s="4" t="s">
        <v>27497</v>
      </c>
      <c r="BC6915" s="4">
        <v>40</v>
      </c>
      <c r="BD6915" t="str">
        <f>IF(AND(ADHOC!$G$15="",ADHOC!$S$4=""),"",IF(ADHOC!$G$15&lt;&gt;"",IF(ADHOC!$G$15=LEFT(Domein!$AS6915,LEN(ADHOC!$G$15)),MAX(Domein!BD$1:'Domein'!BD6914)+1,""),IF(ADHOC!$S$4=LEFT(Domein!$AS6915,LEN(ADHOC!$S$4)),MAX(Domein!BD$1:'Domein'!BD6914)+1,"")))</f>
        <v/>
      </c>
    </row>
    <row r="6916" spans="45:56" x14ac:dyDescent="0.2">
      <c r="AS6916" s="4" t="s">
        <v>3202</v>
      </c>
      <c r="AT6916" s="4" t="s">
        <v>3203</v>
      </c>
      <c r="AU6916" s="4" t="s">
        <v>456</v>
      </c>
      <c r="AV6916" s="4" t="s">
        <v>735</v>
      </c>
      <c r="AW6916" s="4" t="s">
        <v>1167</v>
      </c>
      <c r="AX6916" s="4"/>
      <c r="AY6916" s="4">
        <v>255892</v>
      </c>
      <c r="AZ6916" s="4">
        <v>528135</v>
      </c>
      <c r="BA6916" s="4" t="s">
        <v>27498</v>
      </c>
      <c r="BB6916" s="4" t="s">
        <v>27499</v>
      </c>
      <c r="BC6916" s="4">
        <v>40</v>
      </c>
      <c r="BD6916" t="str">
        <f>IF(AND(ADHOC!$G$15="",ADHOC!$S$4=""),"",IF(ADHOC!$G$15&lt;&gt;"",IF(ADHOC!$G$15=LEFT(Domein!$AS6916,LEN(ADHOC!$G$15)),MAX(Domein!BD$1:'Domein'!BD6915)+1,""),IF(ADHOC!$S$4=LEFT(Domein!$AS6916,LEN(ADHOC!$S$4)),MAX(Domein!BD$1:'Domein'!BD6915)+1,"")))</f>
        <v/>
      </c>
    </row>
    <row r="6917" spans="45:56" x14ac:dyDescent="0.2">
      <c r="AS6917" s="4" t="s">
        <v>3204</v>
      </c>
      <c r="AT6917" s="4" t="s">
        <v>3205</v>
      </c>
      <c r="AU6917" s="4" t="s">
        <v>456</v>
      </c>
      <c r="AV6917" s="4" t="s">
        <v>735</v>
      </c>
      <c r="AW6917" s="4" t="s">
        <v>1167</v>
      </c>
      <c r="AX6917" s="4"/>
      <c r="AY6917" s="4">
        <v>255884</v>
      </c>
      <c r="AZ6917" s="4">
        <v>528169</v>
      </c>
      <c r="BA6917" s="4" t="s">
        <v>27500</v>
      </c>
      <c r="BB6917" s="4" t="s">
        <v>27501</v>
      </c>
      <c r="BC6917" s="4">
        <v>40</v>
      </c>
      <c r="BD6917" t="str">
        <f>IF(AND(ADHOC!$G$15="",ADHOC!$S$4=""),"",IF(ADHOC!$G$15&lt;&gt;"",IF(ADHOC!$G$15=LEFT(Domein!$AS6917,LEN(ADHOC!$G$15)),MAX(Domein!BD$1:'Domein'!BD6916)+1,""),IF(ADHOC!$S$4=LEFT(Domein!$AS6917,LEN(ADHOC!$S$4)),MAX(Domein!BD$1:'Domein'!BD6916)+1,"")))</f>
        <v/>
      </c>
    </row>
    <row r="6918" spans="45:56" x14ac:dyDescent="0.2">
      <c r="AS6918" s="4" t="s">
        <v>3206</v>
      </c>
      <c r="AT6918" s="4" t="s">
        <v>3207</v>
      </c>
      <c r="AU6918" s="4" t="s">
        <v>456</v>
      </c>
      <c r="AV6918" s="4" t="s">
        <v>735</v>
      </c>
      <c r="AW6918" s="4" t="s">
        <v>1167</v>
      </c>
      <c r="AX6918" s="4"/>
      <c r="AY6918" s="4">
        <v>255886</v>
      </c>
      <c r="AZ6918" s="4">
        <v>528091</v>
      </c>
      <c r="BA6918" s="4" t="s">
        <v>27502</v>
      </c>
      <c r="BB6918" s="4" t="s">
        <v>27501</v>
      </c>
      <c r="BC6918" s="4">
        <v>40</v>
      </c>
      <c r="BD6918" t="str">
        <f>IF(AND(ADHOC!$G$15="",ADHOC!$S$4=""),"",IF(ADHOC!$G$15&lt;&gt;"",IF(ADHOC!$G$15=LEFT(Domein!$AS6918,LEN(ADHOC!$G$15)),MAX(Domein!BD$1:'Domein'!BD6917)+1,""),IF(ADHOC!$S$4=LEFT(Domein!$AS6918,LEN(ADHOC!$S$4)),MAX(Domein!BD$1:'Domein'!BD6917)+1,"")))</f>
        <v/>
      </c>
    </row>
    <row r="6919" spans="45:56" x14ac:dyDescent="0.2">
      <c r="AS6919" s="4" t="s">
        <v>3208</v>
      </c>
      <c r="AT6919" s="4" t="s">
        <v>3209</v>
      </c>
      <c r="AU6919" s="4" t="s">
        <v>456</v>
      </c>
      <c r="AV6919" s="4" t="s">
        <v>735</v>
      </c>
      <c r="AW6919" s="4" t="s">
        <v>1167</v>
      </c>
      <c r="AX6919" s="4"/>
      <c r="AY6919" s="4">
        <v>255900</v>
      </c>
      <c r="AZ6919" s="4">
        <v>528058</v>
      </c>
      <c r="BA6919" s="4" t="s">
        <v>27503</v>
      </c>
      <c r="BB6919" s="4" t="s">
        <v>27504</v>
      </c>
      <c r="BC6919" s="4">
        <v>40</v>
      </c>
      <c r="BD6919" t="str">
        <f>IF(AND(ADHOC!$G$15="",ADHOC!$S$4=""),"",IF(ADHOC!$G$15&lt;&gt;"",IF(ADHOC!$G$15=LEFT(Domein!$AS6919,LEN(ADHOC!$G$15)),MAX(Domein!BD$1:'Domein'!BD6918)+1,""),IF(ADHOC!$S$4=LEFT(Domein!$AS6919,LEN(ADHOC!$S$4)),MAX(Domein!BD$1:'Domein'!BD6918)+1,"")))</f>
        <v/>
      </c>
    </row>
    <row r="6920" spans="45:56" x14ac:dyDescent="0.2">
      <c r="AS6920" s="4" t="s">
        <v>3210</v>
      </c>
      <c r="AT6920" s="4" t="s">
        <v>3211</v>
      </c>
      <c r="AU6920" s="4" t="s">
        <v>456</v>
      </c>
      <c r="AV6920" s="4" t="s">
        <v>735</v>
      </c>
      <c r="AW6920" s="4" t="s">
        <v>1167</v>
      </c>
      <c r="AX6920" s="4"/>
      <c r="AY6920" s="4">
        <v>255919</v>
      </c>
      <c r="AZ6920" s="4">
        <v>528147</v>
      </c>
      <c r="BA6920" s="4" t="s">
        <v>27505</v>
      </c>
      <c r="BB6920" s="4" t="s">
        <v>27506</v>
      </c>
      <c r="BC6920" s="4">
        <v>40</v>
      </c>
      <c r="BD6920" t="str">
        <f>IF(AND(ADHOC!$G$15="",ADHOC!$S$4=""),"",IF(ADHOC!$G$15&lt;&gt;"",IF(ADHOC!$G$15=LEFT(Domein!$AS6920,LEN(ADHOC!$G$15)),MAX(Domein!BD$1:'Domein'!BD6919)+1,""),IF(ADHOC!$S$4=LEFT(Domein!$AS6920,LEN(ADHOC!$S$4)),MAX(Domein!BD$1:'Domein'!BD6919)+1,"")))</f>
        <v/>
      </c>
    </row>
    <row r="6921" spans="45:56" x14ac:dyDescent="0.2">
      <c r="AS6921" s="4" t="s">
        <v>3212</v>
      </c>
      <c r="AT6921" s="4" t="s">
        <v>3213</v>
      </c>
      <c r="AU6921" s="4" t="s">
        <v>456</v>
      </c>
      <c r="AV6921" s="4" t="s">
        <v>735</v>
      </c>
      <c r="AW6921" s="4" t="s">
        <v>1167</v>
      </c>
      <c r="AX6921" s="4"/>
      <c r="AY6921" s="4">
        <v>255973</v>
      </c>
      <c r="AZ6921" s="4">
        <v>528148</v>
      </c>
      <c r="BA6921" s="4" t="s">
        <v>27505</v>
      </c>
      <c r="BB6921" s="4" t="s">
        <v>27507</v>
      </c>
      <c r="BC6921" s="4">
        <v>40</v>
      </c>
      <c r="BD6921" t="str">
        <f>IF(AND(ADHOC!$G$15="",ADHOC!$S$4=""),"",IF(ADHOC!$G$15&lt;&gt;"",IF(ADHOC!$G$15=LEFT(Domein!$AS6921,LEN(ADHOC!$G$15)),MAX(Domein!BD$1:'Domein'!BD6920)+1,""),IF(ADHOC!$S$4=LEFT(Domein!$AS6921,LEN(ADHOC!$S$4)),MAX(Domein!BD$1:'Domein'!BD6920)+1,"")))</f>
        <v/>
      </c>
    </row>
    <row r="6922" spans="45:56" x14ac:dyDescent="0.2">
      <c r="AS6922" s="4" t="s">
        <v>3214</v>
      </c>
      <c r="AT6922" s="4" t="s">
        <v>3215</v>
      </c>
      <c r="AU6922" s="4" t="s">
        <v>456</v>
      </c>
      <c r="AV6922" s="4" t="s">
        <v>735</v>
      </c>
      <c r="AW6922" s="4" t="s">
        <v>1167</v>
      </c>
      <c r="AX6922" s="4"/>
      <c r="AY6922" s="4">
        <v>255987</v>
      </c>
      <c r="AZ6922" s="4">
        <v>528126</v>
      </c>
      <c r="BA6922" s="4" t="s">
        <v>27508</v>
      </c>
      <c r="BB6922" s="4" t="s">
        <v>27509</v>
      </c>
      <c r="BC6922" s="4">
        <v>40</v>
      </c>
      <c r="BD6922" t="str">
        <f>IF(AND(ADHOC!$G$15="",ADHOC!$S$4=""),"",IF(ADHOC!$G$15&lt;&gt;"",IF(ADHOC!$G$15=LEFT(Domein!$AS6922,LEN(ADHOC!$G$15)),MAX(Domein!BD$1:'Domein'!BD6921)+1,""),IF(ADHOC!$S$4=LEFT(Domein!$AS6922,LEN(ADHOC!$S$4)),MAX(Domein!BD$1:'Domein'!BD6921)+1,"")))</f>
        <v/>
      </c>
    </row>
    <row r="6923" spans="45:56" x14ac:dyDescent="0.2">
      <c r="AS6923" s="4" t="s">
        <v>3216</v>
      </c>
      <c r="AT6923" s="4" t="s">
        <v>3217</v>
      </c>
      <c r="AU6923" s="4" t="s">
        <v>456</v>
      </c>
      <c r="AV6923" s="4" t="s">
        <v>735</v>
      </c>
      <c r="AW6923" s="4" t="s">
        <v>1167</v>
      </c>
      <c r="AX6923" s="4"/>
      <c r="AY6923" s="4">
        <v>255994</v>
      </c>
      <c r="AZ6923" s="4">
        <v>528093</v>
      </c>
      <c r="BA6923" s="4" t="s">
        <v>27502</v>
      </c>
      <c r="BB6923" s="4" t="s">
        <v>27510</v>
      </c>
      <c r="BC6923" s="4">
        <v>40</v>
      </c>
      <c r="BD6923" t="str">
        <f>IF(AND(ADHOC!$G$15="",ADHOC!$S$4=""),"",IF(ADHOC!$G$15&lt;&gt;"",IF(ADHOC!$G$15=LEFT(Domein!$AS6923,LEN(ADHOC!$G$15)),MAX(Domein!BD$1:'Domein'!BD6922)+1,""),IF(ADHOC!$S$4=LEFT(Domein!$AS6923,LEN(ADHOC!$S$4)),MAX(Domein!BD$1:'Domein'!BD6922)+1,"")))</f>
        <v/>
      </c>
    </row>
    <row r="6924" spans="45:56" x14ac:dyDescent="0.2">
      <c r="AS6924" s="4" t="s">
        <v>3218</v>
      </c>
      <c r="AT6924" s="4" t="s">
        <v>3219</v>
      </c>
      <c r="AU6924" s="4" t="s">
        <v>456</v>
      </c>
      <c r="AV6924" s="4" t="s">
        <v>735</v>
      </c>
      <c r="AW6924" s="4" t="s">
        <v>1167</v>
      </c>
      <c r="AX6924" s="4"/>
      <c r="AY6924" s="4">
        <v>256062</v>
      </c>
      <c r="AZ6924" s="4">
        <v>528094</v>
      </c>
      <c r="BA6924" s="4" t="s">
        <v>27511</v>
      </c>
      <c r="BB6924" s="4" t="s">
        <v>27512</v>
      </c>
      <c r="BC6924" s="4">
        <v>40</v>
      </c>
      <c r="BD6924" t="str">
        <f>IF(AND(ADHOC!$G$15="",ADHOC!$S$4=""),"",IF(ADHOC!$G$15&lt;&gt;"",IF(ADHOC!$G$15=LEFT(Domein!$AS6924,LEN(ADHOC!$G$15)),MAX(Domein!BD$1:'Domein'!BD6923)+1,""),IF(ADHOC!$S$4=LEFT(Domein!$AS6924,LEN(ADHOC!$S$4)),MAX(Domein!BD$1:'Domein'!BD6923)+1,"")))</f>
        <v/>
      </c>
    </row>
    <row r="6925" spans="45:56" x14ac:dyDescent="0.2">
      <c r="AS6925" s="4" t="s">
        <v>3220</v>
      </c>
      <c r="AT6925" s="4" t="s">
        <v>3221</v>
      </c>
      <c r="AU6925" s="4" t="s">
        <v>456</v>
      </c>
      <c r="AV6925" s="4" t="s">
        <v>735</v>
      </c>
      <c r="AW6925" s="4" t="s">
        <v>1167</v>
      </c>
      <c r="AX6925" s="4"/>
      <c r="AY6925" s="4">
        <v>256082</v>
      </c>
      <c r="AZ6925" s="4">
        <v>528095</v>
      </c>
      <c r="BA6925" s="4" t="s">
        <v>27502</v>
      </c>
      <c r="BB6925" s="4" t="s">
        <v>27513</v>
      </c>
      <c r="BC6925" s="4">
        <v>40</v>
      </c>
      <c r="BD6925" t="str">
        <f>IF(AND(ADHOC!$G$15="",ADHOC!$S$4=""),"",IF(ADHOC!$G$15&lt;&gt;"",IF(ADHOC!$G$15=LEFT(Domein!$AS6925,LEN(ADHOC!$G$15)),MAX(Domein!BD$1:'Domein'!BD6924)+1,""),IF(ADHOC!$S$4=LEFT(Domein!$AS6925,LEN(ADHOC!$S$4)),MAX(Domein!BD$1:'Domein'!BD6924)+1,"")))</f>
        <v/>
      </c>
    </row>
    <row r="6926" spans="45:56" x14ac:dyDescent="0.2">
      <c r="AS6926" s="4" t="s">
        <v>3222</v>
      </c>
      <c r="AT6926" s="4" t="s">
        <v>3223</v>
      </c>
      <c r="AU6926" s="4" t="s">
        <v>456</v>
      </c>
      <c r="AV6926" s="4" t="s">
        <v>735</v>
      </c>
      <c r="AW6926" s="4" t="s">
        <v>1167</v>
      </c>
      <c r="AX6926" s="4"/>
      <c r="AY6926" s="4">
        <v>256033</v>
      </c>
      <c r="AZ6926" s="4">
        <v>528149</v>
      </c>
      <c r="BA6926" s="4" t="s">
        <v>27514</v>
      </c>
      <c r="BB6926" s="4" t="s">
        <v>27515</v>
      </c>
      <c r="BC6926" s="4">
        <v>40</v>
      </c>
      <c r="BD6926" t="str">
        <f>IF(AND(ADHOC!$G$15="",ADHOC!$S$4=""),"",IF(ADHOC!$G$15&lt;&gt;"",IF(ADHOC!$G$15=LEFT(Domein!$AS6926,LEN(ADHOC!$G$15)),MAX(Domein!BD$1:'Domein'!BD6925)+1,""),IF(ADHOC!$S$4=LEFT(Domein!$AS6926,LEN(ADHOC!$S$4)),MAX(Domein!BD$1:'Domein'!BD6925)+1,"")))</f>
        <v/>
      </c>
    </row>
    <row r="6927" spans="45:56" x14ac:dyDescent="0.2">
      <c r="AS6927" s="4" t="s">
        <v>3224</v>
      </c>
      <c r="AT6927" s="4" t="s">
        <v>3225</v>
      </c>
      <c r="AU6927" s="4" t="s">
        <v>456</v>
      </c>
      <c r="AV6927" s="4" t="s">
        <v>735</v>
      </c>
      <c r="AW6927" s="4" t="s">
        <v>1167</v>
      </c>
      <c r="AX6927" s="4"/>
      <c r="AY6927" s="4">
        <v>256012</v>
      </c>
      <c r="AZ6927" s="4">
        <v>528182</v>
      </c>
      <c r="BA6927" s="4" t="s">
        <v>27516</v>
      </c>
      <c r="BB6927" s="4" t="s">
        <v>27517</v>
      </c>
      <c r="BC6927" s="4">
        <v>40</v>
      </c>
      <c r="BD6927" t="str">
        <f>IF(AND(ADHOC!$G$15="",ADHOC!$S$4=""),"",IF(ADHOC!$G$15&lt;&gt;"",IF(ADHOC!$G$15=LEFT(Domein!$AS6927,LEN(ADHOC!$G$15)),MAX(Domein!BD$1:'Domein'!BD6926)+1,""),IF(ADHOC!$S$4=LEFT(Domein!$AS6927,LEN(ADHOC!$S$4)),MAX(Domein!BD$1:'Domein'!BD6926)+1,"")))</f>
        <v/>
      </c>
    </row>
    <row r="6928" spans="45:56" x14ac:dyDescent="0.2">
      <c r="AS6928" s="4" t="s">
        <v>3226</v>
      </c>
      <c r="AT6928" s="4" t="s">
        <v>3227</v>
      </c>
      <c r="AU6928" s="4" t="s">
        <v>456</v>
      </c>
      <c r="AV6928" s="4" t="s">
        <v>735</v>
      </c>
      <c r="AW6928" s="4" t="s">
        <v>1167</v>
      </c>
      <c r="AX6928" s="4"/>
      <c r="AY6928" s="4">
        <v>256005</v>
      </c>
      <c r="AZ6928" s="4">
        <v>528204</v>
      </c>
      <c r="BA6928" s="4" t="s">
        <v>27518</v>
      </c>
      <c r="BB6928" s="4" t="s">
        <v>27519</v>
      </c>
      <c r="BC6928" s="4">
        <v>40</v>
      </c>
      <c r="BD6928" t="str">
        <f>IF(AND(ADHOC!$G$15="",ADHOC!$S$4=""),"",IF(ADHOC!$G$15&lt;&gt;"",IF(ADHOC!$G$15=LEFT(Domein!$AS6928,LEN(ADHOC!$G$15)),MAX(Domein!BD$1:'Domein'!BD6927)+1,""),IF(ADHOC!$S$4=LEFT(Domein!$AS6928,LEN(ADHOC!$S$4)),MAX(Domein!BD$1:'Domein'!BD6927)+1,"")))</f>
        <v/>
      </c>
    </row>
    <row r="6929" spans="45:56" x14ac:dyDescent="0.2">
      <c r="AS6929" s="4" t="s">
        <v>3228</v>
      </c>
      <c r="AT6929" s="4" t="s">
        <v>3229</v>
      </c>
      <c r="AU6929" s="4" t="s">
        <v>456</v>
      </c>
      <c r="AV6929" s="4" t="s">
        <v>735</v>
      </c>
      <c r="AW6929" s="4" t="s">
        <v>1167</v>
      </c>
      <c r="AX6929" s="4"/>
      <c r="AY6929" s="4">
        <v>255991</v>
      </c>
      <c r="AZ6929" s="4">
        <v>528238</v>
      </c>
      <c r="BA6929" s="4" t="s">
        <v>27520</v>
      </c>
      <c r="BB6929" s="4" t="s">
        <v>27510</v>
      </c>
      <c r="BC6929" s="4">
        <v>40</v>
      </c>
      <c r="BD6929" t="str">
        <f>IF(AND(ADHOC!$G$15="",ADHOC!$S$4=""),"",IF(ADHOC!$G$15&lt;&gt;"",IF(ADHOC!$G$15=LEFT(Domein!$AS6929,LEN(ADHOC!$G$15)),MAX(Domein!BD$1:'Domein'!BD6928)+1,""),IF(ADHOC!$S$4=LEFT(Domein!$AS6929,LEN(ADHOC!$S$4)),MAX(Domein!BD$1:'Domein'!BD6928)+1,"")))</f>
        <v/>
      </c>
    </row>
    <row r="6930" spans="45:56" x14ac:dyDescent="0.2">
      <c r="AS6930" s="4" t="s">
        <v>3230</v>
      </c>
      <c r="AT6930" s="4" t="s">
        <v>11560</v>
      </c>
      <c r="AU6930" s="4" t="s">
        <v>456</v>
      </c>
      <c r="AV6930" s="4" t="s">
        <v>735</v>
      </c>
      <c r="AW6930" s="4" t="s">
        <v>1167</v>
      </c>
      <c r="AX6930" s="4"/>
      <c r="AY6930" s="4">
        <v>255737</v>
      </c>
      <c r="AZ6930" s="4">
        <v>528148</v>
      </c>
      <c r="BA6930" s="4" t="s">
        <v>27521</v>
      </c>
      <c r="BB6930" s="4" t="s">
        <v>27522</v>
      </c>
      <c r="BC6930" s="4">
        <v>40</v>
      </c>
      <c r="BD6930" t="str">
        <f>IF(AND(ADHOC!$G$15="",ADHOC!$S$4=""),"",IF(ADHOC!$G$15&lt;&gt;"",IF(ADHOC!$G$15=LEFT(Domein!$AS6930,LEN(ADHOC!$G$15)),MAX(Domein!BD$1:'Domein'!BD6929)+1,""),IF(ADHOC!$S$4=LEFT(Domein!$AS6930,LEN(ADHOC!$S$4)),MAX(Domein!BD$1:'Domein'!BD6929)+1,"")))</f>
        <v/>
      </c>
    </row>
    <row r="6931" spans="45:56" x14ac:dyDescent="0.2">
      <c r="AS6931" s="4" t="s">
        <v>3231</v>
      </c>
      <c r="AT6931" s="4" t="s">
        <v>11561</v>
      </c>
      <c r="AU6931" s="4" t="s">
        <v>456</v>
      </c>
      <c r="AV6931" s="4" t="s">
        <v>735</v>
      </c>
      <c r="AW6931" s="4" t="s">
        <v>1167</v>
      </c>
      <c r="AX6931" s="4"/>
      <c r="AY6931" s="4">
        <v>255738</v>
      </c>
      <c r="AZ6931" s="4">
        <v>528149</v>
      </c>
      <c r="BA6931" s="4" t="s">
        <v>27523</v>
      </c>
      <c r="BB6931" s="4" t="s">
        <v>27524</v>
      </c>
      <c r="BC6931" s="4">
        <v>40</v>
      </c>
      <c r="BD6931" t="str">
        <f>IF(AND(ADHOC!$G$15="",ADHOC!$S$4=""),"",IF(ADHOC!$G$15&lt;&gt;"",IF(ADHOC!$G$15=LEFT(Domein!$AS6931,LEN(ADHOC!$G$15)),MAX(Domein!BD$1:'Domein'!BD6930)+1,""),IF(ADHOC!$S$4=LEFT(Domein!$AS6931,LEN(ADHOC!$S$4)),MAX(Domein!BD$1:'Domein'!BD6930)+1,"")))</f>
        <v/>
      </c>
    </row>
    <row r="6932" spans="45:56" x14ac:dyDescent="0.2">
      <c r="AS6932" s="4" t="s">
        <v>3232</v>
      </c>
      <c r="AT6932" s="4" t="s">
        <v>11562</v>
      </c>
      <c r="AU6932" s="4" t="s">
        <v>456</v>
      </c>
      <c r="AV6932" s="4" t="s">
        <v>735</v>
      </c>
      <c r="AW6932" s="4" t="s">
        <v>1167</v>
      </c>
      <c r="AX6932" s="4"/>
      <c r="AY6932" s="4">
        <v>255739</v>
      </c>
      <c r="AZ6932" s="4">
        <v>528150</v>
      </c>
      <c r="BA6932" s="4" t="s">
        <v>27525</v>
      </c>
      <c r="BB6932" s="4" t="s">
        <v>27526</v>
      </c>
      <c r="BC6932" s="4">
        <v>40</v>
      </c>
      <c r="BD6932" t="str">
        <f>IF(AND(ADHOC!$G$15="",ADHOC!$S$4=""),"",IF(ADHOC!$G$15&lt;&gt;"",IF(ADHOC!$G$15=LEFT(Domein!$AS6932,LEN(ADHOC!$G$15)),MAX(Domein!BD$1:'Domein'!BD6931)+1,""),IF(ADHOC!$S$4=LEFT(Domein!$AS6932,LEN(ADHOC!$S$4)),MAX(Domein!BD$1:'Domein'!BD6931)+1,"")))</f>
        <v/>
      </c>
    </row>
    <row r="6933" spans="45:56" x14ac:dyDescent="0.2">
      <c r="AS6933" s="4" t="s">
        <v>3233</v>
      </c>
      <c r="AT6933" s="4" t="s">
        <v>11563</v>
      </c>
      <c r="AU6933" s="4" t="s">
        <v>456</v>
      </c>
      <c r="AV6933" s="4" t="s">
        <v>735</v>
      </c>
      <c r="AW6933" s="4" t="s">
        <v>1167</v>
      </c>
      <c r="AX6933" s="4"/>
      <c r="AY6933" s="4">
        <v>255740</v>
      </c>
      <c r="AZ6933" s="4">
        <v>528151</v>
      </c>
      <c r="BA6933" s="4" t="s">
        <v>27527</v>
      </c>
      <c r="BB6933" s="4" t="s">
        <v>27528</v>
      </c>
      <c r="BC6933" s="4">
        <v>40</v>
      </c>
      <c r="BD6933" t="str">
        <f>IF(AND(ADHOC!$G$15="",ADHOC!$S$4=""),"",IF(ADHOC!$G$15&lt;&gt;"",IF(ADHOC!$G$15=LEFT(Domein!$AS6933,LEN(ADHOC!$G$15)),MAX(Domein!BD$1:'Domein'!BD6932)+1,""),IF(ADHOC!$S$4=LEFT(Domein!$AS6933,LEN(ADHOC!$S$4)),MAX(Domein!BD$1:'Domein'!BD6932)+1,"")))</f>
        <v/>
      </c>
    </row>
    <row r="6934" spans="45:56" x14ac:dyDescent="0.2">
      <c r="AS6934" s="4" t="s">
        <v>32217</v>
      </c>
      <c r="AT6934" s="4" t="s">
        <v>32218</v>
      </c>
      <c r="AU6934" s="4" t="s">
        <v>456</v>
      </c>
      <c r="AV6934" s="4" t="s">
        <v>8515</v>
      </c>
      <c r="AW6934" s="4" t="s">
        <v>701</v>
      </c>
      <c r="AX6934" s="4"/>
      <c r="AY6934" s="4"/>
      <c r="AZ6934" s="4"/>
      <c r="BA6934" s="4"/>
      <c r="BB6934" s="4"/>
      <c r="BC6934" s="4">
        <v>40</v>
      </c>
      <c r="BD6934" t="str">
        <f>IF(AND(ADHOC!$G$15="",ADHOC!$S$4=""),"",IF(ADHOC!$G$15&lt;&gt;"",IF(ADHOC!$G$15=LEFT(Domein!$AS6934,LEN(ADHOC!$G$15)),MAX(Domein!BD$1:'Domein'!BD6933)+1,""),IF(ADHOC!$S$4=LEFT(Domein!$AS6934,LEN(ADHOC!$S$4)),MAX(Domein!BD$1:'Domein'!BD6933)+1,"")))</f>
        <v/>
      </c>
    </row>
    <row r="6935" spans="45:56" x14ac:dyDescent="0.2">
      <c r="AS6935" s="4" t="s">
        <v>3240</v>
      </c>
      <c r="AT6935" s="4" t="s">
        <v>3241</v>
      </c>
      <c r="AU6935" s="4" t="s">
        <v>463</v>
      </c>
      <c r="AV6935" s="4" t="s">
        <v>759</v>
      </c>
      <c r="AW6935" s="4" t="s">
        <v>701</v>
      </c>
      <c r="AX6935" s="4"/>
      <c r="AY6935" s="4">
        <v>255951</v>
      </c>
      <c r="AZ6935" s="4">
        <v>528114</v>
      </c>
      <c r="BA6935" s="4" t="s">
        <v>22694</v>
      </c>
      <c r="BB6935" s="4" t="s">
        <v>22695</v>
      </c>
      <c r="BC6935" s="4">
        <v>40</v>
      </c>
      <c r="BD6935" t="str">
        <f>IF(AND(ADHOC!$G$15="",ADHOC!$S$4=""),"",IF(ADHOC!$G$15&lt;&gt;"",IF(ADHOC!$G$15=LEFT(Domein!$AS6935,LEN(ADHOC!$G$15)),MAX(Domein!BD$1:'Domein'!BD6934)+1,""),IF(ADHOC!$S$4=LEFT(Domein!$AS6935,LEN(ADHOC!$S$4)),MAX(Domein!BD$1:'Domein'!BD6934)+1,"")))</f>
        <v/>
      </c>
    </row>
    <row r="6936" spans="45:56" x14ac:dyDescent="0.2">
      <c r="AS6936" s="4" t="s">
        <v>3242</v>
      </c>
      <c r="AT6936" s="4" t="s">
        <v>9587</v>
      </c>
      <c r="AU6936" s="4" t="s">
        <v>456</v>
      </c>
      <c r="AV6936" s="4" t="s">
        <v>759</v>
      </c>
      <c r="AW6936" s="4" t="s">
        <v>939</v>
      </c>
      <c r="AX6936" s="4"/>
      <c r="AY6936" s="4"/>
      <c r="AZ6936" s="4"/>
      <c r="BA6936" s="4"/>
      <c r="BB6936" s="4"/>
      <c r="BC6936" s="4">
        <v>40</v>
      </c>
      <c r="BD6936" t="str">
        <f>IF(AND(ADHOC!$G$15="",ADHOC!$S$4=""),"",IF(ADHOC!$G$15&lt;&gt;"",IF(ADHOC!$G$15=LEFT(Domein!$AS6936,LEN(ADHOC!$G$15)),MAX(Domein!BD$1:'Domein'!BD6935)+1,""),IF(ADHOC!$S$4=LEFT(Domein!$AS6936,LEN(ADHOC!$S$4)),MAX(Domein!BD$1:'Domein'!BD6935)+1,"")))</f>
        <v/>
      </c>
    </row>
    <row r="6937" spans="45:56" x14ac:dyDescent="0.2">
      <c r="AS6937" s="4" t="s">
        <v>35269</v>
      </c>
      <c r="AT6937" s="4" t="s">
        <v>35270</v>
      </c>
      <c r="AU6937" s="4" t="s">
        <v>456</v>
      </c>
      <c r="AV6937" s="4" t="s">
        <v>759</v>
      </c>
      <c r="AW6937" s="4" t="s">
        <v>939</v>
      </c>
      <c r="AX6937" s="4"/>
      <c r="AY6937" s="4"/>
      <c r="AZ6937" s="4"/>
      <c r="BA6937" s="4"/>
      <c r="BB6937" s="4"/>
      <c r="BC6937" s="4">
        <v>40</v>
      </c>
      <c r="BD6937" t="str">
        <f>IF(AND(ADHOC!$G$15="",ADHOC!$S$4=""),"",IF(ADHOC!$G$15&lt;&gt;"",IF(ADHOC!$G$15=LEFT(Domein!$AS6937,LEN(ADHOC!$G$15)),MAX(Domein!BD$1:'Domein'!BD6936)+1,""),IF(ADHOC!$S$4=LEFT(Domein!$AS6937,LEN(ADHOC!$S$4)),MAX(Domein!BD$1:'Domein'!BD6936)+1,"")))</f>
        <v/>
      </c>
    </row>
    <row r="6938" spans="45:56" x14ac:dyDescent="0.2">
      <c r="AS6938" s="4" t="s">
        <v>35271</v>
      </c>
      <c r="AT6938" s="4" t="s">
        <v>35272</v>
      </c>
      <c r="AU6938" s="4" t="s">
        <v>456</v>
      </c>
      <c r="AV6938" s="4" t="s">
        <v>759</v>
      </c>
      <c r="AW6938" s="4" t="s">
        <v>939</v>
      </c>
      <c r="AX6938" s="4"/>
      <c r="AY6938" s="4"/>
      <c r="AZ6938" s="4"/>
      <c r="BA6938" s="4"/>
      <c r="BB6938" s="4"/>
      <c r="BC6938" s="4">
        <v>40</v>
      </c>
      <c r="BD6938" t="str">
        <f>IF(AND(ADHOC!$G$15="",ADHOC!$S$4=""),"",IF(ADHOC!$G$15&lt;&gt;"",IF(ADHOC!$G$15=LEFT(Domein!$AS6938,LEN(ADHOC!$G$15)),MAX(Domein!BD$1:'Domein'!BD6937)+1,""),IF(ADHOC!$S$4=LEFT(Domein!$AS6938,LEN(ADHOC!$S$4)),MAX(Domein!BD$1:'Domein'!BD6937)+1,"")))</f>
        <v/>
      </c>
    </row>
    <row r="6939" spans="45:56" x14ac:dyDescent="0.2">
      <c r="AS6939" s="4" t="s">
        <v>35509</v>
      </c>
      <c r="AT6939" s="4" t="s">
        <v>35510</v>
      </c>
      <c r="AU6939" s="4" t="s">
        <v>456</v>
      </c>
      <c r="AV6939" s="4" t="s">
        <v>8515</v>
      </c>
      <c r="AW6939" s="4" t="s">
        <v>939</v>
      </c>
      <c r="AX6939" s="4"/>
      <c r="AY6939" s="4"/>
      <c r="AZ6939" s="4"/>
      <c r="BA6939" s="4"/>
      <c r="BB6939" s="4"/>
      <c r="BC6939" s="4">
        <v>40</v>
      </c>
      <c r="BD6939" t="str">
        <f>IF(AND(ADHOC!$G$15="",ADHOC!$S$4=""),"",IF(ADHOC!$G$15&lt;&gt;"",IF(ADHOC!$G$15=LEFT(Domein!$AS6939,LEN(ADHOC!$G$15)),MAX(Domein!BD$1:'Domein'!BD6938)+1,""),IF(ADHOC!$S$4=LEFT(Domein!$AS6939,LEN(ADHOC!$S$4)),MAX(Domein!BD$1:'Domein'!BD6938)+1,"")))</f>
        <v/>
      </c>
    </row>
    <row r="6940" spans="45:56" x14ac:dyDescent="0.2">
      <c r="AS6940" s="4" t="s">
        <v>35273</v>
      </c>
      <c r="AT6940" s="4" t="s">
        <v>35274</v>
      </c>
      <c r="AU6940" s="4" t="s">
        <v>456</v>
      </c>
      <c r="AV6940" s="4" t="s">
        <v>759</v>
      </c>
      <c r="AW6940" s="4" t="s">
        <v>939</v>
      </c>
      <c r="AX6940" s="4"/>
      <c r="AY6940" s="4"/>
      <c r="AZ6940" s="4"/>
      <c r="BA6940" s="4"/>
      <c r="BB6940" s="4"/>
      <c r="BC6940" s="4">
        <v>40</v>
      </c>
      <c r="BD6940" t="str">
        <f>IF(AND(ADHOC!$G$15="",ADHOC!$S$4=""),"",IF(ADHOC!$G$15&lt;&gt;"",IF(ADHOC!$G$15=LEFT(Domein!$AS6940,LEN(ADHOC!$G$15)),MAX(Domein!BD$1:'Domein'!BD6939)+1,""),IF(ADHOC!$S$4=LEFT(Domein!$AS6940,LEN(ADHOC!$S$4)),MAX(Domein!BD$1:'Domein'!BD6939)+1,"")))</f>
        <v/>
      </c>
    </row>
    <row r="6941" spans="45:56" x14ac:dyDescent="0.2">
      <c r="AS6941" s="4" t="s">
        <v>35275</v>
      </c>
      <c r="AT6941" s="4" t="s">
        <v>35511</v>
      </c>
      <c r="AU6941" s="4" t="s">
        <v>456</v>
      </c>
      <c r="AV6941" s="4" t="s">
        <v>759</v>
      </c>
      <c r="AW6941" s="4" t="s">
        <v>939</v>
      </c>
      <c r="AX6941" s="4"/>
      <c r="AY6941" s="4"/>
      <c r="AZ6941" s="4"/>
      <c r="BA6941" s="4"/>
      <c r="BB6941" s="4"/>
      <c r="BC6941" s="4">
        <v>40</v>
      </c>
      <c r="BD6941" t="str">
        <f>IF(AND(ADHOC!$G$15="",ADHOC!$S$4=""),"",IF(ADHOC!$G$15&lt;&gt;"",IF(ADHOC!$G$15=LEFT(Domein!$AS6941,LEN(ADHOC!$G$15)),MAX(Domein!BD$1:'Domein'!BD6940)+1,""),IF(ADHOC!$S$4=LEFT(Domein!$AS6941,LEN(ADHOC!$S$4)),MAX(Domein!BD$1:'Domein'!BD6940)+1,"")))</f>
        <v/>
      </c>
    </row>
    <row r="6942" spans="45:56" x14ac:dyDescent="0.2">
      <c r="AS6942" s="4" t="s">
        <v>35276</v>
      </c>
      <c r="AT6942" s="4" t="s">
        <v>35512</v>
      </c>
      <c r="AU6942" s="4" t="s">
        <v>456</v>
      </c>
      <c r="AV6942" s="4" t="s">
        <v>759</v>
      </c>
      <c r="AW6942" s="4" t="s">
        <v>939</v>
      </c>
      <c r="AX6942" s="4"/>
      <c r="AY6942" s="4"/>
      <c r="AZ6942" s="4"/>
      <c r="BA6942" s="4"/>
      <c r="BB6942" s="4"/>
      <c r="BC6942" s="4">
        <v>40</v>
      </c>
      <c r="BD6942" t="str">
        <f>IF(AND(ADHOC!$G$15="",ADHOC!$S$4=""),"",IF(ADHOC!$G$15&lt;&gt;"",IF(ADHOC!$G$15=LEFT(Domein!$AS6942,LEN(ADHOC!$G$15)),MAX(Domein!BD$1:'Domein'!BD6941)+1,""),IF(ADHOC!$S$4=LEFT(Domein!$AS6942,LEN(ADHOC!$S$4)),MAX(Domein!BD$1:'Domein'!BD6941)+1,"")))</f>
        <v/>
      </c>
    </row>
    <row r="6943" spans="45:56" x14ac:dyDescent="0.2">
      <c r="AS6943" s="4" t="s">
        <v>15928</v>
      </c>
      <c r="AT6943" s="4" t="s">
        <v>15929</v>
      </c>
      <c r="AU6943" s="4" t="s">
        <v>456</v>
      </c>
      <c r="AV6943" s="4" t="s">
        <v>759</v>
      </c>
      <c r="AW6943" s="4" t="s">
        <v>701</v>
      </c>
      <c r="AX6943" s="4"/>
      <c r="AY6943" s="4"/>
      <c r="AZ6943" s="4"/>
      <c r="BA6943" s="4"/>
      <c r="BB6943" s="4"/>
      <c r="BC6943" s="4">
        <v>40</v>
      </c>
      <c r="BD6943" t="str">
        <f>IF(AND(ADHOC!$G$15="",ADHOC!$S$4=""),"",IF(ADHOC!$G$15&lt;&gt;"",IF(ADHOC!$G$15=LEFT(Domein!$AS6943,LEN(ADHOC!$G$15)),MAX(Domein!BD$1:'Domein'!BD6942)+1,""),IF(ADHOC!$S$4=LEFT(Domein!$AS6943,LEN(ADHOC!$S$4)),MAX(Domein!BD$1:'Domein'!BD6942)+1,"")))</f>
        <v/>
      </c>
    </row>
    <row r="6944" spans="45:56" x14ac:dyDescent="0.2">
      <c r="AS6944" s="4" t="s">
        <v>3243</v>
      </c>
      <c r="AT6944" s="4" t="s">
        <v>9588</v>
      </c>
      <c r="AU6944" s="4" t="s">
        <v>456</v>
      </c>
      <c r="AV6944" s="4" t="s">
        <v>759</v>
      </c>
      <c r="AW6944" s="4" t="s">
        <v>939</v>
      </c>
      <c r="AX6944" s="4"/>
      <c r="AY6944" s="4"/>
      <c r="AZ6944" s="4"/>
      <c r="BA6944" s="4"/>
      <c r="BB6944" s="4"/>
      <c r="BC6944" s="4">
        <v>40</v>
      </c>
      <c r="BD6944" t="str">
        <f>IF(AND(ADHOC!$G$15="",ADHOC!$S$4=""),"",IF(ADHOC!$G$15&lt;&gt;"",IF(ADHOC!$G$15=LEFT(Domein!$AS6944,LEN(ADHOC!$G$15)),MAX(Domein!BD$1:'Domein'!BD6943)+1,""),IF(ADHOC!$S$4=LEFT(Domein!$AS6944,LEN(ADHOC!$S$4)),MAX(Domein!BD$1:'Domein'!BD6943)+1,"")))</f>
        <v/>
      </c>
    </row>
    <row r="6945" spans="45:56" x14ac:dyDescent="0.2">
      <c r="AS6945" s="4" t="s">
        <v>3244</v>
      </c>
      <c r="AT6945" s="4" t="s">
        <v>3245</v>
      </c>
      <c r="AU6945" s="4" t="s">
        <v>456</v>
      </c>
      <c r="AV6945" s="4" t="s">
        <v>759</v>
      </c>
      <c r="AW6945" s="4" t="s">
        <v>701</v>
      </c>
      <c r="AX6945" s="4"/>
      <c r="AY6945" s="4"/>
      <c r="AZ6945" s="4"/>
      <c r="BA6945" s="4"/>
      <c r="BB6945" s="4"/>
      <c r="BC6945" s="4">
        <v>40</v>
      </c>
      <c r="BD6945" t="str">
        <f>IF(AND(ADHOC!$G$15="",ADHOC!$S$4=""),"",IF(ADHOC!$G$15&lt;&gt;"",IF(ADHOC!$G$15=LEFT(Domein!$AS6945,LEN(ADHOC!$G$15)),MAX(Domein!BD$1:'Domein'!BD6944)+1,""),IF(ADHOC!$S$4=LEFT(Domein!$AS6945,LEN(ADHOC!$S$4)),MAX(Domein!BD$1:'Domein'!BD6944)+1,"")))</f>
        <v/>
      </c>
    </row>
    <row r="6946" spans="45:56" x14ac:dyDescent="0.2">
      <c r="AS6946" s="4" t="s">
        <v>3246</v>
      </c>
      <c r="AT6946" s="4" t="s">
        <v>3247</v>
      </c>
      <c r="AU6946" s="4" t="s">
        <v>456</v>
      </c>
      <c r="AV6946" s="4" t="s">
        <v>736</v>
      </c>
      <c r="AW6946" s="4" t="s">
        <v>939</v>
      </c>
      <c r="AX6946" s="4"/>
      <c r="AY6946" s="4"/>
      <c r="AZ6946" s="4"/>
      <c r="BA6946" s="4"/>
      <c r="BB6946" s="4"/>
      <c r="BC6946" s="4">
        <v>40</v>
      </c>
      <c r="BD6946" t="str">
        <f>IF(AND(ADHOC!$G$15="",ADHOC!$S$4=""),"",IF(ADHOC!$G$15&lt;&gt;"",IF(ADHOC!$G$15=LEFT(Domein!$AS6946,LEN(ADHOC!$G$15)),MAX(Domein!BD$1:'Domein'!BD6945)+1,""),IF(ADHOC!$S$4=LEFT(Domein!$AS6946,LEN(ADHOC!$S$4)),MAX(Domein!BD$1:'Domein'!BD6945)+1,"")))</f>
        <v/>
      </c>
    </row>
    <row r="6947" spans="45:56" x14ac:dyDescent="0.2">
      <c r="AS6947" s="4" t="s">
        <v>13943</v>
      </c>
      <c r="AT6947" s="4" t="s">
        <v>13944</v>
      </c>
      <c r="AU6947" s="4" t="s">
        <v>456</v>
      </c>
      <c r="AV6947" s="4" t="s">
        <v>748</v>
      </c>
      <c r="AW6947" s="4" t="s">
        <v>939</v>
      </c>
      <c r="AX6947" s="4"/>
      <c r="AY6947" s="4"/>
      <c r="AZ6947" s="4"/>
      <c r="BA6947" s="4"/>
      <c r="BB6947" s="4"/>
      <c r="BC6947" s="4">
        <v>40</v>
      </c>
      <c r="BD6947" t="str">
        <f>IF(AND(ADHOC!$G$15="",ADHOC!$S$4=""),"",IF(ADHOC!$G$15&lt;&gt;"",IF(ADHOC!$G$15=LEFT(Domein!$AS6947,LEN(ADHOC!$G$15)),MAX(Domein!BD$1:'Domein'!BD6946)+1,""),IF(ADHOC!$S$4=LEFT(Domein!$AS6947,LEN(ADHOC!$S$4)),MAX(Domein!BD$1:'Domein'!BD6946)+1,"")))</f>
        <v/>
      </c>
    </row>
    <row r="6948" spans="45:56" x14ac:dyDescent="0.2">
      <c r="AS6948" s="4" t="s">
        <v>13945</v>
      </c>
      <c r="AT6948" s="4" t="s">
        <v>13946</v>
      </c>
      <c r="AU6948" s="4" t="s">
        <v>456</v>
      </c>
      <c r="AV6948" s="4" t="s">
        <v>748</v>
      </c>
      <c r="AW6948" s="4" t="s">
        <v>939</v>
      </c>
      <c r="AX6948" s="4"/>
      <c r="AY6948" s="4"/>
      <c r="AZ6948" s="4"/>
      <c r="BA6948" s="4"/>
      <c r="BB6948" s="4"/>
      <c r="BC6948" s="4">
        <v>40</v>
      </c>
      <c r="BD6948" t="str">
        <f>IF(AND(ADHOC!$G$15="",ADHOC!$S$4=""),"",IF(ADHOC!$G$15&lt;&gt;"",IF(ADHOC!$G$15=LEFT(Domein!$AS6948,LEN(ADHOC!$G$15)),MAX(Domein!BD$1:'Domein'!BD6947)+1,""),IF(ADHOC!$S$4=LEFT(Domein!$AS6948,LEN(ADHOC!$S$4)),MAX(Domein!BD$1:'Domein'!BD6947)+1,"")))</f>
        <v/>
      </c>
    </row>
    <row r="6949" spans="45:56" x14ac:dyDescent="0.2">
      <c r="AS6949" s="4" t="s">
        <v>35277</v>
      </c>
      <c r="AT6949" s="4" t="s">
        <v>35278</v>
      </c>
      <c r="AU6949" s="4" t="s">
        <v>456</v>
      </c>
      <c r="AV6949" s="4" t="s">
        <v>759</v>
      </c>
      <c r="AW6949" s="4" t="s">
        <v>939</v>
      </c>
      <c r="AX6949" s="4"/>
      <c r="AY6949" s="4"/>
      <c r="AZ6949" s="4"/>
      <c r="BA6949" s="4"/>
      <c r="BB6949" s="4"/>
      <c r="BC6949" s="4">
        <v>40</v>
      </c>
      <c r="BD6949" t="str">
        <f>IF(AND(ADHOC!$G$15="",ADHOC!$S$4=""),"",IF(ADHOC!$G$15&lt;&gt;"",IF(ADHOC!$G$15=LEFT(Domein!$AS6949,LEN(ADHOC!$G$15)),MAX(Domein!BD$1:'Domein'!BD6948)+1,""),IF(ADHOC!$S$4=LEFT(Domein!$AS6949,LEN(ADHOC!$S$4)),MAX(Domein!BD$1:'Domein'!BD6948)+1,"")))</f>
        <v/>
      </c>
    </row>
    <row r="6950" spans="45:56" x14ac:dyDescent="0.2">
      <c r="AS6950" s="4" t="s">
        <v>35279</v>
      </c>
      <c r="AT6950" s="4" t="s">
        <v>35280</v>
      </c>
      <c r="AU6950" s="4" t="s">
        <v>456</v>
      </c>
      <c r="AV6950" s="4" t="s">
        <v>759</v>
      </c>
      <c r="AW6950" s="4" t="s">
        <v>939</v>
      </c>
      <c r="AX6950" s="4"/>
      <c r="AY6950" s="4"/>
      <c r="AZ6950" s="4"/>
      <c r="BA6950" s="4"/>
      <c r="BB6950" s="4"/>
      <c r="BC6950" s="4">
        <v>40</v>
      </c>
      <c r="BD6950" t="str">
        <f>IF(AND(ADHOC!$G$15="",ADHOC!$S$4=""),"",IF(ADHOC!$G$15&lt;&gt;"",IF(ADHOC!$G$15=LEFT(Domein!$AS6950,LEN(ADHOC!$G$15)),MAX(Domein!BD$1:'Domein'!BD6949)+1,""),IF(ADHOC!$S$4=LEFT(Domein!$AS6950,LEN(ADHOC!$S$4)),MAX(Domein!BD$1:'Domein'!BD6949)+1,"")))</f>
        <v/>
      </c>
    </row>
    <row r="6951" spans="45:56" x14ac:dyDescent="0.2">
      <c r="AS6951" s="4" t="s">
        <v>35281</v>
      </c>
      <c r="AT6951" s="4" t="s">
        <v>35282</v>
      </c>
      <c r="AU6951" s="4" t="s">
        <v>456</v>
      </c>
      <c r="AV6951" s="4" t="s">
        <v>759</v>
      </c>
      <c r="AW6951" s="4" t="s">
        <v>939</v>
      </c>
      <c r="AX6951" s="4"/>
      <c r="AY6951" s="4"/>
      <c r="AZ6951" s="4"/>
      <c r="BA6951" s="4"/>
      <c r="BB6951" s="4"/>
      <c r="BC6951" s="4">
        <v>40</v>
      </c>
      <c r="BD6951" t="str">
        <f>IF(AND(ADHOC!$G$15="",ADHOC!$S$4=""),"",IF(ADHOC!$G$15&lt;&gt;"",IF(ADHOC!$G$15=LEFT(Domein!$AS6951,LEN(ADHOC!$G$15)),MAX(Domein!BD$1:'Domein'!BD6950)+1,""),IF(ADHOC!$S$4=LEFT(Domein!$AS6951,LEN(ADHOC!$S$4)),MAX(Domein!BD$1:'Domein'!BD6950)+1,"")))</f>
        <v/>
      </c>
    </row>
    <row r="6952" spans="45:56" x14ac:dyDescent="0.2">
      <c r="AS6952" s="4" t="s">
        <v>3248</v>
      </c>
      <c r="AT6952" s="4" t="s">
        <v>9589</v>
      </c>
      <c r="AU6952" s="4" t="s">
        <v>456</v>
      </c>
      <c r="AV6952" s="4" t="s">
        <v>759</v>
      </c>
      <c r="AW6952" s="4" t="s">
        <v>939</v>
      </c>
      <c r="AX6952" s="4"/>
      <c r="AY6952" s="4"/>
      <c r="AZ6952" s="4"/>
      <c r="BA6952" s="4"/>
      <c r="BB6952" s="4"/>
      <c r="BC6952" s="4">
        <v>40</v>
      </c>
      <c r="BD6952" t="str">
        <f>IF(AND(ADHOC!$G$15="",ADHOC!$S$4=""),"",IF(ADHOC!$G$15&lt;&gt;"",IF(ADHOC!$G$15=LEFT(Domein!$AS6952,LEN(ADHOC!$G$15)),MAX(Domein!BD$1:'Domein'!BD6951)+1,""),IF(ADHOC!$S$4=LEFT(Domein!$AS6952,LEN(ADHOC!$S$4)),MAX(Domein!BD$1:'Domein'!BD6951)+1,"")))</f>
        <v/>
      </c>
    </row>
    <row r="6953" spans="45:56" x14ac:dyDescent="0.2">
      <c r="AS6953" s="4" t="s">
        <v>3249</v>
      </c>
      <c r="AT6953" s="4" t="s">
        <v>9590</v>
      </c>
      <c r="AU6953" s="4" t="s">
        <v>456</v>
      </c>
      <c r="AV6953" s="4" t="s">
        <v>759</v>
      </c>
      <c r="AW6953" s="4" t="s">
        <v>939</v>
      </c>
      <c r="AX6953" s="4"/>
      <c r="AY6953" s="4"/>
      <c r="AZ6953" s="4"/>
      <c r="BA6953" s="4"/>
      <c r="BB6953" s="4"/>
      <c r="BC6953" s="4">
        <v>40</v>
      </c>
      <c r="BD6953" t="str">
        <f>IF(AND(ADHOC!$G$15="",ADHOC!$S$4=""),"",IF(ADHOC!$G$15&lt;&gt;"",IF(ADHOC!$G$15=LEFT(Domein!$AS6953,LEN(ADHOC!$G$15)),MAX(Domein!BD$1:'Domein'!BD6952)+1,""),IF(ADHOC!$S$4=LEFT(Domein!$AS6953,LEN(ADHOC!$S$4)),MAX(Domein!BD$1:'Domein'!BD6952)+1,"")))</f>
        <v/>
      </c>
    </row>
    <row r="6954" spans="45:56" x14ac:dyDescent="0.2">
      <c r="AS6954" s="4" t="s">
        <v>9592</v>
      </c>
      <c r="AT6954" s="4" t="s">
        <v>9593</v>
      </c>
      <c r="AU6954" s="4" t="s">
        <v>456</v>
      </c>
      <c r="AV6954" s="4" t="s">
        <v>8515</v>
      </c>
      <c r="AW6954" s="4" t="s">
        <v>701</v>
      </c>
      <c r="AX6954" s="4"/>
      <c r="AY6954" s="4">
        <v>255772</v>
      </c>
      <c r="AZ6954" s="4">
        <v>527956</v>
      </c>
      <c r="BA6954" s="4" t="s">
        <v>27531</v>
      </c>
      <c r="BB6954" s="4" t="s">
        <v>27532</v>
      </c>
      <c r="BC6954" s="4">
        <v>40</v>
      </c>
      <c r="BD6954" t="str">
        <f>IF(AND(ADHOC!$G$15="",ADHOC!$S$4=""),"",IF(ADHOC!$G$15&lt;&gt;"",IF(ADHOC!$G$15=LEFT(Domein!$AS6954,LEN(ADHOC!$G$15)),MAX(Domein!BD$1:'Domein'!BD6953)+1,""),IF(ADHOC!$S$4=LEFT(Domein!$AS6954,LEN(ADHOC!$S$4)),MAX(Domein!BD$1:'Domein'!BD6953)+1,"")))</f>
        <v/>
      </c>
    </row>
    <row r="6955" spans="45:56" x14ac:dyDescent="0.2">
      <c r="AS6955" s="4" t="s">
        <v>9594</v>
      </c>
      <c r="AT6955" s="4" t="s">
        <v>9595</v>
      </c>
      <c r="AU6955" s="4" t="s">
        <v>456</v>
      </c>
      <c r="AV6955" s="4" t="s">
        <v>8515</v>
      </c>
      <c r="AW6955" s="4" t="s">
        <v>701</v>
      </c>
      <c r="AX6955" s="4"/>
      <c r="AY6955" s="4">
        <v>255773</v>
      </c>
      <c r="AZ6955" s="4">
        <v>527957</v>
      </c>
      <c r="BA6955" s="4" t="s">
        <v>27529</v>
      </c>
      <c r="BB6955" s="4" t="s">
        <v>27530</v>
      </c>
      <c r="BC6955" s="4">
        <v>40</v>
      </c>
      <c r="BD6955" t="str">
        <f>IF(AND(ADHOC!$G$15="",ADHOC!$S$4=""),"",IF(ADHOC!$G$15&lt;&gt;"",IF(ADHOC!$G$15=LEFT(Domein!$AS6955,LEN(ADHOC!$G$15)),MAX(Domein!BD$1:'Domein'!BD6954)+1,""),IF(ADHOC!$S$4=LEFT(Domein!$AS6955,LEN(ADHOC!$S$4)),MAX(Domein!BD$1:'Domein'!BD6954)+1,"")))</f>
        <v/>
      </c>
    </row>
    <row r="6956" spans="45:56" x14ac:dyDescent="0.2">
      <c r="AS6956" s="4" t="s">
        <v>9597</v>
      </c>
      <c r="AT6956" s="4" t="s">
        <v>9598</v>
      </c>
      <c r="AU6956" s="4" t="s">
        <v>462</v>
      </c>
      <c r="AV6956" s="4" t="s">
        <v>736</v>
      </c>
      <c r="AW6956" s="4" t="s">
        <v>701</v>
      </c>
      <c r="AX6956" s="4"/>
      <c r="AY6956" s="4">
        <v>255775</v>
      </c>
      <c r="AZ6956" s="4">
        <v>527959</v>
      </c>
      <c r="BA6956" s="4" t="s">
        <v>27533</v>
      </c>
      <c r="BB6956" s="4" t="s">
        <v>27535</v>
      </c>
      <c r="BC6956" s="4">
        <v>40</v>
      </c>
      <c r="BD6956" t="str">
        <f>IF(AND(ADHOC!$G$15="",ADHOC!$S$4=""),"",IF(ADHOC!$G$15&lt;&gt;"",IF(ADHOC!$G$15=LEFT(Domein!$AS6956,LEN(ADHOC!$G$15)),MAX(Domein!BD$1:'Domein'!BD6955)+1,""),IF(ADHOC!$S$4=LEFT(Domein!$AS6956,LEN(ADHOC!$S$4)),MAX(Domein!BD$1:'Domein'!BD6955)+1,"")))</f>
        <v/>
      </c>
    </row>
    <row r="6957" spans="45:56" x14ac:dyDescent="0.2">
      <c r="AS6957" s="4" t="s">
        <v>3250</v>
      </c>
      <c r="AT6957" s="4" t="s">
        <v>9599</v>
      </c>
      <c r="AU6957" s="4" t="s">
        <v>456</v>
      </c>
      <c r="AV6957" s="4" t="s">
        <v>759</v>
      </c>
      <c r="AW6957" s="4" t="s">
        <v>939</v>
      </c>
      <c r="AX6957" s="4"/>
      <c r="AY6957" s="4"/>
      <c r="AZ6957" s="4"/>
      <c r="BA6957" s="4"/>
      <c r="BB6957" s="4"/>
      <c r="BC6957" s="4">
        <v>40</v>
      </c>
      <c r="BD6957" t="str">
        <f>IF(AND(ADHOC!$G$15="",ADHOC!$S$4=""),"",IF(ADHOC!$G$15&lt;&gt;"",IF(ADHOC!$G$15=LEFT(Domein!$AS6957,LEN(ADHOC!$G$15)),MAX(Domein!BD$1:'Domein'!BD6956)+1,""),IF(ADHOC!$S$4=LEFT(Domein!$AS6957,LEN(ADHOC!$S$4)),MAX(Domein!BD$1:'Domein'!BD6956)+1,"")))</f>
        <v/>
      </c>
    </row>
    <row r="6958" spans="45:56" x14ac:dyDescent="0.2">
      <c r="AS6958" s="4" t="s">
        <v>13947</v>
      </c>
      <c r="AT6958" s="4" t="s">
        <v>13948</v>
      </c>
      <c r="AU6958" s="4" t="s">
        <v>456</v>
      </c>
      <c r="AV6958" s="4" t="s">
        <v>748</v>
      </c>
      <c r="AW6958" s="4" t="s">
        <v>939</v>
      </c>
      <c r="AX6958" s="4"/>
      <c r="AY6958" s="4"/>
      <c r="AZ6958" s="4"/>
      <c r="BA6958" s="4"/>
      <c r="BB6958" s="4"/>
      <c r="BC6958" s="4">
        <v>40</v>
      </c>
      <c r="BD6958" t="str">
        <f>IF(AND(ADHOC!$G$15="",ADHOC!$S$4=""),"",IF(ADHOC!$G$15&lt;&gt;"",IF(ADHOC!$G$15=LEFT(Domein!$AS6958,LEN(ADHOC!$G$15)),MAX(Domein!BD$1:'Domein'!BD6957)+1,""),IF(ADHOC!$S$4=LEFT(Domein!$AS6958,LEN(ADHOC!$S$4)),MAX(Domein!BD$1:'Domein'!BD6957)+1,"")))</f>
        <v/>
      </c>
    </row>
    <row r="6959" spans="45:56" x14ac:dyDescent="0.2">
      <c r="AS6959" s="4" t="s">
        <v>13949</v>
      </c>
      <c r="AT6959" s="4" t="s">
        <v>13950</v>
      </c>
      <c r="AU6959" s="4" t="s">
        <v>456</v>
      </c>
      <c r="AV6959" s="4" t="s">
        <v>748</v>
      </c>
      <c r="AW6959" s="4" t="s">
        <v>939</v>
      </c>
      <c r="AX6959" s="4"/>
      <c r="AY6959" s="4"/>
      <c r="AZ6959" s="4"/>
      <c r="BA6959" s="4"/>
      <c r="BB6959" s="4"/>
      <c r="BC6959" s="4">
        <v>40</v>
      </c>
      <c r="BD6959" t="str">
        <f>IF(AND(ADHOC!$G$15="",ADHOC!$S$4=""),"",IF(ADHOC!$G$15&lt;&gt;"",IF(ADHOC!$G$15=LEFT(Domein!$AS6959,LEN(ADHOC!$G$15)),MAX(Domein!BD$1:'Domein'!BD6958)+1,""),IF(ADHOC!$S$4=LEFT(Domein!$AS6959,LEN(ADHOC!$S$4)),MAX(Domein!BD$1:'Domein'!BD6958)+1,"")))</f>
        <v/>
      </c>
    </row>
    <row r="6960" spans="45:56" x14ac:dyDescent="0.2">
      <c r="AS6960" s="4" t="s">
        <v>13951</v>
      </c>
      <c r="AT6960" s="4" t="s">
        <v>13952</v>
      </c>
      <c r="AU6960" s="4" t="s">
        <v>456</v>
      </c>
      <c r="AV6960" s="4" t="s">
        <v>748</v>
      </c>
      <c r="AW6960" s="4" t="s">
        <v>939</v>
      </c>
      <c r="AX6960" s="4"/>
      <c r="AY6960" s="4"/>
      <c r="AZ6960" s="4"/>
      <c r="BA6960" s="4"/>
      <c r="BB6960" s="4"/>
      <c r="BC6960" s="4">
        <v>40</v>
      </c>
      <c r="BD6960" t="str">
        <f>IF(AND(ADHOC!$G$15="",ADHOC!$S$4=""),"",IF(ADHOC!$G$15&lt;&gt;"",IF(ADHOC!$G$15=LEFT(Domein!$AS6960,LEN(ADHOC!$G$15)),MAX(Domein!BD$1:'Domein'!BD6959)+1,""),IF(ADHOC!$S$4=LEFT(Domein!$AS6960,LEN(ADHOC!$S$4)),MAX(Domein!BD$1:'Domein'!BD6959)+1,"")))</f>
        <v/>
      </c>
    </row>
    <row r="6961" spans="45:56" x14ac:dyDescent="0.2">
      <c r="AS6961" s="4" t="s">
        <v>13953</v>
      </c>
      <c r="AT6961" s="4" t="s">
        <v>13954</v>
      </c>
      <c r="AU6961" s="4" t="s">
        <v>456</v>
      </c>
      <c r="AV6961" s="4" t="s">
        <v>748</v>
      </c>
      <c r="AW6961" s="4" t="s">
        <v>701</v>
      </c>
      <c r="AX6961" s="4"/>
      <c r="AY6961" s="4"/>
      <c r="AZ6961" s="4"/>
      <c r="BA6961" s="4"/>
      <c r="BB6961" s="4"/>
      <c r="BC6961" s="4">
        <v>40</v>
      </c>
      <c r="BD6961" t="str">
        <f>IF(AND(ADHOC!$G$15="",ADHOC!$S$4=""),"",IF(ADHOC!$G$15&lt;&gt;"",IF(ADHOC!$G$15=LEFT(Domein!$AS6961,LEN(ADHOC!$G$15)),MAX(Domein!BD$1:'Domein'!BD6960)+1,""),IF(ADHOC!$S$4=LEFT(Domein!$AS6961,LEN(ADHOC!$S$4)),MAX(Domein!BD$1:'Domein'!BD6960)+1,"")))</f>
        <v/>
      </c>
    </row>
    <row r="6962" spans="45:56" x14ac:dyDescent="0.2">
      <c r="AS6962" s="4" t="s">
        <v>19538</v>
      </c>
      <c r="AT6962" s="4" t="s">
        <v>19539</v>
      </c>
      <c r="AU6962" s="4" t="s">
        <v>456</v>
      </c>
      <c r="AV6962" s="4" t="s">
        <v>731</v>
      </c>
      <c r="AW6962" s="4" t="s">
        <v>724</v>
      </c>
      <c r="AX6962" s="4"/>
      <c r="AY6962" s="4">
        <v>225435</v>
      </c>
      <c r="AZ6962" s="4">
        <v>500735</v>
      </c>
      <c r="BA6962" s="4" t="s">
        <v>27538</v>
      </c>
      <c r="BB6962" s="4" t="s">
        <v>27539</v>
      </c>
      <c r="BC6962" s="4">
        <v>40</v>
      </c>
      <c r="BD6962" t="str">
        <f>IF(AND(ADHOC!$G$15="",ADHOC!$S$4=""),"",IF(ADHOC!$G$15&lt;&gt;"",IF(ADHOC!$G$15=LEFT(Domein!$AS6962,LEN(ADHOC!$G$15)),MAX(Domein!BD$1:'Domein'!BD6961)+1,""),IF(ADHOC!$S$4=LEFT(Domein!$AS6962,LEN(ADHOC!$S$4)),MAX(Domein!BD$1:'Domein'!BD6961)+1,"")))</f>
        <v/>
      </c>
    </row>
    <row r="6963" spans="45:56" x14ac:dyDescent="0.2">
      <c r="AS6963" s="4" t="s">
        <v>19540</v>
      </c>
      <c r="AT6963" s="4" t="s">
        <v>19541</v>
      </c>
      <c r="AU6963" s="4" t="s">
        <v>456</v>
      </c>
      <c r="AV6963" s="4" t="s">
        <v>731</v>
      </c>
      <c r="AW6963" s="4" t="s">
        <v>724</v>
      </c>
      <c r="AX6963" s="4"/>
      <c r="AY6963" s="4">
        <v>228500</v>
      </c>
      <c r="AZ6963" s="4">
        <v>498854</v>
      </c>
      <c r="BA6963" s="4" t="s">
        <v>27540</v>
      </c>
      <c r="BB6963" s="4" t="s">
        <v>27541</v>
      </c>
      <c r="BC6963" s="4">
        <v>40</v>
      </c>
      <c r="BD6963" t="str">
        <f>IF(AND(ADHOC!$G$15="",ADHOC!$S$4=""),"",IF(ADHOC!$G$15&lt;&gt;"",IF(ADHOC!$G$15=LEFT(Domein!$AS6963,LEN(ADHOC!$G$15)),MAX(Domein!BD$1:'Domein'!BD6962)+1,""),IF(ADHOC!$S$4=LEFT(Domein!$AS6963,LEN(ADHOC!$S$4)),MAX(Domein!BD$1:'Domein'!BD6962)+1,"")))</f>
        <v/>
      </c>
    </row>
    <row r="6964" spans="45:56" x14ac:dyDescent="0.2">
      <c r="AS6964" s="4" t="s">
        <v>19542</v>
      </c>
      <c r="AT6964" s="4" t="s">
        <v>2337</v>
      </c>
      <c r="AU6964" s="4" t="s">
        <v>456</v>
      </c>
      <c r="AV6964" s="4" t="s">
        <v>731</v>
      </c>
      <c r="AW6964" s="4" t="s">
        <v>724</v>
      </c>
      <c r="AX6964" s="4"/>
      <c r="AY6964" s="4">
        <v>228730</v>
      </c>
      <c r="AZ6964" s="4">
        <v>498899</v>
      </c>
      <c r="BA6964" s="4" t="s">
        <v>27542</v>
      </c>
      <c r="BB6964" s="4" t="s">
        <v>27543</v>
      </c>
      <c r="BC6964" s="4">
        <v>40</v>
      </c>
      <c r="BD6964" t="str">
        <f>IF(AND(ADHOC!$G$15="",ADHOC!$S$4=""),"",IF(ADHOC!$G$15&lt;&gt;"",IF(ADHOC!$G$15=LEFT(Domein!$AS6964,LEN(ADHOC!$G$15)),MAX(Domein!BD$1:'Domein'!BD6963)+1,""),IF(ADHOC!$S$4=LEFT(Domein!$AS6964,LEN(ADHOC!$S$4)),MAX(Domein!BD$1:'Domein'!BD6963)+1,"")))</f>
        <v/>
      </c>
    </row>
    <row r="6965" spans="45:56" x14ac:dyDescent="0.2">
      <c r="AS6965" s="4" t="s">
        <v>19543</v>
      </c>
      <c r="AT6965" s="4" t="s">
        <v>19544</v>
      </c>
      <c r="AU6965" s="4" t="s">
        <v>456</v>
      </c>
      <c r="AV6965" s="4" t="s">
        <v>731</v>
      </c>
      <c r="AW6965" s="4" t="s">
        <v>724</v>
      </c>
      <c r="AX6965" s="4"/>
      <c r="AY6965" s="4">
        <v>227332</v>
      </c>
      <c r="AZ6965" s="4">
        <v>498429</v>
      </c>
      <c r="BA6965" s="4" t="s">
        <v>27544</v>
      </c>
      <c r="BB6965" s="4" t="s">
        <v>27545</v>
      </c>
      <c r="BC6965" s="4">
        <v>40</v>
      </c>
      <c r="BD6965" t="str">
        <f>IF(AND(ADHOC!$G$15="",ADHOC!$S$4=""),"",IF(ADHOC!$G$15&lt;&gt;"",IF(ADHOC!$G$15=LEFT(Domein!$AS6965,LEN(ADHOC!$G$15)),MAX(Domein!BD$1:'Domein'!BD6964)+1,""),IF(ADHOC!$S$4=LEFT(Domein!$AS6965,LEN(ADHOC!$S$4)),MAX(Domein!BD$1:'Domein'!BD6964)+1,"")))</f>
        <v/>
      </c>
    </row>
    <row r="6966" spans="45:56" x14ac:dyDescent="0.2">
      <c r="AS6966" s="4" t="s">
        <v>19545</v>
      </c>
      <c r="AT6966" s="4" t="s">
        <v>19546</v>
      </c>
      <c r="AU6966" s="4" t="s">
        <v>456</v>
      </c>
      <c r="AV6966" s="4" t="s">
        <v>731</v>
      </c>
      <c r="AW6966" s="4" t="s">
        <v>724</v>
      </c>
      <c r="AX6966" s="4"/>
      <c r="AY6966" s="4">
        <v>226651</v>
      </c>
      <c r="AZ6966" s="4">
        <v>498004</v>
      </c>
      <c r="BA6966" s="4" t="s">
        <v>27546</v>
      </c>
      <c r="BB6966" s="4" t="s">
        <v>27547</v>
      </c>
      <c r="BC6966" s="4">
        <v>40</v>
      </c>
      <c r="BD6966" t="str">
        <f>IF(AND(ADHOC!$G$15="",ADHOC!$S$4=""),"",IF(ADHOC!$G$15&lt;&gt;"",IF(ADHOC!$G$15=LEFT(Domein!$AS6966,LEN(ADHOC!$G$15)),MAX(Domein!BD$1:'Domein'!BD6965)+1,""),IF(ADHOC!$S$4=LEFT(Domein!$AS6966,LEN(ADHOC!$S$4)),MAX(Domein!BD$1:'Domein'!BD6965)+1,"")))</f>
        <v/>
      </c>
    </row>
    <row r="6967" spans="45:56" x14ac:dyDescent="0.2">
      <c r="AS6967" s="4" t="s">
        <v>19547</v>
      </c>
      <c r="AT6967" s="4" t="s">
        <v>3278</v>
      </c>
      <c r="AU6967" s="4" t="s">
        <v>456</v>
      </c>
      <c r="AV6967" s="4" t="s">
        <v>731</v>
      </c>
      <c r="AW6967" s="4" t="s">
        <v>724</v>
      </c>
      <c r="AX6967" s="4"/>
      <c r="AY6967" s="4">
        <v>225910</v>
      </c>
      <c r="AZ6967" s="4">
        <v>501050</v>
      </c>
      <c r="BA6967" s="4" t="s">
        <v>27548</v>
      </c>
      <c r="BB6967" s="4" t="s">
        <v>27549</v>
      </c>
      <c r="BC6967" s="4">
        <v>40</v>
      </c>
      <c r="BD6967" t="str">
        <f>IF(AND(ADHOC!$G$15="",ADHOC!$S$4=""),"",IF(ADHOC!$G$15&lt;&gt;"",IF(ADHOC!$G$15=LEFT(Domein!$AS6967,LEN(ADHOC!$G$15)),MAX(Domein!BD$1:'Domein'!BD6966)+1,""),IF(ADHOC!$S$4=LEFT(Domein!$AS6967,LEN(ADHOC!$S$4)),MAX(Domein!BD$1:'Domein'!BD6966)+1,"")))</f>
        <v/>
      </c>
    </row>
    <row r="6968" spans="45:56" x14ac:dyDescent="0.2">
      <c r="AS6968" s="4" t="s">
        <v>19548</v>
      </c>
      <c r="AT6968" s="4" t="s">
        <v>9520</v>
      </c>
      <c r="AU6968" s="4" t="s">
        <v>456</v>
      </c>
      <c r="AV6968" s="4" t="s">
        <v>731</v>
      </c>
      <c r="AW6968" s="4" t="s">
        <v>724</v>
      </c>
      <c r="AX6968" s="4"/>
      <c r="AY6968" s="4">
        <v>226129</v>
      </c>
      <c r="AZ6968" s="4">
        <v>502854</v>
      </c>
      <c r="BA6968" s="4" t="s">
        <v>27550</v>
      </c>
      <c r="BB6968" s="4" t="s">
        <v>27551</v>
      </c>
      <c r="BC6968" s="4">
        <v>40</v>
      </c>
      <c r="BD6968" t="str">
        <f>IF(AND(ADHOC!$G$15="",ADHOC!$S$4=""),"",IF(ADHOC!$G$15&lt;&gt;"",IF(ADHOC!$G$15=LEFT(Domein!$AS6968,LEN(ADHOC!$G$15)),MAX(Domein!BD$1:'Domein'!BD6967)+1,""),IF(ADHOC!$S$4=LEFT(Domein!$AS6968,LEN(ADHOC!$S$4)),MAX(Domein!BD$1:'Domein'!BD6967)+1,"")))</f>
        <v/>
      </c>
    </row>
    <row r="6969" spans="45:56" x14ac:dyDescent="0.2">
      <c r="AS6969" s="4" t="s">
        <v>19549</v>
      </c>
      <c r="AT6969" s="4" t="s">
        <v>19550</v>
      </c>
      <c r="AU6969" s="4" t="s">
        <v>456</v>
      </c>
      <c r="AV6969" s="4" t="s">
        <v>731</v>
      </c>
      <c r="AW6969" s="4" t="s">
        <v>724</v>
      </c>
      <c r="AX6969" s="4"/>
      <c r="AY6969" s="4">
        <v>224827</v>
      </c>
      <c r="AZ6969" s="4">
        <v>503193</v>
      </c>
      <c r="BA6969" s="4" t="s">
        <v>27552</v>
      </c>
      <c r="BB6969" s="4" t="s">
        <v>27553</v>
      </c>
      <c r="BC6969" s="4">
        <v>40</v>
      </c>
      <c r="BD6969" t="str">
        <f>IF(AND(ADHOC!$G$15="",ADHOC!$S$4=""),"",IF(ADHOC!$G$15&lt;&gt;"",IF(ADHOC!$G$15=LEFT(Domein!$AS6969,LEN(ADHOC!$G$15)),MAX(Domein!BD$1:'Domein'!BD6968)+1,""),IF(ADHOC!$S$4=LEFT(Domein!$AS6969,LEN(ADHOC!$S$4)),MAX(Domein!BD$1:'Domein'!BD6968)+1,"")))</f>
        <v/>
      </c>
    </row>
    <row r="6970" spans="45:56" x14ac:dyDescent="0.2">
      <c r="AS6970" s="4" t="s">
        <v>19551</v>
      </c>
      <c r="AT6970" s="4" t="s">
        <v>2339</v>
      </c>
      <c r="AU6970" s="4" t="s">
        <v>456</v>
      </c>
      <c r="AV6970" s="4" t="s">
        <v>731</v>
      </c>
      <c r="AW6970" s="4" t="s">
        <v>724</v>
      </c>
      <c r="AX6970" s="4"/>
      <c r="AY6970" s="4">
        <v>224050</v>
      </c>
      <c r="AZ6970" s="4">
        <v>502470</v>
      </c>
      <c r="BA6970" s="4" t="s">
        <v>23758</v>
      </c>
      <c r="BB6970" s="4" t="s">
        <v>24763</v>
      </c>
      <c r="BC6970" s="4">
        <v>40</v>
      </c>
      <c r="BD6970" t="str">
        <f>IF(AND(ADHOC!$G$15="",ADHOC!$S$4=""),"",IF(ADHOC!$G$15&lt;&gt;"",IF(ADHOC!$G$15=LEFT(Domein!$AS6970,LEN(ADHOC!$G$15)),MAX(Domein!BD$1:'Domein'!BD6969)+1,""),IF(ADHOC!$S$4=LEFT(Domein!$AS6970,LEN(ADHOC!$S$4)),MAX(Domein!BD$1:'Domein'!BD6969)+1,"")))</f>
        <v/>
      </c>
    </row>
    <row r="6971" spans="45:56" x14ac:dyDescent="0.2">
      <c r="AS6971" s="4" t="s">
        <v>19552</v>
      </c>
      <c r="AT6971" s="4" t="s">
        <v>19553</v>
      </c>
      <c r="AU6971" s="4" t="s">
        <v>456</v>
      </c>
      <c r="AV6971" s="4" t="s">
        <v>731</v>
      </c>
      <c r="AW6971" s="4" t="s">
        <v>724</v>
      </c>
      <c r="AX6971" s="4"/>
      <c r="AY6971" s="4">
        <v>233336</v>
      </c>
      <c r="AZ6971" s="4">
        <v>494813</v>
      </c>
      <c r="BA6971" s="4" t="s">
        <v>27554</v>
      </c>
      <c r="BB6971" s="4" t="s">
        <v>27555</v>
      </c>
      <c r="BC6971" s="4">
        <v>40</v>
      </c>
      <c r="BD6971" t="str">
        <f>IF(AND(ADHOC!$G$15="",ADHOC!$S$4=""),"",IF(ADHOC!$G$15&lt;&gt;"",IF(ADHOC!$G$15=LEFT(Domein!$AS6971,LEN(ADHOC!$G$15)),MAX(Domein!BD$1:'Domein'!BD6970)+1,""),IF(ADHOC!$S$4=LEFT(Domein!$AS6971,LEN(ADHOC!$S$4)),MAX(Domein!BD$1:'Domein'!BD6970)+1,"")))</f>
        <v/>
      </c>
    </row>
    <row r="6972" spans="45:56" x14ac:dyDescent="0.2">
      <c r="AS6972" s="4" t="s">
        <v>19554</v>
      </c>
      <c r="AT6972" s="4" t="s">
        <v>19555</v>
      </c>
      <c r="AU6972" s="4" t="s">
        <v>456</v>
      </c>
      <c r="AV6972" s="4" t="s">
        <v>731</v>
      </c>
      <c r="AW6972" s="4" t="s">
        <v>724</v>
      </c>
      <c r="AX6972" s="4"/>
      <c r="AY6972" s="4">
        <v>232359</v>
      </c>
      <c r="AZ6972" s="4">
        <v>500348</v>
      </c>
      <c r="BA6972" s="4" t="s">
        <v>27556</v>
      </c>
      <c r="BB6972" s="4" t="s">
        <v>27557</v>
      </c>
      <c r="BC6972" s="4">
        <v>40</v>
      </c>
      <c r="BD6972" t="str">
        <f>IF(AND(ADHOC!$G$15="",ADHOC!$S$4=""),"",IF(ADHOC!$G$15&lt;&gt;"",IF(ADHOC!$G$15=LEFT(Domein!$AS6972,LEN(ADHOC!$G$15)),MAX(Domein!BD$1:'Domein'!BD6971)+1,""),IF(ADHOC!$S$4=LEFT(Domein!$AS6972,LEN(ADHOC!$S$4)),MAX(Domein!BD$1:'Domein'!BD6971)+1,"")))</f>
        <v/>
      </c>
    </row>
    <row r="6973" spans="45:56" x14ac:dyDescent="0.2">
      <c r="AS6973" s="4" t="s">
        <v>19556</v>
      </c>
      <c r="AT6973" s="4" t="s">
        <v>19557</v>
      </c>
      <c r="AU6973" s="4" t="s">
        <v>456</v>
      </c>
      <c r="AV6973" s="4" t="s">
        <v>731</v>
      </c>
      <c r="AW6973" s="4" t="s">
        <v>724</v>
      </c>
      <c r="AX6973" s="4"/>
      <c r="AY6973" s="4">
        <v>229615</v>
      </c>
      <c r="AZ6973" s="4">
        <v>500798</v>
      </c>
      <c r="BA6973" s="4" t="s">
        <v>27558</v>
      </c>
      <c r="BB6973" s="4" t="s">
        <v>27559</v>
      </c>
      <c r="BC6973" s="4">
        <v>40</v>
      </c>
      <c r="BD6973" t="str">
        <f>IF(AND(ADHOC!$G$15="",ADHOC!$S$4=""),"",IF(ADHOC!$G$15&lt;&gt;"",IF(ADHOC!$G$15=LEFT(Domein!$AS6973,LEN(ADHOC!$G$15)),MAX(Domein!BD$1:'Domein'!BD6972)+1,""),IF(ADHOC!$S$4=LEFT(Domein!$AS6973,LEN(ADHOC!$S$4)),MAX(Domein!BD$1:'Domein'!BD6972)+1,"")))</f>
        <v/>
      </c>
    </row>
    <row r="6974" spans="45:56" x14ac:dyDescent="0.2">
      <c r="AS6974" s="4" t="s">
        <v>19558</v>
      </c>
      <c r="AT6974" s="4" t="s">
        <v>19559</v>
      </c>
      <c r="AU6974" s="4" t="s">
        <v>456</v>
      </c>
      <c r="AV6974" s="4" t="s">
        <v>731</v>
      </c>
      <c r="AW6974" s="4" t="s">
        <v>724</v>
      </c>
      <c r="AX6974" s="4"/>
      <c r="AY6974" s="4">
        <v>229323</v>
      </c>
      <c r="AZ6974" s="4">
        <v>499540</v>
      </c>
      <c r="BA6974" s="4" t="s">
        <v>27560</v>
      </c>
      <c r="BB6974" s="4" t="s">
        <v>27561</v>
      </c>
      <c r="BC6974" s="4">
        <v>40</v>
      </c>
      <c r="BD6974" t="str">
        <f>IF(AND(ADHOC!$G$15="",ADHOC!$S$4=""),"",IF(ADHOC!$G$15&lt;&gt;"",IF(ADHOC!$G$15=LEFT(Domein!$AS6974,LEN(ADHOC!$G$15)),MAX(Domein!BD$1:'Domein'!BD6973)+1,""),IF(ADHOC!$S$4=LEFT(Domein!$AS6974,LEN(ADHOC!$S$4)),MAX(Domein!BD$1:'Domein'!BD6973)+1,"")))</f>
        <v/>
      </c>
    </row>
    <row r="6975" spans="45:56" x14ac:dyDescent="0.2">
      <c r="AS6975" s="4" t="s">
        <v>19560</v>
      </c>
      <c r="AT6975" s="4" t="s">
        <v>19561</v>
      </c>
      <c r="AU6975" s="4" t="s">
        <v>456</v>
      </c>
      <c r="AV6975" s="4" t="s">
        <v>731</v>
      </c>
      <c r="AW6975" s="4" t="s">
        <v>724</v>
      </c>
      <c r="AX6975" s="4"/>
      <c r="AY6975" s="4">
        <v>226802</v>
      </c>
      <c r="AZ6975" s="4">
        <v>495072</v>
      </c>
      <c r="BA6975" s="4" t="s">
        <v>27562</v>
      </c>
      <c r="BB6975" s="4" t="s">
        <v>27563</v>
      </c>
      <c r="BC6975" s="4">
        <v>40</v>
      </c>
      <c r="BD6975" t="str">
        <f>IF(AND(ADHOC!$G$15="",ADHOC!$S$4=""),"",IF(ADHOC!$G$15&lt;&gt;"",IF(ADHOC!$G$15=LEFT(Domein!$AS6975,LEN(ADHOC!$G$15)),MAX(Domein!BD$1:'Domein'!BD6974)+1,""),IF(ADHOC!$S$4=LEFT(Domein!$AS6975,LEN(ADHOC!$S$4)),MAX(Domein!BD$1:'Domein'!BD6974)+1,"")))</f>
        <v/>
      </c>
    </row>
    <row r="6976" spans="45:56" x14ac:dyDescent="0.2">
      <c r="AS6976" s="4" t="s">
        <v>19562</v>
      </c>
      <c r="AT6976" s="4" t="s">
        <v>19563</v>
      </c>
      <c r="AU6976" s="4" t="s">
        <v>456</v>
      </c>
      <c r="AV6976" s="4" t="s">
        <v>731</v>
      </c>
      <c r="AW6976" s="4" t="s">
        <v>724</v>
      </c>
      <c r="AX6976" s="4"/>
      <c r="AY6976" s="4">
        <v>226670</v>
      </c>
      <c r="AZ6976" s="4">
        <v>495165</v>
      </c>
      <c r="BA6976" s="4" t="s">
        <v>27564</v>
      </c>
      <c r="BB6976" s="4" t="s">
        <v>27565</v>
      </c>
      <c r="BC6976" s="4">
        <v>40</v>
      </c>
      <c r="BD6976" t="str">
        <f>IF(AND(ADHOC!$G$15="",ADHOC!$S$4=""),"",IF(ADHOC!$G$15&lt;&gt;"",IF(ADHOC!$G$15=LEFT(Domein!$AS6976,LEN(ADHOC!$G$15)),MAX(Domein!BD$1:'Domein'!BD6975)+1,""),IF(ADHOC!$S$4=LEFT(Domein!$AS6976,LEN(ADHOC!$S$4)),MAX(Domein!BD$1:'Domein'!BD6975)+1,"")))</f>
        <v/>
      </c>
    </row>
    <row r="6977" spans="45:56" x14ac:dyDescent="0.2">
      <c r="AS6977" s="4" t="s">
        <v>19564</v>
      </c>
      <c r="AT6977" s="4" t="s">
        <v>9521</v>
      </c>
      <c r="AU6977" s="4" t="s">
        <v>456</v>
      </c>
      <c r="AV6977" s="4" t="s">
        <v>731</v>
      </c>
      <c r="AW6977" s="4" t="s">
        <v>724</v>
      </c>
      <c r="AX6977" s="4"/>
      <c r="AY6977" s="4">
        <v>228822</v>
      </c>
      <c r="AZ6977" s="4">
        <v>499784</v>
      </c>
      <c r="BA6977" s="4" t="s">
        <v>27566</v>
      </c>
      <c r="BB6977" s="4" t="s">
        <v>27567</v>
      </c>
      <c r="BC6977" s="4">
        <v>40</v>
      </c>
      <c r="BD6977" t="str">
        <f>IF(AND(ADHOC!$G$15="",ADHOC!$S$4=""),"",IF(ADHOC!$G$15&lt;&gt;"",IF(ADHOC!$G$15=LEFT(Domein!$AS6977,LEN(ADHOC!$G$15)),MAX(Domein!BD$1:'Domein'!BD6976)+1,""),IF(ADHOC!$S$4=LEFT(Domein!$AS6977,LEN(ADHOC!$S$4)),MAX(Domein!BD$1:'Domein'!BD6976)+1,"")))</f>
        <v/>
      </c>
    </row>
    <row r="6978" spans="45:56" x14ac:dyDescent="0.2">
      <c r="AS6978" s="4" t="s">
        <v>19565</v>
      </c>
      <c r="AT6978" s="4" t="s">
        <v>19566</v>
      </c>
      <c r="AU6978" s="4" t="s">
        <v>456</v>
      </c>
      <c r="AV6978" s="4" t="s">
        <v>731</v>
      </c>
      <c r="AW6978" s="4" t="s">
        <v>724</v>
      </c>
      <c r="AX6978" s="4"/>
      <c r="AY6978" s="4">
        <v>231570</v>
      </c>
      <c r="AZ6978" s="4">
        <v>501004</v>
      </c>
      <c r="BA6978" s="4" t="s">
        <v>27568</v>
      </c>
      <c r="BB6978" s="4" t="s">
        <v>27569</v>
      </c>
      <c r="BC6978" s="4">
        <v>40</v>
      </c>
      <c r="BD6978" t="str">
        <f>IF(AND(ADHOC!$G$15="",ADHOC!$S$4=""),"",IF(ADHOC!$G$15&lt;&gt;"",IF(ADHOC!$G$15=LEFT(Domein!$AS6978,LEN(ADHOC!$G$15)),MAX(Domein!BD$1:'Domein'!BD6977)+1,""),IF(ADHOC!$S$4=LEFT(Domein!$AS6978,LEN(ADHOC!$S$4)),MAX(Domein!BD$1:'Domein'!BD6977)+1,"")))</f>
        <v/>
      </c>
    </row>
    <row r="6979" spans="45:56" x14ac:dyDescent="0.2">
      <c r="AS6979" s="4" t="s">
        <v>19567</v>
      </c>
      <c r="AT6979" s="4" t="s">
        <v>19568</v>
      </c>
      <c r="AU6979" s="4" t="s">
        <v>456</v>
      </c>
      <c r="AV6979" s="4" t="s">
        <v>731</v>
      </c>
      <c r="AW6979" s="4" t="s">
        <v>724</v>
      </c>
      <c r="AX6979" s="4"/>
      <c r="AY6979" s="4">
        <v>232284</v>
      </c>
      <c r="AZ6979" s="4">
        <v>500017</v>
      </c>
      <c r="BA6979" s="4" t="s">
        <v>27570</v>
      </c>
      <c r="BB6979" s="4" t="s">
        <v>27571</v>
      </c>
      <c r="BC6979" s="4">
        <v>40</v>
      </c>
      <c r="BD6979" t="str">
        <f>IF(AND(ADHOC!$G$15="",ADHOC!$S$4=""),"",IF(ADHOC!$G$15&lt;&gt;"",IF(ADHOC!$G$15=LEFT(Domein!$AS6979,LEN(ADHOC!$G$15)),MAX(Domein!BD$1:'Domein'!BD6978)+1,""),IF(ADHOC!$S$4=LEFT(Domein!$AS6979,LEN(ADHOC!$S$4)),MAX(Domein!BD$1:'Domein'!BD6978)+1,"")))</f>
        <v/>
      </c>
    </row>
    <row r="6980" spans="45:56" x14ac:dyDescent="0.2">
      <c r="AS6980" s="4" t="s">
        <v>19569</v>
      </c>
      <c r="AT6980" s="4" t="s">
        <v>19570</v>
      </c>
      <c r="AU6980" s="4" t="s">
        <v>456</v>
      </c>
      <c r="AV6980" s="4" t="s">
        <v>731</v>
      </c>
      <c r="AW6980" s="4" t="s">
        <v>724</v>
      </c>
      <c r="AX6980" s="4"/>
      <c r="AY6980" s="4">
        <v>226451</v>
      </c>
      <c r="AZ6980" s="4">
        <v>496102</v>
      </c>
      <c r="BA6980" s="4" t="s">
        <v>27572</v>
      </c>
      <c r="BB6980" s="4" t="s">
        <v>27573</v>
      </c>
      <c r="BC6980" s="4">
        <v>40</v>
      </c>
      <c r="BD6980" t="str">
        <f>IF(AND(ADHOC!$G$15="",ADHOC!$S$4=""),"",IF(ADHOC!$G$15&lt;&gt;"",IF(ADHOC!$G$15=LEFT(Domein!$AS6980,LEN(ADHOC!$G$15)),MAX(Domein!BD$1:'Domein'!BD6979)+1,""),IF(ADHOC!$S$4=LEFT(Domein!$AS6980,LEN(ADHOC!$S$4)),MAX(Domein!BD$1:'Domein'!BD6979)+1,"")))</f>
        <v/>
      </c>
    </row>
    <row r="6981" spans="45:56" x14ac:dyDescent="0.2">
      <c r="AS6981" s="4" t="s">
        <v>19571</v>
      </c>
      <c r="AT6981" s="4" t="s">
        <v>3279</v>
      </c>
      <c r="AU6981" s="4" t="s">
        <v>456</v>
      </c>
      <c r="AV6981" s="4" t="s">
        <v>731</v>
      </c>
      <c r="AW6981" s="4" t="s">
        <v>724</v>
      </c>
      <c r="AX6981" s="4"/>
      <c r="AY6981" s="4">
        <v>228900</v>
      </c>
      <c r="AZ6981" s="4">
        <v>501850</v>
      </c>
      <c r="BA6981" s="4" t="s">
        <v>27574</v>
      </c>
      <c r="BB6981" s="4" t="s">
        <v>27575</v>
      </c>
      <c r="BC6981" s="4">
        <v>40</v>
      </c>
      <c r="BD6981" t="str">
        <f>IF(AND(ADHOC!$G$15="",ADHOC!$S$4=""),"",IF(ADHOC!$G$15&lt;&gt;"",IF(ADHOC!$G$15=LEFT(Domein!$AS6981,LEN(ADHOC!$G$15)),MAX(Domein!BD$1:'Domein'!BD6980)+1,""),IF(ADHOC!$S$4=LEFT(Domein!$AS6981,LEN(ADHOC!$S$4)),MAX(Domein!BD$1:'Domein'!BD6980)+1,"")))</f>
        <v/>
      </c>
    </row>
    <row r="6982" spans="45:56" x14ac:dyDescent="0.2">
      <c r="AS6982" s="4" t="s">
        <v>19572</v>
      </c>
      <c r="AT6982" s="4" t="s">
        <v>19573</v>
      </c>
      <c r="AU6982" s="4" t="s">
        <v>456</v>
      </c>
      <c r="AV6982" s="4" t="s">
        <v>731</v>
      </c>
      <c r="AW6982" s="4" t="s">
        <v>724</v>
      </c>
      <c r="AX6982" s="4"/>
      <c r="AY6982" s="4">
        <v>226964</v>
      </c>
      <c r="AZ6982" s="4">
        <v>495261</v>
      </c>
      <c r="BA6982" s="4" t="s">
        <v>27576</v>
      </c>
      <c r="BB6982" s="4" t="s">
        <v>27577</v>
      </c>
      <c r="BC6982" s="4">
        <v>40</v>
      </c>
      <c r="BD6982" t="str">
        <f>IF(AND(ADHOC!$G$15="",ADHOC!$S$4=""),"",IF(ADHOC!$G$15&lt;&gt;"",IF(ADHOC!$G$15=LEFT(Domein!$AS6982,LEN(ADHOC!$G$15)),MAX(Domein!BD$1:'Domein'!BD6981)+1,""),IF(ADHOC!$S$4=LEFT(Domein!$AS6982,LEN(ADHOC!$S$4)),MAX(Domein!BD$1:'Domein'!BD6981)+1,"")))</f>
        <v/>
      </c>
    </row>
    <row r="6983" spans="45:56" x14ac:dyDescent="0.2">
      <c r="AS6983" s="4" t="s">
        <v>19574</v>
      </c>
      <c r="AT6983" s="4" t="s">
        <v>19575</v>
      </c>
      <c r="AU6983" s="4" t="s">
        <v>456</v>
      </c>
      <c r="AV6983" s="4" t="s">
        <v>731</v>
      </c>
      <c r="AW6983" s="4" t="s">
        <v>724</v>
      </c>
      <c r="AX6983" s="4"/>
      <c r="AY6983" s="4">
        <v>226559</v>
      </c>
      <c r="AZ6983" s="4">
        <v>495956</v>
      </c>
      <c r="BA6983" s="4" t="s">
        <v>27578</v>
      </c>
      <c r="BB6983" s="4" t="s">
        <v>27579</v>
      </c>
      <c r="BC6983" s="4">
        <v>40</v>
      </c>
      <c r="BD6983" t="str">
        <f>IF(AND(ADHOC!$G$15="",ADHOC!$S$4=""),"",IF(ADHOC!$G$15&lt;&gt;"",IF(ADHOC!$G$15=LEFT(Domein!$AS6983,LEN(ADHOC!$G$15)),MAX(Domein!BD$1:'Domein'!BD6982)+1,""),IF(ADHOC!$S$4=LEFT(Domein!$AS6983,LEN(ADHOC!$S$4)),MAX(Domein!BD$1:'Domein'!BD6982)+1,"")))</f>
        <v/>
      </c>
    </row>
    <row r="6984" spans="45:56" x14ac:dyDescent="0.2">
      <c r="AS6984" s="4" t="s">
        <v>19576</v>
      </c>
      <c r="AT6984" s="4" t="s">
        <v>19577</v>
      </c>
      <c r="AU6984" s="4" t="s">
        <v>456</v>
      </c>
      <c r="AV6984" s="4" t="s">
        <v>731</v>
      </c>
      <c r="AW6984" s="4" t="s">
        <v>724</v>
      </c>
      <c r="AX6984" s="4"/>
      <c r="AY6984" s="4">
        <v>226673</v>
      </c>
      <c r="AZ6984" s="4">
        <v>496024</v>
      </c>
      <c r="BA6984" s="4" t="s">
        <v>27580</v>
      </c>
      <c r="BB6984" s="4" t="s">
        <v>27581</v>
      </c>
      <c r="BC6984" s="4">
        <v>40</v>
      </c>
      <c r="BD6984" t="str">
        <f>IF(AND(ADHOC!$G$15="",ADHOC!$S$4=""),"",IF(ADHOC!$G$15&lt;&gt;"",IF(ADHOC!$G$15=LEFT(Domein!$AS6984,LEN(ADHOC!$G$15)),MAX(Domein!BD$1:'Domein'!BD6983)+1,""),IF(ADHOC!$S$4=LEFT(Domein!$AS6984,LEN(ADHOC!$S$4)),MAX(Domein!BD$1:'Domein'!BD6983)+1,"")))</f>
        <v/>
      </c>
    </row>
    <row r="6985" spans="45:56" x14ac:dyDescent="0.2">
      <c r="AS6985" s="4" t="s">
        <v>19578</v>
      </c>
      <c r="AT6985" s="4" t="s">
        <v>19579</v>
      </c>
      <c r="AU6985" s="4" t="s">
        <v>456</v>
      </c>
      <c r="AV6985" s="4" t="s">
        <v>731</v>
      </c>
      <c r="AW6985" s="4" t="s">
        <v>724</v>
      </c>
      <c r="AX6985" s="4"/>
      <c r="AY6985" s="4">
        <v>226733</v>
      </c>
      <c r="AZ6985" s="4">
        <v>495178</v>
      </c>
      <c r="BA6985" s="4" t="s">
        <v>27582</v>
      </c>
      <c r="BB6985" s="4" t="s">
        <v>27583</v>
      </c>
      <c r="BC6985" s="4">
        <v>40</v>
      </c>
      <c r="BD6985" t="str">
        <f>IF(AND(ADHOC!$G$15="",ADHOC!$S$4=""),"",IF(ADHOC!$G$15&lt;&gt;"",IF(ADHOC!$G$15=LEFT(Domein!$AS6985,LEN(ADHOC!$G$15)),MAX(Domein!BD$1:'Domein'!BD6984)+1,""),IF(ADHOC!$S$4=LEFT(Domein!$AS6985,LEN(ADHOC!$S$4)),MAX(Domein!BD$1:'Domein'!BD6984)+1,"")))</f>
        <v/>
      </c>
    </row>
    <row r="6986" spans="45:56" x14ac:dyDescent="0.2">
      <c r="AS6986" s="4" t="s">
        <v>19580</v>
      </c>
      <c r="AT6986" s="4" t="s">
        <v>19581</v>
      </c>
      <c r="AU6986" s="4" t="s">
        <v>456</v>
      </c>
      <c r="AV6986" s="4" t="s">
        <v>731</v>
      </c>
      <c r="AW6986" s="4" t="s">
        <v>724</v>
      </c>
      <c r="AX6986" s="4"/>
      <c r="AY6986" s="4">
        <v>226591</v>
      </c>
      <c r="AZ6986" s="4">
        <v>495574</v>
      </c>
      <c r="BA6986" s="4" t="s">
        <v>27584</v>
      </c>
      <c r="BB6986" s="4" t="s">
        <v>27585</v>
      </c>
      <c r="BC6986" s="4">
        <v>40</v>
      </c>
      <c r="BD6986" t="str">
        <f>IF(AND(ADHOC!$G$15="",ADHOC!$S$4=""),"",IF(ADHOC!$G$15&lt;&gt;"",IF(ADHOC!$G$15=LEFT(Domein!$AS6986,LEN(ADHOC!$G$15)),MAX(Domein!BD$1:'Domein'!BD6985)+1,""),IF(ADHOC!$S$4=LEFT(Domein!$AS6986,LEN(ADHOC!$S$4)),MAX(Domein!BD$1:'Domein'!BD6985)+1,"")))</f>
        <v/>
      </c>
    </row>
    <row r="6987" spans="45:56" x14ac:dyDescent="0.2">
      <c r="AS6987" s="4" t="s">
        <v>19582</v>
      </c>
      <c r="AT6987" s="4" t="s">
        <v>19583</v>
      </c>
      <c r="AU6987" s="4" t="s">
        <v>456</v>
      </c>
      <c r="AV6987" s="4" t="s">
        <v>731</v>
      </c>
      <c r="AW6987" s="4" t="s">
        <v>724</v>
      </c>
      <c r="AX6987" s="4"/>
      <c r="AY6987" s="4">
        <v>226522</v>
      </c>
      <c r="AZ6987" s="4">
        <v>496116</v>
      </c>
      <c r="BA6987" s="4" t="s">
        <v>27586</v>
      </c>
      <c r="BB6987" s="4" t="s">
        <v>27587</v>
      </c>
      <c r="BC6987" s="4">
        <v>40</v>
      </c>
      <c r="BD6987" t="str">
        <f>IF(AND(ADHOC!$G$15="",ADHOC!$S$4=""),"",IF(ADHOC!$G$15&lt;&gt;"",IF(ADHOC!$G$15=LEFT(Domein!$AS6987,LEN(ADHOC!$G$15)),MAX(Domein!BD$1:'Domein'!BD6986)+1,""),IF(ADHOC!$S$4=LEFT(Domein!$AS6987,LEN(ADHOC!$S$4)),MAX(Domein!BD$1:'Domein'!BD6986)+1,"")))</f>
        <v/>
      </c>
    </row>
    <row r="6988" spans="45:56" x14ac:dyDescent="0.2">
      <c r="AS6988" s="4" t="s">
        <v>19584</v>
      </c>
      <c r="AT6988" s="4" t="s">
        <v>19585</v>
      </c>
      <c r="AU6988" s="4" t="s">
        <v>456</v>
      </c>
      <c r="AV6988" s="4" t="s">
        <v>731</v>
      </c>
      <c r="AW6988" s="4" t="s">
        <v>724</v>
      </c>
      <c r="AX6988" s="4"/>
      <c r="AY6988" s="4">
        <v>226570</v>
      </c>
      <c r="AZ6988" s="4">
        <v>495713</v>
      </c>
      <c r="BA6988" s="4" t="s">
        <v>27588</v>
      </c>
      <c r="BB6988" s="4" t="s">
        <v>27589</v>
      </c>
      <c r="BC6988" s="4">
        <v>40</v>
      </c>
      <c r="BD6988" t="str">
        <f>IF(AND(ADHOC!$G$15="",ADHOC!$S$4=""),"",IF(ADHOC!$G$15&lt;&gt;"",IF(ADHOC!$G$15=LEFT(Domein!$AS6988,LEN(ADHOC!$G$15)),MAX(Domein!BD$1:'Domein'!BD6987)+1,""),IF(ADHOC!$S$4=LEFT(Domein!$AS6988,LEN(ADHOC!$S$4)),MAX(Domein!BD$1:'Domein'!BD6987)+1,"")))</f>
        <v/>
      </c>
    </row>
    <row r="6989" spans="45:56" x14ac:dyDescent="0.2">
      <c r="AS6989" s="4" t="s">
        <v>19586</v>
      </c>
      <c r="AT6989" s="4" t="s">
        <v>19587</v>
      </c>
      <c r="AU6989" s="4" t="s">
        <v>456</v>
      </c>
      <c r="AV6989" s="4" t="s">
        <v>731</v>
      </c>
      <c r="AW6989" s="4" t="s">
        <v>724</v>
      </c>
      <c r="AX6989" s="4"/>
      <c r="AY6989" s="4">
        <v>226463</v>
      </c>
      <c r="AZ6989" s="4">
        <v>495870</v>
      </c>
      <c r="BA6989" s="4" t="s">
        <v>26650</v>
      </c>
      <c r="BB6989" s="4" t="s">
        <v>27590</v>
      </c>
      <c r="BC6989" s="4">
        <v>40</v>
      </c>
      <c r="BD6989" t="str">
        <f>IF(AND(ADHOC!$G$15="",ADHOC!$S$4=""),"",IF(ADHOC!$G$15&lt;&gt;"",IF(ADHOC!$G$15=LEFT(Domein!$AS6989,LEN(ADHOC!$G$15)),MAX(Domein!BD$1:'Domein'!BD6988)+1,""),IF(ADHOC!$S$4=LEFT(Domein!$AS6989,LEN(ADHOC!$S$4)),MAX(Domein!BD$1:'Domein'!BD6988)+1,"")))</f>
        <v/>
      </c>
    </row>
    <row r="6990" spans="45:56" x14ac:dyDescent="0.2">
      <c r="AS6990" s="4" t="s">
        <v>19588</v>
      </c>
      <c r="AT6990" s="4" t="s">
        <v>19589</v>
      </c>
      <c r="AU6990" s="4" t="s">
        <v>456</v>
      </c>
      <c r="AV6990" s="4" t="s">
        <v>731</v>
      </c>
      <c r="AW6990" s="4" t="s">
        <v>724</v>
      </c>
      <c r="AX6990" s="4"/>
      <c r="AY6990" s="4">
        <v>226730</v>
      </c>
      <c r="AZ6990" s="4">
        <v>495716</v>
      </c>
      <c r="BA6990" s="4" t="s">
        <v>27591</v>
      </c>
      <c r="BB6990" s="4" t="s">
        <v>27592</v>
      </c>
      <c r="BC6990" s="4">
        <v>40</v>
      </c>
      <c r="BD6990" t="str">
        <f>IF(AND(ADHOC!$G$15="",ADHOC!$S$4=""),"",IF(ADHOC!$G$15&lt;&gt;"",IF(ADHOC!$G$15=LEFT(Domein!$AS6990,LEN(ADHOC!$G$15)),MAX(Domein!BD$1:'Domein'!BD6989)+1,""),IF(ADHOC!$S$4=LEFT(Domein!$AS6990,LEN(ADHOC!$S$4)),MAX(Domein!BD$1:'Domein'!BD6989)+1,"")))</f>
        <v/>
      </c>
    </row>
    <row r="6991" spans="45:56" x14ac:dyDescent="0.2">
      <c r="AS6991" s="4" t="s">
        <v>19590</v>
      </c>
      <c r="AT6991" s="4" t="s">
        <v>19591</v>
      </c>
      <c r="AU6991" s="4" t="s">
        <v>456</v>
      </c>
      <c r="AV6991" s="4" t="s">
        <v>731</v>
      </c>
      <c r="AW6991" s="4" t="s">
        <v>724</v>
      </c>
      <c r="AX6991" s="4"/>
      <c r="AY6991" s="4">
        <v>227467</v>
      </c>
      <c r="AZ6991" s="4">
        <v>499510</v>
      </c>
      <c r="BA6991" s="4" t="s">
        <v>27593</v>
      </c>
      <c r="BB6991" s="4" t="s">
        <v>27594</v>
      </c>
      <c r="BC6991" s="4">
        <v>40</v>
      </c>
      <c r="BD6991" t="str">
        <f>IF(AND(ADHOC!$G$15="",ADHOC!$S$4=""),"",IF(ADHOC!$G$15&lt;&gt;"",IF(ADHOC!$G$15=LEFT(Domein!$AS6991,LEN(ADHOC!$G$15)),MAX(Domein!BD$1:'Domein'!BD6990)+1,""),IF(ADHOC!$S$4=LEFT(Domein!$AS6991,LEN(ADHOC!$S$4)),MAX(Domein!BD$1:'Domein'!BD6990)+1,"")))</f>
        <v/>
      </c>
    </row>
    <row r="6992" spans="45:56" x14ac:dyDescent="0.2">
      <c r="AS6992" s="4" t="s">
        <v>19592</v>
      </c>
      <c r="AT6992" s="4" t="s">
        <v>6956</v>
      </c>
      <c r="AU6992" s="4" t="s">
        <v>456</v>
      </c>
      <c r="AV6992" s="4" t="s">
        <v>731</v>
      </c>
      <c r="AW6992" s="4" t="s">
        <v>724</v>
      </c>
      <c r="AX6992" s="4"/>
      <c r="AY6992" s="4">
        <v>227369</v>
      </c>
      <c r="AZ6992" s="4">
        <v>499439</v>
      </c>
      <c r="BA6992" s="4" t="s">
        <v>27595</v>
      </c>
      <c r="BB6992" s="4" t="s">
        <v>27596</v>
      </c>
      <c r="BC6992" s="4">
        <v>40</v>
      </c>
      <c r="BD6992" t="str">
        <f>IF(AND(ADHOC!$G$15="",ADHOC!$S$4=""),"",IF(ADHOC!$G$15&lt;&gt;"",IF(ADHOC!$G$15=LEFT(Domein!$AS6992,LEN(ADHOC!$G$15)),MAX(Domein!BD$1:'Domein'!BD6991)+1,""),IF(ADHOC!$S$4=LEFT(Domein!$AS6992,LEN(ADHOC!$S$4)),MAX(Domein!BD$1:'Domein'!BD6991)+1,"")))</f>
        <v/>
      </c>
    </row>
    <row r="6993" spans="45:56" x14ac:dyDescent="0.2">
      <c r="AS6993" s="4" t="s">
        <v>19593</v>
      </c>
      <c r="AT6993" s="4" t="s">
        <v>19594</v>
      </c>
      <c r="AU6993" s="4" t="s">
        <v>456</v>
      </c>
      <c r="AV6993" s="4" t="s">
        <v>731</v>
      </c>
      <c r="AW6993" s="4" t="s">
        <v>724</v>
      </c>
      <c r="AX6993" s="4"/>
      <c r="AY6993" s="4">
        <v>226370</v>
      </c>
      <c r="AZ6993" s="4">
        <v>500279</v>
      </c>
      <c r="BA6993" s="4" t="s">
        <v>27597</v>
      </c>
      <c r="BB6993" s="4" t="s">
        <v>27598</v>
      </c>
      <c r="BC6993" s="4">
        <v>40</v>
      </c>
      <c r="BD6993" t="str">
        <f>IF(AND(ADHOC!$G$15="",ADHOC!$S$4=""),"",IF(ADHOC!$G$15&lt;&gt;"",IF(ADHOC!$G$15=LEFT(Domein!$AS6993,LEN(ADHOC!$G$15)),MAX(Domein!BD$1:'Domein'!BD6992)+1,""),IF(ADHOC!$S$4=LEFT(Domein!$AS6993,LEN(ADHOC!$S$4)),MAX(Domein!BD$1:'Domein'!BD6992)+1,"")))</f>
        <v/>
      </c>
    </row>
    <row r="6994" spans="45:56" x14ac:dyDescent="0.2">
      <c r="AS6994" s="4" t="s">
        <v>19595</v>
      </c>
      <c r="AT6994" s="4" t="s">
        <v>19596</v>
      </c>
      <c r="AU6994" s="4" t="s">
        <v>456</v>
      </c>
      <c r="AV6994" s="4" t="s">
        <v>731</v>
      </c>
      <c r="AW6994" s="4" t="s">
        <v>724</v>
      </c>
      <c r="AX6994" s="4"/>
      <c r="AY6994" s="4">
        <v>226474</v>
      </c>
      <c r="AZ6994" s="4">
        <v>499748</v>
      </c>
      <c r="BA6994" s="4" t="s">
        <v>27599</v>
      </c>
      <c r="BB6994" s="4" t="s">
        <v>27600</v>
      </c>
      <c r="BC6994" s="4">
        <v>40</v>
      </c>
      <c r="BD6994" t="str">
        <f>IF(AND(ADHOC!$G$15="",ADHOC!$S$4=""),"",IF(ADHOC!$G$15&lt;&gt;"",IF(ADHOC!$G$15=LEFT(Domein!$AS6994,LEN(ADHOC!$G$15)),MAX(Domein!BD$1:'Domein'!BD6993)+1,""),IF(ADHOC!$S$4=LEFT(Domein!$AS6994,LEN(ADHOC!$S$4)),MAX(Domein!BD$1:'Domein'!BD6993)+1,"")))</f>
        <v/>
      </c>
    </row>
    <row r="6995" spans="45:56" x14ac:dyDescent="0.2">
      <c r="AS6995" s="4" t="s">
        <v>19597</v>
      </c>
      <c r="AT6995" s="4" t="s">
        <v>19598</v>
      </c>
      <c r="AU6995" s="4" t="s">
        <v>456</v>
      </c>
      <c r="AV6995" s="4" t="s">
        <v>731</v>
      </c>
      <c r="AW6995" s="4" t="s">
        <v>724</v>
      </c>
      <c r="AX6995" s="4"/>
      <c r="AY6995" s="4">
        <v>229100</v>
      </c>
      <c r="AZ6995" s="4">
        <v>500348</v>
      </c>
      <c r="BA6995" s="4" t="s">
        <v>27601</v>
      </c>
      <c r="BB6995" s="4" t="s">
        <v>27602</v>
      </c>
      <c r="BC6995" s="4">
        <v>40</v>
      </c>
      <c r="BD6995" t="str">
        <f>IF(AND(ADHOC!$G$15="",ADHOC!$S$4=""),"",IF(ADHOC!$G$15&lt;&gt;"",IF(ADHOC!$G$15=LEFT(Domein!$AS6995,LEN(ADHOC!$G$15)),MAX(Domein!BD$1:'Domein'!BD6994)+1,""),IF(ADHOC!$S$4=LEFT(Domein!$AS6995,LEN(ADHOC!$S$4)),MAX(Domein!BD$1:'Domein'!BD6994)+1,"")))</f>
        <v/>
      </c>
    </row>
    <row r="6996" spans="45:56" x14ac:dyDescent="0.2">
      <c r="AS6996" s="4" t="s">
        <v>19599</v>
      </c>
      <c r="AT6996" s="4" t="s">
        <v>19600</v>
      </c>
      <c r="AU6996" s="4" t="s">
        <v>456</v>
      </c>
      <c r="AV6996" s="4" t="s">
        <v>731</v>
      </c>
      <c r="AW6996" s="4" t="s">
        <v>724</v>
      </c>
      <c r="AX6996" s="4"/>
      <c r="AY6996" s="4">
        <v>226770</v>
      </c>
      <c r="AZ6996" s="4">
        <v>496566</v>
      </c>
      <c r="BA6996" s="4" t="s">
        <v>24764</v>
      </c>
      <c r="BB6996" s="4" t="s">
        <v>24765</v>
      </c>
      <c r="BC6996" s="4">
        <v>40</v>
      </c>
      <c r="BD6996" t="str">
        <f>IF(AND(ADHOC!$G$15="",ADHOC!$S$4=""),"",IF(ADHOC!$G$15&lt;&gt;"",IF(ADHOC!$G$15=LEFT(Domein!$AS6996,LEN(ADHOC!$G$15)),MAX(Domein!BD$1:'Domein'!BD6995)+1,""),IF(ADHOC!$S$4=LEFT(Domein!$AS6996,LEN(ADHOC!$S$4)),MAX(Domein!BD$1:'Domein'!BD6995)+1,"")))</f>
        <v/>
      </c>
    </row>
    <row r="6997" spans="45:56" x14ac:dyDescent="0.2">
      <c r="AS6997" s="4" t="s">
        <v>19601</v>
      </c>
      <c r="AT6997" s="4" t="s">
        <v>19602</v>
      </c>
      <c r="AU6997" s="4" t="s">
        <v>456</v>
      </c>
      <c r="AV6997" s="4" t="s">
        <v>731</v>
      </c>
      <c r="AW6997" s="4" t="s">
        <v>724</v>
      </c>
      <c r="AX6997" s="4"/>
      <c r="AY6997" s="4">
        <v>226853</v>
      </c>
      <c r="AZ6997" s="4">
        <v>494918</v>
      </c>
      <c r="BA6997" s="4" t="s">
        <v>27603</v>
      </c>
      <c r="BB6997" s="4" t="s">
        <v>27604</v>
      </c>
      <c r="BC6997" s="4">
        <v>40</v>
      </c>
      <c r="BD6997" t="str">
        <f>IF(AND(ADHOC!$G$15="",ADHOC!$S$4=""),"",IF(ADHOC!$G$15&lt;&gt;"",IF(ADHOC!$G$15=LEFT(Domein!$AS6997,LEN(ADHOC!$G$15)),MAX(Domein!BD$1:'Domein'!BD6996)+1,""),IF(ADHOC!$S$4=LEFT(Domein!$AS6997,LEN(ADHOC!$S$4)),MAX(Domein!BD$1:'Domein'!BD6996)+1,"")))</f>
        <v/>
      </c>
    </row>
    <row r="6998" spans="45:56" x14ac:dyDescent="0.2">
      <c r="AS6998" s="4" t="s">
        <v>19603</v>
      </c>
      <c r="AT6998" s="4" t="s">
        <v>2341</v>
      </c>
      <c r="AU6998" s="4" t="s">
        <v>456</v>
      </c>
      <c r="AV6998" s="4" t="s">
        <v>731</v>
      </c>
      <c r="AW6998" s="4" t="s">
        <v>724</v>
      </c>
      <c r="AX6998" s="4"/>
      <c r="AY6998" s="4">
        <v>227161</v>
      </c>
      <c r="AZ6998" s="4">
        <v>499396</v>
      </c>
      <c r="BA6998" s="4" t="s">
        <v>27605</v>
      </c>
      <c r="BB6998" s="4" t="s">
        <v>24767</v>
      </c>
      <c r="BC6998" s="4">
        <v>40</v>
      </c>
      <c r="BD6998" t="str">
        <f>IF(AND(ADHOC!$G$15="",ADHOC!$S$4=""),"",IF(ADHOC!$G$15&lt;&gt;"",IF(ADHOC!$G$15=LEFT(Domein!$AS6998,LEN(ADHOC!$G$15)),MAX(Domein!BD$1:'Domein'!BD6997)+1,""),IF(ADHOC!$S$4=LEFT(Domein!$AS6998,LEN(ADHOC!$S$4)),MAX(Domein!BD$1:'Domein'!BD6997)+1,"")))</f>
        <v/>
      </c>
    </row>
    <row r="6999" spans="45:56" x14ac:dyDescent="0.2">
      <c r="AS6999" s="4" t="s">
        <v>19604</v>
      </c>
      <c r="AT6999" s="4" t="s">
        <v>6957</v>
      </c>
      <c r="AU6999" s="4" t="s">
        <v>456</v>
      </c>
      <c r="AV6999" s="4" t="s">
        <v>731</v>
      </c>
      <c r="AW6999" s="4" t="s">
        <v>724</v>
      </c>
      <c r="AX6999" s="4"/>
      <c r="AY6999" s="4">
        <v>227454</v>
      </c>
      <c r="AZ6999" s="4">
        <v>498721</v>
      </c>
      <c r="BA6999" s="4" t="s">
        <v>27606</v>
      </c>
      <c r="BB6999" s="4" t="s">
        <v>27607</v>
      </c>
      <c r="BC6999" s="4">
        <v>40</v>
      </c>
      <c r="BD6999" t="str">
        <f>IF(AND(ADHOC!$G$15="",ADHOC!$S$4=""),"",IF(ADHOC!$G$15&lt;&gt;"",IF(ADHOC!$G$15=LEFT(Domein!$AS6999,LEN(ADHOC!$G$15)),MAX(Domein!BD$1:'Domein'!BD6998)+1,""),IF(ADHOC!$S$4=LEFT(Domein!$AS6999,LEN(ADHOC!$S$4)),MAX(Domein!BD$1:'Domein'!BD6998)+1,"")))</f>
        <v/>
      </c>
    </row>
    <row r="7000" spans="45:56" x14ac:dyDescent="0.2">
      <c r="AS7000" s="4" t="s">
        <v>19605</v>
      </c>
      <c r="AT7000" s="4" t="s">
        <v>19606</v>
      </c>
      <c r="AU7000" s="4" t="s">
        <v>456</v>
      </c>
      <c r="AV7000" s="4" t="s">
        <v>731</v>
      </c>
      <c r="AW7000" s="4" t="s">
        <v>724</v>
      </c>
      <c r="AX7000" s="4"/>
      <c r="AY7000" s="4">
        <v>226259</v>
      </c>
      <c r="AZ7000" s="4">
        <v>500919</v>
      </c>
      <c r="BA7000" s="4" t="s">
        <v>27608</v>
      </c>
      <c r="BB7000" s="4" t="s">
        <v>27609</v>
      </c>
      <c r="BC7000" s="4">
        <v>40</v>
      </c>
      <c r="BD7000" t="str">
        <f>IF(AND(ADHOC!$G$15="",ADHOC!$S$4=""),"",IF(ADHOC!$G$15&lt;&gt;"",IF(ADHOC!$G$15=LEFT(Domein!$AS7000,LEN(ADHOC!$G$15)),MAX(Domein!BD$1:'Domein'!BD6999)+1,""),IF(ADHOC!$S$4=LEFT(Domein!$AS7000,LEN(ADHOC!$S$4)),MAX(Domein!BD$1:'Domein'!BD6999)+1,"")))</f>
        <v/>
      </c>
    </row>
    <row r="7001" spans="45:56" x14ac:dyDescent="0.2">
      <c r="AS7001" s="4" t="s">
        <v>19607</v>
      </c>
      <c r="AT7001" s="4" t="s">
        <v>19608</v>
      </c>
      <c r="AU7001" s="4" t="s">
        <v>456</v>
      </c>
      <c r="AV7001" s="4" t="s">
        <v>731</v>
      </c>
      <c r="AW7001" s="4" t="s">
        <v>724</v>
      </c>
      <c r="AX7001" s="4"/>
      <c r="AY7001" s="4">
        <v>226320</v>
      </c>
      <c r="AZ7001" s="4">
        <v>500617</v>
      </c>
      <c r="BA7001" s="4" t="s">
        <v>27610</v>
      </c>
      <c r="BB7001" s="4" t="s">
        <v>27611</v>
      </c>
      <c r="BC7001" s="4">
        <v>40</v>
      </c>
      <c r="BD7001" t="str">
        <f>IF(AND(ADHOC!$G$15="",ADHOC!$S$4=""),"",IF(ADHOC!$G$15&lt;&gt;"",IF(ADHOC!$G$15=LEFT(Domein!$AS7001,LEN(ADHOC!$G$15)),MAX(Domein!BD$1:'Domein'!BD7000)+1,""),IF(ADHOC!$S$4=LEFT(Domein!$AS7001,LEN(ADHOC!$S$4)),MAX(Domein!BD$1:'Domein'!BD7000)+1,"")))</f>
        <v/>
      </c>
    </row>
    <row r="7002" spans="45:56" x14ac:dyDescent="0.2">
      <c r="AS7002" s="4" t="s">
        <v>19609</v>
      </c>
      <c r="AT7002" s="4" t="s">
        <v>19610</v>
      </c>
      <c r="AU7002" s="4" t="s">
        <v>456</v>
      </c>
      <c r="AV7002" s="4" t="s">
        <v>731</v>
      </c>
      <c r="AW7002" s="4" t="s">
        <v>724</v>
      </c>
      <c r="AX7002" s="4"/>
      <c r="AY7002" s="4">
        <v>227184</v>
      </c>
      <c r="AZ7002" s="4">
        <v>499055</v>
      </c>
      <c r="BA7002" s="4" t="s">
        <v>27612</v>
      </c>
      <c r="BB7002" s="4" t="s">
        <v>27613</v>
      </c>
      <c r="BC7002" s="4">
        <v>40</v>
      </c>
      <c r="BD7002" t="str">
        <f>IF(AND(ADHOC!$G$15="",ADHOC!$S$4=""),"",IF(ADHOC!$G$15&lt;&gt;"",IF(ADHOC!$G$15=LEFT(Domein!$AS7002,LEN(ADHOC!$G$15)),MAX(Domein!BD$1:'Domein'!BD7001)+1,""),IF(ADHOC!$S$4=LEFT(Domein!$AS7002,LEN(ADHOC!$S$4)),MAX(Domein!BD$1:'Domein'!BD7001)+1,"")))</f>
        <v/>
      </c>
    </row>
    <row r="7003" spans="45:56" x14ac:dyDescent="0.2">
      <c r="AS7003" s="4" t="s">
        <v>19611</v>
      </c>
      <c r="AT7003" s="4" t="s">
        <v>19612</v>
      </c>
      <c r="AU7003" s="4" t="s">
        <v>456</v>
      </c>
      <c r="AV7003" s="4" t="s">
        <v>731</v>
      </c>
      <c r="AW7003" s="4" t="s">
        <v>724</v>
      </c>
      <c r="AX7003" s="4"/>
      <c r="AY7003" s="4">
        <v>224830</v>
      </c>
      <c r="AZ7003" s="4">
        <v>500848</v>
      </c>
      <c r="BA7003" s="4" t="s">
        <v>27614</v>
      </c>
      <c r="BB7003" s="4" t="s">
        <v>27615</v>
      </c>
      <c r="BC7003" s="4">
        <v>40</v>
      </c>
      <c r="BD7003" t="str">
        <f>IF(AND(ADHOC!$G$15="",ADHOC!$S$4=""),"",IF(ADHOC!$G$15&lt;&gt;"",IF(ADHOC!$G$15=LEFT(Domein!$AS7003,LEN(ADHOC!$G$15)),MAX(Domein!BD$1:'Domein'!BD7002)+1,""),IF(ADHOC!$S$4=LEFT(Domein!$AS7003,LEN(ADHOC!$S$4)),MAX(Domein!BD$1:'Domein'!BD7002)+1,"")))</f>
        <v/>
      </c>
    </row>
    <row r="7004" spans="45:56" x14ac:dyDescent="0.2">
      <c r="AS7004" s="4" t="s">
        <v>19613</v>
      </c>
      <c r="AT7004" s="4" t="s">
        <v>19614</v>
      </c>
      <c r="AU7004" s="4" t="s">
        <v>456</v>
      </c>
      <c r="AV7004" s="4" t="s">
        <v>731</v>
      </c>
      <c r="AW7004" s="4" t="s">
        <v>724</v>
      </c>
      <c r="AX7004" s="4"/>
      <c r="AY7004" s="4">
        <v>226264</v>
      </c>
      <c r="AZ7004" s="4">
        <v>499435</v>
      </c>
      <c r="BA7004" s="4" t="s">
        <v>27616</v>
      </c>
      <c r="BB7004" s="4" t="s">
        <v>27617</v>
      </c>
      <c r="BC7004" s="4">
        <v>40</v>
      </c>
      <c r="BD7004" t="str">
        <f>IF(AND(ADHOC!$G$15="",ADHOC!$S$4=""),"",IF(ADHOC!$G$15&lt;&gt;"",IF(ADHOC!$G$15=LEFT(Domein!$AS7004,LEN(ADHOC!$G$15)),MAX(Domein!BD$1:'Domein'!BD7003)+1,""),IF(ADHOC!$S$4=LEFT(Domein!$AS7004,LEN(ADHOC!$S$4)),MAX(Domein!BD$1:'Domein'!BD7003)+1,"")))</f>
        <v/>
      </c>
    </row>
    <row r="7005" spans="45:56" x14ac:dyDescent="0.2">
      <c r="AS7005" s="4" t="s">
        <v>19615</v>
      </c>
      <c r="AT7005" s="4" t="s">
        <v>19616</v>
      </c>
      <c r="AU7005" s="4" t="s">
        <v>456</v>
      </c>
      <c r="AV7005" s="4" t="s">
        <v>731</v>
      </c>
      <c r="AW7005" s="4" t="s">
        <v>724</v>
      </c>
      <c r="AX7005" s="4"/>
      <c r="AY7005" s="4">
        <v>226713</v>
      </c>
      <c r="AZ7005" s="4">
        <v>497044</v>
      </c>
      <c r="BA7005" s="4" t="s">
        <v>27618</v>
      </c>
      <c r="BB7005" s="4" t="s">
        <v>27619</v>
      </c>
      <c r="BC7005" s="4">
        <v>40</v>
      </c>
      <c r="BD7005" t="str">
        <f>IF(AND(ADHOC!$G$15="",ADHOC!$S$4=""),"",IF(ADHOC!$G$15&lt;&gt;"",IF(ADHOC!$G$15=LEFT(Domein!$AS7005,LEN(ADHOC!$G$15)),MAX(Domein!BD$1:'Domein'!BD7004)+1,""),IF(ADHOC!$S$4=LEFT(Domein!$AS7005,LEN(ADHOC!$S$4)),MAX(Domein!BD$1:'Domein'!BD7004)+1,"")))</f>
        <v/>
      </c>
    </row>
    <row r="7006" spans="45:56" x14ac:dyDescent="0.2">
      <c r="AS7006" s="4" t="s">
        <v>19617</v>
      </c>
      <c r="AT7006" s="4" t="s">
        <v>19618</v>
      </c>
      <c r="AU7006" s="4" t="s">
        <v>456</v>
      </c>
      <c r="AV7006" s="4" t="s">
        <v>731</v>
      </c>
      <c r="AW7006" s="4" t="s">
        <v>724</v>
      </c>
      <c r="AX7006" s="4"/>
      <c r="AY7006" s="4">
        <v>227143</v>
      </c>
      <c r="AZ7006" s="4">
        <v>497724</v>
      </c>
      <c r="BA7006" s="4" t="s">
        <v>27620</v>
      </c>
      <c r="BB7006" s="4" t="s">
        <v>27621</v>
      </c>
      <c r="BC7006" s="4">
        <v>40</v>
      </c>
      <c r="BD7006" t="str">
        <f>IF(AND(ADHOC!$G$15="",ADHOC!$S$4=""),"",IF(ADHOC!$G$15&lt;&gt;"",IF(ADHOC!$G$15=LEFT(Domein!$AS7006,LEN(ADHOC!$G$15)),MAX(Domein!BD$1:'Domein'!BD7005)+1,""),IF(ADHOC!$S$4=LEFT(Domein!$AS7006,LEN(ADHOC!$S$4)),MAX(Domein!BD$1:'Domein'!BD7005)+1,"")))</f>
        <v/>
      </c>
    </row>
    <row r="7007" spans="45:56" x14ac:dyDescent="0.2">
      <c r="AS7007" s="4" t="s">
        <v>19619</v>
      </c>
      <c r="AT7007" s="4" t="s">
        <v>2343</v>
      </c>
      <c r="AU7007" s="4" t="s">
        <v>456</v>
      </c>
      <c r="AV7007" s="4" t="s">
        <v>731</v>
      </c>
      <c r="AW7007" s="4" t="s">
        <v>724</v>
      </c>
      <c r="AX7007" s="4"/>
      <c r="AY7007" s="4">
        <v>226820</v>
      </c>
      <c r="AZ7007" s="4">
        <v>501330</v>
      </c>
      <c r="BA7007" s="4" t="s">
        <v>27622</v>
      </c>
      <c r="BB7007" s="4" t="s">
        <v>27623</v>
      </c>
      <c r="BC7007" s="4">
        <v>40</v>
      </c>
      <c r="BD7007" t="str">
        <f>IF(AND(ADHOC!$G$15="",ADHOC!$S$4=""),"",IF(ADHOC!$G$15&lt;&gt;"",IF(ADHOC!$G$15=LEFT(Domein!$AS7007,LEN(ADHOC!$G$15)),MAX(Domein!BD$1:'Domein'!BD7006)+1,""),IF(ADHOC!$S$4=LEFT(Domein!$AS7007,LEN(ADHOC!$S$4)),MAX(Domein!BD$1:'Domein'!BD7006)+1,"")))</f>
        <v/>
      </c>
    </row>
    <row r="7008" spans="45:56" x14ac:dyDescent="0.2">
      <c r="AS7008" s="4" t="s">
        <v>19620</v>
      </c>
      <c r="AT7008" s="4" t="s">
        <v>2345</v>
      </c>
      <c r="AU7008" s="4" t="s">
        <v>456</v>
      </c>
      <c r="AV7008" s="4" t="s">
        <v>731</v>
      </c>
      <c r="AW7008" s="4" t="s">
        <v>724</v>
      </c>
      <c r="AX7008" s="4"/>
      <c r="AY7008" s="4">
        <v>227217</v>
      </c>
      <c r="AZ7008" s="4">
        <v>501632</v>
      </c>
      <c r="BA7008" s="4" t="s">
        <v>27624</v>
      </c>
      <c r="BB7008" s="4" t="s">
        <v>27625</v>
      </c>
      <c r="BC7008" s="4">
        <v>40</v>
      </c>
      <c r="BD7008" t="str">
        <f>IF(AND(ADHOC!$G$15="",ADHOC!$S$4=""),"",IF(ADHOC!$G$15&lt;&gt;"",IF(ADHOC!$G$15=LEFT(Domein!$AS7008,LEN(ADHOC!$G$15)),MAX(Domein!BD$1:'Domein'!BD7007)+1,""),IF(ADHOC!$S$4=LEFT(Domein!$AS7008,LEN(ADHOC!$S$4)),MAX(Domein!BD$1:'Domein'!BD7007)+1,"")))</f>
        <v/>
      </c>
    </row>
    <row r="7009" spans="45:56" x14ac:dyDescent="0.2">
      <c r="AS7009" s="4" t="s">
        <v>19621</v>
      </c>
      <c r="AT7009" s="4" t="s">
        <v>19622</v>
      </c>
      <c r="AU7009" s="4" t="s">
        <v>456</v>
      </c>
      <c r="AV7009" s="4" t="s">
        <v>731</v>
      </c>
      <c r="AW7009" s="4" t="s">
        <v>724</v>
      </c>
      <c r="AX7009" s="4"/>
      <c r="AY7009" s="4">
        <v>227203</v>
      </c>
      <c r="AZ7009" s="4">
        <v>498470</v>
      </c>
      <c r="BA7009" s="4" t="s">
        <v>27626</v>
      </c>
      <c r="BB7009" s="4" t="s">
        <v>27627</v>
      </c>
      <c r="BC7009" s="4">
        <v>40</v>
      </c>
      <c r="BD7009" t="str">
        <f>IF(AND(ADHOC!$G$15="",ADHOC!$S$4=""),"",IF(ADHOC!$G$15&lt;&gt;"",IF(ADHOC!$G$15=LEFT(Domein!$AS7009,LEN(ADHOC!$G$15)),MAX(Domein!BD$1:'Domein'!BD7008)+1,""),IF(ADHOC!$S$4=LEFT(Domein!$AS7009,LEN(ADHOC!$S$4)),MAX(Domein!BD$1:'Domein'!BD7008)+1,"")))</f>
        <v/>
      </c>
    </row>
    <row r="7010" spans="45:56" x14ac:dyDescent="0.2">
      <c r="AS7010" s="4" t="s">
        <v>19623</v>
      </c>
      <c r="AT7010" s="4" t="s">
        <v>19624</v>
      </c>
      <c r="AU7010" s="4" t="s">
        <v>456</v>
      </c>
      <c r="AV7010" s="4" t="s">
        <v>731</v>
      </c>
      <c r="AW7010" s="4" t="s">
        <v>724</v>
      </c>
      <c r="AX7010" s="4"/>
      <c r="AY7010" s="4">
        <v>229450</v>
      </c>
      <c r="AZ7010" s="4">
        <v>500520</v>
      </c>
      <c r="BA7010" s="4" t="s">
        <v>27628</v>
      </c>
      <c r="BB7010" s="4" t="s">
        <v>27629</v>
      </c>
      <c r="BC7010" s="4">
        <v>40</v>
      </c>
      <c r="BD7010" t="str">
        <f>IF(AND(ADHOC!$G$15="",ADHOC!$S$4=""),"",IF(ADHOC!$G$15&lt;&gt;"",IF(ADHOC!$G$15=LEFT(Domein!$AS7010,LEN(ADHOC!$G$15)),MAX(Domein!BD$1:'Domein'!BD7009)+1,""),IF(ADHOC!$S$4=LEFT(Domein!$AS7010,LEN(ADHOC!$S$4)),MAX(Domein!BD$1:'Domein'!BD7009)+1,"")))</f>
        <v/>
      </c>
    </row>
    <row r="7011" spans="45:56" x14ac:dyDescent="0.2">
      <c r="AS7011" s="4" t="s">
        <v>19625</v>
      </c>
      <c r="AT7011" s="4" t="s">
        <v>19626</v>
      </c>
      <c r="AU7011" s="4" t="s">
        <v>456</v>
      </c>
      <c r="AV7011" s="4" t="s">
        <v>731</v>
      </c>
      <c r="AW7011" s="4" t="s">
        <v>724</v>
      </c>
      <c r="AX7011" s="4"/>
      <c r="AY7011" s="4">
        <v>226730</v>
      </c>
      <c r="AZ7011" s="4">
        <v>501092</v>
      </c>
      <c r="BA7011" s="4" t="s">
        <v>27630</v>
      </c>
      <c r="BB7011" s="4" t="s">
        <v>27631</v>
      </c>
      <c r="BC7011" s="4">
        <v>40</v>
      </c>
      <c r="BD7011" t="str">
        <f>IF(AND(ADHOC!$G$15="",ADHOC!$S$4=""),"",IF(ADHOC!$G$15&lt;&gt;"",IF(ADHOC!$G$15=LEFT(Domein!$AS7011,LEN(ADHOC!$G$15)),MAX(Domein!BD$1:'Domein'!BD7010)+1,""),IF(ADHOC!$S$4=LEFT(Domein!$AS7011,LEN(ADHOC!$S$4)),MAX(Domein!BD$1:'Domein'!BD7010)+1,"")))</f>
        <v/>
      </c>
    </row>
    <row r="7012" spans="45:56" x14ac:dyDescent="0.2">
      <c r="AS7012" s="4" t="s">
        <v>19627</v>
      </c>
      <c r="AT7012" s="4" t="s">
        <v>19628</v>
      </c>
      <c r="AU7012" s="4" t="s">
        <v>456</v>
      </c>
      <c r="AV7012" s="4" t="s">
        <v>731</v>
      </c>
      <c r="AW7012" s="4" t="s">
        <v>724</v>
      </c>
      <c r="AX7012" s="4"/>
      <c r="AY7012" s="4">
        <v>229520</v>
      </c>
      <c r="AZ7012" s="4">
        <v>499759</v>
      </c>
      <c r="BA7012" s="4" t="s">
        <v>27632</v>
      </c>
      <c r="BB7012" s="4" t="s">
        <v>27633</v>
      </c>
      <c r="BC7012" s="4">
        <v>40</v>
      </c>
      <c r="BD7012" t="str">
        <f>IF(AND(ADHOC!$G$15="",ADHOC!$S$4=""),"",IF(ADHOC!$G$15&lt;&gt;"",IF(ADHOC!$G$15=LEFT(Domein!$AS7012,LEN(ADHOC!$G$15)),MAX(Domein!BD$1:'Domein'!BD7011)+1,""),IF(ADHOC!$S$4=LEFT(Domein!$AS7012,LEN(ADHOC!$S$4)),MAX(Domein!BD$1:'Domein'!BD7011)+1,"")))</f>
        <v/>
      </c>
    </row>
    <row r="7013" spans="45:56" x14ac:dyDescent="0.2">
      <c r="AS7013" s="4" t="s">
        <v>19629</v>
      </c>
      <c r="AT7013" s="4" t="s">
        <v>19630</v>
      </c>
      <c r="AU7013" s="4" t="s">
        <v>456</v>
      </c>
      <c r="AV7013" s="4" t="s">
        <v>731</v>
      </c>
      <c r="AW7013" s="4" t="s">
        <v>724</v>
      </c>
      <c r="AX7013" s="4"/>
      <c r="AY7013" s="4">
        <v>229150</v>
      </c>
      <c r="AZ7013" s="4">
        <v>499860</v>
      </c>
      <c r="BA7013" s="4" t="s">
        <v>27634</v>
      </c>
      <c r="BB7013" s="4" t="s">
        <v>27635</v>
      </c>
      <c r="BC7013" s="4">
        <v>40</v>
      </c>
      <c r="BD7013" t="str">
        <f>IF(AND(ADHOC!$G$15="",ADHOC!$S$4=""),"",IF(ADHOC!$G$15&lt;&gt;"",IF(ADHOC!$G$15=LEFT(Domein!$AS7013,LEN(ADHOC!$G$15)),MAX(Domein!BD$1:'Domein'!BD7012)+1,""),IF(ADHOC!$S$4=LEFT(Domein!$AS7013,LEN(ADHOC!$S$4)),MAX(Domein!BD$1:'Domein'!BD7012)+1,"")))</f>
        <v/>
      </c>
    </row>
    <row r="7014" spans="45:56" x14ac:dyDescent="0.2">
      <c r="AS7014" s="4" t="s">
        <v>19631</v>
      </c>
      <c r="AT7014" s="4" t="s">
        <v>19632</v>
      </c>
      <c r="AU7014" s="4" t="s">
        <v>456</v>
      </c>
      <c r="AV7014" s="4" t="s">
        <v>731</v>
      </c>
      <c r="AW7014" s="4" t="s">
        <v>724</v>
      </c>
      <c r="AX7014" s="4"/>
      <c r="AY7014" s="4">
        <v>232613</v>
      </c>
      <c r="AZ7014" s="4">
        <v>501857</v>
      </c>
      <c r="BA7014" s="4" t="s">
        <v>27636</v>
      </c>
      <c r="BB7014" s="4" t="s">
        <v>27637</v>
      </c>
      <c r="BC7014" s="4">
        <v>40</v>
      </c>
      <c r="BD7014" t="str">
        <f>IF(AND(ADHOC!$G$15="",ADHOC!$S$4=""),"",IF(ADHOC!$G$15&lt;&gt;"",IF(ADHOC!$G$15=LEFT(Domein!$AS7014,LEN(ADHOC!$G$15)),MAX(Domein!BD$1:'Domein'!BD7013)+1,""),IF(ADHOC!$S$4=LEFT(Domein!$AS7014,LEN(ADHOC!$S$4)),MAX(Domein!BD$1:'Domein'!BD7013)+1,"")))</f>
        <v/>
      </c>
    </row>
    <row r="7015" spans="45:56" x14ac:dyDescent="0.2">
      <c r="AS7015" s="4" t="s">
        <v>19633</v>
      </c>
      <c r="AT7015" s="4" t="s">
        <v>19634</v>
      </c>
      <c r="AU7015" s="4" t="s">
        <v>456</v>
      </c>
      <c r="AV7015" s="4" t="s">
        <v>731</v>
      </c>
      <c r="AW7015" s="4" t="s">
        <v>724</v>
      </c>
      <c r="AX7015" s="4"/>
      <c r="AY7015" s="4">
        <v>233481</v>
      </c>
      <c r="AZ7015" s="4">
        <v>502341</v>
      </c>
      <c r="BA7015" s="4" t="s">
        <v>27638</v>
      </c>
      <c r="BB7015" s="4" t="s">
        <v>27639</v>
      </c>
      <c r="BC7015" s="4">
        <v>40</v>
      </c>
      <c r="BD7015" t="str">
        <f>IF(AND(ADHOC!$G$15="",ADHOC!$S$4=""),"",IF(ADHOC!$G$15&lt;&gt;"",IF(ADHOC!$G$15=LEFT(Domein!$AS7015,LEN(ADHOC!$G$15)),MAX(Domein!BD$1:'Domein'!BD7014)+1,""),IF(ADHOC!$S$4=LEFT(Domein!$AS7015,LEN(ADHOC!$S$4)),MAX(Domein!BD$1:'Domein'!BD7014)+1,"")))</f>
        <v/>
      </c>
    </row>
    <row r="7016" spans="45:56" x14ac:dyDescent="0.2">
      <c r="AS7016" s="4" t="s">
        <v>19635</v>
      </c>
      <c r="AT7016" s="4" t="s">
        <v>9522</v>
      </c>
      <c r="AU7016" s="4" t="s">
        <v>456</v>
      </c>
      <c r="AV7016" s="4" t="s">
        <v>731</v>
      </c>
      <c r="AW7016" s="4" t="s">
        <v>724</v>
      </c>
      <c r="AX7016" s="4"/>
      <c r="AY7016" s="4">
        <v>229680</v>
      </c>
      <c r="AZ7016" s="4">
        <v>499352</v>
      </c>
      <c r="BA7016" s="4" t="s">
        <v>27640</v>
      </c>
      <c r="BB7016" s="4" t="s">
        <v>27641</v>
      </c>
      <c r="BC7016" s="4">
        <v>40</v>
      </c>
      <c r="BD7016" t="str">
        <f>IF(AND(ADHOC!$G$15="",ADHOC!$S$4=""),"",IF(ADHOC!$G$15&lt;&gt;"",IF(ADHOC!$G$15=LEFT(Domein!$AS7016,LEN(ADHOC!$G$15)),MAX(Domein!BD$1:'Domein'!BD7015)+1,""),IF(ADHOC!$S$4=LEFT(Domein!$AS7016,LEN(ADHOC!$S$4)),MAX(Domein!BD$1:'Domein'!BD7015)+1,"")))</f>
        <v/>
      </c>
    </row>
    <row r="7017" spans="45:56" x14ac:dyDescent="0.2">
      <c r="AS7017" s="4" t="s">
        <v>19636</v>
      </c>
      <c r="AT7017" s="4" t="s">
        <v>19637</v>
      </c>
      <c r="AU7017" s="4" t="s">
        <v>456</v>
      </c>
      <c r="AV7017" s="4" t="s">
        <v>731</v>
      </c>
      <c r="AW7017" s="4" t="s">
        <v>724</v>
      </c>
      <c r="AX7017" s="4"/>
      <c r="AY7017" s="4">
        <v>233148</v>
      </c>
      <c r="AZ7017" s="4">
        <v>500928</v>
      </c>
      <c r="BA7017" s="4" t="s">
        <v>27642</v>
      </c>
      <c r="BB7017" s="4" t="s">
        <v>27643</v>
      </c>
      <c r="BC7017" s="4">
        <v>40</v>
      </c>
      <c r="BD7017" t="str">
        <f>IF(AND(ADHOC!$G$15="",ADHOC!$S$4=""),"",IF(ADHOC!$G$15&lt;&gt;"",IF(ADHOC!$G$15=LEFT(Domein!$AS7017,LEN(ADHOC!$G$15)),MAX(Domein!BD$1:'Domein'!BD7016)+1,""),IF(ADHOC!$S$4=LEFT(Domein!$AS7017,LEN(ADHOC!$S$4)),MAX(Domein!BD$1:'Domein'!BD7016)+1,"")))</f>
        <v/>
      </c>
    </row>
    <row r="7018" spans="45:56" x14ac:dyDescent="0.2">
      <c r="AS7018" s="4" t="s">
        <v>19638</v>
      </c>
      <c r="AT7018" s="4" t="s">
        <v>19639</v>
      </c>
      <c r="AU7018" s="4" t="s">
        <v>456</v>
      </c>
      <c r="AV7018" s="4" t="s">
        <v>731</v>
      </c>
      <c r="AW7018" s="4" t="s">
        <v>724</v>
      </c>
      <c r="AX7018" s="4"/>
      <c r="AY7018" s="4">
        <v>224900</v>
      </c>
      <c r="AZ7018" s="4">
        <v>498800</v>
      </c>
      <c r="BA7018" s="4" t="s">
        <v>27644</v>
      </c>
      <c r="BB7018" s="4" t="s">
        <v>27645</v>
      </c>
      <c r="BC7018" s="4">
        <v>40</v>
      </c>
      <c r="BD7018" t="str">
        <f>IF(AND(ADHOC!$G$15="",ADHOC!$S$4=""),"",IF(ADHOC!$G$15&lt;&gt;"",IF(ADHOC!$G$15=LEFT(Domein!$AS7018,LEN(ADHOC!$G$15)),MAX(Domein!BD$1:'Domein'!BD7017)+1,""),IF(ADHOC!$S$4=LEFT(Domein!$AS7018,LEN(ADHOC!$S$4)),MAX(Domein!BD$1:'Domein'!BD7017)+1,"")))</f>
        <v/>
      </c>
    </row>
    <row r="7019" spans="45:56" x14ac:dyDescent="0.2">
      <c r="AS7019" s="4" t="s">
        <v>19640</v>
      </c>
      <c r="AT7019" s="4" t="s">
        <v>19641</v>
      </c>
      <c r="AU7019" s="4" t="s">
        <v>456</v>
      </c>
      <c r="AV7019" s="4" t="s">
        <v>731</v>
      </c>
      <c r="AW7019" s="4" t="s">
        <v>724</v>
      </c>
      <c r="AX7019" s="4"/>
      <c r="AY7019" s="4">
        <v>228661</v>
      </c>
      <c r="AZ7019" s="4">
        <v>499216</v>
      </c>
      <c r="BA7019" s="4" t="s">
        <v>27646</v>
      </c>
      <c r="BB7019" s="4" t="s">
        <v>27647</v>
      </c>
      <c r="BC7019" s="4">
        <v>40</v>
      </c>
      <c r="BD7019" t="str">
        <f>IF(AND(ADHOC!$G$15="",ADHOC!$S$4=""),"",IF(ADHOC!$G$15&lt;&gt;"",IF(ADHOC!$G$15=LEFT(Domein!$AS7019,LEN(ADHOC!$G$15)),MAX(Domein!BD$1:'Domein'!BD7018)+1,""),IF(ADHOC!$S$4=LEFT(Domein!$AS7019,LEN(ADHOC!$S$4)),MAX(Domein!BD$1:'Domein'!BD7018)+1,"")))</f>
        <v/>
      </c>
    </row>
    <row r="7020" spans="45:56" x14ac:dyDescent="0.2">
      <c r="AS7020" s="4" t="s">
        <v>19642</v>
      </c>
      <c r="AT7020" s="4" t="s">
        <v>19643</v>
      </c>
      <c r="AU7020" s="4" t="s">
        <v>456</v>
      </c>
      <c r="AV7020" s="4" t="s">
        <v>731</v>
      </c>
      <c r="AW7020" s="4" t="s">
        <v>724</v>
      </c>
      <c r="AX7020" s="4"/>
      <c r="AY7020" s="4">
        <v>232892</v>
      </c>
      <c r="AZ7020" s="4">
        <v>498834</v>
      </c>
      <c r="BA7020" s="4" t="s">
        <v>27648</v>
      </c>
      <c r="BB7020" s="4" t="s">
        <v>27649</v>
      </c>
      <c r="BC7020" s="4">
        <v>40</v>
      </c>
      <c r="BD7020" t="str">
        <f>IF(AND(ADHOC!$G$15="",ADHOC!$S$4=""),"",IF(ADHOC!$G$15&lt;&gt;"",IF(ADHOC!$G$15=LEFT(Domein!$AS7020,LEN(ADHOC!$G$15)),MAX(Domein!BD$1:'Domein'!BD7019)+1,""),IF(ADHOC!$S$4=LEFT(Domein!$AS7020,LEN(ADHOC!$S$4)),MAX(Domein!BD$1:'Domein'!BD7019)+1,"")))</f>
        <v/>
      </c>
    </row>
    <row r="7021" spans="45:56" x14ac:dyDescent="0.2">
      <c r="AS7021" s="4" t="s">
        <v>19644</v>
      </c>
      <c r="AT7021" s="4" t="s">
        <v>2347</v>
      </c>
      <c r="AU7021" s="4" t="s">
        <v>456</v>
      </c>
      <c r="AV7021" s="4" t="s">
        <v>731</v>
      </c>
      <c r="AW7021" s="4" t="s">
        <v>724</v>
      </c>
      <c r="AX7021" s="4"/>
      <c r="AY7021" s="4">
        <v>223181</v>
      </c>
      <c r="AZ7021" s="4">
        <v>503062</v>
      </c>
      <c r="BA7021" s="4" t="s">
        <v>27650</v>
      </c>
      <c r="BB7021" s="4" t="s">
        <v>27651</v>
      </c>
      <c r="BC7021" s="4">
        <v>40</v>
      </c>
      <c r="BD7021" t="str">
        <f>IF(AND(ADHOC!$G$15="",ADHOC!$S$4=""),"",IF(ADHOC!$G$15&lt;&gt;"",IF(ADHOC!$G$15=LEFT(Domein!$AS7021,LEN(ADHOC!$G$15)),MAX(Domein!BD$1:'Domein'!BD7020)+1,""),IF(ADHOC!$S$4=LEFT(Domein!$AS7021,LEN(ADHOC!$S$4)),MAX(Domein!BD$1:'Domein'!BD7020)+1,"")))</f>
        <v/>
      </c>
    </row>
    <row r="7022" spans="45:56" x14ac:dyDescent="0.2">
      <c r="AS7022" s="4" t="s">
        <v>19645</v>
      </c>
      <c r="AT7022" s="4" t="s">
        <v>19646</v>
      </c>
      <c r="AU7022" s="4" t="s">
        <v>456</v>
      </c>
      <c r="AV7022" s="4" t="s">
        <v>731</v>
      </c>
      <c r="AW7022" s="4" t="s">
        <v>724</v>
      </c>
      <c r="AX7022" s="4"/>
      <c r="AY7022" s="4">
        <v>230180</v>
      </c>
      <c r="AZ7022" s="4">
        <v>500419</v>
      </c>
      <c r="BA7022" s="4" t="s">
        <v>27652</v>
      </c>
      <c r="BB7022" s="4" t="s">
        <v>27653</v>
      </c>
      <c r="BC7022" s="4">
        <v>40</v>
      </c>
      <c r="BD7022" t="str">
        <f>IF(AND(ADHOC!$G$15="",ADHOC!$S$4=""),"",IF(ADHOC!$G$15&lt;&gt;"",IF(ADHOC!$G$15=LEFT(Domein!$AS7022,LEN(ADHOC!$G$15)),MAX(Domein!BD$1:'Domein'!BD7021)+1,""),IF(ADHOC!$S$4=LEFT(Domein!$AS7022,LEN(ADHOC!$S$4)),MAX(Domein!BD$1:'Domein'!BD7021)+1,"")))</f>
        <v/>
      </c>
    </row>
    <row r="7023" spans="45:56" x14ac:dyDescent="0.2">
      <c r="AS7023" s="4" t="s">
        <v>19647</v>
      </c>
      <c r="AT7023" s="4" t="s">
        <v>19648</v>
      </c>
      <c r="AU7023" s="4" t="s">
        <v>456</v>
      </c>
      <c r="AV7023" s="4" t="s">
        <v>731</v>
      </c>
      <c r="AW7023" s="4" t="s">
        <v>724</v>
      </c>
      <c r="AX7023" s="4"/>
      <c r="AY7023" s="4">
        <v>230327</v>
      </c>
      <c r="AZ7023" s="4">
        <v>499638</v>
      </c>
      <c r="BA7023" s="4" t="s">
        <v>27654</v>
      </c>
      <c r="BB7023" s="4" t="s">
        <v>27655</v>
      </c>
      <c r="BC7023" s="4">
        <v>40</v>
      </c>
      <c r="BD7023" t="str">
        <f>IF(AND(ADHOC!$G$15="",ADHOC!$S$4=""),"",IF(ADHOC!$G$15&lt;&gt;"",IF(ADHOC!$G$15=LEFT(Domein!$AS7023,LEN(ADHOC!$G$15)),MAX(Domein!BD$1:'Domein'!BD7022)+1,""),IF(ADHOC!$S$4=LEFT(Domein!$AS7023,LEN(ADHOC!$S$4)),MAX(Domein!BD$1:'Domein'!BD7022)+1,"")))</f>
        <v/>
      </c>
    </row>
    <row r="7024" spans="45:56" x14ac:dyDescent="0.2">
      <c r="AS7024" s="4" t="s">
        <v>19649</v>
      </c>
      <c r="AT7024" s="4" t="s">
        <v>19650</v>
      </c>
      <c r="AU7024" s="4" t="s">
        <v>456</v>
      </c>
      <c r="AV7024" s="4" t="s">
        <v>731</v>
      </c>
      <c r="AW7024" s="4" t="s">
        <v>724</v>
      </c>
      <c r="AX7024" s="4"/>
      <c r="AY7024" s="4">
        <v>226517</v>
      </c>
      <c r="AZ7024" s="4">
        <v>495736</v>
      </c>
      <c r="BA7024" s="4" t="s">
        <v>27656</v>
      </c>
      <c r="BB7024" s="4" t="s">
        <v>27657</v>
      </c>
      <c r="BC7024" s="4">
        <v>40</v>
      </c>
      <c r="BD7024" t="str">
        <f>IF(AND(ADHOC!$G$15="",ADHOC!$S$4=""),"",IF(ADHOC!$G$15&lt;&gt;"",IF(ADHOC!$G$15=LEFT(Domein!$AS7024,LEN(ADHOC!$G$15)),MAX(Domein!BD$1:'Domein'!BD7023)+1,""),IF(ADHOC!$S$4=LEFT(Domein!$AS7024,LEN(ADHOC!$S$4)),MAX(Domein!BD$1:'Domein'!BD7023)+1,"")))</f>
        <v/>
      </c>
    </row>
    <row r="7025" spans="45:56" x14ac:dyDescent="0.2">
      <c r="AS7025" s="4" t="s">
        <v>19651</v>
      </c>
      <c r="AT7025" s="4" t="s">
        <v>19652</v>
      </c>
      <c r="AU7025" s="4" t="s">
        <v>456</v>
      </c>
      <c r="AV7025" s="4" t="s">
        <v>731</v>
      </c>
      <c r="AW7025" s="4" t="s">
        <v>724</v>
      </c>
      <c r="AX7025" s="4"/>
      <c r="AY7025" s="4">
        <v>226408</v>
      </c>
      <c r="AZ7025" s="4">
        <v>499642</v>
      </c>
      <c r="BA7025" s="4" t="s">
        <v>27658</v>
      </c>
      <c r="BB7025" s="4" t="s">
        <v>27659</v>
      </c>
      <c r="BC7025" s="4">
        <v>40</v>
      </c>
      <c r="BD7025" t="str">
        <f>IF(AND(ADHOC!$G$15="",ADHOC!$S$4=""),"",IF(ADHOC!$G$15&lt;&gt;"",IF(ADHOC!$G$15=LEFT(Domein!$AS7025,LEN(ADHOC!$G$15)),MAX(Domein!BD$1:'Domein'!BD7024)+1,""),IF(ADHOC!$S$4=LEFT(Domein!$AS7025,LEN(ADHOC!$S$4)),MAX(Domein!BD$1:'Domein'!BD7024)+1,"")))</f>
        <v/>
      </c>
    </row>
    <row r="7026" spans="45:56" x14ac:dyDescent="0.2">
      <c r="AS7026" s="4" t="s">
        <v>19653</v>
      </c>
      <c r="AT7026" s="4" t="s">
        <v>19654</v>
      </c>
      <c r="AU7026" s="4" t="s">
        <v>456</v>
      </c>
      <c r="AV7026" s="4" t="s">
        <v>731</v>
      </c>
      <c r="AW7026" s="4" t="s">
        <v>724</v>
      </c>
      <c r="AX7026" s="4"/>
      <c r="AY7026" s="4">
        <v>228770</v>
      </c>
      <c r="AZ7026" s="4">
        <v>491839</v>
      </c>
      <c r="BA7026" s="4" t="s">
        <v>27660</v>
      </c>
      <c r="BB7026" s="4" t="s">
        <v>27661</v>
      </c>
      <c r="BC7026" s="4">
        <v>40</v>
      </c>
      <c r="BD7026" t="str">
        <f>IF(AND(ADHOC!$G$15="",ADHOC!$S$4=""),"",IF(ADHOC!$G$15&lt;&gt;"",IF(ADHOC!$G$15=LEFT(Domein!$AS7026,LEN(ADHOC!$G$15)),MAX(Domein!BD$1:'Domein'!BD7025)+1,""),IF(ADHOC!$S$4=LEFT(Domein!$AS7026,LEN(ADHOC!$S$4)),MAX(Domein!BD$1:'Domein'!BD7025)+1,"")))</f>
        <v/>
      </c>
    </row>
    <row r="7027" spans="45:56" x14ac:dyDescent="0.2">
      <c r="AS7027" s="4" t="s">
        <v>19655</v>
      </c>
      <c r="AT7027" s="4" t="s">
        <v>19656</v>
      </c>
      <c r="AU7027" s="4" t="s">
        <v>456</v>
      </c>
      <c r="AV7027" s="4" t="s">
        <v>731</v>
      </c>
      <c r="AW7027" s="4" t="s">
        <v>724</v>
      </c>
      <c r="AX7027" s="4"/>
      <c r="AY7027" s="4">
        <v>229058</v>
      </c>
      <c r="AZ7027" s="4">
        <v>486811</v>
      </c>
      <c r="BA7027" s="4" t="s">
        <v>24030</v>
      </c>
      <c r="BB7027" s="4" t="s">
        <v>27662</v>
      </c>
      <c r="BC7027" s="4">
        <v>40</v>
      </c>
      <c r="BD7027" t="str">
        <f>IF(AND(ADHOC!$G$15="",ADHOC!$S$4=""),"",IF(ADHOC!$G$15&lt;&gt;"",IF(ADHOC!$G$15=LEFT(Domein!$AS7027,LEN(ADHOC!$G$15)),MAX(Domein!BD$1:'Domein'!BD7026)+1,""),IF(ADHOC!$S$4=LEFT(Domein!$AS7027,LEN(ADHOC!$S$4)),MAX(Domein!BD$1:'Domein'!BD7026)+1,"")))</f>
        <v/>
      </c>
    </row>
    <row r="7028" spans="45:56" x14ac:dyDescent="0.2">
      <c r="AS7028" s="4" t="s">
        <v>19657</v>
      </c>
      <c r="AT7028" s="4" t="s">
        <v>19658</v>
      </c>
      <c r="AU7028" s="4" t="s">
        <v>456</v>
      </c>
      <c r="AV7028" s="4" t="s">
        <v>731</v>
      </c>
      <c r="AW7028" s="4" t="s">
        <v>724</v>
      </c>
      <c r="AX7028" s="4"/>
      <c r="AY7028" s="4">
        <v>233100</v>
      </c>
      <c r="AZ7028" s="4">
        <v>481613</v>
      </c>
      <c r="BA7028" s="4" t="s">
        <v>27663</v>
      </c>
      <c r="BB7028" s="4" t="s">
        <v>27664</v>
      </c>
      <c r="BC7028" s="4">
        <v>40</v>
      </c>
      <c r="BD7028" t="str">
        <f>IF(AND(ADHOC!$G$15="",ADHOC!$S$4=""),"",IF(ADHOC!$G$15&lt;&gt;"",IF(ADHOC!$G$15=LEFT(Domein!$AS7028,LEN(ADHOC!$G$15)),MAX(Domein!BD$1:'Domein'!BD7027)+1,""),IF(ADHOC!$S$4=LEFT(Domein!$AS7028,LEN(ADHOC!$S$4)),MAX(Domein!BD$1:'Domein'!BD7027)+1,"")))</f>
        <v/>
      </c>
    </row>
    <row r="7029" spans="45:56" x14ac:dyDescent="0.2">
      <c r="AS7029" s="4" t="s">
        <v>19659</v>
      </c>
      <c r="AT7029" s="4" t="s">
        <v>2360</v>
      </c>
      <c r="AU7029" s="4" t="s">
        <v>456</v>
      </c>
      <c r="AV7029" s="4" t="s">
        <v>731</v>
      </c>
      <c r="AW7029" s="4" t="s">
        <v>724</v>
      </c>
      <c r="AX7029" s="4"/>
      <c r="AY7029" s="4">
        <v>229749</v>
      </c>
      <c r="AZ7029" s="4">
        <v>492276</v>
      </c>
      <c r="BA7029" s="4" t="s">
        <v>27665</v>
      </c>
      <c r="BB7029" s="4" t="s">
        <v>27666</v>
      </c>
      <c r="BC7029" s="4">
        <v>40</v>
      </c>
      <c r="BD7029" t="str">
        <f>IF(AND(ADHOC!$G$15="",ADHOC!$S$4=""),"",IF(ADHOC!$G$15&lt;&gt;"",IF(ADHOC!$G$15=LEFT(Domein!$AS7029,LEN(ADHOC!$G$15)),MAX(Domein!BD$1:'Domein'!BD7028)+1,""),IF(ADHOC!$S$4=LEFT(Domein!$AS7029,LEN(ADHOC!$S$4)),MAX(Domein!BD$1:'Domein'!BD7028)+1,"")))</f>
        <v/>
      </c>
    </row>
    <row r="7030" spans="45:56" x14ac:dyDescent="0.2">
      <c r="AS7030" s="4" t="s">
        <v>19660</v>
      </c>
      <c r="AT7030" s="4" t="s">
        <v>19661</v>
      </c>
      <c r="AU7030" s="4" t="s">
        <v>456</v>
      </c>
      <c r="AV7030" s="4" t="s">
        <v>731</v>
      </c>
      <c r="AW7030" s="4" t="s">
        <v>724</v>
      </c>
      <c r="AX7030" s="4"/>
      <c r="AY7030" s="4">
        <v>232358</v>
      </c>
      <c r="AZ7030" s="4">
        <v>481983</v>
      </c>
      <c r="BA7030" s="4" t="s">
        <v>27667</v>
      </c>
      <c r="BB7030" s="4" t="s">
        <v>27668</v>
      </c>
      <c r="BC7030" s="4">
        <v>40</v>
      </c>
      <c r="BD7030" t="str">
        <f>IF(AND(ADHOC!$G$15="",ADHOC!$S$4=""),"",IF(ADHOC!$G$15&lt;&gt;"",IF(ADHOC!$G$15=LEFT(Domein!$AS7030,LEN(ADHOC!$G$15)),MAX(Domein!BD$1:'Domein'!BD7029)+1,""),IF(ADHOC!$S$4=LEFT(Domein!$AS7030,LEN(ADHOC!$S$4)),MAX(Domein!BD$1:'Domein'!BD7029)+1,"")))</f>
        <v/>
      </c>
    </row>
    <row r="7031" spans="45:56" x14ac:dyDescent="0.2">
      <c r="AS7031" s="4" t="s">
        <v>19662</v>
      </c>
      <c r="AT7031" s="4" t="s">
        <v>19663</v>
      </c>
      <c r="AU7031" s="4" t="s">
        <v>456</v>
      </c>
      <c r="AV7031" s="4" t="s">
        <v>731</v>
      </c>
      <c r="AW7031" s="4" t="s">
        <v>724</v>
      </c>
      <c r="AX7031" s="4"/>
      <c r="AY7031" s="4">
        <v>235814</v>
      </c>
      <c r="AZ7031" s="4">
        <v>480706</v>
      </c>
      <c r="BA7031" s="4" t="s">
        <v>27669</v>
      </c>
      <c r="BB7031" s="4" t="s">
        <v>27670</v>
      </c>
      <c r="BC7031" s="4">
        <v>40</v>
      </c>
      <c r="BD7031" t="str">
        <f>IF(AND(ADHOC!$G$15="",ADHOC!$S$4=""),"",IF(ADHOC!$G$15&lt;&gt;"",IF(ADHOC!$G$15=LEFT(Domein!$AS7031,LEN(ADHOC!$G$15)),MAX(Domein!BD$1:'Domein'!BD7030)+1,""),IF(ADHOC!$S$4=LEFT(Domein!$AS7031,LEN(ADHOC!$S$4)),MAX(Domein!BD$1:'Domein'!BD7030)+1,"")))</f>
        <v/>
      </c>
    </row>
    <row r="7032" spans="45:56" x14ac:dyDescent="0.2">
      <c r="AS7032" s="4" t="s">
        <v>19664</v>
      </c>
      <c r="AT7032" s="4" t="s">
        <v>19665</v>
      </c>
      <c r="AU7032" s="4" t="s">
        <v>456</v>
      </c>
      <c r="AV7032" s="4" t="s">
        <v>731</v>
      </c>
      <c r="AW7032" s="4" t="s">
        <v>724</v>
      </c>
      <c r="AX7032" s="4"/>
      <c r="AY7032" s="4">
        <v>235288</v>
      </c>
      <c r="AZ7032" s="4">
        <v>480838</v>
      </c>
      <c r="BA7032" s="4" t="s">
        <v>27671</v>
      </c>
      <c r="BB7032" s="4" t="s">
        <v>27672</v>
      </c>
      <c r="BC7032" s="4">
        <v>40</v>
      </c>
      <c r="BD7032" t="str">
        <f>IF(AND(ADHOC!$G$15="",ADHOC!$S$4=""),"",IF(ADHOC!$G$15&lt;&gt;"",IF(ADHOC!$G$15=LEFT(Domein!$AS7032,LEN(ADHOC!$G$15)),MAX(Domein!BD$1:'Domein'!BD7031)+1,""),IF(ADHOC!$S$4=LEFT(Domein!$AS7032,LEN(ADHOC!$S$4)),MAX(Domein!BD$1:'Domein'!BD7031)+1,"")))</f>
        <v/>
      </c>
    </row>
    <row r="7033" spans="45:56" x14ac:dyDescent="0.2">
      <c r="AS7033" s="4" t="s">
        <v>19666</v>
      </c>
      <c r="AT7033" s="4" t="s">
        <v>19667</v>
      </c>
      <c r="AU7033" s="4" t="s">
        <v>456</v>
      </c>
      <c r="AV7033" s="4" t="s">
        <v>731</v>
      </c>
      <c r="AW7033" s="4" t="s">
        <v>724</v>
      </c>
      <c r="AX7033" s="4"/>
      <c r="AY7033" s="4">
        <v>230640</v>
      </c>
      <c r="AZ7033" s="4">
        <v>485320</v>
      </c>
      <c r="BA7033" s="4" t="s">
        <v>27673</v>
      </c>
      <c r="BB7033" s="4" t="s">
        <v>27674</v>
      </c>
      <c r="BC7033" s="4">
        <v>40</v>
      </c>
      <c r="BD7033" t="str">
        <f>IF(AND(ADHOC!$G$15="",ADHOC!$S$4=""),"",IF(ADHOC!$G$15&lt;&gt;"",IF(ADHOC!$G$15=LEFT(Domein!$AS7033,LEN(ADHOC!$G$15)),MAX(Domein!BD$1:'Domein'!BD7032)+1,""),IF(ADHOC!$S$4=LEFT(Domein!$AS7033,LEN(ADHOC!$S$4)),MAX(Domein!BD$1:'Domein'!BD7032)+1,"")))</f>
        <v/>
      </c>
    </row>
    <row r="7034" spans="45:56" x14ac:dyDescent="0.2">
      <c r="AS7034" s="4" t="s">
        <v>19668</v>
      </c>
      <c r="AT7034" s="4" t="s">
        <v>19669</v>
      </c>
      <c r="AU7034" s="4" t="s">
        <v>456</v>
      </c>
      <c r="AV7034" s="4" t="s">
        <v>731</v>
      </c>
      <c r="AW7034" s="4" t="s">
        <v>724</v>
      </c>
      <c r="AX7034" s="4"/>
      <c r="AY7034" s="4">
        <v>228692</v>
      </c>
      <c r="AZ7034" s="4">
        <v>489005</v>
      </c>
      <c r="BA7034" s="4" t="s">
        <v>27675</v>
      </c>
      <c r="BB7034" s="4" t="s">
        <v>27676</v>
      </c>
      <c r="BC7034" s="4">
        <v>40</v>
      </c>
      <c r="BD7034" t="str">
        <f>IF(AND(ADHOC!$G$15="",ADHOC!$S$4=""),"",IF(ADHOC!$G$15&lt;&gt;"",IF(ADHOC!$G$15=LEFT(Domein!$AS7034,LEN(ADHOC!$G$15)),MAX(Domein!BD$1:'Domein'!BD7033)+1,""),IF(ADHOC!$S$4=LEFT(Domein!$AS7034,LEN(ADHOC!$S$4)),MAX(Domein!BD$1:'Domein'!BD7033)+1,"")))</f>
        <v/>
      </c>
    </row>
    <row r="7035" spans="45:56" x14ac:dyDescent="0.2">
      <c r="AS7035" s="4" t="s">
        <v>35628</v>
      </c>
      <c r="AT7035" s="4" t="s">
        <v>35629</v>
      </c>
      <c r="AU7035" s="4" t="s">
        <v>456</v>
      </c>
      <c r="AV7035" s="4" t="s">
        <v>729</v>
      </c>
      <c r="AW7035" s="4" t="s">
        <v>701</v>
      </c>
      <c r="AX7035" s="4"/>
      <c r="AY7035" s="4"/>
      <c r="AZ7035" s="4"/>
      <c r="BA7035" s="4"/>
      <c r="BB7035" s="4"/>
      <c r="BC7035" s="4">
        <v>40</v>
      </c>
      <c r="BD7035" t="str">
        <f>IF(AND(ADHOC!$G$15="",ADHOC!$S$4=""),"",IF(ADHOC!$G$15&lt;&gt;"",IF(ADHOC!$G$15=LEFT(Domein!$AS7035,LEN(ADHOC!$G$15)),MAX(Domein!BD$1:'Domein'!BD7034)+1,""),IF(ADHOC!$S$4=LEFT(Domein!$AS7035,LEN(ADHOC!$S$4)),MAX(Domein!BD$1:'Domein'!BD7034)+1,"")))</f>
        <v/>
      </c>
    </row>
    <row r="7036" spans="45:56" x14ac:dyDescent="0.2">
      <c r="AS7036" s="4" t="s">
        <v>19670</v>
      </c>
      <c r="AT7036" s="4" t="s">
        <v>19671</v>
      </c>
      <c r="AU7036" s="4" t="s">
        <v>456</v>
      </c>
      <c r="AV7036" s="4" t="s">
        <v>731</v>
      </c>
      <c r="AW7036" s="4" t="s">
        <v>724</v>
      </c>
      <c r="AX7036" s="4"/>
      <c r="AY7036" s="4">
        <v>229904</v>
      </c>
      <c r="AZ7036" s="4">
        <v>484411</v>
      </c>
      <c r="BA7036" s="4" t="s">
        <v>27677</v>
      </c>
      <c r="BB7036" s="4" t="s">
        <v>27678</v>
      </c>
      <c r="BC7036" s="4">
        <v>40</v>
      </c>
      <c r="BD7036" t="str">
        <f>IF(AND(ADHOC!$G$15="",ADHOC!$S$4=""),"",IF(ADHOC!$G$15&lt;&gt;"",IF(ADHOC!$G$15=LEFT(Domein!$AS7036,LEN(ADHOC!$G$15)),MAX(Domein!BD$1:'Domein'!BD7035)+1,""),IF(ADHOC!$S$4=LEFT(Domein!$AS7036,LEN(ADHOC!$S$4)),MAX(Domein!BD$1:'Domein'!BD7035)+1,"")))</f>
        <v/>
      </c>
    </row>
    <row r="7037" spans="45:56" x14ac:dyDescent="0.2">
      <c r="AS7037" s="4" t="s">
        <v>19672</v>
      </c>
      <c r="AT7037" s="4" t="s">
        <v>19673</v>
      </c>
      <c r="AU7037" s="4" t="s">
        <v>456</v>
      </c>
      <c r="AV7037" s="4" t="s">
        <v>731</v>
      </c>
      <c r="AW7037" s="4" t="s">
        <v>724</v>
      </c>
      <c r="AX7037" s="4"/>
      <c r="AY7037" s="4">
        <v>236612</v>
      </c>
      <c r="AZ7037" s="4">
        <v>479501</v>
      </c>
      <c r="BA7037" s="4" t="s">
        <v>27679</v>
      </c>
      <c r="BB7037" s="4" t="s">
        <v>27680</v>
      </c>
      <c r="BC7037" s="4">
        <v>40</v>
      </c>
      <c r="BD7037" t="str">
        <f>IF(AND(ADHOC!$G$15="",ADHOC!$S$4=""),"",IF(ADHOC!$G$15&lt;&gt;"",IF(ADHOC!$G$15=LEFT(Domein!$AS7037,LEN(ADHOC!$G$15)),MAX(Domein!BD$1:'Domein'!BD7036)+1,""),IF(ADHOC!$S$4=LEFT(Domein!$AS7037,LEN(ADHOC!$S$4)),MAX(Domein!BD$1:'Domein'!BD7036)+1,"")))</f>
        <v/>
      </c>
    </row>
    <row r="7038" spans="45:56" x14ac:dyDescent="0.2">
      <c r="AS7038" s="4" t="s">
        <v>19674</v>
      </c>
      <c r="AT7038" s="4" t="s">
        <v>19675</v>
      </c>
      <c r="AU7038" s="4" t="s">
        <v>456</v>
      </c>
      <c r="AV7038" s="4" t="s">
        <v>731</v>
      </c>
      <c r="AW7038" s="4" t="s">
        <v>724</v>
      </c>
      <c r="AX7038" s="4"/>
      <c r="AY7038" s="4">
        <v>228504</v>
      </c>
      <c r="AZ7038" s="4">
        <v>487685</v>
      </c>
      <c r="BA7038" s="4" t="s">
        <v>27681</v>
      </c>
      <c r="BB7038" s="4" t="s">
        <v>27682</v>
      </c>
      <c r="BC7038" s="4">
        <v>40</v>
      </c>
      <c r="BD7038" t="str">
        <f>IF(AND(ADHOC!$G$15="",ADHOC!$S$4=""),"",IF(ADHOC!$G$15&lt;&gt;"",IF(ADHOC!$G$15=LEFT(Domein!$AS7038,LEN(ADHOC!$G$15)),MAX(Domein!BD$1:'Domein'!BD7037)+1,""),IF(ADHOC!$S$4=LEFT(Domein!$AS7038,LEN(ADHOC!$S$4)),MAX(Domein!BD$1:'Domein'!BD7037)+1,"")))</f>
        <v/>
      </c>
    </row>
    <row r="7039" spans="45:56" x14ac:dyDescent="0.2">
      <c r="AS7039" s="4" t="s">
        <v>19676</v>
      </c>
      <c r="AT7039" s="4" t="s">
        <v>19677</v>
      </c>
      <c r="AU7039" s="4" t="s">
        <v>456</v>
      </c>
      <c r="AV7039" s="4" t="s">
        <v>731</v>
      </c>
      <c r="AW7039" s="4" t="s">
        <v>724</v>
      </c>
      <c r="AX7039" s="4"/>
      <c r="AY7039" s="4">
        <v>231626</v>
      </c>
      <c r="AZ7039" s="4">
        <v>483237</v>
      </c>
      <c r="BA7039" s="4" t="s">
        <v>27683</v>
      </c>
      <c r="BB7039" s="4" t="s">
        <v>27684</v>
      </c>
      <c r="BC7039" s="4">
        <v>40</v>
      </c>
      <c r="BD7039" t="str">
        <f>IF(AND(ADHOC!$G$15="",ADHOC!$S$4=""),"",IF(ADHOC!$G$15&lt;&gt;"",IF(ADHOC!$G$15=LEFT(Domein!$AS7039,LEN(ADHOC!$G$15)),MAX(Domein!BD$1:'Domein'!BD7038)+1,""),IF(ADHOC!$S$4=LEFT(Domein!$AS7039,LEN(ADHOC!$S$4)),MAX(Domein!BD$1:'Domein'!BD7038)+1,"")))</f>
        <v/>
      </c>
    </row>
    <row r="7040" spans="45:56" x14ac:dyDescent="0.2">
      <c r="AS7040" s="4" t="s">
        <v>19678</v>
      </c>
      <c r="AT7040" s="4" t="s">
        <v>19679</v>
      </c>
      <c r="AU7040" s="4" t="s">
        <v>456</v>
      </c>
      <c r="AV7040" s="4" t="s">
        <v>731</v>
      </c>
      <c r="AW7040" s="4" t="s">
        <v>724</v>
      </c>
      <c r="AX7040" s="4"/>
      <c r="AY7040" s="4">
        <v>229629</v>
      </c>
      <c r="AZ7040" s="4">
        <v>486548</v>
      </c>
      <c r="BA7040" s="4" t="s">
        <v>25150</v>
      </c>
      <c r="BB7040" s="4" t="s">
        <v>27685</v>
      </c>
      <c r="BC7040" s="4">
        <v>40</v>
      </c>
      <c r="BD7040" t="str">
        <f>IF(AND(ADHOC!$G$15="",ADHOC!$S$4=""),"",IF(ADHOC!$G$15&lt;&gt;"",IF(ADHOC!$G$15=LEFT(Domein!$AS7040,LEN(ADHOC!$G$15)),MAX(Domein!BD$1:'Domein'!BD7039)+1,""),IF(ADHOC!$S$4=LEFT(Domein!$AS7040,LEN(ADHOC!$S$4)),MAX(Domein!BD$1:'Domein'!BD7039)+1,"")))</f>
        <v/>
      </c>
    </row>
    <row r="7041" spans="45:56" x14ac:dyDescent="0.2">
      <c r="AS7041" s="4" t="s">
        <v>19680</v>
      </c>
      <c r="AT7041" s="4" t="s">
        <v>19681</v>
      </c>
      <c r="AU7041" s="4" t="s">
        <v>456</v>
      </c>
      <c r="AV7041" s="4" t="s">
        <v>731</v>
      </c>
      <c r="AW7041" s="4" t="s">
        <v>724</v>
      </c>
      <c r="AX7041" s="4"/>
      <c r="AY7041" s="4">
        <v>232848</v>
      </c>
      <c r="AZ7041" s="4">
        <v>483080</v>
      </c>
      <c r="BA7041" s="4" t="s">
        <v>27686</v>
      </c>
      <c r="BB7041" s="4" t="s">
        <v>27687</v>
      </c>
      <c r="BC7041" s="4">
        <v>40</v>
      </c>
      <c r="BD7041" t="str">
        <f>IF(AND(ADHOC!$G$15="",ADHOC!$S$4=""),"",IF(ADHOC!$G$15&lt;&gt;"",IF(ADHOC!$G$15=LEFT(Domein!$AS7041,LEN(ADHOC!$G$15)),MAX(Domein!BD$1:'Domein'!BD7040)+1,""),IF(ADHOC!$S$4=LEFT(Domein!$AS7041,LEN(ADHOC!$S$4)),MAX(Domein!BD$1:'Domein'!BD7040)+1,"")))</f>
        <v/>
      </c>
    </row>
    <row r="7042" spans="45:56" x14ac:dyDescent="0.2">
      <c r="AS7042" s="4" t="s">
        <v>19682</v>
      </c>
      <c r="AT7042" s="4" t="s">
        <v>3283</v>
      </c>
      <c r="AU7042" s="4" t="s">
        <v>456</v>
      </c>
      <c r="AV7042" s="4" t="s">
        <v>731</v>
      </c>
      <c r="AW7042" s="4" t="s">
        <v>724</v>
      </c>
      <c r="AX7042" s="4"/>
      <c r="AY7042" s="4">
        <v>230700</v>
      </c>
      <c r="AZ7042" s="4">
        <v>476780</v>
      </c>
      <c r="BA7042" s="4" t="s">
        <v>27688</v>
      </c>
      <c r="BB7042" s="4" t="s">
        <v>27689</v>
      </c>
      <c r="BC7042" s="4">
        <v>40</v>
      </c>
      <c r="BD7042" t="str">
        <f>IF(AND(ADHOC!$G$15="",ADHOC!$S$4=""),"",IF(ADHOC!$G$15&lt;&gt;"",IF(ADHOC!$G$15=LEFT(Domein!$AS7042,LEN(ADHOC!$G$15)),MAX(Domein!BD$1:'Domein'!BD7041)+1,""),IF(ADHOC!$S$4=LEFT(Domein!$AS7042,LEN(ADHOC!$S$4)),MAX(Domein!BD$1:'Domein'!BD7041)+1,"")))</f>
        <v/>
      </c>
    </row>
    <row r="7043" spans="45:56" x14ac:dyDescent="0.2">
      <c r="AS7043" s="4" t="s">
        <v>19683</v>
      </c>
      <c r="AT7043" s="4" t="s">
        <v>19684</v>
      </c>
      <c r="AU7043" s="4" t="s">
        <v>456</v>
      </c>
      <c r="AV7043" s="4" t="s">
        <v>731</v>
      </c>
      <c r="AW7043" s="4" t="s">
        <v>724</v>
      </c>
      <c r="AX7043" s="4"/>
      <c r="AY7043" s="4">
        <v>229643</v>
      </c>
      <c r="AZ7043" s="4">
        <v>490629</v>
      </c>
      <c r="BA7043" s="4" t="s">
        <v>27690</v>
      </c>
      <c r="BB7043" s="4" t="s">
        <v>27691</v>
      </c>
      <c r="BC7043" s="4">
        <v>40</v>
      </c>
      <c r="BD7043" t="str">
        <f>IF(AND(ADHOC!$G$15="",ADHOC!$S$4=""),"",IF(ADHOC!$G$15&lt;&gt;"",IF(ADHOC!$G$15=LEFT(Domein!$AS7043,LEN(ADHOC!$G$15)),MAX(Domein!BD$1:'Domein'!BD7042)+1,""),IF(ADHOC!$S$4=LEFT(Domein!$AS7043,LEN(ADHOC!$S$4)),MAX(Domein!BD$1:'Domein'!BD7042)+1,"")))</f>
        <v/>
      </c>
    </row>
    <row r="7044" spans="45:56" x14ac:dyDescent="0.2">
      <c r="AS7044" s="4" t="s">
        <v>19685</v>
      </c>
      <c r="AT7044" s="4" t="s">
        <v>19686</v>
      </c>
      <c r="AU7044" s="4" t="s">
        <v>456</v>
      </c>
      <c r="AV7044" s="4" t="s">
        <v>731</v>
      </c>
      <c r="AW7044" s="4" t="s">
        <v>724</v>
      </c>
      <c r="AX7044" s="4"/>
      <c r="AY7044" s="4">
        <v>233092</v>
      </c>
      <c r="AZ7044" s="4">
        <v>492253</v>
      </c>
      <c r="BA7044" s="4" t="s">
        <v>27692</v>
      </c>
      <c r="BB7044" s="4" t="s">
        <v>27693</v>
      </c>
      <c r="BC7044" s="4">
        <v>40</v>
      </c>
      <c r="BD7044" t="str">
        <f>IF(AND(ADHOC!$G$15="",ADHOC!$S$4=""),"",IF(ADHOC!$G$15&lt;&gt;"",IF(ADHOC!$G$15=LEFT(Domein!$AS7044,LEN(ADHOC!$G$15)),MAX(Domein!BD$1:'Domein'!BD7043)+1,""),IF(ADHOC!$S$4=LEFT(Domein!$AS7044,LEN(ADHOC!$S$4)),MAX(Domein!BD$1:'Domein'!BD7043)+1,"")))</f>
        <v/>
      </c>
    </row>
    <row r="7045" spans="45:56" x14ac:dyDescent="0.2">
      <c r="AS7045" s="4" t="s">
        <v>19687</v>
      </c>
      <c r="AT7045" s="4" t="s">
        <v>19688</v>
      </c>
      <c r="AU7045" s="4" t="s">
        <v>456</v>
      </c>
      <c r="AV7045" s="4" t="s">
        <v>731</v>
      </c>
      <c r="AW7045" s="4" t="s">
        <v>724</v>
      </c>
      <c r="AX7045" s="4"/>
      <c r="AY7045" s="4">
        <v>233205</v>
      </c>
      <c r="AZ7045" s="4">
        <v>488195</v>
      </c>
      <c r="BA7045" s="4" t="s">
        <v>27694</v>
      </c>
      <c r="BB7045" s="4" t="s">
        <v>27695</v>
      </c>
      <c r="BC7045" s="4">
        <v>40</v>
      </c>
      <c r="BD7045" t="str">
        <f>IF(AND(ADHOC!$G$15="",ADHOC!$S$4=""),"",IF(ADHOC!$G$15&lt;&gt;"",IF(ADHOC!$G$15=LEFT(Domein!$AS7045,LEN(ADHOC!$G$15)),MAX(Domein!BD$1:'Domein'!BD7044)+1,""),IF(ADHOC!$S$4=LEFT(Domein!$AS7045,LEN(ADHOC!$S$4)),MAX(Domein!BD$1:'Domein'!BD7044)+1,"")))</f>
        <v/>
      </c>
    </row>
    <row r="7046" spans="45:56" x14ac:dyDescent="0.2">
      <c r="AS7046" s="4" t="s">
        <v>19689</v>
      </c>
      <c r="AT7046" s="4" t="s">
        <v>19690</v>
      </c>
      <c r="AU7046" s="4" t="s">
        <v>456</v>
      </c>
      <c r="AV7046" s="4" t="s">
        <v>731</v>
      </c>
      <c r="AW7046" s="4" t="s">
        <v>724</v>
      </c>
      <c r="AX7046" s="4"/>
      <c r="AY7046" s="4">
        <v>234947</v>
      </c>
      <c r="AZ7046" s="4">
        <v>475416</v>
      </c>
      <c r="BA7046" s="4" t="s">
        <v>27696</v>
      </c>
      <c r="BB7046" s="4" t="s">
        <v>27697</v>
      </c>
      <c r="BC7046" s="4">
        <v>40</v>
      </c>
      <c r="BD7046" t="str">
        <f>IF(AND(ADHOC!$G$15="",ADHOC!$S$4=""),"",IF(ADHOC!$G$15&lt;&gt;"",IF(ADHOC!$G$15=LEFT(Domein!$AS7046,LEN(ADHOC!$G$15)),MAX(Domein!BD$1:'Domein'!BD7045)+1,""),IF(ADHOC!$S$4=LEFT(Domein!$AS7046,LEN(ADHOC!$S$4)),MAX(Domein!BD$1:'Domein'!BD7045)+1,"")))</f>
        <v/>
      </c>
    </row>
    <row r="7047" spans="45:56" x14ac:dyDescent="0.2">
      <c r="AS7047" s="4" t="s">
        <v>19691</v>
      </c>
      <c r="AT7047" s="4" t="s">
        <v>19692</v>
      </c>
      <c r="AU7047" s="4" t="s">
        <v>456</v>
      </c>
      <c r="AV7047" s="4" t="s">
        <v>731</v>
      </c>
      <c r="AW7047" s="4" t="s">
        <v>724</v>
      </c>
      <c r="AX7047" s="4"/>
      <c r="AY7047" s="4">
        <v>230016</v>
      </c>
      <c r="AZ7047" s="4">
        <v>478901</v>
      </c>
      <c r="BA7047" s="4" t="s">
        <v>27698</v>
      </c>
      <c r="BB7047" s="4" t="s">
        <v>27699</v>
      </c>
      <c r="BC7047" s="4">
        <v>40</v>
      </c>
      <c r="BD7047" t="str">
        <f>IF(AND(ADHOC!$G$15="",ADHOC!$S$4=""),"",IF(ADHOC!$G$15&lt;&gt;"",IF(ADHOC!$G$15=LEFT(Domein!$AS7047,LEN(ADHOC!$G$15)),MAX(Domein!BD$1:'Domein'!BD7046)+1,""),IF(ADHOC!$S$4=LEFT(Domein!$AS7047,LEN(ADHOC!$S$4)),MAX(Domein!BD$1:'Domein'!BD7046)+1,"")))</f>
        <v/>
      </c>
    </row>
    <row r="7048" spans="45:56" x14ac:dyDescent="0.2">
      <c r="AS7048" s="4" t="s">
        <v>19693</v>
      </c>
      <c r="AT7048" s="4" t="s">
        <v>19694</v>
      </c>
      <c r="AU7048" s="4" t="s">
        <v>456</v>
      </c>
      <c r="AV7048" s="4" t="s">
        <v>731</v>
      </c>
      <c r="AW7048" s="4" t="s">
        <v>724</v>
      </c>
      <c r="AX7048" s="4"/>
      <c r="AY7048" s="4">
        <v>229340</v>
      </c>
      <c r="AZ7048" s="4">
        <v>481313</v>
      </c>
      <c r="BA7048" s="4" t="s">
        <v>27700</v>
      </c>
      <c r="BB7048" s="4" t="s">
        <v>27701</v>
      </c>
      <c r="BC7048" s="4">
        <v>40</v>
      </c>
      <c r="BD7048" t="str">
        <f>IF(AND(ADHOC!$G$15="",ADHOC!$S$4=""),"",IF(ADHOC!$G$15&lt;&gt;"",IF(ADHOC!$G$15=LEFT(Domein!$AS7048,LEN(ADHOC!$G$15)),MAX(Domein!BD$1:'Domein'!BD7047)+1,""),IF(ADHOC!$S$4=LEFT(Domein!$AS7048,LEN(ADHOC!$S$4)),MAX(Domein!BD$1:'Domein'!BD7047)+1,"")))</f>
        <v/>
      </c>
    </row>
    <row r="7049" spans="45:56" x14ac:dyDescent="0.2">
      <c r="AS7049" s="4" t="s">
        <v>19695</v>
      </c>
      <c r="AT7049" s="4" t="s">
        <v>19696</v>
      </c>
      <c r="AU7049" s="4" t="s">
        <v>456</v>
      </c>
      <c r="AV7049" s="4" t="s">
        <v>731</v>
      </c>
      <c r="AW7049" s="4" t="s">
        <v>724</v>
      </c>
      <c r="AX7049" s="4"/>
      <c r="AY7049" s="4">
        <v>229925</v>
      </c>
      <c r="AZ7049" s="4">
        <v>482975</v>
      </c>
      <c r="BA7049" s="4" t="s">
        <v>27702</v>
      </c>
      <c r="BB7049" s="4" t="s">
        <v>27703</v>
      </c>
      <c r="BC7049" s="4">
        <v>40</v>
      </c>
      <c r="BD7049" t="str">
        <f>IF(AND(ADHOC!$G$15="",ADHOC!$S$4=""),"",IF(ADHOC!$G$15&lt;&gt;"",IF(ADHOC!$G$15=LEFT(Domein!$AS7049,LEN(ADHOC!$G$15)),MAX(Domein!BD$1:'Domein'!BD7048)+1,""),IF(ADHOC!$S$4=LEFT(Domein!$AS7049,LEN(ADHOC!$S$4)),MAX(Domein!BD$1:'Domein'!BD7048)+1,"")))</f>
        <v/>
      </c>
    </row>
    <row r="7050" spans="45:56" x14ac:dyDescent="0.2">
      <c r="AS7050" s="4" t="s">
        <v>19697</v>
      </c>
      <c r="AT7050" s="4" t="s">
        <v>19698</v>
      </c>
      <c r="AU7050" s="4" t="s">
        <v>456</v>
      </c>
      <c r="AV7050" s="4" t="s">
        <v>731</v>
      </c>
      <c r="AW7050" s="4" t="s">
        <v>724</v>
      </c>
      <c r="AX7050" s="4"/>
      <c r="AY7050" s="4">
        <v>233486</v>
      </c>
      <c r="AZ7050" s="4">
        <v>483013</v>
      </c>
      <c r="BA7050" s="4" t="s">
        <v>27704</v>
      </c>
      <c r="BB7050" s="4" t="s">
        <v>27705</v>
      </c>
      <c r="BC7050" s="4">
        <v>40</v>
      </c>
      <c r="BD7050" t="str">
        <f>IF(AND(ADHOC!$G$15="",ADHOC!$S$4=""),"",IF(ADHOC!$G$15&lt;&gt;"",IF(ADHOC!$G$15=LEFT(Domein!$AS7050,LEN(ADHOC!$G$15)),MAX(Domein!BD$1:'Domein'!BD7049)+1,""),IF(ADHOC!$S$4=LEFT(Domein!$AS7050,LEN(ADHOC!$S$4)),MAX(Domein!BD$1:'Domein'!BD7049)+1,"")))</f>
        <v/>
      </c>
    </row>
    <row r="7051" spans="45:56" x14ac:dyDescent="0.2">
      <c r="AS7051" s="4" t="s">
        <v>19699</v>
      </c>
      <c r="AT7051" s="4" t="s">
        <v>19700</v>
      </c>
      <c r="AU7051" s="4" t="s">
        <v>456</v>
      </c>
      <c r="AV7051" s="4" t="s">
        <v>731</v>
      </c>
      <c r="AW7051" s="4" t="s">
        <v>724</v>
      </c>
      <c r="AX7051" s="4"/>
      <c r="AY7051" s="4">
        <v>230780</v>
      </c>
      <c r="AZ7051" s="4">
        <v>476460</v>
      </c>
      <c r="BA7051" s="4" t="s">
        <v>24539</v>
      </c>
      <c r="BB7051" s="4" t="s">
        <v>27706</v>
      </c>
      <c r="BC7051" s="4">
        <v>40</v>
      </c>
      <c r="BD7051" t="str">
        <f>IF(AND(ADHOC!$G$15="",ADHOC!$S$4=""),"",IF(ADHOC!$G$15&lt;&gt;"",IF(ADHOC!$G$15=LEFT(Domein!$AS7051,LEN(ADHOC!$G$15)),MAX(Domein!BD$1:'Domein'!BD7050)+1,""),IF(ADHOC!$S$4=LEFT(Domein!$AS7051,LEN(ADHOC!$S$4)),MAX(Domein!BD$1:'Domein'!BD7050)+1,"")))</f>
        <v/>
      </c>
    </row>
    <row r="7052" spans="45:56" x14ac:dyDescent="0.2">
      <c r="AS7052" s="4" t="s">
        <v>19701</v>
      </c>
      <c r="AT7052" s="4" t="s">
        <v>19702</v>
      </c>
      <c r="AU7052" s="4" t="s">
        <v>456</v>
      </c>
      <c r="AV7052" s="4" t="s">
        <v>731</v>
      </c>
      <c r="AW7052" s="4" t="s">
        <v>724</v>
      </c>
      <c r="AX7052" s="4"/>
      <c r="AY7052" s="4">
        <v>228070</v>
      </c>
      <c r="AZ7052" s="4">
        <v>493690</v>
      </c>
      <c r="BA7052" s="4" t="s">
        <v>27707</v>
      </c>
      <c r="BB7052" s="4" t="s">
        <v>27708</v>
      </c>
      <c r="BC7052" s="4">
        <v>40</v>
      </c>
      <c r="BD7052" t="str">
        <f>IF(AND(ADHOC!$G$15="",ADHOC!$S$4=""),"",IF(ADHOC!$G$15&lt;&gt;"",IF(ADHOC!$G$15=LEFT(Domein!$AS7052,LEN(ADHOC!$G$15)),MAX(Domein!BD$1:'Domein'!BD7051)+1,""),IF(ADHOC!$S$4=LEFT(Domein!$AS7052,LEN(ADHOC!$S$4)),MAX(Domein!BD$1:'Domein'!BD7051)+1,"")))</f>
        <v/>
      </c>
    </row>
    <row r="7053" spans="45:56" x14ac:dyDescent="0.2">
      <c r="AS7053" s="4" t="s">
        <v>19703</v>
      </c>
      <c r="AT7053" s="4" t="s">
        <v>2362</v>
      </c>
      <c r="AU7053" s="4" t="s">
        <v>456</v>
      </c>
      <c r="AV7053" s="4" t="s">
        <v>731</v>
      </c>
      <c r="AW7053" s="4" t="s">
        <v>724</v>
      </c>
      <c r="AX7053" s="4"/>
      <c r="AY7053" s="4">
        <v>235206</v>
      </c>
      <c r="AZ7053" s="4">
        <v>481348</v>
      </c>
      <c r="BA7053" s="4" t="s">
        <v>27709</v>
      </c>
      <c r="BB7053" s="4" t="s">
        <v>27710</v>
      </c>
      <c r="BC7053" s="4">
        <v>40</v>
      </c>
      <c r="BD7053" t="str">
        <f>IF(AND(ADHOC!$G$15="",ADHOC!$S$4=""),"",IF(ADHOC!$G$15&lt;&gt;"",IF(ADHOC!$G$15=LEFT(Domein!$AS7053,LEN(ADHOC!$G$15)),MAX(Domein!BD$1:'Domein'!BD7052)+1,""),IF(ADHOC!$S$4=LEFT(Domein!$AS7053,LEN(ADHOC!$S$4)),MAX(Domein!BD$1:'Domein'!BD7052)+1,"")))</f>
        <v/>
      </c>
    </row>
    <row r="7054" spans="45:56" x14ac:dyDescent="0.2">
      <c r="AS7054" s="4" t="s">
        <v>19704</v>
      </c>
      <c r="AT7054" s="4" t="s">
        <v>19705</v>
      </c>
      <c r="AU7054" s="4" t="s">
        <v>456</v>
      </c>
      <c r="AV7054" s="4" t="s">
        <v>731</v>
      </c>
      <c r="AW7054" s="4" t="s">
        <v>724</v>
      </c>
      <c r="AX7054" s="4"/>
      <c r="AY7054" s="4">
        <v>228337</v>
      </c>
      <c r="AZ7054" s="4">
        <v>490022</v>
      </c>
      <c r="BA7054" s="4" t="s">
        <v>27711</v>
      </c>
      <c r="BB7054" s="4" t="s">
        <v>27712</v>
      </c>
      <c r="BC7054" s="4">
        <v>40</v>
      </c>
      <c r="BD7054" t="str">
        <f>IF(AND(ADHOC!$G$15="",ADHOC!$S$4=""),"",IF(ADHOC!$G$15&lt;&gt;"",IF(ADHOC!$G$15=LEFT(Domein!$AS7054,LEN(ADHOC!$G$15)),MAX(Domein!BD$1:'Domein'!BD7053)+1,""),IF(ADHOC!$S$4=LEFT(Domein!$AS7054,LEN(ADHOC!$S$4)),MAX(Domein!BD$1:'Domein'!BD7053)+1,"")))</f>
        <v/>
      </c>
    </row>
    <row r="7055" spans="45:56" x14ac:dyDescent="0.2">
      <c r="AS7055" s="4" t="s">
        <v>19706</v>
      </c>
      <c r="AT7055" s="4" t="s">
        <v>19707</v>
      </c>
      <c r="AU7055" s="4" t="s">
        <v>456</v>
      </c>
      <c r="AV7055" s="4" t="s">
        <v>731</v>
      </c>
      <c r="AW7055" s="4" t="s">
        <v>724</v>
      </c>
      <c r="AX7055" s="4"/>
      <c r="AY7055" s="4">
        <v>235841</v>
      </c>
      <c r="AZ7055" s="4">
        <v>481641</v>
      </c>
      <c r="BA7055" s="4" t="s">
        <v>27713</v>
      </c>
      <c r="BB7055" s="4" t="s">
        <v>27714</v>
      </c>
      <c r="BC7055" s="4">
        <v>40</v>
      </c>
      <c r="BD7055" t="str">
        <f>IF(AND(ADHOC!$G$15="",ADHOC!$S$4=""),"",IF(ADHOC!$G$15&lt;&gt;"",IF(ADHOC!$G$15=LEFT(Domein!$AS7055,LEN(ADHOC!$G$15)),MAX(Domein!BD$1:'Domein'!BD7054)+1,""),IF(ADHOC!$S$4=LEFT(Domein!$AS7055,LEN(ADHOC!$S$4)),MAX(Domein!BD$1:'Domein'!BD7054)+1,"")))</f>
        <v/>
      </c>
    </row>
    <row r="7056" spans="45:56" x14ac:dyDescent="0.2">
      <c r="AS7056" s="4" t="s">
        <v>19708</v>
      </c>
      <c r="AT7056" s="4" t="s">
        <v>19709</v>
      </c>
      <c r="AU7056" s="4" t="s">
        <v>456</v>
      </c>
      <c r="AV7056" s="4" t="s">
        <v>731</v>
      </c>
      <c r="AW7056" s="4" t="s">
        <v>724</v>
      </c>
      <c r="AX7056" s="4"/>
      <c r="AY7056" s="4">
        <v>235662</v>
      </c>
      <c r="AZ7056" s="4">
        <v>483675</v>
      </c>
      <c r="BA7056" s="4" t="s">
        <v>27715</v>
      </c>
      <c r="BB7056" s="4" t="s">
        <v>27716</v>
      </c>
      <c r="BC7056" s="4">
        <v>40</v>
      </c>
      <c r="BD7056" t="str">
        <f>IF(AND(ADHOC!$G$15="",ADHOC!$S$4=""),"",IF(ADHOC!$G$15&lt;&gt;"",IF(ADHOC!$G$15=LEFT(Domein!$AS7056,LEN(ADHOC!$G$15)),MAX(Domein!BD$1:'Domein'!BD7055)+1,""),IF(ADHOC!$S$4=LEFT(Domein!$AS7056,LEN(ADHOC!$S$4)),MAX(Domein!BD$1:'Domein'!BD7055)+1,"")))</f>
        <v/>
      </c>
    </row>
    <row r="7057" spans="45:56" x14ac:dyDescent="0.2">
      <c r="AS7057" s="4" t="s">
        <v>19710</v>
      </c>
      <c r="AT7057" s="4" t="s">
        <v>19711</v>
      </c>
      <c r="AU7057" s="4" t="s">
        <v>456</v>
      </c>
      <c r="AV7057" s="4" t="s">
        <v>731</v>
      </c>
      <c r="AW7057" s="4" t="s">
        <v>724</v>
      </c>
      <c r="AX7057" s="4"/>
      <c r="AY7057" s="4">
        <v>235717</v>
      </c>
      <c r="AZ7057" s="4">
        <v>483878</v>
      </c>
      <c r="BA7057" s="4" t="s">
        <v>27717</v>
      </c>
      <c r="BB7057" s="4" t="s">
        <v>27718</v>
      </c>
      <c r="BC7057" s="4">
        <v>40</v>
      </c>
      <c r="BD7057" t="str">
        <f>IF(AND(ADHOC!$G$15="",ADHOC!$S$4=""),"",IF(ADHOC!$G$15&lt;&gt;"",IF(ADHOC!$G$15=LEFT(Domein!$AS7057,LEN(ADHOC!$G$15)),MAX(Domein!BD$1:'Domein'!BD7056)+1,""),IF(ADHOC!$S$4=LEFT(Domein!$AS7057,LEN(ADHOC!$S$4)),MAX(Domein!BD$1:'Domein'!BD7056)+1,"")))</f>
        <v/>
      </c>
    </row>
    <row r="7058" spans="45:56" x14ac:dyDescent="0.2">
      <c r="AS7058" s="4" t="s">
        <v>19712</v>
      </c>
      <c r="AT7058" s="4" t="s">
        <v>19713</v>
      </c>
      <c r="AU7058" s="4" t="s">
        <v>456</v>
      </c>
      <c r="AV7058" s="4" t="s">
        <v>731</v>
      </c>
      <c r="AW7058" s="4" t="s">
        <v>724</v>
      </c>
      <c r="AX7058" s="4"/>
      <c r="AY7058" s="4">
        <v>235756</v>
      </c>
      <c r="AZ7058" s="4">
        <v>483873</v>
      </c>
      <c r="BA7058" s="4" t="s">
        <v>27719</v>
      </c>
      <c r="BB7058" s="4" t="s">
        <v>27720</v>
      </c>
      <c r="BC7058" s="4">
        <v>40</v>
      </c>
      <c r="BD7058" t="str">
        <f>IF(AND(ADHOC!$G$15="",ADHOC!$S$4=""),"",IF(ADHOC!$G$15&lt;&gt;"",IF(ADHOC!$G$15=LEFT(Domein!$AS7058,LEN(ADHOC!$G$15)),MAX(Domein!BD$1:'Domein'!BD7057)+1,""),IF(ADHOC!$S$4=LEFT(Domein!$AS7058,LEN(ADHOC!$S$4)),MAX(Domein!BD$1:'Domein'!BD7057)+1,"")))</f>
        <v/>
      </c>
    </row>
    <row r="7059" spans="45:56" x14ac:dyDescent="0.2">
      <c r="AS7059" s="4" t="s">
        <v>19714</v>
      </c>
      <c r="AT7059" s="4" t="s">
        <v>19715</v>
      </c>
      <c r="AU7059" s="4" t="s">
        <v>456</v>
      </c>
      <c r="AV7059" s="4" t="s">
        <v>731</v>
      </c>
      <c r="AW7059" s="4" t="s">
        <v>724</v>
      </c>
      <c r="AX7059" s="4"/>
      <c r="AY7059" s="4">
        <v>237284</v>
      </c>
      <c r="AZ7059" s="4">
        <v>478834</v>
      </c>
      <c r="BA7059" s="4" t="s">
        <v>27721</v>
      </c>
      <c r="BB7059" s="4" t="s">
        <v>27722</v>
      </c>
      <c r="BC7059" s="4">
        <v>40</v>
      </c>
      <c r="BD7059" t="str">
        <f>IF(AND(ADHOC!$G$15="",ADHOC!$S$4=""),"",IF(ADHOC!$G$15&lt;&gt;"",IF(ADHOC!$G$15=LEFT(Domein!$AS7059,LEN(ADHOC!$G$15)),MAX(Domein!BD$1:'Domein'!BD7058)+1,""),IF(ADHOC!$S$4=LEFT(Domein!$AS7059,LEN(ADHOC!$S$4)),MAX(Domein!BD$1:'Domein'!BD7058)+1,"")))</f>
        <v/>
      </c>
    </row>
    <row r="7060" spans="45:56" x14ac:dyDescent="0.2">
      <c r="AS7060" s="4" t="s">
        <v>19716</v>
      </c>
      <c r="AT7060" s="4" t="s">
        <v>19717</v>
      </c>
      <c r="AU7060" s="4" t="s">
        <v>456</v>
      </c>
      <c r="AV7060" s="4" t="s">
        <v>731</v>
      </c>
      <c r="AW7060" s="4" t="s">
        <v>724</v>
      </c>
      <c r="AX7060" s="4"/>
      <c r="AY7060" s="4">
        <v>237384</v>
      </c>
      <c r="AZ7060" s="4">
        <v>477287</v>
      </c>
      <c r="BA7060" s="4" t="s">
        <v>27723</v>
      </c>
      <c r="BB7060" s="4" t="s">
        <v>27724</v>
      </c>
      <c r="BC7060" s="4">
        <v>40</v>
      </c>
      <c r="BD7060" t="str">
        <f>IF(AND(ADHOC!$G$15="",ADHOC!$S$4=""),"",IF(ADHOC!$G$15&lt;&gt;"",IF(ADHOC!$G$15=LEFT(Domein!$AS7060,LEN(ADHOC!$G$15)),MAX(Domein!BD$1:'Domein'!BD7059)+1,""),IF(ADHOC!$S$4=LEFT(Domein!$AS7060,LEN(ADHOC!$S$4)),MAX(Domein!BD$1:'Domein'!BD7059)+1,"")))</f>
        <v/>
      </c>
    </row>
    <row r="7061" spans="45:56" x14ac:dyDescent="0.2">
      <c r="AS7061" s="4" t="s">
        <v>19718</v>
      </c>
      <c r="AT7061" s="4" t="s">
        <v>19719</v>
      </c>
      <c r="AU7061" s="4" t="s">
        <v>456</v>
      </c>
      <c r="AV7061" s="4" t="s">
        <v>731</v>
      </c>
      <c r="AW7061" s="4" t="s">
        <v>724</v>
      </c>
      <c r="AX7061" s="4"/>
      <c r="AY7061" s="4">
        <v>229256</v>
      </c>
      <c r="AZ7061" s="4">
        <v>488074</v>
      </c>
      <c r="BA7061" s="4" t="s">
        <v>27725</v>
      </c>
      <c r="BB7061" s="4" t="s">
        <v>27726</v>
      </c>
      <c r="BC7061" s="4">
        <v>40</v>
      </c>
      <c r="BD7061" t="str">
        <f>IF(AND(ADHOC!$G$15="",ADHOC!$S$4=""),"",IF(ADHOC!$G$15&lt;&gt;"",IF(ADHOC!$G$15=LEFT(Domein!$AS7061,LEN(ADHOC!$G$15)),MAX(Domein!BD$1:'Domein'!BD7060)+1,""),IF(ADHOC!$S$4=LEFT(Domein!$AS7061,LEN(ADHOC!$S$4)),MAX(Domein!BD$1:'Domein'!BD7060)+1,"")))</f>
        <v/>
      </c>
    </row>
    <row r="7062" spans="45:56" x14ac:dyDescent="0.2">
      <c r="AS7062" s="4" t="s">
        <v>19720</v>
      </c>
      <c r="AT7062" s="4" t="s">
        <v>19721</v>
      </c>
      <c r="AU7062" s="4" t="s">
        <v>456</v>
      </c>
      <c r="AV7062" s="4" t="s">
        <v>731</v>
      </c>
      <c r="AW7062" s="4" t="s">
        <v>724</v>
      </c>
      <c r="AX7062" s="4"/>
      <c r="AY7062" s="4">
        <v>232414</v>
      </c>
      <c r="AZ7062" s="4">
        <v>481224</v>
      </c>
      <c r="BA7062" s="4" t="s">
        <v>27727</v>
      </c>
      <c r="BB7062" s="4" t="s">
        <v>27728</v>
      </c>
      <c r="BC7062" s="4">
        <v>40</v>
      </c>
      <c r="BD7062" t="str">
        <f>IF(AND(ADHOC!$G$15="",ADHOC!$S$4=""),"",IF(ADHOC!$G$15&lt;&gt;"",IF(ADHOC!$G$15=LEFT(Domein!$AS7062,LEN(ADHOC!$G$15)),MAX(Domein!BD$1:'Domein'!BD7061)+1,""),IF(ADHOC!$S$4=LEFT(Domein!$AS7062,LEN(ADHOC!$S$4)),MAX(Domein!BD$1:'Domein'!BD7061)+1,"")))</f>
        <v/>
      </c>
    </row>
    <row r="7063" spans="45:56" x14ac:dyDescent="0.2">
      <c r="AS7063" s="4" t="s">
        <v>19722</v>
      </c>
      <c r="AT7063" s="4" t="s">
        <v>2363</v>
      </c>
      <c r="AU7063" s="4" t="s">
        <v>456</v>
      </c>
      <c r="AV7063" s="4" t="s">
        <v>731</v>
      </c>
      <c r="AW7063" s="4" t="s">
        <v>724</v>
      </c>
      <c r="AX7063" s="4"/>
      <c r="AY7063" s="4">
        <v>227096</v>
      </c>
      <c r="AZ7063" s="4">
        <v>494697</v>
      </c>
      <c r="BA7063" s="4" t="s">
        <v>26630</v>
      </c>
      <c r="BB7063" s="4" t="s">
        <v>27729</v>
      </c>
      <c r="BC7063" s="4">
        <v>40</v>
      </c>
      <c r="BD7063" t="str">
        <f>IF(AND(ADHOC!$G$15="",ADHOC!$S$4=""),"",IF(ADHOC!$G$15&lt;&gt;"",IF(ADHOC!$G$15=LEFT(Domein!$AS7063,LEN(ADHOC!$G$15)),MAX(Domein!BD$1:'Domein'!BD7062)+1,""),IF(ADHOC!$S$4=LEFT(Domein!$AS7063,LEN(ADHOC!$S$4)),MAX(Domein!BD$1:'Domein'!BD7062)+1,"")))</f>
        <v/>
      </c>
    </row>
    <row r="7064" spans="45:56" x14ac:dyDescent="0.2">
      <c r="AS7064" s="4" t="s">
        <v>19723</v>
      </c>
      <c r="AT7064" s="4" t="s">
        <v>19724</v>
      </c>
      <c r="AU7064" s="4" t="s">
        <v>456</v>
      </c>
      <c r="AV7064" s="4" t="s">
        <v>731</v>
      </c>
      <c r="AW7064" s="4" t="s">
        <v>724</v>
      </c>
      <c r="AX7064" s="4"/>
      <c r="AY7064" s="4">
        <v>230639</v>
      </c>
      <c r="AZ7064" s="4">
        <v>484149</v>
      </c>
      <c r="BA7064" s="4" t="s">
        <v>27730</v>
      </c>
      <c r="BB7064" s="4" t="s">
        <v>27731</v>
      </c>
      <c r="BC7064" s="4">
        <v>40</v>
      </c>
      <c r="BD7064" t="str">
        <f>IF(AND(ADHOC!$G$15="",ADHOC!$S$4=""),"",IF(ADHOC!$G$15&lt;&gt;"",IF(ADHOC!$G$15=LEFT(Domein!$AS7064,LEN(ADHOC!$G$15)),MAX(Domein!BD$1:'Domein'!BD7063)+1,""),IF(ADHOC!$S$4=LEFT(Domein!$AS7064,LEN(ADHOC!$S$4)),MAX(Domein!BD$1:'Domein'!BD7063)+1,"")))</f>
        <v/>
      </c>
    </row>
    <row r="7065" spans="45:56" x14ac:dyDescent="0.2">
      <c r="AS7065" s="4" t="s">
        <v>19725</v>
      </c>
      <c r="AT7065" s="4" t="s">
        <v>2365</v>
      </c>
      <c r="AU7065" s="4" t="s">
        <v>456</v>
      </c>
      <c r="AV7065" s="4" t="s">
        <v>731</v>
      </c>
      <c r="AW7065" s="4" t="s">
        <v>724</v>
      </c>
      <c r="AX7065" s="4"/>
      <c r="AY7065" s="4">
        <v>228740</v>
      </c>
      <c r="AZ7065" s="4">
        <v>490248</v>
      </c>
      <c r="BA7065" s="4" t="s">
        <v>24130</v>
      </c>
      <c r="BB7065" s="4" t="s">
        <v>27732</v>
      </c>
      <c r="BC7065" s="4">
        <v>40</v>
      </c>
      <c r="BD7065" t="str">
        <f>IF(AND(ADHOC!$G$15="",ADHOC!$S$4=""),"",IF(ADHOC!$G$15&lt;&gt;"",IF(ADHOC!$G$15=LEFT(Domein!$AS7065,LEN(ADHOC!$G$15)),MAX(Domein!BD$1:'Domein'!BD7064)+1,""),IF(ADHOC!$S$4=LEFT(Domein!$AS7065,LEN(ADHOC!$S$4)),MAX(Domein!BD$1:'Domein'!BD7064)+1,"")))</f>
        <v/>
      </c>
    </row>
    <row r="7066" spans="45:56" x14ac:dyDescent="0.2">
      <c r="AS7066" s="4" t="s">
        <v>19726</v>
      </c>
      <c r="AT7066" s="4" t="s">
        <v>6958</v>
      </c>
      <c r="AU7066" s="4" t="s">
        <v>456</v>
      </c>
      <c r="AV7066" s="4" t="s">
        <v>731</v>
      </c>
      <c r="AW7066" s="4" t="s">
        <v>724</v>
      </c>
      <c r="AX7066" s="4"/>
      <c r="AY7066" s="4">
        <v>230127</v>
      </c>
      <c r="AZ7066" s="4">
        <v>484441</v>
      </c>
      <c r="BA7066" s="4" t="s">
        <v>27733</v>
      </c>
      <c r="BB7066" s="4" t="s">
        <v>27734</v>
      </c>
      <c r="BC7066" s="4">
        <v>40</v>
      </c>
      <c r="BD7066" t="str">
        <f>IF(AND(ADHOC!$G$15="",ADHOC!$S$4=""),"",IF(ADHOC!$G$15&lt;&gt;"",IF(ADHOC!$G$15=LEFT(Domein!$AS7066,LEN(ADHOC!$G$15)),MAX(Domein!BD$1:'Domein'!BD7065)+1,""),IF(ADHOC!$S$4=LEFT(Domein!$AS7066,LEN(ADHOC!$S$4)),MAX(Domein!BD$1:'Domein'!BD7065)+1,"")))</f>
        <v/>
      </c>
    </row>
    <row r="7067" spans="45:56" x14ac:dyDescent="0.2">
      <c r="AS7067" s="4" t="s">
        <v>19727</v>
      </c>
      <c r="AT7067" s="4" t="s">
        <v>2367</v>
      </c>
      <c r="AU7067" s="4" t="s">
        <v>456</v>
      </c>
      <c r="AV7067" s="4" t="s">
        <v>731</v>
      </c>
      <c r="AW7067" s="4" t="s">
        <v>724</v>
      </c>
      <c r="AX7067" s="4"/>
      <c r="AY7067" s="4">
        <v>232786</v>
      </c>
      <c r="AZ7067" s="4">
        <v>482680</v>
      </c>
      <c r="BA7067" s="4" t="s">
        <v>27735</v>
      </c>
      <c r="BB7067" s="4" t="s">
        <v>27736</v>
      </c>
      <c r="BC7067" s="4">
        <v>40</v>
      </c>
      <c r="BD7067" t="str">
        <f>IF(AND(ADHOC!$G$15="",ADHOC!$S$4=""),"",IF(ADHOC!$G$15&lt;&gt;"",IF(ADHOC!$G$15=LEFT(Domein!$AS7067,LEN(ADHOC!$G$15)),MAX(Domein!BD$1:'Domein'!BD7066)+1,""),IF(ADHOC!$S$4=LEFT(Domein!$AS7067,LEN(ADHOC!$S$4)),MAX(Domein!BD$1:'Domein'!BD7066)+1,"")))</f>
        <v/>
      </c>
    </row>
    <row r="7068" spans="45:56" x14ac:dyDescent="0.2">
      <c r="AS7068" s="4" t="s">
        <v>19728</v>
      </c>
      <c r="AT7068" s="4" t="s">
        <v>19729</v>
      </c>
      <c r="AU7068" s="4" t="s">
        <v>456</v>
      </c>
      <c r="AV7068" s="4" t="s">
        <v>731</v>
      </c>
      <c r="AW7068" s="4" t="s">
        <v>724</v>
      </c>
      <c r="AX7068" s="4"/>
      <c r="AY7068" s="4">
        <v>234898</v>
      </c>
      <c r="AZ7068" s="4">
        <v>481959</v>
      </c>
      <c r="BA7068" s="4" t="s">
        <v>24981</v>
      </c>
      <c r="BB7068" s="4" t="s">
        <v>27737</v>
      </c>
      <c r="BC7068" s="4">
        <v>40</v>
      </c>
      <c r="BD7068" t="str">
        <f>IF(AND(ADHOC!$G$15="",ADHOC!$S$4=""),"",IF(ADHOC!$G$15&lt;&gt;"",IF(ADHOC!$G$15=LEFT(Domein!$AS7068,LEN(ADHOC!$G$15)),MAX(Domein!BD$1:'Domein'!BD7067)+1,""),IF(ADHOC!$S$4=LEFT(Domein!$AS7068,LEN(ADHOC!$S$4)),MAX(Domein!BD$1:'Domein'!BD7067)+1,"")))</f>
        <v/>
      </c>
    </row>
    <row r="7069" spans="45:56" x14ac:dyDescent="0.2">
      <c r="AS7069" s="4" t="s">
        <v>19730</v>
      </c>
      <c r="AT7069" s="4" t="s">
        <v>19731</v>
      </c>
      <c r="AU7069" s="4" t="s">
        <v>456</v>
      </c>
      <c r="AV7069" s="4" t="s">
        <v>731</v>
      </c>
      <c r="AW7069" s="4" t="s">
        <v>724</v>
      </c>
      <c r="AX7069" s="4"/>
      <c r="AY7069" s="4">
        <v>228272</v>
      </c>
      <c r="AZ7069" s="4">
        <v>487782</v>
      </c>
      <c r="BA7069" s="4" t="s">
        <v>27738</v>
      </c>
      <c r="BB7069" s="4" t="s">
        <v>27739</v>
      </c>
      <c r="BC7069" s="4">
        <v>40</v>
      </c>
      <c r="BD7069" t="str">
        <f>IF(AND(ADHOC!$G$15="",ADHOC!$S$4=""),"",IF(ADHOC!$G$15&lt;&gt;"",IF(ADHOC!$G$15=LEFT(Domein!$AS7069,LEN(ADHOC!$G$15)),MAX(Domein!BD$1:'Domein'!BD7068)+1,""),IF(ADHOC!$S$4=LEFT(Domein!$AS7069,LEN(ADHOC!$S$4)),MAX(Domein!BD$1:'Domein'!BD7068)+1,"")))</f>
        <v/>
      </c>
    </row>
    <row r="7070" spans="45:56" x14ac:dyDescent="0.2">
      <c r="AS7070" s="4" t="s">
        <v>19732</v>
      </c>
      <c r="AT7070" s="4" t="s">
        <v>19733</v>
      </c>
      <c r="AU7070" s="4" t="s">
        <v>456</v>
      </c>
      <c r="AV7070" s="4" t="s">
        <v>731</v>
      </c>
      <c r="AW7070" s="4" t="s">
        <v>724</v>
      </c>
      <c r="AX7070" s="4"/>
      <c r="AY7070" s="4">
        <v>233608</v>
      </c>
      <c r="AZ7070" s="4">
        <v>481283</v>
      </c>
      <c r="BA7070" s="4" t="s">
        <v>27740</v>
      </c>
      <c r="BB7070" s="4" t="s">
        <v>27741</v>
      </c>
      <c r="BC7070" s="4">
        <v>40</v>
      </c>
      <c r="BD7070" t="str">
        <f>IF(AND(ADHOC!$G$15="",ADHOC!$S$4=""),"",IF(ADHOC!$G$15&lt;&gt;"",IF(ADHOC!$G$15=LEFT(Domein!$AS7070,LEN(ADHOC!$G$15)),MAX(Domein!BD$1:'Domein'!BD7069)+1,""),IF(ADHOC!$S$4=LEFT(Domein!$AS7070,LEN(ADHOC!$S$4)),MAX(Domein!BD$1:'Domein'!BD7069)+1,"")))</f>
        <v/>
      </c>
    </row>
    <row r="7071" spans="45:56" x14ac:dyDescent="0.2">
      <c r="AS7071" s="4" t="s">
        <v>19734</v>
      </c>
      <c r="AT7071" s="4" t="s">
        <v>19735</v>
      </c>
      <c r="AU7071" s="4" t="s">
        <v>456</v>
      </c>
      <c r="AV7071" s="4" t="s">
        <v>731</v>
      </c>
      <c r="AW7071" s="4" t="s">
        <v>724</v>
      </c>
      <c r="AX7071" s="4"/>
      <c r="AY7071" s="4">
        <v>229565</v>
      </c>
      <c r="AZ7071" s="4">
        <v>485452</v>
      </c>
      <c r="BA7071" s="4" t="s">
        <v>27742</v>
      </c>
      <c r="BB7071" s="4" t="s">
        <v>27743</v>
      </c>
      <c r="BC7071" s="4">
        <v>40</v>
      </c>
      <c r="BD7071" t="str">
        <f>IF(AND(ADHOC!$G$15="",ADHOC!$S$4=""),"",IF(ADHOC!$G$15&lt;&gt;"",IF(ADHOC!$G$15=LEFT(Domein!$AS7071,LEN(ADHOC!$G$15)),MAX(Domein!BD$1:'Domein'!BD7070)+1,""),IF(ADHOC!$S$4=LEFT(Domein!$AS7071,LEN(ADHOC!$S$4)),MAX(Domein!BD$1:'Domein'!BD7070)+1,"")))</f>
        <v/>
      </c>
    </row>
    <row r="7072" spans="45:56" x14ac:dyDescent="0.2">
      <c r="AS7072" s="4" t="s">
        <v>19736</v>
      </c>
      <c r="AT7072" s="4" t="s">
        <v>19737</v>
      </c>
      <c r="AU7072" s="4" t="s">
        <v>456</v>
      </c>
      <c r="AV7072" s="4" t="s">
        <v>731</v>
      </c>
      <c r="AW7072" s="4" t="s">
        <v>724</v>
      </c>
      <c r="AX7072" s="4"/>
      <c r="AY7072" s="4">
        <v>230421</v>
      </c>
      <c r="AZ7072" s="4">
        <v>482752</v>
      </c>
      <c r="BA7072" s="4" t="s">
        <v>27744</v>
      </c>
      <c r="BB7072" s="4" t="s">
        <v>27745</v>
      </c>
      <c r="BC7072" s="4">
        <v>40</v>
      </c>
      <c r="BD7072" t="str">
        <f>IF(AND(ADHOC!$G$15="",ADHOC!$S$4=""),"",IF(ADHOC!$G$15&lt;&gt;"",IF(ADHOC!$G$15=LEFT(Domein!$AS7072,LEN(ADHOC!$G$15)),MAX(Domein!BD$1:'Domein'!BD7071)+1,""),IF(ADHOC!$S$4=LEFT(Domein!$AS7072,LEN(ADHOC!$S$4)),MAX(Domein!BD$1:'Domein'!BD7071)+1,"")))</f>
        <v/>
      </c>
    </row>
    <row r="7073" spans="45:56" x14ac:dyDescent="0.2">
      <c r="AS7073" s="4" t="s">
        <v>19738</v>
      </c>
      <c r="AT7073" s="4" t="s">
        <v>19739</v>
      </c>
      <c r="AU7073" s="4" t="s">
        <v>456</v>
      </c>
      <c r="AV7073" s="4" t="s">
        <v>731</v>
      </c>
      <c r="AW7073" s="4" t="s">
        <v>724</v>
      </c>
      <c r="AX7073" s="4"/>
      <c r="AY7073" s="4">
        <v>231077</v>
      </c>
      <c r="AZ7073" s="4">
        <v>481219</v>
      </c>
      <c r="BA7073" s="4" t="s">
        <v>27746</v>
      </c>
      <c r="BB7073" s="4" t="s">
        <v>27747</v>
      </c>
      <c r="BC7073" s="4">
        <v>40</v>
      </c>
      <c r="BD7073" t="str">
        <f>IF(AND(ADHOC!$G$15="",ADHOC!$S$4=""),"",IF(ADHOC!$G$15&lt;&gt;"",IF(ADHOC!$G$15=LEFT(Domein!$AS7073,LEN(ADHOC!$G$15)),MAX(Domein!BD$1:'Domein'!BD7072)+1,""),IF(ADHOC!$S$4=LEFT(Domein!$AS7073,LEN(ADHOC!$S$4)),MAX(Domein!BD$1:'Domein'!BD7072)+1,"")))</f>
        <v/>
      </c>
    </row>
    <row r="7074" spans="45:56" x14ac:dyDescent="0.2">
      <c r="AS7074" s="4" t="s">
        <v>19740</v>
      </c>
      <c r="AT7074" s="4" t="s">
        <v>19741</v>
      </c>
      <c r="AU7074" s="4" t="s">
        <v>456</v>
      </c>
      <c r="AV7074" s="4" t="s">
        <v>731</v>
      </c>
      <c r="AW7074" s="4" t="s">
        <v>724</v>
      </c>
      <c r="AX7074" s="4"/>
      <c r="AY7074" s="4">
        <v>235367</v>
      </c>
      <c r="AZ7074" s="4">
        <v>489673</v>
      </c>
      <c r="BA7074" s="4" t="s">
        <v>27748</v>
      </c>
      <c r="BB7074" s="4" t="s">
        <v>27749</v>
      </c>
      <c r="BC7074" s="4">
        <v>40</v>
      </c>
      <c r="BD7074" t="str">
        <f>IF(AND(ADHOC!$G$15="",ADHOC!$S$4=""),"",IF(ADHOC!$G$15&lt;&gt;"",IF(ADHOC!$G$15=LEFT(Domein!$AS7074,LEN(ADHOC!$G$15)),MAX(Domein!BD$1:'Domein'!BD7073)+1,""),IF(ADHOC!$S$4=LEFT(Domein!$AS7074,LEN(ADHOC!$S$4)),MAX(Domein!BD$1:'Domein'!BD7073)+1,"")))</f>
        <v/>
      </c>
    </row>
    <row r="7075" spans="45:56" x14ac:dyDescent="0.2">
      <c r="AS7075" s="4" t="s">
        <v>19742</v>
      </c>
      <c r="AT7075" s="4" t="s">
        <v>19743</v>
      </c>
      <c r="AU7075" s="4" t="s">
        <v>456</v>
      </c>
      <c r="AV7075" s="4" t="s">
        <v>731</v>
      </c>
      <c r="AW7075" s="4" t="s">
        <v>724</v>
      </c>
      <c r="AX7075" s="4"/>
      <c r="AY7075" s="4">
        <v>232392</v>
      </c>
      <c r="AZ7075" s="4">
        <v>492259</v>
      </c>
      <c r="BA7075" s="4" t="s">
        <v>27750</v>
      </c>
      <c r="BB7075" s="4" t="s">
        <v>27751</v>
      </c>
      <c r="BC7075" s="4">
        <v>40</v>
      </c>
      <c r="BD7075" t="str">
        <f>IF(AND(ADHOC!$G$15="",ADHOC!$S$4=""),"",IF(ADHOC!$G$15&lt;&gt;"",IF(ADHOC!$G$15=LEFT(Domein!$AS7075,LEN(ADHOC!$G$15)),MAX(Domein!BD$1:'Domein'!BD7074)+1,""),IF(ADHOC!$S$4=LEFT(Domein!$AS7075,LEN(ADHOC!$S$4)),MAX(Domein!BD$1:'Domein'!BD7074)+1,"")))</f>
        <v/>
      </c>
    </row>
    <row r="7076" spans="45:56" x14ac:dyDescent="0.2">
      <c r="AS7076" s="4" t="s">
        <v>19744</v>
      </c>
      <c r="AT7076" s="4" t="s">
        <v>19745</v>
      </c>
      <c r="AU7076" s="4" t="s">
        <v>456</v>
      </c>
      <c r="AV7076" s="4" t="s">
        <v>731</v>
      </c>
      <c r="AW7076" s="4" t="s">
        <v>724</v>
      </c>
      <c r="AX7076" s="4"/>
      <c r="AY7076" s="4">
        <v>233331</v>
      </c>
      <c r="AZ7076" s="4">
        <v>481339</v>
      </c>
      <c r="BA7076" s="4" t="s">
        <v>27752</v>
      </c>
      <c r="BB7076" s="4" t="s">
        <v>27753</v>
      </c>
      <c r="BC7076" s="4">
        <v>40</v>
      </c>
      <c r="BD7076" t="str">
        <f>IF(AND(ADHOC!$G$15="",ADHOC!$S$4=""),"",IF(ADHOC!$G$15&lt;&gt;"",IF(ADHOC!$G$15=LEFT(Domein!$AS7076,LEN(ADHOC!$G$15)),MAX(Domein!BD$1:'Domein'!BD7075)+1,""),IF(ADHOC!$S$4=LEFT(Domein!$AS7076,LEN(ADHOC!$S$4)),MAX(Domein!BD$1:'Domein'!BD7075)+1,"")))</f>
        <v/>
      </c>
    </row>
    <row r="7077" spans="45:56" x14ac:dyDescent="0.2">
      <c r="AS7077" s="4" t="s">
        <v>19746</v>
      </c>
      <c r="AT7077" s="4" t="s">
        <v>19747</v>
      </c>
      <c r="AU7077" s="4" t="s">
        <v>456</v>
      </c>
      <c r="AV7077" s="4" t="s">
        <v>731</v>
      </c>
      <c r="AW7077" s="4" t="s">
        <v>724</v>
      </c>
      <c r="AX7077" s="4"/>
      <c r="AY7077" s="4">
        <v>233478</v>
      </c>
      <c r="AZ7077" s="4">
        <v>480849</v>
      </c>
      <c r="BA7077" s="4" t="s">
        <v>27754</v>
      </c>
      <c r="BB7077" s="4" t="s">
        <v>27755</v>
      </c>
      <c r="BC7077" s="4">
        <v>40</v>
      </c>
      <c r="BD7077" t="str">
        <f>IF(AND(ADHOC!$G$15="",ADHOC!$S$4=""),"",IF(ADHOC!$G$15&lt;&gt;"",IF(ADHOC!$G$15=LEFT(Domein!$AS7077,LEN(ADHOC!$G$15)),MAX(Domein!BD$1:'Domein'!BD7076)+1,""),IF(ADHOC!$S$4=LEFT(Domein!$AS7077,LEN(ADHOC!$S$4)),MAX(Domein!BD$1:'Domein'!BD7076)+1,"")))</f>
        <v/>
      </c>
    </row>
    <row r="7078" spans="45:56" x14ac:dyDescent="0.2">
      <c r="AS7078" s="4" t="s">
        <v>19748</v>
      </c>
      <c r="AT7078" s="4" t="s">
        <v>19749</v>
      </c>
      <c r="AU7078" s="4" t="s">
        <v>456</v>
      </c>
      <c r="AV7078" s="4" t="s">
        <v>731</v>
      </c>
      <c r="AW7078" s="4" t="s">
        <v>724</v>
      </c>
      <c r="AX7078" s="4"/>
      <c r="AY7078" s="4">
        <v>229078</v>
      </c>
      <c r="AZ7078" s="4">
        <v>490016</v>
      </c>
      <c r="BA7078" s="4" t="s">
        <v>27756</v>
      </c>
      <c r="BB7078" s="4" t="s">
        <v>27575</v>
      </c>
      <c r="BC7078" s="4">
        <v>40</v>
      </c>
      <c r="BD7078" t="str">
        <f>IF(AND(ADHOC!$G$15="",ADHOC!$S$4=""),"",IF(ADHOC!$G$15&lt;&gt;"",IF(ADHOC!$G$15=LEFT(Domein!$AS7078,LEN(ADHOC!$G$15)),MAX(Domein!BD$1:'Domein'!BD7077)+1,""),IF(ADHOC!$S$4=LEFT(Domein!$AS7078,LEN(ADHOC!$S$4)),MAX(Domein!BD$1:'Domein'!BD7077)+1,"")))</f>
        <v/>
      </c>
    </row>
    <row r="7079" spans="45:56" x14ac:dyDescent="0.2">
      <c r="AS7079" s="4" t="s">
        <v>19750</v>
      </c>
      <c r="AT7079" s="4" t="s">
        <v>19751</v>
      </c>
      <c r="AU7079" s="4" t="s">
        <v>456</v>
      </c>
      <c r="AV7079" s="4" t="s">
        <v>731</v>
      </c>
      <c r="AW7079" s="4" t="s">
        <v>724</v>
      </c>
      <c r="AX7079" s="4"/>
      <c r="AY7079" s="4">
        <v>226929</v>
      </c>
      <c r="AZ7079" s="4">
        <v>494640</v>
      </c>
      <c r="BA7079" s="4" t="s">
        <v>27757</v>
      </c>
      <c r="BB7079" s="4" t="s">
        <v>27758</v>
      </c>
      <c r="BC7079" s="4">
        <v>40</v>
      </c>
      <c r="BD7079" t="str">
        <f>IF(AND(ADHOC!$G$15="",ADHOC!$S$4=""),"",IF(ADHOC!$G$15&lt;&gt;"",IF(ADHOC!$G$15=LEFT(Domein!$AS7079,LEN(ADHOC!$G$15)),MAX(Domein!BD$1:'Domein'!BD7078)+1,""),IF(ADHOC!$S$4=LEFT(Domein!$AS7079,LEN(ADHOC!$S$4)),MAX(Domein!BD$1:'Domein'!BD7078)+1,"")))</f>
        <v/>
      </c>
    </row>
    <row r="7080" spans="45:56" x14ac:dyDescent="0.2">
      <c r="AS7080" s="4" t="s">
        <v>19752</v>
      </c>
      <c r="AT7080" s="4" t="s">
        <v>19753</v>
      </c>
      <c r="AU7080" s="4" t="s">
        <v>456</v>
      </c>
      <c r="AV7080" s="4" t="s">
        <v>731</v>
      </c>
      <c r="AW7080" s="4" t="s">
        <v>724</v>
      </c>
      <c r="AX7080" s="4"/>
      <c r="AY7080" s="4">
        <v>228415</v>
      </c>
      <c r="AZ7080" s="4">
        <v>493200</v>
      </c>
      <c r="BA7080" s="4" t="s">
        <v>27759</v>
      </c>
      <c r="BB7080" s="4" t="s">
        <v>27760</v>
      </c>
      <c r="BC7080" s="4">
        <v>40</v>
      </c>
      <c r="BD7080" t="str">
        <f>IF(AND(ADHOC!$G$15="",ADHOC!$S$4=""),"",IF(ADHOC!$G$15&lt;&gt;"",IF(ADHOC!$G$15=LEFT(Domein!$AS7080,LEN(ADHOC!$G$15)),MAX(Domein!BD$1:'Domein'!BD7079)+1,""),IF(ADHOC!$S$4=LEFT(Domein!$AS7080,LEN(ADHOC!$S$4)),MAX(Domein!BD$1:'Domein'!BD7079)+1,"")))</f>
        <v/>
      </c>
    </row>
    <row r="7081" spans="45:56" x14ac:dyDescent="0.2">
      <c r="AS7081" s="4" t="s">
        <v>19754</v>
      </c>
      <c r="AT7081" s="4" t="s">
        <v>19755</v>
      </c>
      <c r="AU7081" s="4" t="s">
        <v>456</v>
      </c>
      <c r="AV7081" s="4" t="s">
        <v>731</v>
      </c>
      <c r="AW7081" s="4" t="s">
        <v>724</v>
      </c>
      <c r="AX7081" s="4"/>
      <c r="AY7081" s="4">
        <v>228674</v>
      </c>
      <c r="AZ7081" s="4">
        <v>492581</v>
      </c>
      <c r="BA7081" s="4" t="s">
        <v>27761</v>
      </c>
      <c r="BB7081" s="4" t="s">
        <v>27762</v>
      </c>
      <c r="BC7081" s="4">
        <v>40</v>
      </c>
      <c r="BD7081" t="str">
        <f>IF(AND(ADHOC!$G$15="",ADHOC!$S$4=""),"",IF(ADHOC!$G$15&lt;&gt;"",IF(ADHOC!$G$15=LEFT(Domein!$AS7081,LEN(ADHOC!$G$15)),MAX(Domein!BD$1:'Domein'!BD7080)+1,""),IF(ADHOC!$S$4=LEFT(Domein!$AS7081,LEN(ADHOC!$S$4)),MAX(Domein!BD$1:'Domein'!BD7080)+1,"")))</f>
        <v/>
      </c>
    </row>
    <row r="7082" spans="45:56" x14ac:dyDescent="0.2">
      <c r="AS7082" s="4" t="s">
        <v>19756</v>
      </c>
      <c r="AT7082" s="4" t="s">
        <v>19757</v>
      </c>
      <c r="AU7082" s="4" t="s">
        <v>456</v>
      </c>
      <c r="AV7082" s="4" t="s">
        <v>731</v>
      </c>
      <c r="AW7082" s="4" t="s">
        <v>724</v>
      </c>
      <c r="AX7082" s="4"/>
      <c r="AY7082" s="4">
        <v>226944</v>
      </c>
      <c r="AZ7082" s="4">
        <v>494756</v>
      </c>
      <c r="BA7082" s="4" t="s">
        <v>27763</v>
      </c>
      <c r="BB7082" s="4" t="s">
        <v>27764</v>
      </c>
      <c r="BC7082" s="4">
        <v>40</v>
      </c>
      <c r="BD7082" t="str">
        <f>IF(AND(ADHOC!$G$15="",ADHOC!$S$4=""),"",IF(ADHOC!$G$15&lt;&gt;"",IF(ADHOC!$G$15=LEFT(Domein!$AS7082,LEN(ADHOC!$G$15)),MAX(Domein!BD$1:'Domein'!BD7081)+1,""),IF(ADHOC!$S$4=LEFT(Domein!$AS7082,LEN(ADHOC!$S$4)),MAX(Domein!BD$1:'Domein'!BD7081)+1,"")))</f>
        <v/>
      </c>
    </row>
    <row r="7083" spans="45:56" x14ac:dyDescent="0.2">
      <c r="AS7083" s="4" t="s">
        <v>19758</v>
      </c>
      <c r="AT7083" s="4" t="s">
        <v>19759</v>
      </c>
      <c r="AU7083" s="4" t="s">
        <v>456</v>
      </c>
      <c r="AV7083" s="4" t="s">
        <v>731</v>
      </c>
      <c r="AW7083" s="4" t="s">
        <v>724</v>
      </c>
      <c r="AX7083" s="4"/>
      <c r="AY7083" s="4">
        <v>228483</v>
      </c>
      <c r="AZ7083" s="4">
        <v>493760</v>
      </c>
      <c r="BA7083" s="4" t="s">
        <v>27765</v>
      </c>
      <c r="BB7083" s="4" t="s">
        <v>27766</v>
      </c>
      <c r="BC7083" s="4">
        <v>40</v>
      </c>
      <c r="BD7083" t="str">
        <f>IF(AND(ADHOC!$G$15="",ADHOC!$S$4=""),"",IF(ADHOC!$G$15&lt;&gt;"",IF(ADHOC!$G$15=LEFT(Domein!$AS7083,LEN(ADHOC!$G$15)),MAX(Domein!BD$1:'Domein'!BD7082)+1,""),IF(ADHOC!$S$4=LEFT(Domein!$AS7083,LEN(ADHOC!$S$4)),MAX(Domein!BD$1:'Domein'!BD7082)+1,"")))</f>
        <v/>
      </c>
    </row>
    <row r="7084" spans="45:56" x14ac:dyDescent="0.2">
      <c r="AS7084" s="4" t="s">
        <v>13555</v>
      </c>
      <c r="AT7084" s="4" t="s">
        <v>19760</v>
      </c>
      <c r="AU7084" s="4" t="s">
        <v>456</v>
      </c>
      <c r="AV7084" s="4" t="s">
        <v>731</v>
      </c>
      <c r="AW7084" s="4" t="s">
        <v>724</v>
      </c>
      <c r="AX7084" s="4"/>
      <c r="AY7084" s="4">
        <v>232456</v>
      </c>
      <c r="AZ7084" s="4">
        <v>475848</v>
      </c>
      <c r="BA7084" s="4" t="s">
        <v>27767</v>
      </c>
      <c r="BB7084" s="4" t="s">
        <v>27768</v>
      </c>
      <c r="BC7084" s="4">
        <v>40</v>
      </c>
      <c r="BD7084" t="str">
        <f>IF(AND(ADHOC!$G$15="",ADHOC!$S$4=""),"",IF(ADHOC!$G$15&lt;&gt;"",IF(ADHOC!$G$15=LEFT(Domein!$AS7084,LEN(ADHOC!$G$15)),MAX(Domein!BD$1:'Domein'!BD7083)+1,""),IF(ADHOC!$S$4=LEFT(Domein!$AS7084,LEN(ADHOC!$S$4)),MAX(Domein!BD$1:'Domein'!BD7083)+1,"")))</f>
        <v/>
      </c>
    </row>
    <row r="7085" spans="45:56" x14ac:dyDescent="0.2">
      <c r="AS7085" s="4" t="s">
        <v>19761</v>
      </c>
      <c r="AT7085" s="4" t="s">
        <v>19762</v>
      </c>
      <c r="AU7085" s="4" t="s">
        <v>456</v>
      </c>
      <c r="AV7085" s="4" t="s">
        <v>731</v>
      </c>
      <c r="AW7085" s="4" t="s">
        <v>724</v>
      </c>
      <c r="AX7085" s="4"/>
      <c r="AY7085" s="4">
        <v>234848</v>
      </c>
      <c r="AZ7085" s="4">
        <v>492424</v>
      </c>
      <c r="BA7085" s="4" t="s">
        <v>27769</v>
      </c>
      <c r="BB7085" s="4" t="s">
        <v>27770</v>
      </c>
      <c r="BC7085" s="4">
        <v>40</v>
      </c>
      <c r="BD7085" t="str">
        <f>IF(AND(ADHOC!$G$15="",ADHOC!$S$4=""),"",IF(ADHOC!$G$15&lt;&gt;"",IF(ADHOC!$G$15=LEFT(Domein!$AS7085,LEN(ADHOC!$G$15)),MAX(Domein!BD$1:'Domein'!BD7084)+1,""),IF(ADHOC!$S$4=LEFT(Domein!$AS7085,LEN(ADHOC!$S$4)),MAX(Domein!BD$1:'Domein'!BD7084)+1,"")))</f>
        <v/>
      </c>
    </row>
    <row r="7086" spans="45:56" x14ac:dyDescent="0.2">
      <c r="AS7086" s="4" t="s">
        <v>19763</v>
      </c>
      <c r="AT7086" s="4" t="s">
        <v>19764</v>
      </c>
      <c r="AU7086" s="4" t="s">
        <v>456</v>
      </c>
      <c r="AV7086" s="4" t="s">
        <v>731</v>
      </c>
      <c r="AW7086" s="4" t="s">
        <v>724</v>
      </c>
      <c r="AX7086" s="4"/>
      <c r="AY7086" s="4">
        <v>229634</v>
      </c>
      <c r="AZ7086" s="4">
        <v>485248</v>
      </c>
      <c r="BA7086" s="4" t="s">
        <v>27771</v>
      </c>
      <c r="BB7086" s="4" t="s">
        <v>27772</v>
      </c>
      <c r="BC7086" s="4">
        <v>40</v>
      </c>
      <c r="BD7086" t="str">
        <f>IF(AND(ADHOC!$G$15="",ADHOC!$S$4=""),"",IF(ADHOC!$G$15&lt;&gt;"",IF(ADHOC!$G$15=LEFT(Domein!$AS7086,LEN(ADHOC!$G$15)),MAX(Domein!BD$1:'Domein'!BD7085)+1,""),IF(ADHOC!$S$4=LEFT(Domein!$AS7086,LEN(ADHOC!$S$4)),MAX(Domein!BD$1:'Domein'!BD7085)+1,"")))</f>
        <v/>
      </c>
    </row>
    <row r="7087" spans="45:56" x14ac:dyDescent="0.2">
      <c r="AS7087" s="4" t="s">
        <v>19765</v>
      </c>
      <c r="AT7087" s="4" t="s">
        <v>19766</v>
      </c>
      <c r="AU7087" s="4" t="s">
        <v>456</v>
      </c>
      <c r="AV7087" s="4" t="s">
        <v>731</v>
      </c>
      <c r="AW7087" s="4" t="s">
        <v>724</v>
      </c>
      <c r="AX7087" s="4"/>
      <c r="AY7087" s="4">
        <v>230776</v>
      </c>
      <c r="AZ7087" s="4">
        <v>499452</v>
      </c>
      <c r="BA7087" s="4" t="s">
        <v>27773</v>
      </c>
      <c r="BB7087" s="4" t="s">
        <v>27774</v>
      </c>
      <c r="BC7087" s="4">
        <v>40</v>
      </c>
      <c r="BD7087" t="str">
        <f>IF(AND(ADHOC!$G$15="",ADHOC!$S$4=""),"",IF(ADHOC!$G$15&lt;&gt;"",IF(ADHOC!$G$15=LEFT(Domein!$AS7087,LEN(ADHOC!$G$15)),MAX(Domein!BD$1:'Domein'!BD7086)+1,""),IF(ADHOC!$S$4=LEFT(Domein!$AS7087,LEN(ADHOC!$S$4)),MAX(Domein!BD$1:'Domein'!BD7086)+1,"")))</f>
        <v/>
      </c>
    </row>
    <row r="7088" spans="45:56" x14ac:dyDescent="0.2">
      <c r="AS7088" s="4" t="s">
        <v>13556</v>
      </c>
      <c r="AT7088" s="4" t="s">
        <v>13557</v>
      </c>
      <c r="AU7088" s="4" t="s">
        <v>456</v>
      </c>
      <c r="AV7088" s="4" t="s">
        <v>733</v>
      </c>
      <c r="AW7088" s="4" t="s">
        <v>724</v>
      </c>
      <c r="AX7088" s="4"/>
      <c r="AY7088" s="4">
        <v>234691</v>
      </c>
      <c r="AZ7088" s="4">
        <v>492591</v>
      </c>
      <c r="BA7088" s="4" t="s">
        <v>27775</v>
      </c>
      <c r="BB7088" s="4" t="s">
        <v>27776</v>
      </c>
      <c r="BC7088" s="4">
        <v>40</v>
      </c>
      <c r="BD7088" t="str">
        <f>IF(AND(ADHOC!$G$15="",ADHOC!$S$4=""),"",IF(ADHOC!$G$15&lt;&gt;"",IF(ADHOC!$G$15=LEFT(Domein!$AS7088,LEN(ADHOC!$G$15)),MAX(Domein!BD$1:'Domein'!BD7087)+1,""),IF(ADHOC!$S$4=LEFT(Domein!$AS7088,LEN(ADHOC!$S$4)),MAX(Domein!BD$1:'Domein'!BD7087)+1,"")))</f>
        <v/>
      </c>
    </row>
    <row r="7089" spans="45:56" x14ac:dyDescent="0.2">
      <c r="AS7089" s="4" t="s">
        <v>19767</v>
      </c>
      <c r="AT7089" s="4" t="s">
        <v>3284</v>
      </c>
      <c r="AU7089" s="4" t="s">
        <v>456</v>
      </c>
      <c r="AV7089" s="4" t="s">
        <v>731</v>
      </c>
      <c r="AW7089" s="4" t="s">
        <v>724</v>
      </c>
      <c r="AX7089" s="4"/>
      <c r="AY7089" s="4">
        <v>231070</v>
      </c>
      <c r="AZ7089" s="4">
        <v>487011</v>
      </c>
      <c r="BA7089" s="4" t="s">
        <v>27777</v>
      </c>
      <c r="BB7089" s="4" t="s">
        <v>27778</v>
      </c>
      <c r="BC7089" s="4">
        <v>40</v>
      </c>
      <c r="BD7089" t="str">
        <f>IF(AND(ADHOC!$G$15="",ADHOC!$S$4=""),"",IF(ADHOC!$G$15&lt;&gt;"",IF(ADHOC!$G$15=LEFT(Domein!$AS7089,LEN(ADHOC!$G$15)),MAX(Domein!BD$1:'Domein'!BD7088)+1,""),IF(ADHOC!$S$4=LEFT(Domein!$AS7089,LEN(ADHOC!$S$4)),MAX(Domein!BD$1:'Domein'!BD7088)+1,"")))</f>
        <v/>
      </c>
    </row>
    <row r="7090" spans="45:56" x14ac:dyDescent="0.2">
      <c r="AS7090" s="4" t="s">
        <v>19768</v>
      </c>
      <c r="AT7090" s="4" t="s">
        <v>19769</v>
      </c>
      <c r="AU7090" s="4" t="s">
        <v>456</v>
      </c>
      <c r="AV7090" s="4" t="s">
        <v>731</v>
      </c>
      <c r="AW7090" s="4" t="s">
        <v>724</v>
      </c>
      <c r="AX7090" s="4"/>
      <c r="AY7090" s="4">
        <v>228450</v>
      </c>
      <c r="AZ7090" s="4">
        <v>492432</v>
      </c>
      <c r="BA7090" s="4" t="s">
        <v>27779</v>
      </c>
      <c r="BB7090" s="4" t="s">
        <v>27780</v>
      </c>
      <c r="BC7090" s="4">
        <v>40</v>
      </c>
      <c r="BD7090" t="str">
        <f>IF(AND(ADHOC!$G$15="",ADHOC!$S$4=""),"",IF(ADHOC!$G$15&lt;&gt;"",IF(ADHOC!$G$15=LEFT(Domein!$AS7090,LEN(ADHOC!$G$15)),MAX(Domein!BD$1:'Domein'!BD7089)+1,""),IF(ADHOC!$S$4=LEFT(Domein!$AS7090,LEN(ADHOC!$S$4)),MAX(Domein!BD$1:'Domein'!BD7089)+1,"")))</f>
        <v/>
      </c>
    </row>
    <row r="7091" spans="45:56" x14ac:dyDescent="0.2">
      <c r="AS7091" s="4" t="s">
        <v>19770</v>
      </c>
      <c r="AT7091" s="4" t="s">
        <v>19771</v>
      </c>
      <c r="AU7091" s="4" t="s">
        <v>456</v>
      </c>
      <c r="AV7091" s="4" t="s">
        <v>731</v>
      </c>
      <c r="AW7091" s="4" t="s">
        <v>724</v>
      </c>
      <c r="AX7091" s="4"/>
      <c r="AY7091" s="4">
        <v>227974</v>
      </c>
      <c r="AZ7091" s="4">
        <v>489886</v>
      </c>
      <c r="BA7091" s="4" t="s">
        <v>27781</v>
      </c>
      <c r="BB7091" s="4" t="s">
        <v>27782</v>
      </c>
      <c r="BC7091" s="4">
        <v>40</v>
      </c>
      <c r="BD7091" t="str">
        <f>IF(AND(ADHOC!$G$15="",ADHOC!$S$4=""),"",IF(ADHOC!$G$15&lt;&gt;"",IF(ADHOC!$G$15=LEFT(Domein!$AS7091,LEN(ADHOC!$G$15)),MAX(Domein!BD$1:'Domein'!BD7090)+1,""),IF(ADHOC!$S$4=LEFT(Domein!$AS7091,LEN(ADHOC!$S$4)),MAX(Domein!BD$1:'Domein'!BD7090)+1,"")))</f>
        <v/>
      </c>
    </row>
    <row r="7092" spans="45:56" x14ac:dyDescent="0.2">
      <c r="AS7092" s="4" t="s">
        <v>19772</v>
      </c>
      <c r="AT7092" s="4" t="s">
        <v>19773</v>
      </c>
      <c r="AU7092" s="4" t="s">
        <v>456</v>
      </c>
      <c r="AV7092" s="4" t="s">
        <v>731</v>
      </c>
      <c r="AW7092" s="4" t="s">
        <v>724</v>
      </c>
      <c r="AX7092" s="4"/>
      <c r="AY7092" s="4">
        <v>227830</v>
      </c>
      <c r="AZ7092" s="4">
        <v>487800</v>
      </c>
      <c r="BA7092" s="4" t="s">
        <v>27783</v>
      </c>
      <c r="BB7092" s="4" t="s">
        <v>27784</v>
      </c>
      <c r="BC7092" s="4">
        <v>40</v>
      </c>
      <c r="BD7092" t="str">
        <f>IF(AND(ADHOC!$G$15="",ADHOC!$S$4=""),"",IF(ADHOC!$G$15&lt;&gt;"",IF(ADHOC!$G$15=LEFT(Domein!$AS7092,LEN(ADHOC!$G$15)),MAX(Domein!BD$1:'Domein'!BD7091)+1,""),IF(ADHOC!$S$4=LEFT(Domein!$AS7092,LEN(ADHOC!$S$4)),MAX(Domein!BD$1:'Domein'!BD7091)+1,"")))</f>
        <v/>
      </c>
    </row>
    <row r="7093" spans="45:56" x14ac:dyDescent="0.2">
      <c r="AS7093" s="4" t="s">
        <v>19774</v>
      </c>
      <c r="AT7093" s="4" t="s">
        <v>19775</v>
      </c>
      <c r="AU7093" s="4" t="s">
        <v>456</v>
      </c>
      <c r="AV7093" s="4" t="s">
        <v>731</v>
      </c>
      <c r="AW7093" s="4" t="s">
        <v>724</v>
      </c>
      <c r="AX7093" s="4"/>
      <c r="AY7093" s="4">
        <v>233820</v>
      </c>
      <c r="AZ7093" s="4">
        <v>491910</v>
      </c>
      <c r="BA7093" s="4" t="s">
        <v>27785</v>
      </c>
      <c r="BB7093" s="4" t="s">
        <v>27786</v>
      </c>
      <c r="BC7093" s="4">
        <v>40</v>
      </c>
      <c r="BD7093" t="str">
        <f>IF(AND(ADHOC!$G$15="",ADHOC!$S$4=""),"",IF(ADHOC!$G$15&lt;&gt;"",IF(ADHOC!$G$15=LEFT(Domein!$AS7093,LEN(ADHOC!$G$15)),MAX(Domein!BD$1:'Domein'!BD7092)+1,""),IF(ADHOC!$S$4=LEFT(Domein!$AS7093,LEN(ADHOC!$S$4)),MAX(Domein!BD$1:'Domein'!BD7092)+1,"")))</f>
        <v/>
      </c>
    </row>
    <row r="7094" spans="45:56" x14ac:dyDescent="0.2">
      <c r="AS7094" s="4" t="s">
        <v>19776</v>
      </c>
      <c r="AT7094" s="4" t="s">
        <v>19777</v>
      </c>
      <c r="AU7094" s="4" t="s">
        <v>456</v>
      </c>
      <c r="AV7094" s="4" t="s">
        <v>731</v>
      </c>
      <c r="AW7094" s="4" t="s">
        <v>724</v>
      </c>
      <c r="AX7094" s="4"/>
      <c r="AY7094" s="4">
        <v>234010</v>
      </c>
      <c r="AZ7094" s="4">
        <v>491980</v>
      </c>
      <c r="BA7094" s="4" t="s">
        <v>27787</v>
      </c>
      <c r="BB7094" s="4" t="s">
        <v>27788</v>
      </c>
      <c r="BC7094" s="4">
        <v>40</v>
      </c>
      <c r="BD7094" t="str">
        <f>IF(AND(ADHOC!$G$15="",ADHOC!$S$4=""),"",IF(ADHOC!$G$15&lt;&gt;"",IF(ADHOC!$G$15=LEFT(Domein!$AS7094,LEN(ADHOC!$G$15)),MAX(Domein!BD$1:'Domein'!BD7093)+1,""),IF(ADHOC!$S$4=LEFT(Domein!$AS7094,LEN(ADHOC!$S$4)),MAX(Domein!BD$1:'Domein'!BD7093)+1,"")))</f>
        <v/>
      </c>
    </row>
    <row r="7095" spans="45:56" x14ac:dyDescent="0.2">
      <c r="AS7095" s="4" t="s">
        <v>19778</v>
      </c>
      <c r="AT7095" s="4" t="s">
        <v>19779</v>
      </c>
      <c r="AU7095" s="4" t="s">
        <v>456</v>
      </c>
      <c r="AV7095" s="4" t="s">
        <v>731</v>
      </c>
      <c r="AW7095" s="4" t="s">
        <v>724</v>
      </c>
      <c r="AX7095" s="4"/>
      <c r="AY7095" s="4">
        <v>233631</v>
      </c>
      <c r="AZ7095" s="4">
        <v>491886</v>
      </c>
      <c r="BA7095" s="4" t="s">
        <v>27789</v>
      </c>
      <c r="BB7095" s="4" t="s">
        <v>27790</v>
      </c>
      <c r="BC7095" s="4">
        <v>40</v>
      </c>
      <c r="BD7095" t="str">
        <f>IF(AND(ADHOC!$G$15="",ADHOC!$S$4=""),"",IF(ADHOC!$G$15&lt;&gt;"",IF(ADHOC!$G$15=LEFT(Domein!$AS7095,LEN(ADHOC!$G$15)),MAX(Domein!BD$1:'Domein'!BD7094)+1,""),IF(ADHOC!$S$4=LEFT(Domein!$AS7095,LEN(ADHOC!$S$4)),MAX(Domein!BD$1:'Domein'!BD7094)+1,"")))</f>
        <v/>
      </c>
    </row>
    <row r="7096" spans="45:56" x14ac:dyDescent="0.2">
      <c r="AS7096" s="4" t="s">
        <v>19780</v>
      </c>
      <c r="AT7096" s="4" t="s">
        <v>19781</v>
      </c>
      <c r="AU7096" s="4" t="s">
        <v>456</v>
      </c>
      <c r="AV7096" s="4" t="s">
        <v>731</v>
      </c>
      <c r="AW7096" s="4" t="s">
        <v>724</v>
      </c>
      <c r="AX7096" s="4"/>
      <c r="AY7096" s="4">
        <v>232420</v>
      </c>
      <c r="AZ7096" s="4">
        <v>488710</v>
      </c>
      <c r="BA7096" s="4" t="s">
        <v>27791</v>
      </c>
      <c r="BB7096" s="4" t="s">
        <v>27792</v>
      </c>
      <c r="BC7096" s="4">
        <v>40</v>
      </c>
      <c r="BD7096" t="str">
        <f>IF(AND(ADHOC!$G$15="",ADHOC!$S$4=""),"",IF(ADHOC!$G$15&lt;&gt;"",IF(ADHOC!$G$15=LEFT(Domein!$AS7096,LEN(ADHOC!$G$15)),MAX(Domein!BD$1:'Domein'!BD7095)+1,""),IF(ADHOC!$S$4=LEFT(Domein!$AS7096,LEN(ADHOC!$S$4)),MAX(Domein!BD$1:'Domein'!BD7095)+1,"")))</f>
        <v/>
      </c>
    </row>
    <row r="7097" spans="45:56" x14ac:dyDescent="0.2">
      <c r="AS7097" s="4" t="s">
        <v>19782</v>
      </c>
      <c r="AT7097" s="4" t="s">
        <v>19783</v>
      </c>
      <c r="AU7097" s="4" t="s">
        <v>456</v>
      </c>
      <c r="AV7097" s="4" t="s">
        <v>731</v>
      </c>
      <c r="AW7097" s="4" t="s">
        <v>724</v>
      </c>
      <c r="AX7097" s="4"/>
      <c r="AY7097" s="4">
        <v>231430</v>
      </c>
      <c r="AZ7097" s="4">
        <v>488120</v>
      </c>
      <c r="BA7097" s="4" t="s">
        <v>27793</v>
      </c>
      <c r="BB7097" s="4" t="s">
        <v>27794</v>
      </c>
      <c r="BC7097" s="4">
        <v>40</v>
      </c>
      <c r="BD7097" t="str">
        <f>IF(AND(ADHOC!$G$15="",ADHOC!$S$4=""),"",IF(ADHOC!$G$15&lt;&gt;"",IF(ADHOC!$G$15=LEFT(Domein!$AS7097,LEN(ADHOC!$G$15)),MAX(Domein!BD$1:'Domein'!BD7096)+1,""),IF(ADHOC!$S$4=LEFT(Domein!$AS7097,LEN(ADHOC!$S$4)),MAX(Domein!BD$1:'Domein'!BD7096)+1,"")))</f>
        <v/>
      </c>
    </row>
    <row r="7098" spans="45:56" x14ac:dyDescent="0.2">
      <c r="AS7098" s="4" t="s">
        <v>19784</v>
      </c>
      <c r="AT7098" s="4" t="s">
        <v>19785</v>
      </c>
      <c r="AU7098" s="4" t="s">
        <v>456</v>
      </c>
      <c r="AV7098" s="4" t="s">
        <v>731</v>
      </c>
      <c r="AW7098" s="4" t="s">
        <v>724</v>
      </c>
      <c r="AX7098" s="4"/>
      <c r="AY7098" s="4">
        <v>229491</v>
      </c>
      <c r="AZ7098" s="4">
        <v>483792</v>
      </c>
      <c r="BA7098" s="4" t="s">
        <v>27795</v>
      </c>
      <c r="BB7098" s="4" t="s">
        <v>27796</v>
      </c>
      <c r="BC7098" s="4">
        <v>40</v>
      </c>
      <c r="BD7098" t="str">
        <f>IF(AND(ADHOC!$G$15="",ADHOC!$S$4=""),"",IF(ADHOC!$G$15&lt;&gt;"",IF(ADHOC!$G$15=LEFT(Domein!$AS7098,LEN(ADHOC!$G$15)),MAX(Domein!BD$1:'Domein'!BD7097)+1,""),IF(ADHOC!$S$4=LEFT(Domein!$AS7098,LEN(ADHOC!$S$4)),MAX(Domein!BD$1:'Domein'!BD7097)+1,"")))</f>
        <v/>
      </c>
    </row>
    <row r="7099" spans="45:56" x14ac:dyDescent="0.2">
      <c r="AS7099" s="4" t="s">
        <v>19786</v>
      </c>
      <c r="AT7099" s="4" t="s">
        <v>19787</v>
      </c>
      <c r="AU7099" s="4" t="s">
        <v>456</v>
      </c>
      <c r="AV7099" s="4" t="s">
        <v>731</v>
      </c>
      <c r="AW7099" s="4" t="s">
        <v>724</v>
      </c>
      <c r="AX7099" s="4"/>
      <c r="AY7099" s="4">
        <v>229120</v>
      </c>
      <c r="AZ7099" s="4">
        <v>478933</v>
      </c>
      <c r="BA7099" s="4" t="s">
        <v>27797</v>
      </c>
      <c r="BB7099" s="4" t="s">
        <v>27798</v>
      </c>
      <c r="BC7099" s="4">
        <v>40</v>
      </c>
      <c r="BD7099" t="str">
        <f>IF(AND(ADHOC!$G$15="",ADHOC!$S$4=""),"",IF(ADHOC!$G$15&lt;&gt;"",IF(ADHOC!$G$15=LEFT(Domein!$AS7099,LEN(ADHOC!$G$15)),MAX(Domein!BD$1:'Domein'!BD7098)+1,""),IF(ADHOC!$S$4=LEFT(Domein!$AS7099,LEN(ADHOC!$S$4)),MAX(Domein!BD$1:'Domein'!BD7098)+1,"")))</f>
        <v/>
      </c>
    </row>
    <row r="7100" spans="45:56" x14ac:dyDescent="0.2">
      <c r="AS7100" s="4" t="s">
        <v>19788</v>
      </c>
      <c r="AT7100" s="4" t="s">
        <v>2373</v>
      </c>
      <c r="AU7100" s="4" t="s">
        <v>456</v>
      </c>
      <c r="AV7100" s="4" t="s">
        <v>731</v>
      </c>
      <c r="AW7100" s="4" t="s">
        <v>724</v>
      </c>
      <c r="AX7100" s="4"/>
      <c r="AY7100" s="4">
        <v>230384</v>
      </c>
      <c r="AZ7100" s="4">
        <v>483691</v>
      </c>
      <c r="BA7100" s="4" t="s">
        <v>27799</v>
      </c>
      <c r="BB7100" s="4" t="s">
        <v>27800</v>
      </c>
      <c r="BC7100" s="4">
        <v>40</v>
      </c>
      <c r="BD7100" t="str">
        <f>IF(AND(ADHOC!$G$15="",ADHOC!$S$4=""),"",IF(ADHOC!$G$15&lt;&gt;"",IF(ADHOC!$G$15=LEFT(Domein!$AS7100,LEN(ADHOC!$G$15)),MAX(Domein!BD$1:'Domein'!BD7099)+1,""),IF(ADHOC!$S$4=LEFT(Domein!$AS7100,LEN(ADHOC!$S$4)),MAX(Domein!BD$1:'Domein'!BD7099)+1,"")))</f>
        <v/>
      </c>
    </row>
    <row r="7101" spans="45:56" x14ac:dyDescent="0.2">
      <c r="AS7101" s="4" t="s">
        <v>19789</v>
      </c>
      <c r="AT7101" s="4" t="s">
        <v>2375</v>
      </c>
      <c r="AU7101" s="4" t="s">
        <v>456</v>
      </c>
      <c r="AV7101" s="4" t="s">
        <v>731</v>
      </c>
      <c r="AW7101" s="4" t="s">
        <v>724</v>
      </c>
      <c r="AX7101" s="4"/>
      <c r="AY7101" s="4">
        <v>233924</v>
      </c>
      <c r="AZ7101" s="4">
        <v>481764</v>
      </c>
      <c r="BA7101" s="4" t="s">
        <v>27801</v>
      </c>
      <c r="BB7101" s="4" t="s">
        <v>27802</v>
      </c>
      <c r="BC7101" s="4">
        <v>40</v>
      </c>
      <c r="BD7101" t="str">
        <f>IF(AND(ADHOC!$G$15="",ADHOC!$S$4=""),"",IF(ADHOC!$G$15&lt;&gt;"",IF(ADHOC!$G$15=LEFT(Domein!$AS7101,LEN(ADHOC!$G$15)),MAX(Domein!BD$1:'Domein'!BD7100)+1,""),IF(ADHOC!$S$4=LEFT(Domein!$AS7101,LEN(ADHOC!$S$4)),MAX(Domein!BD$1:'Domein'!BD7100)+1,"")))</f>
        <v/>
      </c>
    </row>
    <row r="7102" spans="45:56" x14ac:dyDescent="0.2">
      <c r="AS7102" s="4" t="s">
        <v>19790</v>
      </c>
      <c r="AT7102" s="4" t="s">
        <v>3286</v>
      </c>
      <c r="AU7102" s="4" t="s">
        <v>456</v>
      </c>
      <c r="AV7102" s="4" t="s">
        <v>731</v>
      </c>
      <c r="AW7102" s="4" t="s">
        <v>724</v>
      </c>
      <c r="AX7102" s="4"/>
      <c r="AY7102" s="4">
        <v>227690</v>
      </c>
      <c r="AZ7102" s="4">
        <v>484200</v>
      </c>
      <c r="BA7102" s="4" t="s">
        <v>27803</v>
      </c>
      <c r="BB7102" s="4" t="s">
        <v>27804</v>
      </c>
      <c r="BC7102" s="4">
        <v>40</v>
      </c>
      <c r="BD7102" t="str">
        <f>IF(AND(ADHOC!$G$15="",ADHOC!$S$4=""),"",IF(ADHOC!$G$15&lt;&gt;"",IF(ADHOC!$G$15=LEFT(Domein!$AS7102,LEN(ADHOC!$G$15)),MAX(Domein!BD$1:'Domein'!BD7101)+1,""),IF(ADHOC!$S$4=LEFT(Domein!$AS7102,LEN(ADHOC!$S$4)),MAX(Domein!BD$1:'Domein'!BD7101)+1,"")))</f>
        <v/>
      </c>
    </row>
    <row r="7103" spans="45:56" x14ac:dyDescent="0.2">
      <c r="AS7103" s="4" t="s">
        <v>19791</v>
      </c>
      <c r="AT7103" s="4" t="s">
        <v>19792</v>
      </c>
      <c r="AU7103" s="4" t="s">
        <v>456</v>
      </c>
      <c r="AV7103" s="4" t="s">
        <v>731</v>
      </c>
      <c r="AW7103" s="4" t="s">
        <v>724</v>
      </c>
      <c r="AX7103" s="4"/>
      <c r="AY7103" s="4">
        <v>228436</v>
      </c>
      <c r="AZ7103" s="4">
        <v>488716</v>
      </c>
      <c r="BA7103" s="4" t="s">
        <v>27805</v>
      </c>
      <c r="BB7103" s="4" t="s">
        <v>27806</v>
      </c>
      <c r="BC7103" s="4">
        <v>40</v>
      </c>
      <c r="BD7103" t="str">
        <f>IF(AND(ADHOC!$G$15="",ADHOC!$S$4=""),"",IF(ADHOC!$G$15&lt;&gt;"",IF(ADHOC!$G$15=LEFT(Domein!$AS7103,LEN(ADHOC!$G$15)),MAX(Domein!BD$1:'Domein'!BD7102)+1,""),IF(ADHOC!$S$4=LEFT(Domein!$AS7103,LEN(ADHOC!$S$4)),MAX(Domein!BD$1:'Domein'!BD7102)+1,"")))</f>
        <v/>
      </c>
    </row>
    <row r="7104" spans="45:56" x14ac:dyDescent="0.2">
      <c r="AS7104" s="4" t="s">
        <v>19793</v>
      </c>
      <c r="AT7104" s="4" t="s">
        <v>19794</v>
      </c>
      <c r="AU7104" s="4" t="s">
        <v>456</v>
      </c>
      <c r="AV7104" s="4" t="s">
        <v>731</v>
      </c>
      <c r="AW7104" s="4" t="s">
        <v>724</v>
      </c>
      <c r="AX7104" s="4"/>
      <c r="AY7104" s="4">
        <v>230734</v>
      </c>
      <c r="AZ7104" s="4">
        <v>488904</v>
      </c>
      <c r="BA7104" s="4" t="s">
        <v>27807</v>
      </c>
      <c r="BB7104" s="4" t="s">
        <v>27808</v>
      </c>
      <c r="BC7104" s="4">
        <v>40</v>
      </c>
      <c r="BD7104" t="str">
        <f>IF(AND(ADHOC!$G$15="",ADHOC!$S$4=""),"",IF(ADHOC!$G$15&lt;&gt;"",IF(ADHOC!$G$15=LEFT(Domein!$AS7104,LEN(ADHOC!$G$15)),MAX(Domein!BD$1:'Domein'!BD7103)+1,""),IF(ADHOC!$S$4=LEFT(Domein!$AS7104,LEN(ADHOC!$S$4)),MAX(Domein!BD$1:'Domein'!BD7103)+1,"")))</f>
        <v/>
      </c>
    </row>
    <row r="7105" spans="45:56" x14ac:dyDescent="0.2">
      <c r="AS7105" s="4" t="s">
        <v>19795</v>
      </c>
      <c r="AT7105" s="4" t="s">
        <v>19796</v>
      </c>
      <c r="AU7105" s="4" t="s">
        <v>456</v>
      </c>
      <c r="AV7105" s="4" t="s">
        <v>731</v>
      </c>
      <c r="AW7105" s="4" t="s">
        <v>724</v>
      </c>
      <c r="AX7105" s="4"/>
      <c r="AY7105" s="4">
        <v>231400</v>
      </c>
      <c r="AZ7105" s="4">
        <v>488400</v>
      </c>
      <c r="BA7105" s="4" t="s">
        <v>27809</v>
      </c>
      <c r="BB7105" s="4" t="s">
        <v>27810</v>
      </c>
      <c r="BC7105" s="4">
        <v>40</v>
      </c>
      <c r="BD7105" t="str">
        <f>IF(AND(ADHOC!$G$15="",ADHOC!$S$4=""),"",IF(ADHOC!$G$15&lt;&gt;"",IF(ADHOC!$G$15=LEFT(Domein!$AS7105,LEN(ADHOC!$G$15)),MAX(Domein!BD$1:'Domein'!BD7104)+1,""),IF(ADHOC!$S$4=LEFT(Domein!$AS7105,LEN(ADHOC!$S$4)),MAX(Domein!BD$1:'Domein'!BD7104)+1,"")))</f>
        <v/>
      </c>
    </row>
    <row r="7106" spans="45:56" x14ac:dyDescent="0.2">
      <c r="AS7106" s="4" t="s">
        <v>19797</v>
      </c>
      <c r="AT7106" s="4" t="s">
        <v>19798</v>
      </c>
      <c r="AU7106" s="4" t="s">
        <v>456</v>
      </c>
      <c r="AV7106" s="4" t="s">
        <v>731</v>
      </c>
      <c r="AW7106" s="4" t="s">
        <v>724</v>
      </c>
      <c r="AX7106" s="4"/>
      <c r="AY7106" s="4">
        <v>233455</v>
      </c>
      <c r="AZ7106" s="4">
        <v>485282</v>
      </c>
      <c r="BA7106" s="4" t="s">
        <v>27811</v>
      </c>
      <c r="BB7106" s="4" t="s">
        <v>27812</v>
      </c>
      <c r="BC7106" s="4">
        <v>40</v>
      </c>
      <c r="BD7106" t="str">
        <f>IF(AND(ADHOC!$G$15="",ADHOC!$S$4=""),"",IF(ADHOC!$G$15&lt;&gt;"",IF(ADHOC!$G$15=LEFT(Domein!$AS7106,LEN(ADHOC!$G$15)),MAX(Domein!BD$1:'Domein'!BD7105)+1,""),IF(ADHOC!$S$4=LEFT(Domein!$AS7106,LEN(ADHOC!$S$4)),MAX(Domein!BD$1:'Domein'!BD7105)+1,"")))</f>
        <v/>
      </c>
    </row>
    <row r="7107" spans="45:56" x14ac:dyDescent="0.2">
      <c r="AS7107" s="4" t="s">
        <v>19799</v>
      </c>
      <c r="AT7107" s="4" t="s">
        <v>19800</v>
      </c>
      <c r="AU7107" s="4" t="s">
        <v>456</v>
      </c>
      <c r="AV7107" s="4" t="s">
        <v>731</v>
      </c>
      <c r="AW7107" s="4" t="s">
        <v>724</v>
      </c>
      <c r="AX7107" s="4"/>
      <c r="AY7107" s="4">
        <v>232889</v>
      </c>
      <c r="AZ7107" s="4">
        <v>485545</v>
      </c>
      <c r="BA7107" s="4" t="s">
        <v>27813</v>
      </c>
      <c r="BB7107" s="4" t="s">
        <v>27814</v>
      </c>
      <c r="BC7107" s="4">
        <v>40</v>
      </c>
      <c r="BD7107" t="str">
        <f>IF(AND(ADHOC!$G$15="",ADHOC!$S$4=""),"",IF(ADHOC!$G$15&lt;&gt;"",IF(ADHOC!$G$15=LEFT(Domein!$AS7107,LEN(ADHOC!$G$15)),MAX(Domein!BD$1:'Domein'!BD7106)+1,""),IF(ADHOC!$S$4=LEFT(Domein!$AS7107,LEN(ADHOC!$S$4)),MAX(Domein!BD$1:'Domein'!BD7106)+1,"")))</f>
        <v/>
      </c>
    </row>
    <row r="7108" spans="45:56" x14ac:dyDescent="0.2">
      <c r="AS7108" s="4" t="s">
        <v>19801</v>
      </c>
      <c r="AT7108" s="4" t="s">
        <v>2377</v>
      </c>
      <c r="AU7108" s="4" t="s">
        <v>456</v>
      </c>
      <c r="AV7108" s="4" t="s">
        <v>731</v>
      </c>
      <c r="AW7108" s="4" t="s">
        <v>724</v>
      </c>
      <c r="AX7108" s="4"/>
      <c r="AY7108" s="4">
        <v>235088</v>
      </c>
      <c r="AZ7108" s="4">
        <v>480388</v>
      </c>
      <c r="BA7108" s="4" t="s">
        <v>27815</v>
      </c>
      <c r="BB7108" s="4" t="s">
        <v>27816</v>
      </c>
      <c r="BC7108" s="4">
        <v>40</v>
      </c>
      <c r="BD7108" t="str">
        <f>IF(AND(ADHOC!$G$15="",ADHOC!$S$4=""),"",IF(ADHOC!$G$15&lt;&gt;"",IF(ADHOC!$G$15=LEFT(Domein!$AS7108,LEN(ADHOC!$G$15)),MAX(Domein!BD$1:'Domein'!BD7107)+1,""),IF(ADHOC!$S$4=LEFT(Domein!$AS7108,LEN(ADHOC!$S$4)),MAX(Domein!BD$1:'Domein'!BD7107)+1,"")))</f>
        <v/>
      </c>
    </row>
    <row r="7109" spans="45:56" x14ac:dyDescent="0.2">
      <c r="AS7109" s="4" t="s">
        <v>19802</v>
      </c>
      <c r="AT7109" s="4" t="s">
        <v>19803</v>
      </c>
      <c r="AU7109" s="4" t="s">
        <v>456</v>
      </c>
      <c r="AV7109" s="4" t="s">
        <v>731</v>
      </c>
      <c r="AW7109" s="4" t="s">
        <v>724</v>
      </c>
      <c r="AX7109" s="4"/>
      <c r="AY7109" s="4">
        <v>234567</v>
      </c>
      <c r="AZ7109" s="4">
        <v>478347</v>
      </c>
      <c r="BA7109" s="4" t="s">
        <v>27391</v>
      </c>
      <c r="BB7109" s="4" t="s">
        <v>27817</v>
      </c>
      <c r="BC7109" s="4">
        <v>40</v>
      </c>
      <c r="BD7109" t="str">
        <f>IF(AND(ADHOC!$G$15="",ADHOC!$S$4=""),"",IF(ADHOC!$G$15&lt;&gt;"",IF(ADHOC!$G$15=LEFT(Domein!$AS7109,LEN(ADHOC!$G$15)),MAX(Domein!BD$1:'Domein'!BD7108)+1,""),IF(ADHOC!$S$4=LEFT(Domein!$AS7109,LEN(ADHOC!$S$4)),MAX(Domein!BD$1:'Domein'!BD7108)+1,"")))</f>
        <v/>
      </c>
    </row>
    <row r="7110" spans="45:56" x14ac:dyDescent="0.2">
      <c r="AS7110" s="4" t="s">
        <v>19804</v>
      </c>
      <c r="AT7110" s="4" t="s">
        <v>19805</v>
      </c>
      <c r="AU7110" s="4" t="s">
        <v>456</v>
      </c>
      <c r="AV7110" s="4" t="s">
        <v>731</v>
      </c>
      <c r="AW7110" s="4" t="s">
        <v>724</v>
      </c>
      <c r="AX7110" s="4"/>
      <c r="AY7110" s="4">
        <v>229067</v>
      </c>
      <c r="AZ7110" s="4">
        <v>486634</v>
      </c>
      <c r="BA7110" s="4" t="s">
        <v>27818</v>
      </c>
      <c r="BB7110" s="4" t="s">
        <v>27819</v>
      </c>
      <c r="BC7110" s="4">
        <v>40</v>
      </c>
      <c r="BD7110" t="str">
        <f>IF(AND(ADHOC!$G$15="",ADHOC!$S$4=""),"",IF(ADHOC!$G$15&lt;&gt;"",IF(ADHOC!$G$15=LEFT(Domein!$AS7110,LEN(ADHOC!$G$15)),MAX(Domein!BD$1:'Domein'!BD7109)+1,""),IF(ADHOC!$S$4=LEFT(Domein!$AS7110,LEN(ADHOC!$S$4)),MAX(Domein!BD$1:'Domein'!BD7109)+1,"")))</f>
        <v/>
      </c>
    </row>
    <row r="7111" spans="45:56" x14ac:dyDescent="0.2">
      <c r="AS7111" s="4" t="s">
        <v>19806</v>
      </c>
      <c r="AT7111" s="4" t="s">
        <v>19807</v>
      </c>
      <c r="AU7111" s="4" t="s">
        <v>456</v>
      </c>
      <c r="AV7111" s="4" t="s">
        <v>731</v>
      </c>
      <c r="AW7111" s="4" t="s">
        <v>724</v>
      </c>
      <c r="AX7111" s="4"/>
      <c r="AY7111" s="4">
        <v>234181</v>
      </c>
      <c r="AZ7111" s="4">
        <v>488532</v>
      </c>
      <c r="BA7111" s="4" t="s">
        <v>27820</v>
      </c>
      <c r="BB7111" s="4" t="s">
        <v>27821</v>
      </c>
      <c r="BC7111" s="4">
        <v>40</v>
      </c>
      <c r="BD7111" t="str">
        <f>IF(AND(ADHOC!$G$15="",ADHOC!$S$4=""),"",IF(ADHOC!$G$15&lt;&gt;"",IF(ADHOC!$G$15=LEFT(Domein!$AS7111,LEN(ADHOC!$G$15)),MAX(Domein!BD$1:'Domein'!BD7110)+1,""),IF(ADHOC!$S$4=LEFT(Domein!$AS7111,LEN(ADHOC!$S$4)),MAX(Domein!BD$1:'Domein'!BD7110)+1,"")))</f>
        <v/>
      </c>
    </row>
    <row r="7112" spans="45:56" x14ac:dyDescent="0.2">
      <c r="AS7112" s="4" t="s">
        <v>19808</v>
      </c>
      <c r="AT7112" s="4" t="s">
        <v>19809</v>
      </c>
      <c r="AU7112" s="4" t="s">
        <v>456</v>
      </c>
      <c r="AV7112" s="4" t="s">
        <v>731</v>
      </c>
      <c r="AW7112" s="4" t="s">
        <v>724</v>
      </c>
      <c r="AX7112" s="4"/>
      <c r="AY7112" s="4">
        <v>228540</v>
      </c>
      <c r="AZ7112" s="4">
        <v>489394</v>
      </c>
      <c r="BA7112" s="4" t="s">
        <v>27822</v>
      </c>
      <c r="BB7112" s="4" t="s">
        <v>27823</v>
      </c>
      <c r="BC7112" s="4">
        <v>40</v>
      </c>
      <c r="BD7112" t="str">
        <f>IF(AND(ADHOC!$G$15="",ADHOC!$S$4=""),"",IF(ADHOC!$G$15&lt;&gt;"",IF(ADHOC!$G$15=LEFT(Domein!$AS7112,LEN(ADHOC!$G$15)),MAX(Domein!BD$1:'Domein'!BD7111)+1,""),IF(ADHOC!$S$4=LEFT(Domein!$AS7112,LEN(ADHOC!$S$4)),MAX(Domein!BD$1:'Domein'!BD7111)+1,"")))</f>
        <v/>
      </c>
    </row>
    <row r="7113" spans="45:56" x14ac:dyDescent="0.2">
      <c r="AS7113" s="4" t="s">
        <v>13558</v>
      </c>
      <c r="AT7113" s="4" t="s">
        <v>13559</v>
      </c>
      <c r="AU7113" s="4" t="s">
        <v>456</v>
      </c>
      <c r="AV7113" s="4" t="s">
        <v>733</v>
      </c>
      <c r="AW7113" s="4" t="s">
        <v>724</v>
      </c>
      <c r="AX7113" s="4"/>
      <c r="AY7113" s="4">
        <v>234554</v>
      </c>
      <c r="AZ7113" s="4">
        <v>489174</v>
      </c>
      <c r="BA7113" s="4" t="s">
        <v>24792</v>
      </c>
      <c r="BB7113" s="4" t="s">
        <v>34700</v>
      </c>
      <c r="BC7113" s="4">
        <v>40</v>
      </c>
      <c r="BD7113" t="str">
        <f>IF(AND(ADHOC!$G$15="",ADHOC!$S$4=""),"",IF(ADHOC!$G$15&lt;&gt;"",IF(ADHOC!$G$15=LEFT(Domein!$AS7113,LEN(ADHOC!$G$15)),MAX(Domein!BD$1:'Domein'!BD7112)+1,""),IF(ADHOC!$S$4=LEFT(Domein!$AS7113,LEN(ADHOC!$S$4)),MAX(Domein!BD$1:'Domein'!BD7112)+1,"")))</f>
        <v/>
      </c>
    </row>
    <row r="7114" spans="45:56" x14ac:dyDescent="0.2">
      <c r="AS7114" s="4" t="s">
        <v>19810</v>
      </c>
      <c r="AT7114" s="4" t="s">
        <v>19811</v>
      </c>
      <c r="AU7114" s="4" t="s">
        <v>456</v>
      </c>
      <c r="AV7114" s="4" t="s">
        <v>731</v>
      </c>
      <c r="AW7114" s="4" t="s">
        <v>724</v>
      </c>
      <c r="AX7114" s="4"/>
      <c r="AY7114" s="4">
        <v>236266</v>
      </c>
      <c r="AZ7114" s="4">
        <v>480153</v>
      </c>
      <c r="BA7114" s="4" t="s">
        <v>27824</v>
      </c>
      <c r="BB7114" s="4" t="s">
        <v>27825</v>
      </c>
      <c r="BC7114" s="4">
        <v>40</v>
      </c>
      <c r="BD7114" t="str">
        <f>IF(AND(ADHOC!$G$15="",ADHOC!$S$4=""),"",IF(ADHOC!$G$15&lt;&gt;"",IF(ADHOC!$G$15=LEFT(Domein!$AS7114,LEN(ADHOC!$G$15)),MAX(Domein!BD$1:'Domein'!BD7113)+1,""),IF(ADHOC!$S$4=LEFT(Domein!$AS7114,LEN(ADHOC!$S$4)),MAX(Domein!BD$1:'Domein'!BD7113)+1,"")))</f>
        <v/>
      </c>
    </row>
    <row r="7115" spans="45:56" x14ac:dyDescent="0.2">
      <c r="AS7115" s="4" t="s">
        <v>19812</v>
      </c>
      <c r="AT7115" s="4" t="s">
        <v>19813</v>
      </c>
      <c r="AU7115" s="4" t="s">
        <v>456</v>
      </c>
      <c r="AV7115" s="4" t="s">
        <v>731</v>
      </c>
      <c r="AW7115" s="4" t="s">
        <v>724</v>
      </c>
      <c r="AX7115" s="4"/>
      <c r="AY7115" s="4">
        <v>227011</v>
      </c>
      <c r="AZ7115" s="4">
        <v>494882</v>
      </c>
      <c r="BA7115" s="4" t="s">
        <v>27826</v>
      </c>
      <c r="BB7115" s="4" t="s">
        <v>27827</v>
      </c>
      <c r="BC7115" s="4">
        <v>40</v>
      </c>
      <c r="BD7115" t="str">
        <f>IF(AND(ADHOC!$G$15="",ADHOC!$S$4=""),"",IF(ADHOC!$G$15&lt;&gt;"",IF(ADHOC!$G$15=LEFT(Domein!$AS7115,LEN(ADHOC!$G$15)),MAX(Domein!BD$1:'Domein'!BD7114)+1,""),IF(ADHOC!$S$4=LEFT(Domein!$AS7115,LEN(ADHOC!$S$4)),MAX(Domein!BD$1:'Domein'!BD7114)+1,"")))</f>
        <v/>
      </c>
    </row>
    <row r="7116" spans="45:56" x14ac:dyDescent="0.2">
      <c r="AS7116" s="4" t="s">
        <v>19814</v>
      </c>
      <c r="AT7116" s="4" t="s">
        <v>2381</v>
      </c>
      <c r="AU7116" s="4" t="s">
        <v>456</v>
      </c>
      <c r="AV7116" s="4" t="s">
        <v>731</v>
      </c>
      <c r="AW7116" s="4" t="s">
        <v>724</v>
      </c>
      <c r="AX7116" s="4"/>
      <c r="AY7116" s="4">
        <v>236739</v>
      </c>
      <c r="AZ7116" s="4">
        <v>480543</v>
      </c>
      <c r="BA7116" s="4" t="s">
        <v>27828</v>
      </c>
      <c r="BB7116" s="4" t="s">
        <v>27829</v>
      </c>
      <c r="BC7116" s="4">
        <v>40</v>
      </c>
      <c r="BD7116" t="str">
        <f>IF(AND(ADHOC!$G$15="",ADHOC!$S$4=""),"",IF(ADHOC!$G$15&lt;&gt;"",IF(ADHOC!$G$15=LEFT(Domein!$AS7116,LEN(ADHOC!$G$15)),MAX(Domein!BD$1:'Domein'!BD7115)+1,""),IF(ADHOC!$S$4=LEFT(Domein!$AS7116,LEN(ADHOC!$S$4)),MAX(Domein!BD$1:'Domein'!BD7115)+1,"")))</f>
        <v/>
      </c>
    </row>
    <row r="7117" spans="45:56" x14ac:dyDescent="0.2">
      <c r="AS7117" s="4" t="s">
        <v>19815</v>
      </c>
      <c r="AT7117" s="4" t="s">
        <v>19816</v>
      </c>
      <c r="AU7117" s="4" t="s">
        <v>456</v>
      </c>
      <c r="AV7117" s="4" t="s">
        <v>731</v>
      </c>
      <c r="AW7117" s="4" t="s">
        <v>724</v>
      </c>
      <c r="AX7117" s="4"/>
      <c r="AY7117" s="4">
        <v>237282</v>
      </c>
      <c r="AZ7117" s="4">
        <v>479187</v>
      </c>
      <c r="BA7117" s="4" t="s">
        <v>27830</v>
      </c>
      <c r="BB7117" s="4" t="s">
        <v>27831</v>
      </c>
      <c r="BC7117" s="4">
        <v>40</v>
      </c>
      <c r="BD7117" t="str">
        <f>IF(AND(ADHOC!$G$15="",ADHOC!$S$4=""),"",IF(ADHOC!$G$15&lt;&gt;"",IF(ADHOC!$G$15=LEFT(Domein!$AS7117,LEN(ADHOC!$G$15)),MAX(Domein!BD$1:'Domein'!BD7116)+1,""),IF(ADHOC!$S$4=LEFT(Domein!$AS7117,LEN(ADHOC!$S$4)),MAX(Domein!BD$1:'Domein'!BD7116)+1,"")))</f>
        <v/>
      </c>
    </row>
    <row r="7118" spans="45:56" x14ac:dyDescent="0.2">
      <c r="AS7118" s="4" t="s">
        <v>19817</v>
      </c>
      <c r="AT7118" s="4" t="s">
        <v>2383</v>
      </c>
      <c r="AU7118" s="4" t="s">
        <v>456</v>
      </c>
      <c r="AV7118" s="4" t="s">
        <v>731</v>
      </c>
      <c r="AW7118" s="4" t="s">
        <v>724</v>
      </c>
      <c r="AX7118" s="4"/>
      <c r="AY7118" s="4">
        <v>237883</v>
      </c>
      <c r="AZ7118" s="4">
        <v>479622</v>
      </c>
      <c r="BA7118" s="4" t="s">
        <v>27832</v>
      </c>
      <c r="BB7118" s="4" t="s">
        <v>27833</v>
      </c>
      <c r="BC7118" s="4">
        <v>40</v>
      </c>
      <c r="BD7118" t="str">
        <f>IF(AND(ADHOC!$G$15="",ADHOC!$S$4=""),"",IF(ADHOC!$G$15&lt;&gt;"",IF(ADHOC!$G$15=LEFT(Domein!$AS7118,LEN(ADHOC!$G$15)),MAX(Domein!BD$1:'Domein'!BD7117)+1,""),IF(ADHOC!$S$4=LEFT(Domein!$AS7118,LEN(ADHOC!$S$4)),MAX(Domein!BD$1:'Domein'!BD7117)+1,"")))</f>
        <v/>
      </c>
    </row>
    <row r="7119" spans="45:56" x14ac:dyDescent="0.2">
      <c r="AS7119" s="4" t="s">
        <v>19818</v>
      </c>
      <c r="AT7119" s="4" t="s">
        <v>2385</v>
      </c>
      <c r="AU7119" s="4" t="s">
        <v>456</v>
      </c>
      <c r="AV7119" s="4" t="s">
        <v>731</v>
      </c>
      <c r="AW7119" s="4" t="s">
        <v>724</v>
      </c>
      <c r="AX7119" s="4"/>
      <c r="AY7119" s="4">
        <v>237092</v>
      </c>
      <c r="AZ7119" s="4">
        <v>474692</v>
      </c>
      <c r="BA7119" s="4" t="s">
        <v>27834</v>
      </c>
      <c r="BB7119" s="4" t="s">
        <v>27835</v>
      </c>
      <c r="BC7119" s="4">
        <v>40</v>
      </c>
      <c r="BD7119" t="str">
        <f>IF(AND(ADHOC!$G$15="",ADHOC!$S$4=""),"",IF(ADHOC!$G$15&lt;&gt;"",IF(ADHOC!$G$15=LEFT(Domein!$AS7119,LEN(ADHOC!$G$15)),MAX(Domein!BD$1:'Domein'!BD7118)+1,""),IF(ADHOC!$S$4=LEFT(Domein!$AS7119,LEN(ADHOC!$S$4)),MAX(Domein!BD$1:'Domein'!BD7118)+1,"")))</f>
        <v/>
      </c>
    </row>
    <row r="7120" spans="45:56" x14ac:dyDescent="0.2">
      <c r="AS7120" s="4" t="s">
        <v>19819</v>
      </c>
      <c r="AT7120" s="4" t="s">
        <v>19820</v>
      </c>
      <c r="AU7120" s="4" t="s">
        <v>456</v>
      </c>
      <c r="AV7120" s="4" t="s">
        <v>731</v>
      </c>
      <c r="AW7120" s="4" t="s">
        <v>724</v>
      </c>
      <c r="AX7120" s="4"/>
      <c r="AY7120" s="4">
        <v>244978</v>
      </c>
      <c r="AZ7120" s="4">
        <v>478678</v>
      </c>
      <c r="BA7120" s="4" t="s">
        <v>27836</v>
      </c>
      <c r="BB7120" s="4" t="s">
        <v>27837</v>
      </c>
      <c r="BC7120" s="4">
        <v>40</v>
      </c>
      <c r="BD7120" t="str">
        <f>IF(AND(ADHOC!$G$15="",ADHOC!$S$4=""),"",IF(ADHOC!$G$15&lt;&gt;"",IF(ADHOC!$G$15=LEFT(Domein!$AS7120,LEN(ADHOC!$G$15)),MAX(Domein!BD$1:'Domein'!BD7119)+1,""),IF(ADHOC!$S$4=LEFT(Domein!$AS7120,LEN(ADHOC!$S$4)),MAX(Domein!BD$1:'Domein'!BD7119)+1,"")))</f>
        <v/>
      </c>
    </row>
    <row r="7121" spans="45:56" x14ac:dyDescent="0.2">
      <c r="AS7121" s="4" t="s">
        <v>19821</v>
      </c>
      <c r="AT7121" s="4" t="s">
        <v>19822</v>
      </c>
      <c r="AU7121" s="4" t="s">
        <v>456</v>
      </c>
      <c r="AV7121" s="4" t="s">
        <v>731</v>
      </c>
      <c r="AW7121" s="4" t="s">
        <v>724</v>
      </c>
      <c r="AX7121" s="4"/>
      <c r="AY7121" s="4">
        <v>238658</v>
      </c>
      <c r="AZ7121" s="4">
        <v>475971</v>
      </c>
      <c r="BA7121" s="4" t="s">
        <v>27838</v>
      </c>
      <c r="BB7121" s="4" t="s">
        <v>27839</v>
      </c>
      <c r="BC7121" s="4">
        <v>40</v>
      </c>
      <c r="BD7121" t="str">
        <f>IF(AND(ADHOC!$G$15="",ADHOC!$S$4=""),"",IF(ADHOC!$G$15&lt;&gt;"",IF(ADHOC!$G$15=LEFT(Domein!$AS7121,LEN(ADHOC!$G$15)),MAX(Domein!BD$1:'Domein'!BD7120)+1,""),IF(ADHOC!$S$4=LEFT(Domein!$AS7121,LEN(ADHOC!$S$4)),MAX(Domein!BD$1:'Domein'!BD7120)+1,"")))</f>
        <v/>
      </c>
    </row>
    <row r="7122" spans="45:56" x14ac:dyDescent="0.2">
      <c r="AS7122" s="4" t="s">
        <v>19823</v>
      </c>
      <c r="AT7122" s="4" t="s">
        <v>19824</v>
      </c>
      <c r="AU7122" s="4" t="s">
        <v>456</v>
      </c>
      <c r="AV7122" s="4" t="s">
        <v>731</v>
      </c>
      <c r="AW7122" s="4" t="s">
        <v>724</v>
      </c>
      <c r="AX7122" s="4"/>
      <c r="AY7122" s="4">
        <v>236570</v>
      </c>
      <c r="AZ7122" s="4">
        <v>473660</v>
      </c>
      <c r="BA7122" s="4" t="s">
        <v>27840</v>
      </c>
      <c r="BB7122" s="4" t="s">
        <v>27841</v>
      </c>
      <c r="BC7122" s="4">
        <v>40</v>
      </c>
      <c r="BD7122" t="str">
        <f>IF(AND(ADHOC!$G$15="",ADHOC!$S$4=""),"",IF(ADHOC!$G$15&lt;&gt;"",IF(ADHOC!$G$15=LEFT(Domein!$AS7122,LEN(ADHOC!$G$15)),MAX(Domein!BD$1:'Domein'!BD7121)+1,""),IF(ADHOC!$S$4=LEFT(Domein!$AS7122,LEN(ADHOC!$S$4)),MAX(Domein!BD$1:'Domein'!BD7121)+1,"")))</f>
        <v/>
      </c>
    </row>
    <row r="7123" spans="45:56" x14ac:dyDescent="0.2">
      <c r="AS7123" s="4" t="s">
        <v>19825</v>
      </c>
      <c r="AT7123" s="4" t="s">
        <v>19826</v>
      </c>
      <c r="AU7123" s="4" t="s">
        <v>456</v>
      </c>
      <c r="AV7123" s="4" t="s">
        <v>731</v>
      </c>
      <c r="AW7123" s="4" t="s">
        <v>724</v>
      </c>
      <c r="AX7123" s="4"/>
      <c r="AY7123" s="4">
        <v>246681</v>
      </c>
      <c r="AZ7123" s="4">
        <v>475559</v>
      </c>
      <c r="BA7123" s="4" t="s">
        <v>27842</v>
      </c>
      <c r="BB7123" s="4" t="s">
        <v>27843</v>
      </c>
      <c r="BC7123" s="4">
        <v>40</v>
      </c>
      <c r="BD7123" t="str">
        <f>IF(AND(ADHOC!$G$15="",ADHOC!$S$4=""),"",IF(ADHOC!$G$15&lt;&gt;"",IF(ADHOC!$G$15=LEFT(Domein!$AS7123,LEN(ADHOC!$G$15)),MAX(Domein!BD$1:'Domein'!BD7122)+1,""),IF(ADHOC!$S$4=LEFT(Domein!$AS7123,LEN(ADHOC!$S$4)),MAX(Domein!BD$1:'Domein'!BD7122)+1,"")))</f>
        <v/>
      </c>
    </row>
    <row r="7124" spans="45:56" x14ac:dyDescent="0.2">
      <c r="AS7124" s="4" t="s">
        <v>19827</v>
      </c>
      <c r="AT7124" s="4" t="s">
        <v>19828</v>
      </c>
      <c r="AU7124" s="4" t="s">
        <v>456</v>
      </c>
      <c r="AV7124" s="4" t="s">
        <v>731</v>
      </c>
      <c r="AW7124" s="4" t="s">
        <v>724</v>
      </c>
      <c r="AX7124" s="4"/>
      <c r="AY7124" s="4">
        <v>246226</v>
      </c>
      <c r="AZ7124" s="4">
        <v>475723</v>
      </c>
      <c r="BA7124" s="4" t="s">
        <v>27844</v>
      </c>
      <c r="BB7124" s="4" t="s">
        <v>27845</v>
      </c>
      <c r="BC7124" s="4">
        <v>40</v>
      </c>
      <c r="BD7124" t="str">
        <f>IF(AND(ADHOC!$G$15="",ADHOC!$S$4=""),"",IF(ADHOC!$G$15&lt;&gt;"",IF(ADHOC!$G$15=LEFT(Domein!$AS7124,LEN(ADHOC!$G$15)),MAX(Domein!BD$1:'Domein'!BD7123)+1,""),IF(ADHOC!$S$4=LEFT(Domein!$AS7124,LEN(ADHOC!$S$4)),MAX(Domein!BD$1:'Domein'!BD7123)+1,"")))</f>
        <v/>
      </c>
    </row>
    <row r="7125" spans="45:56" x14ac:dyDescent="0.2">
      <c r="AS7125" s="4" t="s">
        <v>19829</v>
      </c>
      <c r="AT7125" s="4" t="s">
        <v>19830</v>
      </c>
      <c r="AU7125" s="4" t="s">
        <v>456</v>
      </c>
      <c r="AV7125" s="4" t="s">
        <v>731</v>
      </c>
      <c r="AW7125" s="4" t="s">
        <v>724</v>
      </c>
      <c r="AX7125" s="4"/>
      <c r="AY7125" s="4">
        <v>235585</v>
      </c>
      <c r="AZ7125" s="4">
        <v>474179</v>
      </c>
      <c r="BA7125" s="4" t="s">
        <v>27846</v>
      </c>
      <c r="BB7125" s="4" t="s">
        <v>27847</v>
      </c>
      <c r="BC7125" s="4">
        <v>40</v>
      </c>
      <c r="BD7125" t="str">
        <f>IF(AND(ADHOC!$G$15="",ADHOC!$S$4=""),"",IF(ADHOC!$G$15&lt;&gt;"",IF(ADHOC!$G$15=LEFT(Domein!$AS7125,LEN(ADHOC!$G$15)),MAX(Domein!BD$1:'Domein'!BD7124)+1,""),IF(ADHOC!$S$4=LEFT(Domein!$AS7125,LEN(ADHOC!$S$4)),MAX(Domein!BD$1:'Domein'!BD7124)+1,"")))</f>
        <v/>
      </c>
    </row>
    <row r="7126" spans="45:56" x14ac:dyDescent="0.2">
      <c r="AS7126" s="4" t="s">
        <v>19831</v>
      </c>
      <c r="AT7126" s="4" t="s">
        <v>19832</v>
      </c>
      <c r="AU7126" s="4" t="s">
        <v>456</v>
      </c>
      <c r="AV7126" s="4" t="s">
        <v>731</v>
      </c>
      <c r="AW7126" s="4" t="s">
        <v>724</v>
      </c>
      <c r="AX7126" s="4"/>
      <c r="AY7126" s="4">
        <v>236097</v>
      </c>
      <c r="AZ7126" s="4">
        <v>472390</v>
      </c>
      <c r="BA7126" s="4" t="s">
        <v>25044</v>
      </c>
      <c r="BB7126" s="4" t="s">
        <v>27848</v>
      </c>
      <c r="BC7126" s="4">
        <v>40</v>
      </c>
      <c r="BD7126" t="str">
        <f>IF(AND(ADHOC!$G$15="",ADHOC!$S$4=""),"",IF(ADHOC!$G$15&lt;&gt;"",IF(ADHOC!$G$15=LEFT(Domein!$AS7126,LEN(ADHOC!$G$15)),MAX(Domein!BD$1:'Domein'!BD7125)+1,""),IF(ADHOC!$S$4=LEFT(Domein!$AS7126,LEN(ADHOC!$S$4)),MAX(Domein!BD$1:'Domein'!BD7125)+1,"")))</f>
        <v/>
      </c>
    </row>
    <row r="7127" spans="45:56" x14ac:dyDescent="0.2">
      <c r="AS7127" s="4" t="s">
        <v>19833</v>
      </c>
      <c r="AT7127" s="4" t="s">
        <v>19834</v>
      </c>
      <c r="AU7127" s="4" t="s">
        <v>456</v>
      </c>
      <c r="AV7127" s="4" t="s">
        <v>731</v>
      </c>
      <c r="AW7127" s="4" t="s">
        <v>724</v>
      </c>
      <c r="AX7127" s="4"/>
      <c r="AY7127" s="4">
        <v>238824</v>
      </c>
      <c r="AZ7127" s="4">
        <v>475555</v>
      </c>
      <c r="BA7127" s="4" t="s">
        <v>27849</v>
      </c>
      <c r="BB7127" s="4" t="s">
        <v>27850</v>
      </c>
      <c r="BC7127" s="4">
        <v>40</v>
      </c>
      <c r="BD7127" t="str">
        <f>IF(AND(ADHOC!$G$15="",ADHOC!$S$4=""),"",IF(ADHOC!$G$15&lt;&gt;"",IF(ADHOC!$G$15=LEFT(Domein!$AS7127,LEN(ADHOC!$G$15)),MAX(Domein!BD$1:'Domein'!BD7126)+1,""),IF(ADHOC!$S$4=LEFT(Domein!$AS7127,LEN(ADHOC!$S$4)),MAX(Domein!BD$1:'Domein'!BD7126)+1,"")))</f>
        <v/>
      </c>
    </row>
    <row r="7128" spans="45:56" x14ac:dyDescent="0.2">
      <c r="AS7128" s="4" t="s">
        <v>19835</v>
      </c>
      <c r="AT7128" s="4" t="s">
        <v>9523</v>
      </c>
      <c r="AU7128" s="4" t="s">
        <v>456</v>
      </c>
      <c r="AV7128" s="4" t="s">
        <v>731</v>
      </c>
      <c r="AW7128" s="4" t="s">
        <v>724</v>
      </c>
      <c r="AX7128" s="4"/>
      <c r="AY7128" s="4">
        <v>239517</v>
      </c>
      <c r="AZ7128" s="4">
        <v>476842</v>
      </c>
      <c r="BA7128" s="4" t="s">
        <v>27851</v>
      </c>
      <c r="BB7128" s="4" t="s">
        <v>27852</v>
      </c>
      <c r="BC7128" s="4">
        <v>40</v>
      </c>
      <c r="BD7128" t="str">
        <f>IF(AND(ADHOC!$G$15="",ADHOC!$S$4=""),"",IF(ADHOC!$G$15&lt;&gt;"",IF(ADHOC!$G$15=LEFT(Domein!$AS7128,LEN(ADHOC!$G$15)),MAX(Domein!BD$1:'Domein'!BD7127)+1,""),IF(ADHOC!$S$4=LEFT(Domein!$AS7128,LEN(ADHOC!$S$4)),MAX(Domein!BD$1:'Domein'!BD7127)+1,"")))</f>
        <v/>
      </c>
    </row>
    <row r="7129" spans="45:56" x14ac:dyDescent="0.2">
      <c r="AS7129" s="4" t="s">
        <v>19836</v>
      </c>
      <c r="AT7129" s="4" t="s">
        <v>19837</v>
      </c>
      <c r="AU7129" s="4" t="s">
        <v>456</v>
      </c>
      <c r="AV7129" s="4" t="s">
        <v>731</v>
      </c>
      <c r="AW7129" s="4" t="s">
        <v>724</v>
      </c>
      <c r="AX7129" s="4"/>
      <c r="AY7129" s="4">
        <v>237481</v>
      </c>
      <c r="AZ7129" s="4">
        <v>480709</v>
      </c>
      <c r="BA7129" s="4" t="s">
        <v>27853</v>
      </c>
      <c r="BB7129" s="4" t="s">
        <v>27854</v>
      </c>
      <c r="BC7129" s="4">
        <v>40</v>
      </c>
      <c r="BD7129" t="str">
        <f>IF(AND(ADHOC!$G$15="",ADHOC!$S$4=""),"",IF(ADHOC!$G$15&lt;&gt;"",IF(ADHOC!$G$15=LEFT(Domein!$AS7129,LEN(ADHOC!$G$15)),MAX(Domein!BD$1:'Domein'!BD7128)+1,""),IF(ADHOC!$S$4=LEFT(Domein!$AS7129,LEN(ADHOC!$S$4)),MAX(Domein!BD$1:'Domein'!BD7128)+1,"")))</f>
        <v/>
      </c>
    </row>
    <row r="7130" spans="45:56" x14ac:dyDescent="0.2">
      <c r="AS7130" s="4" t="s">
        <v>19838</v>
      </c>
      <c r="AT7130" s="4" t="s">
        <v>19839</v>
      </c>
      <c r="AU7130" s="4" t="s">
        <v>456</v>
      </c>
      <c r="AV7130" s="4" t="s">
        <v>731</v>
      </c>
      <c r="AW7130" s="4" t="s">
        <v>724</v>
      </c>
      <c r="AX7130" s="4"/>
      <c r="AY7130" s="4">
        <v>239300</v>
      </c>
      <c r="AZ7130" s="4">
        <v>478357</v>
      </c>
      <c r="BA7130" s="4" t="s">
        <v>26157</v>
      </c>
      <c r="BB7130" s="4" t="s">
        <v>27855</v>
      </c>
      <c r="BC7130" s="4">
        <v>40</v>
      </c>
      <c r="BD7130" t="str">
        <f>IF(AND(ADHOC!$G$15="",ADHOC!$S$4=""),"",IF(ADHOC!$G$15&lt;&gt;"",IF(ADHOC!$G$15=LEFT(Domein!$AS7130,LEN(ADHOC!$G$15)),MAX(Domein!BD$1:'Domein'!BD7129)+1,""),IF(ADHOC!$S$4=LEFT(Domein!$AS7130,LEN(ADHOC!$S$4)),MAX(Domein!BD$1:'Domein'!BD7129)+1,"")))</f>
        <v/>
      </c>
    </row>
    <row r="7131" spans="45:56" x14ac:dyDescent="0.2">
      <c r="AS7131" s="4" t="s">
        <v>19840</v>
      </c>
      <c r="AT7131" s="4" t="s">
        <v>19841</v>
      </c>
      <c r="AU7131" s="4" t="s">
        <v>456</v>
      </c>
      <c r="AV7131" s="4" t="s">
        <v>731</v>
      </c>
      <c r="AW7131" s="4" t="s">
        <v>724</v>
      </c>
      <c r="AX7131" s="4"/>
      <c r="AY7131" s="4">
        <v>239290</v>
      </c>
      <c r="AZ7131" s="4">
        <v>477710</v>
      </c>
      <c r="BA7131" s="4" t="s">
        <v>27856</v>
      </c>
      <c r="BB7131" s="4" t="s">
        <v>27857</v>
      </c>
      <c r="BC7131" s="4">
        <v>40</v>
      </c>
      <c r="BD7131" t="str">
        <f>IF(AND(ADHOC!$G$15="",ADHOC!$S$4=""),"",IF(ADHOC!$G$15&lt;&gt;"",IF(ADHOC!$G$15=LEFT(Domein!$AS7131,LEN(ADHOC!$G$15)),MAX(Domein!BD$1:'Domein'!BD7130)+1,""),IF(ADHOC!$S$4=LEFT(Domein!$AS7131,LEN(ADHOC!$S$4)),MAX(Domein!BD$1:'Domein'!BD7130)+1,"")))</f>
        <v/>
      </c>
    </row>
    <row r="7132" spans="45:56" x14ac:dyDescent="0.2">
      <c r="AS7132" s="4" t="s">
        <v>19842</v>
      </c>
      <c r="AT7132" s="4" t="s">
        <v>19843</v>
      </c>
      <c r="AU7132" s="4" t="s">
        <v>456</v>
      </c>
      <c r="AV7132" s="4" t="s">
        <v>731</v>
      </c>
      <c r="AW7132" s="4" t="s">
        <v>724</v>
      </c>
      <c r="AX7132" s="4"/>
      <c r="AY7132" s="4">
        <v>241072</v>
      </c>
      <c r="AZ7132" s="4">
        <v>475616</v>
      </c>
      <c r="BA7132" s="4" t="s">
        <v>27858</v>
      </c>
      <c r="BB7132" s="4" t="s">
        <v>27859</v>
      </c>
      <c r="BC7132" s="4">
        <v>40</v>
      </c>
      <c r="BD7132" t="str">
        <f>IF(AND(ADHOC!$G$15="",ADHOC!$S$4=""),"",IF(ADHOC!$G$15&lt;&gt;"",IF(ADHOC!$G$15=LEFT(Domein!$AS7132,LEN(ADHOC!$G$15)),MAX(Domein!BD$1:'Domein'!BD7131)+1,""),IF(ADHOC!$S$4=LEFT(Domein!$AS7132,LEN(ADHOC!$S$4)),MAX(Domein!BD$1:'Domein'!BD7131)+1,"")))</f>
        <v/>
      </c>
    </row>
    <row r="7133" spans="45:56" x14ac:dyDescent="0.2">
      <c r="AS7133" s="4" t="s">
        <v>19844</v>
      </c>
      <c r="AT7133" s="4" t="s">
        <v>19845</v>
      </c>
      <c r="AU7133" s="4" t="s">
        <v>456</v>
      </c>
      <c r="AV7133" s="4" t="s">
        <v>731</v>
      </c>
      <c r="AW7133" s="4" t="s">
        <v>724</v>
      </c>
      <c r="AX7133" s="4"/>
      <c r="AY7133" s="4">
        <v>233320</v>
      </c>
      <c r="AZ7133" s="4">
        <v>474598</v>
      </c>
      <c r="BA7133" s="4" t="s">
        <v>27860</v>
      </c>
      <c r="BB7133" s="4" t="s">
        <v>27861</v>
      </c>
      <c r="BC7133" s="4">
        <v>40</v>
      </c>
      <c r="BD7133" t="str">
        <f>IF(AND(ADHOC!$G$15="",ADHOC!$S$4=""),"",IF(ADHOC!$G$15&lt;&gt;"",IF(ADHOC!$G$15=LEFT(Domein!$AS7133,LEN(ADHOC!$G$15)),MAX(Domein!BD$1:'Domein'!BD7132)+1,""),IF(ADHOC!$S$4=LEFT(Domein!$AS7133,LEN(ADHOC!$S$4)),MAX(Domein!BD$1:'Domein'!BD7132)+1,"")))</f>
        <v/>
      </c>
    </row>
    <row r="7134" spans="45:56" x14ac:dyDescent="0.2">
      <c r="AS7134" s="4" t="s">
        <v>19846</v>
      </c>
      <c r="AT7134" s="4" t="s">
        <v>19847</v>
      </c>
      <c r="AU7134" s="4" t="s">
        <v>456</v>
      </c>
      <c r="AV7134" s="4" t="s">
        <v>731</v>
      </c>
      <c r="AW7134" s="4" t="s">
        <v>724</v>
      </c>
      <c r="AX7134" s="4"/>
      <c r="AY7134" s="4">
        <v>243915</v>
      </c>
      <c r="AZ7134" s="4">
        <v>477318</v>
      </c>
      <c r="BA7134" s="4" t="s">
        <v>27862</v>
      </c>
      <c r="BB7134" s="4" t="s">
        <v>27863</v>
      </c>
      <c r="BC7134" s="4">
        <v>40</v>
      </c>
      <c r="BD7134" t="str">
        <f>IF(AND(ADHOC!$G$15="",ADHOC!$S$4=""),"",IF(ADHOC!$G$15&lt;&gt;"",IF(ADHOC!$G$15=LEFT(Domein!$AS7134,LEN(ADHOC!$G$15)),MAX(Domein!BD$1:'Domein'!BD7133)+1,""),IF(ADHOC!$S$4=LEFT(Domein!$AS7134,LEN(ADHOC!$S$4)),MAX(Domein!BD$1:'Domein'!BD7133)+1,"")))</f>
        <v/>
      </c>
    </row>
    <row r="7135" spans="45:56" x14ac:dyDescent="0.2">
      <c r="AS7135" s="4" t="s">
        <v>19848</v>
      </c>
      <c r="AT7135" s="4" t="s">
        <v>19849</v>
      </c>
      <c r="AU7135" s="4" t="s">
        <v>456</v>
      </c>
      <c r="AV7135" s="4" t="s">
        <v>731</v>
      </c>
      <c r="AW7135" s="4" t="s">
        <v>724</v>
      </c>
      <c r="AX7135" s="4"/>
      <c r="AY7135" s="4">
        <v>245477</v>
      </c>
      <c r="AZ7135" s="4">
        <v>476164</v>
      </c>
      <c r="BA7135" s="4" t="s">
        <v>27864</v>
      </c>
      <c r="BB7135" s="4" t="s">
        <v>27865</v>
      </c>
      <c r="BC7135" s="4">
        <v>40</v>
      </c>
      <c r="BD7135" t="str">
        <f>IF(AND(ADHOC!$G$15="",ADHOC!$S$4=""),"",IF(ADHOC!$G$15&lt;&gt;"",IF(ADHOC!$G$15=LEFT(Domein!$AS7135,LEN(ADHOC!$G$15)),MAX(Domein!BD$1:'Domein'!BD7134)+1,""),IF(ADHOC!$S$4=LEFT(Domein!$AS7135,LEN(ADHOC!$S$4)),MAX(Domein!BD$1:'Domein'!BD7134)+1,"")))</f>
        <v/>
      </c>
    </row>
    <row r="7136" spans="45:56" x14ac:dyDescent="0.2">
      <c r="AS7136" s="4" t="s">
        <v>19850</v>
      </c>
      <c r="AT7136" s="4" t="s">
        <v>19851</v>
      </c>
      <c r="AU7136" s="4" t="s">
        <v>456</v>
      </c>
      <c r="AV7136" s="4" t="s">
        <v>731</v>
      </c>
      <c r="AW7136" s="4" t="s">
        <v>724</v>
      </c>
      <c r="AX7136" s="4"/>
      <c r="AY7136" s="4">
        <v>244920</v>
      </c>
      <c r="AZ7136" s="4">
        <v>478320</v>
      </c>
      <c r="BA7136" s="4" t="s">
        <v>27866</v>
      </c>
      <c r="BB7136" s="4" t="s">
        <v>27867</v>
      </c>
      <c r="BC7136" s="4">
        <v>40</v>
      </c>
      <c r="BD7136" t="str">
        <f>IF(AND(ADHOC!$G$15="",ADHOC!$S$4=""),"",IF(ADHOC!$G$15&lt;&gt;"",IF(ADHOC!$G$15=LEFT(Domein!$AS7136,LEN(ADHOC!$G$15)),MAX(Domein!BD$1:'Domein'!BD7135)+1,""),IF(ADHOC!$S$4=LEFT(Domein!$AS7136,LEN(ADHOC!$S$4)),MAX(Domein!BD$1:'Domein'!BD7135)+1,"")))</f>
        <v/>
      </c>
    </row>
    <row r="7137" spans="45:56" x14ac:dyDescent="0.2">
      <c r="AS7137" s="4" t="s">
        <v>19852</v>
      </c>
      <c r="AT7137" s="4" t="s">
        <v>2387</v>
      </c>
      <c r="AU7137" s="4" t="s">
        <v>456</v>
      </c>
      <c r="AV7137" s="4" t="s">
        <v>731</v>
      </c>
      <c r="AW7137" s="4" t="s">
        <v>724</v>
      </c>
      <c r="AX7137" s="4"/>
      <c r="AY7137" s="4">
        <v>235487</v>
      </c>
      <c r="AZ7137" s="4">
        <v>471208</v>
      </c>
      <c r="BA7137" s="4" t="s">
        <v>27868</v>
      </c>
      <c r="BB7137" s="4" t="s">
        <v>27869</v>
      </c>
      <c r="BC7137" s="4">
        <v>40</v>
      </c>
      <c r="BD7137" t="str">
        <f>IF(AND(ADHOC!$G$15="",ADHOC!$S$4=""),"",IF(ADHOC!$G$15&lt;&gt;"",IF(ADHOC!$G$15=LEFT(Domein!$AS7137,LEN(ADHOC!$G$15)),MAX(Domein!BD$1:'Domein'!BD7136)+1,""),IF(ADHOC!$S$4=LEFT(Domein!$AS7137,LEN(ADHOC!$S$4)),MAX(Domein!BD$1:'Domein'!BD7136)+1,"")))</f>
        <v/>
      </c>
    </row>
    <row r="7138" spans="45:56" x14ac:dyDescent="0.2">
      <c r="AS7138" s="4" t="s">
        <v>19853</v>
      </c>
      <c r="AT7138" s="4" t="s">
        <v>19854</v>
      </c>
      <c r="AU7138" s="4" t="s">
        <v>456</v>
      </c>
      <c r="AV7138" s="4" t="s">
        <v>731</v>
      </c>
      <c r="AW7138" s="4" t="s">
        <v>724</v>
      </c>
      <c r="AX7138" s="4"/>
      <c r="AY7138" s="4">
        <v>238246</v>
      </c>
      <c r="AZ7138" s="4">
        <v>476366</v>
      </c>
      <c r="BA7138" s="4" t="s">
        <v>27352</v>
      </c>
      <c r="BB7138" s="4" t="s">
        <v>27870</v>
      </c>
      <c r="BC7138" s="4">
        <v>40</v>
      </c>
      <c r="BD7138" t="str">
        <f>IF(AND(ADHOC!$G$15="",ADHOC!$S$4=""),"",IF(ADHOC!$G$15&lt;&gt;"",IF(ADHOC!$G$15=LEFT(Domein!$AS7138,LEN(ADHOC!$G$15)),MAX(Domein!BD$1:'Domein'!BD7137)+1,""),IF(ADHOC!$S$4=LEFT(Domein!$AS7138,LEN(ADHOC!$S$4)),MAX(Domein!BD$1:'Domein'!BD7137)+1,"")))</f>
        <v/>
      </c>
    </row>
    <row r="7139" spans="45:56" x14ac:dyDescent="0.2">
      <c r="AS7139" s="4" t="s">
        <v>19855</v>
      </c>
      <c r="AT7139" s="4" t="s">
        <v>6959</v>
      </c>
      <c r="AU7139" s="4" t="s">
        <v>456</v>
      </c>
      <c r="AV7139" s="4" t="s">
        <v>731</v>
      </c>
      <c r="AW7139" s="4" t="s">
        <v>724</v>
      </c>
      <c r="AX7139" s="4"/>
      <c r="AY7139" s="4">
        <v>238301</v>
      </c>
      <c r="AZ7139" s="4">
        <v>476974</v>
      </c>
      <c r="BA7139" s="4" t="s">
        <v>27871</v>
      </c>
      <c r="BB7139" s="4" t="s">
        <v>27872</v>
      </c>
      <c r="BC7139" s="4">
        <v>40</v>
      </c>
      <c r="BD7139" t="str">
        <f>IF(AND(ADHOC!$G$15="",ADHOC!$S$4=""),"",IF(ADHOC!$G$15&lt;&gt;"",IF(ADHOC!$G$15=LEFT(Domein!$AS7139,LEN(ADHOC!$G$15)),MAX(Domein!BD$1:'Domein'!BD7138)+1,""),IF(ADHOC!$S$4=LEFT(Domein!$AS7139,LEN(ADHOC!$S$4)),MAX(Domein!BD$1:'Domein'!BD7138)+1,"")))</f>
        <v/>
      </c>
    </row>
    <row r="7140" spans="45:56" x14ac:dyDescent="0.2">
      <c r="AS7140" s="4" t="s">
        <v>19856</v>
      </c>
      <c r="AT7140" s="4" t="s">
        <v>19857</v>
      </c>
      <c r="AU7140" s="4" t="s">
        <v>456</v>
      </c>
      <c r="AV7140" s="4" t="s">
        <v>731</v>
      </c>
      <c r="AW7140" s="4" t="s">
        <v>724</v>
      </c>
      <c r="AX7140" s="4"/>
      <c r="AY7140" s="4">
        <v>238971</v>
      </c>
      <c r="AZ7140" s="4">
        <v>478876</v>
      </c>
      <c r="BA7140" s="4" t="s">
        <v>27873</v>
      </c>
      <c r="BB7140" s="4" t="s">
        <v>27874</v>
      </c>
      <c r="BC7140" s="4">
        <v>40</v>
      </c>
      <c r="BD7140" t="str">
        <f>IF(AND(ADHOC!$G$15="",ADHOC!$S$4=""),"",IF(ADHOC!$G$15&lt;&gt;"",IF(ADHOC!$G$15=LEFT(Domein!$AS7140,LEN(ADHOC!$G$15)),MAX(Domein!BD$1:'Domein'!BD7139)+1,""),IF(ADHOC!$S$4=LEFT(Domein!$AS7140,LEN(ADHOC!$S$4)),MAX(Domein!BD$1:'Domein'!BD7139)+1,"")))</f>
        <v/>
      </c>
    </row>
    <row r="7141" spans="45:56" x14ac:dyDescent="0.2">
      <c r="AS7141" s="4" t="s">
        <v>19858</v>
      </c>
      <c r="AT7141" s="4" t="s">
        <v>19859</v>
      </c>
      <c r="AU7141" s="4" t="s">
        <v>456</v>
      </c>
      <c r="AV7141" s="4" t="s">
        <v>731</v>
      </c>
      <c r="AW7141" s="4" t="s">
        <v>724</v>
      </c>
      <c r="AX7141" s="4"/>
      <c r="AY7141" s="4">
        <v>236392</v>
      </c>
      <c r="AZ7141" s="4">
        <v>472212</v>
      </c>
      <c r="BA7141" s="4" t="s">
        <v>27875</v>
      </c>
      <c r="BB7141" s="4" t="s">
        <v>27876</v>
      </c>
      <c r="BC7141" s="4">
        <v>40</v>
      </c>
      <c r="BD7141" t="str">
        <f>IF(AND(ADHOC!$G$15="",ADHOC!$S$4=""),"",IF(ADHOC!$G$15&lt;&gt;"",IF(ADHOC!$G$15=LEFT(Domein!$AS7141,LEN(ADHOC!$G$15)),MAX(Domein!BD$1:'Domein'!BD7140)+1,""),IF(ADHOC!$S$4=LEFT(Domein!$AS7141,LEN(ADHOC!$S$4)),MAX(Domein!BD$1:'Domein'!BD7140)+1,"")))</f>
        <v/>
      </c>
    </row>
    <row r="7142" spans="45:56" x14ac:dyDescent="0.2">
      <c r="AS7142" s="4" t="s">
        <v>19860</v>
      </c>
      <c r="AT7142" s="4" t="s">
        <v>19861</v>
      </c>
      <c r="AU7142" s="4" t="s">
        <v>456</v>
      </c>
      <c r="AV7142" s="4" t="s">
        <v>731</v>
      </c>
      <c r="AW7142" s="4" t="s">
        <v>724</v>
      </c>
      <c r="AX7142" s="4"/>
      <c r="AY7142" s="4">
        <v>237321</v>
      </c>
      <c r="AZ7142" s="4">
        <v>472993</v>
      </c>
      <c r="BA7142" s="4" t="s">
        <v>27877</v>
      </c>
      <c r="BB7142" s="4" t="s">
        <v>27878</v>
      </c>
      <c r="BC7142" s="4">
        <v>40</v>
      </c>
      <c r="BD7142" t="str">
        <f>IF(AND(ADHOC!$G$15="",ADHOC!$S$4=""),"",IF(ADHOC!$G$15&lt;&gt;"",IF(ADHOC!$G$15=LEFT(Domein!$AS7142,LEN(ADHOC!$G$15)),MAX(Domein!BD$1:'Domein'!BD7141)+1,""),IF(ADHOC!$S$4=LEFT(Domein!$AS7142,LEN(ADHOC!$S$4)),MAX(Domein!BD$1:'Domein'!BD7141)+1,"")))</f>
        <v/>
      </c>
    </row>
    <row r="7143" spans="45:56" x14ac:dyDescent="0.2">
      <c r="AS7143" s="4" t="s">
        <v>13560</v>
      </c>
      <c r="AT7143" s="4" t="s">
        <v>13561</v>
      </c>
      <c r="AU7143" s="4" t="s">
        <v>456</v>
      </c>
      <c r="AV7143" s="4" t="s">
        <v>733</v>
      </c>
      <c r="AW7143" s="4" t="s">
        <v>724</v>
      </c>
      <c r="AX7143" s="4"/>
      <c r="AY7143" s="4">
        <v>242142</v>
      </c>
      <c r="AZ7143" s="4">
        <v>475690</v>
      </c>
      <c r="BA7143" s="4" t="s">
        <v>27209</v>
      </c>
      <c r="BB7143" s="4" t="s">
        <v>27879</v>
      </c>
      <c r="BC7143" s="4">
        <v>40</v>
      </c>
      <c r="BD7143" t="str">
        <f>IF(AND(ADHOC!$G$15="",ADHOC!$S$4=""),"",IF(ADHOC!$G$15&lt;&gt;"",IF(ADHOC!$G$15=LEFT(Domein!$AS7143,LEN(ADHOC!$G$15)),MAX(Domein!BD$1:'Domein'!BD7142)+1,""),IF(ADHOC!$S$4=LEFT(Domein!$AS7143,LEN(ADHOC!$S$4)),MAX(Domein!BD$1:'Domein'!BD7142)+1,"")))</f>
        <v/>
      </c>
    </row>
    <row r="7144" spans="45:56" x14ac:dyDescent="0.2">
      <c r="AS7144" s="4" t="s">
        <v>19862</v>
      </c>
      <c r="AT7144" s="4" t="s">
        <v>19863</v>
      </c>
      <c r="AU7144" s="4" t="s">
        <v>456</v>
      </c>
      <c r="AV7144" s="4" t="s">
        <v>731</v>
      </c>
      <c r="AW7144" s="4" t="s">
        <v>724</v>
      </c>
      <c r="AX7144" s="4"/>
      <c r="AY7144" s="4">
        <v>239535</v>
      </c>
      <c r="AZ7144" s="4">
        <v>476841</v>
      </c>
      <c r="BA7144" s="4" t="s">
        <v>27880</v>
      </c>
      <c r="BB7144" s="4" t="s">
        <v>27881</v>
      </c>
      <c r="BC7144" s="4">
        <v>40</v>
      </c>
      <c r="BD7144" t="str">
        <f>IF(AND(ADHOC!$G$15="",ADHOC!$S$4=""),"",IF(ADHOC!$G$15&lt;&gt;"",IF(ADHOC!$G$15=LEFT(Domein!$AS7144,LEN(ADHOC!$G$15)),MAX(Domein!BD$1:'Domein'!BD7143)+1,""),IF(ADHOC!$S$4=LEFT(Domein!$AS7144,LEN(ADHOC!$S$4)),MAX(Domein!BD$1:'Domein'!BD7143)+1,"")))</f>
        <v/>
      </c>
    </row>
    <row r="7145" spans="45:56" x14ac:dyDescent="0.2">
      <c r="AS7145" s="4" t="s">
        <v>19864</v>
      </c>
      <c r="AT7145" s="4" t="s">
        <v>19865</v>
      </c>
      <c r="AU7145" s="4" t="s">
        <v>456</v>
      </c>
      <c r="AV7145" s="4" t="s">
        <v>731</v>
      </c>
      <c r="AW7145" s="4" t="s">
        <v>724</v>
      </c>
      <c r="AX7145" s="4"/>
      <c r="AY7145" s="4">
        <v>240412</v>
      </c>
      <c r="AZ7145" s="4">
        <v>475557</v>
      </c>
      <c r="BA7145" s="4" t="s">
        <v>27882</v>
      </c>
      <c r="BB7145" s="4" t="s">
        <v>27883</v>
      </c>
      <c r="BC7145" s="4">
        <v>40</v>
      </c>
      <c r="BD7145" t="str">
        <f>IF(AND(ADHOC!$G$15="",ADHOC!$S$4=""),"",IF(ADHOC!$G$15&lt;&gt;"",IF(ADHOC!$G$15=LEFT(Domein!$AS7145,LEN(ADHOC!$G$15)),MAX(Domein!BD$1:'Domein'!BD7144)+1,""),IF(ADHOC!$S$4=LEFT(Domein!$AS7145,LEN(ADHOC!$S$4)),MAX(Domein!BD$1:'Domein'!BD7144)+1,"")))</f>
        <v/>
      </c>
    </row>
    <row r="7146" spans="45:56" x14ac:dyDescent="0.2">
      <c r="AS7146" s="4" t="s">
        <v>19866</v>
      </c>
      <c r="AT7146" s="4" t="s">
        <v>19867</v>
      </c>
      <c r="AU7146" s="4" t="s">
        <v>456</v>
      </c>
      <c r="AV7146" s="4" t="s">
        <v>731</v>
      </c>
      <c r="AW7146" s="4" t="s">
        <v>724</v>
      </c>
      <c r="AX7146" s="4"/>
      <c r="AY7146" s="4">
        <v>239945</v>
      </c>
      <c r="AZ7146" s="4">
        <v>476027</v>
      </c>
      <c r="BA7146" s="4" t="s">
        <v>27884</v>
      </c>
      <c r="BB7146" s="4" t="s">
        <v>27885</v>
      </c>
      <c r="BC7146" s="4">
        <v>40</v>
      </c>
      <c r="BD7146" t="str">
        <f>IF(AND(ADHOC!$G$15="",ADHOC!$S$4=""),"",IF(ADHOC!$G$15&lt;&gt;"",IF(ADHOC!$G$15=LEFT(Domein!$AS7146,LEN(ADHOC!$G$15)),MAX(Domein!BD$1:'Domein'!BD7145)+1,""),IF(ADHOC!$S$4=LEFT(Domein!$AS7146,LEN(ADHOC!$S$4)),MAX(Domein!BD$1:'Domein'!BD7145)+1,"")))</f>
        <v/>
      </c>
    </row>
    <row r="7147" spans="45:56" x14ac:dyDescent="0.2">
      <c r="AS7147" s="4" t="s">
        <v>19868</v>
      </c>
      <c r="AT7147" s="4" t="s">
        <v>19869</v>
      </c>
      <c r="AU7147" s="4" t="s">
        <v>456</v>
      </c>
      <c r="AV7147" s="4" t="s">
        <v>731</v>
      </c>
      <c r="AW7147" s="4" t="s">
        <v>724</v>
      </c>
      <c r="AX7147" s="4"/>
      <c r="AY7147" s="4">
        <v>245413</v>
      </c>
      <c r="AZ7147" s="4">
        <v>478181</v>
      </c>
      <c r="BA7147" s="4" t="s">
        <v>27886</v>
      </c>
      <c r="BB7147" s="4" t="s">
        <v>27887</v>
      </c>
      <c r="BC7147" s="4">
        <v>40</v>
      </c>
      <c r="BD7147" t="str">
        <f>IF(AND(ADHOC!$G$15="",ADHOC!$S$4=""),"",IF(ADHOC!$G$15&lt;&gt;"",IF(ADHOC!$G$15=LEFT(Domein!$AS7147,LEN(ADHOC!$G$15)),MAX(Domein!BD$1:'Domein'!BD7146)+1,""),IF(ADHOC!$S$4=LEFT(Domein!$AS7147,LEN(ADHOC!$S$4)),MAX(Domein!BD$1:'Domein'!BD7146)+1,"")))</f>
        <v/>
      </c>
    </row>
    <row r="7148" spans="45:56" x14ac:dyDescent="0.2">
      <c r="AS7148" s="4" t="s">
        <v>19870</v>
      </c>
      <c r="AT7148" s="4" t="s">
        <v>3287</v>
      </c>
      <c r="AU7148" s="4" t="s">
        <v>456</v>
      </c>
      <c r="AV7148" s="4" t="s">
        <v>731</v>
      </c>
      <c r="AW7148" s="4" t="s">
        <v>724</v>
      </c>
      <c r="AX7148" s="4"/>
      <c r="AY7148" s="4">
        <v>246650</v>
      </c>
      <c r="AZ7148" s="4">
        <v>473260</v>
      </c>
      <c r="BA7148" s="4" t="s">
        <v>27888</v>
      </c>
      <c r="BB7148" s="4" t="s">
        <v>27889</v>
      </c>
      <c r="BC7148" s="4">
        <v>40</v>
      </c>
      <c r="BD7148" t="str">
        <f>IF(AND(ADHOC!$G$15="",ADHOC!$S$4=""),"",IF(ADHOC!$G$15&lt;&gt;"",IF(ADHOC!$G$15=LEFT(Domein!$AS7148,LEN(ADHOC!$G$15)),MAX(Domein!BD$1:'Domein'!BD7147)+1,""),IF(ADHOC!$S$4=LEFT(Domein!$AS7148,LEN(ADHOC!$S$4)),MAX(Domein!BD$1:'Domein'!BD7147)+1,"")))</f>
        <v/>
      </c>
    </row>
    <row r="7149" spans="45:56" x14ac:dyDescent="0.2">
      <c r="AS7149" s="4" t="s">
        <v>19871</v>
      </c>
      <c r="AT7149" s="4" t="s">
        <v>19872</v>
      </c>
      <c r="AU7149" s="4" t="s">
        <v>456</v>
      </c>
      <c r="AV7149" s="4" t="s">
        <v>731</v>
      </c>
      <c r="AW7149" s="4" t="s">
        <v>724</v>
      </c>
      <c r="AX7149" s="4"/>
      <c r="AY7149" s="4">
        <v>244580</v>
      </c>
      <c r="AZ7149" s="4">
        <v>478370</v>
      </c>
      <c r="BA7149" s="4" t="s">
        <v>27890</v>
      </c>
      <c r="BB7149" s="4" t="s">
        <v>27891</v>
      </c>
      <c r="BC7149" s="4">
        <v>40</v>
      </c>
      <c r="BD7149" t="str">
        <f>IF(AND(ADHOC!$G$15="",ADHOC!$S$4=""),"",IF(ADHOC!$G$15&lt;&gt;"",IF(ADHOC!$G$15=LEFT(Domein!$AS7149,LEN(ADHOC!$G$15)),MAX(Domein!BD$1:'Domein'!BD7148)+1,""),IF(ADHOC!$S$4=LEFT(Domein!$AS7149,LEN(ADHOC!$S$4)),MAX(Domein!BD$1:'Domein'!BD7148)+1,"")))</f>
        <v/>
      </c>
    </row>
    <row r="7150" spans="45:56" x14ac:dyDescent="0.2">
      <c r="AS7150" s="4" t="s">
        <v>19873</v>
      </c>
      <c r="AT7150" s="4" t="s">
        <v>19874</v>
      </c>
      <c r="AU7150" s="4" t="s">
        <v>456</v>
      </c>
      <c r="AV7150" s="4" t="s">
        <v>731</v>
      </c>
      <c r="AW7150" s="4" t="s">
        <v>724</v>
      </c>
      <c r="AX7150" s="4"/>
      <c r="AY7150" s="4">
        <v>244420</v>
      </c>
      <c r="AZ7150" s="4">
        <v>478130</v>
      </c>
      <c r="BA7150" s="4" t="s">
        <v>27892</v>
      </c>
      <c r="BB7150" s="4" t="s">
        <v>27893</v>
      </c>
      <c r="BC7150" s="4">
        <v>40</v>
      </c>
      <c r="BD7150" t="str">
        <f>IF(AND(ADHOC!$G$15="",ADHOC!$S$4=""),"",IF(ADHOC!$G$15&lt;&gt;"",IF(ADHOC!$G$15=LEFT(Domein!$AS7150,LEN(ADHOC!$G$15)),MAX(Domein!BD$1:'Domein'!BD7149)+1,""),IF(ADHOC!$S$4=LEFT(Domein!$AS7150,LEN(ADHOC!$S$4)),MAX(Domein!BD$1:'Domein'!BD7149)+1,"")))</f>
        <v/>
      </c>
    </row>
    <row r="7151" spans="45:56" x14ac:dyDescent="0.2">
      <c r="AS7151" s="4" t="s">
        <v>19875</v>
      </c>
      <c r="AT7151" s="4" t="s">
        <v>19876</v>
      </c>
      <c r="AU7151" s="4" t="s">
        <v>456</v>
      </c>
      <c r="AV7151" s="4" t="s">
        <v>731</v>
      </c>
      <c r="AW7151" s="4" t="s">
        <v>724</v>
      </c>
      <c r="AX7151" s="4"/>
      <c r="AY7151" s="4">
        <v>243520</v>
      </c>
      <c r="AZ7151" s="4">
        <v>478720</v>
      </c>
      <c r="BA7151" s="4" t="s">
        <v>27894</v>
      </c>
      <c r="BB7151" s="4" t="s">
        <v>27895</v>
      </c>
      <c r="BC7151" s="4">
        <v>40</v>
      </c>
      <c r="BD7151" t="str">
        <f>IF(AND(ADHOC!$G$15="",ADHOC!$S$4=""),"",IF(ADHOC!$G$15&lt;&gt;"",IF(ADHOC!$G$15=LEFT(Domein!$AS7151,LEN(ADHOC!$G$15)),MAX(Domein!BD$1:'Domein'!BD7150)+1,""),IF(ADHOC!$S$4=LEFT(Domein!$AS7151,LEN(ADHOC!$S$4)),MAX(Domein!BD$1:'Domein'!BD7150)+1,"")))</f>
        <v/>
      </c>
    </row>
    <row r="7152" spans="45:56" x14ac:dyDescent="0.2">
      <c r="AS7152" s="4" t="s">
        <v>19877</v>
      </c>
      <c r="AT7152" s="4" t="s">
        <v>19878</v>
      </c>
      <c r="AU7152" s="4" t="s">
        <v>456</v>
      </c>
      <c r="AV7152" s="4" t="s">
        <v>731</v>
      </c>
      <c r="AW7152" s="4" t="s">
        <v>724</v>
      </c>
      <c r="AX7152" s="4"/>
      <c r="AY7152" s="4">
        <v>242810</v>
      </c>
      <c r="AZ7152" s="4">
        <v>477900</v>
      </c>
      <c r="BA7152" s="4" t="s">
        <v>27896</v>
      </c>
      <c r="BB7152" s="4" t="s">
        <v>27897</v>
      </c>
      <c r="BC7152" s="4">
        <v>40</v>
      </c>
      <c r="BD7152" t="str">
        <f>IF(AND(ADHOC!$G$15="",ADHOC!$S$4=""),"",IF(ADHOC!$G$15&lt;&gt;"",IF(ADHOC!$G$15=LEFT(Domein!$AS7152,LEN(ADHOC!$G$15)),MAX(Domein!BD$1:'Domein'!BD7151)+1,""),IF(ADHOC!$S$4=LEFT(Domein!$AS7152,LEN(ADHOC!$S$4)),MAX(Domein!BD$1:'Domein'!BD7151)+1,"")))</f>
        <v/>
      </c>
    </row>
    <row r="7153" spans="45:56" x14ac:dyDescent="0.2">
      <c r="AS7153" s="4" t="s">
        <v>19879</v>
      </c>
      <c r="AT7153" s="4" t="s">
        <v>6960</v>
      </c>
      <c r="AU7153" s="4" t="s">
        <v>456</v>
      </c>
      <c r="AV7153" s="4" t="s">
        <v>731</v>
      </c>
      <c r="AW7153" s="4" t="s">
        <v>724</v>
      </c>
      <c r="AX7153" s="4"/>
      <c r="AY7153" s="4">
        <v>236599</v>
      </c>
      <c r="AZ7153" s="4">
        <v>473328</v>
      </c>
      <c r="BA7153" s="4" t="s">
        <v>27898</v>
      </c>
      <c r="BB7153" s="4" t="s">
        <v>27899</v>
      </c>
      <c r="BC7153" s="4">
        <v>40</v>
      </c>
      <c r="BD7153" t="str">
        <f>IF(AND(ADHOC!$G$15="",ADHOC!$S$4=""),"",IF(ADHOC!$G$15&lt;&gt;"",IF(ADHOC!$G$15=LEFT(Domein!$AS7153,LEN(ADHOC!$G$15)),MAX(Domein!BD$1:'Domein'!BD7152)+1,""),IF(ADHOC!$S$4=LEFT(Domein!$AS7153,LEN(ADHOC!$S$4)),MAX(Domein!BD$1:'Domein'!BD7152)+1,"")))</f>
        <v/>
      </c>
    </row>
    <row r="7154" spans="45:56" x14ac:dyDescent="0.2">
      <c r="AS7154" s="4" t="s">
        <v>19880</v>
      </c>
      <c r="AT7154" s="4" t="s">
        <v>19881</v>
      </c>
      <c r="AU7154" s="4" t="s">
        <v>456</v>
      </c>
      <c r="AV7154" s="4" t="s">
        <v>731</v>
      </c>
      <c r="AW7154" s="4" t="s">
        <v>724</v>
      </c>
      <c r="AX7154" s="4"/>
      <c r="AY7154" s="4">
        <v>239995</v>
      </c>
      <c r="AZ7154" s="4">
        <v>476659</v>
      </c>
      <c r="BA7154" s="4" t="s">
        <v>27900</v>
      </c>
      <c r="BB7154" s="4" t="s">
        <v>27901</v>
      </c>
      <c r="BC7154" s="4">
        <v>40</v>
      </c>
      <c r="BD7154" t="str">
        <f>IF(AND(ADHOC!$G$15="",ADHOC!$S$4=""),"",IF(ADHOC!$G$15&lt;&gt;"",IF(ADHOC!$G$15=LEFT(Domein!$AS7154,LEN(ADHOC!$G$15)),MAX(Domein!BD$1:'Domein'!BD7153)+1,""),IF(ADHOC!$S$4=LEFT(Domein!$AS7154,LEN(ADHOC!$S$4)),MAX(Domein!BD$1:'Domein'!BD7153)+1,"")))</f>
        <v/>
      </c>
    </row>
    <row r="7155" spans="45:56" x14ac:dyDescent="0.2">
      <c r="AS7155" s="4" t="s">
        <v>19882</v>
      </c>
      <c r="AT7155" s="4" t="s">
        <v>19883</v>
      </c>
      <c r="AU7155" s="4" t="s">
        <v>456</v>
      </c>
      <c r="AV7155" s="4" t="s">
        <v>731</v>
      </c>
      <c r="AW7155" s="4" t="s">
        <v>724</v>
      </c>
      <c r="AX7155" s="4"/>
      <c r="AY7155" s="4">
        <v>242465</v>
      </c>
      <c r="AZ7155" s="4">
        <v>477447</v>
      </c>
      <c r="BA7155" s="4" t="s">
        <v>27902</v>
      </c>
      <c r="BB7155" s="4" t="s">
        <v>27903</v>
      </c>
      <c r="BC7155" s="4">
        <v>40</v>
      </c>
      <c r="BD7155" t="str">
        <f>IF(AND(ADHOC!$G$15="",ADHOC!$S$4=""),"",IF(ADHOC!$G$15&lt;&gt;"",IF(ADHOC!$G$15=LEFT(Domein!$AS7155,LEN(ADHOC!$G$15)),MAX(Domein!BD$1:'Domein'!BD7154)+1,""),IF(ADHOC!$S$4=LEFT(Domein!$AS7155,LEN(ADHOC!$S$4)),MAX(Domein!BD$1:'Domein'!BD7154)+1,"")))</f>
        <v/>
      </c>
    </row>
    <row r="7156" spans="45:56" x14ac:dyDescent="0.2">
      <c r="AS7156" s="4" t="s">
        <v>19884</v>
      </c>
      <c r="AT7156" s="4" t="s">
        <v>19885</v>
      </c>
      <c r="AU7156" s="4" t="s">
        <v>456</v>
      </c>
      <c r="AV7156" s="4" t="s">
        <v>731</v>
      </c>
      <c r="AW7156" s="4" t="s">
        <v>724</v>
      </c>
      <c r="AX7156" s="4"/>
      <c r="AY7156" s="4">
        <v>246392</v>
      </c>
      <c r="AZ7156" s="4">
        <v>475695</v>
      </c>
      <c r="BA7156" s="4" t="s">
        <v>27904</v>
      </c>
      <c r="BB7156" s="4" t="s">
        <v>27905</v>
      </c>
      <c r="BC7156" s="4">
        <v>40</v>
      </c>
      <c r="BD7156" t="str">
        <f>IF(AND(ADHOC!$G$15="",ADHOC!$S$4=""),"",IF(ADHOC!$G$15&lt;&gt;"",IF(ADHOC!$G$15=LEFT(Domein!$AS7156,LEN(ADHOC!$G$15)),MAX(Domein!BD$1:'Domein'!BD7155)+1,""),IF(ADHOC!$S$4=LEFT(Domein!$AS7156,LEN(ADHOC!$S$4)),MAX(Domein!BD$1:'Domein'!BD7155)+1,"")))</f>
        <v/>
      </c>
    </row>
    <row r="7157" spans="45:56" x14ac:dyDescent="0.2">
      <c r="AS7157" s="4" t="s">
        <v>19886</v>
      </c>
      <c r="AT7157" s="4" t="s">
        <v>19887</v>
      </c>
      <c r="AU7157" s="4" t="s">
        <v>456</v>
      </c>
      <c r="AV7157" s="4" t="s">
        <v>731</v>
      </c>
      <c r="AW7157" s="4" t="s">
        <v>724</v>
      </c>
      <c r="AX7157" s="4"/>
      <c r="AY7157" s="4">
        <v>239008</v>
      </c>
      <c r="AZ7157" s="4">
        <v>475053</v>
      </c>
      <c r="BA7157" s="4" t="s">
        <v>27906</v>
      </c>
      <c r="BB7157" s="4" t="s">
        <v>27907</v>
      </c>
      <c r="BC7157" s="4">
        <v>40</v>
      </c>
      <c r="BD7157" t="str">
        <f>IF(AND(ADHOC!$G$15="",ADHOC!$S$4=""),"",IF(ADHOC!$G$15&lt;&gt;"",IF(ADHOC!$G$15=LEFT(Domein!$AS7157,LEN(ADHOC!$G$15)),MAX(Domein!BD$1:'Domein'!BD7156)+1,""),IF(ADHOC!$S$4=LEFT(Domein!$AS7157,LEN(ADHOC!$S$4)),MAX(Domein!BD$1:'Domein'!BD7156)+1,"")))</f>
        <v/>
      </c>
    </row>
    <row r="7158" spans="45:56" x14ac:dyDescent="0.2">
      <c r="AS7158" s="4" t="s">
        <v>19888</v>
      </c>
      <c r="AT7158" s="4" t="s">
        <v>19889</v>
      </c>
      <c r="AU7158" s="4" t="s">
        <v>456</v>
      </c>
      <c r="AV7158" s="4" t="s">
        <v>731</v>
      </c>
      <c r="AW7158" s="4" t="s">
        <v>724</v>
      </c>
      <c r="AX7158" s="4"/>
      <c r="AY7158" s="4">
        <v>239858</v>
      </c>
      <c r="AZ7158" s="4">
        <v>475243</v>
      </c>
      <c r="BA7158" s="4" t="s">
        <v>27908</v>
      </c>
      <c r="BB7158" s="4" t="s">
        <v>27909</v>
      </c>
      <c r="BC7158" s="4">
        <v>40</v>
      </c>
      <c r="BD7158" t="str">
        <f>IF(AND(ADHOC!$G$15="",ADHOC!$S$4=""),"",IF(ADHOC!$G$15&lt;&gt;"",IF(ADHOC!$G$15=LEFT(Domein!$AS7158,LEN(ADHOC!$G$15)),MAX(Domein!BD$1:'Domein'!BD7157)+1,""),IF(ADHOC!$S$4=LEFT(Domein!$AS7158,LEN(ADHOC!$S$4)),MAX(Domein!BD$1:'Domein'!BD7157)+1,"")))</f>
        <v/>
      </c>
    </row>
    <row r="7159" spans="45:56" x14ac:dyDescent="0.2">
      <c r="AS7159" s="4" t="s">
        <v>19890</v>
      </c>
      <c r="AT7159" s="4" t="s">
        <v>19891</v>
      </c>
      <c r="AU7159" s="4" t="s">
        <v>456</v>
      </c>
      <c r="AV7159" s="4" t="s">
        <v>731</v>
      </c>
      <c r="AW7159" s="4" t="s">
        <v>724</v>
      </c>
      <c r="AX7159" s="4"/>
      <c r="AY7159" s="4">
        <v>240045</v>
      </c>
      <c r="AZ7159" s="4">
        <v>474317</v>
      </c>
      <c r="BA7159" s="4" t="s">
        <v>27910</v>
      </c>
      <c r="BB7159" s="4" t="s">
        <v>27911</v>
      </c>
      <c r="BC7159" s="4">
        <v>40</v>
      </c>
      <c r="BD7159" t="str">
        <f>IF(AND(ADHOC!$G$15="",ADHOC!$S$4=""),"",IF(ADHOC!$G$15&lt;&gt;"",IF(ADHOC!$G$15=LEFT(Domein!$AS7159,LEN(ADHOC!$G$15)),MAX(Domein!BD$1:'Domein'!BD7158)+1,""),IF(ADHOC!$S$4=LEFT(Domein!$AS7159,LEN(ADHOC!$S$4)),MAX(Domein!BD$1:'Domein'!BD7158)+1,"")))</f>
        <v/>
      </c>
    </row>
    <row r="7160" spans="45:56" x14ac:dyDescent="0.2">
      <c r="AS7160" s="4" t="s">
        <v>19892</v>
      </c>
      <c r="AT7160" s="4" t="s">
        <v>19893</v>
      </c>
      <c r="AU7160" s="4" t="s">
        <v>456</v>
      </c>
      <c r="AV7160" s="4" t="s">
        <v>731</v>
      </c>
      <c r="AW7160" s="4" t="s">
        <v>724</v>
      </c>
      <c r="AX7160" s="4"/>
      <c r="AY7160" s="4">
        <v>239850</v>
      </c>
      <c r="AZ7160" s="4">
        <v>476585</v>
      </c>
      <c r="BA7160" s="4" t="s">
        <v>27912</v>
      </c>
      <c r="BB7160" s="4" t="s">
        <v>27913</v>
      </c>
      <c r="BC7160" s="4">
        <v>40</v>
      </c>
      <c r="BD7160" t="str">
        <f>IF(AND(ADHOC!$G$15="",ADHOC!$S$4=""),"",IF(ADHOC!$G$15&lt;&gt;"",IF(ADHOC!$G$15=LEFT(Domein!$AS7160,LEN(ADHOC!$G$15)),MAX(Domein!BD$1:'Domein'!BD7159)+1,""),IF(ADHOC!$S$4=LEFT(Domein!$AS7160,LEN(ADHOC!$S$4)),MAX(Domein!BD$1:'Domein'!BD7159)+1,"")))</f>
        <v/>
      </c>
    </row>
    <row r="7161" spans="45:56" x14ac:dyDescent="0.2">
      <c r="AS7161" s="4" t="s">
        <v>19894</v>
      </c>
      <c r="AT7161" s="4" t="s">
        <v>19895</v>
      </c>
      <c r="AU7161" s="4" t="s">
        <v>456</v>
      </c>
      <c r="AV7161" s="4" t="s">
        <v>731</v>
      </c>
      <c r="AW7161" s="4" t="s">
        <v>724</v>
      </c>
      <c r="AX7161" s="4"/>
      <c r="AY7161" s="4">
        <v>240197</v>
      </c>
      <c r="AZ7161" s="4">
        <v>476037</v>
      </c>
      <c r="BA7161" s="4" t="s">
        <v>27914</v>
      </c>
      <c r="BB7161" s="4" t="s">
        <v>27915</v>
      </c>
      <c r="BC7161" s="4">
        <v>40</v>
      </c>
      <c r="BD7161" t="str">
        <f>IF(AND(ADHOC!$G$15="",ADHOC!$S$4=""),"",IF(ADHOC!$G$15&lt;&gt;"",IF(ADHOC!$G$15=LEFT(Domein!$AS7161,LEN(ADHOC!$G$15)),MAX(Domein!BD$1:'Domein'!BD7160)+1,""),IF(ADHOC!$S$4=LEFT(Domein!$AS7161,LEN(ADHOC!$S$4)),MAX(Domein!BD$1:'Domein'!BD7160)+1,"")))</f>
        <v/>
      </c>
    </row>
    <row r="7162" spans="45:56" x14ac:dyDescent="0.2">
      <c r="AS7162" s="4" t="s">
        <v>19896</v>
      </c>
      <c r="AT7162" s="4" t="s">
        <v>19897</v>
      </c>
      <c r="AU7162" s="4" t="s">
        <v>456</v>
      </c>
      <c r="AV7162" s="4" t="s">
        <v>731</v>
      </c>
      <c r="AW7162" s="4" t="s">
        <v>724</v>
      </c>
      <c r="AX7162" s="4"/>
      <c r="AY7162" s="4">
        <v>239850</v>
      </c>
      <c r="AZ7162" s="4">
        <v>476581</v>
      </c>
      <c r="BA7162" s="4" t="s">
        <v>27916</v>
      </c>
      <c r="BB7162" s="4" t="s">
        <v>27917</v>
      </c>
      <c r="BC7162" s="4">
        <v>40</v>
      </c>
      <c r="BD7162" t="str">
        <f>IF(AND(ADHOC!$G$15="",ADHOC!$S$4=""),"",IF(ADHOC!$G$15&lt;&gt;"",IF(ADHOC!$G$15=LEFT(Domein!$AS7162,LEN(ADHOC!$G$15)),MAX(Domein!BD$1:'Domein'!BD7161)+1,""),IF(ADHOC!$S$4=LEFT(Domein!$AS7162,LEN(ADHOC!$S$4)),MAX(Domein!BD$1:'Domein'!BD7161)+1,"")))</f>
        <v/>
      </c>
    </row>
    <row r="7163" spans="45:56" x14ac:dyDescent="0.2">
      <c r="AS7163" s="4" t="s">
        <v>19898</v>
      </c>
      <c r="AT7163" s="4" t="s">
        <v>19899</v>
      </c>
      <c r="AU7163" s="4" t="s">
        <v>456</v>
      </c>
      <c r="AV7163" s="4" t="s">
        <v>731</v>
      </c>
      <c r="AW7163" s="4" t="s">
        <v>724</v>
      </c>
      <c r="AX7163" s="4"/>
      <c r="AY7163" s="4">
        <v>238528</v>
      </c>
      <c r="AZ7163" s="4">
        <v>477585</v>
      </c>
      <c r="BA7163" s="4" t="s">
        <v>27918</v>
      </c>
      <c r="BB7163" s="4" t="s">
        <v>27919</v>
      </c>
      <c r="BC7163" s="4">
        <v>40</v>
      </c>
      <c r="BD7163" t="str">
        <f>IF(AND(ADHOC!$G$15="",ADHOC!$S$4=""),"",IF(ADHOC!$G$15&lt;&gt;"",IF(ADHOC!$G$15=LEFT(Domein!$AS7163,LEN(ADHOC!$G$15)),MAX(Domein!BD$1:'Domein'!BD7162)+1,""),IF(ADHOC!$S$4=LEFT(Domein!$AS7163,LEN(ADHOC!$S$4)),MAX(Domein!BD$1:'Domein'!BD7162)+1,"")))</f>
        <v/>
      </c>
    </row>
    <row r="7164" spans="45:56" x14ac:dyDescent="0.2">
      <c r="AS7164" s="4" t="s">
        <v>19900</v>
      </c>
      <c r="AT7164" s="4" t="s">
        <v>19901</v>
      </c>
      <c r="AU7164" s="4" t="s">
        <v>456</v>
      </c>
      <c r="AV7164" s="4" t="s">
        <v>731</v>
      </c>
      <c r="AW7164" s="4" t="s">
        <v>724</v>
      </c>
      <c r="AX7164" s="4"/>
      <c r="AY7164" s="4">
        <v>240847</v>
      </c>
      <c r="AZ7164" s="4">
        <v>475807</v>
      </c>
      <c r="BA7164" s="4" t="s">
        <v>27920</v>
      </c>
      <c r="BB7164" s="4" t="s">
        <v>27921</v>
      </c>
      <c r="BC7164" s="4">
        <v>40</v>
      </c>
      <c r="BD7164" t="str">
        <f>IF(AND(ADHOC!$G$15="",ADHOC!$S$4=""),"",IF(ADHOC!$G$15&lt;&gt;"",IF(ADHOC!$G$15=LEFT(Domein!$AS7164,LEN(ADHOC!$G$15)),MAX(Domein!BD$1:'Domein'!BD7163)+1,""),IF(ADHOC!$S$4=LEFT(Domein!$AS7164,LEN(ADHOC!$S$4)),MAX(Domein!BD$1:'Domein'!BD7163)+1,"")))</f>
        <v/>
      </c>
    </row>
    <row r="7165" spans="45:56" x14ac:dyDescent="0.2">
      <c r="AS7165" s="4" t="s">
        <v>19902</v>
      </c>
      <c r="AT7165" s="4" t="s">
        <v>19903</v>
      </c>
      <c r="AU7165" s="4" t="s">
        <v>456</v>
      </c>
      <c r="AV7165" s="4" t="s">
        <v>731</v>
      </c>
      <c r="AW7165" s="4" t="s">
        <v>724</v>
      </c>
      <c r="AX7165" s="4"/>
      <c r="AY7165" s="4">
        <v>240867</v>
      </c>
      <c r="AZ7165" s="4">
        <v>475635</v>
      </c>
      <c r="BA7165" s="4" t="s">
        <v>27922</v>
      </c>
      <c r="BB7165" s="4" t="s">
        <v>27923</v>
      </c>
      <c r="BC7165" s="4">
        <v>40</v>
      </c>
      <c r="BD7165" t="str">
        <f>IF(AND(ADHOC!$G$15="",ADHOC!$S$4=""),"",IF(ADHOC!$G$15&lt;&gt;"",IF(ADHOC!$G$15=LEFT(Domein!$AS7165,LEN(ADHOC!$G$15)),MAX(Domein!BD$1:'Domein'!BD7164)+1,""),IF(ADHOC!$S$4=LEFT(Domein!$AS7165,LEN(ADHOC!$S$4)),MAX(Domein!BD$1:'Domein'!BD7164)+1,"")))</f>
        <v/>
      </c>
    </row>
    <row r="7166" spans="45:56" x14ac:dyDescent="0.2">
      <c r="AS7166" s="4" t="s">
        <v>19904</v>
      </c>
      <c r="AT7166" s="4" t="s">
        <v>19905</v>
      </c>
      <c r="AU7166" s="4" t="s">
        <v>456</v>
      </c>
      <c r="AV7166" s="4" t="s">
        <v>731</v>
      </c>
      <c r="AW7166" s="4" t="s">
        <v>724</v>
      </c>
      <c r="AX7166" s="4"/>
      <c r="AY7166" s="4">
        <v>240268</v>
      </c>
      <c r="AZ7166" s="4">
        <v>476276</v>
      </c>
      <c r="BA7166" s="4" t="s">
        <v>27924</v>
      </c>
      <c r="BB7166" s="4" t="s">
        <v>27925</v>
      </c>
      <c r="BC7166" s="4">
        <v>40</v>
      </c>
      <c r="BD7166" t="str">
        <f>IF(AND(ADHOC!$G$15="",ADHOC!$S$4=""),"",IF(ADHOC!$G$15&lt;&gt;"",IF(ADHOC!$G$15=LEFT(Domein!$AS7166,LEN(ADHOC!$G$15)),MAX(Domein!BD$1:'Domein'!BD7165)+1,""),IF(ADHOC!$S$4=LEFT(Domein!$AS7166,LEN(ADHOC!$S$4)),MAX(Domein!BD$1:'Domein'!BD7165)+1,"")))</f>
        <v/>
      </c>
    </row>
    <row r="7167" spans="45:56" x14ac:dyDescent="0.2">
      <c r="AS7167" s="4" t="s">
        <v>3251</v>
      </c>
      <c r="AT7167" s="4" t="s">
        <v>3252</v>
      </c>
      <c r="AU7167" s="4" t="s">
        <v>456</v>
      </c>
      <c r="AV7167" s="4" t="s">
        <v>736</v>
      </c>
      <c r="AW7167" s="4" t="s">
        <v>939</v>
      </c>
      <c r="AX7167" s="4"/>
      <c r="AY7167" s="4"/>
      <c r="AZ7167" s="4"/>
      <c r="BA7167" s="4"/>
      <c r="BB7167" s="4"/>
      <c r="BC7167" s="4">
        <v>40</v>
      </c>
      <c r="BD7167" t="str">
        <f>IF(AND(ADHOC!$G$15="",ADHOC!$S$4=""),"",IF(ADHOC!$G$15&lt;&gt;"",IF(ADHOC!$G$15=LEFT(Domein!$AS7167,LEN(ADHOC!$G$15)),MAX(Domein!BD$1:'Domein'!BD7166)+1,""),IF(ADHOC!$S$4=LEFT(Domein!$AS7167,LEN(ADHOC!$S$4)),MAX(Domein!BD$1:'Domein'!BD7166)+1,"")))</f>
        <v/>
      </c>
    </row>
    <row r="7168" spans="45:56" x14ac:dyDescent="0.2">
      <c r="AS7168" s="4" t="s">
        <v>3253</v>
      </c>
      <c r="AT7168" s="4" t="s">
        <v>3254</v>
      </c>
      <c r="AU7168" s="4" t="s">
        <v>458</v>
      </c>
      <c r="AV7168" s="4" t="s">
        <v>736</v>
      </c>
      <c r="AW7168" s="4" t="s">
        <v>939</v>
      </c>
      <c r="AX7168" s="4"/>
      <c r="AY7168" s="4"/>
      <c r="AZ7168" s="4"/>
      <c r="BA7168" s="4"/>
      <c r="BB7168" s="4"/>
      <c r="BC7168" s="4">
        <v>40</v>
      </c>
      <c r="BD7168" t="str">
        <f>IF(AND(ADHOC!$G$15="",ADHOC!$S$4=""),"",IF(ADHOC!$G$15&lt;&gt;"",IF(ADHOC!$G$15=LEFT(Domein!$AS7168,LEN(ADHOC!$G$15)),MAX(Domein!BD$1:'Domein'!BD7167)+1,""),IF(ADHOC!$S$4=LEFT(Domein!$AS7168,LEN(ADHOC!$S$4)),MAX(Domein!BD$1:'Domein'!BD7167)+1,"")))</f>
        <v/>
      </c>
    </row>
    <row r="7169" spans="45:56" x14ac:dyDescent="0.2">
      <c r="AS7169" s="4" t="s">
        <v>3255</v>
      </c>
      <c r="AT7169" s="4" t="s">
        <v>3256</v>
      </c>
      <c r="AU7169" s="4" t="s">
        <v>463</v>
      </c>
      <c r="AV7169" s="4" t="s">
        <v>760</v>
      </c>
      <c r="AW7169" s="4" t="s">
        <v>939</v>
      </c>
      <c r="AX7169" s="4"/>
      <c r="AY7169" s="4"/>
      <c r="AZ7169" s="4"/>
      <c r="BA7169" s="4"/>
      <c r="BB7169" s="4"/>
      <c r="BC7169" s="4">
        <v>40</v>
      </c>
      <c r="BD7169" t="str">
        <f>IF(AND(ADHOC!$G$15="",ADHOC!$S$4=""),"",IF(ADHOC!$G$15&lt;&gt;"",IF(ADHOC!$G$15=LEFT(Domein!$AS7169,LEN(ADHOC!$G$15)),MAX(Domein!BD$1:'Domein'!BD7168)+1,""),IF(ADHOC!$S$4=LEFT(Domein!$AS7169,LEN(ADHOC!$S$4)),MAX(Domein!BD$1:'Domein'!BD7168)+1,"")))</f>
        <v/>
      </c>
    </row>
    <row r="7170" spans="45:56" x14ac:dyDescent="0.2">
      <c r="AS7170" s="4" t="s">
        <v>19906</v>
      </c>
      <c r="AT7170" s="4" t="s">
        <v>19907</v>
      </c>
      <c r="AU7170" s="4" t="s">
        <v>456</v>
      </c>
      <c r="AV7170" s="4" t="s">
        <v>731</v>
      </c>
      <c r="AW7170" s="4" t="s">
        <v>724</v>
      </c>
      <c r="AX7170" s="4"/>
      <c r="AY7170" s="4">
        <v>237634</v>
      </c>
      <c r="AZ7170" s="4">
        <v>499194</v>
      </c>
      <c r="BA7170" s="4" t="s">
        <v>27926</v>
      </c>
      <c r="BB7170" s="4" t="s">
        <v>27927</v>
      </c>
      <c r="BC7170" s="4">
        <v>40</v>
      </c>
      <c r="BD7170" t="str">
        <f>IF(AND(ADHOC!$G$15="",ADHOC!$S$4=""),"",IF(ADHOC!$G$15&lt;&gt;"",IF(ADHOC!$G$15=LEFT(Domein!$AS7170,LEN(ADHOC!$G$15)),MAX(Domein!BD$1:'Domein'!BD7169)+1,""),IF(ADHOC!$S$4=LEFT(Domein!$AS7170,LEN(ADHOC!$S$4)),MAX(Domein!BD$1:'Domein'!BD7169)+1,"")))</f>
        <v/>
      </c>
    </row>
    <row r="7171" spans="45:56" x14ac:dyDescent="0.2">
      <c r="AS7171" s="4" t="s">
        <v>19908</v>
      </c>
      <c r="AT7171" s="4" t="s">
        <v>19909</v>
      </c>
      <c r="AU7171" s="4" t="s">
        <v>456</v>
      </c>
      <c r="AV7171" s="4" t="s">
        <v>731</v>
      </c>
      <c r="AW7171" s="4" t="s">
        <v>724</v>
      </c>
      <c r="AX7171" s="4"/>
      <c r="AY7171" s="4">
        <v>238963</v>
      </c>
      <c r="AZ7171" s="4">
        <v>496659</v>
      </c>
      <c r="BA7171" s="4" t="s">
        <v>27928</v>
      </c>
      <c r="BB7171" s="4" t="s">
        <v>27929</v>
      </c>
      <c r="BC7171" s="4">
        <v>40</v>
      </c>
      <c r="BD7171" t="str">
        <f>IF(AND(ADHOC!$G$15="",ADHOC!$S$4=""),"",IF(ADHOC!$G$15&lt;&gt;"",IF(ADHOC!$G$15=LEFT(Domein!$AS7171,LEN(ADHOC!$G$15)),MAX(Domein!BD$1:'Domein'!BD7170)+1,""),IF(ADHOC!$S$4=LEFT(Domein!$AS7171,LEN(ADHOC!$S$4)),MAX(Domein!BD$1:'Domein'!BD7170)+1,"")))</f>
        <v/>
      </c>
    </row>
    <row r="7172" spans="45:56" x14ac:dyDescent="0.2">
      <c r="AS7172" s="4" t="s">
        <v>19910</v>
      </c>
      <c r="AT7172" s="4" t="s">
        <v>19911</v>
      </c>
      <c r="AU7172" s="4" t="s">
        <v>456</v>
      </c>
      <c r="AV7172" s="4" t="s">
        <v>731</v>
      </c>
      <c r="AW7172" s="4" t="s">
        <v>724</v>
      </c>
      <c r="AX7172" s="4"/>
      <c r="AY7172" s="4">
        <v>237959</v>
      </c>
      <c r="AZ7172" s="4">
        <v>498596</v>
      </c>
      <c r="BA7172" s="4" t="s">
        <v>27930</v>
      </c>
      <c r="BB7172" s="4" t="s">
        <v>27931</v>
      </c>
      <c r="BC7172" s="4">
        <v>40</v>
      </c>
      <c r="BD7172" t="str">
        <f>IF(AND(ADHOC!$G$15="",ADHOC!$S$4=""),"",IF(ADHOC!$G$15&lt;&gt;"",IF(ADHOC!$G$15=LEFT(Domein!$AS7172,LEN(ADHOC!$G$15)),MAX(Domein!BD$1:'Domein'!BD7171)+1,""),IF(ADHOC!$S$4=LEFT(Domein!$AS7172,LEN(ADHOC!$S$4)),MAX(Domein!BD$1:'Domein'!BD7171)+1,"")))</f>
        <v/>
      </c>
    </row>
    <row r="7173" spans="45:56" x14ac:dyDescent="0.2">
      <c r="AS7173" s="4" t="s">
        <v>19912</v>
      </c>
      <c r="AT7173" s="4" t="s">
        <v>19913</v>
      </c>
      <c r="AU7173" s="4" t="s">
        <v>456</v>
      </c>
      <c r="AV7173" s="4" t="s">
        <v>731</v>
      </c>
      <c r="AW7173" s="4" t="s">
        <v>724</v>
      </c>
      <c r="AX7173" s="4"/>
      <c r="AY7173" s="4">
        <v>237314</v>
      </c>
      <c r="AZ7173" s="4">
        <v>499866</v>
      </c>
      <c r="BA7173" s="4" t="s">
        <v>27932</v>
      </c>
      <c r="BB7173" s="4" t="s">
        <v>27933</v>
      </c>
      <c r="BC7173" s="4">
        <v>40</v>
      </c>
      <c r="BD7173" t="str">
        <f>IF(AND(ADHOC!$G$15="",ADHOC!$S$4=""),"",IF(ADHOC!$G$15&lt;&gt;"",IF(ADHOC!$G$15=LEFT(Domein!$AS7173,LEN(ADHOC!$G$15)),MAX(Domein!BD$1:'Domein'!BD7172)+1,""),IF(ADHOC!$S$4=LEFT(Domein!$AS7173,LEN(ADHOC!$S$4)),MAX(Domein!BD$1:'Domein'!BD7172)+1,"")))</f>
        <v/>
      </c>
    </row>
    <row r="7174" spans="45:56" x14ac:dyDescent="0.2">
      <c r="AS7174" s="4" t="s">
        <v>19914</v>
      </c>
      <c r="AT7174" s="4" t="s">
        <v>19915</v>
      </c>
      <c r="AU7174" s="4" t="s">
        <v>456</v>
      </c>
      <c r="AV7174" s="4" t="s">
        <v>731</v>
      </c>
      <c r="AW7174" s="4" t="s">
        <v>724</v>
      </c>
      <c r="AX7174" s="4"/>
      <c r="AY7174" s="4">
        <v>239408</v>
      </c>
      <c r="AZ7174" s="4">
        <v>496751</v>
      </c>
      <c r="BA7174" s="4" t="s">
        <v>27934</v>
      </c>
      <c r="BB7174" s="4" t="s">
        <v>27935</v>
      </c>
      <c r="BC7174" s="4">
        <v>40</v>
      </c>
      <c r="BD7174" t="str">
        <f>IF(AND(ADHOC!$G$15="",ADHOC!$S$4=""),"",IF(ADHOC!$G$15&lt;&gt;"",IF(ADHOC!$G$15=LEFT(Domein!$AS7174,LEN(ADHOC!$G$15)),MAX(Domein!BD$1:'Domein'!BD7173)+1,""),IF(ADHOC!$S$4=LEFT(Domein!$AS7174,LEN(ADHOC!$S$4)),MAX(Domein!BD$1:'Domein'!BD7173)+1,"")))</f>
        <v/>
      </c>
    </row>
    <row r="7175" spans="45:56" x14ac:dyDescent="0.2">
      <c r="AS7175" s="4" t="s">
        <v>19916</v>
      </c>
      <c r="AT7175" s="4" t="s">
        <v>19917</v>
      </c>
      <c r="AU7175" s="4" t="s">
        <v>456</v>
      </c>
      <c r="AV7175" s="4" t="s">
        <v>731</v>
      </c>
      <c r="AW7175" s="4" t="s">
        <v>724</v>
      </c>
      <c r="AX7175" s="4"/>
      <c r="AY7175" s="4">
        <v>244540</v>
      </c>
      <c r="AZ7175" s="4">
        <v>494810</v>
      </c>
      <c r="BA7175" s="4" t="s">
        <v>27936</v>
      </c>
      <c r="BB7175" s="4" t="s">
        <v>27937</v>
      </c>
      <c r="BC7175" s="4">
        <v>40</v>
      </c>
      <c r="BD7175" t="str">
        <f>IF(AND(ADHOC!$G$15="",ADHOC!$S$4=""),"",IF(ADHOC!$G$15&lt;&gt;"",IF(ADHOC!$G$15=LEFT(Domein!$AS7175,LEN(ADHOC!$G$15)),MAX(Domein!BD$1:'Domein'!BD7174)+1,""),IF(ADHOC!$S$4=LEFT(Domein!$AS7175,LEN(ADHOC!$S$4)),MAX(Domein!BD$1:'Domein'!BD7174)+1,"")))</f>
        <v/>
      </c>
    </row>
    <row r="7176" spans="45:56" x14ac:dyDescent="0.2">
      <c r="AS7176" s="4" t="s">
        <v>19918</v>
      </c>
      <c r="AT7176" s="4" t="s">
        <v>2426</v>
      </c>
      <c r="AU7176" s="4" t="s">
        <v>456</v>
      </c>
      <c r="AV7176" s="4" t="s">
        <v>731</v>
      </c>
      <c r="AW7176" s="4" t="s">
        <v>724</v>
      </c>
      <c r="AX7176" s="4"/>
      <c r="AY7176" s="4">
        <v>245354</v>
      </c>
      <c r="AZ7176" s="4">
        <v>494767</v>
      </c>
      <c r="BA7176" s="4" t="s">
        <v>27938</v>
      </c>
      <c r="BB7176" s="4" t="s">
        <v>27939</v>
      </c>
      <c r="BC7176" s="4">
        <v>40</v>
      </c>
      <c r="BD7176" t="str">
        <f>IF(AND(ADHOC!$G$15="",ADHOC!$S$4=""),"",IF(ADHOC!$G$15&lt;&gt;"",IF(ADHOC!$G$15=LEFT(Domein!$AS7176,LEN(ADHOC!$G$15)),MAX(Domein!BD$1:'Domein'!BD7175)+1,""),IF(ADHOC!$S$4=LEFT(Domein!$AS7176,LEN(ADHOC!$S$4)),MAX(Domein!BD$1:'Domein'!BD7175)+1,"")))</f>
        <v/>
      </c>
    </row>
    <row r="7177" spans="45:56" x14ac:dyDescent="0.2">
      <c r="AS7177" s="4" t="s">
        <v>19919</v>
      </c>
      <c r="AT7177" s="4" t="s">
        <v>19920</v>
      </c>
      <c r="AU7177" s="4" t="s">
        <v>456</v>
      </c>
      <c r="AV7177" s="4" t="s">
        <v>731</v>
      </c>
      <c r="AW7177" s="4" t="s">
        <v>724</v>
      </c>
      <c r="AX7177" s="4"/>
      <c r="AY7177" s="4">
        <v>249171</v>
      </c>
      <c r="AZ7177" s="4">
        <v>494464</v>
      </c>
      <c r="BA7177" s="4" t="s">
        <v>27940</v>
      </c>
      <c r="BB7177" s="4" t="s">
        <v>27941</v>
      </c>
      <c r="BC7177" s="4">
        <v>40</v>
      </c>
      <c r="BD7177" t="str">
        <f>IF(AND(ADHOC!$G$15="",ADHOC!$S$4=""),"",IF(ADHOC!$G$15&lt;&gt;"",IF(ADHOC!$G$15=LEFT(Domein!$AS7177,LEN(ADHOC!$G$15)),MAX(Domein!BD$1:'Domein'!BD7176)+1,""),IF(ADHOC!$S$4=LEFT(Domein!$AS7177,LEN(ADHOC!$S$4)),MAX(Domein!BD$1:'Domein'!BD7176)+1,"")))</f>
        <v/>
      </c>
    </row>
    <row r="7178" spans="45:56" x14ac:dyDescent="0.2">
      <c r="AS7178" s="4" t="s">
        <v>19921</v>
      </c>
      <c r="AT7178" s="4" t="s">
        <v>2428</v>
      </c>
      <c r="AU7178" s="4" t="s">
        <v>456</v>
      </c>
      <c r="AV7178" s="4" t="s">
        <v>731</v>
      </c>
      <c r="AW7178" s="4" t="s">
        <v>724</v>
      </c>
      <c r="AX7178" s="4"/>
      <c r="AY7178" s="4">
        <v>244908</v>
      </c>
      <c r="AZ7178" s="4">
        <v>495053</v>
      </c>
      <c r="BA7178" s="4" t="s">
        <v>27942</v>
      </c>
      <c r="BB7178" s="4" t="s">
        <v>27943</v>
      </c>
      <c r="BC7178" s="4">
        <v>40</v>
      </c>
      <c r="BD7178" t="str">
        <f>IF(AND(ADHOC!$G$15="",ADHOC!$S$4=""),"",IF(ADHOC!$G$15&lt;&gt;"",IF(ADHOC!$G$15=LEFT(Domein!$AS7178,LEN(ADHOC!$G$15)),MAX(Domein!BD$1:'Domein'!BD7177)+1,""),IF(ADHOC!$S$4=LEFT(Domein!$AS7178,LEN(ADHOC!$S$4)),MAX(Domein!BD$1:'Domein'!BD7177)+1,"")))</f>
        <v/>
      </c>
    </row>
    <row r="7179" spans="45:56" x14ac:dyDescent="0.2">
      <c r="AS7179" s="4" t="s">
        <v>19922</v>
      </c>
      <c r="AT7179" s="4" t="s">
        <v>2430</v>
      </c>
      <c r="AU7179" s="4" t="s">
        <v>456</v>
      </c>
      <c r="AV7179" s="4" t="s">
        <v>731</v>
      </c>
      <c r="AW7179" s="4" t="s">
        <v>724</v>
      </c>
      <c r="AX7179" s="4"/>
      <c r="AY7179" s="4">
        <v>244711</v>
      </c>
      <c r="AZ7179" s="4">
        <v>495433</v>
      </c>
      <c r="BA7179" s="4" t="s">
        <v>27944</v>
      </c>
      <c r="BB7179" s="4" t="s">
        <v>27945</v>
      </c>
      <c r="BC7179" s="4">
        <v>40</v>
      </c>
      <c r="BD7179" t="str">
        <f>IF(AND(ADHOC!$G$15="",ADHOC!$S$4=""),"",IF(ADHOC!$G$15&lt;&gt;"",IF(ADHOC!$G$15=LEFT(Domein!$AS7179,LEN(ADHOC!$G$15)),MAX(Domein!BD$1:'Domein'!BD7178)+1,""),IF(ADHOC!$S$4=LEFT(Domein!$AS7179,LEN(ADHOC!$S$4)),MAX(Domein!BD$1:'Domein'!BD7178)+1,"")))</f>
        <v/>
      </c>
    </row>
    <row r="7180" spans="45:56" x14ac:dyDescent="0.2">
      <c r="AS7180" s="4" t="s">
        <v>19923</v>
      </c>
      <c r="AT7180" s="4" t="s">
        <v>19924</v>
      </c>
      <c r="AU7180" s="4" t="s">
        <v>456</v>
      </c>
      <c r="AV7180" s="4" t="s">
        <v>731</v>
      </c>
      <c r="AW7180" s="4" t="s">
        <v>724</v>
      </c>
      <c r="AX7180" s="4"/>
      <c r="AY7180" s="4">
        <v>240526</v>
      </c>
      <c r="AZ7180" s="4">
        <v>498138</v>
      </c>
      <c r="BA7180" s="4" t="s">
        <v>27946</v>
      </c>
      <c r="BB7180" s="4" t="s">
        <v>27947</v>
      </c>
      <c r="BC7180" s="4">
        <v>40</v>
      </c>
      <c r="BD7180" t="str">
        <f>IF(AND(ADHOC!$G$15="",ADHOC!$S$4=""),"",IF(ADHOC!$G$15&lt;&gt;"",IF(ADHOC!$G$15=LEFT(Domein!$AS7180,LEN(ADHOC!$G$15)),MAX(Domein!BD$1:'Domein'!BD7179)+1,""),IF(ADHOC!$S$4=LEFT(Domein!$AS7180,LEN(ADHOC!$S$4)),MAX(Domein!BD$1:'Domein'!BD7179)+1,"")))</f>
        <v/>
      </c>
    </row>
    <row r="7181" spans="45:56" x14ac:dyDescent="0.2">
      <c r="AS7181" s="4" t="s">
        <v>19925</v>
      </c>
      <c r="AT7181" s="4" t="s">
        <v>19926</v>
      </c>
      <c r="AU7181" s="4" t="s">
        <v>456</v>
      </c>
      <c r="AV7181" s="4" t="s">
        <v>731</v>
      </c>
      <c r="AW7181" s="4" t="s">
        <v>724</v>
      </c>
      <c r="AX7181" s="4"/>
      <c r="AY7181" s="4">
        <v>241454</v>
      </c>
      <c r="AZ7181" s="4">
        <v>499844</v>
      </c>
      <c r="BA7181" s="4" t="s">
        <v>27948</v>
      </c>
      <c r="BB7181" s="4" t="s">
        <v>27949</v>
      </c>
      <c r="BC7181" s="4">
        <v>40</v>
      </c>
      <c r="BD7181" t="str">
        <f>IF(AND(ADHOC!$G$15="",ADHOC!$S$4=""),"",IF(ADHOC!$G$15&lt;&gt;"",IF(ADHOC!$G$15=LEFT(Domein!$AS7181,LEN(ADHOC!$G$15)),MAX(Domein!BD$1:'Domein'!BD7180)+1,""),IF(ADHOC!$S$4=LEFT(Domein!$AS7181,LEN(ADHOC!$S$4)),MAX(Domein!BD$1:'Domein'!BD7180)+1,"")))</f>
        <v/>
      </c>
    </row>
    <row r="7182" spans="45:56" x14ac:dyDescent="0.2">
      <c r="AS7182" s="4" t="s">
        <v>19927</v>
      </c>
      <c r="AT7182" s="4" t="s">
        <v>12450</v>
      </c>
      <c r="AU7182" s="4" t="s">
        <v>456</v>
      </c>
      <c r="AV7182" s="4" t="s">
        <v>731</v>
      </c>
      <c r="AW7182" s="4" t="s">
        <v>724</v>
      </c>
      <c r="AX7182" s="4"/>
      <c r="AY7182" s="4">
        <v>254679</v>
      </c>
      <c r="AZ7182" s="4">
        <v>497755</v>
      </c>
      <c r="BA7182" s="4" t="s">
        <v>27950</v>
      </c>
      <c r="BB7182" s="4" t="s">
        <v>27951</v>
      </c>
      <c r="BC7182" s="4">
        <v>40</v>
      </c>
      <c r="BD7182" t="str">
        <f>IF(AND(ADHOC!$G$15="",ADHOC!$S$4=""),"",IF(ADHOC!$G$15&lt;&gt;"",IF(ADHOC!$G$15=LEFT(Domein!$AS7182,LEN(ADHOC!$G$15)),MAX(Domein!BD$1:'Domein'!BD7181)+1,""),IF(ADHOC!$S$4=LEFT(Domein!$AS7182,LEN(ADHOC!$S$4)),MAX(Domein!BD$1:'Domein'!BD7181)+1,"")))</f>
        <v/>
      </c>
    </row>
    <row r="7183" spans="45:56" x14ac:dyDescent="0.2">
      <c r="AS7183" s="4" t="s">
        <v>19928</v>
      </c>
      <c r="AT7183" s="4" t="s">
        <v>19929</v>
      </c>
      <c r="AU7183" s="4" t="s">
        <v>456</v>
      </c>
      <c r="AV7183" s="4" t="s">
        <v>731</v>
      </c>
      <c r="AW7183" s="4" t="s">
        <v>724</v>
      </c>
      <c r="AX7183" s="4"/>
      <c r="AY7183" s="4">
        <v>242801</v>
      </c>
      <c r="AZ7183" s="4">
        <v>495986</v>
      </c>
      <c r="BA7183" s="4" t="s">
        <v>27952</v>
      </c>
      <c r="BB7183" s="4" t="s">
        <v>27953</v>
      </c>
      <c r="BC7183" s="4">
        <v>40</v>
      </c>
      <c r="BD7183" t="str">
        <f>IF(AND(ADHOC!$G$15="",ADHOC!$S$4=""),"",IF(ADHOC!$G$15&lt;&gt;"",IF(ADHOC!$G$15=LEFT(Domein!$AS7183,LEN(ADHOC!$G$15)),MAX(Domein!BD$1:'Domein'!BD7182)+1,""),IF(ADHOC!$S$4=LEFT(Domein!$AS7183,LEN(ADHOC!$S$4)),MAX(Domein!BD$1:'Domein'!BD7182)+1,"")))</f>
        <v/>
      </c>
    </row>
    <row r="7184" spans="45:56" x14ac:dyDescent="0.2">
      <c r="AS7184" s="4" t="s">
        <v>19930</v>
      </c>
      <c r="AT7184" s="4" t="s">
        <v>2432</v>
      </c>
      <c r="AU7184" s="4" t="s">
        <v>456</v>
      </c>
      <c r="AV7184" s="4" t="s">
        <v>731</v>
      </c>
      <c r="AW7184" s="4" t="s">
        <v>724</v>
      </c>
      <c r="AX7184" s="4"/>
      <c r="AY7184" s="4">
        <v>241594</v>
      </c>
      <c r="AZ7184" s="4">
        <v>495739</v>
      </c>
      <c r="BA7184" s="4" t="s">
        <v>27954</v>
      </c>
      <c r="BB7184" s="4" t="s">
        <v>27955</v>
      </c>
      <c r="BC7184" s="4">
        <v>40</v>
      </c>
      <c r="BD7184" t="str">
        <f>IF(AND(ADHOC!$G$15="",ADHOC!$S$4=""),"",IF(ADHOC!$G$15&lt;&gt;"",IF(ADHOC!$G$15=LEFT(Domein!$AS7184,LEN(ADHOC!$G$15)),MAX(Domein!BD$1:'Domein'!BD7183)+1,""),IF(ADHOC!$S$4=LEFT(Domein!$AS7184,LEN(ADHOC!$S$4)),MAX(Domein!BD$1:'Domein'!BD7183)+1,"")))</f>
        <v/>
      </c>
    </row>
    <row r="7185" spans="45:56" x14ac:dyDescent="0.2">
      <c r="AS7185" s="4" t="s">
        <v>19931</v>
      </c>
      <c r="AT7185" s="4" t="s">
        <v>19932</v>
      </c>
      <c r="AU7185" s="4" t="s">
        <v>456</v>
      </c>
      <c r="AV7185" s="4" t="s">
        <v>731</v>
      </c>
      <c r="AW7185" s="4" t="s">
        <v>724</v>
      </c>
      <c r="AX7185" s="4"/>
      <c r="AY7185" s="4">
        <v>243112</v>
      </c>
      <c r="AZ7185" s="4">
        <v>500860</v>
      </c>
      <c r="BA7185" s="4" t="s">
        <v>27956</v>
      </c>
      <c r="BB7185" s="4" t="s">
        <v>27957</v>
      </c>
      <c r="BC7185" s="4">
        <v>40</v>
      </c>
      <c r="BD7185" t="str">
        <f>IF(AND(ADHOC!$G$15="",ADHOC!$S$4=""),"",IF(ADHOC!$G$15&lt;&gt;"",IF(ADHOC!$G$15=LEFT(Domein!$AS7185,LEN(ADHOC!$G$15)),MAX(Domein!BD$1:'Domein'!BD7184)+1,""),IF(ADHOC!$S$4=LEFT(Domein!$AS7185,LEN(ADHOC!$S$4)),MAX(Domein!BD$1:'Domein'!BD7184)+1,"")))</f>
        <v/>
      </c>
    </row>
    <row r="7186" spans="45:56" x14ac:dyDescent="0.2">
      <c r="AS7186" s="4" t="s">
        <v>19933</v>
      </c>
      <c r="AT7186" s="4" t="s">
        <v>19934</v>
      </c>
      <c r="AU7186" s="4" t="s">
        <v>456</v>
      </c>
      <c r="AV7186" s="4" t="s">
        <v>731</v>
      </c>
      <c r="AW7186" s="4" t="s">
        <v>724</v>
      </c>
      <c r="AX7186" s="4"/>
      <c r="AY7186" s="4">
        <v>254514</v>
      </c>
      <c r="AZ7186" s="4">
        <v>496613</v>
      </c>
      <c r="BA7186" s="4" t="s">
        <v>27958</v>
      </c>
      <c r="BB7186" s="4" t="s">
        <v>27959</v>
      </c>
      <c r="BC7186" s="4">
        <v>40</v>
      </c>
      <c r="BD7186" t="str">
        <f>IF(AND(ADHOC!$G$15="",ADHOC!$S$4=""),"",IF(ADHOC!$G$15&lt;&gt;"",IF(ADHOC!$G$15=LEFT(Domein!$AS7186,LEN(ADHOC!$G$15)),MAX(Domein!BD$1:'Domein'!BD7185)+1,""),IF(ADHOC!$S$4=LEFT(Domein!$AS7186,LEN(ADHOC!$S$4)),MAX(Domein!BD$1:'Domein'!BD7185)+1,"")))</f>
        <v/>
      </c>
    </row>
    <row r="7187" spans="45:56" x14ac:dyDescent="0.2">
      <c r="AS7187" s="4" t="s">
        <v>19935</v>
      </c>
      <c r="AT7187" s="4" t="s">
        <v>19936</v>
      </c>
      <c r="AU7187" s="4" t="s">
        <v>456</v>
      </c>
      <c r="AV7187" s="4" t="s">
        <v>731</v>
      </c>
      <c r="AW7187" s="4" t="s">
        <v>724</v>
      </c>
      <c r="AX7187" s="4"/>
      <c r="AY7187" s="4">
        <v>254369</v>
      </c>
      <c r="AZ7187" s="4">
        <v>495112</v>
      </c>
      <c r="BA7187" s="4" t="s">
        <v>27960</v>
      </c>
      <c r="BB7187" s="4" t="s">
        <v>27961</v>
      </c>
      <c r="BC7187" s="4">
        <v>40</v>
      </c>
      <c r="BD7187" t="str">
        <f>IF(AND(ADHOC!$G$15="",ADHOC!$S$4=""),"",IF(ADHOC!$G$15&lt;&gt;"",IF(ADHOC!$G$15=LEFT(Domein!$AS7187,LEN(ADHOC!$G$15)),MAX(Domein!BD$1:'Domein'!BD7186)+1,""),IF(ADHOC!$S$4=LEFT(Domein!$AS7187,LEN(ADHOC!$S$4)),MAX(Domein!BD$1:'Domein'!BD7186)+1,"")))</f>
        <v/>
      </c>
    </row>
    <row r="7188" spans="45:56" x14ac:dyDescent="0.2">
      <c r="AS7188" s="4" t="s">
        <v>19937</v>
      </c>
      <c r="AT7188" s="4" t="s">
        <v>19938</v>
      </c>
      <c r="AU7188" s="4" t="s">
        <v>456</v>
      </c>
      <c r="AV7188" s="4" t="s">
        <v>731</v>
      </c>
      <c r="AW7188" s="4" t="s">
        <v>724</v>
      </c>
      <c r="AX7188" s="4"/>
      <c r="AY7188" s="4">
        <v>254200</v>
      </c>
      <c r="AZ7188" s="4">
        <v>494980</v>
      </c>
      <c r="BA7188" s="4" t="s">
        <v>23866</v>
      </c>
      <c r="BB7188" s="4" t="s">
        <v>25174</v>
      </c>
      <c r="BC7188" s="4">
        <v>40</v>
      </c>
      <c r="BD7188" t="str">
        <f>IF(AND(ADHOC!$G$15="",ADHOC!$S$4=""),"",IF(ADHOC!$G$15&lt;&gt;"",IF(ADHOC!$G$15=LEFT(Domein!$AS7188,LEN(ADHOC!$G$15)),MAX(Domein!BD$1:'Domein'!BD7187)+1,""),IF(ADHOC!$S$4=LEFT(Domein!$AS7188,LEN(ADHOC!$S$4)),MAX(Domein!BD$1:'Domein'!BD7187)+1,"")))</f>
        <v/>
      </c>
    </row>
    <row r="7189" spans="45:56" x14ac:dyDescent="0.2">
      <c r="AS7189" s="4" t="s">
        <v>19939</v>
      </c>
      <c r="AT7189" s="4" t="s">
        <v>19940</v>
      </c>
      <c r="AU7189" s="4" t="s">
        <v>456</v>
      </c>
      <c r="AV7189" s="4" t="s">
        <v>731</v>
      </c>
      <c r="AW7189" s="4" t="s">
        <v>724</v>
      </c>
      <c r="AX7189" s="4"/>
      <c r="AY7189" s="4">
        <v>249317</v>
      </c>
      <c r="AZ7189" s="4">
        <v>496806</v>
      </c>
      <c r="BA7189" s="4" t="s">
        <v>27962</v>
      </c>
      <c r="BB7189" s="4" t="s">
        <v>27963</v>
      </c>
      <c r="BC7189" s="4">
        <v>40</v>
      </c>
      <c r="BD7189" t="str">
        <f>IF(AND(ADHOC!$G$15="",ADHOC!$S$4=""),"",IF(ADHOC!$G$15&lt;&gt;"",IF(ADHOC!$G$15=LEFT(Domein!$AS7189,LEN(ADHOC!$G$15)),MAX(Domein!BD$1:'Domein'!BD7188)+1,""),IF(ADHOC!$S$4=LEFT(Domein!$AS7189,LEN(ADHOC!$S$4)),MAX(Domein!BD$1:'Domein'!BD7188)+1,"")))</f>
        <v/>
      </c>
    </row>
    <row r="7190" spans="45:56" x14ac:dyDescent="0.2">
      <c r="AS7190" s="4" t="s">
        <v>19941</v>
      </c>
      <c r="AT7190" s="4" t="s">
        <v>19942</v>
      </c>
      <c r="AU7190" s="4" t="s">
        <v>456</v>
      </c>
      <c r="AV7190" s="4" t="s">
        <v>731</v>
      </c>
      <c r="AW7190" s="4" t="s">
        <v>724</v>
      </c>
      <c r="AX7190" s="4"/>
      <c r="AY7190" s="4">
        <v>242510</v>
      </c>
      <c r="AZ7190" s="4">
        <v>496740</v>
      </c>
      <c r="BA7190" s="4" t="s">
        <v>27964</v>
      </c>
      <c r="BB7190" s="4" t="s">
        <v>27965</v>
      </c>
      <c r="BC7190" s="4">
        <v>40</v>
      </c>
      <c r="BD7190" t="str">
        <f>IF(AND(ADHOC!$G$15="",ADHOC!$S$4=""),"",IF(ADHOC!$G$15&lt;&gt;"",IF(ADHOC!$G$15=LEFT(Domein!$AS7190,LEN(ADHOC!$G$15)),MAX(Domein!BD$1:'Domein'!BD7189)+1,""),IF(ADHOC!$S$4=LEFT(Domein!$AS7190,LEN(ADHOC!$S$4)),MAX(Domein!BD$1:'Domein'!BD7189)+1,"")))</f>
        <v/>
      </c>
    </row>
    <row r="7191" spans="45:56" x14ac:dyDescent="0.2">
      <c r="AS7191" s="4" t="s">
        <v>19943</v>
      </c>
      <c r="AT7191" s="4" t="s">
        <v>11491</v>
      </c>
      <c r="AU7191" s="4" t="s">
        <v>456</v>
      </c>
      <c r="AV7191" s="4" t="s">
        <v>731</v>
      </c>
      <c r="AW7191" s="4" t="s">
        <v>724</v>
      </c>
      <c r="AX7191" s="4"/>
      <c r="AY7191" s="4">
        <v>247672</v>
      </c>
      <c r="AZ7191" s="4">
        <v>497243</v>
      </c>
      <c r="BA7191" s="4" t="s">
        <v>24833</v>
      </c>
      <c r="BB7191" s="4" t="s">
        <v>24834</v>
      </c>
      <c r="BC7191" s="4">
        <v>40</v>
      </c>
      <c r="BD7191" t="str">
        <f>IF(AND(ADHOC!$G$15="",ADHOC!$S$4=""),"",IF(ADHOC!$G$15&lt;&gt;"",IF(ADHOC!$G$15=LEFT(Domein!$AS7191,LEN(ADHOC!$G$15)),MAX(Domein!BD$1:'Domein'!BD7190)+1,""),IF(ADHOC!$S$4=LEFT(Domein!$AS7191,LEN(ADHOC!$S$4)),MAX(Domein!BD$1:'Domein'!BD7190)+1,"")))</f>
        <v/>
      </c>
    </row>
    <row r="7192" spans="45:56" x14ac:dyDescent="0.2">
      <c r="AS7192" s="4" t="s">
        <v>19944</v>
      </c>
      <c r="AT7192" s="4" t="s">
        <v>19945</v>
      </c>
      <c r="AU7192" s="4" t="s">
        <v>456</v>
      </c>
      <c r="AV7192" s="4" t="s">
        <v>731</v>
      </c>
      <c r="AW7192" s="4" t="s">
        <v>724</v>
      </c>
      <c r="AX7192" s="4"/>
      <c r="AY7192" s="4">
        <v>249863</v>
      </c>
      <c r="AZ7192" s="4">
        <v>494253</v>
      </c>
      <c r="BA7192" s="4" t="s">
        <v>27966</v>
      </c>
      <c r="BB7192" s="4" t="s">
        <v>27967</v>
      </c>
      <c r="BC7192" s="4">
        <v>40</v>
      </c>
      <c r="BD7192" t="str">
        <f>IF(AND(ADHOC!$G$15="",ADHOC!$S$4=""),"",IF(ADHOC!$G$15&lt;&gt;"",IF(ADHOC!$G$15=LEFT(Domein!$AS7192,LEN(ADHOC!$G$15)),MAX(Domein!BD$1:'Domein'!BD7191)+1,""),IF(ADHOC!$S$4=LEFT(Domein!$AS7192,LEN(ADHOC!$S$4)),MAX(Domein!BD$1:'Domein'!BD7191)+1,"")))</f>
        <v/>
      </c>
    </row>
    <row r="7193" spans="45:56" x14ac:dyDescent="0.2">
      <c r="AS7193" s="4" t="s">
        <v>19946</v>
      </c>
      <c r="AT7193" s="4" t="s">
        <v>2434</v>
      </c>
      <c r="AU7193" s="4" t="s">
        <v>456</v>
      </c>
      <c r="AV7193" s="4" t="s">
        <v>731</v>
      </c>
      <c r="AW7193" s="4" t="s">
        <v>724</v>
      </c>
      <c r="AX7193" s="4"/>
      <c r="AY7193" s="4">
        <v>246474</v>
      </c>
      <c r="AZ7193" s="4">
        <v>497777</v>
      </c>
      <c r="BA7193" s="4" t="s">
        <v>27968</v>
      </c>
      <c r="BB7193" s="4" t="s">
        <v>27969</v>
      </c>
      <c r="BC7193" s="4">
        <v>40</v>
      </c>
      <c r="BD7193" t="str">
        <f>IF(AND(ADHOC!$G$15="",ADHOC!$S$4=""),"",IF(ADHOC!$G$15&lt;&gt;"",IF(ADHOC!$G$15=LEFT(Domein!$AS7193,LEN(ADHOC!$G$15)),MAX(Domein!BD$1:'Domein'!BD7192)+1,""),IF(ADHOC!$S$4=LEFT(Domein!$AS7193,LEN(ADHOC!$S$4)),MAX(Domein!BD$1:'Domein'!BD7192)+1,"")))</f>
        <v/>
      </c>
    </row>
    <row r="7194" spans="45:56" x14ac:dyDescent="0.2">
      <c r="AS7194" s="4" t="s">
        <v>19947</v>
      </c>
      <c r="AT7194" s="4" t="s">
        <v>19948</v>
      </c>
      <c r="AU7194" s="4" t="s">
        <v>456</v>
      </c>
      <c r="AV7194" s="4" t="s">
        <v>731</v>
      </c>
      <c r="AW7194" s="4" t="s">
        <v>724</v>
      </c>
      <c r="AX7194" s="4"/>
      <c r="AY7194" s="4">
        <v>244257</v>
      </c>
      <c r="AZ7194" s="4">
        <v>495045</v>
      </c>
      <c r="BA7194" s="4" t="s">
        <v>27970</v>
      </c>
      <c r="BB7194" s="4" t="s">
        <v>27971</v>
      </c>
      <c r="BC7194" s="4">
        <v>40</v>
      </c>
      <c r="BD7194" t="str">
        <f>IF(AND(ADHOC!$G$15="",ADHOC!$S$4=""),"",IF(ADHOC!$G$15&lt;&gt;"",IF(ADHOC!$G$15=LEFT(Domein!$AS7194,LEN(ADHOC!$G$15)),MAX(Domein!BD$1:'Domein'!BD7193)+1,""),IF(ADHOC!$S$4=LEFT(Domein!$AS7194,LEN(ADHOC!$S$4)),MAX(Domein!BD$1:'Domein'!BD7193)+1,"")))</f>
        <v/>
      </c>
    </row>
    <row r="7195" spans="45:56" x14ac:dyDescent="0.2">
      <c r="AS7195" s="4" t="s">
        <v>19949</v>
      </c>
      <c r="AT7195" s="4" t="s">
        <v>19950</v>
      </c>
      <c r="AU7195" s="4" t="s">
        <v>456</v>
      </c>
      <c r="AV7195" s="4" t="s">
        <v>731</v>
      </c>
      <c r="AW7195" s="4" t="s">
        <v>724</v>
      </c>
      <c r="AX7195" s="4"/>
      <c r="AY7195" s="4">
        <v>245506</v>
      </c>
      <c r="AZ7195" s="4">
        <v>496126</v>
      </c>
      <c r="BA7195" s="4" t="s">
        <v>27972</v>
      </c>
      <c r="BB7195" s="4" t="s">
        <v>27973</v>
      </c>
      <c r="BC7195" s="4">
        <v>40</v>
      </c>
      <c r="BD7195" t="str">
        <f>IF(AND(ADHOC!$G$15="",ADHOC!$S$4=""),"",IF(ADHOC!$G$15&lt;&gt;"",IF(ADHOC!$G$15=LEFT(Domein!$AS7195,LEN(ADHOC!$G$15)),MAX(Domein!BD$1:'Domein'!BD7194)+1,""),IF(ADHOC!$S$4=LEFT(Domein!$AS7195,LEN(ADHOC!$S$4)),MAX(Domein!BD$1:'Domein'!BD7194)+1,"")))</f>
        <v/>
      </c>
    </row>
    <row r="7196" spans="45:56" x14ac:dyDescent="0.2">
      <c r="AS7196" s="4" t="s">
        <v>19951</v>
      </c>
      <c r="AT7196" s="4" t="s">
        <v>19952</v>
      </c>
      <c r="AU7196" s="4" t="s">
        <v>456</v>
      </c>
      <c r="AV7196" s="4" t="s">
        <v>731</v>
      </c>
      <c r="AW7196" s="4" t="s">
        <v>724</v>
      </c>
      <c r="AX7196" s="4"/>
      <c r="AY7196" s="4">
        <v>246676</v>
      </c>
      <c r="AZ7196" s="4">
        <v>495888</v>
      </c>
      <c r="BA7196" s="4" t="s">
        <v>27974</v>
      </c>
      <c r="BB7196" s="4" t="s">
        <v>27975</v>
      </c>
      <c r="BC7196" s="4">
        <v>40</v>
      </c>
      <c r="BD7196" t="str">
        <f>IF(AND(ADHOC!$G$15="",ADHOC!$S$4=""),"",IF(ADHOC!$G$15&lt;&gt;"",IF(ADHOC!$G$15=LEFT(Domein!$AS7196,LEN(ADHOC!$G$15)),MAX(Domein!BD$1:'Domein'!BD7195)+1,""),IF(ADHOC!$S$4=LEFT(Domein!$AS7196,LEN(ADHOC!$S$4)),MAX(Domein!BD$1:'Domein'!BD7195)+1,"")))</f>
        <v/>
      </c>
    </row>
    <row r="7197" spans="45:56" x14ac:dyDescent="0.2">
      <c r="AS7197" s="4" t="s">
        <v>19953</v>
      </c>
      <c r="AT7197" s="4" t="s">
        <v>2436</v>
      </c>
      <c r="AU7197" s="4" t="s">
        <v>456</v>
      </c>
      <c r="AV7197" s="4" t="s">
        <v>731</v>
      </c>
      <c r="AW7197" s="4" t="s">
        <v>724</v>
      </c>
      <c r="AX7197" s="4"/>
      <c r="AY7197" s="4">
        <v>247295</v>
      </c>
      <c r="AZ7197" s="4">
        <v>496252</v>
      </c>
      <c r="BA7197" s="4" t="s">
        <v>27976</v>
      </c>
      <c r="BB7197" s="4" t="s">
        <v>27977</v>
      </c>
      <c r="BC7197" s="4">
        <v>40</v>
      </c>
      <c r="BD7197" t="str">
        <f>IF(AND(ADHOC!$G$15="",ADHOC!$S$4=""),"",IF(ADHOC!$G$15&lt;&gt;"",IF(ADHOC!$G$15=LEFT(Domein!$AS7197,LEN(ADHOC!$G$15)),MAX(Domein!BD$1:'Domein'!BD7196)+1,""),IF(ADHOC!$S$4=LEFT(Domein!$AS7197,LEN(ADHOC!$S$4)),MAX(Domein!BD$1:'Domein'!BD7196)+1,"")))</f>
        <v/>
      </c>
    </row>
    <row r="7198" spans="45:56" x14ac:dyDescent="0.2">
      <c r="AS7198" s="4" t="s">
        <v>19954</v>
      </c>
      <c r="AT7198" s="4" t="s">
        <v>19955</v>
      </c>
      <c r="AU7198" s="4" t="s">
        <v>456</v>
      </c>
      <c r="AV7198" s="4" t="s">
        <v>731</v>
      </c>
      <c r="AW7198" s="4" t="s">
        <v>724</v>
      </c>
      <c r="AX7198" s="4"/>
      <c r="AY7198" s="4">
        <v>252578</v>
      </c>
      <c r="AZ7198" s="4">
        <v>496146</v>
      </c>
      <c r="BA7198" s="4" t="s">
        <v>27978</v>
      </c>
      <c r="BB7198" s="4" t="s">
        <v>27979</v>
      </c>
      <c r="BC7198" s="4">
        <v>40</v>
      </c>
      <c r="BD7198" t="str">
        <f>IF(AND(ADHOC!$G$15="",ADHOC!$S$4=""),"",IF(ADHOC!$G$15&lt;&gt;"",IF(ADHOC!$G$15=LEFT(Domein!$AS7198,LEN(ADHOC!$G$15)),MAX(Domein!BD$1:'Domein'!BD7197)+1,""),IF(ADHOC!$S$4=LEFT(Domein!$AS7198,LEN(ADHOC!$S$4)),MAX(Domein!BD$1:'Domein'!BD7197)+1,"")))</f>
        <v/>
      </c>
    </row>
    <row r="7199" spans="45:56" x14ac:dyDescent="0.2">
      <c r="AS7199" s="4" t="s">
        <v>19956</v>
      </c>
      <c r="AT7199" s="4" t="s">
        <v>19957</v>
      </c>
      <c r="AU7199" s="4" t="s">
        <v>456</v>
      </c>
      <c r="AV7199" s="4" t="s">
        <v>731</v>
      </c>
      <c r="AW7199" s="4" t="s">
        <v>724</v>
      </c>
      <c r="AX7199" s="4"/>
      <c r="AY7199" s="4">
        <v>254288</v>
      </c>
      <c r="AZ7199" s="4">
        <v>496314</v>
      </c>
      <c r="BA7199" s="4" t="s">
        <v>27980</v>
      </c>
      <c r="BB7199" s="4" t="s">
        <v>27981</v>
      </c>
      <c r="BC7199" s="4">
        <v>40</v>
      </c>
      <c r="BD7199" t="str">
        <f>IF(AND(ADHOC!$G$15="",ADHOC!$S$4=""),"",IF(ADHOC!$G$15&lt;&gt;"",IF(ADHOC!$G$15=LEFT(Domein!$AS7199,LEN(ADHOC!$G$15)),MAX(Domein!BD$1:'Domein'!BD7198)+1,""),IF(ADHOC!$S$4=LEFT(Domein!$AS7199,LEN(ADHOC!$S$4)),MAX(Domein!BD$1:'Domein'!BD7198)+1,"")))</f>
        <v/>
      </c>
    </row>
    <row r="7200" spans="45:56" x14ac:dyDescent="0.2">
      <c r="AS7200" s="4" t="s">
        <v>19958</v>
      </c>
      <c r="AT7200" s="4" t="s">
        <v>19959</v>
      </c>
      <c r="AU7200" s="4" t="s">
        <v>456</v>
      </c>
      <c r="AV7200" s="4" t="s">
        <v>731</v>
      </c>
      <c r="AW7200" s="4" t="s">
        <v>724</v>
      </c>
      <c r="AX7200" s="4"/>
      <c r="AY7200" s="4">
        <v>254155</v>
      </c>
      <c r="AZ7200" s="4">
        <v>497229</v>
      </c>
      <c r="BA7200" s="4" t="s">
        <v>27982</v>
      </c>
      <c r="BB7200" s="4" t="s">
        <v>27983</v>
      </c>
      <c r="BC7200" s="4">
        <v>40</v>
      </c>
      <c r="BD7200" t="str">
        <f>IF(AND(ADHOC!$G$15="",ADHOC!$S$4=""),"",IF(ADHOC!$G$15&lt;&gt;"",IF(ADHOC!$G$15=LEFT(Domein!$AS7200,LEN(ADHOC!$G$15)),MAX(Domein!BD$1:'Domein'!BD7199)+1,""),IF(ADHOC!$S$4=LEFT(Domein!$AS7200,LEN(ADHOC!$S$4)),MAX(Domein!BD$1:'Domein'!BD7199)+1,"")))</f>
        <v/>
      </c>
    </row>
    <row r="7201" spans="45:56" x14ac:dyDescent="0.2">
      <c r="AS7201" s="4" t="s">
        <v>19960</v>
      </c>
      <c r="AT7201" s="4" t="s">
        <v>19961</v>
      </c>
      <c r="AU7201" s="4" t="s">
        <v>456</v>
      </c>
      <c r="AV7201" s="4" t="s">
        <v>731</v>
      </c>
      <c r="AW7201" s="4" t="s">
        <v>724</v>
      </c>
      <c r="AX7201" s="4"/>
      <c r="AY7201" s="4">
        <v>253946</v>
      </c>
      <c r="AZ7201" s="4">
        <v>497628</v>
      </c>
      <c r="BA7201" s="4" t="s">
        <v>27984</v>
      </c>
      <c r="BB7201" s="4" t="s">
        <v>27985</v>
      </c>
      <c r="BC7201" s="4">
        <v>40</v>
      </c>
      <c r="BD7201" t="str">
        <f>IF(AND(ADHOC!$G$15="",ADHOC!$S$4=""),"",IF(ADHOC!$G$15&lt;&gt;"",IF(ADHOC!$G$15=LEFT(Domein!$AS7201,LEN(ADHOC!$G$15)),MAX(Domein!BD$1:'Domein'!BD7200)+1,""),IF(ADHOC!$S$4=LEFT(Domein!$AS7201,LEN(ADHOC!$S$4)),MAX(Domein!BD$1:'Domein'!BD7200)+1,"")))</f>
        <v/>
      </c>
    </row>
    <row r="7202" spans="45:56" x14ac:dyDescent="0.2">
      <c r="AS7202" s="4" t="s">
        <v>19962</v>
      </c>
      <c r="AT7202" s="4" t="s">
        <v>19963</v>
      </c>
      <c r="AU7202" s="4" t="s">
        <v>456</v>
      </c>
      <c r="AV7202" s="4" t="s">
        <v>731</v>
      </c>
      <c r="AW7202" s="4" t="s">
        <v>724</v>
      </c>
      <c r="AX7202" s="4"/>
      <c r="AY7202" s="4">
        <v>245906</v>
      </c>
      <c r="AZ7202" s="4">
        <v>496637</v>
      </c>
      <c r="BA7202" s="4" t="s">
        <v>27986</v>
      </c>
      <c r="BB7202" s="4" t="s">
        <v>27987</v>
      </c>
      <c r="BC7202" s="4">
        <v>40</v>
      </c>
      <c r="BD7202" t="str">
        <f>IF(AND(ADHOC!$G$15="",ADHOC!$S$4=""),"",IF(ADHOC!$G$15&lt;&gt;"",IF(ADHOC!$G$15=LEFT(Domein!$AS7202,LEN(ADHOC!$G$15)),MAX(Domein!BD$1:'Domein'!BD7201)+1,""),IF(ADHOC!$S$4=LEFT(Domein!$AS7202,LEN(ADHOC!$S$4)),MAX(Domein!BD$1:'Domein'!BD7201)+1,"")))</f>
        <v/>
      </c>
    </row>
    <row r="7203" spans="45:56" x14ac:dyDescent="0.2">
      <c r="AS7203" s="4" t="s">
        <v>19964</v>
      </c>
      <c r="AT7203" s="4" t="s">
        <v>2438</v>
      </c>
      <c r="AU7203" s="4" t="s">
        <v>456</v>
      </c>
      <c r="AV7203" s="4" t="s">
        <v>731</v>
      </c>
      <c r="AW7203" s="4" t="s">
        <v>724</v>
      </c>
      <c r="AX7203" s="4"/>
      <c r="AY7203" s="4">
        <v>241964</v>
      </c>
      <c r="AZ7203" s="4">
        <v>499753</v>
      </c>
      <c r="BA7203" s="4" t="s">
        <v>24839</v>
      </c>
      <c r="BB7203" s="4" t="s">
        <v>24840</v>
      </c>
      <c r="BC7203" s="4">
        <v>40</v>
      </c>
      <c r="BD7203" t="str">
        <f>IF(AND(ADHOC!$G$15="",ADHOC!$S$4=""),"",IF(ADHOC!$G$15&lt;&gt;"",IF(ADHOC!$G$15=LEFT(Domein!$AS7203,LEN(ADHOC!$G$15)),MAX(Domein!BD$1:'Domein'!BD7202)+1,""),IF(ADHOC!$S$4=LEFT(Domein!$AS7203,LEN(ADHOC!$S$4)),MAX(Domein!BD$1:'Domein'!BD7202)+1,"")))</f>
        <v/>
      </c>
    </row>
    <row r="7204" spans="45:56" x14ac:dyDescent="0.2">
      <c r="AS7204" s="4" t="s">
        <v>13562</v>
      </c>
      <c r="AT7204" s="4" t="s">
        <v>13563</v>
      </c>
      <c r="AU7204" s="4" t="s">
        <v>456</v>
      </c>
      <c r="AV7204" s="4" t="s">
        <v>733</v>
      </c>
      <c r="AW7204" s="4" t="s">
        <v>724</v>
      </c>
      <c r="AX7204" s="4"/>
      <c r="AY7204" s="4">
        <v>243176</v>
      </c>
      <c r="AZ7204" s="4">
        <v>495844</v>
      </c>
      <c r="BA7204" s="4" t="s">
        <v>27988</v>
      </c>
      <c r="BB7204" s="4" t="s">
        <v>27989</v>
      </c>
      <c r="BC7204" s="4">
        <v>40</v>
      </c>
      <c r="BD7204" t="str">
        <f>IF(AND(ADHOC!$G$15="",ADHOC!$S$4=""),"",IF(ADHOC!$G$15&lt;&gt;"",IF(ADHOC!$G$15=LEFT(Domein!$AS7204,LEN(ADHOC!$G$15)),MAX(Domein!BD$1:'Domein'!BD7203)+1,""),IF(ADHOC!$S$4=LEFT(Domein!$AS7204,LEN(ADHOC!$S$4)),MAX(Domein!BD$1:'Domein'!BD7203)+1,"")))</f>
        <v/>
      </c>
    </row>
    <row r="7205" spans="45:56" x14ac:dyDescent="0.2">
      <c r="AS7205" s="4" t="s">
        <v>19965</v>
      </c>
      <c r="AT7205" s="4" t="s">
        <v>19966</v>
      </c>
      <c r="AU7205" s="4" t="s">
        <v>456</v>
      </c>
      <c r="AV7205" s="4" t="s">
        <v>731</v>
      </c>
      <c r="AW7205" s="4" t="s">
        <v>724</v>
      </c>
      <c r="AX7205" s="4"/>
      <c r="AY7205" s="4">
        <v>241592</v>
      </c>
      <c r="AZ7205" s="4">
        <v>499046</v>
      </c>
      <c r="BA7205" s="4" t="s">
        <v>27990</v>
      </c>
      <c r="BB7205" s="4" t="s">
        <v>27991</v>
      </c>
      <c r="BC7205" s="4">
        <v>40</v>
      </c>
      <c r="BD7205" t="str">
        <f>IF(AND(ADHOC!$G$15="",ADHOC!$S$4=""),"",IF(ADHOC!$G$15&lt;&gt;"",IF(ADHOC!$G$15=LEFT(Domein!$AS7205,LEN(ADHOC!$G$15)),MAX(Domein!BD$1:'Domein'!BD7204)+1,""),IF(ADHOC!$S$4=LEFT(Domein!$AS7205,LEN(ADHOC!$S$4)),MAX(Domein!BD$1:'Domein'!BD7204)+1,"")))</f>
        <v/>
      </c>
    </row>
    <row r="7206" spans="45:56" x14ac:dyDescent="0.2">
      <c r="AS7206" s="4" t="s">
        <v>19967</v>
      </c>
      <c r="AT7206" s="4" t="s">
        <v>2441</v>
      </c>
      <c r="AU7206" s="4" t="s">
        <v>456</v>
      </c>
      <c r="AV7206" s="4" t="s">
        <v>731</v>
      </c>
      <c r="AW7206" s="4" t="s">
        <v>724</v>
      </c>
      <c r="AX7206" s="4"/>
      <c r="AY7206" s="4">
        <v>243519</v>
      </c>
      <c r="AZ7206" s="4">
        <v>496304</v>
      </c>
      <c r="BA7206" s="4" t="s">
        <v>27992</v>
      </c>
      <c r="BB7206" s="4" t="s">
        <v>27993</v>
      </c>
      <c r="BC7206" s="4">
        <v>40</v>
      </c>
      <c r="BD7206" t="str">
        <f>IF(AND(ADHOC!$G$15="",ADHOC!$S$4=""),"",IF(ADHOC!$G$15&lt;&gt;"",IF(ADHOC!$G$15=LEFT(Domein!$AS7206,LEN(ADHOC!$G$15)),MAX(Domein!BD$1:'Domein'!BD7205)+1,""),IF(ADHOC!$S$4=LEFT(Domein!$AS7206,LEN(ADHOC!$S$4)),MAX(Domein!BD$1:'Domein'!BD7205)+1,"")))</f>
        <v/>
      </c>
    </row>
    <row r="7207" spans="45:56" x14ac:dyDescent="0.2">
      <c r="AS7207" s="4" t="s">
        <v>19968</v>
      </c>
      <c r="AT7207" s="4" t="s">
        <v>19969</v>
      </c>
      <c r="AU7207" s="4" t="s">
        <v>456</v>
      </c>
      <c r="AV7207" s="4" t="s">
        <v>731</v>
      </c>
      <c r="AW7207" s="4" t="s">
        <v>724</v>
      </c>
      <c r="AX7207" s="4"/>
      <c r="AY7207" s="4">
        <v>241980</v>
      </c>
      <c r="AZ7207" s="4">
        <v>500120</v>
      </c>
      <c r="BA7207" s="4" t="s">
        <v>27994</v>
      </c>
      <c r="BB7207" s="4" t="s">
        <v>27995</v>
      </c>
      <c r="BC7207" s="4">
        <v>40</v>
      </c>
      <c r="BD7207" t="str">
        <f>IF(AND(ADHOC!$G$15="",ADHOC!$S$4=""),"",IF(ADHOC!$G$15&lt;&gt;"",IF(ADHOC!$G$15=LEFT(Domein!$AS7207,LEN(ADHOC!$G$15)),MAX(Domein!BD$1:'Domein'!BD7206)+1,""),IF(ADHOC!$S$4=LEFT(Domein!$AS7207,LEN(ADHOC!$S$4)),MAX(Domein!BD$1:'Domein'!BD7206)+1,"")))</f>
        <v/>
      </c>
    </row>
    <row r="7208" spans="45:56" x14ac:dyDescent="0.2">
      <c r="AS7208" s="4" t="s">
        <v>19970</v>
      </c>
      <c r="AT7208" s="4" t="s">
        <v>19971</v>
      </c>
      <c r="AU7208" s="4" t="s">
        <v>456</v>
      </c>
      <c r="AV7208" s="4" t="s">
        <v>731</v>
      </c>
      <c r="AW7208" s="4" t="s">
        <v>724</v>
      </c>
      <c r="AX7208" s="4"/>
      <c r="AY7208" s="4">
        <v>241150</v>
      </c>
      <c r="AZ7208" s="4">
        <v>500000</v>
      </c>
      <c r="BA7208" s="4" t="s">
        <v>27996</v>
      </c>
      <c r="BB7208" s="4" t="s">
        <v>27997</v>
      </c>
      <c r="BC7208" s="4">
        <v>40</v>
      </c>
      <c r="BD7208" t="str">
        <f>IF(AND(ADHOC!$G$15="",ADHOC!$S$4=""),"",IF(ADHOC!$G$15&lt;&gt;"",IF(ADHOC!$G$15=LEFT(Domein!$AS7208,LEN(ADHOC!$G$15)),MAX(Domein!BD$1:'Domein'!BD7207)+1,""),IF(ADHOC!$S$4=LEFT(Domein!$AS7208,LEN(ADHOC!$S$4)),MAX(Domein!BD$1:'Domein'!BD7207)+1,"")))</f>
        <v/>
      </c>
    </row>
    <row r="7209" spans="45:56" x14ac:dyDescent="0.2">
      <c r="AS7209" s="4" t="s">
        <v>19972</v>
      </c>
      <c r="AT7209" s="4" t="s">
        <v>12452</v>
      </c>
      <c r="AU7209" s="4" t="s">
        <v>456</v>
      </c>
      <c r="AV7209" s="4" t="s">
        <v>731</v>
      </c>
      <c r="AW7209" s="4" t="s">
        <v>724</v>
      </c>
      <c r="AX7209" s="4"/>
      <c r="AY7209" s="4">
        <v>254860</v>
      </c>
      <c r="AZ7209" s="4">
        <v>494093</v>
      </c>
      <c r="BA7209" s="4" t="s">
        <v>27998</v>
      </c>
      <c r="BB7209" s="4" t="s">
        <v>27999</v>
      </c>
      <c r="BC7209" s="4">
        <v>40</v>
      </c>
      <c r="BD7209" t="str">
        <f>IF(AND(ADHOC!$G$15="",ADHOC!$S$4=""),"",IF(ADHOC!$G$15&lt;&gt;"",IF(ADHOC!$G$15=LEFT(Domein!$AS7209,LEN(ADHOC!$G$15)),MAX(Domein!BD$1:'Domein'!BD7208)+1,""),IF(ADHOC!$S$4=LEFT(Domein!$AS7209,LEN(ADHOC!$S$4)),MAX(Domein!BD$1:'Domein'!BD7208)+1,"")))</f>
        <v/>
      </c>
    </row>
    <row r="7210" spans="45:56" x14ac:dyDescent="0.2">
      <c r="AS7210" s="4" t="s">
        <v>19973</v>
      </c>
      <c r="AT7210" s="4" t="s">
        <v>19974</v>
      </c>
      <c r="AU7210" s="4" t="s">
        <v>456</v>
      </c>
      <c r="AV7210" s="4" t="s">
        <v>731</v>
      </c>
      <c r="AW7210" s="4" t="s">
        <v>724</v>
      </c>
      <c r="AX7210" s="4"/>
      <c r="AY7210" s="4">
        <v>253298</v>
      </c>
      <c r="AZ7210" s="4">
        <v>493934</v>
      </c>
      <c r="BA7210" s="4" t="s">
        <v>26926</v>
      </c>
      <c r="BB7210" s="4" t="s">
        <v>28000</v>
      </c>
      <c r="BC7210" s="4">
        <v>40</v>
      </c>
      <c r="BD7210" t="str">
        <f>IF(AND(ADHOC!$G$15="",ADHOC!$S$4=""),"",IF(ADHOC!$G$15&lt;&gt;"",IF(ADHOC!$G$15=LEFT(Domein!$AS7210,LEN(ADHOC!$G$15)),MAX(Domein!BD$1:'Domein'!BD7209)+1,""),IF(ADHOC!$S$4=LEFT(Domein!$AS7210,LEN(ADHOC!$S$4)),MAX(Domein!BD$1:'Domein'!BD7209)+1,"")))</f>
        <v/>
      </c>
    </row>
    <row r="7211" spans="45:56" x14ac:dyDescent="0.2">
      <c r="AS7211" s="4" t="s">
        <v>19975</v>
      </c>
      <c r="AT7211" s="4" t="s">
        <v>2443</v>
      </c>
      <c r="AU7211" s="4" t="s">
        <v>456</v>
      </c>
      <c r="AV7211" s="4" t="s">
        <v>731</v>
      </c>
      <c r="AW7211" s="4" t="s">
        <v>724</v>
      </c>
      <c r="AX7211" s="4"/>
      <c r="AY7211" s="4">
        <v>255309</v>
      </c>
      <c r="AZ7211" s="4">
        <v>496345</v>
      </c>
      <c r="BA7211" s="4" t="s">
        <v>28001</v>
      </c>
      <c r="BB7211" s="4" t="s">
        <v>28002</v>
      </c>
      <c r="BC7211" s="4">
        <v>40</v>
      </c>
      <c r="BD7211" t="str">
        <f>IF(AND(ADHOC!$G$15="",ADHOC!$S$4=""),"",IF(ADHOC!$G$15&lt;&gt;"",IF(ADHOC!$G$15=LEFT(Domein!$AS7211,LEN(ADHOC!$G$15)),MAX(Domein!BD$1:'Domein'!BD7210)+1,""),IF(ADHOC!$S$4=LEFT(Domein!$AS7211,LEN(ADHOC!$S$4)),MAX(Domein!BD$1:'Domein'!BD7210)+1,"")))</f>
        <v/>
      </c>
    </row>
    <row r="7212" spans="45:56" x14ac:dyDescent="0.2">
      <c r="AS7212" s="4" t="s">
        <v>19976</v>
      </c>
      <c r="AT7212" s="4" t="s">
        <v>2445</v>
      </c>
      <c r="AU7212" s="4" t="s">
        <v>456</v>
      </c>
      <c r="AV7212" s="4" t="s">
        <v>731</v>
      </c>
      <c r="AW7212" s="4" t="s">
        <v>724</v>
      </c>
      <c r="AX7212" s="4"/>
      <c r="AY7212" s="4">
        <v>251342</v>
      </c>
      <c r="AZ7212" s="4">
        <v>495842</v>
      </c>
      <c r="BA7212" s="4" t="s">
        <v>28003</v>
      </c>
      <c r="BB7212" s="4" t="s">
        <v>28004</v>
      </c>
      <c r="BC7212" s="4">
        <v>40</v>
      </c>
      <c r="BD7212" t="str">
        <f>IF(AND(ADHOC!$G$15="",ADHOC!$S$4=""),"",IF(ADHOC!$G$15&lt;&gt;"",IF(ADHOC!$G$15=LEFT(Domein!$AS7212,LEN(ADHOC!$G$15)),MAX(Domein!BD$1:'Domein'!BD7211)+1,""),IF(ADHOC!$S$4=LEFT(Domein!$AS7212,LEN(ADHOC!$S$4)),MAX(Domein!BD$1:'Domein'!BD7211)+1,"")))</f>
        <v/>
      </c>
    </row>
    <row r="7213" spans="45:56" x14ac:dyDescent="0.2">
      <c r="AS7213" s="4" t="s">
        <v>19977</v>
      </c>
      <c r="AT7213" s="4" t="s">
        <v>19978</v>
      </c>
      <c r="AU7213" s="4" t="s">
        <v>456</v>
      </c>
      <c r="AV7213" s="4" t="s">
        <v>731</v>
      </c>
      <c r="AW7213" s="4" t="s">
        <v>724</v>
      </c>
      <c r="AX7213" s="4"/>
      <c r="AY7213" s="4">
        <v>250100</v>
      </c>
      <c r="AZ7213" s="4">
        <v>494900</v>
      </c>
      <c r="BA7213" s="4" t="s">
        <v>23866</v>
      </c>
      <c r="BB7213" s="4" t="s">
        <v>28005</v>
      </c>
      <c r="BC7213" s="4">
        <v>40</v>
      </c>
      <c r="BD7213" t="str">
        <f>IF(AND(ADHOC!$G$15="",ADHOC!$S$4=""),"",IF(ADHOC!$G$15&lt;&gt;"",IF(ADHOC!$G$15=LEFT(Domein!$AS7213,LEN(ADHOC!$G$15)),MAX(Domein!BD$1:'Domein'!BD7212)+1,""),IF(ADHOC!$S$4=LEFT(Domein!$AS7213,LEN(ADHOC!$S$4)),MAX(Domein!BD$1:'Domein'!BD7212)+1,"")))</f>
        <v/>
      </c>
    </row>
    <row r="7214" spans="45:56" x14ac:dyDescent="0.2">
      <c r="AS7214" s="4" t="s">
        <v>19979</v>
      </c>
      <c r="AT7214" s="4" t="s">
        <v>12454</v>
      </c>
      <c r="AU7214" s="4" t="s">
        <v>456</v>
      </c>
      <c r="AV7214" s="4" t="s">
        <v>731</v>
      </c>
      <c r="AW7214" s="4" t="s">
        <v>724</v>
      </c>
      <c r="AX7214" s="4"/>
      <c r="AY7214" s="4">
        <v>255658</v>
      </c>
      <c r="AZ7214" s="4">
        <v>494748</v>
      </c>
      <c r="BA7214" s="4" t="s">
        <v>28006</v>
      </c>
      <c r="BB7214" s="4" t="s">
        <v>28007</v>
      </c>
      <c r="BC7214" s="4">
        <v>40</v>
      </c>
      <c r="BD7214" t="str">
        <f>IF(AND(ADHOC!$G$15="",ADHOC!$S$4=""),"",IF(ADHOC!$G$15&lt;&gt;"",IF(ADHOC!$G$15=LEFT(Domein!$AS7214,LEN(ADHOC!$G$15)),MAX(Domein!BD$1:'Domein'!BD7213)+1,""),IF(ADHOC!$S$4=LEFT(Domein!$AS7214,LEN(ADHOC!$S$4)),MAX(Domein!BD$1:'Domein'!BD7213)+1,"")))</f>
        <v/>
      </c>
    </row>
    <row r="7215" spans="45:56" x14ac:dyDescent="0.2">
      <c r="AS7215" s="4" t="s">
        <v>19980</v>
      </c>
      <c r="AT7215" s="4" t="s">
        <v>19981</v>
      </c>
      <c r="AU7215" s="4" t="s">
        <v>456</v>
      </c>
      <c r="AV7215" s="4" t="s">
        <v>731</v>
      </c>
      <c r="AW7215" s="4" t="s">
        <v>724</v>
      </c>
      <c r="AX7215" s="4"/>
      <c r="AY7215" s="4">
        <v>255254</v>
      </c>
      <c r="AZ7215" s="4">
        <v>494334</v>
      </c>
      <c r="BA7215" s="4" t="s">
        <v>28008</v>
      </c>
      <c r="BB7215" s="4" t="s">
        <v>28009</v>
      </c>
      <c r="BC7215" s="4">
        <v>40</v>
      </c>
      <c r="BD7215" t="str">
        <f>IF(AND(ADHOC!$G$15="",ADHOC!$S$4=""),"",IF(ADHOC!$G$15&lt;&gt;"",IF(ADHOC!$G$15=LEFT(Domein!$AS7215,LEN(ADHOC!$G$15)),MAX(Domein!BD$1:'Domein'!BD7214)+1,""),IF(ADHOC!$S$4=LEFT(Domein!$AS7215,LEN(ADHOC!$S$4)),MAX(Domein!BD$1:'Domein'!BD7214)+1,"")))</f>
        <v/>
      </c>
    </row>
    <row r="7216" spans="45:56" x14ac:dyDescent="0.2">
      <c r="AS7216" s="4" t="s">
        <v>19982</v>
      </c>
      <c r="AT7216" s="4" t="s">
        <v>12456</v>
      </c>
      <c r="AU7216" s="4" t="s">
        <v>456</v>
      </c>
      <c r="AV7216" s="4" t="s">
        <v>731</v>
      </c>
      <c r="AW7216" s="4" t="s">
        <v>724</v>
      </c>
      <c r="AX7216" s="4"/>
      <c r="AY7216" s="4">
        <v>255618</v>
      </c>
      <c r="AZ7216" s="4">
        <v>494088</v>
      </c>
      <c r="BA7216" s="4" t="s">
        <v>28010</v>
      </c>
      <c r="BB7216" s="4" t="s">
        <v>28011</v>
      </c>
      <c r="BC7216" s="4">
        <v>40</v>
      </c>
      <c r="BD7216" t="str">
        <f>IF(AND(ADHOC!$G$15="",ADHOC!$S$4=""),"",IF(ADHOC!$G$15&lt;&gt;"",IF(ADHOC!$G$15=LEFT(Domein!$AS7216,LEN(ADHOC!$G$15)),MAX(Domein!BD$1:'Domein'!BD7215)+1,""),IF(ADHOC!$S$4=LEFT(Domein!$AS7216,LEN(ADHOC!$S$4)),MAX(Domein!BD$1:'Domein'!BD7215)+1,"")))</f>
        <v/>
      </c>
    </row>
    <row r="7217" spans="45:56" x14ac:dyDescent="0.2">
      <c r="AS7217" s="4" t="s">
        <v>19983</v>
      </c>
      <c r="AT7217" s="4" t="s">
        <v>3291</v>
      </c>
      <c r="AU7217" s="4" t="s">
        <v>456</v>
      </c>
      <c r="AV7217" s="4" t="s">
        <v>731</v>
      </c>
      <c r="AW7217" s="4" t="s">
        <v>724</v>
      </c>
      <c r="AX7217" s="4"/>
      <c r="AY7217" s="4">
        <v>255677</v>
      </c>
      <c r="AZ7217" s="4">
        <v>496387</v>
      </c>
      <c r="BA7217" s="4" t="s">
        <v>28012</v>
      </c>
      <c r="BB7217" s="4" t="s">
        <v>28013</v>
      </c>
      <c r="BC7217" s="4">
        <v>40</v>
      </c>
      <c r="BD7217" t="str">
        <f>IF(AND(ADHOC!$G$15="",ADHOC!$S$4=""),"",IF(ADHOC!$G$15&lt;&gt;"",IF(ADHOC!$G$15=LEFT(Domein!$AS7217,LEN(ADHOC!$G$15)),MAX(Domein!BD$1:'Domein'!BD7216)+1,""),IF(ADHOC!$S$4=LEFT(Domein!$AS7217,LEN(ADHOC!$S$4)),MAX(Domein!BD$1:'Domein'!BD7216)+1,"")))</f>
        <v/>
      </c>
    </row>
    <row r="7218" spans="45:56" x14ac:dyDescent="0.2">
      <c r="AS7218" s="4" t="s">
        <v>19984</v>
      </c>
      <c r="AT7218" s="4" t="s">
        <v>19985</v>
      </c>
      <c r="AU7218" s="4" t="s">
        <v>456</v>
      </c>
      <c r="AV7218" s="4" t="s">
        <v>731</v>
      </c>
      <c r="AW7218" s="4" t="s">
        <v>724</v>
      </c>
      <c r="AX7218" s="4"/>
      <c r="AY7218" s="4">
        <v>255044</v>
      </c>
      <c r="AZ7218" s="4">
        <v>496555</v>
      </c>
      <c r="BA7218" s="4" t="s">
        <v>28014</v>
      </c>
      <c r="BB7218" s="4" t="s">
        <v>28015</v>
      </c>
      <c r="BC7218" s="4">
        <v>40</v>
      </c>
      <c r="BD7218" t="str">
        <f>IF(AND(ADHOC!$G$15="",ADHOC!$S$4=""),"",IF(ADHOC!$G$15&lt;&gt;"",IF(ADHOC!$G$15=LEFT(Domein!$AS7218,LEN(ADHOC!$G$15)),MAX(Domein!BD$1:'Domein'!BD7217)+1,""),IF(ADHOC!$S$4=LEFT(Domein!$AS7218,LEN(ADHOC!$S$4)),MAX(Domein!BD$1:'Domein'!BD7217)+1,"")))</f>
        <v/>
      </c>
    </row>
    <row r="7219" spans="45:56" x14ac:dyDescent="0.2">
      <c r="AS7219" s="4" t="s">
        <v>19986</v>
      </c>
      <c r="AT7219" s="4" t="s">
        <v>19987</v>
      </c>
      <c r="AU7219" s="4" t="s">
        <v>456</v>
      </c>
      <c r="AV7219" s="4" t="s">
        <v>731</v>
      </c>
      <c r="AW7219" s="4" t="s">
        <v>724</v>
      </c>
      <c r="AX7219" s="4"/>
      <c r="AY7219" s="4">
        <v>254381</v>
      </c>
      <c r="AZ7219" s="4">
        <v>496300</v>
      </c>
      <c r="BA7219" s="4" t="s">
        <v>28016</v>
      </c>
      <c r="BB7219" s="4" t="s">
        <v>28017</v>
      </c>
      <c r="BC7219" s="4">
        <v>40</v>
      </c>
      <c r="BD7219" t="str">
        <f>IF(AND(ADHOC!$G$15="",ADHOC!$S$4=""),"",IF(ADHOC!$G$15&lt;&gt;"",IF(ADHOC!$G$15=LEFT(Domein!$AS7219,LEN(ADHOC!$G$15)),MAX(Domein!BD$1:'Domein'!BD7218)+1,""),IF(ADHOC!$S$4=LEFT(Domein!$AS7219,LEN(ADHOC!$S$4)),MAX(Domein!BD$1:'Domein'!BD7218)+1,"")))</f>
        <v/>
      </c>
    </row>
    <row r="7220" spans="45:56" x14ac:dyDescent="0.2">
      <c r="AS7220" s="4" t="s">
        <v>19988</v>
      </c>
      <c r="AT7220" s="4" t="s">
        <v>2447</v>
      </c>
      <c r="AU7220" s="4" t="s">
        <v>456</v>
      </c>
      <c r="AV7220" s="4" t="s">
        <v>731</v>
      </c>
      <c r="AW7220" s="4" t="s">
        <v>724</v>
      </c>
      <c r="AX7220" s="4"/>
      <c r="AY7220" s="4">
        <v>253671</v>
      </c>
      <c r="AZ7220" s="4">
        <v>493982</v>
      </c>
      <c r="BA7220" s="4" t="s">
        <v>28018</v>
      </c>
      <c r="BB7220" s="4" t="s">
        <v>28019</v>
      </c>
      <c r="BC7220" s="4">
        <v>40</v>
      </c>
      <c r="BD7220" t="str">
        <f>IF(AND(ADHOC!$G$15="",ADHOC!$S$4=""),"",IF(ADHOC!$G$15&lt;&gt;"",IF(ADHOC!$G$15=LEFT(Domein!$AS7220,LEN(ADHOC!$G$15)),MAX(Domein!BD$1:'Domein'!BD7219)+1,""),IF(ADHOC!$S$4=LEFT(Domein!$AS7220,LEN(ADHOC!$S$4)),MAX(Domein!BD$1:'Domein'!BD7219)+1,"")))</f>
        <v/>
      </c>
    </row>
    <row r="7221" spans="45:56" x14ac:dyDescent="0.2">
      <c r="AS7221" s="4" t="s">
        <v>19989</v>
      </c>
      <c r="AT7221" s="4" t="s">
        <v>19990</v>
      </c>
      <c r="AU7221" s="4" t="s">
        <v>456</v>
      </c>
      <c r="AV7221" s="4" t="s">
        <v>731</v>
      </c>
      <c r="AW7221" s="4" t="s">
        <v>724</v>
      </c>
      <c r="AX7221" s="4"/>
      <c r="AY7221" s="4">
        <v>249994</v>
      </c>
      <c r="AZ7221" s="4">
        <v>494962</v>
      </c>
      <c r="BA7221" s="4" t="s">
        <v>28020</v>
      </c>
      <c r="BB7221" s="4" t="s">
        <v>28021</v>
      </c>
      <c r="BC7221" s="4">
        <v>40</v>
      </c>
      <c r="BD7221" t="str">
        <f>IF(AND(ADHOC!$G$15="",ADHOC!$S$4=""),"",IF(ADHOC!$G$15&lt;&gt;"",IF(ADHOC!$G$15=LEFT(Domein!$AS7221,LEN(ADHOC!$G$15)),MAX(Domein!BD$1:'Domein'!BD7220)+1,""),IF(ADHOC!$S$4=LEFT(Domein!$AS7221,LEN(ADHOC!$S$4)),MAX(Domein!BD$1:'Domein'!BD7220)+1,"")))</f>
        <v/>
      </c>
    </row>
    <row r="7222" spans="45:56" x14ac:dyDescent="0.2">
      <c r="AS7222" s="4" t="s">
        <v>19991</v>
      </c>
      <c r="AT7222" s="4" t="s">
        <v>19992</v>
      </c>
      <c r="AU7222" s="4" t="s">
        <v>456</v>
      </c>
      <c r="AV7222" s="4" t="s">
        <v>731</v>
      </c>
      <c r="AW7222" s="4" t="s">
        <v>724</v>
      </c>
      <c r="AX7222" s="4"/>
      <c r="AY7222" s="4">
        <v>250773</v>
      </c>
      <c r="AZ7222" s="4">
        <v>495503</v>
      </c>
      <c r="BA7222" s="4" t="s">
        <v>28022</v>
      </c>
      <c r="BB7222" s="4" t="s">
        <v>28023</v>
      </c>
      <c r="BC7222" s="4">
        <v>40</v>
      </c>
      <c r="BD7222" t="str">
        <f>IF(AND(ADHOC!$G$15="",ADHOC!$S$4=""),"",IF(ADHOC!$G$15&lt;&gt;"",IF(ADHOC!$G$15=LEFT(Domein!$AS7222,LEN(ADHOC!$G$15)),MAX(Domein!BD$1:'Domein'!BD7221)+1,""),IF(ADHOC!$S$4=LEFT(Domein!$AS7222,LEN(ADHOC!$S$4)),MAX(Domein!BD$1:'Domein'!BD7221)+1,"")))</f>
        <v/>
      </c>
    </row>
    <row r="7223" spans="45:56" x14ac:dyDescent="0.2">
      <c r="AS7223" s="4" t="s">
        <v>19993</v>
      </c>
      <c r="AT7223" s="4" t="s">
        <v>19994</v>
      </c>
      <c r="AU7223" s="4" t="s">
        <v>456</v>
      </c>
      <c r="AV7223" s="4" t="s">
        <v>731</v>
      </c>
      <c r="AW7223" s="4" t="s">
        <v>724</v>
      </c>
      <c r="AX7223" s="4"/>
      <c r="AY7223" s="4">
        <v>252035</v>
      </c>
      <c r="AZ7223" s="4">
        <v>496165</v>
      </c>
      <c r="BA7223" s="4" t="s">
        <v>28024</v>
      </c>
      <c r="BB7223" s="4" t="s">
        <v>28025</v>
      </c>
      <c r="BC7223" s="4">
        <v>40</v>
      </c>
      <c r="BD7223" t="str">
        <f>IF(AND(ADHOC!$G$15="",ADHOC!$S$4=""),"",IF(ADHOC!$G$15&lt;&gt;"",IF(ADHOC!$G$15=LEFT(Domein!$AS7223,LEN(ADHOC!$G$15)),MAX(Domein!BD$1:'Domein'!BD7222)+1,""),IF(ADHOC!$S$4=LEFT(Domein!$AS7223,LEN(ADHOC!$S$4)),MAX(Domein!BD$1:'Domein'!BD7222)+1,"")))</f>
        <v/>
      </c>
    </row>
    <row r="7224" spans="45:56" x14ac:dyDescent="0.2">
      <c r="AS7224" s="4" t="s">
        <v>19995</v>
      </c>
      <c r="AT7224" s="4" t="s">
        <v>19996</v>
      </c>
      <c r="AU7224" s="4" t="s">
        <v>456</v>
      </c>
      <c r="AV7224" s="4" t="s">
        <v>731</v>
      </c>
      <c r="AW7224" s="4" t="s">
        <v>724</v>
      </c>
      <c r="AX7224" s="4"/>
      <c r="AY7224" s="4">
        <v>253301</v>
      </c>
      <c r="AZ7224" s="4">
        <v>496117</v>
      </c>
      <c r="BA7224" s="4" t="s">
        <v>28026</v>
      </c>
      <c r="BB7224" s="4" t="s">
        <v>28027</v>
      </c>
      <c r="BC7224" s="4">
        <v>40</v>
      </c>
      <c r="BD7224" t="str">
        <f>IF(AND(ADHOC!$G$15="",ADHOC!$S$4=""),"",IF(ADHOC!$G$15&lt;&gt;"",IF(ADHOC!$G$15=LEFT(Domein!$AS7224,LEN(ADHOC!$G$15)),MAX(Domein!BD$1:'Domein'!BD7223)+1,""),IF(ADHOC!$S$4=LEFT(Domein!$AS7224,LEN(ADHOC!$S$4)),MAX(Domein!BD$1:'Domein'!BD7223)+1,"")))</f>
        <v/>
      </c>
    </row>
    <row r="7225" spans="45:56" x14ac:dyDescent="0.2">
      <c r="AS7225" s="4" t="s">
        <v>19997</v>
      </c>
      <c r="AT7225" s="4" t="s">
        <v>19998</v>
      </c>
      <c r="AU7225" s="4" t="s">
        <v>456</v>
      </c>
      <c r="AV7225" s="4" t="s">
        <v>731</v>
      </c>
      <c r="AW7225" s="4" t="s">
        <v>724</v>
      </c>
      <c r="AX7225" s="4"/>
      <c r="AY7225" s="4">
        <v>255479</v>
      </c>
      <c r="AZ7225" s="4">
        <v>494114</v>
      </c>
      <c r="BA7225" s="4" t="s">
        <v>28028</v>
      </c>
      <c r="BB7225" s="4" t="s">
        <v>28029</v>
      </c>
      <c r="BC7225" s="4">
        <v>40</v>
      </c>
      <c r="BD7225" t="str">
        <f>IF(AND(ADHOC!$G$15="",ADHOC!$S$4=""),"",IF(ADHOC!$G$15&lt;&gt;"",IF(ADHOC!$G$15=LEFT(Domein!$AS7225,LEN(ADHOC!$G$15)),MAX(Domein!BD$1:'Domein'!BD7224)+1,""),IF(ADHOC!$S$4=LEFT(Domein!$AS7225,LEN(ADHOC!$S$4)),MAX(Domein!BD$1:'Domein'!BD7224)+1,"")))</f>
        <v/>
      </c>
    </row>
    <row r="7226" spans="45:56" x14ac:dyDescent="0.2">
      <c r="AS7226" s="4" t="s">
        <v>19999</v>
      </c>
      <c r="AT7226" s="4" t="s">
        <v>20000</v>
      </c>
      <c r="AU7226" s="4" t="s">
        <v>456</v>
      </c>
      <c r="AV7226" s="4" t="s">
        <v>731</v>
      </c>
      <c r="AW7226" s="4" t="s">
        <v>724</v>
      </c>
      <c r="AX7226" s="4"/>
      <c r="AY7226" s="4">
        <v>255204</v>
      </c>
      <c r="AZ7226" s="4">
        <v>494269</v>
      </c>
      <c r="BA7226" s="4" t="s">
        <v>28030</v>
      </c>
      <c r="BB7226" s="4" t="s">
        <v>28031</v>
      </c>
      <c r="BC7226" s="4">
        <v>40</v>
      </c>
      <c r="BD7226" t="str">
        <f>IF(AND(ADHOC!$G$15="",ADHOC!$S$4=""),"",IF(ADHOC!$G$15&lt;&gt;"",IF(ADHOC!$G$15=LEFT(Domein!$AS7226,LEN(ADHOC!$G$15)),MAX(Domein!BD$1:'Domein'!BD7225)+1,""),IF(ADHOC!$S$4=LEFT(Domein!$AS7226,LEN(ADHOC!$S$4)),MAX(Domein!BD$1:'Domein'!BD7225)+1,"")))</f>
        <v/>
      </c>
    </row>
    <row r="7227" spans="45:56" x14ac:dyDescent="0.2">
      <c r="AS7227" s="4" t="s">
        <v>20001</v>
      </c>
      <c r="AT7227" s="4" t="s">
        <v>20002</v>
      </c>
      <c r="AU7227" s="4" t="s">
        <v>456</v>
      </c>
      <c r="AV7227" s="4" t="s">
        <v>731</v>
      </c>
      <c r="AW7227" s="4" t="s">
        <v>724</v>
      </c>
      <c r="AX7227" s="4"/>
      <c r="AY7227" s="4">
        <v>253680</v>
      </c>
      <c r="AZ7227" s="4">
        <v>496258</v>
      </c>
      <c r="BA7227" s="4" t="s">
        <v>28032</v>
      </c>
      <c r="BB7227" s="4" t="s">
        <v>28033</v>
      </c>
      <c r="BC7227" s="4">
        <v>40</v>
      </c>
      <c r="BD7227" t="str">
        <f>IF(AND(ADHOC!$G$15="",ADHOC!$S$4=""),"",IF(ADHOC!$G$15&lt;&gt;"",IF(ADHOC!$G$15=LEFT(Domein!$AS7227,LEN(ADHOC!$G$15)),MAX(Domein!BD$1:'Domein'!BD7226)+1,""),IF(ADHOC!$S$4=LEFT(Domein!$AS7227,LEN(ADHOC!$S$4)),MAX(Domein!BD$1:'Domein'!BD7226)+1,"")))</f>
        <v/>
      </c>
    </row>
    <row r="7228" spans="45:56" x14ac:dyDescent="0.2">
      <c r="AS7228" s="4" t="s">
        <v>20003</v>
      </c>
      <c r="AT7228" s="4" t="s">
        <v>2449</v>
      </c>
      <c r="AU7228" s="4" t="s">
        <v>456</v>
      </c>
      <c r="AV7228" s="4" t="s">
        <v>731</v>
      </c>
      <c r="AW7228" s="4" t="s">
        <v>724</v>
      </c>
      <c r="AX7228" s="4"/>
      <c r="AY7228" s="4">
        <v>255769</v>
      </c>
      <c r="AZ7228" s="4">
        <v>496433</v>
      </c>
      <c r="BA7228" s="4" t="s">
        <v>28034</v>
      </c>
      <c r="BB7228" s="4" t="s">
        <v>28035</v>
      </c>
      <c r="BC7228" s="4">
        <v>40</v>
      </c>
      <c r="BD7228" t="str">
        <f>IF(AND(ADHOC!$G$15="",ADHOC!$S$4=""),"",IF(ADHOC!$G$15&lt;&gt;"",IF(ADHOC!$G$15=LEFT(Domein!$AS7228,LEN(ADHOC!$G$15)),MAX(Domein!BD$1:'Domein'!BD7227)+1,""),IF(ADHOC!$S$4=LEFT(Domein!$AS7228,LEN(ADHOC!$S$4)),MAX(Domein!BD$1:'Domein'!BD7227)+1,"")))</f>
        <v/>
      </c>
    </row>
    <row r="7229" spans="45:56" x14ac:dyDescent="0.2">
      <c r="AS7229" s="4" t="s">
        <v>20004</v>
      </c>
      <c r="AT7229" s="4" t="s">
        <v>20005</v>
      </c>
      <c r="AU7229" s="4" t="s">
        <v>456</v>
      </c>
      <c r="AV7229" s="4" t="s">
        <v>731</v>
      </c>
      <c r="AW7229" s="4" t="s">
        <v>724</v>
      </c>
      <c r="AX7229" s="4"/>
      <c r="AY7229" s="4">
        <v>255707</v>
      </c>
      <c r="AZ7229" s="4">
        <v>496359</v>
      </c>
      <c r="BA7229" s="4" t="s">
        <v>28036</v>
      </c>
      <c r="BB7229" s="4" t="s">
        <v>28037</v>
      </c>
      <c r="BC7229" s="4">
        <v>40</v>
      </c>
      <c r="BD7229" t="str">
        <f>IF(AND(ADHOC!$G$15="",ADHOC!$S$4=""),"",IF(ADHOC!$G$15&lt;&gt;"",IF(ADHOC!$G$15=LEFT(Domein!$AS7229,LEN(ADHOC!$G$15)),MAX(Domein!BD$1:'Domein'!BD7228)+1,""),IF(ADHOC!$S$4=LEFT(Domein!$AS7229,LEN(ADHOC!$S$4)),MAX(Domein!BD$1:'Domein'!BD7228)+1,"")))</f>
        <v/>
      </c>
    </row>
    <row r="7230" spans="45:56" x14ac:dyDescent="0.2">
      <c r="AS7230" s="4" t="s">
        <v>20006</v>
      </c>
      <c r="AT7230" s="4" t="s">
        <v>2451</v>
      </c>
      <c r="AU7230" s="4" t="s">
        <v>456</v>
      </c>
      <c r="AV7230" s="4" t="s">
        <v>731</v>
      </c>
      <c r="AW7230" s="4" t="s">
        <v>724</v>
      </c>
      <c r="AX7230" s="4"/>
      <c r="AY7230" s="4">
        <v>255639</v>
      </c>
      <c r="AZ7230" s="4">
        <v>494108</v>
      </c>
      <c r="BA7230" s="4" t="s">
        <v>28038</v>
      </c>
      <c r="BB7230" s="4" t="s">
        <v>28039</v>
      </c>
      <c r="BC7230" s="4">
        <v>40</v>
      </c>
      <c r="BD7230" t="str">
        <f>IF(AND(ADHOC!$G$15="",ADHOC!$S$4=""),"",IF(ADHOC!$G$15&lt;&gt;"",IF(ADHOC!$G$15=LEFT(Domein!$AS7230,LEN(ADHOC!$G$15)),MAX(Domein!BD$1:'Domein'!BD7229)+1,""),IF(ADHOC!$S$4=LEFT(Domein!$AS7230,LEN(ADHOC!$S$4)),MAX(Domein!BD$1:'Domein'!BD7229)+1,"")))</f>
        <v/>
      </c>
    </row>
    <row r="7231" spans="45:56" x14ac:dyDescent="0.2">
      <c r="AS7231" s="4" t="s">
        <v>20007</v>
      </c>
      <c r="AT7231" s="4" t="s">
        <v>20008</v>
      </c>
      <c r="AU7231" s="4" t="s">
        <v>456</v>
      </c>
      <c r="AV7231" s="4" t="s">
        <v>731</v>
      </c>
      <c r="AW7231" s="4" t="s">
        <v>724</v>
      </c>
      <c r="AX7231" s="4"/>
      <c r="AY7231" s="4">
        <v>246605</v>
      </c>
      <c r="AZ7231" s="4">
        <v>494556</v>
      </c>
      <c r="BA7231" s="4" t="s">
        <v>28040</v>
      </c>
      <c r="BB7231" s="4" t="s">
        <v>28041</v>
      </c>
      <c r="BC7231" s="4">
        <v>40</v>
      </c>
      <c r="BD7231" t="str">
        <f>IF(AND(ADHOC!$G$15="",ADHOC!$S$4=""),"",IF(ADHOC!$G$15&lt;&gt;"",IF(ADHOC!$G$15=LEFT(Domein!$AS7231,LEN(ADHOC!$G$15)),MAX(Domein!BD$1:'Domein'!BD7230)+1,""),IF(ADHOC!$S$4=LEFT(Domein!$AS7231,LEN(ADHOC!$S$4)),MAX(Domein!BD$1:'Domein'!BD7230)+1,"")))</f>
        <v/>
      </c>
    </row>
    <row r="7232" spans="45:56" x14ac:dyDescent="0.2">
      <c r="AS7232" s="4" t="s">
        <v>20009</v>
      </c>
      <c r="AT7232" s="4" t="s">
        <v>20010</v>
      </c>
      <c r="AU7232" s="4" t="s">
        <v>456</v>
      </c>
      <c r="AV7232" s="4" t="s">
        <v>731</v>
      </c>
      <c r="AW7232" s="4" t="s">
        <v>724</v>
      </c>
      <c r="AX7232" s="4"/>
      <c r="AY7232" s="4">
        <v>249292</v>
      </c>
      <c r="AZ7232" s="4">
        <v>494657</v>
      </c>
      <c r="BA7232" s="4" t="s">
        <v>28042</v>
      </c>
      <c r="BB7232" s="4" t="s">
        <v>28043</v>
      </c>
      <c r="BC7232" s="4">
        <v>40</v>
      </c>
      <c r="BD7232" t="str">
        <f>IF(AND(ADHOC!$G$15="",ADHOC!$S$4=""),"",IF(ADHOC!$G$15&lt;&gt;"",IF(ADHOC!$G$15=LEFT(Domein!$AS7232,LEN(ADHOC!$G$15)),MAX(Domein!BD$1:'Domein'!BD7231)+1,""),IF(ADHOC!$S$4=LEFT(Domein!$AS7232,LEN(ADHOC!$S$4)),MAX(Domein!BD$1:'Domein'!BD7231)+1,"")))</f>
        <v/>
      </c>
    </row>
    <row r="7233" spans="45:56" x14ac:dyDescent="0.2">
      <c r="AS7233" s="4" t="s">
        <v>20011</v>
      </c>
      <c r="AT7233" s="4" t="s">
        <v>20012</v>
      </c>
      <c r="AU7233" s="4" t="s">
        <v>456</v>
      </c>
      <c r="AV7233" s="4" t="s">
        <v>731</v>
      </c>
      <c r="AW7233" s="4" t="s">
        <v>724</v>
      </c>
      <c r="AX7233" s="4"/>
      <c r="AY7233" s="4">
        <v>249403</v>
      </c>
      <c r="AZ7233" s="4">
        <v>494789</v>
      </c>
      <c r="BA7233" s="4" t="s">
        <v>26819</v>
      </c>
      <c r="BB7233" s="4" t="s">
        <v>28044</v>
      </c>
      <c r="BC7233" s="4">
        <v>40</v>
      </c>
      <c r="BD7233" t="str">
        <f>IF(AND(ADHOC!$G$15="",ADHOC!$S$4=""),"",IF(ADHOC!$G$15&lt;&gt;"",IF(ADHOC!$G$15=LEFT(Domein!$AS7233,LEN(ADHOC!$G$15)),MAX(Domein!BD$1:'Domein'!BD7232)+1,""),IF(ADHOC!$S$4=LEFT(Domein!$AS7233,LEN(ADHOC!$S$4)),MAX(Domein!BD$1:'Domein'!BD7232)+1,"")))</f>
        <v/>
      </c>
    </row>
    <row r="7234" spans="45:56" x14ac:dyDescent="0.2">
      <c r="AS7234" s="4" t="s">
        <v>20013</v>
      </c>
      <c r="AT7234" s="4" t="s">
        <v>20014</v>
      </c>
      <c r="AU7234" s="4" t="s">
        <v>456</v>
      </c>
      <c r="AV7234" s="4" t="s">
        <v>731</v>
      </c>
      <c r="AW7234" s="4" t="s">
        <v>724</v>
      </c>
      <c r="AX7234" s="4"/>
      <c r="AY7234" s="4">
        <v>249522</v>
      </c>
      <c r="AZ7234" s="4">
        <v>494923</v>
      </c>
      <c r="BA7234" s="4" t="s">
        <v>28045</v>
      </c>
      <c r="BB7234" s="4" t="s">
        <v>28046</v>
      </c>
      <c r="BC7234" s="4">
        <v>40</v>
      </c>
      <c r="BD7234" t="str">
        <f>IF(AND(ADHOC!$G$15="",ADHOC!$S$4=""),"",IF(ADHOC!$G$15&lt;&gt;"",IF(ADHOC!$G$15=LEFT(Domein!$AS7234,LEN(ADHOC!$G$15)),MAX(Domein!BD$1:'Domein'!BD7233)+1,""),IF(ADHOC!$S$4=LEFT(Domein!$AS7234,LEN(ADHOC!$S$4)),MAX(Domein!BD$1:'Domein'!BD7233)+1,"")))</f>
        <v/>
      </c>
    </row>
    <row r="7235" spans="45:56" x14ac:dyDescent="0.2">
      <c r="AS7235" s="4" t="s">
        <v>20015</v>
      </c>
      <c r="AT7235" s="4" t="s">
        <v>20016</v>
      </c>
      <c r="AU7235" s="4" t="s">
        <v>456</v>
      </c>
      <c r="AV7235" s="4" t="s">
        <v>731</v>
      </c>
      <c r="AW7235" s="4" t="s">
        <v>724</v>
      </c>
      <c r="AX7235" s="4"/>
      <c r="AY7235" s="4">
        <v>250425</v>
      </c>
      <c r="AZ7235" s="4">
        <v>495103</v>
      </c>
      <c r="BA7235" s="4" t="s">
        <v>28047</v>
      </c>
      <c r="BB7235" s="4" t="s">
        <v>28048</v>
      </c>
      <c r="BC7235" s="4">
        <v>40</v>
      </c>
      <c r="BD7235" t="str">
        <f>IF(AND(ADHOC!$G$15="",ADHOC!$S$4=""),"",IF(ADHOC!$G$15&lt;&gt;"",IF(ADHOC!$G$15=LEFT(Domein!$AS7235,LEN(ADHOC!$G$15)),MAX(Domein!BD$1:'Domein'!BD7234)+1,""),IF(ADHOC!$S$4=LEFT(Domein!$AS7235,LEN(ADHOC!$S$4)),MAX(Domein!BD$1:'Domein'!BD7234)+1,"")))</f>
        <v/>
      </c>
    </row>
    <row r="7236" spans="45:56" x14ac:dyDescent="0.2">
      <c r="AS7236" s="4" t="s">
        <v>20017</v>
      </c>
      <c r="AT7236" s="4" t="s">
        <v>20018</v>
      </c>
      <c r="AU7236" s="4" t="s">
        <v>456</v>
      </c>
      <c r="AV7236" s="4" t="s">
        <v>731</v>
      </c>
      <c r="AW7236" s="4" t="s">
        <v>724</v>
      </c>
      <c r="AX7236" s="4"/>
      <c r="AY7236" s="4">
        <v>255181</v>
      </c>
      <c r="AZ7236" s="4">
        <v>494454</v>
      </c>
      <c r="BA7236" s="4" t="s">
        <v>28049</v>
      </c>
      <c r="BB7236" s="4" t="s">
        <v>28050</v>
      </c>
      <c r="BC7236" s="4">
        <v>40</v>
      </c>
      <c r="BD7236" t="str">
        <f>IF(AND(ADHOC!$G$15="",ADHOC!$S$4=""),"",IF(ADHOC!$G$15&lt;&gt;"",IF(ADHOC!$G$15=LEFT(Domein!$AS7236,LEN(ADHOC!$G$15)),MAX(Domein!BD$1:'Domein'!BD7235)+1,""),IF(ADHOC!$S$4=LEFT(Domein!$AS7236,LEN(ADHOC!$S$4)),MAX(Domein!BD$1:'Domein'!BD7235)+1,"")))</f>
        <v/>
      </c>
    </row>
    <row r="7237" spans="45:56" x14ac:dyDescent="0.2">
      <c r="AS7237" s="4" t="s">
        <v>20019</v>
      </c>
      <c r="AT7237" s="4" t="s">
        <v>20020</v>
      </c>
      <c r="AU7237" s="4" t="s">
        <v>456</v>
      </c>
      <c r="AV7237" s="4" t="s">
        <v>731</v>
      </c>
      <c r="AW7237" s="4" t="s">
        <v>724</v>
      </c>
      <c r="AX7237" s="4"/>
      <c r="AY7237" s="4">
        <v>247083</v>
      </c>
      <c r="AZ7237" s="4">
        <v>494868</v>
      </c>
      <c r="BA7237" s="4" t="s">
        <v>28051</v>
      </c>
      <c r="BB7237" s="4" t="s">
        <v>28052</v>
      </c>
      <c r="BC7237" s="4">
        <v>40</v>
      </c>
      <c r="BD7237" t="str">
        <f>IF(AND(ADHOC!$G$15="",ADHOC!$S$4=""),"",IF(ADHOC!$G$15&lt;&gt;"",IF(ADHOC!$G$15=LEFT(Domein!$AS7237,LEN(ADHOC!$G$15)),MAX(Domein!BD$1:'Domein'!BD7236)+1,""),IF(ADHOC!$S$4=LEFT(Domein!$AS7237,LEN(ADHOC!$S$4)),MAX(Domein!BD$1:'Domein'!BD7236)+1,"")))</f>
        <v/>
      </c>
    </row>
    <row r="7238" spans="45:56" x14ac:dyDescent="0.2">
      <c r="AS7238" s="4" t="s">
        <v>20021</v>
      </c>
      <c r="AT7238" s="4" t="s">
        <v>20022</v>
      </c>
      <c r="AU7238" s="4" t="s">
        <v>456</v>
      </c>
      <c r="AV7238" s="4" t="s">
        <v>731</v>
      </c>
      <c r="AW7238" s="4" t="s">
        <v>724</v>
      </c>
      <c r="AX7238" s="4"/>
      <c r="AY7238" s="4">
        <v>255788</v>
      </c>
      <c r="AZ7238" s="4">
        <v>494101</v>
      </c>
      <c r="BA7238" s="4" t="s">
        <v>28053</v>
      </c>
      <c r="BB7238" s="4" t="s">
        <v>28054</v>
      </c>
      <c r="BC7238" s="4">
        <v>40</v>
      </c>
      <c r="BD7238" t="str">
        <f>IF(AND(ADHOC!$G$15="",ADHOC!$S$4=""),"",IF(ADHOC!$G$15&lt;&gt;"",IF(ADHOC!$G$15=LEFT(Domein!$AS7238,LEN(ADHOC!$G$15)),MAX(Domein!BD$1:'Domein'!BD7237)+1,""),IF(ADHOC!$S$4=LEFT(Domein!$AS7238,LEN(ADHOC!$S$4)),MAX(Domein!BD$1:'Domein'!BD7237)+1,"")))</f>
        <v/>
      </c>
    </row>
    <row r="7239" spans="45:56" x14ac:dyDescent="0.2">
      <c r="AS7239" s="4" t="s">
        <v>20023</v>
      </c>
      <c r="AT7239" s="4" t="s">
        <v>20024</v>
      </c>
      <c r="AU7239" s="4" t="s">
        <v>456</v>
      </c>
      <c r="AV7239" s="4" t="s">
        <v>731</v>
      </c>
      <c r="AW7239" s="4" t="s">
        <v>724</v>
      </c>
      <c r="AX7239" s="4"/>
      <c r="AY7239" s="4">
        <v>255677</v>
      </c>
      <c r="AZ7239" s="4">
        <v>494081</v>
      </c>
      <c r="BA7239" s="4" t="s">
        <v>28055</v>
      </c>
      <c r="BB7239" s="4" t="s">
        <v>28056</v>
      </c>
      <c r="BC7239" s="4">
        <v>40</v>
      </c>
      <c r="BD7239" t="str">
        <f>IF(AND(ADHOC!$G$15="",ADHOC!$S$4=""),"",IF(ADHOC!$G$15&lt;&gt;"",IF(ADHOC!$G$15=LEFT(Domein!$AS7239,LEN(ADHOC!$G$15)),MAX(Domein!BD$1:'Domein'!BD7238)+1,""),IF(ADHOC!$S$4=LEFT(Domein!$AS7239,LEN(ADHOC!$S$4)),MAX(Domein!BD$1:'Domein'!BD7238)+1,"")))</f>
        <v/>
      </c>
    </row>
    <row r="7240" spans="45:56" x14ac:dyDescent="0.2">
      <c r="AS7240" s="4" t="s">
        <v>20025</v>
      </c>
      <c r="AT7240" s="4" t="s">
        <v>12458</v>
      </c>
      <c r="AU7240" s="4" t="s">
        <v>456</v>
      </c>
      <c r="AV7240" s="4" t="s">
        <v>731</v>
      </c>
      <c r="AW7240" s="4" t="s">
        <v>724</v>
      </c>
      <c r="AX7240" s="4"/>
      <c r="AY7240" s="4">
        <v>255125</v>
      </c>
      <c r="AZ7240" s="4">
        <v>496635</v>
      </c>
      <c r="BA7240" s="4" t="s">
        <v>28057</v>
      </c>
      <c r="BB7240" s="4" t="s">
        <v>28058</v>
      </c>
      <c r="BC7240" s="4">
        <v>40</v>
      </c>
      <c r="BD7240" t="str">
        <f>IF(AND(ADHOC!$G$15="",ADHOC!$S$4=""),"",IF(ADHOC!$G$15&lt;&gt;"",IF(ADHOC!$G$15=LEFT(Domein!$AS7240,LEN(ADHOC!$G$15)),MAX(Domein!BD$1:'Domein'!BD7239)+1,""),IF(ADHOC!$S$4=LEFT(Domein!$AS7240,LEN(ADHOC!$S$4)),MAX(Domein!BD$1:'Domein'!BD7239)+1,"")))</f>
        <v/>
      </c>
    </row>
    <row r="7241" spans="45:56" x14ac:dyDescent="0.2">
      <c r="AS7241" s="4" t="s">
        <v>20026</v>
      </c>
      <c r="AT7241" s="4" t="s">
        <v>20027</v>
      </c>
      <c r="AU7241" s="4" t="s">
        <v>456</v>
      </c>
      <c r="AV7241" s="4" t="s">
        <v>731</v>
      </c>
      <c r="AW7241" s="4" t="s">
        <v>724</v>
      </c>
      <c r="AX7241" s="4"/>
      <c r="AY7241" s="4">
        <v>255650</v>
      </c>
      <c r="AZ7241" s="4">
        <v>494820</v>
      </c>
      <c r="BA7241" s="4" t="s">
        <v>28059</v>
      </c>
      <c r="BB7241" s="4" t="s">
        <v>28060</v>
      </c>
      <c r="BC7241" s="4">
        <v>40</v>
      </c>
      <c r="BD7241" t="str">
        <f>IF(AND(ADHOC!$G$15="",ADHOC!$S$4=""),"",IF(ADHOC!$G$15&lt;&gt;"",IF(ADHOC!$G$15=LEFT(Domein!$AS7241,LEN(ADHOC!$G$15)),MAX(Domein!BD$1:'Domein'!BD7240)+1,""),IF(ADHOC!$S$4=LEFT(Domein!$AS7241,LEN(ADHOC!$S$4)),MAX(Domein!BD$1:'Domein'!BD7240)+1,"")))</f>
        <v/>
      </c>
    </row>
    <row r="7242" spans="45:56" x14ac:dyDescent="0.2">
      <c r="AS7242" s="4" t="s">
        <v>20028</v>
      </c>
      <c r="AT7242" s="4" t="s">
        <v>11493</v>
      </c>
      <c r="AU7242" s="4" t="s">
        <v>456</v>
      </c>
      <c r="AV7242" s="4" t="s">
        <v>731</v>
      </c>
      <c r="AW7242" s="4" t="s">
        <v>724</v>
      </c>
      <c r="AX7242" s="4"/>
      <c r="AY7242" s="4">
        <v>246785</v>
      </c>
      <c r="AZ7242" s="4">
        <v>497508</v>
      </c>
      <c r="BA7242" s="4" t="s">
        <v>24853</v>
      </c>
      <c r="BB7242" s="4" t="s">
        <v>24854</v>
      </c>
      <c r="BC7242" s="4">
        <v>40</v>
      </c>
      <c r="BD7242" t="str">
        <f>IF(AND(ADHOC!$G$15="",ADHOC!$S$4=""),"",IF(ADHOC!$G$15&lt;&gt;"",IF(ADHOC!$G$15=LEFT(Domein!$AS7242,LEN(ADHOC!$G$15)),MAX(Domein!BD$1:'Domein'!BD7241)+1,""),IF(ADHOC!$S$4=LEFT(Domein!$AS7242,LEN(ADHOC!$S$4)),MAX(Domein!BD$1:'Domein'!BD7241)+1,"")))</f>
        <v/>
      </c>
    </row>
    <row r="7243" spans="45:56" x14ac:dyDescent="0.2">
      <c r="AS7243" s="4" t="s">
        <v>20029</v>
      </c>
      <c r="AT7243" s="4" t="s">
        <v>20030</v>
      </c>
      <c r="AU7243" s="4" t="s">
        <v>456</v>
      </c>
      <c r="AV7243" s="4" t="s">
        <v>731</v>
      </c>
      <c r="AW7243" s="4" t="s">
        <v>724</v>
      </c>
      <c r="AX7243" s="4"/>
      <c r="AY7243" s="4">
        <v>254660</v>
      </c>
      <c r="AZ7243" s="4">
        <v>496382</v>
      </c>
      <c r="BA7243" s="4" t="s">
        <v>26526</v>
      </c>
      <c r="BB7243" s="4" t="s">
        <v>28061</v>
      </c>
      <c r="BC7243" s="4">
        <v>40</v>
      </c>
      <c r="BD7243" t="str">
        <f>IF(AND(ADHOC!$G$15="",ADHOC!$S$4=""),"",IF(ADHOC!$G$15&lt;&gt;"",IF(ADHOC!$G$15=LEFT(Domein!$AS7243,LEN(ADHOC!$G$15)),MAX(Domein!BD$1:'Domein'!BD7242)+1,""),IF(ADHOC!$S$4=LEFT(Domein!$AS7243,LEN(ADHOC!$S$4)),MAX(Domein!BD$1:'Domein'!BD7242)+1,"")))</f>
        <v/>
      </c>
    </row>
    <row r="7244" spans="45:56" x14ac:dyDescent="0.2">
      <c r="AS7244" s="4" t="s">
        <v>20031</v>
      </c>
      <c r="AT7244" s="4" t="s">
        <v>20032</v>
      </c>
      <c r="AU7244" s="4" t="s">
        <v>456</v>
      </c>
      <c r="AV7244" s="4" t="s">
        <v>731</v>
      </c>
      <c r="AW7244" s="4" t="s">
        <v>724</v>
      </c>
      <c r="AX7244" s="4"/>
      <c r="AY7244" s="4">
        <v>248877</v>
      </c>
      <c r="AZ7244" s="4">
        <v>497723</v>
      </c>
      <c r="BA7244" s="4" t="s">
        <v>28062</v>
      </c>
      <c r="BB7244" s="4" t="s">
        <v>28063</v>
      </c>
      <c r="BC7244" s="4">
        <v>40</v>
      </c>
      <c r="BD7244" t="str">
        <f>IF(AND(ADHOC!$G$15="",ADHOC!$S$4=""),"",IF(ADHOC!$G$15&lt;&gt;"",IF(ADHOC!$G$15=LEFT(Domein!$AS7244,LEN(ADHOC!$G$15)),MAX(Domein!BD$1:'Domein'!BD7243)+1,""),IF(ADHOC!$S$4=LEFT(Domein!$AS7244,LEN(ADHOC!$S$4)),MAX(Domein!BD$1:'Domein'!BD7243)+1,"")))</f>
        <v/>
      </c>
    </row>
    <row r="7245" spans="45:56" x14ac:dyDescent="0.2">
      <c r="AS7245" s="4" t="s">
        <v>20033</v>
      </c>
      <c r="AT7245" s="4" t="s">
        <v>20034</v>
      </c>
      <c r="AU7245" s="4" t="s">
        <v>456</v>
      </c>
      <c r="AV7245" s="4" t="s">
        <v>731</v>
      </c>
      <c r="AW7245" s="4" t="s">
        <v>724</v>
      </c>
      <c r="AX7245" s="4"/>
      <c r="AY7245" s="4">
        <v>255743</v>
      </c>
      <c r="AZ7245" s="4">
        <v>494091</v>
      </c>
      <c r="BA7245" s="4" t="s">
        <v>28064</v>
      </c>
      <c r="BB7245" s="4" t="s">
        <v>28065</v>
      </c>
      <c r="BC7245" s="4">
        <v>40</v>
      </c>
      <c r="BD7245" t="str">
        <f>IF(AND(ADHOC!$G$15="",ADHOC!$S$4=""),"",IF(ADHOC!$G$15&lt;&gt;"",IF(ADHOC!$G$15=LEFT(Domein!$AS7245,LEN(ADHOC!$G$15)),MAX(Domein!BD$1:'Domein'!BD7244)+1,""),IF(ADHOC!$S$4=LEFT(Domein!$AS7245,LEN(ADHOC!$S$4)),MAX(Domein!BD$1:'Domein'!BD7244)+1,"")))</f>
        <v/>
      </c>
    </row>
    <row r="7246" spans="45:56" x14ac:dyDescent="0.2">
      <c r="AS7246" s="4" t="s">
        <v>20035</v>
      </c>
      <c r="AT7246" s="4" t="s">
        <v>20036</v>
      </c>
      <c r="AU7246" s="4" t="s">
        <v>456</v>
      </c>
      <c r="AV7246" s="4" t="s">
        <v>731</v>
      </c>
      <c r="AW7246" s="4" t="s">
        <v>724</v>
      </c>
      <c r="AX7246" s="4"/>
      <c r="AY7246" s="4">
        <v>242860</v>
      </c>
      <c r="AZ7246" s="4">
        <v>496148</v>
      </c>
      <c r="BA7246" s="4" t="s">
        <v>24359</v>
      </c>
      <c r="BB7246" s="4" t="s">
        <v>28066</v>
      </c>
      <c r="BC7246" s="4">
        <v>40</v>
      </c>
      <c r="BD7246" t="str">
        <f>IF(AND(ADHOC!$G$15="",ADHOC!$S$4=""),"",IF(ADHOC!$G$15&lt;&gt;"",IF(ADHOC!$G$15=LEFT(Domein!$AS7246,LEN(ADHOC!$G$15)),MAX(Domein!BD$1:'Domein'!BD7245)+1,""),IF(ADHOC!$S$4=LEFT(Domein!$AS7246,LEN(ADHOC!$S$4)),MAX(Domein!BD$1:'Domein'!BD7245)+1,"")))</f>
        <v/>
      </c>
    </row>
    <row r="7247" spans="45:56" x14ac:dyDescent="0.2">
      <c r="AS7247" s="4" t="s">
        <v>20037</v>
      </c>
      <c r="AT7247" s="4" t="s">
        <v>20038</v>
      </c>
      <c r="AU7247" s="4" t="s">
        <v>456</v>
      </c>
      <c r="AV7247" s="4" t="s">
        <v>731</v>
      </c>
      <c r="AW7247" s="4" t="s">
        <v>724</v>
      </c>
      <c r="AX7247" s="4"/>
      <c r="AY7247" s="4">
        <v>242894</v>
      </c>
      <c r="AZ7247" s="4">
        <v>498698</v>
      </c>
      <c r="BA7247" s="4" t="s">
        <v>28067</v>
      </c>
      <c r="BB7247" s="4" t="s">
        <v>28068</v>
      </c>
      <c r="BC7247" s="4">
        <v>40</v>
      </c>
      <c r="BD7247" t="str">
        <f>IF(AND(ADHOC!$G$15="",ADHOC!$S$4=""),"",IF(ADHOC!$G$15&lt;&gt;"",IF(ADHOC!$G$15=LEFT(Domein!$AS7247,LEN(ADHOC!$G$15)),MAX(Domein!BD$1:'Domein'!BD7246)+1,""),IF(ADHOC!$S$4=LEFT(Domein!$AS7247,LEN(ADHOC!$S$4)),MAX(Domein!BD$1:'Domein'!BD7246)+1,"")))</f>
        <v/>
      </c>
    </row>
    <row r="7248" spans="45:56" x14ac:dyDescent="0.2">
      <c r="AS7248" s="4" t="s">
        <v>20039</v>
      </c>
      <c r="AT7248" s="4" t="s">
        <v>20040</v>
      </c>
      <c r="AU7248" s="4" t="s">
        <v>456</v>
      </c>
      <c r="AV7248" s="4" t="s">
        <v>731</v>
      </c>
      <c r="AW7248" s="4" t="s">
        <v>724</v>
      </c>
      <c r="AX7248" s="4"/>
      <c r="AY7248" s="4">
        <v>241171</v>
      </c>
      <c r="AZ7248" s="4">
        <v>498598</v>
      </c>
      <c r="BA7248" s="4" t="s">
        <v>28069</v>
      </c>
      <c r="BB7248" s="4" t="s">
        <v>28070</v>
      </c>
      <c r="BC7248" s="4">
        <v>40</v>
      </c>
      <c r="BD7248" t="str">
        <f>IF(AND(ADHOC!$G$15="",ADHOC!$S$4=""),"",IF(ADHOC!$G$15&lt;&gt;"",IF(ADHOC!$G$15=LEFT(Domein!$AS7248,LEN(ADHOC!$G$15)),MAX(Domein!BD$1:'Domein'!BD7247)+1,""),IF(ADHOC!$S$4=LEFT(Domein!$AS7248,LEN(ADHOC!$S$4)),MAX(Domein!BD$1:'Domein'!BD7247)+1,"")))</f>
        <v/>
      </c>
    </row>
    <row r="7249" spans="45:56" x14ac:dyDescent="0.2">
      <c r="AS7249" s="4" t="s">
        <v>20041</v>
      </c>
      <c r="AT7249" s="4" t="s">
        <v>20042</v>
      </c>
      <c r="AU7249" s="4" t="s">
        <v>456</v>
      </c>
      <c r="AV7249" s="4" t="s">
        <v>731</v>
      </c>
      <c r="AW7249" s="4" t="s">
        <v>724</v>
      </c>
      <c r="AX7249" s="4"/>
      <c r="AY7249" s="4">
        <v>255706</v>
      </c>
      <c r="AZ7249" s="4">
        <v>496354</v>
      </c>
      <c r="BA7249" s="4" t="s">
        <v>28071</v>
      </c>
      <c r="BB7249" s="4" t="s">
        <v>28072</v>
      </c>
      <c r="BC7249" s="4">
        <v>40</v>
      </c>
      <c r="BD7249" t="str">
        <f>IF(AND(ADHOC!$G$15="",ADHOC!$S$4=""),"",IF(ADHOC!$G$15&lt;&gt;"",IF(ADHOC!$G$15=LEFT(Domein!$AS7249,LEN(ADHOC!$G$15)),MAX(Domein!BD$1:'Domein'!BD7248)+1,""),IF(ADHOC!$S$4=LEFT(Domein!$AS7249,LEN(ADHOC!$S$4)),MAX(Domein!BD$1:'Domein'!BD7248)+1,"")))</f>
        <v/>
      </c>
    </row>
    <row r="7250" spans="45:56" x14ac:dyDescent="0.2">
      <c r="AS7250" s="4" t="s">
        <v>20043</v>
      </c>
      <c r="AT7250" s="4" t="s">
        <v>20044</v>
      </c>
      <c r="AU7250" s="4" t="s">
        <v>456</v>
      </c>
      <c r="AV7250" s="4" t="s">
        <v>731</v>
      </c>
      <c r="AW7250" s="4" t="s">
        <v>724</v>
      </c>
      <c r="AX7250" s="4"/>
      <c r="AY7250" s="4">
        <v>242880</v>
      </c>
      <c r="AZ7250" s="4">
        <v>498846</v>
      </c>
      <c r="BA7250" s="4" t="s">
        <v>28073</v>
      </c>
      <c r="BB7250" s="4" t="s">
        <v>28074</v>
      </c>
      <c r="BC7250" s="4">
        <v>40</v>
      </c>
      <c r="BD7250" t="str">
        <f>IF(AND(ADHOC!$G$15="",ADHOC!$S$4=""),"",IF(ADHOC!$G$15&lt;&gt;"",IF(ADHOC!$G$15=LEFT(Domein!$AS7250,LEN(ADHOC!$G$15)),MAX(Domein!BD$1:'Domein'!BD7249)+1,""),IF(ADHOC!$S$4=LEFT(Domein!$AS7250,LEN(ADHOC!$S$4)),MAX(Domein!BD$1:'Domein'!BD7249)+1,"")))</f>
        <v/>
      </c>
    </row>
    <row r="7251" spans="45:56" x14ac:dyDescent="0.2">
      <c r="AS7251" s="4" t="s">
        <v>20045</v>
      </c>
      <c r="AT7251" s="4" t="s">
        <v>20046</v>
      </c>
      <c r="AU7251" s="4" t="s">
        <v>456</v>
      </c>
      <c r="AV7251" s="4" t="s">
        <v>731</v>
      </c>
      <c r="AW7251" s="4" t="s">
        <v>724</v>
      </c>
      <c r="AX7251" s="4"/>
      <c r="AY7251" s="4">
        <v>254999</v>
      </c>
      <c r="AZ7251" s="4">
        <v>494075</v>
      </c>
      <c r="BA7251" s="4" t="s">
        <v>28010</v>
      </c>
      <c r="BB7251" s="4" t="s">
        <v>28075</v>
      </c>
      <c r="BC7251" s="4">
        <v>40</v>
      </c>
      <c r="BD7251" t="str">
        <f>IF(AND(ADHOC!$G$15="",ADHOC!$S$4=""),"",IF(ADHOC!$G$15&lt;&gt;"",IF(ADHOC!$G$15=LEFT(Domein!$AS7251,LEN(ADHOC!$G$15)),MAX(Domein!BD$1:'Domein'!BD7250)+1,""),IF(ADHOC!$S$4=LEFT(Domein!$AS7251,LEN(ADHOC!$S$4)),MAX(Domein!BD$1:'Domein'!BD7250)+1,"")))</f>
        <v/>
      </c>
    </row>
    <row r="7252" spans="45:56" x14ac:dyDescent="0.2">
      <c r="AS7252" s="4" t="s">
        <v>20047</v>
      </c>
      <c r="AT7252" s="4" t="s">
        <v>20048</v>
      </c>
      <c r="AU7252" s="4" t="s">
        <v>456</v>
      </c>
      <c r="AV7252" s="4" t="s">
        <v>731</v>
      </c>
      <c r="AW7252" s="4" t="s">
        <v>724</v>
      </c>
      <c r="AX7252" s="4"/>
      <c r="AY7252" s="4">
        <v>255673</v>
      </c>
      <c r="AZ7252" s="4">
        <v>495281</v>
      </c>
      <c r="BA7252" s="4" t="s">
        <v>28076</v>
      </c>
      <c r="BB7252" s="4" t="s">
        <v>28077</v>
      </c>
      <c r="BC7252" s="4">
        <v>40</v>
      </c>
      <c r="BD7252" t="str">
        <f>IF(AND(ADHOC!$G$15="",ADHOC!$S$4=""),"",IF(ADHOC!$G$15&lt;&gt;"",IF(ADHOC!$G$15=LEFT(Domein!$AS7252,LEN(ADHOC!$G$15)),MAX(Domein!BD$1:'Domein'!BD7251)+1,""),IF(ADHOC!$S$4=LEFT(Domein!$AS7252,LEN(ADHOC!$S$4)),MAX(Domein!BD$1:'Domein'!BD7251)+1,"")))</f>
        <v/>
      </c>
    </row>
    <row r="7253" spans="45:56" x14ac:dyDescent="0.2">
      <c r="AS7253" s="4" t="s">
        <v>20049</v>
      </c>
      <c r="AT7253" s="4" t="s">
        <v>20050</v>
      </c>
      <c r="AU7253" s="4" t="s">
        <v>456</v>
      </c>
      <c r="AV7253" s="4" t="s">
        <v>731</v>
      </c>
      <c r="AW7253" s="4" t="s">
        <v>724</v>
      </c>
      <c r="AX7253" s="4"/>
      <c r="AY7253" s="4">
        <v>254200</v>
      </c>
      <c r="AZ7253" s="4">
        <v>495200</v>
      </c>
      <c r="BA7253" s="4" t="s">
        <v>28078</v>
      </c>
      <c r="BB7253" s="4" t="s">
        <v>28079</v>
      </c>
      <c r="BC7253" s="4">
        <v>40</v>
      </c>
      <c r="BD7253" t="str">
        <f>IF(AND(ADHOC!$G$15="",ADHOC!$S$4=""),"",IF(ADHOC!$G$15&lt;&gt;"",IF(ADHOC!$G$15=LEFT(Domein!$AS7253,LEN(ADHOC!$G$15)),MAX(Domein!BD$1:'Domein'!BD7252)+1,""),IF(ADHOC!$S$4=LEFT(Domein!$AS7253,LEN(ADHOC!$S$4)),MAX(Domein!BD$1:'Domein'!BD7252)+1,"")))</f>
        <v/>
      </c>
    </row>
    <row r="7254" spans="45:56" x14ac:dyDescent="0.2">
      <c r="AS7254" s="4" t="s">
        <v>20051</v>
      </c>
      <c r="AT7254" s="4" t="s">
        <v>20052</v>
      </c>
      <c r="AU7254" s="4" t="s">
        <v>456</v>
      </c>
      <c r="AV7254" s="4" t="s">
        <v>731</v>
      </c>
      <c r="AW7254" s="4" t="s">
        <v>724</v>
      </c>
      <c r="AX7254" s="4"/>
      <c r="AY7254" s="4">
        <v>255700</v>
      </c>
      <c r="AZ7254" s="4">
        <v>496750</v>
      </c>
      <c r="BA7254" s="4" t="s">
        <v>22347</v>
      </c>
      <c r="BB7254" s="4" t="s">
        <v>28080</v>
      </c>
      <c r="BC7254" s="4">
        <v>40</v>
      </c>
      <c r="BD7254" t="str">
        <f>IF(AND(ADHOC!$G$15="",ADHOC!$S$4=""),"",IF(ADHOC!$G$15&lt;&gt;"",IF(ADHOC!$G$15=LEFT(Domein!$AS7254,LEN(ADHOC!$G$15)),MAX(Domein!BD$1:'Domein'!BD7253)+1,""),IF(ADHOC!$S$4=LEFT(Domein!$AS7254,LEN(ADHOC!$S$4)),MAX(Domein!BD$1:'Domein'!BD7253)+1,"")))</f>
        <v/>
      </c>
    </row>
    <row r="7255" spans="45:56" x14ac:dyDescent="0.2">
      <c r="AS7255" s="4" t="s">
        <v>20053</v>
      </c>
      <c r="AT7255" s="4" t="s">
        <v>20054</v>
      </c>
      <c r="AU7255" s="4" t="s">
        <v>456</v>
      </c>
      <c r="AV7255" s="4" t="s">
        <v>731</v>
      </c>
      <c r="AW7255" s="4" t="s">
        <v>724</v>
      </c>
      <c r="AX7255" s="4"/>
      <c r="AY7255" s="4">
        <v>255700</v>
      </c>
      <c r="AZ7255" s="4">
        <v>496850</v>
      </c>
      <c r="BA7255" s="4" t="s">
        <v>28081</v>
      </c>
      <c r="BB7255" s="4" t="s">
        <v>28082</v>
      </c>
      <c r="BC7255" s="4">
        <v>40</v>
      </c>
      <c r="BD7255" t="str">
        <f>IF(AND(ADHOC!$G$15="",ADHOC!$S$4=""),"",IF(ADHOC!$G$15&lt;&gt;"",IF(ADHOC!$G$15=LEFT(Domein!$AS7255,LEN(ADHOC!$G$15)),MAX(Domein!BD$1:'Domein'!BD7254)+1,""),IF(ADHOC!$S$4=LEFT(Domein!$AS7255,LEN(ADHOC!$S$4)),MAX(Domein!BD$1:'Domein'!BD7254)+1,"")))</f>
        <v/>
      </c>
    </row>
    <row r="7256" spans="45:56" x14ac:dyDescent="0.2">
      <c r="AS7256" s="4" t="s">
        <v>20055</v>
      </c>
      <c r="AT7256" s="4" t="s">
        <v>20056</v>
      </c>
      <c r="AU7256" s="4" t="s">
        <v>456</v>
      </c>
      <c r="AV7256" s="4" t="s">
        <v>731</v>
      </c>
      <c r="AW7256" s="4" t="s">
        <v>724</v>
      </c>
      <c r="AX7256" s="4"/>
      <c r="AY7256" s="4">
        <v>255054</v>
      </c>
      <c r="AZ7256" s="4">
        <v>496722</v>
      </c>
      <c r="BA7256" s="4" t="s">
        <v>28083</v>
      </c>
      <c r="BB7256" s="4" t="s">
        <v>28084</v>
      </c>
      <c r="BC7256" s="4">
        <v>40</v>
      </c>
      <c r="BD7256" t="str">
        <f>IF(AND(ADHOC!$G$15="",ADHOC!$S$4=""),"",IF(ADHOC!$G$15&lt;&gt;"",IF(ADHOC!$G$15=LEFT(Domein!$AS7256,LEN(ADHOC!$G$15)),MAX(Domein!BD$1:'Domein'!BD7255)+1,""),IF(ADHOC!$S$4=LEFT(Domein!$AS7256,LEN(ADHOC!$S$4)),MAX(Domein!BD$1:'Domein'!BD7255)+1,"")))</f>
        <v/>
      </c>
    </row>
    <row r="7257" spans="45:56" x14ac:dyDescent="0.2">
      <c r="AS7257" s="4" t="s">
        <v>20057</v>
      </c>
      <c r="AT7257" s="4" t="s">
        <v>20058</v>
      </c>
      <c r="AU7257" s="4" t="s">
        <v>456</v>
      </c>
      <c r="AV7257" s="4" t="s">
        <v>731</v>
      </c>
      <c r="AW7257" s="4" t="s">
        <v>724</v>
      </c>
      <c r="AX7257" s="4"/>
      <c r="AY7257" s="4">
        <v>254301</v>
      </c>
      <c r="AZ7257" s="4">
        <v>496141</v>
      </c>
      <c r="BA7257" s="4" t="s">
        <v>28085</v>
      </c>
      <c r="BB7257" s="4" t="s">
        <v>28086</v>
      </c>
      <c r="BC7257" s="4">
        <v>40</v>
      </c>
      <c r="BD7257" t="str">
        <f>IF(AND(ADHOC!$G$15="",ADHOC!$S$4=""),"",IF(ADHOC!$G$15&lt;&gt;"",IF(ADHOC!$G$15=LEFT(Domein!$AS7257,LEN(ADHOC!$G$15)),MAX(Domein!BD$1:'Domein'!BD7256)+1,""),IF(ADHOC!$S$4=LEFT(Domein!$AS7257,LEN(ADHOC!$S$4)),MAX(Domein!BD$1:'Domein'!BD7256)+1,"")))</f>
        <v/>
      </c>
    </row>
    <row r="7258" spans="45:56" x14ac:dyDescent="0.2">
      <c r="AS7258" s="4" t="s">
        <v>20059</v>
      </c>
      <c r="AT7258" s="4" t="s">
        <v>20060</v>
      </c>
      <c r="AU7258" s="4" t="s">
        <v>456</v>
      </c>
      <c r="AV7258" s="4" t="s">
        <v>731</v>
      </c>
      <c r="AW7258" s="4" t="s">
        <v>724</v>
      </c>
      <c r="AX7258" s="4"/>
      <c r="AY7258" s="4">
        <v>254164</v>
      </c>
      <c r="AZ7258" s="4">
        <v>497249</v>
      </c>
      <c r="BA7258" s="4" t="s">
        <v>28087</v>
      </c>
      <c r="BB7258" s="4" t="s">
        <v>28088</v>
      </c>
      <c r="BC7258" s="4">
        <v>40</v>
      </c>
      <c r="BD7258" t="str">
        <f>IF(AND(ADHOC!$G$15="",ADHOC!$S$4=""),"",IF(ADHOC!$G$15&lt;&gt;"",IF(ADHOC!$G$15=LEFT(Domein!$AS7258,LEN(ADHOC!$G$15)),MAX(Domein!BD$1:'Domein'!BD7257)+1,""),IF(ADHOC!$S$4=LEFT(Domein!$AS7258,LEN(ADHOC!$S$4)),MAX(Domein!BD$1:'Domein'!BD7257)+1,"")))</f>
        <v/>
      </c>
    </row>
    <row r="7259" spans="45:56" x14ac:dyDescent="0.2">
      <c r="AS7259" s="4" t="s">
        <v>20061</v>
      </c>
      <c r="AT7259" s="4" t="s">
        <v>20062</v>
      </c>
      <c r="AU7259" s="4" t="s">
        <v>456</v>
      </c>
      <c r="AV7259" s="4" t="s">
        <v>731</v>
      </c>
      <c r="AW7259" s="4" t="s">
        <v>724</v>
      </c>
      <c r="AX7259" s="4"/>
      <c r="AY7259" s="4">
        <v>255200</v>
      </c>
      <c r="AZ7259" s="4">
        <v>494521</v>
      </c>
      <c r="BA7259" s="4" t="s">
        <v>28089</v>
      </c>
      <c r="BB7259" s="4" t="s">
        <v>28090</v>
      </c>
      <c r="BC7259" s="4">
        <v>40</v>
      </c>
      <c r="BD7259" t="str">
        <f>IF(AND(ADHOC!$G$15="",ADHOC!$S$4=""),"",IF(ADHOC!$G$15&lt;&gt;"",IF(ADHOC!$G$15=LEFT(Domein!$AS7259,LEN(ADHOC!$G$15)),MAX(Domein!BD$1:'Domein'!BD7258)+1,""),IF(ADHOC!$S$4=LEFT(Domein!$AS7259,LEN(ADHOC!$S$4)),MAX(Domein!BD$1:'Domein'!BD7258)+1,"")))</f>
        <v/>
      </c>
    </row>
    <row r="7260" spans="45:56" x14ac:dyDescent="0.2">
      <c r="AS7260" s="4" t="s">
        <v>20063</v>
      </c>
      <c r="AT7260" s="4" t="s">
        <v>20064</v>
      </c>
      <c r="AU7260" s="4" t="s">
        <v>456</v>
      </c>
      <c r="AV7260" s="4" t="s">
        <v>731</v>
      </c>
      <c r="AW7260" s="4" t="s">
        <v>724</v>
      </c>
      <c r="AX7260" s="4"/>
      <c r="AY7260" s="4">
        <v>255233</v>
      </c>
      <c r="AZ7260" s="4">
        <v>494537</v>
      </c>
      <c r="BA7260" s="4" t="s">
        <v>28091</v>
      </c>
      <c r="BB7260" s="4" t="s">
        <v>28092</v>
      </c>
      <c r="BC7260" s="4">
        <v>40</v>
      </c>
      <c r="BD7260" t="str">
        <f>IF(AND(ADHOC!$G$15="",ADHOC!$S$4=""),"",IF(ADHOC!$G$15&lt;&gt;"",IF(ADHOC!$G$15=LEFT(Domein!$AS7260,LEN(ADHOC!$G$15)),MAX(Domein!BD$1:'Domein'!BD7259)+1,""),IF(ADHOC!$S$4=LEFT(Domein!$AS7260,LEN(ADHOC!$S$4)),MAX(Domein!BD$1:'Domein'!BD7259)+1,"")))</f>
        <v/>
      </c>
    </row>
    <row r="7261" spans="45:56" x14ac:dyDescent="0.2">
      <c r="AS7261" s="4" t="s">
        <v>20065</v>
      </c>
      <c r="AT7261" s="4" t="s">
        <v>20066</v>
      </c>
      <c r="AU7261" s="4" t="s">
        <v>456</v>
      </c>
      <c r="AV7261" s="4" t="s">
        <v>731</v>
      </c>
      <c r="AW7261" s="4" t="s">
        <v>724</v>
      </c>
      <c r="AX7261" s="4"/>
      <c r="AY7261" s="4">
        <v>241402</v>
      </c>
      <c r="AZ7261" s="4">
        <v>495804</v>
      </c>
      <c r="BA7261" s="4" t="s">
        <v>28093</v>
      </c>
      <c r="BB7261" s="4" t="s">
        <v>28094</v>
      </c>
      <c r="BC7261" s="4">
        <v>40</v>
      </c>
      <c r="BD7261" t="str">
        <f>IF(AND(ADHOC!$G$15="",ADHOC!$S$4=""),"",IF(ADHOC!$G$15&lt;&gt;"",IF(ADHOC!$G$15=LEFT(Domein!$AS7261,LEN(ADHOC!$G$15)),MAX(Domein!BD$1:'Domein'!BD7260)+1,""),IF(ADHOC!$S$4=LEFT(Domein!$AS7261,LEN(ADHOC!$S$4)),MAX(Domein!BD$1:'Domein'!BD7260)+1,"")))</f>
        <v/>
      </c>
    </row>
    <row r="7262" spans="45:56" x14ac:dyDescent="0.2">
      <c r="AS7262" s="4" t="s">
        <v>20067</v>
      </c>
      <c r="AT7262" s="4" t="s">
        <v>20068</v>
      </c>
      <c r="AU7262" s="4" t="s">
        <v>456</v>
      </c>
      <c r="AV7262" s="4" t="s">
        <v>731</v>
      </c>
      <c r="AW7262" s="4" t="s">
        <v>724</v>
      </c>
      <c r="AX7262" s="4"/>
      <c r="AY7262" s="4">
        <v>249040</v>
      </c>
      <c r="AZ7262" s="4">
        <v>494376</v>
      </c>
      <c r="BA7262" s="4" t="s">
        <v>28095</v>
      </c>
      <c r="BB7262" s="4" t="s">
        <v>28096</v>
      </c>
      <c r="BC7262" s="4">
        <v>40</v>
      </c>
      <c r="BD7262" t="str">
        <f>IF(AND(ADHOC!$G$15="",ADHOC!$S$4=""),"",IF(ADHOC!$G$15&lt;&gt;"",IF(ADHOC!$G$15=LEFT(Domein!$AS7262,LEN(ADHOC!$G$15)),MAX(Domein!BD$1:'Domein'!BD7261)+1,""),IF(ADHOC!$S$4=LEFT(Domein!$AS7262,LEN(ADHOC!$S$4)),MAX(Domein!BD$1:'Domein'!BD7261)+1,"")))</f>
        <v/>
      </c>
    </row>
    <row r="7263" spans="45:56" x14ac:dyDescent="0.2">
      <c r="AS7263" s="4" t="s">
        <v>20069</v>
      </c>
      <c r="AT7263" s="4" t="s">
        <v>20070</v>
      </c>
      <c r="AU7263" s="4" t="s">
        <v>456</v>
      </c>
      <c r="AV7263" s="4" t="s">
        <v>731</v>
      </c>
      <c r="AW7263" s="4" t="s">
        <v>724</v>
      </c>
      <c r="AX7263" s="4"/>
      <c r="AY7263" s="4">
        <v>247797</v>
      </c>
      <c r="AZ7263" s="4">
        <v>495192</v>
      </c>
      <c r="BA7263" s="4" t="s">
        <v>28097</v>
      </c>
      <c r="BB7263" s="4" t="s">
        <v>28098</v>
      </c>
      <c r="BC7263" s="4">
        <v>40</v>
      </c>
      <c r="BD7263" t="str">
        <f>IF(AND(ADHOC!$G$15="",ADHOC!$S$4=""),"",IF(ADHOC!$G$15&lt;&gt;"",IF(ADHOC!$G$15=LEFT(Domein!$AS7263,LEN(ADHOC!$G$15)),MAX(Domein!BD$1:'Domein'!BD7262)+1,""),IF(ADHOC!$S$4=LEFT(Domein!$AS7263,LEN(ADHOC!$S$4)),MAX(Domein!BD$1:'Domein'!BD7262)+1,"")))</f>
        <v/>
      </c>
    </row>
    <row r="7264" spans="45:56" x14ac:dyDescent="0.2">
      <c r="AS7264" s="4" t="s">
        <v>20071</v>
      </c>
      <c r="AT7264" s="4" t="s">
        <v>20072</v>
      </c>
      <c r="AU7264" s="4" t="s">
        <v>456</v>
      </c>
      <c r="AV7264" s="4" t="s">
        <v>731</v>
      </c>
      <c r="AW7264" s="4" t="s">
        <v>724</v>
      </c>
      <c r="AX7264" s="4"/>
      <c r="AY7264" s="4">
        <v>250503</v>
      </c>
      <c r="AZ7264" s="4">
        <v>494278</v>
      </c>
      <c r="BA7264" s="4" t="s">
        <v>28099</v>
      </c>
      <c r="BB7264" s="4" t="s">
        <v>28100</v>
      </c>
      <c r="BC7264" s="4">
        <v>40</v>
      </c>
      <c r="BD7264" t="str">
        <f>IF(AND(ADHOC!$G$15="",ADHOC!$S$4=""),"",IF(ADHOC!$G$15&lt;&gt;"",IF(ADHOC!$G$15=LEFT(Domein!$AS7264,LEN(ADHOC!$G$15)),MAX(Domein!BD$1:'Domein'!BD7263)+1,""),IF(ADHOC!$S$4=LEFT(Domein!$AS7264,LEN(ADHOC!$S$4)),MAX(Domein!BD$1:'Domein'!BD7263)+1,"")))</f>
        <v/>
      </c>
    </row>
    <row r="7265" spans="45:56" x14ac:dyDescent="0.2">
      <c r="AS7265" s="4" t="s">
        <v>20073</v>
      </c>
      <c r="AT7265" s="4" t="s">
        <v>20074</v>
      </c>
      <c r="AU7265" s="4" t="s">
        <v>456</v>
      </c>
      <c r="AV7265" s="4" t="s">
        <v>731</v>
      </c>
      <c r="AW7265" s="4" t="s">
        <v>724</v>
      </c>
      <c r="AX7265" s="4"/>
      <c r="AY7265" s="4">
        <v>249212</v>
      </c>
      <c r="AZ7265" s="4">
        <v>494219</v>
      </c>
      <c r="BA7265" s="4" t="s">
        <v>28101</v>
      </c>
      <c r="BB7265" s="4" t="s">
        <v>28102</v>
      </c>
      <c r="BC7265" s="4">
        <v>40</v>
      </c>
      <c r="BD7265" t="str">
        <f>IF(AND(ADHOC!$G$15="",ADHOC!$S$4=""),"",IF(ADHOC!$G$15&lt;&gt;"",IF(ADHOC!$G$15=LEFT(Domein!$AS7265,LEN(ADHOC!$G$15)),MAX(Domein!BD$1:'Domein'!BD7264)+1,""),IF(ADHOC!$S$4=LEFT(Domein!$AS7265,LEN(ADHOC!$S$4)),MAX(Domein!BD$1:'Domein'!BD7264)+1,"")))</f>
        <v/>
      </c>
    </row>
    <row r="7266" spans="45:56" x14ac:dyDescent="0.2">
      <c r="AS7266" s="4" t="s">
        <v>20075</v>
      </c>
      <c r="AT7266" s="4" t="s">
        <v>20076</v>
      </c>
      <c r="AU7266" s="4" t="s">
        <v>456</v>
      </c>
      <c r="AV7266" s="4" t="s">
        <v>731</v>
      </c>
      <c r="AW7266" s="4" t="s">
        <v>724</v>
      </c>
      <c r="AX7266" s="4"/>
      <c r="AY7266" s="4">
        <v>251487</v>
      </c>
      <c r="AZ7266" s="4">
        <v>494549</v>
      </c>
      <c r="BA7266" s="4" t="s">
        <v>28103</v>
      </c>
      <c r="BB7266" s="4" t="s">
        <v>25246</v>
      </c>
      <c r="BC7266" s="4">
        <v>40</v>
      </c>
      <c r="BD7266" t="str">
        <f>IF(AND(ADHOC!$G$15="",ADHOC!$S$4=""),"",IF(ADHOC!$G$15&lt;&gt;"",IF(ADHOC!$G$15=LEFT(Domein!$AS7266,LEN(ADHOC!$G$15)),MAX(Domein!BD$1:'Domein'!BD7265)+1,""),IF(ADHOC!$S$4=LEFT(Domein!$AS7266,LEN(ADHOC!$S$4)),MAX(Domein!BD$1:'Domein'!BD7265)+1,"")))</f>
        <v/>
      </c>
    </row>
    <row r="7267" spans="45:56" x14ac:dyDescent="0.2">
      <c r="AS7267" s="4" t="s">
        <v>20077</v>
      </c>
      <c r="AT7267" s="4" t="s">
        <v>20078</v>
      </c>
      <c r="AU7267" s="4" t="s">
        <v>456</v>
      </c>
      <c r="AV7267" s="4" t="s">
        <v>731</v>
      </c>
      <c r="AW7267" s="4" t="s">
        <v>724</v>
      </c>
      <c r="AX7267" s="4"/>
      <c r="AY7267" s="4">
        <v>251692</v>
      </c>
      <c r="AZ7267" s="4">
        <v>494483</v>
      </c>
      <c r="BA7267" s="4" t="s">
        <v>28104</v>
      </c>
      <c r="BB7267" s="4" t="s">
        <v>28105</v>
      </c>
      <c r="BC7267" s="4">
        <v>40</v>
      </c>
      <c r="BD7267" t="str">
        <f>IF(AND(ADHOC!$G$15="",ADHOC!$S$4=""),"",IF(ADHOC!$G$15&lt;&gt;"",IF(ADHOC!$G$15=LEFT(Domein!$AS7267,LEN(ADHOC!$G$15)),MAX(Domein!BD$1:'Domein'!BD7266)+1,""),IF(ADHOC!$S$4=LEFT(Domein!$AS7267,LEN(ADHOC!$S$4)),MAX(Domein!BD$1:'Domein'!BD7266)+1,"")))</f>
        <v/>
      </c>
    </row>
    <row r="7268" spans="45:56" x14ac:dyDescent="0.2">
      <c r="AS7268" s="4" t="s">
        <v>20079</v>
      </c>
      <c r="AT7268" s="4" t="s">
        <v>20080</v>
      </c>
      <c r="AU7268" s="4" t="s">
        <v>456</v>
      </c>
      <c r="AV7268" s="4" t="s">
        <v>731</v>
      </c>
      <c r="AW7268" s="4" t="s">
        <v>724</v>
      </c>
      <c r="AX7268" s="4"/>
      <c r="AY7268" s="4">
        <v>251575</v>
      </c>
      <c r="AZ7268" s="4">
        <v>495875</v>
      </c>
      <c r="BA7268" s="4" t="s">
        <v>28106</v>
      </c>
      <c r="BB7268" s="4" t="s">
        <v>28107</v>
      </c>
      <c r="BC7268" s="4">
        <v>40</v>
      </c>
      <c r="BD7268" t="str">
        <f>IF(AND(ADHOC!$G$15="",ADHOC!$S$4=""),"",IF(ADHOC!$G$15&lt;&gt;"",IF(ADHOC!$G$15=LEFT(Domein!$AS7268,LEN(ADHOC!$G$15)),MAX(Domein!BD$1:'Domein'!BD7267)+1,""),IF(ADHOC!$S$4=LEFT(Domein!$AS7268,LEN(ADHOC!$S$4)),MAX(Domein!BD$1:'Domein'!BD7267)+1,"")))</f>
        <v/>
      </c>
    </row>
    <row r="7269" spans="45:56" x14ac:dyDescent="0.2">
      <c r="AS7269" s="4" t="s">
        <v>20081</v>
      </c>
      <c r="AT7269" s="4" t="s">
        <v>20082</v>
      </c>
      <c r="AU7269" s="4" t="s">
        <v>456</v>
      </c>
      <c r="AV7269" s="4" t="s">
        <v>731</v>
      </c>
      <c r="AW7269" s="4" t="s">
        <v>724</v>
      </c>
      <c r="AX7269" s="4"/>
      <c r="AY7269" s="4">
        <v>252896</v>
      </c>
      <c r="AZ7269" s="4">
        <v>494042</v>
      </c>
      <c r="BA7269" s="4" t="s">
        <v>28108</v>
      </c>
      <c r="BB7269" s="4" t="s">
        <v>28109</v>
      </c>
      <c r="BC7269" s="4">
        <v>40</v>
      </c>
      <c r="BD7269" t="str">
        <f>IF(AND(ADHOC!$G$15="",ADHOC!$S$4=""),"",IF(ADHOC!$G$15&lt;&gt;"",IF(ADHOC!$G$15=LEFT(Domein!$AS7269,LEN(ADHOC!$G$15)),MAX(Domein!BD$1:'Domein'!BD7268)+1,""),IF(ADHOC!$S$4=LEFT(Domein!$AS7269,LEN(ADHOC!$S$4)),MAX(Domein!BD$1:'Domein'!BD7268)+1,"")))</f>
        <v/>
      </c>
    </row>
    <row r="7270" spans="45:56" x14ac:dyDescent="0.2">
      <c r="AS7270" s="4" t="s">
        <v>20083</v>
      </c>
      <c r="AT7270" s="4" t="s">
        <v>20084</v>
      </c>
      <c r="AU7270" s="4" t="s">
        <v>456</v>
      </c>
      <c r="AV7270" s="4" t="s">
        <v>731</v>
      </c>
      <c r="AW7270" s="4" t="s">
        <v>724</v>
      </c>
      <c r="AX7270" s="4"/>
      <c r="AY7270" s="4">
        <v>254492</v>
      </c>
      <c r="AZ7270" s="4">
        <v>494102</v>
      </c>
      <c r="BA7270" s="4" t="s">
        <v>28110</v>
      </c>
      <c r="BB7270" s="4" t="s">
        <v>28111</v>
      </c>
      <c r="BC7270" s="4">
        <v>40</v>
      </c>
      <c r="BD7270" t="str">
        <f>IF(AND(ADHOC!$G$15="",ADHOC!$S$4=""),"",IF(ADHOC!$G$15&lt;&gt;"",IF(ADHOC!$G$15=LEFT(Domein!$AS7270,LEN(ADHOC!$G$15)),MAX(Domein!BD$1:'Domein'!BD7269)+1,""),IF(ADHOC!$S$4=LEFT(Domein!$AS7270,LEN(ADHOC!$S$4)),MAX(Domein!BD$1:'Domein'!BD7269)+1,"")))</f>
        <v/>
      </c>
    </row>
    <row r="7271" spans="45:56" x14ac:dyDescent="0.2">
      <c r="AS7271" s="4" t="s">
        <v>20085</v>
      </c>
      <c r="AT7271" s="4" t="s">
        <v>20086</v>
      </c>
      <c r="AU7271" s="4" t="s">
        <v>456</v>
      </c>
      <c r="AV7271" s="4" t="s">
        <v>731</v>
      </c>
      <c r="AW7271" s="4" t="s">
        <v>724</v>
      </c>
      <c r="AX7271" s="4"/>
      <c r="AY7271" s="4">
        <v>243514</v>
      </c>
      <c r="AZ7271" s="4">
        <v>496346</v>
      </c>
      <c r="BA7271" s="4" t="s">
        <v>24837</v>
      </c>
      <c r="BB7271" s="4" t="s">
        <v>28112</v>
      </c>
      <c r="BC7271" s="4">
        <v>40</v>
      </c>
      <c r="BD7271" t="str">
        <f>IF(AND(ADHOC!$G$15="",ADHOC!$S$4=""),"",IF(ADHOC!$G$15&lt;&gt;"",IF(ADHOC!$G$15=LEFT(Domein!$AS7271,LEN(ADHOC!$G$15)),MAX(Domein!BD$1:'Domein'!BD7270)+1,""),IF(ADHOC!$S$4=LEFT(Domein!$AS7271,LEN(ADHOC!$S$4)),MAX(Domein!BD$1:'Domein'!BD7270)+1,"")))</f>
        <v/>
      </c>
    </row>
    <row r="7272" spans="45:56" x14ac:dyDescent="0.2">
      <c r="AS7272" s="4" t="s">
        <v>20087</v>
      </c>
      <c r="AT7272" s="4" t="s">
        <v>20088</v>
      </c>
      <c r="AU7272" s="4" t="s">
        <v>456</v>
      </c>
      <c r="AV7272" s="4" t="s">
        <v>731</v>
      </c>
      <c r="AW7272" s="4" t="s">
        <v>724</v>
      </c>
      <c r="AX7272" s="4"/>
      <c r="AY7272" s="4">
        <v>245661</v>
      </c>
      <c r="AZ7272" s="4">
        <v>495410</v>
      </c>
      <c r="BA7272" s="4" t="s">
        <v>28113</v>
      </c>
      <c r="BB7272" s="4" t="s">
        <v>28114</v>
      </c>
      <c r="BC7272" s="4">
        <v>40</v>
      </c>
      <c r="BD7272" t="str">
        <f>IF(AND(ADHOC!$G$15="",ADHOC!$S$4=""),"",IF(ADHOC!$G$15&lt;&gt;"",IF(ADHOC!$G$15=LEFT(Domein!$AS7272,LEN(ADHOC!$G$15)),MAX(Domein!BD$1:'Domein'!BD7271)+1,""),IF(ADHOC!$S$4=LEFT(Domein!$AS7272,LEN(ADHOC!$S$4)),MAX(Domein!BD$1:'Domein'!BD7271)+1,"")))</f>
        <v/>
      </c>
    </row>
    <row r="7273" spans="45:56" x14ac:dyDescent="0.2">
      <c r="AS7273" s="4" t="s">
        <v>20089</v>
      </c>
      <c r="AT7273" s="4" t="s">
        <v>20090</v>
      </c>
      <c r="AU7273" s="4" t="s">
        <v>456</v>
      </c>
      <c r="AV7273" s="4" t="s">
        <v>731</v>
      </c>
      <c r="AW7273" s="4" t="s">
        <v>724</v>
      </c>
      <c r="AX7273" s="4"/>
      <c r="AY7273" s="4">
        <v>255086</v>
      </c>
      <c r="AZ7273" s="4">
        <v>496684</v>
      </c>
      <c r="BA7273" s="4" t="s">
        <v>28115</v>
      </c>
      <c r="BB7273" s="4" t="s">
        <v>28116</v>
      </c>
      <c r="BC7273" s="4">
        <v>40</v>
      </c>
      <c r="BD7273" t="str">
        <f>IF(AND(ADHOC!$G$15="",ADHOC!$S$4=""),"",IF(ADHOC!$G$15&lt;&gt;"",IF(ADHOC!$G$15=LEFT(Domein!$AS7273,LEN(ADHOC!$G$15)),MAX(Domein!BD$1:'Domein'!BD7272)+1,""),IF(ADHOC!$S$4=LEFT(Domein!$AS7273,LEN(ADHOC!$S$4)),MAX(Domein!BD$1:'Domein'!BD7272)+1,"")))</f>
        <v/>
      </c>
    </row>
    <row r="7274" spans="45:56" x14ac:dyDescent="0.2">
      <c r="AS7274" s="4" t="s">
        <v>20091</v>
      </c>
      <c r="AT7274" s="4" t="s">
        <v>20092</v>
      </c>
      <c r="AU7274" s="4" t="s">
        <v>456</v>
      </c>
      <c r="AV7274" s="4" t="s">
        <v>731</v>
      </c>
      <c r="AW7274" s="4" t="s">
        <v>724</v>
      </c>
      <c r="AX7274" s="4"/>
      <c r="AY7274" s="4">
        <v>255059</v>
      </c>
      <c r="AZ7274" s="4">
        <v>496579</v>
      </c>
      <c r="BA7274" s="4" t="s">
        <v>28117</v>
      </c>
      <c r="BB7274" s="4" t="s">
        <v>28118</v>
      </c>
      <c r="BC7274" s="4">
        <v>40</v>
      </c>
      <c r="BD7274" t="str">
        <f>IF(AND(ADHOC!$G$15="",ADHOC!$S$4=""),"",IF(ADHOC!$G$15&lt;&gt;"",IF(ADHOC!$G$15=LEFT(Domein!$AS7274,LEN(ADHOC!$G$15)),MAX(Domein!BD$1:'Domein'!BD7273)+1,""),IF(ADHOC!$S$4=LEFT(Domein!$AS7274,LEN(ADHOC!$S$4)),MAX(Domein!BD$1:'Domein'!BD7273)+1,"")))</f>
        <v/>
      </c>
    </row>
    <row r="7275" spans="45:56" x14ac:dyDescent="0.2">
      <c r="AS7275" s="4" t="s">
        <v>20093</v>
      </c>
      <c r="AT7275" s="4" t="s">
        <v>20094</v>
      </c>
      <c r="AU7275" s="4" t="s">
        <v>456</v>
      </c>
      <c r="AV7275" s="4" t="s">
        <v>731</v>
      </c>
      <c r="AW7275" s="4" t="s">
        <v>724</v>
      </c>
      <c r="AX7275" s="4"/>
      <c r="AY7275" s="4">
        <v>254889</v>
      </c>
      <c r="AZ7275" s="4">
        <v>496683</v>
      </c>
      <c r="BA7275" s="4" t="s">
        <v>28119</v>
      </c>
      <c r="BB7275" s="4" t="s">
        <v>28120</v>
      </c>
      <c r="BC7275" s="4">
        <v>40</v>
      </c>
      <c r="BD7275" t="str">
        <f>IF(AND(ADHOC!$G$15="",ADHOC!$S$4=""),"",IF(ADHOC!$G$15&lt;&gt;"",IF(ADHOC!$G$15=LEFT(Domein!$AS7275,LEN(ADHOC!$G$15)),MAX(Domein!BD$1:'Domein'!BD7274)+1,""),IF(ADHOC!$S$4=LEFT(Domein!$AS7275,LEN(ADHOC!$S$4)),MAX(Domein!BD$1:'Domein'!BD7274)+1,"")))</f>
        <v/>
      </c>
    </row>
    <row r="7276" spans="45:56" x14ac:dyDescent="0.2">
      <c r="AS7276" s="4" t="s">
        <v>20095</v>
      </c>
      <c r="AT7276" s="4" t="s">
        <v>20096</v>
      </c>
      <c r="AU7276" s="4" t="s">
        <v>456</v>
      </c>
      <c r="AV7276" s="4" t="s">
        <v>731</v>
      </c>
      <c r="AW7276" s="4" t="s">
        <v>724</v>
      </c>
      <c r="AX7276" s="4"/>
      <c r="AY7276" s="4">
        <v>254521</v>
      </c>
      <c r="AZ7276" s="4">
        <v>494227</v>
      </c>
      <c r="BA7276" s="4" t="s">
        <v>28121</v>
      </c>
      <c r="BB7276" s="4" t="s">
        <v>28122</v>
      </c>
      <c r="BC7276" s="4">
        <v>40</v>
      </c>
      <c r="BD7276" t="str">
        <f>IF(AND(ADHOC!$G$15="",ADHOC!$S$4=""),"",IF(ADHOC!$G$15&lt;&gt;"",IF(ADHOC!$G$15=LEFT(Domein!$AS7276,LEN(ADHOC!$G$15)),MAX(Domein!BD$1:'Domein'!BD7275)+1,""),IF(ADHOC!$S$4=LEFT(Domein!$AS7276,LEN(ADHOC!$S$4)),MAX(Domein!BD$1:'Domein'!BD7275)+1,"")))</f>
        <v/>
      </c>
    </row>
    <row r="7277" spans="45:56" x14ac:dyDescent="0.2">
      <c r="AS7277" s="4" t="s">
        <v>20097</v>
      </c>
      <c r="AT7277" s="4" t="s">
        <v>2453</v>
      </c>
      <c r="AU7277" s="4" t="s">
        <v>456</v>
      </c>
      <c r="AV7277" s="4" t="s">
        <v>731</v>
      </c>
      <c r="AW7277" s="4" t="s">
        <v>724</v>
      </c>
      <c r="AX7277" s="4"/>
      <c r="AY7277" s="4">
        <v>227745</v>
      </c>
      <c r="AZ7277" s="4">
        <v>498224</v>
      </c>
      <c r="BA7277" s="4" t="s">
        <v>28123</v>
      </c>
      <c r="BB7277" s="4" t="s">
        <v>28124</v>
      </c>
      <c r="BC7277" s="4">
        <v>40</v>
      </c>
      <c r="BD7277" t="str">
        <f>IF(AND(ADHOC!$G$15="",ADHOC!$S$4=""),"",IF(ADHOC!$G$15&lt;&gt;"",IF(ADHOC!$G$15=LEFT(Domein!$AS7277,LEN(ADHOC!$G$15)),MAX(Domein!BD$1:'Domein'!BD7276)+1,""),IF(ADHOC!$S$4=LEFT(Domein!$AS7277,LEN(ADHOC!$S$4)),MAX(Domein!BD$1:'Domein'!BD7276)+1,"")))</f>
        <v/>
      </c>
    </row>
    <row r="7278" spans="45:56" x14ac:dyDescent="0.2">
      <c r="AS7278" s="4" t="s">
        <v>20098</v>
      </c>
      <c r="AT7278" s="4" t="s">
        <v>20099</v>
      </c>
      <c r="AU7278" s="4" t="s">
        <v>456</v>
      </c>
      <c r="AV7278" s="4" t="s">
        <v>731</v>
      </c>
      <c r="AW7278" s="4" t="s">
        <v>724</v>
      </c>
      <c r="AX7278" s="4"/>
      <c r="AY7278" s="4">
        <v>229605</v>
      </c>
      <c r="AZ7278" s="4">
        <v>497597</v>
      </c>
      <c r="BA7278" s="4" t="s">
        <v>28125</v>
      </c>
      <c r="BB7278" s="4" t="s">
        <v>28126</v>
      </c>
      <c r="BC7278" s="4">
        <v>40</v>
      </c>
      <c r="BD7278" t="str">
        <f>IF(AND(ADHOC!$G$15="",ADHOC!$S$4=""),"",IF(ADHOC!$G$15&lt;&gt;"",IF(ADHOC!$G$15=LEFT(Domein!$AS7278,LEN(ADHOC!$G$15)),MAX(Domein!BD$1:'Domein'!BD7277)+1,""),IF(ADHOC!$S$4=LEFT(Domein!$AS7278,LEN(ADHOC!$S$4)),MAX(Domein!BD$1:'Domein'!BD7277)+1,"")))</f>
        <v/>
      </c>
    </row>
    <row r="7279" spans="45:56" x14ac:dyDescent="0.2">
      <c r="AS7279" s="4" t="s">
        <v>20100</v>
      </c>
      <c r="AT7279" s="4" t="s">
        <v>20101</v>
      </c>
      <c r="AU7279" s="4" t="s">
        <v>456</v>
      </c>
      <c r="AV7279" s="4" t="s">
        <v>731</v>
      </c>
      <c r="AW7279" s="4" t="s">
        <v>724</v>
      </c>
      <c r="AX7279" s="4"/>
      <c r="AY7279" s="4">
        <v>238564</v>
      </c>
      <c r="AZ7279" s="4">
        <v>496967</v>
      </c>
      <c r="BA7279" s="4" t="s">
        <v>28127</v>
      </c>
      <c r="BB7279" s="4" t="s">
        <v>28128</v>
      </c>
      <c r="BC7279" s="4">
        <v>40</v>
      </c>
      <c r="BD7279" t="str">
        <f>IF(AND(ADHOC!$G$15="",ADHOC!$S$4=""),"",IF(ADHOC!$G$15&lt;&gt;"",IF(ADHOC!$G$15=LEFT(Domein!$AS7279,LEN(ADHOC!$G$15)),MAX(Domein!BD$1:'Domein'!BD7278)+1,""),IF(ADHOC!$S$4=LEFT(Domein!$AS7279,LEN(ADHOC!$S$4)),MAX(Domein!BD$1:'Domein'!BD7278)+1,"")))</f>
        <v/>
      </c>
    </row>
    <row r="7280" spans="45:56" x14ac:dyDescent="0.2">
      <c r="AS7280" s="4" t="s">
        <v>20102</v>
      </c>
      <c r="AT7280" s="4" t="s">
        <v>20103</v>
      </c>
      <c r="AU7280" s="4" t="s">
        <v>456</v>
      </c>
      <c r="AV7280" s="4" t="s">
        <v>731</v>
      </c>
      <c r="AW7280" s="4" t="s">
        <v>724</v>
      </c>
      <c r="AX7280" s="4"/>
      <c r="AY7280" s="4">
        <v>227444</v>
      </c>
      <c r="AZ7280" s="4">
        <v>498507</v>
      </c>
      <c r="BA7280" s="4" t="s">
        <v>28129</v>
      </c>
      <c r="BB7280" s="4" t="s">
        <v>28130</v>
      </c>
      <c r="BC7280" s="4">
        <v>40</v>
      </c>
      <c r="BD7280" t="str">
        <f>IF(AND(ADHOC!$G$15="",ADHOC!$S$4=""),"",IF(ADHOC!$G$15&lt;&gt;"",IF(ADHOC!$G$15=LEFT(Domein!$AS7280,LEN(ADHOC!$G$15)),MAX(Domein!BD$1:'Domein'!BD7279)+1,""),IF(ADHOC!$S$4=LEFT(Domein!$AS7280,LEN(ADHOC!$S$4)),MAX(Domein!BD$1:'Domein'!BD7279)+1,"")))</f>
        <v/>
      </c>
    </row>
    <row r="7281" spans="45:56" x14ac:dyDescent="0.2">
      <c r="AS7281" s="4" t="s">
        <v>20104</v>
      </c>
      <c r="AT7281" s="4" t="s">
        <v>20105</v>
      </c>
      <c r="AU7281" s="4" t="s">
        <v>456</v>
      </c>
      <c r="AV7281" s="4" t="s">
        <v>731</v>
      </c>
      <c r="AW7281" s="4" t="s">
        <v>724</v>
      </c>
      <c r="AX7281" s="4"/>
      <c r="AY7281" s="4">
        <v>237329</v>
      </c>
      <c r="AZ7281" s="4">
        <v>497105</v>
      </c>
      <c r="BA7281" s="4" t="s">
        <v>28131</v>
      </c>
      <c r="BB7281" s="4" t="s">
        <v>28132</v>
      </c>
      <c r="BC7281" s="4">
        <v>40</v>
      </c>
      <c r="BD7281" t="str">
        <f>IF(AND(ADHOC!$G$15="",ADHOC!$S$4=""),"",IF(ADHOC!$G$15&lt;&gt;"",IF(ADHOC!$G$15=LEFT(Domein!$AS7281,LEN(ADHOC!$G$15)),MAX(Domein!BD$1:'Domein'!BD7280)+1,""),IF(ADHOC!$S$4=LEFT(Domein!$AS7281,LEN(ADHOC!$S$4)),MAX(Domein!BD$1:'Domein'!BD7280)+1,"")))</f>
        <v/>
      </c>
    </row>
    <row r="7282" spans="45:56" x14ac:dyDescent="0.2">
      <c r="AS7282" s="4" t="s">
        <v>20106</v>
      </c>
      <c r="AT7282" s="4" t="s">
        <v>20107</v>
      </c>
      <c r="AU7282" s="4" t="s">
        <v>456</v>
      </c>
      <c r="AV7282" s="4" t="s">
        <v>731</v>
      </c>
      <c r="AW7282" s="4" t="s">
        <v>724</v>
      </c>
      <c r="AX7282" s="4"/>
      <c r="AY7282" s="4">
        <v>235794</v>
      </c>
      <c r="AZ7282" s="4">
        <v>496921</v>
      </c>
      <c r="BA7282" s="4" t="s">
        <v>28127</v>
      </c>
      <c r="BB7282" s="4" t="s">
        <v>28133</v>
      </c>
      <c r="BC7282" s="4">
        <v>40</v>
      </c>
      <c r="BD7282" t="str">
        <f>IF(AND(ADHOC!$G$15="",ADHOC!$S$4=""),"",IF(ADHOC!$G$15&lt;&gt;"",IF(ADHOC!$G$15=LEFT(Domein!$AS7282,LEN(ADHOC!$G$15)),MAX(Domein!BD$1:'Domein'!BD7281)+1,""),IF(ADHOC!$S$4=LEFT(Domein!$AS7282,LEN(ADHOC!$S$4)),MAX(Domein!BD$1:'Domein'!BD7281)+1,"")))</f>
        <v/>
      </c>
    </row>
    <row r="7283" spans="45:56" x14ac:dyDescent="0.2">
      <c r="AS7283" s="4" t="s">
        <v>20108</v>
      </c>
      <c r="AT7283" s="4" t="s">
        <v>20109</v>
      </c>
      <c r="AU7283" s="4" t="s">
        <v>456</v>
      </c>
      <c r="AV7283" s="4" t="s">
        <v>731</v>
      </c>
      <c r="AW7283" s="4" t="s">
        <v>724</v>
      </c>
      <c r="AX7283" s="4"/>
      <c r="AY7283" s="4">
        <v>236117</v>
      </c>
      <c r="AZ7283" s="4">
        <v>496416</v>
      </c>
      <c r="BA7283" s="4" t="s">
        <v>28134</v>
      </c>
      <c r="BB7283" s="4" t="s">
        <v>28135</v>
      </c>
      <c r="BC7283" s="4">
        <v>40</v>
      </c>
      <c r="BD7283" t="str">
        <f>IF(AND(ADHOC!$G$15="",ADHOC!$S$4=""),"",IF(ADHOC!$G$15&lt;&gt;"",IF(ADHOC!$G$15=LEFT(Domein!$AS7283,LEN(ADHOC!$G$15)),MAX(Domein!BD$1:'Domein'!BD7282)+1,""),IF(ADHOC!$S$4=LEFT(Domein!$AS7283,LEN(ADHOC!$S$4)),MAX(Domein!BD$1:'Domein'!BD7282)+1,"")))</f>
        <v/>
      </c>
    </row>
    <row r="7284" spans="45:56" x14ac:dyDescent="0.2">
      <c r="AS7284" s="4" t="s">
        <v>20110</v>
      </c>
      <c r="AT7284" s="4" t="s">
        <v>20111</v>
      </c>
      <c r="AU7284" s="4" t="s">
        <v>456</v>
      </c>
      <c r="AV7284" s="4" t="s">
        <v>731</v>
      </c>
      <c r="AW7284" s="4" t="s">
        <v>724</v>
      </c>
      <c r="AX7284" s="4"/>
      <c r="AY7284" s="4">
        <v>227300</v>
      </c>
      <c r="AZ7284" s="4">
        <v>498254</v>
      </c>
      <c r="BA7284" s="4" t="s">
        <v>28136</v>
      </c>
      <c r="BB7284" s="4" t="s">
        <v>28137</v>
      </c>
      <c r="BC7284" s="4">
        <v>40</v>
      </c>
      <c r="BD7284" t="str">
        <f>IF(AND(ADHOC!$G$15="",ADHOC!$S$4=""),"",IF(ADHOC!$G$15&lt;&gt;"",IF(ADHOC!$G$15=LEFT(Domein!$AS7284,LEN(ADHOC!$G$15)),MAX(Domein!BD$1:'Domein'!BD7283)+1,""),IF(ADHOC!$S$4=LEFT(Domein!$AS7284,LEN(ADHOC!$S$4)),MAX(Domein!BD$1:'Domein'!BD7283)+1,"")))</f>
        <v/>
      </c>
    </row>
    <row r="7285" spans="45:56" x14ac:dyDescent="0.2">
      <c r="AS7285" s="4" t="s">
        <v>20112</v>
      </c>
      <c r="AT7285" s="4" t="s">
        <v>9524</v>
      </c>
      <c r="AU7285" s="4" t="s">
        <v>456</v>
      </c>
      <c r="AV7285" s="4" t="s">
        <v>731</v>
      </c>
      <c r="AW7285" s="4" t="s">
        <v>724</v>
      </c>
      <c r="AX7285" s="4"/>
      <c r="AY7285" s="4">
        <v>227710</v>
      </c>
      <c r="AZ7285" s="4">
        <v>498547</v>
      </c>
      <c r="BA7285" s="4" t="s">
        <v>28138</v>
      </c>
      <c r="BB7285" s="4" t="s">
        <v>28139</v>
      </c>
      <c r="BC7285" s="4">
        <v>40</v>
      </c>
      <c r="BD7285" t="str">
        <f>IF(AND(ADHOC!$G$15="",ADHOC!$S$4=""),"",IF(ADHOC!$G$15&lt;&gt;"",IF(ADHOC!$G$15=LEFT(Domein!$AS7285,LEN(ADHOC!$G$15)),MAX(Domein!BD$1:'Domein'!BD7284)+1,""),IF(ADHOC!$S$4=LEFT(Domein!$AS7285,LEN(ADHOC!$S$4)),MAX(Domein!BD$1:'Domein'!BD7284)+1,"")))</f>
        <v/>
      </c>
    </row>
    <row r="7286" spans="45:56" x14ac:dyDescent="0.2">
      <c r="AS7286" s="4" t="s">
        <v>20113</v>
      </c>
      <c r="AT7286" s="4" t="s">
        <v>20114</v>
      </c>
      <c r="AU7286" s="4" t="s">
        <v>456</v>
      </c>
      <c r="AV7286" s="4" t="s">
        <v>731</v>
      </c>
      <c r="AW7286" s="4" t="s">
        <v>724</v>
      </c>
      <c r="AX7286" s="4"/>
      <c r="AY7286" s="4">
        <v>227880</v>
      </c>
      <c r="AZ7286" s="4">
        <v>497158</v>
      </c>
      <c r="BA7286" s="4" t="s">
        <v>28140</v>
      </c>
      <c r="BB7286" s="4" t="s">
        <v>28141</v>
      </c>
      <c r="BC7286" s="4">
        <v>40</v>
      </c>
      <c r="BD7286" t="str">
        <f>IF(AND(ADHOC!$G$15="",ADHOC!$S$4=""),"",IF(ADHOC!$G$15&lt;&gt;"",IF(ADHOC!$G$15=LEFT(Domein!$AS7286,LEN(ADHOC!$G$15)),MAX(Domein!BD$1:'Domein'!BD7285)+1,""),IF(ADHOC!$S$4=LEFT(Domein!$AS7286,LEN(ADHOC!$S$4)),MAX(Domein!BD$1:'Domein'!BD7285)+1,"")))</f>
        <v/>
      </c>
    </row>
    <row r="7287" spans="45:56" x14ac:dyDescent="0.2">
      <c r="AS7287" s="4" t="s">
        <v>20115</v>
      </c>
      <c r="AT7287" s="4" t="s">
        <v>20116</v>
      </c>
      <c r="AU7287" s="4" t="s">
        <v>456</v>
      </c>
      <c r="AV7287" s="4" t="s">
        <v>731</v>
      </c>
      <c r="AW7287" s="4" t="s">
        <v>724</v>
      </c>
      <c r="AX7287" s="4"/>
      <c r="AY7287" s="4">
        <v>232724</v>
      </c>
      <c r="AZ7287" s="4">
        <v>496931</v>
      </c>
      <c r="BA7287" s="4" t="s">
        <v>28142</v>
      </c>
      <c r="BB7287" s="4" t="s">
        <v>28143</v>
      </c>
      <c r="BC7287" s="4">
        <v>40</v>
      </c>
      <c r="BD7287" t="str">
        <f>IF(AND(ADHOC!$G$15="",ADHOC!$S$4=""),"",IF(ADHOC!$G$15&lt;&gt;"",IF(ADHOC!$G$15=LEFT(Domein!$AS7287,LEN(ADHOC!$G$15)),MAX(Domein!BD$1:'Domein'!BD7286)+1,""),IF(ADHOC!$S$4=LEFT(Domein!$AS7287,LEN(ADHOC!$S$4)),MAX(Domein!BD$1:'Domein'!BD7286)+1,"")))</f>
        <v/>
      </c>
    </row>
    <row r="7288" spans="45:56" x14ac:dyDescent="0.2">
      <c r="AS7288" s="4" t="s">
        <v>20117</v>
      </c>
      <c r="AT7288" s="4" t="s">
        <v>16111</v>
      </c>
      <c r="AU7288" s="4" t="s">
        <v>456</v>
      </c>
      <c r="AV7288" s="4" t="s">
        <v>731</v>
      </c>
      <c r="AW7288" s="4" t="s">
        <v>724</v>
      </c>
      <c r="AX7288" s="4"/>
      <c r="AY7288" s="4">
        <v>230696</v>
      </c>
      <c r="AZ7288" s="4">
        <v>495862</v>
      </c>
      <c r="BA7288" s="4" t="s">
        <v>28144</v>
      </c>
      <c r="BB7288" s="4" t="s">
        <v>28145</v>
      </c>
      <c r="BC7288" s="4">
        <v>40</v>
      </c>
      <c r="BD7288" t="str">
        <f>IF(AND(ADHOC!$G$15="",ADHOC!$S$4=""),"",IF(ADHOC!$G$15&lt;&gt;"",IF(ADHOC!$G$15=LEFT(Domein!$AS7288,LEN(ADHOC!$G$15)),MAX(Domein!BD$1:'Domein'!BD7287)+1,""),IF(ADHOC!$S$4=LEFT(Domein!$AS7288,LEN(ADHOC!$S$4)),MAX(Domein!BD$1:'Domein'!BD7287)+1,"")))</f>
        <v/>
      </c>
    </row>
    <row r="7289" spans="45:56" x14ac:dyDescent="0.2">
      <c r="AS7289" s="4" t="s">
        <v>20118</v>
      </c>
      <c r="AT7289" s="4" t="s">
        <v>2455</v>
      </c>
      <c r="AU7289" s="4" t="s">
        <v>456</v>
      </c>
      <c r="AV7289" s="4" t="s">
        <v>731</v>
      </c>
      <c r="AW7289" s="4" t="s">
        <v>724</v>
      </c>
      <c r="AX7289" s="4"/>
      <c r="AY7289" s="4">
        <v>229721</v>
      </c>
      <c r="AZ7289" s="4">
        <v>496758</v>
      </c>
      <c r="BA7289" s="4" t="s">
        <v>28146</v>
      </c>
      <c r="BB7289" s="4" t="s">
        <v>28147</v>
      </c>
      <c r="BC7289" s="4">
        <v>40</v>
      </c>
      <c r="BD7289" t="str">
        <f>IF(AND(ADHOC!$G$15="",ADHOC!$S$4=""),"",IF(ADHOC!$G$15&lt;&gt;"",IF(ADHOC!$G$15=LEFT(Domein!$AS7289,LEN(ADHOC!$G$15)),MAX(Domein!BD$1:'Domein'!BD7288)+1,""),IF(ADHOC!$S$4=LEFT(Domein!$AS7289,LEN(ADHOC!$S$4)),MAX(Domein!BD$1:'Domein'!BD7288)+1,"")))</f>
        <v/>
      </c>
    </row>
    <row r="7290" spans="45:56" x14ac:dyDescent="0.2">
      <c r="AS7290" s="4" t="s">
        <v>20119</v>
      </c>
      <c r="AT7290" s="4" t="s">
        <v>20120</v>
      </c>
      <c r="AU7290" s="4" t="s">
        <v>456</v>
      </c>
      <c r="AV7290" s="4" t="s">
        <v>731</v>
      </c>
      <c r="AW7290" s="4" t="s">
        <v>724</v>
      </c>
      <c r="AX7290" s="4"/>
      <c r="AY7290" s="4">
        <v>232417</v>
      </c>
      <c r="AZ7290" s="4">
        <v>494673</v>
      </c>
      <c r="BA7290" s="4" t="s">
        <v>28148</v>
      </c>
      <c r="BB7290" s="4" t="s">
        <v>28149</v>
      </c>
      <c r="BC7290" s="4">
        <v>40</v>
      </c>
      <c r="BD7290" t="str">
        <f>IF(AND(ADHOC!$G$15="",ADHOC!$S$4=""),"",IF(ADHOC!$G$15&lt;&gt;"",IF(ADHOC!$G$15=LEFT(Domein!$AS7290,LEN(ADHOC!$G$15)),MAX(Domein!BD$1:'Domein'!BD7289)+1,""),IF(ADHOC!$S$4=LEFT(Domein!$AS7290,LEN(ADHOC!$S$4)),MAX(Domein!BD$1:'Domein'!BD7289)+1,"")))</f>
        <v/>
      </c>
    </row>
    <row r="7291" spans="45:56" x14ac:dyDescent="0.2">
      <c r="AS7291" s="4" t="s">
        <v>20121</v>
      </c>
      <c r="AT7291" s="4" t="s">
        <v>2457</v>
      </c>
      <c r="AU7291" s="4" t="s">
        <v>456</v>
      </c>
      <c r="AV7291" s="4" t="s">
        <v>731</v>
      </c>
      <c r="AW7291" s="4" t="s">
        <v>724</v>
      </c>
      <c r="AX7291" s="4"/>
      <c r="AY7291" s="4">
        <v>235250</v>
      </c>
      <c r="AZ7291" s="4">
        <v>495071</v>
      </c>
      <c r="BA7291" s="4" t="s">
        <v>28150</v>
      </c>
      <c r="BB7291" s="4" t="s">
        <v>28151</v>
      </c>
      <c r="BC7291" s="4">
        <v>40</v>
      </c>
      <c r="BD7291" t="str">
        <f>IF(AND(ADHOC!$G$15="",ADHOC!$S$4=""),"",IF(ADHOC!$G$15&lt;&gt;"",IF(ADHOC!$G$15=LEFT(Domein!$AS7291,LEN(ADHOC!$G$15)),MAX(Domein!BD$1:'Domein'!BD7290)+1,""),IF(ADHOC!$S$4=LEFT(Domein!$AS7291,LEN(ADHOC!$S$4)),MAX(Domein!BD$1:'Domein'!BD7290)+1,"")))</f>
        <v/>
      </c>
    </row>
    <row r="7292" spans="45:56" x14ac:dyDescent="0.2">
      <c r="AS7292" s="4" t="s">
        <v>20122</v>
      </c>
      <c r="AT7292" s="4" t="s">
        <v>20123</v>
      </c>
      <c r="AU7292" s="4" t="s">
        <v>456</v>
      </c>
      <c r="AV7292" s="4" t="s">
        <v>731</v>
      </c>
      <c r="AW7292" s="4" t="s">
        <v>724</v>
      </c>
      <c r="AX7292" s="4"/>
      <c r="AY7292" s="4">
        <v>238254</v>
      </c>
      <c r="AZ7292" s="4">
        <v>490694</v>
      </c>
      <c r="BA7292" s="4" t="s">
        <v>28152</v>
      </c>
      <c r="BB7292" s="4" t="s">
        <v>28153</v>
      </c>
      <c r="BC7292" s="4">
        <v>40</v>
      </c>
      <c r="BD7292" t="str">
        <f>IF(AND(ADHOC!$G$15="",ADHOC!$S$4=""),"",IF(ADHOC!$G$15&lt;&gt;"",IF(ADHOC!$G$15=LEFT(Domein!$AS7292,LEN(ADHOC!$G$15)),MAX(Domein!BD$1:'Domein'!BD7291)+1,""),IF(ADHOC!$S$4=LEFT(Domein!$AS7292,LEN(ADHOC!$S$4)),MAX(Domein!BD$1:'Domein'!BD7291)+1,"")))</f>
        <v/>
      </c>
    </row>
    <row r="7293" spans="45:56" x14ac:dyDescent="0.2">
      <c r="AS7293" s="4" t="s">
        <v>20124</v>
      </c>
      <c r="AT7293" s="4" t="s">
        <v>20125</v>
      </c>
      <c r="AU7293" s="4" t="s">
        <v>456</v>
      </c>
      <c r="AV7293" s="4" t="s">
        <v>731</v>
      </c>
      <c r="AW7293" s="4" t="s">
        <v>724</v>
      </c>
      <c r="AX7293" s="4"/>
      <c r="AY7293" s="4">
        <v>236698</v>
      </c>
      <c r="AZ7293" s="4">
        <v>493921</v>
      </c>
      <c r="BA7293" s="4" t="s">
        <v>28154</v>
      </c>
      <c r="BB7293" s="4" t="s">
        <v>28155</v>
      </c>
      <c r="BC7293" s="4">
        <v>40</v>
      </c>
      <c r="BD7293" t="str">
        <f>IF(AND(ADHOC!$G$15="",ADHOC!$S$4=""),"",IF(ADHOC!$G$15&lt;&gt;"",IF(ADHOC!$G$15=LEFT(Domein!$AS7293,LEN(ADHOC!$G$15)),MAX(Domein!BD$1:'Domein'!BD7292)+1,""),IF(ADHOC!$S$4=LEFT(Domein!$AS7293,LEN(ADHOC!$S$4)),MAX(Domein!BD$1:'Domein'!BD7292)+1,"")))</f>
        <v/>
      </c>
    </row>
    <row r="7294" spans="45:56" x14ac:dyDescent="0.2">
      <c r="AS7294" s="4" t="s">
        <v>20126</v>
      </c>
      <c r="AT7294" s="4" t="s">
        <v>2459</v>
      </c>
      <c r="AU7294" s="4" t="s">
        <v>456</v>
      </c>
      <c r="AV7294" s="4" t="s">
        <v>731</v>
      </c>
      <c r="AW7294" s="4" t="s">
        <v>724</v>
      </c>
      <c r="AX7294" s="4"/>
      <c r="AY7294" s="4">
        <v>237497</v>
      </c>
      <c r="AZ7294" s="4">
        <v>493678</v>
      </c>
      <c r="BA7294" s="4" t="s">
        <v>28156</v>
      </c>
      <c r="BB7294" s="4" t="s">
        <v>28157</v>
      </c>
      <c r="BC7294" s="4">
        <v>40</v>
      </c>
      <c r="BD7294" t="str">
        <f>IF(AND(ADHOC!$G$15="",ADHOC!$S$4=""),"",IF(ADHOC!$G$15&lt;&gt;"",IF(ADHOC!$G$15=LEFT(Domein!$AS7294,LEN(ADHOC!$G$15)),MAX(Domein!BD$1:'Domein'!BD7293)+1,""),IF(ADHOC!$S$4=LEFT(Domein!$AS7294,LEN(ADHOC!$S$4)),MAX(Domein!BD$1:'Domein'!BD7293)+1,"")))</f>
        <v/>
      </c>
    </row>
    <row r="7295" spans="45:56" x14ac:dyDescent="0.2">
      <c r="AS7295" s="4" t="s">
        <v>20127</v>
      </c>
      <c r="AT7295" s="4" t="s">
        <v>20128</v>
      </c>
      <c r="AU7295" s="4" t="s">
        <v>456</v>
      </c>
      <c r="AV7295" s="4" t="s">
        <v>731</v>
      </c>
      <c r="AW7295" s="4" t="s">
        <v>724</v>
      </c>
      <c r="AX7295" s="4"/>
      <c r="AY7295" s="4">
        <v>239886</v>
      </c>
      <c r="AZ7295" s="4">
        <v>491295</v>
      </c>
      <c r="BA7295" s="4" t="s">
        <v>28158</v>
      </c>
      <c r="BB7295" s="4" t="s">
        <v>28159</v>
      </c>
      <c r="BC7295" s="4">
        <v>40</v>
      </c>
      <c r="BD7295" t="str">
        <f>IF(AND(ADHOC!$G$15="",ADHOC!$S$4=""),"",IF(ADHOC!$G$15&lt;&gt;"",IF(ADHOC!$G$15=LEFT(Domein!$AS7295,LEN(ADHOC!$G$15)),MAX(Domein!BD$1:'Domein'!BD7294)+1,""),IF(ADHOC!$S$4=LEFT(Domein!$AS7295,LEN(ADHOC!$S$4)),MAX(Domein!BD$1:'Domein'!BD7294)+1,"")))</f>
        <v/>
      </c>
    </row>
    <row r="7296" spans="45:56" x14ac:dyDescent="0.2">
      <c r="AS7296" s="4" t="s">
        <v>20129</v>
      </c>
      <c r="AT7296" s="4" t="s">
        <v>20130</v>
      </c>
      <c r="AU7296" s="4" t="s">
        <v>456</v>
      </c>
      <c r="AV7296" s="4" t="s">
        <v>731</v>
      </c>
      <c r="AW7296" s="4" t="s">
        <v>724</v>
      </c>
      <c r="AX7296" s="4"/>
      <c r="AY7296" s="4">
        <v>235370</v>
      </c>
      <c r="AZ7296" s="4">
        <v>496222</v>
      </c>
      <c r="BA7296" s="4" t="s">
        <v>28160</v>
      </c>
      <c r="BB7296" s="4" t="s">
        <v>28161</v>
      </c>
      <c r="BC7296" s="4">
        <v>40</v>
      </c>
      <c r="BD7296" t="str">
        <f>IF(AND(ADHOC!$G$15="",ADHOC!$S$4=""),"",IF(ADHOC!$G$15&lt;&gt;"",IF(ADHOC!$G$15=LEFT(Domein!$AS7296,LEN(ADHOC!$G$15)),MAX(Domein!BD$1:'Domein'!BD7295)+1,""),IF(ADHOC!$S$4=LEFT(Domein!$AS7296,LEN(ADHOC!$S$4)),MAX(Domein!BD$1:'Domein'!BD7295)+1,"")))</f>
        <v/>
      </c>
    </row>
    <row r="7297" spans="45:56" x14ac:dyDescent="0.2">
      <c r="AS7297" s="4" t="s">
        <v>20131</v>
      </c>
      <c r="AT7297" s="4" t="s">
        <v>20132</v>
      </c>
      <c r="AU7297" s="4" t="s">
        <v>456</v>
      </c>
      <c r="AV7297" s="4" t="s">
        <v>731</v>
      </c>
      <c r="AW7297" s="4" t="s">
        <v>724</v>
      </c>
      <c r="AX7297" s="4"/>
      <c r="AY7297" s="4">
        <v>234727</v>
      </c>
      <c r="AZ7297" s="4">
        <v>496447</v>
      </c>
      <c r="BA7297" s="4" t="s">
        <v>28162</v>
      </c>
      <c r="BB7297" s="4" t="s">
        <v>28163</v>
      </c>
      <c r="BC7297" s="4">
        <v>40</v>
      </c>
      <c r="BD7297" t="str">
        <f>IF(AND(ADHOC!$G$15="",ADHOC!$S$4=""),"",IF(ADHOC!$G$15&lt;&gt;"",IF(ADHOC!$G$15=LEFT(Domein!$AS7297,LEN(ADHOC!$G$15)),MAX(Domein!BD$1:'Domein'!BD7296)+1,""),IF(ADHOC!$S$4=LEFT(Domein!$AS7297,LEN(ADHOC!$S$4)),MAX(Domein!BD$1:'Domein'!BD7296)+1,"")))</f>
        <v/>
      </c>
    </row>
    <row r="7298" spans="45:56" x14ac:dyDescent="0.2">
      <c r="AS7298" s="4" t="s">
        <v>20133</v>
      </c>
      <c r="AT7298" s="4" t="s">
        <v>20134</v>
      </c>
      <c r="AU7298" s="4" t="s">
        <v>456</v>
      </c>
      <c r="AV7298" s="4" t="s">
        <v>731</v>
      </c>
      <c r="AW7298" s="4" t="s">
        <v>724</v>
      </c>
      <c r="AX7298" s="4"/>
      <c r="AY7298" s="4">
        <v>240713</v>
      </c>
      <c r="AZ7298" s="4">
        <v>494358</v>
      </c>
      <c r="BA7298" s="4" t="s">
        <v>28164</v>
      </c>
      <c r="BB7298" s="4" t="s">
        <v>28165</v>
      </c>
      <c r="BC7298" s="4">
        <v>40</v>
      </c>
      <c r="BD7298" t="str">
        <f>IF(AND(ADHOC!$G$15="",ADHOC!$S$4=""),"",IF(ADHOC!$G$15&lt;&gt;"",IF(ADHOC!$G$15=LEFT(Domein!$AS7298,LEN(ADHOC!$G$15)),MAX(Domein!BD$1:'Domein'!BD7297)+1,""),IF(ADHOC!$S$4=LEFT(Domein!$AS7298,LEN(ADHOC!$S$4)),MAX(Domein!BD$1:'Domein'!BD7297)+1,"")))</f>
        <v/>
      </c>
    </row>
    <row r="7299" spans="45:56" x14ac:dyDescent="0.2">
      <c r="AS7299" s="4" t="s">
        <v>20135</v>
      </c>
      <c r="AT7299" s="4" t="s">
        <v>13440</v>
      </c>
      <c r="AU7299" s="4" t="s">
        <v>456</v>
      </c>
      <c r="AV7299" s="4" t="s">
        <v>731</v>
      </c>
      <c r="AW7299" s="4" t="s">
        <v>724</v>
      </c>
      <c r="AX7299" s="4"/>
      <c r="AY7299" s="4">
        <v>236198</v>
      </c>
      <c r="AZ7299" s="4">
        <v>493683</v>
      </c>
      <c r="BA7299" s="4" t="s">
        <v>28166</v>
      </c>
      <c r="BB7299" s="4" t="s">
        <v>28167</v>
      </c>
      <c r="BC7299" s="4">
        <v>40</v>
      </c>
      <c r="BD7299" t="str">
        <f>IF(AND(ADHOC!$G$15="",ADHOC!$S$4=""),"",IF(ADHOC!$G$15&lt;&gt;"",IF(ADHOC!$G$15=LEFT(Domein!$AS7299,LEN(ADHOC!$G$15)),MAX(Domein!BD$1:'Domein'!BD7298)+1,""),IF(ADHOC!$S$4=LEFT(Domein!$AS7299,LEN(ADHOC!$S$4)),MAX(Domein!BD$1:'Domein'!BD7298)+1,"")))</f>
        <v/>
      </c>
    </row>
    <row r="7300" spans="45:56" x14ac:dyDescent="0.2">
      <c r="AS7300" s="4" t="s">
        <v>20136</v>
      </c>
      <c r="AT7300" s="4" t="s">
        <v>20137</v>
      </c>
      <c r="AU7300" s="4" t="s">
        <v>456</v>
      </c>
      <c r="AV7300" s="4" t="s">
        <v>731</v>
      </c>
      <c r="AW7300" s="4" t="s">
        <v>724</v>
      </c>
      <c r="AX7300" s="4"/>
      <c r="AY7300" s="4">
        <v>234900</v>
      </c>
      <c r="AZ7300" s="4">
        <v>494330</v>
      </c>
      <c r="BA7300" s="4" t="s">
        <v>28168</v>
      </c>
      <c r="BB7300" s="4" t="s">
        <v>28169</v>
      </c>
      <c r="BC7300" s="4">
        <v>40</v>
      </c>
      <c r="BD7300" t="str">
        <f>IF(AND(ADHOC!$G$15="",ADHOC!$S$4=""),"",IF(ADHOC!$G$15&lt;&gt;"",IF(ADHOC!$G$15=LEFT(Domein!$AS7300,LEN(ADHOC!$G$15)),MAX(Domein!BD$1:'Domein'!BD7299)+1,""),IF(ADHOC!$S$4=LEFT(Domein!$AS7300,LEN(ADHOC!$S$4)),MAX(Domein!BD$1:'Domein'!BD7299)+1,"")))</f>
        <v/>
      </c>
    </row>
    <row r="7301" spans="45:56" x14ac:dyDescent="0.2">
      <c r="AS7301" s="4" t="s">
        <v>20138</v>
      </c>
      <c r="AT7301" s="4" t="s">
        <v>20139</v>
      </c>
      <c r="AU7301" s="4" t="s">
        <v>456</v>
      </c>
      <c r="AV7301" s="4" t="s">
        <v>731</v>
      </c>
      <c r="AW7301" s="4" t="s">
        <v>724</v>
      </c>
      <c r="AX7301" s="4"/>
      <c r="AY7301" s="4">
        <v>239215</v>
      </c>
      <c r="AZ7301" s="4">
        <v>489990</v>
      </c>
      <c r="BA7301" s="4" t="s">
        <v>28170</v>
      </c>
      <c r="BB7301" s="4" t="s">
        <v>28171</v>
      </c>
      <c r="BC7301" s="4">
        <v>40</v>
      </c>
      <c r="BD7301" t="str">
        <f>IF(AND(ADHOC!$G$15="",ADHOC!$S$4=""),"",IF(ADHOC!$G$15&lt;&gt;"",IF(ADHOC!$G$15=LEFT(Domein!$AS7301,LEN(ADHOC!$G$15)),MAX(Domein!BD$1:'Domein'!BD7300)+1,""),IF(ADHOC!$S$4=LEFT(Domein!$AS7301,LEN(ADHOC!$S$4)),MAX(Domein!BD$1:'Domein'!BD7300)+1,"")))</f>
        <v/>
      </c>
    </row>
    <row r="7302" spans="45:56" x14ac:dyDescent="0.2">
      <c r="AS7302" s="4" t="s">
        <v>20140</v>
      </c>
      <c r="AT7302" s="4" t="s">
        <v>20141</v>
      </c>
      <c r="AU7302" s="4" t="s">
        <v>456</v>
      </c>
      <c r="AV7302" s="4" t="s">
        <v>731</v>
      </c>
      <c r="AW7302" s="4" t="s">
        <v>724</v>
      </c>
      <c r="AX7302" s="4"/>
      <c r="AY7302" s="4">
        <v>235386</v>
      </c>
      <c r="AZ7302" s="4">
        <v>490686</v>
      </c>
      <c r="BA7302" s="4" t="s">
        <v>28172</v>
      </c>
      <c r="BB7302" s="4" t="s">
        <v>28173</v>
      </c>
      <c r="BC7302" s="4">
        <v>40</v>
      </c>
      <c r="BD7302" t="str">
        <f>IF(AND(ADHOC!$G$15="",ADHOC!$S$4=""),"",IF(ADHOC!$G$15&lt;&gt;"",IF(ADHOC!$G$15=LEFT(Domein!$AS7302,LEN(ADHOC!$G$15)),MAX(Domein!BD$1:'Domein'!BD7301)+1,""),IF(ADHOC!$S$4=LEFT(Domein!$AS7302,LEN(ADHOC!$S$4)),MAX(Domein!BD$1:'Domein'!BD7301)+1,"")))</f>
        <v/>
      </c>
    </row>
    <row r="7303" spans="45:56" x14ac:dyDescent="0.2">
      <c r="AS7303" s="4" t="s">
        <v>20142</v>
      </c>
      <c r="AT7303" s="4" t="s">
        <v>20143</v>
      </c>
      <c r="AU7303" s="4" t="s">
        <v>456</v>
      </c>
      <c r="AV7303" s="4" t="s">
        <v>731</v>
      </c>
      <c r="AW7303" s="4" t="s">
        <v>724</v>
      </c>
      <c r="AX7303" s="4"/>
      <c r="AY7303" s="4">
        <v>242938</v>
      </c>
      <c r="AZ7303" s="4">
        <v>492264</v>
      </c>
      <c r="BA7303" s="4" t="s">
        <v>28174</v>
      </c>
      <c r="BB7303" s="4" t="s">
        <v>28175</v>
      </c>
      <c r="BC7303" s="4">
        <v>40</v>
      </c>
      <c r="BD7303" t="str">
        <f>IF(AND(ADHOC!$G$15="",ADHOC!$S$4=""),"",IF(ADHOC!$G$15&lt;&gt;"",IF(ADHOC!$G$15=LEFT(Domein!$AS7303,LEN(ADHOC!$G$15)),MAX(Domein!BD$1:'Domein'!BD7302)+1,""),IF(ADHOC!$S$4=LEFT(Domein!$AS7303,LEN(ADHOC!$S$4)),MAX(Domein!BD$1:'Domein'!BD7302)+1,"")))</f>
        <v/>
      </c>
    </row>
    <row r="7304" spans="45:56" x14ac:dyDescent="0.2">
      <c r="AS7304" s="4" t="s">
        <v>20144</v>
      </c>
      <c r="AT7304" s="4" t="s">
        <v>20145</v>
      </c>
      <c r="AU7304" s="4" t="s">
        <v>456</v>
      </c>
      <c r="AV7304" s="4" t="s">
        <v>731</v>
      </c>
      <c r="AW7304" s="4" t="s">
        <v>724</v>
      </c>
      <c r="AX7304" s="4"/>
      <c r="AY7304" s="4">
        <v>241356</v>
      </c>
      <c r="AZ7304" s="4">
        <v>491253</v>
      </c>
      <c r="BA7304" s="4" t="s">
        <v>28176</v>
      </c>
      <c r="BB7304" s="4" t="s">
        <v>28177</v>
      </c>
      <c r="BC7304" s="4">
        <v>40</v>
      </c>
      <c r="BD7304" t="str">
        <f>IF(AND(ADHOC!$G$15="",ADHOC!$S$4=""),"",IF(ADHOC!$G$15&lt;&gt;"",IF(ADHOC!$G$15=LEFT(Domein!$AS7304,LEN(ADHOC!$G$15)),MAX(Domein!BD$1:'Domein'!BD7303)+1,""),IF(ADHOC!$S$4=LEFT(Domein!$AS7304,LEN(ADHOC!$S$4)),MAX(Domein!BD$1:'Domein'!BD7303)+1,"")))</f>
        <v/>
      </c>
    </row>
    <row r="7305" spans="45:56" x14ac:dyDescent="0.2">
      <c r="AS7305" s="4" t="s">
        <v>20146</v>
      </c>
      <c r="AT7305" s="4" t="s">
        <v>20147</v>
      </c>
      <c r="AU7305" s="4" t="s">
        <v>456</v>
      </c>
      <c r="AV7305" s="4" t="s">
        <v>731</v>
      </c>
      <c r="AW7305" s="4" t="s">
        <v>724</v>
      </c>
      <c r="AX7305" s="4"/>
      <c r="AY7305" s="4">
        <v>241972</v>
      </c>
      <c r="AZ7305" s="4">
        <v>492261</v>
      </c>
      <c r="BA7305" s="4" t="s">
        <v>28178</v>
      </c>
      <c r="BB7305" s="4" t="s">
        <v>28179</v>
      </c>
      <c r="BC7305" s="4">
        <v>40</v>
      </c>
      <c r="BD7305" t="str">
        <f>IF(AND(ADHOC!$G$15="",ADHOC!$S$4=""),"",IF(ADHOC!$G$15&lt;&gt;"",IF(ADHOC!$G$15=LEFT(Domein!$AS7305,LEN(ADHOC!$G$15)),MAX(Domein!BD$1:'Domein'!BD7304)+1,""),IF(ADHOC!$S$4=LEFT(Domein!$AS7305,LEN(ADHOC!$S$4)),MAX(Domein!BD$1:'Domein'!BD7304)+1,"")))</f>
        <v/>
      </c>
    </row>
    <row r="7306" spans="45:56" x14ac:dyDescent="0.2">
      <c r="AS7306" s="4" t="s">
        <v>20148</v>
      </c>
      <c r="AT7306" s="4" t="s">
        <v>20149</v>
      </c>
      <c r="AU7306" s="4" t="s">
        <v>456</v>
      </c>
      <c r="AV7306" s="4" t="s">
        <v>731</v>
      </c>
      <c r="AW7306" s="4" t="s">
        <v>724</v>
      </c>
      <c r="AX7306" s="4"/>
      <c r="AY7306" s="4">
        <v>241992</v>
      </c>
      <c r="AZ7306" s="4">
        <v>492171</v>
      </c>
      <c r="BA7306" s="4" t="s">
        <v>28180</v>
      </c>
      <c r="BB7306" s="4" t="s">
        <v>28181</v>
      </c>
      <c r="BC7306" s="4">
        <v>40</v>
      </c>
      <c r="BD7306" t="str">
        <f>IF(AND(ADHOC!$G$15="",ADHOC!$S$4=""),"",IF(ADHOC!$G$15&lt;&gt;"",IF(ADHOC!$G$15=LEFT(Domein!$AS7306,LEN(ADHOC!$G$15)),MAX(Domein!BD$1:'Domein'!BD7305)+1,""),IF(ADHOC!$S$4=LEFT(Domein!$AS7306,LEN(ADHOC!$S$4)),MAX(Domein!BD$1:'Domein'!BD7305)+1,"")))</f>
        <v/>
      </c>
    </row>
    <row r="7307" spans="45:56" x14ac:dyDescent="0.2">
      <c r="AS7307" s="4" t="s">
        <v>20150</v>
      </c>
      <c r="AT7307" s="4" t="s">
        <v>20151</v>
      </c>
      <c r="AU7307" s="4" t="s">
        <v>456</v>
      </c>
      <c r="AV7307" s="4" t="s">
        <v>731</v>
      </c>
      <c r="AW7307" s="4" t="s">
        <v>724</v>
      </c>
      <c r="AX7307" s="4"/>
      <c r="AY7307" s="4">
        <v>241856</v>
      </c>
      <c r="AZ7307" s="4">
        <v>492046</v>
      </c>
      <c r="BA7307" s="4" t="s">
        <v>28182</v>
      </c>
      <c r="BB7307" s="4" t="s">
        <v>28183</v>
      </c>
      <c r="BC7307" s="4">
        <v>40</v>
      </c>
      <c r="BD7307" t="str">
        <f>IF(AND(ADHOC!$G$15="",ADHOC!$S$4=""),"",IF(ADHOC!$G$15&lt;&gt;"",IF(ADHOC!$G$15=LEFT(Domein!$AS7307,LEN(ADHOC!$G$15)),MAX(Domein!BD$1:'Domein'!BD7306)+1,""),IF(ADHOC!$S$4=LEFT(Domein!$AS7307,LEN(ADHOC!$S$4)),MAX(Domein!BD$1:'Domein'!BD7306)+1,"")))</f>
        <v/>
      </c>
    </row>
    <row r="7308" spans="45:56" x14ac:dyDescent="0.2">
      <c r="AS7308" s="4" t="s">
        <v>20152</v>
      </c>
      <c r="AT7308" s="4" t="s">
        <v>20153</v>
      </c>
      <c r="AU7308" s="4" t="s">
        <v>456</v>
      </c>
      <c r="AV7308" s="4" t="s">
        <v>731</v>
      </c>
      <c r="AW7308" s="4" t="s">
        <v>724</v>
      </c>
      <c r="AX7308" s="4"/>
      <c r="AY7308" s="4">
        <v>239739</v>
      </c>
      <c r="AZ7308" s="4">
        <v>495353</v>
      </c>
      <c r="BA7308" s="4" t="s">
        <v>26638</v>
      </c>
      <c r="BB7308" s="4" t="s">
        <v>28184</v>
      </c>
      <c r="BC7308" s="4">
        <v>40</v>
      </c>
      <c r="BD7308" t="str">
        <f>IF(AND(ADHOC!$G$15="",ADHOC!$S$4=""),"",IF(ADHOC!$G$15&lt;&gt;"",IF(ADHOC!$G$15=LEFT(Domein!$AS7308,LEN(ADHOC!$G$15)),MAX(Domein!BD$1:'Domein'!BD7307)+1,""),IF(ADHOC!$S$4=LEFT(Domein!$AS7308,LEN(ADHOC!$S$4)),MAX(Domein!BD$1:'Domein'!BD7307)+1,"")))</f>
        <v/>
      </c>
    </row>
    <row r="7309" spans="45:56" x14ac:dyDescent="0.2">
      <c r="AS7309" s="4" t="s">
        <v>20154</v>
      </c>
      <c r="AT7309" s="4" t="s">
        <v>20155</v>
      </c>
      <c r="AU7309" s="4" t="s">
        <v>456</v>
      </c>
      <c r="AV7309" s="4" t="s">
        <v>731</v>
      </c>
      <c r="AW7309" s="4" t="s">
        <v>724</v>
      </c>
      <c r="AX7309" s="4"/>
      <c r="AY7309" s="4">
        <v>239948</v>
      </c>
      <c r="AZ7309" s="4">
        <v>495421</v>
      </c>
      <c r="BA7309" s="4" t="s">
        <v>28185</v>
      </c>
      <c r="BB7309" s="4" t="s">
        <v>28186</v>
      </c>
      <c r="BC7309" s="4">
        <v>40</v>
      </c>
      <c r="BD7309" t="str">
        <f>IF(AND(ADHOC!$G$15="",ADHOC!$S$4=""),"",IF(ADHOC!$G$15&lt;&gt;"",IF(ADHOC!$G$15=LEFT(Domein!$AS7309,LEN(ADHOC!$G$15)),MAX(Domein!BD$1:'Domein'!BD7308)+1,""),IF(ADHOC!$S$4=LEFT(Domein!$AS7309,LEN(ADHOC!$S$4)),MAX(Domein!BD$1:'Domein'!BD7308)+1,"")))</f>
        <v/>
      </c>
    </row>
    <row r="7310" spans="45:56" x14ac:dyDescent="0.2">
      <c r="AS7310" s="4" t="s">
        <v>20156</v>
      </c>
      <c r="AT7310" s="4" t="s">
        <v>20157</v>
      </c>
      <c r="AU7310" s="4" t="s">
        <v>456</v>
      </c>
      <c r="AV7310" s="4" t="s">
        <v>731</v>
      </c>
      <c r="AW7310" s="4" t="s">
        <v>724</v>
      </c>
      <c r="AX7310" s="4"/>
      <c r="AY7310" s="4">
        <v>245639</v>
      </c>
      <c r="AZ7310" s="4">
        <v>493691</v>
      </c>
      <c r="BA7310" s="4" t="s">
        <v>28187</v>
      </c>
      <c r="BB7310" s="4" t="s">
        <v>28188</v>
      </c>
      <c r="BC7310" s="4">
        <v>40</v>
      </c>
      <c r="BD7310" t="str">
        <f>IF(AND(ADHOC!$G$15="",ADHOC!$S$4=""),"",IF(ADHOC!$G$15&lt;&gt;"",IF(ADHOC!$G$15=LEFT(Domein!$AS7310,LEN(ADHOC!$G$15)),MAX(Domein!BD$1:'Domein'!BD7309)+1,""),IF(ADHOC!$S$4=LEFT(Domein!$AS7310,LEN(ADHOC!$S$4)),MAX(Domein!BD$1:'Domein'!BD7309)+1,"")))</f>
        <v/>
      </c>
    </row>
    <row r="7311" spans="45:56" x14ac:dyDescent="0.2">
      <c r="AS7311" s="4" t="s">
        <v>20158</v>
      </c>
      <c r="AT7311" s="4" t="s">
        <v>20159</v>
      </c>
      <c r="AU7311" s="4" t="s">
        <v>456</v>
      </c>
      <c r="AV7311" s="4" t="s">
        <v>731</v>
      </c>
      <c r="AW7311" s="4" t="s">
        <v>724</v>
      </c>
      <c r="AX7311" s="4"/>
      <c r="AY7311" s="4">
        <v>234790</v>
      </c>
      <c r="AZ7311" s="4">
        <v>494590</v>
      </c>
      <c r="BA7311" s="4" t="s">
        <v>28189</v>
      </c>
      <c r="BB7311" s="4" t="s">
        <v>28190</v>
      </c>
      <c r="BC7311" s="4">
        <v>40</v>
      </c>
      <c r="BD7311" t="str">
        <f>IF(AND(ADHOC!$G$15="",ADHOC!$S$4=""),"",IF(ADHOC!$G$15&lt;&gt;"",IF(ADHOC!$G$15=LEFT(Domein!$AS7311,LEN(ADHOC!$G$15)),MAX(Domein!BD$1:'Domein'!BD7310)+1,""),IF(ADHOC!$S$4=LEFT(Domein!$AS7311,LEN(ADHOC!$S$4)),MAX(Domein!BD$1:'Domein'!BD7310)+1,"")))</f>
        <v/>
      </c>
    </row>
    <row r="7312" spans="45:56" x14ac:dyDescent="0.2">
      <c r="AS7312" s="4" t="s">
        <v>20160</v>
      </c>
      <c r="AT7312" s="4" t="s">
        <v>20161</v>
      </c>
      <c r="AU7312" s="4" t="s">
        <v>456</v>
      </c>
      <c r="AV7312" s="4" t="s">
        <v>731</v>
      </c>
      <c r="AW7312" s="4" t="s">
        <v>724</v>
      </c>
      <c r="AX7312" s="4"/>
      <c r="AY7312" s="4">
        <v>234744</v>
      </c>
      <c r="AZ7312" s="4">
        <v>496396</v>
      </c>
      <c r="BA7312" s="4" t="s">
        <v>28191</v>
      </c>
      <c r="BB7312" s="4" t="s">
        <v>28192</v>
      </c>
      <c r="BC7312" s="4">
        <v>40</v>
      </c>
      <c r="BD7312" t="str">
        <f>IF(AND(ADHOC!$G$15="",ADHOC!$S$4=""),"",IF(ADHOC!$G$15&lt;&gt;"",IF(ADHOC!$G$15=LEFT(Domein!$AS7312,LEN(ADHOC!$G$15)),MAX(Domein!BD$1:'Domein'!BD7311)+1,""),IF(ADHOC!$S$4=LEFT(Domein!$AS7312,LEN(ADHOC!$S$4)),MAX(Domein!BD$1:'Domein'!BD7311)+1,"")))</f>
        <v/>
      </c>
    </row>
    <row r="7313" spans="45:56" x14ac:dyDescent="0.2">
      <c r="AS7313" s="4" t="s">
        <v>20162</v>
      </c>
      <c r="AT7313" s="4" t="s">
        <v>20163</v>
      </c>
      <c r="AU7313" s="4" t="s">
        <v>456</v>
      </c>
      <c r="AV7313" s="4" t="s">
        <v>731</v>
      </c>
      <c r="AW7313" s="4" t="s">
        <v>724</v>
      </c>
      <c r="AX7313" s="4"/>
      <c r="AY7313" s="4">
        <v>234900</v>
      </c>
      <c r="AZ7313" s="4">
        <v>494100</v>
      </c>
      <c r="BA7313" s="4" t="s">
        <v>28193</v>
      </c>
      <c r="BB7313" s="4" t="s">
        <v>28194</v>
      </c>
      <c r="BC7313" s="4">
        <v>40</v>
      </c>
      <c r="BD7313" t="str">
        <f>IF(AND(ADHOC!$G$15="",ADHOC!$S$4=""),"",IF(ADHOC!$G$15&lt;&gt;"",IF(ADHOC!$G$15=LEFT(Domein!$AS7313,LEN(ADHOC!$G$15)),MAX(Domein!BD$1:'Domein'!BD7312)+1,""),IF(ADHOC!$S$4=LEFT(Domein!$AS7313,LEN(ADHOC!$S$4)),MAX(Domein!BD$1:'Domein'!BD7312)+1,"")))</f>
        <v/>
      </c>
    </row>
    <row r="7314" spans="45:56" x14ac:dyDescent="0.2">
      <c r="AS7314" s="4" t="s">
        <v>20164</v>
      </c>
      <c r="AT7314" s="4" t="s">
        <v>20165</v>
      </c>
      <c r="AU7314" s="4" t="s">
        <v>456</v>
      </c>
      <c r="AV7314" s="4" t="s">
        <v>731</v>
      </c>
      <c r="AW7314" s="4" t="s">
        <v>724</v>
      </c>
      <c r="AX7314" s="4"/>
      <c r="AY7314" s="4">
        <v>240250</v>
      </c>
      <c r="AZ7314" s="4">
        <v>495850</v>
      </c>
      <c r="BA7314" s="4" t="s">
        <v>28195</v>
      </c>
      <c r="BB7314" s="4" t="s">
        <v>28196</v>
      </c>
      <c r="BC7314" s="4">
        <v>40</v>
      </c>
      <c r="BD7314" t="str">
        <f>IF(AND(ADHOC!$G$15="",ADHOC!$S$4=""),"",IF(ADHOC!$G$15&lt;&gt;"",IF(ADHOC!$G$15=LEFT(Domein!$AS7314,LEN(ADHOC!$G$15)),MAX(Domein!BD$1:'Domein'!BD7313)+1,""),IF(ADHOC!$S$4=LEFT(Domein!$AS7314,LEN(ADHOC!$S$4)),MAX(Domein!BD$1:'Domein'!BD7313)+1,"")))</f>
        <v/>
      </c>
    </row>
    <row r="7315" spans="45:56" x14ac:dyDescent="0.2">
      <c r="AS7315" s="4" t="s">
        <v>20166</v>
      </c>
      <c r="AT7315" s="4" t="s">
        <v>20167</v>
      </c>
      <c r="AU7315" s="4" t="s">
        <v>456</v>
      </c>
      <c r="AV7315" s="4" t="s">
        <v>731</v>
      </c>
      <c r="AW7315" s="4" t="s">
        <v>724</v>
      </c>
      <c r="AX7315" s="4"/>
      <c r="AY7315" s="4">
        <v>236755</v>
      </c>
      <c r="AZ7315" s="4">
        <v>493789</v>
      </c>
      <c r="BA7315" s="4" t="s">
        <v>28197</v>
      </c>
      <c r="BB7315" s="4" t="s">
        <v>28198</v>
      </c>
      <c r="BC7315" s="4">
        <v>40</v>
      </c>
      <c r="BD7315" t="str">
        <f>IF(AND(ADHOC!$G$15="",ADHOC!$S$4=""),"",IF(ADHOC!$G$15&lt;&gt;"",IF(ADHOC!$G$15=LEFT(Domein!$AS7315,LEN(ADHOC!$G$15)),MAX(Domein!BD$1:'Domein'!BD7314)+1,""),IF(ADHOC!$S$4=LEFT(Domein!$AS7315,LEN(ADHOC!$S$4)),MAX(Domein!BD$1:'Domein'!BD7314)+1,"")))</f>
        <v/>
      </c>
    </row>
    <row r="7316" spans="45:56" x14ac:dyDescent="0.2">
      <c r="AS7316" s="4" t="s">
        <v>20168</v>
      </c>
      <c r="AT7316" s="4" t="s">
        <v>20169</v>
      </c>
      <c r="AU7316" s="4" t="s">
        <v>456</v>
      </c>
      <c r="AV7316" s="4" t="s">
        <v>731</v>
      </c>
      <c r="AW7316" s="4" t="s">
        <v>724</v>
      </c>
      <c r="AX7316" s="4"/>
      <c r="AY7316" s="4">
        <v>237708</v>
      </c>
      <c r="AZ7316" s="4">
        <v>493751</v>
      </c>
      <c r="BA7316" s="4" t="s">
        <v>28199</v>
      </c>
      <c r="BB7316" s="4" t="s">
        <v>28200</v>
      </c>
      <c r="BC7316" s="4">
        <v>40</v>
      </c>
      <c r="BD7316" t="str">
        <f>IF(AND(ADHOC!$G$15="",ADHOC!$S$4=""),"",IF(ADHOC!$G$15&lt;&gt;"",IF(ADHOC!$G$15=LEFT(Domein!$AS7316,LEN(ADHOC!$G$15)),MAX(Domein!BD$1:'Domein'!BD7315)+1,""),IF(ADHOC!$S$4=LEFT(Domein!$AS7316,LEN(ADHOC!$S$4)),MAX(Domein!BD$1:'Domein'!BD7315)+1,"")))</f>
        <v/>
      </c>
    </row>
    <row r="7317" spans="45:56" x14ac:dyDescent="0.2">
      <c r="AS7317" s="4" t="s">
        <v>20170</v>
      </c>
      <c r="AT7317" s="4" t="s">
        <v>20171</v>
      </c>
      <c r="AU7317" s="4" t="s">
        <v>456</v>
      </c>
      <c r="AV7317" s="4" t="s">
        <v>731</v>
      </c>
      <c r="AW7317" s="4" t="s">
        <v>724</v>
      </c>
      <c r="AX7317" s="4"/>
      <c r="AY7317" s="4">
        <v>237783</v>
      </c>
      <c r="AZ7317" s="4">
        <v>493678</v>
      </c>
      <c r="BA7317" s="4" t="s">
        <v>28201</v>
      </c>
      <c r="BB7317" s="4" t="s">
        <v>28202</v>
      </c>
      <c r="BC7317" s="4">
        <v>40</v>
      </c>
      <c r="BD7317" t="str">
        <f>IF(AND(ADHOC!$G$15="",ADHOC!$S$4=""),"",IF(ADHOC!$G$15&lt;&gt;"",IF(ADHOC!$G$15=LEFT(Domein!$AS7317,LEN(ADHOC!$G$15)),MAX(Domein!BD$1:'Domein'!BD7316)+1,""),IF(ADHOC!$S$4=LEFT(Domein!$AS7317,LEN(ADHOC!$S$4)),MAX(Domein!BD$1:'Domein'!BD7316)+1,"")))</f>
        <v/>
      </c>
    </row>
    <row r="7318" spans="45:56" x14ac:dyDescent="0.2">
      <c r="AS7318" s="4" t="s">
        <v>20172</v>
      </c>
      <c r="AT7318" s="4" t="s">
        <v>20173</v>
      </c>
      <c r="AU7318" s="4" t="s">
        <v>456</v>
      </c>
      <c r="AV7318" s="4" t="s">
        <v>731</v>
      </c>
      <c r="AW7318" s="4" t="s">
        <v>724</v>
      </c>
      <c r="AX7318" s="4"/>
      <c r="AY7318" s="4">
        <v>237477</v>
      </c>
      <c r="AZ7318" s="4">
        <v>492465</v>
      </c>
      <c r="BA7318" s="4" t="s">
        <v>25215</v>
      </c>
      <c r="BB7318" s="4" t="s">
        <v>28203</v>
      </c>
      <c r="BC7318" s="4">
        <v>40</v>
      </c>
      <c r="BD7318" t="str">
        <f>IF(AND(ADHOC!$G$15="",ADHOC!$S$4=""),"",IF(ADHOC!$G$15&lt;&gt;"",IF(ADHOC!$G$15=LEFT(Domein!$AS7318,LEN(ADHOC!$G$15)),MAX(Domein!BD$1:'Domein'!BD7317)+1,""),IF(ADHOC!$S$4=LEFT(Domein!$AS7318,LEN(ADHOC!$S$4)),MAX(Domein!BD$1:'Domein'!BD7317)+1,"")))</f>
        <v/>
      </c>
    </row>
    <row r="7319" spans="45:56" x14ac:dyDescent="0.2">
      <c r="AS7319" s="4" t="s">
        <v>20174</v>
      </c>
      <c r="AT7319" s="4" t="s">
        <v>20175</v>
      </c>
      <c r="AU7319" s="4" t="s">
        <v>456</v>
      </c>
      <c r="AV7319" s="4" t="s">
        <v>731</v>
      </c>
      <c r="AW7319" s="4" t="s">
        <v>724</v>
      </c>
      <c r="AX7319" s="4"/>
      <c r="AY7319" s="4">
        <v>238347</v>
      </c>
      <c r="AZ7319" s="4">
        <v>492102</v>
      </c>
      <c r="BA7319" s="4" t="s">
        <v>28204</v>
      </c>
      <c r="BB7319" s="4" t="s">
        <v>28205</v>
      </c>
      <c r="BC7319" s="4">
        <v>40</v>
      </c>
      <c r="BD7319" t="str">
        <f>IF(AND(ADHOC!$G$15="",ADHOC!$S$4=""),"",IF(ADHOC!$G$15&lt;&gt;"",IF(ADHOC!$G$15=LEFT(Domein!$AS7319,LEN(ADHOC!$G$15)),MAX(Domein!BD$1:'Domein'!BD7318)+1,""),IF(ADHOC!$S$4=LEFT(Domein!$AS7319,LEN(ADHOC!$S$4)),MAX(Domein!BD$1:'Domein'!BD7318)+1,"")))</f>
        <v/>
      </c>
    </row>
    <row r="7320" spans="45:56" x14ac:dyDescent="0.2">
      <c r="AS7320" s="4" t="s">
        <v>20176</v>
      </c>
      <c r="AT7320" s="4" t="s">
        <v>20177</v>
      </c>
      <c r="AU7320" s="4" t="s">
        <v>456</v>
      </c>
      <c r="AV7320" s="4" t="s">
        <v>731</v>
      </c>
      <c r="AW7320" s="4" t="s">
        <v>724</v>
      </c>
      <c r="AX7320" s="4"/>
      <c r="AY7320" s="4">
        <v>239970</v>
      </c>
      <c r="AZ7320" s="4">
        <v>493034</v>
      </c>
      <c r="BA7320" s="4" t="s">
        <v>28206</v>
      </c>
      <c r="BB7320" s="4" t="s">
        <v>28207</v>
      </c>
      <c r="BC7320" s="4">
        <v>40</v>
      </c>
      <c r="BD7320" t="str">
        <f>IF(AND(ADHOC!$G$15="",ADHOC!$S$4=""),"",IF(ADHOC!$G$15&lt;&gt;"",IF(ADHOC!$G$15=LEFT(Domein!$AS7320,LEN(ADHOC!$G$15)),MAX(Domein!BD$1:'Domein'!BD7319)+1,""),IF(ADHOC!$S$4=LEFT(Domein!$AS7320,LEN(ADHOC!$S$4)),MAX(Domein!BD$1:'Domein'!BD7319)+1,"")))</f>
        <v/>
      </c>
    </row>
    <row r="7321" spans="45:56" x14ac:dyDescent="0.2">
      <c r="AS7321" s="4" t="s">
        <v>20178</v>
      </c>
      <c r="AT7321" s="4" t="s">
        <v>20179</v>
      </c>
      <c r="AU7321" s="4" t="s">
        <v>456</v>
      </c>
      <c r="AV7321" s="4" t="s">
        <v>731</v>
      </c>
      <c r="AW7321" s="4" t="s">
        <v>724</v>
      </c>
      <c r="AX7321" s="4"/>
      <c r="AY7321" s="4">
        <v>243557</v>
      </c>
      <c r="AZ7321" s="4">
        <v>489243</v>
      </c>
      <c r="BA7321" s="4" t="s">
        <v>28208</v>
      </c>
      <c r="BB7321" s="4" t="s">
        <v>28209</v>
      </c>
      <c r="BC7321" s="4">
        <v>40</v>
      </c>
      <c r="BD7321" t="str">
        <f>IF(AND(ADHOC!$G$15="",ADHOC!$S$4=""),"",IF(ADHOC!$G$15&lt;&gt;"",IF(ADHOC!$G$15=LEFT(Domein!$AS7321,LEN(ADHOC!$G$15)),MAX(Domein!BD$1:'Domein'!BD7320)+1,""),IF(ADHOC!$S$4=LEFT(Domein!$AS7321,LEN(ADHOC!$S$4)),MAX(Domein!BD$1:'Domein'!BD7320)+1,"")))</f>
        <v/>
      </c>
    </row>
    <row r="7322" spans="45:56" x14ac:dyDescent="0.2">
      <c r="AS7322" s="4" t="s">
        <v>20180</v>
      </c>
      <c r="AT7322" s="4" t="s">
        <v>2549</v>
      </c>
      <c r="AU7322" s="4" t="s">
        <v>456</v>
      </c>
      <c r="AV7322" s="4" t="s">
        <v>731</v>
      </c>
      <c r="AW7322" s="4" t="s">
        <v>724</v>
      </c>
      <c r="AX7322" s="4"/>
      <c r="AY7322" s="4">
        <v>245256</v>
      </c>
      <c r="AZ7322" s="4">
        <v>488400</v>
      </c>
      <c r="BA7322" s="4" t="s">
        <v>28210</v>
      </c>
      <c r="BB7322" s="4" t="s">
        <v>28211</v>
      </c>
      <c r="BC7322" s="4">
        <v>40</v>
      </c>
      <c r="BD7322" t="str">
        <f>IF(AND(ADHOC!$G$15="",ADHOC!$S$4=""),"",IF(ADHOC!$G$15&lt;&gt;"",IF(ADHOC!$G$15=LEFT(Domein!$AS7322,LEN(ADHOC!$G$15)),MAX(Domein!BD$1:'Domein'!BD7321)+1,""),IF(ADHOC!$S$4=LEFT(Domein!$AS7322,LEN(ADHOC!$S$4)),MAX(Domein!BD$1:'Domein'!BD7321)+1,"")))</f>
        <v/>
      </c>
    </row>
    <row r="7323" spans="45:56" x14ac:dyDescent="0.2">
      <c r="AS7323" s="4" t="s">
        <v>20181</v>
      </c>
      <c r="AT7323" s="4" t="s">
        <v>20182</v>
      </c>
      <c r="AU7323" s="4" t="s">
        <v>456</v>
      </c>
      <c r="AV7323" s="4" t="s">
        <v>731</v>
      </c>
      <c r="AW7323" s="4" t="s">
        <v>724</v>
      </c>
      <c r="AX7323" s="4"/>
      <c r="AY7323" s="4">
        <v>243328</v>
      </c>
      <c r="AZ7323" s="4">
        <v>490059</v>
      </c>
      <c r="BA7323" s="4" t="s">
        <v>28212</v>
      </c>
      <c r="BB7323" s="4" t="s">
        <v>28213</v>
      </c>
      <c r="BC7323" s="4">
        <v>40</v>
      </c>
      <c r="BD7323" t="str">
        <f>IF(AND(ADHOC!$G$15="",ADHOC!$S$4=""),"",IF(ADHOC!$G$15&lt;&gt;"",IF(ADHOC!$G$15=LEFT(Domein!$AS7323,LEN(ADHOC!$G$15)),MAX(Domein!BD$1:'Domein'!BD7322)+1,""),IF(ADHOC!$S$4=LEFT(Domein!$AS7323,LEN(ADHOC!$S$4)),MAX(Domein!BD$1:'Domein'!BD7322)+1,"")))</f>
        <v/>
      </c>
    </row>
    <row r="7324" spans="45:56" x14ac:dyDescent="0.2">
      <c r="AS7324" s="4" t="s">
        <v>20183</v>
      </c>
      <c r="AT7324" s="4" t="s">
        <v>20184</v>
      </c>
      <c r="AU7324" s="4" t="s">
        <v>456</v>
      </c>
      <c r="AV7324" s="4" t="s">
        <v>731</v>
      </c>
      <c r="AW7324" s="4" t="s">
        <v>724</v>
      </c>
      <c r="AX7324" s="4"/>
      <c r="AY7324" s="4">
        <v>250751</v>
      </c>
      <c r="AZ7324" s="4">
        <v>492895</v>
      </c>
      <c r="BA7324" s="4" t="s">
        <v>28214</v>
      </c>
      <c r="BB7324" s="4" t="s">
        <v>28215</v>
      </c>
      <c r="BC7324" s="4">
        <v>40</v>
      </c>
      <c r="BD7324" t="str">
        <f>IF(AND(ADHOC!$G$15="",ADHOC!$S$4=""),"",IF(ADHOC!$G$15&lt;&gt;"",IF(ADHOC!$G$15=LEFT(Domein!$AS7324,LEN(ADHOC!$G$15)),MAX(Domein!BD$1:'Domein'!BD7323)+1,""),IF(ADHOC!$S$4=LEFT(Domein!$AS7324,LEN(ADHOC!$S$4)),MAX(Domein!BD$1:'Domein'!BD7323)+1,"")))</f>
        <v/>
      </c>
    </row>
    <row r="7325" spans="45:56" x14ac:dyDescent="0.2">
      <c r="AS7325" s="4" t="s">
        <v>20185</v>
      </c>
      <c r="AT7325" s="4" t="s">
        <v>20186</v>
      </c>
      <c r="AU7325" s="4" t="s">
        <v>456</v>
      </c>
      <c r="AV7325" s="4" t="s">
        <v>731</v>
      </c>
      <c r="AW7325" s="4" t="s">
        <v>724</v>
      </c>
      <c r="AX7325" s="4"/>
      <c r="AY7325" s="4">
        <v>249594</v>
      </c>
      <c r="AZ7325" s="4">
        <v>492480</v>
      </c>
      <c r="BA7325" s="4" t="s">
        <v>28216</v>
      </c>
      <c r="BB7325" s="4" t="s">
        <v>28217</v>
      </c>
      <c r="BC7325" s="4">
        <v>40</v>
      </c>
      <c r="BD7325" t="str">
        <f>IF(AND(ADHOC!$G$15="",ADHOC!$S$4=""),"",IF(ADHOC!$G$15&lt;&gt;"",IF(ADHOC!$G$15=LEFT(Domein!$AS7325,LEN(ADHOC!$G$15)),MAX(Domein!BD$1:'Domein'!BD7324)+1,""),IF(ADHOC!$S$4=LEFT(Domein!$AS7325,LEN(ADHOC!$S$4)),MAX(Domein!BD$1:'Domein'!BD7324)+1,"")))</f>
        <v/>
      </c>
    </row>
    <row r="7326" spans="45:56" x14ac:dyDescent="0.2">
      <c r="AS7326" s="4" t="s">
        <v>20187</v>
      </c>
      <c r="AT7326" s="4" t="s">
        <v>20188</v>
      </c>
      <c r="AU7326" s="4" t="s">
        <v>456</v>
      </c>
      <c r="AV7326" s="4" t="s">
        <v>731</v>
      </c>
      <c r="AW7326" s="4" t="s">
        <v>724</v>
      </c>
      <c r="AX7326" s="4"/>
      <c r="AY7326" s="4">
        <v>247924</v>
      </c>
      <c r="AZ7326" s="4">
        <v>492086</v>
      </c>
      <c r="BA7326" s="4" t="s">
        <v>28218</v>
      </c>
      <c r="BB7326" s="4" t="s">
        <v>28219</v>
      </c>
      <c r="BC7326" s="4">
        <v>40</v>
      </c>
      <c r="BD7326" t="str">
        <f>IF(AND(ADHOC!$G$15="",ADHOC!$S$4=""),"",IF(ADHOC!$G$15&lt;&gt;"",IF(ADHOC!$G$15=LEFT(Domein!$AS7326,LEN(ADHOC!$G$15)),MAX(Domein!BD$1:'Domein'!BD7325)+1,""),IF(ADHOC!$S$4=LEFT(Domein!$AS7326,LEN(ADHOC!$S$4)),MAX(Domein!BD$1:'Domein'!BD7325)+1,"")))</f>
        <v/>
      </c>
    </row>
    <row r="7327" spans="45:56" x14ac:dyDescent="0.2">
      <c r="AS7327" s="4" t="s">
        <v>20189</v>
      </c>
      <c r="AT7327" s="4" t="s">
        <v>20190</v>
      </c>
      <c r="AU7327" s="4" t="s">
        <v>456</v>
      </c>
      <c r="AV7327" s="4" t="s">
        <v>731</v>
      </c>
      <c r="AW7327" s="4" t="s">
        <v>724</v>
      </c>
      <c r="AX7327" s="4"/>
      <c r="AY7327" s="4">
        <v>245913</v>
      </c>
      <c r="AZ7327" s="4">
        <v>490814</v>
      </c>
      <c r="BA7327" s="4" t="s">
        <v>28220</v>
      </c>
      <c r="BB7327" s="4" t="s">
        <v>28221</v>
      </c>
      <c r="BC7327" s="4">
        <v>40</v>
      </c>
      <c r="BD7327" t="str">
        <f>IF(AND(ADHOC!$G$15="",ADHOC!$S$4=""),"",IF(ADHOC!$G$15&lt;&gt;"",IF(ADHOC!$G$15=LEFT(Domein!$AS7327,LEN(ADHOC!$G$15)),MAX(Domein!BD$1:'Domein'!BD7326)+1,""),IF(ADHOC!$S$4=LEFT(Domein!$AS7327,LEN(ADHOC!$S$4)),MAX(Domein!BD$1:'Domein'!BD7326)+1,"")))</f>
        <v/>
      </c>
    </row>
    <row r="7328" spans="45:56" x14ac:dyDescent="0.2">
      <c r="AS7328" s="4" t="s">
        <v>20191</v>
      </c>
      <c r="AT7328" s="4" t="s">
        <v>20192</v>
      </c>
      <c r="AU7328" s="4" t="s">
        <v>456</v>
      </c>
      <c r="AV7328" s="4" t="s">
        <v>731</v>
      </c>
      <c r="AW7328" s="4" t="s">
        <v>724</v>
      </c>
      <c r="AX7328" s="4"/>
      <c r="AY7328" s="4">
        <v>247540</v>
      </c>
      <c r="AZ7328" s="4">
        <v>491043</v>
      </c>
      <c r="BA7328" s="4" t="s">
        <v>28222</v>
      </c>
      <c r="BB7328" s="4" t="s">
        <v>28223</v>
      </c>
      <c r="BC7328" s="4">
        <v>40</v>
      </c>
      <c r="BD7328" t="str">
        <f>IF(AND(ADHOC!$G$15="",ADHOC!$S$4=""),"",IF(ADHOC!$G$15&lt;&gt;"",IF(ADHOC!$G$15=LEFT(Domein!$AS7328,LEN(ADHOC!$G$15)),MAX(Domein!BD$1:'Domein'!BD7327)+1,""),IF(ADHOC!$S$4=LEFT(Domein!$AS7328,LEN(ADHOC!$S$4)),MAX(Domein!BD$1:'Domein'!BD7327)+1,"")))</f>
        <v/>
      </c>
    </row>
    <row r="7329" spans="45:56" x14ac:dyDescent="0.2">
      <c r="AS7329" s="4" t="s">
        <v>20193</v>
      </c>
      <c r="AT7329" s="4" t="s">
        <v>20194</v>
      </c>
      <c r="AU7329" s="4" t="s">
        <v>456</v>
      </c>
      <c r="AV7329" s="4" t="s">
        <v>731</v>
      </c>
      <c r="AW7329" s="4" t="s">
        <v>724</v>
      </c>
      <c r="AX7329" s="4"/>
      <c r="AY7329" s="4">
        <v>248281</v>
      </c>
      <c r="AZ7329" s="4">
        <v>492631</v>
      </c>
      <c r="BA7329" s="4" t="s">
        <v>28224</v>
      </c>
      <c r="BB7329" s="4" t="s">
        <v>28225</v>
      </c>
      <c r="BC7329" s="4">
        <v>40</v>
      </c>
      <c r="BD7329" t="str">
        <f>IF(AND(ADHOC!$G$15="",ADHOC!$S$4=""),"",IF(ADHOC!$G$15&lt;&gt;"",IF(ADHOC!$G$15=LEFT(Domein!$AS7329,LEN(ADHOC!$G$15)),MAX(Domein!BD$1:'Domein'!BD7328)+1,""),IF(ADHOC!$S$4=LEFT(Domein!$AS7329,LEN(ADHOC!$S$4)),MAX(Domein!BD$1:'Domein'!BD7328)+1,"")))</f>
        <v/>
      </c>
    </row>
    <row r="7330" spans="45:56" x14ac:dyDescent="0.2">
      <c r="AS7330" s="4" t="s">
        <v>20195</v>
      </c>
      <c r="AT7330" s="4" t="s">
        <v>20196</v>
      </c>
      <c r="AU7330" s="4" t="s">
        <v>456</v>
      </c>
      <c r="AV7330" s="4" t="s">
        <v>731</v>
      </c>
      <c r="AW7330" s="4" t="s">
        <v>724</v>
      </c>
      <c r="AX7330" s="4"/>
      <c r="AY7330" s="4">
        <v>246651</v>
      </c>
      <c r="AZ7330" s="4">
        <v>491462</v>
      </c>
      <c r="BA7330" s="4" t="s">
        <v>28226</v>
      </c>
      <c r="BB7330" s="4" t="s">
        <v>28227</v>
      </c>
      <c r="BC7330" s="4">
        <v>40</v>
      </c>
      <c r="BD7330" t="str">
        <f>IF(AND(ADHOC!$G$15="",ADHOC!$S$4=""),"",IF(ADHOC!$G$15&lt;&gt;"",IF(ADHOC!$G$15=LEFT(Domein!$AS7330,LEN(ADHOC!$G$15)),MAX(Domein!BD$1:'Domein'!BD7329)+1,""),IF(ADHOC!$S$4=LEFT(Domein!$AS7330,LEN(ADHOC!$S$4)),MAX(Domein!BD$1:'Domein'!BD7329)+1,"")))</f>
        <v/>
      </c>
    </row>
    <row r="7331" spans="45:56" x14ac:dyDescent="0.2">
      <c r="AS7331" s="4" t="s">
        <v>20197</v>
      </c>
      <c r="AT7331" s="4" t="s">
        <v>12460</v>
      </c>
      <c r="AU7331" s="4" t="s">
        <v>456</v>
      </c>
      <c r="AV7331" s="4" t="s">
        <v>731</v>
      </c>
      <c r="AW7331" s="4" t="s">
        <v>724</v>
      </c>
      <c r="AX7331" s="4"/>
      <c r="AY7331" s="4">
        <v>251467</v>
      </c>
      <c r="AZ7331" s="4">
        <v>493070</v>
      </c>
      <c r="BA7331" s="4" t="s">
        <v>28228</v>
      </c>
      <c r="BB7331" s="4" t="s">
        <v>26255</v>
      </c>
      <c r="BC7331" s="4">
        <v>40</v>
      </c>
      <c r="BD7331" t="str">
        <f>IF(AND(ADHOC!$G$15="",ADHOC!$S$4=""),"",IF(ADHOC!$G$15&lt;&gt;"",IF(ADHOC!$G$15=LEFT(Domein!$AS7331,LEN(ADHOC!$G$15)),MAX(Domein!BD$1:'Domein'!BD7330)+1,""),IF(ADHOC!$S$4=LEFT(Domein!$AS7331,LEN(ADHOC!$S$4)),MAX(Domein!BD$1:'Domein'!BD7330)+1,"")))</f>
        <v/>
      </c>
    </row>
    <row r="7332" spans="45:56" x14ac:dyDescent="0.2">
      <c r="AS7332" s="4" t="s">
        <v>20198</v>
      </c>
      <c r="AT7332" s="4" t="s">
        <v>20199</v>
      </c>
      <c r="AU7332" s="4" t="s">
        <v>456</v>
      </c>
      <c r="AV7332" s="4" t="s">
        <v>731</v>
      </c>
      <c r="AW7332" s="4" t="s">
        <v>724</v>
      </c>
      <c r="AX7332" s="4"/>
      <c r="AY7332" s="4">
        <v>246599</v>
      </c>
      <c r="AZ7332" s="4">
        <v>490581</v>
      </c>
      <c r="BA7332" s="4" t="s">
        <v>28229</v>
      </c>
      <c r="BB7332" s="4" t="s">
        <v>28230</v>
      </c>
      <c r="BC7332" s="4">
        <v>40</v>
      </c>
      <c r="BD7332" t="str">
        <f>IF(AND(ADHOC!$G$15="",ADHOC!$S$4=""),"",IF(ADHOC!$G$15&lt;&gt;"",IF(ADHOC!$G$15=LEFT(Domein!$AS7332,LEN(ADHOC!$G$15)),MAX(Domein!BD$1:'Domein'!BD7331)+1,""),IF(ADHOC!$S$4=LEFT(Domein!$AS7332,LEN(ADHOC!$S$4)),MAX(Domein!BD$1:'Domein'!BD7331)+1,"")))</f>
        <v/>
      </c>
    </row>
    <row r="7333" spans="45:56" x14ac:dyDescent="0.2">
      <c r="AS7333" s="4" t="s">
        <v>20200</v>
      </c>
      <c r="AT7333" s="4" t="s">
        <v>20201</v>
      </c>
      <c r="AU7333" s="4" t="s">
        <v>456</v>
      </c>
      <c r="AV7333" s="4" t="s">
        <v>731</v>
      </c>
      <c r="AW7333" s="4" t="s">
        <v>724</v>
      </c>
      <c r="AX7333" s="4"/>
      <c r="AY7333" s="4">
        <v>247285</v>
      </c>
      <c r="AZ7333" s="4">
        <v>489671</v>
      </c>
      <c r="BA7333" s="4" t="s">
        <v>28231</v>
      </c>
      <c r="BB7333" s="4" t="s">
        <v>28232</v>
      </c>
      <c r="BC7333" s="4">
        <v>40</v>
      </c>
      <c r="BD7333" t="str">
        <f>IF(AND(ADHOC!$G$15="",ADHOC!$S$4=""),"",IF(ADHOC!$G$15&lt;&gt;"",IF(ADHOC!$G$15=LEFT(Domein!$AS7333,LEN(ADHOC!$G$15)),MAX(Domein!BD$1:'Domein'!BD7332)+1,""),IF(ADHOC!$S$4=LEFT(Domein!$AS7333,LEN(ADHOC!$S$4)),MAX(Domein!BD$1:'Domein'!BD7332)+1,"")))</f>
        <v/>
      </c>
    </row>
    <row r="7334" spans="45:56" x14ac:dyDescent="0.2">
      <c r="AS7334" s="4" t="s">
        <v>20202</v>
      </c>
      <c r="AT7334" s="4" t="s">
        <v>16113</v>
      </c>
      <c r="AU7334" s="4" t="s">
        <v>456</v>
      </c>
      <c r="AV7334" s="4" t="s">
        <v>731</v>
      </c>
      <c r="AW7334" s="4" t="s">
        <v>724</v>
      </c>
      <c r="AX7334" s="4"/>
      <c r="AY7334" s="4">
        <v>246411</v>
      </c>
      <c r="AZ7334" s="4">
        <v>489681</v>
      </c>
      <c r="BA7334" s="4" t="s">
        <v>28233</v>
      </c>
      <c r="BB7334" s="4" t="s">
        <v>28234</v>
      </c>
      <c r="BC7334" s="4">
        <v>40</v>
      </c>
      <c r="BD7334" t="str">
        <f>IF(AND(ADHOC!$G$15="",ADHOC!$S$4=""),"",IF(ADHOC!$G$15&lt;&gt;"",IF(ADHOC!$G$15=LEFT(Domein!$AS7334,LEN(ADHOC!$G$15)),MAX(Domein!BD$1:'Domein'!BD7333)+1,""),IF(ADHOC!$S$4=LEFT(Domein!$AS7334,LEN(ADHOC!$S$4)),MAX(Domein!BD$1:'Domein'!BD7333)+1,"")))</f>
        <v/>
      </c>
    </row>
    <row r="7335" spans="45:56" x14ac:dyDescent="0.2">
      <c r="AS7335" s="4" t="s">
        <v>20203</v>
      </c>
      <c r="AT7335" s="4" t="s">
        <v>2551</v>
      </c>
      <c r="AU7335" s="4" t="s">
        <v>456</v>
      </c>
      <c r="AV7335" s="4" t="s">
        <v>731</v>
      </c>
      <c r="AW7335" s="4" t="s">
        <v>724</v>
      </c>
      <c r="AX7335" s="4"/>
      <c r="AY7335" s="4">
        <v>247364</v>
      </c>
      <c r="AZ7335" s="4">
        <v>491791</v>
      </c>
      <c r="BA7335" s="4" t="s">
        <v>28235</v>
      </c>
      <c r="BB7335" s="4" t="s">
        <v>28236</v>
      </c>
      <c r="BC7335" s="4">
        <v>40</v>
      </c>
      <c r="BD7335" t="str">
        <f>IF(AND(ADHOC!$G$15="",ADHOC!$S$4=""),"",IF(ADHOC!$G$15&lt;&gt;"",IF(ADHOC!$G$15=LEFT(Domein!$AS7335,LEN(ADHOC!$G$15)),MAX(Domein!BD$1:'Domein'!BD7334)+1,""),IF(ADHOC!$S$4=LEFT(Domein!$AS7335,LEN(ADHOC!$S$4)),MAX(Domein!BD$1:'Domein'!BD7334)+1,"")))</f>
        <v/>
      </c>
    </row>
    <row r="7336" spans="45:56" x14ac:dyDescent="0.2">
      <c r="AS7336" s="4" t="s">
        <v>20204</v>
      </c>
      <c r="AT7336" s="4" t="s">
        <v>2553</v>
      </c>
      <c r="AU7336" s="4" t="s">
        <v>456</v>
      </c>
      <c r="AV7336" s="4" t="s">
        <v>731</v>
      </c>
      <c r="AW7336" s="4" t="s">
        <v>724</v>
      </c>
      <c r="AX7336" s="4"/>
      <c r="AY7336" s="4">
        <v>248100</v>
      </c>
      <c r="AZ7336" s="4">
        <v>491350</v>
      </c>
      <c r="BA7336" s="4" t="s">
        <v>28237</v>
      </c>
      <c r="BB7336" s="4" t="s">
        <v>28238</v>
      </c>
      <c r="BC7336" s="4">
        <v>40</v>
      </c>
      <c r="BD7336" t="str">
        <f>IF(AND(ADHOC!$G$15="",ADHOC!$S$4=""),"",IF(ADHOC!$G$15&lt;&gt;"",IF(ADHOC!$G$15=LEFT(Domein!$AS7336,LEN(ADHOC!$G$15)),MAX(Domein!BD$1:'Domein'!BD7335)+1,""),IF(ADHOC!$S$4=LEFT(Domein!$AS7336,LEN(ADHOC!$S$4)),MAX(Domein!BD$1:'Domein'!BD7335)+1,"")))</f>
        <v/>
      </c>
    </row>
    <row r="7337" spans="45:56" x14ac:dyDescent="0.2">
      <c r="AS7337" s="4" t="s">
        <v>20205</v>
      </c>
      <c r="AT7337" s="4" t="s">
        <v>20206</v>
      </c>
      <c r="AU7337" s="4" t="s">
        <v>456</v>
      </c>
      <c r="AV7337" s="4" t="s">
        <v>731</v>
      </c>
      <c r="AW7337" s="4" t="s">
        <v>724</v>
      </c>
      <c r="AX7337" s="4"/>
      <c r="AY7337" s="4">
        <v>249878</v>
      </c>
      <c r="AZ7337" s="4">
        <v>492303</v>
      </c>
      <c r="BA7337" s="4" t="s">
        <v>28239</v>
      </c>
      <c r="BB7337" s="4" t="s">
        <v>28240</v>
      </c>
      <c r="BC7337" s="4">
        <v>40</v>
      </c>
      <c r="BD7337" t="str">
        <f>IF(AND(ADHOC!$G$15="",ADHOC!$S$4=""),"",IF(ADHOC!$G$15&lt;&gt;"",IF(ADHOC!$G$15=LEFT(Domein!$AS7337,LEN(ADHOC!$G$15)),MAX(Domein!BD$1:'Domein'!BD7336)+1,""),IF(ADHOC!$S$4=LEFT(Domein!$AS7337,LEN(ADHOC!$S$4)),MAX(Domein!BD$1:'Domein'!BD7336)+1,"")))</f>
        <v/>
      </c>
    </row>
    <row r="7338" spans="45:56" x14ac:dyDescent="0.2">
      <c r="AS7338" s="4" t="s">
        <v>20207</v>
      </c>
      <c r="AT7338" s="4" t="s">
        <v>12462</v>
      </c>
      <c r="AU7338" s="4" t="s">
        <v>456</v>
      </c>
      <c r="AV7338" s="4" t="s">
        <v>731</v>
      </c>
      <c r="AW7338" s="4" t="s">
        <v>724</v>
      </c>
      <c r="AX7338" s="4"/>
      <c r="AY7338" s="4">
        <v>254249</v>
      </c>
      <c r="AZ7338" s="4">
        <v>493401</v>
      </c>
      <c r="BA7338" s="4" t="s">
        <v>28241</v>
      </c>
      <c r="BB7338" s="4" t="s">
        <v>28242</v>
      </c>
      <c r="BC7338" s="4">
        <v>40</v>
      </c>
      <c r="BD7338" t="str">
        <f>IF(AND(ADHOC!$G$15="",ADHOC!$S$4=""),"",IF(ADHOC!$G$15&lt;&gt;"",IF(ADHOC!$G$15=LEFT(Domein!$AS7338,LEN(ADHOC!$G$15)),MAX(Domein!BD$1:'Domein'!BD7337)+1,""),IF(ADHOC!$S$4=LEFT(Domein!$AS7338,LEN(ADHOC!$S$4)),MAX(Domein!BD$1:'Domein'!BD7337)+1,"")))</f>
        <v/>
      </c>
    </row>
    <row r="7339" spans="45:56" x14ac:dyDescent="0.2">
      <c r="AS7339" s="4" t="s">
        <v>20208</v>
      </c>
      <c r="AT7339" s="4" t="s">
        <v>20209</v>
      </c>
      <c r="AU7339" s="4" t="s">
        <v>456</v>
      </c>
      <c r="AV7339" s="4" t="s">
        <v>731</v>
      </c>
      <c r="AW7339" s="4" t="s">
        <v>724</v>
      </c>
      <c r="AX7339" s="4"/>
      <c r="AY7339" s="4">
        <v>248699</v>
      </c>
      <c r="AZ7339" s="4">
        <v>492242</v>
      </c>
      <c r="BA7339" s="4" t="s">
        <v>28243</v>
      </c>
      <c r="BB7339" s="4" t="s">
        <v>28244</v>
      </c>
      <c r="BC7339" s="4">
        <v>40</v>
      </c>
      <c r="BD7339" t="str">
        <f>IF(AND(ADHOC!$G$15="",ADHOC!$S$4=""),"",IF(ADHOC!$G$15&lt;&gt;"",IF(ADHOC!$G$15=LEFT(Domein!$AS7339,LEN(ADHOC!$G$15)),MAX(Domein!BD$1:'Domein'!BD7338)+1,""),IF(ADHOC!$S$4=LEFT(Domein!$AS7339,LEN(ADHOC!$S$4)),MAX(Domein!BD$1:'Domein'!BD7338)+1,"")))</f>
        <v/>
      </c>
    </row>
    <row r="7340" spans="45:56" x14ac:dyDescent="0.2">
      <c r="AS7340" s="4" t="s">
        <v>20210</v>
      </c>
      <c r="AT7340" s="4" t="s">
        <v>20211</v>
      </c>
      <c r="AU7340" s="4" t="s">
        <v>456</v>
      </c>
      <c r="AV7340" s="4" t="s">
        <v>731</v>
      </c>
      <c r="AW7340" s="4" t="s">
        <v>724</v>
      </c>
      <c r="AX7340" s="4"/>
      <c r="AY7340" s="4">
        <v>251463</v>
      </c>
      <c r="AZ7340" s="4">
        <v>492713</v>
      </c>
      <c r="BA7340" s="4" t="s">
        <v>28245</v>
      </c>
      <c r="BB7340" s="4" t="s">
        <v>28246</v>
      </c>
      <c r="BC7340" s="4">
        <v>40</v>
      </c>
      <c r="BD7340" t="str">
        <f>IF(AND(ADHOC!$G$15="",ADHOC!$S$4=""),"",IF(ADHOC!$G$15&lt;&gt;"",IF(ADHOC!$G$15=LEFT(Domein!$AS7340,LEN(ADHOC!$G$15)),MAX(Domein!BD$1:'Domein'!BD7339)+1,""),IF(ADHOC!$S$4=LEFT(Domein!$AS7340,LEN(ADHOC!$S$4)),MAX(Domein!BD$1:'Domein'!BD7339)+1,"")))</f>
        <v/>
      </c>
    </row>
    <row r="7341" spans="45:56" x14ac:dyDescent="0.2">
      <c r="AS7341" s="4" t="s">
        <v>20212</v>
      </c>
      <c r="AT7341" s="4" t="s">
        <v>20213</v>
      </c>
      <c r="AU7341" s="4" t="s">
        <v>456</v>
      </c>
      <c r="AV7341" s="4" t="s">
        <v>731</v>
      </c>
      <c r="AW7341" s="4" t="s">
        <v>724</v>
      </c>
      <c r="AX7341" s="4"/>
      <c r="AY7341" s="4">
        <v>251342</v>
      </c>
      <c r="AZ7341" s="4">
        <v>493410</v>
      </c>
      <c r="BA7341" s="4" t="s">
        <v>28247</v>
      </c>
      <c r="BB7341" s="4" t="s">
        <v>28248</v>
      </c>
      <c r="BC7341" s="4">
        <v>40</v>
      </c>
      <c r="BD7341" t="str">
        <f>IF(AND(ADHOC!$G$15="",ADHOC!$S$4=""),"",IF(ADHOC!$G$15&lt;&gt;"",IF(ADHOC!$G$15=LEFT(Domein!$AS7341,LEN(ADHOC!$G$15)),MAX(Domein!BD$1:'Domein'!BD7340)+1,""),IF(ADHOC!$S$4=LEFT(Domein!$AS7341,LEN(ADHOC!$S$4)),MAX(Domein!BD$1:'Domein'!BD7340)+1,"")))</f>
        <v/>
      </c>
    </row>
    <row r="7342" spans="45:56" x14ac:dyDescent="0.2">
      <c r="AS7342" s="4" t="s">
        <v>20214</v>
      </c>
      <c r="AT7342" s="4" t="s">
        <v>20215</v>
      </c>
      <c r="AU7342" s="4" t="s">
        <v>456</v>
      </c>
      <c r="AV7342" s="4" t="s">
        <v>731</v>
      </c>
      <c r="AW7342" s="4" t="s">
        <v>724</v>
      </c>
      <c r="AX7342" s="4"/>
      <c r="AY7342" s="4">
        <v>247817</v>
      </c>
      <c r="AZ7342" s="4">
        <v>491636</v>
      </c>
      <c r="BA7342" s="4" t="s">
        <v>28249</v>
      </c>
      <c r="BB7342" s="4" t="s">
        <v>28250</v>
      </c>
      <c r="BC7342" s="4">
        <v>40</v>
      </c>
      <c r="BD7342" t="str">
        <f>IF(AND(ADHOC!$G$15="",ADHOC!$S$4=""),"",IF(ADHOC!$G$15&lt;&gt;"",IF(ADHOC!$G$15=LEFT(Domein!$AS7342,LEN(ADHOC!$G$15)),MAX(Domein!BD$1:'Domein'!BD7341)+1,""),IF(ADHOC!$S$4=LEFT(Domein!$AS7342,LEN(ADHOC!$S$4)),MAX(Domein!BD$1:'Domein'!BD7341)+1,"")))</f>
        <v/>
      </c>
    </row>
    <row r="7343" spans="45:56" x14ac:dyDescent="0.2">
      <c r="AS7343" s="4" t="s">
        <v>20216</v>
      </c>
      <c r="AT7343" s="4" t="s">
        <v>20217</v>
      </c>
      <c r="AU7343" s="4" t="s">
        <v>456</v>
      </c>
      <c r="AV7343" s="4" t="s">
        <v>731</v>
      </c>
      <c r="AW7343" s="4" t="s">
        <v>724</v>
      </c>
      <c r="AX7343" s="4"/>
      <c r="AY7343" s="4">
        <v>247328</v>
      </c>
      <c r="AZ7343" s="4">
        <v>491172</v>
      </c>
      <c r="BA7343" s="4" t="s">
        <v>28251</v>
      </c>
      <c r="BB7343" s="4" t="s">
        <v>26099</v>
      </c>
      <c r="BC7343" s="4">
        <v>40</v>
      </c>
      <c r="BD7343" t="str">
        <f>IF(AND(ADHOC!$G$15="",ADHOC!$S$4=""),"",IF(ADHOC!$G$15&lt;&gt;"",IF(ADHOC!$G$15=LEFT(Domein!$AS7343,LEN(ADHOC!$G$15)),MAX(Domein!BD$1:'Domein'!BD7342)+1,""),IF(ADHOC!$S$4=LEFT(Domein!$AS7343,LEN(ADHOC!$S$4)),MAX(Domein!BD$1:'Domein'!BD7342)+1,"")))</f>
        <v/>
      </c>
    </row>
    <row r="7344" spans="45:56" x14ac:dyDescent="0.2">
      <c r="AS7344" s="4" t="s">
        <v>20218</v>
      </c>
      <c r="AT7344" s="4" t="s">
        <v>20219</v>
      </c>
      <c r="AU7344" s="4" t="s">
        <v>456</v>
      </c>
      <c r="AV7344" s="4" t="s">
        <v>731</v>
      </c>
      <c r="AW7344" s="4" t="s">
        <v>724</v>
      </c>
      <c r="AX7344" s="4"/>
      <c r="AY7344" s="4">
        <v>225143</v>
      </c>
      <c r="AZ7344" s="4">
        <v>503819</v>
      </c>
      <c r="BA7344" s="4" t="s">
        <v>28252</v>
      </c>
      <c r="BB7344" s="4" t="s">
        <v>28253</v>
      </c>
      <c r="BC7344" s="4">
        <v>40</v>
      </c>
      <c r="BD7344" t="str">
        <f>IF(AND(ADHOC!$G$15="",ADHOC!$S$4=""),"",IF(ADHOC!$G$15&lt;&gt;"",IF(ADHOC!$G$15=LEFT(Domein!$AS7344,LEN(ADHOC!$G$15)),MAX(Domein!BD$1:'Domein'!BD7343)+1,""),IF(ADHOC!$S$4=LEFT(Domein!$AS7344,LEN(ADHOC!$S$4)),MAX(Domein!BD$1:'Domein'!BD7343)+1,"")))</f>
        <v/>
      </c>
    </row>
    <row r="7345" spans="45:56" x14ac:dyDescent="0.2">
      <c r="AS7345" s="4" t="s">
        <v>20220</v>
      </c>
      <c r="AT7345" s="4" t="s">
        <v>20221</v>
      </c>
      <c r="AU7345" s="4" t="s">
        <v>456</v>
      </c>
      <c r="AV7345" s="4" t="s">
        <v>731</v>
      </c>
      <c r="AW7345" s="4" t="s">
        <v>724</v>
      </c>
      <c r="AX7345" s="4"/>
      <c r="AY7345" s="4">
        <v>230510</v>
      </c>
      <c r="AZ7345" s="4">
        <v>504914</v>
      </c>
      <c r="BA7345" s="4" t="s">
        <v>28254</v>
      </c>
      <c r="BB7345" s="4" t="s">
        <v>28255</v>
      </c>
      <c r="BC7345" s="4">
        <v>40</v>
      </c>
      <c r="BD7345" t="str">
        <f>IF(AND(ADHOC!$G$15="",ADHOC!$S$4=""),"",IF(ADHOC!$G$15&lt;&gt;"",IF(ADHOC!$G$15=LEFT(Domein!$AS7345,LEN(ADHOC!$G$15)),MAX(Domein!BD$1:'Domein'!BD7344)+1,""),IF(ADHOC!$S$4=LEFT(Domein!$AS7345,LEN(ADHOC!$S$4)),MAX(Domein!BD$1:'Domein'!BD7344)+1,"")))</f>
        <v/>
      </c>
    </row>
    <row r="7346" spans="45:56" x14ac:dyDescent="0.2">
      <c r="AS7346" s="4" t="s">
        <v>20222</v>
      </c>
      <c r="AT7346" s="4" t="s">
        <v>20223</v>
      </c>
      <c r="AU7346" s="4" t="s">
        <v>456</v>
      </c>
      <c r="AV7346" s="4" t="s">
        <v>731</v>
      </c>
      <c r="AW7346" s="4" t="s">
        <v>724</v>
      </c>
      <c r="AX7346" s="4"/>
      <c r="AY7346" s="4">
        <v>230515</v>
      </c>
      <c r="AZ7346" s="4">
        <v>505224</v>
      </c>
      <c r="BA7346" s="4" t="s">
        <v>28256</v>
      </c>
      <c r="BB7346" s="4" t="s">
        <v>28257</v>
      </c>
      <c r="BC7346" s="4">
        <v>40</v>
      </c>
      <c r="BD7346" t="str">
        <f>IF(AND(ADHOC!$G$15="",ADHOC!$S$4=""),"",IF(ADHOC!$G$15&lt;&gt;"",IF(ADHOC!$G$15=LEFT(Domein!$AS7346,LEN(ADHOC!$G$15)),MAX(Domein!BD$1:'Domein'!BD7345)+1,""),IF(ADHOC!$S$4=LEFT(Domein!$AS7346,LEN(ADHOC!$S$4)),MAX(Domein!BD$1:'Domein'!BD7345)+1,"")))</f>
        <v/>
      </c>
    </row>
    <row r="7347" spans="45:56" x14ac:dyDescent="0.2">
      <c r="AS7347" s="4" t="s">
        <v>20224</v>
      </c>
      <c r="AT7347" s="4" t="s">
        <v>20225</v>
      </c>
      <c r="AU7347" s="4" t="s">
        <v>456</v>
      </c>
      <c r="AV7347" s="4" t="s">
        <v>731</v>
      </c>
      <c r="AW7347" s="4" t="s">
        <v>724</v>
      </c>
      <c r="AX7347" s="4"/>
      <c r="AY7347" s="4">
        <v>231228</v>
      </c>
      <c r="AZ7347" s="4">
        <v>503483</v>
      </c>
      <c r="BA7347" s="4" t="s">
        <v>28258</v>
      </c>
      <c r="BB7347" s="4" t="s">
        <v>28259</v>
      </c>
      <c r="BC7347" s="4">
        <v>40</v>
      </c>
      <c r="BD7347" t="str">
        <f>IF(AND(ADHOC!$G$15="",ADHOC!$S$4=""),"",IF(ADHOC!$G$15&lt;&gt;"",IF(ADHOC!$G$15=LEFT(Domein!$AS7347,LEN(ADHOC!$G$15)),MAX(Domein!BD$1:'Domein'!BD7346)+1,""),IF(ADHOC!$S$4=LEFT(Domein!$AS7347,LEN(ADHOC!$S$4)),MAX(Domein!BD$1:'Domein'!BD7346)+1,"")))</f>
        <v/>
      </c>
    </row>
    <row r="7348" spans="45:56" x14ac:dyDescent="0.2">
      <c r="AS7348" s="4" t="s">
        <v>20226</v>
      </c>
      <c r="AT7348" s="4" t="s">
        <v>20227</v>
      </c>
      <c r="AU7348" s="4" t="s">
        <v>456</v>
      </c>
      <c r="AV7348" s="4" t="s">
        <v>731</v>
      </c>
      <c r="AW7348" s="4" t="s">
        <v>724</v>
      </c>
      <c r="AX7348" s="4"/>
      <c r="AY7348" s="4">
        <v>233213</v>
      </c>
      <c r="AZ7348" s="4">
        <v>504675</v>
      </c>
      <c r="BA7348" s="4" t="s">
        <v>28260</v>
      </c>
      <c r="BB7348" s="4" t="s">
        <v>28261</v>
      </c>
      <c r="BC7348" s="4">
        <v>40</v>
      </c>
      <c r="BD7348" t="str">
        <f>IF(AND(ADHOC!$G$15="",ADHOC!$S$4=""),"",IF(ADHOC!$G$15&lt;&gt;"",IF(ADHOC!$G$15=LEFT(Domein!$AS7348,LEN(ADHOC!$G$15)),MAX(Domein!BD$1:'Domein'!BD7347)+1,""),IF(ADHOC!$S$4=LEFT(Domein!$AS7348,LEN(ADHOC!$S$4)),MAX(Domein!BD$1:'Domein'!BD7347)+1,"")))</f>
        <v/>
      </c>
    </row>
    <row r="7349" spans="45:56" x14ac:dyDescent="0.2">
      <c r="AS7349" s="4" t="s">
        <v>20228</v>
      </c>
      <c r="AT7349" s="4" t="s">
        <v>20229</v>
      </c>
      <c r="AU7349" s="4" t="s">
        <v>456</v>
      </c>
      <c r="AV7349" s="4" t="s">
        <v>731</v>
      </c>
      <c r="AW7349" s="4" t="s">
        <v>724</v>
      </c>
      <c r="AX7349" s="4"/>
      <c r="AY7349" s="4">
        <v>235076</v>
      </c>
      <c r="AZ7349" s="4">
        <v>504307</v>
      </c>
      <c r="BA7349" s="4" t="s">
        <v>28262</v>
      </c>
      <c r="BB7349" s="4" t="s">
        <v>28263</v>
      </c>
      <c r="BC7349" s="4">
        <v>40</v>
      </c>
      <c r="BD7349" t="str">
        <f>IF(AND(ADHOC!$G$15="",ADHOC!$S$4=""),"",IF(ADHOC!$G$15&lt;&gt;"",IF(ADHOC!$G$15=LEFT(Domein!$AS7349,LEN(ADHOC!$G$15)),MAX(Domein!BD$1:'Domein'!BD7348)+1,""),IF(ADHOC!$S$4=LEFT(Domein!$AS7349,LEN(ADHOC!$S$4)),MAX(Domein!BD$1:'Domein'!BD7348)+1,"")))</f>
        <v/>
      </c>
    </row>
    <row r="7350" spans="45:56" x14ac:dyDescent="0.2">
      <c r="AS7350" s="4" t="s">
        <v>20230</v>
      </c>
      <c r="AT7350" s="4" t="s">
        <v>20231</v>
      </c>
      <c r="AU7350" s="4" t="s">
        <v>456</v>
      </c>
      <c r="AV7350" s="4" t="s">
        <v>731</v>
      </c>
      <c r="AW7350" s="4" t="s">
        <v>724</v>
      </c>
      <c r="AX7350" s="4"/>
      <c r="AY7350" s="4">
        <v>236318</v>
      </c>
      <c r="AZ7350" s="4">
        <v>506500</v>
      </c>
      <c r="BA7350" s="4" t="s">
        <v>28264</v>
      </c>
      <c r="BB7350" s="4" t="s">
        <v>28265</v>
      </c>
      <c r="BC7350" s="4">
        <v>40</v>
      </c>
      <c r="BD7350" t="str">
        <f>IF(AND(ADHOC!$G$15="",ADHOC!$S$4=""),"",IF(ADHOC!$G$15&lt;&gt;"",IF(ADHOC!$G$15=LEFT(Domein!$AS7350,LEN(ADHOC!$G$15)),MAX(Domein!BD$1:'Domein'!BD7349)+1,""),IF(ADHOC!$S$4=LEFT(Domein!$AS7350,LEN(ADHOC!$S$4)),MAX(Domein!BD$1:'Domein'!BD7349)+1,"")))</f>
        <v/>
      </c>
    </row>
    <row r="7351" spans="45:56" x14ac:dyDescent="0.2">
      <c r="AS7351" s="4" t="s">
        <v>20232</v>
      </c>
      <c r="AT7351" s="4" t="s">
        <v>20233</v>
      </c>
      <c r="AU7351" s="4" t="s">
        <v>456</v>
      </c>
      <c r="AV7351" s="4" t="s">
        <v>731</v>
      </c>
      <c r="AW7351" s="4" t="s">
        <v>724</v>
      </c>
      <c r="AX7351" s="4"/>
      <c r="AY7351" s="4">
        <v>236816</v>
      </c>
      <c r="AZ7351" s="4">
        <v>507253</v>
      </c>
      <c r="BA7351" s="4" t="s">
        <v>28266</v>
      </c>
      <c r="BB7351" s="4" t="s">
        <v>28267</v>
      </c>
      <c r="BC7351" s="4">
        <v>40</v>
      </c>
      <c r="BD7351" t="str">
        <f>IF(AND(ADHOC!$G$15="",ADHOC!$S$4=""),"",IF(ADHOC!$G$15&lt;&gt;"",IF(ADHOC!$G$15=LEFT(Domein!$AS7351,LEN(ADHOC!$G$15)),MAX(Domein!BD$1:'Domein'!BD7350)+1,""),IF(ADHOC!$S$4=LEFT(Domein!$AS7351,LEN(ADHOC!$S$4)),MAX(Domein!BD$1:'Domein'!BD7350)+1,"")))</f>
        <v/>
      </c>
    </row>
    <row r="7352" spans="45:56" x14ac:dyDescent="0.2">
      <c r="AS7352" s="4" t="s">
        <v>20234</v>
      </c>
      <c r="AT7352" s="4" t="s">
        <v>20235</v>
      </c>
      <c r="AU7352" s="4" t="s">
        <v>456</v>
      </c>
      <c r="AV7352" s="4" t="s">
        <v>731</v>
      </c>
      <c r="AW7352" s="4" t="s">
        <v>724</v>
      </c>
      <c r="AX7352" s="4"/>
      <c r="AY7352" s="4">
        <v>238370</v>
      </c>
      <c r="AZ7352" s="4">
        <v>508760</v>
      </c>
      <c r="BA7352" s="4" t="s">
        <v>28268</v>
      </c>
      <c r="BB7352" s="4" t="s">
        <v>28269</v>
      </c>
      <c r="BC7352" s="4">
        <v>40</v>
      </c>
      <c r="BD7352" t="str">
        <f>IF(AND(ADHOC!$G$15="",ADHOC!$S$4=""),"",IF(ADHOC!$G$15&lt;&gt;"",IF(ADHOC!$G$15=LEFT(Domein!$AS7352,LEN(ADHOC!$G$15)),MAX(Domein!BD$1:'Domein'!BD7351)+1,""),IF(ADHOC!$S$4=LEFT(Domein!$AS7352,LEN(ADHOC!$S$4)),MAX(Domein!BD$1:'Domein'!BD7351)+1,"")))</f>
        <v/>
      </c>
    </row>
    <row r="7353" spans="45:56" x14ac:dyDescent="0.2">
      <c r="AS7353" s="4" t="s">
        <v>20236</v>
      </c>
      <c r="AT7353" s="4" t="s">
        <v>20237</v>
      </c>
      <c r="AU7353" s="4" t="s">
        <v>456</v>
      </c>
      <c r="AV7353" s="4" t="s">
        <v>731</v>
      </c>
      <c r="AW7353" s="4" t="s">
        <v>724</v>
      </c>
      <c r="AX7353" s="4"/>
      <c r="AY7353" s="4">
        <v>238355</v>
      </c>
      <c r="AZ7353" s="4">
        <v>509538</v>
      </c>
      <c r="BA7353" s="4" t="s">
        <v>28270</v>
      </c>
      <c r="BB7353" s="4" t="s">
        <v>28271</v>
      </c>
      <c r="BC7353" s="4">
        <v>40</v>
      </c>
      <c r="BD7353" t="str">
        <f>IF(AND(ADHOC!$G$15="",ADHOC!$S$4=""),"",IF(ADHOC!$G$15&lt;&gt;"",IF(ADHOC!$G$15=LEFT(Domein!$AS7353,LEN(ADHOC!$G$15)),MAX(Domein!BD$1:'Domein'!BD7352)+1,""),IF(ADHOC!$S$4=LEFT(Domein!$AS7353,LEN(ADHOC!$S$4)),MAX(Domein!BD$1:'Domein'!BD7352)+1,"")))</f>
        <v/>
      </c>
    </row>
    <row r="7354" spans="45:56" x14ac:dyDescent="0.2">
      <c r="AS7354" s="4" t="s">
        <v>20238</v>
      </c>
      <c r="AT7354" s="4" t="s">
        <v>20239</v>
      </c>
      <c r="AU7354" s="4" t="s">
        <v>456</v>
      </c>
      <c r="AV7354" s="4" t="s">
        <v>731</v>
      </c>
      <c r="AW7354" s="4" t="s">
        <v>724</v>
      </c>
      <c r="AX7354" s="4"/>
      <c r="AY7354" s="4">
        <v>238209</v>
      </c>
      <c r="AZ7354" s="4">
        <v>510574</v>
      </c>
      <c r="BA7354" s="4" t="s">
        <v>23801</v>
      </c>
      <c r="BB7354" s="4" t="s">
        <v>28272</v>
      </c>
      <c r="BC7354" s="4">
        <v>40</v>
      </c>
      <c r="BD7354" t="str">
        <f>IF(AND(ADHOC!$G$15="",ADHOC!$S$4=""),"",IF(ADHOC!$G$15&lt;&gt;"",IF(ADHOC!$G$15=LEFT(Domein!$AS7354,LEN(ADHOC!$G$15)),MAX(Domein!BD$1:'Domein'!BD7353)+1,""),IF(ADHOC!$S$4=LEFT(Domein!$AS7354,LEN(ADHOC!$S$4)),MAX(Domein!BD$1:'Domein'!BD7353)+1,"")))</f>
        <v/>
      </c>
    </row>
    <row r="7355" spans="45:56" x14ac:dyDescent="0.2">
      <c r="AS7355" s="4" t="s">
        <v>20240</v>
      </c>
      <c r="AT7355" s="4" t="s">
        <v>20241</v>
      </c>
      <c r="AU7355" s="4" t="s">
        <v>456</v>
      </c>
      <c r="AV7355" s="4" t="s">
        <v>731</v>
      </c>
      <c r="AW7355" s="4" t="s">
        <v>724</v>
      </c>
      <c r="AX7355" s="4"/>
      <c r="AY7355" s="4">
        <v>238760</v>
      </c>
      <c r="AZ7355" s="4">
        <v>510879</v>
      </c>
      <c r="BA7355" s="4" t="s">
        <v>28273</v>
      </c>
      <c r="BB7355" s="4" t="s">
        <v>28274</v>
      </c>
      <c r="BC7355" s="4">
        <v>40</v>
      </c>
      <c r="BD7355" t="str">
        <f>IF(AND(ADHOC!$G$15="",ADHOC!$S$4=""),"",IF(ADHOC!$G$15&lt;&gt;"",IF(ADHOC!$G$15=LEFT(Domein!$AS7355,LEN(ADHOC!$G$15)),MAX(Domein!BD$1:'Domein'!BD7354)+1,""),IF(ADHOC!$S$4=LEFT(Domein!$AS7355,LEN(ADHOC!$S$4)),MAX(Domein!BD$1:'Domein'!BD7354)+1,"")))</f>
        <v/>
      </c>
    </row>
    <row r="7356" spans="45:56" x14ac:dyDescent="0.2">
      <c r="AS7356" s="4" t="s">
        <v>20242</v>
      </c>
      <c r="AT7356" s="4" t="s">
        <v>20243</v>
      </c>
      <c r="AU7356" s="4" t="s">
        <v>456</v>
      </c>
      <c r="AV7356" s="4" t="s">
        <v>731</v>
      </c>
      <c r="AW7356" s="4" t="s">
        <v>724</v>
      </c>
      <c r="AX7356" s="4"/>
      <c r="AY7356" s="4">
        <v>240787</v>
      </c>
      <c r="AZ7356" s="4">
        <v>513960</v>
      </c>
      <c r="BA7356" s="4" t="s">
        <v>28275</v>
      </c>
      <c r="BB7356" s="4" t="s">
        <v>28276</v>
      </c>
      <c r="BC7356" s="4">
        <v>40</v>
      </c>
      <c r="BD7356" t="str">
        <f>IF(AND(ADHOC!$G$15="",ADHOC!$S$4=""),"",IF(ADHOC!$G$15&lt;&gt;"",IF(ADHOC!$G$15=LEFT(Domein!$AS7356,LEN(ADHOC!$G$15)),MAX(Domein!BD$1:'Domein'!BD7355)+1,""),IF(ADHOC!$S$4=LEFT(Domein!$AS7356,LEN(ADHOC!$S$4)),MAX(Domein!BD$1:'Domein'!BD7355)+1,"")))</f>
        <v/>
      </c>
    </row>
    <row r="7357" spans="45:56" x14ac:dyDescent="0.2">
      <c r="AS7357" s="4" t="s">
        <v>20244</v>
      </c>
      <c r="AT7357" s="4" t="s">
        <v>20245</v>
      </c>
      <c r="AU7357" s="4" t="s">
        <v>456</v>
      </c>
      <c r="AV7357" s="4" t="s">
        <v>731</v>
      </c>
      <c r="AW7357" s="4" t="s">
        <v>724</v>
      </c>
      <c r="AX7357" s="4"/>
      <c r="AY7357" s="4">
        <v>244300</v>
      </c>
      <c r="AZ7357" s="4">
        <v>515542</v>
      </c>
      <c r="BA7357" s="4" t="s">
        <v>28277</v>
      </c>
      <c r="BB7357" s="4" t="s">
        <v>28278</v>
      </c>
      <c r="BC7357" s="4">
        <v>40</v>
      </c>
      <c r="BD7357" t="str">
        <f>IF(AND(ADHOC!$G$15="",ADHOC!$S$4=""),"",IF(ADHOC!$G$15&lt;&gt;"",IF(ADHOC!$G$15=LEFT(Domein!$AS7357,LEN(ADHOC!$G$15)),MAX(Domein!BD$1:'Domein'!BD7356)+1,""),IF(ADHOC!$S$4=LEFT(Domein!$AS7357,LEN(ADHOC!$S$4)),MAX(Domein!BD$1:'Domein'!BD7356)+1,"")))</f>
        <v/>
      </c>
    </row>
    <row r="7358" spans="45:56" x14ac:dyDescent="0.2">
      <c r="AS7358" s="4" t="s">
        <v>20246</v>
      </c>
      <c r="AT7358" s="4" t="s">
        <v>20247</v>
      </c>
      <c r="AU7358" s="4" t="s">
        <v>456</v>
      </c>
      <c r="AV7358" s="4" t="s">
        <v>731</v>
      </c>
      <c r="AW7358" s="4" t="s">
        <v>724</v>
      </c>
      <c r="AX7358" s="4"/>
      <c r="AY7358" s="4">
        <v>245592</v>
      </c>
      <c r="AZ7358" s="4">
        <v>514525</v>
      </c>
      <c r="BA7358" s="4" t="s">
        <v>28279</v>
      </c>
      <c r="BB7358" s="4" t="s">
        <v>28280</v>
      </c>
      <c r="BC7358" s="4">
        <v>40</v>
      </c>
      <c r="BD7358" t="str">
        <f>IF(AND(ADHOC!$G$15="",ADHOC!$S$4=""),"",IF(ADHOC!$G$15&lt;&gt;"",IF(ADHOC!$G$15=LEFT(Domein!$AS7358,LEN(ADHOC!$G$15)),MAX(Domein!BD$1:'Domein'!BD7357)+1,""),IF(ADHOC!$S$4=LEFT(Domein!$AS7358,LEN(ADHOC!$S$4)),MAX(Domein!BD$1:'Domein'!BD7357)+1,"")))</f>
        <v/>
      </c>
    </row>
    <row r="7359" spans="45:56" x14ac:dyDescent="0.2">
      <c r="AS7359" s="4" t="s">
        <v>20248</v>
      </c>
      <c r="AT7359" s="4" t="s">
        <v>20249</v>
      </c>
      <c r="AU7359" s="4" t="s">
        <v>456</v>
      </c>
      <c r="AV7359" s="4" t="s">
        <v>731</v>
      </c>
      <c r="AW7359" s="4" t="s">
        <v>724</v>
      </c>
      <c r="AX7359" s="4"/>
      <c r="AY7359" s="4">
        <v>228636</v>
      </c>
      <c r="AZ7359" s="4">
        <v>504811</v>
      </c>
      <c r="BA7359" s="4" t="s">
        <v>28281</v>
      </c>
      <c r="BB7359" s="4" t="s">
        <v>28282</v>
      </c>
      <c r="BC7359" s="4">
        <v>40</v>
      </c>
      <c r="BD7359" t="str">
        <f>IF(AND(ADHOC!$G$15="",ADHOC!$S$4=""),"",IF(ADHOC!$G$15&lt;&gt;"",IF(ADHOC!$G$15=LEFT(Domein!$AS7359,LEN(ADHOC!$G$15)),MAX(Domein!BD$1:'Domein'!BD7358)+1,""),IF(ADHOC!$S$4=LEFT(Domein!$AS7359,LEN(ADHOC!$S$4)),MAX(Domein!BD$1:'Domein'!BD7358)+1,"")))</f>
        <v/>
      </c>
    </row>
    <row r="7360" spans="45:56" x14ac:dyDescent="0.2">
      <c r="AS7360" s="4" t="s">
        <v>20250</v>
      </c>
      <c r="AT7360" s="4" t="s">
        <v>20251</v>
      </c>
      <c r="AU7360" s="4" t="s">
        <v>456</v>
      </c>
      <c r="AV7360" s="4" t="s">
        <v>731</v>
      </c>
      <c r="AW7360" s="4" t="s">
        <v>724</v>
      </c>
      <c r="AX7360" s="4"/>
      <c r="AY7360" s="4">
        <v>231074</v>
      </c>
      <c r="AZ7360" s="4">
        <v>502627</v>
      </c>
      <c r="BA7360" s="4" t="s">
        <v>28283</v>
      </c>
      <c r="BB7360" s="4" t="s">
        <v>28284</v>
      </c>
      <c r="BC7360" s="4">
        <v>40</v>
      </c>
      <c r="BD7360" t="str">
        <f>IF(AND(ADHOC!$G$15="",ADHOC!$S$4=""),"",IF(ADHOC!$G$15&lt;&gt;"",IF(ADHOC!$G$15=LEFT(Domein!$AS7360,LEN(ADHOC!$G$15)),MAX(Domein!BD$1:'Domein'!BD7359)+1,""),IF(ADHOC!$S$4=LEFT(Domein!$AS7360,LEN(ADHOC!$S$4)),MAX(Domein!BD$1:'Domein'!BD7359)+1,"")))</f>
        <v/>
      </c>
    </row>
    <row r="7361" spans="45:56" x14ac:dyDescent="0.2">
      <c r="AS7361" s="4" t="s">
        <v>13268</v>
      </c>
      <c r="AT7361" s="4" t="s">
        <v>13269</v>
      </c>
      <c r="AU7361" s="4" t="s">
        <v>456</v>
      </c>
      <c r="AV7361" s="4" t="s">
        <v>733</v>
      </c>
      <c r="AW7361" s="4" t="s">
        <v>724</v>
      </c>
      <c r="AX7361" s="4"/>
      <c r="AY7361" s="4">
        <v>231412</v>
      </c>
      <c r="AZ7361" s="4">
        <v>503253</v>
      </c>
      <c r="BA7361" s="4" t="s">
        <v>28285</v>
      </c>
      <c r="BB7361" s="4" t="s">
        <v>28286</v>
      </c>
      <c r="BC7361" s="4">
        <v>40</v>
      </c>
      <c r="BD7361" t="str">
        <f>IF(AND(ADHOC!$G$15="",ADHOC!$S$4=""),"",IF(ADHOC!$G$15&lt;&gt;"",IF(ADHOC!$G$15=LEFT(Domein!$AS7361,LEN(ADHOC!$G$15)),MAX(Domein!BD$1:'Domein'!BD7360)+1,""),IF(ADHOC!$S$4=LEFT(Domein!$AS7361,LEN(ADHOC!$S$4)),MAX(Domein!BD$1:'Domein'!BD7360)+1,"")))</f>
        <v/>
      </c>
    </row>
    <row r="7362" spans="45:56" x14ac:dyDescent="0.2">
      <c r="AS7362" s="4" t="s">
        <v>13564</v>
      </c>
      <c r="AT7362" s="4" t="s">
        <v>13565</v>
      </c>
      <c r="AU7362" s="4" t="s">
        <v>456</v>
      </c>
      <c r="AV7362" s="4" t="s">
        <v>733</v>
      </c>
      <c r="AW7362" s="4" t="s">
        <v>724</v>
      </c>
      <c r="AX7362" s="4"/>
      <c r="AY7362" s="4">
        <v>231412</v>
      </c>
      <c r="AZ7362" s="4">
        <v>503253</v>
      </c>
      <c r="BA7362" s="4" t="s">
        <v>28285</v>
      </c>
      <c r="BB7362" s="4" t="s">
        <v>28286</v>
      </c>
      <c r="BC7362" s="4">
        <v>40</v>
      </c>
      <c r="BD7362" t="str">
        <f>IF(AND(ADHOC!$G$15="",ADHOC!$S$4=""),"",IF(ADHOC!$G$15&lt;&gt;"",IF(ADHOC!$G$15=LEFT(Domein!$AS7362,LEN(ADHOC!$G$15)),MAX(Domein!BD$1:'Domein'!BD7361)+1,""),IF(ADHOC!$S$4=LEFT(Domein!$AS7362,LEN(ADHOC!$S$4)),MAX(Domein!BD$1:'Domein'!BD7361)+1,"")))</f>
        <v/>
      </c>
    </row>
    <row r="7363" spans="45:56" x14ac:dyDescent="0.2">
      <c r="AS7363" s="4" t="s">
        <v>20252</v>
      </c>
      <c r="AT7363" s="4" t="s">
        <v>20253</v>
      </c>
      <c r="AU7363" s="4" t="s">
        <v>456</v>
      </c>
      <c r="AV7363" s="4" t="s">
        <v>731</v>
      </c>
      <c r="AW7363" s="4" t="s">
        <v>724</v>
      </c>
      <c r="AX7363" s="4"/>
      <c r="AY7363" s="4">
        <v>234980</v>
      </c>
      <c r="AZ7363" s="4">
        <v>504263</v>
      </c>
      <c r="BA7363" s="4" t="s">
        <v>28287</v>
      </c>
      <c r="BB7363" s="4" t="s">
        <v>28288</v>
      </c>
      <c r="BC7363" s="4">
        <v>40</v>
      </c>
      <c r="BD7363" t="str">
        <f>IF(AND(ADHOC!$G$15="",ADHOC!$S$4=""),"",IF(ADHOC!$G$15&lt;&gt;"",IF(ADHOC!$G$15=LEFT(Domein!$AS7363,LEN(ADHOC!$G$15)),MAX(Domein!BD$1:'Domein'!BD7362)+1,""),IF(ADHOC!$S$4=LEFT(Domein!$AS7363,LEN(ADHOC!$S$4)),MAX(Domein!BD$1:'Domein'!BD7362)+1,"")))</f>
        <v/>
      </c>
    </row>
    <row r="7364" spans="45:56" x14ac:dyDescent="0.2">
      <c r="AS7364" s="4" t="s">
        <v>20254</v>
      </c>
      <c r="AT7364" s="4" t="s">
        <v>20255</v>
      </c>
      <c r="AU7364" s="4" t="s">
        <v>456</v>
      </c>
      <c r="AV7364" s="4" t="s">
        <v>731</v>
      </c>
      <c r="AW7364" s="4" t="s">
        <v>724</v>
      </c>
      <c r="AX7364" s="4"/>
      <c r="AY7364" s="4">
        <v>234924</v>
      </c>
      <c r="AZ7364" s="4">
        <v>504988</v>
      </c>
      <c r="BA7364" s="4" t="s">
        <v>22932</v>
      </c>
      <c r="BB7364" s="4" t="s">
        <v>28289</v>
      </c>
      <c r="BC7364" s="4">
        <v>40</v>
      </c>
      <c r="BD7364" t="str">
        <f>IF(AND(ADHOC!$G$15="",ADHOC!$S$4=""),"",IF(ADHOC!$G$15&lt;&gt;"",IF(ADHOC!$G$15=LEFT(Domein!$AS7364,LEN(ADHOC!$G$15)),MAX(Domein!BD$1:'Domein'!BD7363)+1,""),IF(ADHOC!$S$4=LEFT(Domein!$AS7364,LEN(ADHOC!$S$4)),MAX(Domein!BD$1:'Domein'!BD7363)+1,"")))</f>
        <v/>
      </c>
    </row>
    <row r="7365" spans="45:56" x14ac:dyDescent="0.2">
      <c r="AS7365" s="4" t="s">
        <v>20256</v>
      </c>
      <c r="AT7365" s="4" t="s">
        <v>20257</v>
      </c>
      <c r="AU7365" s="4" t="s">
        <v>456</v>
      </c>
      <c r="AV7365" s="4" t="s">
        <v>731</v>
      </c>
      <c r="AW7365" s="4" t="s">
        <v>724</v>
      </c>
      <c r="AX7365" s="4"/>
      <c r="AY7365" s="4">
        <v>243543</v>
      </c>
      <c r="AZ7365" s="4">
        <v>515765</v>
      </c>
      <c r="BA7365" s="4" t="s">
        <v>28290</v>
      </c>
      <c r="BB7365" s="4" t="s">
        <v>28291</v>
      </c>
      <c r="BC7365" s="4">
        <v>40</v>
      </c>
      <c r="BD7365" t="str">
        <f>IF(AND(ADHOC!$G$15="",ADHOC!$S$4=""),"",IF(ADHOC!$G$15&lt;&gt;"",IF(ADHOC!$G$15=LEFT(Domein!$AS7365,LEN(ADHOC!$G$15)),MAX(Domein!BD$1:'Domein'!BD7364)+1,""),IF(ADHOC!$S$4=LEFT(Domein!$AS7365,LEN(ADHOC!$S$4)),MAX(Domein!BD$1:'Domein'!BD7364)+1,"")))</f>
        <v/>
      </c>
    </row>
    <row r="7366" spans="45:56" x14ac:dyDescent="0.2">
      <c r="AS7366" s="4" t="s">
        <v>20258</v>
      </c>
      <c r="AT7366" s="4" t="s">
        <v>20259</v>
      </c>
      <c r="AU7366" s="4" t="s">
        <v>456</v>
      </c>
      <c r="AV7366" s="4" t="s">
        <v>731</v>
      </c>
      <c r="AW7366" s="4" t="s">
        <v>724</v>
      </c>
      <c r="AX7366" s="4"/>
      <c r="AY7366" s="4">
        <v>226189</v>
      </c>
      <c r="AZ7366" s="4">
        <v>505374</v>
      </c>
      <c r="BA7366" s="4" t="s">
        <v>28292</v>
      </c>
      <c r="BB7366" s="4" t="s">
        <v>28293</v>
      </c>
      <c r="BC7366" s="4">
        <v>40</v>
      </c>
      <c r="BD7366" t="str">
        <f>IF(AND(ADHOC!$G$15="",ADHOC!$S$4=""),"",IF(ADHOC!$G$15&lt;&gt;"",IF(ADHOC!$G$15=LEFT(Domein!$AS7366,LEN(ADHOC!$G$15)),MAX(Domein!BD$1:'Domein'!BD7365)+1,""),IF(ADHOC!$S$4=LEFT(Domein!$AS7366,LEN(ADHOC!$S$4)),MAX(Domein!BD$1:'Domein'!BD7365)+1,"")))</f>
        <v/>
      </c>
    </row>
    <row r="7367" spans="45:56" x14ac:dyDescent="0.2">
      <c r="AS7367" s="4" t="s">
        <v>20260</v>
      </c>
      <c r="AT7367" s="4" t="s">
        <v>20261</v>
      </c>
      <c r="AU7367" s="4" t="s">
        <v>456</v>
      </c>
      <c r="AV7367" s="4" t="s">
        <v>731</v>
      </c>
      <c r="AW7367" s="4" t="s">
        <v>724</v>
      </c>
      <c r="AX7367" s="4"/>
      <c r="AY7367" s="4">
        <v>228965</v>
      </c>
      <c r="AZ7367" s="4">
        <v>504644</v>
      </c>
      <c r="BA7367" s="4" t="s">
        <v>28294</v>
      </c>
      <c r="BB7367" s="4" t="s">
        <v>28295</v>
      </c>
      <c r="BC7367" s="4">
        <v>40</v>
      </c>
      <c r="BD7367" t="str">
        <f>IF(AND(ADHOC!$G$15="",ADHOC!$S$4=""),"",IF(ADHOC!$G$15&lt;&gt;"",IF(ADHOC!$G$15=LEFT(Domein!$AS7367,LEN(ADHOC!$G$15)),MAX(Domein!BD$1:'Domein'!BD7366)+1,""),IF(ADHOC!$S$4=LEFT(Domein!$AS7367,LEN(ADHOC!$S$4)),MAX(Domein!BD$1:'Domein'!BD7366)+1,"")))</f>
        <v/>
      </c>
    </row>
    <row r="7368" spans="45:56" x14ac:dyDescent="0.2">
      <c r="AS7368" s="4" t="s">
        <v>20262</v>
      </c>
      <c r="AT7368" s="4" t="s">
        <v>20263</v>
      </c>
      <c r="AU7368" s="4" t="s">
        <v>456</v>
      </c>
      <c r="AV7368" s="4" t="s">
        <v>731</v>
      </c>
      <c r="AW7368" s="4" t="s">
        <v>724</v>
      </c>
      <c r="AX7368" s="4"/>
      <c r="AY7368" s="4">
        <v>228910</v>
      </c>
      <c r="AZ7368" s="4">
        <v>506280</v>
      </c>
      <c r="BA7368" s="4" t="s">
        <v>28296</v>
      </c>
      <c r="BB7368" s="4" t="s">
        <v>28297</v>
      </c>
      <c r="BC7368" s="4">
        <v>40</v>
      </c>
      <c r="BD7368" t="str">
        <f>IF(AND(ADHOC!$G$15="",ADHOC!$S$4=""),"",IF(ADHOC!$G$15&lt;&gt;"",IF(ADHOC!$G$15=LEFT(Domein!$AS7368,LEN(ADHOC!$G$15)),MAX(Domein!BD$1:'Domein'!BD7367)+1,""),IF(ADHOC!$S$4=LEFT(Domein!$AS7368,LEN(ADHOC!$S$4)),MAX(Domein!BD$1:'Domein'!BD7367)+1,"")))</f>
        <v/>
      </c>
    </row>
    <row r="7369" spans="45:56" x14ac:dyDescent="0.2">
      <c r="AS7369" s="4" t="s">
        <v>20264</v>
      </c>
      <c r="AT7369" s="4" t="s">
        <v>20265</v>
      </c>
      <c r="AU7369" s="4" t="s">
        <v>456</v>
      </c>
      <c r="AV7369" s="4" t="s">
        <v>731</v>
      </c>
      <c r="AW7369" s="4" t="s">
        <v>724</v>
      </c>
      <c r="AX7369" s="4"/>
      <c r="AY7369" s="4">
        <v>229000</v>
      </c>
      <c r="AZ7369" s="4">
        <v>506970</v>
      </c>
      <c r="BA7369" s="4" t="s">
        <v>23680</v>
      </c>
      <c r="BB7369" s="4" t="s">
        <v>27602</v>
      </c>
      <c r="BC7369" s="4">
        <v>40</v>
      </c>
      <c r="BD7369" t="str">
        <f>IF(AND(ADHOC!$G$15="",ADHOC!$S$4=""),"",IF(ADHOC!$G$15&lt;&gt;"",IF(ADHOC!$G$15=LEFT(Domein!$AS7369,LEN(ADHOC!$G$15)),MAX(Domein!BD$1:'Domein'!BD7368)+1,""),IF(ADHOC!$S$4=LEFT(Domein!$AS7369,LEN(ADHOC!$S$4)),MAX(Domein!BD$1:'Domein'!BD7368)+1,"")))</f>
        <v/>
      </c>
    </row>
    <row r="7370" spans="45:56" x14ac:dyDescent="0.2">
      <c r="AS7370" s="4" t="s">
        <v>13270</v>
      </c>
      <c r="AT7370" s="4" t="s">
        <v>13271</v>
      </c>
      <c r="AU7370" s="4" t="s">
        <v>456</v>
      </c>
      <c r="AV7370" s="4" t="s">
        <v>733</v>
      </c>
      <c r="AW7370" s="4" t="s">
        <v>724</v>
      </c>
      <c r="AX7370" s="4"/>
      <c r="AY7370" s="4">
        <v>229883</v>
      </c>
      <c r="AZ7370" s="4">
        <v>506798</v>
      </c>
      <c r="BA7370" s="4" t="s">
        <v>28298</v>
      </c>
      <c r="BB7370" s="4" t="s">
        <v>24692</v>
      </c>
      <c r="BC7370" s="4">
        <v>40</v>
      </c>
      <c r="BD7370" t="str">
        <f>IF(AND(ADHOC!$G$15="",ADHOC!$S$4=""),"",IF(ADHOC!$G$15&lt;&gt;"",IF(ADHOC!$G$15=LEFT(Domein!$AS7370,LEN(ADHOC!$G$15)),MAX(Domein!BD$1:'Domein'!BD7369)+1,""),IF(ADHOC!$S$4=LEFT(Domein!$AS7370,LEN(ADHOC!$S$4)),MAX(Domein!BD$1:'Domein'!BD7369)+1,"")))</f>
        <v/>
      </c>
    </row>
    <row r="7371" spans="45:56" x14ac:dyDescent="0.2">
      <c r="AS7371" s="4" t="s">
        <v>13566</v>
      </c>
      <c r="AT7371" s="4" t="s">
        <v>13567</v>
      </c>
      <c r="AU7371" s="4" t="s">
        <v>456</v>
      </c>
      <c r="AV7371" s="4" t="s">
        <v>733</v>
      </c>
      <c r="AW7371" s="4" t="s">
        <v>724</v>
      </c>
      <c r="AX7371" s="4"/>
      <c r="AY7371" s="4">
        <v>229883</v>
      </c>
      <c r="AZ7371" s="4">
        <v>506798</v>
      </c>
      <c r="BA7371" s="4" t="s">
        <v>28298</v>
      </c>
      <c r="BB7371" s="4" t="s">
        <v>24692</v>
      </c>
      <c r="BC7371" s="4">
        <v>40</v>
      </c>
      <c r="BD7371" t="str">
        <f>IF(AND(ADHOC!$G$15="",ADHOC!$S$4=""),"",IF(ADHOC!$G$15&lt;&gt;"",IF(ADHOC!$G$15=LEFT(Domein!$AS7371,LEN(ADHOC!$G$15)),MAX(Domein!BD$1:'Domein'!BD7370)+1,""),IF(ADHOC!$S$4=LEFT(Domein!$AS7371,LEN(ADHOC!$S$4)),MAX(Domein!BD$1:'Domein'!BD7370)+1,"")))</f>
        <v/>
      </c>
    </row>
    <row r="7372" spans="45:56" x14ac:dyDescent="0.2">
      <c r="AS7372" s="4" t="s">
        <v>13272</v>
      </c>
      <c r="AT7372" s="4" t="s">
        <v>13273</v>
      </c>
      <c r="AU7372" s="4" t="s">
        <v>456</v>
      </c>
      <c r="AV7372" s="4" t="s">
        <v>733</v>
      </c>
      <c r="AW7372" s="4" t="s">
        <v>724</v>
      </c>
      <c r="AX7372" s="4"/>
      <c r="AY7372" s="4">
        <v>234212</v>
      </c>
      <c r="AZ7372" s="4">
        <v>509347</v>
      </c>
      <c r="BA7372" s="4" t="s">
        <v>28299</v>
      </c>
      <c r="BB7372" s="4" t="s">
        <v>28300</v>
      </c>
      <c r="BC7372" s="4">
        <v>40</v>
      </c>
      <c r="BD7372" t="str">
        <f>IF(AND(ADHOC!$G$15="",ADHOC!$S$4=""),"",IF(ADHOC!$G$15&lt;&gt;"",IF(ADHOC!$G$15=LEFT(Domein!$AS7372,LEN(ADHOC!$G$15)),MAX(Domein!BD$1:'Domein'!BD7371)+1,""),IF(ADHOC!$S$4=LEFT(Domein!$AS7372,LEN(ADHOC!$S$4)),MAX(Domein!BD$1:'Domein'!BD7371)+1,"")))</f>
        <v/>
      </c>
    </row>
    <row r="7373" spans="45:56" x14ac:dyDescent="0.2">
      <c r="AS7373" s="4" t="s">
        <v>13568</v>
      </c>
      <c r="AT7373" s="4" t="s">
        <v>13569</v>
      </c>
      <c r="AU7373" s="4" t="s">
        <v>456</v>
      </c>
      <c r="AV7373" s="4" t="s">
        <v>733</v>
      </c>
      <c r="AW7373" s="4" t="s">
        <v>724</v>
      </c>
      <c r="AX7373" s="4"/>
      <c r="AY7373" s="4">
        <v>234212</v>
      </c>
      <c r="AZ7373" s="4">
        <v>509347</v>
      </c>
      <c r="BA7373" s="4" t="s">
        <v>28299</v>
      </c>
      <c r="BB7373" s="4" t="s">
        <v>28300</v>
      </c>
      <c r="BC7373" s="4">
        <v>40</v>
      </c>
      <c r="BD7373" t="str">
        <f>IF(AND(ADHOC!$G$15="",ADHOC!$S$4=""),"",IF(ADHOC!$G$15&lt;&gt;"",IF(ADHOC!$G$15=LEFT(Domein!$AS7373,LEN(ADHOC!$G$15)),MAX(Domein!BD$1:'Domein'!BD7372)+1,""),IF(ADHOC!$S$4=LEFT(Domein!$AS7373,LEN(ADHOC!$S$4)),MAX(Domein!BD$1:'Domein'!BD7372)+1,"")))</f>
        <v/>
      </c>
    </row>
    <row r="7374" spans="45:56" x14ac:dyDescent="0.2">
      <c r="AS7374" s="4" t="s">
        <v>20266</v>
      </c>
      <c r="AT7374" s="4" t="s">
        <v>20267</v>
      </c>
      <c r="AU7374" s="4" t="s">
        <v>456</v>
      </c>
      <c r="AV7374" s="4" t="s">
        <v>731</v>
      </c>
      <c r="AW7374" s="4" t="s">
        <v>724</v>
      </c>
      <c r="AX7374" s="4"/>
      <c r="AY7374" s="4">
        <v>232933</v>
      </c>
      <c r="AZ7374" s="4">
        <v>504830</v>
      </c>
      <c r="BA7374" s="4" t="s">
        <v>28301</v>
      </c>
      <c r="BB7374" s="4" t="s">
        <v>28302</v>
      </c>
      <c r="BC7374" s="4">
        <v>40</v>
      </c>
      <c r="BD7374" t="str">
        <f>IF(AND(ADHOC!$G$15="",ADHOC!$S$4=""),"",IF(ADHOC!$G$15&lt;&gt;"",IF(ADHOC!$G$15=LEFT(Domein!$AS7374,LEN(ADHOC!$G$15)),MAX(Domein!BD$1:'Domein'!BD7373)+1,""),IF(ADHOC!$S$4=LEFT(Domein!$AS7374,LEN(ADHOC!$S$4)),MAX(Domein!BD$1:'Domein'!BD7373)+1,"")))</f>
        <v/>
      </c>
    </row>
    <row r="7375" spans="45:56" x14ac:dyDescent="0.2">
      <c r="AS7375" s="4" t="s">
        <v>20268</v>
      </c>
      <c r="AT7375" s="4" t="s">
        <v>20269</v>
      </c>
      <c r="AU7375" s="4" t="s">
        <v>456</v>
      </c>
      <c r="AV7375" s="4" t="s">
        <v>731</v>
      </c>
      <c r="AW7375" s="4" t="s">
        <v>724</v>
      </c>
      <c r="AX7375" s="4"/>
      <c r="AY7375" s="4">
        <v>233000</v>
      </c>
      <c r="AZ7375" s="4">
        <v>505153</v>
      </c>
      <c r="BA7375" s="4" t="s">
        <v>28303</v>
      </c>
      <c r="BB7375" s="4" t="s">
        <v>28304</v>
      </c>
      <c r="BC7375" s="4">
        <v>40</v>
      </c>
      <c r="BD7375" t="str">
        <f>IF(AND(ADHOC!$G$15="",ADHOC!$S$4=""),"",IF(ADHOC!$G$15&lt;&gt;"",IF(ADHOC!$G$15=LEFT(Domein!$AS7375,LEN(ADHOC!$G$15)),MAX(Domein!BD$1:'Domein'!BD7374)+1,""),IF(ADHOC!$S$4=LEFT(Domein!$AS7375,LEN(ADHOC!$S$4)),MAX(Domein!BD$1:'Domein'!BD7374)+1,"")))</f>
        <v/>
      </c>
    </row>
    <row r="7376" spans="45:56" x14ac:dyDescent="0.2">
      <c r="AS7376" s="4" t="s">
        <v>20270</v>
      </c>
      <c r="AT7376" s="4" t="s">
        <v>20271</v>
      </c>
      <c r="AU7376" s="4" t="s">
        <v>456</v>
      </c>
      <c r="AV7376" s="4" t="s">
        <v>731</v>
      </c>
      <c r="AW7376" s="4" t="s">
        <v>724</v>
      </c>
      <c r="AX7376" s="4"/>
      <c r="AY7376" s="4">
        <v>233875</v>
      </c>
      <c r="AZ7376" s="4">
        <v>505191</v>
      </c>
      <c r="BA7376" s="4" t="s">
        <v>28305</v>
      </c>
      <c r="BB7376" s="4" t="s">
        <v>28306</v>
      </c>
      <c r="BC7376" s="4">
        <v>40</v>
      </c>
      <c r="BD7376" t="str">
        <f>IF(AND(ADHOC!$G$15="",ADHOC!$S$4=""),"",IF(ADHOC!$G$15&lt;&gt;"",IF(ADHOC!$G$15=LEFT(Domein!$AS7376,LEN(ADHOC!$G$15)),MAX(Domein!BD$1:'Domein'!BD7375)+1,""),IF(ADHOC!$S$4=LEFT(Domein!$AS7376,LEN(ADHOC!$S$4)),MAX(Domein!BD$1:'Domein'!BD7375)+1,"")))</f>
        <v/>
      </c>
    </row>
    <row r="7377" spans="45:56" x14ac:dyDescent="0.2">
      <c r="AS7377" s="4" t="s">
        <v>20272</v>
      </c>
      <c r="AT7377" s="4" t="s">
        <v>20273</v>
      </c>
      <c r="AU7377" s="4" t="s">
        <v>456</v>
      </c>
      <c r="AV7377" s="4" t="s">
        <v>731</v>
      </c>
      <c r="AW7377" s="4" t="s">
        <v>724</v>
      </c>
      <c r="AX7377" s="4"/>
      <c r="AY7377" s="4">
        <v>234509</v>
      </c>
      <c r="AZ7377" s="4">
        <v>505921</v>
      </c>
      <c r="BA7377" s="4" t="s">
        <v>28307</v>
      </c>
      <c r="BB7377" s="4" t="s">
        <v>28308</v>
      </c>
      <c r="BC7377" s="4">
        <v>40</v>
      </c>
      <c r="BD7377" t="str">
        <f>IF(AND(ADHOC!$G$15="",ADHOC!$S$4=""),"",IF(ADHOC!$G$15&lt;&gt;"",IF(ADHOC!$G$15=LEFT(Domein!$AS7377,LEN(ADHOC!$G$15)),MAX(Domein!BD$1:'Domein'!BD7376)+1,""),IF(ADHOC!$S$4=LEFT(Domein!$AS7377,LEN(ADHOC!$S$4)),MAX(Domein!BD$1:'Domein'!BD7376)+1,"")))</f>
        <v/>
      </c>
    </row>
    <row r="7378" spans="45:56" x14ac:dyDescent="0.2">
      <c r="AS7378" s="4" t="s">
        <v>20274</v>
      </c>
      <c r="AT7378" s="4" t="s">
        <v>20275</v>
      </c>
      <c r="AU7378" s="4" t="s">
        <v>456</v>
      </c>
      <c r="AV7378" s="4" t="s">
        <v>731</v>
      </c>
      <c r="AW7378" s="4" t="s">
        <v>724</v>
      </c>
      <c r="AX7378" s="4"/>
      <c r="AY7378" s="4">
        <v>233856</v>
      </c>
      <c r="AZ7378" s="4">
        <v>507587</v>
      </c>
      <c r="BA7378" s="4" t="s">
        <v>28309</v>
      </c>
      <c r="BB7378" s="4" t="s">
        <v>28310</v>
      </c>
      <c r="BC7378" s="4">
        <v>40</v>
      </c>
      <c r="BD7378" t="str">
        <f>IF(AND(ADHOC!$G$15="",ADHOC!$S$4=""),"",IF(ADHOC!$G$15&lt;&gt;"",IF(ADHOC!$G$15=LEFT(Domein!$AS7378,LEN(ADHOC!$G$15)),MAX(Domein!BD$1:'Domein'!BD7377)+1,""),IF(ADHOC!$S$4=LEFT(Domein!$AS7378,LEN(ADHOC!$S$4)),MAX(Domein!BD$1:'Domein'!BD7377)+1,"")))</f>
        <v/>
      </c>
    </row>
    <row r="7379" spans="45:56" x14ac:dyDescent="0.2">
      <c r="AS7379" s="4" t="s">
        <v>13274</v>
      </c>
      <c r="AT7379" s="4" t="s">
        <v>13275</v>
      </c>
      <c r="AU7379" s="4" t="s">
        <v>456</v>
      </c>
      <c r="AV7379" s="4" t="s">
        <v>733</v>
      </c>
      <c r="AW7379" s="4" t="s">
        <v>724</v>
      </c>
      <c r="AX7379" s="4"/>
      <c r="AY7379" s="4">
        <v>234398</v>
      </c>
      <c r="AZ7379" s="4">
        <v>507413</v>
      </c>
      <c r="BA7379" s="4" t="s">
        <v>28311</v>
      </c>
      <c r="BB7379" s="4" t="s">
        <v>28312</v>
      </c>
      <c r="BC7379" s="4">
        <v>40</v>
      </c>
      <c r="BD7379" t="str">
        <f>IF(AND(ADHOC!$G$15="",ADHOC!$S$4=""),"",IF(ADHOC!$G$15&lt;&gt;"",IF(ADHOC!$G$15=LEFT(Domein!$AS7379,LEN(ADHOC!$G$15)),MAX(Domein!BD$1:'Domein'!BD7378)+1,""),IF(ADHOC!$S$4=LEFT(Domein!$AS7379,LEN(ADHOC!$S$4)),MAX(Domein!BD$1:'Domein'!BD7378)+1,"")))</f>
        <v/>
      </c>
    </row>
    <row r="7380" spans="45:56" x14ac:dyDescent="0.2">
      <c r="AS7380" s="4" t="s">
        <v>13570</v>
      </c>
      <c r="AT7380" s="4" t="s">
        <v>13571</v>
      </c>
      <c r="AU7380" s="4" t="s">
        <v>456</v>
      </c>
      <c r="AV7380" s="4" t="s">
        <v>733</v>
      </c>
      <c r="AW7380" s="4" t="s">
        <v>724</v>
      </c>
      <c r="AX7380" s="4"/>
      <c r="AY7380" s="4">
        <v>234398</v>
      </c>
      <c r="AZ7380" s="4">
        <v>507413</v>
      </c>
      <c r="BA7380" s="4" t="s">
        <v>28311</v>
      </c>
      <c r="BB7380" s="4" t="s">
        <v>28312</v>
      </c>
      <c r="BC7380" s="4">
        <v>40</v>
      </c>
      <c r="BD7380" t="str">
        <f>IF(AND(ADHOC!$G$15="",ADHOC!$S$4=""),"",IF(ADHOC!$G$15&lt;&gt;"",IF(ADHOC!$G$15=LEFT(Domein!$AS7380,LEN(ADHOC!$G$15)),MAX(Domein!BD$1:'Domein'!BD7379)+1,""),IF(ADHOC!$S$4=LEFT(Domein!$AS7380,LEN(ADHOC!$S$4)),MAX(Domein!BD$1:'Domein'!BD7379)+1,"")))</f>
        <v/>
      </c>
    </row>
    <row r="7381" spans="45:56" x14ac:dyDescent="0.2">
      <c r="AS7381" s="4" t="s">
        <v>20276</v>
      </c>
      <c r="AT7381" s="4" t="s">
        <v>20277</v>
      </c>
      <c r="AU7381" s="4" t="s">
        <v>456</v>
      </c>
      <c r="AV7381" s="4" t="s">
        <v>731</v>
      </c>
      <c r="AW7381" s="4" t="s">
        <v>724</v>
      </c>
      <c r="AX7381" s="4"/>
      <c r="AY7381" s="4">
        <v>234868</v>
      </c>
      <c r="AZ7381" s="4">
        <v>507823</v>
      </c>
      <c r="BA7381" s="4" t="s">
        <v>28313</v>
      </c>
      <c r="BB7381" s="4" t="s">
        <v>28314</v>
      </c>
      <c r="BC7381" s="4">
        <v>40</v>
      </c>
      <c r="BD7381" t="str">
        <f>IF(AND(ADHOC!$G$15="",ADHOC!$S$4=""),"",IF(ADHOC!$G$15&lt;&gt;"",IF(ADHOC!$G$15=LEFT(Domein!$AS7381,LEN(ADHOC!$G$15)),MAX(Domein!BD$1:'Domein'!BD7380)+1,""),IF(ADHOC!$S$4=LEFT(Domein!$AS7381,LEN(ADHOC!$S$4)),MAX(Domein!BD$1:'Domein'!BD7380)+1,"")))</f>
        <v/>
      </c>
    </row>
    <row r="7382" spans="45:56" x14ac:dyDescent="0.2">
      <c r="AS7382" s="4" t="s">
        <v>13276</v>
      </c>
      <c r="AT7382" s="4" t="s">
        <v>13277</v>
      </c>
      <c r="AU7382" s="4" t="s">
        <v>456</v>
      </c>
      <c r="AV7382" s="4" t="s">
        <v>733</v>
      </c>
      <c r="AW7382" s="4" t="s">
        <v>724</v>
      </c>
      <c r="AX7382" s="4"/>
      <c r="AY7382" s="4">
        <v>236379</v>
      </c>
      <c r="AZ7382" s="4">
        <v>509009</v>
      </c>
      <c r="BA7382" s="4" t="s">
        <v>24705</v>
      </c>
      <c r="BB7382" s="4" t="s">
        <v>28315</v>
      </c>
      <c r="BC7382" s="4">
        <v>40</v>
      </c>
      <c r="BD7382" t="str">
        <f>IF(AND(ADHOC!$G$15="",ADHOC!$S$4=""),"",IF(ADHOC!$G$15&lt;&gt;"",IF(ADHOC!$G$15=LEFT(Domein!$AS7382,LEN(ADHOC!$G$15)),MAX(Domein!BD$1:'Domein'!BD7381)+1,""),IF(ADHOC!$S$4=LEFT(Domein!$AS7382,LEN(ADHOC!$S$4)),MAX(Domein!BD$1:'Domein'!BD7381)+1,"")))</f>
        <v/>
      </c>
    </row>
    <row r="7383" spans="45:56" x14ac:dyDescent="0.2">
      <c r="AS7383" s="4" t="s">
        <v>13572</v>
      </c>
      <c r="AT7383" s="4" t="s">
        <v>13573</v>
      </c>
      <c r="AU7383" s="4" t="s">
        <v>456</v>
      </c>
      <c r="AV7383" s="4" t="s">
        <v>733</v>
      </c>
      <c r="AW7383" s="4" t="s">
        <v>724</v>
      </c>
      <c r="AX7383" s="4"/>
      <c r="AY7383" s="4">
        <v>236379</v>
      </c>
      <c r="AZ7383" s="4">
        <v>509009</v>
      </c>
      <c r="BA7383" s="4" t="s">
        <v>24705</v>
      </c>
      <c r="BB7383" s="4" t="s">
        <v>28315</v>
      </c>
      <c r="BC7383" s="4">
        <v>40</v>
      </c>
      <c r="BD7383" t="str">
        <f>IF(AND(ADHOC!$G$15="",ADHOC!$S$4=""),"",IF(ADHOC!$G$15&lt;&gt;"",IF(ADHOC!$G$15=LEFT(Domein!$AS7383,LEN(ADHOC!$G$15)),MAX(Domein!BD$1:'Domein'!BD7382)+1,""),IF(ADHOC!$S$4=LEFT(Domein!$AS7383,LEN(ADHOC!$S$4)),MAX(Domein!BD$1:'Domein'!BD7382)+1,"")))</f>
        <v/>
      </c>
    </row>
    <row r="7384" spans="45:56" x14ac:dyDescent="0.2">
      <c r="AS7384" s="4" t="s">
        <v>20278</v>
      </c>
      <c r="AT7384" s="4" t="s">
        <v>20279</v>
      </c>
      <c r="AU7384" s="4" t="s">
        <v>456</v>
      </c>
      <c r="AV7384" s="4" t="s">
        <v>731</v>
      </c>
      <c r="AW7384" s="4" t="s">
        <v>724</v>
      </c>
      <c r="AX7384" s="4"/>
      <c r="AY7384" s="4">
        <v>234067</v>
      </c>
      <c r="AZ7384" s="4">
        <v>503508</v>
      </c>
      <c r="BA7384" s="4" t="s">
        <v>28316</v>
      </c>
      <c r="BB7384" s="4" t="s">
        <v>28317</v>
      </c>
      <c r="BC7384" s="4">
        <v>40</v>
      </c>
      <c r="BD7384" t="str">
        <f>IF(AND(ADHOC!$G$15="",ADHOC!$S$4=""),"",IF(ADHOC!$G$15&lt;&gt;"",IF(ADHOC!$G$15=LEFT(Domein!$AS7384,LEN(ADHOC!$G$15)),MAX(Domein!BD$1:'Domein'!BD7383)+1,""),IF(ADHOC!$S$4=LEFT(Domein!$AS7384,LEN(ADHOC!$S$4)),MAX(Domein!BD$1:'Domein'!BD7383)+1,"")))</f>
        <v/>
      </c>
    </row>
    <row r="7385" spans="45:56" x14ac:dyDescent="0.2">
      <c r="AS7385" s="4" t="s">
        <v>20280</v>
      </c>
      <c r="AT7385" s="4" t="s">
        <v>20281</v>
      </c>
      <c r="AU7385" s="4" t="s">
        <v>456</v>
      </c>
      <c r="AV7385" s="4" t="s">
        <v>731</v>
      </c>
      <c r="AW7385" s="4" t="s">
        <v>724</v>
      </c>
      <c r="AX7385" s="4"/>
      <c r="AY7385" s="4">
        <v>234390</v>
      </c>
      <c r="AZ7385" s="4">
        <v>503080</v>
      </c>
      <c r="BA7385" s="4" t="s">
        <v>28318</v>
      </c>
      <c r="BB7385" s="4" t="s">
        <v>28319</v>
      </c>
      <c r="BC7385" s="4">
        <v>40</v>
      </c>
      <c r="BD7385" t="str">
        <f>IF(AND(ADHOC!$G$15="",ADHOC!$S$4=""),"",IF(ADHOC!$G$15&lt;&gt;"",IF(ADHOC!$G$15=LEFT(Domein!$AS7385,LEN(ADHOC!$G$15)),MAX(Domein!BD$1:'Domein'!BD7384)+1,""),IF(ADHOC!$S$4=LEFT(Domein!$AS7385,LEN(ADHOC!$S$4)),MAX(Domein!BD$1:'Domein'!BD7384)+1,"")))</f>
        <v/>
      </c>
    </row>
    <row r="7386" spans="45:56" x14ac:dyDescent="0.2">
      <c r="AS7386" s="4" t="s">
        <v>20282</v>
      </c>
      <c r="AT7386" s="4" t="s">
        <v>20283</v>
      </c>
      <c r="AU7386" s="4" t="s">
        <v>456</v>
      </c>
      <c r="AV7386" s="4" t="s">
        <v>731</v>
      </c>
      <c r="AW7386" s="4" t="s">
        <v>724</v>
      </c>
      <c r="AX7386" s="4"/>
      <c r="AY7386" s="4">
        <v>235341</v>
      </c>
      <c r="AZ7386" s="4">
        <v>501611</v>
      </c>
      <c r="BA7386" s="4" t="s">
        <v>28320</v>
      </c>
      <c r="BB7386" s="4" t="s">
        <v>28321</v>
      </c>
      <c r="BC7386" s="4">
        <v>40</v>
      </c>
      <c r="BD7386" t="str">
        <f>IF(AND(ADHOC!$G$15="",ADHOC!$S$4=""),"",IF(ADHOC!$G$15&lt;&gt;"",IF(ADHOC!$G$15=LEFT(Domein!$AS7386,LEN(ADHOC!$G$15)),MAX(Domein!BD$1:'Domein'!BD7385)+1,""),IF(ADHOC!$S$4=LEFT(Domein!$AS7386,LEN(ADHOC!$S$4)),MAX(Domein!BD$1:'Domein'!BD7385)+1,"")))</f>
        <v/>
      </c>
    </row>
    <row r="7387" spans="45:56" x14ac:dyDescent="0.2">
      <c r="AS7387" s="4" t="s">
        <v>20284</v>
      </c>
      <c r="AT7387" s="4" t="s">
        <v>20285</v>
      </c>
      <c r="AU7387" s="4" t="s">
        <v>456</v>
      </c>
      <c r="AV7387" s="4" t="s">
        <v>731</v>
      </c>
      <c r="AW7387" s="4" t="s">
        <v>724</v>
      </c>
      <c r="AX7387" s="4"/>
      <c r="AY7387" s="4">
        <v>235357</v>
      </c>
      <c r="AZ7387" s="4">
        <v>501562</v>
      </c>
      <c r="BA7387" s="4" t="s">
        <v>28322</v>
      </c>
      <c r="BB7387" s="4" t="s">
        <v>28323</v>
      </c>
      <c r="BC7387" s="4">
        <v>40</v>
      </c>
      <c r="BD7387" t="str">
        <f>IF(AND(ADHOC!$G$15="",ADHOC!$S$4=""),"",IF(ADHOC!$G$15&lt;&gt;"",IF(ADHOC!$G$15=LEFT(Domein!$AS7387,LEN(ADHOC!$G$15)),MAX(Domein!BD$1:'Domein'!BD7386)+1,""),IF(ADHOC!$S$4=LEFT(Domein!$AS7387,LEN(ADHOC!$S$4)),MAX(Domein!BD$1:'Domein'!BD7386)+1,"")))</f>
        <v/>
      </c>
    </row>
    <row r="7388" spans="45:56" x14ac:dyDescent="0.2">
      <c r="AS7388" s="4" t="s">
        <v>20286</v>
      </c>
      <c r="AT7388" s="4" t="s">
        <v>20287</v>
      </c>
      <c r="AU7388" s="4" t="s">
        <v>456</v>
      </c>
      <c r="AV7388" s="4" t="s">
        <v>731</v>
      </c>
      <c r="AW7388" s="4" t="s">
        <v>724</v>
      </c>
      <c r="AX7388" s="4"/>
      <c r="AY7388" s="4">
        <v>234629</v>
      </c>
      <c r="AZ7388" s="4">
        <v>504924</v>
      </c>
      <c r="BA7388" s="4" t="s">
        <v>28324</v>
      </c>
      <c r="BB7388" s="4" t="s">
        <v>28325</v>
      </c>
      <c r="BC7388" s="4">
        <v>40</v>
      </c>
      <c r="BD7388" t="str">
        <f>IF(AND(ADHOC!$G$15="",ADHOC!$S$4=""),"",IF(ADHOC!$G$15&lt;&gt;"",IF(ADHOC!$G$15=LEFT(Domein!$AS7388,LEN(ADHOC!$G$15)),MAX(Domein!BD$1:'Domein'!BD7387)+1,""),IF(ADHOC!$S$4=LEFT(Domein!$AS7388,LEN(ADHOC!$S$4)),MAX(Domein!BD$1:'Domein'!BD7387)+1,"")))</f>
        <v/>
      </c>
    </row>
    <row r="7389" spans="45:56" x14ac:dyDescent="0.2">
      <c r="AS7389" s="4" t="s">
        <v>20288</v>
      </c>
      <c r="AT7389" s="4" t="s">
        <v>20289</v>
      </c>
      <c r="AU7389" s="4" t="s">
        <v>456</v>
      </c>
      <c r="AV7389" s="4" t="s">
        <v>731</v>
      </c>
      <c r="AW7389" s="4" t="s">
        <v>724</v>
      </c>
      <c r="AX7389" s="4"/>
      <c r="AY7389" s="4">
        <v>237087</v>
      </c>
      <c r="AZ7389" s="4">
        <v>508105</v>
      </c>
      <c r="BA7389" s="4" t="s">
        <v>28326</v>
      </c>
      <c r="BB7389" s="4" t="s">
        <v>28327</v>
      </c>
      <c r="BC7389" s="4">
        <v>40</v>
      </c>
      <c r="BD7389" t="str">
        <f>IF(AND(ADHOC!$G$15="",ADHOC!$S$4=""),"",IF(ADHOC!$G$15&lt;&gt;"",IF(ADHOC!$G$15=LEFT(Domein!$AS7389,LEN(ADHOC!$G$15)),MAX(Domein!BD$1:'Domein'!BD7388)+1,""),IF(ADHOC!$S$4=LEFT(Domein!$AS7389,LEN(ADHOC!$S$4)),MAX(Domein!BD$1:'Domein'!BD7388)+1,"")))</f>
        <v/>
      </c>
    </row>
    <row r="7390" spans="45:56" x14ac:dyDescent="0.2">
      <c r="AS7390" s="4" t="s">
        <v>20290</v>
      </c>
      <c r="AT7390" s="4" t="s">
        <v>20291</v>
      </c>
      <c r="AU7390" s="4" t="s">
        <v>456</v>
      </c>
      <c r="AV7390" s="4" t="s">
        <v>731</v>
      </c>
      <c r="AW7390" s="4" t="s">
        <v>724</v>
      </c>
      <c r="AX7390" s="4"/>
      <c r="AY7390" s="4">
        <v>237318</v>
      </c>
      <c r="AZ7390" s="4">
        <v>508286</v>
      </c>
      <c r="BA7390" s="4" t="s">
        <v>28328</v>
      </c>
      <c r="BB7390" s="4" t="s">
        <v>28329</v>
      </c>
      <c r="BC7390" s="4">
        <v>40</v>
      </c>
      <c r="BD7390" t="str">
        <f>IF(AND(ADHOC!$G$15="",ADHOC!$S$4=""),"",IF(ADHOC!$G$15&lt;&gt;"",IF(ADHOC!$G$15=LEFT(Domein!$AS7390,LEN(ADHOC!$G$15)),MAX(Domein!BD$1:'Domein'!BD7389)+1,""),IF(ADHOC!$S$4=LEFT(Domein!$AS7390,LEN(ADHOC!$S$4)),MAX(Domein!BD$1:'Domein'!BD7389)+1,"")))</f>
        <v/>
      </c>
    </row>
    <row r="7391" spans="45:56" x14ac:dyDescent="0.2">
      <c r="AS7391" s="4" t="s">
        <v>20292</v>
      </c>
      <c r="AT7391" s="4" t="s">
        <v>20293</v>
      </c>
      <c r="AU7391" s="4" t="s">
        <v>456</v>
      </c>
      <c r="AV7391" s="4" t="s">
        <v>731</v>
      </c>
      <c r="AW7391" s="4" t="s">
        <v>724</v>
      </c>
      <c r="AX7391" s="4"/>
      <c r="AY7391" s="4">
        <v>237369</v>
      </c>
      <c r="AZ7391" s="4">
        <v>508360</v>
      </c>
      <c r="BA7391" s="4" t="s">
        <v>28330</v>
      </c>
      <c r="BB7391" s="4" t="s">
        <v>28331</v>
      </c>
      <c r="BC7391" s="4">
        <v>40</v>
      </c>
      <c r="BD7391" t="str">
        <f>IF(AND(ADHOC!$G$15="",ADHOC!$S$4=""),"",IF(ADHOC!$G$15&lt;&gt;"",IF(ADHOC!$G$15=LEFT(Domein!$AS7391,LEN(ADHOC!$G$15)),MAX(Domein!BD$1:'Domein'!BD7390)+1,""),IF(ADHOC!$S$4=LEFT(Domein!$AS7391,LEN(ADHOC!$S$4)),MAX(Domein!BD$1:'Domein'!BD7390)+1,"")))</f>
        <v/>
      </c>
    </row>
    <row r="7392" spans="45:56" x14ac:dyDescent="0.2">
      <c r="AS7392" s="4" t="s">
        <v>20294</v>
      </c>
      <c r="AT7392" s="4" t="s">
        <v>20295</v>
      </c>
      <c r="AU7392" s="4" t="s">
        <v>456</v>
      </c>
      <c r="AV7392" s="4" t="s">
        <v>731</v>
      </c>
      <c r="AW7392" s="4" t="s">
        <v>724</v>
      </c>
      <c r="AX7392" s="4"/>
      <c r="AY7392" s="4">
        <v>237287</v>
      </c>
      <c r="AZ7392" s="4">
        <v>509258</v>
      </c>
      <c r="BA7392" s="4" t="s">
        <v>28332</v>
      </c>
      <c r="BB7392" s="4" t="s">
        <v>28333</v>
      </c>
      <c r="BC7392" s="4">
        <v>40</v>
      </c>
      <c r="BD7392" t="str">
        <f>IF(AND(ADHOC!$G$15="",ADHOC!$S$4=""),"",IF(ADHOC!$G$15&lt;&gt;"",IF(ADHOC!$G$15=LEFT(Domein!$AS7392,LEN(ADHOC!$G$15)),MAX(Domein!BD$1:'Domein'!BD7391)+1,""),IF(ADHOC!$S$4=LEFT(Domein!$AS7392,LEN(ADHOC!$S$4)),MAX(Domein!BD$1:'Domein'!BD7391)+1,"")))</f>
        <v/>
      </c>
    </row>
    <row r="7393" spans="45:56" x14ac:dyDescent="0.2">
      <c r="AS7393" s="4" t="s">
        <v>20296</v>
      </c>
      <c r="AT7393" s="4" t="s">
        <v>20297</v>
      </c>
      <c r="AU7393" s="4" t="s">
        <v>456</v>
      </c>
      <c r="AV7393" s="4" t="s">
        <v>731</v>
      </c>
      <c r="AW7393" s="4" t="s">
        <v>724</v>
      </c>
      <c r="AX7393" s="4"/>
      <c r="AY7393" s="4">
        <v>238926</v>
      </c>
      <c r="AZ7393" s="4">
        <v>510760</v>
      </c>
      <c r="BA7393" s="4" t="s">
        <v>28334</v>
      </c>
      <c r="BB7393" s="4" t="s">
        <v>28335</v>
      </c>
      <c r="BC7393" s="4">
        <v>40</v>
      </c>
      <c r="BD7393" t="str">
        <f>IF(AND(ADHOC!$G$15="",ADHOC!$S$4=""),"",IF(ADHOC!$G$15&lt;&gt;"",IF(ADHOC!$G$15=LEFT(Domein!$AS7393,LEN(ADHOC!$G$15)),MAX(Domein!BD$1:'Domein'!BD7392)+1,""),IF(ADHOC!$S$4=LEFT(Domein!$AS7393,LEN(ADHOC!$S$4)),MAX(Domein!BD$1:'Domein'!BD7392)+1,"")))</f>
        <v/>
      </c>
    </row>
    <row r="7394" spans="45:56" x14ac:dyDescent="0.2">
      <c r="AS7394" s="4" t="s">
        <v>20298</v>
      </c>
      <c r="AT7394" s="4" t="s">
        <v>20299</v>
      </c>
      <c r="AU7394" s="4" t="s">
        <v>456</v>
      </c>
      <c r="AV7394" s="4" t="s">
        <v>731</v>
      </c>
      <c r="AW7394" s="4" t="s">
        <v>724</v>
      </c>
      <c r="AX7394" s="4"/>
      <c r="AY7394" s="4">
        <v>239453</v>
      </c>
      <c r="AZ7394" s="4">
        <v>510571</v>
      </c>
      <c r="BA7394" s="4" t="s">
        <v>28336</v>
      </c>
      <c r="BB7394" s="4" t="s">
        <v>24802</v>
      </c>
      <c r="BC7394" s="4">
        <v>40</v>
      </c>
      <c r="BD7394" t="str">
        <f>IF(AND(ADHOC!$G$15="",ADHOC!$S$4=""),"",IF(ADHOC!$G$15&lt;&gt;"",IF(ADHOC!$G$15=LEFT(Domein!$AS7394,LEN(ADHOC!$G$15)),MAX(Domein!BD$1:'Domein'!BD7393)+1,""),IF(ADHOC!$S$4=LEFT(Domein!$AS7394,LEN(ADHOC!$S$4)),MAX(Domein!BD$1:'Domein'!BD7393)+1,"")))</f>
        <v/>
      </c>
    </row>
    <row r="7395" spans="45:56" x14ac:dyDescent="0.2">
      <c r="AS7395" s="4" t="s">
        <v>20300</v>
      </c>
      <c r="AT7395" s="4" t="s">
        <v>20301</v>
      </c>
      <c r="AU7395" s="4" t="s">
        <v>456</v>
      </c>
      <c r="AV7395" s="4" t="s">
        <v>731</v>
      </c>
      <c r="AW7395" s="4" t="s">
        <v>724</v>
      </c>
      <c r="AX7395" s="4"/>
      <c r="AY7395" s="4">
        <v>239839</v>
      </c>
      <c r="AZ7395" s="4">
        <v>510353</v>
      </c>
      <c r="BA7395" s="4" t="s">
        <v>24345</v>
      </c>
      <c r="BB7395" s="4" t="s">
        <v>28337</v>
      </c>
      <c r="BC7395" s="4">
        <v>40</v>
      </c>
      <c r="BD7395" t="str">
        <f>IF(AND(ADHOC!$G$15="",ADHOC!$S$4=""),"",IF(ADHOC!$G$15&lt;&gt;"",IF(ADHOC!$G$15=LEFT(Domein!$AS7395,LEN(ADHOC!$G$15)),MAX(Domein!BD$1:'Domein'!BD7394)+1,""),IF(ADHOC!$S$4=LEFT(Domein!$AS7395,LEN(ADHOC!$S$4)),MAX(Domein!BD$1:'Domein'!BD7394)+1,"")))</f>
        <v/>
      </c>
    </row>
    <row r="7396" spans="45:56" x14ac:dyDescent="0.2">
      <c r="AS7396" s="4" t="s">
        <v>20302</v>
      </c>
      <c r="AT7396" s="4" t="s">
        <v>20303</v>
      </c>
      <c r="AU7396" s="4" t="s">
        <v>456</v>
      </c>
      <c r="AV7396" s="4" t="s">
        <v>731</v>
      </c>
      <c r="AW7396" s="4" t="s">
        <v>724</v>
      </c>
      <c r="AX7396" s="4"/>
      <c r="AY7396" s="4">
        <v>240303</v>
      </c>
      <c r="AZ7396" s="4">
        <v>510625</v>
      </c>
      <c r="BA7396" s="4" t="s">
        <v>28338</v>
      </c>
      <c r="BB7396" s="4" t="s">
        <v>28339</v>
      </c>
      <c r="BC7396" s="4">
        <v>40</v>
      </c>
      <c r="BD7396" t="str">
        <f>IF(AND(ADHOC!$G$15="",ADHOC!$S$4=""),"",IF(ADHOC!$G$15&lt;&gt;"",IF(ADHOC!$G$15=LEFT(Domein!$AS7396,LEN(ADHOC!$G$15)),MAX(Domein!BD$1:'Domein'!BD7395)+1,""),IF(ADHOC!$S$4=LEFT(Domein!$AS7396,LEN(ADHOC!$S$4)),MAX(Domein!BD$1:'Domein'!BD7395)+1,"")))</f>
        <v/>
      </c>
    </row>
    <row r="7397" spans="45:56" x14ac:dyDescent="0.2">
      <c r="AS7397" s="4" t="s">
        <v>20304</v>
      </c>
      <c r="AT7397" s="4" t="s">
        <v>20305</v>
      </c>
      <c r="AU7397" s="4" t="s">
        <v>456</v>
      </c>
      <c r="AV7397" s="4" t="s">
        <v>731</v>
      </c>
      <c r="AW7397" s="4" t="s">
        <v>724</v>
      </c>
      <c r="AX7397" s="4"/>
      <c r="AY7397" s="4">
        <v>240139</v>
      </c>
      <c r="AZ7397" s="4">
        <v>510522</v>
      </c>
      <c r="BA7397" s="4" t="s">
        <v>28340</v>
      </c>
      <c r="BB7397" s="4" t="s">
        <v>28341</v>
      </c>
      <c r="BC7397" s="4">
        <v>40</v>
      </c>
      <c r="BD7397" t="str">
        <f>IF(AND(ADHOC!$G$15="",ADHOC!$S$4=""),"",IF(ADHOC!$G$15&lt;&gt;"",IF(ADHOC!$G$15=LEFT(Domein!$AS7397,LEN(ADHOC!$G$15)),MAX(Domein!BD$1:'Domein'!BD7396)+1,""),IF(ADHOC!$S$4=LEFT(Domein!$AS7397,LEN(ADHOC!$S$4)),MAX(Domein!BD$1:'Domein'!BD7396)+1,"")))</f>
        <v/>
      </c>
    </row>
    <row r="7398" spans="45:56" x14ac:dyDescent="0.2">
      <c r="AS7398" s="4" t="s">
        <v>20306</v>
      </c>
      <c r="AT7398" s="4" t="s">
        <v>20307</v>
      </c>
      <c r="AU7398" s="4" t="s">
        <v>456</v>
      </c>
      <c r="AV7398" s="4" t="s">
        <v>731</v>
      </c>
      <c r="AW7398" s="4" t="s">
        <v>724</v>
      </c>
      <c r="AX7398" s="4"/>
      <c r="AY7398" s="4">
        <v>239821</v>
      </c>
      <c r="AZ7398" s="4">
        <v>510729</v>
      </c>
      <c r="BA7398" s="4" t="s">
        <v>28342</v>
      </c>
      <c r="BB7398" s="4" t="s">
        <v>28343</v>
      </c>
      <c r="BC7398" s="4">
        <v>40</v>
      </c>
      <c r="BD7398" t="str">
        <f>IF(AND(ADHOC!$G$15="",ADHOC!$S$4=""),"",IF(ADHOC!$G$15&lt;&gt;"",IF(ADHOC!$G$15=LEFT(Domein!$AS7398,LEN(ADHOC!$G$15)),MAX(Domein!BD$1:'Domein'!BD7397)+1,""),IF(ADHOC!$S$4=LEFT(Domein!$AS7398,LEN(ADHOC!$S$4)),MAX(Domein!BD$1:'Domein'!BD7397)+1,"")))</f>
        <v/>
      </c>
    </row>
    <row r="7399" spans="45:56" x14ac:dyDescent="0.2">
      <c r="AS7399" s="4" t="s">
        <v>20308</v>
      </c>
      <c r="AT7399" s="4" t="s">
        <v>20309</v>
      </c>
      <c r="AU7399" s="4" t="s">
        <v>456</v>
      </c>
      <c r="AV7399" s="4" t="s">
        <v>731</v>
      </c>
      <c r="AW7399" s="4" t="s">
        <v>724</v>
      </c>
      <c r="AX7399" s="4"/>
      <c r="AY7399" s="4">
        <v>241498</v>
      </c>
      <c r="AZ7399" s="4">
        <v>513393</v>
      </c>
      <c r="BA7399" s="4" t="s">
        <v>28344</v>
      </c>
      <c r="BB7399" s="4" t="s">
        <v>28345</v>
      </c>
      <c r="BC7399" s="4">
        <v>40</v>
      </c>
      <c r="BD7399" t="str">
        <f>IF(AND(ADHOC!$G$15="",ADHOC!$S$4=""),"",IF(ADHOC!$G$15&lt;&gt;"",IF(ADHOC!$G$15=LEFT(Domein!$AS7399,LEN(ADHOC!$G$15)),MAX(Domein!BD$1:'Domein'!BD7398)+1,""),IF(ADHOC!$S$4=LEFT(Domein!$AS7399,LEN(ADHOC!$S$4)),MAX(Domein!BD$1:'Domein'!BD7398)+1,"")))</f>
        <v/>
      </c>
    </row>
    <row r="7400" spans="45:56" x14ac:dyDescent="0.2">
      <c r="AS7400" s="4" t="s">
        <v>20310</v>
      </c>
      <c r="AT7400" s="4" t="s">
        <v>20311</v>
      </c>
      <c r="AU7400" s="4" t="s">
        <v>456</v>
      </c>
      <c r="AV7400" s="4" t="s">
        <v>731</v>
      </c>
      <c r="AW7400" s="4" t="s">
        <v>724</v>
      </c>
      <c r="AX7400" s="4"/>
      <c r="AY7400" s="4">
        <v>240905</v>
      </c>
      <c r="AZ7400" s="4">
        <v>513938</v>
      </c>
      <c r="BA7400" s="4" t="s">
        <v>28346</v>
      </c>
      <c r="BB7400" s="4" t="s">
        <v>28347</v>
      </c>
      <c r="BC7400" s="4">
        <v>40</v>
      </c>
      <c r="BD7400" t="str">
        <f>IF(AND(ADHOC!$G$15="",ADHOC!$S$4=""),"",IF(ADHOC!$G$15&lt;&gt;"",IF(ADHOC!$G$15=LEFT(Domein!$AS7400,LEN(ADHOC!$G$15)),MAX(Domein!BD$1:'Domein'!BD7399)+1,""),IF(ADHOC!$S$4=LEFT(Domein!$AS7400,LEN(ADHOC!$S$4)),MAX(Domein!BD$1:'Domein'!BD7399)+1,"")))</f>
        <v/>
      </c>
    </row>
    <row r="7401" spans="45:56" x14ac:dyDescent="0.2">
      <c r="AS7401" s="4" t="s">
        <v>20312</v>
      </c>
      <c r="AT7401" s="4" t="s">
        <v>20313</v>
      </c>
      <c r="AU7401" s="4" t="s">
        <v>456</v>
      </c>
      <c r="AV7401" s="4" t="s">
        <v>731</v>
      </c>
      <c r="AW7401" s="4" t="s">
        <v>724</v>
      </c>
      <c r="AX7401" s="4"/>
      <c r="AY7401" s="4">
        <v>244308</v>
      </c>
      <c r="AZ7401" s="4">
        <v>515745</v>
      </c>
      <c r="BA7401" s="4" t="s">
        <v>28348</v>
      </c>
      <c r="BB7401" s="4" t="s">
        <v>28349</v>
      </c>
      <c r="BC7401" s="4">
        <v>40</v>
      </c>
      <c r="BD7401" t="str">
        <f>IF(AND(ADHOC!$G$15="",ADHOC!$S$4=""),"",IF(ADHOC!$G$15&lt;&gt;"",IF(ADHOC!$G$15=LEFT(Domein!$AS7401,LEN(ADHOC!$G$15)),MAX(Domein!BD$1:'Domein'!BD7400)+1,""),IF(ADHOC!$S$4=LEFT(Domein!$AS7401,LEN(ADHOC!$S$4)),MAX(Domein!BD$1:'Domein'!BD7400)+1,"")))</f>
        <v/>
      </c>
    </row>
    <row r="7402" spans="45:56" x14ac:dyDescent="0.2">
      <c r="AS7402" s="4" t="s">
        <v>20314</v>
      </c>
      <c r="AT7402" s="4" t="s">
        <v>20315</v>
      </c>
      <c r="AU7402" s="4" t="s">
        <v>456</v>
      </c>
      <c r="AV7402" s="4" t="s">
        <v>731</v>
      </c>
      <c r="AW7402" s="4" t="s">
        <v>724</v>
      </c>
      <c r="AX7402" s="4"/>
      <c r="AY7402" s="4">
        <v>227465</v>
      </c>
      <c r="AZ7402" s="4">
        <v>503601</v>
      </c>
      <c r="BA7402" s="4" t="s">
        <v>28350</v>
      </c>
      <c r="BB7402" s="4" t="s">
        <v>28351</v>
      </c>
      <c r="BC7402" s="4">
        <v>40</v>
      </c>
      <c r="BD7402" t="str">
        <f>IF(AND(ADHOC!$G$15="",ADHOC!$S$4=""),"",IF(ADHOC!$G$15&lt;&gt;"",IF(ADHOC!$G$15=LEFT(Domein!$AS7402,LEN(ADHOC!$G$15)),MAX(Domein!BD$1:'Domein'!BD7401)+1,""),IF(ADHOC!$S$4=LEFT(Domein!$AS7402,LEN(ADHOC!$S$4)),MAX(Domein!BD$1:'Domein'!BD7401)+1,"")))</f>
        <v/>
      </c>
    </row>
    <row r="7403" spans="45:56" x14ac:dyDescent="0.2">
      <c r="AS7403" s="4" t="s">
        <v>20316</v>
      </c>
      <c r="AT7403" s="4" t="s">
        <v>20317</v>
      </c>
      <c r="AU7403" s="4" t="s">
        <v>456</v>
      </c>
      <c r="AV7403" s="4" t="s">
        <v>731</v>
      </c>
      <c r="AW7403" s="4" t="s">
        <v>724</v>
      </c>
      <c r="AX7403" s="4"/>
      <c r="AY7403" s="4">
        <v>243840</v>
      </c>
      <c r="AZ7403" s="4">
        <v>516351</v>
      </c>
      <c r="BA7403" s="4" t="s">
        <v>28352</v>
      </c>
      <c r="BB7403" s="4" t="s">
        <v>28353</v>
      </c>
      <c r="BC7403" s="4">
        <v>40</v>
      </c>
      <c r="BD7403" t="str">
        <f>IF(AND(ADHOC!$G$15="",ADHOC!$S$4=""),"",IF(ADHOC!$G$15&lt;&gt;"",IF(ADHOC!$G$15=LEFT(Domein!$AS7403,LEN(ADHOC!$G$15)),MAX(Domein!BD$1:'Domein'!BD7402)+1,""),IF(ADHOC!$S$4=LEFT(Domein!$AS7403,LEN(ADHOC!$S$4)),MAX(Domein!BD$1:'Domein'!BD7402)+1,"")))</f>
        <v/>
      </c>
    </row>
    <row r="7404" spans="45:56" x14ac:dyDescent="0.2">
      <c r="AS7404" s="4" t="s">
        <v>20318</v>
      </c>
      <c r="AT7404" s="4" t="s">
        <v>20319</v>
      </c>
      <c r="AU7404" s="4" t="s">
        <v>456</v>
      </c>
      <c r="AV7404" s="4" t="s">
        <v>731</v>
      </c>
      <c r="AW7404" s="4" t="s">
        <v>724</v>
      </c>
      <c r="AX7404" s="4"/>
      <c r="AY7404" s="4">
        <v>244864</v>
      </c>
      <c r="AZ7404" s="4">
        <v>517255</v>
      </c>
      <c r="BA7404" s="4" t="s">
        <v>28354</v>
      </c>
      <c r="BB7404" s="4" t="s">
        <v>28355</v>
      </c>
      <c r="BC7404" s="4">
        <v>40</v>
      </c>
      <c r="BD7404" t="str">
        <f>IF(AND(ADHOC!$G$15="",ADHOC!$S$4=""),"",IF(ADHOC!$G$15&lt;&gt;"",IF(ADHOC!$G$15=LEFT(Domein!$AS7404,LEN(ADHOC!$G$15)),MAX(Domein!BD$1:'Domein'!BD7403)+1,""),IF(ADHOC!$S$4=LEFT(Domein!$AS7404,LEN(ADHOC!$S$4)),MAX(Domein!BD$1:'Domein'!BD7403)+1,"")))</f>
        <v/>
      </c>
    </row>
    <row r="7405" spans="45:56" x14ac:dyDescent="0.2">
      <c r="AS7405" s="4" t="s">
        <v>20320</v>
      </c>
      <c r="AT7405" s="4" t="s">
        <v>20321</v>
      </c>
      <c r="AU7405" s="4" t="s">
        <v>456</v>
      </c>
      <c r="AV7405" s="4" t="s">
        <v>731</v>
      </c>
      <c r="AW7405" s="4" t="s">
        <v>724</v>
      </c>
      <c r="AX7405" s="4"/>
      <c r="AY7405" s="4">
        <v>241233</v>
      </c>
      <c r="AZ7405" s="4">
        <v>514963</v>
      </c>
      <c r="BA7405" s="4" t="s">
        <v>28356</v>
      </c>
      <c r="BB7405" s="4" t="s">
        <v>28357</v>
      </c>
      <c r="BC7405" s="4">
        <v>40</v>
      </c>
      <c r="BD7405" t="str">
        <f>IF(AND(ADHOC!$G$15="",ADHOC!$S$4=""),"",IF(ADHOC!$G$15&lt;&gt;"",IF(ADHOC!$G$15=LEFT(Domein!$AS7405,LEN(ADHOC!$G$15)),MAX(Domein!BD$1:'Domein'!BD7404)+1,""),IF(ADHOC!$S$4=LEFT(Domein!$AS7405,LEN(ADHOC!$S$4)),MAX(Domein!BD$1:'Domein'!BD7404)+1,"")))</f>
        <v/>
      </c>
    </row>
    <row r="7406" spans="45:56" x14ac:dyDescent="0.2">
      <c r="AS7406" s="4" t="s">
        <v>21919</v>
      </c>
      <c r="AT7406" s="4" t="s">
        <v>21920</v>
      </c>
      <c r="AU7406" s="4" t="s">
        <v>456</v>
      </c>
      <c r="AV7406" s="4" t="s">
        <v>731</v>
      </c>
      <c r="AW7406" s="4" t="s">
        <v>724</v>
      </c>
      <c r="AX7406" s="4"/>
      <c r="AY7406" s="4">
        <v>244520</v>
      </c>
      <c r="AZ7406" s="4">
        <v>516398</v>
      </c>
      <c r="BA7406" s="4" t="s">
        <v>28358</v>
      </c>
      <c r="BB7406" s="4" t="s">
        <v>28359</v>
      </c>
      <c r="BC7406" s="4">
        <v>40</v>
      </c>
      <c r="BD7406" t="str">
        <f>IF(AND(ADHOC!$G$15="",ADHOC!$S$4=""),"",IF(ADHOC!$G$15&lt;&gt;"",IF(ADHOC!$G$15=LEFT(Domein!$AS7406,LEN(ADHOC!$G$15)),MAX(Domein!BD$1:'Domein'!BD7405)+1,""),IF(ADHOC!$S$4=LEFT(Domein!$AS7406,LEN(ADHOC!$S$4)),MAX(Domein!BD$1:'Domein'!BD7405)+1,"")))</f>
        <v/>
      </c>
    </row>
    <row r="7407" spans="45:56" x14ac:dyDescent="0.2">
      <c r="AS7407" s="4" t="s">
        <v>38680</v>
      </c>
      <c r="AT7407" s="4" t="s">
        <v>21920</v>
      </c>
      <c r="AU7407" s="4" t="s">
        <v>456</v>
      </c>
      <c r="AV7407" s="4" t="s">
        <v>731</v>
      </c>
      <c r="AW7407" s="4" t="s">
        <v>724</v>
      </c>
      <c r="AX7407" s="4"/>
      <c r="AY7407" s="4">
        <v>244520</v>
      </c>
      <c r="AZ7407" s="4">
        <v>516398</v>
      </c>
      <c r="BA7407" s="4" t="s">
        <v>28358</v>
      </c>
      <c r="BB7407" s="4" t="s">
        <v>28359</v>
      </c>
      <c r="BC7407" s="4">
        <v>40</v>
      </c>
      <c r="BD7407" t="str">
        <f>IF(AND(ADHOC!$G$15="",ADHOC!$S$4=""),"",IF(ADHOC!$G$15&lt;&gt;"",IF(ADHOC!$G$15=LEFT(Domein!$AS7407,LEN(ADHOC!$G$15)),MAX(Domein!BD$1:'Domein'!BD7406)+1,""),IF(ADHOC!$S$4=LEFT(Domein!$AS7407,LEN(ADHOC!$S$4)),MAX(Domein!BD$1:'Domein'!BD7406)+1,"")))</f>
        <v/>
      </c>
    </row>
    <row r="7408" spans="45:56" x14ac:dyDescent="0.2">
      <c r="AS7408" s="4" t="s">
        <v>20322</v>
      </c>
      <c r="AT7408" s="4" t="s">
        <v>20323</v>
      </c>
      <c r="AU7408" s="4" t="s">
        <v>456</v>
      </c>
      <c r="AV7408" s="4" t="s">
        <v>731</v>
      </c>
      <c r="AW7408" s="4" t="s">
        <v>724</v>
      </c>
      <c r="AX7408" s="4"/>
      <c r="AY7408" s="4">
        <v>240021</v>
      </c>
      <c r="AZ7408" s="4">
        <v>505610</v>
      </c>
      <c r="BA7408" s="4" t="s">
        <v>28360</v>
      </c>
      <c r="BB7408" s="4" t="s">
        <v>28361</v>
      </c>
      <c r="BC7408" s="4">
        <v>40</v>
      </c>
      <c r="BD7408" t="str">
        <f>IF(AND(ADHOC!$G$15="",ADHOC!$S$4=""),"",IF(ADHOC!$G$15&lt;&gt;"",IF(ADHOC!$G$15=LEFT(Domein!$AS7408,LEN(ADHOC!$G$15)),MAX(Domein!BD$1:'Domein'!BD7407)+1,""),IF(ADHOC!$S$4=LEFT(Domein!$AS7408,LEN(ADHOC!$S$4)),MAX(Domein!BD$1:'Domein'!BD7407)+1,"")))</f>
        <v/>
      </c>
    </row>
    <row r="7409" spans="45:56" x14ac:dyDescent="0.2">
      <c r="AS7409" s="4" t="s">
        <v>20324</v>
      </c>
      <c r="AT7409" s="4" t="s">
        <v>20325</v>
      </c>
      <c r="AU7409" s="4" t="s">
        <v>456</v>
      </c>
      <c r="AV7409" s="4" t="s">
        <v>731</v>
      </c>
      <c r="AW7409" s="4" t="s">
        <v>724</v>
      </c>
      <c r="AX7409" s="4"/>
      <c r="AY7409" s="4">
        <v>240458</v>
      </c>
      <c r="AZ7409" s="4">
        <v>502518</v>
      </c>
      <c r="BA7409" s="4" t="s">
        <v>28362</v>
      </c>
      <c r="BB7409" s="4" t="s">
        <v>28363</v>
      </c>
      <c r="BC7409" s="4">
        <v>40</v>
      </c>
      <c r="BD7409" t="str">
        <f>IF(AND(ADHOC!$G$15="",ADHOC!$S$4=""),"",IF(ADHOC!$G$15&lt;&gt;"",IF(ADHOC!$G$15=LEFT(Domein!$AS7409,LEN(ADHOC!$G$15)),MAX(Domein!BD$1:'Domein'!BD7408)+1,""),IF(ADHOC!$S$4=LEFT(Domein!$AS7409,LEN(ADHOC!$S$4)),MAX(Domein!BD$1:'Domein'!BD7408)+1,"")))</f>
        <v/>
      </c>
    </row>
    <row r="7410" spans="45:56" x14ac:dyDescent="0.2">
      <c r="AS7410" s="4" t="s">
        <v>20326</v>
      </c>
      <c r="AT7410" s="4" t="s">
        <v>20327</v>
      </c>
      <c r="AU7410" s="4" t="s">
        <v>456</v>
      </c>
      <c r="AV7410" s="4" t="s">
        <v>731</v>
      </c>
      <c r="AW7410" s="4" t="s">
        <v>724</v>
      </c>
      <c r="AX7410" s="4"/>
      <c r="AY7410" s="4">
        <v>241495</v>
      </c>
      <c r="AZ7410" s="4">
        <v>501094</v>
      </c>
      <c r="BA7410" s="4" t="s">
        <v>28364</v>
      </c>
      <c r="BB7410" s="4" t="s">
        <v>28365</v>
      </c>
      <c r="BC7410" s="4">
        <v>40</v>
      </c>
      <c r="BD7410" t="str">
        <f>IF(AND(ADHOC!$G$15="",ADHOC!$S$4=""),"",IF(ADHOC!$G$15&lt;&gt;"",IF(ADHOC!$G$15=LEFT(Domein!$AS7410,LEN(ADHOC!$G$15)),MAX(Domein!BD$1:'Domein'!BD7409)+1,""),IF(ADHOC!$S$4=LEFT(Domein!$AS7410,LEN(ADHOC!$S$4)),MAX(Domein!BD$1:'Domein'!BD7409)+1,"")))</f>
        <v/>
      </c>
    </row>
    <row r="7411" spans="45:56" x14ac:dyDescent="0.2">
      <c r="AS7411" s="4" t="s">
        <v>20328</v>
      </c>
      <c r="AT7411" s="4" t="s">
        <v>20329</v>
      </c>
      <c r="AU7411" s="4" t="s">
        <v>456</v>
      </c>
      <c r="AV7411" s="4" t="s">
        <v>731</v>
      </c>
      <c r="AW7411" s="4" t="s">
        <v>724</v>
      </c>
      <c r="AX7411" s="4"/>
      <c r="AY7411" s="4">
        <v>241896</v>
      </c>
      <c r="AZ7411" s="4">
        <v>501073</v>
      </c>
      <c r="BA7411" s="4" t="s">
        <v>28366</v>
      </c>
      <c r="BB7411" s="4" t="s">
        <v>28367</v>
      </c>
      <c r="BC7411" s="4">
        <v>40</v>
      </c>
      <c r="BD7411" t="str">
        <f>IF(AND(ADHOC!$G$15="",ADHOC!$S$4=""),"",IF(ADHOC!$G$15&lt;&gt;"",IF(ADHOC!$G$15=LEFT(Domein!$AS7411,LEN(ADHOC!$G$15)),MAX(Domein!BD$1:'Domein'!BD7410)+1,""),IF(ADHOC!$S$4=LEFT(Domein!$AS7411,LEN(ADHOC!$S$4)),MAX(Domein!BD$1:'Domein'!BD7410)+1,"")))</f>
        <v/>
      </c>
    </row>
    <row r="7412" spans="45:56" x14ac:dyDescent="0.2">
      <c r="AS7412" s="4" t="s">
        <v>20330</v>
      </c>
      <c r="AT7412" s="4" t="s">
        <v>20331</v>
      </c>
      <c r="AU7412" s="4" t="s">
        <v>456</v>
      </c>
      <c r="AV7412" s="4" t="s">
        <v>731</v>
      </c>
      <c r="AW7412" s="4" t="s">
        <v>724</v>
      </c>
      <c r="AX7412" s="4"/>
      <c r="AY7412" s="4">
        <v>243779</v>
      </c>
      <c r="AZ7412" s="4">
        <v>501870</v>
      </c>
      <c r="BA7412" s="4" t="s">
        <v>28368</v>
      </c>
      <c r="BB7412" s="4" t="s">
        <v>28369</v>
      </c>
      <c r="BC7412" s="4">
        <v>40</v>
      </c>
      <c r="BD7412" t="str">
        <f>IF(AND(ADHOC!$G$15="",ADHOC!$S$4=""),"",IF(ADHOC!$G$15&lt;&gt;"",IF(ADHOC!$G$15=LEFT(Domein!$AS7412,LEN(ADHOC!$G$15)),MAX(Domein!BD$1:'Domein'!BD7411)+1,""),IF(ADHOC!$S$4=LEFT(Domein!$AS7412,LEN(ADHOC!$S$4)),MAX(Domein!BD$1:'Domein'!BD7411)+1,"")))</f>
        <v/>
      </c>
    </row>
    <row r="7413" spans="45:56" x14ac:dyDescent="0.2">
      <c r="AS7413" s="4" t="s">
        <v>20332</v>
      </c>
      <c r="AT7413" s="4" t="s">
        <v>20333</v>
      </c>
      <c r="AU7413" s="4" t="s">
        <v>456</v>
      </c>
      <c r="AV7413" s="4" t="s">
        <v>731</v>
      </c>
      <c r="AW7413" s="4" t="s">
        <v>724</v>
      </c>
      <c r="AX7413" s="4"/>
      <c r="AY7413" s="4">
        <v>241125</v>
      </c>
      <c r="AZ7413" s="4">
        <v>503747</v>
      </c>
      <c r="BA7413" s="4" t="s">
        <v>28370</v>
      </c>
      <c r="BB7413" s="4" t="s">
        <v>28371</v>
      </c>
      <c r="BC7413" s="4">
        <v>40</v>
      </c>
      <c r="BD7413" t="str">
        <f>IF(AND(ADHOC!$G$15="",ADHOC!$S$4=""),"",IF(ADHOC!$G$15&lt;&gt;"",IF(ADHOC!$G$15=LEFT(Domein!$AS7413,LEN(ADHOC!$G$15)),MAX(Domein!BD$1:'Domein'!BD7412)+1,""),IF(ADHOC!$S$4=LEFT(Domein!$AS7413,LEN(ADHOC!$S$4)),MAX(Domein!BD$1:'Domein'!BD7412)+1,"")))</f>
        <v/>
      </c>
    </row>
    <row r="7414" spans="45:56" x14ac:dyDescent="0.2">
      <c r="AS7414" s="4" t="s">
        <v>20334</v>
      </c>
      <c r="AT7414" s="4" t="s">
        <v>20335</v>
      </c>
      <c r="AU7414" s="4" t="s">
        <v>456</v>
      </c>
      <c r="AV7414" s="4" t="s">
        <v>731</v>
      </c>
      <c r="AW7414" s="4" t="s">
        <v>724</v>
      </c>
      <c r="AX7414" s="4"/>
      <c r="AY7414" s="4">
        <v>242401</v>
      </c>
      <c r="AZ7414" s="4">
        <v>502221</v>
      </c>
      <c r="BA7414" s="4" t="s">
        <v>28372</v>
      </c>
      <c r="BB7414" s="4" t="s">
        <v>28373</v>
      </c>
      <c r="BC7414" s="4">
        <v>40</v>
      </c>
      <c r="BD7414" t="str">
        <f>IF(AND(ADHOC!$G$15="",ADHOC!$S$4=""),"",IF(ADHOC!$G$15&lt;&gt;"",IF(ADHOC!$G$15=LEFT(Domein!$AS7414,LEN(ADHOC!$G$15)),MAX(Domein!BD$1:'Domein'!BD7413)+1,""),IF(ADHOC!$S$4=LEFT(Domein!$AS7414,LEN(ADHOC!$S$4)),MAX(Domein!BD$1:'Domein'!BD7413)+1,"")))</f>
        <v/>
      </c>
    </row>
    <row r="7415" spans="45:56" x14ac:dyDescent="0.2">
      <c r="AS7415" s="4" t="s">
        <v>20336</v>
      </c>
      <c r="AT7415" s="4" t="s">
        <v>20337</v>
      </c>
      <c r="AU7415" s="4" t="s">
        <v>456</v>
      </c>
      <c r="AV7415" s="4" t="s">
        <v>731</v>
      </c>
      <c r="AW7415" s="4" t="s">
        <v>724</v>
      </c>
      <c r="AX7415" s="4"/>
      <c r="AY7415" s="4">
        <v>243060</v>
      </c>
      <c r="AZ7415" s="4">
        <v>502550</v>
      </c>
      <c r="BA7415" s="4" t="s">
        <v>28374</v>
      </c>
      <c r="BB7415" s="4" t="s">
        <v>28375</v>
      </c>
      <c r="BC7415" s="4">
        <v>40</v>
      </c>
      <c r="BD7415" t="str">
        <f>IF(AND(ADHOC!$G$15="",ADHOC!$S$4=""),"",IF(ADHOC!$G$15&lt;&gt;"",IF(ADHOC!$G$15=LEFT(Domein!$AS7415,LEN(ADHOC!$G$15)),MAX(Domein!BD$1:'Domein'!BD7414)+1,""),IF(ADHOC!$S$4=LEFT(Domein!$AS7415,LEN(ADHOC!$S$4)),MAX(Domein!BD$1:'Domein'!BD7414)+1,"")))</f>
        <v/>
      </c>
    </row>
    <row r="7416" spans="45:56" x14ac:dyDescent="0.2">
      <c r="AS7416" s="4" t="s">
        <v>20338</v>
      </c>
      <c r="AT7416" s="4" t="s">
        <v>20339</v>
      </c>
      <c r="AU7416" s="4" t="s">
        <v>456</v>
      </c>
      <c r="AV7416" s="4" t="s">
        <v>731</v>
      </c>
      <c r="AW7416" s="4" t="s">
        <v>724</v>
      </c>
      <c r="AX7416" s="4"/>
      <c r="AY7416" s="4">
        <v>243692</v>
      </c>
      <c r="AZ7416" s="4">
        <v>502850</v>
      </c>
      <c r="BA7416" s="4" t="s">
        <v>28376</v>
      </c>
      <c r="BB7416" s="4" t="s">
        <v>28377</v>
      </c>
      <c r="BC7416" s="4">
        <v>40</v>
      </c>
      <c r="BD7416" t="str">
        <f>IF(AND(ADHOC!$G$15="",ADHOC!$S$4=""),"",IF(ADHOC!$G$15&lt;&gt;"",IF(ADHOC!$G$15=LEFT(Domein!$AS7416,LEN(ADHOC!$G$15)),MAX(Domein!BD$1:'Domein'!BD7415)+1,""),IF(ADHOC!$S$4=LEFT(Domein!$AS7416,LEN(ADHOC!$S$4)),MAX(Domein!BD$1:'Domein'!BD7415)+1,"")))</f>
        <v/>
      </c>
    </row>
    <row r="7417" spans="45:56" x14ac:dyDescent="0.2">
      <c r="AS7417" s="4" t="s">
        <v>20340</v>
      </c>
      <c r="AT7417" s="4" t="s">
        <v>20341</v>
      </c>
      <c r="AU7417" s="4" t="s">
        <v>456</v>
      </c>
      <c r="AV7417" s="4" t="s">
        <v>731</v>
      </c>
      <c r="AW7417" s="4" t="s">
        <v>724</v>
      </c>
      <c r="AX7417" s="4"/>
      <c r="AY7417" s="4">
        <v>238090</v>
      </c>
      <c r="AZ7417" s="4">
        <v>508171</v>
      </c>
      <c r="BA7417" s="4" t="s">
        <v>28378</v>
      </c>
      <c r="BB7417" s="4" t="s">
        <v>28379</v>
      </c>
      <c r="BC7417" s="4">
        <v>40</v>
      </c>
      <c r="BD7417" t="str">
        <f>IF(AND(ADHOC!$G$15="",ADHOC!$S$4=""),"",IF(ADHOC!$G$15&lt;&gt;"",IF(ADHOC!$G$15=LEFT(Domein!$AS7417,LEN(ADHOC!$G$15)),MAX(Domein!BD$1:'Domein'!BD7416)+1,""),IF(ADHOC!$S$4=LEFT(Domein!$AS7417,LEN(ADHOC!$S$4)),MAX(Domein!BD$1:'Domein'!BD7416)+1,"")))</f>
        <v/>
      </c>
    </row>
    <row r="7418" spans="45:56" x14ac:dyDescent="0.2">
      <c r="AS7418" s="4" t="s">
        <v>20342</v>
      </c>
      <c r="AT7418" s="4" t="s">
        <v>20343</v>
      </c>
      <c r="AU7418" s="4" t="s">
        <v>456</v>
      </c>
      <c r="AV7418" s="4" t="s">
        <v>731</v>
      </c>
      <c r="AW7418" s="4" t="s">
        <v>724</v>
      </c>
      <c r="AX7418" s="4"/>
      <c r="AY7418" s="4">
        <v>238801</v>
      </c>
      <c r="AZ7418" s="4">
        <v>507774</v>
      </c>
      <c r="BA7418" s="4" t="s">
        <v>28380</v>
      </c>
      <c r="BB7418" s="4" t="s">
        <v>28381</v>
      </c>
      <c r="BC7418" s="4">
        <v>40</v>
      </c>
      <c r="BD7418" t="str">
        <f>IF(AND(ADHOC!$G$15="",ADHOC!$S$4=""),"",IF(ADHOC!$G$15&lt;&gt;"",IF(ADHOC!$G$15=LEFT(Domein!$AS7418,LEN(ADHOC!$G$15)),MAX(Domein!BD$1:'Domein'!BD7417)+1,""),IF(ADHOC!$S$4=LEFT(Domein!$AS7418,LEN(ADHOC!$S$4)),MAX(Domein!BD$1:'Domein'!BD7417)+1,"")))</f>
        <v/>
      </c>
    </row>
    <row r="7419" spans="45:56" x14ac:dyDescent="0.2">
      <c r="AS7419" s="4" t="s">
        <v>20344</v>
      </c>
      <c r="AT7419" s="4" t="s">
        <v>20345</v>
      </c>
      <c r="AU7419" s="4" t="s">
        <v>456</v>
      </c>
      <c r="AV7419" s="4" t="s">
        <v>731</v>
      </c>
      <c r="AW7419" s="4" t="s">
        <v>724</v>
      </c>
      <c r="AX7419" s="4"/>
      <c r="AY7419" s="4">
        <v>241107</v>
      </c>
      <c r="AZ7419" s="4">
        <v>507686</v>
      </c>
      <c r="BA7419" s="4" t="s">
        <v>28382</v>
      </c>
      <c r="BB7419" s="4" t="s">
        <v>28383</v>
      </c>
      <c r="BC7419" s="4">
        <v>40</v>
      </c>
      <c r="BD7419" t="str">
        <f>IF(AND(ADHOC!$G$15="",ADHOC!$S$4=""),"",IF(ADHOC!$G$15&lt;&gt;"",IF(ADHOC!$G$15=LEFT(Domein!$AS7419,LEN(ADHOC!$G$15)),MAX(Domein!BD$1:'Domein'!BD7418)+1,""),IF(ADHOC!$S$4=LEFT(Domein!$AS7419,LEN(ADHOC!$S$4)),MAX(Domein!BD$1:'Domein'!BD7418)+1,"")))</f>
        <v/>
      </c>
    </row>
    <row r="7420" spans="45:56" x14ac:dyDescent="0.2">
      <c r="AS7420" s="4" t="s">
        <v>20346</v>
      </c>
      <c r="AT7420" s="4" t="s">
        <v>20347</v>
      </c>
      <c r="AU7420" s="4" t="s">
        <v>456</v>
      </c>
      <c r="AV7420" s="4" t="s">
        <v>731</v>
      </c>
      <c r="AW7420" s="4" t="s">
        <v>724</v>
      </c>
      <c r="AX7420" s="4"/>
      <c r="AY7420" s="4">
        <v>240552</v>
      </c>
      <c r="AZ7420" s="4">
        <v>507168</v>
      </c>
      <c r="BA7420" s="4" t="s">
        <v>28384</v>
      </c>
      <c r="BB7420" s="4" t="s">
        <v>28385</v>
      </c>
      <c r="BC7420" s="4">
        <v>40</v>
      </c>
      <c r="BD7420" t="str">
        <f>IF(AND(ADHOC!$G$15="",ADHOC!$S$4=""),"",IF(ADHOC!$G$15&lt;&gt;"",IF(ADHOC!$G$15=LEFT(Domein!$AS7420,LEN(ADHOC!$G$15)),MAX(Domein!BD$1:'Domein'!BD7419)+1,""),IF(ADHOC!$S$4=LEFT(Domein!$AS7420,LEN(ADHOC!$S$4)),MAX(Domein!BD$1:'Domein'!BD7419)+1,"")))</f>
        <v/>
      </c>
    </row>
    <row r="7421" spans="45:56" x14ac:dyDescent="0.2">
      <c r="AS7421" s="4" t="s">
        <v>20348</v>
      </c>
      <c r="AT7421" s="4" t="s">
        <v>20349</v>
      </c>
      <c r="AU7421" s="4" t="s">
        <v>456</v>
      </c>
      <c r="AV7421" s="4" t="s">
        <v>731</v>
      </c>
      <c r="AW7421" s="4" t="s">
        <v>724</v>
      </c>
      <c r="AX7421" s="4"/>
      <c r="AY7421" s="4">
        <v>241932</v>
      </c>
      <c r="AZ7421" s="4">
        <v>507319</v>
      </c>
      <c r="BA7421" s="4" t="s">
        <v>28386</v>
      </c>
      <c r="BB7421" s="4" t="s">
        <v>28387</v>
      </c>
      <c r="BC7421" s="4">
        <v>40</v>
      </c>
      <c r="BD7421" t="str">
        <f>IF(AND(ADHOC!$G$15="",ADHOC!$S$4=""),"",IF(ADHOC!$G$15&lt;&gt;"",IF(ADHOC!$G$15=LEFT(Domein!$AS7421,LEN(ADHOC!$G$15)),MAX(Domein!BD$1:'Domein'!BD7420)+1,""),IF(ADHOC!$S$4=LEFT(Domein!$AS7421,LEN(ADHOC!$S$4)),MAX(Domein!BD$1:'Domein'!BD7420)+1,"")))</f>
        <v/>
      </c>
    </row>
    <row r="7422" spans="45:56" x14ac:dyDescent="0.2">
      <c r="AS7422" s="4" t="s">
        <v>20350</v>
      </c>
      <c r="AT7422" s="4" t="s">
        <v>20351</v>
      </c>
      <c r="AU7422" s="4" t="s">
        <v>456</v>
      </c>
      <c r="AV7422" s="4" t="s">
        <v>731</v>
      </c>
      <c r="AW7422" s="4" t="s">
        <v>724</v>
      </c>
      <c r="AX7422" s="4"/>
      <c r="AY7422" s="4">
        <v>238629</v>
      </c>
      <c r="AZ7422" s="4">
        <v>509333</v>
      </c>
      <c r="BA7422" s="4" t="s">
        <v>28388</v>
      </c>
      <c r="BB7422" s="4" t="s">
        <v>28389</v>
      </c>
      <c r="BC7422" s="4">
        <v>40</v>
      </c>
      <c r="BD7422" t="str">
        <f>IF(AND(ADHOC!$G$15="",ADHOC!$S$4=""),"",IF(ADHOC!$G$15&lt;&gt;"",IF(ADHOC!$G$15=LEFT(Domein!$AS7422,LEN(ADHOC!$G$15)),MAX(Domein!BD$1:'Domein'!BD7421)+1,""),IF(ADHOC!$S$4=LEFT(Domein!$AS7422,LEN(ADHOC!$S$4)),MAX(Domein!BD$1:'Domein'!BD7421)+1,"")))</f>
        <v/>
      </c>
    </row>
    <row r="7423" spans="45:56" x14ac:dyDescent="0.2">
      <c r="AS7423" s="4" t="s">
        <v>20352</v>
      </c>
      <c r="AT7423" s="4" t="s">
        <v>20353</v>
      </c>
      <c r="AU7423" s="4" t="s">
        <v>456</v>
      </c>
      <c r="AV7423" s="4" t="s">
        <v>731</v>
      </c>
      <c r="AW7423" s="4" t="s">
        <v>724</v>
      </c>
      <c r="AX7423" s="4"/>
      <c r="AY7423" s="4">
        <v>241853</v>
      </c>
      <c r="AZ7423" s="4">
        <v>510901</v>
      </c>
      <c r="BA7423" s="4" t="s">
        <v>24676</v>
      </c>
      <c r="BB7423" s="4" t="s">
        <v>24677</v>
      </c>
      <c r="BC7423" s="4">
        <v>40</v>
      </c>
      <c r="BD7423" t="str">
        <f>IF(AND(ADHOC!$G$15="",ADHOC!$S$4=""),"",IF(ADHOC!$G$15&lt;&gt;"",IF(ADHOC!$G$15=LEFT(Domein!$AS7423,LEN(ADHOC!$G$15)),MAX(Domein!BD$1:'Domein'!BD7422)+1,""),IF(ADHOC!$S$4=LEFT(Domein!$AS7423,LEN(ADHOC!$S$4)),MAX(Domein!BD$1:'Domein'!BD7422)+1,"")))</f>
        <v/>
      </c>
    </row>
    <row r="7424" spans="45:56" x14ac:dyDescent="0.2">
      <c r="AS7424" s="4" t="s">
        <v>20354</v>
      </c>
      <c r="AT7424" s="4" t="s">
        <v>20355</v>
      </c>
      <c r="AU7424" s="4" t="s">
        <v>456</v>
      </c>
      <c r="AV7424" s="4" t="s">
        <v>731</v>
      </c>
      <c r="AW7424" s="4" t="s">
        <v>724</v>
      </c>
      <c r="AX7424" s="4"/>
      <c r="AY7424" s="4">
        <v>246231</v>
      </c>
      <c r="AZ7424" s="4">
        <v>509115</v>
      </c>
      <c r="BA7424" s="4" t="s">
        <v>28390</v>
      </c>
      <c r="BB7424" s="4" t="s">
        <v>28391</v>
      </c>
      <c r="BC7424" s="4">
        <v>40</v>
      </c>
      <c r="BD7424" t="str">
        <f>IF(AND(ADHOC!$G$15="",ADHOC!$S$4=""),"",IF(ADHOC!$G$15&lt;&gt;"",IF(ADHOC!$G$15=LEFT(Domein!$AS7424,LEN(ADHOC!$G$15)),MAX(Domein!BD$1:'Domein'!BD7423)+1,""),IF(ADHOC!$S$4=LEFT(Domein!$AS7424,LEN(ADHOC!$S$4)),MAX(Domein!BD$1:'Domein'!BD7423)+1,"")))</f>
        <v/>
      </c>
    </row>
    <row r="7425" spans="45:56" x14ac:dyDescent="0.2">
      <c r="AS7425" s="4" t="s">
        <v>20356</v>
      </c>
      <c r="AT7425" s="4" t="s">
        <v>20357</v>
      </c>
      <c r="AU7425" s="4" t="s">
        <v>456</v>
      </c>
      <c r="AV7425" s="4" t="s">
        <v>731</v>
      </c>
      <c r="AW7425" s="4" t="s">
        <v>724</v>
      </c>
      <c r="AX7425" s="4"/>
      <c r="AY7425" s="4">
        <v>245096</v>
      </c>
      <c r="AZ7425" s="4">
        <v>507807</v>
      </c>
      <c r="BA7425" s="4" t="s">
        <v>28392</v>
      </c>
      <c r="BB7425" s="4" t="s">
        <v>28393</v>
      </c>
      <c r="BC7425" s="4">
        <v>40</v>
      </c>
      <c r="BD7425" t="str">
        <f>IF(AND(ADHOC!$G$15="",ADHOC!$S$4=""),"",IF(ADHOC!$G$15&lt;&gt;"",IF(ADHOC!$G$15=LEFT(Domein!$AS7425,LEN(ADHOC!$G$15)),MAX(Domein!BD$1:'Domein'!BD7424)+1,""),IF(ADHOC!$S$4=LEFT(Domein!$AS7425,LEN(ADHOC!$S$4)),MAX(Domein!BD$1:'Domein'!BD7424)+1,"")))</f>
        <v/>
      </c>
    </row>
    <row r="7426" spans="45:56" x14ac:dyDescent="0.2">
      <c r="AS7426" s="4" t="s">
        <v>20358</v>
      </c>
      <c r="AT7426" s="4" t="s">
        <v>20359</v>
      </c>
      <c r="AU7426" s="4" t="s">
        <v>456</v>
      </c>
      <c r="AV7426" s="4" t="s">
        <v>731</v>
      </c>
      <c r="AW7426" s="4" t="s">
        <v>724</v>
      </c>
      <c r="AX7426" s="4"/>
      <c r="AY7426" s="4">
        <v>245100</v>
      </c>
      <c r="AZ7426" s="4">
        <v>507669</v>
      </c>
      <c r="BA7426" s="4" t="s">
        <v>28394</v>
      </c>
      <c r="BB7426" s="4" t="s">
        <v>28395</v>
      </c>
      <c r="BC7426" s="4">
        <v>40</v>
      </c>
      <c r="BD7426" t="str">
        <f>IF(AND(ADHOC!$G$15="",ADHOC!$S$4=""),"",IF(ADHOC!$G$15&lt;&gt;"",IF(ADHOC!$G$15=LEFT(Domein!$AS7426,LEN(ADHOC!$G$15)),MAX(Domein!BD$1:'Domein'!BD7425)+1,""),IF(ADHOC!$S$4=LEFT(Domein!$AS7426,LEN(ADHOC!$S$4)),MAX(Domein!BD$1:'Domein'!BD7425)+1,"")))</f>
        <v/>
      </c>
    </row>
    <row r="7427" spans="45:56" x14ac:dyDescent="0.2">
      <c r="AS7427" s="4" t="s">
        <v>20360</v>
      </c>
      <c r="AT7427" s="4" t="s">
        <v>20361</v>
      </c>
      <c r="AU7427" s="4" t="s">
        <v>456</v>
      </c>
      <c r="AV7427" s="4" t="s">
        <v>731</v>
      </c>
      <c r="AW7427" s="4" t="s">
        <v>724</v>
      </c>
      <c r="AX7427" s="4"/>
      <c r="AY7427" s="4">
        <v>242552</v>
      </c>
      <c r="AZ7427" s="4">
        <v>510976</v>
      </c>
      <c r="BA7427" s="4" t="s">
        <v>28396</v>
      </c>
      <c r="BB7427" s="4" t="s">
        <v>28397</v>
      </c>
      <c r="BC7427" s="4">
        <v>40</v>
      </c>
      <c r="BD7427" t="str">
        <f>IF(AND(ADHOC!$G$15="",ADHOC!$S$4=""),"",IF(ADHOC!$G$15&lt;&gt;"",IF(ADHOC!$G$15=LEFT(Domein!$AS7427,LEN(ADHOC!$G$15)),MAX(Domein!BD$1:'Domein'!BD7426)+1,""),IF(ADHOC!$S$4=LEFT(Domein!$AS7427,LEN(ADHOC!$S$4)),MAX(Domein!BD$1:'Domein'!BD7426)+1,"")))</f>
        <v/>
      </c>
    </row>
    <row r="7428" spans="45:56" x14ac:dyDescent="0.2">
      <c r="AS7428" s="4" t="s">
        <v>20362</v>
      </c>
      <c r="AT7428" s="4" t="s">
        <v>20363</v>
      </c>
      <c r="AU7428" s="4" t="s">
        <v>456</v>
      </c>
      <c r="AV7428" s="4" t="s">
        <v>731</v>
      </c>
      <c r="AW7428" s="4" t="s">
        <v>724</v>
      </c>
      <c r="AX7428" s="4"/>
      <c r="AY7428" s="4">
        <v>242983</v>
      </c>
      <c r="AZ7428" s="4">
        <v>512369</v>
      </c>
      <c r="BA7428" s="4" t="s">
        <v>28398</v>
      </c>
      <c r="BB7428" s="4" t="s">
        <v>28399</v>
      </c>
      <c r="BC7428" s="4">
        <v>40</v>
      </c>
      <c r="BD7428" t="str">
        <f>IF(AND(ADHOC!$G$15="",ADHOC!$S$4=""),"",IF(ADHOC!$G$15&lt;&gt;"",IF(ADHOC!$G$15=LEFT(Domein!$AS7428,LEN(ADHOC!$G$15)),MAX(Domein!BD$1:'Domein'!BD7427)+1,""),IF(ADHOC!$S$4=LEFT(Domein!$AS7428,LEN(ADHOC!$S$4)),MAX(Domein!BD$1:'Domein'!BD7427)+1,"")))</f>
        <v/>
      </c>
    </row>
    <row r="7429" spans="45:56" x14ac:dyDescent="0.2">
      <c r="AS7429" s="4" t="s">
        <v>20364</v>
      </c>
      <c r="AT7429" s="4" t="s">
        <v>20365</v>
      </c>
      <c r="AU7429" s="4" t="s">
        <v>456</v>
      </c>
      <c r="AV7429" s="4" t="s">
        <v>731</v>
      </c>
      <c r="AW7429" s="4" t="s">
        <v>724</v>
      </c>
      <c r="AX7429" s="4"/>
      <c r="AY7429" s="4">
        <v>245350</v>
      </c>
      <c r="AZ7429" s="4">
        <v>513125</v>
      </c>
      <c r="BA7429" s="4" t="s">
        <v>28400</v>
      </c>
      <c r="BB7429" s="4" t="s">
        <v>28401</v>
      </c>
      <c r="BC7429" s="4">
        <v>40</v>
      </c>
      <c r="BD7429" t="str">
        <f>IF(AND(ADHOC!$G$15="",ADHOC!$S$4=""),"",IF(ADHOC!$G$15&lt;&gt;"",IF(ADHOC!$G$15=LEFT(Domein!$AS7429,LEN(ADHOC!$G$15)),MAX(Domein!BD$1:'Domein'!BD7428)+1,""),IF(ADHOC!$S$4=LEFT(Domein!$AS7429,LEN(ADHOC!$S$4)),MAX(Domein!BD$1:'Domein'!BD7428)+1,"")))</f>
        <v/>
      </c>
    </row>
    <row r="7430" spans="45:56" x14ac:dyDescent="0.2">
      <c r="AS7430" s="4" t="s">
        <v>20366</v>
      </c>
      <c r="AT7430" s="4" t="s">
        <v>20367</v>
      </c>
      <c r="AU7430" s="4" t="s">
        <v>456</v>
      </c>
      <c r="AV7430" s="4" t="s">
        <v>731</v>
      </c>
      <c r="AW7430" s="4" t="s">
        <v>724</v>
      </c>
      <c r="AX7430" s="4"/>
      <c r="AY7430" s="4">
        <v>244922</v>
      </c>
      <c r="AZ7430" s="4">
        <v>510326</v>
      </c>
      <c r="BA7430" s="4" t="s">
        <v>28402</v>
      </c>
      <c r="BB7430" s="4" t="s">
        <v>28403</v>
      </c>
      <c r="BC7430" s="4">
        <v>40</v>
      </c>
      <c r="BD7430" t="str">
        <f>IF(AND(ADHOC!$G$15="",ADHOC!$S$4=""),"",IF(ADHOC!$G$15&lt;&gt;"",IF(ADHOC!$G$15=LEFT(Domein!$AS7430,LEN(ADHOC!$G$15)),MAX(Domein!BD$1:'Domein'!BD7429)+1,""),IF(ADHOC!$S$4=LEFT(Domein!$AS7430,LEN(ADHOC!$S$4)),MAX(Domein!BD$1:'Domein'!BD7429)+1,"")))</f>
        <v/>
      </c>
    </row>
    <row r="7431" spans="45:56" x14ac:dyDescent="0.2">
      <c r="AS7431" s="4" t="s">
        <v>16477</v>
      </c>
      <c r="AT7431" s="4" t="s">
        <v>16478</v>
      </c>
      <c r="AU7431" s="4" t="s">
        <v>456</v>
      </c>
      <c r="AV7431" s="4" t="s">
        <v>729</v>
      </c>
      <c r="AW7431" s="4" t="s">
        <v>724</v>
      </c>
      <c r="AX7431" s="4"/>
      <c r="AY7431" s="4"/>
      <c r="AZ7431" s="4"/>
      <c r="BA7431" s="4"/>
      <c r="BB7431" s="4"/>
      <c r="BC7431" s="4">
        <v>40</v>
      </c>
      <c r="BD7431" t="str">
        <f>IF(AND(ADHOC!$G$15="",ADHOC!$S$4=""),"",IF(ADHOC!$G$15&lt;&gt;"",IF(ADHOC!$G$15=LEFT(Domein!$AS7431,LEN(ADHOC!$G$15)),MAX(Domein!BD$1:'Domein'!BD7430)+1,""),IF(ADHOC!$S$4=LEFT(Domein!$AS7431,LEN(ADHOC!$S$4)),MAX(Domein!BD$1:'Domein'!BD7430)+1,"")))</f>
        <v/>
      </c>
    </row>
    <row r="7432" spans="45:56" x14ac:dyDescent="0.2">
      <c r="AS7432" s="4" t="s">
        <v>12065</v>
      </c>
      <c r="AT7432" s="4" t="s">
        <v>12066</v>
      </c>
      <c r="AU7432" s="4" t="s">
        <v>463</v>
      </c>
      <c r="AV7432" s="4" t="s">
        <v>730</v>
      </c>
      <c r="AW7432" s="4" t="s">
        <v>701</v>
      </c>
      <c r="AX7432" s="4"/>
      <c r="AY7432" s="4"/>
      <c r="AZ7432" s="4"/>
      <c r="BA7432" s="4"/>
      <c r="BB7432" s="4"/>
      <c r="BC7432" s="4">
        <v>40</v>
      </c>
      <c r="BD7432" t="str">
        <f>IF(AND(ADHOC!$G$15="",ADHOC!$S$4=""),"",IF(ADHOC!$G$15&lt;&gt;"",IF(ADHOC!$G$15=LEFT(Domein!$AS7432,LEN(ADHOC!$G$15)),MAX(Domein!BD$1:'Domein'!BD7431)+1,""),IF(ADHOC!$S$4=LEFT(Domein!$AS7432,LEN(ADHOC!$S$4)),MAX(Domein!BD$1:'Domein'!BD7431)+1,"")))</f>
        <v/>
      </c>
    </row>
    <row r="7433" spans="45:56" x14ac:dyDescent="0.2">
      <c r="AS7433" s="4" t="s">
        <v>38719</v>
      </c>
      <c r="AT7433" s="4" t="s">
        <v>38720</v>
      </c>
      <c r="AU7433" s="4" t="s">
        <v>456</v>
      </c>
      <c r="AV7433" s="4" t="s">
        <v>729</v>
      </c>
      <c r="AW7433" s="4" t="s">
        <v>701</v>
      </c>
      <c r="AX7433" s="4"/>
      <c r="AY7433" s="4"/>
      <c r="AZ7433" s="4"/>
      <c r="BA7433" s="4"/>
      <c r="BB7433" s="4"/>
      <c r="BC7433" s="4">
        <v>40</v>
      </c>
      <c r="BD7433" t="str">
        <f>IF(AND(ADHOC!$G$15="",ADHOC!$S$4=""),"",IF(ADHOC!$G$15&lt;&gt;"",IF(ADHOC!$G$15=LEFT(Domein!$AS7433,LEN(ADHOC!$G$15)),MAX(Domein!BD$1:'Domein'!BD7432)+1,""),IF(ADHOC!$S$4=LEFT(Domein!$AS7433,LEN(ADHOC!$S$4)),MAX(Domein!BD$1:'Domein'!BD7432)+1,"")))</f>
        <v/>
      </c>
    </row>
    <row r="7434" spans="45:56" x14ac:dyDescent="0.2">
      <c r="AS7434" s="4" t="s">
        <v>11749</v>
      </c>
      <c r="AT7434" s="4" t="s">
        <v>17329</v>
      </c>
      <c r="AU7434" s="4" t="s">
        <v>463</v>
      </c>
      <c r="AV7434" s="4" t="s">
        <v>730</v>
      </c>
      <c r="AW7434" s="4" t="s">
        <v>701</v>
      </c>
      <c r="AX7434" s="4"/>
      <c r="AY7434" s="4"/>
      <c r="AZ7434" s="4"/>
      <c r="BA7434" s="4"/>
      <c r="BB7434" s="4"/>
      <c r="BC7434" s="4">
        <v>40</v>
      </c>
      <c r="BD7434" t="str">
        <f>IF(AND(ADHOC!$G$15="",ADHOC!$S$4=""),"",IF(ADHOC!$G$15&lt;&gt;"",IF(ADHOC!$G$15=LEFT(Domein!$AS7434,LEN(ADHOC!$G$15)),MAX(Domein!BD$1:'Domein'!BD7433)+1,""),IF(ADHOC!$S$4=LEFT(Domein!$AS7434,LEN(ADHOC!$S$4)),MAX(Domein!BD$1:'Domein'!BD7433)+1,"")))</f>
        <v/>
      </c>
    </row>
    <row r="7435" spans="45:56" x14ac:dyDescent="0.2">
      <c r="AS7435" s="4" t="s">
        <v>15785</v>
      </c>
      <c r="AT7435" s="4" t="s">
        <v>14003</v>
      </c>
      <c r="AU7435" s="4" t="s">
        <v>456</v>
      </c>
      <c r="AV7435" s="4" t="s">
        <v>729</v>
      </c>
      <c r="AW7435" s="4" t="s">
        <v>701</v>
      </c>
      <c r="AX7435" s="4"/>
      <c r="AY7435" s="4"/>
      <c r="AZ7435" s="4"/>
      <c r="BA7435" s="4"/>
      <c r="BB7435" s="4"/>
      <c r="BC7435" s="4">
        <v>40</v>
      </c>
      <c r="BD7435" t="str">
        <f>IF(AND(ADHOC!$G$15="",ADHOC!$S$4=""),"",IF(ADHOC!$G$15&lt;&gt;"",IF(ADHOC!$G$15=LEFT(Domein!$AS7435,LEN(ADHOC!$G$15)),MAX(Domein!BD$1:'Domein'!BD7434)+1,""),IF(ADHOC!$S$4=LEFT(Domein!$AS7435,LEN(ADHOC!$S$4)),MAX(Domein!BD$1:'Domein'!BD7434)+1,"")))</f>
        <v/>
      </c>
    </row>
    <row r="7436" spans="45:56" x14ac:dyDescent="0.2">
      <c r="AS7436" s="4" t="s">
        <v>9600</v>
      </c>
      <c r="AT7436" s="4" t="s">
        <v>3257</v>
      </c>
      <c r="AU7436" s="4" t="s">
        <v>456</v>
      </c>
      <c r="AV7436" s="4" t="s">
        <v>729</v>
      </c>
      <c r="AW7436" s="4" t="s">
        <v>701</v>
      </c>
      <c r="AX7436" s="4"/>
      <c r="AY7436" s="4"/>
      <c r="AZ7436" s="4"/>
      <c r="BA7436" s="4"/>
      <c r="BB7436" s="4"/>
      <c r="BC7436" s="4">
        <v>40</v>
      </c>
      <c r="BD7436" t="str">
        <f>IF(AND(ADHOC!$G$15="",ADHOC!$S$4=""),"",IF(ADHOC!$G$15&lt;&gt;"",IF(ADHOC!$G$15=LEFT(Domein!$AS7436,LEN(ADHOC!$G$15)),MAX(Domein!BD$1:'Domein'!BD7435)+1,""),IF(ADHOC!$S$4=LEFT(Domein!$AS7436,LEN(ADHOC!$S$4)),MAX(Domein!BD$1:'Domein'!BD7435)+1,"")))</f>
        <v/>
      </c>
    </row>
    <row r="7437" spans="45:56" x14ac:dyDescent="0.2">
      <c r="AS7437" s="4" t="s">
        <v>39028</v>
      </c>
      <c r="AT7437" s="4" t="s">
        <v>39029</v>
      </c>
      <c r="AU7437" s="4" t="s">
        <v>463</v>
      </c>
      <c r="AV7437" s="4" t="s">
        <v>730</v>
      </c>
      <c r="AW7437" s="4" t="s">
        <v>701</v>
      </c>
      <c r="AX7437" s="4"/>
      <c r="AY7437" s="4"/>
      <c r="AZ7437" s="4"/>
      <c r="BA7437" s="4"/>
      <c r="BB7437" s="4"/>
      <c r="BC7437" s="4">
        <v>40</v>
      </c>
      <c r="BD7437" t="str">
        <f>IF(AND(ADHOC!$G$15="",ADHOC!$S$4=""),"",IF(ADHOC!$G$15&lt;&gt;"",IF(ADHOC!$G$15=LEFT(Domein!$AS7437,LEN(ADHOC!$G$15)),MAX(Domein!BD$1:'Domein'!BD7436)+1,""),IF(ADHOC!$S$4=LEFT(Domein!$AS7437,LEN(ADHOC!$S$4)),MAX(Domein!BD$1:'Domein'!BD7436)+1,"")))</f>
        <v/>
      </c>
    </row>
    <row r="7438" spans="45:56" x14ac:dyDescent="0.2">
      <c r="AS7438" s="4" t="s">
        <v>12483</v>
      </c>
      <c r="AT7438" s="4" t="s">
        <v>12484</v>
      </c>
      <c r="AU7438" s="4" t="s">
        <v>456</v>
      </c>
      <c r="AV7438" s="4" t="s">
        <v>729</v>
      </c>
      <c r="AW7438" s="4" t="s">
        <v>701</v>
      </c>
      <c r="AX7438" s="4"/>
      <c r="AY7438" s="4"/>
      <c r="AZ7438" s="4"/>
      <c r="BA7438" s="4"/>
      <c r="BB7438" s="4"/>
      <c r="BC7438" s="4">
        <v>40</v>
      </c>
      <c r="BD7438" t="str">
        <f>IF(AND(ADHOC!$G$15="",ADHOC!$S$4=""),"",IF(ADHOC!$G$15&lt;&gt;"",IF(ADHOC!$G$15=LEFT(Domein!$AS7438,LEN(ADHOC!$G$15)),MAX(Domein!BD$1:'Domein'!BD7437)+1,""),IF(ADHOC!$S$4=LEFT(Domein!$AS7438,LEN(ADHOC!$S$4)),MAX(Domein!BD$1:'Domein'!BD7437)+1,"")))</f>
        <v/>
      </c>
    </row>
    <row r="7439" spans="45:56" x14ac:dyDescent="0.2">
      <c r="AS7439" s="4" t="s">
        <v>12485</v>
      </c>
      <c r="AT7439" s="4" t="s">
        <v>12486</v>
      </c>
      <c r="AU7439" s="4" t="s">
        <v>456</v>
      </c>
      <c r="AV7439" s="4" t="s">
        <v>729</v>
      </c>
      <c r="AW7439" s="4" t="s">
        <v>701</v>
      </c>
      <c r="AX7439" s="4"/>
      <c r="AY7439" s="4"/>
      <c r="AZ7439" s="4"/>
      <c r="BA7439" s="4"/>
      <c r="BB7439" s="4"/>
      <c r="BC7439" s="4">
        <v>40</v>
      </c>
      <c r="BD7439" t="str">
        <f>IF(AND(ADHOC!$G$15="",ADHOC!$S$4=""),"",IF(ADHOC!$G$15&lt;&gt;"",IF(ADHOC!$G$15=LEFT(Domein!$AS7439,LEN(ADHOC!$G$15)),MAX(Domein!BD$1:'Domein'!BD7438)+1,""),IF(ADHOC!$S$4=LEFT(Domein!$AS7439,LEN(ADHOC!$S$4)),MAX(Domein!BD$1:'Domein'!BD7438)+1,"")))</f>
        <v/>
      </c>
    </row>
    <row r="7440" spans="45:56" x14ac:dyDescent="0.2">
      <c r="AS7440" s="4" t="s">
        <v>12487</v>
      </c>
      <c r="AT7440" s="4" t="s">
        <v>12488</v>
      </c>
      <c r="AU7440" s="4" t="s">
        <v>456</v>
      </c>
      <c r="AV7440" s="4" t="s">
        <v>729</v>
      </c>
      <c r="AW7440" s="4" t="s">
        <v>701</v>
      </c>
      <c r="AX7440" s="4"/>
      <c r="AY7440" s="4"/>
      <c r="AZ7440" s="4"/>
      <c r="BA7440" s="4"/>
      <c r="BB7440" s="4"/>
      <c r="BC7440" s="4">
        <v>40</v>
      </c>
      <c r="BD7440" t="str">
        <f>IF(AND(ADHOC!$G$15="",ADHOC!$S$4=""),"",IF(ADHOC!$G$15&lt;&gt;"",IF(ADHOC!$G$15=LEFT(Domein!$AS7440,LEN(ADHOC!$G$15)),MAX(Domein!BD$1:'Domein'!BD7439)+1,""),IF(ADHOC!$S$4=LEFT(Domein!$AS7440,LEN(ADHOC!$S$4)),MAX(Domein!BD$1:'Domein'!BD7439)+1,"")))</f>
        <v/>
      </c>
    </row>
    <row r="7441" spans="45:56" x14ac:dyDescent="0.2">
      <c r="AS7441" s="4" t="s">
        <v>32372</v>
      </c>
      <c r="AT7441" s="4" t="s">
        <v>32373</v>
      </c>
      <c r="AU7441" s="4" t="s">
        <v>456</v>
      </c>
      <c r="AV7441" s="4" t="s">
        <v>729</v>
      </c>
      <c r="AW7441" s="4" t="s">
        <v>701</v>
      </c>
      <c r="AX7441" s="4"/>
      <c r="AY7441" s="4"/>
      <c r="AZ7441" s="4"/>
      <c r="BA7441" s="4"/>
      <c r="BB7441" s="4"/>
      <c r="BC7441" s="4">
        <v>40</v>
      </c>
      <c r="BD7441" t="str">
        <f>IF(AND(ADHOC!$G$15="",ADHOC!$S$4=""),"",IF(ADHOC!$G$15&lt;&gt;"",IF(ADHOC!$G$15=LEFT(Domein!$AS7441,LEN(ADHOC!$G$15)),MAX(Domein!BD$1:'Domein'!BD7440)+1,""),IF(ADHOC!$S$4=LEFT(Domein!$AS7441,LEN(ADHOC!$S$4)),MAX(Domein!BD$1:'Domein'!BD7440)+1,"")))</f>
        <v/>
      </c>
    </row>
    <row r="7442" spans="45:56" x14ac:dyDescent="0.2">
      <c r="AS7442" s="4" t="s">
        <v>16304</v>
      </c>
      <c r="AT7442" s="4" t="s">
        <v>16305</v>
      </c>
      <c r="AU7442" s="4" t="s">
        <v>456</v>
      </c>
      <c r="AV7442" s="4" t="s">
        <v>729</v>
      </c>
      <c r="AW7442" s="4" t="s">
        <v>701</v>
      </c>
      <c r="AX7442" s="4"/>
      <c r="AY7442" s="4"/>
      <c r="AZ7442" s="4"/>
      <c r="BA7442" s="4"/>
      <c r="BB7442" s="4"/>
      <c r="BC7442" s="4">
        <v>40</v>
      </c>
      <c r="BD7442" t="str">
        <f>IF(AND(ADHOC!$G$15="",ADHOC!$S$4=""),"",IF(ADHOC!$G$15&lt;&gt;"",IF(ADHOC!$G$15=LEFT(Domein!$AS7442,LEN(ADHOC!$G$15)),MAX(Domein!BD$1:'Domein'!BD7441)+1,""),IF(ADHOC!$S$4=LEFT(Domein!$AS7442,LEN(ADHOC!$S$4)),MAX(Domein!BD$1:'Domein'!BD7441)+1,"")))</f>
        <v/>
      </c>
    </row>
    <row r="7443" spans="45:56" x14ac:dyDescent="0.2">
      <c r="AS7443" s="4" t="s">
        <v>39032</v>
      </c>
      <c r="AT7443" s="4" t="s">
        <v>39033</v>
      </c>
      <c r="AU7443" s="4" t="s">
        <v>456</v>
      </c>
      <c r="AV7443" s="4" t="s">
        <v>729</v>
      </c>
      <c r="AW7443" s="4" t="s">
        <v>701</v>
      </c>
      <c r="AX7443" s="4"/>
      <c r="AY7443" s="4"/>
      <c r="AZ7443" s="4"/>
      <c r="BA7443" s="4"/>
      <c r="BB7443" s="4"/>
      <c r="BC7443" s="4">
        <v>40</v>
      </c>
      <c r="BD7443" t="str">
        <f>IF(AND(ADHOC!$G$15="",ADHOC!$S$4=""),"",IF(ADHOC!$G$15&lt;&gt;"",IF(ADHOC!$G$15=LEFT(Domein!$AS7443,LEN(ADHOC!$G$15)),MAX(Domein!BD$1:'Domein'!BD7442)+1,""),IF(ADHOC!$S$4=LEFT(Domein!$AS7443,LEN(ADHOC!$S$4)),MAX(Domein!BD$1:'Domein'!BD7442)+1,"")))</f>
        <v/>
      </c>
    </row>
    <row r="7444" spans="45:56" x14ac:dyDescent="0.2">
      <c r="AS7444" s="4" t="s">
        <v>39034</v>
      </c>
      <c r="AT7444" s="4" t="s">
        <v>39035</v>
      </c>
      <c r="AU7444" s="4" t="s">
        <v>456</v>
      </c>
      <c r="AV7444" s="4" t="s">
        <v>729</v>
      </c>
      <c r="AW7444" s="4" t="s">
        <v>701</v>
      </c>
      <c r="AX7444" s="4"/>
      <c r="AY7444" s="4"/>
      <c r="AZ7444" s="4"/>
      <c r="BA7444" s="4"/>
      <c r="BB7444" s="4"/>
      <c r="BC7444" s="4">
        <v>40</v>
      </c>
      <c r="BD7444" t="str">
        <f>IF(AND(ADHOC!$G$15="",ADHOC!$S$4=""),"",IF(ADHOC!$G$15&lt;&gt;"",IF(ADHOC!$G$15=LEFT(Domein!$AS7444,LEN(ADHOC!$G$15)),MAX(Domein!BD$1:'Domein'!BD7443)+1,""),IF(ADHOC!$S$4=LEFT(Domein!$AS7444,LEN(ADHOC!$S$4)),MAX(Domein!BD$1:'Domein'!BD7443)+1,"")))</f>
        <v/>
      </c>
    </row>
    <row r="7445" spans="45:56" x14ac:dyDescent="0.2">
      <c r="AS7445" s="4" t="s">
        <v>15921</v>
      </c>
      <c r="AT7445" s="4" t="s">
        <v>15922</v>
      </c>
      <c r="AU7445" s="4" t="s">
        <v>456</v>
      </c>
      <c r="AV7445" s="4" t="s">
        <v>729</v>
      </c>
      <c r="AW7445" s="4" t="s">
        <v>701</v>
      </c>
      <c r="AX7445" s="4"/>
      <c r="AY7445" s="4"/>
      <c r="AZ7445" s="4"/>
      <c r="BA7445" s="4"/>
      <c r="BB7445" s="4"/>
      <c r="BC7445" s="4">
        <v>40</v>
      </c>
      <c r="BD7445" t="str">
        <f>IF(AND(ADHOC!$G$15="",ADHOC!$S$4=""),"",IF(ADHOC!$G$15&lt;&gt;"",IF(ADHOC!$G$15=LEFT(Domein!$AS7445,LEN(ADHOC!$G$15)),MAX(Domein!BD$1:'Domein'!BD7444)+1,""),IF(ADHOC!$S$4=LEFT(Domein!$AS7445,LEN(ADHOC!$S$4)),MAX(Domein!BD$1:'Domein'!BD7444)+1,"")))</f>
        <v/>
      </c>
    </row>
    <row r="7446" spans="45:56" x14ac:dyDescent="0.2">
      <c r="AS7446" s="4" t="s">
        <v>36317</v>
      </c>
      <c r="AT7446" s="4" t="s">
        <v>36318</v>
      </c>
      <c r="AU7446" s="4" t="s">
        <v>456</v>
      </c>
      <c r="AV7446" s="4" t="s">
        <v>729</v>
      </c>
      <c r="AW7446" s="4" t="s">
        <v>701</v>
      </c>
      <c r="AX7446" s="4"/>
      <c r="AY7446" s="4"/>
      <c r="AZ7446" s="4"/>
      <c r="BA7446" s="4"/>
      <c r="BB7446" s="4"/>
      <c r="BC7446" s="4">
        <v>40</v>
      </c>
      <c r="BD7446" t="str">
        <f>IF(AND(ADHOC!$G$15="",ADHOC!$S$4=""),"",IF(ADHOC!$G$15&lt;&gt;"",IF(ADHOC!$G$15=LEFT(Domein!$AS7446,LEN(ADHOC!$G$15)),MAX(Domein!BD$1:'Domein'!BD7445)+1,""),IF(ADHOC!$S$4=LEFT(Domein!$AS7446,LEN(ADHOC!$S$4)),MAX(Domein!BD$1:'Domein'!BD7445)+1,"")))</f>
        <v/>
      </c>
    </row>
    <row r="7447" spans="45:56" x14ac:dyDescent="0.2">
      <c r="AS7447" s="4" t="s">
        <v>11936</v>
      </c>
      <c r="AT7447" s="4" t="s">
        <v>12489</v>
      </c>
      <c r="AU7447" s="4" t="s">
        <v>463</v>
      </c>
      <c r="AV7447" s="4" t="s">
        <v>730</v>
      </c>
      <c r="AW7447" s="4" t="s">
        <v>701</v>
      </c>
      <c r="AX7447" s="4"/>
      <c r="AY7447" s="4"/>
      <c r="AZ7447" s="4"/>
      <c r="BA7447" s="4"/>
      <c r="BB7447" s="4"/>
      <c r="BC7447" s="4">
        <v>40</v>
      </c>
      <c r="BD7447" t="str">
        <f>IF(AND(ADHOC!$G$15="",ADHOC!$S$4=""),"",IF(ADHOC!$G$15&lt;&gt;"",IF(ADHOC!$G$15=LEFT(Domein!$AS7447,LEN(ADHOC!$G$15)),MAX(Domein!BD$1:'Domein'!BD7446)+1,""),IF(ADHOC!$S$4=LEFT(Domein!$AS7447,LEN(ADHOC!$S$4)),MAX(Domein!BD$1:'Domein'!BD7446)+1,"")))</f>
        <v/>
      </c>
    </row>
    <row r="7448" spans="45:56" x14ac:dyDescent="0.2">
      <c r="AS7448" s="4" t="s">
        <v>15359</v>
      </c>
      <c r="AT7448" s="4" t="s">
        <v>15360</v>
      </c>
      <c r="AU7448" s="4" t="s">
        <v>456</v>
      </c>
      <c r="AV7448" s="4" t="s">
        <v>729</v>
      </c>
      <c r="AW7448" s="4" t="s">
        <v>701</v>
      </c>
      <c r="AX7448" s="4"/>
      <c r="AY7448" s="4"/>
      <c r="AZ7448" s="4"/>
      <c r="BA7448" s="4"/>
      <c r="BB7448" s="4"/>
      <c r="BC7448" s="4">
        <v>40</v>
      </c>
      <c r="BD7448" t="str">
        <f>IF(AND(ADHOC!$G$15="",ADHOC!$S$4=""),"",IF(ADHOC!$G$15&lt;&gt;"",IF(ADHOC!$G$15=LEFT(Domein!$AS7448,LEN(ADHOC!$G$15)),MAX(Domein!BD$1:'Domein'!BD7447)+1,""),IF(ADHOC!$S$4=LEFT(Domein!$AS7448,LEN(ADHOC!$S$4)),MAX(Domein!BD$1:'Domein'!BD7447)+1,"")))</f>
        <v/>
      </c>
    </row>
    <row r="7449" spans="45:56" x14ac:dyDescent="0.2">
      <c r="AS7449" s="4" t="s">
        <v>15450</v>
      </c>
      <c r="AT7449" s="4" t="s">
        <v>15451</v>
      </c>
      <c r="AU7449" s="4" t="s">
        <v>456</v>
      </c>
      <c r="AV7449" s="4" t="s">
        <v>729</v>
      </c>
      <c r="AW7449" s="4" t="s">
        <v>701</v>
      </c>
      <c r="AX7449" s="4"/>
      <c r="AY7449" s="4"/>
      <c r="AZ7449" s="4"/>
      <c r="BA7449" s="4"/>
      <c r="BB7449" s="4"/>
      <c r="BC7449" s="4">
        <v>40</v>
      </c>
      <c r="BD7449" t="str">
        <f>IF(AND(ADHOC!$G$15="",ADHOC!$S$4=""),"",IF(ADHOC!$G$15&lt;&gt;"",IF(ADHOC!$G$15=LEFT(Domein!$AS7449,LEN(ADHOC!$G$15)),MAX(Domein!BD$1:'Domein'!BD7448)+1,""),IF(ADHOC!$S$4=LEFT(Domein!$AS7449,LEN(ADHOC!$S$4)),MAX(Domein!BD$1:'Domein'!BD7448)+1,"")))</f>
        <v/>
      </c>
    </row>
    <row r="7450" spans="45:56" x14ac:dyDescent="0.2">
      <c r="AS7450" s="4" t="s">
        <v>15452</v>
      </c>
      <c r="AT7450" s="4" t="s">
        <v>15453</v>
      </c>
      <c r="AU7450" s="4" t="s">
        <v>456</v>
      </c>
      <c r="AV7450" s="4" t="s">
        <v>729</v>
      </c>
      <c r="AW7450" s="4" t="s">
        <v>701</v>
      </c>
      <c r="AX7450" s="4"/>
      <c r="AY7450" s="4"/>
      <c r="AZ7450" s="4"/>
      <c r="BA7450" s="4"/>
      <c r="BB7450" s="4"/>
      <c r="BC7450" s="4">
        <v>40</v>
      </c>
      <c r="BD7450" t="str">
        <f>IF(AND(ADHOC!$G$15="",ADHOC!$S$4=""),"",IF(ADHOC!$G$15&lt;&gt;"",IF(ADHOC!$G$15=LEFT(Domein!$AS7450,LEN(ADHOC!$G$15)),MAX(Domein!BD$1:'Domein'!BD7449)+1,""),IF(ADHOC!$S$4=LEFT(Domein!$AS7450,LEN(ADHOC!$S$4)),MAX(Domein!BD$1:'Domein'!BD7449)+1,"")))</f>
        <v/>
      </c>
    </row>
    <row r="7451" spans="45:56" x14ac:dyDescent="0.2">
      <c r="AS7451" s="4" t="s">
        <v>14675</v>
      </c>
      <c r="AT7451" s="4" t="s">
        <v>15501</v>
      </c>
      <c r="AU7451" s="4" t="s">
        <v>456</v>
      </c>
      <c r="AV7451" s="4" t="s">
        <v>729</v>
      </c>
      <c r="AW7451" s="4" t="s">
        <v>701</v>
      </c>
      <c r="AX7451" s="4"/>
      <c r="AY7451" s="4"/>
      <c r="AZ7451" s="4"/>
      <c r="BA7451" s="4"/>
      <c r="BB7451" s="4"/>
      <c r="BC7451" s="4">
        <v>40</v>
      </c>
      <c r="BD7451" t="str">
        <f>IF(AND(ADHOC!$G$15="",ADHOC!$S$4=""),"",IF(ADHOC!$G$15&lt;&gt;"",IF(ADHOC!$G$15=LEFT(Domein!$AS7451,LEN(ADHOC!$G$15)),MAX(Domein!BD$1:'Domein'!BD7450)+1,""),IF(ADHOC!$S$4=LEFT(Domein!$AS7451,LEN(ADHOC!$S$4)),MAX(Domein!BD$1:'Domein'!BD7450)+1,"")))</f>
        <v/>
      </c>
    </row>
    <row r="7452" spans="45:56" x14ac:dyDescent="0.2">
      <c r="AS7452" s="4" t="s">
        <v>16375</v>
      </c>
      <c r="AT7452" s="4" t="s">
        <v>16376</v>
      </c>
      <c r="AU7452" s="4" t="s">
        <v>456</v>
      </c>
      <c r="AV7452" s="4" t="s">
        <v>729</v>
      </c>
      <c r="AW7452" s="4" t="s">
        <v>701</v>
      </c>
      <c r="AX7452" s="4"/>
      <c r="AY7452" s="4"/>
      <c r="AZ7452" s="4"/>
      <c r="BA7452" s="4"/>
      <c r="BB7452" s="4"/>
      <c r="BC7452" s="4">
        <v>40</v>
      </c>
      <c r="BD7452" t="str">
        <f>IF(AND(ADHOC!$G$15="",ADHOC!$S$4=""),"",IF(ADHOC!$G$15&lt;&gt;"",IF(ADHOC!$G$15=LEFT(Domein!$AS7452,LEN(ADHOC!$G$15)),MAX(Domein!BD$1:'Domein'!BD7451)+1,""),IF(ADHOC!$S$4=LEFT(Domein!$AS7452,LEN(ADHOC!$S$4)),MAX(Domein!BD$1:'Domein'!BD7451)+1,"")))</f>
        <v/>
      </c>
    </row>
    <row r="7453" spans="45:56" x14ac:dyDescent="0.2">
      <c r="AS7453" s="4" t="s">
        <v>17238</v>
      </c>
      <c r="AT7453" s="4" t="s">
        <v>17239</v>
      </c>
      <c r="AU7453" s="4" t="s">
        <v>463</v>
      </c>
      <c r="AV7453" s="4" t="s">
        <v>729</v>
      </c>
      <c r="AW7453" s="4" t="s">
        <v>701</v>
      </c>
      <c r="AX7453" s="4"/>
      <c r="AY7453" s="4"/>
      <c r="AZ7453" s="4"/>
      <c r="BA7453" s="4"/>
      <c r="BB7453" s="4"/>
      <c r="BC7453" s="4">
        <v>40</v>
      </c>
      <c r="BD7453" t="str">
        <f>IF(AND(ADHOC!$G$15="",ADHOC!$S$4=""),"",IF(ADHOC!$G$15&lt;&gt;"",IF(ADHOC!$G$15=LEFT(Domein!$AS7453,LEN(ADHOC!$G$15)),MAX(Domein!BD$1:'Domein'!BD7452)+1,""),IF(ADHOC!$S$4=LEFT(Domein!$AS7453,LEN(ADHOC!$S$4)),MAX(Domein!BD$1:'Domein'!BD7452)+1,"")))</f>
        <v/>
      </c>
    </row>
    <row r="7454" spans="45:56" x14ac:dyDescent="0.2">
      <c r="AS7454" s="4" t="s">
        <v>16024</v>
      </c>
      <c r="AT7454" s="4" t="s">
        <v>16025</v>
      </c>
      <c r="AU7454" s="4" t="s">
        <v>456</v>
      </c>
      <c r="AV7454" s="4" t="s">
        <v>729</v>
      </c>
      <c r="AW7454" s="4" t="s">
        <v>701</v>
      </c>
      <c r="AX7454" s="4"/>
      <c r="AY7454" s="4"/>
      <c r="AZ7454" s="4"/>
      <c r="BA7454" s="4"/>
      <c r="BB7454" s="4"/>
      <c r="BC7454" s="4">
        <v>40</v>
      </c>
      <c r="BD7454" t="str">
        <f>IF(AND(ADHOC!$G$15="",ADHOC!$S$4=""),"",IF(ADHOC!$G$15&lt;&gt;"",IF(ADHOC!$G$15=LEFT(Domein!$AS7454,LEN(ADHOC!$G$15)),MAX(Domein!BD$1:'Domein'!BD7453)+1,""),IF(ADHOC!$S$4=LEFT(Domein!$AS7454,LEN(ADHOC!$S$4)),MAX(Domein!BD$1:'Domein'!BD7453)+1,"")))</f>
        <v/>
      </c>
    </row>
    <row r="7455" spans="45:56" x14ac:dyDescent="0.2">
      <c r="AS7455" s="4" t="s">
        <v>39036</v>
      </c>
      <c r="AT7455" s="4" t="s">
        <v>39037</v>
      </c>
      <c r="AU7455" s="4" t="s">
        <v>456</v>
      </c>
      <c r="AV7455" s="4" t="s">
        <v>729</v>
      </c>
      <c r="AW7455" s="4" t="s">
        <v>701</v>
      </c>
      <c r="AX7455" s="4"/>
      <c r="AY7455" s="4"/>
      <c r="AZ7455" s="4"/>
      <c r="BA7455" s="4"/>
      <c r="BB7455" s="4"/>
      <c r="BC7455" s="4">
        <v>40</v>
      </c>
      <c r="BD7455" t="str">
        <f>IF(AND(ADHOC!$G$15="",ADHOC!$S$4=""),"",IF(ADHOC!$G$15&lt;&gt;"",IF(ADHOC!$G$15=LEFT(Domein!$AS7455,LEN(ADHOC!$G$15)),MAX(Domein!BD$1:'Domein'!BD7454)+1,""),IF(ADHOC!$S$4=LEFT(Domein!$AS7455,LEN(ADHOC!$S$4)),MAX(Domein!BD$1:'Domein'!BD7454)+1,"")))</f>
        <v/>
      </c>
    </row>
    <row r="7456" spans="45:56" x14ac:dyDescent="0.2">
      <c r="AS7456" s="4" t="s">
        <v>35894</v>
      </c>
      <c r="AT7456" s="4" t="s">
        <v>2914</v>
      </c>
      <c r="AU7456" s="4" t="s">
        <v>456</v>
      </c>
      <c r="AV7456" s="4" t="s">
        <v>729</v>
      </c>
      <c r="AW7456" s="4" t="s">
        <v>701</v>
      </c>
      <c r="AX7456" s="4"/>
      <c r="AY7456" s="4"/>
      <c r="AZ7456" s="4"/>
      <c r="BA7456" s="4"/>
      <c r="BB7456" s="4"/>
      <c r="BC7456" s="4">
        <v>40</v>
      </c>
      <c r="BD7456" t="str">
        <f>IF(AND(ADHOC!$G$15="",ADHOC!$S$4=""),"",IF(ADHOC!$G$15&lt;&gt;"",IF(ADHOC!$G$15=LEFT(Domein!$AS7456,LEN(ADHOC!$G$15)),MAX(Domein!BD$1:'Domein'!BD7455)+1,""),IF(ADHOC!$S$4=LEFT(Domein!$AS7456,LEN(ADHOC!$S$4)),MAX(Domein!BD$1:'Domein'!BD7455)+1,"")))</f>
        <v/>
      </c>
    </row>
    <row r="7457" spans="45:56" x14ac:dyDescent="0.2">
      <c r="AS7457" s="4" t="s">
        <v>15728</v>
      </c>
      <c r="AT7457" s="4" t="s">
        <v>15729</v>
      </c>
      <c r="AU7457" s="4" t="s">
        <v>456</v>
      </c>
      <c r="AV7457" s="4" t="s">
        <v>729</v>
      </c>
      <c r="AW7457" s="4" t="s">
        <v>701</v>
      </c>
      <c r="AX7457" s="4"/>
      <c r="AY7457" s="4"/>
      <c r="AZ7457" s="4"/>
      <c r="BA7457" s="4"/>
      <c r="BB7457" s="4"/>
      <c r="BC7457" s="4">
        <v>40</v>
      </c>
      <c r="BD7457" t="str">
        <f>IF(AND(ADHOC!$G$15="",ADHOC!$S$4=""),"",IF(ADHOC!$G$15&lt;&gt;"",IF(ADHOC!$G$15=LEFT(Domein!$AS7457,LEN(ADHOC!$G$15)),MAX(Domein!BD$1:'Domein'!BD7456)+1,""),IF(ADHOC!$S$4=LEFT(Domein!$AS7457,LEN(ADHOC!$S$4)),MAX(Domein!BD$1:'Domein'!BD7456)+1,"")))</f>
        <v/>
      </c>
    </row>
    <row r="7458" spans="45:56" x14ac:dyDescent="0.2">
      <c r="AS7458" s="4" t="s">
        <v>32824</v>
      </c>
      <c r="AT7458" s="4" t="s">
        <v>32825</v>
      </c>
      <c r="AU7458" s="4" t="s">
        <v>456</v>
      </c>
      <c r="AV7458" s="4" t="s">
        <v>729</v>
      </c>
      <c r="AW7458" s="4" t="s">
        <v>701</v>
      </c>
      <c r="AX7458" s="4"/>
      <c r="AY7458" s="4"/>
      <c r="AZ7458" s="4"/>
      <c r="BA7458" s="4"/>
      <c r="BB7458" s="4"/>
      <c r="BC7458" s="4">
        <v>40</v>
      </c>
      <c r="BD7458" t="str">
        <f>IF(AND(ADHOC!$G$15="",ADHOC!$S$4=""),"",IF(ADHOC!$G$15&lt;&gt;"",IF(ADHOC!$G$15=LEFT(Domein!$AS7458,LEN(ADHOC!$G$15)),MAX(Domein!BD$1:'Domein'!BD7457)+1,""),IF(ADHOC!$S$4=LEFT(Domein!$AS7458,LEN(ADHOC!$S$4)),MAX(Domein!BD$1:'Domein'!BD7457)+1,"")))</f>
        <v/>
      </c>
    </row>
    <row r="7459" spans="45:56" x14ac:dyDescent="0.2">
      <c r="AS7459" s="4" t="s">
        <v>35333</v>
      </c>
      <c r="AT7459" s="4" t="s">
        <v>2914</v>
      </c>
      <c r="AU7459" s="4" t="s">
        <v>456</v>
      </c>
      <c r="AV7459" s="4" t="s">
        <v>729</v>
      </c>
      <c r="AW7459" s="4" t="s">
        <v>701</v>
      </c>
      <c r="AX7459" s="4"/>
      <c r="AY7459" s="4"/>
      <c r="AZ7459" s="4"/>
      <c r="BA7459" s="4"/>
      <c r="BB7459" s="4"/>
      <c r="BC7459" s="4">
        <v>40</v>
      </c>
      <c r="BD7459" t="str">
        <f>IF(AND(ADHOC!$G$15="",ADHOC!$S$4=""),"",IF(ADHOC!$G$15&lt;&gt;"",IF(ADHOC!$G$15=LEFT(Domein!$AS7459,LEN(ADHOC!$G$15)),MAX(Domein!BD$1:'Domein'!BD7458)+1,""),IF(ADHOC!$S$4=LEFT(Domein!$AS7459,LEN(ADHOC!$S$4)),MAX(Domein!BD$1:'Domein'!BD7458)+1,"")))</f>
        <v/>
      </c>
    </row>
    <row r="7460" spans="45:56" x14ac:dyDescent="0.2">
      <c r="AS7460" s="4" t="s">
        <v>15976</v>
      </c>
      <c r="AT7460" s="4" t="s">
        <v>15632</v>
      </c>
      <c r="AU7460" s="4" t="s">
        <v>456</v>
      </c>
      <c r="AV7460" s="4" t="s">
        <v>729</v>
      </c>
      <c r="AW7460" s="4" t="s">
        <v>701</v>
      </c>
      <c r="AX7460" s="4"/>
      <c r="AY7460" s="4"/>
      <c r="AZ7460" s="4"/>
      <c r="BA7460" s="4"/>
      <c r="BB7460" s="4"/>
      <c r="BC7460" s="4">
        <v>40</v>
      </c>
      <c r="BD7460" t="str">
        <f>IF(AND(ADHOC!$G$15="",ADHOC!$S$4=""),"",IF(ADHOC!$G$15&lt;&gt;"",IF(ADHOC!$G$15=LEFT(Domein!$AS7460,LEN(ADHOC!$G$15)),MAX(Domein!BD$1:'Domein'!BD7459)+1,""),IF(ADHOC!$S$4=LEFT(Domein!$AS7460,LEN(ADHOC!$S$4)),MAX(Domein!BD$1:'Domein'!BD7459)+1,"")))</f>
        <v/>
      </c>
    </row>
    <row r="7461" spans="45:56" x14ac:dyDescent="0.2">
      <c r="AS7461" s="4" t="s">
        <v>35919</v>
      </c>
      <c r="AT7461" s="4" t="s">
        <v>35920</v>
      </c>
      <c r="AU7461" s="4" t="s">
        <v>456</v>
      </c>
      <c r="AV7461" s="4" t="s">
        <v>729</v>
      </c>
      <c r="AW7461" s="4" t="s">
        <v>701</v>
      </c>
      <c r="AX7461" s="4"/>
      <c r="AY7461" s="4"/>
      <c r="AZ7461" s="4"/>
      <c r="BA7461" s="4"/>
      <c r="BB7461" s="4"/>
      <c r="BC7461" s="4">
        <v>40</v>
      </c>
      <c r="BD7461" t="str">
        <f>IF(AND(ADHOC!$G$15="",ADHOC!$S$4=""),"",IF(ADHOC!$G$15&lt;&gt;"",IF(ADHOC!$G$15=LEFT(Domein!$AS7461,LEN(ADHOC!$G$15)),MAX(Domein!BD$1:'Domein'!BD7460)+1,""),IF(ADHOC!$S$4=LEFT(Domein!$AS7461,LEN(ADHOC!$S$4)),MAX(Domein!BD$1:'Domein'!BD7460)+1,"")))</f>
        <v/>
      </c>
    </row>
    <row r="7462" spans="45:56" x14ac:dyDescent="0.2">
      <c r="AS7462" s="4" t="s">
        <v>16280</v>
      </c>
      <c r="AT7462" s="4" t="s">
        <v>16281</v>
      </c>
      <c r="AU7462" s="4" t="s">
        <v>456</v>
      </c>
      <c r="AV7462" s="4" t="s">
        <v>729</v>
      </c>
      <c r="AW7462" s="4" t="s">
        <v>701</v>
      </c>
      <c r="AX7462" s="4"/>
      <c r="AY7462" s="4"/>
      <c r="AZ7462" s="4"/>
      <c r="BA7462" s="4"/>
      <c r="BB7462" s="4"/>
      <c r="BC7462" s="4">
        <v>40</v>
      </c>
      <c r="BD7462" t="str">
        <f>IF(AND(ADHOC!$G$15="",ADHOC!$S$4=""),"",IF(ADHOC!$G$15&lt;&gt;"",IF(ADHOC!$G$15=LEFT(Domein!$AS7462,LEN(ADHOC!$G$15)),MAX(Domein!BD$1:'Domein'!BD7461)+1,""),IF(ADHOC!$S$4=LEFT(Domein!$AS7462,LEN(ADHOC!$S$4)),MAX(Domein!BD$1:'Domein'!BD7461)+1,"")))</f>
        <v/>
      </c>
    </row>
    <row r="7463" spans="45:56" x14ac:dyDescent="0.2">
      <c r="AS7463" s="4" t="s">
        <v>17233</v>
      </c>
      <c r="AT7463" s="4" t="s">
        <v>10942</v>
      </c>
      <c r="AU7463" s="4" t="s">
        <v>456</v>
      </c>
      <c r="AV7463" s="4" t="s">
        <v>729</v>
      </c>
      <c r="AW7463" s="4" t="s">
        <v>701</v>
      </c>
      <c r="AX7463" s="4"/>
      <c r="AY7463" s="4"/>
      <c r="AZ7463" s="4"/>
      <c r="BA7463" s="4"/>
      <c r="BB7463" s="4"/>
      <c r="BC7463" s="4">
        <v>40</v>
      </c>
      <c r="BD7463" t="str">
        <f>IF(AND(ADHOC!$G$15="",ADHOC!$S$4=""),"",IF(ADHOC!$G$15&lt;&gt;"",IF(ADHOC!$G$15=LEFT(Domein!$AS7463,LEN(ADHOC!$G$15)),MAX(Domein!BD$1:'Domein'!BD7462)+1,""),IF(ADHOC!$S$4=LEFT(Domein!$AS7463,LEN(ADHOC!$S$4)),MAX(Domein!BD$1:'Domein'!BD7462)+1,"")))</f>
        <v/>
      </c>
    </row>
    <row r="7464" spans="45:56" x14ac:dyDescent="0.2">
      <c r="AS7464" s="4" t="s">
        <v>10862</v>
      </c>
      <c r="AT7464" s="4" t="s">
        <v>10863</v>
      </c>
      <c r="AU7464" s="4" t="s">
        <v>463</v>
      </c>
      <c r="AV7464" s="4" t="s">
        <v>730</v>
      </c>
      <c r="AW7464" s="4" t="s">
        <v>701</v>
      </c>
      <c r="AX7464" s="4"/>
      <c r="AY7464" s="4"/>
      <c r="AZ7464" s="4"/>
      <c r="BA7464" s="4"/>
      <c r="BB7464" s="4"/>
      <c r="BC7464" s="4">
        <v>40</v>
      </c>
      <c r="BD7464" t="str">
        <f>IF(AND(ADHOC!$G$15="",ADHOC!$S$4=""),"",IF(ADHOC!$G$15&lt;&gt;"",IF(ADHOC!$G$15=LEFT(Domein!$AS7464,LEN(ADHOC!$G$15)),MAX(Domein!BD$1:'Domein'!BD7463)+1,""),IF(ADHOC!$S$4=LEFT(Domein!$AS7464,LEN(ADHOC!$S$4)),MAX(Domein!BD$1:'Domein'!BD7463)+1,"")))</f>
        <v/>
      </c>
    </row>
    <row r="7465" spans="45:56" x14ac:dyDescent="0.2">
      <c r="AS7465" s="4" t="s">
        <v>13445</v>
      </c>
      <c r="AT7465" s="4" t="s">
        <v>13716</v>
      </c>
      <c r="AU7465" s="4" t="s">
        <v>456</v>
      </c>
      <c r="AV7465" s="4" t="s">
        <v>729</v>
      </c>
      <c r="AW7465" s="4" t="s">
        <v>701</v>
      </c>
      <c r="AX7465" s="4"/>
      <c r="AY7465" s="4"/>
      <c r="AZ7465" s="4"/>
      <c r="BA7465" s="4"/>
      <c r="BB7465" s="4"/>
      <c r="BC7465" s="4">
        <v>40</v>
      </c>
      <c r="BD7465" t="str">
        <f>IF(AND(ADHOC!$G$15="",ADHOC!$S$4=""),"",IF(ADHOC!$G$15&lt;&gt;"",IF(ADHOC!$G$15=LEFT(Domein!$AS7465,LEN(ADHOC!$G$15)),MAX(Domein!BD$1:'Domein'!BD7464)+1,""),IF(ADHOC!$S$4=LEFT(Domein!$AS7465,LEN(ADHOC!$S$4)),MAX(Domein!BD$1:'Domein'!BD7464)+1,"")))</f>
        <v/>
      </c>
    </row>
    <row r="7466" spans="45:56" x14ac:dyDescent="0.2">
      <c r="AS7466" s="4" t="s">
        <v>13321</v>
      </c>
      <c r="AT7466" s="4" t="s">
        <v>13322</v>
      </c>
      <c r="AU7466" s="4" t="s">
        <v>456</v>
      </c>
      <c r="AV7466" s="4" t="s">
        <v>729</v>
      </c>
      <c r="AW7466" s="4" t="s">
        <v>701</v>
      </c>
      <c r="AX7466" s="4"/>
      <c r="AY7466" s="4"/>
      <c r="AZ7466" s="4"/>
      <c r="BA7466" s="4"/>
      <c r="BB7466" s="4"/>
      <c r="BC7466" s="4">
        <v>40</v>
      </c>
      <c r="BD7466" t="str">
        <f>IF(AND(ADHOC!$G$15="",ADHOC!$S$4=""),"",IF(ADHOC!$G$15&lt;&gt;"",IF(ADHOC!$G$15=LEFT(Domein!$AS7466,LEN(ADHOC!$G$15)),MAX(Domein!BD$1:'Domein'!BD7465)+1,""),IF(ADHOC!$S$4=LEFT(Domein!$AS7466,LEN(ADHOC!$S$4)),MAX(Domein!BD$1:'Domein'!BD7465)+1,"")))</f>
        <v/>
      </c>
    </row>
    <row r="7467" spans="45:56" x14ac:dyDescent="0.2">
      <c r="AS7467" s="4" t="s">
        <v>14680</v>
      </c>
      <c r="AT7467" s="4" t="s">
        <v>14681</v>
      </c>
      <c r="AU7467" s="4" t="s">
        <v>456</v>
      </c>
      <c r="AV7467" s="4" t="s">
        <v>729</v>
      </c>
      <c r="AW7467" s="4" t="s">
        <v>701</v>
      </c>
      <c r="AX7467" s="4"/>
      <c r="AY7467" s="4"/>
      <c r="AZ7467" s="4"/>
      <c r="BA7467" s="4"/>
      <c r="BB7467" s="4"/>
      <c r="BC7467" s="4">
        <v>40</v>
      </c>
      <c r="BD7467" t="str">
        <f>IF(AND(ADHOC!$G$15="",ADHOC!$S$4=""),"",IF(ADHOC!$G$15&lt;&gt;"",IF(ADHOC!$G$15=LEFT(Domein!$AS7467,LEN(ADHOC!$G$15)),MAX(Domein!BD$1:'Domein'!BD7466)+1,""),IF(ADHOC!$S$4=LEFT(Domein!$AS7467,LEN(ADHOC!$S$4)),MAX(Domein!BD$1:'Domein'!BD7466)+1,"")))</f>
        <v/>
      </c>
    </row>
    <row r="7468" spans="45:56" x14ac:dyDescent="0.2">
      <c r="AS7468" s="4" t="s">
        <v>13323</v>
      </c>
      <c r="AT7468" s="4" t="s">
        <v>13324</v>
      </c>
      <c r="AU7468" s="4" t="s">
        <v>456</v>
      </c>
      <c r="AV7468" s="4" t="s">
        <v>729</v>
      </c>
      <c r="AW7468" s="4" t="s">
        <v>701</v>
      </c>
      <c r="AX7468" s="4"/>
      <c r="AY7468" s="4"/>
      <c r="AZ7468" s="4"/>
      <c r="BA7468" s="4"/>
      <c r="BB7468" s="4"/>
      <c r="BC7468" s="4">
        <v>40</v>
      </c>
      <c r="BD7468" t="str">
        <f>IF(AND(ADHOC!$G$15="",ADHOC!$S$4=""),"",IF(ADHOC!$G$15&lt;&gt;"",IF(ADHOC!$G$15=LEFT(Domein!$AS7468,LEN(ADHOC!$G$15)),MAX(Domein!BD$1:'Domein'!BD7467)+1,""),IF(ADHOC!$S$4=LEFT(Domein!$AS7468,LEN(ADHOC!$S$4)),MAX(Domein!BD$1:'Domein'!BD7467)+1,"")))</f>
        <v/>
      </c>
    </row>
    <row r="7469" spans="45:56" x14ac:dyDescent="0.2">
      <c r="AS7469" s="4" t="s">
        <v>13325</v>
      </c>
      <c r="AT7469" s="4" t="s">
        <v>13326</v>
      </c>
      <c r="AU7469" s="4" t="s">
        <v>456</v>
      </c>
      <c r="AV7469" s="4" t="s">
        <v>729</v>
      </c>
      <c r="AW7469" s="4" t="s">
        <v>701</v>
      </c>
      <c r="AX7469" s="4"/>
      <c r="AY7469" s="4"/>
      <c r="AZ7469" s="4"/>
      <c r="BA7469" s="4"/>
      <c r="BB7469" s="4"/>
      <c r="BC7469" s="4">
        <v>40</v>
      </c>
      <c r="BD7469" t="str">
        <f>IF(AND(ADHOC!$G$15="",ADHOC!$S$4=""),"",IF(ADHOC!$G$15&lt;&gt;"",IF(ADHOC!$G$15=LEFT(Domein!$AS7469,LEN(ADHOC!$G$15)),MAX(Domein!BD$1:'Domein'!BD7468)+1,""),IF(ADHOC!$S$4=LEFT(Domein!$AS7469,LEN(ADHOC!$S$4)),MAX(Domein!BD$1:'Domein'!BD7468)+1,"")))</f>
        <v/>
      </c>
    </row>
    <row r="7470" spans="45:56" x14ac:dyDescent="0.2">
      <c r="AS7470" s="4" t="s">
        <v>13385</v>
      </c>
      <c r="AT7470" s="4" t="s">
        <v>13386</v>
      </c>
      <c r="AU7470" s="4" t="s">
        <v>456</v>
      </c>
      <c r="AV7470" s="4" t="s">
        <v>729</v>
      </c>
      <c r="AW7470" s="4" t="s">
        <v>701</v>
      </c>
      <c r="AX7470" s="4"/>
      <c r="AY7470" s="4"/>
      <c r="AZ7470" s="4"/>
      <c r="BA7470" s="4"/>
      <c r="BB7470" s="4"/>
      <c r="BC7470" s="4">
        <v>40</v>
      </c>
      <c r="BD7470" t="str">
        <f>IF(AND(ADHOC!$G$15="",ADHOC!$S$4=""),"",IF(ADHOC!$G$15&lt;&gt;"",IF(ADHOC!$G$15=LEFT(Domein!$AS7470,LEN(ADHOC!$G$15)),MAX(Domein!BD$1:'Domein'!BD7469)+1,""),IF(ADHOC!$S$4=LEFT(Domein!$AS7470,LEN(ADHOC!$S$4)),MAX(Domein!BD$1:'Domein'!BD7469)+1,"")))</f>
        <v/>
      </c>
    </row>
    <row r="7471" spans="45:56" x14ac:dyDescent="0.2">
      <c r="AS7471" s="4" t="s">
        <v>13332</v>
      </c>
      <c r="AT7471" s="4" t="s">
        <v>13333</v>
      </c>
      <c r="AU7471" s="4" t="s">
        <v>456</v>
      </c>
      <c r="AV7471" s="4" t="s">
        <v>729</v>
      </c>
      <c r="AW7471" s="4" t="s">
        <v>701</v>
      </c>
      <c r="AX7471" s="4"/>
      <c r="AY7471" s="4"/>
      <c r="AZ7471" s="4"/>
      <c r="BA7471" s="4"/>
      <c r="BB7471" s="4"/>
      <c r="BC7471" s="4">
        <v>40</v>
      </c>
      <c r="BD7471" t="str">
        <f>IF(AND(ADHOC!$G$15="",ADHOC!$S$4=""),"",IF(ADHOC!$G$15&lt;&gt;"",IF(ADHOC!$G$15=LEFT(Domein!$AS7471,LEN(ADHOC!$G$15)),MAX(Domein!BD$1:'Domein'!BD7470)+1,""),IF(ADHOC!$S$4=LEFT(Domein!$AS7471,LEN(ADHOC!$S$4)),MAX(Domein!BD$1:'Domein'!BD7470)+1,"")))</f>
        <v/>
      </c>
    </row>
    <row r="7472" spans="45:56" x14ac:dyDescent="0.2">
      <c r="AS7472" s="4" t="s">
        <v>13334</v>
      </c>
      <c r="AT7472" s="4" t="s">
        <v>13335</v>
      </c>
      <c r="AU7472" s="4" t="s">
        <v>456</v>
      </c>
      <c r="AV7472" s="4" t="s">
        <v>729</v>
      </c>
      <c r="AW7472" s="4" t="s">
        <v>701</v>
      </c>
      <c r="AX7472" s="4"/>
      <c r="AY7472" s="4"/>
      <c r="AZ7472" s="4"/>
      <c r="BA7472" s="4"/>
      <c r="BB7472" s="4"/>
      <c r="BC7472" s="4">
        <v>40</v>
      </c>
      <c r="BD7472" t="str">
        <f>IF(AND(ADHOC!$G$15="",ADHOC!$S$4=""),"",IF(ADHOC!$G$15&lt;&gt;"",IF(ADHOC!$G$15=LEFT(Domein!$AS7472,LEN(ADHOC!$G$15)),MAX(Domein!BD$1:'Domein'!BD7471)+1,""),IF(ADHOC!$S$4=LEFT(Domein!$AS7472,LEN(ADHOC!$S$4)),MAX(Domein!BD$1:'Domein'!BD7471)+1,"")))</f>
        <v/>
      </c>
    </row>
    <row r="7473" spans="45:56" x14ac:dyDescent="0.2">
      <c r="AS7473" s="4" t="s">
        <v>16003</v>
      </c>
      <c r="AT7473" s="4" t="s">
        <v>15632</v>
      </c>
      <c r="AU7473" s="4" t="s">
        <v>456</v>
      </c>
      <c r="AV7473" s="4" t="s">
        <v>729</v>
      </c>
      <c r="AW7473" s="4" t="s">
        <v>701</v>
      </c>
      <c r="AX7473" s="4"/>
      <c r="AY7473" s="4"/>
      <c r="AZ7473" s="4"/>
      <c r="BA7473" s="4"/>
      <c r="BB7473" s="4"/>
      <c r="BC7473" s="4">
        <v>40</v>
      </c>
      <c r="BD7473" t="str">
        <f>IF(AND(ADHOC!$G$15="",ADHOC!$S$4=""),"",IF(ADHOC!$G$15&lt;&gt;"",IF(ADHOC!$G$15=LEFT(Domein!$AS7473,LEN(ADHOC!$G$15)),MAX(Domein!BD$1:'Domein'!BD7472)+1,""),IF(ADHOC!$S$4=LEFT(Domein!$AS7473,LEN(ADHOC!$S$4)),MAX(Domein!BD$1:'Domein'!BD7472)+1,"")))</f>
        <v/>
      </c>
    </row>
    <row r="7474" spans="45:56" x14ac:dyDescent="0.2">
      <c r="AS7474" s="4" t="s">
        <v>16004</v>
      </c>
      <c r="AT7474" s="4" t="s">
        <v>16005</v>
      </c>
      <c r="AU7474" s="4" t="s">
        <v>456</v>
      </c>
      <c r="AV7474" s="4" t="s">
        <v>729</v>
      </c>
      <c r="AW7474" s="4" t="s">
        <v>701</v>
      </c>
      <c r="AX7474" s="4"/>
      <c r="AY7474" s="4"/>
      <c r="AZ7474" s="4"/>
      <c r="BA7474" s="4"/>
      <c r="BB7474" s="4"/>
      <c r="BC7474" s="4">
        <v>40</v>
      </c>
      <c r="BD7474" t="str">
        <f>IF(AND(ADHOC!$G$15="",ADHOC!$S$4=""),"",IF(ADHOC!$G$15&lt;&gt;"",IF(ADHOC!$G$15=LEFT(Domein!$AS7474,LEN(ADHOC!$G$15)),MAX(Domein!BD$1:'Domein'!BD7473)+1,""),IF(ADHOC!$S$4=LEFT(Domein!$AS7474,LEN(ADHOC!$S$4)),MAX(Domein!BD$1:'Domein'!BD7473)+1,"")))</f>
        <v/>
      </c>
    </row>
    <row r="7475" spans="45:56" x14ac:dyDescent="0.2">
      <c r="AS7475" s="4" t="s">
        <v>16282</v>
      </c>
      <c r="AT7475" s="4" t="s">
        <v>9646</v>
      </c>
      <c r="AU7475" s="4" t="s">
        <v>456</v>
      </c>
      <c r="AV7475" s="4" t="s">
        <v>729</v>
      </c>
      <c r="AW7475" s="4" t="s">
        <v>701</v>
      </c>
      <c r="AX7475" s="4"/>
      <c r="AY7475" s="4"/>
      <c r="AZ7475" s="4"/>
      <c r="BA7475" s="4"/>
      <c r="BB7475" s="4"/>
      <c r="BC7475" s="4">
        <v>40</v>
      </c>
      <c r="BD7475" t="str">
        <f>IF(AND(ADHOC!$G$15="",ADHOC!$S$4=""),"",IF(ADHOC!$G$15&lt;&gt;"",IF(ADHOC!$G$15=LEFT(Domein!$AS7475,LEN(ADHOC!$G$15)),MAX(Domein!BD$1:'Domein'!BD7474)+1,""),IF(ADHOC!$S$4=LEFT(Domein!$AS7475,LEN(ADHOC!$S$4)),MAX(Domein!BD$1:'Domein'!BD7474)+1,"")))</f>
        <v/>
      </c>
    </row>
    <row r="7476" spans="45:56" x14ac:dyDescent="0.2">
      <c r="AS7476" s="4" t="s">
        <v>20368</v>
      </c>
      <c r="AT7476" s="4" t="s">
        <v>20369</v>
      </c>
      <c r="AU7476" s="4" t="s">
        <v>456</v>
      </c>
      <c r="AV7476" s="4" t="s">
        <v>731</v>
      </c>
      <c r="AW7476" s="4" t="s">
        <v>724</v>
      </c>
      <c r="AX7476" s="4"/>
      <c r="AY7476" s="4">
        <v>237786</v>
      </c>
      <c r="AZ7476" s="4">
        <v>510337</v>
      </c>
      <c r="BA7476" s="4" t="s">
        <v>24670</v>
      </c>
      <c r="BB7476" s="4" t="s">
        <v>28404</v>
      </c>
      <c r="BC7476" s="4">
        <v>40</v>
      </c>
      <c r="BD7476" t="str">
        <f>IF(AND(ADHOC!$G$15="",ADHOC!$S$4=""),"",IF(ADHOC!$G$15&lt;&gt;"",IF(ADHOC!$G$15=LEFT(Domein!$AS7476,LEN(ADHOC!$G$15)),MAX(Domein!BD$1:'Domein'!BD7475)+1,""),IF(ADHOC!$S$4=LEFT(Domein!$AS7476,LEN(ADHOC!$S$4)),MAX(Domein!BD$1:'Domein'!BD7475)+1,"")))</f>
        <v/>
      </c>
    </row>
    <row r="7477" spans="45:56" x14ac:dyDescent="0.2">
      <c r="AS7477" s="4" t="s">
        <v>20370</v>
      </c>
      <c r="AT7477" s="4" t="s">
        <v>20371</v>
      </c>
      <c r="AU7477" s="4" t="s">
        <v>456</v>
      </c>
      <c r="AV7477" s="4" t="s">
        <v>731</v>
      </c>
      <c r="AW7477" s="4" t="s">
        <v>724</v>
      </c>
      <c r="AX7477" s="4"/>
      <c r="AY7477" s="4">
        <v>238446</v>
      </c>
      <c r="AZ7477" s="4">
        <v>511818</v>
      </c>
      <c r="BA7477" s="4" t="s">
        <v>28405</v>
      </c>
      <c r="BB7477" s="4" t="s">
        <v>28406</v>
      </c>
      <c r="BC7477" s="4">
        <v>40</v>
      </c>
      <c r="BD7477" t="str">
        <f>IF(AND(ADHOC!$G$15="",ADHOC!$S$4=""),"",IF(ADHOC!$G$15&lt;&gt;"",IF(ADHOC!$G$15=LEFT(Domein!$AS7477,LEN(ADHOC!$G$15)),MAX(Domein!BD$1:'Domein'!BD7476)+1,""),IF(ADHOC!$S$4=LEFT(Domein!$AS7477,LEN(ADHOC!$S$4)),MAX(Domein!BD$1:'Domein'!BD7476)+1,"")))</f>
        <v/>
      </c>
    </row>
    <row r="7478" spans="45:56" x14ac:dyDescent="0.2">
      <c r="AS7478" s="4" t="s">
        <v>20372</v>
      </c>
      <c r="AT7478" s="4" t="s">
        <v>20373</v>
      </c>
      <c r="AU7478" s="4" t="s">
        <v>456</v>
      </c>
      <c r="AV7478" s="4" t="s">
        <v>731</v>
      </c>
      <c r="AW7478" s="4" t="s">
        <v>724</v>
      </c>
      <c r="AX7478" s="4"/>
      <c r="AY7478" s="4">
        <v>239929</v>
      </c>
      <c r="AZ7478" s="4">
        <v>513322</v>
      </c>
      <c r="BA7478" s="4" t="s">
        <v>28407</v>
      </c>
      <c r="BB7478" s="4" t="s">
        <v>28408</v>
      </c>
      <c r="BC7478" s="4">
        <v>40</v>
      </c>
      <c r="BD7478" t="str">
        <f>IF(AND(ADHOC!$G$15="",ADHOC!$S$4=""),"",IF(ADHOC!$G$15&lt;&gt;"",IF(ADHOC!$G$15=LEFT(Domein!$AS7478,LEN(ADHOC!$G$15)),MAX(Domein!BD$1:'Domein'!BD7477)+1,""),IF(ADHOC!$S$4=LEFT(Domein!$AS7478,LEN(ADHOC!$S$4)),MAX(Domein!BD$1:'Domein'!BD7477)+1,"")))</f>
        <v/>
      </c>
    </row>
    <row r="7479" spans="45:56" x14ac:dyDescent="0.2">
      <c r="AS7479" s="4" t="s">
        <v>20374</v>
      </c>
      <c r="AT7479" s="4" t="s">
        <v>20375</v>
      </c>
      <c r="AU7479" s="4" t="s">
        <v>456</v>
      </c>
      <c r="AV7479" s="4" t="s">
        <v>731</v>
      </c>
      <c r="AW7479" s="4" t="s">
        <v>724</v>
      </c>
      <c r="AX7479" s="4"/>
      <c r="AY7479" s="4">
        <v>238402</v>
      </c>
      <c r="AZ7479" s="4">
        <v>513369</v>
      </c>
      <c r="BA7479" s="4" t="s">
        <v>28409</v>
      </c>
      <c r="BB7479" s="4" t="s">
        <v>28410</v>
      </c>
      <c r="BC7479" s="4">
        <v>40</v>
      </c>
      <c r="BD7479" t="str">
        <f>IF(AND(ADHOC!$G$15="",ADHOC!$S$4=""),"",IF(ADHOC!$G$15&lt;&gt;"",IF(ADHOC!$G$15=LEFT(Domein!$AS7479,LEN(ADHOC!$G$15)),MAX(Domein!BD$1:'Domein'!BD7478)+1,""),IF(ADHOC!$S$4=LEFT(Domein!$AS7479,LEN(ADHOC!$S$4)),MAX(Domein!BD$1:'Domein'!BD7478)+1,"")))</f>
        <v/>
      </c>
    </row>
    <row r="7480" spans="45:56" x14ac:dyDescent="0.2">
      <c r="AS7480" s="4" t="s">
        <v>20376</v>
      </c>
      <c r="AT7480" s="4" t="s">
        <v>20377</v>
      </c>
      <c r="AU7480" s="4" t="s">
        <v>456</v>
      </c>
      <c r="AV7480" s="4" t="s">
        <v>731</v>
      </c>
      <c r="AW7480" s="4" t="s">
        <v>724</v>
      </c>
      <c r="AX7480" s="4"/>
      <c r="AY7480" s="4">
        <v>239415</v>
      </c>
      <c r="AZ7480" s="4">
        <v>515483</v>
      </c>
      <c r="BA7480" s="4" t="s">
        <v>28411</v>
      </c>
      <c r="BB7480" s="4" t="s">
        <v>28412</v>
      </c>
      <c r="BC7480" s="4">
        <v>40</v>
      </c>
      <c r="BD7480" t="str">
        <f>IF(AND(ADHOC!$G$15="",ADHOC!$S$4=""),"",IF(ADHOC!$G$15&lt;&gt;"",IF(ADHOC!$G$15=LEFT(Domein!$AS7480,LEN(ADHOC!$G$15)),MAX(Domein!BD$1:'Domein'!BD7479)+1,""),IF(ADHOC!$S$4=LEFT(Domein!$AS7480,LEN(ADHOC!$S$4)),MAX(Domein!BD$1:'Domein'!BD7479)+1,"")))</f>
        <v/>
      </c>
    </row>
    <row r="7481" spans="45:56" x14ac:dyDescent="0.2">
      <c r="AS7481" s="4" t="s">
        <v>20378</v>
      </c>
      <c r="AT7481" s="4" t="s">
        <v>20379</v>
      </c>
      <c r="AU7481" s="4" t="s">
        <v>456</v>
      </c>
      <c r="AV7481" s="4" t="s">
        <v>731</v>
      </c>
      <c r="AW7481" s="4" t="s">
        <v>724</v>
      </c>
      <c r="AX7481" s="4"/>
      <c r="AY7481" s="4">
        <v>238613</v>
      </c>
      <c r="AZ7481" s="4">
        <v>511021</v>
      </c>
      <c r="BA7481" s="4" t="s">
        <v>28413</v>
      </c>
      <c r="BB7481" s="4" t="s">
        <v>28414</v>
      </c>
      <c r="BC7481" s="4">
        <v>40</v>
      </c>
      <c r="BD7481" t="str">
        <f>IF(AND(ADHOC!$G$15="",ADHOC!$S$4=""),"",IF(ADHOC!$G$15&lt;&gt;"",IF(ADHOC!$G$15=LEFT(Domein!$AS7481,LEN(ADHOC!$G$15)),MAX(Domein!BD$1:'Domein'!BD7480)+1,""),IF(ADHOC!$S$4=LEFT(Domein!$AS7481,LEN(ADHOC!$S$4)),MAX(Domein!BD$1:'Domein'!BD7480)+1,"")))</f>
        <v/>
      </c>
    </row>
    <row r="7482" spans="45:56" x14ac:dyDescent="0.2">
      <c r="AS7482" s="4" t="s">
        <v>20380</v>
      </c>
      <c r="AT7482" s="4" t="s">
        <v>20381</v>
      </c>
      <c r="AU7482" s="4" t="s">
        <v>456</v>
      </c>
      <c r="AV7482" s="4" t="s">
        <v>731</v>
      </c>
      <c r="AW7482" s="4" t="s">
        <v>724</v>
      </c>
      <c r="AX7482" s="4"/>
      <c r="AY7482" s="4">
        <v>238089</v>
      </c>
      <c r="AZ7482" s="4">
        <v>509553</v>
      </c>
      <c r="BA7482" s="4" t="s">
        <v>28415</v>
      </c>
      <c r="BB7482" s="4" t="s">
        <v>28416</v>
      </c>
      <c r="BC7482" s="4">
        <v>40</v>
      </c>
      <c r="BD7482" t="str">
        <f>IF(AND(ADHOC!$G$15="",ADHOC!$S$4=""),"",IF(ADHOC!$G$15&lt;&gt;"",IF(ADHOC!$G$15=LEFT(Domein!$AS7482,LEN(ADHOC!$G$15)),MAX(Domein!BD$1:'Domein'!BD7481)+1,""),IF(ADHOC!$S$4=LEFT(Domein!$AS7482,LEN(ADHOC!$S$4)),MAX(Domein!BD$1:'Domein'!BD7481)+1,"")))</f>
        <v/>
      </c>
    </row>
    <row r="7483" spans="45:56" x14ac:dyDescent="0.2">
      <c r="AS7483" s="4" t="s">
        <v>20382</v>
      </c>
      <c r="AT7483" s="4" t="s">
        <v>20383</v>
      </c>
      <c r="AU7483" s="4" t="s">
        <v>456</v>
      </c>
      <c r="AV7483" s="4" t="s">
        <v>731</v>
      </c>
      <c r="AW7483" s="4" t="s">
        <v>724</v>
      </c>
      <c r="AX7483" s="4"/>
      <c r="AY7483" s="4">
        <v>237868</v>
      </c>
      <c r="AZ7483" s="4">
        <v>510637</v>
      </c>
      <c r="BA7483" s="4" t="s">
        <v>28417</v>
      </c>
      <c r="BB7483" s="4" t="s">
        <v>28418</v>
      </c>
      <c r="BC7483" s="4">
        <v>40</v>
      </c>
      <c r="BD7483" t="str">
        <f>IF(AND(ADHOC!$G$15="",ADHOC!$S$4=""),"",IF(ADHOC!$G$15&lt;&gt;"",IF(ADHOC!$G$15=LEFT(Domein!$AS7483,LEN(ADHOC!$G$15)),MAX(Domein!BD$1:'Domein'!BD7482)+1,""),IF(ADHOC!$S$4=LEFT(Domein!$AS7483,LEN(ADHOC!$S$4)),MAX(Domein!BD$1:'Domein'!BD7482)+1,"")))</f>
        <v/>
      </c>
    </row>
    <row r="7484" spans="45:56" x14ac:dyDescent="0.2">
      <c r="AS7484" s="4" t="s">
        <v>20384</v>
      </c>
      <c r="AT7484" s="4" t="s">
        <v>13609</v>
      </c>
      <c r="AU7484" s="4" t="s">
        <v>456</v>
      </c>
      <c r="AV7484" s="4" t="s">
        <v>733</v>
      </c>
      <c r="AW7484" s="4" t="s">
        <v>724</v>
      </c>
      <c r="AX7484" s="4"/>
      <c r="AY7484" s="4">
        <v>236654</v>
      </c>
      <c r="AZ7484" s="4">
        <v>512165</v>
      </c>
      <c r="BA7484" s="4" t="s">
        <v>28419</v>
      </c>
      <c r="BB7484" s="4" t="s">
        <v>24972</v>
      </c>
      <c r="BC7484" s="4">
        <v>40</v>
      </c>
      <c r="BD7484" t="str">
        <f>IF(AND(ADHOC!$G$15="",ADHOC!$S$4=""),"",IF(ADHOC!$G$15&lt;&gt;"",IF(ADHOC!$G$15=LEFT(Domein!$AS7484,LEN(ADHOC!$G$15)),MAX(Domein!BD$1:'Domein'!BD7483)+1,""),IF(ADHOC!$S$4=LEFT(Domein!$AS7484,LEN(ADHOC!$S$4)),MAX(Domein!BD$1:'Domein'!BD7483)+1,"")))</f>
        <v/>
      </c>
    </row>
    <row r="7485" spans="45:56" x14ac:dyDescent="0.2">
      <c r="AS7485" s="4" t="s">
        <v>16805</v>
      </c>
      <c r="AT7485" s="4" t="s">
        <v>17330</v>
      </c>
      <c r="AU7485" s="4" t="s">
        <v>456</v>
      </c>
      <c r="AV7485" s="4" t="s">
        <v>729</v>
      </c>
      <c r="AW7485" s="4" t="s">
        <v>701</v>
      </c>
      <c r="AX7485" s="4"/>
      <c r="AY7485" s="4"/>
      <c r="AZ7485" s="4"/>
      <c r="BA7485" s="4"/>
      <c r="BB7485" s="4"/>
      <c r="BC7485" s="4">
        <v>40</v>
      </c>
      <c r="BD7485" t="str">
        <f>IF(AND(ADHOC!$G$15="",ADHOC!$S$4=""),"",IF(ADHOC!$G$15&lt;&gt;"",IF(ADHOC!$G$15=LEFT(Domein!$AS7485,LEN(ADHOC!$G$15)),MAX(Domein!BD$1:'Domein'!BD7484)+1,""),IF(ADHOC!$S$4=LEFT(Domein!$AS7485,LEN(ADHOC!$S$4)),MAX(Domein!BD$1:'Domein'!BD7484)+1,"")))</f>
        <v/>
      </c>
    </row>
    <row r="7486" spans="45:56" x14ac:dyDescent="0.2">
      <c r="AS7486" s="4" t="s">
        <v>11951</v>
      </c>
      <c r="AT7486" s="4" t="s">
        <v>11952</v>
      </c>
      <c r="AU7486" s="4" t="s">
        <v>463</v>
      </c>
      <c r="AV7486" s="4" t="s">
        <v>730</v>
      </c>
      <c r="AW7486" s="4" t="s">
        <v>701</v>
      </c>
      <c r="AX7486" s="4"/>
      <c r="AY7486" s="4"/>
      <c r="AZ7486" s="4"/>
      <c r="BA7486" s="4"/>
      <c r="BB7486" s="4"/>
      <c r="BC7486" s="4">
        <v>40</v>
      </c>
      <c r="BD7486" t="str">
        <f>IF(AND(ADHOC!$G$15="",ADHOC!$S$4=""),"",IF(ADHOC!$G$15&lt;&gt;"",IF(ADHOC!$G$15=LEFT(Domein!$AS7486,LEN(ADHOC!$G$15)),MAX(Domein!BD$1:'Domein'!BD7485)+1,""),IF(ADHOC!$S$4=LEFT(Domein!$AS7486,LEN(ADHOC!$S$4)),MAX(Domein!BD$1:'Domein'!BD7485)+1,"")))</f>
        <v/>
      </c>
    </row>
    <row r="7487" spans="45:56" x14ac:dyDescent="0.2">
      <c r="AS7487" s="4" t="s">
        <v>12490</v>
      </c>
      <c r="AT7487" s="4" t="s">
        <v>12491</v>
      </c>
      <c r="AU7487" s="4" t="s">
        <v>456</v>
      </c>
      <c r="AV7487" s="4" t="s">
        <v>729</v>
      </c>
      <c r="AW7487" s="4" t="s">
        <v>701</v>
      </c>
      <c r="AX7487" s="4"/>
      <c r="AY7487" s="4"/>
      <c r="AZ7487" s="4"/>
      <c r="BA7487" s="4"/>
      <c r="BB7487" s="4"/>
      <c r="BC7487" s="4">
        <v>40</v>
      </c>
      <c r="BD7487" t="str">
        <f>IF(AND(ADHOC!$G$15="",ADHOC!$S$4=""),"",IF(ADHOC!$G$15&lt;&gt;"",IF(ADHOC!$G$15=LEFT(Domein!$AS7487,LEN(ADHOC!$G$15)),MAX(Domein!BD$1:'Domein'!BD7486)+1,""),IF(ADHOC!$S$4=LEFT(Domein!$AS7487,LEN(ADHOC!$S$4)),MAX(Domein!BD$1:'Domein'!BD7486)+1,"")))</f>
        <v/>
      </c>
    </row>
    <row r="7488" spans="45:56" x14ac:dyDescent="0.2">
      <c r="AS7488" s="4" t="s">
        <v>37532</v>
      </c>
      <c r="AT7488" s="4" t="s">
        <v>37533</v>
      </c>
      <c r="AU7488" s="4" t="s">
        <v>456</v>
      </c>
      <c r="AV7488" s="4" t="s">
        <v>729</v>
      </c>
      <c r="AW7488" s="4" t="s">
        <v>701</v>
      </c>
      <c r="AX7488" s="4"/>
      <c r="AY7488" s="4"/>
      <c r="AZ7488" s="4"/>
      <c r="BA7488" s="4"/>
      <c r="BB7488" s="4"/>
      <c r="BC7488" s="4">
        <v>40</v>
      </c>
      <c r="BD7488" t="str">
        <f>IF(AND(ADHOC!$G$15="",ADHOC!$S$4=""),"",IF(ADHOC!$G$15&lt;&gt;"",IF(ADHOC!$G$15=LEFT(Domein!$AS7488,LEN(ADHOC!$G$15)),MAX(Domein!BD$1:'Domein'!BD7487)+1,""),IF(ADHOC!$S$4=LEFT(Domein!$AS7488,LEN(ADHOC!$S$4)),MAX(Domein!BD$1:'Domein'!BD7487)+1,"")))</f>
        <v/>
      </c>
    </row>
    <row r="7489" spans="45:56" x14ac:dyDescent="0.2">
      <c r="AS7489" s="4" t="s">
        <v>37534</v>
      </c>
      <c r="AT7489" s="4" t="s">
        <v>37535</v>
      </c>
      <c r="AU7489" s="4" t="s">
        <v>456</v>
      </c>
      <c r="AV7489" s="4" t="s">
        <v>729</v>
      </c>
      <c r="AW7489" s="4" t="s">
        <v>701</v>
      </c>
      <c r="AX7489" s="4"/>
      <c r="AY7489" s="4"/>
      <c r="AZ7489" s="4"/>
      <c r="BA7489" s="4"/>
      <c r="BB7489" s="4"/>
      <c r="BC7489" s="4">
        <v>40</v>
      </c>
      <c r="BD7489" t="str">
        <f>IF(AND(ADHOC!$G$15="",ADHOC!$S$4=""),"",IF(ADHOC!$G$15&lt;&gt;"",IF(ADHOC!$G$15=LEFT(Domein!$AS7489,LEN(ADHOC!$G$15)),MAX(Domein!BD$1:'Domein'!BD7488)+1,""),IF(ADHOC!$S$4=LEFT(Domein!$AS7489,LEN(ADHOC!$S$4)),MAX(Domein!BD$1:'Domein'!BD7488)+1,"")))</f>
        <v/>
      </c>
    </row>
    <row r="7490" spans="45:56" x14ac:dyDescent="0.2">
      <c r="AS7490" s="4" t="s">
        <v>9603</v>
      </c>
      <c r="AT7490" s="4" t="s">
        <v>3257</v>
      </c>
      <c r="AU7490" s="4" t="s">
        <v>456</v>
      </c>
      <c r="AV7490" s="4" t="s">
        <v>729</v>
      </c>
      <c r="AW7490" s="4" t="s">
        <v>701</v>
      </c>
      <c r="AX7490" s="4"/>
      <c r="AY7490" s="4"/>
      <c r="AZ7490" s="4"/>
      <c r="BA7490" s="4"/>
      <c r="BB7490" s="4"/>
      <c r="BC7490" s="4">
        <v>40</v>
      </c>
      <c r="BD7490" t="str">
        <f>IF(AND(ADHOC!$G$15="",ADHOC!$S$4=""),"",IF(ADHOC!$G$15&lt;&gt;"",IF(ADHOC!$G$15=LEFT(Domein!$AS7490,LEN(ADHOC!$G$15)),MAX(Domein!BD$1:'Domein'!BD7489)+1,""),IF(ADHOC!$S$4=LEFT(Domein!$AS7490,LEN(ADHOC!$S$4)),MAX(Domein!BD$1:'Domein'!BD7489)+1,"")))</f>
        <v/>
      </c>
    </row>
    <row r="7491" spans="45:56" x14ac:dyDescent="0.2">
      <c r="AS7491" s="4" t="s">
        <v>9604</v>
      </c>
      <c r="AT7491" s="4" t="s">
        <v>38633</v>
      </c>
      <c r="AU7491" s="4" t="s">
        <v>456</v>
      </c>
      <c r="AV7491" s="4" t="s">
        <v>729</v>
      </c>
      <c r="AW7491" s="4" t="s">
        <v>701</v>
      </c>
      <c r="AX7491" s="4"/>
      <c r="AY7491" s="4"/>
      <c r="AZ7491" s="4"/>
      <c r="BA7491" s="4"/>
      <c r="BB7491" s="4"/>
      <c r="BC7491" s="4">
        <v>40</v>
      </c>
      <c r="BD7491" t="str">
        <f>IF(AND(ADHOC!$G$15="",ADHOC!$S$4=""),"",IF(ADHOC!$G$15&lt;&gt;"",IF(ADHOC!$G$15=LEFT(Domein!$AS7491,LEN(ADHOC!$G$15)),MAX(Domein!BD$1:'Domein'!BD7490)+1,""),IF(ADHOC!$S$4=LEFT(Domein!$AS7491,LEN(ADHOC!$S$4)),MAX(Domein!BD$1:'Domein'!BD7490)+1,"")))</f>
        <v/>
      </c>
    </row>
    <row r="7492" spans="45:56" x14ac:dyDescent="0.2">
      <c r="AS7492" s="4" t="s">
        <v>3258</v>
      </c>
      <c r="AT7492" s="4" t="s">
        <v>3257</v>
      </c>
      <c r="AU7492" s="4" t="s">
        <v>456</v>
      </c>
      <c r="AV7492" s="4" t="s">
        <v>729</v>
      </c>
      <c r="AW7492" s="4" t="s">
        <v>701</v>
      </c>
      <c r="AX7492" s="4"/>
      <c r="AY7492" s="4"/>
      <c r="AZ7492" s="4"/>
      <c r="BA7492" s="4"/>
      <c r="BB7492" s="4"/>
      <c r="BC7492" s="4">
        <v>40</v>
      </c>
      <c r="BD7492" t="str">
        <f>IF(AND(ADHOC!$G$15="",ADHOC!$S$4=""),"",IF(ADHOC!$G$15&lt;&gt;"",IF(ADHOC!$G$15=LEFT(Domein!$AS7492,LEN(ADHOC!$G$15)),MAX(Domein!BD$1:'Domein'!BD7491)+1,""),IF(ADHOC!$S$4=LEFT(Domein!$AS7492,LEN(ADHOC!$S$4)),MAX(Domein!BD$1:'Domein'!BD7491)+1,"")))</f>
        <v/>
      </c>
    </row>
    <row r="7493" spans="45:56" x14ac:dyDescent="0.2">
      <c r="AS7493" s="4" t="s">
        <v>9605</v>
      </c>
      <c r="AT7493" s="4" t="s">
        <v>11567</v>
      </c>
      <c r="AU7493" s="4" t="s">
        <v>456</v>
      </c>
      <c r="AV7493" s="4" t="s">
        <v>729</v>
      </c>
      <c r="AW7493" s="4" t="s">
        <v>701</v>
      </c>
      <c r="AX7493" s="4"/>
      <c r="AY7493" s="4"/>
      <c r="AZ7493" s="4"/>
      <c r="BA7493" s="4"/>
      <c r="BB7493" s="4"/>
      <c r="BC7493" s="4">
        <v>40</v>
      </c>
      <c r="BD7493" t="str">
        <f>IF(AND(ADHOC!$G$15="",ADHOC!$S$4=""),"",IF(ADHOC!$G$15&lt;&gt;"",IF(ADHOC!$G$15=LEFT(Domein!$AS7493,LEN(ADHOC!$G$15)),MAX(Domein!BD$1:'Domein'!BD7492)+1,""),IF(ADHOC!$S$4=LEFT(Domein!$AS7493,LEN(ADHOC!$S$4)),MAX(Domein!BD$1:'Domein'!BD7492)+1,"")))</f>
        <v/>
      </c>
    </row>
    <row r="7494" spans="45:56" x14ac:dyDescent="0.2">
      <c r="AS7494" s="4" t="s">
        <v>21369</v>
      </c>
      <c r="AT7494" s="4" t="s">
        <v>21315</v>
      </c>
      <c r="AU7494" s="4" t="s">
        <v>456</v>
      </c>
      <c r="AV7494" s="4" t="s">
        <v>729</v>
      </c>
      <c r="AW7494" s="4" t="s">
        <v>701</v>
      </c>
      <c r="AX7494" s="4"/>
      <c r="AY7494" s="4"/>
      <c r="AZ7494" s="4"/>
      <c r="BA7494" s="4"/>
      <c r="BB7494" s="4"/>
      <c r="BC7494" s="4">
        <v>40</v>
      </c>
      <c r="BD7494" t="str">
        <f>IF(AND(ADHOC!$G$15="",ADHOC!$S$4=""),"",IF(ADHOC!$G$15&lt;&gt;"",IF(ADHOC!$G$15=LEFT(Domein!$AS7494,LEN(ADHOC!$G$15)),MAX(Domein!BD$1:'Domein'!BD7493)+1,""),IF(ADHOC!$S$4=LEFT(Domein!$AS7494,LEN(ADHOC!$S$4)),MAX(Domein!BD$1:'Domein'!BD7493)+1,"")))</f>
        <v/>
      </c>
    </row>
    <row r="7495" spans="45:56" x14ac:dyDescent="0.2">
      <c r="AS7495" s="4" t="s">
        <v>15983</v>
      </c>
      <c r="AT7495" s="4" t="s">
        <v>15984</v>
      </c>
      <c r="AU7495" s="4" t="s">
        <v>456</v>
      </c>
      <c r="AV7495" s="4" t="s">
        <v>729</v>
      </c>
      <c r="AW7495" s="4" t="s">
        <v>701</v>
      </c>
      <c r="AX7495" s="4"/>
      <c r="AY7495" s="4"/>
      <c r="AZ7495" s="4"/>
      <c r="BA7495" s="4"/>
      <c r="BB7495" s="4"/>
      <c r="BC7495" s="4">
        <v>40</v>
      </c>
      <c r="BD7495" t="str">
        <f>IF(AND(ADHOC!$G$15="",ADHOC!$S$4=""),"",IF(ADHOC!$G$15&lt;&gt;"",IF(ADHOC!$G$15=LEFT(Domein!$AS7495,LEN(ADHOC!$G$15)),MAX(Domein!BD$1:'Domein'!BD7494)+1,""),IF(ADHOC!$S$4=LEFT(Domein!$AS7495,LEN(ADHOC!$S$4)),MAX(Domein!BD$1:'Domein'!BD7494)+1,"")))</f>
        <v/>
      </c>
    </row>
    <row r="7496" spans="45:56" x14ac:dyDescent="0.2">
      <c r="AS7496" s="4" t="s">
        <v>12117</v>
      </c>
      <c r="AT7496" s="4" t="s">
        <v>13387</v>
      </c>
      <c r="AU7496" s="4" t="s">
        <v>456</v>
      </c>
      <c r="AV7496" s="4" t="s">
        <v>729</v>
      </c>
      <c r="AW7496" s="4" t="s">
        <v>1167</v>
      </c>
      <c r="AX7496" s="4"/>
      <c r="AY7496" s="4"/>
      <c r="AZ7496" s="4"/>
      <c r="BA7496" s="4"/>
      <c r="BB7496" s="4"/>
      <c r="BC7496" s="4">
        <v>40</v>
      </c>
      <c r="BD7496" t="str">
        <f>IF(AND(ADHOC!$G$15="",ADHOC!$S$4=""),"",IF(ADHOC!$G$15&lt;&gt;"",IF(ADHOC!$G$15=LEFT(Domein!$AS7496,LEN(ADHOC!$G$15)),MAX(Domein!BD$1:'Domein'!BD7495)+1,""),IF(ADHOC!$S$4=LEFT(Domein!$AS7496,LEN(ADHOC!$S$4)),MAX(Domein!BD$1:'Domein'!BD7495)+1,"")))</f>
        <v/>
      </c>
    </row>
    <row r="7497" spans="45:56" x14ac:dyDescent="0.2">
      <c r="AS7497" s="4" t="s">
        <v>13388</v>
      </c>
      <c r="AT7497" s="4" t="s">
        <v>13717</v>
      </c>
      <c r="AU7497" s="4" t="s">
        <v>456</v>
      </c>
      <c r="AV7497" s="4" t="s">
        <v>729</v>
      </c>
      <c r="AW7497" s="4" t="s">
        <v>1167</v>
      </c>
      <c r="AX7497" s="4"/>
      <c r="AY7497" s="4"/>
      <c r="AZ7497" s="4"/>
      <c r="BA7497" s="4"/>
      <c r="BB7497" s="4"/>
      <c r="BC7497" s="4">
        <v>40</v>
      </c>
      <c r="BD7497" t="str">
        <f>IF(AND(ADHOC!$G$15="",ADHOC!$S$4=""),"",IF(ADHOC!$G$15&lt;&gt;"",IF(ADHOC!$G$15=LEFT(Domein!$AS7497,LEN(ADHOC!$G$15)),MAX(Domein!BD$1:'Domein'!BD7496)+1,""),IF(ADHOC!$S$4=LEFT(Domein!$AS7497,LEN(ADHOC!$S$4)),MAX(Domein!BD$1:'Domein'!BD7496)+1,"")))</f>
        <v/>
      </c>
    </row>
    <row r="7498" spans="45:56" x14ac:dyDescent="0.2">
      <c r="AS7498" s="4" t="s">
        <v>12118</v>
      </c>
      <c r="AT7498" s="4" t="s">
        <v>12119</v>
      </c>
      <c r="AU7498" s="4" t="s">
        <v>456</v>
      </c>
      <c r="AV7498" s="4" t="s">
        <v>729</v>
      </c>
      <c r="AW7498" s="4" t="s">
        <v>1167</v>
      </c>
      <c r="AX7498" s="4"/>
      <c r="AY7498" s="4"/>
      <c r="AZ7498" s="4"/>
      <c r="BA7498" s="4"/>
      <c r="BB7498" s="4"/>
      <c r="BC7498" s="4">
        <v>40</v>
      </c>
      <c r="BD7498" t="str">
        <f>IF(AND(ADHOC!$G$15="",ADHOC!$S$4=""),"",IF(ADHOC!$G$15&lt;&gt;"",IF(ADHOC!$G$15=LEFT(Domein!$AS7498,LEN(ADHOC!$G$15)),MAX(Domein!BD$1:'Domein'!BD7497)+1,""),IF(ADHOC!$S$4=LEFT(Domein!$AS7498,LEN(ADHOC!$S$4)),MAX(Domein!BD$1:'Domein'!BD7497)+1,"")))</f>
        <v/>
      </c>
    </row>
    <row r="7499" spans="45:56" x14ac:dyDescent="0.2">
      <c r="AS7499" s="4" t="s">
        <v>12492</v>
      </c>
      <c r="AT7499" s="4" t="s">
        <v>14510</v>
      </c>
      <c r="AU7499" s="4" t="s">
        <v>456</v>
      </c>
      <c r="AV7499" s="4" t="s">
        <v>7011</v>
      </c>
      <c r="AW7499" s="4" t="s">
        <v>701</v>
      </c>
      <c r="AX7499" s="4"/>
      <c r="AY7499" s="4"/>
      <c r="AZ7499" s="4"/>
      <c r="BA7499" s="4"/>
      <c r="BB7499" s="4"/>
      <c r="BC7499" s="4">
        <v>40</v>
      </c>
      <c r="BD7499" t="str">
        <f>IF(AND(ADHOC!$G$15="",ADHOC!$S$4=""),"",IF(ADHOC!$G$15&lt;&gt;"",IF(ADHOC!$G$15=LEFT(Domein!$AS7499,LEN(ADHOC!$G$15)),MAX(Domein!BD$1:'Domein'!BD7498)+1,""),IF(ADHOC!$S$4=LEFT(Domein!$AS7499,LEN(ADHOC!$S$4)),MAX(Domein!BD$1:'Domein'!BD7498)+1,"")))</f>
        <v/>
      </c>
    </row>
    <row r="7500" spans="45:56" x14ac:dyDescent="0.2">
      <c r="AS7500" s="4" t="s">
        <v>12494</v>
      </c>
      <c r="AT7500" s="4" t="s">
        <v>14511</v>
      </c>
      <c r="AU7500" s="4" t="s">
        <v>456</v>
      </c>
      <c r="AV7500" s="4" t="s">
        <v>7011</v>
      </c>
      <c r="AW7500" s="4" t="s">
        <v>701</v>
      </c>
      <c r="AX7500" s="4"/>
      <c r="AY7500" s="4"/>
      <c r="AZ7500" s="4"/>
      <c r="BA7500" s="4"/>
      <c r="BB7500" s="4"/>
      <c r="BC7500" s="4">
        <v>40</v>
      </c>
      <c r="BD7500" t="str">
        <f>IF(AND(ADHOC!$G$15="",ADHOC!$S$4=""),"",IF(ADHOC!$G$15&lt;&gt;"",IF(ADHOC!$G$15=LEFT(Domein!$AS7500,LEN(ADHOC!$G$15)),MAX(Domein!BD$1:'Domein'!BD7499)+1,""),IF(ADHOC!$S$4=LEFT(Domein!$AS7500,LEN(ADHOC!$S$4)),MAX(Domein!BD$1:'Domein'!BD7499)+1,"")))</f>
        <v/>
      </c>
    </row>
    <row r="7501" spans="45:56" x14ac:dyDescent="0.2">
      <c r="AS7501" s="4" t="s">
        <v>12496</v>
      </c>
      <c r="AT7501" s="4" t="s">
        <v>12493</v>
      </c>
      <c r="AU7501" s="4" t="s">
        <v>456</v>
      </c>
      <c r="AV7501" s="4" t="s">
        <v>7011</v>
      </c>
      <c r="AW7501" s="4" t="s">
        <v>701</v>
      </c>
      <c r="AX7501" s="4"/>
      <c r="AY7501" s="4"/>
      <c r="AZ7501" s="4"/>
      <c r="BA7501" s="4"/>
      <c r="BB7501" s="4"/>
      <c r="BC7501" s="4">
        <v>40</v>
      </c>
      <c r="BD7501" t="str">
        <f>IF(AND(ADHOC!$G$15="",ADHOC!$S$4=""),"",IF(ADHOC!$G$15&lt;&gt;"",IF(ADHOC!$G$15=LEFT(Domein!$AS7501,LEN(ADHOC!$G$15)),MAX(Domein!BD$1:'Domein'!BD7500)+1,""),IF(ADHOC!$S$4=LEFT(Domein!$AS7501,LEN(ADHOC!$S$4)),MAX(Domein!BD$1:'Domein'!BD7500)+1,"")))</f>
        <v/>
      </c>
    </row>
    <row r="7502" spans="45:56" x14ac:dyDescent="0.2">
      <c r="AS7502" s="4" t="s">
        <v>12497</v>
      </c>
      <c r="AT7502" s="4" t="s">
        <v>14511</v>
      </c>
      <c r="AU7502" s="4" t="s">
        <v>456</v>
      </c>
      <c r="AV7502" s="4" t="s">
        <v>7011</v>
      </c>
      <c r="AW7502" s="4" t="s">
        <v>701</v>
      </c>
      <c r="AX7502" s="4"/>
      <c r="AY7502" s="4"/>
      <c r="AZ7502" s="4"/>
      <c r="BA7502" s="4"/>
      <c r="BB7502" s="4"/>
      <c r="BC7502" s="4">
        <v>40</v>
      </c>
      <c r="BD7502" t="str">
        <f>IF(AND(ADHOC!$G$15="",ADHOC!$S$4=""),"",IF(ADHOC!$G$15&lt;&gt;"",IF(ADHOC!$G$15=LEFT(Domein!$AS7502,LEN(ADHOC!$G$15)),MAX(Domein!BD$1:'Domein'!BD7501)+1,""),IF(ADHOC!$S$4=LEFT(Domein!$AS7502,LEN(ADHOC!$S$4)),MAX(Domein!BD$1:'Domein'!BD7501)+1,"")))</f>
        <v/>
      </c>
    </row>
    <row r="7503" spans="45:56" x14ac:dyDescent="0.2">
      <c r="AS7503" s="4" t="s">
        <v>12498</v>
      </c>
      <c r="AT7503" s="4" t="s">
        <v>15024</v>
      </c>
      <c r="AU7503" s="4" t="s">
        <v>456</v>
      </c>
      <c r="AV7503" s="4" t="s">
        <v>7011</v>
      </c>
      <c r="AW7503" s="4" t="s">
        <v>701</v>
      </c>
      <c r="AX7503" s="4"/>
      <c r="AY7503" s="4"/>
      <c r="AZ7503" s="4"/>
      <c r="BA7503" s="4"/>
      <c r="BB7503" s="4"/>
      <c r="BC7503" s="4">
        <v>40</v>
      </c>
      <c r="BD7503" t="str">
        <f>IF(AND(ADHOC!$G$15="",ADHOC!$S$4=""),"",IF(ADHOC!$G$15&lt;&gt;"",IF(ADHOC!$G$15=LEFT(Domein!$AS7503,LEN(ADHOC!$G$15)),MAX(Domein!BD$1:'Domein'!BD7502)+1,""),IF(ADHOC!$S$4=LEFT(Domein!$AS7503,LEN(ADHOC!$S$4)),MAX(Domein!BD$1:'Domein'!BD7502)+1,"")))</f>
        <v/>
      </c>
    </row>
    <row r="7504" spans="45:56" x14ac:dyDescent="0.2">
      <c r="AS7504" s="4" t="s">
        <v>12499</v>
      </c>
      <c r="AT7504" s="4" t="s">
        <v>14511</v>
      </c>
      <c r="AU7504" s="4" t="s">
        <v>456</v>
      </c>
      <c r="AV7504" s="4" t="s">
        <v>7011</v>
      </c>
      <c r="AW7504" s="4" t="s">
        <v>701</v>
      </c>
      <c r="AX7504" s="4"/>
      <c r="AY7504" s="4"/>
      <c r="AZ7504" s="4"/>
      <c r="BA7504" s="4"/>
      <c r="BB7504" s="4"/>
      <c r="BC7504" s="4">
        <v>40</v>
      </c>
      <c r="BD7504" t="str">
        <f>IF(AND(ADHOC!$G$15="",ADHOC!$S$4=""),"",IF(ADHOC!$G$15&lt;&gt;"",IF(ADHOC!$G$15=LEFT(Domein!$AS7504,LEN(ADHOC!$G$15)),MAX(Domein!BD$1:'Domein'!BD7503)+1,""),IF(ADHOC!$S$4=LEFT(Domein!$AS7504,LEN(ADHOC!$S$4)),MAX(Domein!BD$1:'Domein'!BD7503)+1,"")))</f>
        <v/>
      </c>
    </row>
    <row r="7505" spans="45:56" x14ac:dyDescent="0.2">
      <c r="AS7505" s="4" t="s">
        <v>36251</v>
      </c>
      <c r="AT7505" s="4" t="s">
        <v>36252</v>
      </c>
      <c r="AU7505" s="4" t="s">
        <v>456</v>
      </c>
      <c r="AV7505" s="4" t="s">
        <v>729</v>
      </c>
      <c r="AW7505" s="4" t="s">
        <v>724</v>
      </c>
      <c r="AX7505" s="4"/>
      <c r="AY7505" s="4"/>
      <c r="AZ7505" s="4"/>
      <c r="BA7505" s="4"/>
      <c r="BB7505" s="4"/>
      <c r="BC7505" s="4">
        <v>40</v>
      </c>
      <c r="BD7505" t="str">
        <f>IF(AND(ADHOC!$G$15="",ADHOC!$S$4=""),"",IF(ADHOC!$G$15&lt;&gt;"",IF(ADHOC!$G$15=LEFT(Domein!$AS7505,LEN(ADHOC!$G$15)),MAX(Domein!BD$1:'Domein'!BD7504)+1,""),IF(ADHOC!$S$4=LEFT(Domein!$AS7505,LEN(ADHOC!$S$4)),MAX(Domein!BD$1:'Domein'!BD7504)+1,"")))</f>
        <v/>
      </c>
    </row>
    <row r="7506" spans="45:56" x14ac:dyDescent="0.2">
      <c r="AS7506" s="4" t="s">
        <v>8109</v>
      </c>
      <c r="AT7506" s="4" t="s">
        <v>3257</v>
      </c>
      <c r="AU7506" s="4" t="s">
        <v>456</v>
      </c>
      <c r="AV7506" s="4" t="s">
        <v>729</v>
      </c>
      <c r="AW7506" s="4" t="s">
        <v>701</v>
      </c>
      <c r="AX7506" s="4"/>
      <c r="AY7506" s="4"/>
      <c r="AZ7506" s="4"/>
      <c r="BA7506" s="4"/>
      <c r="BB7506" s="4"/>
      <c r="BC7506" s="4">
        <v>40</v>
      </c>
      <c r="BD7506" t="str">
        <f>IF(AND(ADHOC!$G$15="",ADHOC!$S$4=""),"",IF(ADHOC!$G$15&lt;&gt;"",IF(ADHOC!$G$15=LEFT(Domein!$AS7506,LEN(ADHOC!$G$15)),MAX(Domein!BD$1:'Domein'!BD7505)+1,""),IF(ADHOC!$S$4=LEFT(Domein!$AS7506,LEN(ADHOC!$S$4)),MAX(Domein!BD$1:'Domein'!BD7505)+1,"")))</f>
        <v/>
      </c>
    </row>
    <row r="7507" spans="45:56" x14ac:dyDescent="0.2">
      <c r="AS7507" s="4" t="s">
        <v>9606</v>
      </c>
      <c r="AT7507" s="4" t="s">
        <v>3257</v>
      </c>
      <c r="AU7507" s="4" t="s">
        <v>456</v>
      </c>
      <c r="AV7507" s="4" t="s">
        <v>729</v>
      </c>
      <c r="AW7507" s="4" t="s">
        <v>701</v>
      </c>
      <c r="AX7507" s="4"/>
      <c r="AY7507" s="4"/>
      <c r="AZ7507" s="4"/>
      <c r="BA7507" s="4"/>
      <c r="BB7507" s="4"/>
      <c r="BC7507" s="4">
        <v>40</v>
      </c>
      <c r="BD7507" t="str">
        <f>IF(AND(ADHOC!$G$15="",ADHOC!$S$4=""),"",IF(ADHOC!$G$15&lt;&gt;"",IF(ADHOC!$G$15=LEFT(Domein!$AS7507,LEN(ADHOC!$G$15)),MAX(Domein!BD$1:'Domein'!BD7506)+1,""),IF(ADHOC!$S$4=LEFT(Domein!$AS7507,LEN(ADHOC!$S$4)),MAX(Domein!BD$1:'Domein'!BD7506)+1,"")))</f>
        <v/>
      </c>
    </row>
    <row r="7508" spans="45:56" x14ac:dyDescent="0.2">
      <c r="AS7508" s="4" t="s">
        <v>36319</v>
      </c>
      <c r="AT7508" s="4" t="s">
        <v>34716</v>
      </c>
      <c r="AU7508" s="4" t="s">
        <v>456</v>
      </c>
      <c r="AV7508" s="4" t="s">
        <v>729</v>
      </c>
      <c r="AW7508" s="4" t="s">
        <v>701</v>
      </c>
      <c r="AX7508" s="4"/>
      <c r="AY7508" s="4"/>
      <c r="AZ7508" s="4"/>
      <c r="BA7508" s="4"/>
      <c r="BB7508" s="4"/>
      <c r="BC7508" s="4">
        <v>40</v>
      </c>
      <c r="BD7508" t="str">
        <f>IF(AND(ADHOC!$G$15="",ADHOC!$S$4=""),"",IF(ADHOC!$G$15&lt;&gt;"",IF(ADHOC!$G$15=LEFT(Domein!$AS7508,LEN(ADHOC!$G$15)),MAX(Domein!BD$1:'Domein'!BD7507)+1,""),IF(ADHOC!$S$4=LEFT(Domein!$AS7508,LEN(ADHOC!$S$4)),MAX(Domein!BD$1:'Domein'!BD7507)+1,"")))</f>
        <v/>
      </c>
    </row>
    <row r="7509" spans="45:56" x14ac:dyDescent="0.2">
      <c r="AS7509" s="4" t="s">
        <v>32319</v>
      </c>
      <c r="AT7509" s="4" t="s">
        <v>32320</v>
      </c>
      <c r="AU7509" s="4" t="s">
        <v>456</v>
      </c>
      <c r="AV7509" s="4" t="s">
        <v>729</v>
      </c>
      <c r="AW7509" s="4" t="s">
        <v>701</v>
      </c>
      <c r="AX7509" s="4"/>
      <c r="AY7509" s="4"/>
      <c r="AZ7509" s="4"/>
      <c r="BA7509" s="4"/>
      <c r="BB7509" s="4"/>
      <c r="BC7509" s="4">
        <v>40</v>
      </c>
      <c r="BD7509" t="str">
        <f>IF(AND(ADHOC!$G$15="",ADHOC!$S$4=""),"",IF(ADHOC!$G$15&lt;&gt;"",IF(ADHOC!$G$15=LEFT(Domein!$AS7509,LEN(ADHOC!$G$15)),MAX(Domein!BD$1:'Domein'!BD7508)+1,""),IF(ADHOC!$S$4=LEFT(Domein!$AS7509,LEN(ADHOC!$S$4)),MAX(Domein!BD$1:'Domein'!BD7508)+1,"")))</f>
        <v/>
      </c>
    </row>
    <row r="7510" spans="45:56" x14ac:dyDescent="0.2">
      <c r="AS7510" s="4" t="s">
        <v>34715</v>
      </c>
      <c r="AT7510" s="4" t="s">
        <v>34716</v>
      </c>
      <c r="AU7510" s="4" t="s">
        <v>456</v>
      </c>
      <c r="AV7510" s="4" t="s">
        <v>729</v>
      </c>
      <c r="AW7510" s="4" t="s">
        <v>701</v>
      </c>
      <c r="AX7510" s="4"/>
      <c r="AY7510" s="4"/>
      <c r="AZ7510" s="4"/>
      <c r="BA7510" s="4"/>
      <c r="BB7510" s="4"/>
      <c r="BC7510" s="4">
        <v>40</v>
      </c>
      <c r="BD7510" t="str">
        <f>IF(AND(ADHOC!$G$15="",ADHOC!$S$4=""),"",IF(ADHOC!$G$15&lt;&gt;"",IF(ADHOC!$G$15=LEFT(Domein!$AS7510,LEN(ADHOC!$G$15)),MAX(Domein!BD$1:'Domein'!BD7509)+1,""),IF(ADHOC!$S$4=LEFT(Domein!$AS7510,LEN(ADHOC!$S$4)),MAX(Domein!BD$1:'Domein'!BD7509)+1,"")))</f>
        <v/>
      </c>
    </row>
    <row r="7511" spans="45:56" x14ac:dyDescent="0.2">
      <c r="AS7511" s="4" t="s">
        <v>33485</v>
      </c>
      <c r="AT7511" s="4" t="s">
        <v>33486</v>
      </c>
      <c r="AU7511" s="4" t="s">
        <v>456</v>
      </c>
      <c r="AV7511" s="4" t="s">
        <v>729</v>
      </c>
      <c r="AW7511" s="4" t="s">
        <v>701</v>
      </c>
      <c r="AX7511" s="4"/>
      <c r="AY7511" s="4"/>
      <c r="AZ7511" s="4"/>
      <c r="BA7511" s="4"/>
      <c r="BB7511" s="4"/>
      <c r="BC7511" s="4">
        <v>40</v>
      </c>
      <c r="BD7511" t="str">
        <f>IF(AND(ADHOC!$G$15="",ADHOC!$S$4=""),"",IF(ADHOC!$G$15&lt;&gt;"",IF(ADHOC!$G$15=LEFT(Domein!$AS7511,LEN(ADHOC!$G$15)),MAX(Domein!BD$1:'Domein'!BD7510)+1,""),IF(ADHOC!$S$4=LEFT(Domein!$AS7511,LEN(ADHOC!$S$4)),MAX(Domein!BD$1:'Domein'!BD7510)+1,"")))</f>
        <v/>
      </c>
    </row>
    <row r="7512" spans="45:56" x14ac:dyDescent="0.2">
      <c r="AS7512" s="4" t="s">
        <v>33487</v>
      </c>
      <c r="AT7512" s="4" t="s">
        <v>33488</v>
      </c>
      <c r="AU7512" s="4" t="s">
        <v>456</v>
      </c>
      <c r="AV7512" s="4" t="s">
        <v>729</v>
      </c>
      <c r="AW7512" s="4" t="s">
        <v>701</v>
      </c>
      <c r="AX7512" s="4"/>
      <c r="AY7512" s="4"/>
      <c r="AZ7512" s="4"/>
      <c r="BA7512" s="4"/>
      <c r="BB7512" s="4"/>
      <c r="BC7512" s="4">
        <v>40</v>
      </c>
      <c r="BD7512" t="str">
        <f>IF(AND(ADHOC!$G$15="",ADHOC!$S$4=""),"",IF(ADHOC!$G$15&lt;&gt;"",IF(ADHOC!$G$15=LEFT(Domein!$AS7512,LEN(ADHOC!$G$15)),MAX(Domein!BD$1:'Domein'!BD7511)+1,""),IF(ADHOC!$S$4=LEFT(Domein!$AS7512,LEN(ADHOC!$S$4)),MAX(Domein!BD$1:'Domein'!BD7511)+1,"")))</f>
        <v/>
      </c>
    </row>
    <row r="7513" spans="45:56" x14ac:dyDescent="0.2">
      <c r="AS7513" s="4" t="s">
        <v>33489</v>
      </c>
      <c r="AT7513" s="4" t="s">
        <v>33488</v>
      </c>
      <c r="AU7513" s="4" t="s">
        <v>456</v>
      </c>
      <c r="AV7513" s="4" t="s">
        <v>729</v>
      </c>
      <c r="AW7513" s="4" t="s">
        <v>701</v>
      </c>
      <c r="AX7513" s="4"/>
      <c r="AY7513" s="4"/>
      <c r="AZ7513" s="4"/>
      <c r="BA7513" s="4"/>
      <c r="BB7513" s="4"/>
      <c r="BC7513" s="4">
        <v>40</v>
      </c>
      <c r="BD7513" t="str">
        <f>IF(AND(ADHOC!$G$15="",ADHOC!$S$4=""),"",IF(ADHOC!$G$15&lt;&gt;"",IF(ADHOC!$G$15=LEFT(Domein!$AS7513,LEN(ADHOC!$G$15)),MAX(Domein!BD$1:'Domein'!BD7512)+1,""),IF(ADHOC!$S$4=LEFT(Domein!$AS7513,LEN(ADHOC!$S$4)),MAX(Domein!BD$1:'Domein'!BD7512)+1,"")))</f>
        <v/>
      </c>
    </row>
    <row r="7514" spans="45:56" x14ac:dyDescent="0.2">
      <c r="AS7514" s="4" t="s">
        <v>8121</v>
      </c>
      <c r="AT7514" s="4" t="s">
        <v>8120</v>
      </c>
      <c r="AU7514" s="4" t="s">
        <v>456</v>
      </c>
      <c r="AV7514" s="4" t="s">
        <v>729</v>
      </c>
      <c r="AW7514" s="4" t="s">
        <v>701</v>
      </c>
      <c r="AX7514" s="4"/>
      <c r="AY7514" s="4"/>
      <c r="AZ7514" s="4"/>
      <c r="BA7514" s="4"/>
      <c r="BB7514" s="4"/>
      <c r="BC7514" s="4">
        <v>40</v>
      </c>
      <c r="BD7514" t="str">
        <f>IF(AND(ADHOC!$G$15="",ADHOC!$S$4=""),"",IF(ADHOC!$G$15&lt;&gt;"",IF(ADHOC!$G$15=LEFT(Domein!$AS7514,LEN(ADHOC!$G$15)),MAX(Domein!BD$1:'Domein'!BD7513)+1,""),IF(ADHOC!$S$4=LEFT(Domein!$AS7514,LEN(ADHOC!$S$4)),MAX(Domein!BD$1:'Domein'!BD7513)+1,"")))</f>
        <v/>
      </c>
    </row>
    <row r="7515" spans="45:56" x14ac:dyDescent="0.2">
      <c r="AS7515" s="4" t="s">
        <v>36679</v>
      </c>
      <c r="AT7515" s="4" t="s">
        <v>36680</v>
      </c>
      <c r="AU7515" s="4" t="s">
        <v>456</v>
      </c>
      <c r="AV7515" s="4" t="s">
        <v>729</v>
      </c>
      <c r="AW7515" s="4" t="s">
        <v>701</v>
      </c>
      <c r="AX7515" s="4"/>
      <c r="AY7515" s="4"/>
      <c r="AZ7515" s="4"/>
      <c r="BA7515" s="4"/>
      <c r="BB7515" s="4"/>
      <c r="BC7515" s="4">
        <v>40</v>
      </c>
      <c r="BD7515" t="str">
        <f>IF(AND(ADHOC!$G$15="",ADHOC!$S$4=""),"",IF(ADHOC!$G$15&lt;&gt;"",IF(ADHOC!$G$15=LEFT(Domein!$AS7515,LEN(ADHOC!$G$15)),MAX(Domein!BD$1:'Domein'!BD7514)+1,""),IF(ADHOC!$S$4=LEFT(Domein!$AS7515,LEN(ADHOC!$S$4)),MAX(Domein!BD$1:'Domein'!BD7514)+1,"")))</f>
        <v/>
      </c>
    </row>
    <row r="7516" spans="45:56" x14ac:dyDescent="0.2">
      <c r="AS7516" s="4" t="s">
        <v>12500</v>
      </c>
      <c r="AT7516" s="4" t="s">
        <v>12501</v>
      </c>
      <c r="AU7516" s="4" t="s">
        <v>463</v>
      </c>
      <c r="AV7516" s="4" t="s">
        <v>730</v>
      </c>
      <c r="AW7516" s="4" t="s">
        <v>701</v>
      </c>
      <c r="AX7516" s="4"/>
      <c r="AY7516" s="4"/>
      <c r="AZ7516" s="4"/>
      <c r="BA7516" s="4"/>
      <c r="BB7516" s="4"/>
      <c r="BC7516" s="4">
        <v>40</v>
      </c>
      <c r="BD7516" t="str">
        <f>IF(AND(ADHOC!$G$15="",ADHOC!$S$4=""),"",IF(ADHOC!$G$15&lt;&gt;"",IF(ADHOC!$G$15=LEFT(Domein!$AS7516,LEN(ADHOC!$G$15)),MAX(Domein!BD$1:'Domein'!BD7515)+1,""),IF(ADHOC!$S$4=LEFT(Domein!$AS7516,LEN(ADHOC!$S$4)),MAX(Domein!BD$1:'Domein'!BD7515)+1,"")))</f>
        <v/>
      </c>
    </row>
    <row r="7517" spans="45:56" x14ac:dyDescent="0.2">
      <c r="AS7517" s="4" t="s">
        <v>16418</v>
      </c>
      <c r="AT7517" s="4" t="s">
        <v>16419</v>
      </c>
      <c r="AU7517" s="4" t="s">
        <v>456</v>
      </c>
      <c r="AV7517" s="4" t="s">
        <v>729</v>
      </c>
      <c r="AW7517" s="4" t="s">
        <v>701</v>
      </c>
      <c r="AX7517" s="4"/>
      <c r="AY7517" s="4"/>
      <c r="AZ7517" s="4"/>
      <c r="BA7517" s="4"/>
      <c r="BB7517" s="4"/>
      <c r="BC7517" s="4">
        <v>40</v>
      </c>
      <c r="BD7517" t="str">
        <f>IF(AND(ADHOC!$G$15="",ADHOC!$S$4=""),"",IF(ADHOC!$G$15&lt;&gt;"",IF(ADHOC!$G$15=LEFT(Domein!$AS7517,LEN(ADHOC!$G$15)),MAX(Domein!BD$1:'Domein'!BD7516)+1,""),IF(ADHOC!$S$4=LEFT(Domein!$AS7517,LEN(ADHOC!$S$4)),MAX(Domein!BD$1:'Domein'!BD7516)+1,"")))</f>
        <v/>
      </c>
    </row>
    <row r="7518" spans="45:56" x14ac:dyDescent="0.2">
      <c r="AS7518" s="4" t="s">
        <v>14512</v>
      </c>
      <c r="AT7518" s="4" t="s">
        <v>14456</v>
      </c>
      <c r="AU7518" s="4" t="s">
        <v>456</v>
      </c>
      <c r="AV7518" s="4" t="s">
        <v>7011</v>
      </c>
      <c r="AW7518" s="4" t="s">
        <v>701</v>
      </c>
      <c r="AX7518" s="4"/>
      <c r="AY7518" s="4"/>
      <c r="AZ7518" s="4"/>
      <c r="BA7518" s="4"/>
      <c r="BB7518" s="4"/>
      <c r="BC7518" s="4">
        <v>40</v>
      </c>
      <c r="BD7518" t="str">
        <f>IF(AND(ADHOC!$G$15="",ADHOC!$S$4=""),"",IF(ADHOC!$G$15&lt;&gt;"",IF(ADHOC!$G$15=LEFT(Domein!$AS7518,LEN(ADHOC!$G$15)),MAX(Domein!BD$1:'Domein'!BD7517)+1,""),IF(ADHOC!$S$4=LEFT(Domein!$AS7518,LEN(ADHOC!$S$4)),MAX(Domein!BD$1:'Domein'!BD7517)+1,"")))</f>
        <v/>
      </c>
    </row>
    <row r="7519" spans="45:56" x14ac:dyDescent="0.2">
      <c r="AS7519" s="4" t="s">
        <v>9607</v>
      </c>
      <c r="AT7519" s="4" t="s">
        <v>9608</v>
      </c>
      <c r="AU7519" s="4" t="s">
        <v>456</v>
      </c>
      <c r="AV7519" s="4" t="s">
        <v>729</v>
      </c>
      <c r="AW7519" s="4" t="s">
        <v>701</v>
      </c>
      <c r="AX7519" s="4"/>
      <c r="AY7519" s="4"/>
      <c r="AZ7519" s="4"/>
      <c r="BA7519" s="4"/>
      <c r="BB7519" s="4"/>
      <c r="BC7519" s="4">
        <v>40</v>
      </c>
      <c r="BD7519" t="str">
        <f>IF(AND(ADHOC!$G$15="",ADHOC!$S$4=""),"",IF(ADHOC!$G$15&lt;&gt;"",IF(ADHOC!$G$15=LEFT(Domein!$AS7519,LEN(ADHOC!$G$15)),MAX(Domein!BD$1:'Domein'!BD7518)+1,""),IF(ADHOC!$S$4=LEFT(Domein!$AS7519,LEN(ADHOC!$S$4)),MAX(Domein!BD$1:'Domein'!BD7518)+1,"")))</f>
        <v/>
      </c>
    </row>
    <row r="7520" spans="45:56" x14ac:dyDescent="0.2">
      <c r="AS7520" s="4" t="s">
        <v>14117</v>
      </c>
      <c r="AT7520" s="4" t="s">
        <v>14118</v>
      </c>
      <c r="AU7520" s="4" t="s">
        <v>463</v>
      </c>
      <c r="AV7520" s="4" t="s">
        <v>730</v>
      </c>
      <c r="AW7520" s="4" t="s">
        <v>701</v>
      </c>
      <c r="AX7520" s="4"/>
      <c r="AY7520" s="4"/>
      <c r="AZ7520" s="4"/>
      <c r="BA7520" s="4"/>
      <c r="BB7520" s="4"/>
      <c r="BC7520" s="4">
        <v>40</v>
      </c>
      <c r="BD7520" t="str">
        <f>IF(AND(ADHOC!$G$15="",ADHOC!$S$4=""),"",IF(ADHOC!$G$15&lt;&gt;"",IF(ADHOC!$G$15=LEFT(Domein!$AS7520,LEN(ADHOC!$G$15)),MAX(Domein!BD$1:'Domein'!BD7519)+1,""),IF(ADHOC!$S$4=LEFT(Domein!$AS7520,LEN(ADHOC!$S$4)),MAX(Domein!BD$1:'Domein'!BD7519)+1,"")))</f>
        <v/>
      </c>
    </row>
    <row r="7521" spans="45:56" x14ac:dyDescent="0.2">
      <c r="AS7521" s="4" t="s">
        <v>15392</v>
      </c>
      <c r="AT7521" s="4" t="s">
        <v>15393</v>
      </c>
      <c r="AU7521" s="4" t="s">
        <v>456</v>
      </c>
      <c r="AV7521" s="4" t="s">
        <v>729</v>
      </c>
      <c r="AW7521" s="4" t="s">
        <v>701</v>
      </c>
      <c r="AX7521" s="4"/>
      <c r="AY7521" s="4"/>
      <c r="AZ7521" s="4"/>
      <c r="BA7521" s="4"/>
      <c r="BB7521" s="4"/>
      <c r="BC7521" s="4">
        <v>40</v>
      </c>
      <c r="BD7521" t="str">
        <f>IF(AND(ADHOC!$G$15="",ADHOC!$S$4=""),"",IF(ADHOC!$G$15&lt;&gt;"",IF(ADHOC!$G$15=LEFT(Domein!$AS7521,LEN(ADHOC!$G$15)),MAX(Domein!BD$1:'Domein'!BD7520)+1,""),IF(ADHOC!$S$4=LEFT(Domein!$AS7521,LEN(ADHOC!$S$4)),MAX(Domein!BD$1:'Domein'!BD7520)+1,"")))</f>
        <v/>
      </c>
    </row>
    <row r="7522" spans="45:56" x14ac:dyDescent="0.2">
      <c r="AS7522" s="4" t="s">
        <v>14513</v>
      </c>
      <c r="AT7522" s="4" t="s">
        <v>15024</v>
      </c>
      <c r="AU7522" s="4" t="s">
        <v>456</v>
      </c>
      <c r="AV7522" s="4" t="s">
        <v>7011</v>
      </c>
      <c r="AW7522" s="4" t="s">
        <v>701</v>
      </c>
      <c r="AX7522" s="4"/>
      <c r="AY7522" s="4"/>
      <c r="AZ7522" s="4"/>
      <c r="BA7522" s="4"/>
      <c r="BB7522" s="4"/>
      <c r="BC7522" s="4">
        <v>40</v>
      </c>
      <c r="BD7522" t="str">
        <f>IF(AND(ADHOC!$G$15="",ADHOC!$S$4=""),"",IF(ADHOC!$G$15&lt;&gt;"",IF(ADHOC!$G$15=LEFT(Domein!$AS7522,LEN(ADHOC!$G$15)),MAX(Domein!BD$1:'Domein'!BD7521)+1,""),IF(ADHOC!$S$4=LEFT(Domein!$AS7522,LEN(ADHOC!$S$4)),MAX(Domein!BD$1:'Domein'!BD7521)+1,"")))</f>
        <v/>
      </c>
    </row>
    <row r="7523" spans="45:56" x14ac:dyDescent="0.2">
      <c r="AS7523" s="4" t="s">
        <v>15640</v>
      </c>
      <c r="AT7523" s="4" t="s">
        <v>21699</v>
      </c>
      <c r="AU7523" s="4" t="s">
        <v>456</v>
      </c>
      <c r="AV7523" s="4" t="s">
        <v>7011</v>
      </c>
      <c r="AW7523" s="4" t="s">
        <v>701</v>
      </c>
      <c r="AX7523" s="4"/>
      <c r="AY7523" s="4"/>
      <c r="AZ7523" s="4"/>
      <c r="BA7523" s="4"/>
      <c r="BB7523" s="4"/>
      <c r="BC7523" s="4">
        <v>40</v>
      </c>
      <c r="BD7523" t="str">
        <f>IF(AND(ADHOC!$G$15="",ADHOC!$S$4=""),"",IF(ADHOC!$G$15&lt;&gt;"",IF(ADHOC!$G$15=LEFT(Domein!$AS7523,LEN(ADHOC!$G$15)),MAX(Domein!BD$1:'Domein'!BD7522)+1,""),IF(ADHOC!$S$4=LEFT(Domein!$AS7523,LEN(ADHOC!$S$4)),MAX(Domein!BD$1:'Domein'!BD7522)+1,"")))</f>
        <v/>
      </c>
    </row>
    <row r="7524" spans="45:56" x14ac:dyDescent="0.2">
      <c r="AS7524" s="4" t="s">
        <v>12502</v>
      </c>
      <c r="AT7524" s="4" t="s">
        <v>12493</v>
      </c>
      <c r="AU7524" s="4" t="s">
        <v>456</v>
      </c>
      <c r="AV7524" s="4" t="s">
        <v>7011</v>
      </c>
      <c r="AW7524" s="4" t="s">
        <v>701</v>
      </c>
      <c r="AX7524" s="4"/>
      <c r="AY7524" s="4"/>
      <c r="AZ7524" s="4"/>
      <c r="BA7524" s="4"/>
      <c r="BB7524" s="4"/>
      <c r="BC7524" s="4">
        <v>40</v>
      </c>
      <c r="BD7524" t="str">
        <f>IF(AND(ADHOC!$G$15="",ADHOC!$S$4=""),"",IF(ADHOC!$G$15&lt;&gt;"",IF(ADHOC!$G$15=LEFT(Domein!$AS7524,LEN(ADHOC!$G$15)),MAX(Domein!BD$1:'Domein'!BD7523)+1,""),IF(ADHOC!$S$4=LEFT(Domein!$AS7524,LEN(ADHOC!$S$4)),MAX(Domein!BD$1:'Domein'!BD7523)+1,"")))</f>
        <v/>
      </c>
    </row>
    <row r="7525" spans="45:56" x14ac:dyDescent="0.2">
      <c r="AS7525" s="4" t="s">
        <v>12503</v>
      </c>
      <c r="AT7525" s="4" t="s">
        <v>12495</v>
      </c>
      <c r="AU7525" s="4" t="s">
        <v>456</v>
      </c>
      <c r="AV7525" s="4" t="s">
        <v>7011</v>
      </c>
      <c r="AW7525" s="4" t="s">
        <v>701</v>
      </c>
      <c r="AX7525" s="4"/>
      <c r="AY7525" s="4"/>
      <c r="AZ7525" s="4"/>
      <c r="BA7525" s="4"/>
      <c r="BB7525" s="4"/>
      <c r="BC7525" s="4">
        <v>40</v>
      </c>
      <c r="BD7525" t="str">
        <f>IF(AND(ADHOC!$G$15="",ADHOC!$S$4=""),"",IF(ADHOC!$G$15&lt;&gt;"",IF(ADHOC!$G$15=LEFT(Domein!$AS7525,LEN(ADHOC!$G$15)),MAX(Domein!BD$1:'Domein'!BD7524)+1,""),IF(ADHOC!$S$4=LEFT(Domein!$AS7525,LEN(ADHOC!$S$4)),MAX(Domein!BD$1:'Domein'!BD7524)+1,"")))</f>
        <v/>
      </c>
    </row>
    <row r="7526" spans="45:56" x14ac:dyDescent="0.2">
      <c r="AS7526" s="4" t="s">
        <v>12202</v>
      </c>
      <c r="AT7526" s="4" t="s">
        <v>14668</v>
      </c>
      <c r="AU7526" s="4" t="s">
        <v>456</v>
      </c>
      <c r="AV7526" s="4" t="s">
        <v>7011</v>
      </c>
      <c r="AW7526" s="4" t="s">
        <v>701</v>
      </c>
      <c r="AX7526" s="4"/>
      <c r="AY7526" s="4"/>
      <c r="AZ7526" s="4"/>
      <c r="BA7526" s="4"/>
      <c r="BB7526" s="4"/>
      <c r="BC7526" s="4">
        <v>40</v>
      </c>
      <c r="BD7526" t="str">
        <f>IF(AND(ADHOC!$G$15="",ADHOC!$S$4=""),"",IF(ADHOC!$G$15&lt;&gt;"",IF(ADHOC!$G$15=LEFT(Domein!$AS7526,LEN(ADHOC!$G$15)),MAX(Domein!BD$1:'Domein'!BD7525)+1,""),IF(ADHOC!$S$4=LEFT(Domein!$AS7526,LEN(ADHOC!$S$4)),MAX(Domein!BD$1:'Domein'!BD7525)+1,"")))</f>
        <v/>
      </c>
    </row>
    <row r="7527" spans="45:56" x14ac:dyDescent="0.2">
      <c r="AS7527" s="4" t="s">
        <v>12204</v>
      </c>
      <c r="AT7527" s="4" t="s">
        <v>12203</v>
      </c>
      <c r="AU7527" s="4" t="s">
        <v>456</v>
      </c>
      <c r="AV7527" s="4" t="s">
        <v>7011</v>
      </c>
      <c r="AW7527" s="4" t="s">
        <v>701</v>
      </c>
      <c r="AX7527" s="4"/>
      <c r="AY7527" s="4"/>
      <c r="AZ7527" s="4"/>
      <c r="BA7527" s="4"/>
      <c r="BB7527" s="4"/>
      <c r="BC7527" s="4">
        <v>40</v>
      </c>
      <c r="BD7527" t="str">
        <f>IF(AND(ADHOC!$G$15="",ADHOC!$S$4=""),"",IF(ADHOC!$G$15&lt;&gt;"",IF(ADHOC!$G$15=LEFT(Domein!$AS7527,LEN(ADHOC!$G$15)),MAX(Domein!BD$1:'Domein'!BD7526)+1,""),IF(ADHOC!$S$4=LEFT(Domein!$AS7527,LEN(ADHOC!$S$4)),MAX(Domein!BD$1:'Domein'!BD7526)+1,"")))</f>
        <v/>
      </c>
    </row>
    <row r="7528" spans="45:56" x14ac:dyDescent="0.2">
      <c r="AS7528" s="4" t="s">
        <v>7096</v>
      </c>
      <c r="AT7528" s="4" t="s">
        <v>9609</v>
      </c>
      <c r="AU7528" s="4" t="s">
        <v>456</v>
      </c>
      <c r="AV7528" s="4" t="s">
        <v>729</v>
      </c>
      <c r="AW7528" s="4" t="s">
        <v>701</v>
      </c>
      <c r="AX7528" s="4"/>
      <c r="AY7528" s="4"/>
      <c r="AZ7528" s="4"/>
      <c r="BA7528" s="4"/>
      <c r="BB7528" s="4"/>
      <c r="BC7528" s="4">
        <v>40</v>
      </c>
      <c r="BD7528" t="str">
        <f>IF(AND(ADHOC!$G$15="",ADHOC!$S$4=""),"",IF(ADHOC!$G$15&lt;&gt;"",IF(ADHOC!$G$15=LEFT(Domein!$AS7528,LEN(ADHOC!$G$15)),MAX(Domein!BD$1:'Domein'!BD7527)+1,""),IF(ADHOC!$S$4=LEFT(Domein!$AS7528,LEN(ADHOC!$S$4)),MAX(Domein!BD$1:'Domein'!BD7527)+1,"")))</f>
        <v/>
      </c>
    </row>
    <row r="7529" spans="45:56" x14ac:dyDescent="0.2">
      <c r="AS7529" s="4" t="s">
        <v>16283</v>
      </c>
      <c r="AT7529" s="4" t="s">
        <v>9657</v>
      </c>
      <c r="AU7529" s="4" t="s">
        <v>456</v>
      </c>
      <c r="AV7529" s="4" t="s">
        <v>729</v>
      </c>
      <c r="AW7529" s="4" t="s">
        <v>701</v>
      </c>
      <c r="AX7529" s="4"/>
      <c r="AY7529" s="4"/>
      <c r="AZ7529" s="4"/>
      <c r="BA7529" s="4"/>
      <c r="BB7529" s="4"/>
      <c r="BC7529" s="4">
        <v>40</v>
      </c>
      <c r="BD7529" t="str">
        <f>IF(AND(ADHOC!$G$15="",ADHOC!$S$4=""),"",IF(ADHOC!$G$15&lt;&gt;"",IF(ADHOC!$G$15=LEFT(Domein!$AS7529,LEN(ADHOC!$G$15)),MAX(Domein!BD$1:'Domein'!BD7528)+1,""),IF(ADHOC!$S$4=LEFT(Domein!$AS7529,LEN(ADHOC!$S$4)),MAX(Domein!BD$1:'Domein'!BD7528)+1,"")))</f>
        <v/>
      </c>
    </row>
    <row r="7530" spans="45:56" x14ac:dyDescent="0.2">
      <c r="AS7530" s="4" t="s">
        <v>36681</v>
      </c>
      <c r="AT7530" s="4" t="s">
        <v>3257</v>
      </c>
      <c r="AU7530" s="4" t="s">
        <v>456</v>
      </c>
      <c r="AV7530" s="4" t="s">
        <v>729</v>
      </c>
      <c r="AW7530" s="4" t="s">
        <v>701</v>
      </c>
      <c r="AX7530" s="4"/>
      <c r="AY7530" s="4"/>
      <c r="AZ7530" s="4"/>
      <c r="BA7530" s="4"/>
      <c r="BB7530" s="4"/>
      <c r="BC7530" s="4">
        <v>40</v>
      </c>
      <c r="BD7530" t="str">
        <f>IF(AND(ADHOC!$G$15="",ADHOC!$S$4=""),"",IF(ADHOC!$G$15&lt;&gt;"",IF(ADHOC!$G$15=LEFT(Domein!$AS7530,LEN(ADHOC!$G$15)),MAX(Domein!BD$1:'Domein'!BD7529)+1,""),IF(ADHOC!$S$4=LEFT(Domein!$AS7530,LEN(ADHOC!$S$4)),MAX(Domein!BD$1:'Domein'!BD7529)+1,"")))</f>
        <v/>
      </c>
    </row>
    <row r="7531" spans="45:56" x14ac:dyDescent="0.2">
      <c r="AS7531" s="4" t="s">
        <v>11939</v>
      </c>
      <c r="AT7531" s="4" t="s">
        <v>11940</v>
      </c>
      <c r="AU7531" s="4" t="s">
        <v>463</v>
      </c>
      <c r="AV7531" s="4" t="s">
        <v>730</v>
      </c>
      <c r="AW7531" s="4" t="s">
        <v>701</v>
      </c>
      <c r="AX7531" s="4"/>
      <c r="AY7531" s="4"/>
      <c r="AZ7531" s="4"/>
      <c r="BA7531" s="4"/>
      <c r="BB7531" s="4"/>
      <c r="BC7531" s="4">
        <v>40</v>
      </c>
      <c r="BD7531" t="str">
        <f>IF(AND(ADHOC!$G$15="",ADHOC!$S$4=""),"",IF(ADHOC!$G$15&lt;&gt;"",IF(ADHOC!$G$15=LEFT(Domein!$AS7531,LEN(ADHOC!$G$15)),MAX(Domein!BD$1:'Domein'!BD7530)+1,""),IF(ADHOC!$S$4=LEFT(Domein!$AS7531,LEN(ADHOC!$S$4)),MAX(Domein!BD$1:'Domein'!BD7530)+1,"")))</f>
        <v/>
      </c>
    </row>
    <row r="7532" spans="45:56" x14ac:dyDescent="0.2">
      <c r="AS7532" s="4" t="s">
        <v>33644</v>
      </c>
      <c r="AT7532" s="4" t="s">
        <v>33645</v>
      </c>
      <c r="AU7532" s="4" t="s">
        <v>456</v>
      </c>
      <c r="AV7532" s="4" t="s">
        <v>729</v>
      </c>
      <c r="AW7532" s="4" t="s">
        <v>724</v>
      </c>
      <c r="AX7532" s="4"/>
      <c r="AY7532" s="4"/>
      <c r="AZ7532" s="4"/>
      <c r="BA7532" s="4"/>
      <c r="BB7532" s="4"/>
      <c r="BC7532" s="4">
        <v>40</v>
      </c>
      <c r="BD7532" t="str">
        <f>IF(AND(ADHOC!$G$15="",ADHOC!$S$4=""),"",IF(ADHOC!$G$15&lt;&gt;"",IF(ADHOC!$G$15=LEFT(Domein!$AS7532,LEN(ADHOC!$G$15)),MAX(Domein!BD$1:'Domein'!BD7531)+1,""),IF(ADHOC!$S$4=LEFT(Domein!$AS7532,LEN(ADHOC!$S$4)),MAX(Domein!BD$1:'Domein'!BD7531)+1,"")))</f>
        <v/>
      </c>
    </row>
    <row r="7533" spans="45:56" x14ac:dyDescent="0.2">
      <c r="AS7533" s="4" t="s">
        <v>33646</v>
      </c>
      <c r="AT7533" s="4" t="s">
        <v>33647</v>
      </c>
      <c r="AU7533" s="4" t="s">
        <v>456</v>
      </c>
      <c r="AV7533" s="4" t="s">
        <v>729</v>
      </c>
      <c r="AW7533" s="4" t="s">
        <v>724</v>
      </c>
      <c r="AX7533" s="4"/>
      <c r="AY7533" s="4"/>
      <c r="AZ7533" s="4"/>
      <c r="BA7533" s="4"/>
      <c r="BB7533" s="4"/>
      <c r="BC7533" s="4">
        <v>40</v>
      </c>
      <c r="BD7533" t="str">
        <f>IF(AND(ADHOC!$G$15="",ADHOC!$S$4=""),"",IF(ADHOC!$G$15&lt;&gt;"",IF(ADHOC!$G$15=LEFT(Domein!$AS7533,LEN(ADHOC!$G$15)),MAX(Domein!BD$1:'Domein'!BD7532)+1,""),IF(ADHOC!$S$4=LEFT(Domein!$AS7533,LEN(ADHOC!$S$4)),MAX(Domein!BD$1:'Domein'!BD7532)+1,"")))</f>
        <v/>
      </c>
    </row>
    <row r="7534" spans="45:56" x14ac:dyDescent="0.2">
      <c r="AS7534" s="4" t="s">
        <v>9610</v>
      </c>
      <c r="AT7534" s="4" t="s">
        <v>9611</v>
      </c>
      <c r="AU7534" s="4" t="s">
        <v>456</v>
      </c>
      <c r="AV7534" s="4" t="s">
        <v>729</v>
      </c>
      <c r="AW7534" s="4" t="s">
        <v>701</v>
      </c>
      <c r="AX7534" s="4"/>
      <c r="AY7534" s="4"/>
      <c r="AZ7534" s="4"/>
      <c r="BA7534" s="4"/>
      <c r="BB7534" s="4"/>
      <c r="BC7534" s="4">
        <v>40</v>
      </c>
      <c r="BD7534" t="str">
        <f>IF(AND(ADHOC!$G$15="",ADHOC!$S$4=""),"",IF(ADHOC!$G$15&lt;&gt;"",IF(ADHOC!$G$15=LEFT(Domein!$AS7534,LEN(ADHOC!$G$15)),MAX(Domein!BD$1:'Domein'!BD7533)+1,""),IF(ADHOC!$S$4=LEFT(Domein!$AS7534,LEN(ADHOC!$S$4)),MAX(Domein!BD$1:'Domein'!BD7533)+1,"")))</f>
        <v/>
      </c>
    </row>
    <row r="7535" spans="45:56" x14ac:dyDescent="0.2">
      <c r="AS7535" s="4" t="s">
        <v>16710</v>
      </c>
      <c r="AT7535" s="4" t="s">
        <v>14668</v>
      </c>
      <c r="AU7535" s="4" t="s">
        <v>456</v>
      </c>
      <c r="AV7535" s="4" t="s">
        <v>7011</v>
      </c>
      <c r="AW7535" s="4" t="s">
        <v>701</v>
      </c>
      <c r="AX7535" s="4"/>
      <c r="AY7535" s="4"/>
      <c r="AZ7535" s="4"/>
      <c r="BA7535" s="4"/>
      <c r="BB7535" s="4"/>
      <c r="BC7535" s="4">
        <v>40</v>
      </c>
      <c r="BD7535" t="str">
        <f>IF(AND(ADHOC!$G$15="",ADHOC!$S$4=""),"",IF(ADHOC!$G$15&lt;&gt;"",IF(ADHOC!$G$15=LEFT(Domein!$AS7535,LEN(ADHOC!$G$15)),MAX(Domein!BD$1:'Domein'!BD7534)+1,""),IF(ADHOC!$S$4=LEFT(Domein!$AS7535,LEN(ADHOC!$S$4)),MAX(Domein!BD$1:'Domein'!BD7534)+1,"")))</f>
        <v/>
      </c>
    </row>
    <row r="7536" spans="45:56" x14ac:dyDescent="0.2">
      <c r="AS7536" s="4" t="s">
        <v>13486</v>
      </c>
      <c r="AT7536" s="4" t="s">
        <v>13487</v>
      </c>
      <c r="AU7536" s="4" t="s">
        <v>456</v>
      </c>
      <c r="AV7536" s="4" t="s">
        <v>7011</v>
      </c>
      <c r="AW7536" s="4" t="s">
        <v>701</v>
      </c>
      <c r="AX7536" s="4"/>
      <c r="AY7536" s="4"/>
      <c r="AZ7536" s="4"/>
      <c r="BA7536" s="4"/>
      <c r="BB7536" s="4"/>
      <c r="BC7536" s="4">
        <v>40</v>
      </c>
      <c r="BD7536" t="str">
        <f>IF(AND(ADHOC!$G$15="",ADHOC!$S$4=""),"",IF(ADHOC!$G$15&lt;&gt;"",IF(ADHOC!$G$15=LEFT(Domein!$AS7536,LEN(ADHOC!$G$15)),MAX(Domein!BD$1:'Domein'!BD7535)+1,""),IF(ADHOC!$S$4=LEFT(Domein!$AS7536,LEN(ADHOC!$S$4)),MAX(Domein!BD$1:'Domein'!BD7535)+1,"")))</f>
        <v/>
      </c>
    </row>
    <row r="7537" spans="45:56" x14ac:dyDescent="0.2">
      <c r="AS7537" s="4" t="s">
        <v>12653</v>
      </c>
      <c r="AT7537" s="4" t="s">
        <v>32675</v>
      </c>
      <c r="AU7537" s="4" t="s">
        <v>456</v>
      </c>
      <c r="AV7537" s="4" t="s">
        <v>7011</v>
      </c>
      <c r="AW7537" s="4" t="s">
        <v>701</v>
      </c>
      <c r="AX7537" s="4"/>
      <c r="AY7537" s="4"/>
      <c r="AZ7537" s="4"/>
      <c r="BA7537" s="4"/>
      <c r="BB7537" s="4"/>
      <c r="BC7537" s="4">
        <v>40</v>
      </c>
      <c r="BD7537" t="str">
        <f>IF(AND(ADHOC!$G$15="",ADHOC!$S$4=""),"",IF(ADHOC!$G$15&lt;&gt;"",IF(ADHOC!$G$15=LEFT(Domein!$AS7537,LEN(ADHOC!$G$15)),MAX(Domein!BD$1:'Domein'!BD7536)+1,""),IF(ADHOC!$S$4=LEFT(Domein!$AS7537,LEN(ADHOC!$S$4)),MAX(Domein!BD$1:'Domein'!BD7536)+1,"")))</f>
        <v/>
      </c>
    </row>
    <row r="7538" spans="45:56" x14ac:dyDescent="0.2">
      <c r="AS7538" s="4" t="s">
        <v>12654</v>
      </c>
      <c r="AT7538" s="4" t="s">
        <v>16711</v>
      </c>
      <c r="AU7538" s="4" t="s">
        <v>456</v>
      </c>
      <c r="AV7538" s="4" t="s">
        <v>729</v>
      </c>
      <c r="AW7538" s="4" t="s">
        <v>701</v>
      </c>
      <c r="AX7538" s="4"/>
      <c r="AY7538" s="4"/>
      <c r="AZ7538" s="4"/>
      <c r="BA7538" s="4"/>
      <c r="BB7538" s="4"/>
      <c r="BC7538" s="4">
        <v>40</v>
      </c>
      <c r="BD7538" t="str">
        <f>IF(AND(ADHOC!$G$15="",ADHOC!$S$4=""),"",IF(ADHOC!$G$15&lt;&gt;"",IF(ADHOC!$G$15=LEFT(Domein!$AS7538,LEN(ADHOC!$G$15)),MAX(Domein!BD$1:'Domein'!BD7537)+1,""),IF(ADHOC!$S$4=LEFT(Domein!$AS7538,LEN(ADHOC!$S$4)),MAX(Domein!BD$1:'Domein'!BD7537)+1,"")))</f>
        <v/>
      </c>
    </row>
    <row r="7539" spans="45:56" x14ac:dyDescent="0.2">
      <c r="AS7539" s="4" t="s">
        <v>21313</v>
      </c>
      <c r="AT7539" s="4" t="s">
        <v>14668</v>
      </c>
      <c r="AU7539" s="4" t="s">
        <v>456</v>
      </c>
      <c r="AV7539" s="4" t="s">
        <v>7011</v>
      </c>
      <c r="AW7539" s="4" t="s">
        <v>701</v>
      </c>
      <c r="AX7539" s="4"/>
      <c r="AY7539" s="4"/>
      <c r="AZ7539" s="4"/>
      <c r="BA7539" s="4"/>
      <c r="BB7539" s="4"/>
      <c r="BC7539" s="4">
        <v>40</v>
      </c>
      <c r="BD7539" t="str">
        <f>IF(AND(ADHOC!$G$15="",ADHOC!$S$4=""),"",IF(ADHOC!$G$15&lt;&gt;"",IF(ADHOC!$G$15=LEFT(Domein!$AS7539,LEN(ADHOC!$G$15)),MAX(Domein!BD$1:'Domein'!BD7538)+1,""),IF(ADHOC!$S$4=LEFT(Domein!$AS7539,LEN(ADHOC!$S$4)),MAX(Domein!BD$1:'Domein'!BD7538)+1,"")))</f>
        <v/>
      </c>
    </row>
    <row r="7540" spans="45:56" x14ac:dyDescent="0.2">
      <c r="AS7540" s="4" t="s">
        <v>13765</v>
      </c>
      <c r="AT7540" s="4" t="s">
        <v>13766</v>
      </c>
      <c r="AU7540" s="4" t="s">
        <v>456</v>
      </c>
      <c r="AV7540" s="4" t="s">
        <v>729</v>
      </c>
      <c r="AW7540" s="4" t="s">
        <v>701</v>
      </c>
      <c r="AX7540" s="4"/>
      <c r="AY7540" s="4"/>
      <c r="AZ7540" s="4"/>
      <c r="BA7540" s="4"/>
      <c r="BB7540" s="4"/>
      <c r="BC7540" s="4">
        <v>40</v>
      </c>
      <c r="BD7540" t="str">
        <f>IF(AND(ADHOC!$G$15="",ADHOC!$S$4=""),"",IF(ADHOC!$G$15&lt;&gt;"",IF(ADHOC!$G$15=LEFT(Domein!$AS7540,LEN(ADHOC!$G$15)),MAX(Domein!BD$1:'Domein'!BD7539)+1,""),IF(ADHOC!$S$4=LEFT(Domein!$AS7540,LEN(ADHOC!$S$4)),MAX(Domein!BD$1:'Domein'!BD7539)+1,"")))</f>
        <v/>
      </c>
    </row>
    <row r="7541" spans="45:56" x14ac:dyDescent="0.2">
      <c r="AS7541" s="4" t="s">
        <v>13827</v>
      </c>
      <c r="AT7541" s="4" t="s">
        <v>13766</v>
      </c>
      <c r="AU7541" s="4" t="s">
        <v>456</v>
      </c>
      <c r="AV7541" s="4" t="s">
        <v>729</v>
      </c>
      <c r="AW7541" s="4" t="s">
        <v>701</v>
      </c>
      <c r="AX7541" s="4"/>
      <c r="AY7541" s="4"/>
      <c r="AZ7541" s="4"/>
      <c r="BA7541" s="4"/>
      <c r="BB7541" s="4"/>
      <c r="BC7541" s="4">
        <v>40</v>
      </c>
      <c r="BD7541" t="str">
        <f>IF(AND(ADHOC!$G$15="",ADHOC!$S$4=""),"",IF(ADHOC!$G$15&lt;&gt;"",IF(ADHOC!$G$15=LEFT(Domein!$AS7541,LEN(ADHOC!$G$15)),MAX(Domein!BD$1:'Domein'!BD7540)+1,""),IF(ADHOC!$S$4=LEFT(Domein!$AS7541,LEN(ADHOC!$S$4)),MAX(Domein!BD$1:'Domein'!BD7540)+1,"")))</f>
        <v/>
      </c>
    </row>
    <row r="7542" spans="45:56" x14ac:dyDescent="0.2">
      <c r="AS7542" s="4" t="s">
        <v>13828</v>
      </c>
      <c r="AT7542" s="4" t="s">
        <v>13766</v>
      </c>
      <c r="AU7542" s="4" t="s">
        <v>456</v>
      </c>
      <c r="AV7542" s="4" t="s">
        <v>729</v>
      </c>
      <c r="AW7542" s="4" t="s">
        <v>701</v>
      </c>
      <c r="AX7542" s="4"/>
      <c r="AY7542" s="4"/>
      <c r="AZ7542" s="4"/>
      <c r="BA7542" s="4"/>
      <c r="BB7542" s="4"/>
      <c r="BC7542" s="4">
        <v>40</v>
      </c>
      <c r="BD7542" t="str">
        <f>IF(AND(ADHOC!$G$15="",ADHOC!$S$4=""),"",IF(ADHOC!$G$15&lt;&gt;"",IF(ADHOC!$G$15=LEFT(Domein!$AS7542,LEN(ADHOC!$G$15)),MAX(Domein!BD$1:'Domein'!BD7541)+1,""),IF(ADHOC!$S$4=LEFT(Domein!$AS7542,LEN(ADHOC!$S$4)),MAX(Domein!BD$1:'Domein'!BD7541)+1,"")))</f>
        <v/>
      </c>
    </row>
    <row r="7543" spans="45:56" x14ac:dyDescent="0.2">
      <c r="AS7543" s="4" t="s">
        <v>9612</v>
      </c>
      <c r="AT7543" s="4" t="s">
        <v>9613</v>
      </c>
      <c r="AU7543" s="4" t="s">
        <v>456</v>
      </c>
      <c r="AV7543" s="4" t="s">
        <v>730</v>
      </c>
      <c r="AW7543" s="4" t="s">
        <v>701</v>
      </c>
      <c r="AX7543" s="4"/>
      <c r="AY7543" s="4"/>
      <c r="AZ7543" s="4"/>
      <c r="BA7543" s="4"/>
      <c r="BB7543" s="4"/>
      <c r="BC7543" s="4">
        <v>40</v>
      </c>
      <c r="BD7543" t="str">
        <f>IF(AND(ADHOC!$G$15="",ADHOC!$S$4=""),"",IF(ADHOC!$G$15&lt;&gt;"",IF(ADHOC!$G$15=LEFT(Domein!$AS7543,LEN(ADHOC!$G$15)),MAX(Domein!BD$1:'Domein'!BD7542)+1,""),IF(ADHOC!$S$4=LEFT(Domein!$AS7543,LEN(ADHOC!$S$4)),MAX(Domein!BD$1:'Domein'!BD7542)+1,"")))</f>
        <v/>
      </c>
    </row>
    <row r="7544" spans="45:56" x14ac:dyDescent="0.2">
      <c r="AS7544" s="4" t="s">
        <v>36682</v>
      </c>
      <c r="AT7544" s="4" t="s">
        <v>36683</v>
      </c>
      <c r="AU7544" s="4" t="s">
        <v>456</v>
      </c>
      <c r="AV7544" s="4" t="s">
        <v>729</v>
      </c>
      <c r="AW7544" s="4" t="s">
        <v>701</v>
      </c>
      <c r="AX7544" s="4"/>
      <c r="AY7544" s="4"/>
      <c r="AZ7544" s="4"/>
      <c r="BA7544" s="4"/>
      <c r="BB7544" s="4"/>
      <c r="BC7544" s="4">
        <v>40</v>
      </c>
      <c r="BD7544" t="str">
        <f>IF(AND(ADHOC!$G$15="",ADHOC!$S$4=""),"",IF(ADHOC!$G$15&lt;&gt;"",IF(ADHOC!$G$15=LEFT(Domein!$AS7544,LEN(ADHOC!$G$15)),MAX(Domein!BD$1:'Domein'!BD7543)+1,""),IF(ADHOC!$S$4=LEFT(Domein!$AS7544,LEN(ADHOC!$S$4)),MAX(Domein!BD$1:'Domein'!BD7543)+1,"")))</f>
        <v/>
      </c>
    </row>
    <row r="7545" spans="45:56" x14ac:dyDescent="0.2">
      <c r="AS7545" s="4" t="s">
        <v>12504</v>
      </c>
      <c r="AT7545" s="4" t="s">
        <v>21700</v>
      </c>
      <c r="AU7545" s="4" t="s">
        <v>456</v>
      </c>
      <c r="AV7545" s="4" t="s">
        <v>7011</v>
      </c>
      <c r="AW7545" s="4" t="s">
        <v>701</v>
      </c>
      <c r="AX7545" s="4"/>
      <c r="AY7545" s="4"/>
      <c r="AZ7545" s="4"/>
      <c r="BA7545" s="4"/>
      <c r="BB7545" s="4"/>
      <c r="BC7545" s="4">
        <v>40</v>
      </c>
      <c r="BD7545" t="str">
        <f>IF(AND(ADHOC!$G$15="",ADHOC!$S$4=""),"",IF(ADHOC!$G$15&lt;&gt;"",IF(ADHOC!$G$15=LEFT(Domein!$AS7545,LEN(ADHOC!$G$15)),MAX(Domein!BD$1:'Domein'!BD7544)+1,""),IF(ADHOC!$S$4=LEFT(Domein!$AS7545,LEN(ADHOC!$S$4)),MAX(Domein!BD$1:'Domein'!BD7544)+1,"")))</f>
        <v/>
      </c>
    </row>
    <row r="7546" spans="45:56" x14ac:dyDescent="0.2">
      <c r="AS7546" s="4" t="s">
        <v>12505</v>
      </c>
      <c r="AT7546" s="4" t="s">
        <v>15641</v>
      </c>
      <c r="AU7546" s="4" t="s">
        <v>456</v>
      </c>
      <c r="AV7546" s="4" t="s">
        <v>7011</v>
      </c>
      <c r="AW7546" s="4" t="s">
        <v>701</v>
      </c>
      <c r="AX7546" s="4"/>
      <c r="AY7546" s="4"/>
      <c r="AZ7546" s="4"/>
      <c r="BA7546" s="4"/>
      <c r="BB7546" s="4"/>
      <c r="BC7546" s="4">
        <v>40</v>
      </c>
      <c r="BD7546" t="str">
        <f>IF(AND(ADHOC!$G$15="",ADHOC!$S$4=""),"",IF(ADHOC!$G$15&lt;&gt;"",IF(ADHOC!$G$15=LEFT(Domein!$AS7546,LEN(ADHOC!$G$15)),MAX(Domein!BD$1:'Domein'!BD7545)+1,""),IF(ADHOC!$S$4=LEFT(Domein!$AS7546,LEN(ADHOC!$S$4)),MAX(Domein!BD$1:'Domein'!BD7545)+1,"")))</f>
        <v/>
      </c>
    </row>
    <row r="7547" spans="45:56" x14ac:dyDescent="0.2">
      <c r="AS7547" s="4" t="s">
        <v>32381</v>
      </c>
      <c r="AT7547" s="4" t="s">
        <v>32382</v>
      </c>
      <c r="AU7547" s="4" t="s">
        <v>456</v>
      </c>
      <c r="AV7547" s="4" t="s">
        <v>729</v>
      </c>
      <c r="AW7547" s="4" t="s">
        <v>701</v>
      </c>
      <c r="AX7547" s="4"/>
      <c r="AY7547" s="4"/>
      <c r="AZ7547" s="4"/>
      <c r="BA7547" s="4"/>
      <c r="BB7547" s="4"/>
      <c r="BC7547" s="4">
        <v>40</v>
      </c>
      <c r="BD7547" t="str">
        <f>IF(AND(ADHOC!$G$15="",ADHOC!$S$4=""),"",IF(ADHOC!$G$15&lt;&gt;"",IF(ADHOC!$G$15=LEFT(Domein!$AS7547,LEN(ADHOC!$G$15)),MAX(Domein!BD$1:'Domein'!BD7546)+1,""),IF(ADHOC!$S$4=LEFT(Domein!$AS7547,LEN(ADHOC!$S$4)),MAX(Domein!BD$1:'Domein'!BD7546)+1,"")))</f>
        <v/>
      </c>
    </row>
    <row r="7548" spans="45:56" x14ac:dyDescent="0.2">
      <c r="AS7548" s="4" t="s">
        <v>32383</v>
      </c>
      <c r="AT7548" s="4" t="s">
        <v>32384</v>
      </c>
      <c r="AU7548" s="4" t="s">
        <v>456</v>
      </c>
      <c r="AV7548" s="4" t="s">
        <v>729</v>
      </c>
      <c r="AW7548" s="4" t="s">
        <v>701</v>
      </c>
      <c r="AX7548" s="4"/>
      <c r="AY7548" s="4"/>
      <c r="AZ7548" s="4"/>
      <c r="BA7548" s="4"/>
      <c r="BB7548" s="4"/>
      <c r="BC7548" s="4">
        <v>40</v>
      </c>
      <c r="BD7548" t="str">
        <f>IF(AND(ADHOC!$G$15="",ADHOC!$S$4=""),"",IF(ADHOC!$G$15&lt;&gt;"",IF(ADHOC!$G$15=LEFT(Domein!$AS7548,LEN(ADHOC!$G$15)),MAX(Domein!BD$1:'Domein'!BD7547)+1,""),IF(ADHOC!$S$4=LEFT(Domein!$AS7548,LEN(ADHOC!$S$4)),MAX(Domein!BD$1:'Domein'!BD7547)+1,"")))</f>
        <v/>
      </c>
    </row>
    <row r="7549" spans="45:56" x14ac:dyDescent="0.2">
      <c r="AS7549" s="4" t="s">
        <v>32171</v>
      </c>
      <c r="AT7549" s="4" t="s">
        <v>32172</v>
      </c>
      <c r="AU7549" s="4" t="s">
        <v>463</v>
      </c>
      <c r="AV7549" s="4" t="s">
        <v>730</v>
      </c>
      <c r="AW7549" s="4" t="s">
        <v>701</v>
      </c>
      <c r="AX7549" s="4"/>
      <c r="AY7549" s="4"/>
      <c r="AZ7549" s="4"/>
      <c r="BA7549" s="4"/>
      <c r="BB7549" s="4"/>
      <c r="BC7549" s="4">
        <v>40</v>
      </c>
      <c r="BD7549" t="str">
        <f>IF(AND(ADHOC!$G$15="",ADHOC!$S$4=""),"",IF(ADHOC!$G$15&lt;&gt;"",IF(ADHOC!$G$15=LEFT(Domein!$AS7549,LEN(ADHOC!$G$15)),MAX(Domein!BD$1:'Domein'!BD7548)+1,""),IF(ADHOC!$S$4=LEFT(Domein!$AS7549,LEN(ADHOC!$S$4)),MAX(Domein!BD$1:'Domein'!BD7548)+1,"")))</f>
        <v/>
      </c>
    </row>
    <row r="7550" spans="45:56" x14ac:dyDescent="0.2">
      <c r="AS7550" s="4" t="s">
        <v>34740</v>
      </c>
      <c r="AT7550" s="4" t="s">
        <v>34741</v>
      </c>
      <c r="AU7550" s="4" t="s">
        <v>456</v>
      </c>
      <c r="AV7550" s="4" t="s">
        <v>729</v>
      </c>
      <c r="AW7550" s="4" t="s">
        <v>701</v>
      </c>
      <c r="AX7550" s="4"/>
      <c r="AY7550" s="4"/>
      <c r="AZ7550" s="4"/>
      <c r="BA7550" s="4"/>
      <c r="BB7550" s="4"/>
      <c r="BC7550" s="4">
        <v>40</v>
      </c>
      <c r="BD7550" t="str">
        <f>IF(AND(ADHOC!$G$15="",ADHOC!$S$4=""),"",IF(ADHOC!$G$15&lt;&gt;"",IF(ADHOC!$G$15=LEFT(Domein!$AS7550,LEN(ADHOC!$G$15)),MAX(Domein!BD$1:'Domein'!BD7549)+1,""),IF(ADHOC!$S$4=LEFT(Domein!$AS7550,LEN(ADHOC!$S$4)),MAX(Domein!BD$1:'Domein'!BD7549)+1,"")))</f>
        <v/>
      </c>
    </row>
    <row r="7551" spans="45:56" x14ac:dyDescent="0.2">
      <c r="AS7551" s="4" t="s">
        <v>3260</v>
      </c>
      <c r="AT7551" s="4" t="s">
        <v>9614</v>
      </c>
      <c r="AU7551" s="4" t="s">
        <v>463</v>
      </c>
      <c r="AV7551" s="4" t="s">
        <v>730</v>
      </c>
      <c r="AW7551" s="4" t="s">
        <v>701</v>
      </c>
      <c r="AX7551" s="4"/>
      <c r="AY7551" s="4"/>
      <c r="AZ7551" s="4"/>
      <c r="BA7551" s="4"/>
      <c r="BB7551" s="4"/>
      <c r="BC7551" s="4">
        <v>40</v>
      </c>
      <c r="BD7551" t="str">
        <f>IF(AND(ADHOC!$G$15="",ADHOC!$S$4=""),"",IF(ADHOC!$G$15&lt;&gt;"",IF(ADHOC!$G$15=LEFT(Domein!$AS7551,LEN(ADHOC!$G$15)),MAX(Domein!BD$1:'Domein'!BD7550)+1,""),IF(ADHOC!$S$4=LEFT(Domein!$AS7551,LEN(ADHOC!$S$4)),MAX(Domein!BD$1:'Domein'!BD7550)+1,"")))</f>
        <v/>
      </c>
    </row>
    <row r="7552" spans="45:56" x14ac:dyDescent="0.2">
      <c r="AS7552" s="4" t="s">
        <v>9615</v>
      </c>
      <c r="AT7552" s="4" t="s">
        <v>11913</v>
      </c>
      <c r="AU7552" s="4" t="s">
        <v>463</v>
      </c>
      <c r="AV7552" s="4" t="s">
        <v>730</v>
      </c>
      <c r="AW7552" s="4" t="s">
        <v>701</v>
      </c>
      <c r="AX7552" s="4"/>
      <c r="AY7552" s="4"/>
      <c r="AZ7552" s="4"/>
      <c r="BA7552" s="4"/>
      <c r="BB7552" s="4"/>
      <c r="BC7552" s="4">
        <v>40</v>
      </c>
      <c r="BD7552" t="str">
        <f>IF(AND(ADHOC!$G$15="",ADHOC!$S$4=""),"",IF(ADHOC!$G$15&lt;&gt;"",IF(ADHOC!$G$15=LEFT(Domein!$AS7552,LEN(ADHOC!$G$15)),MAX(Domein!BD$1:'Domein'!BD7551)+1,""),IF(ADHOC!$S$4=LEFT(Domein!$AS7552,LEN(ADHOC!$S$4)),MAX(Domein!BD$1:'Domein'!BD7551)+1,"")))</f>
        <v/>
      </c>
    </row>
    <row r="7553" spans="45:56" x14ac:dyDescent="0.2">
      <c r="AS7553" s="4" t="s">
        <v>9616</v>
      </c>
      <c r="AT7553" s="4" t="s">
        <v>3257</v>
      </c>
      <c r="AU7553" s="4" t="s">
        <v>456</v>
      </c>
      <c r="AV7553" s="4" t="s">
        <v>729</v>
      </c>
      <c r="AW7553" s="4" t="s">
        <v>701</v>
      </c>
      <c r="AX7553" s="4"/>
      <c r="AY7553" s="4"/>
      <c r="AZ7553" s="4"/>
      <c r="BA7553" s="4"/>
      <c r="BB7553" s="4"/>
      <c r="BC7553" s="4">
        <v>40</v>
      </c>
      <c r="BD7553" t="str">
        <f>IF(AND(ADHOC!$G$15="",ADHOC!$S$4=""),"",IF(ADHOC!$G$15&lt;&gt;"",IF(ADHOC!$G$15=LEFT(Domein!$AS7553,LEN(ADHOC!$G$15)),MAX(Domein!BD$1:'Domein'!BD7552)+1,""),IF(ADHOC!$S$4=LEFT(Domein!$AS7553,LEN(ADHOC!$S$4)),MAX(Domein!BD$1:'Domein'!BD7552)+1,"")))</f>
        <v/>
      </c>
    </row>
    <row r="7554" spans="45:56" x14ac:dyDescent="0.2">
      <c r="AS7554" s="4" t="s">
        <v>9617</v>
      </c>
      <c r="AT7554" s="4" t="s">
        <v>38633</v>
      </c>
      <c r="AU7554" s="4" t="s">
        <v>456</v>
      </c>
      <c r="AV7554" s="4" t="s">
        <v>729</v>
      </c>
      <c r="AW7554" s="4" t="s">
        <v>701</v>
      </c>
      <c r="AX7554" s="4"/>
      <c r="AY7554" s="4"/>
      <c r="AZ7554" s="4"/>
      <c r="BA7554" s="4"/>
      <c r="BB7554" s="4"/>
      <c r="BC7554" s="4">
        <v>40</v>
      </c>
      <c r="BD7554" t="str">
        <f>IF(AND(ADHOC!$G$15="",ADHOC!$S$4=""),"",IF(ADHOC!$G$15&lt;&gt;"",IF(ADHOC!$G$15=LEFT(Domein!$AS7554,LEN(ADHOC!$G$15)),MAX(Domein!BD$1:'Domein'!BD7553)+1,""),IF(ADHOC!$S$4=LEFT(Domein!$AS7554,LEN(ADHOC!$S$4)),MAX(Domein!BD$1:'Domein'!BD7553)+1,"")))</f>
        <v/>
      </c>
    </row>
    <row r="7555" spans="45:56" x14ac:dyDescent="0.2">
      <c r="AS7555" s="4" t="s">
        <v>9618</v>
      </c>
      <c r="AT7555" s="4" t="s">
        <v>14456</v>
      </c>
      <c r="AU7555" s="4" t="s">
        <v>456</v>
      </c>
      <c r="AV7555" s="4" t="s">
        <v>7011</v>
      </c>
      <c r="AW7555" s="4" t="s">
        <v>701</v>
      </c>
      <c r="AX7555" s="4"/>
      <c r="AY7555" s="4"/>
      <c r="AZ7555" s="4"/>
      <c r="BA7555" s="4"/>
      <c r="BB7555" s="4"/>
      <c r="BC7555" s="4">
        <v>40</v>
      </c>
      <c r="BD7555" t="str">
        <f>IF(AND(ADHOC!$G$15="",ADHOC!$S$4=""),"",IF(ADHOC!$G$15&lt;&gt;"",IF(ADHOC!$G$15=LEFT(Domein!$AS7555,LEN(ADHOC!$G$15)),MAX(Domein!BD$1:'Domein'!BD7554)+1,""),IF(ADHOC!$S$4=LEFT(Domein!$AS7555,LEN(ADHOC!$S$4)),MAX(Domein!BD$1:'Domein'!BD7554)+1,"")))</f>
        <v/>
      </c>
    </row>
    <row r="7556" spans="45:56" x14ac:dyDescent="0.2">
      <c r="AS7556" s="4" t="s">
        <v>9619</v>
      </c>
      <c r="AT7556" s="4" t="s">
        <v>14456</v>
      </c>
      <c r="AU7556" s="4" t="s">
        <v>456</v>
      </c>
      <c r="AV7556" s="4" t="s">
        <v>7011</v>
      </c>
      <c r="AW7556" s="4" t="s">
        <v>701</v>
      </c>
      <c r="AX7556" s="4"/>
      <c r="AY7556" s="4"/>
      <c r="AZ7556" s="4"/>
      <c r="BA7556" s="4"/>
      <c r="BB7556" s="4"/>
      <c r="BC7556" s="4">
        <v>40</v>
      </c>
      <c r="BD7556" t="str">
        <f>IF(AND(ADHOC!$G$15="",ADHOC!$S$4=""),"",IF(ADHOC!$G$15&lt;&gt;"",IF(ADHOC!$G$15=LEFT(Domein!$AS7556,LEN(ADHOC!$G$15)),MAX(Domein!BD$1:'Domein'!BD7555)+1,""),IF(ADHOC!$S$4=LEFT(Domein!$AS7556,LEN(ADHOC!$S$4)),MAX(Domein!BD$1:'Domein'!BD7555)+1,"")))</f>
        <v/>
      </c>
    </row>
    <row r="7557" spans="45:56" x14ac:dyDescent="0.2">
      <c r="AS7557" s="4" t="s">
        <v>9620</v>
      </c>
      <c r="AT7557" s="4" t="s">
        <v>9621</v>
      </c>
      <c r="AU7557" s="4" t="s">
        <v>456</v>
      </c>
      <c r="AV7557" s="4" t="s">
        <v>729</v>
      </c>
      <c r="AW7557" s="4" t="s">
        <v>701</v>
      </c>
      <c r="AX7557" s="4"/>
      <c r="AY7557" s="4"/>
      <c r="AZ7557" s="4"/>
      <c r="BA7557" s="4"/>
      <c r="BB7557" s="4"/>
      <c r="BC7557" s="4">
        <v>40</v>
      </c>
      <c r="BD7557" t="str">
        <f>IF(AND(ADHOC!$G$15="",ADHOC!$S$4=""),"",IF(ADHOC!$G$15&lt;&gt;"",IF(ADHOC!$G$15=LEFT(Domein!$AS7557,LEN(ADHOC!$G$15)),MAX(Domein!BD$1:'Domein'!BD7556)+1,""),IF(ADHOC!$S$4=LEFT(Domein!$AS7557,LEN(ADHOC!$S$4)),MAX(Domein!BD$1:'Domein'!BD7556)+1,"")))</f>
        <v/>
      </c>
    </row>
    <row r="7558" spans="45:56" x14ac:dyDescent="0.2">
      <c r="AS7558" s="4" t="s">
        <v>9622</v>
      </c>
      <c r="AT7558" s="4" t="s">
        <v>9623</v>
      </c>
      <c r="AU7558" s="4" t="s">
        <v>456</v>
      </c>
      <c r="AV7558" s="4" t="s">
        <v>729</v>
      </c>
      <c r="AW7558" s="4" t="s">
        <v>701</v>
      </c>
      <c r="AX7558" s="4"/>
      <c r="AY7558" s="4"/>
      <c r="AZ7558" s="4"/>
      <c r="BA7558" s="4"/>
      <c r="BB7558" s="4"/>
      <c r="BC7558" s="4">
        <v>40</v>
      </c>
      <c r="BD7558" t="str">
        <f>IF(AND(ADHOC!$G$15="",ADHOC!$S$4=""),"",IF(ADHOC!$G$15&lt;&gt;"",IF(ADHOC!$G$15=LEFT(Domein!$AS7558,LEN(ADHOC!$G$15)),MAX(Domein!BD$1:'Domein'!BD7557)+1,""),IF(ADHOC!$S$4=LEFT(Domein!$AS7558,LEN(ADHOC!$S$4)),MAX(Domein!BD$1:'Domein'!BD7557)+1,"")))</f>
        <v/>
      </c>
    </row>
    <row r="7559" spans="45:56" x14ac:dyDescent="0.2">
      <c r="AS7559" s="4" t="s">
        <v>12205</v>
      </c>
      <c r="AT7559" s="4" t="s">
        <v>34906</v>
      </c>
      <c r="AU7559" s="4" t="s">
        <v>456</v>
      </c>
      <c r="AV7559" s="4" t="s">
        <v>729</v>
      </c>
      <c r="AW7559" s="4" t="s">
        <v>701</v>
      </c>
      <c r="AX7559" s="4"/>
      <c r="AY7559" s="4"/>
      <c r="AZ7559" s="4"/>
      <c r="BA7559" s="4"/>
      <c r="BB7559" s="4"/>
      <c r="BC7559" s="4">
        <v>40</v>
      </c>
      <c r="BD7559" t="str">
        <f>IF(AND(ADHOC!$G$15="",ADHOC!$S$4=""),"",IF(ADHOC!$G$15&lt;&gt;"",IF(ADHOC!$G$15=LEFT(Domein!$AS7559,LEN(ADHOC!$G$15)),MAX(Domein!BD$1:'Domein'!BD7558)+1,""),IF(ADHOC!$S$4=LEFT(Domein!$AS7559,LEN(ADHOC!$S$4)),MAX(Domein!BD$1:'Domein'!BD7558)+1,"")))</f>
        <v/>
      </c>
    </row>
    <row r="7560" spans="45:56" x14ac:dyDescent="0.2">
      <c r="AS7560" s="4" t="s">
        <v>9624</v>
      </c>
      <c r="AT7560" s="4" t="s">
        <v>9602</v>
      </c>
      <c r="AU7560" s="4" t="s">
        <v>456</v>
      </c>
      <c r="AV7560" s="4" t="s">
        <v>729</v>
      </c>
      <c r="AW7560" s="4" t="s">
        <v>701</v>
      </c>
      <c r="AX7560" s="4"/>
      <c r="AY7560" s="4"/>
      <c r="AZ7560" s="4"/>
      <c r="BA7560" s="4"/>
      <c r="BB7560" s="4"/>
      <c r="BC7560" s="4">
        <v>40</v>
      </c>
      <c r="BD7560" t="str">
        <f>IF(AND(ADHOC!$G$15="",ADHOC!$S$4=""),"",IF(ADHOC!$G$15&lt;&gt;"",IF(ADHOC!$G$15=LEFT(Domein!$AS7560,LEN(ADHOC!$G$15)),MAX(Domein!BD$1:'Domein'!BD7559)+1,""),IF(ADHOC!$S$4=LEFT(Domein!$AS7560,LEN(ADHOC!$S$4)),MAX(Domein!BD$1:'Domein'!BD7559)+1,"")))</f>
        <v/>
      </c>
    </row>
    <row r="7561" spans="45:56" x14ac:dyDescent="0.2">
      <c r="AS7561" s="4" t="s">
        <v>12206</v>
      </c>
      <c r="AT7561" s="4" t="s">
        <v>34906</v>
      </c>
      <c r="AU7561" s="4" t="s">
        <v>456</v>
      </c>
      <c r="AV7561" s="4" t="s">
        <v>729</v>
      </c>
      <c r="AW7561" s="4" t="s">
        <v>701</v>
      </c>
      <c r="AX7561" s="4"/>
      <c r="AY7561" s="4"/>
      <c r="AZ7561" s="4"/>
      <c r="BA7561" s="4"/>
      <c r="BB7561" s="4"/>
      <c r="BC7561" s="4">
        <v>40</v>
      </c>
      <c r="BD7561" t="str">
        <f>IF(AND(ADHOC!$G$15="",ADHOC!$S$4=""),"",IF(ADHOC!$G$15&lt;&gt;"",IF(ADHOC!$G$15=LEFT(Domein!$AS7561,LEN(ADHOC!$G$15)),MAX(Domein!BD$1:'Domein'!BD7560)+1,""),IF(ADHOC!$S$4=LEFT(Domein!$AS7561,LEN(ADHOC!$S$4)),MAX(Domein!BD$1:'Domein'!BD7560)+1,"")))</f>
        <v/>
      </c>
    </row>
    <row r="7562" spans="45:56" x14ac:dyDescent="0.2">
      <c r="AS7562" s="4" t="s">
        <v>12506</v>
      </c>
      <c r="AT7562" s="4" t="s">
        <v>14456</v>
      </c>
      <c r="AU7562" s="4" t="s">
        <v>456</v>
      </c>
      <c r="AV7562" s="4" t="s">
        <v>7011</v>
      </c>
      <c r="AW7562" s="4" t="s">
        <v>701</v>
      </c>
      <c r="AX7562" s="4"/>
      <c r="AY7562" s="4"/>
      <c r="AZ7562" s="4"/>
      <c r="BA7562" s="4"/>
      <c r="BB7562" s="4"/>
      <c r="BC7562" s="4">
        <v>40</v>
      </c>
      <c r="BD7562" t="str">
        <f>IF(AND(ADHOC!$G$15="",ADHOC!$S$4=""),"",IF(ADHOC!$G$15&lt;&gt;"",IF(ADHOC!$G$15=LEFT(Domein!$AS7562,LEN(ADHOC!$G$15)),MAX(Domein!BD$1:'Domein'!BD7561)+1,""),IF(ADHOC!$S$4=LEFT(Domein!$AS7562,LEN(ADHOC!$S$4)),MAX(Domein!BD$1:'Domein'!BD7561)+1,"")))</f>
        <v/>
      </c>
    </row>
    <row r="7563" spans="45:56" x14ac:dyDescent="0.2">
      <c r="AS7563" s="4" t="s">
        <v>21780</v>
      </c>
      <c r="AT7563" s="4" t="s">
        <v>14668</v>
      </c>
      <c r="AU7563" s="4" t="s">
        <v>456</v>
      </c>
      <c r="AV7563" s="4" t="s">
        <v>7011</v>
      </c>
      <c r="AW7563" s="4" t="s">
        <v>701</v>
      </c>
      <c r="AX7563" s="4"/>
      <c r="AY7563" s="4"/>
      <c r="AZ7563" s="4"/>
      <c r="BA7563" s="4"/>
      <c r="BB7563" s="4"/>
      <c r="BC7563" s="4">
        <v>40</v>
      </c>
      <c r="BD7563" t="str">
        <f>IF(AND(ADHOC!$G$15="",ADHOC!$S$4=""),"",IF(ADHOC!$G$15&lt;&gt;"",IF(ADHOC!$G$15=LEFT(Domein!$AS7563,LEN(ADHOC!$G$15)),MAX(Domein!BD$1:'Domein'!BD7562)+1,""),IF(ADHOC!$S$4=LEFT(Domein!$AS7563,LEN(ADHOC!$S$4)),MAX(Domein!BD$1:'Domein'!BD7562)+1,"")))</f>
        <v/>
      </c>
    </row>
    <row r="7564" spans="45:56" x14ac:dyDescent="0.2">
      <c r="AS7564" s="4" t="s">
        <v>12655</v>
      </c>
      <c r="AT7564" s="4" t="s">
        <v>14510</v>
      </c>
      <c r="AU7564" s="4" t="s">
        <v>456</v>
      </c>
      <c r="AV7564" s="4" t="s">
        <v>7011</v>
      </c>
      <c r="AW7564" s="4" t="s">
        <v>701</v>
      </c>
      <c r="AX7564" s="4"/>
      <c r="AY7564" s="4"/>
      <c r="AZ7564" s="4"/>
      <c r="BA7564" s="4"/>
      <c r="BB7564" s="4"/>
      <c r="BC7564" s="4">
        <v>40</v>
      </c>
      <c r="BD7564" t="str">
        <f>IF(AND(ADHOC!$G$15="",ADHOC!$S$4=""),"",IF(ADHOC!$G$15&lt;&gt;"",IF(ADHOC!$G$15=LEFT(Domein!$AS7564,LEN(ADHOC!$G$15)),MAX(Domein!BD$1:'Domein'!BD7563)+1,""),IF(ADHOC!$S$4=LEFT(Domein!$AS7564,LEN(ADHOC!$S$4)),MAX(Domein!BD$1:'Domein'!BD7563)+1,"")))</f>
        <v/>
      </c>
    </row>
    <row r="7565" spans="45:56" x14ac:dyDescent="0.2">
      <c r="AS7565" s="4" t="s">
        <v>16374</v>
      </c>
      <c r="AT7565" s="4" t="s">
        <v>12657</v>
      </c>
      <c r="AU7565" s="4" t="s">
        <v>456</v>
      </c>
      <c r="AV7565" s="4" t="s">
        <v>7011</v>
      </c>
      <c r="AW7565" s="4" t="s">
        <v>701</v>
      </c>
      <c r="AX7565" s="4"/>
      <c r="AY7565" s="4"/>
      <c r="AZ7565" s="4"/>
      <c r="BA7565" s="4"/>
      <c r="BB7565" s="4"/>
      <c r="BC7565" s="4">
        <v>40</v>
      </c>
      <c r="BD7565" t="str">
        <f>IF(AND(ADHOC!$G$15="",ADHOC!$S$4=""),"",IF(ADHOC!$G$15&lt;&gt;"",IF(ADHOC!$G$15=LEFT(Domein!$AS7565,LEN(ADHOC!$G$15)),MAX(Domein!BD$1:'Domein'!BD7564)+1,""),IF(ADHOC!$S$4=LEFT(Domein!$AS7565,LEN(ADHOC!$S$4)),MAX(Domein!BD$1:'Domein'!BD7564)+1,"")))</f>
        <v/>
      </c>
    </row>
    <row r="7566" spans="45:56" x14ac:dyDescent="0.2">
      <c r="AS7566" s="4" t="s">
        <v>13327</v>
      </c>
      <c r="AT7566" s="4" t="s">
        <v>13328</v>
      </c>
      <c r="AU7566" s="4" t="s">
        <v>463</v>
      </c>
      <c r="AV7566" s="4" t="s">
        <v>730</v>
      </c>
      <c r="AW7566" s="4" t="s">
        <v>701</v>
      </c>
      <c r="AX7566" s="4"/>
      <c r="AY7566" s="4"/>
      <c r="AZ7566" s="4"/>
      <c r="BA7566" s="4"/>
      <c r="BB7566" s="4"/>
      <c r="BC7566" s="4">
        <v>40</v>
      </c>
      <c r="BD7566" t="str">
        <f>IF(AND(ADHOC!$G$15="",ADHOC!$S$4=""),"",IF(ADHOC!$G$15&lt;&gt;"",IF(ADHOC!$G$15=LEFT(Domein!$AS7566,LEN(ADHOC!$G$15)),MAX(Domein!BD$1:'Domein'!BD7565)+1,""),IF(ADHOC!$S$4=LEFT(Domein!$AS7566,LEN(ADHOC!$S$4)),MAX(Domein!BD$1:'Domein'!BD7565)+1,"")))</f>
        <v/>
      </c>
    </row>
    <row r="7567" spans="45:56" x14ac:dyDescent="0.2">
      <c r="AS7567" s="4" t="s">
        <v>9626</v>
      </c>
      <c r="AT7567" s="4" t="s">
        <v>9627</v>
      </c>
      <c r="AU7567" s="4" t="s">
        <v>463</v>
      </c>
      <c r="AV7567" s="4" t="s">
        <v>730</v>
      </c>
      <c r="AW7567" s="4" t="s">
        <v>701</v>
      </c>
      <c r="AX7567" s="4"/>
      <c r="AY7567" s="4"/>
      <c r="AZ7567" s="4"/>
      <c r="BA7567" s="4"/>
      <c r="BB7567" s="4"/>
      <c r="BC7567" s="4">
        <v>40</v>
      </c>
      <c r="BD7567" t="str">
        <f>IF(AND(ADHOC!$G$15="",ADHOC!$S$4=""),"",IF(ADHOC!$G$15&lt;&gt;"",IF(ADHOC!$G$15=LEFT(Domein!$AS7567,LEN(ADHOC!$G$15)),MAX(Domein!BD$1:'Domein'!BD7566)+1,""),IF(ADHOC!$S$4=LEFT(Domein!$AS7567,LEN(ADHOC!$S$4)),MAX(Domein!BD$1:'Domein'!BD7566)+1,"")))</f>
        <v/>
      </c>
    </row>
    <row r="7568" spans="45:56" x14ac:dyDescent="0.2">
      <c r="AS7568" s="4" t="s">
        <v>21334</v>
      </c>
      <c r="AT7568" s="4" t="s">
        <v>21335</v>
      </c>
      <c r="AU7568" s="4" t="s">
        <v>456</v>
      </c>
      <c r="AV7568" s="4" t="s">
        <v>729</v>
      </c>
      <c r="AW7568" s="4" t="s">
        <v>701</v>
      </c>
      <c r="AX7568" s="4"/>
      <c r="AY7568" s="4"/>
      <c r="AZ7568" s="4"/>
      <c r="BA7568" s="4"/>
      <c r="BB7568" s="4"/>
      <c r="BC7568" s="4">
        <v>40</v>
      </c>
      <c r="BD7568" t="str">
        <f>IF(AND(ADHOC!$G$15="",ADHOC!$S$4=""),"",IF(ADHOC!$G$15&lt;&gt;"",IF(ADHOC!$G$15=LEFT(Domein!$AS7568,LEN(ADHOC!$G$15)),MAX(Domein!BD$1:'Domein'!BD7567)+1,""),IF(ADHOC!$S$4=LEFT(Domein!$AS7568,LEN(ADHOC!$S$4)),MAX(Domein!BD$1:'Domein'!BD7567)+1,"")))</f>
        <v/>
      </c>
    </row>
    <row r="7569" spans="45:56" x14ac:dyDescent="0.2">
      <c r="AS7569" s="4" t="s">
        <v>36253</v>
      </c>
      <c r="AT7569" s="4" t="s">
        <v>36254</v>
      </c>
      <c r="AU7569" s="4" t="s">
        <v>456</v>
      </c>
      <c r="AV7569" s="4" t="s">
        <v>730</v>
      </c>
      <c r="AW7569" s="4" t="s">
        <v>701</v>
      </c>
      <c r="AX7569" s="4"/>
      <c r="AY7569" s="4"/>
      <c r="AZ7569" s="4"/>
      <c r="BA7569" s="4"/>
      <c r="BB7569" s="4"/>
      <c r="BC7569" s="4">
        <v>40</v>
      </c>
      <c r="BD7569" t="str">
        <f>IF(AND(ADHOC!$G$15="",ADHOC!$S$4=""),"",IF(ADHOC!$G$15&lt;&gt;"",IF(ADHOC!$G$15=LEFT(Domein!$AS7569,LEN(ADHOC!$G$15)),MAX(Domein!BD$1:'Domein'!BD7568)+1,""),IF(ADHOC!$S$4=LEFT(Domein!$AS7569,LEN(ADHOC!$S$4)),MAX(Domein!BD$1:'Domein'!BD7568)+1,"")))</f>
        <v/>
      </c>
    </row>
    <row r="7570" spans="45:56" x14ac:dyDescent="0.2">
      <c r="AS7570" s="4" t="s">
        <v>35032</v>
      </c>
      <c r="AT7570" s="4" t="s">
        <v>35033</v>
      </c>
      <c r="AU7570" s="4" t="s">
        <v>463</v>
      </c>
      <c r="AV7570" s="4" t="s">
        <v>730</v>
      </c>
      <c r="AW7570" s="4" t="s">
        <v>701</v>
      </c>
      <c r="AX7570" s="4"/>
      <c r="AY7570" s="4"/>
      <c r="AZ7570" s="4"/>
      <c r="BA7570" s="4"/>
      <c r="BB7570" s="4"/>
      <c r="BC7570" s="4">
        <v>40</v>
      </c>
      <c r="BD7570" t="str">
        <f>IF(AND(ADHOC!$G$15="",ADHOC!$S$4=""),"",IF(ADHOC!$G$15&lt;&gt;"",IF(ADHOC!$G$15=LEFT(Domein!$AS7570,LEN(ADHOC!$G$15)),MAX(Domein!BD$1:'Domein'!BD7569)+1,""),IF(ADHOC!$S$4=LEFT(Domein!$AS7570,LEN(ADHOC!$S$4)),MAX(Domein!BD$1:'Domein'!BD7569)+1,"")))</f>
        <v/>
      </c>
    </row>
    <row r="7571" spans="45:56" x14ac:dyDescent="0.2">
      <c r="AS7571" s="4" t="s">
        <v>37536</v>
      </c>
      <c r="AT7571" s="4" t="s">
        <v>37537</v>
      </c>
      <c r="AU7571" s="4" t="s">
        <v>456</v>
      </c>
      <c r="AV7571" s="4" t="s">
        <v>729</v>
      </c>
      <c r="AW7571" s="4" t="s">
        <v>701</v>
      </c>
      <c r="AX7571" s="4"/>
      <c r="AY7571" s="4"/>
      <c r="AZ7571" s="4"/>
      <c r="BA7571" s="4"/>
      <c r="BB7571" s="4"/>
      <c r="BC7571" s="4">
        <v>40</v>
      </c>
      <c r="BD7571" t="str">
        <f>IF(AND(ADHOC!$G$15="",ADHOC!$S$4=""),"",IF(ADHOC!$G$15&lt;&gt;"",IF(ADHOC!$G$15=LEFT(Domein!$AS7571,LEN(ADHOC!$G$15)),MAX(Domein!BD$1:'Domein'!BD7570)+1,""),IF(ADHOC!$S$4=LEFT(Domein!$AS7571,LEN(ADHOC!$S$4)),MAX(Domein!BD$1:'Domein'!BD7570)+1,"")))</f>
        <v/>
      </c>
    </row>
    <row r="7572" spans="45:56" x14ac:dyDescent="0.2">
      <c r="AS7572" s="4" t="s">
        <v>13278</v>
      </c>
      <c r="AT7572" s="4" t="s">
        <v>13279</v>
      </c>
      <c r="AU7572" s="4" t="s">
        <v>463</v>
      </c>
      <c r="AV7572" s="4" t="s">
        <v>730</v>
      </c>
      <c r="AW7572" s="4" t="s">
        <v>701</v>
      </c>
      <c r="AX7572" s="4"/>
      <c r="AY7572" s="4"/>
      <c r="AZ7572" s="4"/>
      <c r="BA7572" s="4"/>
      <c r="BB7572" s="4"/>
      <c r="BC7572" s="4">
        <v>40</v>
      </c>
      <c r="BD7572" t="str">
        <f>IF(AND(ADHOC!$G$15="",ADHOC!$S$4=""),"",IF(ADHOC!$G$15&lt;&gt;"",IF(ADHOC!$G$15=LEFT(Domein!$AS7572,LEN(ADHOC!$G$15)),MAX(Domein!BD$1:'Domein'!BD7571)+1,""),IF(ADHOC!$S$4=LEFT(Domein!$AS7572,LEN(ADHOC!$S$4)),MAX(Domein!BD$1:'Domein'!BD7571)+1,"")))</f>
        <v/>
      </c>
    </row>
    <row r="7573" spans="45:56" x14ac:dyDescent="0.2">
      <c r="AS7573" s="4" t="s">
        <v>38675</v>
      </c>
      <c r="AT7573" s="4" t="s">
        <v>38676</v>
      </c>
      <c r="AU7573" s="4" t="s">
        <v>463</v>
      </c>
      <c r="AV7573" s="4" t="s">
        <v>730</v>
      </c>
      <c r="AW7573" s="4" t="s">
        <v>701</v>
      </c>
      <c r="AX7573" s="4"/>
      <c r="AY7573" s="4"/>
      <c r="AZ7573" s="4"/>
      <c r="BA7573" s="4"/>
      <c r="BB7573" s="4"/>
      <c r="BC7573" s="4">
        <v>40</v>
      </c>
      <c r="BD7573" t="str">
        <f>IF(AND(ADHOC!$G$15="",ADHOC!$S$4=""),"",IF(ADHOC!$G$15&lt;&gt;"",IF(ADHOC!$G$15=LEFT(Domein!$AS7573,LEN(ADHOC!$G$15)),MAX(Domein!BD$1:'Domein'!BD7572)+1,""),IF(ADHOC!$S$4=LEFT(Domein!$AS7573,LEN(ADHOC!$S$4)),MAX(Domein!BD$1:'Domein'!BD7572)+1,"")))</f>
        <v/>
      </c>
    </row>
    <row r="7574" spans="45:56" x14ac:dyDescent="0.2">
      <c r="AS7574" s="4" t="s">
        <v>15276</v>
      </c>
      <c r="AT7574" s="4" t="s">
        <v>15277</v>
      </c>
      <c r="AU7574" s="4" t="s">
        <v>456</v>
      </c>
      <c r="AV7574" s="4" t="s">
        <v>729</v>
      </c>
      <c r="AW7574" s="4" t="s">
        <v>701</v>
      </c>
      <c r="AX7574" s="4"/>
      <c r="AY7574" s="4"/>
      <c r="AZ7574" s="4"/>
      <c r="BA7574" s="4"/>
      <c r="BB7574" s="4"/>
      <c r="BC7574" s="4">
        <v>40</v>
      </c>
      <c r="BD7574" t="str">
        <f>IF(AND(ADHOC!$G$15="",ADHOC!$S$4=""),"",IF(ADHOC!$G$15&lt;&gt;"",IF(ADHOC!$G$15=LEFT(Domein!$AS7574,LEN(ADHOC!$G$15)),MAX(Domein!BD$1:'Domein'!BD7573)+1,""),IF(ADHOC!$S$4=LEFT(Domein!$AS7574,LEN(ADHOC!$S$4)),MAX(Domein!BD$1:'Domein'!BD7573)+1,"")))</f>
        <v/>
      </c>
    </row>
    <row r="7575" spans="45:56" x14ac:dyDescent="0.2">
      <c r="AS7575" s="4" t="s">
        <v>33370</v>
      </c>
      <c r="AT7575" s="4" t="s">
        <v>33371</v>
      </c>
      <c r="AU7575" s="4" t="s">
        <v>456</v>
      </c>
      <c r="AV7575" s="4" t="s">
        <v>729</v>
      </c>
      <c r="AW7575" s="4" t="s">
        <v>701</v>
      </c>
      <c r="AX7575" s="4"/>
      <c r="AY7575" s="4"/>
      <c r="AZ7575" s="4"/>
      <c r="BA7575" s="4"/>
      <c r="BB7575" s="4"/>
      <c r="BC7575" s="4">
        <v>40</v>
      </c>
      <c r="BD7575" t="str">
        <f>IF(AND(ADHOC!$G$15="",ADHOC!$S$4=""),"",IF(ADHOC!$G$15&lt;&gt;"",IF(ADHOC!$G$15=LEFT(Domein!$AS7575,LEN(ADHOC!$G$15)),MAX(Domein!BD$1:'Domein'!BD7574)+1,""),IF(ADHOC!$S$4=LEFT(Domein!$AS7575,LEN(ADHOC!$S$4)),MAX(Domein!BD$1:'Domein'!BD7574)+1,"")))</f>
        <v/>
      </c>
    </row>
    <row r="7576" spans="45:56" x14ac:dyDescent="0.2">
      <c r="AS7576" s="4" t="s">
        <v>9628</v>
      </c>
      <c r="AT7576" s="4" t="s">
        <v>9629</v>
      </c>
      <c r="AU7576" s="4" t="s">
        <v>463</v>
      </c>
      <c r="AV7576" s="4" t="s">
        <v>730</v>
      </c>
      <c r="AW7576" s="4" t="s">
        <v>701</v>
      </c>
      <c r="AX7576" s="4"/>
      <c r="AY7576" s="4"/>
      <c r="AZ7576" s="4"/>
      <c r="BA7576" s="4"/>
      <c r="BB7576" s="4"/>
      <c r="BC7576" s="4">
        <v>40</v>
      </c>
      <c r="BD7576" t="str">
        <f>IF(AND(ADHOC!$G$15="",ADHOC!$S$4=""),"",IF(ADHOC!$G$15&lt;&gt;"",IF(ADHOC!$G$15=LEFT(Domein!$AS7576,LEN(ADHOC!$G$15)),MAX(Domein!BD$1:'Domein'!BD7575)+1,""),IF(ADHOC!$S$4=LEFT(Domein!$AS7576,LEN(ADHOC!$S$4)),MAX(Domein!BD$1:'Domein'!BD7575)+1,"")))</f>
        <v/>
      </c>
    </row>
    <row r="7577" spans="45:56" x14ac:dyDescent="0.2">
      <c r="AS7577" s="4" t="s">
        <v>16722</v>
      </c>
      <c r="AT7577" s="4" t="s">
        <v>38677</v>
      </c>
      <c r="AU7577" s="4" t="s">
        <v>463</v>
      </c>
      <c r="AV7577" s="4" t="s">
        <v>730</v>
      </c>
      <c r="AW7577" s="4" t="s">
        <v>701</v>
      </c>
      <c r="AX7577" s="4"/>
      <c r="AY7577" s="4"/>
      <c r="AZ7577" s="4"/>
      <c r="BA7577" s="4"/>
      <c r="BB7577" s="4"/>
      <c r="BC7577" s="4">
        <v>40</v>
      </c>
      <c r="BD7577" t="str">
        <f>IF(AND(ADHOC!$G$15="",ADHOC!$S$4=""),"",IF(ADHOC!$G$15&lt;&gt;"",IF(ADHOC!$G$15=LEFT(Domein!$AS7577,LEN(ADHOC!$G$15)),MAX(Domein!BD$1:'Domein'!BD7576)+1,""),IF(ADHOC!$S$4=LEFT(Domein!$AS7577,LEN(ADHOC!$S$4)),MAX(Domein!BD$1:'Domein'!BD7576)+1,"")))</f>
        <v/>
      </c>
    </row>
    <row r="7578" spans="45:56" x14ac:dyDescent="0.2">
      <c r="AS7578" s="4" t="s">
        <v>33672</v>
      </c>
      <c r="AT7578" s="4" t="s">
        <v>33673</v>
      </c>
      <c r="AU7578" s="4" t="s">
        <v>456</v>
      </c>
      <c r="AV7578" s="4" t="s">
        <v>729</v>
      </c>
      <c r="AW7578" s="4" t="s">
        <v>701</v>
      </c>
      <c r="AX7578" s="4"/>
      <c r="AY7578" s="4"/>
      <c r="AZ7578" s="4"/>
      <c r="BA7578" s="4"/>
      <c r="BB7578" s="4"/>
      <c r="BC7578" s="4">
        <v>40</v>
      </c>
      <c r="BD7578" t="str">
        <f>IF(AND(ADHOC!$G$15="",ADHOC!$S$4=""),"",IF(ADHOC!$G$15&lt;&gt;"",IF(ADHOC!$G$15=LEFT(Domein!$AS7578,LEN(ADHOC!$G$15)),MAX(Domein!BD$1:'Domein'!BD7577)+1,""),IF(ADHOC!$S$4=LEFT(Domein!$AS7578,LEN(ADHOC!$S$4)),MAX(Domein!BD$1:'Domein'!BD7577)+1,"")))</f>
        <v/>
      </c>
    </row>
    <row r="7579" spans="45:56" x14ac:dyDescent="0.2">
      <c r="AS7579" s="4" t="s">
        <v>33490</v>
      </c>
      <c r="AT7579" s="4" t="s">
        <v>33921</v>
      </c>
      <c r="AU7579" s="4" t="s">
        <v>456</v>
      </c>
      <c r="AV7579" s="4" t="s">
        <v>729</v>
      </c>
      <c r="AW7579" s="4" t="s">
        <v>724</v>
      </c>
      <c r="AX7579" s="4"/>
      <c r="AY7579" s="4"/>
      <c r="AZ7579" s="4"/>
      <c r="BA7579" s="4"/>
      <c r="BB7579" s="4"/>
      <c r="BC7579" s="4">
        <v>40</v>
      </c>
      <c r="BD7579" t="str">
        <f>IF(AND(ADHOC!$G$15="",ADHOC!$S$4=""),"",IF(ADHOC!$G$15&lt;&gt;"",IF(ADHOC!$G$15=LEFT(Domein!$AS7579,LEN(ADHOC!$G$15)),MAX(Domein!BD$1:'Domein'!BD7578)+1,""),IF(ADHOC!$S$4=LEFT(Domein!$AS7579,LEN(ADHOC!$S$4)),MAX(Domein!BD$1:'Domein'!BD7578)+1,"")))</f>
        <v/>
      </c>
    </row>
    <row r="7580" spans="45:56" x14ac:dyDescent="0.2">
      <c r="AS7580" s="4" t="s">
        <v>33628</v>
      </c>
      <c r="AT7580" s="4" t="s">
        <v>33629</v>
      </c>
      <c r="AU7580" s="4" t="s">
        <v>456</v>
      </c>
      <c r="AV7580" s="4" t="s">
        <v>729</v>
      </c>
      <c r="AW7580" s="4" t="s">
        <v>724</v>
      </c>
      <c r="AX7580" s="4"/>
      <c r="AY7580" s="4"/>
      <c r="AZ7580" s="4"/>
      <c r="BA7580" s="4"/>
      <c r="BB7580" s="4"/>
      <c r="BC7580" s="4">
        <v>40</v>
      </c>
      <c r="BD7580" t="str">
        <f>IF(AND(ADHOC!$G$15="",ADHOC!$S$4=""),"",IF(ADHOC!$G$15&lt;&gt;"",IF(ADHOC!$G$15=LEFT(Domein!$AS7580,LEN(ADHOC!$G$15)),MAX(Domein!BD$1:'Domein'!BD7579)+1,""),IF(ADHOC!$S$4=LEFT(Domein!$AS7580,LEN(ADHOC!$S$4)),MAX(Domein!BD$1:'Domein'!BD7579)+1,"")))</f>
        <v/>
      </c>
    </row>
    <row r="7581" spans="45:56" x14ac:dyDescent="0.2">
      <c r="AS7581" s="4" t="s">
        <v>33922</v>
      </c>
      <c r="AT7581" s="4" t="s">
        <v>33923</v>
      </c>
      <c r="AU7581" s="4" t="s">
        <v>456</v>
      </c>
      <c r="AV7581" s="4" t="s">
        <v>729</v>
      </c>
      <c r="AW7581" s="4" t="s">
        <v>724</v>
      </c>
      <c r="AX7581" s="4"/>
      <c r="AY7581" s="4"/>
      <c r="AZ7581" s="4"/>
      <c r="BA7581" s="4"/>
      <c r="BB7581" s="4"/>
      <c r="BC7581" s="4">
        <v>40</v>
      </c>
      <c r="BD7581" t="str">
        <f>IF(AND(ADHOC!$G$15="",ADHOC!$S$4=""),"",IF(ADHOC!$G$15&lt;&gt;"",IF(ADHOC!$G$15=LEFT(Domein!$AS7581,LEN(ADHOC!$G$15)),MAX(Domein!BD$1:'Domein'!BD7580)+1,""),IF(ADHOC!$S$4=LEFT(Domein!$AS7581,LEN(ADHOC!$S$4)),MAX(Domein!BD$1:'Domein'!BD7580)+1,"")))</f>
        <v/>
      </c>
    </row>
    <row r="7582" spans="45:56" x14ac:dyDescent="0.2">
      <c r="AS7582" s="4" t="s">
        <v>33924</v>
      </c>
      <c r="AT7582" s="4" t="s">
        <v>34064</v>
      </c>
      <c r="AU7582" s="4" t="s">
        <v>456</v>
      </c>
      <c r="AV7582" s="4" t="s">
        <v>729</v>
      </c>
      <c r="AW7582" s="4" t="s">
        <v>724</v>
      </c>
      <c r="AX7582" s="4"/>
      <c r="AY7582" s="4"/>
      <c r="AZ7582" s="4"/>
      <c r="BA7582" s="4"/>
      <c r="BB7582" s="4"/>
      <c r="BC7582" s="4">
        <v>40</v>
      </c>
      <c r="BD7582" t="str">
        <f>IF(AND(ADHOC!$G$15="",ADHOC!$S$4=""),"",IF(ADHOC!$G$15&lt;&gt;"",IF(ADHOC!$G$15=LEFT(Domein!$AS7582,LEN(ADHOC!$G$15)),MAX(Domein!BD$1:'Domein'!BD7581)+1,""),IF(ADHOC!$S$4=LEFT(Domein!$AS7582,LEN(ADHOC!$S$4)),MAX(Domein!BD$1:'Domein'!BD7581)+1,"")))</f>
        <v/>
      </c>
    </row>
    <row r="7583" spans="45:56" x14ac:dyDescent="0.2">
      <c r="AS7583" s="4" t="s">
        <v>33925</v>
      </c>
      <c r="AT7583" s="4" t="s">
        <v>34065</v>
      </c>
      <c r="AU7583" s="4" t="s">
        <v>456</v>
      </c>
      <c r="AV7583" s="4" t="s">
        <v>729</v>
      </c>
      <c r="AW7583" s="4" t="s">
        <v>724</v>
      </c>
      <c r="AX7583" s="4"/>
      <c r="AY7583" s="4"/>
      <c r="AZ7583" s="4"/>
      <c r="BA7583" s="4"/>
      <c r="BB7583" s="4"/>
      <c r="BC7583" s="4">
        <v>40</v>
      </c>
      <c r="BD7583" t="str">
        <f>IF(AND(ADHOC!$G$15="",ADHOC!$S$4=""),"",IF(ADHOC!$G$15&lt;&gt;"",IF(ADHOC!$G$15=LEFT(Domein!$AS7583,LEN(ADHOC!$G$15)),MAX(Domein!BD$1:'Domein'!BD7582)+1,""),IF(ADHOC!$S$4=LEFT(Domein!$AS7583,LEN(ADHOC!$S$4)),MAX(Domein!BD$1:'Domein'!BD7582)+1,"")))</f>
        <v/>
      </c>
    </row>
    <row r="7584" spans="45:56" x14ac:dyDescent="0.2">
      <c r="AS7584" s="4" t="s">
        <v>33926</v>
      </c>
      <c r="AT7584" s="4" t="s">
        <v>34066</v>
      </c>
      <c r="AU7584" s="4" t="s">
        <v>456</v>
      </c>
      <c r="AV7584" s="4" t="s">
        <v>729</v>
      </c>
      <c r="AW7584" s="4" t="s">
        <v>724</v>
      </c>
      <c r="AX7584" s="4"/>
      <c r="AY7584" s="4"/>
      <c r="AZ7584" s="4"/>
      <c r="BA7584" s="4"/>
      <c r="BB7584" s="4"/>
      <c r="BC7584" s="4">
        <v>40</v>
      </c>
      <c r="BD7584" t="str">
        <f>IF(AND(ADHOC!$G$15="",ADHOC!$S$4=""),"",IF(ADHOC!$G$15&lt;&gt;"",IF(ADHOC!$G$15=LEFT(Domein!$AS7584,LEN(ADHOC!$G$15)),MAX(Domein!BD$1:'Domein'!BD7583)+1,""),IF(ADHOC!$S$4=LEFT(Domein!$AS7584,LEN(ADHOC!$S$4)),MAX(Domein!BD$1:'Domein'!BD7583)+1,"")))</f>
        <v/>
      </c>
    </row>
    <row r="7585" spans="45:56" x14ac:dyDescent="0.2">
      <c r="AS7585" s="4" t="s">
        <v>33491</v>
      </c>
      <c r="AT7585" s="4" t="s">
        <v>33927</v>
      </c>
      <c r="AU7585" s="4" t="s">
        <v>456</v>
      </c>
      <c r="AV7585" s="4" t="s">
        <v>729</v>
      </c>
      <c r="AW7585" s="4" t="s">
        <v>724</v>
      </c>
      <c r="AX7585" s="4"/>
      <c r="AY7585" s="4"/>
      <c r="AZ7585" s="4"/>
      <c r="BA7585" s="4"/>
      <c r="BB7585" s="4"/>
      <c r="BC7585" s="4">
        <v>40</v>
      </c>
      <c r="BD7585" t="str">
        <f>IF(AND(ADHOC!$G$15="",ADHOC!$S$4=""),"",IF(ADHOC!$G$15&lt;&gt;"",IF(ADHOC!$G$15=LEFT(Domein!$AS7585,LEN(ADHOC!$G$15)),MAX(Domein!BD$1:'Domein'!BD7584)+1,""),IF(ADHOC!$S$4=LEFT(Domein!$AS7585,LEN(ADHOC!$S$4)),MAX(Domein!BD$1:'Domein'!BD7584)+1,"")))</f>
        <v/>
      </c>
    </row>
    <row r="7586" spans="45:56" x14ac:dyDescent="0.2">
      <c r="AS7586" s="4" t="s">
        <v>33492</v>
      </c>
      <c r="AT7586" s="4" t="s">
        <v>33493</v>
      </c>
      <c r="AU7586" s="4" t="s">
        <v>456</v>
      </c>
      <c r="AV7586" s="4" t="s">
        <v>729</v>
      </c>
      <c r="AW7586" s="4" t="s">
        <v>724</v>
      </c>
      <c r="AX7586" s="4"/>
      <c r="AY7586" s="4"/>
      <c r="AZ7586" s="4"/>
      <c r="BA7586" s="4"/>
      <c r="BB7586" s="4"/>
      <c r="BC7586" s="4">
        <v>40</v>
      </c>
      <c r="BD7586" t="str">
        <f>IF(AND(ADHOC!$G$15="",ADHOC!$S$4=""),"",IF(ADHOC!$G$15&lt;&gt;"",IF(ADHOC!$G$15=LEFT(Domein!$AS7586,LEN(ADHOC!$G$15)),MAX(Domein!BD$1:'Domein'!BD7585)+1,""),IF(ADHOC!$S$4=LEFT(Domein!$AS7586,LEN(ADHOC!$S$4)),MAX(Domein!BD$1:'Domein'!BD7585)+1,"")))</f>
        <v/>
      </c>
    </row>
    <row r="7587" spans="45:56" x14ac:dyDescent="0.2">
      <c r="AS7587" s="4" t="s">
        <v>33494</v>
      </c>
      <c r="AT7587" s="4" t="s">
        <v>33928</v>
      </c>
      <c r="AU7587" s="4" t="s">
        <v>456</v>
      </c>
      <c r="AV7587" s="4" t="s">
        <v>729</v>
      </c>
      <c r="AW7587" s="4" t="s">
        <v>724</v>
      </c>
      <c r="AX7587" s="4"/>
      <c r="AY7587" s="4"/>
      <c r="AZ7587" s="4"/>
      <c r="BA7587" s="4"/>
      <c r="BB7587" s="4"/>
      <c r="BC7587" s="4">
        <v>40</v>
      </c>
      <c r="BD7587" t="str">
        <f>IF(AND(ADHOC!$G$15="",ADHOC!$S$4=""),"",IF(ADHOC!$G$15&lt;&gt;"",IF(ADHOC!$G$15=LEFT(Domein!$AS7587,LEN(ADHOC!$G$15)),MAX(Domein!BD$1:'Domein'!BD7586)+1,""),IF(ADHOC!$S$4=LEFT(Domein!$AS7587,LEN(ADHOC!$S$4)),MAX(Domein!BD$1:'Domein'!BD7586)+1,"")))</f>
        <v/>
      </c>
    </row>
    <row r="7588" spans="45:56" x14ac:dyDescent="0.2">
      <c r="AS7588" s="4" t="s">
        <v>33495</v>
      </c>
      <c r="AT7588" s="4" t="s">
        <v>34067</v>
      </c>
      <c r="AU7588" s="4" t="s">
        <v>456</v>
      </c>
      <c r="AV7588" s="4" t="s">
        <v>729</v>
      </c>
      <c r="AW7588" s="4" t="s">
        <v>724</v>
      </c>
      <c r="AX7588" s="4"/>
      <c r="AY7588" s="4"/>
      <c r="AZ7588" s="4"/>
      <c r="BA7588" s="4"/>
      <c r="BB7588" s="4"/>
      <c r="BC7588" s="4">
        <v>40</v>
      </c>
      <c r="BD7588" t="str">
        <f>IF(AND(ADHOC!$G$15="",ADHOC!$S$4=""),"",IF(ADHOC!$G$15&lt;&gt;"",IF(ADHOC!$G$15=LEFT(Domein!$AS7588,LEN(ADHOC!$G$15)),MAX(Domein!BD$1:'Domein'!BD7587)+1,""),IF(ADHOC!$S$4=LEFT(Domein!$AS7588,LEN(ADHOC!$S$4)),MAX(Domein!BD$1:'Domein'!BD7587)+1,"")))</f>
        <v/>
      </c>
    </row>
    <row r="7589" spans="45:56" x14ac:dyDescent="0.2">
      <c r="AS7589" s="4" t="s">
        <v>33496</v>
      </c>
      <c r="AT7589" s="4" t="s">
        <v>33929</v>
      </c>
      <c r="AU7589" s="4" t="s">
        <v>456</v>
      </c>
      <c r="AV7589" s="4" t="s">
        <v>729</v>
      </c>
      <c r="AW7589" s="4" t="s">
        <v>724</v>
      </c>
      <c r="AX7589" s="4"/>
      <c r="AY7589" s="4"/>
      <c r="AZ7589" s="4"/>
      <c r="BA7589" s="4"/>
      <c r="BB7589" s="4"/>
      <c r="BC7589" s="4">
        <v>40</v>
      </c>
      <c r="BD7589" t="str">
        <f>IF(AND(ADHOC!$G$15="",ADHOC!$S$4=""),"",IF(ADHOC!$G$15&lt;&gt;"",IF(ADHOC!$G$15=LEFT(Domein!$AS7589,LEN(ADHOC!$G$15)),MAX(Domein!BD$1:'Domein'!BD7588)+1,""),IF(ADHOC!$S$4=LEFT(Domein!$AS7589,LEN(ADHOC!$S$4)),MAX(Domein!BD$1:'Domein'!BD7588)+1,"")))</f>
        <v/>
      </c>
    </row>
    <row r="7590" spans="45:56" x14ac:dyDescent="0.2">
      <c r="AS7590" s="4" t="s">
        <v>33597</v>
      </c>
      <c r="AT7590" s="4" t="s">
        <v>33598</v>
      </c>
      <c r="AU7590" s="4" t="s">
        <v>456</v>
      </c>
      <c r="AV7590" s="4" t="s">
        <v>729</v>
      </c>
      <c r="AW7590" s="4" t="s">
        <v>724</v>
      </c>
      <c r="AX7590" s="4"/>
      <c r="AY7590" s="4"/>
      <c r="AZ7590" s="4"/>
      <c r="BA7590" s="4"/>
      <c r="BB7590" s="4"/>
      <c r="BC7590" s="4">
        <v>40</v>
      </c>
      <c r="BD7590" t="str">
        <f>IF(AND(ADHOC!$G$15="",ADHOC!$S$4=""),"",IF(ADHOC!$G$15&lt;&gt;"",IF(ADHOC!$G$15=LEFT(Domein!$AS7590,LEN(ADHOC!$G$15)),MAX(Domein!BD$1:'Domein'!BD7589)+1,""),IF(ADHOC!$S$4=LEFT(Domein!$AS7590,LEN(ADHOC!$S$4)),MAX(Domein!BD$1:'Domein'!BD7589)+1,"")))</f>
        <v/>
      </c>
    </row>
    <row r="7591" spans="45:56" x14ac:dyDescent="0.2">
      <c r="AS7591" s="4" t="s">
        <v>33630</v>
      </c>
      <c r="AT7591" s="4" t="s">
        <v>33930</v>
      </c>
      <c r="AU7591" s="4" t="s">
        <v>456</v>
      </c>
      <c r="AV7591" s="4" t="s">
        <v>729</v>
      </c>
      <c r="AW7591" s="4" t="s">
        <v>724</v>
      </c>
      <c r="AX7591" s="4"/>
      <c r="AY7591" s="4"/>
      <c r="AZ7591" s="4"/>
      <c r="BA7591" s="4"/>
      <c r="BB7591" s="4"/>
      <c r="BC7591" s="4">
        <v>40</v>
      </c>
      <c r="BD7591" t="str">
        <f>IF(AND(ADHOC!$G$15="",ADHOC!$S$4=""),"",IF(ADHOC!$G$15&lt;&gt;"",IF(ADHOC!$G$15=LEFT(Domein!$AS7591,LEN(ADHOC!$G$15)),MAX(Domein!BD$1:'Domein'!BD7590)+1,""),IF(ADHOC!$S$4=LEFT(Domein!$AS7591,LEN(ADHOC!$S$4)),MAX(Domein!BD$1:'Domein'!BD7590)+1,"")))</f>
        <v/>
      </c>
    </row>
    <row r="7592" spans="45:56" x14ac:dyDescent="0.2">
      <c r="AS7592" s="4" t="s">
        <v>33631</v>
      </c>
      <c r="AT7592" s="4" t="s">
        <v>33931</v>
      </c>
      <c r="AU7592" s="4" t="s">
        <v>456</v>
      </c>
      <c r="AV7592" s="4" t="s">
        <v>729</v>
      </c>
      <c r="AW7592" s="4" t="s">
        <v>724</v>
      </c>
      <c r="AX7592" s="4"/>
      <c r="AY7592" s="4"/>
      <c r="AZ7592" s="4"/>
      <c r="BA7592" s="4"/>
      <c r="BB7592" s="4"/>
      <c r="BC7592" s="4">
        <v>40</v>
      </c>
      <c r="BD7592" t="str">
        <f>IF(AND(ADHOC!$G$15="",ADHOC!$S$4=""),"",IF(ADHOC!$G$15&lt;&gt;"",IF(ADHOC!$G$15=LEFT(Domein!$AS7592,LEN(ADHOC!$G$15)),MAX(Domein!BD$1:'Domein'!BD7591)+1,""),IF(ADHOC!$S$4=LEFT(Domein!$AS7592,LEN(ADHOC!$S$4)),MAX(Domein!BD$1:'Domein'!BD7591)+1,"")))</f>
        <v/>
      </c>
    </row>
    <row r="7593" spans="45:56" x14ac:dyDescent="0.2">
      <c r="AS7593" s="4" t="s">
        <v>38681</v>
      </c>
      <c r="AT7593" s="4" t="s">
        <v>38682</v>
      </c>
      <c r="AU7593" s="4" t="s">
        <v>456</v>
      </c>
      <c r="AV7593" s="4" t="s">
        <v>729</v>
      </c>
      <c r="AW7593" s="4" t="s">
        <v>701</v>
      </c>
      <c r="AX7593" s="4"/>
      <c r="AY7593" s="4"/>
      <c r="AZ7593" s="4"/>
      <c r="BA7593" s="4"/>
      <c r="BB7593" s="4"/>
      <c r="BC7593" s="4">
        <v>40</v>
      </c>
      <c r="BD7593" t="str">
        <f>IF(AND(ADHOC!$G$15="",ADHOC!$S$4=""),"",IF(ADHOC!$G$15&lt;&gt;"",IF(ADHOC!$G$15=LEFT(Domein!$AS7593,LEN(ADHOC!$G$15)),MAX(Domein!BD$1:'Domein'!BD7592)+1,""),IF(ADHOC!$S$4=LEFT(Domein!$AS7593,LEN(ADHOC!$S$4)),MAX(Domein!BD$1:'Domein'!BD7592)+1,"")))</f>
        <v/>
      </c>
    </row>
    <row r="7594" spans="45:56" x14ac:dyDescent="0.2">
      <c r="AS7594" s="4" t="s">
        <v>36821</v>
      </c>
      <c r="AT7594" s="4" t="s">
        <v>36822</v>
      </c>
      <c r="AU7594" s="4" t="s">
        <v>456</v>
      </c>
      <c r="AV7594" s="4" t="s">
        <v>729</v>
      </c>
      <c r="AW7594" s="4" t="s">
        <v>701</v>
      </c>
      <c r="AX7594" s="4"/>
      <c r="AY7594" s="4"/>
      <c r="AZ7594" s="4"/>
      <c r="BA7594" s="4"/>
      <c r="BB7594" s="4"/>
      <c r="BC7594" s="4">
        <v>40</v>
      </c>
      <c r="BD7594" t="str">
        <f>IF(AND(ADHOC!$G$15="",ADHOC!$S$4=""),"",IF(ADHOC!$G$15&lt;&gt;"",IF(ADHOC!$G$15=LEFT(Domein!$AS7594,LEN(ADHOC!$G$15)),MAX(Domein!BD$1:'Domein'!BD7593)+1,""),IF(ADHOC!$S$4=LEFT(Domein!$AS7594,LEN(ADHOC!$S$4)),MAX(Domein!BD$1:'Domein'!BD7593)+1,"")))</f>
        <v/>
      </c>
    </row>
    <row r="7595" spans="45:56" x14ac:dyDescent="0.2">
      <c r="AS7595" s="4" t="s">
        <v>36823</v>
      </c>
      <c r="AT7595" s="4" t="s">
        <v>36824</v>
      </c>
      <c r="AU7595" s="4" t="s">
        <v>456</v>
      </c>
      <c r="AV7595" s="4" t="s">
        <v>729</v>
      </c>
      <c r="AW7595" s="4" t="s">
        <v>701</v>
      </c>
      <c r="AX7595" s="4"/>
      <c r="AY7595" s="4"/>
      <c r="AZ7595" s="4"/>
      <c r="BA7595" s="4"/>
      <c r="BB7595" s="4"/>
      <c r="BC7595" s="4">
        <v>40</v>
      </c>
      <c r="BD7595" t="str">
        <f>IF(AND(ADHOC!$G$15="",ADHOC!$S$4=""),"",IF(ADHOC!$G$15&lt;&gt;"",IF(ADHOC!$G$15=LEFT(Domein!$AS7595,LEN(ADHOC!$G$15)),MAX(Domein!BD$1:'Domein'!BD7594)+1,""),IF(ADHOC!$S$4=LEFT(Domein!$AS7595,LEN(ADHOC!$S$4)),MAX(Domein!BD$1:'Domein'!BD7594)+1,"")))</f>
        <v/>
      </c>
    </row>
    <row r="7596" spans="45:56" x14ac:dyDescent="0.2">
      <c r="AS7596" s="4" t="s">
        <v>16809</v>
      </c>
      <c r="AT7596" s="4" t="s">
        <v>16810</v>
      </c>
      <c r="AU7596" s="4" t="s">
        <v>456</v>
      </c>
      <c r="AV7596" s="4" t="s">
        <v>729</v>
      </c>
      <c r="AW7596" s="4" t="s">
        <v>701</v>
      </c>
      <c r="AX7596" s="4"/>
      <c r="AY7596" s="4"/>
      <c r="AZ7596" s="4"/>
      <c r="BA7596" s="4"/>
      <c r="BB7596" s="4"/>
      <c r="BC7596" s="4">
        <v>40</v>
      </c>
      <c r="BD7596" t="str">
        <f>IF(AND(ADHOC!$G$15="",ADHOC!$S$4=""),"",IF(ADHOC!$G$15&lt;&gt;"",IF(ADHOC!$G$15=LEFT(Domein!$AS7596,LEN(ADHOC!$G$15)),MAX(Domein!BD$1:'Domein'!BD7595)+1,""),IF(ADHOC!$S$4=LEFT(Domein!$AS7596,LEN(ADHOC!$S$4)),MAX(Domein!BD$1:'Domein'!BD7595)+1,"")))</f>
        <v/>
      </c>
    </row>
    <row r="7597" spans="45:56" x14ac:dyDescent="0.2">
      <c r="AS7597" s="4" t="s">
        <v>31922</v>
      </c>
      <c r="AT7597" s="4" t="s">
        <v>31923</v>
      </c>
      <c r="AU7597" s="4" t="s">
        <v>456</v>
      </c>
      <c r="AV7597" s="4" t="s">
        <v>729</v>
      </c>
      <c r="AW7597" s="4" t="s">
        <v>701</v>
      </c>
      <c r="AX7597" s="4"/>
      <c r="AY7597" s="4"/>
      <c r="AZ7597" s="4"/>
      <c r="BA7597" s="4"/>
      <c r="BB7597" s="4"/>
      <c r="BC7597" s="4">
        <v>40</v>
      </c>
      <c r="BD7597" t="str">
        <f>IF(AND(ADHOC!$G$15="",ADHOC!$S$4=""),"",IF(ADHOC!$G$15&lt;&gt;"",IF(ADHOC!$G$15=LEFT(Domein!$AS7597,LEN(ADHOC!$G$15)),MAX(Domein!BD$1:'Domein'!BD7596)+1,""),IF(ADHOC!$S$4=LEFT(Domein!$AS7597,LEN(ADHOC!$S$4)),MAX(Domein!BD$1:'Domein'!BD7596)+1,"")))</f>
        <v/>
      </c>
    </row>
    <row r="7598" spans="45:56" x14ac:dyDescent="0.2">
      <c r="AS7598" s="4" t="s">
        <v>31924</v>
      </c>
      <c r="AT7598" s="4" t="s">
        <v>31925</v>
      </c>
      <c r="AU7598" s="4" t="s">
        <v>456</v>
      </c>
      <c r="AV7598" s="4" t="s">
        <v>729</v>
      </c>
      <c r="AW7598" s="4" t="s">
        <v>701</v>
      </c>
      <c r="AX7598" s="4"/>
      <c r="AY7598" s="4"/>
      <c r="AZ7598" s="4"/>
      <c r="BA7598" s="4"/>
      <c r="BB7598" s="4"/>
      <c r="BC7598" s="4">
        <v>40</v>
      </c>
      <c r="BD7598" t="str">
        <f>IF(AND(ADHOC!$G$15="",ADHOC!$S$4=""),"",IF(ADHOC!$G$15&lt;&gt;"",IF(ADHOC!$G$15=LEFT(Domein!$AS7598,LEN(ADHOC!$G$15)),MAX(Domein!BD$1:'Domein'!BD7597)+1,""),IF(ADHOC!$S$4=LEFT(Domein!$AS7598,LEN(ADHOC!$S$4)),MAX(Domein!BD$1:'Domein'!BD7597)+1,"")))</f>
        <v/>
      </c>
    </row>
    <row r="7599" spans="45:56" x14ac:dyDescent="0.2">
      <c r="AS7599" s="4" t="s">
        <v>3261</v>
      </c>
      <c r="AT7599" s="4" t="s">
        <v>9630</v>
      </c>
      <c r="AU7599" s="4" t="s">
        <v>463</v>
      </c>
      <c r="AV7599" s="4" t="s">
        <v>730</v>
      </c>
      <c r="AW7599" s="4" t="s">
        <v>701</v>
      </c>
      <c r="AX7599" s="4"/>
      <c r="AY7599" s="4"/>
      <c r="AZ7599" s="4"/>
      <c r="BA7599" s="4"/>
      <c r="BB7599" s="4"/>
      <c r="BC7599" s="4">
        <v>40</v>
      </c>
      <c r="BD7599" t="str">
        <f>IF(AND(ADHOC!$G$15="",ADHOC!$S$4=""),"",IF(ADHOC!$G$15&lt;&gt;"",IF(ADHOC!$G$15=LEFT(Domein!$AS7599,LEN(ADHOC!$G$15)),MAX(Domein!BD$1:'Domein'!BD7598)+1,""),IF(ADHOC!$S$4=LEFT(Domein!$AS7599,LEN(ADHOC!$S$4)),MAX(Domein!BD$1:'Domein'!BD7598)+1,"")))</f>
        <v/>
      </c>
    </row>
    <row r="7600" spans="45:56" x14ac:dyDescent="0.2">
      <c r="AS7600" s="4" t="s">
        <v>33372</v>
      </c>
      <c r="AT7600" s="4" t="s">
        <v>33373</v>
      </c>
      <c r="AU7600" s="4" t="s">
        <v>456</v>
      </c>
      <c r="AV7600" s="4" t="s">
        <v>729</v>
      </c>
      <c r="AW7600" s="4" t="s">
        <v>701</v>
      </c>
      <c r="AX7600" s="4"/>
      <c r="AY7600" s="4"/>
      <c r="AZ7600" s="4"/>
      <c r="BA7600" s="4"/>
      <c r="BB7600" s="4"/>
      <c r="BC7600" s="4">
        <v>40</v>
      </c>
      <c r="BD7600" t="str">
        <f>IF(AND(ADHOC!$G$15="",ADHOC!$S$4=""),"",IF(ADHOC!$G$15&lt;&gt;"",IF(ADHOC!$G$15=LEFT(Domein!$AS7600,LEN(ADHOC!$G$15)),MAX(Domein!BD$1:'Domein'!BD7599)+1,""),IF(ADHOC!$S$4=LEFT(Domein!$AS7600,LEN(ADHOC!$S$4)),MAX(Domein!BD$1:'Domein'!BD7599)+1,"")))</f>
        <v/>
      </c>
    </row>
    <row r="7601" spans="45:56" x14ac:dyDescent="0.2">
      <c r="AS7601" s="4" t="s">
        <v>33374</v>
      </c>
      <c r="AT7601" s="4" t="s">
        <v>33375</v>
      </c>
      <c r="AU7601" s="4" t="s">
        <v>456</v>
      </c>
      <c r="AV7601" s="4" t="s">
        <v>729</v>
      </c>
      <c r="AW7601" s="4" t="s">
        <v>701</v>
      </c>
      <c r="AX7601" s="4"/>
      <c r="AY7601" s="4"/>
      <c r="AZ7601" s="4"/>
      <c r="BA7601" s="4"/>
      <c r="BB7601" s="4"/>
      <c r="BC7601" s="4">
        <v>40</v>
      </c>
      <c r="BD7601" t="str">
        <f>IF(AND(ADHOC!$G$15="",ADHOC!$S$4=""),"",IF(ADHOC!$G$15&lt;&gt;"",IF(ADHOC!$G$15=LEFT(Domein!$AS7601,LEN(ADHOC!$G$15)),MAX(Domein!BD$1:'Domein'!BD7600)+1,""),IF(ADHOC!$S$4=LEFT(Domein!$AS7601,LEN(ADHOC!$S$4)),MAX(Domein!BD$1:'Domein'!BD7600)+1,"")))</f>
        <v/>
      </c>
    </row>
    <row r="7602" spans="45:56" x14ac:dyDescent="0.2">
      <c r="AS7602" s="4" t="s">
        <v>37538</v>
      </c>
      <c r="AT7602" s="4" t="s">
        <v>33373</v>
      </c>
      <c r="AU7602" s="4" t="s">
        <v>456</v>
      </c>
      <c r="AV7602" s="4" t="s">
        <v>729</v>
      </c>
      <c r="AW7602" s="4" t="s">
        <v>701</v>
      </c>
      <c r="AX7602" s="4"/>
      <c r="AY7602" s="4"/>
      <c r="AZ7602" s="4"/>
      <c r="BA7602" s="4"/>
      <c r="BB7602" s="4"/>
      <c r="BC7602" s="4">
        <v>40</v>
      </c>
      <c r="BD7602" t="str">
        <f>IF(AND(ADHOC!$G$15="",ADHOC!$S$4=""),"",IF(ADHOC!$G$15&lt;&gt;"",IF(ADHOC!$G$15=LEFT(Domein!$AS7602,LEN(ADHOC!$G$15)),MAX(Domein!BD$1:'Domein'!BD7601)+1,""),IF(ADHOC!$S$4=LEFT(Domein!$AS7602,LEN(ADHOC!$S$4)),MAX(Domein!BD$1:'Domein'!BD7601)+1,"")))</f>
        <v/>
      </c>
    </row>
    <row r="7603" spans="45:56" x14ac:dyDescent="0.2">
      <c r="AS7603" s="4" t="s">
        <v>37539</v>
      </c>
      <c r="AT7603" s="4" t="s">
        <v>37540</v>
      </c>
      <c r="AU7603" s="4" t="s">
        <v>456</v>
      </c>
      <c r="AV7603" s="4" t="s">
        <v>730</v>
      </c>
      <c r="AW7603" s="4" t="s">
        <v>701</v>
      </c>
      <c r="AX7603" s="4"/>
      <c r="AY7603" s="4"/>
      <c r="AZ7603" s="4"/>
      <c r="BA7603" s="4"/>
      <c r="BB7603" s="4"/>
      <c r="BC7603" s="4">
        <v>40</v>
      </c>
      <c r="BD7603" t="str">
        <f>IF(AND(ADHOC!$G$15="",ADHOC!$S$4=""),"",IF(ADHOC!$G$15&lt;&gt;"",IF(ADHOC!$G$15=LEFT(Domein!$AS7603,LEN(ADHOC!$G$15)),MAX(Domein!BD$1:'Domein'!BD7602)+1,""),IF(ADHOC!$S$4=LEFT(Domein!$AS7603,LEN(ADHOC!$S$4)),MAX(Domein!BD$1:'Domein'!BD7602)+1,"")))</f>
        <v/>
      </c>
    </row>
    <row r="7604" spans="45:56" x14ac:dyDescent="0.2">
      <c r="AS7604" s="4" t="s">
        <v>33932</v>
      </c>
      <c r="AT7604" s="4" t="s">
        <v>33933</v>
      </c>
      <c r="AU7604" s="4" t="s">
        <v>456</v>
      </c>
      <c r="AV7604" s="4" t="s">
        <v>729</v>
      </c>
      <c r="AW7604" s="4" t="s">
        <v>701</v>
      </c>
      <c r="AX7604" s="4"/>
      <c r="AY7604" s="4"/>
      <c r="AZ7604" s="4"/>
      <c r="BA7604" s="4"/>
      <c r="BB7604" s="4"/>
      <c r="BC7604" s="4">
        <v>40</v>
      </c>
      <c r="BD7604" t="str">
        <f>IF(AND(ADHOC!$G$15="",ADHOC!$S$4=""),"",IF(ADHOC!$G$15&lt;&gt;"",IF(ADHOC!$G$15=LEFT(Domein!$AS7604,LEN(ADHOC!$G$15)),MAX(Domein!BD$1:'Domein'!BD7603)+1,""),IF(ADHOC!$S$4=LEFT(Domein!$AS7604,LEN(ADHOC!$S$4)),MAX(Domein!BD$1:'Domein'!BD7603)+1,"")))</f>
        <v/>
      </c>
    </row>
    <row r="7605" spans="45:56" x14ac:dyDescent="0.2">
      <c r="AS7605" s="4" t="s">
        <v>9631</v>
      </c>
      <c r="AT7605" s="4" t="s">
        <v>9632</v>
      </c>
      <c r="AU7605" s="4" t="s">
        <v>463</v>
      </c>
      <c r="AV7605" s="4" t="s">
        <v>730</v>
      </c>
      <c r="AW7605" s="4" t="s">
        <v>701</v>
      </c>
      <c r="AX7605" s="4"/>
      <c r="AY7605" s="4"/>
      <c r="AZ7605" s="4"/>
      <c r="BA7605" s="4"/>
      <c r="BB7605" s="4"/>
      <c r="BC7605" s="4">
        <v>40</v>
      </c>
      <c r="BD7605" t="str">
        <f>IF(AND(ADHOC!$G$15="",ADHOC!$S$4=""),"",IF(ADHOC!$G$15&lt;&gt;"",IF(ADHOC!$G$15=LEFT(Domein!$AS7605,LEN(ADHOC!$G$15)),MAX(Domein!BD$1:'Domein'!BD7604)+1,""),IF(ADHOC!$S$4=LEFT(Domein!$AS7605,LEN(ADHOC!$S$4)),MAX(Domein!BD$1:'Domein'!BD7604)+1,"")))</f>
        <v/>
      </c>
    </row>
    <row r="7606" spans="45:56" x14ac:dyDescent="0.2">
      <c r="AS7606" s="4" t="s">
        <v>14404</v>
      </c>
      <c r="AT7606" s="4" t="s">
        <v>14405</v>
      </c>
      <c r="AU7606" s="4" t="s">
        <v>456</v>
      </c>
      <c r="AV7606" s="4" t="s">
        <v>729</v>
      </c>
      <c r="AW7606" s="4" t="s">
        <v>701</v>
      </c>
      <c r="AX7606" s="4"/>
      <c r="AY7606" s="4"/>
      <c r="AZ7606" s="4"/>
      <c r="BA7606" s="4"/>
      <c r="BB7606" s="4"/>
      <c r="BC7606" s="4">
        <v>40</v>
      </c>
      <c r="BD7606" t="str">
        <f>IF(AND(ADHOC!$G$15="",ADHOC!$S$4=""),"",IF(ADHOC!$G$15&lt;&gt;"",IF(ADHOC!$G$15=LEFT(Domein!$AS7606,LEN(ADHOC!$G$15)),MAX(Domein!BD$1:'Domein'!BD7605)+1,""),IF(ADHOC!$S$4=LEFT(Domein!$AS7606,LEN(ADHOC!$S$4)),MAX(Domein!BD$1:'Domein'!BD7605)+1,"")))</f>
        <v/>
      </c>
    </row>
    <row r="7607" spans="45:56" x14ac:dyDescent="0.2">
      <c r="AS7607" s="4" t="s">
        <v>6987</v>
      </c>
      <c r="AT7607" s="4" t="s">
        <v>9633</v>
      </c>
      <c r="AU7607" s="4" t="s">
        <v>456</v>
      </c>
      <c r="AV7607" s="4" t="s">
        <v>729</v>
      </c>
      <c r="AW7607" s="4" t="s">
        <v>701</v>
      </c>
      <c r="AX7607" s="4"/>
      <c r="AY7607" s="4"/>
      <c r="AZ7607" s="4"/>
      <c r="BA7607" s="4"/>
      <c r="BB7607" s="4"/>
      <c r="BC7607" s="4">
        <v>40</v>
      </c>
      <c r="BD7607" t="str">
        <f>IF(AND(ADHOC!$G$15="",ADHOC!$S$4=""),"",IF(ADHOC!$G$15&lt;&gt;"",IF(ADHOC!$G$15=LEFT(Domein!$AS7607,LEN(ADHOC!$G$15)),MAX(Domein!BD$1:'Domein'!BD7606)+1,""),IF(ADHOC!$S$4=LEFT(Domein!$AS7607,LEN(ADHOC!$S$4)),MAX(Domein!BD$1:'Domein'!BD7606)+1,"")))</f>
        <v/>
      </c>
    </row>
    <row r="7608" spans="45:56" x14ac:dyDescent="0.2">
      <c r="AS7608" s="4" t="s">
        <v>13999</v>
      </c>
      <c r="AT7608" s="4" t="s">
        <v>14000</v>
      </c>
      <c r="AU7608" s="4" t="s">
        <v>463</v>
      </c>
      <c r="AV7608" s="4" t="s">
        <v>730</v>
      </c>
      <c r="AW7608" s="4" t="s">
        <v>701</v>
      </c>
      <c r="AX7608" s="4"/>
      <c r="AY7608" s="4"/>
      <c r="AZ7608" s="4"/>
      <c r="BA7608" s="4"/>
      <c r="BB7608" s="4"/>
      <c r="BC7608" s="4">
        <v>40</v>
      </c>
      <c r="BD7608" t="str">
        <f>IF(AND(ADHOC!$G$15="",ADHOC!$S$4=""),"",IF(ADHOC!$G$15&lt;&gt;"",IF(ADHOC!$G$15=LEFT(Domein!$AS7608,LEN(ADHOC!$G$15)),MAX(Domein!BD$1:'Domein'!BD7607)+1,""),IF(ADHOC!$S$4=LEFT(Domein!$AS7608,LEN(ADHOC!$S$4)),MAX(Domein!BD$1:'Domein'!BD7607)+1,"")))</f>
        <v/>
      </c>
    </row>
    <row r="7609" spans="45:56" x14ac:dyDescent="0.2">
      <c r="AS7609" s="4" t="s">
        <v>9634</v>
      </c>
      <c r="AT7609" s="4" t="s">
        <v>9635</v>
      </c>
      <c r="AU7609" s="4" t="s">
        <v>463</v>
      </c>
      <c r="AV7609" s="4" t="s">
        <v>730</v>
      </c>
      <c r="AW7609" s="4" t="s">
        <v>701</v>
      </c>
      <c r="AX7609" s="4"/>
      <c r="AY7609" s="4"/>
      <c r="AZ7609" s="4"/>
      <c r="BA7609" s="4"/>
      <c r="BB7609" s="4"/>
      <c r="BC7609" s="4">
        <v>40</v>
      </c>
      <c r="BD7609" t="str">
        <f>IF(AND(ADHOC!$G$15="",ADHOC!$S$4=""),"",IF(ADHOC!$G$15&lt;&gt;"",IF(ADHOC!$G$15=LEFT(Domein!$AS7609,LEN(ADHOC!$G$15)),MAX(Domein!BD$1:'Domein'!BD7608)+1,""),IF(ADHOC!$S$4=LEFT(Domein!$AS7609,LEN(ADHOC!$S$4)),MAX(Domein!BD$1:'Domein'!BD7608)+1,"")))</f>
        <v/>
      </c>
    </row>
    <row r="7610" spans="45:56" x14ac:dyDescent="0.2">
      <c r="AS7610" s="4" t="s">
        <v>36154</v>
      </c>
      <c r="AT7610" s="4" t="s">
        <v>36255</v>
      </c>
      <c r="AU7610" s="4" t="s">
        <v>463</v>
      </c>
      <c r="AV7610" s="4" t="s">
        <v>729</v>
      </c>
      <c r="AW7610" s="4" t="s">
        <v>701</v>
      </c>
      <c r="AX7610" s="4"/>
      <c r="AY7610" s="4"/>
      <c r="AZ7610" s="4"/>
      <c r="BA7610" s="4"/>
      <c r="BB7610" s="4"/>
      <c r="BC7610" s="4">
        <v>40</v>
      </c>
      <c r="BD7610" t="str">
        <f>IF(AND(ADHOC!$G$15="",ADHOC!$S$4=""),"",IF(ADHOC!$G$15&lt;&gt;"",IF(ADHOC!$G$15=LEFT(Domein!$AS7610,LEN(ADHOC!$G$15)),MAX(Domein!BD$1:'Domein'!BD7609)+1,""),IF(ADHOC!$S$4=LEFT(Domein!$AS7610,LEN(ADHOC!$S$4)),MAX(Domein!BD$1:'Domein'!BD7609)+1,"")))</f>
        <v/>
      </c>
    </row>
    <row r="7611" spans="45:56" x14ac:dyDescent="0.2">
      <c r="AS7611" s="4" t="s">
        <v>7097</v>
      </c>
      <c r="AT7611" s="4" t="s">
        <v>21336</v>
      </c>
      <c r="AU7611" s="4" t="s">
        <v>456</v>
      </c>
      <c r="AV7611" s="4" t="s">
        <v>729</v>
      </c>
      <c r="AW7611" s="4" t="s">
        <v>701</v>
      </c>
      <c r="AX7611" s="4"/>
      <c r="AY7611" s="4"/>
      <c r="AZ7611" s="4"/>
      <c r="BA7611" s="4"/>
      <c r="BB7611" s="4"/>
      <c r="BC7611" s="4">
        <v>40</v>
      </c>
      <c r="BD7611" t="str">
        <f>IF(AND(ADHOC!$G$15="",ADHOC!$S$4=""),"",IF(ADHOC!$G$15&lt;&gt;"",IF(ADHOC!$G$15=LEFT(Domein!$AS7611,LEN(ADHOC!$G$15)),MAX(Domein!BD$1:'Domein'!BD7610)+1,""),IF(ADHOC!$S$4=LEFT(Domein!$AS7611,LEN(ADHOC!$S$4)),MAX(Domein!BD$1:'Domein'!BD7610)+1,"")))</f>
        <v/>
      </c>
    </row>
    <row r="7612" spans="45:56" x14ac:dyDescent="0.2">
      <c r="AS7612" s="4" t="s">
        <v>21781</v>
      </c>
      <c r="AT7612" s="4" t="s">
        <v>21782</v>
      </c>
      <c r="AU7612" s="4" t="s">
        <v>456</v>
      </c>
      <c r="AV7612" s="4" t="s">
        <v>729</v>
      </c>
      <c r="AW7612" s="4" t="s">
        <v>701</v>
      </c>
      <c r="AX7612" s="4"/>
      <c r="AY7612" s="4"/>
      <c r="AZ7612" s="4"/>
      <c r="BA7612" s="4"/>
      <c r="BB7612" s="4"/>
      <c r="BC7612" s="4">
        <v>40</v>
      </c>
      <c r="BD7612" t="str">
        <f>IF(AND(ADHOC!$G$15="",ADHOC!$S$4=""),"",IF(ADHOC!$G$15&lt;&gt;"",IF(ADHOC!$G$15=LEFT(Domein!$AS7612,LEN(ADHOC!$G$15)),MAX(Domein!BD$1:'Domein'!BD7611)+1,""),IF(ADHOC!$S$4=LEFT(Domein!$AS7612,LEN(ADHOC!$S$4)),MAX(Domein!BD$1:'Domein'!BD7611)+1,"")))</f>
        <v/>
      </c>
    </row>
    <row r="7613" spans="45:56" x14ac:dyDescent="0.2">
      <c r="AS7613" s="4" t="s">
        <v>33548</v>
      </c>
      <c r="AT7613" s="4" t="s">
        <v>33549</v>
      </c>
      <c r="AU7613" s="4" t="s">
        <v>456</v>
      </c>
      <c r="AV7613" s="4" t="s">
        <v>729</v>
      </c>
      <c r="AW7613" s="4" t="s">
        <v>701</v>
      </c>
      <c r="AX7613" s="4"/>
      <c r="AY7613" s="4"/>
      <c r="AZ7613" s="4"/>
      <c r="BA7613" s="4"/>
      <c r="BB7613" s="4"/>
      <c r="BC7613" s="4">
        <v>40</v>
      </c>
      <c r="BD7613" t="str">
        <f>IF(AND(ADHOC!$G$15="",ADHOC!$S$4=""),"",IF(ADHOC!$G$15&lt;&gt;"",IF(ADHOC!$G$15=LEFT(Domein!$AS7613,LEN(ADHOC!$G$15)),MAX(Domein!BD$1:'Domein'!BD7612)+1,""),IF(ADHOC!$S$4=LEFT(Domein!$AS7613,LEN(ADHOC!$S$4)),MAX(Domein!BD$1:'Domein'!BD7612)+1,"")))</f>
        <v/>
      </c>
    </row>
    <row r="7614" spans="45:56" x14ac:dyDescent="0.2">
      <c r="AS7614" s="4" t="s">
        <v>33550</v>
      </c>
      <c r="AT7614" s="4" t="s">
        <v>33551</v>
      </c>
      <c r="AU7614" s="4" t="s">
        <v>456</v>
      </c>
      <c r="AV7614" s="4" t="s">
        <v>729</v>
      </c>
      <c r="AW7614" s="4" t="s">
        <v>701</v>
      </c>
      <c r="AX7614" s="4"/>
      <c r="AY7614" s="4"/>
      <c r="AZ7614" s="4"/>
      <c r="BA7614" s="4"/>
      <c r="BB7614" s="4"/>
      <c r="BC7614" s="4">
        <v>40</v>
      </c>
      <c r="BD7614" t="str">
        <f>IF(AND(ADHOC!$G$15="",ADHOC!$S$4=""),"",IF(ADHOC!$G$15&lt;&gt;"",IF(ADHOC!$G$15=LEFT(Domein!$AS7614,LEN(ADHOC!$G$15)),MAX(Domein!BD$1:'Domein'!BD7613)+1,""),IF(ADHOC!$S$4=LEFT(Domein!$AS7614,LEN(ADHOC!$S$4)),MAX(Domein!BD$1:'Domein'!BD7613)+1,"")))</f>
        <v/>
      </c>
    </row>
    <row r="7615" spans="45:56" x14ac:dyDescent="0.2">
      <c r="AS7615" s="4" t="s">
        <v>33552</v>
      </c>
      <c r="AT7615" s="4" t="s">
        <v>33553</v>
      </c>
      <c r="AU7615" s="4" t="s">
        <v>456</v>
      </c>
      <c r="AV7615" s="4" t="s">
        <v>729</v>
      </c>
      <c r="AW7615" s="4" t="s">
        <v>701</v>
      </c>
      <c r="AX7615" s="4"/>
      <c r="AY7615" s="4"/>
      <c r="AZ7615" s="4"/>
      <c r="BA7615" s="4"/>
      <c r="BB7615" s="4"/>
      <c r="BC7615" s="4">
        <v>40</v>
      </c>
      <c r="BD7615" t="str">
        <f>IF(AND(ADHOC!$G$15="",ADHOC!$S$4=""),"",IF(ADHOC!$G$15&lt;&gt;"",IF(ADHOC!$G$15=LEFT(Domein!$AS7615,LEN(ADHOC!$G$15)),MAX(Domein!BD$1:'Domein'!BD7614)+1,""),IF(ADHOC!$S$4=LEFT(Domein!$AS7615,LEN(ADHOC!$S$4)),MAX(Domein!BD$1:'Domein'!BD7614)+1,"")))</f>
        <v/>
      </c>
    </row>
    <row r="7616" spans="45:56" x14ac:dyDescent="0.2">
      <c r="AS7616" s="4" t="s">
        <v>33554</v>
      </c>
      <c r="AT7616" s="4" t="s">
        <v>33555</v>
      </c>
      <c r="AU7616" s="4" t="s">
        <v>456</v>
      </c>
      <c r="AV7616" s="4" t="s">
        <v>729</v>
      </c>
      <c r="AW7616" s="4" t="s">
        <v>701</v>
      </c>
      <c r="AX7616" s="4"/>
      <c r="AY7616" s="4"/>
      <c r="AZ7616" s="4"/>
      <c r="BA7616" s="4"/>
      <c r="BB7616" s="4"/>
      <c r="BC7616" s="4">
        <v>40</v>
      </c>
      <c r="BD7616" t="str">
        <f>IF(AND(ADHOC!$G$15="",ADHOC!$S$4=""),"",IF(ADHOC!$G$15&lt;&gt;"",IF(ADHOC!$G$15=LEFT(Domein!$AS7616,LEN(ADHOC!$G$15)),MAX(Domein!BD$1:'Domein'!BD7615)+1,""),IF(ADHOC!$S$4=LEFT(Domein!$AS7616,LEN(ADHOC!$S$4)),MAX(Domein!BD$1:'Domein'!BD7615)+1,"")))</f>
        <v/>
      </c>
    </row>
    <row r="7617" spans="45:56" x14ac:dyDescent="0.2">
      <c r="AS7617" s="4" t="s">
        <v>33556</v>
      </c>
      <c r="AT7617" s="4" t="s">
        <v>33557</v>
      </c>
      <c r="AU7617" s="4" t="s">
        <v>456</v>
      </c>
      <c r="AV7617" s="4" t="s">
        <v>729</v>
      </c>
      <c r="AW7617" s="4" t="s">
        <v>701</v>
      </c>
      <c r="AX7617" s="4"/>
      <c r="AY7617" s="4"/>
      <c r="AZ7617" s="4"/>
      <c r="BA7617" s="4"/>
      <c r="BB7617" s="4"/>
      <c r="BC7617" s="4">
        <v>40</v>
      </c>
      <c r="BD7617" t="str">
        <f>IF(AND(ADHOC!$G$15="",ADHOC!$S$4=""),"",IF(ADHOC!$G$15&lt;&gt;"",IF(ADHOC!$G$15=LEFT(Domein!$AS7617,LEN(ADHOC!$G$15)),MAX(Domein!BD$1:'Domein'!BD7616)+1,""),IF(ADHOC!$S$4=LEFT(Domein!$AS7617,LEN(ADHOC!$S$4)),MAX(Domein!BD$1:'Domein'!BD7616)+1,"")))</f>
        <v/>
      </c>
    </row>
    <row r="7618" spans="45:56" x14ac:dyDescent="0.2">
      <c r="AS7618" s="4" t="s">
        <v>33376</v>
      </c>
      <c r="AT7618" s="4" t="s">
        <v>33377</v>
      </c>
      <c r="AU7618" s="4" t="s">
        <v>456</v>
      </c>
      <c r="AV7618" s="4" t="s">
        <v>729</v>
      </c>
      <c r="AW7618" s="4" t="s">
        <v>701</v>
      </c>
      <c r="AX7618" s="4"/>
      <c r="AY7618" s="4"/>
      <c r="AZ7618" s="4"/>
      <c r="BA7618" s="4"/>
      <c r="BB7618" s="4"/>
      <c r="BC7618" s="4">
        <v>40</v>
      </c>
      <c r="BD7618" t="str">
        <f>IF(AND(ADHOC!$G$15="",ADHOC!$S$4=""),"",IF(ADHOC!$G$15&lt;&gt;"",IF(ADHOC!$G$15=LEFT(Domein!$AS7618,LEN(ADHOC!$G$15)),MAX(Domein!BD$1:'Domein'!BD7617)+1,""),IF(ADHOC!$S$4=LEFT(Domein!$AS7618,LEN(ADHOC!$S$4)),MAX(Domein!BD$1:'Domein'!BD7617)+1,"")))</f>
        <v/>
      </c>
    </row>
    <row r="7619" spans="45:56" x14ac:dyDescent="0.2">
      <c r="AS7619" s="4" t="s">
        <v>12174</v>
      </c>
      <c r="AT7619" s="4" t="s">
        <v>32173</v>
      </c>
      <c r="AU7619" s="4" t="s">
        <v>463</v>
      </c>
      <c r="AV7619" s="4" t="s">
        <v>730</v>
      </c>
      <c r="AW7619" s="4" t="s">
        <v>701</v>
      </c>
      <c r="AX7619" s="4"/>
      <c r="AY7619" s="4"/>
      <c r="AZ7619" s="4"/>
      <c r="BA7619" s="4"/>
      <c r="BB7619" s="4"/>
      <c r="BC7619" s="4">
        <v>40</v>
      </c>
      <c r="BD7619" t="str">
        <f>IF(AND(ADHOC!$G$15="",ADHOC!$S$4=""),"",IF(ADHOC!$G$15&lt;&gt;"",IF(ADHOC!$G$15=LEFT(Domein!$AS7619,LEN(ADHOC!$G$15)),MAX(Domein!BD$1:'Domein'!BD7618)+1,""),IF(ADHOC!$S$4=LEFT(Domein!$AS7619,LEN(ADHOC!$S$4)),MAX(Domein!BD$1:'Domein'!BD7618)+1,"")))</f>
        <v/>
      </c>
    </row>
    <row r="7620" spans="45:56" x14ac:dyDescent="0.2">
      <c r="AS7620" s="4" t="s">
        <v>9636</v>
      </c>
      <c r="AT7620" s="4" t="s">
        <v>33632</v>
      </c>
      <c r="AU7620" s="4" t="s">
        <v>456</v>
      </c>
      <c r="AV7620" s="4" t="s">
        <v>729</v>
      </c>
      <c r="AW7620" s="4" t="s">
        <v>701</v>
      </c>
      <c r="AX7620" s="4"/>
      <c r="AY7620" s="4"/>
      <c r="AZ7620" s="4"/>
      <c r="BA7620" s="4"/>
      <c r="BB7620" s="4"/>
      <c r="BC7620" s="4">
        <v>40</v>
      </c>
      <c r="BD7620" t="str">
        <f>IF(AND(ADHOC!$G$15="",ADHOC!$S$4=""),"",IF(ADHOC!$G$15&lt;&gt;"",IF(ADHOC!$G$15=LEFT(Domein!$AS7620,LEN(ADHOC!$G$15)),MAX(Domein!BD$1:'Domein'!BD7619)+1,""),IF(ADHOC!$S$4=LEFT(Domein!$AS7620,LEN(ADHOC!$S$4)),MAX(Domein!BD$1:'Domein'!BD7619)+1,"")))</f>
        <v/>
      </c>
    </row>
    <row r="7621" spans="45:56" x14ac:dyDescent="0.2">
      <c r="AS7621" s="4" t="s">
        <v>33934</v>
      </c>
      <c r="AT7621" s="4" t="s">
        <v>33935</v>
      </c>
      <c r="AU7621" s="4" t="s">
        <v>456</v>
      </c>
      <c r="AV7621" s="4" t="s">
        <v>729</v>
      </c>
      <c r="AW7621" s="4" t="s">
        <v>701</v>
      </c>
      <c r="AX7621" s="4"/>
      <c r="AY7621" s="4"/>
      <c r="AZ7621" s="4"/>
      <c r="BA7621" s="4"/>
      <c r="BB7621" s="4"/>
      <c r="BC7621" s="4">
        <v>40</v>
      </c>
      <c r="BD7621" t="str">
        <f>IF(AND(ADHOC!$G$15="",ADHOC!$S$4=""),"",IF(ADHOC!$G$15&lt;&gt;"",IF(ADHOC!$G$15=LEFT(Domein!$AS7621,LEN(ADHOC!$G$15)),MAX(Domein!BD$1:'Domein'!BD7620)+1,""),IF(ADHOC!$S$4=LEFT(Domein!$AS7621,LEN(ADHOC!$S$4)),MAX(Domein!BD$1:'Domein'!BD7620)+1,"")))</f>
        <v/>
      </c>
    </row>
    <row r="7622" spans="45:56" x14ac:dyDescent="0.2">
      <c r="AS7622" s="4" t="s">
        <v>16854</v>
      </c>
      <c r="AT7622" s="4" t="s">
        <v>16855</v>
      </c>
      <c r="AU7622" s="4" t="s">
        <v>456</v>
      </c>
      <c r="AV7622" s="4" t="s">
        <v>729</v>
      </c>
      <c r="AW7622" s="4" t="s">
        <v>701</v>
      </c>
      <c r="AX7622" s="4"/>
      <c r="AY7622" s="4"/>
      <c r="AZ7622" s="4"/>
      <c r="BA7622" s="4"/>
      <c r="BB7622" s="4"/>
      <c r="BC7622" s="4">
        <v>40</v>
      </c>
      <c r="BD7622" t="str">
        <f>IF(AND(ADHOC!$G$15="",ADHOC!$S$4=""),"",IF(ADHOC!$G$15&lt;&gt;"",IF(ADHOC!$G$15=LEFT(Domein!$AS7622,LEN(ADHOC!$G$15)),MAX(Domein!BD$1:'Domein'!BD7621)+1,""),IF(ADHOC!$S$4=LEFT(Domein!$AS7622,LEN(ADHOC!$S$4)),MAX(Domein!BD$1:'Domein'!BD7621)+1,"")))</f>
        <v/>
      </c>
    </row>
    <row r="7623" spans="45:56" x14ac:dyDescent="0.2">
      <c r="AS7623" s="4" t="s">
        <v>21999</v>
      </c>
      <c r="AT7623" s="4" t="s">
        <v>22000</v>
      </c>
      <c r="AU7623" s="4" t="s">
        <v>456</v>
      </c>
      <c r="AV7623" s="4" t="s">
        <v>729</v>
      </c>
      <c r="AW7623" s="4" t="s">
        <v>724</v>
      </c>
      <c r="AX7623" s="4"/>
      <c r="AY7623" s="4"/>
      <c r="AZ7623" s="4"/>
      <c r="BA7623" s="4"/>
      <c r="BB7623" s="4"/>
      <c r="BC7623" s="4">
        <v>40</v>
      </c>
      <c r="BD7623" t="str">
        <f>IF(AND(ADHOC!$G$15="",ADHOC!$S$4=""),"",IF(ADHOC!$G$15&lt;&gt;"",IF(ADHOC!$G$15=LEFT(Domein!$AS7623,LEN(ADHOC!$G$15)),MAX(Domein!BD$1:'Domein'!BD7622)+1,""),IF(ADHOC!$S$4=LEFT(Domein!$AS7623,LEN(ADHOC!$S$4)),MAX(Domein!BD$1:'Domein'!BD7622)+1,"")))</f>
        <v/>
      </c>
    </row>
    <row r="7624" spans="45:56" x14ac:dyDescent="0.2">
      <c r="AS7624" s="4" t="s">
        <v>22001</v>
      </c>
      <c r="AT7624" s="4" t="s">
        <v>22002</v>
      </c>
      <c r="AU7624" s="4" t="s">
        <v>456</v>
      </c>
      <c r="AV7624" s="4" t="s">
        <v>729</v>
      </c>
      <c r="AW7624" s="4" t="s">
        <v>724</v>
      </c>
      <c r="AX7624" s="4"/>
      <c r="AY7624" s="4"/>
      <c r="AZ7624" s="4"/>
      <c r="BA7624" s="4"/>
      <c r="BB7624" s="4"/>
      <c r="BC7624" s="4">
        <v>40</v>
      </c>
      <c r="BD7624" t="str">
        <f>IF(AND(ADHOC!$G$15="",ADHOC!$S$4=""),"",IF(ADHOC!$G$15&lt;&gt;"",IF(ADHOC!$G$15=LEFT(Domein!$AS7624,LEN(ADHOC!$G$15)),MAX(Domein!BD$1:'Domein'!BD7623)+1,""),IF(ADHOC!$S$4=LEFT(Domein!$AS7624,LEN(ADHOC!$S$4)),MAX(Domein!BD$1:'Domein'!BD7623)+1,"")))</f>
        <v/>
      </c>
    </row>
    <row r="7625" spans="45:56" x14ac:dyDescent="0.2">
      <c r="AS7625" s="4" t="s">
        <v>22003</v>
      </c>
      <c r="AT7625" s="4" t="s">
        <v>22002</v>
      </c>
      <c r="AU7625" s="4" t="s">
        <v>456</v>
      </c>
      <c r="AV7625" s="4" t="s">
        <v>729</v>
      </c>
      <c r="AW7625" s="4" t="s">
        <v>724</v>
      </c>
      <c r="AX7625" s="4"/>
      <c r="AY7625" s="4"/>
      <c r="AZ7625" s="4"/>
      <c r="BA7625" s="4"/>
      <c r="BB7625" s="4"/>
      <c r="BC7625" s="4">
        <v>40</v>
      </c>
      <c r="BD7625" t="str">
        <f>IF(AND(ADHOC!$G$15="",ADHOC!$S$4=""),"",IF(ADHOC!$G$15&lt;&gt;"",IF(ADHOC!$G$15=LEFT(Domein!$AS7625,LEN(ADHOC!$G$15)),MAX(Domein!BD$1:'Domein'!BD7624)+1,""),IF(ADHOC!$S$4=LEFT(Domein!$AS7625,LEN(ADHOC!$S$4)),MAX(Domein!BD$1:'Domein'!BD7624)+1,"")))</f>
        <v/>
      </c>
    </row>
    <row r="7626" spans="45:56" x14ac:dyDescent="0.2">
      <c r="AS7626" s="4" t="s">
        <v>22004</v>
      </c>
      <c r="AT7626" s="4" t="s">
        <v>22002</v>
      </c>
      <c r="AU7626" s="4" t="s">
        <v>456</v>
      </c>
      <c r="AV7626" s="4" t="s">
        <v>729</v>
      </c>
      <c r="AW7626" s="4" t="s">
        <v>724</v>
      </c>
      <c r="AX7626" s="4"/>
      <c r="AY7626" s="4"/>
      <c r="AZ7626" s="4"/>
      <c r="BA7626" s="4"/>
      <c r="BB7626" s="4"/>
      <c r="BC7626" s="4">
        <v>40</v>
      </c>
      <c r="BD7626" t="str">
        <f>IF(AND(ADHOC!$G$15="",ADHOC!$S$4=""),"",IF(ADHOC!$G$15&lt;&gt;"",IF(ADHOC!$G$15=LEFT(Domein!$AS7626,LEN(ADHOC!$G$15)),MAX(Domein!BD$1:'Domein'!BD7625)+1,""),IF(ADHOC!$S$4=LEFT(Domein!$AS7626,LEN(ADHOC!$S$4)),MAX(Domein!BD$1:'Domein'!BD7625)+1,"")))</f>
        <v/>
      </c>
    </row>
    <row r="7627" spans="45:56" x14ac:dyDescent="0.2">
      <c r="AS7627" s="4" t="s">
        <v>20901</v>
      </c>
      <c r="AT7627" s="4" t="s">
        <v>20902</v>
      </c>
      <c r="AU7627" s="4" t="s">
        <v>456</v>
      </c>
      <c r="AV7627" s="4" t="s">
        <v>729</v>
      </c>
      <c r="AW7627" s="4" t="s">
        <v>724</v>
      </c>
      <c r="AX7627" s="4"/>
      <c r="AY7627" s="4"/>
      <c r="AZ7627" s="4"/>
      <c r="BA7627" s="4"/>
      <c r="BB7627" s="4"/>
      <c r="BC7627" s="4">
        <v>40</v>
      </c>
      <c r="BD7627" t="str">
        <f>IF(AND(ADHOC!$G$15="",ADHOC!$S$4=""),"",IF(ADHOC!$G$15&lt;&gt;"",IF(ADHOC!$G$15=LEFT(Domein!$AS7627,LEN(ADHOC!$G$15)),MAX(Domein!BD$1:'Domein'!BD7626)+1,""),IF(ADHOC!$S$4=LEFT(Domein!$AS7627,LEN(ADHOC!$S$4)),MAX(Domein!BD$1:'Domein'!BD7626)+1,"")))</f>
        <v/>
      </c>
    </row>
    <row r="7628" spans="45:56" x14ac:dyDescent="0.2">
      <c r="AS7628" s="4" t="s">
        <v>9637</v>
      </c>
      <c r="AT7628" s="4" t="s">
        <v>9625</v>
      </c>
      <c r="AU7628" s="4" t="s">
        <v>456</v>
      </c>
      <c r="AV7628" s="4" t="s">
        <v>729</v>
      </c>
      <c r="AW7628" s="4" t="s">
        <v>701</v>
      </c>
      <c r="AX7628" s="4"/>
      <c r="AY7628" s="4"/>
      <c r="AZ7628" s="4"/>
      <c r="BA7628" s="4"/>
      <c r="BB7628" s="4"/>
      <c r="BC7628" s="4">
        <v>40</v>
      </c>
      <c r="BD7628" t="str">
        <f>IF(AND(ADHOC!$G$15="",ADHOC!$S$4=""),"",IF(ADHOC!$G$15&lt;&gt;"",IF(ADHOC!$G$15=LEFT(Domein!$AS7628,LEN(ADHOC!$G$15)),MAX(Domein!BD$1:'Domein'!BD7627)+1,""),IF(ADHOC!$S$4=LEFT(Domein!$AS7628,LEN(ADHOC!$S$4)),MAX(Domein!BD$1:'Domein'!BD7627)+1,"")))</f>
        <v/>
      </c>
    </row>
    <row r="7629" spans="45:56" x14ac:dyDescent="0.2">
      <c r="AS7629" s="4" t="s">
        <v>9638</v>
      </c>
      <c r="AT7629" s="4" t="s">
        <v>9639</v>
      </c>
      <c r="AU7629" s="4" t="s">
        <v>456</v>
      </c>
      <c r="AV7629" s="4" t="s">
        <v>729</v>
      </c>
      <c r="AW7629" s="4" t="s">
        <v>724</v>
      </c>
      <c r="AX7629" s="4"/>
      <c r="AY7629" s="4"/>
      <c r="AZ7629" s="4"/>
      <c r="BA7629" s="4"/>
      <c r="BB7629" s="4"/>
      <c r="BC7629" s="4">
        <v>40</v>
      </c>
      <c r="BD7629" t="str">
        <f>IF(AND(ADHOC!$G$15="",ADHOC!$S$4=""),"",IF(ADHOC!$G$15&lt;&gt;"",IF(ADHOC!$G$15=LEFT(Domein!$AS7629,LEN(ADHOC!$G$15)),MAX(Domein!BD$1:'Domein'!BD7628)+1,""),IF(ADHOC!$S$4=LEFT(Domein!$AS7629,LEN(ADHOC!$S$4)),MAX(Domein!BD$1:'Domein'!BD7628)+1,"")))</f>
        <v/>
      </c>
    </row>
    <row r="7630" spans="45:56" x14ac:dyDescent="0.2">
      <c r="AS7630" s="4" t="s">
        <v>9640</v>
      </c>
      <c r="AT7630" s="4" t="s">
        <v>9641</v>
      </c>
      <c r="AU7630" s="4" t="s">
        <v>456</v>
      </c>
      <c r="AV7630" s="4" t="s">
        <v>729</v>
      </c>
      <c r="AW7630" s="4" t="s">
        <v>724</v>
      </c>
      <c r="AX7630" s="4"/>
      <c r="AY7630" s="4"/>
      <c r="AZ7630" s="4"/>
      <c r="BA7630" s="4"/>
      <c r="BB7630" s="4"/>
      <c r="BC7630" s="4">
        <v>40</v>
      </c>
      <c r="BD7630" t="str">
        <f>IF(AND(ADHOC!$G$15="",ADHOC!$S$4=""),"",IF(ADHOC!$G$15&lt;&gt;"",IF(ADHOC!$G$15=LEFT(Domein!$AS7630,LEN(ADHOC!$G$15)),MAX(Domein!BD$1:'Domein'!BD7629)+1,""),IF(ADHOC!$S$4=LEFT(Domein!$AS7630,LEN(ADHOC!$S$4)),MAX(Domein!BD$1:'Domein'!BD7629)+1,"")))</f>
        <v/>
      </c>
    </row>
    <row r="7631" spans="45:56" x14ac:dyDescent="0.2">
      <c r="AS7631" s="4" t="s">
        <v>21857</v>
      </c>
      <c r="AT7631" s="4" t="s">
        <v>21858</v>
      </c>
      <c r="AU7631" s="4" t="s">
        <v>456</v>
      </c>
      <c r="AV7631" s="4" t="s">
        <v>729</v>
      </c>
      <c r="AW7631" s="4" t="s">
        <v>701</v>
      </c>
      <c r="AX7631" s="4"/>
      <c r="AY7631" s="4"/>
      <c r="AZ7631" s="4"/>
      <c r="BA7631" s="4"/>
      <c r="BB7631" s="4"/>
      <c r="BC7631" s="4">
        <v>40</v>
      </c>
      <c r="BD7631" t="str">
        <f>IF(AND(ADHOC!$G$15="",ADHOC!$S$4=""),"",IF(ADHOC!$G$15&lt;&gt;"",IF(ADHOC!$G$15=LEFT(Domein!$AS7631,LEN(ADHOC!$G$15)),MAX(Domein!BD$1:'Domein'!BD7630)+1,""),IF(ADHOC!$S$4=LEFT(Domein!$AS7631,LEN(ADHOC!$S$4)),MAX(Domein!BD$1:'Domein'!BD7630)+1,"")))</f>
        <v/>
      </c>
    </row>
    <row r="7632" spans="45:56" x14ac:dyDescent="0.2">
      <c r="AS7632" s="4" t="s">
        <v>15394</v>
      </c>
      <c r="AT7632" s="4" t="s">
        <v>15395</v>
      </c>
      <c r="AU7632" s="4" t="s">
        <v>456</v>
      </c>
      <c r="AV7632" s="4" t="s">
        <v>729</v>
      </c>
      <c r="AW7632" s="4" t="s">
        <v>701</v>
      </c>
      <c r="AX7632" s="4"/>
      <c r="AY7632" s="4"/>
      <c r="AZ7632" s="4"/>
      <c r="BA7632" s="4"/>
      <c r="BB7632" s="4"/>
      <c r="BC7632" s="4">
        <v>40</v>
      </c>
      <c r="BD7632" t="str">
        <f>IF(AND(ADHOC!$G$15="",ADHOC!$S$4=""),"",IF(ADHOC!$G$15&lt;&gt;"",IF(ADHOC!$G$15=LEFT(Domein!$AS7632,LEN(ADHOC!$G$15)),MAX(Domein!BD$1:'Domein'!BD7631)+1,""),IF(ADHOC!$S$4=LEFT(Domein!$AS7632,LEN(ADHOC!$S$4)),MAX(Domein!BD$1:'Domein'!BD7631)+1,"")))</f>
        <v/>
      </c>
    </row>
    <row r="7633" spans="45:56" x14ac:dyDescent="0.2">
      <c r="AS7633" s="4" t="s">
        <v>3263</v>
      </c>
      <c r="AT7633" s="4" t="s">
        <v>9642</v>
      </c>
      <c r="AU7633" s="4" t="s">
        <v>463</v>
      </c>
      <c r="AV7633" s="4" t="s">
        <v>730</v>
      </c>
      <c r="AW7633" s="4" t="s">
        <v>701</v>
      </c>
      <c r="AX7633" s="4"/>
      <c r="AY7633" s="4"/>
      <c r="AZ7633" s="4"/>
      <c r="BA7633" s="4"/>
      <c r="BB7633" s="4"/>
      <c r="BC7633" s="4">
        <v>40</v>
      </c>
      <c r="BD7633" t="str">
        <f>IF(AND(ADHOC!$G$15="",ADHOC!$S$4=""),"",IF(ADHOC!$G$15&lt;&gt;"",IF(ADHOC!$G$15=LEFT(Domein!$AS7633,LEN(ADHOC!$G$15)),MAX(Domein!BD$1:'Domein'!BD7632)+1,""),IF(ADHOC!$S$4=LEFT(Domein!$AS7633,LEN(ADHOC!$S$4)),MAX(Domein!BD$1:'Domein'!BD7632)+1,"")))</f>
        <v/>
      </c>
    </row>
    <row r="7634" spans="45:56" x14ac:dyDescent="0.2">
      <c r="AS7634" s="4" t="s">
        <v>35209</v>
      </c>
      <c r="AT7634" s="4" t="s">
        <v>35210</v>
      </c>
      <c r="AU7634" s="4" t="s">
        <v>456</v>
      </c>
      <c r="AV7634" s="4" t="s">
        <v>729</v>
      </c>
      <c r="AW7634" s="4" t="s">
        <v>701</v>
      </c>
      <c r="AX7634" s="4"/>
      <c r="AY7634" s="4"/>
      <c r="AZ7634" s="4"/>
      <c r="BA7634" s="4"/>
      <c r="BB7634" s="4"/>
      <c r="BC7634" s="4">
        <v>40</v>
      </c>
      <c r="BD7634" t="str">
        <f>IF(AND(ADHOC!$G$15="",ADHOC!$S$4=""),"",IF(ADHOC!$G$15&lt;&gt;"",IF(ADHOC!$G$15=LEFT(Domein!$AS7634,LEN(ADHOC!$G$15)),MAX(Domein!BD$1:'Domein'!BD7633)+1,""),IF(ADHOC!$S$4=LEFT(Domein!$AS7634,LEN(ADHOC!$S$4)),MAX(Domein!BD$1:'Domein'!BD7633)+1,"")))</f>
        <v/>
      </c>
    </row>
    <row r="7635" spans="45:56" x14ac:dyDescent="0.2">
      <c r="AS7635" s="4" t="s">
        <v>9643</v>
      </c>
      <c r="AT7635" s="4" t="s">
        <v>9644</v>
      </c>
      <c r="AU7635" s="4" t="s">
        <v>456</v>
      </c>
      <c r="AV7635" s="4" t="s">
        <v>729</v>
      </c>
      <c r="AW7635" s="4" t="s">
        <v>1167</v>
      </c>
      <c r="AX7635" s="4"/>
      <c r="AY7635" s="4"/>
      <c r="AZ7635" s="4"/>
      <c r="BA7635" s="4"/>
      <c r="BB7635" s="4"/>
      <c r="BC7635" s="4">
        <v>40</v>
      </c>
      <c r="BD7635" t="str">
        <f>IF(AND(ADHOC!$G$15="",ADHOC!$S$4=""),"",IF(ADHOC!$G$15&lt;&gt;"",IF(ADHOC!$G$15=LEFT(Domein!$AS7635,LEN(ADHOC!$G$15)),MAX(Domein!BD$1:'Domein'!BD7634)+1,""),IF(ADHOC!$S$4=LEFT(Domein!$AS7635,LEN(ADHOC!$S$4)),MAX(Domein!BD$1:'Domein'!BD7634)+1,"")))</f>
        <v/>
      </c>
    </row>
    <row r="7636" spans="45:56" x14ac:dyDescent="0.2">
      <c r="AS7636" s="4" t="s">
        <v>9645</v>
      </c>
      <c r="AT7636" s="4" t="s">
        <v>12571</v>
      </c>
      <c r="AU7636" s="4" t="s">
        <v>456</v>
      </c>
      <c r="AV7636" s="4" t="s">
        <v>729</v>
      </c>
      <c r="AW7636" s="4" t="s">
        <v>1167</v>
      </c>
      <c r="AX7636" s="4"/>
      <c r="AY7636" s="4"/>
      <c r="AZ7636" s="4"/>
      <c r="BA7636" s="4"/>
      <c r="BB7636" s="4"/>
      <c r="BC7636" s="4">
        <v>40</v>
      </c>
      <c r="BD7636" t="str">
        <f>IF(AND(ADHOC!$G$15="",ADHOC!$S$4=""),"",IF(ADHOC!$G$15&lt;&gt;"",IF(ADHOC!$G$15=LEFT(Domein!$AS7636,LEN(ADHOC!$G$15)),MAX(Domein!BD$1:'Domein'!BD7635)+1,""),IF(ADHOC!$S$4=LEFT(Domein!$AS7636,LEN(ADHOC!$S$4)),MAX(Domein!BD$1:'Domein'!BD7635)+1,"")))</f>
        <v/>
      </c>
    </row>
    <row r="7637" spans="45:56" x14ac:dyDescent="0.2">
      <c r="AS7637" s="4" t="s">
        <v>13329</v>
      </c>
      <c r="AT7637" s="4" t="s">
        <v>16579</v>
      </c>
      <c r="AU7637" s="4" t="s">
        <v>456</v>
      </c>
      <c r="AV7637" s="4" t="s">
        <v>729</v>
      </c>
      <c r="AW7637" s="4" t="s">
        <v>701</v>
      </c>
      <c r="AX7637" s="4"/>
      <c r="AY7637" s="4"/>
      <c r="AZ7637" s="4"/>
      <c r="BA7637" s="4"/>
      <c r="BB7637" s="4"/>
      <c r="BC7637" s="4">
        <v>40</v>
      </c>
      <c r="BD7637" t="str">
        <f>IF(AND(ADHOC!$G$15="",ADHOC!$S$4=""),"",IF(ADHOC!$G$15&lt;&gt;"",IF(ADHOC!$G$15=LEFT(Domein!$AS7637,LEN(ADHOC!$G$15)),MAX(Domein!BD$1:'Domein'!BD7636)+1,""),IF(ADHOC!$S$4=LEFT(Domein!$AS7637,LEN(ADHOC!$S$4)),MAX(Domein!BD$1:'Domein'!BD7636)+1,"")))</f>
        <v/>
      </c>
    </row>
    <row r="7638" spans="45:56" x14ac:dyDescent="0.2">
      <c r="AS7638" s="4" t="s">
        <v>35211</v>
      </c>
      <c r="AT7638" s="4" t="s">
        <v>35212</v>
      </c>
      <c r="AU7638" s="4" t="s">
        <v>456</v>
      </c>
      <c r="AV7638" s="4" t="s">
        <v>729</v>
      </c>
      <c r="AW7638" s="4" t="s">
        <v>701</v>
      </c>
      <c r="AX7638" s="4"/>
      <c r="AY7638" s="4"/>
      <c r="AZ7638" s="4"/>
      <c r="BA7638" s="4"/>
      <c r="BB7638" s="4"/>
      <c r="BC7638" s="4">
        <v>40</v>
      </c>
      <c r="BD7638" t="str">
        <f>IF(AND(ADHOC!$G$15="",ADHOC!$S$4=""),"",IF(ADHOC!$G$15&lt;&gt;"",IF(ADHOC!$G$15=LEFT(Domein!$AS7638,LEN(ADHOC!$G$15)),MAX(Domein!BD$1:'Domein'!BD7637)+1,""),IF(ADHOC!$S$4=LEFT(Domein!$AS7638,LEN(ADHOC!$S$4)),MAX(Domein!BD$1:'Domein'!BD7637)+1,"")))</f>
        <v/>
      </c>
    </row>
    <row r="7639" spans="45:56" x14ac:dyDescent="0.2">
      <c r="AS7639" s="4" t="s">
        <v>16537</v>
      </c>
      <c r="AT7639" s="4" t="s">
        <v>16538</v>
      </c>
      <c r="AU7639" s="4" t="s">
        <v>456</v>
      </c>
      <c r="AV7639" s="4" t="s">
        <v>729</v>
      </c>
      <c r="AW7639" s="4" t="s">
        <v>701</v>
      </c>
      <c r="AX7639" s="4"/>
      <c r="AY7639" s="4"/>
      <c r="AZ7639" s="4"/>
      <c r="BA7639" s="4"/>
      <c r="BB7639" s="4"/>
      <c r="BC7639" s="4">
        <v>40</v>
      </c>
      <c r="BD7639" t="str">
        <f>IF(AND(ADHOC!$G$15="",ADHOC!$S$4=""),"",IF(ADHOC!$G$15&lt;&gt;"",IF(ADHOC!$G$15=LEFT(Domein!$AS7639,LEN(ADHOC!$G$15)),MAX(Domein!BD$1:'Domein'!BD7638)+1,""),IF(ADHOC!$S$4=LEFT(Domein!$AS7639,LEN(ADHOC!$S$4)),MAX(Domein!BD$1:'Domein'!BD7638)+1,"")))</f>
        <v/>
      </c>
    </row>
    <row r="7640" spans="45:56" x14ac:dyDescent="0.2">
      <c r="AS7640" s="4" t="s">
        <v>16479</v>
      </c>
      <c r="AT7640" s="4" t="s">
        <v>16480</v>
      </c>
      <c r="AU7640" s="4" t="s">
        <v>456</v>
      </c>
      <c r="AV7640" s="4" t="s">
        <v>729</v>
      </c>
      <c r="AW7640" s="4" t="s">
        <v>701</v>
      </c>
      <c r="AX7640" s="4"/>
      <c r="AY7640" s="4"/>
      <c r="AZ7640" s="4"/>
      <c r="BA7640" s="4"/>
      <c r="BB7640" s="4"/>
      <c r="BC7640" s="4">
        <v>40</v>
      </c>
      <c r="BD7640" t="str">
        <f>IF(AND(ADHOC!$G$15="",ADHOC!$S$4=""),"",IF(ADHOC!$G$15&lt;&gt;"",IF(ADHOC!$G$15=LEFT(Domein!$AS7640,LEN(ADHOC!$G$15)),MAX(Domein!BD$1:'Domein'!BD7639)+1,""),IF(ADHOC!$S$4=LEFT(Domein!$AS7640,LEN(ADHOC!$S$4)),MAX(Domein!BD$1:'Domein'!BD7639)+1,"")))</f>
        <v/>
      </c>
    </row>
    <row r="7641" spans="45:56" x14ac:dyDescent="0.2">
      <c r="AS7641" s="4" t="s">
        <v>31926</v>
      </c>
      <c r="AT7641" s="4" t="s">
        <v>31927</v>
      </c>
      <c r="AU7641" s="4" t="s">
        <v>456</v>
      </c>
      <c r="AV7641" s="4" t="s">
        <v>729</v>
      </c>
      <c r="AW7641" s="4" t="s">
        <v>701</v>
      </c>
      <c r="AX7641" s="4"/>
      <c r="AY7641" s="4"/>
      <c r="AZ7641" s="4"/>
      <c r="BA7641" s="4"/>
      <c r="BB7641" s="4"/>
      <c r="BC7641" s="4">
        <v>40</v>
      </c>
      <c r="BD7641" t="str">
        <f>IF(AND(ADHOC!$G$15="",ADHOC!$S$4=""),"",IF(ADHOC!$G$15&lt;&gt;"",IF(ADHOC!$G$15=LEFT(Domein!$AS7641,LEN(ADHOC!$G$15)),MAX(Domein!BD$1:'Domein'!BD7640)+1,""),IF(ADHOC!$S$4=LEFT(Domein!$AS7641,LEN(ADHOC!$S$4)),MAX(Domein!BD$1:'Domein'!BD7640)+1,"")))</f>
        <v/>
      </c>
    </row>
    <row r="7642" spans="45:56" x14ac:dyDescent="0.2">
      <c r="AS7642" s="4" t="s">
        <v>9647</v>
      </c>
      <c r="AT7642" s="4" t="s">
        <v>9648</v>
      </c>
      <c r="AU7642" s="4" t="s">
        <v>456</v>
      </c>
      <c r="AV7642" s="4" t="s">
        <v>729</v>
      </c>
      <c r="AW7642" s="4" t="s">
        <v>701</v>
      </c>
      <c r="AX7642" s="4"/>
      <c r="AY7642" s="4"/>
      <c r="AZ7642" s="4"/>
      <c r="BA7642" s="4"/>
      <c r="BB7642" s="4"/>
      <c r="BC7642" s="4">
        <v>40</v>
      </c>
      <c r="BD7642" t="str">
        <f>IF(AND(ADHOC!$G$15="",ADHOC!$S$4=""),"",IF(ADHOC!$G$15&lt;&gt;"",IF(ADHOC!$G$15=LEFT(Domein!$AS7642,LEN(ADHOC!$G$15)),MAX(Domein!BD$1:'Domein'!BD7641)+1,""),IF(ADHOC!$S$4=LEFT(Domein!$AS7642,LEN(ADHOC!$S$4)),MAX(Domein!BD$1:'Domein'!BD7641)+1,"")))</f>
        <v/>
      </c>
    </row>
    <row r="7643" spans="45:56" x14ac:dyDescent="0.2">
      <c r="AS7643" s="4" t="s">
        <v>15642</v>
      </c>
      <c r="AT7643" s="4" t="s">
        <v>15643</v>
      </c>
      <c r="AU7643" s="4" t="s">
        <v>456</v>
      </c>
      <c r="AV7643" s="4" t="s">
        <v>729</v>
      </c>
      <c r="AW7643" s="4" t="s">
        <v>701</v>
      </c>
      <c r="AX7643" s="4"/>
      <c r="AY7643" s="4"/>
      <c r="AZ7643" s="4"/>
      <c r="BA7643" s="4"/>
      <c r="BB7643" s="4"/>
      <c r="BC7643" s="4">
        <v>40</v>
      </c>
      <c r="BD7643" t="str">
        <f>IF(AND(ADHOC!$G$15="",ADHOC!$S$4=""),"",IF(ADHOC!$G$15&lt;&gt;"",IF(ADHOC!$G$15=LEFT(Domein!$AS7643,LEN(ADHOC!$G$15)),MAX(Domein!BD$1:'Domein'!BD7642)+1,""),IF(ADHOC!$S$4=LEFT(Domein!$AS7643,LEN(ADHOC!$S$4)),MAX(Domein!BD$1:'Domein'!BD7642)+1,"")))</f>
        <v/>
      </c>
    </row>
    <row r="7644" spans="45:56" x14ac:dyDescent="0.2">
      <c r="AS7644" s="4" t="s">
        <v>20385</v>
      </c>
      <c r="AT7644" s="4" t="s">
        <v>20386</v>
      </c>
      <c r="AU7644" s="4" t="s">
        <v>456</v>
      </c>
      <c r="AV7644" s="4" t="s">
        <v>731</v>
      </c>
      <c r="AW7644" s="4" t="s">
        <v>724</v>
      </c>
      <c r="AX7644" s="4"/>
      <c r="AY7644" s="4">
        <v>229120</v>
      </c>
      <c r="AZ7644" s="4">
        <v>515048</v>
      </c>
      <c r="BA7644" s="4" t="s">
        <v>28420</v>
      </c>
      <c r="BB7644" s="4" t="s">
        <v>28421</v>
      </c>
      <c r="BC7644" s="4">
        <v>40</v>
      </c>
      <c r="BD7644" t="str">
        <f>IF(AND(ADHOC!$G$15="",ADHOC!$S$4=""),"",IF(ADHOC!$G$15&lt;&gt;"",IF(ADHOC!$G$15=LEFT(Domein!$AS7644,LEN(ADHOC!$G$15)),MAX(Domein!BD$1:'Domein'!BD7643)+1,""),IF(ADHOC!$S$4=LEFT(Domein!$AS7644,LEN(ADHOC!$S$4)),MAX(Domein!BD$1:'Domein'!BD7643)+1,"")))</f>
        <v/>
      </c>
    </row>
    <row r="7645" spans="45:56" x14ac:dyDescent="0.2">
      <c r="AS7645" s="4" t="s">
        <v>20387</v>
      </c>
      <c r="AT7645" s="4" t="s">
        <v>20388</v>
      </c>
      <c r="AU7645" s="4" t="s">
        <v>456</v>
      </c>
      <c r="AV7645" s="4" t="s">
        <v>731</v>
      </c>
      <c r="AW7645" s="4" t="s">
        <v>724</v>
      </c>
      <c r="AX7645" s="4"/>
      <c r="AY7645" s="4">
        <v>230026</v>
      </c>
      <c r="AZ7645" s="4">
        <v>516713</v>
      </c>
      <c r="BA7645" s="4" t="s">
        <v>28422</v>
      </c>
      <c r="BB7645" s="4" t="s">
        <v>28423</v>
      </c>
      <c r="BC7645" s="4">
        <v>40</v>
      </c>
      <c r="BD7645" t="str">
        <f>IF(AND(ADHOC!$G$15="",ADHOC!$S$4=""),"",IF(ADHOC!$G$15&lt;&gt;"",IF(ADHOC!$G$15=LEFT(Domein!$AS7645,LEN(ADHOC!$G$15)),MAX(Domein!BD$1:'Domein'!BD7644)+1,""),IF(ADHOC!$S$4=LEFT(Domein!$AS7645,LEN(ADHOC!$S$4)),MAX(Domein!BD$1:'Domein'!BD7644)+1,"")))</f>
        <v/>
      </c>
    </row>
    <row r="7646" spans="45:56" x14ac:dyDescent="0.2">
      <c r="AS7646" s="4" t="s">
        <v>20389</v>
      </c>
      <c r="AT7646" s="4" t="s">
        <v>20390</v>
      </c>
      <c r="AU7646" s="4" t="s">
        <v>456</v>
      </c>
      <c r="AV7646" s="4" t="s">
        <v>731</v>
      </c>
      <c r="AW7646" s="4" t="s">
        <v>724</v>
      </c>
      <c r="AX7646" s="4"/>
      <c r="AY7646" s="4">
        <v>231279</v>
      </c>
      <c r="AZ7646" s="4">
        <v>519475</v>
      </c>
      <c r="BA7646" s="4" t="s">
        <v>28424</v>
      </c>
      <c r="BB7646" s="4" t="s">
        <v>28425</v>
      </c>
      <c r="BC7646" s="4">
        <v>40</v>
      </c>
      <c r="BD7646" t="str">
        <f>IF(AND(ADHOC!$G$15="",ADHOC!$S$4=""),"",IF(ADHOC!$G$15&lt;&gt;"",IF(ADHOC!$G$15=LEFT(Domein!$AS7646,LEN(ADHOC!$G$15)),MAX(Domein!BD$1:'Domein'!BD7645)+1,""),IF(ADHOC!$S$4=LEFT(Domein!$AS7646,LEN(ADHOC!$S$4)),MAX(Domein!BD$1:'Domein'!BD7645)+1,"")))</f>
        <v/>
      </c>
    </row>
    <row r="7647" spans="45:56" x14ac:dyDescent="0.2">
      <c r="AS7647" s="4" t="s">
        <v>20391</v>
      </c>
      <c r="AT7647" s="4" t="s">
        <v>20392</v>
      </c>
      <c r="AU7647" s="4" t="s">
        <v>456</v>
      </c>
      <c r="AV7647" s="4" t="s">
        <v>731</v>
      </c>
      <c r="AW7647" s="4" t="s">
        <v>724</v>
      </c>
      <c r="AX7647" s="4"/>
      <c r="AY7647" s="4">
        <v>231068</v>
      </c>
      <c r="AZ7647" s="4">
        <v>522762</v>
      </c>
      <c r="BA7647" s="4" t="s">
        <v>28426</v>
      </c>
      <c r="BB7647" s="4" t="s">
        <v>28427</v>
      </c>
      <c r="BC7647" s="4">
        <v>40</v>
      </c>
      <c r="BD7647" t="str">
        <f>IF(AND(ADHOC!$G$15="",ADHOC!$S$4=""),"",IF(ADHOC!$G$15&lt;&gt;"",IF(ADHOC!$G$15=LEFT(Domein!$AS7647,LEN(ADHOC!$G$15)),MAX(Domein!BD$1:'Domein'!BD7646)+1,""),IF(ADHOC!$S$4=LEFT(Domein!$AS7647,LEN(ADHOC!$S$4)),MAX(Domein!BD$1:'Domein'!BD7646)+1,"")))</f>
        <v/>
      </c>
    </row>
    <row r="7648" spans="45:56" x14ac:dyDescent="0.2">
      <c r="AS7648" s="4" t="s">
        <v>38309</v>
      </c>
      <c r="AT7648" s="4" t="s">
        <v>38310</v>
      </c>
      <c r="AU7648" s="4" t="s">
        <v>456</v>
      </c>
      <c r="AV7648" s="4" t="s">
        <v>729</v>
      </c>
      <c r="AW7648" s="4" t="s">
        <v>701</v>
      </c>
      <c r="AX7648" s="4"/>
      <c r="AY7648" s="4"/>
      <c r="AZ7648" s="4"/>
      <c r="BA7648" s="4"/>
      <c r="BB7648" s="4"/>
      <c r="BC7648" s="4">
        <v>40</v>
      </c>
      <c r="BD7648" t="str">
        <f>IF(AND(ADHOC!$G$15="",ADHOC!$S$4=""),"",IF(ADHOC!$G$15&lt;&gt;"",IF(ADHOC!$G$15=LEFT(Domein!$AS7648,LEN(ADHOC!$G$15)),MAX(Domein!BD$1:'Domein'!BD7647)+1,""),IF(ADHOC!$S$4=LEFT(Domein!$AS7648,LEN(ADHOC!$S$4)),MAX(Domein!BD$1:'Domein'!BD7647)+1,"")))</f>
        <v/>
      </c>
    </row>
    <row r="7649" spans="45:56" x14ac:dyDescent="0.2">
      <c r="AS7649" s="4" t="s">
        <v>38311</v>
      </c>
      <c r="AT7649" s="4" t="s">
        <v>38312</v>
      </c>
      <c r="AU7649" s="4" t="s">
        <v>456</v>
      </c>
      <c r="AV7649" s="4" t="s">
        <v>729</v>
      </c>
      <c r="AW7649" s="4" t="s">
        <v>701</v>
      </c>
      <c r="AX7649" s="4"/>
      <c r="AY7649" s="4"/>
      <c r="AZ7649" s="4"/>
      <c r="BA7649" s="4"/>
      <c r="BB7649" s="4"/>
      <c r="BC7649" s="4">
        <v>40</v>
      </c>
      <c r="BD7649" t="str">
        <f>IF(AND(ADHOC!$G$15="",ADHOC!$S$4=""),"",IF(ADHOC!$G$15&lt;&gt;"",IF(ADHOC!$G$15=LEFT(Domein!$AS7649,LEN(ADHOC!$G$15)),MAX(Domein!BD$1:'Domein'!BD7648)+1,""),IF(ADHOC!$S$4=LEFT(Domein!$AS7649,LEN(ADHOC!$S$4)),MAX(Domein!BD$1:'Domein'!BD7648)+1,"")))</f>
        <v/>
      </c>
    </row>
    <row r="7650" spans="45:56" x14ac:dyDescent="0.2">
      <c r="AS7650" s="4" t="s">
        <v>9649</v>
      </c>
      <c r="AT7650" s="4" t="s">
        <v>9650</v>
      </c>
      <c r="AU7650" s="4" t="s">
        <v>456</v>
      </c>
      <c r="AV7650" s="4" t="s">
        <v>730</v>
      </c>
      <c r="AW7650" s="4" t="s">
        <v>701</v>
      </c>
      <c r="AX7650" s="4"/>
      <c r="AY7650" s="4"/>
      <c r="AZ7650" s="4"/>
      <c r="BA7650" s="4"/>
      <c r="BB7650" s="4"/>
      <c r="BC7650" s="4">
        <v>40</v>
      </c>
      <c r="BD7650" t="str">
        <f>IF(AND(ADHOC!$G$15="",ADHOC!$S$4=""),"",IF(ADHOC!$G$15&lt;&gt;"",IF(ADHOC!$G$15=LEFT(Domein!$AS7650,LEN(ADHOC!$G$15)),MAX(Domein!BD$1:'Domein'!BD7649)+1,""),IF(ADHOC!$S$4=LEFT(Domein!$AS7650,LEN(ADHOC!$S$4)),MAX(Domein!BD$1:'Domein'!BD7649)+1,"")))</f>
        <v/>
      </c>
    </row>
    <row r="7651" spans="45:56" x14ac:dyDescent="0.2">
      <c r="AS7651" s="4" t="s">
        <v>16050</v>
      </c>
      <c r="AT7651" s="4" t="s">
        <v>16051</v>
      </c>
      <c r="AU7651" s="4" t="s">
        <v>456</v>
      </c>
      <c r="AV7651" s="4" t="s">
        <v>729</v>
      </c>
      <c r="AW7651" s="4" t="s">
        <v>701</v>
      </c>
      <c r="AX7651" s="4"/>
      <c r="AY7651" s="4"/>
      <c r="AZ7651" s="4"/>
      <c r="BA7651" s="4"/>
      <c r="BB7651" s="4"/>
      <c r="BC7651" s="4">
        <v>40</v>
      </c>
      <c r="BD7651" t="str">
        <f>IF(AND(ADHOC!$G$15="",ADHOC!$S$4=""),"",IF(ADHOC!$G$15&lt;&gt;"",IF(ADHOC!$G$15=LEFT(Domein!$AS7651,LEN(ADHOC!$G$15)),MAX(Domein!BD$1:'Domein'!BD7650)+1,""),IF(ADHOC!$S$4=LEFT(Domein!$AS7651,LEN(ADHOC!$S$4)),MAX(Domein!BD$1:'Domein'!BD7650)+1,"")))</f>
        <v/>
      </c>
    </row>
    <row r="7652" spans="45:56" x14ac:dyDescent="0.2">
      <c r="AS7652" s="4" t="s">
        <v>16052</v>
      </c>
      <c r="AT7652" s="4" t="s">
        <v>16053</v>
      </c>
      <c r="AU7652" s="4" t="s">
        <v>456</v>
      </c>
      <c r="AV7652" s="4" t="s">
        <v>729</v>
      </c>
      <c r="AW7652" s="4" t="s">
        <v>701</v>
      </c>
      <c r="AX7652" s="4"/>
      <c r="AY7652" s="4"/>
      <c r="AZ7652" s="4"/>
      <c r="BA7652" s="4"/>
      <c r="BB7652" s="4"/>
      <c r="BC7652" s="4">
        <v>40</v>
      </c>
      <c r="BD7652" t="str">
        <f>IF(AND(ADHOC!$G$15="",ADHOC!$S$4=""),"",IF(ADHOC!$G$15&lt;&gt;"",IF(ADHOC!$G$15=LEFT(Domein!$AS7652,LEN(ADHOC!$G$15)),MAX(Domein!BD$1:'Domein'!BD7651)+1,""),IF(ADHOC!$S$4=LEFT(Domein!$AS7652,LEN(ADHOC!$S$4)),MAX(Domein!BD$1:'Domein'!BD7651)+1,"")))</f>
        <v/>
      </c>
    </row>
    <row r="7653" spans="45:56" x14ac:dyDescent="0.2">
      <c r="AS7653" s="4" t="s">
        <v>16123</v>
      </c>
      <c r="AT7653" s="4" t="s">
        <v>16124</v>
      </c>
      <c r="AU7653" s="4" t="s">
        <v>456</v>
      </c>
      <c r="AV7653" s="4" t="s">
        <v>729</v>
      </c>
      <c r="AW7653" s="4" t="s">
        <v>701</v>
      </c>
      <c r="AX7653" s="4"/>
      <c r="AY7653" s="4"/>
      <c r="AZ7653" s="4"/>
      <c r="BA7653" s="4"/>
      <c r="BB7653" s="4"/>
      <c r="BC7653" s="4">
        <v>40</v>
      </c>
      <c r="BD7653" t="str">
        <f>IF(AND(ADHOC!$G$15="",ADHOC!$S$4=""),"",IF(ADHOC!$G$15&lt;&gt;"",IF(ADHOC!$G$15=LEFT(Domein!$AS7653,LEN(ADHOC!$G$15)),MAX(Domein!BD$1:'Domein'!BD7652)+1,""),IF(ADHOC!$S$4=LEFT(Domein!$AS7653,LEN(ADHOC!$S$4)),MAX(Domein!BD$1:'Domein'!BD7652)+1,"")))</f>
        <v/>
      </c>
    </row>
    <row r="7654" spans="45:56" x14ac:dyDescent="0.2">
      <c r="AS7654" s="4" t="s">
        <v>12613</v>
      </c>
      <c r="AT7654" s="4" t="s">
        <v>12018</v>
      </c>
      <c r="AU7654" s="4" t="s">
        <v>456</v>
      </c>
      <c r="AV7654" s="4" t="s">
        <v>729</v>
      </c>
      <c r="AW7654" s="4" t="s">
        <v>701</v>
      </c>
      <c r="AX7654" s="4"/>
      <c r="AY7654" s="4"/>
      <c r="AZ7654" s="4"/>
      <c r="BA7654" s="4"/>
      <c r="BB7654" s="4"/>
      <c r="BC7654" s="4">
        <v>40</v>
      </c>
      <c r="BD7654" t="str">
        <f>IF(AND(ADHOC!$G$15="",ADHOC!$S$4=""),"",IF(ADHOC!$G$15&lt;&gt;"",IF(ADHOC!$G$15=LEFT(Domein!$AS7654,LEN(ADHOC!$G$15)),MAX(Domein!BD$1:'Domein'!BD7653)+1,""),IF(ADHOC!$S$4=LEFT(Domein!$AS7654,LEN(ADHOC!$S$4)),MAX(Domein!BD$1:'Domein'!BD7653)+1,"")))</f>
        <v/>
      </c>
    </row>
    <row r="7655" spans="45:56" x14ac:dyDescent="0.2">
      <c r="AS7655" s="4" t="s">
        <v>37541</v>
      </c>
      <c r="AT7655" s="4" t="s">
        <v>37542</v>
      </c>
      <c r="AU7655" s="4" t="s">
        <v>456</v>
      </c>
      <c r="AV7655" s="4" t="s">
        <v>729</v>
      </c>
      <c r="AW7655" s="4" t="s">
        <v>724</v>
      </c>
      <c r="AX7655" s="4"/>
      <c r="AY7655" s="4"/>
      <c r="AZ7655" s="4"/>
      <c r="BA7655" s="4"/>
      <c r="BB7655" s="4"/>
      <c r="BC7655" s="4">
        <v>40</v>
      </c>
      <c r="BD7655" t="str">
        <f>IF(AND(ADHOC!$G$15="",ADHOC!$S$4=""),"",IF(ADHOC!$G$15&lt;&gt;"",IF(ADHOC!$G$15=LEFT(Domein!$AS7655,LEN(ADHOC!$G$15)),MAX(Domein!BD$1:'Domein'!BD7654)+1,""),IF(ADHOC!$S$4=LEFT(Domein!$AS7655,LEN(ADHOC!$S$4)),MAX(Domein!BD$1:'Domein'!BD7654)+1,"")))</f>
        <v/>
      </c>
    </row>
    <row r="7656" spans="45:56" x14ac:dyDescent="0.2">
      <c r="AS7656" s="4" t="s">
        <v>11914</v>
      </c>
      <c r="AT7656" s="4" t="s">
        <v>11915</v>
      </c>
      <c r="AU7656" s="4" t="s">
        <v>463</v>
      </c>
      <c r="AV7656" s="4" t="s">
        <v>730</v>
      </c>
      <c r="AW7656" s="4" t="s">
        <v>701</v>
      </c>
      <c r="AX7656" s="4"/>
      <c r="AY7656" s="4"/>
      <c r="AZ7656" s="4"/>
      <c r="BA7656" s="4"/>
      <c r="BB7656" s="4"/>
      <c r="BC7656" s="4">
        <v>40</v>
      </c>
      <c r="BD7656" t="str">
        <f>IF(AND(ADHOC!$G$15="",ADHOC!$S$4=""),"",IF(ADHOC!$G$15&lt;&gt;"",IF(ADHOC!$G$15=LEFT(Domein!$AS7656,LEN(ADHOC!$G$15)),MAX(Domein!BD$1:'Domein'!BD7655)+1,""),IF(ADHOC!$S$4=LEFT(Domein!$AS7656,LEN(ADHOC!$S$4)),MAX(Domein!BD$1:'Domein'!BD7655)+1,"")))</f>
        <v/>
      </c>
    </row>
    <row r="7657" spans="45:56" x14ac:dyDescent="0.2">
      <c r="AS7657" s="4" t="s">
        <v>16811</v>
      </c>
      <c r="AT7657" s="4" t="s">
        <v>16812</v>
      </c>
      <c r="AU7657" s="4" t="s">
        <v>456</v>
      </c>
      <c r="AV7657" s="4" t="s">
        <v>729</v>
      </c>
      <c r="AW7657" s="4" t="s">
        <v>724</v>
      </c>
      <c r="AX7657" s="4"/>
      <c r="AY7657" s="4"/>
      <c r="AZ7657" s="4"/>
      <c r="BA7657" s="4"/>
      <c r="BB7657" s="4"/>
      <c r="BC7657" s="4">
        <v>40</v>
      </c>
      <c r="BD7657" t="str">
        <f>IF(AND(ADHOC!$G$15="",ADHOC!$S$4=""),"",IF(ADHOC!$G$15&lt;&gt;"",IF(ADHOC!$G$15=LEFT(Domein!$AS7657,LEN(ADHOC!$G$15)),MAX(Domein!BD$1:'Domein'!BD7656)+1,""),IF(ADHOC!$S$4=LEFT(Domein!$AS7657,LEN(ADHOC!$S$4)),MAX(Domein!BD$1:'Domein'!BD7656)+1,"")))</f>
        <v/>
      </c>
    </row>
    <row r="7658" spans="45:56" x14ac:dyDescent="0.2">
      <c r="AS7658" s="4" t="s">
        <v>16856</v>
      </c>
      <c r="AT7658" s="4" t="s">
        <v>16857</v>
      </c>
      <c r="AU7658" s="4" t="s">
        <v>456</v>
      </c>
      <c r="AV7658" s="4" t="s">
        <v>729</v>
      </c>
      <c r="AW7658" s="4" t="s">
        <v>724</v>
      </c>
      <c r="AX7658" s="4"/>
      <c r="AY7658" s="4"/>
      <c r="AZ7658" s="4"/>
      <c r="BA7658" s="4"/>
      <c r="BB7658" s="4"/>
      <c r="BC7658" s="4">
        <v>40</v>
      </c>
      <c r="BD7658" t="str">
        <f>IF(AND(ADHOC!$G$15="",ADHOC!$S$4=""),"",IF(ADHOC!$G$15&lt;&gt;"",IF(ADHOC!$G$15=LEFT(Domein!$AS7658,LEN(ADHOC!$G$15)),MAX(Domein!BD$1:'Domein'!BD7657)+1,""),IF(ADHOC!$S$4=LEFT(Domein!$AS7658,LEN(ADHOC!$S$4)),MAX(Domein!BD$1:'Domein'!BD7657)+1,"")))</f>
        <v/>
      </c>
    </row>
    <row r="7659" spans="45:56" x14ac:dyDescent="0.2">
      <c r="AS7659" s="4" t="s">
        <v>15781</v>
      </c>
      <c r="AT7659" s="4" t="s">
        <v>15782</v>
      </c>
      <c r="AU7659" s="4" t="s">
        <v>456</v>
      </c>
      <c r="AV7659" s="4" t="s">
        <v>729</v>
      </c>
      <c r="AW7659" s="4" t="s">
        <v>701</v>
      </c>
      <c r="AX7659" s="4"/>
      <c r="AY7659" s="4"/>
      <c r="AZ7659" s="4"/>
      <c r="BA7659" s="4"/>
      <c r="BB7659" s="4"/>
      <c r="BC7659" s="4">
        <v>40</v>
      </c>
      <c r="BD7659" t="str">
        <f>IF(AND(ADHOC!$G$15="",ADHOC!$S$4=""),"",IF(ADHOC!$G$15&lt;&gt;"",IF(ADHOC!$G$15=LEFT(Domein!$AS7659,LEN(ADHOC!$G$15)),MAX(Domein!BD$1:'Domein'!BD7658)+1,""),IF(ADHOC!$S$4=LEFT(Domein!$AS7659,LEN(ADHOC!$S$4)),MAX(Domein!BD$1:'Domein'!BD7658)+1,"")))</f>
        <v/>
      </c>
    </row>
    <row r="7660" spans="45:56" x14ac:dyDescent="0.2">
      <c r="AS7660" s="4" t="s">
        <v>38940</v>
      </c>
      <c r="AT7660" s="4" t="s">
        <v>38941</v>
      </c>
      <c r="AU7660" s="4" t="s">
        <v>456</v>
      </c>
      <c r="AV7660" s="4" t="s">
        <v>729</v>
      </c>
      <c r="AW7660" s="4" t="s">
        <v>701</v>
      </c>
      <c r="AX7660" s="4"/>
      <c r="AY7660" s="4"/>
      <c r="AZ7660" s="4"/>
      <c r="BA7660" s="4"/>
      <c r="BB7660" s="4"/>
      <c r="BC7660" s="4">
        <v>40</v>
      </c>
      <c r="BD7660" t="str">
        <f>IF(AND(ADHOC!$G$15="",ADHOC!$S$4=""),"",IF(ADHOC!$G$15&lt;&gt;"",IF(ADHOC!$G$15=LEFT(Domein!$AS7660,LEN(ADHOC!$G$15)),MAX(Domein!BD$1:'Domein'!BD7659)+1,""),IF(ADHOC!$S$4=LEFT(Domein!$AS7660,LEN(ADHOC!$S$4)),MAX(Domein!BD$1:'Domein'!BD7659)+1,"")))</f>
        <v/>
      </c>
    </row>
    <row r="7661" spans="45:56" x14ac:dyDescent="0.2">
      <c r="AS7661" s="4" t="s">
        <v>38942</v>
      </c>
      <c r="AT7661" s="4" t="s">
        <v>38943</v>
      </c>
      <c r="AU7661" s="4" t="s">
        <v>456</v>
      </c>
      <c r="AV7661" s="4" t="s">
        <v>729</v>
      </c>
      <c r="AW7661" s="4" t="s">
        <v>701</v>
      </c>
      <c r="AX7661" s="4"/>
      <c r="AY7661" s="4"/>
      <c r="AZ7661" s="4"/>
      <c r="BA7661" s="4"/>
      <c r="BB7661" s="4"/>
      <c r="BC7661" s="4">
        <v>40</v>
      </c>
      <c r="BD7661" t="str">
        <f>IF(AND(ADHOC!$G$15="",ADHOC!$S$4=""),"",IF(ADHOC!$G$15&lt;&gt;"",IF(ADHOC!$G$15=LEFT(Domein!$AS7661,LEN(ADHOC!$G$15)),MAX(Domein!BD$1:'Domein'!BD7660)+1,""),IF(ADHOC!$S$4=LEFT(Domein!$AS7661,LEN(ADHOC!$S$4)),MAX(Domein!BD$1:'Domein'!BD7660)+1,"")))</f>
        <v/>
      </c>
    </row>
    <row r="7662" spans="45:56" x14ac:dyDescent="0.2">
      <c r="AS7662" s="4" t="s">
        <v>38944</v>
      </c>
      <c r="AT7662" s="4" t="s">
        <v>38945</v>
      </c>
      <c r="AU7662" s="4" t="s">
        <v>456</v>
      </c>
      <c r="AV7662" s="4" t="s">
        <v>729</v>
      </c>
      <c r="AW7662" s="4" t="s">
        <v>701</v>
      </c>
      <c r="AX7662" s="4"/>
      <c r="AY7662" s="4"/>
      <c r="AZ7662" s="4"/>
      <c r="BA7662" s="4"/>
      <c r="BB7662" s="4"/>
      <c r="BC7662" s="4">
        <v>40</v>
      </c>
      <c r="BD7662" t="str">
        <f>IF(AND(ADHOC!$G$15="",ADHOC!$S$4=""),"",IF(ADHOC!$G$15&lt;&gt;"",IF(ADHOC!$G$15=LEFT(Domein!$AS7662,LEN(ADHOC!$G$15)),MAX(Domein!BD$1:'Domein'!BD7661)+1,""),IF(ADHOC!$S$4=LEFT(Domein!$AS7662,LEN(ADHOC!$S$4)),MAX(Domein!BD$1:'Domein'!BD7661)+1,"")))</f>
        <v/>
      </c>
    </row>
    <row r="7663" spans="45:56" x14ac:dyDescent="0.2">
      <c r="AS7663" s="4" t="s">
        <v>38946</v>
      </c>
      <c r="AT7663" s="4" t="s">
        <v>38947</v>
      </c>
      <c r="AU7663" s="4" t="s">
        <v>463</v>
      </c>
      <c r="AV7663" s="4" t="s">
        <v>729</v>
      </c>
      <c r="AW7663" s="4" t="s">
        <v>701</v>
      </c>
      <c r="AX7663" s="4"/>
      <c r="AY7663" s="4"/>
      <c r="AZ7663" s="4"/>
      <c r="BA7663" s="4"/>
      <c r="BB7663" s="4"/>
      <c r="BC7663" s="4">
        <v>40</v>
      </c>
      <c r="BD7663" t="str">
        <f>IF(AND(ADHOC!$G$15="",ADHOC!$S$4=""),"",IF(ADHOC!$G$15&lt;&gt;"",IF(ADHOC!$G$15=LEFT(Domein!$AS7663,LEN(ADHOC!$G$15)),MAX(Domein!BD$1:'Domein'!BD7662)+1,""),IF(ADHOC!$S$4=LEFT(Domein!$AS7663,LEN(ADHOC!$S$4)),MAX(Domein!BD$1:'Domein'!BD7662)+1,"")))</f>
        <v/>
      </c>
    </row>
    <row r="7664" spans="45:56" x14ac:dyDescent="0.2">
      <c r="AS7664" s="4" t="s">
        <v>38948</v>
      </c>
      <c r="AT7664" s="4" t="s">
        <v>38949</v>
      </c>
      <c r="AU7664" s="4" t="s">
        <v>456</v>
      </c>
      <c r="AV7664" s="4" t="s">
        <v>729</v>
      </c>
      <c r="AW7664" s="4" t="s">
        <v>701</v>
      </c>
      <c r="AX7664" s="4"/>
      <c r="AY7664" s="4"/>
      <c r="AZ7664" s="4"/>
      <c r="BA7664" s="4"/>
      <c r="BB7664" s="4"/>
      <c r="BC7664" s="4">
        <v>40</v>
      </c>
      <c r="BD7664" t="str">
        <f>IF(AND(ADHOC!$G$15="",ADHOC!$S$4=""),"",IF(ADHOC!$G$15&lt;&gt;"",IF(ADHOC!$G$15=LEFT(Domein!$AS7664,LEN(ADHOC!$G$15)),MAX(Domein!BD$1:'Domein'!BD7663)+1,""),IF(ADHOC!$S$4=LEFT(Domein!$AS7664,LEN(ADHOC!$S$4)),MAX(Domein!BD$1:'Domein'!BD7663)+1,"")))</f>
        <v/>
      </c>
    </row>
    <row r="7665" spans="45:56" x14ac:dyDescent="0.2">
      <c r="AS7665" s="4" t="s">
        <v>38950</v>
      </c>
      <c r="AT7665" s="4" t="s">
        <v>38951</v>
      </c>
      <c r="AU7665" s="4" t="s">
        <v>463</v>
      </c>
      <c r="AV7665" s="4" t="s">
        <v>729</v>
      </c>
      <c r="AW7665" s="4" t="s">
        <v>701</v>
      </c>
      <c r="AX7665" s="4"/>
      <c r="AY7665" s="4"/>
      <c r="AZ7665" s="4"/>
      <c r="BA7665" s="4"/>
      <c r="BB7665" s="4"/>
      <c r="BC7665" s="4">
        <v>40</v>
      </c>
      <c r="BD7665" t="str">
        <f>IF(AND(ADHOC!$G$15="",ADHOC!$S$4=""),"",IF(ADHOC!$G$15&lt;&gt;"",IF(ADHOC!$G$15=LEFT(Domein!$AS7665,LEN(ADHOC!$G$15)),MAX(Domein!BD$1:'Domein'!BD7664)+1,""),IF(ADHOC!$S$4=LEFT(Domein!$AS7665,LEN(ADHOC!$S$4)),MAX(Domein!BD$1:'Domein'!BD7664)+1,"")))</f>
        <v/>
      </c>
    </row>
    <row r="7666" spans="45:56" x14ac:dyDescent="0.2">
      <c r="AS7666" s="4" t="s">
        <v>38952</v>
      </c>
      <c r="AT7666" s="4" t="s">
        <v>38953</v>
      </c>
      <c r="AU7666" s="4" t="s">
        <v>456</v>
      </c>
      <c r="AV7666" s="4" t="s">
        <v>729</v>
      </c>
      <c r="AW7666" s="4" t="s">
        <v>701</v>
      </c>
      <c r="AX7666" s="4"/>
      <c r="AY7666" s="4"/>
      <c r="AZ7666" s="4"/>
      <c r="BA7666" s="4"/>
      <c r="BB7666" s="4"/>
      <c r="BC7666" s="4">
        <v>40</v>
      </c>
      <c r="BD7666" t="str">
        <f>IF(AND(ADHOC!$G$15="",ADHOC!$S$4=""),"",IF(ADHOC!$G$15&lt;&gt;"",IF(ADHOC!$G$15=LEFT(Domein!$AS7666,LEN(ADHOC!$G$15)),MAX(Domein!BD$1:'Domein'!BD7665)+1,""),IF(ADHOC!$S$4=LEFT(Domein!$AS7666,LEN(ADHOC!$S$4)),MAX(Domein!BD$1:'Domein'!BD7665)+1,"")))</f>
        <v/>
      </c>
    </row>
    <row r="7667" spans="45:56" x14ac:dyDescent="0.2">
      <c r="AS7667" s="4" t="s">
        <v>38954</v>
      </c>
      <c r="AT7667" s="4" t="s">
        <v>38955</v>
      </c>
      <c r="AU7667" s="4" t="s">
        <v>463</v>
      </c>
      <c r="AV7667" s="4" t="s">
        <v>729</v>
      </c>
      <c r="AW7667" s="4" t="s">
        <v>701</v>
      </c>
      <c r="AX7667" s="4"/>
      <c r="AY7667" s="4"/>
      <c r="AZ7667" s="4"/>
      <c r="BA7667" s="4"/>
      <c r="BB7667" s="4"/>
      <c r="BC7667" s="4">
        <v>40</v>
      </c>
      <c r="BD7667" t="str">
        <f>IF(AND(ADHOC!$G$15="",ADHOC!$S$4=""),"",IF(ADHOC!$G$15&lt;&gt;"",IF(ADHOC!$G$15=LEFT(Domein!$AS7667,LEN(ADHOC!$G$15)),MAX(Domein!BD$1:'Domein'!BD7666)+1,""),IF(ADHOC!$S$4=LEFT(Domein!$AS7667,LEN(ADHOC!$S$4)),MAX(Domein!BD$1:'Domein'!BD7666)+1,"")))</f>
        <v/>
      </c>
    </row>
    <row r="7668" spans="45:56" x14ac:dyDescent="0.2">
      <c r="AS7668" s="4" t="s">
        <v>34742</v>
      </c>
      <c r="AT7668" s="4" t="s">
        <v>34743</v>
      </c>
      <c r="AU7668" s="4" t="s">
        <v>456</v>
      </c>
      <c r="AV7668" s="4" t="s">
        <v>729</v>
      </c>
      <c r="AW7668" s="4" t="s">
        <v>701</v>
      </c>
      <c r="AX7668" s="4"/>
      <c r="AY7668" s="4"/>
      <c r="AZ7668" s="4"/>
      <c r="BA7668" s="4"/>
      <c r="BB7668" s="4"/>
      <c r="BC7668" s="4">
        <v>40</v>
      </c>
      <c r="BD7668" t="str">
        <f>IF(AND(ADHOC!$G$15="",ADHOC!$S$4=""),"",IF(ADHOC!$G$15&lt;&gt;"",IF(ADHOC!$G$15=LEFT(Domein!$AS7668,LEN(ADHOC!$G$15)),MAX(Domein!BD$1:'Domein'!BD7667)+1,""),IF(ADHOC!$S$4=LEFT(Domein!$AS7668,LEN(ADHOC!$S$4)),MAX(Domein!BD$1:'Domein'!BD7667)+1,"")))</f>
        <v/>
      </c>
    </row>
    <row r="7669" spans="45:56" x14ac:dyDescent="0.2">
      <c r="AS7669" s="4" t="s">
        <v>9651</v>
      </c>
      <c r="AT7669" s="4" t="s">
        <v>9652</v>
      </c>
      <c r="AU7669" s="4" t="s">
        <v>456</v>
      </c>
      <c r="AV7669" s="4" t="s">
        <v>730</v>
      </c>
      <c r="AW7669" s="4" t="s">
        <v>701</v>
      </c>
      <c r="AX7669" s="4"/>
      <c r="AY7669" s="4"/>
      <c r="AZ7669" s="4"/>
      <c r="BA7669" s="4"/>
      <c r="BB7669" s="4"/>
      <c r="BC7669" s="4">
        <v>40</v>
      </c>
      <c r="BD7669" t="str">
        <f>IF(AND(ADHOC!$G$15="",ADHOC!$S$4=""),"",IF(ADHOC!$G$15&lt;&gt;"",IF(ADHOC!$G$15=LEFT(Domein!$AS7669,LEN(ADHOC!$G$15)),MAX(Domein!BD$1:'Domein'!BD7668)+1,""),IF(ADHOC!$S$4=LEFT(Domein!$AS7669,LEN(ADHOC!$S$4)),MAX(Domein!BD$1:'Domein'!BD7668)+1,"")))</f>
        <v/>
      </c>
    </row>
    <row r="7670" spans="45:56" x14ac:dyDescent="0.2">
      <c r="AS7670" s="4" t="s">
        <v>11215</v>
      </c>
      <c r="AT7670" s="4" t="s">
        <v>37543</v>
      </c>
      <c r="AU7670" s="4" t="s">
        <v>456</v>
      </c>
      <c r="AV7670" s="4" t="s">
        <v>729</v>
      </c>
      <c r="AW7670" s="4" t="s">
        <v>701</v>
      </c>
      <c r="AX7670" s="4"/>
      <c r="AY7670" s="4"/>
      <c r="AZ7670" s="4"/>
      <c r="BA7670" s="4"/>
      <c r="BB7670" s="4"/>
      <c r="BC7670" s="4">
        <v>40</v>
      </c>
      <c r="BD7670" t="str">
        <f>IF(AND(ADHOC!$G$15="",ADHOC!$S$4=""),"",IF(ADHOC!$G$15&lt;&gt;"",IF(ADHOC!$G$15=LEFT(Domein!$AS7670,LEN(ADHOC!$G$15)),MAX(Domein!BD$1:'Domein'!BD7669)+1,""),IF(ADHOC!$S$4=LEFT(Domein!$AS7670,LEN(ADHOC!$S$4)),MAX(Domein!BD$1:'Domein'!BD7669)+1,"")))</f>
        <v/>
      </c>
    </row>
    <row r="7671" spans="45:56" x14ac:dyDescent="0.2">
      <c r="AS7671" s="4" t="s">
        <v>37544</v>
      </c>
      <c r="AT7671" s="4" t="s">
        <v>37543</v>
      </c>
      <c r="AU7671" s="4" t="s">
        <v>456</v>
      </c>
      <c r="AV7671" s="4" t="s">
        <v>729</v>
      </c>
      <c r="AW7671" s="4" t="s">
        <v>701</v>
      </c>
      <c r="AX7671" s="4"/>
      <c r="AY7671" s="4"/>
      <c r="AZ7671" s="4"/>
      <c r="BA7671" s="4"/>
      <c r="BB7671" s="4"/>
      <c r="BC7671" s="4">
        <v>40</v>
      </c>
      <c r="BD7671" t="str">
        <f>IF(AND(ADHOC!$G$15="",ADHOC!$S$4=""),"",IF(ADHOC!$G$15&lt;&gt;"",IF(ADHOC!$G$15=LEFT(Domein!$AS7671,LEN(ADHOC!$G$15)),MAX(Domein!BD$1:'Domein'!BD7670)+1,""),IF(ADHOC!$S$4=LEFT(Domein!$AS7671,LEN(ADHOC!$S$4)),MAX(Domein!BD$1:'Domein'!BD7670)+1,"")))</f>
        <v/>
      </c>
    </row>
    <row r="7672" spans="45:56" x14ac:dyDescent="0.2">
      <c r="AS7672" s="4" t="s">
        <v>38998</v>
      </c>
      <c r="AT7672" s="4" t="s">
        <v>38999</v>
      </c>
      <c r="AU7672" s="4" t="s">
        <v>456</v>
      </c>
      <c r="AV7672" s="4" t="s">
        <v>730</v>
      </c>
      <c r="AW7672" s="4" t="s">
        <v>701</v>
      </c>
      <c r="AX7672" s="4"/>
      <c r="AY7672" s="4"/>
      <c r="AZ7672" s="4"/>
      <c r="BA7672" s="4"/>
      <c r="BB7672" s="4"/>
      <c r="BC7672" s="4">
        <v>40</v>
      </c>
      <c r="BD7672" t="str">
        <f>IF(AND(ADHOC!$G$15="",ADHOC!$S$4=""),"",IF(ADHOC!$G$15&lt;&gt;"",IF(ADHOC!$G$15=LEFT(Domein!$AS7672,LEN(ADHOC!$G$15)),MAX(Domein!BD$1:'Domein'!BD7671)+1,""),IF(ADHOC!$S$4=LEFT(Domein!$AS7672,LEN(ADHOC!$S$4)),MAX(Domein!BD$1:'Domein'!BD7671)+1,"")))</f>
        <v/>
      </c>
    </row>
    <row r="7673" spans="45:56" x14ac:dyDescent="0.2">
      <c r="AS7673" s="4" t="s">
        <v>9653</v>
      </c>
      <c r="AT7673" s="4" t="s">
        <v>9654</v>
      </c>
      <c r="AU7673" s="4" t="s">
        <v>456</v>
      </c>
      <c r="AV7673" s="4" t="s">
        <v>730</v>
      </c>
      <c r="AW7673" s="4" t="s">
        <v>701</v>
      </c>
      <c r="AX7673" s="4"/>
      <c r="AY7673" s="4"/>
      <c r="AZ7673" s="4"/>
      <c r="BA7673" s="4"/>
      <c r="BB7673" s="4"/>
      <c r="BC7673" s="4">
        <v>40</v>
      </c>
      <c r="BD7673" t="str">
        <f>IF(AND(ADHOC!$G$15="",ADHOC!$S$4=""),"",IF(ADHOC!$G$15&lt;&gt;"",IF(ADHOC!$G$15=LEFT(Domein!$AS7673,LEN(ADHOC!$G$15)),MAX(Domein!BD$1:'Domein'!BD7672)+1,""),IF(ADHOC!$S$4=LEFT(Domein!$AS7673,LEN(ADHOC!$S$4)),MAX(Domein!BD$1:'Domein'!BD7672)+1,"")))</f>
        <v/>
      </c>
    </row>
    <row r="7674" spans="45:56" x14ac:dyDescent="0.2">
      <c r="AS7674" s="4" t="s">
        <v>15278</v>
      </c>
      <c r="AT7674" s="4" t="s">
        <v>15279</v>
      </c>
      <c r="AU7674" s="4" t="s">
        <v>456</v>
      </c>
      <c r="AV7674" s="4" t="s">
        <v>729</v>
      </c>
      <c r="AW7674" s="4" t="s">
        <v>701</v>
      </c>
      <c r="AX7674" s="4"/>
      <c r="AY7674" s="4"/>
      <c r="AZ7674" s="4"/>
      <c r="BA7674" s="4"/>
      <c r="BB7674" s="4"/>
      <c r="BC7674" s="4">
        <v>40</v>
      </c>
      <c r="BD7674" t="str">
        <f>IF(AND(ADHOC!$G$15="",ADHOC!$S$4=""),"",IF(ADHOC!$G$15&lt;&gt;"",IF(ADHOC!$G$15=LEFT(Domein!$AS7674,LEN(ADHOC!$G$15)),MAX(Domein!BD$1:'Domein'!BD7673)+1,""),IF(ADHOC!$S$4=LEFT(Domein!$AS7674,LEN(ADHOC!$S$4)),MAX(Domein!BD$1:'Domein'!BD7673)+1,"")))</f>
        <v/>
      </c>
    </row>
    <row r="7675" spans="45:56" x14ac:dyDescent="0.2">
      <c r="AS7675" s="4" t="s">
        <v>9655</v>
      </c>
      <c r="AT7675" s="4" t="s">
        <v>9656</v>
      </c>
      <c r="AU7675" s="4" t="s">
        <v>463</v>
      </c>
      <c r="AV7675" s="4" t="s">
        <v>730</v>
      </c>
      <c r="AW7675" s="4" t="s">
        <v>701</v>
      </c>
      <c r="AX7675" s="4"/>
      <c r="AY7675" s="4"/>
      <c r="AZ7675" s="4"/>
      <c r="BA7675" s="4"/>
      <c r="BB7675" s="4"/>
      <c r="BC7675" s="4">
        <v>40</v>
      </c>
      <c r="BD7675" t="str">
        <f>IF(AND(ADHOC!$G$15="",ADHOC!$S$4=""),"",IF(ADHOC!$G$15&lt;&gt;"",IF(ADHOC!$G$15=LEFT(Domein!$AS7675,LEN(ADHOC!$G$15)),MAX(Domein!BD$1:'Domein'!BD7674)+1,""),IF(ADHOC!$S$4=LEFT(Domein!$AS7675,LEN(ADHOC!$S$4)),MAX(Domein!BD$1:'Domein'!BD7674)+1,"")))</f>
        <v/>
      </c>
    </row>
    <row r="7676" spans="45:56" x14ac:dyDescent="0.2">
      <c r="AS7676" s="4" t="s">
        <v>33599</v>
      </c>
      <c r="AT7676" s="4" t="s">
        <v>33600</v>
      </c>
      <c r="AU7676" s="4" t="s">
        <v>456</v>
      </c>
      <c r="AV7676" s="4" t="s">
        <v>729</v>
      </c>
      <c r="AW7676" s="4" t="s">
        <v>701</v>
      </c>
      <c r="AX7676" s="4"/>
      <c r="AY7676" s="4"/>
      <c r="AZ7676" s="4"/>
      <c r="BA7676" s="4"/>
      <c r="BB7676" s="4"/>
      <c r="BC7676" s="4">
        <v>40</v>
      </c>
      <c r="BD7676" t="str">
        <f>IF(AND(ADHOC!$G$15="",ADHOC!$S$4=""),"",IF(ADHOC!$G$15&lt;&gt;"",IF(ADHOC!$G$15=LEFT(Domein!$AS7676,LEN(ADHOC!$G$15)),MAX(Domein!BD$1:'Domein'!BD7675)+1,""),IF(ADHOC!$S$4=LEFT(Domein!$AS7676,LEN(ADHOC!$S$4)),MAX(Domein!BD$1:'Domein'!BD7675)+1,"")))</f>
        <v/>
      </c>
    </row>
    <row r="7677" spans="45:56" x14ac:dyDescent="0.2">
      <c r="AS7677" s="4" t="s">
        <v>13336</v>
      </c>
      <c r="AT7677" s="4" t="s">
        <v>15304</v>
      </c>
      <c r="AU7677" s="4" t="s">
        <v>456</v>
      </c>
      <c r="AV7677" s="4" t="s">
        <v>729</v>
      </c>
      <c r="AW7677" s="4" t="s">
        <v>701</v>
      </c>
      <c r="AX7677" s="4"/>
      <c r="AY7677" s="4"/>
      <c r="AZ7677" s="4"/>
      <c r="BA7677" s="4"/>
      <c r="BB7677" s="4"/>
      <c r="BC7677" s="4">
        <v>40</v>
      </c>
      <c r="BD7677" t="str">
        <f>IF(AND(ADHOC!$G$15="",ADHOC!$S$4=""),"",IF(ADHOC!$G$15&lt;&gt;"",IF(ADHOC!$G$15=LEFT(Domein!$AS7677,LEN(ADHOC!$G$15)),MAX(Domein!BD$1:'Domein'!BD7676)+1,""),IF(ADHOC!$S$4=LEFT(Domein!$AS7677,LEN(ADHOC!$S$4)),MAX(Domein!BD$1:'Domein'!BD7676)+1,"")))</f>
        <v/>
      </c>
    </row>
    <row r="7678" spans="45:56" x14ac:dyDescent="0.2">
      <c r="AS7678" s="4" t="s">
        <v>38379</v>
      </c>
      <c r="AT7678" s="4" t="s">
        <v>38380</v>
      </c>
      <c r="AU7678" s="4" t="s">
        <v>456</v>
      </c>
      <c r="AV7678" s="4" t="s">
        <v>729</v>
      </c>
      <c r="AW7678" s="4" t="s">
        <v>724</v>
      </c>
      <c r="AX7678" s="4"/>
      <c r="AY7678" s="4"/>
      <c r="AZ7678" s="4"/>
      <c r="BA7678" s="4"/>
      <c r="BB7678" s="4"/>
      <c r="BC7678" s="4">
        <v>40</v>
      </c>
      <c r="BD7678" t="str">
        <f>IF(AND(ADHOC!$G$15="",ADHOC!$S$4=""),"",IF(ADHOC!$G$15&lt;&gt;"",IF(ADHOC!$G$15=LEFT(Domein!$AS7678,LEN(ADHOC!$G$15)),MAX(Domein!BD$1:'Domein'!BD7677)+1,""),IF(ADHOC!$S$4=LEFT(Domein!$AS7678,LEN(ADHOC!$S$4)),MAX(Domein!BD$1:'Domein'!BD7677)+1,"")))</f>
        <v/>
      </c>
    </row>
    <row r="7679" spans="45:56" x14ac:dyDescent="0.2">
      <c r="AS7679" s="4" t="s">
        <v>38381</v>
      </c>
      <c r="AT7679" s="4" t="s">
        <v>38382</v>
      </c>
      <c r="AU7679" s="4" t="s">
        <v>456</v>
      </c>
      <c r="AV7679" s="4" t="s">
        <v>729</v>
      </c>
      <c r="AW7679" s="4" t="s">
        <v>724</v>
      </c>
      <c r="AX7679" s="4"/>
      <c r="AY7679" s="4"/>
      <c r="AZ7679" s="4"/>
      <c r="BA7679" s="4"/>
      <c r="BB7679" s="4"/>
      <c r="BC7679" s="4">
        <v>40</v>
      </c>
      <c r="BD7679" t="str">
        <f>IF(AND(ADHOC!$G$15="",ADHOC!$S$4=""),"",IF(ADHOC!$G$15&lt;&gt;"",IF(ADHOC!$G$15=LEFT(Domein!$AS7679,LEN(ADHOC!$G$15)),MAX(Domein!BD$1:'Domein'!BD7678)+1,""),IF(ADHOC!$S$4=LEFT(Domein!$AS7679,LEN(ADHOC!$S$4)),MAX(Domein!BD$1:'Domein'!BD7678)+1,"")))</f>
        <v/>
      </c>
    </row>
    <row r="7680" spans="45:56" x14ac:dyDescent="0.2">
      <c r="AS7680" s="4" t="s">
        <v>38383</v>
      </c>
      <c r="AT7680" s="4" t="s">
        <v>38384</v>
      </c>
      <c r="AU7680" s="4" t="s">
        <v>456</v>
      </c>
      <c r="AV7680" s="4" t="s">
        <v>729</v>
      </c>
      <c r="AW7680" s="4" t="s">
        <v>724</v>
      </c>
      <c r="AX7680" s="4"/>
      <c r="AY7680" s="4"/>
      <c r="AZ7680" s="4"/>
      <c r="BA7680" s="4"/>
      <c r="BB7680" s="4"/>
      <c r="BC7680" s="4">
        <v>40</v>
      </c>
      <c r="BD7680" t="str">
        <f>IF(AND(ADHOC!$G$15="",ADHOC!$S$4=""),"",IF(ADHOC!$G$15&lt;&gt;"",IF(ADHOC!$G$15=LEFT(Domein!$AS7680,LEN(ADHOC!$G$15)),MAX(Domein!BD$1:'Domein'!BD7679)+1,""),IF(ADHOC!$S$4=LEFT(Domein!$AS7680,LEN(ADHOC!$S$4)),MAX(Domein!BD$1:'Domein'!BD7679)+1,"")))</f>
        <v/>
      </c>
    </row>
    <row r="7681" spans="45:56" x14ac:dyDescent="0.2">
      <c r="AS7681" s="4" t="s">
        <v>9658</v>
      </c>
      <c r="AT7681" s="4" t="s">
        <v>32804</v>
      </c>
      <c r="AU7681" s="4" t="s">
        <v>456</v>
      </c>
      <c r="AV7681" s="4" t="s">
        <v>729</v>
      </c>
      <c r="AW7681" s="4" t="s">
        <v>701</v>
      </c>
      <c r="AX7681" s="4"/>
      <c r="AY7681" s="4"/>
      <c r="AZ7681" s="4"/>
      <c r="BA7681" s="4"/>
      <c r="BB7681" s="4"/>
      <c r="BC7681" s="4">
        <v>40</v>
      </c>
      <c r="BD7681" t="str">
        <f>IF(AND(ADHOC!$G$15="",ADHOC!$S$4=""),"",IF(ADHOC!$G$15&lt;&gt;"",IF(ADHOC!$G$15=LEFT(Domein!$AS7681,LEN(ADHOC!$G$15)),MAX(Domein!BD$1:'Domein'!BD7680)+1,""),IF(ADHOC!$S$4=LEFT(Domein!$AS7681,LEN(ADHOC!$S$4)),MAX(Domein!BD$1:'Domein'!BD7680)+1,"")))</f>
        <v/>
      </c>
    </row>
    <row r="7682" spans="45:56" x14ac:dyDescent="0.2">
      <c r="AS7682" s="4" t="s">
        <v>36837</v>
      </c>
      <c r="AT7682" s="4" t="s">
        <v>36838</v>
      </c>
      <c r="AU7682" s="4" t="s">
        <v>456</v>
      </c>
      <c r="AV7682" s="4" t="s">
        <v>729</v>
      </c>
      <c r="AW7682" s="4" t="s">
        <v>701</v>
      </c>
      <c r="AX7682" s="4"/>
      <c r="AY7682" s="4"/>
      <c r="AZ7682" s="4"/>
      <c r="BA7682" s="4"/>
      <c r="BB7682" s="4"/>
      <c r="BC7682" s="4">
        <v>40</v>
      </c>
      <c r="BD7682" t="str">
        <f>IF(AND(ADHOC!$G$15="",ADHOC!$S$4=""),"",IF(ADHOC!$G$15&lt;&gt;"",IF(ADHOC!$G$15=LEFT(Domein!$AS7682,LEN(ADHOC!$G$15)),MAX(Domein!BD$1:'Domein'!BD7681)+1,""),IF(ADHOC!$S$4=LEFT(Domein!$AS7682,LEN(ADHOC!$S$4)),MAX(Domein!BD$1:'Domein'!BD7681)+1,"")))</f>
        <v/>
      </c>
    </row>
    <row r="7683" spans="45:56" x14ac:dyDescent="0.2">
      <c r="AS7683" s="4" t="s">
        <v>15502</v>
      </c>
      <c r="AT7683" s="4" t="s">
        <v>15503</v>
      </c>
      <c r="AU7683" s="4" t="s">
        <v>456</v>
      </c>
      <c r="AV7683" s="4" t="s">
        <v>729</v>
      </c>
      <c r="AW7683" s="4" t="s">
        <v>701</v>
      </c>
      <c r="AX7683" s="4"/>
      <c r="AY7683" s="4"/>
      <c r="AZ7683" s="4"/>
      <c r="BA7683" s="4"/>
      <c r="BB7683" s="4"/>
      <c r="BC7683" s="4">
        <v>40</v>
      </c>
      <c r="BD7683" t="str">
        <f>IF(AND(ADHOC!$G$15="",ADHOC!$S$4=""),"",IF(ADHOC!$G$15&lt;&gt;"",IF(ADHOC!$G$15=LEFT(Domein!$AS7683,LEN(ADHOC!$G$15)),MAX(Domein!BD$1:'Domein'!BD7682)+1,""),IF(ADHOC!$S$4=LEFT(Domein!$AS7683,LEN(ADHOC!$S$4)),MAX(Domein!BD$1:'Domein'!BD7682)+1,"")))</f>
        <v/>
      </c>
    </row>
    <row r="7684" spans="45:56" x14ac:dyDescent="0.2">
      <c r="AS7684" s="4" t="s">
        <v>13337</v>
      </c>
      <c r="AT7684" s="4" t="s">
        <v>13338</v>
      </c>
      <c r="AU7684" s="4" t="s">
        <v>456</v>
      </c>
      <c r="AV7684" s="4" t="s">
        <v>729</v>
      </c>
      <c r="AW7684" s="4" t="s">
        <v>701</v>
      </c>
      <c r="AX7684" s="4"/>
      <c r="AY7684" s="4"/>
      <c r="AZ7684" s="4"/>
      <c r="BA7684" s="4"/>
      <c r="BB7684" s="4"/>
      <c r="BC7684" s="4">
        <v>40</v>
      </c>
      <c r="BD7684" t="str">
        <f>IF(AND(ADHOC!$G$15="",ADHOC!$S$4=""),"",IF(ADHOC!$G$15&lt;&gt;"",IF(ADHOC!$G$15=LEFT(Domein!$AS7684,LEN(ADHOC!$G$15)),MAX(Domein!BD$1:'Domein'!BD7683)+1,""),IF(ADHOC!$S$4=LEFT(Domein!$AS7684,LEN(ADHOC!$S$4)),MAX(Domein!BD$1:'Domein'!BD7683)+1,"")))</f>
        <v/>
      </c>
    </row>
    <row r="7685" spans="45:56" x14ac:dyDescent="0.2">
      <c r="AS7685" s="4" t="s">
        <v>12507</v>
      </c>
      <c r="AT7685" s="4" t="s">
        <v>12508</v>
      </c>
      <c r="AU7685" s="4" t="s">
        <v>463</v>
      </c>
      <c r="AV7685" s="4" t="s">
        <v>730</v>
      </c>
      <c r="AW7685" s="4" t="s">
        <v>701</v>
      </c>
      <c r="AX7685" s="4"/>
      <c r="AY7685" s="4"/>
      <c r="AZ7685" s="4"/>
      <c r="BA7685" s="4"/>
      <c r="BB7685" s="4"/>
      <c r="BC7685" s="4">
        <v>40</v>
      </c>
      <c r="BD7685" t="str">
        <f>IF(AND(ADHOC!$G$15="",ADHOC!$S$4=""),"",IF(ADHOC!$G$15&lt;&gt;"",IF(ADHOC!$G$15=LEFT(Domein!$AS7685,LEN(ADHOC!$G$15)),MAX(Domein!BD$1:'Domein'!BD7684)+1,""),IF(ADHOC!$S$4=LEFT(Domein!$AS7685,LEN(ADHOC!$S$4)),MAX(Domein!BD$1:'Domein'!BD7684)+1,"")))</f>
        <v/>
      </c>
    </row>
    <row r="7686" spans="45:56" x14ac:dyDescent="0.2">
      <c r="AS7686" s="4" t="s">
        <v>16495</v>
      </c>
      <c r="AT7686" s="4" t="s">
        <v>16496</v>
      </c>
      <c r="AU7686" s="4" t="s">
        <v>456</v>
      </c>
      <c r="AV7686" s="4" t="s">
        <v>729</v>
      </c>
      <c r="AW7686" s="4" t="s">
        <v>701</v>
      </c>
      <c r="AX7686" s="4"/>
      <c r="AY7686" s="4"/>
      <c r="AZ7686" s="4"/>
      <c r="BA7686" s="4"/>
      <c r="BB7686" s="4"/>
      <c r="BC7686" s="4">
        <v>40</v>
      </c>
      <c r="BD7686" t="str">
        <f>IF(AND(ADHOC!$G$15="",ADHOC!$S$4=""),"",IF(ADHOC!$G$15&lt;&gt;"",IF(ADHOC!$G$15=LEFT(Domein!$AS7686,LEN(ADHOC!$G$15)),MAX(Domein!BD$1:'Domein'!BD7685)+1,""),IF(ADHOC!$S$4=LEFT(Domein!$AS7686,LEN(ADHOC!$S$4)),MAX(Domein!BD$1:'Domein'!BD7685)+1,"")))</f>
        <v/>
      </c>
    </row>
    <row r="7687" spans="45:56" x14ac:dyDescent="0.2">
      <c r="AS7687" s="4" t="s">
        <v>13339</v>
      </c>
      <c r="AT7687" s="4" t="s">
        <v>13340</v>
      </c>
      <c r="AU7687" s="4" t="s">
        <v>456</v>
      </c>
      <c r="AV7687" s="4" t="s">
        <v>729</v>
      </c>
      <c r="AW7687" s="4" t="s">
        <v>701</v>
      </c>
      <c r="AX7687" s="4"/>
      <c r="AY7687" s="4"/>
      <c r="AZ7687" s="4"/>
      <c r="BA7687" s="4"/>
      <c r="BB7687" s="4"/>
      <c r="BC7687" s="4">
        <v>40</v>
      </c>
      <c r="BD7687" t="str">
        <f>IF(AND(ADHOC!$G$15="",ADHOC!$S$4=""),"",IF(ADHOC!$G$15&lt;&gt;"",IF(ADHOC!$G$15=LEFT(Domein!$AS7687,LEN(ADHOC!$G$15)),MAX(Domein!BD$1:'Domein'!BD7686)+1,""),IF(ADHOC!$S$4=LEFT(Domein!$AS7687,LEN(ADHOC!$S$4)),MAX(Domein!BD$1:'Domein'!BD7686)+1,"")))</f>
        <v/>
      </c>
    </row>
    <row r="7688" spans="45:56" x14ac:dyDescent="0.2">
      <c r="AS7688" s="4" t="s">
        <v>36598</v>
      </c>
      <c r="AT7688" s="4" t="s">
        <v>14003</v>
      </c>
      <c r="AU7688" s="4" t="s">
        <v>456</v>
      </c>
      <c r="AV7688" s="4" t="s">
        <v>729</v>
      </c>
      <c r="AW7688" s="4" t="s">
        <v>701</v>
      </c>
      <c r="AX7688" s="4"/>
      <c r="AY7688" s="4"/>
      <c r="AZ7688" s="4"/>
      <c r="BA7688" s="4"/>
      <c r="BB7688" s="4"/>
      <c r="BC7688" s="4">
        <v>40</v>
      </c>
      <c r="BD7688" t="str">
        <f>IF(AND(ADHOC!$G$15="",ADHOC!$S$4=""),"",IF(ADHOC!$G$15&lt;&gt;"",IF(ADHOC!$G$15=LEFT(Domein!$AS7688,LEN(ADHOC!$G$15)),MAX(Domein!BD$1:'Domein'!BD7687)+1,""),IF(ADHOC!$S$4=LEFT(Domein!$AS7688,LEN(ADHOC!$S$4)),MAX(Domein!BD$1:'Domein'!BD7687)+1,"")))</f>
        <v/>
      </c>
    </row>
    <row r="7689" spans="45:56" x14ac:dyDescent="0.2">
      <c r="AS7689" s="4" t="s">
        <v>36717</v>
      </c>
      <c r="AT7689" s="4" t="s">
        <v>36718</v>
      </c>
      <c r="AU7689" s="4" t="s">
        <v>456</v>
      </c>
      <c r="AV7689" s="4" t="s">
        <v>729</v>
      </c>
      <c r="AW7689" s="4" t="s">
        <v>701</v>
      </c>
      <c r="AX7689" s="4"/>
      <c r="AY7689" s="4"/>
      <c r="AZ7689" s="4"/>
      <c r="BA7689" s="4"/>
      <c r="BB7689" s="4"/>
      <c r="BC7689" s="4">
        <v>40</v>
      </c>
      <c r="BD7689" t="str">
        <f>IF(AND(ADHOC!$G$15="",ADHOC!$S$4=""),"",IF(ADHOC!$G$15&lt;&gt;"",IF(ADHOC!$G$15=LEFT(Domein!$AS7689,LEN(ADHOC!$G$15)),MAX(Domein!BD$1:'Domein'!BD7688)+1,""),IF(ADHOC!$S$4=LEFT(Domein!$AS7689,LEN(ADHOC!$S$4)),MAX(Domein!BD$1:'Domein'!BD7688)+1,"")))</f>
        <v/>
      </c>
    </row>
    <row r="7690" spans="45:56" x14ac:dyDescent="0.2">
      <c r="AS7690" s="4" t="s">
        <v>12120</v>
      </c>
      <c r="AT7690" s="4" t="s">
        <v>12121</v>
      </c>
      <c r="AU7690" s="4" t="s">
        <v>456</v>
      </c>
      <c r="AV7690" s="4" t="s">
        <v>729</v>
      </c>
      <c r="AW7690" s="4" t="s">
        <v>701</v>
      </c>
      <c r="AX7690" s="4"/>
      <c r="AY7690" s="4"/>
      <c r="AZ7690" s="4"/>
      <c r="BA7690" s="4"/>
      <c r="BB7690" s="4"/>
      <c r="BC7690" s="4">
        <v>40</v>
      </c>
      <c r="BD7690" t="str">
        <f>IF(AND(ADHOC!$G$15="",ADHOC!$S$4=""),"",IF(ADHOC!$G$15&lt;&gt;"",IF(ADHOC!$G$15=LEFT(Domein!$AS7690,LEN(ADHOC!$G$15)),MAX(Domein!BD$1:'Domein'!BD7689)+1,""),IF(ADHOC!$S$4=LEFT(Domein!$AS7690,LEN(ADHOC!$S$4)),MAX(Domein!BD$1:'Domein'!BD7689)+1,"")))</f>
        <v/>
      </c>
    </row>
    <row r="7691" spans="45:56" x14ac:dyDescent="0.2">
      <c r="AS7691" s="4" t="s">
        <v>12122</v>
      </c>
      <c r="AT7691" s="4" t="s">
        <v>12123</v>
      </c>
      <c r="AU7691" s="4" t="s">
        <v>456</v>
      </c>
      <c r="AV7691" s="4" t="s">
        <v>729</v>
      </c>
      <c r="AW7691" s="4" t="s">
        <v>701</v>
      </c>
      <c r="AX7691" s="4"/>
      <c r="AY7691" s="4"/>
      <c r="AZ7691" s="4"/>
      <c r="BA7691" s="4"/>
      <c r="BB7691" s="4"/>
      <c r="BC7691" s="4">
        <v>40</v>
      </c>
      <c r="BD7691" t="str">
        <f>IF(AND(ADHOC!$G$15="",ADHOC!$S$4=""),"",IF(ADHOC!$G$15&lt;&gt;"",IF(ADHOC!$G$15=LEFT(Domein!$AS7691,LEN(ADHOC!$G$15)),MAX(Domein!BD$1:'Domein'!BD7690)+1,""),IF(ADHOC!$S$4=LEFT(Domein!$AS7691,LEN(ADHOC!$S$4)),MAX(Domein!BD$1:'Domein'!BD7690)+1,"")))</f>
        <v/>
      </c>
    </row>
    <row r="7692" spans="45:56" x14ac:dyDescent="0.2">
      <c r="AS7692" s="4" t="s">
        <v>15730</v>
      </c>
      <c r="AT7692" s="4" t="s">
        <v>15731</v>
      </c>
      <c r="AU7692" s="4" t="s">
        <v>456</v>
      </c>
      <c r="AV7692" s="4" t="s">
        <v>730</v>
      </c>
      <c r="AW7692" s="4" t="s">
        <v>701</v>
      </c>
      <c r="AX7692" s="4"/>
      <c r="AY7692" s="4"/>
      <c r="AZ7692" s="4"/>
      <c r="BA7692" s="4"/>
      <c r="BB7692" s="4"/>
      <c r="BC7692" s="4">
        <v>40</v>
      </c>
      <c r="BD7692" t="str">
        <f>IF(AND(ADHOC!$G$15="",ADHOC!$S$4=""),"",IF(ADHOC!$G$15&lt;&gt;"",IF(ADHOC!$G$15=LEFT(Domein!$AS7692,LEN(ADHOC!$G$15)),MAX(Domein!BD$1:'Domein'!BD7691)+1,""),IF(ADHOC!$S$4=LEFT(Domein!$AS7692,LEN(ADHOC!$S$4)),MAX(Domein!BD$1:'Domein'!BD7691)+1,"")))</f>
        <v/>
      </c>
    </row>
    <row r="7693" spans="45:56" x14ac:dyDescent="0.2">
      <c r="AS7693" s="4" t="s">
        <v>9660</v>
      </c>
      <c r="AT7693" s="4" t="s">
        <v>9661</v>
      </c>
      <c r="AU7693" s="4" t="s">
        <v>456</v>
      </c>
      <c r="AV7693" s="4" t="s">
        <v>729</v>
      </c>
      <c r="AW7693" s="4" t="s">
        <v>701</v>
      </c>
      <c r="AX7693" s="4"/>
      <c r="AY7693" s="4"/>
      <c r="AZ7693" s="4"/>
      <c r="BA7693" s="4"/>
      <c r="BB7693" s="4"/>
      <c r="BC7693" s="4">
        <v>40</v>
      </c>
      <c r="BD7693" t="str">
        <f>IF(AND(ADHOC!$G$15="",ADHOC!$S$4=""),"",IF(ADHOC!$G$15&lt;&gt;"",IF(ADHOC!$G$15=LEFT(Domein!$AS7693,LEN(ADHOC!$G$15)),MAX(Domein!BD$1:'Domein'!BD7692)+1,""),IF(ADHOC!$S$4=LEFT(Domein!$AS7693,LEN(ADHOC!$S$4)),MAX(Domein!BD$1:'Domein'!BD7692)+1,"")))</f>
        <v/>
      </c>
    </row>
    <row r="7694" spans="45:56" x14ac:dyDescent="0.2">
      <c r="AS7694" s="4" t="s">
        <v>14751</v>
      </c>
      <c r="AT7694" s="4" t="s">
        <v>14752</v>
      </c>
      <c r="AU7694" s="4" t="s">
        <v>456</v>
      </c>
      <c r="AV7694" s="4" t="s">
        <v>729</v>
      </c>
      <c r="AW7694" s="4" t="s">
        <v>701</v>
      </c>
      <c r="AX7694" s="4"/>
      <c r="AY7694" s="4"/>
      <c r="AZ7694" s="4"/>
      <c r="BA7694" s="4"/>
      <c r="BB7694" s="4"/>
      <c r="BC7694" s="4">
        <v>40</v>
      </c>
      <c r="BD7694" t="str">
        <f>IF(AND(ADHOC!$G$15="",ADHOC!$S$4=""),"",IF(ADHOC!$G$15&lt;&gt;"",IF(ADHOC!$G$15=LEFT(Domein!$AS7694,LEN(ADHOC!$G$15)),MAX(Domein!BD$1:'Domein'!BD7693)+1,""),IF(ADHOC!$S$4=LEFT(Domein!$AS7694,LEN(ADHOC!$S$4)),MAX(Domein!BD$1:'Domein'!BD7693)+1,"")))</f>
        <v/>
      </c>
    </row>
    <row r="7695" spans="45:56" x14ac:dyDescent="0.2">
      <c r="AS7695" s="4" t="s">
        <v>9662</v>
      </c>
      <c r="AT7695" s="4" t="s">
        <v>9663</v>
      </c>
      <c r="AU7695" s="4" t="s">
        <v>456</v>
      </c>
      <c r="AV7695" s="4" t="s">
        <v>729</v>
      </c>
      <c r="AW7695" s="4" t="s">
        <v>701</v>
      </c>
      <c r="AX7695" s="4"/>
      <c r="AY7695" s="4"/>
      <c r="AZ7695" s="4"/>
      <c r="BA7695" s="4"/>
      <c r="BB7695" s="4"/>
      <c r="BC7695" s="4">
        <v>40</v>
      </c>
      <c r="BD7695" t="str">
        <f>IF(AND(ADHOC!$G$15="",ADHOC!$S$4=""),"",IF(ADHOC!$G$15&lt;&gt;"",IF(ADHOC!$G$15=LEFT(Domein!$AS7695,LEN(ADHOC!$G$15)),MAX(Domein!BD$1:'Domein'!BD7694)+1,""),IF(ADHOC!$S$4=LEFT(Domein!$AS7695,LEN(ADHOC!$S$4)),MAX(Domein!BD$1:'Domein'!BD7694)+1,"")))</f>
        <v/>
      </c>
    </row>
    <row r="7696" spans="45:56" x14ac:dyDescent="0.2">
      <c r="AS7696" s="4" t="s">
        <v>16497</v>
      </c>
      <c r="AT7696" s="4" t="s">
        <v>15632</v>
      </c>
      <c r="AU7696" s="4" t="s">
        <v>456</v>
      </c>
      <c r="AV7696" s="4" t="s">
        <v>729</v>
      </c>
      <c r="AW7696" s="4" t="s">
        <v>701</v>
      </c>
      <c r="AX7696" s="4"/>
      <c r="AY7696" s="4"/>
      <c r="AZ7696" s="4"/>
      <c r="BA7696" s="4"/>
      <c r="BB7696" s="4"/>
      <c r="BC7696" s="4">
        <v>40</v>
      </c>
      <c r="BD7696" t="str">
        <f>IF(AND(ADHOC!$G$15="",ADHOC!$S$4=""),"",IF(ADHOC!$G$15&lt;&gt;"",IF(ADHOC!$G$15=LEFT(Domein!$AS7696,LEN(ADHOC!$G$15)),MAX(Domein!BD$1:'Domein'!BD7695)+1,""),IF(ADHOC!$S$4=LEFT(Domein!$AS7696,LEN(ADHOC!$S$4)),MAX(Domein!BD$1:'Domein'!BD7695)+1,"")))</f>
        <v/>
      </c>
    </row>
    <row r="7697" spans="45:56" x14ac:dyDescent="0.2">
      <c r="AS7697" s="4" t="s">
        <v>32761</v>
      </c>
      <c r="AT7697" s="4" t="s">
        <v>32762</v>
      </c>
      <c r="AU7697" s="4" t="s">
        <v>456</v>
      </c>
      <c r="AV7697" s="4" t="s">
        <v>729</v>
      </c>
      <c r="AW7697" s="4" t="s">
        <v>701</v>
      </c>
      <c r="AX7697" s="4"/>
      <c r="AY7697" s="4"/>
      <c r="AZ7697" s="4"/>
      <c r="BA7697" s="4"/>
      <c r="BB7697" s="4"/>
      <c r="BC7697" s="4">
        <v>40</v>
      </c>
      <c r="BD7697" t="str">
        <f>IF(AND(ADHOC!$G$15="",ADHOC!$S$4=""),"",IF(ADHOC!$G$15&lt;&gt;"",IF(ADHOC!$G$15=LEFT(Domein!$AS7697,LEN(ADHOC!$G$15)),MAX(Domein!BD$1:'Domein'!BD7696)+1,""),IF(ADHOC!$S$4=LEFT(Domein!$AS7697,LEN(ADHOC!$S$4)),MAX(Domein!BD$1:'Domein'!BD7696)+1,"")))</f>
        <v/>
      </c>
    </row>
    <row r="7698" spans="45:56" x14ac:dyDescent="0.2">
      <c r="AS7698" s="4" t="s">
        <v>35921</v>
      </c>
      <c r="AT7698" s="4" t="s">
        <v>35922</v>
      </c>
      <c r="AU7698" s="4" t="s">
        <v>456</v>
      </c>
      <c r="AV7698" s="4" t="s">
        <v>729</v>
      </c>
      <c r="AW7698" s="4" t="s">
        <v>701</v>
      </c>
      <c r="AX7698" s="4"/>
      <c r="AY7698" s="4"/>
      <c r="AZ7698" s="4"/>
      <c r="BA7698" s="4"/>
      <c r="BB7698" s="4"/>
      <c r="BC7698" s="4">
        <v>40</v>
      </c>
      <c r="BD7698" t="str">
        <f>IF(AND(ADHOC!$G$15="",ADHOC!$S$4=""),"",IF(ADHOC!$G$15&lt;&gt;"",IF(ADHOC!$G$15=LEFT(Domein!$AS7698,LEN(ADHOC!$G$15)),MAX(Domein!BD$1:'Domein'!BD7697)+1,""),IF(ADHOC!$S$4=LEFT(Domein!$AS7698,LEN(ADHOC!$S$4)),MAX(Domein!BD$1:'Domein'!BD7697)+1,"")))</f>
        <v/>
      </c>
    </row>
    <row r="7699" spans="45:56" x14ac:dyDescent="0.2">
      <c r="AS7699" s="4" t="s">
        <v>21701</v>
      </c>
      <c r="AT7699" s="4" t="s">
        <v>21702</v>
      </c>
      <c r="AU7699" s="4" t="s">
        <v>456</v>
      </c>
      <c r="AV7699" s="4" t="s">
        <v>729</v>
      </c>
      <c r="AW7699" s="4" t="s">
        <v>701</v>
      </c>
      <c r="AX7699" s="4"/>
      <c r="AY7699" s="4"/>
      <c r="AZ7699" s="4"/>
      <c r="BA7699" s="4"/>
      <c r="BB7699" s="4"/>
      <c r="BC7699" s="4">
        <v>40</v>
      </c>
      <c r="BD7699" t="str">
        <f>IF(AND(ADHOC!$G$15="",ADHOC!$S$4=""),"",IF(ADHOC!$G$15&lt;&gt;"",IF(ADHOC!$G$15=LEFT(Domein!$AS7699,LEN(ADHOC!$G$15)),MAX(Domein!BD$1:'Domein'!BD7698)+1,""),IF(ADHOC!$S$4=LEFT(Domein!$AS7699,LEN(ADHOC!$S$4)),MAX(Domein!BD$1:'Domein'!BD7698)+1,"")))</f>
        <v/>
      </c>
    </row>
    <row r="7700" spans="45:56" x14ac:dyDescent="0.2">
      <c r="AS7700" s="4" t="s">
        <v>3264</v>
      </c>
      <c r="AT7700" s="4" t="s">
        <v>9601</v>
      </c>
      <c r="AU7700" s="4" t="s">
        <v>456</v>
      </c>
      <c r="AV7700" s="4" t="s">
        <v>729</v>
      </c>
      <c r="AW7700" s="4" t="s">
        <v>701</v>
      </c>
      <c r="AX7700" s="4"/>
      <c r="AY7700" s="4"/>
      <c r="AZ7700" s="4"/>
      <c r="BA7700" s="4"/>
      <c r="BB7700" s="4"/>
      <c r="BC7700" s="4">
        <v>40</v>
      </c>
      <c r="BD7700" t="str">
        <f>IF(AND(ADHOC!$G$15="",ADHOC!$S$4=""),"",IF(ADHOC!$G$15&lt;&gt;"",IF(ADHOC!$G$15=LEFT(Domein!$AS7700,LEN(ADHOC!$G$15)),MAX(Domein!BD$1:'Domein'!BD7699)+1,""),IF(ADHOC!$S$4=LEFT(Domein!$AS7700,LEN(ADHOC!$S$4)),MAX(Domein!BD$1:'Domein'!BD7699)+1,"")))</f>
        <v/>
      </c>
    </row>
    <row r="7701" spans="45:56" x14ac:dyDescent="0.2">
      <c r="AS7701" s="4" t="s">
        <v>35934</v>
      </c>
      <c r="AT7701" s="4" t="s">
        <v>35935</v>
      </c>
      <c r="AU7701" s="4" t="s">
        <v>456</v>
      </c>
      <c r="AV7701" s="4" t="s">
        <v>729</v>
      </c>
      <c r="AW7701" s="4" t="s">
        <v>701</v>
      </c>
      <c r="AX7701" s="4"/>
      <c r="AY7701" s="4"/>
      <c r="AZ7701" s="4"/>
      <c r="BA7701" s="4"/>
      <c r="BB7701" s="4"/>
      <c r="BC7701" s="4">
        <v>40</v>
      </c>
      <c r="BD7701" t="str">
        <f>IF(AND(ADHOC!$G$15="",ADHOC!$S$4=""),"",IF(ADHOC!$G$15&lt;&gt;"",IF(ADHOC!$G$15=LEFT(Domein!$AS7701,LEN(ADHOC!$G$15)),MAX(Domein!BD$1:'Domein'!BD7700)+1,""),IF(ADHOC!$S$4=LEFT(Domein!$AS7701,LEN(ADHOC!$S$4)),MAX(Domein!BD$1:'Domein'!BD7700)+1,"")))</f>
        <v/>
      </c>
    </row>
    <row r="7702" spans="45:56" x14ac:dyDescent="0.2">
      <c r="AS7702" s="4" t="s">
        <v>9664</v>
      </c>
      <c r="AT7702" s="4" t="s">
        <v>9663</v>
      </c>
      <c r="AU7702" s="4" t="s">
        <v>456</v>
      </c>
      <c r="AV7702" s="4" t="s">
        <v>729</v>
      </c>
      <c r="AW7702" s="4" t="s">
        <v>701</v>
      </c>
      <c r="AX7702" s="4"/>
      <c r="AY7702" s="4"/>
      <c r="AZ7702" s="4"/>
      <c r="BA7702" s="4"/>
      <c r="BB7702" s="4"/>
      <c r="BC7702" s="4">
        <v>40</v>
      </c>
      <c r="BD7702" t="str">
        <f>IF(AND(ADHOC!$G$15="",ADHOC!$S$4=""),"",IF(ADHOC!$G$15&lt;&gt;"",IF(ADHOC!$G$15=LEFT(Domein!$AS7702,LEN(ADHOC!$G$15)),MAX(Domein!BD$1:'Domein'!BD7701)+1,""),IF(ADHOC!$S$4=LEFT(Domein!$AS7702,LEN(ADHOC!$S$4)),MAX(Domein!BD$1:'Domein'!BD7701)+1,"")))</f>
        <v/>
      </c>
    </row>
    <row r="7703" spans="45:56" x14ac:dyDescent="0.2">
      <c r="AS7703" s="4" t="s">
        <v>3265</v>
      </c>
      <c r="AT7703" s="4" t="s">
        <v>3259</v>
      </c>
      <c r="AU7703" s="4" t="s">
        <v>456</v>
      </c>
      <c r="AV7703" s="4" t="s">
        <v>729</v>
      </c>
      <c r="AW7703" s="4" t="s">
        <v>701</v>
      </c>
      <c r="AX7703" s="4"/>
      <c r="AY7703" s="4"/>
      <c r="AZ7703" s="4"/>
      <c r="BA7703" s="4"/>
      <c r="BB7703" s="4"/>
      <c r="BC7703" s="4">
        <v>40</v>
      </c>
      <c r="BD7703" t="str">
        <f>IF(AND(ADHOC!$G$15="",ADHOC!$S$4=""),"",IF(ADHOC!$G$15&lt;&gt;"",IF(ADHOC!$G$15=LEFT(Domein!$AS7703,LEN(ADHOC!$G$15)),MAX(Domein!BD$1:'Domein'!BD7702)+1,""),IF(ADHOC!$S$4=LEFT(Domein!$AS7703,LEN(ADHOC!$S$4)),MAX(Domein!BD$1:'Domein'!BD7702)+1,"")))</f>
        <v/>
      </c>
    </row>
    <row r="7704" spans="45:56" x14ac:dyDescent="0.2">
      <c r="AS7704" s="4" t="s">
        <v>12572</v>
      </c>
      <c r="AT7704" s="4" t="s">
        <v>14511</v>
      </c>
      <c r="AU7704" s="4" t="s">
        <v>456</v>
      </c>
      <c r="AV7704" s="4" t="s">
        <v>7011</v>
      </c>
      <c r="AW7704" s="4" t="s">
        <v>701</v>
      </c>
      <c r="AX7704" s="4"/>
      <c r="AY7704" s="4"/>
      <c r="AZ7704" s="4"/>
      <c r="BA7704" s="4"/>
      <c r="BB7704" s="4"/>
      <c r="BC7704" s="4">
        <v>40</v>
      </c>
      <c r="BD7704" t="str">
        <f>IF(AND(ADHOC!$G$15="",ADHOC!$S$4=""),"",IF(ADHOC!$G$15&lt;&gt;"",IF(ADHOC!$G$15=LEFT(Domein!$AS7704,LEN(ADHOC!$G$15)),MAX(Domein!BD$1:'Domein'!BD7703)+1,""),IF(ADHOC!$S$4=LEFT(Domein!$AS7704,LEN(ADHOC!$S$4)),MAX(Domein!BD$1:'Domein'!BD7703)+1,"")))</f>
        <v/>
      </c>
    </row>
    <row r="7705" spans="45:56" x14ac:dyDescent="0.2">
      <c r="AS7705" s="4" t="s">
        <v>12124</v>
      </c>
      <c r="AT7705" s="4" t="s">
        <v>12125</v>
      </c>
      <c r="AU7705" s="4" t="s">
        <v>456</v>
      </c>
      <c r="AV7705" s="4" t="s">
        <v>729</v>
      </c>
      <c r="AW7705" s="4" t="s">
        <v>701</v>
      </c>
      <c r="AX7705" s="4"/>
      <c r="AY7705" s="4"/>
      <c r="AZ7705" s="4"/>
      <c r="BA7705" s="4"/>
      <c r="BB7705" s="4"/>
      <c r="BC7705" s="4">
        <v>40</v>
      </c>
      <c r="BD7705" t="str">
        <f>IF(AND(ADHOC!$G$15="",ADHOC!$S$4=""),"",IF(ADHOC!$G$15&lt;&gt;"",IF(ADHOC!$G$15=LEFT(Domein!$AS7705,LEN(ADHOC!$G$15)),MAX(Domein!BD$1:'Domein'!BD7704)+1,""),IF(ADHOC!$S$4=LEFT(Domein!$AS7705,LEN(ADHOC!$S$4)),MAX(Domein!BD$1:'Domein'!BD7704)+1,"")))</f>
        <v/>
      </c>
    </row>
    <row r="7706" spans="45:56" x14ac:dyDescent="0.2">
      <c r="AS7706" s="4" t="s">
        <v>12126</v>
      </c>
      <c r="AT7706" s="4" t="s">
        <v>12127</v>
      </c>
      <c r="AU7706" s="4" t="s">
        <v>456</v>
      </c>
      <c r="AV7706" s="4" t="s">
        <v>729</v>
      </c>
      <c r="AW7706" s="4" t="s">
        <v>701</v>
      </c>
      <c r="AX7706" s="4"/>
      <c r="AY7706" s="4"/>
      <c r="AZ7706" s="4"/>
      <c r="BA7706" s="4"/>
      <c r="BB7706" s="4"/>
      <c r="BC7706" s="4">
        <v>40</v>
      </c>
      <c r="BD7706" t="str">
        <f>IF(AND(ADHOC!$G$15="",ADHOC!$S$4=""),"",IF(ADHOC!$G$15&lt;&gt;"",IF(ADHOC!$G$15=LEFT(Domein!$AS7706,LEN(ADHOC!$G$15)),MAX(Domein!BD$1:'Domein'!BD7705)+1,""),IF(ADHOC!$S$4=LEFT(Domein!$AS7706,LEN(ADHOC!$S$4)),MAX(Domein!BD$1:'Domein'!BD7705)+1,"")))</f>
        <v/>
      </c>
    </row>
    <row r="7707" spans="45:56" x14ac:dyDescent="0.2">
      <c r="AS7707" s="4" t="s">
        <v>33179</v>
      </c>
      <c r="AT7707" s="4" t="s">
        <v>9659</v>
      </c>
      <c r="AU7707" s="4" t="s">
        <v>456</v>
      </c>
      <c r="AV7707" s="4" t="s">
        <v>729</v>
      </c>
      <c r="AW7707" s="4" t="s">
        <v>1167</v>
      </c>
      <c r="AX7707" s="4"/>
      <c r="AY7707" s="4"/>
      <c r="AZ7707" s="4"/>
      <c r="BA7707" s="4"/>
      <c r="BB7707" s="4"/>
      <c r="BC7707" s="4">
        <v>40</v>
      </c>
      <c r="BD7707" t="str">
        <f>IF(AND(ADHOC!$G$15="",ADHOC!$S$4=""),"",IF(ADHOC!$G$15&lt;&gt;"",IF(ADHOC!$G$15=LEFT(Domein!$AS7707,LEN(ADHOC!$G$15)),MAX(Domein!BD$1:'Domein'!BD7706)+1,""),IF(ADHOC!$S$4=LEFT(Domein!$AS7707,LEN(ADHOC!$S$4)),MAX(Domein!BD$1:'Domein'!BD7706)+1,"")))</f>
        <v/>
      </c>
    </row>
    <row r="7708" spans="45:56" x14ac:dyDescent="0.2">
      <c r="AS7708" s="4" t="s">
        <v>39003</v>
      </c>
      <c r="AT7708" s="4" t="s">
        <v>39004</v>
      </c>
      <c r="AU7708" s="4" t="s">
        <v>456</v>
      </c>
      <c r="AV7708" s="4" t="s">
        <v>729</v>
      </c>
      <c r="AW7708" s="4" t="s">
        <v>701</v>
      </c>
      <c r="AX7708" s="4"/>
      <c r="AY7708" s="4"/>
      <c r="AZ7708" s="4"/>
      <c r="BA7708" s="4"/>
      <c r="BB7708" s="4"/>
      <c r="BC7708" s="4">
        <v>40</v>
      </c>
      <c r="BD7708" t="str">
        <f>IF(AND(ADHOC!$G$15="",ADHOC!$S$4=""),"",IF(ADHOC!$G$15&lt;&gt;"",IF(ADHOC!$G$15=LEFT(Domein!$AS7708,LEN(ADHOC!$G$15)),MAX(Domein!BD$1:'Domein'!BD7707)+1,""),IF(ADHOC!$S$4=LEFT(Domein!$AS7708,LEN(ADHOC!$S$4)),MAX(Domein!BD$1:'Domein'!BD7707)+1,"")))</f>
        <v/>
      </c>
    </row>
    <row r="7709" spans="45:56" x14ac:dyDescent="0.2">
      <c r="AS7709" s="4" t="s">
        <v>13830</v>
      </c>
      <c r="AT7709" s="4" t="s">
        <v>39005</v>
      </c>
      <c r="AU7709" s="4" t="s">
        <v>456</v>
      </c>
      <c r="AV7709" s="4" t="s">
        <v>729</v>
      </c>
      <c r="AW7709" s="4" t="s">
        <v>701</v>
      </c>
      <c r="AX7709" s="4"/>
      <c r="AY7709" s="4"/>
      <c r="AZ7709" s="4"/>
      <c r="BA7709" s="4"/>
      <c r="BB7709" s="4"/>
      <c r="BC7709" s="4">
        <v>40</v>
      </c>
      <c r="BD7709" t="str">
        <f>IF(AND(ADHOC!$G$15="",ADHOC!$S$4=""),"",IF(ADHOC!$G$15&lt;&gt;"",IF(ADHOC!$G$15=LEFT(Domein!$AS7709,LEN(ADHOC!$G$15)),MAX(Domein!BD$1:'Domein'!BD7708)+1,""),IF(ADHOC!$S$4=LEFT(Domein!$AS7709,LEN(ADHOC!$S$4)),MAX(Domein!BD$1:'Domein'!BD7708)+1,"")))</f>
        <v/>
      </c>
    </row>
    <row r="7710" spans="45:56" x14ac:dyDescent="0.2">
      <c r="AS7710" s="4" t="s">
        <v>39006</v>
      </c>
      <c r="AT7710" s="4" t="s">
        <v>39007</v>
      </c>
      <c r="AU7710" s="4" t="s">
        <v>456</v>
      </c>
      <c r="AV7710" s="4" t="s">
        <v>729</v>
      </c>
      <c r="AW7710" s="4" t="s">
        <v>701</v>
      </c>
      <c r="AX7710" s="4"/>
      <c r="AY7710" s="4"/>
      <c r="AZ7710" s="4"/>
      <c r="BA7710" s="4"/>
      <c r="BB7710" s="4"/>
      <c r="BC7710" s="4">
        <v>40</v>
      </c>
      <c r="BD7710" t="str">
        <f>IF(AND(ADHOC!$G$15="",ADHOC!$S$4=""),"",IF(ADHOC!$G$15&lt;&gt;"",IF(ADHOC!$G$15=LEFT(Domein!$AS7710,LEN(ADHOC!$G$15)),MAX(Domein!BD$1:'Domein'!BD7709)+1,""),IF(ADHOC!$S$4=LEFT(Domein!$AS7710,LEN(ADHOC!$S$4)),MAX(Domein!BD$1:'Domein'!BD7709)+1,"")))</f>
        <v/>
      </c>
    </row>
    <row r="7711" spans="45:56" x14ac:dyDescent="0.2">
      <c r="AS7711" s="4" t="s">
        <v>9665</v>
      </c>
      <c r="AT7711" s="4" t="s">
        <v>9666</v>
      </c>
      <c r="AU7711" s="4" t="s">
        <v>456</v>
      </c>
      <c r="AV7711" s="4" t="s">
        <v>729</v>
      </c>
      <c r="AW7711" s="4" t="s">
        <v>701</v>
      </c>
      <c r="AX7711" s="4"/>
      <c r="AY7711" s="4"/>
      <c r="AZ7711" s="4"/>
      <c r="BA7711" s="4"/>
      <c r="BB7711" s="4"/>
      <c r="BC7711" s="4">
        <v>40</v>
      </c>
      <c r="BD7711" t="str">
        <f>IF(AND(ADHOC!$G$15="",ADHOC!$S$4=""),"",IF(ADHOC!$G$15&lt;&gt;"",IF(ADHOC!$G$15=LEFT(Domein!$AS7711,LEN(ADHOC!$G$15)),MAX(Domein!BD$1:'Domein'!BD7710)+1,""),IF(ADHOC!$S$4=LEFT(Domein!$AS7711,LEN(ADHOC!$S$4)),MAX(Domein!BD$1:'Domein'!BD7710)+1,"")))</f>
        <v/>
      </c>
    </row>
    <row r="7712" spans="45:56" x14ac:dyDescent="0.2">
      <c r="AS7712" s="4" t="s">
        <v>32912</v>
      </c>
      <c r="AT7712" s="4" t="s">
        <v>32913</v>
      </c>
      <c r="AU7712" s="4" t="s">
        <v>456</v>
      </c>
      <c r="AV7712" s="4" t="s">
        <v>729</v>
      </c>
      <c r="AW7712" s="4" t="s">
        <v>701</v>
      </c>
      <c r="AX7712" s="4"/>
      <c r="AY7712" s="4"/>
      <c r="AZ7712" s="4"/>
      <c r="BA7712" s="4"/>
      <c r="BB7712" s="4"/>
      <c r="BC7712" s="4">
        <v>40</v>
      </c>
      <c r="BD7712" t="str">
        <f>IF(AND(ADHOC!$G$15="",ADHOC!$S$4=""),"",IF(ADHOC!$G$15&lt;&gt;"",IF(ADHOC!$G$15=LEFT(Domein!$AS7712,LEN(ADHOC!$G$15)),MAX(Domein!BD$1:'Domein'!BD7711)+1,""),IF(ADHOC!$S$4=LEFT(Domein!$AS7712,LEN(ADHOC!$S$4)),MAX(Domein!BD$1:'Domein'!BD7711)+1,"")))</f>
        <v/>
      </c>
    </row>
    <row r="7713" spans="45:56" x14ac:dyDescent="0.2">
      <c r="AS7713" s="4" t="s">
        <v>8110</v>
      </c>
      <c r="AT7713" s="4" t="s">
        <v>11564</v>
      </c>
      <c r="AU7713" s="4" t="s">
        <v>456</v>
      </c>
      <c r="AV7713" s="4" t="s">
        <v>729</v>
      </c>
      <c r="AW7713" s="4" t="s">
        <v>701</v>
      </c>
      <c r="AX7713" s="4"/>
      <c r="AY7713" s="4"/>
      <c r="AZ7713" s="4"/>
      <c r="BA7713" s="4"/>
      <c r="BB7713" s="4"/>
      <c r="BC7713" s="4">
        <v>40</v>
      </c>
      <c r="BD7713" t="str">
        <f>IF(AND(ADHOC!$G$15="",ADHOC!$S$4=""),"",IF(ADHOC!$G$15&lt;&gt;"",IF(ADHOC!$G$15=LEFT(Domein!$AS7713,LEN(ADHOC!$G$15)),MAX(Domein!BD$1:'Domein'!BD7712)+1,""),IF(ADHOC!$S$4=LEFT(Domein!$AS7713,LEN(ADHOC!$S$4)),MAX(Domein!BD$1:'Domein'!BD7712)+1,"")))</f>
        <v/>
      </c>
    </row>
    <row r="7714" spans="45:56" x14ac:dyDescent="0.2">
      <c r="AS7714" s="4" t="s">
        <v>3266</v>
      </c>
      <c r="AT7714" s="4" t="s">
        <v>3257</v>
      </c>
      <c r="AU7714" s="4" t="s">
        <v>456</v>
      </c>
      <c r="AV7714" s="4" t="s">
        <v>729</v>
      </c>
      <c r="AW7714" s="4" t="s">
        <v>701</v>
      </c>
      <c r="AX7714" s="4"/>
      <c r="AY7714" s="4"/>
      <c r="AZ7714" s="4"/>
      <c r="BA7714" s="4"/>
      <c r="BB7714" s="4"/>
      <c r="BC7714" s="4">
        <v>40</v>
      </c>
      <c r="BD7714" t="str">
        <f>IF(AND(ADHOC!$G$15="",ADHOC!$S$4=""),"",IF(ADHOC!$G$15&lt;&gt;"",IF(ADHOC!$G$15=LEFT(Domein!$AS7714,LEN(ADHOC!$G$15)),MAX(Domein!BD$1:'Domein'!BD7713)+1,""),IF(ADHOC!$S$4=LEFT(Domein!$AS7714,LEN(ADHOC!$S$4)),MAX(Domein!BD$1:'Domein'!BD7713)+1,"")))</f>
        <v/>
      </c>
    </row>
    <row r="7715" spans="45:56" x14ac:dyDescent="0.2">
      <c r="AS7715" s="4" t="s">
        <v>15504</v>
      </c>
      <c r="AT7715" s="4" t="s">
        <v>15505</v>
      </c>
      <c r="AU7715" s="4" t="s">
        <v>456</v>
      </c>
      <c r="AV7715" s="4" t="s">
        <v>729</v>
      </c>
      <c r="AW7715" s="4" t="s">
        <v>701</v>
      </c>
      <c r="AX7715" s="4"/>
      <c r="AY7715" s="4"/>
      <c r="AZ7715" s="4"/>
      <c r="BA7715" s="4"/>
      <c r="BB7715" s="4"/>
      <c r="BC7715" s="4">
        <v>40</v>
      </c>
      <c r="BD7715" t="str">
        <f>IF(AND(ADHOC!$G$15="",ADHOC!$S$4=""),"",IF(ADHOC!$G$15&lt;&gt;"",IF(ADHOC!$G$15=LEFT(Domein!$AS7715,LEN(ADHOC!$G$15)),MAX(Domein!BD$1:'Domein'!BD7714)+1,""),IF(ADHOC!$S$4=LEFT(Domein!$AS7715,LEN(ADHOC!$S$4)),MAX(Domein!BD$1:'Domein'!BD7714)+1,"")))</f>
        <v/>
      </c>
    </row>
    <row r="7716" spans="45:56" x14ac:dyDescent="0.2">
      <c r="AS7716" s="4" t="s">
        <v>36407</v>
      </c>
      <c r="AT7716" s="4" t="s">
        <v>36408</v>
      </c>
      <c r="AU7716" s="4" t="s">
        <v>456</v>
      </c>
      <c r="AV7716" s="4" t="s">
        <v>729</v>
      </c>
      <c r="AW7716" s="4" t="s">
        <v>701</v>
      </c>
      <c r="AX7716" s="4"/>
      <c r="AY7716" s="4"/>
      <c r="AZ7716" s="4"/>
      <c r="BA7716" s="4"/>
      <c r="BB7716" s="4"/>
      <c r="BC7716" s="4">
        <v>40</v>
      </c>
      <c r="BD7716" t="str">
        <f>IF(AND(ADHOC!$G$15="",ADHOC!$S$4=""),"",IF(ADHOC!$G$15&lt;&gt;"",IF(ADHOC!$G$15=LEFT(Domein!$AS7716,LEN(ADHOC!$G$15)),MAX(Domein!BD$1:'Domein'!BD7715)+1,""),IF(ADHOC!$S$4=LEFT(Domein!$AS7716,LEN(ADHOC!$S$4)),MAX(Domein!BD$1:'Domein'!BD7715)+1,"")))</f>
        <v/>
      </c>
    </row>
    <row r="7717" spans="45:56" x14ac:dyDescent="0.2">
      <c r="AS7717" s="4" t="s">
        <v>36409</v>
      </c>
      <c r="AT7717" s="4" t="s">
        <v>36410</v>
      </c>
      <c r="AU7717" s="4" t="s">
        <v>456</v>
      </c>
      <c r="AV7717" s="4" t="s">
        <v>729</v>
      </c>
      <c r="AW7717" s="4" t="s">
        <v>701</v>
      </c>
      <c r="AX7717" s="4"/>
      <c r="AY7717" s="4"/>
      <c r="AZ7717" s="4"/>
      <c r="BA7717" s="4"/>
      <c r="BB7717" s="4"/>
      <c r="BC7717" s="4">
        <v>40</v>
      </c>
      <c r="BD7717" t="str">
        <f>IF(AND(ADHOC!$G$15="",ADHOC!$S$4=""),"",IF(ADHOC!$G$15&lt;&gt;"",IF(ADHOC!$G$15=LEFT(Domein!$AS7717,LEN(ADHOC!$G$15)),MAX(Domein!BD$1:'Domein'!BD7716)+1,""),IF(ADHOC!$S$4=LEFT(Domein!$AS7717,LEN(ADHOC!$S$4)),MAX(Domein!BD$1:'Domein'!BD7716)+1,"")))</f>
        <v/>
      </c>
    </row>
    <row r="7718" spans="45:56" x14ac:dyDescent="0.2">
      <c r="AS7718" s="4" t="s">
        <v>38964</v>
      </c>
      <c r="AT7718" s="4" t="s">
        <v>38965</v>
      </c>
      <c r="AU7718" s="4" t="s">
        <v>456</v>
      </c>
      <c r="AV7718" s="4" t="s">
        <v>729</v>
      </c>
      <c r="AW7718" s="4" t="s">
        <v>701</v>
      </c>
      <c r="AX7718" s="4"/>
      <c r="AY7718" s="4"/>
      <c r="AZ7718" s="4"/>
      <c r="BA7718" s="4"/>
      <c r="BB7718" s="4"/>
      <c r="BC7718" s="4">
        <v>40</v>
      </c>
      <c r="BD7718" t="str">
        <f>IF(AND(ADHOC!$G$15="",ADHOC!$S$4=""),"",IF(ADHOC!$G$15&lt;&gt;"",IF(ADHOC!$G$15=LEFT(Domein!$AS7718,LEN(ADHOC!$G$15)),MAX(Domein!BD$1:'Domein'!BD7717)+1,""),IF(ADHOC!$S$4=LEFT(Domein!$AS7718,LEN(ADHOC!$S$4)),MAX(Domein!BD$1:'Domein'!BD7717)+1,"")))</f>
        <v/>
      </c>
    </row>
    <row r="7719" spans="45:56" x14ac:dyDescent="0.2">
      <c r="AS7719" s="4" t="s">
        <v>34701</v>
      </c>
      <c r="AT7719" s="4" t="s">
        <v>34702</v>
      </c>
      <c r="AU7719" s="4" t="s">
        <v>456</v>
      </c>
      <c r="AV7719" s="4" t="s">
        <v>729</v>
      </c>
      <c r="AW7719" s="4" t="s">
        <v>701</v>
      </c>
      <c r="AX7719" s="4"/>
      <c r="AY7719" s="4"/>
      <c r="AZ7719" s="4"/>
      <c r="BA7719" s="4"/>
      <c r="BB7719" s="4"/>
      <c r="BC7719" s="4">
        <v>40</v>
      </c>
      <c r="BD7719" t="str">
        <f>IF(AND(ADHOC!$G$15="",ADHOC!$S$4=""),"",IF(ADHOC!$G$15&lt;&gt;"",IF(ADHOC!$G$15=LEFT(Domein!$AS7719,LEN(ADHOC!$G$15)),MAX(Domein!BD$1:'Domein'!BD7718)+1,""),IF(ADHOC!$S$4=LEFT(Domein!$AS7719,LEN(ADHOC!$S$4)),MAX(Domein!BD$1:'Domein'!BD7718)+1,"")))</f>
        <v/>
      </c>
    </row>
    <row r="7720" spans="45:56" x14ac:dyDescent="0.2">
      <c r="AS7720" s="4" t="s">
        <v>34703</v>
      </c>
      <c r="AT7720" s="4" t="s">
        <v>34704</v>
      </c>
      <c r="AU7720" s="4" t="s">
        <v>456</v>
      </c>
      <c r="AV7720" s="4" t="s">
        <v>729</v>
      </c>
      <c r="AW7720" s="4" t="s">
        <v>701</v>
      </c>
      <c r="AX7720" s="4"/>
      <c r="AY7720" s="4"/>
      <c r="AZ7720" s="4"/>
      <c r="BA7720" s="4"/>
      <c r="BB7720" s="4"/>
      <c r="BC7720" s="4">
        <v>40</v>
      </c>
      <c r="BD7720" t="str">
        <f>IF(AND(ADHOC!$G$15="",ADHOC!$S$4=""),"",IF(ADHOC!$G$15&lt;&gt;"",IF(ADHOC!$G$15=LEFT(Domein!$AS7720,LEN(ADHOC!$G$15)),MAX(Domein!BD$1:'Domein'!BD7719)+1,""),IF(ADHOC!$S$4=LEFT(Domein!$AS7720,LEN(ADHOC!$S$4)),MAX(Domein!BD$1:'Domein'!BD7719)+1,"")))</f>
        <v/>
      </c>
    </row>
    <row r="7721" spans="45:56" x14ac:dyDescent="0.2">
      <c r="AS7721" s="4" t="s">
        <v>34705</v>
      </c>
      <c r="AT7721" s="4" t="s">
        <v>34706</v>
      </c>
      <c r="AU7721" s="4" t="s">
        <v>456</v>
      </c>
      <c r="AV7721" s="4" t="s">
        <v>729</v>
      </c>
      <c r="AW7721" s="4" t="s">
        <v>701</v>
      </c>
      <c r="AX7721" s="4"/>
      <c r="AY7721" s="4"/>
      <c r="AZ7721" s="4"/>
      <c r="BA7721" s="4"/>
      <c r="BB7721" s="4"/>
      <c r="BC7721" s="4">
        <v>40</v>
      </c>
      <c r="BD7721" t="str">
        <f>IF(AND(ADHOC!$G$15="",ADHOC!$S$4=""),"",IF(ADHOC!$G$15&lt;&gt;"",IF(ADHOC!$G$15=LEFT(Domein!$AS7721,LEN(ADHOC!$G$15)),MAX(Domein!BD$1:'Domein'!BD7720)+1,""),IF(ADHOC!$S$4=LEFT(Domein!$AS7721,LEN(ADHOC!$S$4)),MAX(Domein!BD$1:'Domein'!BD7720)+1,"")))</f>
        <v/>
      </c>
    </row>
    <row r="7722" spans="45:56" x14ac:dyDescent="0.2">
      <c r="AS7722" s="4" t="s">
        <v>34707</v>
      </c>
      <c r="AT7722" s="4" t="s">
        <v>34708</v>
      </c>
      <c r="AU7722" s="4" t="s">
        <v>456</v>
      </c>
      <c r="AV7722" s="4" t="s">
        <v>729</v>
      </c>
      <c r="AW7722" s="4" t="s">
        <v>701</v>
      </c>
      <c r="AX7722" s="4"/>
      <c r="AY7722" s="4"/>
      <c r="AZ7722" s="4"/>
      <c r="BA7722" s="4"/>
      <c r="BB7722" s="4"/>
      <c r="BC7722" s="4">
        <v>40</v>
      </c>
      <c r="BD7722" t="str">
        <f>IF(AND(ADHOC!$G$15="",ADHOC!$S$4=""),"",IF(ADHOC!$G$15&lt;&gt;"",IF(ADHOC!$G$15=LEFT(Domein!$AS7722,LEN(ADHOC!$G$15)),MAX(Domein!BD$1:'Domein'!BD7721)+1,""),IF(ADHOC!$S$4=LEFT(Domein!$AS7722,LEN(ADHOC!$S$4)),MAX(Domein!BD$1:'Domein'!BD7721)+1,"")))</f>
        <v/>
      </c>
    </row>
    <row r="7723" spans="45:56" x14ac:dyDescent="0.2">
      <c r="AS7723" s="4" t="s">
        <v>32676</v>
      </c>
      <c r="AT7723" s="4" t="s">
        <v>32677</v>
      </c>
      <c r="AU7723" s="4" t="s">
        <v>456</v>
      </c>
      <c r="AV7723" s="4" t="s">
        <v>729</v>
      </c>
      <c r="AW7723" s="4" t="s">
        <v>701</v>
      </c>
      <c r="AX7723" s="4"/>
      <c r="AY7723" s="4"/>
      <c r="AZ7723" s="4"/>
      <c r="BA7723" s="4"/>
      <c r="BB7723" s="4"/>
      <c r="BC7723" s="4">
        <v>40</v>
      </c>
      <c r="BD7723" t="str">
        <f>IF(AND(ADHOC!$G$15="",ADHOC!$S$4=""),"",IF(ADHOC!$G$15&lt;&gt;"",IF(ADHOC!$G$15=LEFT(Domein!$AS7723,LEN(ADHOC!$G$15)),MAX(Domein!BD$1:'Domein'!BD7722)+1,""),IF(ADHOC!$S$4=LEFT(Domein!$AS7723,LEN(ADHOC!$S$4)),MAX(Domein!BD$1:'Domein'!BD7722)+1,"")))</f>
        <v/>
      </c>
    </row>
    <row r="7724" spans="45:56" x14ac:dyDescent="0.2">
      <c r="AS7724" s="4" t="s">
        <v>36172</v>
      </c>
      <c r="AT7724" s="4" t="s">
        <v>36173</v>
      </c>
      <c r="AU7724" s="4" t="s">
        <v>456</v>
      </c>
      <c r="AV7724" s="4" t="s">
        <v>729</v>
      </c>
      <c r="AW7724" s="4" t="s">
        <v>701</v>
      </c>
      <c r="AX7724" s="4"/>
      <c r="AY7724" s="4"/>
      <c r="AZ7724" s="4"/>
      <c r="BA7724" s="4"/>
      <c r="BB7724" s="4"/>
      <c r="BC7724" s="4">
        <v>40</v>
      </c>
      <c r="BD7724" t="str">
        <f>IF(AND(ADHOC!$G$15="",ADHOC!$S$4=""),"",IF(ADHOC!$G$15&lt;&gt;"",IF(ADHOC!$G$15=LEFT(Domein!$AS7724,LEN(ADHOC!$G$15)),MAX(Domein!BD$1:'Domein'!BD7723)+1,""),IF(ADHOC!$S$4=LEFT(Domein!$AS7724,LEN(ADHOC!$S$4)),MAX(Domein!BD$1:'Domein'!BD7723)+1,"")))</f>
        <v/>
      </c>
    </row>
    <row r="7725" spans="45:56" x14ac:dyDescent="0.2">
      <c r="AS7725" s="4" t="s">
        <v>36174</v>
      </c>
      <c r="AT7725" s="4" t="s">
        <v>36175</v>
      </c>
      <c r="AU7725" s="4" t="s">
        <v>456</v>
      </c>
      <c r="AV7725" s="4" t="s">
        <v>729</v>
      </c>
      <c r="AW7725" s="4" t="s">
        <v>701</v>
      </c>
      <c r="AX7725" s="4"/>
      <c r="AY7725" s="4"/>
      <c r="AZ7725" s="4"/>
      <c r="BA7725" s="4"/>
      <c r="BB7725" s="4"/>
      <c r="BC7725" s="4">
        <v>40</v>
      </c>
      <c r="BD7725" t="str">
        <f>IF(AND(ADHOC!$G$15="",ADHOC!$S$4=""),"",IF(ADHOC!$G$15&lt;&gt;"",IF(ADHOC!$G$15=LEFT(Domein!$AS7725,LEN(ADHOC!$G$15)),MAX(Domein!BD$1:'Domein'!BD7724)+1,""),IF(ADHOC!$S$4=LEFT(Domein!$AS7725,LEN(ADHOC!$S$4)),MAX(Domein!BD$1:'Domein'!BD7724)+1,"")))</f>
        <v/>
      </c>
    </row>
    <row r="7726" spans="45:56" x14ac:dyDescent="0.2">
      <c r="AS7726" s="4" t="s">
        <v>9667</v>
      </c>
      <c r="AT7726" s="4" t="s">
        <v>13809</v>
      </c>
      <c r="AU7726" s="4" t="s">
        <v>456</v>
      </c>
      <c r="AV7726" s="4" t="s">
        <v>729</v>
      </c>
      <c r="AW7726" s="4" t="s">
        <v>701</v>
      </c>
      <c r="AX7726" s="4"/>
      <c r="AY7726" s="4"/>
      <c r="AZ7726" s="4"/>
      <c r="BA7726" s="4"/>
      <c r="BB7726" s="4"/>
      <c r="BC7726" s="4">
        <v>40</v>
      </c>
      <c r="BD7726" t="str">
        <f>IF(AND(ADHOC!$G$15="",ADHOC!$S$4=""),"",IF(ADHOC!$G$15&lt;&gt;"",IF(ADHOC!$G$15=LEFT(Domein!$AS7726,LEN(ADHOC!$G$15)),MAX(Domein!BD$1:'Domein'!BD7725)+1,""),IF(ADHOC!$S$4=LEFT(Domein!$AS7726,LEN(ADHOC!$S$4)),MAX(Domein!BD$1:'Domein'!BD7725)+1,"")))</f>
        <v/>
      </c>
    </row>
    <row r="7727" spans="45:56" x14ac:dyDescent="0.2">
      <c r="AS7727" s="4" t="s">
        <v>13810</v>
      </c>
      <c r="AT7727" s="4" t="s">
        <v>13811</v>
      </c>
      <c r="AU7727" s="4" t="s">
        <v>456</v>
      </c>
      <c r="AV7727" s="4" t="s">
        <v>729</v>
      </c>
      <c r="AW7727" s="4" t="s">
        <v>701</v>
      </c>
      <c r="AX7727" s="4"/>
      <c r="AY7727" s="4"/>
      <c r="AZ7727" s="4"/>
      <c r="BA7727" s="4"/>
      <c r="BB7727" s="4"/>
      <c r="BC7727" s="4">
        <v>40</v>
      </c>
      <c r="BD7727" t="str">
        <f>IF(AND(ADHOC!$G$15="",ADHOC!$S$4=""),"",IF(ADHOC!$G$15&lt;&gt;"",IF(ADHOC!$G$15=LEFT(Domein!$AS7727,LEN(ADHOC!$G$15)),MAX(Domein!BD$1:'Domein'!BD7726)+1,""),IF(ADHOC!$S$4=LEFT(Domein!$AS7727,LEN(ADHOC!$S$4)),MAX(Domein!BD$1:'Domein'!BD7726)+1,"")))</f>
        <v/>
      </c>
    </row>
    <row r="7728" spans="45:56" x14ac:dyDescent="0.2">
      <c r="AS7728" s="4" t="s">
        <v>13812</v>
      </c>
      <c r="AT7728" s="4" t="s">
        <v>13813</v>
      </c>
      <c r="AU7728" s="4" t="s">
        <v>456</v>
      </c>
      <c r="AV7728" s="4" t="s">
        <v>729</v>
      </c>
      <c r="AW7728" s="4" t="s">
        <v>1167</v>
      </c>
      <c r="AX7728" s="4"/>
      <c r="AY7728" s="4"/>
      <c r="AZ7728" s="4"/>
      <c r="BA7728" s="4"/>
      <c r="BB7728" s="4"/>
      <c r="BC7728" s="4">
        <v>40</v>
      </c>
      <c r="BD7728" t="str">
        <f>IF(AND(ADHOC!$G$15="",ADHOC!$S$4=""),"",IF(ADHOC!$G$15&lt;&gt;"",IF(ADHOC!$G$15=LEFT(Domein!$AS7728,LEN(ADHOC!$G$15)),MAX(Domein!BD$1:'Domein'!BD7727)+1,""),IF(ADHOC!$S$4=LEFT(Domein!$AS7728,LEN(ADHOC!$S$4)),MAX(Domein!BD$1:'Domein'!BD7727)+1,"")))</f>
        <v/>
      </c>
    </row>
    <row r="7729" spans="45:56" x14ac:dyDescent="0.2">
      <c r="AS7729" s="4" t="s">
        <v>21405</v>
      </c>
      <c r="AT7729" s="4" t="s">
        <v>9680</v>
      </c>
      <c r="AU7729" s="4" t="s">
        <v>456</v>
      </c>
      <c r="AV7729" s="4" t="s">
        <v>729</v>
      </c>
      <c r="AW7729" s="4" t="s">
        <v>701</v>
      </c>
      <c r="AX7729" s="4"/>
      <c r="AY7729" s="4"/>
      <c r="AZ7729" s="4"/>
      <c r="BA7729" s="4"/>
      <c r="BB7729" s="4"/>
      <c r="BC7729" s="4">
        <v>40</v>
      </c>
      <c r="BD7729" t="str">
        <f>IF(AND(ADHOC!$G$15="",ADHOC!$S$4=""),"",IF(ADHOC!$G$15&lt;&gt;"",IF(ADHOC!$G$15=LEFT(Domein!$AS7729,LEN(ADHOC!$G$15)),MAX(Domein!BD$1:'Domein'!BD7728)+1,""),IF(ADHOC!$S$4=LEFT(Domein!$AS7729,LEN(ADHOC!$S$4)),MAX(Domein!BD$1:'Domein'!BD7728)+1,"")))</f>
        <v/>
      </c>
    </row>
    <row r="7730" spans="45:56" x14ac:dyDescent="0.2">
      <c r="AS7730" s="4" t="s">
        <v>20889</v>
      </c>
      <c r="AT7730" s="4" t="s">
        <v>9680</v>
      </c>
      <c r="AU7730" s="4" t="s">
        <v>456</v>
      </c>
      <c r="AV7730" s="4" t="s">
        <v>729</v>
      </c>
      <c r="AW7730" s="4" t="s">
        <v>701</v>
      </c>
      <c r="AX7730" s="4"/>
      <c r="AY7730" s="4"/>
      <c r="AZ7730" s="4"/>
      <c r="BA7730" s="4"/>
      <c r="BB7730" s="4"/>
      <c r="BC7730" s="4">
        <v>40</v>
      </c>
      <c r="BD7730" t="str">
        <f>IF(AND(ADHOC!$G$15="",ADHOC!$S$4=""),"",IF(ADHOC!$G$15&lt;&gt;"",IF(ADHOC!$G$15=LEFT(Domein!$AS7730,LEN(ADHOC!$G$15)),MAX(Domein!BD$1:'Domein'!BD7729)+1,""),IF(ADHOC!$S$4=LEFT(Domein!$AS7730,LEN(ADHOC!$S$4)),MAX(Domein!BD$1:'Domein'!BD7729)+1,"")))</f>
        <v/>
      </c>
    </row>
    <row r="7731" spans="45:56" x14ac:dyDescent="0.2">
      <c r="AS7731" s="4" t="s">
        <v>12509</v>
      </c>
      <c r="AT7731" s="4" t="s">
        <v>14510</v>
      </c>
      <c r="AU7731" s="4" t="s">
        <v>456</v>
      </c>
      <c r="AV7731" s="4" t="s">
        <v>7011</v>
      </c>
      <c r="AW7731" s="4" t="s">
        <v>701</v>
      </c>
      <c r="AX7731" s="4"/>
      <c r="AY7731" s="4"/>
      <c r="AZ7731" s="4"/>
      <c r="BA7731" s="4"/>
      <c r="BB7731" s="4"/>
      <c r="BC7731" s="4">
        <v>40</v>
      </c>
      <c r="BD7731" t="str">
        <f>IF(AND(ADHOC!$G$15="",ADHOC!$S$4=""),"",IF(ADHOC!$G$15&lt;&gt;"",IF(ADHOC!$G$15=LEFT(Domein!$AS7731,LEN(ADHOC!$G$15)),MAX(Domein!BD$1:'Domein'!BD7730)+1,""),IF(ADHOC!$S$4=LEFT(Domein!$AS7731,LEN(ADHOC!$S$4)),MAX(Domein!BD$1:'Domein'!BD7730)+1,"")))</f>
        <v/>
      </c>
    </row>
    <row r="7732" spans="45:56" x14ac:dyDescent="0.2">
      <c r="AS7732" s="4" t="s">
        <v>12510</v>
      </c>
      <c r="AT7732" s="4" t="s">
        <v>14511</v>
      </c>
      <c r="AU7732" s="4" t="s">
        <v>456</v>
      </c>
      <c r="AV7732" s="4" t="s">
        <v>7011</v>
      </c>
      <c r="AW7732" s="4" t="s">
        <v>701</v>
      </c>
      <c r="AX7732" s="4"/>
      <c r="AY7732" s="4"/>
      <c r="AZ7732" s="4"/>
      <c r="BA7732" s="4"/>
      <c r="BB7732" s="4"/>
      <c r="BC7732" s="4">
        <v>40</v>
      </c>
      <c r="BD7732" t="str">
        <f>IF(AND(ADHOC!$G$15="",ADHOC!$S$4=""),"",IF(ADHOC!$G$15&lt;&gt;"",IF(ADHOC!$G$15=LEFT(Domein!$AS7732,LEN(ADHOC!$G$15)),MAX(Domein!BD$1:'Domein'!BD7731)+1,""),IF(ADHOC!$S$4=LEFT(Domein!$AS7732,LEN(ADHOC!$S$4)),MAX(Domein!BD$1:'Domein'!BD7731)+1,"")))</f>
        <v/>
      </c>
    </row>
    <row r="7733" spans="45:56" x14ac:dyDescent="0.2">
      <c r="AS7733" s="4" t="s">
        <v>12573</v>
      </c>
      <c r="AT7733" s="4" t="s">
        <v>14510</v>
      </c>
      <c r="AU7733" s="4" t="s">
        <v>456</v>
      </c>
      <c r="AV7733" s="4" t="s">
        <v>7011</v>
      </c>
      <c r="AW7733" s="4" t="s">
        <v>701</v>
      </c>
      <c r="AX7733" s="4"/>
      <c r="AY7733" s="4"/>
      <c r="AZ7733" s="4"/>
      <c r="BA7733" s="4"/>
      <c r="BB7733" s="4"/>
      <c r="BC7733" s="4">
        <v>40</v>
      </c>
      <c r="BD7733" t="str">
        <f>IF(AND(ADHOC!$G$15="",ADHOC!$S$4=""),"",IF(ADHOC!$G$15&lt;&gt;"",IF(ADHOC!$G$15=LEFT(Domein!$AS7733,LEN(ADHOC!$G$15)),MAX(Domein!BD$1:'Domein'!BD7732)+1,""),IF(ADHOC!$S$4=LEFT(Domein!$AS7733,LEN(ADHOC!$S$4)),MAX(Domein!BD$1:'Domein'!BD7732)+1,"")))</f>
        <v/>
      </c>
    </row>
    <row r="7734" spans="45:56" x14ac:dyDescent="0.2">
      <c r="AS7734" s="4" t="s">
        <v>12574</v>
      </c>
      <c r="AT7734" s="4" t="s">
        <v>14511</v>
      </c>
      <c r="AU7734" s="4" t="s">
        <v>456</v>
      </c>
      <c r="AV7734" s="4" t="s">
        <v>7011</v>
      </c>
      <c r="AW7734" s="4" t="s">
        <v>701</v>
      </c>
      <c r="AX7734" s="4"/>
      <c r="AY7734" s="4"/>
      <c r="AZ7734" s="4"/>
      <c r="BA7734" s="4"/>
      <c r="BB7734" s="4"/>
      <c r="BC7734" s="4">
        <v>40</v>
      </c>
      <c r="BD7734" t="str">
        <f>IF(AND(ADHOC!$G$15="",ADHOC!$S$4=""),"",IF(ADHOC!$G$15&lt;&gt;"",IF(ADHOC!$G$15=LEFT(Domein!$AS7734,LEN(ADHOC!$G$15)),MAX(Domein!BD$1:'Domein'!BD7733)+1,""),IF(ADHOC!$S$4=LEFT(Domein!$AS7734,LEN(ADHOC!$S$4)),MAX(Domein!BD$1:'Domein'!BD7733)+1,"")))</f>
        <v/>
      </c>
    </row>
    <row r="7735" spans="45:56" x14ac:dyDescent="0.2">
      <c r="AS7735" s="4" t="s">
        <v>33190</v>
      </c>
      <c r="AT7735" s="4" t="s">
        <v>33191</v>
      </c>
      <c r="AU7735" s="4" t="s">
        <v>456</v>
      </c>
      <c r="AV7735" s="4" t="s">
        <v>730</v>
      </c>
      <c r="AW7735" s="4" t="s">
        <v>701</v>
      </c>
      <c r="AX7735" s="4"/>
      <c r="AY7735" s="4"/>
      <c r="AZ7735" s="4"/>
      <c r="BA7735" s="4"/>
      <c r="BB7735" s="4"/>
      <c r="BC7735" s="4">
        <v>40</v>
      </c>
      <c r="BD7735" t="str">
        <f>IF(AND(ADHOC!$G$15="",ADHOC!$S$4=""),"",IF(ADHOC!$G$15&lt;&gt;"",IF(ADHOC!$G$15=LEFT(Domein!$AS7735,LEN(ADHOC!$G$15)),MAX(Domein!BD$1:'Domein'!BD7734)+1,""),IF(ADHOC!$S$4=LEFT(Domein!$AS7735,LEN(ADHOC!$S$4)),MAX(Domein!BD$1:'Domein'!BD7734)+1,"")))</f>
        <v/>
      </c>
    </row>
    <row r="7736" spans="45:56" x14ac:dyDescent="0.2">
      <c r="AS7736" s="4" t="s">
        <v>36865</v>
      </c>
      <c r="AT7736" s="4" t="s">
        <v>36866</v>
      </c>
      <c r="AU7736" s="4" t="s">
        <v>456</v>
      </c>
      <c r="AV7736" s="4" t="s">
        <v>730</v>
      </c>
      <c r="AW7736" s="4" t="s">
        <v>701</v>
      </c>
      <c r="AX7736" s="4"/>
      <c r="AY7736" s="4"/>
      <c r="AZ7736" s="4"/>
      <c r="BA7736" s="4"/>
      <c r="BB7736" s="4"/>
      <c r="BC7736" s="4">
        <v>40</v>
      </c>
      <c r="BD7736" t="str">
        <f>IF(AND(ADHOC!$G$15="",ADHOC!$S$4=""),"",IF(ADHOC!$G$15&lt;&gt;"",IF(ADHOC!$G$15=LEFT(Domein!$AS7736,LEN(ADHOC!$G$15)),MAX(Domein!BD$1:'Domein'!BD7735)+1,""),IF(ADHOC!$S$4=LEFT(Domein!$AS7736,LEN(ADHOC!$S$4)),MAX(Domein!BD$1:'Domein'!BD7735)+1,"")))</f>
        <v/>
      </c>
    </row>
    <row r="7737" spans="45:56" x14ac:dyDescent="0.2">
      <c r="AS7737" s="4" t="s">
        <v>14210</v>
      </c>
      <c r="AT7737" s="4" t="s">
        <v>139</v>
      </c>
      <c r="AU7737" s="4" t="s">
        <v>456</v>
      </c>
      <c r="AV7737" s="4" t="s">
        <v>729</v>
      </c>
      <c r="AW7737" s="4" t="s">
        <v>701</v>
      </c>
      <c r="AX7737" s="4"/>
      <c r="AY7737" s="4"/>
      <c r="AZ7737" s="4"/>
      <c r="BA7737" s="4"/>
      <c r="BB7737" s="4"/>
      <c r="BC7737" s="4">
        <v>40</v>
      </c>
      <c r="BD7737" t="str">
        <f>IF(AND(ADHOC!$G$15="",ADHOC!$S$4=""),"",IF(ADHOC!$G$15&lt;&gt;"",IF(ADHOC!$G$15=LEFT(Domein!$AS7737,LEN(ADHOC!$G$15)),MAX(Domein!BD$1:'Domein'!BD7736)+1,""),IF(ADHOC!$S$4=LEFT(Domein!$AS7737,LEN(ADHOC!$S$4)),MAX(Domein!BD$1:'Domein'!BD7736)+1,"")))</f>
        <v/>
      </c>
    </row>
    <row r="7738" spans="45:56" x14ac:dyDescent="0.2">
      <c r="AS7738" s="4" t="s">
        <v>12015</v>
      </c>
      <c r="AT7738" s="4" t="s">
        <v>13446</v>
      </c>
      <c r="AU7738" s="4" t="s">
        <v>456</v>
      </c>
      <c r="AV7738" s="4" t="s">
        <v>729</v>
      </c>
      <c r="AW7738" s="4" t="s">
        <v>701</v>
      </c>
      <c r="AX7738" s="4"/>
      <c r="AY7738" s="4"/>
      <c r="AZ7738" s="4"/>
      <c r="BA7738" s="4"/>
      <c r="BB7738" s="4"/>
      <c r="BC7738" s="4">
        <v>40</v>
      </c>
      <c r="BD7738" t="str">
        <f>IF(AND(ADHOC!$G$15="",ADHOC!$S$4=""),"",IF(ADHOC!$G$15&lt;&gt;"",IF(ADHOC!$G$15=LEFT(Domein!$AS7738,LEN(ADHOC!$G$15)),MAX(Domein!BD$1:'Domein'!BD7737)+1,""),IF(ADHOC!$S$4=LEFT(Domein!$AS7738,LEN(ADHOC!$S$4)),MAX(Domein!BD$1:'Domein'!BD7737)+1,"")))</f>
        <v/>
      </c>
    </row>
    <row r="7739" spans="45:56" x14ac:dyDescent="0.2">
      <c r="AS7739" s="4" t="s">
        <v>13447</v>
      </c>
      <c r="AT7739" s="4" t="s">
        <v>13448</v>
      </c>
      <c r="AU7739" s="4" t="s">
        <v>456</v>
      </c>
      <c r="AV7739" s="4" t="s">
        <v>729</v>
      </c>
      <c r="AW7739" s="4" t="s">
        <v>701</v>
      </c>
      <c r="AX7739" s="4"/>
      <c r="AY7739" s="4"/>
      <c r="AZ7739" s="4"/>
      <c r="BA7739" s="4"/>
      <c r="BB7739" s="4"/>
      <c r="BC7739" s="4">
        <v>40</v>
      </c>
      <c r="BD7739" t="str">
        <f>IF(AND(ADHOC!$G$15="",ADHOC!$S$4=""),"",IF(ADHOC!$G$15&lt;&gt;"",IF(ADHOC!$G$15=LEFT(Domein!$AS7739,LEN(ADHOC!$G$15)),MAX(Domein!BD$1:'Domein'!BD7738)+1,""),IF(ADHOC!$S$4=LEFT(Domein!$AS7739,LEN(ADHOC!$S$4)),MAX(Domein!BD$1:'Domein'!BD7738)+1,"")))</f>
        <v/>
      </c>
    </row>
    <row r="7740" spans="45:56" x14ac:dyDescent="0.2">
      <c r="AS7740" s="4" t="s">
        <v>12765</v>
      </c>
      <c r="AT7740" s="4" t="s">
        <v>12657</v>
      </c>
      <c r="AU7740" s="4" t="s">
        <v>456</v>
      </c>
      <c r="AV7740" s="4" t="s">
        <v>7011</v>
      </c>
      <c r="AW7740" s="4" t="s">
        <v>701</v>
      </c>
      <c r="AX7740" s="4"/>
      <c r="AY7740" s="4"/>
      <c r="AZ7740" s="4"/>
      <c r="BA7740" s="4"/>
      <c r="BB7740" s="4"/>
      <c r="BC7740" s="4">
        <v>40</v>
      </c>
      <c r="BD7740" t="str">
        <f>IF(AND(ADHOC!$G$15="",ADHOC!$S$4=""),"",IF(ADHOC!$G$15&lt;&gt;"",IF(ADHOC!$G$15=LEFT(Domein!$AS7740,LEN(ADHOC!$G$15)),MAX(Domein!BD$1:'Domein'!BD7739)+1,""),IF(ADHOC!$S$4=LEFT(Domein!$AS7740,LEN(ADHOC!$S$4)),MAX(Domein!BD$1:'Domein'!BD7739)+1,"")))</f>
        <v/>
      </c>
    </row>
    <row r="7741" spans="45:56" x14ac:dyDescent="0.2">
      <c r="AS7741" s="4" t="s">
        <v>14247</v>
      </c>
      <c r="AT7741" s="4" t="s">
        <v>11734</v>
      </c>
      <c r="AU7741" s="4" t="s">
        <v>456</v>
      </c>
      <c r="AV7741" s="4" t="s">
        <v>729</v>
      </c>
      <c r="AW7741" s="4" t="s">
        <v>701</v>
      </c>
      <c r="AX7741" s="4"/>
      <c r="AY7741" s="4"/>
      <c r="AZ7741" s="4"/>
      <c r="BA7741" s="4"/>
      <c r="BB7741" s="4"/>
      <c r="BC7741" s="4">
        <v>40</v>
      </c>
      <c r="BD7741" t="str">
        <f>IF(AND(ADHOC!$G$15="",ADHOC!$S$4=""),"",IF(ADHOC!$G$15&lt;&gt;"",IF(ADHOC!$G$15=LEFT(Domein!$AS7741,LEN(ADHOC!$G$15)),MAX(Domein!BD$1:'Domein'!BD7740)+1,""),IF(ADHOC!$S$4=LEFT(Domein!$AS7741,LEN(ADHOC!$S$4)),MAX(Domein!BD$1:'Domein'!BD7740)+1,"")))</f>
        <v/>
      </c>
    </row>
    <row r="7742" spans="45:56" x14ac:dyDescent="0.2">
      <c r="AS7742" s="4" t="s">
        <v>12766</v>
      </c>
      <c r="AT7742" s="4" t="s">
        <v>12657</v>
      </c>
      <c r="AU7742" s="4" t="s">
        <v>456</v>
      </c>
      <c r="AV7742" s="4" t="s">
        <v>7011</v>
      </c>
      <c r="AW7742" s="4" t="s">
        <v>701</v>
      </c>
      <c r="AX7742" s="4"/>
      <c r="AY7742" s="4"/>
      <c r="AZ7742" s="4"/>
      <c r="BA7742" s="4"/>
      <c r="BB7742" s="4"/>
      <c r="BC7742" s="4">
        <v>40</v>
      </c>
      <c r="BD7742" t="str">
        <f>IF(AND(ADHOC!$G$15="",ADHOC!$S$4=""),"",IF(ADHOC!$G$15&lt;&gt;"",IF(ADHOC!$G$15=LEFT(Domein!$AS7742,LEN(ADHOC!$G$15)),MAX(Domein!BD$1:'Domein'!BD7741)+1,""),IF(ADHOC!$S$4=LEFT(Domein!$AS7742,LEN(ADHOC!$S$4)),MAX(Domein!BD$1:'Domein'!BD7741)+1,"")))</f>
        <v/>
      </c>
    </row>
    <row r="7743" spans="45:56" x14ac:dyDescent="0.2">
      <c r="AS7743" s="4" t="s">
        <v>12111</v>
      </c>
      <c r="AT7743" s="4" t="s">
        <v>12657</v>
      </c>
      <c r="AU7743" s="4" t="s">
        <v>456</v>
      </c>
      <c r="AV7743" s="4" t="s">
        <v>7011</v>
      </c>
      <c r="AW7743" s="4" t="s">
        <v>701</v>
      </c>
      <c r="AX7743" s="4"/>
      <c r="AY7743" s="4"/>
      <c r="AZ7743" s="4"/>
      <c r="BA7743" s="4"/>
      <c r="BB7743" s="4"/>
      <c r="BC7743" s="4">
        <v>40</v>
      </c>
      <c r="BD7743" t="str">
        <f>IF(AND(ADHOC!$G$15="",ADHOC!$S$4=""),"",IF(ADHOC!$G$15&lt;&gt;"",IF(ADHOC!$G$15=LEFT(Domein!$AS7743,LEN(ADHOC!$G$15)),MAX(Domein!BD$1:'Domein'!BD7742)+1,""),IF(ADHOC!$S$4=LEFT(Domein!$AS7743,LEN(ADHOC!$S$4)),MAX(Domein!BD$1:'Domein'!BD7742)+1,"")))</f>
        <v/>
      </c>
    </row>
    <row r="7744" spans="45:56" x14ac:dyDescent="0.2">
      <c r="AS7744" s="4" t="s">
        <v>17401</v>
      </c>
      <c r="AT7744" s="4" t="s">
        <v>17402</v>
      </c>
      <c r="AU7744" s="4" t="s">
        <v>456</v>
      </c>
      <c r="AV7744" s="4" t="s">
        <v>729</v>
      </c>
      <c r="AW7744" s="4" t="s">
        <v>701</v>
      </c>
      <c r="AX7744" s="4"/>
      <c r="AY7744" s="4"/>
      <c r="AZ7744" s="4"/>
      <c r="BA7744" s="4"/>
      <c r="BB7744" s="4"/>
      <c r="BC7744" s="4">
        <v>40</v>
      </c>
      <c r="BD7744" t="str">
        <f>IF(AND(ADHOC!$G$15="",ADHOC!$S$4=""),"",IF(ADHOC!$G$15&lt;&gt;"",IF(ADHOC!$G$15=LEFT(Domein!$AS7744,LEN(ADHOC!$G$15)),MAX(Domein!BD$1:'Domein'!BD7743)+1,""),IF(ADHOC!$S$4=LEFT(Domein!$AS7744,LEN(ADHOC!$S$4)),MAX(Domein!BD$1:'Domein'!BD7743)+1,"")))</f>
        <v/>
      </c>
    </row>
    <row r="7745" spans="45:56" x14ac:dyDescent="0.2">
      <c r="AS7745" s="4" t="s">
        <v>17403</v>
      </c>
      <c r="AT7745" s="4" t="s">
        <v>17404</v>
      </c>
      <c r="AU7745" s="4" t="s">
        <v>456</v>
      </c>
      <c r="AV7745" s="4" t="s">
        <v>729</v>
      </c>
      <c r="AW7745" s="4" t="s">
        <v>701</v>
      </c>
      <c r="AX7745" s="4"/>
      <c r="AY7745" s="4"/>
      <c r="AZ7745" s="4"/>
      <c r="BA7745" s="4"/>
      <c r="BB7745" s="4"/>
      <c r="BC7745" s="4">
        <v>40</v>
      </c>
      <c r="BD7745" t="str">
        <f>IF(AND(ADHOC!$G$15="",ADHOC!$S$4=""),"",IF(ADHOC!$G$15&lt;&gt;"",IF(ADHOC!$G$15=LEFT(Domein!$AS7745,LEN(ADHOC!$G$15)),MAX(Domein!BD$1:'Domein'!BD7744)+1,""),IF(ADHOC!$S$4=LEFT(Domein!$AS7745,LEN(ADHOC!$S$4)),MAX(Domein!BD$1:'Domein'!BD7744)+1,"")))</f>
        <v/>
      </c>
    </row>
    <row r="7746" spans="45:56" x14ac:dyDescent="0.2">
      <c r="AS7746" s="4" t="s">
        <v>17405</v>
      </c>
      <c r="AT7746" s="4" t="s">
        <v>17406</v>
      </c>
      <c r="AU7746" s="4" t="s">
        <v>456</v>
      </c>
      <c r="AV7746" s="4" t="s">
        <v>729</v>
      </c>
      <c r="AW7746" s="4" t="s">
        <v>701</v>
      </c>
      <c r="AX7746" s="4"/>
      <c r="AY7746" s="4"/>
      <c r="AZ7746" s="4"/>
      <c r="BA7746" s="4"/>
      <c r="BB7746" s="4"/>
      <c r="BC7746" s="4">
        <v>40</v>
      </c>
      <c r="BD7746" t="str">
        <f>IF(AND(ADHOC!$G$15="",ADHOC!$S$4=""),"",IF(ADHOC!$G$15&lt;&gt;"",IF(ADHOC!$G$15=LEFT(Domein!$AS7746,LEN(ADHOC!$G$15)),MAX(Domein!BD$1:'Domein'!BD7745)+1,""),IF(ADHOC!$S$4=LEFT(Domein!$AS7746,LEN(ADHOC!$S$4)),MAX(Domein!BD$1:'Domein'!BD7745)+1,"")))</f>
        <v/>
      </c>
    </row>
    <row r="7747" spans="45:56" x14ac:dyDescent="0.2">
      <c r="AS7747" s="4" t="s">
        <v>12767</v>
      </c>
      <c r="AT7747" s="4" t="s">
        <v>12657</v>
      </c>
      <c r="AU7747" s="4" t="s">
        <v>456</v>
      </c>
      <c r="AV7747" s="4" t="s">
        <v>7011</v>
      </c>
      <c r="AW7747" s="4" t="s">
        <v>701</v>
      </c>
      <c r="AX7747" s="4"/>
      <c r="AY7747" s="4"/>
      <c r="AZ7747" s="4"/>
      <c r="BA7747" s="4"/>
      <c r="BB7747" s="4"/>
      <c r="BC7747" s="4">
        <v>40</v>
      </c>
      <c r="BD7747" t="str">
        <f>IF(AND(ADHOC!$G$15="",ADHOC!$S$4=""),"",IF(ADHOC!$G$15&lt;&gt;"",IF(ADHOC!$G$15=LEFT(Domein!$AS7747,LEN(ADHOC!$G$15)),MAX(Domein!BD$1:'Domein'!BD7746)+1,""),IF(ADHOC!$S$4=LEFT(Domein!$AS7747,LEN(ADHOC!$S$4)),MAX(Domein!BD$1:'Domein'!BD7746)+1,"")))</f>
        <v/>
      </c>
    </row>
    <row r="7748" spans="45:56" x14ac:dyDescent="0.2">
      <c r="AS7748" s="4" t="s">
        <v>12768</v>
      </c>
      <c r="AT7748" s="4" t="s">
        <v>12657</v>
      </c>
      <c r="AU7748" s="4" t="s">
        <v>456</v>
      </c>
      <c r="AV7748" s="4" t="s">
        <v>7011</v>
      </c>
      <c r="AW7748" s="4" t="s">
        <v>701</v>
      </c>
      <c r="AX7748" s="4"/>
      <c r="AY7748" s="4"/>
      <c r="AZ7748" s="4"/>
      <c r="BA7748" s="4"/>
      <c r="BB7748" s="4"/>
      <c r="BC7748" s="4">
        <v>40</v>
      </c>
      <c r="BD7748" t="str">
        <f>IF(AND(ADHOC!$G$15="",ADHOC!$S$4=""),"",IF(ADHOC!$G$15&lt;&gt;"",IF(ADHOC!$G$15=LEFT(Domein!$AS7748,LEN(ADHOC!$G$15)),MAX(Domein!BD$1:'Domein'!BD7747)+1,""),IF(ADHOC!$S$4=LEFT(Domein!$AS7748,LEN(ADHOC!$S$4)),MAX(Domein!BD$1:'Domein'!BD7747)+1,"")))</f>
        <v/>
      </c>
    </row>
    <row r="7749" spans="45:56" x14ac:dyDescent="0.2">
      <c r="AS7749" s="4" t="s">
        <v>13449</v>
      </c>
      <c r="AT7749" s="4" t="s">
        <v>13446</v>
      </c>
      <c r="AU7749" s="4" t="s">
        <v>456</v>
      </c>
      <c r="AV7749" s="4" t="s">
        <v>729</v>
      </c>
      <c r="AW7749" s="4" t="s">
        <v>701</v>
      </c>
      <c r="AX7749" s="4"/>
      <c r="AY7749" s="4"/>
      <c r="AZ7749" s="4"/>
      <c r="BA7749" s="4"/>
      <c r="BB7749" s="4"/>
      <c r="BC7749" s="4">
        <v>40</v>
      </c>
      <c r="BD7749" t="str">
        <f>IF(AND(ADHOC!$G$15="",ADHOC!$S$4=""),"",IF(ADHOC!$G$15&lt;&gt;"",IF(ADHOC!$G$15=LEFT(Domein!$AS7749,LEN(ADHOC!$G$15)),MAX(Domein!BD$1:'Domein'!BD7748)+1,""),IF(ADHOC!$S$4=LEFT(Domein!$AS7749,LEN(ADHOC!$S$4)),MAX(Domein!BD$1:'Domein'!BD7748)+1,"")))</f>
        <v/>
      </c>
    </row>
    <row r="7750" spans="45:56" x14ac:dyDescent="0.2">
      <c r="AS7750" s="4" t="s">
        <v>12769</v>
      </c>
      <c r="AT7750" s="4" t="s">
        <v>12657</v>
      </c>
      <c r="AU7750" s="4" t="s">
        <v>456</v>
      </c>
      <c r="AV7750" s="4" t="s">
        <v>7011</v>
      </c>
      <c r="AW7750" s="4" t="s">
        <v>701</v>
      </c>
      <c r="AX7750" s="4"/>
      <c r="AY7750" s="4"/>
      <c r="AZ7750" s="4"/>
      <c r="BA7750" s="4"/>
      <c r="BB7750" s="4"/>
      <c r="BC7750" s="4">
        <v>40</v>
      </c>
      <c r="BD7750" t="str">
        <f>IF(AND(ADHOC!$G$15="",ADHOC!$S$4=""),"",IF(ADHOC!$G$15&lt;&gt;"",IF(ADHOC!$G$15=LEFT(Domein!$AS7750,LEN(ADHOC!$G$15)),MAX(Domein!BD$1:'Domein'!BD7749)+1,""),IF(ADHOC!$S$4=LEFT(Domein!$AS7750,LEN(ADHOC!$S$4)),MAX(Domein!BD$1:'Domein'!BD7749)+1,"")))</f>
        <v/>
      </c>
    </row>
    <row r="7751" spans="45:56" x14ac:dyDescent="0.2">
      <c r="AS7751" s="4" t="s">
        <v>12656</v>
      </c>
      <c r="AT7751" s="4" t="s">
        <v>12657</v>
      </c>
      <c r="AU7751" s="4" t="s">
        <v>456</v>
      </c>
      <c r="AV7751" s="4" t="s">
        <v>7011</v>
      </c>
      <c r="AW7751" s="4" t="s">
        <v>701</v>
      </c>
      <c r="AX7751" s="4"/>
      <c r="AY7751" s="4"/>
      <c r="AZ7751" s="4"/>
      <c r="BA7751" s="4"/>
      <c r="BB7751" s="4"/>
      <c r="BC7751" s="4">
        <v>40</v>
      </c>
      <c r="BD7751" t="str">
        <f>IF(AND(ADHOC!$G$15="",ADHOC!$S$4=""),"",IF(ADHOC!$G$15&lt;&gt;"",IF(ADHOC!$G$15=LEFT(Domein!$AS7751,LEN(ADHOC!$G$15)),MAX(Domein!BD$1:'Domein'!BD7750)+1,""),IF(ADHOC!$S$4=LEFT(Domein!$AS7751,LEN(ADHOC!$S$4)),MAX(Domein!BD$1:'Domein'!BD7750)+1,"")))</f>
        <v/>
      </c>
    </row>
    <row r="7752" spans="45:56" x14ac:dyDescent="0.2">
      <c r="AS7752" s="4" t="s">
        <v>13488</v>
      </c>
      <c r="AT7752" s="4" t="s">
        <v>12657</v>
      </c>
      <c r="AU7752" s="4" t="s">
        <v>456</v>
      </c>
      <c r="AV7752" s="4" t="s">
        <v>7011</v>
      </c>
      <c r="AW7752" s="4" t="s">
        <v>701</v>
      </c>
      <c r="AX7752" s="4"/>
      <c r="AY7752" s="4"/>
      <c r="AZ7752" s="4"/>
      <c r="BA7752" s="4"/>
      <c r="BB7752" s="4"/>
      <c r="BC7752" s="4">
        <v>40</v>
      </c>
      <c r="BD7752" t="str">
        <f>IF(AND(ADHOC!$G$15="",ADHOC!$S$4=""),"",IF(ADHOC!$G$15&lt;&gt;"",IF(ADHOC!$G$15=LEFT(Domein!$AS7752,LEN(ADHOC!$G$15)),MAX(Domein!BD$1:'Domein'!BD7751)+1,""),IF(ADHOC!$S$4=LEFT(Domein!$AS7752,LEN(ADHOC!$S$4)),MAX(Domein!BD$1:'Domein'!BD7751)+1,"")))</f>
        <v/>
      </c>
    </row>
    <row r="7753" spans="45:56" x14ac:dyDescent="0.2">
      <c r="AS7753" s="4" t="s">
        <v>12102</v>
      </c>
      <c r="AT7753" s="4" t="s">
        <v>12657</v>
      </c>
      <c r="AU7753" s="4" t="s">
        <v>456</v>
      </c>
      <c r="AV7753" s="4" t="s">
        <v>7011</v>
      </c>
      <c r="AW7753" s="4" t="s">
        <v>701</v>
      </c>
      <c r="AX7753" s="4"/>
      <c r="AY7753" s="4"/>
      <c r="AZ7753" s="4"/>
      <c r="BA7753" s="4"/>
      <c r="BB7753" s="4"/>
      <c r="BC7753" s="4">
        <v>40</v>
      </c>
      <c r="BD7753" t="str">
        <f>IF(AND(ADHOC!$G$15="",ADHOC!$S$4=""),"",IF(ADHOC!$G$15&lt;&gt;"",IF(ADHOC!$G$15=LEFT(Domein!$AS7753,LEN(ADHOC!$G$15)),MAX(Domein!BD$1:'Domein'!BD7752)+1,""),IF(ADHOC!$S$4=LEFT(Domein!$AS7753,LEN(ADHOC!$S$4)),MAX(Domein!BD$1:'Domein'!BD7752)+1,"")))</f>
        <v/>
      </c>
    </row>
    <row r="7754" spans="45:56" x14ac:dyDescent="0.2">
      <c r="AS7754" s="4" t="s">
        <v>12511</v>
      </c>
      <c r="AT7754" s="4" t="s">
        <v>12103</v>
      </c>
      <c r="AU7754" s="4" t="s">
        <v>456</v>
      </c>
      <c r="AV7754" s="4" t="s">
        <v>7011</v>
      </c>
      <c r="AW7754" s="4" t="s">
        <v>701</v>
      </c>
      <c r="AX7754" s="4"/>
      <c r="AY7754" s="4"/>
      <c r="AZ7754" s="4"/>
      <c r="BA7754" s="4"/>
      <c r="BB7754" s="4"/>
      <c r="BC7754" s="4">
        <v>40</v>
      </c>
      <c r="BD7754" t="str">
        <f>IF(AND(ADHOC!$G$15="",ADHOC!$S$4=""),"",IF(ADHOC!$G$15&lt;&gt;"",IF(ADHOC!$G$15=LEFT(Domein!$AS7754,LEN(ADHOC!$G$15)),MAX(Domein!BD$1:'Domein'!BD7753)+1,""),IF(ADHOC!$S$4=LEFT(Domein!$AS7754,LEN(ADHOC!$S$4)),MAX(Domein!BD$1:'Domein'!BD7753)+1,"")))</f>
        <v/>
      </c>
    </row>
    <row r="7755" spans="45:56" x14ac:dyDescent="0.2">
      <c r="AS7755" s="4" t="s">
        <v>12104</v>
      </c>
      <c r="AT7755" s="4" t="s">
        <v>12657</v>
      </c>
      <c r="AU7755" s="4" t="s">
        <v>456</v>
      </c>
      <c r="AV7755" s="4" t="s">
        <v>7011</v>
      </c>
      <c r="AW7755" s="4" t="s">
        <v>701</v>
      </c>
      <c r="AX7755" s="4"/>
      <c r="AY7755" s="4"/>
      <c r="AZ7755" s="4"/>
      <c r="BA7755" s="4"/>
      <c r="BB7755" s="4"/>
      <c r="BC7755" s="4">
        <v>40</v>
      </c>
      <c r="BD7755" t="str">
        <f>IF(AND(ADHOC!$G$15="",ADHOC!$S$4=""),"",IF(ADHOC!$G$15&lt;&gt;"",IF(ADHOC!$G$15=LEFT(Domein!$AS7755,LEN(ADHOC!$G$15)),MAX(Domein!BD$1:'Domein'!BD7754)+1,""),IF(ADHOC!$S$4=LEFT(Domein!$AS7755,LEN(ADHOC!$S$4)),MAX(Domein!BD$1:'Domein'!BD7754)+1,"")))</f>
        <v/>
      </c>
    </row>
    <row r="7756" spans="45:56" x14ac:dyDescent="0.2">
      <c r="AS7756" s="4" t="s">
        <v>12207</v>
      </c>
      <c r="AT7756" s="4" t="s">
        <v>12657</v>
      </c>
      <c r="AU7756" s="4" t="s">
        <v>456</v>
      </c>
      <c r="AV7756" s="4" t="s">
        <v>7011</v>
      </c>
      <c r="AW7756" s="4" t="s">
        <v>701</v>
      </c>
      <c r="AX7756" s="4"/>
      <c r="AY7756" s="4"/>
      <c r="AZ7756" s="4"/>
      <c r="BA7756" s="4"/>
      <c r="BB7756" s="4"/>
      <c r="BC7756" s="4">
        <v>40</v>
      </c>
      <c r="BD7756" t="str">
        <f>IF(AND(ADHOC!$G$15="",ADHOC!$S$4=""),"",IF(ADHOC!$G$15&lt;&gt;"",IF(ADHOC!$G$15=LEFT(Domein!$AS7756,LEN(ADHOC!$G$15)),MAX(Domein!BD$1:'Domein'!BD7755)+1,""),IF(ADHOC!$S$4=LEFT(Domein!$AS7756,LEN(ADHOC!$S$4)),MAX(Domein!BD$1:'Domein'!BD7755)+1,"")))</f>
        <v/>
      </c>
    </row>
    <row r="7757" spans="45:56" x14ac:dyDescent="0.2">
      <c r="AS7757" s="4" t="s">
        <v>14248</v>
      </c>
      <c r="AT7757" s="4" t="s">
        <v>14249</v>
      </c>
      <c r="AU7757" s="4" t="s">
        <v>456</v>
      </c>
      <c r="AV7757" s="4" t="s">
        <v>729</v>
      </c>
      <c r="AW7757" s="4" t="s">
        <v>701</v>
      </c>
      <c r="AX7757" s="4"/>
      <c r="AY7757" s="4"/>
      <c r="AZ7757" s="4"/>
      <c r="BA7757" s="4"/>
      <c r="BB7757" s="4"/>
      <c r="BC7757" s="4">
        <v>40</v>
      </c>
      <c r="BD7757" t="str">
        <f>IF(AND(ADHOC!$G$15="",ADHOC!$S$4=""),"",IF(ADHOC!$G$15&lt;&gt;"",IF(ADHOC!$G$15=LEFT(Domein!$AS7757,LEN(ADHOC!$G$15)),MAX(Domein!BD$1:'Domein'!BD7756)+1,""),IF(ADHOC!$S$4=LEFT(Domein!$AS7757,LEN(ADHOC!$S$4)),MAX(Domein!BD$1:'Domein'!BD7756)+1,"")))</f>
        <v/>
      </c>
    </row>
    <row r="7758" spans="45:56" x14ac:dyDescent="0.2">
      <c r="AS7758" s="4" t="s">
        <v>12575</v>
      </c>
      <c r="AT7758" s="4" t="s">
        <v>12103</v>
      </c>
      <c r="AU7758" s="4" t="s">
        <v>456</v>
      </c>
      <c r="AV7758" s="4" t="s">
        <v>7011</v>
      </c>
      <c r="AW7758" s="4" t="s">
        <v>701</v>
      </c>
      <c r="AX7758" s="4"/>
      <c r="AY7758" s="4"/>
      <c r="AZ7758" s="4"/>
      <c r="BA7758" s="4"/>
      <c r="BB7758" s="4"/>
      <c r="BC7758" s="4">
        <v>40</v>
      </c>
      <c r="BD7758" t="str">
        <f>IF(AND(ADHOC!$G$15="",ADHOC!$S$4=""),"",IF(ADHOC!$G$15&lt;&gt;"",IF(ADHOC!$G$15=LEFT(Domein!$AS7758,LEN(ADHOC!$G$15)),MAX(Domein!BD$1:'Domein'!BD7757)+1,""),IF(ADHOC!$S$4=LEFT(Domein!$AS7758,LEN(ADHOC!$S$4)),MAX(Domein!BD$1:'Domein'!BD7757)+1,"")))</f>
        <v/>
      </c>
    </row>
    <row r="7759" spans="45:56" x14ac:dyDescent="0.2">
      <c r="AS7759" s="4" t="s">
        <v>12112</v>
      </c>
      <c r="AT7759" s="4" t="s">
        <v>12657</v>
      </c>
      <c r="AU7759" s="4" t="s">
        <v>456</v>
      </c>
      <c r="AV7759" s="4" t="s">
        <v>7011</v>
      </c>
      <c r="AW7759" s="4" t="s">
        <v>701</v>
      </c>
      <c r="AX7759" s="4"/>
      <c r="AY7759" s="4"/>
      <c r="AZ7759" s="4"/>
      <c r="BA7759" s="4"/>
      <c r="BB7759" s="4"/>
      <c r="BC7759" s="4">
        <v>40</v>
      </c>
      <c r="BD7759" t="str">
        <f>IF(AND(ADHOC!$G$15="",ADHOC!$S$4=""),"",IF(ADHOC!$G$15&lt;&gt;"",IF(ADHOC!$G$15=LEFT(Domein!$AS7759,LEN(ADHOC!$G$15)),MAX(Domein!BD$1:'Domein'!BD7758)+1,""),IF(ADHOC!$S$4=LEFT(Domein!$AS7759,LEN(ADHOC!$S$4)),MAX(Domein!BD$1:'Domein'!BD7758)+1,"")))</f>
        <v/>
      </c>
    </row>
    <row r="7760" spans="45:56" x14ac:dyDescent="0.2">
      <c r="AS7760" s="4" t="s">
        <v>12576</v>
      </c>
      <c r="AT7760" s="4" t="s">
        <v>12657</v>
      </c>
      <c r="AU7760" s="4" t="s">
        <v>456</v>
      </c>
      <c r="AV7760" s="4" t="s">
        <v>7011</v>
      </c>
      <c r="AW7760" s="4" t="s">
        <v>701</v>
      </c>
      <c r="AX7760" s="4"/>
      <c r="AY7760" s="4"/>
      <c r="AZ7760" s="4"/>
      <c r="BA7760" s="4"/>
      <c r="BB7760" s="4"/>
      <c r="BC7760" s="4">
        <v>40</v>
      </c>
      <c r="BD7760" t="str">
        <f>IF(AND(ADHOC!$G$15="",ADHOC!$S$4=""),"",IF(ADHOC!$G$15&lt;&gt;"",IF(ADHOC!$G$15=LEFT(Domein!$AS7760,LEN(ADHOC!$G$15)),MAX(Domein!BD$1:'Domein'!BD7759)+1,""),IF(ADHOC!$S$4=LEFT(Domein!$AS7760,LEN(ADHOC!$S$4)),MAX(Domein!BD$1:'Domein'!BD7759)+1,"")))</f>
        <v/>
      </c>
    </row>
    <row r="7761" spans="45:56" x14ac:dyDescent="0.2">
      <c r="AS7761" s="4" t="s">
        <v>12208</v>
      </c>
      <c r="AT7761" s="4" t="s">
        <v>12657</v>
      </c>
      <c r="AU7761" s="4" t="s">
        <v>456</v>
      </c>
      <c r="AV7761" s="4" t="s">
        <v>7011</v>
      </c>
      <c r="AW7761" s="4" t="s">
        <v>701</v>
      </c>
      <c r="AX7761" s="4"/>
      <c r="AY7761" s="4"/>
      <c r="AZ7761" s="4"/>
      <c r="BA7761" s="4"/>
      <c r="BB7761" s="4"/>
      <c r="BC7761" s="4">
        <v>40</v>
      </c>
      <c r="BD7761" t="str">
        <f>IF(AND(ADHOC!$G$15="",ADHOC!$S$4=""),"",IF(ADHOC!$G$15&lt;&gt;"",IF(ADHOC!$G$15=LEFT(Domein!$AS7761,LEN(ADHOC!$G$15)),MAX(Domein!BD$1:'Domein'!BD7760)+1,""),IF(ADHOC!$S$4=LEFT(Domein!$AS7761,LEN(ADHOC!$S$4)),MAX(Domein!BD$1:'Domein'!BD7760)+1,"")))</f>
        <v/>
      </c>
    </row>
    <row r="7762" spans="45:56" x14ac:dyDescent="0.2">
      <c r="AS7762" s="4" t="s">
        <v>12113</v>
      </c>
      <c r="AT7762" s="4" t="s">
        <v>12657</v>
      </c>
      <c r="AU7762" s="4" t="s">
        <v>456</v>
      </c>
      <c r="AV7762" s="4" t="s">
        <v>7011</v>
      </c>
      <c r="AW7762" s="4" t="s">
        <v>701</v>
      </c>
      <c r="AX7762" s="4"/>
      <c r="AY7762" s="4"/>
      <c r="AZ7762" s="4"/>
      <c r="BA7762" s="4"/>
      <c r="BB7762" s="4"/>
      <c r="BC7762" s="4">
        <v>40</v>
      </c>
      <c r="BD7762" t="str">
        <f>IF(AND(ADHOC!$G$15="",ADHOC!$S$4=""),"",IF(ADHOC!$G$15&lt;&gt;"",IF(ADHOC!$G$15=LEFT(Domein!$AS7762,LEN(ADHOC!$G$15)),MAX(Domein!BD$1:'Domein'!BD7761)+1,""),IF(ADHOC!$S$4=LEFT(Domein!$AS7762,LEN(ADHOC!$S$4)),MAX(Domein!BD$1:'Domein'!BD7761)+1,"")))</f>
        <v/>
      </c>
    </row>
    <row r="7763" spans="45:56" x14ac:dyDescent="0.2">
      <c r="AS7763" s="4" t="s">
        <v>7828</v>
      </c>
      <c r="AT7763" s="4" t="s">
        <v>7829</v>
      </c>
      <c r="AU7763" s="4" t="s">
        <v>456</v>
      </c>
      <c r="AV7763" s="4" t="s">
        <v>729</v>
      </c>
      <c r="AW7763" s="4" t="s">
        <v>1167</v>
      </c>
      <c r="AX7763" s="4"/>
      <c r="AY7763" s="4"/>
      <c r="AZ7763" s="4"/>
      <c r="BA7763" s="4"/>
      <c r="BB7763" s="4"/>
      <c r="BC7763" s="4">
        <v>40</v>
      </c>
      <c r="BD7763" t="str">
        <f>IF(AND(ADHOC!$G$15="",ADHOC!$S$4=""),"",IF(ADHOC!$G$15&lt;&gt;"",IF(ADHOC!$G$15=LEFT(Domein!$AS7763,LEN(ADHOC!$G$15)),MAX(Domein!BD$1:'Domein'!BD7762)+1,""),IF(ADHOC!$S$4=LEFT(Domein!$AS7763,LEN(ADHOC!$S$4)),MAX(Domein!BD$1:'Domein'!BD7762)+1,"")))</f>
        <v/>
      </c>
    </row>
    <row r="7764" spans="45:56" x14ac:dyDescent="0.2">
      <c r="AS7764" s="4" t="s">
        <v>35808</v>
      </c>
      <c r="AT7764" s="4" t="s">
        <v>36868</v>
      </c>
      <c r="AU7764" s="4" t="s">
        <v>456</v>
      </c>
      <c r="AV7764" s="4" t="s">
        <v>729</v>
      </c>
      <c r="AW7764" s="4" t="s">
        <v>701</v>
      </c>
      <c r="AX7764" s="4"/>
      <c r="AY7764" s="4"/>
      <c r="AZ7764" s="4"/>
      <c r="BA7764" s="4"/>
      <c r="BB7764" s="4"/>
      <c r="BC7764" s="4">
        <v>40</v>
      </c>
      <c r="BD7764" t="str">
        <f>IF(AND(ADHOC!$G$15="",ADHOC!$S$4=""),"",IF(ADHOC!$G$15&lt;&gt;"",IF(ADHOC!$G$15=LEFT(Domein!$AS7764,LEN(ADHOC!$G$15)),MAX(Domein!BD$1:'Domein'!BD7763)+1,""),IF(ADHOC!$S$4=LEFT(Domein!$AS7764,LEN(ADHOC!$S$4)),MAX(Domein!BD$1:'Domein'!BD7763)+1,"")))</f>
        <v/>
      </c>
    </row>
    <row r="7765" spans="45:56" x14ac:dyDescent="0.2">
      <c r="AS7765" s="4" t="s">
        <v>37545</v>
      </c>
      <c r="AT7765" s="4" t="s">
        <v>7827</v>
      </c>
      <c r="AU7765" s="4" t="s">
        <v>456</v>
      </c>
      <c r="AV7765" s="4" t="s">
        <v>729</v>
      </c>
      <c r="AW7765" s="4" t="s">
        <v>701</v>
      </c>
      <c r="AX7765" s="4"/>
      <c r="AY7765" s="4"/>
      <c r="AZ7765" s="4"/>
      <c r="BA7765" s="4"/>
      <c r="BB7765" s="4"/>
      <c r="BC7765" s="4">
        <v>40</v>
      </c>
      <c r="BD7765" t="str">
        <f>IF(AND(ADHOC!$G$15="",ADHOC!$S$4=""),"",IF(ADHOC!$G$15&lt;&gt;"",IF(ADHOC!$G$15=LEFT(Domein!$AS7765,LEN(ADHOC!$G$15)),MAX(Domein!BD$1:'Domein'!BD7764)+1,""),IF(ADHOC!$S$4=LEFT(Domein!$AS7765,LEN(ADHOC!$S$4)),MAX(Domein!BD$1:'Domein'!BD7764)+1,"")))</f>
        <v/>
      </c>
    </row>
    <row r="7766" spans="45:56" x14ac:dyDescent="0.2">
      <c r="AS7766" s="4" t="s">
        <v>37546</v>
      </c>
      <c r="AT7766" s="4" t="s">
        <v>37547</v>
      </c>
      <c r="AU7766" s="4" t="s">
        <v>456</v>
      </c>
      <c r="AV7766" s="4" t="s">
        <v>729</v>
      </c>
      <c r="AW7766" s="4" t="s">
        <v>701</v>
      </c>
      <c r="AX7766" s="4"/>
      <c r="AY7766" s="4"/>
      <c r="AZ7766" s="4"/>
      <c r="BA7766" s="4"/>
      <c r="BB7766" s="4"/>
      <c r="BC7766" s="4">
        <v>40</v>
      </c>
      <c r="BD7766" t="str">
        <f>IF(AND(ADHOC!$G$15="",ADHOC!$S$4=""),"",IF(ADHOC!$G$15&lt;&gt;"",IF(ADHOC!$G$15=LEFT(Domein!$AS7766,LEN(ADHOC!$G$15)),MAX(Domein!BD$1:'Domein'!BD7765)+1,""),IF(ADHOC!$S$4=LEFT(Domein!$AS7766,LEN(ADHOC!$S$4)),MAX(Domein!BD$1:'Domein'!BD7765)+1,"")))</f>
        <v/>
      </c>
    </row>
    <row r="7767" spans="45:56" x14ac:dyDescent="0.2">
      <c r="AS7767" s="4" t="s">
        <v>37548</v>
      </c>
      <c r="AT7767" s="4" t="s">
        <v>37549</v>
      </c>
      <c r="AU7767" s="4" t="s">
        <v>456</v>
      </c>
      <c r="AV7767" s="4" t="s">
        <v>729</v>
      </c>
      <c r="AW7767" s="4" t="s">
        <v>701</v>
      </c>
      <c r="AX7767" s="4"/>
      <c r="AY7767" s="4"/>
      <c r="AZ7767" s="4"/>
      <c r="BA7767" s="4"/>
      <c r="BB7767" s="4"/>
      <c r="BC7767" s="4">
        <v>40</v>
      </c>
      <c r="BD7767" t="str">
        <f>IF(AND(ADHOC!$G$15="",ADHOC!$S$4=""),"",IF(ADHOC!$G$15&lt;&gt;"",IF(ADHOC!$G$15=LEFT(Domein!$AS7767,LEN(ADHOC!$G$15)),MAX(Domein!BD$1:'Domein'!BD7766)+1,""),IF(ADHOC!$S$4=LEFT(Domein!$AS7767,LEN(ADHOC!$S$4)),MAX(Domein!BD$1:'Domein'!BD7766)+1,"")))</f>
        <v/>
      </c>
    </row>
    <row r="7768" spans="45:56" x14ac:dyDescent="0.2">
      <c r="AS7768" s="4" t="s">
        <v>9668</v>
      </c>
      <c r="AT7768" s="4" t="s">
        <v>9669</v>
      </c>
      <c r="AU7768" s="4" t="s">
        <v>463</v>
      </c>
      <c r="AV7768" s="4" t="s">
        <v>730</v>
      </c>
      <c r="AW7768" s="4" t="s">
        <v>701</v>
      </c>
      <c r="AX7768" s="4"/>
      <c r="AY7768" s="4"/>
      <c r="AZ7768" s="4"/>
      <c r="BA7768" s="4"/>
      <c r="BB7768" s="4"/>
      <c r="BC7768" s="4">
        <v>40</v>
      </c>
      <c r="BD7768" t="str">
        <f>IF(AND(ADHOC!$G$15="",ADHOC!$S$4=""),"",IF(ADHOC!$G$15&lt;&gt;"",IF(ADHOC!$G$15=LEFT(Domein!$AS7768,LEN(ADHOC!$G$15)),MAX(Domein!BD$1:'Domein'!BD7767)+1,""),IF(ADHOC!$S$4=LEFT(Domein!$AS7768,LEN(ADHOC!$S$4)),MAX(Domein!BD$1:'Domein'!BD7767)+1,"")))</f>
        <v/>
      </c>
    </row>
    <row r="7769" spans="45:56" x14ac:dyDescent="0.2">
      <c r="AS7769" s="4" t="s">
        <v>32249</v>
      </c>
      <c r="AT7769" s="4" t="s">
        <v>32250</v>
      </c>
      <c r="AU7769" s="4" t="s">
        <v>456</v>
      </c>
      <c r="AV7769" s="4" t="s">
        <v>729</v>
      </c>
      <c r="AW7769" s="4" t="s">
        <v>701</v>
      </c>
      <c r="AX7769" s="4"/>
      <c r="AY7769" s="4"/>
      <c r="AZ7769" s="4"/>
      <c r="BA7769" s="4"/>
      <c r="BB7769" s="4"/>
      <c r="BC7769" s="4">
        <v>40</v>
      </c>
      <c r="BD7769" t="str">
        <f>IF(AND(ADHOC!$G$15="",ADHOC!$S$4=""),"",IF(ADHOC!$G$15&lt;&gt;"",IF(ADHOC!$G$15=LEFT(Domein!$AS7769,LEN(ADHOC!$G$15)),MAX(Domein!BD$1:'Domein'!BD7768)+1,""),IF(ADHOC!$S$4=LEFT(Domein!$AS7769,LEN(ADHOC!$S$4)),MAX(Domein!BD$1:'Domein'!BD7768)+1,"")))</f>
        <v/>
      </c>
    </row>
    <row r="7770" spans="45:56" x14ac:dyDescent="0.2">
      <c r="AS7770" s="4" t="s">
        <v>32251</v>
      </c>
      <c r="AT7770" s="4" t="s">
        <v>32252</v>
      </c>
      <c r="AU7770" s="4" t="s">
        <v>456</v>
      </c>
      <c r="AV7770" s="4" t="s">
        <v>729</v>
      </c>
      <c r="AW7770" s="4" t="s">
        <v>701</v>
      </c>
      <c r="AX7770" s="4"/>
      <c r="AY7770" s="4"/>
      <c r="AZ7770" s="4"/>
      <c r="BA7770" s="4"/>
      <c r="BB7770" s="4"/>
      <c r="BC7770" s="4">
        <v>40</v>
      </c>
      <c r="BD7770" t="str">
        <f>IF(AND(ADHOC!$G$15="",ADHOC!$S$4=""),"",IF(ADHOC!$G$15&lt;&gt;"",IF(ADHOC!$G$15=LEFT(Domein!$AS7770,LEN(ADHOC!$G$15)),MAX(Domein!BD$1:'Domein'!BD7769)+1,""),IF(ADHOC!$S$4=LEFT(Domein!$AS7770,LEN(ADHOC!$S$4)),MAX(Domein!BD$1:'Domein'!BD7769)+1,"")))</f>
        <v/>
      </c>
    </row>
    <row r="7771" spans="45:56" x14ac:dyDescent="0.2">
      <c r="AS7771" s="4" t="s">
        <v>17254</v>
      </c>
      <c r="AT7771" s="4" t="s">
        <v>17255</v>
      </c>
      <c r="AU7771" s="4" t="s">
        <v>456</v>
      </c>
      <c r="AV7771" s="4" t="s">
        <v>730</v>
      </c>
      <c r="AW7771" s="4" t="s">
        <v>701</v>
      </c>
      <c r="AX7771" s="4"/>
      <c r="AY7771" s="4"/>
      <c r="AZ7771" s="4"/>
      <c r="BA7771" s="4"/>
      <c r="BB7771" s="4"/>
      <c r="BC7771" s="4">
        <v>40</v>
      </c>
      <c r="BD7771" t="str">
        <f>IF(AND(ADHOC!$G$15="",ADHOC!$S$4=""),"",IF(ADHOC!$G$15&lt;&gt;"",IF(ADHOC!$G$15=LEFT(Domein!$AS7771,LEN(ADHOC!$G$15)),MAX(Domein!BD$1:'Domein'!BD7770)+1,""),IF(ADHOC!$S$4=LEFT(Domein!$AS7771,LEN(ADHOC!$S$4)),MAX(Domein!BD$1:'Domein'!BD7770)+1,"")))</f>
        <v/>
      </c>
    </row>
    <row r="7772" spans="45:56" x14ac:dyDescent="0.2">
      <c r="AS7772" s="4" t="s">
        <v>14001</v>
      </c>
      <c r="AT7772" s="4" t="s">
        <v>7827</v>
      </c>
      <c r="AU7772" s="4" t="s">
        <v>456</v>
      </c>
      <c r="AV7772" s="4" t="s">
        <v>730</v>
      </c>
      <c r="AW7772" s="4" t="s">
        <v>701</v>
      </c>
      <c r="AX7772" s="4"/>
      <c r="AY7772" s="4"/>
      <c r="AZ7772" s="4"/>
      <c r="BA7772" s="4"/>
      <c r="BB7772" s="4"/>
      <c r="BC7772" s="4">
        <v>40</v>
      </c>
      <c r="BD7772" t="str">
        <f>IF(AND(ADHOC!$G$15="",ADHOC!$S$4=""),"",IF(ADHOC!$G$15&lt;&gt;"",IF(ADHOC!$G$15=LEFT(Domein!$AS7772,LEN(ADHOC!$G$15)),MAX(Domein!BD$1:'Domein'!BD7771)+1,""),IF(ADHOC!$S$4=LEFT(Domein!$AS7772,LEN(ADHOC!$S$4)),MAX(Domein!BD$1:'Domein'!BD7771)+1,"")))</f>
        <v/>
      </c>
    </row>
    <row r="7773" spans="45:56" x14ac:dyDescent="0.2">
      <c r="AS7773" s="4" t="s">
        <v>13489</v>
      </c>
      <c r="AT7773" s="4" t="s">
        <v>13490</v>
      </c>
      <c r="AU7773" s="4" t="s">
        <v>456</v>
      </c>
      <c r="AV7773" s="4" t="s">
        <v>729</v>
      </c>
      <c r="AW7773" s="4" t="s">
        <v>701</v>
      </c>
      <c r="AX7773" s="4"/>
      <c r="AY7773" s="4"/>
      <c r="AZ7773" s="4"/>
      <c r="BA7773" s="4"/>
      <c r="BB7773" s="4"/>
      <c r="BC7773" s="4">
        <v>40</v>
      </c>
      <c r="BD7773" t="str">
        <f>IF(AND(ADHOC!$G$15="",ADHOC!$S$4=""),"",IF(ADHOC!$G$15&lt;&gt;"",IF(ADHOC!$G$15=LEFT(Domein!$AS7773,LEN(ADHOC!$G$15)),MAX(Domein!BD$1:'Domein'!BD7772)+1,""),IF(ADHOC!$S$4=LEFT(Domein!$AS7773,LEN(ADHOC!$S$4)),MAX(Domein!BD$1:'Domein'!BD7772)+1,"")))</f>
        <v/>
      </c>
    </row>
    <row r="7774" spans="45:56" x14ac:dyDescent="0.2">
      <c r="AS7774" s="4" t="s">
        <v>34777</v>
      </c>
      <c r="AT7774" s="4" t="s">
        <v>14003</v>
      </c>
      <c r="AU7774" s="4" t="s">
        <v>456</v>
      </c>
      <c r="AV7774" s="4" t="s">
        <v>729</v>
      </c>
      <c r="AW7774" s="4" t="s">
        <v>701</v>
      </c>
      <c r="AX7774" s="4"/>
      <c r="AY7774" s="4"/>
      <c r="AZ7774" s="4"/>
      <c r="BA7774" s="4"/>
      <c r="BB7774" s="4"/>
      <c r="BC7774" s="4">
        <v>40</v>
      </c>
      <c r="BD7774" t="str">
        <f>IF(AND(ADHOC!$G$15="",ADHOC!$S$4=""),"",IF(ADHOC!$G$15&lt;&gt;"",IF(ADHOC!$G$15=LEFT(Domein!$AS7774,LEN(ADHOC!$G$15)),MAX(Domein!BD$1:'Domein'!BD7773)+1,""),IF(ADHOC!$S$4=LEFT(Domein!$AS7774,LEN(ADHOC!$S$4)),MAX(Domein!BD$1:'Domein'!BD7773)+1,"")))</f>
        <v/>
      </c>
    </row>
    <row r="7775" spans="45:56" x14ac:dyDescent="0.2">
      <c r="AS7775" s="4" t="s">
        <v>21314</v>
      </c>
      <c r="AT7775" s="4" t="s">
        <v>21315</v>
      </c>
      <c r="AU7775" s="4" t="s">
        <v>456</v>
      </c>
      <c r="AV7775" s="4" t="s">
        <v>729</v>
      </c>
      <c r="AW7775" s="4" t="s">
        <v>701</v>
      </c>
      <c r="AX7775" s="4"/>
      <c r="AY7775" s="4"/>
      <c r="AZ7775" s="4"/>
      <c r="BA7775" s="4"/>
      <c r="BB7775" s="4"/>
      <c r="BC7775" s="4">
        <v>40</v>
      </c>
      <c r="BD7775" t="str">
        <f>IF(AND(ADHOC!$G$15="",ADHOC!$S$4=""),"",IF(ADHOC!$G$15&lt;&gt;"",IF(ADHOC!$G$15=LEFT(Domein!$AS7775,LEN(ADHOC!$G$15)),MAX(Domein!BD$1:'Domein'!BD7774)+1,""),IF(ADHOC!$S$4=LEFT(Domein!$AS7775,LEN(ADHOC!$S$4)),MAX(Domein!BD$1:'Domein'!BD7774)+1,"")))</f>
        <v/>
      </c>
    </row>
    <row r="7776" spans="45:56" x14ac:dyDescent="0.2">
      <c r="AS7776" s="4" t="s">
        <v>38184</v>
      </c>
      <c r="AT7776" s="4" t="s">
        <v>2914</v>
      </c>
      <c r="AU7776" s="4" t="s">
        <v>456</v>
      </c>
      <c r="AV7776" s="4" t="s">
        <v>729</v>
      </c>
      <c r="AW7776" s="4" t="s">
        <v>701</v>
      </c>
      <c r="AX7776" s="4"/>
      <c r="AY7776" s="4"/>
      <c r="AZ7776" s="4"/>
      <c r="BA7776" s="4"/>
      <c r="BB7776" s="4"/>
      <c r="BC7776" s="4">
        <v>40</v>
      </c>
      <c r="BD7776" t="str">
        <f>IF(AND(ADHOC!$G$15="",ADHOC!$S$4=""),"",IF(ADHOC!$G$15&lt;&gt;"",IF(ADHOC!$G$15=LEFT(Domein!$AS7776,LEN(ADHOC!$G$15)),MAX(Domein!BD$1:'Domein'!BD7775)+1,""),IF(ADHOC!$S$4=LEFT(Domein!$AS7776,LEN(ADHOC!$S$4)),MAX(Domein!BD$1:'Domein'!BD7775)+1,"")))</f>
        <v/>
      </c>
    </row>
    <row r="7777" spans="45:56" x14ac:dyDescent="0.2">
      <c r="AS7777" s="4" t="s">
        <v>36719</v>
      </c>
      <c r="AT7777" s="4" t="s">
        <v>36720</v>
      </c>
      <c r="AU7777" s="4" t="s">
        <v>456</v>
      </c>
      <c r="AV7777" s="4" t="s">
        <v>729</v>
      </c>
      <c r="AW7777" s="4" t="s">
        <v>701</v>
      </c>
      <c r="AX7777" s="4"/>
      <c r="AY7777" s="4"/>
      <c r="AZ7777" s="4"/>
      <c r="BA7777" s="4"/>
      <c r="BB7777" s="4"/>
      <c r="BC7777" s="4">
        <v>40</v>
      </c>
      <c r="BD7777" t="str">
        <f>IF(AND(ADHOC!$G$15="",ADHOC!$S$4=""),"",IF(ADHOC!$G$15&lt;&gt;"",IF(ADHOC!$G$15=LEFT(Domein!$AS7777,LEN(ADHOC!$G$15)),MAX(Domein!BD$1:'Domein'!BD7776)+1,""),IF(ADHOC!$S$4=LEFT(Domein!$AS7777,LEN(ADHOC!$S$4)),MAX(Domein!BD$1:'Domein'!BD7776)+1,"")))</f>
        <v/>
      </c>
    </row>
    <row r="7778" spans="45:56" x14ac:dyDescent="0.2">
      <c r="AS7778" s="4" t="s">
        <v>36721</v>
      </c>
      <c r="AT7778" s="4" t="s">
        <v>36722</v>
      </c>
      <c r="AU7778" s="4" t="s">
        <v>456</v>
      </c>
      <c r="AV7778" s="4" t="s">
        <v>729</v>
      </c>
      <c r="AW7778" s="4" t="s">
        <v>701</v>
      </c>
      <c r="AX7778" s="4"/>
      <c r="AY7778" s="4"/>
      <c r="AZ7778" s="4"/>
      <c r="BA7778" s="4"/>
      <c r="BB7778" s="4"/>
      <c r="BC7778" s="4">
        <v>40</v>
      </c>
      <c r="BD7778" t="str">
        <f>IF(AND(ADHOC!$G$15="",ADHOC!$S$4=""),"",IF(ADHOC!$G$15&lt;&gt;"",IF(ADHOC!$G$15=LEFT(Domein!$AS7778,LEN(ADHOC!$G$15)),MAX(Domein!BD$1:'Domein'!BD7777)+1,""),IF(ADHOC!$S$4=LEFT(Domein!$AS7778,LEN(ADHOC!$S$4)),MAX(Domein!BD$1:'Domein'!BD7777)+1,"")))</f>
        <v/>
      </c>
    </row>
    <row r="7779" spans="45:56" x14ac:dyDescent="0.2">
      <c r="AS7779" s="4" t="s">
        <v>16818</v>
      </c>
      <c r="AT7779" s="4" t="s">
        <v>16819</v>
      </c>
      <c r="AU7779" s="4" t="s">
        <v>456</v>
      </c>
      <c r="AV7779" s="4" t="s">
        <v>729</v>
      </c>
      <c r="AW7779" s="4" t="s">
        <v>724</v>
      </c>
      <c r="AX7779" s="4"/>
      <c r="AY7779" s="4"/>
      <c r="AZ7779" s="4"/>
      <c r="BA7779" s="4"/>
      <c r="BB7779" s="4"/>
      <c r="BC7779" s="4">
        <v>40</v>
      </c>
      <c r="BD7779" t="str">
        <f>IF(AND(ADHOC!$G$15="",ADHOC!$S$4=""),"",IF(ADHOC!$G$15&lt;&gt;"",IF(ADHOC!$G$15=LEFT(Domein!$AS7779,LEN(ADHOC!$G$15)),MAX(Domein!BD$1:'Domein'!BD7778)+1,""),IF(ADHOC!$S$4=LEFT(Domein!$AS7779,LEN(ADHOC!$S$4)),MAX(Domein!BD$1:'Domein'!BD7778)+1,"")))</f>
        <v/>
      </c>
    </row>
    <row r="7780" spans="45:56" x14ac:dyDescent="0.2">
      <c r="AS7780" s="4" t="s">
        <v>16820</v>
      </c>
      <c r="AT7780" s="4" t="s">
        <v>7827</v>
      </c>
      <c r="AU7780" s="4" t="s">
        <v>456</v>
      </c>
      <c r="AV7780" s="4" t="s">
        <v>729</v>
      </c>
      <c r="AW7780" s="4" t="s">
        <v>701</v>
      </c>
      <c r="AX7780" s="4"/>
      <c r="AY7780" s="4"/>
      <c r="AZ7780" s="4"/>
      <c r="BA7780" s="4"/>
      <c r="BB7780" s="4"/>
      <c r="BC7780" s="4">
        <v>40</v>
      </c>
      <c r="BD7780" t="str">
        <f>IF(AND(ADHOC!$G$15="",ADHOC!$S$4=""),"",IF(ADHOC!$G$15&lt;&gt;"",IF(ADHOC!$G$15=LEFT(Domein!$AS7780,LEN(ADHOC!$G$15)),MAX(Domein!BD$1:'Domein'!BD7779)+1,""),IF(ADHOC!$S$4=LEFT(Domein!$AS7780,LEN(ADHOC!$S$4)),MAX(Domein!BD$1:'Domein'!BD7779)+1,"")))</f>
        <v/>
      </c>
    </row>
    <row r="7781" spans="45:56" x14ac:dyDescent="0.2">
      <c r="AS7781" s="4" t="s">
        <v>20393</v>
      </c>
      <c r="AT7781" s="4" t="s">
        <v>20394</v>
      </c>
      <c r="AU7781" s="4" t="s">
        <v>456</v>
      </c>
      <c r="AV7781" s="4" t="s">
        <v>731</v>
      </c>
      <c r="AW7781" s="4" t="s">
        <v>724</v>
      </c>
      <c r="AX7781" s="4"/>
      <c r="AY7781" s="4">
        <v>240801</v>
      </c>
      <c r="AZ7781" s="4">
        <v>519391</v>
      </c>
      <c r="BA7781" s="4" t="s">
        <v>28428</v>
      </c>
      <c r="BB7781" s="4" t="s">
        <v>28429</v>
      </c>
      <c r="BC7781" s="4">
        <v>40</v>
      </c>
      <c r="BD7781" t="str">
        <f>IF(AND(ADHOC!$G$15="",ADHOC!$S$4=""),"",IF(ADHOC!$G$15&lt;&gt;"",IF(ADHOC!$G$15=LEFT(Domein!$AS7781,LEN(ADHOC!$G$15)),MAX(Domein!BD$1:'Domein'!BD7780)+1,""),IF(ADHOC!$S$4=LEFT(Domein!$AS7781,LEN(ADHOC!$S$4)),MAX(Domein!BD$1:'Domein'!BD7780)+1,"")))</f>
        <v/>
      </c>
    </row>
    <row r="7782" spans="45:56" x14ac:dyDescent="0.2">
      <c r="AS7782" s="4" t="s">
        <v>20395</v>
      </c>
      <c r="AT7782" s="4" t="s">
        <v>20396</v>
      </c>
      <c r="AU7782" s="4" t="s">
        <v>456</v>
      </c>
      <c r="AV7782" s="4" t="s">
        <v>731</v>
      </c>
      <c r="AW7782" s="4" t="s">
        <v>724</v>
      </c>
      <c r="AX7782" s="4"/>
      <c r="AY7782" s="4">
        <v>240459</v>
      </c>
      <c r="AZ7782" s="4">
        <v>520631</v>
      </c>
      <c r="BA7782" s="4" t="s">
        <v>28430</v>
      </c>
      <c r="BB7782" s="4" t="s">
        <v>28431</v>
      </c>
      <c r="BC7782" s="4">
        <v>40</v>
      </c>
      <c r="BD7782" t="str">
        <f>IF(AND(ADHOC!$G$15="",ADHOC!$S$4=""),"",IF(ADHOC!$G$15&lt;&gt;"",IF(ADHOC!$G$15=LEFT(Domein!$AS7782,LEN(ADHOC!$G$15)),MAX(Domein!BD$1:'Domein'!BD7781)+1,""),IF(ADHOC!$S$4=LEFT(Domein!$AS7782,LEN(ADHOC!$S$4)),MAX(Domein!BD$1:'Domein'!BD7781)+1,"")))</f>
        <v/>
      </c>
    </row>
    <row r="7783" spans="45:56" x14ac:dyDescent="0.2">
      <c r="AS7783" s="4" t="s">
        <v>20397</v>
      </c>
      <c r="AT7783" s="4" t="s">
        <v>20398</v>
      </c>
      <c r="AU7783" s="4" t="s">
        <v>456</v>
      </c>
      <c r="AV7783" s="4" t="s">
        <v>731</v>
      </c>
      <c r="AW7783" s="4" t="s">
        <v>724</v>
      </c>
      <c r="AX7783" s="4"/>
      <c r="AY7783" s="4">
        <v>240944</v>
      </c>
      <c r="AZ7783" s="4">
        <v>521816</v>
      </c>
      <c r="BA7783" s="4" t="s">
        <v>28432</v>
      </c>
      <c r="BB7783" s="4" t="s">
        <v>28433</v>
      </c>
      <c r="BC7783" s="4">
        <v>40</v>
      </c>
      <c r="BD7783" t="str">
        <f>IF(AND(ADHOC!$G$15="",ADHOC!$S$4=""),"",IF(ADHOC!$G$15&lt;&gt;"",IF(ADHOC!$G$15=LEFT(Domein!$AS7783,LEN(ADHOC!$G$15)),MAX(Domein!BD$1:'Domein'!BD7782)+1,""),IF(ADHOC!$S$4=LEFT(Domein!$AS7783,LEN(ADHOC!$S$4)),MAX(Domein!BD$1:'Domein'!BD7782)+1,"")))</f>
        <v/>
      </c>
    </row>
    <row r="7784" spans="45:56" x14ac:dyDescent="0.2">
      <c r="AS7784" s="4" t="s">
        <v>20399</v>
      </c>
      <c r="AT7784" s="4" t="s">
        <v>20400</v>
      </c>
      <c r="AU7784" s="4" t="s">
        <v>456</v>
      </c>
      <c r="AV7784" s="4" t="s">
        <v>731</v>
      </c>
      <c r="AW7784" s="4" t="s">
        <v>724</v>
      </c>
      <c r="AX7784" s="4"/>
      <c r="AY7784" s="4">
        <v>239385</v>
      </c>
      <c r="AZ7784" s="4">
        <v>521663</v>
      </c>
      <c r="BA7784" s="4" t="s">
        <v>28434</v>
      </c>
      <c r="BB7784" s="4" t="s">
        <v>28435</v>
      </c>
      <c r="BC7784" s="4">
        <v>40</v>
      </c>
      <c r="BD7784" t="str">
        <f>IF(AND(ADHOC!$G$15="",ADHOC!$S$4=""),"",IF(ADHOC!$G$15&lt;&gt;"",IF(ADHOC!$G$15=LEFT(Domein!$AS7784,LEN(ADHOC!$G$15)),MAX(Domein!BD$1:'Domein'!BD7783)+1,""),IF(ADHOC!$S$4=LEFT(Domein!$AS7784,LEN(ADHOC!$S$4)),MAX(Domein!BD$1:'Domein'!BD7783)+1,"")))</f>
        <v/>
      </c>
    </row>
    <row r="7785" spans="45:56" x14ac:dyDescent="0.2">
      <c r="AS7785" s="4" t="s">
        <v>20401</v>
      </c>
      <c r="AT7785" s="4" t="s">
        <v>20402</v>
      </c>
      <c r="AU7785" s="4" t="s">
        <v>456</v>
      </c>
      <c r="AV7785" s="4" t="s">
        <v>731</v>
      </c>
      <c r="AW7785" s="4" t="s">
        <v>724</v>
      </c>
      <c r="AX7785" s="4"/>
      <c r="AY7785" s="4">
        <v>240148</v>
      </c>
      <c r="AZ7785" s="4">
        <v>524033</v>
      </c>
      <c r="BA7785" s="4" t="s">
        <v>28436</v>
      </c>
      <c r="BB7785" s="4" t="s">
        <v>28437</v>
      </c>
      <c r="BC7785" s="4">
        <v>40</v>
      </c>
      <c r="BD7785" t="str">
        <f>IF(AND(ADHOC!$G$15="",ADHOC!$S$4=""),"",IF(ADHOC!$G$15&lt;&gt;"",IF(ADHOC!$G$15=LEFT(Domein!$AS7785,LEN(ADHOC!$G$15)),MAX(Domein!BD$1:'Domein'!BD7784)+1,""),IF(ADHOC!$S$4=LEFT(Domein!$AS7785,LEN(ADHOC!$S$4)),MAX(Domein!BD$1:'Domein'!BD7784)+1,"")))</f>
        <v/>
      </c>
    </row>
    <row r="7786" spans="45:56" x14ac:dyDescent="0.2">
      <c r="AS7786" s="4" t="s">
        <v>12512</v>
      </c>
      <c r="AT7786" s="4" t="s">
        <v>12513</v>
      </c>
      <c r="AU7786" s="4" t="s">
        <v>463</v>
      </c>
      <c r="AV7786" s="4" t="s">
        <v>730</v>
      </c>
      <c r="AW7786" s="4" t="s">
        <v>701</v>
      </c>
      <c r="AX7786" s="4"/>
      <c r="AY7786" s="4"/>
      <c r="AZ7786" s="4"/>
      <c r="BA7786" s="4"/>
      <c r="BB7786" s="4"/>
      <c r="BC7786" s="4">
        <v>40</v>
      </c>
      <c r="BD7786" t="str">
        <f>IF(AND(ADHOC!$G$15="",ADHOC!$S$4=""),"",IF(ADHOC!$G$15&lt;&gt;"",IF(ADHOC!$G$15=LEFT(Domein!$AS7786,LEN(ADHOC!$G$15)),MAX(Domein!BD$1:'Domein'!BD7785)+1,""),IF(ADHOC!$S$4=LEFT(Domein!$AS7786,LEN(ADHOC!$S$4)),MAX(Domein!BD$1:'Domein'!BD7785)+1,"")))</f>
        <v/>
      </c>
    </row>
    <row r="7787" spans="45:56" x14ac:dyDescent="0.2">
      <c r="AS7787" s="4" t="s">
        <v>16559</v>
      </c>
      <c r="AT7787" s="4" t="s">
        <v>14003</v>
      </c>
      <c r="AU7787" s="4" t="s">
        <v>456</v>
      </c>
      <c r="AV7787" s="4" t="s">
        <v>729</v>
      </c>
      <c r="AW7787" s="4" t="s">
        <v>701</v>
      </c>
      <c r="AX7787" s="4"/>
      <c r="AY7787" s="4"/>
      <c r="AZ7787" s="4"/>
      <c r="BA7787" s="4"/>
      <c r="BB7787" s="4"/>
      <c r="BC7787" s="4">
        <v>40</v>
      </c>
      <c r="BD7787" t="str">
        <f>IF(AND(ADHOC!$G$15="",ADHOC!$S$4=""),"",IF(ADHOC!$G$15&lt;&gt;"",IF(ADHOC!$G$15=LEFT(Domein!$AS7787,LEN(ADHOC!$G$15)),MAX(Domein!BD$1:'Domein'!BD7786)+1,""),IF(ADHOC!$S$4=LEFT(Domein!$AS7787,LEN(ADHOC!$S$4)),MAX(Domein!BD$1:'Domein'!BD7786)+1,"")))</f>
        <v/>
      </c>
    </row>
    <row r="7788" spans="45:56" x14ac:dyDescent="0.2">
      <c r="AS7788" s="4" t="s">
        <v>7830</v>
      </c>
      <c r="AT7788" s="4" t="s">
        <v>7831</v>
      </c>
      <c r="AU7788" s="4" t="s">
        <v>456</v>
      </c>
      <c r="AV7788" s="4" t="s">
        <v>729</v>
      </c>
      <c r="AW7788" s="4" t="s">
        <v>701</v>
      </c>
      <c r="AX7788" s="4"/>
      <c r="AY7788" s="4"/>
      <c r="AZ7788" s="4"/>
      <c r="BA7788" s="4"/>
      <c r="BB7788" s="4"/>
      <c r="BC7788" s="4">
        <v>40</v>
      </c>
      <c r="BD7788" t="str">
        <f>IF(AND(ADHOC!$G$15="",ADHOC!$S$4=""),"",IF(ADHOC!$G$15&lt;&gt;"",IF(ADHOC!$G$15=LEFT(Domein!$AS7788,LEN(ADHOC!$G$15)),MAX(Domein!BD$1:'Domein'!BD7787)+1,""),IF(ADHOC!$S$4=LEFT(Domein!$AS7788,LEN(ADHOC!$S$4)),MAX(Domein!BD$1:'Domein'!BD7787)+1,"")))</f>
        <v/>
      </c>
    </row>
    <row r="7789" spans="45:56" x14ac:dyDescent="0.2">
      <c r="AS7789" s="4" t="s">
        <v>33605</v>
      </c>
      <c r="AT7789" s="4" t="s">
        <v>33606</v>
      </c>
      <c r="AU7789" s="4" t="s">
        <v>456</v>
      </c>
      <c r="AV7789" s="4" t="s">
        <v>729</v>
      </c>
      <c r="AW7789" s="4" t="s">
        <v>724</v>
      </c>
      <c r="AX7789" s="4"/>
      <c r="AY7789" s="4"/>
      <c r="AZ7789" s="4"/>
      <c r="BA7789" s="4"/>
      <c r="BB7789" s="4"/>
      <c r="BC7789" s="4">
        <v>40</v>
      </c>
      <c r="BD7789" t="str">
        <f>IF(AND(ADHOC!$G$15="",ADHOC!$S$4=""),"",IF(ADHOC!$G$15&lt;&gt;"",IF(ADHOC!$G$15=LEFT(Domein!$AS7789,LEN(ADHOC!$G$15)),MAX(Domein!BD$1:'Domein'!BD7788)+1,""),IF(ADHOC!$S$4=LEFT(Domein!$AS7789,LEN(ADHOC!$S$4)),MAX(Domein!BD$1:'Domein'!BD7788)+1,"")))</f>
        <v/>
      </c>
    </row>
    <row r="7790" spans="45:56" x14ac:dyDescent="0.2">
      <c r="AS7790" s="4" t="s">
        <v>33607</v>
      </c>
      <c r="AT7790" s="4" t="s">
        <v>33608</v>
      </c>
      <c r="AU7790" s="4" t="s">
        <v>456</v>
      </c>
      <c r="AV7790" s="4" t="s">
        <v>729</v>
      </c>
      <c r="AW7790" s="4" t="s">
        <v>724</v>
      </c>
      <c r="AX7790" s="4"/>
      <c r="AY7790" s="4"/>
      <c r="AZ7790" s="4"/>
      <c r="BA7790" s="4"/>
      <c r="BB7790" s="4"/>
      <c r="BC7790" s="4">
        <v>40</v>
      </c>
      <c r="BD7790" t="str">
        <f>IF(AND(ADHOC!$G$15="",ADHOC!$S$4=""),"",IF(ADHOC!$G$15&lt;&gt;"",IF(ADHOC!$G$15=LEFT(Domein!$AS7790,LEN(ADHOC!$G$15)),MAX(Domein!BD$1:'Domein'!BD7789)+1,""),IF(ADHOC!$S$4=LEFT(Domein!$AS7790,LEN(ADHOC!$S$4)),MAX(Domein!BD$1:'Domein'!BD7789)+1,"")))</f>
        <v/>
      </c>
    </row>
    <row r="7791" spans="45:56" x14ac:dyDescent="0.2">
      <c r="AS7791" s="4" t="s">
        <v>9670</v>
      </c>
      <c r="AT7791" s="4" t="s">
        <v>9625</v>
      </c>
      <c r="AU7791" s="4" t="s">
        <v>456</v>
      </c>
      <c r="AV7791" s="4" t="s">
        <v>729</v>
      </c>
      <c r="AW7791" s="4" t="s">
        <v>701</v>
      </c>
      <c r="AX7791" s="4"/>
      <c r="AY7791" s="4"/>
      <c r="AZ7791" s="4"/>
      <c r="BA7791" s="4"/>
      <c r="BB7791" s="4"/>
      <c r="BC7791" s="4">
        <v>40</v>
      </c>
      <c r="BD7791" t="str">
        <f>IF(AND(ADHOC!$G$15="",ADHOC!$S$4=""),"",IF(ADHOC!$G$15&lt;&gt;"",IF(ADHOC!$G$15=LEFT(Domein!$AS7791,LEN(ADHOC!$G$15)),MAX(Domein!BD$1:'Domein'!BD7790)+1,""),IF(ADHOC!$S$4=LEFT(Domein!$AS7791,LEN(ADHOC!$S$4)),MAX(Domein!BD$1:'Domein'!BD7790)+1,"")))</f>
        <v/>
      </c>
    </row>
    <row r="7792" spans="45:56" x14ac:dyDescent="0.2">
      <c r="AS7792" s="4" t="s">
        <v>8407</v>
      </c>
      <c r="AT7792" s="4" t="s">
        <v>15024</v>
      </c>
      <c r="AU7792" s="4" t="s">
        <v>456</v>
      </c>
      <c r="AV7792" s="4" t="s">
        <v>7011</v>
      </c>
      <c r="AW7792" s="4" t="s">
        <v>701</v>
      </c>
      <c r="AX7792" s="4"/>
      <c r="AY7792" s="4"/>
      <c r="AZ7792" s="4"/>
      <c r="BA7792" s="4"/>
      <c r="BB7792" s="4"/>
      <c r="BC7792" s="4">
        <v>40</v>
      </c>
      <c r="BD7792" t="str">
        <f>IF(AND(ADHOC!$G$15="",ADHOC!$S$4=""),"",IF(ADHOC!$G$15&lt;&gt;"",IF(ADHOC!$G$15=LEFT(Domein!$AS7792,LEN(ADHOC!$G$15)),MAX(Domein!BD$1:'Domein'!BD7791)+1,""),IF(ADHOC!$S$4=LEFT(Domein!$AS7792,LEN(ADHOC!$S$4)),MAX(Domein!BD$1:'Domein'!BD7791)+1,"")))</f>
        <v/>
      </c>
    </row>
    <row r="7793" spans="45:56" x14ac:dyDescent="0.2">
      <c r="AS7793" s="4" t="s">
        <v>12114</v>
      </c>
      <c r="AT7793" s="4" t="s">
        <v>14511</v>
      </c>
      <c r="AU7793" s="4" t="s">
        <v>456</v>
      </c>
      <c r="AV7793" s="4" t="s">
        <v>7011</v>
      </c>
      <c r="AW7793" s="4" t="s">
        <v>701</v>
      </c>
      <c r="AX7793" s="4"/>
      <c r="AY7793" s="4"/>
      <c r="AZ7793" s="4"/>
      <c r="BA7793" s="4"/>
      <c r="BB7793" s="4"/>
      <c r="BC7793" s="4">
        <v>40</v>
      </c>
      <c r="BD7793" t="str">
        <f>IF(AND(ADHOC!$G$15="",ADHOC!$S$4=""),"",IF(ADHOC!$G$15&lt;&gt;"",IF(ADHOC!$G$15=LEFT(Domein!$AS7793,LEN(ADHOC!$G$15)),MAX(Domein!BD$1:'Domein'!BD7792)+1,""),IF(ADHOC!$S$4=LEFT(Domein!$AS7793,LEN(ADHOC!$S$4)),MAX(Domein!BD$1:'Domein'!BD7792)+1,"")))</f>
        <v/>
      </c>
    </row>
    <row r="7794" spans="45:56" x14ac:dyDescent="0.2">
      <c r="AS7794" s="4" t="s">
        <v>12770</v>
      </c>
      <c r="AT7794" s="4" t="s">
        <v>14510</v>
      </c>
      <c r="AU7794" s="4" t="s">
        <v>456</v>
      </c>
      <c r="AV7794" s="4" t="s">
        <v>7011</v>
      </c>
      <c r="AW7794" s="4" t="s">
        <v>701</v>
      </c>
      <c r="AX7794" s="4"/>
      <c r="AY7794" s="4"/>
      <c r="AZ7794" s="4"/>
      <c r="BA7794" s="4"/>
      <c r="BB7794" s="4"/>
      <c r="BC7794" s="4">
        <v>40</v>
      </c>
      <c r="BD7794" t="str">
        <f>IF(AND(ADHOC!$G$15="",ADHOC!$S$4=""),"",IF(ADHOC!$G$15&lt;&gt;"",IF(ADHOC!$G$15=LEFT(Domein!$AS7794,LEN(ADHOC!$G$15)),MAX(Domein!BD$1:'Domein'!BD7793)+1,""),IF(ADHOC!$S$4=LEFT(Domein!$AS7794,LEN(ADHOC!$S$4)),MAX(Domein!BD$1:'Domein'!BD7793)+1,"")))</f>
        <v/>
      </c>
    </row>
    <row r="7795" spans="45:56" x14ac:dyDescent="0.2">
      <c r="AS7795" s="4" t="s">
        <v>12771</v>
      </c>
      <c r="AT7795" s="4" t="s">
        <v>14511</v>
      </c>
      <c r="AU7795" s="4" t="s">
        <v>456</v>
      </c>
      <c r="AV7795" s="4" t="s">
        <v>7011</v>
      </c>
      <c r="AW7795" s="4" t="s">
        <v>701</v>
      </c>
      <c r="AX7795" s="4"/>
      <c r="AY7795" s="4"/>
      <c r="AZ7795" s="4"/>
      <c r="BA7795" s="4"/>
      <c r="BB7795" s="4"/>
      <c r="BC7795" s="4">
        <v>40</v>
      </c>
      <c r="BD7795" t="str">
        <f>IF(AND(ADHOC!$G$15="",ADHOC!$S$4=""),"",IF(ADHOC!$G$15&lt;&gt;"",IF(ADHOC!$G$15=LEFT(Domein!$AS7795,LEN(ADHOC!$G$15)),MAX(Domein!BD$1:'Domein'!BD7794)+1,""),IF(ADHOC!$S$4=LEFT(Domein!$AS7795,LEN(ADHOC!$S$4)),MAX(Domein!BD$1:'Domein'!BD7794)+1,"")))</f>
        <v/>
      </c>
    </row>
    <row r="7796" spans="45:56" x14ac:dyDescent="0.2">
      <c r="AS7796" s="4" t="s">
        <v>16580</v>
      </c>
      <c r="AT7796" s="4" t="s">
        <v>16581</v>
      </c>
      <c r="AU7796" s="4" t="s">
        <v>456</v>
      </c>
      <c r="AV7796" s="4" t="s">
        <v>729</v>
      </c>
      <c r="AW7796" s="4" t="s">
        <v>701</v>
      </c>
      <c r="AX7796" s="4"/>
      <c r="AY7796" s="4"/>
      <c r="AZ7796" s="4"/>
      <c r="BA7796" s="4"/>
      <c r="BB7796" s="4"/>
      <c r="BC7796" s="4">
        <v>40</v>
      </c>
      <c r="BD7796" t="str">
        <f>IF(AND(ADHOC!$G$15="",ADHOC!$S$4=""),"",IF(ADHOC!$G$15&lt;&gt;"",IF(ADHOC!$G$15=LEFT(Domein!$AS7796,LEN(ADHOC!$G$15)),MAX(Domein!BD$1:'Domein'!BD7795)+1,""),IF(ADHOC!$S$4=LEFT(Domein!$AS7796,LEN(ADHOC!$S$4)),MAX(Domein!BD$1:'Domein'!BD7795)+1,"")))</f>
        <v/>
      </c>
    </row>
    <row r="7797" spans="45:56" x14ac:dyDescent="0.2">
      <c r="AS7797" s="4" t="s">
        <v>13736</v>
      </c>
      <c r="AT7797" s="4" t="s">
        <v>13737</v>
      </c>
      <c r="AU7797" s="4" t="s">
        <v>456</v>
      </c>
      <c r="AV7797" s="4" t="s">
        <v>729</v>
      </c>
      <c r="AW7797" s="4" t="s">
        <v>701</v>
      </c>
      <c r="AX7797" s="4"/>
      <c r="AY7797" s="4"/>
      <c r="AZ7797" s="4"/>
      <c r="BA7797" s="4"/>
      <c r="BB7797" s="4"/>
      <c r="BC7797" s="4">
        <v>40</v>
      </c>
      <c r="BD7797" t="str">
        <f>IF(AND(ADHOC!$G$15="",ADHOC!$S$4=""),"",IF(ADHOC!$G$15&lt;&gt;"",IF(ADHOC!$G$15=LEFT(Domein!$AS7797,LEN(ADHOC!$G$15)),MAX(Domein!BD$1:'Domein'!BD7796)+1,""),IF(ADHOC!$S$4=LEFT(Domein!$AS7797,LEN(ADHOC!$S$4)),MAX(Domein!BD$1:'Domein'!BD7796)+1,"")))</f>
        <v/>
      </c>
    </row>
    <row r="7798" spans="45:56" x14ac:dyDescent="0.2">
      <c r="AS7798" s="4" t="s">
        <v>13738</v>
      </c>
      <c r="AT7798" s="4" t="s">
        <v>13739</v>
      </c>
      <c r="AU7798" s="4" t="s">
        <v>456</v>
      </c>
      <c r="AV7798" s="4" t="s">
        <v>729</v>
      </c>
      <c r="AW7798" s="4" t="s">
        <v>701</v>
      </c>
      <c r="AX7798" s="4"/>
      <c r="AY7798" s="4"/>
      <c r="AZ7798" s="4"/>
      <c r="BA7798" s="4"/>
      <c r="BB7798" s="4"/>
      <c r="BC7798" s="4">
        <v>40</v>
      </c>
      <c r="BD7798" t="str">
        <f>IF(AND(ADHOC!$G$15="",ADHOC!$S$4=""),"",IF(ADHOC!$G$15&lt;&gt;"",IF(ADHOC!$G$15=LEFT(Domein!$AS7798,LEN(ADHOC!$G$15)),MAX(Domein!BD$1:'Domein'!BD7797)+1,""),IF(ADHOC!$S$4=LEFT(Domein!$AS7798,LEN(ADHOC!$S$4)),MAX(Domein!BD$1:'Domein'!BD7797)+1,"")))</f>
        <v/>
      </c>
    </row>
    <row r="7799" spans="45:56" x14ac:dyDescent="0.2">
      <c r="AS7799" s="4" t="s">
        <v>36256</v>
      </c>
      <c r="AT7799" s="4" t="s">
        <v>36257</v>
      </c>
      <c r="AU7799" s="4" t="s">
        <v>456</v>
      </c>
      <c r="AV7799" s="4" t="s">
        <v>730</v>
      </c>
      <c r="AW7799" s="4" t="s">
        <v>701</v>
      </c>
      <c r="AX7799" s="4"/>
      <c r="AY7799" s="4"/>
      <c r="AZ7799" s="4"/>
      <c r="BA7799" s="4"/>
      <c r="BB7799" s="4"/>
      <c r="BC7799" s="4">
        <v>40</v>
      </c>
      <c r="BD7799" t="str">
        <f>IF(AND(ADHOC!$G$15="",ADHOC!$S$4=""),"",IF(ADHOC!$G$15&lt;&gt;"",IF(ADHOC!$G$15=LEFT(Domein!$AS7799,LEN(ADHOC!$G$15)),MAX(Domein!BD$1:'Domein'!BD7798)+1,""),IF(ADHOC!$S$4=LEFT(Domein!$AS7799,LEN(ADHOC!$S$4)),MAX(Domein!BD$1:'Domein'!BD7798)+1,"")))</f>
        <v/>
      </c>
    </row>
    <row r="7800" spans="45:56" x14ac:dyDescent="0.2">
      <c r="AS7800" s="4" t="s">
        <v>3267</v>
      </c>
      <c r="AT7800" s="4" t="s">
        <v>11953</v>
      </c>
      <c r="AU7800" s="4" t="s">
        <v>463</v>
      </c>
      <c r="AV7800" s="4" t="s">
        <v>730</v>
      </c>
      <c r="AW7800" s="4" t="s">
        <v>701</v>
      </c>
      <c r="AX7800" s="4"/>
      <c r="AY7800" s="4"/>
      <c r="AZ7800" s="4"/>
      <c r="BA7800" s="4"/>
      <c r="BB7800" s="4"/>
      <c r="BC7800" s="4">
        <v>40</v>
      </c>
      <c r="BD7800" t="str">
        <f>IF(AND(ADHOC!$G$15="",ADHOC!$S$4=""),"",IF(ADHOC!$G$15&lt;&gt;"",IF(ADHOC!$G$15=LEFT(Domein!$AS7800,LEN(ADHOC!$G$15)),MAX(Domein!BD$1:'Domein'!BD7799)+1,""),IF(ADHOC!$S$4=LEFT(Domein!$AS7800,LEN(ADHOC!$S$4)),MAX(Domein!BD$1:'Domein'!BD7799)+1,"")))</f>
        <v/>
      </c>
    </row>
    <row r="7801" spans="45:56" x14ac:dyDescent="0.2">
      <c r="AS7801" s="4" t="s">
        <v>9672</v>
      </c>
      <c r="AT7801" s="4" t="s">
        <v>9671</v>
      </c>
      <c r="AU7801" s="4" t="s">
        <v>456</v>
      </c>
      <c r="AV7801" s="4" t="s">
        <v>729</v>
      </c>
      <c r="AW7801" s="4" t="s">
        <v>701</v>
      </c>
      <c r="AX7801" s="4"/>
      <c r="AY7801" s="4"/>
      <c r="AZ7801" s="4"/>
      <c r="BA7801" s="4"/>
      <c r="BB7801" s="4"/>
      <c r="BC7801" s="4">
        <v>40</v>
      </c>
      <c r="BD7801" t="str">
        <f>IF(AND(ADHOC!$G$15="",ADHOC!$S$4=""),"",IF(ADHOC!$G$15&lt;&gt;"",IF(ADHOC!$G$15=LEFT(Domein!$AS7801,LEN(ADHOC!$G$15)),MAX(Domein!BD$1:'Domein'!BD7800)+1,""),IF(ADHOC!$S$4=LEFT(Domein!$AS7801,LEN(ADHOC!$S$4)),MAX(Domein!BD$1:'Domein'!BD7800)+1,"")))</f>
        <v/>
      </c>
    </row>
    <row r="7802" spans="45:56" x14ac:dyDescent="0.2">
      <c r="AS7802" s="4" t="s">
        <v>16379</v>
      </c>
      <c r="AT7802" s="4" t="s">
        <v>16380</v>
      </c>
      <c r="AU7802" s="4" t="s">
        <v>456</v>
      </c>
      <c r="AV7802" s="4" t="s">
        <v>729</v>
      </c>
      <c r="AW7802" s="4" t="s">
        <v>701</v>
      </c>
      <c r="AX7802" s="4"/>
      <c r="AY7802" s="4"/>
      <c r="AZ7802" s="4"/>
      <c r="BA7802" s="4"/>
      <c r="BB7802" s="4"/>
      <c r="BC7802" s="4">
        <v>40</v>
      </c>
      <c r="BD7802" t="str">
        <f>IF(AND(ADHOC!$G$15="",ADHOC!$S$4=""),"",IF(ADHOC!$G$15&lt;&gt;"",IF(ADHOC!$G$15=LEFT(Domein!$AS7802,LEN(ADHOC!$G$15)),MAX(Domein!BD$1:'Domein'!BD7801)+1,""),IF(ADHOC!$S$4=LEFT(Domein!$AS7802,LEN(ADHOC!$S$4)),MAX(Domein!BD$1:'Domein'!BD7801)+1,"")))</f>
        <v/>
      </c>
    </row>
    <row r="7803" spans="45:56" x14ac:dyDescent="0.2">
      <c r="AS7803" s="4" t="s">
        <v>16712</v>
      </c>
      <c r="AT7803" s="4" t="s">
        <v>16380</v>
      </c>
      <c r="AU7803" s="4" t="s">
        <v>456</v>
      </c>
      <c r="AV7803" s="4" t="s">
        <v>729</v>
      </c>
      <c r="AW7803" s="4" t="s">
        <v>701</v>
      </c>
      <c r="AX7803" s="4"/>
      <c r="AY7803" s="4"/>
      <c r="AZ7803" s="4"/>
      <c r="BA7803" s="4"/>
      <c r="BB7803" s="4"/>
      <c r="BC7803" s="4">
        <v>40</v>
      </c>
      <c r="BD7803" t="str">
        <f>IF(AND(ADHOC!$G$15="",ADHOC!$S$4=""),"",IF(ADHOC!$G$15&lt;&gt;"",IF(ADHOC!$G$15=LEFT(Domein!$AS7803,LEN(ADHOC!$G$15)),MAX(Domein!BD$1:'Domein'!BD7802)+1,""),IF(ADHOC!$S$4=LEFT(Domein!$AS7803,LEN(ADHOC!$S$4)),MAX(Domein!BD$1:'Domein'!BD7802)+1,"")))</f>
        <v/>
      </c>
    </row>
    <row r="7804" spans="45:56" x14ac:dyDescent="0.2">
      <c r="AS7804" s="4" t="s">
        <v>37550</v>
      </c>
      <c r="AT7804" s="4" t="s">
        <v>37551</v>
      </c>
      <c r="AU7804" s="4" t="s">
        <v>456</v>
      </c>
      <c r="AV7804" s="4" t="s">
        <v>729</v>
      </c>
      <c r="AW7804" s="4" t="s">
        <v>701</v>
      </c>
      <c r="AX7804" s="4"/>
      <c r="AY7804" s="4"/>
      <c r="AZ7804" s="4"/>
      <c r="BA7804" s="4"/>
      <c r="BB7804" s="4"/>
      <c r="BC7804" s="4">
        <v>40</v>
      </c>
      <c r="BD7804" t="str">
        <f>IF(AND(ADHOC!$G$15="",ADHOC!$S$4=""),"",IF(ADHOC!$G$15&lt;&gt;"",IF(ADHOC!$G$15=LEFT(Domein!$AS7804,LEN(ADHOC!$G$15)),MAX(Domein!BD$1:'Domein'!BD7803)+1,""),IF(ADHOC!$S$4=LEFT(Domein!$AS7804,LEN(ADHOC!$S$4)),MAX(Domein!BD$1:'Domein'!BD7803)+1,"")))</f>
        <v/>
      </c>
    </row>
    <row r="7805" spans="45:56" x14ac:dyDescent="0.2">
      <c r="AS7805" s="4" t="s">
        <v>36839</v>
      </c>
      <c r="AT7805" s="4" t="s">
        <v>36840</v>
      </c>
      <c r="AU7805" s="4" t="s">
        <v>456</v>
      </c>
      <c r="AV7805" s="4" t="s">
        <v>730</v>
      </c>
      <c r="AW7805" s="4" t="s">
        <v>701</v>
      </c>
      <c r="AX7805" s="4"/>
      <c r="AY7805" s="4"/>
      <c r="AZ7805" s="4"/>
      <c r="BA7805" s="4"/>
      <c r="BB7805" s="4"/>
      <c r="BC7805" s="4">
        <v>40</v>
      </c>
      <c r="BD7805" t="str">
        <f>IF(AND(ADHOC!$G$15="",ADHOC!$S$4=""),"",IF(ADHOC!$G$15&lt;&gt;"",IF(ADHOC!$G$15=LEFT(Domein!$AS7805,LEN(ADHOC!$G$15)),MAX(Domein!BD$1:'Domein'!BD7804)+1,""),IF(ADHOC!$S$4=LEFT(Domein!$AS7805,LEN(ADHOC!$S$4)),MAX(Domein!BD$1:'Domein'!BD7804)+1,"")))</f>
        <v/>
      </c>
    </row>
    <row r="7806" spans="45:56" x14ac:dyDescent="0.2">
      <c r="AS7806" s="4" t="s">
        <v>35781</v>
      </c>
      <c r="AT7806" s="4" t="s">
        <v>14003</v>
      </c>
      <c r="AU7806" s="4" t="s">
        <v>456</v>
      </c>
      <c r="AV7806" s="4" t="s">
        <v>729</v>
      </c>
      <c r="AW7806" s="4" t="s">
        <v>701</v>
      </c>
      <c r="AX7806" s="4"/>
      <c r="AY7806" s="4"/>
      <c r="AZ7806" s="4"/>
      <c r="BA7806" s="4"/>
      <c r="BB7806" s="4"/>
      <c r="BC7806" s="4">
        <v>40</v>
      </c>
      <c r="BD7806" t="str">
        <f>IF(AND(ADHOC!$G$15="",ADHOC!$S$4=""),"",IF(ADHOC!$G$15&lt;&gt;"",IF(ADHOC!$G$15=LEFT(Domein!$AS7806,LEN(ADHOC!$G$15)),MAX(Domein!BD$1:'Domein'!BD7805)+1,""),IF(ADHOC!$S$4=LEFT(Domein!$AS7806,LEN(ADHOC!$S$4)),MAX(Domein!BD$1:'Domein'!BD7805)+1,"")))</f>
        <v/>
      </c>
    </row>
    <row r="7807" spans="45:56" x14ac:dyDescent="0.2">
      <c r="AS7807" s="4" t="s">
        <v>37552</v>
      </c>
      <c r="AT7807" s="4" t="s">
        <v>37553</v>
      </c>
      <c r="AU7807" s="4" t="s">
        <v>456</v>
      </c>
      <c r="AV7807" s="4" t="s">
        <v>729</v>
      </c>
      <c r="AW7807" s="4" t="s">
        <v>701</v>
      </c>
      <c r="AX7807" s="4"/>
      <c r="AY7807" s="4"/>
      <c r="AZ7807" s="4"/>
      <c r="BA7807" s="4"/>
      <c r="BB7807" s="4"/>
      <c r="BC7807" s="4">
        <v>40</v>
      </c>
      <c r="BD7807" t="str">
        <f>IF(AND(ADHOC!$G$15="",ADHOC!$S$4=""),"",IF(ADHOC!$G$15&lt;&gt;"",IF(ADHOC!$G$15=LEFT(Domein!$AS7807,LEN(ADHOC!$G$15)),MAX(Domein!BD$1:'Domein'!BD7806)+1,""),IF(ADHOC!$S$4=LEFT(Domein!$AS7807,LEN(ADHOC!$S$4)),MAX(Domein!BD$1:'Domein'!BD7806)+1,"")))</f>
        <v/>
      </c>
    </row>
    <row r="7808" spans="45:56" x14ac:dyDescent="0.2">
      <c r="AS7808" s="4" t="s">
        <v>16821</v>
      </c>
      <c r="AT7808" s="4" t="s">
        <v>16822</v>
      </c>
      <c r="AU7808" s="4" t="s">
        <v>456</v>
      </c>
      <c r="AV7808" s="4" t="s">
        <v>730</v>
      </c>
      <c r="AW7808" s="4" t="s">
        <v>701</v>
      </c>
      <c r="AX7808" s="4"/>
      <c r="AY7808" s="4"/>
      <c r="AZ7808" s="4"/>
      <c r="BA7808" s="4"/>
      <c r="BB7808" s="4"/>
      <c r="BC7808" s="4">
        <v>40</v>
      </c>
      <c r="BD7808" t="str">
        <f>IF(AND(ADHOC!$G$15="",ADHOC!$S$4=""),"",IF(ADHOC!$G$15&lt;&gt;"",IF(ADHOC!$G$15=LEFT(Domein!$AS7808,LEN(ADHOC!$G$15)),MAX(Domein!BD$1:'Domein'!BD7807)+1,""),IF(ADHOC!$S$4=LEFT(Domein!$AS7808,LEN(ADHOC!$S$4)),MAX(Domein!BD$1:'Domein'!BD7807)+1,"")))</f>
        <v/>
      </c>
    </row>
    <row r="7809" spans="45:56" x14ac:dyDescent="0.2">
      <c r="AS7809" s="4" t="s">
        <v>16823</v>
      </c>
      <c r="AT7809" s="4" t="s">
        <v>16824</v>
      </c>
      <c r="AU7809" s="4" t="s">
        <v>456</v>
      </c>
      <c r="AV7809" s="4" t="s">
        <v>730</v>
      </c>
      <c r="AW7809" s="4" t="s">
        <v>701</v>
      </c>
      <c r="AX7809" s="4"/>
      <c r="AY7809" s="4"/>
      <c r="AZ7809" s="4"/>
      <c r="BA7809" s="4"/>
      <c r="BB7809" s="4"/>
      <c r="BC7809" s="4">
        <v>40</v>
      </c>
      <c r="BD7809" t="str">
        <f>IF(AND(ADHOC!$G$15="",ADHOC!$S$4=""),"",IF(ADHOC!$G$15&lt;&gt;"",IF(ADHOC!$G$15=LEFT(Domein!$AS7809,LEN(ADHOC!$G$15)),MAX(Domein!BD$1:'Domein'!BD7808)+1,""),IF(ADHOC!$S$4=LEFT(Domein!$AS7809,LEN(ADHOC!$S$4)),MAX(Domein!BD$1:'Domein'!BD7808)+1,"")))</f>
        <v/>
      </c>
    </row>
    <row r="7810" spans="45:56" x14ac:dyDescent="0.2">
      <c r="AS7810" s="4" t="s">
        <v>34818</v>
      </c>
      <c r="AT7810" s="4" t="s">
        <v>34819</v>
      </c>
      <c r="AU7810" s="4" t="s">
        <v>456</v>
      </c>
      <c r="AV7810" s="4" t="s">
        <v>729</v>
      </c>
      <c r="AW7810" s="4" t="s">
        <v>701</v>
      </c>
      <c r="AX7810" s="4"/>
      <c r="AY7810" s="4"/>
      <c r="AZ7810" s="4"/>
      <c r="BA7810" s="4"/>
      <c r="BB7810" s="4"/>
      <c r="BC7810" s="4">
        <v>40</v>
      </c>
      <c r="BD7810" t="str">
        <f>IF(AND(ADHOC!$G$15="",ADHOC!$S$4=""),"",IF(ADHOC!$G$15&lt;&gt;"",IF(ADHOC!$G$15=LEFT(Domein!$AS7810,LEN(ADHOC!$G$15)),MAX(Domein!BD$1:'Domein'!BD7809)+1,""),IF(ADHOC!$S$4=LEFT(Domein!$AS7810,LEN(ADHOC!$S$4)),MAX(Domein!BD$1:'Domein'!BD7809)+1,"")))</f>
        <v/>
      </c>
    </row>
    <row r="7811" spans="45:56" x14ac:dyDescent="0.2">
      <c r="AS7811" s="4" t="s">
        <v>35856</v>
      </c>
      <c r="AT7811" s="4" t="s">
        <v>35857</v>
      </c>
      <c r="AU7811" s="4" t="s">
        <v>456</v>
      </c>
      <c r="AV7811" s="4" t="s">
        <v>729</v>
      </c>
      <c r="AW7811" s="4" t="s">
        <v>701</v>
      </c>
      <c r="AX7811" s="4"/>
      <c r="AY7811" s="4"/>
      <c r="AZ7811" s="4"/>
      <c r="BA7811" s="4"/>
      <c r="BB7811" s="4"/>
      <c r="BC7811" s="4">
        <v>40</v>
      </c>
      <c r="BD7811" t="str">
        <f>IF(AND(ADHOC!$G$15="",ADHOC!$S$4=""),"",IF(ADHOC!$G$15&lt;&gt;"",IF(ADHOC!$G$15=LEFT(Domein!$AS7811,LEN(ADHOC!$G$15)),MAX(Domein!BD$1:'Domein'!BD7810)+1,""),IF(ADHOC!$S$4=LEFT(Domein!$AS7811,LEN(ADHOC!$S$4)),MAX(Domein!BD$1:'Domein'!BD7810)+1,"")))</f>
        <v/>
      </c>
    </row>
    <row r="7812" spans="45:56" x14ac:dyDescent="0.2">
      <c r="AS7812" s="4" t="s">
        <v>10867</v>
      </c>
      <c r="AT7812" s="4" t="s">
        <v>10868</v>
      </c>
      <c r="AU7812" s="4" t="s">
        <v>463</v>
      </c>
      <c r="AV7812" s="4" t="s">
        <v>730</v>
      </c>
      <c r="AW7812" s="4" t="s">
        <v>701</v>
      </c>
      <c r="AX7812" s="4"/>
      <c r="AY7812" s="4"/>
      <c r="AZ7812" s="4"/>
      <c r="BA7812" s="4"/>
      <c r="BB7812" s="4"/>
      <c r="BC7812" s="4">
        <v>40</v>
      </c>
      <c r="BD7812" t="str">
        <f>IF(AND(ADHOC!$G$15="",ADHOC!$S$4=""),"",IF(ADHOC!$G$15&lt;&gt;"",IF(ADHOC!$G$15=LEFT(Domein!$AS7812,LEN(ADHOC!$G$15)),MAX(Domein!BD$1:'Domein'!BD7811)+1,""),IF(ADHOC!$S$4=LEFT(Domein!$AS7812,LEN(ADHOC!$S$4)),MAX(Domein!BD$1:'Domein'!BD7811)+1,"")))</f>
        <v/>
      </c>
    </row>
    <row r="7813" spans="45:56" x14ac:dyDescent="0.2">
      <c r="AS7813" s="4" t="s">
        <v>32805</v>
      </c>
      <c r="AT7813" s="4" t="s">
        <v>31865</v>
      </c>
      <c r="AU7813" s="4" t="s">
        <v>456</v>
      </c>
      <c r="AV7813" s="4" t="s">
        <v>729</v>
      </c>
      <c r="AW7813" s="4" t="s">
        <v>701</v>
      </c>
      <c r="AX7813" s="4"/>
      <c r="AY7813" s="4"/>
      <c r="AZ7813" s="4"/>
      <c r="BA7813" s="4"/>
      <c r="BB7813" s="4"/>
      <c r="BC7813" s="4">
        <v>40</v>
      </c>
      <c r="BD7813" t="str">
        <f>IF(AND(ADHOC!$G$15="",ADHOC!$S$4=""),"",IF(ADHOC!$G$15&lt;&gt;"",IF(ADHOC!$G$15=LEFT(Domein!$AS7813,LEN(ADHOC!$G$15)),MAX(Domein!BD$1:'Domein'!BD7812)+1,""),IF(ADHOC!$S$4=LEFT(Domein!$AS7813,LEN(ADHOC!$S$4)),MAX(Domein!BD$1:'Domein'!BD7812)+1,"")))</f>
        <v/>
      </c>
    </row>
    <row r="7814" spans="45:56" x14ac:dyDescent="0.2">
      <c r="AS7814" s="4" t="s">
        <v>35173</v>
      </c>
      <c r="AT7814" s="4" t="s">
        <v>35174</v>
      </c>
      <c r="AU7814" s="4" t="s">
        <v>456</v>
      </c>
      <c r="AV7814" s="4" t="s">
        <v>729</v>
      </c>
      <c r="AW7814" s="4" t="s">
        <v>701</v>
      </c>
      <c r="AX7814" s="4"/>
      <c r="AY7814" s="4"/>
      <c r="AZ7814" s="4"/>
      <c r="BA7814" s="4"/>
      <c r="BB7814" s="4"/>
      <c r="BC7814" s="4">
        <v>40</v>
      </c>
      <c r="BD7814" t="str">
        <f>IF(AND(ADHOC!$G$15="",ADHOC!$S$4=""),"",IF(ADHOC!$G$15&lt;&gt;"",IF(ADHOC!$G$15=LEFT(Domein!$AS7814,LEN(ADHOC!$G$15)),MAX(Domein!BD$1:'Domein'!BD7813)+1,""),IF(ADHOC!$S$4=LEFT(Domein!$AS7814,LEN(ADHOC!$S$4)),MAX(Domein!BD$1:'Domein'!BD7813)+1,"")))</f>
        <v/>
      </c>
    </row>
    <row r="7815" spans="45:56" x14ac:dyDescent="0.2">
      <c r="AS7815" s="4" t="s">
        <v>33142</v>
      </c>
      <c r="AT7815" s="4" t="s">
        <v>33143</v>
      </c>
      <c r="AU7815" s="4" t="s">
        <v>456</v>
      </c>
      <c r="AV7815" s="4" t="s">
        <v>729</v>
      </c>
      <c r="AW7815" s="4" t="s">
        <v>724</v>
      </c>
      <c r="AX7815" s="4"/>
      <c r="AY7815" s="4"/>
      <c r="AZ7815" s="4"/>
      <c r="BA7815" s="4"/>
      <c r="BB7815" s="4"/>
      <c r="BC7815" s="4">
        <v>40</v>
      </c>
      <c r="BD7815" t="str">
        <f>IF(AND(ADHOC!$G$15="",ADHOC!$S$4=""),"",IF(ADHOC!$G$15&lt;&gt;"",IF(ADHOC!$G$15=LEFT(Domein!$AS7815,LEN(ADHOC!$G$15)),MAX(Domein!BD$1:'Domein'!BD7814)+1,""),IF(ADHOC!$S$4=LEFT(Domein!$AS7815,LEN(ADHOC!$S$4)),MAX(Domein!BD$1:'Domein'!BD7814)+1,"")))</f>
        <v/>
      </c>
    </row>
    <row r="7816" spans="45:56" x14ac:dyDescent="0.2">
      <c r="AS7816" s="4" t="s">
        <v>9673</v>
      </c>
      <c r="AT7816" s="4" t="s">
        <v>9674</v>
      </c>
      <c r="AU7816" s="4" t="s">
        <v>456</v>
      </c>
      <c r="AV7816" s="4" t="s">
        <v>729</v>
      </c>
      <c r="AW7816" s="4" t="s">
        <v>701</v>
      </c>
      <c r="AX7816" s="4"/>
      <c r="AY7816" s="4"/>
      <c r="AZ7816" s="4"/>
      <c r="BA7816" s="4"/>
      <c r="BB7816" s="4"/>
      <c r="BC7816" s="4">
        <v>40</v>
      </c>
      <c r="BD7816" t="str">
        <f>IF(AND(ADHOC!$G$15="",ADHOC!$S$4=""),"",IF(ADHOC!$G$15&lt;&gt;"",IF(ADHOC!$G$15=LEFT(Domein!$AS7816,LEN(ADHOC!$G$15)),MAX(Domein!BD$1:'Domein'!BD7815)+1,""),IF(ADHOC!$S$4=LEFT(Domein!$AS7816,LEN(ADHOC!$S$4)),MAX(Domein!BD$1:'Domein'!BD7815)+1,"")))</f>
        <v/>
      </c>
    </row>
    <row r="7817" spans="45:56" x14ac:dyDescent="0.2">
      <c r="AS7817" s="4" t="s">
        <v>33144</v>
      </c>
      <c r="AT7817" s="4" t="s">
        <v>33145</v>
      </c>
      <c r="AU7817" s="4" t="s">
        <v>456</v>
      </c>
      <c r="AV7817" s="4" t="s">
        <v>729</v>
      </c>
      <c r="AW7817" s="4" t="s">
        <v>724</v>
      </c>
      <c r="AX7817" s="4"/>
      <c r="AY7817" s="4"/>
      <c r="AZ7817" s="4"/>
      <c r="BA7817" s="4"/>
      <c r="BB7817" s="4"/>
      <c r="BC7817" s="4">
        <v>40</v>
      </c>
      <c r="BD7817" t="str">
        <f>IF(AND(ADHOC!$G$15="",ADHOC!$S$4=""),"",IF(ADHOC!$G$15&lt;&gt;"",IF(ADHOC!$G$15=LEFT(Domein!$AS7817,LEN(ADHOC!$G$15)),MAX(Domein!BD$1:'Domein'!BD7816)+1,""),IF(ADHOC!$S$4=LEFT(Domein!$AS7817,LEN(ADHOC!$S$4)),MAX(Domein!BD$1:'Domein'!BD7816)+1,"")))</f>
        <v/>
      </c>
    </row>
    <row r="7818" spans="45:56" x14ac:dyDescent="0.2">
      <c r="AS7818" s="4" t="s">
        <v>35949</v>
      </c>
      <c r="AT7818" s="4" t="s">
        <v>35950</v>
      </c>
      <c r="AU7818" s="4" t="s">
        <v>456</v>
      </c>
      <c r="AV7818" s="4" t="s">
        <v>729</v>
      </c>
      <c r="AW7818" s="4" t="s">
        <v>1167</v>
      </c>
      <c r="AX7818" s="4"/>
      <c r="AY7818" s="4"/>
      <c r="AZ7818" s="4"/>
      <c r="BA7818" s="4"/>
      <c r="BB7818" s="4"/>
      <c r="BC7818" s="4">
        <v>40</v>
      </c>
      <c r="BD7818" t="str">
        <f>IF(AND(ADHOC!$G$15="",ADHOC!$S$4=""),"",IF(ADHOC!$G$15&lt;&gt;"",IF(ADHOC!$G$15=LEFT(Domein!$AS7818,LEN(ADHOC!$G$15)),MAX(Domein!BD$1:'Domein'!BD7817)+1,""),IF(ADHOC!$S$4=LEFT(Domein!$AS7818,LEN(ADHOC!$S$4)),MAX(Domein!BD$1:'Domein'!BD7817)+1,"")))</f>
        <v/>
      </c>
    </row>
    <row r="7819" spans="45:56" x14ac:dyDescent="0.2">
      <c r="AS7819" s="4" t="s">
        <v>16688</v>
      </c>
      <c r="AT7819" s="4" t="s">
        <v>16689</v>
      </c>
      <c r="AU7819" s="4" t="s">
        <v>456</v>
      </c>
      <c r="AV7819" s="4" t="s">
        <v>729</v>
      </c>
      <c r="AW7819" s="4" t="s">
        <v>701</v>
      </c>
      <c r="AX7819" s="4"/>
      <c r="AY7819" s="4"/>
      <c r="AZ7819" s="4"/>
      <c r="BA7819" s="4"/>
      <c r="BB7819" s="4"/>
      <c r="BC7819" s="4">
        <v>40</v>
      </c>
      <c r="BD7819" t="str">
        <f>IF(AND(ADHOC!$G$15="",ADHOC!$S$4=""),"",IF(ADHOC!$G$15&lt;&gt;"",IF(ADHOC!$G$15=LEFT(Domein!$AS7819,LEN(ADHOC!$G$15)),MAX(Domein!BD$1:'Domein'!BD7818)+1,""),IF(ADHOC!$S$4=LEFT(Domein!$AS7819,LEN(ADHOC!$S$4)),MAX(Domein!BD$1:'Domein'!BD7818)+1,"")))</f>
        <v/>
      </c>
    </row>
    <row r="7820" spans="45:56" x14ac:dyDescent="0.2">
      <c r="AS7820" s="4" t="s">
        <v>16690</v>
      </c>
      <c r="AT7820" s="4" t="s">
        <v>16691</v>
      </c>
      <c r="AU7820" s="4" t="s">
        <v>456</v>
      </c>
      <c r="AV7820" s="4" t="s">
        <v>729</v>
      </c>
      <c r="AW7820" s="4" t="s">
        <v>701</v>
      </c>
      <c r="AX7820" s="4"/>
      <c r="AY7820" s="4"/>
      <c r="AZ7820" s="4"/>
      <c r="BA7820" s="4"/>
      <c r="BB7820" s="4"/>
      <c r="BC7820" s="4">
        <v>40</v>
      </c>
      <c r="BD7820" t="str">
        <f>IF(AND(ADHOC!$G$15="",ADHOC!$S$4=""),"",IF(ADHOC!$G$15&lt;&gt;"",IF(ADHOC!$G$15=LEFT(Domein!$AS7820,LEN(ADHOC!$G$15)),MAX(Domein!BD$1:'Domein'!BD7819)+1,""),IF(ADHOC!$S$4=LEFT(Domein!$AS7820,LEN(ADHOC!$S$4)),MAX(Domein!BD$1:'Domein'!BD7819)+1,"")))</f>
        <v/>
      </c>
    </row>
    <row r="7821" spans="45:56" x14ac:dyDescent="0.2">
      <c r="AS7821" s="4" t="s">
        <v>9675</v>
      </c>
      <c r="AT7821" s="4" t="s">
        <v>9680</v>
      </c>
      <c r="AU7821" s="4" t="s">
        <v>456</v>
      </c>
      <c r="AV7821" s="4" t="s">
        <v>729</v>
      </c>
      <c r="AW7821" s="4" t="s">
        <v>701</v>
      </c>
      <c r="AX7821" s="4"/>
      <c r="AY7821" s="4"/>
      <c r="AZ7821" s="4"/>
      <c r="BA7821" s="4"/>
      <c r="BB7821" s="4"/>
      <c r="BC7821" s="4">
        <v>40</v>
      </c>
      <c r="BD7821" t="str">
        <f>IF(AND(ADHOC!$G$15="",ADHOC!$S$4=""),"",IF(ADHOC!$G$15&lt;&gt;"",IF(ADHOC!$G$15=LEFT(Domein!$AS7821,LEN(ADHOC!$G$15)),MAX(Domein!BD$1:'Domein'!BD7820)+1,""),IF(ADHOC!$S$4=LEFT(Domein!$AS7821,LEN(ADHOC!$S$4)),MAX(Domein!BD$1:'Domein'!BD7820)+1,"")))</f>
        <v/>
      </c>
    </row>
    <row r="7822" spans="45:56" x14ac:dyDescent="0.2">
      <c r="AS7822" s="4" t="s">
        <v>32253</v>
      </c>
      <c r="AT7822" s="4" t="s">
        <v>32254</v>
      </c>
      <c r="AU7822" s="4" t="s">
        <v>456</v>
      </c>
      <c r="AV7822" s="4" t="s">
        <v>729</v>
      </c>
      <c r="AW7822" s="4" t="s">
        <v>701</v>
      </c>
      <c r="AX7822" s="4"/>
      <c r="AY7822" s="4"/>
      <c r="AZ7822" s="4"/>
      <c r="BA7822" s="4"/>
      <c r="BB7822" s="4"/>
      <c r="BC7822" s="4">
        <v>40</v>
      </c>
      <c r="BD7822" t="str">
        <f>IF(AND(ADHOC!$G$15="",ADHOC!$S$4=""),"",IF(ADHOC!$G$15&lt;&gt;"",IF(ADHOC!$G$15=LEFT(Domein!$AS7822,LEN(ADHOC!$G$15)),MAX(Domein!BD$1:'Domein'!BD7821)+1,""),IF(ADHOC!$S$4=LEFT(Domein!$AS7822,LEN(ADHOC!$S$4)),MAX(Domein!BD$1:'Domein'!BD7821)+1,"")))</f>
        <v/>
      </c>
    </row>
    <row r="7823" spans="45:56" x14ac:dyDescent="0.2">
      <c r="AS7823" s="4" t="s">
        <v>32255</v>
      </c>
      <c r="AT7823" s="4" t="s">
        <v>32256</v>
      </c>
      <c r="AU7823" s="4" t="s">
        <v>456</v>
      </c>
      <c r="AV7823" s="4" t="s">
        <v>729</v>
      </c>
      <c r="AW7823" s="4" t="s">
        <v>701</v>
      </c>
      <c r="AX7823" s="4"/>
      <c r="AY7823" s="4"/>
      <c r="AZ7823" s="4"/>
      <c r="BA7823" s="4"/>
      <c r="BB7823" s="4"/>
      <c r="BC7823" s="4">
        <v>40</v>
      </c>
      <c r="BD7823" t="str">
        <f>IF(AND(ADHOC!$G$15="",ADHOC!$S$4=""),"",IF(ADHOC!$G$15&lt;&gt;"",IF(ADHOC!$G$15=LEFT(Domein!$AS7823,LEN(ADHOC!$G$15)),MAX(Domein!BD$1:'Domein'!BD7822)+1,""),IF(ADHOC!$S$4=LEFT(Domein!$AS7823,LEN(ADHOC!$S$4)),MAX(Domein!BD$1:'Domein'!BD7822)+1,"")))</f>
        <v/>
      </c>
    </row>
    <row r="7824" spans="45:56" x14ac:dyDescent="0.2">
      <c r="AS7824" s="4" t="s">
        <v>15825</v>
      </c>
      <c r="AT7824" s="4" t="s">
        <v>15826</v>
      </c>
      <c r="AU7824" s="4" t="s">
        <v>456</v>
      </c>
      <c r="AV7824" s="4" t="s">
        <v>729</v>
      </c>
      <c r="AW7824" s="4" t="s">
        <v>701</v>
      </c>
      <c r="AX7824" s="4"/>
      <c r="AY7824" s="4"/>
      <c r="AZ7824" s="4"/>
      <c r="BA7824" s="4"/>
      <c r="BB7824" s="4"/>
      <c r="BC7824" s="4">
        <v>40</v>
      </c>
      <c r="BD7824" t="str">
        <f>IF(AND(ADHOC!$G$15="",ADHOC!$S$4=""),"",IF(ADHOC!$G$15&lt;&gt;"",IF(ADHOC!$G$15=LEFT(Domein!$AS7824,LEN(ADHOC!$G$15)),MAX(Domein!BD$1:'Domein'!BD7823)+1,""),IF(ADHOC!$S$4=LEFT(Domein!$AS7824,LEN(ADHOC!$S$4)),MAX(Domein!BD$1:'Domein'!BD7823)+1,"")))</f>
        <v/>
      </c>
    </row>
    <row r="7825" spans="45:56" x14ac:dyDescent="0.2">
      <c r="AS7825" s="4" t="s">
        <v>15687</v>
      </c>
      <c r="AT7825" s="4" t="s">
        <v>15688</v>
      </c>
      <c r="AU7825" s="4" t="s">
        <v>463</v>
      </c>
      <c r="AV7825" s="4" t="s">
        <v>730</v>
      </c>
      <c r="AW7825" s="4" t="s">
        <v>701</v>
      </c>
      <c r="AX7825" s="4"/>
      <c r="AY7825" s="4"/>
      <c r="AZ7825" s="4"/>
      <c r="BA7825" s="4"/>
      <c r="BB7825" s="4"/>
      <c r="BC7825" s="4">
        <v>40</v>
      </c>
      <c r="BD7825" t="str">
        <f>IF(AND(ADHOC!$G$15="",ADHOC!$S$4=""),"",IF(ADHOC!$G$15&lt;&gt;"",IF(ADHOC!$G$15=LEFT(Domein!$AS7825,LEN(ADHOC!$G$15)),MAX(Domein!BD$1:'Domein'!BD7824)+1,""),IF(ADHOC!$S$4=LEFT(Domein!$AS7825,LEN(ADHOC!$S$4)),MAX(Domein!BD$1:'Domein'!BD7824)+1,"")))</f>
        <v/>
      </c>
    </row>
    <row r="7826" spans="45:56" x14ac:dyDescent="0.2">
      <c r="AS7826" s="4" t="s">
        <v>36841</v>
      </c>
      <c r="AT7826" s="4" t="s">
        <v>36842</v>
      </c>
      <c r="AU7826" s="4" t="s">
        <v>456</v>
      </c>
      <c r="AV7826" s="4" t="s">
        <v>730</v>
      </c>
      <c r="AW7826" s="4" t="s">
        <v>701</v>
      </c>
      <c r="AX7826" s="4"/>
      <c r="AY7826" s="4"/>
      <c r="AZ7826" s="4"/>
      <c r="BA7826" s="4"/>
      <c r="BB7826" s="4"/>
      <c r="BC7826" s="4">
        <v>40</v>
      </c>
      <c r="BD7826" t="str">
        <f>IF(AND(ADHOC!$G$15="",ADHOC!$S$4=""),"",IF(ADHOC!$G$15&lt;&gt;"",IF(ADHOC!$G$15=LEFT(Domein!$AS7826,LEN(ADHOC!$G$15)),MAX(Domein!BD$1:'Domein'!BD7825)+1,""),IF(ADHOC!$S$4=LEFT(Domein!$AS7826,LEN(ADHOC!$S$4)),MAX(Domein!BD$1:'Domein'!BD7825)+1,"")))</f>
        <v/>
      </c>
    </row>
    <row r="7827" spans="45:56" x14ac:dyDescent="0.2">
      <c r="AS7827" s="4" t="s">
        <v>15122</v>
      </c>
      <c r="AT7827" s="4" t="s">
        <v>15123</v>
      </c>
      <c r="AU7827" s="4" t="s">
        <v>463</v>
      </c>
      <c r="AV7827" s="4" t="s">
        <v>730</v>
      </c>
      <c r="AW7827" s="4" t="s">
        <v>701</v>
      </c>
      <c r="AX7827" s="4"/>
      <c r="AY7827" s="4"/>
      <c r="AZ7827" s="4"/>
      <c r="BA7827" s="4"/>
      <c r="BB7827" s="4"/>
      <c r="BC7827" s="4">
        <v>40</v>
      </c>
      <c r="BD7827" t="str">
        <f>IF(AND(ADHOC!$G$15="",ADHOC!$S$4=""),"",IF(ADHOC!$G$15&lt;&gt;"",IF(ADHOC!$G$15=LEFT(Domein!$AS7827,LEN(ADHOC!$G$15)),MAX(Domein!BD$1:'Domein'!BD7826)+1,""),IF(ADHOC!$S$4=LEFT(Domein!$AS7827,LEN(ADHOC!$S$4)),MAX(Domein!BD$1:'Domein'!BD7826)+1,"")))</f>
        <v/>
      </c>
    </row>
    <row r="7828" spans="45:56" x14ac:dyDescent="0.2">
      <c r="AS7828" s="4" t="s">
        <v>31595</v>
      </c>
      <c r="AT7828" s="4" t="s">
        <v>15123</v>
      </c>
      <c r="AU7828" s="4" t="s">
        <v>463</v>
      </c>
      <c r="AV7828" s="4" t="s">
        <v>730</v>
      </c>
      <c r="AW7828" s="4" t="s">
        <v>701</v>
      </c>
      <c r="AX7828" s="4"/>
      <c r="AY7828" s="4"/>
      <c r="AZ7828" s="4"/>
      <c r="BA7828" s="4"/>
      <c r="BB7828" s="4"/>
      <c r="BC7828" s="4">
        <v>40</v>
      </c>
      <c r="BD7828" t="str">
        <f>IF(AND(ADHOC!$G$15="",ADHOC!$S$4=""),"",IF(ADHOC!$G$15&lt;&gt;"",IF(ADHOC!$G$15=LEFT(Domein!$AS7828,LEN(ADHOC!$G$15)),MAX(Domein!BD$1:'Domein'!BD7827)+1,""),IF(ADHOC!$S$4=LEFT(Domein!$AS7828,LEN(ADHOC!$S$4)),MAX(Domein!BD$1:'Domein'!BD7827)+1,"")))</f>
        <v/>
      </c>
    </row>
    <row r="7829" spans="45:56" x14ac:dyDescent="0.2">
      <c r="AS7829" s="4" t="s">
        <v>37554</v>
      </c>
      <c r="AT7829" s="4" t="s">
        <v>37555</v>
      </c>
      <c r="AU7829" s="4" t="s">
        <v>456</v>
      </c>
      <c r="AV7829" s="4" t="s">
        <v>729</v>
      </c>
      <c r="AW7829" s="4" t="s">
        <v>701</v>
      </c>
      <c r="AX7829" s="4"/>
      <c r="AY7829" s="4"/>
      <c r="AZ7829" s="4"/>
      <c r="BA7829" s="4"/>
      <c r="BB7829" s="4"/>
      <c r="BC7829" s="4">
        <v>40</v>
      </c>
      <c r="BD7829" t="str">
        <f>IF(AND(ADHOC!$G$15="",ADHOC!$S$4=""),"",IF(ADHOC!$G$15&lt;&gt;"",IF(ADHOC!$G$15=LEFT(Domein!$AS7829,LEN(ADHOC!$G$15)),MAX(Domein!BD$1:'Domein'!BD7828)+1,""),IF(ADHOC!$S$4=LEFT(Domein!$AS7829,LEN(ADHOC!$S$4)),MAX(Domein!BD$1:'Domein'!BD7828)+1,"")))</f>
        <v/>
      </c>
    </row>
    <row r="7830" spans="45:56" x14ac:dyDescent="0.2">
      <c r="AS7830" s="4" t="s">
        <v>37556</v>
      </c>
      <c r="AT7830" s="4" t="s">
        <v>37557</v>
      </c>
      <c r="AU7830" s="4" t="s">
        <v>463</v>
      </c>
      <c r="AV7830" s="4" t="s">
        <v>730</v>
      </c>
      <c r="AW7830" s="4" t="s">
        <v>701</v>
      </c>
      <c r="AX7830" s="4"/>
      <c r="AY7830" s="4"/>
      <c r="AZ7830" s="4"/>
      <c r="BA7830" s="4"/>
      <c r="BB7830" s="4"/>
      <c r="BC7830" s="4">
        <v>40</v>
      </c>
      <c r="BD7830" t="str">
        <f>IF(AND(ADHOC!$G$15="",ADHOC!$S$4=""),"",IF(ADHOC!$G$15&lt;&gt;"",IF(ADHOC!$G$15=LEFT(Domein!$AS7830,LEN(ADHOC!$G$15)),MAX(Domein!BD$1:'Domein'!BD7829)+1,""),IF(ADHOC!$S$4=LEFT(Domein!$AS7830,LEN(ADHOC!$S$4)),MAX(Domein!BD$1:'Domein'!BD7829)+1,"")))</f>
        <v/>
      </c>
    </row>
    <row r="7831" spans="45:56" x14ac:dyDescent="0.2">
      <c r="AS7831" s="4" t="s">
        <v>34380</v>
      </c>
      <c r="AT7831" s="4" t="s">
        <v>34381</v>
      </c>
      <c r="AU7831" s="4" t="s">
        <v>456</v>
      </c>
      <c r="AV7831" s="4" t="s">
        <v>729</v>
      </c>
      <c r="AW7831" s="4" t="s">
        <v>701</v>
      </c>
      <c r="AX7831" s="4"/>
      <c r="AY7831" s="4"/>
      <c r="AZ7831" s="4"/>
      <c r="BA7831" s="4"/>
      <c r="BB7831" s="4"/>
      <c r="BC7831" s="4">
        <v>40</v>
      </c>
      <c r="BD7831" t="str">
        <f>IF(AND(ADHOC!$G$15="",ADHOC!$S$4=""),"",IF(ADHOC!$G$15&lt;&gt;"",IF(ADHOC!$G$15=LEFT(Domein!$AS7831,LEN(ADHOC!$G$15)),MAX(Domein!BD$1:'Domein'!BD7830)+1,""),IF(ADHOC!$S$4=LEFT(Domein!$AS7831,LEN(ADHOC!$S$4)),MAX(Domein!BD$1:'Domein'!BD7830)+1,"")))</f>
        <v/>
      </c>
    </row>
    <row r="7832" spans="45:56" x14ac:dyDescent="0.2">
      <c r="AS7832" s="4" t="s">
        <v>11816</v>
      </c>
      <c r="AT7832" s="4" t="s">
        <v>11835</v>
      </c>
      <c r="AU7832" s="4" t="s">
        <v>463</v>
      </c>
      <c r="AV7832" s="4" t="s">
        <v>730</v>
      </c>
      <c r="AW7832" s="4" t="s">
        <v>701</v>
      </c>
      <c r="AX7832" s="4"/>
      <c r="AY7832" s="4"/>
      <c r="AZ7832" s="4"/>
      <c r="BA7832" s="4"/>
      <c r="BB7832" s="4"/>
      <c r="BC7832" s="4">
        <v>40</v>
      </c>
      <c r="BD7832" t="str">
        <f>IF(AND(ADHOC!$G$15="",ADHOC!$S$4=""),"",IF(ADHOC!$G$15&lt;&gt;"",IF(ADHOC!$G$15=LEFT(Domein!$AS7832,LEN(ADHOC!$G$15)),MAX(Domein!BD$1:'Domein'!BD7831)+1,""),IF(ADHOC!$S$4=LEFT(Domein!$AS7832,LEN(ADHOC!$S$4)),MAX(Domein!BD$1:'Domein'!BD7831)+1,"")))</f>
        <v/>
      </c>
    </row>
    <row r="7833" spans="45:56" x14ac:dyDescent="0.2">
      <c r="AS7833" s="4" t="s">
        <v>37558</v>
      </c>
      <c r="AT7833" s="4" t="s">
        <v>37559</v>
      </c>
      <c r="AU7833" s="4" t="s">
        <v>456</v>
      </c>
      <c r="AV7833" s="4" t="s">
        <v>729</v>
      </c>
      <c r="AW7833" s="4" t="s">
        <v>701</v>
      </c>
      <c r="AX7833" s="4"/>
      <c r="AY7833" s="4"/>
      <c r="AZ7833" s="4"/>
      <c r="BA7833" s="4"/>
      <c r="BB7833" s="4"/>
      <c r="BC7833" s="4">
        <v>40</v>
      </c>
      <c r="BD7833" t="str">
        <f>IF(AND(ADHOC!$G$15="",ADHOC!$S$4=""),"",IF(ADHOC!$G$15&lt;&gt;"",IF(ADHOC!$G$15=LEFT(Domein!$AS7833,LEN(ADHOC!$G$15)),MAX(Domein!BD$1:'Domein'!BD7832)+1,""),IF(ADHOC!$S$4=LEFT(Domein!$AS7833,LEN(ADHOC!$S$4)),MAX(Domein!BD$1:'Domein'!BD7832)+1,"")))</f>
        <v/>
      </c>
    </row>
    <row r="7834" spans="45:56" x14ac:dyDescent="0.2">
      <c r="AS7834" s="4" t="s">
        <v>9677</v>
      </c>
      <c r="AT7834" s="4" t="s">
        <v>9625</v>
      </c>
      <c r="AU7834" s="4" t="s">
        <v>456</v>
      </c>
      <c r="AV7834" s="4" t="s">
        <v>729</v>
      </c>
      <c r="AW7834" s="4" t="s">
        <v>701</v>
      </c>
      <c r="AX7834" s="4"/>
      <c r="AY7834" s="4"/>
      <c r="AZ7834" s="4"/>
      <c r="BA7834" s="4"/>
      <c r="BB7834" s="4"/>
      <c r="BC7834" s="4">
        <v>40</v>
      </c>
      <c r="BD7834" t="str">
        <f>IF(AND(ADHOC!$G$15="",ADHOC!$S$4=""),"",IF(ADHOC!$G$15&lt;&gt;"",IF(ADHOC!$G$15=LEFT(Domein!$AS7834,LEN(ADHOC!$G$15)),MAX(Domein!BD$1:'Domein'!BD7833)+1,""),IF(ADHOC!$S$4=LEFT(Domein!$AS7834,LEN(ADHOC!$S$4)),MAX(Domein!BD$1:'Domein'!BD7833)+1,"")))</f>
        <v/>
      </c>
    </row>
    <row r="7835" spans="45:56" x14ac:dyDescent="0.2">
      <c r="AS7835" s="4" t="s">
        <v>9678</v>
      </c>
      <c r="AT7835" s="4" t="s">
        <v>9679</v>
      </c>
      <c r="AU7835" s="4" t="s">
        <v>456</v>
      </c>
      <c r="AV7835" s="4" t="s">
        <v>730</v>
      </c>
      <c r="AW7835" s="4" t="s">
        <v>701</v>
      </c>
      <c r="AX7835" s="4"/>
      <c r="AY7835" s="4"/>
      <c r="AZ7835" s="4"/>
      <c r="BA7835" s="4"/>
      <c r="BB7835" s="4"/>
      <c r="BC7835" s="4">
        <v>40</v>
      </c>
      <c r="BD7835" t="str">
        <f>IF(AND(ADHOC!$G$15="",ADHOC!$S$4=""),"",IF(ADHOC!$G$15&lt;&gt;"",IF(ADHOC!$G$15=LEFT(Domein!$AS7835,LEN(ADHOC!$G$15)),MAX(Domein!BD$1:'Domein'!BD7834)+1,""),IF(ADHOC!$S$4=LEFT(Domein!$AS7835,LEN(ADHOC!$S$4)),MAX(Domein!BD$1:'Domein'!BD7834)+1,"")))</f>
        <v/>
      </c>
    </row>
    <row r="7836" spans="45:56" x14ac:dyDescent="0.2">
      <c r="AS7836" s="4" t="s">
        <v>36616</v>
      </c>
      <c r="AT7836" s="4" t="s">
        <v>36617</v>
      </c>
      <c r="AU7836" s="4" t="s">
        <v>456</v>
      </c>
      <c r="AV7836" s="4" t="s">
        <v>729</v>
      </c>
      <c r="AW7836" s="4" t="s">
        <v>701</v>
      </c>
      <c r="AX7836" s="4"/>
      <c r="AY7836" s="4"/>
      <c r="AZ7836" s="4"/>
      <c r="BA7836" s="4"/>
      <c r="BB7836" s="4"/>
      <c r="BC7836" s="4">
        <v>40</v>
      </c>
      <c r="BD7836" t="str">
        <f>IF(AND(ADHOC!$G$15="",ADHOC!$S$4=""),"",IF(ADHOC!$G$15&lt;&gt;"",IF(ADHOC!$G$15=LEFT(Domein!$AS7836,LEN(ADHOC!$G$15)),MAX(Domein!BD$1:'Domein'!BD7835)+1,""),IF(ADHOC!$S$4=LEFT(Domein!$AS7836,LEN(ADHOC!$S$4)),MAX(Domein!BD$1:'Domein'!BD7835)+1,"")))</f>
        <v/>
      </c>
    </row>
    <row r="7837" spans="45:56" x14ac:dyDescent="0.2">
      <c r="AS7837" s="4" t="s">
        <v>17022</v>
      </c>
      <c r="AT7837" s="4" t="s">
        <v>17023</v>
      </c>
      <c r="AU7837" s="4" t="s">
        <v>456</v>
      </c>
      <c r="AV7837" s="4" t="s">
        <v>729</v>
      </c>
      <c r="AW7837" s="4" t="s">
        <v>701</v>
      </c>
      <c r="AX7837" s="4"/>
      <c r="AY7837" s="4"/>
      <c r="AZ7837" s="4"/>
      <c r="BA7837" s="4"/>
      <c r="BB7837" s="4"/>
      <c r="BC7837" s="4">
        <v>40</v>
      </c>
      <c r="BD7837" t="str">
        <f>IF(AND(ADHOC!$G$15="",ADHOC!$S$4=""),"",IF(ADHOC!$G$15&lt;&gt;"",IF(ADHOC!$G$15=LEFT(Domein!$AS7837,LEN(ADHOC!$G$15)),MAX(Domein!BD$1:'Domein'!BD7836)+1,""),IF(ADHOC!$S$4=LEFT(Domein!$AS7837,LEN(ADHOC!$S$4)),MAX(Domein!BD$1:'Domein'!BD7836)+1,"")))</f>
        <v/>
      </c>
    </row>
    <row r="7838" spans="45:56" x14ac:dyDescent="0.2">
      <c r="AS7838" s="4" t="s">
        <v>17024</v>
      </c>
      <c r="AT7838" s="4" t="s">
        <v>21859</v>
      </c>
      <c r="AU7838" s="4" t="s">
        <v>456</v>
      </c>
      <c r="AV7838" s="4" t="s">
        <v>729</v>
      </c>
      <c r="AW7838" s="4" t="s">
        <v>701</v>
      </c>
      <c r="AX7838" s="4"/>
      <c r="AY7838" s="4"/>
      <c r="AZ7838" s="4"/>
      <c r="BA7838" s="4"/>
      <c r="BB7838" s="4"/>
      <c r="BC7838" s="4">
        <v>40</v>
      </c>
      <c r="BD7838" t="str">
        <f>IF(AND(ADHOC!$G$15="",ADHOC!$S$4=""),"",IF(ADHOC!$G$15&lt;&gt;"",IF(ADHOC!$G$15=LEFT(Domein!$AS7838,LEN(ADHOC!$G$15)),MAX(Domein!BD$1:'Domein'!BD7837)+1,""),IF(ADHOC!$S$4=LEFT(Domein!$AS7838,LEN(ADHOC!$S$4)),MAX(Domein!BD$1:'Domein'!BD7837)+1,"")))</f>
        <v/>
      </c>
    </row>
    <row r="7839" spans="45:56" x14ac:dyDescent="0.2">
      <c r="AS7839" s="4" t="s">
        <v>12209</v>
      </c>
      <c r="AT7839" s="4" t="s">
        <v>12210</v>
      </c>
      <c r="AU7839" s="4" t="s">
        <v>463</v>
      </c>
      <c r="AV7839" s="4" t="s">
        <v>730</v>
      </c>
      <c r="AW7839" s="4" t="s">
        <v>701</v>
      </c>
      <c r="AX7839" s="4"/>
      <c r="AY7839" s="4"/>
      <c r="AZ7839" s="4"/>
      <c r="BA7839" s="4"/>
      <c r="BB7839" s="4"/>
      <c r="BC7839" s="4">
        <v>40</v>
      </c>
      <c r="BD7839" t="str">
        <f>IF(AND(ADHOC!$G$15="",ADHOC!$S$4=""),"",IF(ADHOC!$G$15&lt;&gt;"",IF(ADHOC!$G$15=LEFT(Domein!$AS7839,LEN(ADHOC!$G$15)),MAX(Domein!BD$1:'Domein'!BD7838)+1,""),IF(ADHOC!$S$4=LEFT(Domein!$AS7839,LEN(ADHOC!$S$4)),MAX(Domein!BD$1:'Domein'!BD7838)+1,"")))</f>
        <v/>
      </c>
    </row>
    <row r="7840" spans="45:56" x14ac:dyDescent="0.2">
      <c r="AS7840" s="4" t="s">
        <v>20403</v>
      </c>
      <c r="AT7840" s="4" t="s">
        <v>20404</v>
      </c>
      <c r="AU7840" s="4" t="s">
        <v>456</v>
      </c>
      <c r="AV7840" s="4" t="s">
        <v>731</v>
      </c>
      <c r="AW7840" s="4" t="s">
        <v>724</v>
      </c>
      <c r="AX7840" s="4"/>
      <c r="AY7840" s="4">
        <v>249097</v>
      </c>
      <c r="AZ7840" s="4">
        <v>519153</v>
      </c>
      <c r="BA7840" s="4" t="s">
        <v>28438</v>
      </c>
      <c r="BB7840" s="4" t="s">
        <v>28439</v>
      </c>
      <c r="BC7840" s="4">
        <v>40</v>
      </c>
      <c r="BD7840" t="str">
        <f>IF(AND(ADHOC!$G$15="",ADHOC!$S$4=""),"",IF(ADHOC!$G$15&lt;&gt;"",IF(ADHOC!$G$15=LEFT(Domein!$AS7840,LEN(ADHOC!$G$15)),MAX(Domein!BD$1:'Domein'!BD7839)+1,""),IF(ADHOC!$S$4=LEFT(Domein!$AS7840,LEN(ADHOC!$S$4)),MAX(Domein!BD$1:'Domein'!BD7839)+1,"")))</f>
        <v/>
      </c>
    </row>
    <row r="7841" spans="45:56" x14ac:dyDescent="0.2">
      <c r="AS7841" s="4" t="s">
        <v>20405</v>
      </c>
      <c r="AT7841" s="4" t="s">
        <v>20406</v>
      </c>
      <c r="AU7841" s="4" t="s">
        <v>456</v>
      </c>
      <c r="AV7841" s="4" t="s">
        <v>731</v>
      </c>
      <c r="AW7841" s="4" t="s">
        <v>724</v>
      </c>
      <c r="AX7841" s="4"/>
      <c r="AY7841" s="4">
        <v>254440</v>
      </c>
      <c r="AZ7841" s="4">
        <v>519018</v>
      </c>
      <c r="BA7841" s="4" t="s">
        <v>28440</v>
      </c>
      <c r="BB7841" s="4" t="s">
        <v>28441</v>
      </c>
      <c r="BC7841" s="4">
        <v>40</v>
      </c>
      <c r="BD7841" t="str">
        <f>IF(AND(ADHOC!$G$15="",ADHOC!$S$4=""),"",IF(ADHOC!$G$15&lt;&gt;"",IF(ADHOC!$G$15=LEFT(Domein!$AS7841,LEN(ADHOC!$G$15)),MAX(Domein!BD$1:'Domein'!BD7840)+1,""),IF(ADHOC!$S$4=LEFT(Domein!$AS7841,LEN(ADHOC!$S$4)),MAX(Domein!BD$1:'Domein'!BD7840)+1,"")))</f>
        <v/>
      </c>
    </row>
    <row r="7842" spans="45:56" x14ac:dyDescent="0.2">
      <c r="AS7842" s="4" t="s">
        <v>20407</v>
      </c>
      <c r="AT7842" s="4" t="s">
        <v>20408</v>
      </c>
      <c r="AU7842" s="4" t="s">
        <v>456</v>
      </c>
      <c r="AV7842" s="4" t="s">
        <v>731</v>
      </c>
      <c r="AW7842" s="4" t="s">
        <v>724</v>
      </c>
      <c r="AX7842" s="4"/>
      <c r="AY7842" s="4">
        <v>255501</v>
      </c>
      <c r="AZ7842" s="4">
        <v>519448</v>
      </c>
      <c r="BA7842" s="4" t="s">
        <v>28442</v>
      </c>
      <c r="BB7842" s="4" t="s">
        <v>28443</v>
      </c>
      <c r="BC7842" s="4">
        <v>40</v>
      </c>
      <c r="BD7842" t="str">
        <f>IF(AND(ADHOC!$G$15="",ADHOC!$S$4=""),"",IF(ADHOC!$G$15&lt;&gt;"",IF(ADHOC!$G$15=LEFT(Domein!$AS7842,LEN(ADHOC!$G$15)),MAX(Domein!BD$1:'Domein'!BD7841)+1,""),IF(ADHOC!$S$4=LEFT(Domein!$AS7842,LEN(ADHOC!$S$4)),MAX(Domein!BD$1:'Domein'!BD7841)+1,"")))</f>
        <v/>
      </c>
    </row>
    <row r="7843" spans="45:56" x14ac:dyDescent="0.2">
      <c r="AS7843" s="4" t="s">
        <v>20409</v>
      </c>
      <c r="AT7843" s="4" t="s">
        <v>20410</v>
      </c>
      <c r="AU7843" s="4" t="s">
        <v>456</v>
      </c>
      <c r="AV7843" s="4" t="s">
        <v>731</v>
      </c>
      <c r="AW7843" s="4" t="s">
        <v>724</v>
      </c>
      <c r="AX7843" s="4"/>
      <c r="AY7843" s="4">
        <v>260283</v>
      </c>
      <c r="AZ7843" s="4">
        <v>517933</v>
      </c>
      <c r="BA7843" s="4" t="s">
        <v>28444</v>
      </c>
      <c r="BB7843" s="4" t="s">
        <v>28445</v>
      </c>
      <c r="BC7843" s="4">
        <v>40</v>
      </c>
      <c r="BD7843" t="str">
        <f>IF(AND(ADHOC!$G$15="",ADHOC!$S$4=""),"",IF(ADHOC!$G$15&lt;&gt;"",IF(ADHOC!$G$15=LEFT(Domein!$AS7843,LEN(ADHOC!$G$15)),MAX(Domein!BD$1:'Domein'!BD7842)+1,""),IF(ADHOC!$S$4=LEFT(Domein!$AS7843,LEN(ADHOC!$S$4)),MAX(Domein!BD$1:'Domein'!BD7842)+1,"")))</f>
        <v/>
      </c>
    </row>
    <row r="7844" spans="45:56" x14ac:dyDescent="0.2">
      <c r="AS7844" s="4" t="s">
        <v>20411</v>
      </c>
      <c r="AT7844" s="4" t="s">
        <v>20412</v>
      </c>
      <c r="AU7844" s="4" t="s">
        <v>456</v>
      </c>
      <c r="AV7844" s="4" t="s">
        <v>731</v>
      </c>
      <c r="AW7844" s="4" t="s">
        <v>724</v>
      </c>
      <c r="AX7844" s="4"/>
      <c r="AY7844" s="4">
        <v>263167</v>
      </c>
      <c r="AZ7844" s="4">
        <v>518510</v>
      </c>
      <c r="BA7844" s="4" t="s">
        <v>28446</v>
      </c>
      <c r="BB7844" s="4" t="s">
        <v>28447</v>
      </c>
      <c r="BC7844" s="4">
        <v>40</v>
      </c>
      <c r="BD7844" t="str">
        <f>IF(AND(ADHOC!$G$15="",ADHOC!$S$4=""),"",IF(ADHOC!$G$15&lt;&gt;"",IF(ADHOC!$G$15=LEFT(Domein!$AS7844,LEN(ADHOC!$G$15)),MAX(Domein!BD$1:'Domein'!BD7843)+1,""),IF(ADHOC!$S$4=LEFT(Domein!$AS7844,LEN(ADHOC!$S$4)),MAX(Domein!BD$1:'Domein'!BD7843)+1,"")))</f>
        <v/>
      </c>
    </row>
    <row r="7845" spans="45:56" x14ac:dyDescent="0.2">
      <c r="AS7845" s="4" t="s">
        <v>20413</v>
      </c>
      <c r="AT7845" s="4" t="s">
        <v>20414</v>
      </c>
      <c r="AU7845" s="4" t="s">
        <v>456</v>
      </c>
      <c r="AV7845" s="4" t="s">
        <v>731</v>
      </c>
      <c r="AW7845" s="4" t="s">
        <v>724</v>
      </c>
      <c r="AX7845" s="4"/>
      <c r="AY7845" s="4">
        <v>266918</v>
      </c>
      <c r="AZ7845" s="4">
        <v>517431</v>
      </c>
      <c r="BA7845" s="4" t="s">
        <v>28448</v>
      </c>
      <c r="BB7845" s="4" t="s">
        <v>28449</v>
      </c>
      <c r="BC7845" s="4">
        <v>40</v>
      </c>
      <c r="BD7845" t="str">
        <f>IF(AND(ADHOC!$G$15="",ADHOC!$S$4=""),"",IF(ADHOC!$G$15&lt;&gt;"",IF(ADHOC!$G$15=LEFT(Domein!$AS7845,LEN(ADHOC!$G$15)),MAX(Domein!BD$1:'Domein'!BD7844)+1,""),IF(ADHOC!$S$4=LEFT(Domein!$AS7845,LEN(ADHOC!$S$4)),MAX(Domein!BD$1:'Domein'!BD7844)+1,"")))</f>
        <v/>
      </c>
    </row>
    <row r="7846" spans="45:56" x14ac:dyDescent="0.2">
      <c r="AS7846" s="4" t="s">
        <v>20415</v>
      </c>
      <c r="AT7846" s="4" t="s">
        <v>20416</v>
      </c>
      <c r="AU7846" s="4" t="s">
        <v>456</v>
      </c>
      <c r="AV7846" s="4" t="s">
        <v>731</v>
      </c>
      <c r="AW7846" s="4" t="s">
        <v>724</v>
      </c>
      <c r="AX7846" s="4"/>
      <c r="AY7846" s="4">
        <v>255742</v>
      </c>
      <c r="AZ7846" s="4">
        <v>519452</v>
      </c>
      <c r="BA7846" s="4" t="s">
        <v>28450</v>
      </c>
      <c r="BB7846" s="4" t="s">
        <v>28451</v>
      </c>
      <c r="BC7846" s="4">
        <v>40</v>
      </c>
      <c r="BD7846" t="str">
        <f>IF(AND(ADHOC!$G$15="",ADHOC!$S$4=""),"",IF(ADHOC!$G$15&lt;&gt;"",IF(ADHOC!$G$15=LEFT(Domein!$AS7846,LEN(ADHOC!$G$15)),MAX(Domein!BD$1:'Domein'!BD7845)+1,""),IF(ADHOC!$S$4=LEFT(Domein!$AS7846,LEN(ADHOC!$S$4)),MAX(Domein!BD$1:'Domein'!BD7845)+1,"")))</f>
        <v/>
      </c>
    </row>
    <row r="7847" spans="45:56" x14ac:dyDescent="0.2">
      <c r="AS7847" s="4" t="s">
        <v>35951</v>
      </c>
      <c r="AT7847" s="4" t="s">
        <v>35952</v>
      </c>
      <c r="AU7847" s="4" t="s">
        <v>456</v>
      </c>
      <c r="AV7847" s="4" t="s">
        <v>729</v>
      </c>
      <c r="AW7847" s="4" t="s">
        <v>1167</v>
      </c>
      <c r="AX7847" s="4"/>
      <c r="AY7847" s="4"/>
      <c r="AZ7847" s="4"/>
      <c r="BA7847" s="4"/>
      <c r="BB7847" s="4"/>
      <c r="BC7847" s="4">
        <v>40</v>
      </c>
      <c r="BD7847" t="str">
        <f>IF(AND(ADHOC!$G$15="",ADHOC!$S$4=""),"",IF(ADHOC!$G$15&lt;&gt;"",IF(ADHOC!$G$15=LEFT(Domein!$AS7847,LEN(ADHOC!$G$15)),MAX(Domein!BD$1:'Domein'!BD7846)+1,""),IF(ADHOC!$S$4=LEFT(Domein!$AS7847,LEN(ADHOC!$S$4)),MAX(Domein!BD$1:'Domein'!BD7846)+1,"")))</f>
        <v/>
      </c>
    </row>
    <row r="7848" spans="45:56" x14ac:dyDescent="0.2">
      <c r="AS7848" s="4" t="s">
        <v>35953</v>
      </c>
      <c r="AT7848" s="4" t="s">
        <v>35954</v>
      </c>
      <c r="AU7848" s="4" t="s">
        <v>456</v>
      </c>
      <c r="AV7848" s="4" t="s">
        <v>729</v>
      </c>
      <c r="AW7848" s="4" t="s">
        <v>1167</v>
      </c>
      <c r="AX7848" s="4"/>
      <c r="AY7848" s="4"/>
      <c r="AZ7848" s="4"/>
      <c r="BA7848" s="4"/>
      <c r="BB7848" s="4"/>
      <c r="BC7848" s="4">
        <v>40</v>
      </c>
      <c r="BD7848" t="str">
        <f>IF(AND(ADHOC!$G$15="",ADHOC!$S$4=""),"",IF(ADHOC!$G$15&lt;&gt;"",IF(ADHOC!$G$15=LEFT(Domein!$AS7848,LEN(ADHOC!$G$15)),MAX(Domein!BD$1:'Domein'!BD7847)+1,""),IF(ADHOC!$S$4=LEFT(Domein!$AS7848,LEN(ADHOC!$S$4)),MAX(Domein!BD$1:'Domein'!BD7847)+1,"")))</f>
        <v/>
      </c>
    </row>
    <row r="7849" spans="45:56" x14ac:dyDescent="0.2">
      <c r="AS7849" s="4" t="s">
        <v>13389</v>
      </c>
      <c r="AT7849" s="4" t="s">
        <v>13390</v>
      </c>
      <c r="AU7849" s="4" t="s">
        <v>463</v>
      </c>
      <c r="AV7849" s="4" t="s">
        <v>730</v>
      </c>
      <c r="AW7849" s="4" t="s">
        <v>701</v>
      </c>
      <c r="AX7849" s="4"/>
      <c r="AY7849" s="4"/>
      <c r="AZ7849" s="4"/>
      <c r="BA7849" s="4"/>
      <c r="BB7849" s="4"/>
      <c r="BC7849" s="4">
        <v>40</v>
      </c>
      <c r="BD7849" t="str">
        <f>IF(AND(ADHOC!$G$15="",ADHOC!$S$4=""),"",IF(ADHOC!$G$15&lt;&gt;"",IF(ADHOC!$G$15=LEFT(Domein!$AS7849,LEN(ADHOC!$G$15)),MAX(Domein!BD$1:'Domein'!BD7848)+1,""),IF(ADHOC!$S$4=LEFT(Domein!$AS7849,LEN(ADHOC!$S$4)),MAX(Domein!BD$1:'Domein'!BD7848)+1,"")))</f>
        <v/>
      </c>
    </row>
    <row r="7850" spans="45:56" x14ac:dyDescent="0.2">
      <c r="AS7850" s="4" t="s">
        <v>33536</v>
      </c>
      <c r="AT7850" s="4" t="s">
        <v>33537</v>
      </c>
      <c r="AU7850" s="4" t="s">
        <v>456</v>
      </c>
      <c r="AV7850" s="4" t="s">
        <v>730</v>
      </c>
      <c r="AW7850" s="4" t="s">
        <v>701</v>
      </c>
      <c r="AX7850" s="4"/>
      <c r="AY7850" s="4"/>
      <c r="AZ7850" s="4"/>
      <c r="BA7850" s="4"/>
      <c r="BB7850" s="4"/>
      <c r="BC7850" s="4">
        <v>40</v>
      </c>
      <c r="BD7850" t="str">
        <f>IF(AND(ADHOC!$G$15="",ADHOC!$S$4=""),"",IF(ADHOC!$G$15&lt;&gt;"",IF(ADHOC!$G$15=LEFT(Domein!$AS7850,LEN(ADHOC!$G$15)),MAX(Domein!BD$1:'Domein'!BD7849)+1,""),IF(ADHOC!$S$4=LEFT(Domein!$AS7850,LEN(ADHOC!$S$4)),MAX(Domein!BD$1:'Domein'!BD7849)+1,"")))</f>
        <v/>
      </c>
    </row>
    <row r="7851" spans="45:56" x14ac:dyDescent="0.2">
      <c r="AS7851" s="4" t="s">
        <v>33538</v>
      </c>
      <c r="AT7851" s="4" t="s">
        <v>33539</v>
      </c>
      <c r="AU7851" s="4" t="s">
        <v>456</v>
      </c>
      <c r="AV7851" s="4" t="s">
        <v>730</v>
      </c>
      <c r="AW7851" s="4" t="s">
        <v>701</v>
      </c>
      <c r="AX7851" s="4"/>
      <c r="AY7851" s="4"/>
      <c r="AZ7851" s="4"/>
      <c r="BA7851" s="4"/>
      <c r="BB7851" s="4"/>
      <c r="BC7851" s="4">
        <v>40</v>
      </c>
      <c r="BD7851" t="str">
        <f>IF(AND(ADHOC!$G$15="",ADHOC!$S$4=""),"",IF(ADHOC!$G$15&lt;&gt;"",IF(ADHOC!$G$15=LEFT(Domein!$AS7851,LEN(ADHOC!$G$15)),MAX(Domein!BD$1:'Domein'!BD7850)+1,""),IF(ADHOC!$S$4=LEFT(Domein!$AS7851,LEN(ADHOC!$S$4)),MAX(Domein!BD$1:'Domein'!BD7850)+1,"")))</f>
        <v/>
      </c>
    </row>
    <row r="7852" spans="45:56" x14ac:dyDescent="0.2">
      <c r="AS7852" s="4" t="s">
        <v>13391</v>
      </c>
      <c r="AT7852" s="4" t="s">
        <v>13392</v>
      </c>
      <c r="AU7852" s="4" t="s">
        <v>463</v>
      </c>
      <c r="AV7852" s="4" t="s">
        <v>730</v>
      </c>
      <c r="AW7852" s="4" t="s">
        <v>701</v>
      </c>
      <c r="AX7852" s="4"/>
      <c r="AY7852" s="4"/>
      <c r="AZ7852" s="4"/>
      <c r="BA7852" s="4"/>
      <c r="BB7852" s="4"/>
      <c r="BC7852" s="4">
        <v>40</v>
      </c>
      <c r="BD7852" t="str">
        <f>IF(AND(ADHOC!$G$15="",ADHOC!$S$4=""),"",IF(ADHOC!$G$15&lt;&gt;"",IF(ADHOC!$G$15=LEFT(Domein!$AS7852,LEN(ADHOC!$G$15)),MAX(Domein!BD$1:'Domein'!BD7851)+1,""),IF(ADHOC!$S$4=LEFT(Domein!$AS7852,LEN(ADHOC!$S$4)),MAX(Domein!BD$1:'Domein'!BD7851)+1,"")))</f>
        <v/>
      </c>
    </row>
    <row r="7853" spans="45:56" x14ac:dyDescent="0.2">
      <c r="AS7853" s="4" t="s">
        <v>36218</v>
      </c>
      <c r="AT7853" s="4" t="s">
        <v>36219</v>
      </c>
      <c r="AU7853" s="4" t="s">
        <v>456</v>
      </c>
      <c r="AV7853" s="4" t="s">
        <v>729</v>
      </c>
      <c r="AW7853" s="4" t="s">
        <v>701</v>
      </c>
      <c r="AX7853" s="4"/>
      <c r="AY7853" s="4"/>
      <c r="AZ7853" s="4"/>
      <c r="BA7853" s="4"/>
      <c r="BB7853" s="4"/>
      <c r="BC7853" s="4">
        <v>40</v>
      </c>
      <c r="BD7853" t="str">
        <f>IF(AND(ADHOC!$G$15="",ADHOC!$S$4=""),"",IF(ADHOC!$G$15&lt;&gt;"",IF(ADHOC!$G$15=LEFT(Domein!$AS7853,LEN(ADHOC!$G$15)),MAX(Domein!BD$1:'Domein'!BD7852)+1,""),IF(ADHOC!$S$4=LEFT(Domein!$AS7853,LEN(ADHOC!$S$4)),MAX(Domein!BD$1:'Domein'!BD7852)+1,"")))</f>
        <v/>
      </c>
    </row>
    <row r="7854" spans="45:56" x14ac:dyDescent="0.2">
      <c r="AS7854" s="4" t="s">
        <v>3268</v>
      </c>
      <c r="AT7854" s="4" t="s">
        <v>10932</v>
      </c>
      <c r="AU7854" s="4" t="s">
        <v>456</v>
      </c>
      <c r="AV7854" s="4" t="s">
        <v>729</v>
      </c>
      <c r="AW7854" s="4" t="s">
        <v>701</v>
      </c>
      <c r="AX7854" s="4"/>
      <c r="AY7854" s="4"/>
      <c r="AZ7854" s="4"/>
      <c r="BA7854" s="4"/>
      <c r="BB7854" s="4"/>
      <c r="BC7854" s="4">
        <v>40</v>
      </c>
      <c r="BD7854" t="str">
        <f>IF(AND(ADHOC!$G$15="",ADHOC!$S$4=""),"",IF(ADHOC!$G$15&lt;&gt;"",IF(ADHOC!$G$15=LEFT(Domein!$AS7854,LEN(ADHOC!$G$15)),MAX(Domein!BD$1:'Domein'!BD7853)+1,""),IF(ADHOC!$S$4=LEFT(Domein!$AS7854,LEN(ADHOC!$S$4)),MAX(Domein!BD$1:'Domein'!BD7853)+1,"")))</f>
        <v/>
      </c>
    </row>
    <row r="7855" spans="45:56" x14ac:dyDescent="0.2">
      <c r="AS7855" s="4" t="s">
        <v>32806</v>
      </c>
      <c r="AT7855" s="4" t="s">
        <v>32385</v>
      </c>
      <c r="AU7855" s="4" t="s">
        <v>456</v>
      </c>
      <c r="AV7855" s="4" t="s">
        <v>729</v>
      </c>
      <c r="AW7855" s="4" t="s">
        <v>701</v>
      </c>
      <c r="AX7855" s="4"/>
      <c r="AY7855" s="4"/>
      <c r="AZ7855" s="4"/>
      <c r="BA7855" s="4"/>
      <c r="BB7855" s="4"/>
      <c r="BC7855" s="4">
        <v>40</v>
      </c>
      <c r="BD7855" t="str">
        <f>IF(AND(ADHOC!$G$15="",ADHOC!$S$4=""),"",IF(ADHOC!$G$15&lt;&gt;"",IF(ADHOC!$G$15=LEFT(Domein!$AS7855,LEN(ADHOC!$G$15)),MAX(Domein!BD$1:'Domein'!BD7854)+1,""),IF(ADHOC!$S$4=LEFT(Domein!$AS7855,LEN(ADHOC!$S$4)),MAX(Domein!BD$1:'Domein'!BD7854)+1,"")))</f>
        <v/>
      </c>
    </row>
    <row r="7856" spans="45:56" x14ac:dyDescent="0.2">
      <c r="AS7856" s="4" t="s">
        <v>17025</v>
      </c>
      <c r="AT7856" s="4" t="s">
        <v>17026</v>
      </c>
      <c r="AU7856" s="4" t="s">
        <v>456</v>
      </c>
      <c r="AV7856" s="4" t="s">
        <v>729</v>
      </c>
      <c r="AW7856" s="4" t="s">
        <v>701</v>
      </c>
      <c r="AX7856" s="4"/>
      <c r="AY7856" s="4"/>
      <c r="AZ7856" s="4"/>
      <c r="BA7856" s="4"/>
      <c r="BB7856" s="4"/>
      <c r="BC7856" s="4">
        <v>40</v>
      </c>
      <c r="BD7856" t="str">
        <f>IF(AND(ADHOC!$G$15="",ADHOC!$S$4=""),"",IF(ADHOC!$G$15&lt;&gt;"",IF(ADHOC!$G$15=LEFT(Domein!$AS7856,LEN(ADHOC!$G$15)),MAX(Domein!BD$1:'Domein'!BD7855)+1,""),IF(ADHOC!$S$4=LEFT(Domein!$AS7856,LEN(ADHOC!$S$4)),MAX(Domein!BD$1:'Domein'!BD7855)+1,"")))</f>
        <v/>
      </c>
    </row>
    <row r="7857" spans="45:56" x14ac:dyDescent="0.2">
      <c r="AS7857" s="4" t="s">
        <v>36899</v>
      </c>
      <c r="AT7857" s="4" t="s">
        <v>36900</v>
      </c>
      <c r="AU7857" s="4" t="s">
        <v>456</v>
      </c>
      <c r="AV7857" s="4" t="s">
        <v>730</v>
      </c>
      <c r="AW7857" s="4" t="s">
        <v>701</v>
      </c>
      <c r="AX7857" s="4"/>
      <c r="AY7857" s="4"/>
      <c r="AZ7857" s="4"/>
      <c r="BA7857" s="4"/>
      <c r="BB7857" s="4"/>
      <c r="BC7857" s="4">
        <v>40</v>
      </c>
      <c r="BD7857" t="str">
        <f>IF(AND(ADHOC!$G$15="",ADHOC!$S$4=""),"",IF(ADHOC!$G$15&lt;&gt;"",IF(ADHOC!$G$15=LEFT(Domein!$AS7857,LEN(ADHOC!$G$15)),MAX(Domein!BD$1:'Domein'!BD7856)+1,""),IF(ADHOC!$S$4=LEFT(Domein!$AS7857,LEN(ADHOC!$S$4)),MAX(Domein!BD$1:'Domein'!BD7856)+1,"")))</f>
        <v/>
      </c>
    </row>
    <row r="7858" spans="45:56" x14ac:dyDescent="0.2">
      <c r="AS7858" s="4" t="s">
        <v>37560</v>
      </c>
      <c r="AT7858" s="4" t="s">
        <v>37561</v>
      </c>
      <c r="AU7858" s="4" t="s">
        <v>456</v>
      </c>
      <c r="AV7858" s="4" t="s">
        <v>730</v>
      </c>
      <c r="AW7858" s="4" t="s">
        <v>701</v>
      </c>
      <c r="AX7858" s="4"/>
      <c r="AY7858" s="4"/>
      <c r="AZ7858" s="4"/>
      <c r="BA7858" s="4"/>
      <c r="BB7858" s="4"/>
      <c r="BC7858" s="4">
        <v>40</v>
      </c>
      <c r="BD7858" t="str">
        <f>IF(AND(ADHOC!$G$15="",ADHOC!$S$4=""),"",IF(ADHOC!$G$15&lt;&gt;"",IF(ADHOC!$G$15=LEFT(Domein!$AS7858,LEN(ADHOC!$G$15)),MAX(Domein!BD$1:'Domein'!BD7857)+1,""),IF(ADHOC!$S$4=LEFT(Domein!$AS7858,LEN(ADHOC!$S$4)),MAX(Domein!BD$1:'Domein'!BD7857)+1,"")))</f>
        <v/>
      </c>
    </row>
    <row r="7859" spans="45:56" x14ac:dyDescent="0.2">
      <c r="AS7859" s="4" t="s">
        <v>37562</v>
      </c>
      <c r="AT7859" s="4"/>
      <c r="AU7859" s="4" t="s">
        <v>456</v>
      </c>
      <c r="AV7859" s="4" t="s">
        <v>730</v>
      </c>
      <c r="AW7859" s="4" t="s">
        <v>1167</v>
      </c>
      <c r="AX7859" s="4"/>
      <c r="AY7859" s="4"/>
      <c r="AZ7859" s="4"/>
      <c r="BA7859" s="4"/>
      <c r="BB7859" s="4"/>
      <c r="BC7859" s="4">
        <v>40</v>
      </c>
      <c r="BD7859" t="str">
        <f>IF(AND(ADHOC!$G$15="",ADHOC!$S$4=""),"",IF(ADHOC!$G$15&lt;&gt;"",IF(ADHOC!$G$15=LEFT(Domein!$AS7859,LEN(ADHOC!$G$15)),MAX(Domein!BD$1:'Domein'!BD7858)+1,""),IF(ADHOC!$S$4=LEFT(Domein!$AS7859,LEN(ADHOC!$S$4)),MAX(Domein!BD$1:'Domein'!BD7858)+1,"")))</f>
        <v/>
      </c>
    </row>
    <row r="7860" spans="45:56" x14ac:dyDescent="0.2">
      <c r="AS7860" s="4" t="s">
        <v>39030</v>
      </c>
      <c r="AT7860" s="4" t="s">
        <v>39031</v>
      </c>
      <c r="AU7860" s="4" t="s">
        <v>456</v>
      </c>
      <c r="AV7860" s="4" t="s">
        <v>729</v>
      </c>
      <c r="AW7860" s="4" t="s">
        <v>724</v>
      </c>
      <c r="AX7860" s="4"/>
      <c r="AY7860" s="4"/>
      <c r="AZ7860" s="4"/>
      <c r="BA7860" s="4"/>
      <c r="BB7860" s="4"/>
      <c r="BC7860" s="4">
        <v>40</v>
      </c>
      <c r="BD7860" t="str">
        <f>IF(AND(ADHOC!$G$15="",ADHOC!$S$4=""),"",IF(ADHOC!$G$15&lt;&gt;"",IF(ADHOC!$G$15=LEFT(Domein!$AS7860,LEN(ADHOC!$G$15)),MAX(Domein!BD$1:'Domein'!BD7859)+1,""),IF(ADHOC!$S$4=LEFT(Domein!$AS7860,LEN(ADHOC!$S$4)),MAX(Domein!BD$1:'Domein'!BD7859)+1,"")))</f>
        <v/>
      </c>
    </row>
    <row r="7861" spans="45:56" x14ac:dyDescent="0.2">
      <c r="AS7861" s="4" t="s">
        <v>35568</v>
      </c>
      <c r="AT7861" s="4" t="s">
        <v>35569</v>
      </c>
      <c r="AU7861" s="4" t="s">
        <v>456</v>
      </c>
      <c r="AV7861" s="4" t="s">
        <v>729</v>
      </c>
      <c r="AW7861" s="4" t="s">
        <v>701</v>
      </c>
      <c r="AX7861" s="4"/>
      <c r="AY7861" s="4"/>
      <c r="AZ7861" s="4"/>
      <c r="BA7861" s="4"/>
      <c r="BB7861" s="4"/>
      <c r="BC7861" s="4">
        <v>40</v>
      </c>
      <c r="BD7861" t="str">
        <f>IF(AND(ADHOC!$G$15="",ADHOC!$S$4=""),"",IF(ADHOC!$G$15&lt;&gt;"",IF(ADHOC!$G$15=LEFT(Domein!$AS7861,LEN(ADHOC!$G$15)),MAX(Domein!BD$1:'Domein'!BD7860)+1,""),IF(ADHOC!$S$4=LEFT(Domein!$AS7861,LEN(ADHOC!$S$4)),MAX(Domein!BD$1:'Domein'!BD7860)+1,"")))</f>
        <v/>
      </c>
    </row>
    <row r="7862" spans="45:56" x14ac:dyDescent="0.2">
      <c r="AS7862" s="4" t="s">
        <v>37563</v>
      </c>
      <c r="AT7862" s="4" t="s">
        <v>37564</v>
      </c>
      <c r="AU7862" s="4" t="s">
        <v>456</v>
      </c>
      <c r="AV7862" s="4" t="s">
        <v>729</v>
      </c>
      <c r="AW7862" s="4" t="s">
        <v>701</v>
      </c>
      <c r="AX7862" s="4"/>
      <c r="AY7862" s="4"/>
      <c r="AZ7862" s="4"/>
      <c r="BA7862" s="4"/>
      <c r="BB7862" s="4"/>
      <c r="BC7862" s="4">
        <v>40</v>
      </c>
      <c r="BD7862" t="str">
        <f>IF(AND(ADHOC!$G$15="",ADHOC!$S$4=""),"",IF(ADHOC!$G$15&lt;&gt;"",IF(ADHOC!$G$15=LEFT(Domein!$AS7862,LEN(ADHOC!$G$15)),MAX(Domein!BD$1:'Domein'!BD7861)+1,""),IF(ADHOC!$S$4=LEFT(Domein!$AS7862,LEN(ADHOC!$S$4)),MAX(Domein!BD$1:'Domein'!BD7861)+1,"")))</f>
        <v/>
      </c>
    </row>
    <row r="7863" spans="45:56" x14ac:dyDescent="0.2">
      <c r="AS7863" s="4" t="s">
        <v>36433</v>
      </c>
      <c r="AT7863" s="4" t="s">
        <v>36434</v>
      </c>
      <c r="AU7863" s="4" t="s">
        <v>456</v>
      </c>
      <c r="AV7863" s="4" t="s">
        <v>729</v>
      </c>
      <c r="AW7863" s="4" t="s">
        <v>724</v>
      </c>
      <c r="AX7863" s="4"/>
      <c r="AY7863" s="4"/>
      <c r="AZ7863" s="4"/>
      <c r="BA7863" s="4"/>
      <c r="BB7863" s="4"/>
      <c r="BC7863" s="4">
        <v>40</v>
      </c>
      <c r="BD7863" t="str">
        <f>IF(AND(ADHOC!$G$15="",ADHOC!$S$4=""),"",IF(ADHOC!$G$15&lt;&gt;"",IF(ADHOC!$G$15=LEFT(Domein!$AS7863,LEN(ADHOC!$G$15)),MAX(Domein!BD$1:'Domein'!BD7862)+1,""),IF(ADHOC!$S$4=LEFT(Domein!$AS7863,LEN(ADHOC!$S$4)),MAX(Domein!BD$1:'Domein'!BD7862)+1,"")))</f>
        <v/>
      </c>
    </row>
    <row r="7864" spans="45:56" x14ac:dyDescent="0.2">
      <c r="AS7864" s="4" t="s">
        <v>31718</v>
      </c>
      <c r="AT7864" s="4" t="s">
        <v>31719</v>
      </c>
      <c r="AU7864" s="4" t="s">
        <v>456</v>
      </c>
      <c r="AV7864" s="4" t="s">
        <v>729</v>
      </c>
      <c r="AW7864" s="4" t="s">
        <v>701</v>
      </c>
      <c r="AX7864" s="4"/>
      <c r="AY7864" s="4"/>
      <c r="AZ7864" s="4"/>
      <c r="BA7864" s="4"/>
      <c r="BB7864" s="4"/>
      <c r="BC7864" s="4">
        <v>40</v>
      </c>
      <c r="BD7864" t="str">
        <f>IF(AND(ADHOC!$G$15="",ADHOC!$S$4=""),"",IF(ADHOC!$G$15&lt;&gt;"",IF(ADHOC!$G$15=LEFT(Domein!$AS7864,LEN(ADHOC!$G$15)),MAX(Domein!BD$1:'Domein'!BD7863)+1,""),IF(ADHOC!$S$4=LEFT(Domein!$AS7864,LEN(ADHOC!$S$4)),MAX(Domein!BD$1:'Domein'!BD7863)+1,"")))</f>
        <v/>
      </c>
    </row>
    <row r="7865" spans="45:56" x14ac:dyDescent="0.2">
      <c r="AS7865" s="4" t="s">
        <v>39127</v>
      </c>
      <c r="AT7865" s="4" t="s">
        <v>39128</v>
      </c>
      <c r="AU7865" s="4" t="s">
        <v>456</v>
      </c>
      <c r="AV7865" s="4" t="s">
        <v>729</v>
      </c>
      <c r="AW7865" s="4" t="s">
        <v>701</v>
      </c>
      <c r="AX7865" s="4"/>
      <c r="AY7865" s="4"/>
      <c r="AZ7865" s="4"/>
      <c r="BA7865" s="4"/>
      <c r="BB7865" s="4"/>
      <c r="BC7865" s="4">
        <v>40</v>
      </c>
      <c r="BD7865" t="str">
        <f>IF(AND(ADHOC!$G$15="",ADHOC!$S$4=""),"",IF(ADHOC!$G$15&lt;&gt;"",IF(ADHOC!$G$15=LEFT(Domein!$AS7865,LEN(ADHOC!$G$15)),MAX(Domein!BD$1:'Domein'!BD7864)+1,""),IF(ADHOC!$S$4=LEFT(Domein!$AS7865,LEN(ADHOC!$S$4)),MAX(Domein!BD$1:'Domein'!BD7864)+1,"")))</f>
        <v/>
      </c>
    </row>
    <row r="7866" spans="45:56" x14ac:dyDescent="0.2">
      <c r="AS7866" s="4" t="s">
        <v>14002</v>
      </c>
      <c r="AT7866" s="4" t="s">
        <v>14003</v>
      </c>
      <c r="AU7866" s="4" t="s">
        <v>456</v>
      </c>
      <c r="AV7866" s="4" t="s">
        <v>729</v>
      </c>
      <c r="AW7866" s="4" t="s">
        <v>701</v>
      </c>
      <c r="AX7866" s="4"/>
      <c r="AY7866" s="4"/>
      <c r="AZ7866" s="4"/>
      <c r="BA7866" s="4"/>
      <c r="BB7866" s="4"/>
      <c r="BC7866" s="4">
        <v>40</v>
      </c>
      <c r="BD7866" t="str">
        <f>IF(AND(ADHOC!$G$15="",ADHOC!$S$4=""),"",IF(ADHOC!$G$15&lt;&gt;"",IF(ADHOC!$G$15=LEFT(Domein!$AS7866,LEN(ADHOC!$G$15)),MAX(Domein!BD$1:'Domein'!BD7865)+1,""),IF(ADHOC!$S$4=LEFT(Domein!$AS7866,LEN(ADHOC!$S$4)),MAX(Domein!BD$1:'Domein'!BD7865)+1,"")))</f>
        <v/>
      </c>
    </row>
    <row r="7867" spans="45:56" x14ac:dyDescent="0.2">
      <c r="AS7867" s="4" t="s">
        <v>33180</v>
      </c>
      <c r="AT7867" s="4" t="s">
        <v>33181</v>
      </c>
      <c r="AU7867" s="4" t="s">
        <v>456</v>
      </c>
      <c r="AV7867" s="4" t="s">
        <v>729</v>
      </c>
      <c r="AW7867" s="4" t="s">
        <v>701</v>
      </c>
      <c r="AX7867" s="4"/>
      <c r="AY7867" s="4"/>
      <c r="AZ7867" s="4"/>
      <c r="BA7867" s="4"/>
      <c r="BB7867" s="4"/>
      <c r="BC7867" s="4">
        <v>40</v>
      </c>
      <c r="BD7867" t="str">
        <f>IF(AND(ADHOC!$G$15="",ADHOC!$S$4=""),"",IF(ADHOC!$G$15&lt;&gt;"",IF(ADHOC!$G$15=LEFT(Domein!$AS7867,LEN(ADHOC!$G$15)),MAX(Domein!BD$1:'Domein'!BD7866)+1,""),IF(ADHOC!$S$4=LEFT(Domein!$AS7867,LEN(ADHOC!$S$4)),MAX(Domein!BD$1:'Domein'!BD7866)+1,"")))</f>
        <v/>
      </c>
    </row>
    <row r="7868" spans="45:56" x14ac:dyDescent="0.2">
      <c r="AS7868" s="4" t="s">
        <v>35398</v>
      </c>
      <c r="AT7868" s="4" t="s">
        <v>35235</v>
      </c>
      <c r="AU7868" s="4" t="s">
        <v>456</v>
      </c>
      <c r="AV7868" s="4" t="s">
        <v>729</v>
      </c>
      <c r="AW7868" s="4" t="s">
        <v>724</v>
      </c>
      <c r="AX7868" s="4"/>
      <c r="AY7868" s="4"/>
      <c r="AZ7868" s="4"/>
      <c r="BA7868" s="4"/>
      <c r="BB7868" s="4"/>
      <c r="BC7868" s="4">
        <v>40</v>
      </c>
      <c r="BD7868" t="str">
        <f>IF(AND(ADHOC!$G$15="",ADHOC!$S$4=""),"",IF(ADHOC!$G$15&lt;&gt;"",IF(ADHOC!$G$15=LEFT(Domein!$AS7868,LEN(ADHOC!$G$15)),MAX(Domein!BD$1:'Domein'!BD7867)+1,""),IF(ADHOC!$S$4=LEFT(Domein!$AS7868,LEN(ADHOC!$S$4)),MAX(Domein!BD$1:'Domein'!BD7867)+1,"")))</f>
        <v/>
      </c>
    </row>
    <row r="7869" spans="45:56" x14ac:dyDescent="0.2">
      <c r="AS7869" s="4" t="s">
        <v>35236</v>
      </c>
      <c r="AT7869" s="4" t="s">
        <v>35237</v>
      </c>
      <c r="AU7869" s="4" t="s">
        <v>456</v>
      </c>
      <c r="AV7869" s="4" t="s">
        <v>729</v>
      </c>
      <c r="AW7869" s="4" t="s">
        <v>724</v>
      </c>
      <c r="AX7869" s="4"/>
      <c r="AY7869" s="4"/>
      <c r="AZ7869" s="4"/>
      <c r="BA7869" s="4"/>
      <c r="BB7869" s="4"/>
      <c r="BC7869" s="4">
        <v>40</v>
      </c>
      <c r="BD7869" t="str">
        <f>IF(AND(ADHOC!$G$15="",ADHOC!$S$4=""),"",IF(ADHOC!$G$15&lt;&gt;"",IF(ADHOC!$G$15=LEFT(Domein!$AS7869,LEN(ADHOC!$G$15)),MAX(Domein!BD$1:'Domein'!BD7868)+1,""),IF(ADHOC!$S$4=LEFT(Domein!$AS7869,LEN(ADHOC!$S$4)),MAX(Domein!BD$1:'Domein'!BD7868)+1,"")))</f>
        <v/>
      </c>
    </row>
    <row r="7870" spans="45:56" x14ac:dyDescent="0.2">
      <c r="AS7870" s="4" t="s">
        <v>35399</v>
      </c>
      <c r="AT7870" s="4" t="s">
        <v>35400</v>
      </c>
      <c r="AU7870" s="4" t="s">
        <v>456</v>
      </c>
      <c r="AV7870" s="4" t="s">
        <v>729</v>
      </c>
      <c r="AW7870" s="4" t="s">
        <v>724</v>
      </c>
      <c r="AX7870" s="4"/>
      <c r="AY7870" s="4"/>
      <c r="AZ7870" s="4"/>
      <c r="BA7870" s="4"/>
      <c r="BB7870" s="4"/>
      <c r="BC7870" s="4">
        <v>40</v>
      </c>
      <c r="BD7870" t="str">
        <f>IF(AND(ADHOC!$G$15="",ADHOC!$S$4=""),"",IF(ADHOC!$G$15&lt;&gt;"",IF(ADHOC!$G$15=LEFT(Domein!$AS7870,LEN(ADHOC!$G$15)),MAX(Domein!BD$1:'Domein'!BD7869)+1,""),IF(ADHOC!$S$4=LEFT(Domein!$AS7870,LEN(ADHOC!$S$4)),MAX(Domein!BD$1:'Domein'!BD7869)+1,"")))</f>
        <v/>
      </c>
    </row>
    <row r="7871" spans="45:56" x14ac:dyDescent="0.2">
      <c r="AS7871" s="4" t="s">
        <v>39129</v>
      </c>
      <c r="AT7871" s="4" t="s">
        <v>39128</v>
      </c>
      <c r="AU7871" s="4" t="s">
        <v>456</v>
      </c>
      <c r="AV7871" s="4" t="s">
        <v>729</v>
      </c>
      <c r="AW7871" s="4" t="s">
        <v>701</v>
      </c>
      <c r="AX7871" s="4"/>
      <c r="AY7871" s="4"/>
      <c r="AZ7871" s="4"/>
      <c r="BA7871" s="4"/>
      <c r="BB7871" s="4"/>
      <c r="BC7871" s="4">
        <v>40</v>
      </c>
      <c r="BD7871" t="str">
        <f>IF(AND(ADHOC!$G$15="",ADHOC!$S$4=""),"",IF(ADHOC!$G$15&lt;&gt;"",IF(ADHOC!$G$15=LEFT(Domein!$AS7871,LEN(ADHOC!$G$15)),MAX(Domein!BD$1:'Domein'!BD7870)+1,""),IF(ADHOC!$S$4=LEFT(Domein!$AS7871,LEN(ADHOC!$S$4)),MAX(Domein!BD$1:'Domein'!BD7870)+1,"")))</f>
        <v/>
      </c>
    </row>
    <row r="7872" spans="45:56" x14ac:dyDescent="0.2">
      <c r="AS7872" s="4" t="s">
        <v>36867</v>
      </c>
      <c r="AT7872" s="4" t="s">
        <v>36868</v>
      </c>
      <c r="AU7872" s="4" t="s">
        <v>456</v>
      </c>
      <c r="AV7872" s="4" t="s">
        <v>729</v>
      </c>
      <c r="AW7872" s="4" t="s">
        <v>701</v>
      </c>
      <c r="AX7872" s="4"/>
      <c r="AY7872" s="4"/>
      <c r="AZ7872" s="4"/>
      <c r="BA7872" s="4"/>
      <c r="BB7872" s="4"/>
      <c r="BC7872" s="4">
        <v>40</v>
      </c>
      <c r="BD7872" t="str">
        <f>IF(AND(ADHOC!$G$15="",ADHOC!$S$4=""),"",IF(ADHOC!$G$15&lt;&gt;"",IF(ADHOC!$G$15=LEFT(Domein!$AS7872,LEN(ADHOC!$G$15)),MAX(Domein!BD$1:'Domein'!BD7871)+1,""),IF(ADHOC!$S$4=LEFT(Domein!$AS7872,LEN(ADHOC!$S$4)),MAX(Domein!BD$1:'Domein'!BD7871)+1,"")))</f>
        <v/>
      </c>
    </row>
    <row r="7873" spans="45:56" x14ac:dyDescent="0.2">
      <c r="AS7873" s="4" t="s">
        <v>3269</v>
      </c>
      <c r="AT7873" s="4" t="s">
        <v>3259</v>
      </c>
      <c r="AU7873" s="4" t="s">
        <v>456</v>
      </c>
      <c r="AV7873" s="4" t="s">
        <v>729</v>
      </c>
      <c r="AW7873" s="4" t="s">
        <v>701</v>
      </c>
      <c r="AX7873" s="4"/>
      <c r="AY7873" s="4"/>
      <c r="AZ7873" s="4"/>
      <c r="BA7873" s="4"/>
      <c r="BB7873" s="4"/>
      <c r="BC7873" s="4">
        <v>40</v>
      </c>
      <c r="BD7873" t="str">
        <f>IF(AND(ADHOC!$G$15="",ADHOC!$S$4=""),"",IF(ADHOC!$G$15&lt;&gt;"",IF(ADHOC!$G$15=LEFT(Domein!$AS7873,LEN(ADHOC!$G$15)),MAX(Domein!BD$1:'Domein'!BD7872)+1,""),IF(ADHOC!$S$4=LEFT(Domein!$AS7873,LEN(ADHOC!$S$4)),MAX(Domein!BD$1:'Domein'!BD7872)+1,"")))</f>
        <v/>
      </c>
    </row>
    <row r="7874" spans="45:56" x14ac:dyDescent="0.2">
      <c r="AS7874" s="4" t="s">
        <v>17098</v>
      </c>
      <c r="AT7874" s="4" t="s">
        <v>17099</v>
      </c>
      <c r="AU7874" s="4" t="s">
        <v>456</v>
      </c>
      <c r="AV7874" s="4" t="s">
        <v>729</v>
      </c>
      <c r="AW7874" s="4" t="s">
        <v>724</v>
      </c>
      <c r="AX7874" s="4"/>
      <c r="AY7874" s="4"/>
      <c r="AZ7874" s="4"/>
      <c r="BA7874" s="4"/>
      <c r="BB7874" s="4"/>
      <c r="BC7874" s="4">
        <v>40</v>
      </c>
      <c r="BD7874" t="str">
        <f>IF(AND(ADHOC!$G$15="",ADHOC!$S$4=""),"",IF(ADHOC!$G$15&lt;&gt;"",IF(ADHOC!$G$15=LEFT(Domein!$AS7874,LEN(ADHOC!$G$15)),MAX(Domein!BD$1:'Domein'!BD7873)+1,""),IF(ADHOC!$S$4=LEFT(Domein!$AS7874,LEN(ADHOC!$S$4)),MAX(Domein!BD$1:'Domein'!BD7873)+1,"")))</f>
        <v/>
      </c>
    </row>
    <row r="7875" spans="45:56" x14ac:dyDescent="0.2">
      <c r="AS7875" s="4" t="s">
        <v>37565</v>
      </c>
      <c r="AT7875" s="4" t="s">
        <v>37566</v>
      </c>
      <c r="AU7875" s="4" t="s">
        <v>456</v>
      </c>
      <c r="AV7875" s="4" t="s">
        <v>729</v>
      </c>
      <c r="AW7875" s="4" t="s">
        <v>701</v>
      </c>
      <c r="AX7875" s="4"/>
      <c r="AY7875" s="4"/>
      <c r="AZ7875" s="4"/>
      <c r="BA7875" s="4"/>
      <c r="BB7875" s="4"/>
      <c r="BC7875" s="4">
        <v>40</v>
      </c>
      <c r="BD7875" t="str">
        <f>IF(AND(ADHOC!$G$15="",ADHOC!$S$4=""),"",IF(ADHOC!$G$15&lt;&gt;"",IF(ADHOC!$G$15=LEFT(Domein!$AS7875,LEN(ADHOC!$G$15)),MAX(Domein!BD$1:'Domein'!BD7874)+1,""),IF(ADHOC!$S$4=LEFT(Domein!$AS7875,LEN(ADHOC!$S$4)),MAX(Domein!BD$1:'Domein'!BD7874)+1,"")))</f>
        <v/>
      </c>
    </row>
    <row r="7876" spans="45:56" x14ac:dyDescent="0.2">
      <c r="AS7876" s="4" t="s">
        <v>20417</v>
      </c>
      <c r="AT7876" s="4" t="s">
        <v>20418</v>
      </c>
      <c r="AU7876" s="4" t="s">
        <v>456</v>
      </c>
      <c r="AV7876" s="4" t="s">
        <v>731</v>
      </c>
      <c r="AW7876" s="4" t="s">
        <v>724</v>
      </c>
      <c r="AX7876" s="4"/>
      <c r="AY7876" s="4">
        <v>250410</v>
      </c>
      <c r="AZ7876" s="4">
        <v>527980</v>
      </c>
      <c r="BA7876" s="4" t="s">
        <v>27511</v>
      </c>
      <c r="BB7876" s="4" t="s">
        <v>28452</v>
      </c>
      <c r="BC7876" s="4">
        <v>40</v>
      </c>
      <c r="BD7876" t="str">
        <f>IF(AND(ADHOC!$G$15="",ADHOC!$S$4=""),"",IF(ADHOC!$G$15&lt;&gt;"",IF(ADHOC!$G$15=LEFT(Domein!$AS7876,LEN(ADHOC!$G$15)),MAX(Domein!BD$1:'Domein'!BD7875)+1,""),IF(ADHOC!$S$4=LEFT(Domein!$AS7876,LEN(ADHOC!$S$4)),MAX(Domein!BD$1:'Domein'!BD7875)+1,"")))</f>
        <v/>
      </c>
    </row>
    <row r="7877" spans="45:56" x14ac:dyDescent="0.2">
      <c r="AS7877" s="4" t="s">
        <v>20419</v>
      </c>
      <c r="AT7877" s="4" t="s">
        <v>20420</v>
      </c>
      <c r="AU7877" s="4" t="s">
        <v>456</v>
      </c>
      <c r="AV7877" s="4" t="s">
        <v>731</v>
      </c>
      <c r="AW7877" s="4" t="s">
        <v>724</v>
      </c>
      <c r="AX7877" s="4"/>
      <c r="AY7877" s="4">
        <v>251985</v>
      </c>
      <c r="AZ7877" s="4">
        <v>528889</v>
      </c>
      <c r="BA7877" s="4" t="s">
        <v>28453</v>
      </c>
      <c r="BB7877" s="4" t="s">
        <v>28454</v>
      </c>
      <c r="BC7877" s="4">
        <v>40</v>
      </c>
      <c r="BD7877" t="str">
        <f>IF(AND(ADHOC!$G$15="",ADHOC!$S$4=""),"",IF(ADHOC!$G$15&lt;&gt;"",IF(ADHOC!$G$15=LEFT(Domein!$AS7877,LEN(ADHOC!$G$15)),MAX(Domein!BD$1:'Domein'!BD7876)+1,""),IF(ADHOC!$S$4=LEFT(Domein!$AS7877,LEN(ADHOC!$S$4)),MAX(Domein!BD$1:'Domein'!BD7876)+1,"")))</f>
        <v/>
      </c>
    </row>
    <row r="7878" spans="45:56" x14ac:dyDescent="0.2">
      <c r="AS7878" s="4" t="s">
        <v>20421</v>
      </c>
      <c r="AT7878" s="4" t="s">
        <v>20422</v>
      </c>
      <c r="AU7878" s="4" t="s">
        <v>456</v>
      </c>
      <c r="AV7878" s="4" t="s">
        <v>731</v>
      </c>
      <c r="AW7878" s="4" t="s">
        <v>724</v>
      </c>
      <c r="AX7878" s="4"/>
      <c r="AY7878" s="4">
        <v>252974</v>
      </c>
      <c r="AZ7878" s="4">
        <v>530753</v>
      </c>
      <c r="BA7878" s="4" t="s">
        <v>28455</v>
      </c>
      <c r="BB7878" s="4" t="s">
        <v>25711</v>
      </c>
      <c r="BC7878" s="4">
        <v>40</v>
      </c>
      <c r="BD7878" t="str">
        <f>IF(AND(ADHOC!$G$15="",ADHOC!$S$4=""),"",IF(ADHOC!$G$15&lt;&gt;"",IF(ADHOC!$G$15=LEFT(Domein!$AS7878,LEN(ADHOC!$G$15)),MAX(Domein!BD$1:'Domein'!BD7877)+1,""),IF(ADHOC!$S$4=LEFT(Domein!$AS7878,LEN(ADHOC!$S$4)),MAX(Domein!BD$1:'Domein'!BD7877)+1,"")))</f>
        <v/>
      </c>
    </row>
    <row r="7879" spans="45:56" x14ac:dyDescent="0.2">
      <c r="AS7879" s="4" t="s">
        <v>37567</v>
      </c>
      <c r="AT7879" s="4" t="s">
        <v>2914</v>
      </c>
      <c r="AU7879" s="4" t="s">
        <v>456</v>
      </c>
      <c r="AV7879" s="4" t="s">
        <v>729</v>
      </c>
      <c r="AW7879" s="4" t="s">
        <v>701</v>
      </c>
      <c r="AX7879" s="4"/>
      <c r="AY7879" s="4"/>
      <c r="AZ7879" s="4"/>
      <c r="BA7879" s="4"/>
      <c r="BB7879" s="4"/>
      <c r="BC7879" s="4">
        <v>40</v>
      </c>
      <c r="BD7879" t="str">
        <f>IF(AND(ADHOC!$G$15="",ADHOC!$S$4=""),"",IF(ADHOC!$G$15&lt;&gt;"",IF(ADHOC!$G$15=LEFT(Domein!$AS7879,LEN(ADHOC!$G$15)),MAX(Domein!BD$1:'Domein'!BD7878)+1,""),IF(ADHOC!$S$4=LEFT(Domein!$AS7879,LEN(ADHOC!$S$4)),MAX(Domein!BD$1:'Domein'!BD7878)+1,"")))</f>
        <v/>
      </c>
    </row>
    <row r="7880" spans="45:56" x14ac:dyDescent="0.2">
      <c r="AS7880" s="4" t="s">
        <v>36783</v>
      </c>
      <c r="AT7880" s="4" t="s">
        <v>36784</v>
      </c>
      <c r="AU7880" s="4" t="s">
        <v>456</v>
      </c>
      <c r="AV7880" s="4" t="s">
        <v>729</v>
      </c>
      <c r="AW7880" s="4" t="s">
        <v>701</v>
      </c>
      <c r="AX7880" s="4"/>
      <c r="AY7880" s="4"/>
      <c r="AZ7880" s="4"/>
      <c r="BA7880" s="4"/>
      <c r="BB7880" s="4"/>
      <c r="BC7880" s="4">
        <v>40</v>
      </c>
      <c r="BD7880" t="str">
        <f>IF(AND(ADHOC!$G$15="",ADHOC!$S$4=""),"",IF(ADHOC!$G$15&lt;&gt;"",IF(ADHOC!$G$15=LEFT(Domein!$AS7880,LEN(ADHOC!$G$15)),MAX(Domein!BD$1:'Domein'!BD7879)+1,""),IF(ADHOC!$S$4=LEFT(Domein!$AS7880,LEN(ADHOC!$S$4)),MAX(Domein!BD$1:'Domein'!BD7879)+1,"")))</f>
        <v/>
      </c>
    </row>
    <row r="7881" spans="45:56" x14ac:dyDescent="0.2">
      <c r="AS7881" s="4" t="s">
        <v>20423</v>
      </c>
      <c r="AT7881" s="4" t="s">
        <v>20424</v>
      </c>
      <c r="AU7881" s="4" t="s">
        <v>456</v>
      </c>
      <c r="AV7881" s="4" t="s">
        <v>731</v>
      </c>
      <c r="AW7881" s="4" t="s">
        <v>724</v>
      </c>
      <c r="AX7881" s="4"/>
      <c r="AY7881" s="4">
        <v>246056</v>
      </c>
      <c r="AZ7881" s="4">
        <v>522851</v>
      </c>
      <c r="BA7881" s="4" t="s">
        <v>28456</v>
      </c>
      <c r="BB7881" s="4" t="s">
        <v>28457</v>
      </c>
      <c r="BC7881" s="4">
        <v>40</v>
      </c>
      <c r="BD7881" t="str">
        <f>IF(AND(ADHOC!$G$15="",ADHOC!$S$4=""),"",IF(ADHOC!$G$15&lt;&gt;"",IF(ADHOC!$G$15=LEFT(Domein!$AS7881,LEN(ADHOC!$G$15)),MAX(Domein!BD$1:'Domein'!BD7880)+1,""),IF(ADHOC!$S$4=LEFT(Domein!$AS7881,LEN(ADHOC!$S$4)),MAX(Domein!BD$1:'Domein'!BD7880)+1,"")))</f>
        <v/>
      </c>
    </row>
    <row r="7882" spans="45:56" x14ac:dyDescent="0.2">
      <c r="AS7882" s="4" t="s">
        <v>20425</v>
      </c>
      <c r="AT7882" s="4" t="s">
        <v>20426</v>
      </c>
      <c r="AU7882" s="4" t="s">
        <v>456</v>
      </c>
      <c r="AV7882" s="4" t="s">
        <v>731</v>
      </c>
      <c r="AW7882" s="4" t="s">
        <v>724</v>
      </c>
      <c r="AX7882" s="4"/>
      <c r="AY7882" s="4">
        <v>244691</v>
      </c>
      <c r="AZ7882" s="4">
        <v>525404</v>
      </c>
      <c r="BA7882" s="4" t="s">
        <v>28458</v>
      </c>
      <c r="BB7882" s="4" t="s">
        <v>28459</v>
      </c>
      <c r="BC7882" s="4">
        <v>40</v>
      </c>
      <c r="BD7882" t="str">
        <f>IF(AND(ADHOC!$G$15="",ADHOC!$S$4=""),"",IF(ADHOC!$G$15&lt;&gt;"",IF(ADHOC!$G$15=LEFT(Domein!$AS7882,LEN(ADHOC!$G$15)),MAX(Domein!BD$1:'Domein'!BD7881)+1,""),IF(ADHOC!$S$4=LEFT(Domein!$AS7882,LEN(ADHOC!$S$4)),MAX(Domein!BD$1:'Domein'!BD7881)+1,"")))</f>
        <v/>
      </c>
    </row>
    <row r="7883" spans="45:56" x14ac:dyDescent="0.2">
      <c r="AS7883" s="4" t="s">
        <v>20427</v>
      </c>
      <c r="AT7883" s="4" t="s">
        <v>20428</v>
      </c>
      <c r="AU7883" s="4" t="s">
        <v>456</v>
      </c>
      <c r="AV7883" s="4" t="s">
        <v>731</v>
      </c>
      <c r="AW7883" s="4" t="s">
        <v>724</v>
      </c>
      <c r="AX7883" s="4"/>
      <c r="AY7883" s="4">
        <v>242329</v>
      </c>
      <c r="AZ7883" s="4">
        <v>527558</v>
      </c>
      <c r="BA7883" s="4" t="s">
        <v>28460</v>
      </c>
      <c r="BB7883" s="4" t="s">
        <v>28461</v>
      </c>
      <c r="BC7883" s="4">
        <v>40</v>
      </c>
      <c r="BD7883" t="str">
        <f>IF(AND(ADHOC!$G$15="",ADHOC!$S$4=""),"",IF(ADHOC!$G$15&lt;&gt;"",IF(ADHOC!$G$15=LEFT(Domein!$AS7883,LEN(ADHOC!$G$15)),MAX(Domein!BD$1:'Domein'!BD7882)+1,""),IF(ADHOC!$S$4=LEFT(Domein!$AS7883,LEN(ADHOC!$S$4)),MAX(Domein!BD$1:'Domein'!BD7882)+1,"")))</f>
        <v/>
      </c>
    </row>
    <row r="7884" spans="45:56" x14ac:dyDescent="0.2">
      <c r="AS7884" s="4" t="s">
        <v>20429</v>
      </c>
      <c r="AT7884" s="4" t="s">
        <v>20430</v>
      </c>
      <c r="AU7884" s="4" t="s">
        <v>456</v>
      </c>
      <c r="AV7884" s="4" t="s">
        <v>731</v>
      </c>
      <c r="AW7884" s="4" t="s">
        <v>724</v>
      </c>
      <c r="AX7884" s="4"/>
      <c r="AY7884" s="4">
        <v>242081</v>
      </c>
      <c r="AZ7884" s="4">
        <v>527685</v>
      </c>
      <c r="BA7884" s="4" t="s">
        <v>28462</v>
      </c>
      <c r="BB7884" s="4" t="s">
        <v>25754</v>
      </c>
      <c r="BC7884" s="4">
        <v>40</v>
      </c>
      <c r="BD7884" t="str">
        <f>IF(AND(ADHOC!$G$15="",ADHOC!$S$4=""),"",IF(ADHOC!$G$15&lt;&gt;"",IF(ADHOC!$G$15=LEFT(Domein!$AS7884,LEN(ADHOC!$G$15)),MAX(Domein!BD$1:'Domein'!BD7883)+1,""),IF(ADHOC!$S$4=LEFT(Domein!$AS7884,LEN(ADHOC!$S$4)),MAX(Domein!BD$1:'Domein'!BD7883)+1,"")))</f>
        <v/>
      </c>
    </row>
    <row r="7885" spans="45:56" x14ac:dyDescent="0.2">
      <c r="AS7885" s="4" t="s">
        <v>20431</v>
      </c>
      <c r="AT7885" s="4" t="s">
        <v>20432</v>
      </c>
      <c r="AU7885" s="4" t="s">
        <v>456</v>
      </c>
      <c r="AV7885" s="4" t="s">
        <v>731</v>
      </c>
      <c r="AW7885" s="4" t="s">
        <v>724</v>
      </c>
      <c r="AX7885" s="4"/>
      <c r="AY7885" s="4">
        <v>240728</v>
      </c>
      <c r="AZ7885" s="4">
        <v>528477</v>
      </c>
      <c r="BA7885" s="4" t="s">
        <v>28463</v>
      </c>
      <c r="BB7885" s="4" t="s">
        <v>28464</v>
      </c>
      <c r="BC7885" s="4">
        <v>40</v>
      </c>
      <c r="BD7885" t="str">
        <f>IF(AND(ADHOC!$G$15="",ADHOC!$S$4=""),"",IF(ADHOC!$G$15&lt;&gt;"",IF(ADHOC!$G$15=LEFT(Domein!$AS7885,LEN(ADHOC!$G$15)),MAX(Domein!BD$1:'Domein'!BD7884)+1,""),IF(ADHOC!$S$4=LEFT(Domein!$AS7885,LEN(ADHOC!$S$4)),MAX(Domein!BD$1:'Domein'!BD7884)+1,"")))</f>
        <v/>
      </c>
    </row>
    <row r="7886" spans="45:56" x14ac:dyDescent="0.2">
      <c r="AS7886" s="4" t="s">
        <v>20433</v>
      </c>
      <c r="AT7886" s="4" t="s">
        <v>20434</v>
      </c>
      <c r="AU7886" s="4" t="s">
        <v>456</v>
      </c>
      <c r="AV7886" s="4" t="s">
        <v>731</v>
      </c>
      <c r="AW7886" s="4" t="s">
        <v>724</v>
      </c>
      <c r="AX7886" s="4"/>
      <c r="AY7886" s="4">
        <v>240450</v>
      </c>
      <c r="AZ7886" s="4">
        <v>528537</v>
      </c>
      <c r="BA7886" s="4" t="s">
        <v>28465</v>
      </c>
      <c r="BB7886" s="4" t="s">
        <v>28466</v>
      </c>
      <c r="BC7886" s="4">
        <v>40</v>
      </c>
      <c r="BD7886" t="str">
        <f>IF(AND(ADHOC!$G$15="",ADHOC!$S$4=""),"",IF(ADHOC!$G$15&lt;&gt;"",IF(ADHOC!$G$15=LEFT(Domein!$AS7886,LEN(ADHOC!$G$15)),MAX(Domein!BD$1:'Domein'!BD7885)+1,""),IF(ADHOC!$S$4=LEFT(Domein!$AS7886,LEN(ADHOC!$S$4)),MAX(Domein!BD$1:'Domein'!BD7885)+1,"")))</f>
        <v/>
      </c>
    </row>
    <row r="7887" spans="45:56" x14ac:dyDescent="0.2">
      <c r="AS7887" s="4" t="s">
        <v>20435</v>
      </c>
      <c r="AT7887" s="4" t="s">
        <v>20436</v>
      </c>
      <c r="AU7887" s="4" t="s">
        <v>456</v>
      </c>
      <c r="AV7887" s="4" t="s">
        <v>731</v>
      </c>
      <c r="AW7887" s="4" t="s">
        <v>724</v>
      </c>
      <c r="AX7887" s="4"/>
      <c r="AY7887" s="4">
        <v>240339</v>
      </c>
      <c r="AZ7887" s="4">
        <v>529370</v>
      </c>
      <c r="BA7887" s="4" t="s">
        <v>28467</v>
      </c>
      <c r="BB7887" s="4" t="s">
        <v>28468</v>
      </c>
      <c r="BC7887" s="4">
        <v>40</v>
      </c>
      <c r="BD7887" t="str">
        <f>IF(AND(ADHOC!$G$15="",ADHOC!$S$4=""),"",IF(ADHOC!$G$15&lt;&gt;"",IF(ADHOC!$G$15=LEFT(Domein!$AS7887,LEN(ADHOC!$G$15)),MAX(Domein!BD$1:'Domein'!BD7886)+1,""),IF(ADHOC!$S$4=LEFT(Domein!$AS7887,LEN(ADHOC!$S$4)),MAX(Domein!BD$1:'Domein'!BD7886)+1,"")))</f>
        <v/>
      </c>
    </row>
    <row r="7888" spans="45:56" x14ac:dyDescent="0.2">
      <c r="AS7888" s="4" t="s">
        <v>20437</v>
      </c>
      <c r="AT7888" s="4" t="s">
        <v>20438</v>
      </c>
      <c r="AU7888" s="4" t="s">
        <v>456</v>
      </c>
      <c r="AV7888" s="4" t="s">
        <v>731</v>
      </c>
      <c r="AW7888" s="4" t="s">
        <v>724</v>
      </c>
      <c r="AX7888" s="4"/>
      <c r="AY7888" s="4">
        <v>242500</v>
      </c>
      <c r="AZ7888" s="4">
        <v>531212</v>
      </c>
      <c r="BA7888" s="4" t="s">
        <v>28469</v>
      </c>
      <c r="BB7888" s="4" t="s">
        <v>28470</v>
      </c>
      <c r="BC7888" s="4">
        <v>40</v>
      </c>
      <c r="BD7888" t="str">
        <f>IF(AND(ADHOC!$G$15="",ADHOC!$S$4=""),"",IF(ADHOC!$G$15&lt;&gt;"",IF(ADHOC!$G$15=LEFT(Domein!$AS7888,LEN(ADHOC!$G$15)),MAX(Domein!BD$1:'Domein'!BD7887)+1,""),IF(ADHOC!$S$4=LEFT(Domein!$AS7888,LEN(ADHOC!$S$4)),MAX(Domein!BD$1:'Domein'!BD7887)+1,"")))</f>
        <v/>
      </c>
    </row>
    <row r="7889" spans="45:56" x14ac:dyDescent="0.2">
      <c r="AS7889" s="4" t="s">
        <v>20439</v>
      </c>
      <c r="AT7889" s="4" t="s">
        <v>20440</v>
      </c>
      <c r="AU7889" s="4" t="s">
        <v>456</v>
      </c>
      <c r="AV7889" s="4" t="s">
        <v>731</v>
      </c>
      <c r="AW7889" s="4" t="s">
        <v>724</v>
      </c>
      <c r="AX7889" s="4"/>
      <c r="AY7889" s="4">
        <v>240000</v>
      </c>
      <c r="AZ7889" s="4">
        <v>531000</v>
      </c>
      <c r="BA7889" s="4" t="s">
        <v>28471</v>
      </c>
      <c r="BB7889" s="4" t="s">
        <v>28472</v>
      </c>
      <c r="BC7889" s="4">
        <v>40</v>
      </c>
      <c r="BD7889" t="str">
        <f>IF(AND(ADHOC!$G$15="",ADHOC!$S$4=""),"",IF(ADHOC!$G$15&lt;&gt;"",IF(ADHOC!$G$15=LEFT(Domein!$AS7889,LEN(ADHOC!$G$15)),MAX(Domein!BD$1:'Domein'!BD7888)+1,""),IF(ADHOC!$S$4=LEFT(Domein!$AS7889,LEN(ADHOC!$S$4)),MAX(Domein!BD$1:'Domein'!BD7888)+1,"")))</f>
        <v/>
      </c>
    </row>
    <row r="7890" spans="45:56" x14ac:dyDescent="0.2">
      <c r="AS7890" s="4" t="s">
        <v>20441</v>
      </c>
      <c r="AT7890" s="4" t="s">
        <v>20442</v>
      </c>
      <c r="AU7890" s="4" t="s">
        <v>456</v>
      </c>
      <c r="AV7890" s="4" t="s">
        <v>731</v>
      </c>
      <c r="AW7890" s="4" t="s">
        <v>724</v>
      </c>
      <c r="AX7890" s="4"/>
      <c r="AY7890" s="4">
        <v>241988</v>
      </c>
      <c r="AZ7890" s="4">
        <v>533225</v>
      </c>
      <c r="BA7890" s="4" t="s">
        <v>28473</v>
      </c>
      <c r="BB7890" s="4" t="s">
        <v>28474</v>
      </c>
      <c r="BC7890" s="4">
        <v>40</v>
      </c>
      <c r="BD7890" t="str">
        <f>IF(AND(ADHOC!$G$15="",ADHOC!$S$4=""),"",IF(ADHOC!$G$15&lt;&gt;"",IF(ADHOC!$G$15=LEFT(Domein!$AS7890,LEN(ADHOC!$G$15)),MAX(Domein!BD$1:'Domein'!BD7889)+1,""),IF(ADHOC!$S$4=LEFT(Domein!$AS7890,LEN(ADHOC!$S$4)),MAX(Domein!BD$1:'Domein'!BD7889)+1,"")))</f>
        <v/>
      </c>
    </row>
    <row r="7891" spans="45:56" x14ac:dyDescent="0.2">
      <c r="AS7891" s="4" t="s">
        <v>20443</v>
      </c>
      <c r="AT7891" s="4" t="s">
        <v>20444</v>
      </c>
      <c r="AU7891" s="4" t="s">
        <v>456</v>
      </c>
      <c r="AV7891" s="4" t="s">
        <v>731</v>
      </c>
      <c r="AW7891" s="4" t="s">
        <v>724</v>
      </c>
      <c r="AX7891" s="4"/>
      <c r="AY7891" s="4">
        <v>241786</v>
      </c>
      <c r="AZ7891" s="4">
        <v>528636</v>
      </c>
      <c r="BA7891" s="4" t="s">
        <v>28475</v>
      </c>
      <c r="BB7891" s="4" t="s">
        <v>28476</v>
      </c>
      <c r="BC7891" s="4">
        <v>40</v>
      </c>
      <c r="BD7891" t="str">
        <f>IF(AND(ADHOC!$G$15="",ADHOC!$S$4=""),"",IF(ADHOC!$G$15&lt;&gt;"",IF(ADHOC!$G$15=LEFT(Domein!$AS7891,LEN(ADHOC!$G$15)),MAX(Domein!BD$1:'Domein'!BD7890)+1,""),IF(ADHOC!$S$4=LEFT(Domein!$AS7891,LEN(ADHOC!$S$4)),MAX(Domein!BD$1:'Domein'!BD7890)+1,"")))</f>
        <v/>
      </c>
    </row>
    <row r="7892" spans="45:56" x14ac:dyDescent="0.2">
      <c r="AS7892" s="4" t="s">
        <v>20445</v>
      </c>
      <c r="AT7892" s="4" t="s">
        <v>20446</v>
      </c>
      <c r="AU7892" s="4" t="s">
        <v>456</v>
      </c>
      <c r="AV7892" s="4" t="s">
        <v>731</v>
      </c>
      <c r="AW7892" s="4" t="s">
        <v>724</v>
      </c>
      <c r="AX7892" s="4"/>
      <c r="AY7892" s="4">
        <v>241882</v>
      </c>
      <c r="AZ7892" s="4">
        <v>530507</v>
      </c>
      <c r="BA7892" s="4" t="s">
        <v>28477</v>
      </c>
      <c r="BB7892" s="4" t="s">
        <v>28478</v>
      </c>
      <c r="BC7892" s="4">
        <v>40</v>
      </c>
      <c r="BD7892" t="str">
        <f>IF(AND(ADHOC!$G$15="",ADHOC!$S$4=""),"",IF(ADHOC!$G$15&lt;&gt;"",IF(ADHOC!$G$15=LEFT(Domein!$AS7892,LEN(ADHOC!$G$15)),MAX(Domein!BD$1:'Domein'!BD7891)+1,""),IF(ADHOC!$S$4=LEFT(Domein!$AS7892,LEN(ADHOC!$S$4)),MAX(Domein!BD$1:'Domein'!BD7891)+1,"")))</f>
        <v/>
      </c>
    </row>
    <row r="7893" spans="45:56" x14ac:dyDescent="0.2">
      <c r="AS7893" s="4" t="s">
        <v>20447</v>
      </c>
      <c r="AT7893" s="4" t="s">
        <v>20448</v>
      </c>
      <c r="AU7893" s="4" t="s">
        <v>456</v>
      </c>
      <c r="AV7893" s="4" t="s">
        <v>731</v>
      </c>
      <c r="AW7893" s="4" t="s">
        <v>724</v>
      </c>
      <c r="AX7893" s="4"/>
      <c r="AY7893" s="4">
        <v>242751</v>
      </c>
      <c r="AZ7893" s="4">
        <v>531232</v>
      </c>
      <c r="BA7893" s="4" t="s">
        <v>28479</v>
      </c>
      <c r="BB7893" s="4" t="s">
        <v>28480</v>
      </c>
      <c r="BC7893" s="4">
        <v>40</v>
      </c>
      <c r="BD7893" t="str">
        <f>IF(AND(ADHOC!$G$15="",ADHOC!$S$4=""),"",IF(ADHOC!$G$15&lt;&gt;"",IF(ADHOC!$G$15=LEFT(Domein!$AS7893,LEN(ADHOC!$G$15)),MAX(Domein!BD$1:'Domein'!BD7892)+1,""),IF(ADHOC!$S$4=LEFT(Domein!$AS7893,LEN(ADHOC!$S$4)),MAX(Domein!BD$1:'Domein'!BD7892)+1,"")))</f>
        <v/>
      </c>
    </row>
    <row r="7894" spans="45:56" x14ac:dyDescent="0.2">
      <c r="AS7894" s="4" t="s">
        <v>20449</v>
      </c>
      <c r="AT7894" s="4" t="s">
        <v>20450</v>
      </c>
      <c r="AU7894" s="4" t="s">
        <v>456</v>
      </c>
      <c r="AV7894" s="4" t="s">
        <v>731</v>
      </c>
      <c r="AW7894" s="4" t="s">
        <v>724</v>
      </c>
      <c r="AX7894" s="4"/>
      <c r="AY7894" s="4">
        <v>250460</v>
      </c>
      <c r="AZ7894" s="4">
        <v>521453</v>
      </c>
      <c r="BA7894" s="4" t="s">
        <v>28481</v>
      </c>
      <c r="BB7894" s="4" t="s">
        <v>28482</v>
      </c>
      <c r="BC7894" s="4">
        <v>40</v>
      </c>
      <c r="BD7894" t="str">
        <f>IF(AND(ADHOC!$G$15="",ADHOC!$S$4=""),"",IF(ADHOC!$G$15&lt;&gt;"",IF(ADHOC!$G$15=LEFT(Domein!$AS7894,LEN(ADHOC!$G$15)),MAX(Domein!BD$1:'Domein'!BD7893)+1,""),IF(ADHOC!$S$4=LEFT(Domein!$AS7894,LEN(ADHOC!$S$4)),MAX(Domein!BD$1:'Domein'!BD7893)+1,"")))</f>
        <v/>
      </c>
    </row>
    <row r="7895" spans="45:56" x14ac:dyDescent="0.2">
      <c r="AS7895" s="4" t="s">
        <v>20451</v>
      </c>
      <c r="AT7895" s="4" t="s">
        <v>20452</v>
      </c>
      <c r="AU7895" s="4" t="s">
        <v>456</v>
      </c>
      <c r="AV7895" s="4" t="s">
        <v>731</v>
      </c>
      <c r="AW7895" s="4" t="s">
        <v>724</v>
      </c>
      <c r="AX7895" s="4"/>
      <c r="AY7895" s="4">
        <v>250209</v>
      </c>
      <c r="AZ7895" s="4">
        <v>524549</v>
      </c>
      <c r="BA7895" s="4" t="s">
        <v>28483</v>
      </c>
      <c r="BB7895" s="4" t="s">
        <v>28484</v>
      </c>
      <c r="BC7895" s="4">
        <v>40</v>
      </c>
      <c r="BD7895" t="str">
        <f>IF(AND(ADHOC!$G$15="",ADHOC!$S$4=""),"",IF(ADHOC!$G$15&lt;&gt;"",IF(ADHOC!$G$15=LEFT(Domein!$AS7895,LEN(ADHOC!$G$15)),MAX(Domein!BD$1:'Domein'!BD7894)+1,""),IF(ADHOC!$S$4=LEFT(Domein!$AS7895,LEN(ADHOC!$S$4)),MAX(Domein!BD$1:'Domein'!BD7894)+1,"")))</f>
        <v/>
      </c>
    </row>
    <row r="7896" spans="45:56" x14ac:dyDescent="0.2">
      <c r="AS7896" s="4" t="s">
        <v>20453</v>
      </c>
      <c r="AT7896" s="4" t="s">
        <v>20454</v>
      </c>
      <c r="AU7896" s="4" t="s">
        <v>456</v>
      </c>
      <c r="AV7896" s="4" t="s">
        <v>731</v>
      </c>
      <c r="AW7896" s="4" t="s">
        <v>724</v>
      </c>
      <c r="AX7896" s="4"/>
      <c r="AY7896" s="4">
        <v>250249</v>
      </c>
      <c r="AZ7896" s="4">
        <v>528815</v>
      </c>
      <c r="BA7896" s="4" t="s">
        <v>28485</v>
      </c>
      <c r="BB7896" s="4" t="s">
        <v>28486</v>
      </c>
      <c r="BC7896" s="4">
        <v>40</v>
      </c>
      <c r="BD7896" t="str">
        <f>IF(AND(ADHOC!$G$15="",ADHOC!$S$4=""),"",IF(ADHOC!$G$15&lt;&gt;"",IF(ADHOC!$G$15=LEFT(Domein!$AS7896,LEN(ADHOC!$G$15)),MAX(Domein!BD$1:'Domein'!BD7895)+1,""),IF(ADHOC!$S$4=LEFT(Domein!$AS7896,LEN(ADHOC!$S$4)),MAX(Domein!BD$1:'Domein'!BD7895)+1,"")))</f>
        <v/>
      </c>
    </row>
    <row r="7897" spans="45:56" x14ac:dyDescent="0.2">
      <c r="AS7897" s="4" t="s">
        <v>20455</v>
      </c>
      <c r="AT7897" s="4" t="s">
        <v>20456</v>
      </c>
      <c r="AU7897" s="4" t="s">
        <v>456</v>
      </c>
      <c r="AV7897" s="4" t="s">
        <v>731</v>
      </c>
      <c r="AW7897" s="4" t="s">
        <v>724</v>
      </c>
      <c r="AX7897" s="4"/>
      <c r="AY7897" s="4">
        <v>248094</v>
      </c>
      <c r="AZ7897" s="4">
        <v>530776</v>
      </c>
      <c r="BA7897" s="4" t="s">
        <v>28487</v>
      </c>
      <c r="BB7897" s="4" t="s">
        <v>28488</v>
      </c>
      <c r="BC7897" s="4">
        <v>40</v>
      </c>
      <c r="BD7897" t="str">
        <f>IF(AND(ADHOC!$G$15="",ADHOC!$S$4=""),"",IF(ADHOC!$G$15&lt;&gt;"",IF(ADHOC!$G$15=LEFT(Domein!$AS7897,LEN(ADHOC!$G$15)),MAX(Domein!BD$1:'Domein'!BD7896)+1,""),IF(ADHOC!$S$4=LEFT(Domein!$AS7897,LEN(ADHOC!$S$4)),MAX(Domein!BD$1:'Domein'!BD7896)+1,"")))</f>
        <v/>
      </c>
    </row>
    <row r="7898" spans="45:56" x14ac:dyDescent="0.2">
      <c r="AS7898" s="4" t="s">
        <v>20457</v>
      </c>
      <c r="AT7898" s="4" t="s">
        <v>20458</v>
      </c>
      <c r="AU7898" s="4" t="s">
        <v>456</v>
      </c>
      <c r="AV7898" s="4" t="s">
        <v>731</v>
      </c>
      <c r="AW7898" s="4" t="s">
        <v>724</v>
      </c>
      <c r="AX7898" s="4"/>
      <c r="AY7898" s="4">
        <v>245664</v>
      </c>
      <c r="AZ7898" s="4">
        <v>533226</v>
      </c>
      <c r="BA7898" s="4" t="s">
        <v>28489</v>
      </c>
      <c r="BB7898" s="4" t="s">
        <v>28490</v>
      </c>
      <c r="BC7898" s="4">
        <v>40</v>
      </c>
      <c r="BD7898" t="str">
        <f>IF(AND(ADHOC!$G$15="",ADHOC!$S$4=""),"",IF(ADHOC!$G$15&lt;&gt;"",IF(ADHOC!$G$15=LEFT(Domein!$AS7898,LEN(ADHOC!$G$15)),MAX(Domein!BD$1:'Domein'!BD7897)+1,""),IF(ADHOC!$S$4=LEFT(Domein!$AS7898,LEN(ADHOC!$S$4)),MAX(Domein!BD$1:'Domein'!BD7897)+1,"")))</f>
        <v/>
      </c>
    </row>
    <row r="7899" spans="45:56" x14ac:dyDescent="0.2">
      <c r="AS7899" s="4" t="s">
        <v>20459</v>
      </c>
      <c r="AT7899" s="4" t="s">
        <v>20460</v>
      </c>
      <c r="AU7899" s="4" t="s">
        <v>456</v>
      </c>
      <c r="AV7899" s="4" t="s">
        <v>731</v>
      </c>
      <c r="AW7899" s="4" t="s">
        <v>724</v>
      </c>
      <c r="AX7899" s="4"/>
      <c r="AY7899" s="4">
        <v>245585</v>
      </c>
      <c r="AZ7899" s="4">
        <v>533856</v>
      </c>
      <c r="BA7899" s="4" t="s">
        <v>28491</v>
      </c>
      <c r="BB7899" s="4" t="s">
        <v>28492</v>
      </c>
      <c r="BC7899" s="4">
        <v>40</v>
      </c>
      <c r="BD7899" t="str">
        <f>IF(AND(ADHOC!$G$15="",ADHOC!$S$4=""),"",IF(ADHOC!$G$15&lt;&gt;"",IF(ADHOC!$G$15=LEFT(Domein!$AS7899,LEN(ADHOC!$G$15)),MAX(Domein!BD$1:'Domein'!BD7898)+1,""),IF(ADHOC!$S$4=LEFT(Domein!$AS7899,LEN(ADHOC!$S$4)),MAX(Domein!BD$1:'Domein'!BD7898)+1,"")))</f>
        <v/>
      </c>
    </row>
    <row r="7900" spans="45:56" x14ac:dyDescent="0.2">
      <c r="AS7900" s="4" t="s">
        <v>20461</v>
      </c>
      <c r="AT7900" s="4" t="s">
        <v>20462</v>
      </c>
      <c r="AU7900" s="4" t="s">
        <v>456</v>
      </c>
      <c r="AV7900" s="4" t="s">
        <v>731</v>
      </c>
      <c r="AW7900" s="4" t="s">
        <v>724</v>
      </c>
      <c r="AX7900" s="4"/>
      <c r="AY7900" s="4">
        <v>245530</v>
      </c>
      <c r="AZ7900" s="4">
        <v>534145</v>
      </c>
      <c r="BA7900" s="4" t="s">
        <v>28493</v>
      </c>
      <c r="BB7900" s="4" t="s">
        <v>28494</v>
      </c>
      <c r="BC7900" s="4">
        <v>40</v>
      </c>
      <c r="BD7900" t="str">
        <f>IF(AND(ADHOC!$G$15="",ADHOC!$S$4=""),"",IF(ADHOC!$G$15&lt;&gt;"",IF(ADHOC!$G$15=LEFT(Domein!$AS7900,LEN(ADHOC!$G$15)),MAX(Domein!BD$1:'Domein'!BD7899)+1,""),IF(ADHOC!$S$4=LEFT(Domein!$AS7900,LEN(ADHOC!$S$4)),MAX(Domein!BD$1:'Domein'!BD7899)+1,"")))</f>
        <v/>
      </c>
    </row>
    <row r="7901" spans="45:56" x14ac:dyDescent="0.2">
      <c r="AS7901" s="4" t="s">
        <v>20463</v>
      </c>
      <c r="AT7901" s="4" t="s">
        <v>20464</v>
      </c>
      <c r="AU7901" s="4" t="s">
        <v>456</v>
      </c>
      <c r="AV7901" s="4" t="s">
        <v>731</v>
      </c>
      <c r="AW7901" s="4" t="s">
        <v>724</v>
      </c>
      <c r="AX7901" s="4"/>
      <c r="AY7901" s="4">
        <v>245303</v>
      </c>
      <c r="AZ7901" s="4">
        <v>534746</v>
      </c>
      <c r="BA7901" s="4" t="s">
        <v>28495</v>
      </c>
      <c r="BB7901" s="4" t="s">
        <v>28496</v>
      </c>
      <c r="BC7901" s="4">
        <v>40</v>
      </c>
      <c r="BD7901" t="str">
        <f>IF(AND(ADHOC!$G$15="",ADHOC!$S$4=""),"",IF(ADHOC!$G$15&lt;&gt;"",IF(ADHOC!$G$15=LEFT(Domein!$AS7901,LEN(ADHOC!$G$15)),MAX(Domein!BD$1:'Domein'!BD7900)+1,""),IF(ADHOC!$S$4=LEFT(Domein!$AS7901,LEN(ADHOC!$S$4)),MAX(Domein!BD$1:'Domein'!BD7900)+1,"")))</f>
        <v/>
      </c>
    </row>
    <row r="7902" spans="45:56" x14ac:dyDescent="0.2">
      <c r="AS7902" s="4" t="s">
        <v>20465</v>
      </c>
      <c r="AT7902" s="4" t="s">
        <v>20466</v>
      </c>
      <c r="AU7902" s="4" t="s">
        <v>456</v>
      </c>
      <c r="AV7902" s="4" t="s">
        <v>731</v>
      </c>
      <c r="AW7902" s="4" t="s">
        <v>724</v>
      </c>
      <c r="AX7902" s="4"/>
      <c r="AY7902" s="4">
        <v>245116</v>
      </c>
      <c r="AZ7902" s="4">
        <v>534874</v>
      </c>
      <c r="BA7902" s="4" t="s">
        <v>28497</v>
      </c>
      <c r="BB7902" s="4" t="s">
        <v>28498</v>
      </c>
      <c r="BC7902" s="4">
        <v>40</v>
      </c>
      <c r="BD7902" t="str">
        <f>IF(AND(ADHOC!$G$15="",ADHOC!$S$4=""),"",IF(ADHOC!$G$15&lt;&gt;"",IF(ADHOC!$G$15=LEFT(Domein!$AS7902,LEN(ADHOC!$G$15)),MAX(Domein!BD$1:'Domein'!BD7901)+1,""),IF(ADHOC!$S$4=LEFT(Domein!$AS7902,LEN(ADHOC!$S$4)),MAX(Domein!BD$1:'Domein'!BD7901)+1,"")))</f>
        <v/>
      </c>
    </row>
    <row r="7903" spans="45:56" x14ac:dyDescent="0.2">
      <c r="AS7903" s="4" t="s">
        <v>20467</v>
      </c>
      <c r="AT7903" s="4" t="s">
        <v>20468</v>
      </c>
      <c r="AU7903" s="4" t="s">
        <v>456</v>
      </c>
      <c r="AV7903" s="4" t="s">
        <v>731</v>
      </c>
      <c r="AW7903" s="4" t="s">
        <v>724</v>
      </c>
      <c r="AX7903" s="4"/>
      <c r="AY7903" s="4">
        <v>244355</v>
      </c>
      <c r="AZ7903" s="4">
        <v>535830</v>
      </c>
      <c r="BA7903" s="4" t="s">
        <v>28499</v>
      </c>
      <c r="BB7903" s="4" t="s">
        <v>28500</v>
      </c>
      <c r="BC7903" s="4">
        <v>40</v>
      </c>
      <c r="BD7903" t="str">
        <f>IF(AND(ADHOC!$G$15="",ADHOC!$S$4=""),"",IF(ADHOC!$G$15&lt;&gt;"",IF(ADHOC!$G$15=LEFT(Domein!$AS7903,LEN(ADHOC!$G$15)),MAX(Domein!BD$1:'Domein'!BD7902)+1,""),IF(ADHOC!$S$4=LEFT(Domein!$AS7903,LEN(ADHOC!$S$4)),MAX(Domein!BD$1:'Domein'!BD7902)+1,"")))</f>
        <v/>
      </c>
    </row>
    <row r="7904" spans="45:56" x14ac:dyDescent="0.2">
      <c r="AS7904" s="4" t="s">
        <v>20469</v>
      </c>
      <c r="AT7904" s="4" t="s">
        <v>20470</v>
      </c>
      <c r="AU7904" s="4" t="s">
        <v>456</v>
      </c>
      <c r="AV7904" s="4" t="s">
        <v>731</v>
      </c>
      <c r="AW7904" s="4" t="s">
        <v>724</v>
      </c>
      <c r="AX7904" s="4"/>
      <c r="AY7904" s="4">
        <v>243668</v>
      </c>
      <c r="AZ7904" s="4">
        <v>536346</v>
      </c>
      <c r="BA7904" s="4" t="s">
        <v>28501</v>
      </c>
      <c r="BB7904" s="4" t="s">
        <v>28502</v>
      </c>
      <c r="BC7904" s="4">
        <v>40</v>
      </c>
      <c r="BD7904" t="str">
        <f>IF(AND(ADHOC!$G$15="",ADHOC!$S$4=""),"",IF(ADHOC!$G$15&lt;&gt;"",IF(ADHOC!$G$15=LEFT(Domein!$AS7904,LEN(ADHOC!$G$15)),MAX(Domein!BD$1:'Domein'!BD7903)+1,""),IF(ADHOC!$S$4=LEFT(Domein!$AS7904,LEN(ADHOC!$S$4)),MAX(Domein!BD$1:'Domein'!BD7903)+1,"")))</f>
        <v/>
      </c>
    </row>
    <row r="7905" spans="45:56" x14ac:dyDescent="0.2">
      <c r="AS7905" s="4" t="s">
        <v>20471</v>
      </c>
      <c r="AT7905" s="4" t="s">
        <v>20472</v>
      </c>
      <c r="AU7905" s="4" t="s">
        <v>456</v>
      </c>
      <c r="AV7905" s="4" t="s">
        <v>731</v>
      </c>
      <c r="AW7905" s="4" t="s">
        <v>724</v>
      </c>
      <c r="AX7905" s="4"/>
      <c r="AY7905" s="4">
        <v>249006</v>
      </c>
      <c r="AZ7905" s="4">
        <v>535681</v>
      </c>
      <c r="BA7905" s="4" t="s">
        <v>28503</v>
      </c>
      <c r="BB7905" s="4" t="s">
        <v>28504</v>
      </c>
      <c r="BC7905" s="4">
        <v>40</v>
      </c>
      <c r="BD7905" t="str">
        <f>IF(AND(ADHOC!$G$15="",ADHOC!$S$4=""),"",IF(ADHOC!$G$15&lt;&gt;"",IF(ADHOC!$G$15=LEFT(Domein!$AS7905,LEN(ADHOC!$G$15)),MAX(Domein!BD$1:'Domein'!BD7904)+1,""),IF(ADHOC!$S$4=LEFT(Domein!$AS7905,LEN(ADHOC!$S$4)),MAX(Domein!BD$1:'Domein'!BD7904)+1,"")))</f>
        <v/>
      </c>
    </row>
    <row r="7906" spans="45:56" x14ac:dyDescent="0.2">
      <c r="AS7906" s="4" t="s">
        <v>20473</v>
      </c>
      <c r="AT7906" s="4" t="s">
        <v>20474</v>
      </c>
      <c r="AU7906" s="4" t="s">
        <v>456</v>
      </c>
      <c r="AV7906" s="4" t="s">
        <v>731</v>
      </c>
      <c r="AW7906" s="4" t="s">
        <v>724</v>
      </c>
      <c r="AX7906" s="4"/>
      <c r="AY7906" s="4">
        <v>248490</v>
      </c>
      <c r="AZ7906" s="4">
        <v>536680</v>
      </c>
      <c r="BA7906" s="4" t="s">
        <v>28505</v>
      </c>
      <c r="BB7906" s="4" t="s">
        <v>28506</v>
      </c>
      <c r="BC7906" s="4">
        <v>40</v>
      </c>
      <c r="BD7906" t="str">
        <f>IF(AND(ADHOC!$G$15="",ADHOC!$S$4=""),"",IF(ADHOC!$G$15&lt;&gt;"",IF(ADHOC!$G$15=LEFT(Domein!$AS7906,LEN(ADHOC!$G$15)),MAX(Domein!BD$1:'Domein'!BD7905)+1,""),IF(ADHOC!$S$4=LEFT(Domein!$AS7906,LEN(ADHOC!$S$4)),MAX(Domein!BD$1:'Domein'!BD7905)+1,"")))</f>
        <v/>
      </c>
    </row>
    <row r="7907" spans="45:56" x14ac:dyDescent="0.2">
      <c r="AS7907" s="4" t="s">
        <v>20475</v>
      </c>
      <c r="AT7907" s="4" t="s">
        <v>20476</v>
      </c>
      <c r="AU7907" s="4" t="s">
        <v>456</v>
      </c>
      <c r="AV7907" s="4" t="s">
        <v>731</v>
      </c>
      <c r="AW7907" s="4" t="s">
        <v>724</v>
      </c>
      <c r="AX7907" s="4"/>
      <c r="AY7907" s="4">
        <v>247160</v>
      </c>
      <c r="AZ7907" s="4">
        <v>538485</v>
      </c>
      <c r="BA7907" s="4" t="s">
        <v>28507</v>
      </c>
      <c r="BB7907" s="4" t="s">
        <v>28508</v>
      </c>
      <c r="BC7907" s="4">
        <v>40</v>
      </c>
      <c r="BD7907" t="str">
        <f>IF(AND(ADHOC!$G$15="",ADHOC!$S$4=""),"",IF(ADHOC!$G$15&lt;&gt;"",IF(ADHOC!$G$15=LEFT(Domein!$AS7907,LEN(ADHOC!$G$15)),MAX(Domein!BD$1:'Domein'!BD7906)+1,""),IF(ADHOC!$S$4=LEFT(Domein!$AS7907,LEN(ADHOC!$S$4)),MAX(Domein!BD$1:'Domein'!BD7906)+1,"")))</f>
        <v/>
      </c>
    </row>
    <row r="7908" spans="45:56" x14ac:dyDescent="0.2">
      <c r="AS7908" s="4" t="s">
        <v>20477</v>
      </c>
      <c r="AT7908" s="4" t="s">
        <v>20478</v>
      </c>
      <c r="AU7908" s="4" t="s">
        <v>456</v>
      </c>
      <c r="AV7908" s="4" t="s">
        <v>731</v>
      </c>
      <c r="AW7908" s="4" t="s">
        <v>724</v>
      </c>
      <c r="AX7908" s="4"/>
      <c r="AY7908" s="4">
        <v>244547</v>
      </c>
      <c r="AZ7908" s="4">
        <v>532751</v>
      </c>
      <c r="BA7908" s="4" t="s">
        <v>28509</v>
      </c>
      <c r="BB7908" s="4" t="s">
        <v>28510</v>
      </c>
      <c r="BC7908" s="4">
        <v>40</v>
      </c>
      <c r="BD7908" t="str">
        <f>IF(AND(ADHOC!$G$15="",ADHOC!$S$4=""),"",IF(ADHOC!$G$15&lt;&gt;"",IF(ADHOC!$G$15=LEFT(Domein!$AS7908,LEN(ADHOC!$G$15)),MAX(Domein!BD$1:'Domein'!BD7907)+1,""),IF(ADHOC!$S$4=LEFT(Domein!$AS7908,LEN(ADHOC!$S$4)),MAX(Domein!BD$1:'Domein'!BD7907)+1,"")))</f>
        <v/>
      </c>
    </row>
    <row r="7909" spans="45:56" x14ac:dyDescent="0.2">
      <c r="AS7909" s="4" t="s">
        <v>20479</v>
      </c>
      <c r="AT7909" s="4" t="s">
        <v>20480</v>
      </c>
      <c r="AU7909" s="4" t="s">
        <v>456</v>
      </c>
      <c r="AV7909" s="4" t="s">
        <v>731</v>
      </c>
      <c r="AW7909" s="4" t="s">
        <v>724</v>
      </c>
      <c r="AX7909" s="4"/>
      <c r="AY7909" s="4">
        <v>244112</v>
      </c>
      <c r="AZ7909" s="4">
        <v>532685</v>
      </c>
      <c r="BA7909" s="4" t="s">
        <v>28511</v>
      </c>
      <c r="BB7909" s="4" t="s">
        <v>28512</v>
      </c>
      <c r="BC7909" s="4">
        <v>40</v>
      </c>
      <c r="BD7909" t="str">
        <f>IF(AND(ADHOC!$G$15="",ADHOC!$S$4=""),"",IF(ADHOC!$G$15&lt;&gt;"",IF(ADHOC!$G$15=LEFT(Domein!$AS7909,LEN(ADHOC!$G$15)),MAX(Domein!BD$1:'Domein'!BD7908)+1,""),IF(ADHOC!$S$4=LEFT(Domein!$AS7909,LEN(ADHOC!$S$4)),MAX(Domein!BD$1:'Domein'!BD7908)+1,"")))</f>
        <v/>
      </c>
    </row>
    <row r="7910" spans="45:56" x14ac:dyDescent="0.2">
      <c r="AS7910" s="4" t="s">
        <v>20481</v>
      </c>
      <c r="AT7910" s="4" t="s">
        <v>20482</v>
      </c>
      <c r="AU7910" s="4" t="s">
        <v>456</v>
      </c>
      <c r="AV7910" s="4" t="s">
        <v>731</v>
      </c>
      <c r="AW7910" s="4" t="s">
        <v>724</v>
      </c>
      <c r="AX7910" s="4"/>
      <c r="AY7910" s="4">
        <v>250510</v>
      </c>
      <c r="AZ7910" s="4">
        <v>526489</v>
      </c>
      <c r="BA7910" s="4" t="s">
        <v>28513</v>
      </c>
      <c r="BB7910" s="4" t="s">
        <v>28514</v>
      </c>
      <c r="BC7910" s="4">
        <v>40</v>
      </c>
      <c r="BD7910" t="str">
        <f>IF(AND(ADHOC!$G$15="",ADHOC!$S$4=""),"",IF(ADHOC!$G$15&lt;&gt;"",IF(ADHOC!$G$15=LEFT(Domein!$AS7910,LEN(ADHOC!$G$15)),MAX(Domein!BD$1:'Domein'!BD7909)+1,""),IF(ADHOC!$S$4=LEFT(Domein!$AS7910,LEN(ADHOC!$S$4)),MAX(Domein!BD$1:'Domein'!BD7909)+1,"")))</f>
        <v/>
      </c>
    </row>
    <row r="7911" spans="45:56" x14ac:dyDescent="0.2">
      <c r="AS7911" s="4" t="s">
        <v>20483</v>
      </c>
      <c r="AT7911" s="4" t="s">
        <v>20484</v>
      </c>
      <c r="AU7911" s="4" t="s">
        <v>456</v>
      </c>
      <c r="AV7911" s="4" t="s">
        <v>731</v>
      </c>
      <c r="AW7911" s="4" t="s">
        <v>724</v>
      </c>
      <c r="AX7911" s="4"/>
      <c r="AY7911" s="4">
        <v>246940</v>
      </c>
      <c r="AZ7911" s="4">
        <v>531567</v>
      </c>
      <c r="BA7911" s="4" t="s">
        <v>28515</v>
      </c>
      <c r="BB7911" s="4" t="s">
        <v>28516</v>
      </c>
      <c r="BC7911" s="4">
        <v>40</v>
      </c>
      <c r="BD7911" t="str">
        <f>IF(AND(ADHOC!$G$15="",ADHOC!$S$4=""),"",IF(ADHOC!$G$15&lt;&gt;"",IF(ADHOC!$G$15=LEFT(Domein!$AS7911,LEN(ADHOC!$G$15)),MAX(Domein!BD$1:'Domein'!BD7910)+1,""),IF(ADHOC!$S$4=LEFT(Domein!$AS7911,LEN(ADHOC!$S$4)),MAX(Domein!BD$1:'Domein'!BD7910)+1,"")))</f>
        <v/>
      </c>
    </row>
    <row r="7912" spans="45:56" x14ac:dyDescent="0.2">
      <c r="AS7912" s="4" t="s">
        <v>20485</v>
      </c>
      <c r="AT7912" s="4" t="s">
        <v>20486</v>
      </c>
      <c r="AU7912" s="4" t="s">
        <v>456</v>
      </c>
      <c r="AV7912" s="4" t="s">
        <v>731</v>
      </c>
      <c r="AW7912" s="4" t="s">
        <v>724</v>
      </c>
      <c r="AX7912" s="4"/>
      <c r="AY7912" s="4">
        <v>247393</v>
      </c>
      <c r="AZ7912" s="4">
        <v>521554</v>
      </c>
      <c r="BA7912" s="4" t="s">
        <v>28517</v>
      </c>
      <c r="BB7912" s="4" t="s">
        <v>28518</v>
      </c>
      <c r="BC7912" s="4">
        <v>40</v>
      </c>
      <c r="BD7912" t="str">
        <f>IF(AND(ADHOC!$G$15="",ADHOC!$S$4=""),"",IF(ADHOC!$G$15&lt;&gt;"",IF(ADHOC!$G$15=LEFT(Domein!$AS7912,LEN(ADHOC!$G$15)),MAX(Domein!BD$1:'Domein'!BD7911)+1,""),IF(ADHOC!$S$4=LEFT(Domein!$AS7912,LEN(ADHOC!$S$4)),MAX(Domein!BD$1:'Domein'!BD7911)+1,"")))</f>
        <v/>
      </c>
    </row>
    <row r="7913" spans="45:56" x14ac:dyDescent="0.2">
      <c r="AS7913" s="4" t="s">
        <v>20487</v>
      </c>
      <c r="AT7913" s="4" t="s">
        <v>20488</v>
      </c>
      <c r="AU7913" s="4" t="s">
        <v>456</v>
      </c>
      <c r="AV7913" s="4" t="s">
        <v>731</v>
      </c>
      <c r="AW7913" s="4" t="s">
        <v>724</v>
      </c>
      <c r="AX7913" s="4"/>
      <c r="AY7913" s="4">
        <v>248462</v>
      </c>
      <c r="AZ7913" s="4">
        <v>522415</v>
      </c>
      <c r="BA7913" s="4" t="s">
        <v>28519</v>
      </c>
      <c r="BB7913" s="4" t="s">
        <v>24888</v>
      </c>
      <c r="BC7913" s="4">
        <v>40</v>
      </c>
      <c r="BD7913" t="str">
        <f>IF(AND(ADHOC!$G$15="",ADHOC!$S$4=""),"",IF(ADHOC!$G$15&lt;&gt;"",IF(ADHOC!$G$15=LEFT(Domein!$AS7913,LEN(ADHOC!$G$15)),MAX(Domein!BD$1:'Domein'!BD7912)+1,""),IF(ADHOC!$S$4=LEFT(Domein!$AS7913,LEN(ADHOC!$S$4)),MAX(Domein!BD$1:'Domein'!BD7912)+1,"")))</f>
        <v/>
      </c>
    </row>
    <row r="7914" spans="45:56" x14ac:dyDescent="0.2">
      <c r="AS7914" s="4" t="s">
        <v>20489</v>
      </c>
      <c r="AT7914" s="4" t="s">
        <v>20490</v>
      </c>
      <c r="AU7914" s="4" t="s">
        <v>456</v>
      </c>
      <c r="AV7914" s="4" t="s">
        <v>731</v>
      </c>
      <c r="AW7914" s="4" t="s">
        <v>724</v>
      </c>
      <c r="AX7914" s="4"/>
      <c r="AY7914" s="4">
        <v>249732</v>
      </c>
      <c r="AZ7914" s="4">
        <v>523547</v>
      </c>
      <c r="BA7914" s="4" t="s">
        <v>28520</v>
      </c>
      <c r="BB7914" s="4" t="s">
        <v>28521</v>
      </c>
      <c r="BC7914" s="4">
        <v>40</v>
      </c>
      <c r="BD7914" t="str">
        <f>IF(AND(ADHOC!$G$15="",ADHOC!$S$4=""),"",IF(ADHOC!$G$15&lt;&gt;"",IF(ADHOC!$G$15=LEFT(Domein!$AS7914,LEN(ADHOC!$G$15)),MAX(Domein!BD$1:'Domein'!BD7913)+1,""),IF(ADHOC!$S$4=LEFT(Domein!$AS7914,LEN(ADHOC!$S$4)),MAX(Domein!BD$1:'Domein'!BD7913)+1,"")))</f>
        <v/>
      </c>
    </row>
    <row r="7915" spans="45:56" x14ac:dyDescent="0.2">
      <c r="AS7915" s="4" t="s">
        <v>20491</v>
      </c>
      <c r="AT7915" s="4" t="s">
        <v>20492</v>
      </c>
      <c r="AU7915" s="4" t="s">
        <v>456</v>
      </c>
      <c r="AV7915" s="4" t="s">
        <v>731</v>
      </c>
      <c r="AW7915" s="4" t="s">
        <v>724</v>
      </c>
      <c r="AX7915" s="4"/>
      <c r="AY7915" s="4">
        <v>248347</v>
      </c>
      <c r="AZ7915" s="4">
        <v>521602</v>
      </c>
      <c r="BA7915" s="4" t="s">
        <v>28522</v>
      </c>
      <c r="BB7915" s="4" t="s">
        <v>28523</v>
      </c>
      <c r="BC7915" s="4">
        <v>40</v>
      </c>
      <c r="BD7915" t="str">
        <f>IF(AND(ADHOC!$G$15="",ADHOC!$S$4=""),"",IF(ADHOC!$G$15&lt;&gt;"",IF(ADHOC!$G$15=LEFT(Domein!$AS7915,LEN(ADHOC!$G$15)),MAX(Domein!BD$1:'Domein'!BD7914)+1,""),IF(ADHOC!$S$4=LEFT(Domein!$AS7915,LEN(ADHOC!$S$4)),MAX(Domein!BD$1:'Domein'!BD7914)+1,"")))</f>
        <v/>
      </c>
    </row>
    <row r="7916" spans="45:56" x14ac:dyDescent="0.2">
      <c r="AS7916" s="4" t="s">
        <v>20493</v>
      </c>
      <c r="AT7916" s="4" t="s">
        <v>20494</v>
      </c>
      <c r="AU7916" s="4" t="s">
        <v>456</v>
      </c>
      <c r="AV7916" s="4" t="s">
        <v>731</v>
      </c>
      <c r="AW7916" s="4" t="s">
        <v>724</v>
      </c>
      <c r="AX7916" s="4"/>
      <c r="AY7916" s="4">
        <v>249300</v>
      </c>
      <c r="AZ7916" s="4">
        <v>521750</v>
      </c>
      <c r="BA7916" s="4" t="s">
        <v>28524</v>
      </c>
      <c r="BB7916" s="4" t="s">
        <v>28525</v>
      </c>
      <c r="BC7916" s="4">
        <v>40</v>
      </c>
      <c r="BD7916" t="str">
        <f>IF(AND(ADHOC!$G$15="",ADHOC!$S$4=""),"",IF(ADHOC!$G$15&lt;&gt;"",IF(ADHOC!$G$15=LEFT(Domein!$AS7916,LEN(ADHOC!$G$15)),MAX(Domein!BD$1:'Domein'!BD7915)+1,""),IF(ADHOC!$S$4=LEFT(Domein!$AS7916,LEN(ADHOC!$S$4)),MAX(Domein!BD$1:'Domein'!BD7915)+1,"")))</f>
        <v/>
      </c>
    </row>
    <row r="7917" spans="45:56" x14ac:dyDescent="0.2">
      <c r="AS7917" s="4" t="s">
        <v>20495</v>
      </c>
      <c r="AT7917" s="4" t="s">
        <v>20496</v>
      </c>
      <c r="AU7917" s="4" t="s">
        <v>456</v>
      </c>
      <c r="AV7917" s="4" t="s">
        <v>731</v>
      </c>
      <c r="AW7917" s="4" t="s">
        <v>724</v>
      </c>
      <c r="AX7917" s="4"/>
      <c r="AY7917" s="4">
        <v>249155</v>
      </c>
      <c r="AZ7917" s="4">
        <v>523590</v>
      </c>
      <c r="BA7917" s="4" t="s">
        <v>28526</v>
      </c>
      <c r="BB7917" s="4" t="s">
        <v>28527</v>
      </c>
      <c r="BC7917" s="4">
        <v>40</v>
      </c>
      <c r="BD7917" t="str">
        <f>IF(AND(ADHOC!$G$15="",ADHOC!$S$4=""),"",IF(ADHOC!$G$15&lt;&gt;"",IF(ADHOC!$G$15=LEFT(Domein!$AS7917,LEN(ADHOC!$G$15)),MAX(Domein!BD$1:'Domein'!BD7916)+1,""),IF(ADHOC!$S$4=LEFT(Domein!$AS7917,LEN(ADHOC!$S$4)),MAX(Domein!BD$1:'Domein'!BD7916)+1,"")))</f>
        <v/>
      </c>
    </row>
    <row r="7918" spans="45:56" x14ac:dyDescent="0.2">
      <c r="AS7918" s="4" t="s">
        <v>20497</v>
      </c>
      <c r="AT7918" s="4" t="s">
        <v>20498</v>
      </c>
      <c r="AU7918" s="4" t="s">
        <v>456</v>
      </c>
      <c r="AV7918" s="4" t="s">
        <v>731</v>
      </c>
      <c r="AW7918" s="4" t="s">
        <v>724</v>
      </c>
      <c r="AX7918" s="4"/>
      <c r="AY7918" s="4">
        <v>254939</v>
      </c>
      <c r="AZ7918" s="4">
        <v>526401</v>
      </c>
      <c r="BA7918" s="4" t="s">
        <v>28528</v>
      </c>
      <c r="BB7918" s="4" t="s">
        <v>28529</v>
      </c>
      <c r="BC7918" s="4">
        <v>40</v>
      </c>
      <c r="BD7918" t="str">
        <f>IF(AND(ADHOC!$G$15="",ADHOC!$S$4=""),"",IF(ADHOC!$G$15&lt;&gt;"",IF(ADHOC!$G$15=LEFT(Domein!$AS7918,LEN(ADHOC!$G$15)),MAX(Domein!BD$1:'Domein'!BD7917)+1,""),IF(ADHOC!$S$4=LEFT(Domein!$AS7918,LEN(ADHOC!$S$4)),MAX(Domein!BD$1:'Domein'!BD7917)+1,"")))</f>
        <v/>
      </c>
    </row>
    <row r="7919" spans="45:56" x14ac:dyDescent="0.2">
      <c r="AS7919" s="4" t="s">
        <v>20499</v>
      </c>
      <c r="AT7919" s="4" t="s">
        <v>20500</v>
      </c>
      <c r="AU7919" s="4" t="s">
        <v>456</v>
      </c>
      <c r="AV7919" s="4" t="s">
        <v>731</v>
      </c>
      <c r="AW7919" s="4" t="s">
        <v>724</v>
      </c>
      <c r="AX7919" s="4"/>
      <c r="AY7919" s="4">
        <v>255039</v>
      </c>
      <c r="AZ7919" s="4">
        <v>527251</v>
      </c>
      <c r="BA7919" s="4" t="s">
        <v>28530</v>
      </c>
      <c r="BB7919" s="4" t="s">
        <v>28531</v>
      </c>
      <c r="BC7919" s="4">
        <v>40</v>
      </c>
      <c r="BD7919" t="str">
        <f>IF(AND(ADHOC!$G$15="",ADHOC!$S$4=""),"",IF(ADHOC!$G$15&lt;&gt;"",IF(ADHOC!$G$15=LEFT(Domein!$AS7919,LEN(ADHOC!$G$15)),MAX(Domein!BD$1:'Domein'!BD7918)+1,""),IF(ADHOC!$S$4=LEFT(Domein!$AS7919,LEN(ADHOC!$S$4)),MAX(Domein!BD$1:'Domein'!BD7918)+1,"")))</f>
        <v/>
      </c>
    </row>
    <row r="7920" spans="45:56" x14ac:dyDescent="0.2">
      <c r="AS7920" s="4" t="s">
        <v>20501</v>
      </c>
      <c r="AT7920" s="4" t="s">
        <v>20502</v>
      </c>
      <c r="AU7920" s="4" t="s">
        <v>456</v>
      </c>
      <c r="AV7920" s="4" t="s">
        <v>731</v>
      </c>
      <c r="AW7920" s="4" t="s">
        <v>724</v>
      </c>
      <c r="AX7920" s="4"/>
      <c r="AY7920" s="4">
        <v>254549</v>
      </c>
      <c r="AZ7920" s="4">
        <v>529450</v>
      </c>
      <c r="BA7920" s="4" t="s">
        <v>28532</v>
      </c>
      <c r="BB7920" s="4" t="s">
        <v>28533</v>
      </c>
      <c r="BC7920" s="4">
        <v>40</v>
      </c>
      <c r="BD7920" t="str">
        <f>IF(AND(ADHOC!$G$15="",ADHOC!$S$4=""),"",IF(ADHOC!$G$15&lt;&gt;"",IF(ADHOC!$G$15=LEFT(Domein!$AS7920,LEN(ADHOC!$G$15)),MAX(Domein!BD$1:'Domein'!BD7919)+1,""),IF(ADHOC!$S$4=LEFT(Domein!$AS7920,LEN(ADHOC!$S$4)),MAX(Domein!BD$1:'Domein'!BD7919)+1,"")))</f>
        <v/>
      </c>
    </row>
    <row r="7921" spans="45:56" x14ac:dyDescent="0.2">
      <c r="AS7921" s="4" t="s">
        <v>20503</v>
      </c>
      <c r="AT7921" s="4" t="s">
        <v>20504</v>
      </c>
      <c r="AU7921" s="4" t="s">
        <v>456</v>
      </c>
      <c r="AV7921" s="4" t="s">
        <v>731</v>
      </c>
      <c r="AW7921" s="4" t="s">
        <v>724</v>
      </c>
      <c r="AX7921" s="4"/>
      <c r="AY7921" s="4">
        <v>254752</v>
      </c>
      <c r="AZ7921" s="4">
        <v>527150</v>
      </c>
      <c r="BA7921" s="4" t="s">
        <v>28534</v>
      </c>
      <c r="BB7921" s="4" t="s">
        <v>28535</v>
      </c>
      <c r="BC7921" s="4">
        <v>40</v>
      </c>
      <c r="BD7921" t="str">
        <f>IF(AND(ADHOC!$G$15="",ADHOC!$S$4=""),"",IF(ADHOC!$G$15&lt;&gt;"",IF(ADHOC!$G$15=LEFT(Domein!$AS7921,LEN(ADHOC!$G$15)),MAX(Domein!BD$1:'Domein'!BD7920)+1,""),IF(ADHOC!$S$4=LEFT(Domein!$AS7921,LEN(ADHOC!$S$4)),MAX(Domein!BD$1:'Domein'!BD7920)+1,"")))</f>
        <v/>
      </c>
    </row>
    <row r="7922" spans="45:56" x14ac:dyDescent="0.2">
      <c r="AS7922" s="4" t="s">
        <v>20505</v>
      </c>
      <c r="AT7922" s="4" t="s">
        <v>20506</v>
      </c>
      <c r="AU7922" s="4" t="s">
        <v>456</v>
      </c>
      <c r="AV7922" s="4" t="s">
        <v>731</v>
      </c>
      <c r="AW7922" s="4" t="s">
        <v>724</v>
      </c>
      <c r="AX7922" s="4"/>
      <c r="AY7922" s="4">
        <v>253005</v>
      </c>
      <c r="AZ7922" s="4">
        <v>531477</v>
      </c>
      <c r="BA7922" s="4" t="s">
        <v>28536</v>
      </c>
      <c r="BB7922" s="4" t="s">
        <v>24619</v>
      </c>
      <c r="BC7922" s="4">
        <v>40</v>
      </c>
      <c r="BD7922" t="str">
        <f>IF(AND(ADHOC!$G$15="",ADHOC!$S$4=""),"",IF(ADHOC!$G$15&lt;&gt;"",IF(ADHOC!$G$15=LEFT(Domein!$AS7922,LEN(ADHOC!$G$15)),MAX(Domein!BD$1:'Domein'!BD7921)+1,""),IF(ADHOC!$S$4=LEFT(Domein!$AS7922,LEN(ADHOC!$S$4)),MAX(Domein!BD$1:'Domein'!BD7921)+1,"")))</f>
        <v/>
      </c>
    </row>
    <row r="7923" spans="45:56" x14ac:dyDescent="0.2">
      <c r="AS7923" s="4" t="s">
        <v>20507</v>
      </c>
      <c r="AT7923" s="4" t="s">
        <v>20508</v>
      </c>
      <c r="AU7923" s="4" t="s">
        <v>456</v>
      </c>
      <c r="AV7923" s="4" t="s">
        <v>731</v>
      </c>
      <c r="AW7923" s="4" t="s">
        <v>724</v>
      </c>
      <c r="AX7923" s="4"/>
      <c r="AY7923" s="4">
        <v>252491</v>
      </c>
      <c r="AZ7923" s="4">
        <v>532907</v>
      </c>
      <c r="BA7923" s="4" t="s">
        <v>28537</v>
      </c>
      <c r="BB7923" s="4" t="s">
        <v>28538</v>
      </c>
      <c r="BC7923" s="4">
        <v>40</v>
      </c>
      <c r="BD7923" t="str">
        <f>IF(AND(ADHOC!$G$15="",ADHOC!$S$4=""),"",IF(ADHOC!$G$15&lt;&gt;"",IF(ADHOC!$G$15=LEFT(Domein!$AS7923,LEN(ADHOC!$G$15)),MAX(Domein!BD$1:'Domein'!BD7922)+1,""),IF(ADHOC!$S$4=LEFT(Domein!$AS7923,LEN(ADHOC!$S$4)),MAX(Domein!BD$1:'Domein'!BD7922)+1,"")))</f>
        <v/>
      </c>
    </row>
    <row r="7924" spans="45:56" x14ac:dyDescent="0.2">
      <c r="AS7924" s="4" t="s">
        <v>20509</v>
      </c>
      <c r="AT7924" s="4" t="s">
        <v>20510</v>
      </c>
      <c r="AU7924" s="4" t="s">
        <v>456</v>
      </c>
      <c r="AV7924" s="4" t="s">
        <v>731</v>
      </c>
      <c r="AW7924" s="4" t="s">
        <v>724</v>
      </c>
      <c r="AX7924" s="4"/>
      <c r="AY7924" s="4">
        <v>253548</v>
      </c>
      <c r="AZ7924" s="4">
        <v>536153</v>
      </c>
      <c r="BA7924" s="4" t="s">
        <v>28539</v>
      </c>
      <c r="BB7924" s="4" t="s">
        <v>28540</v>
      </c>
      <c r="BC7924" s="4">
        <v>40</v>
      </c>
      <c r="BD7924" t="str">
        <f>IF(AND(ADHOC!$G$15="",ADHOC!$S$4=""),"",IF(ADHOC!$G$15&lt;&gt;"",IF(ADHOC!$G$15=LEFT(Domein!$AS7924,LEN(ADHOC!$G$15)),MAX(Domein!BD$1:'Domein'!BD7923)+1,""),IF(ADHOC!$S$4=LEFT(Domein!$AS7924,LEN(ADHOC!$S$4)),MAX(Domein!BD$1:'Domein'!BD7923)+1,"")))</f>
        <v/>
      </c>
    </row>
    <row r="7925" spans="45:56" x14ac:dyDescent="0.2">
      <c r="AS7925" s="4" t="s">
        <v>20511</v>
      </c>
      <c r="AT7925" s="4" t="s">
        <v>20512</v>
      </c>
      <c r="AU7925" s="4" t="s">
        <v>456</v>
      </c>
      <c r="AV7925" s="4" t="s">
        <v>731</v>
      </c>
      <c r="AW7925" s="4" t="s">
        <v>724</v>
      </c>
      <c r="AX7925" s="4"/>
      <c r="AY7925" s="4">
        <v>254120</v>
      </c>
      <c r="AZ7925" s="4">
        <v>537190</v>
      </c>
      <c r="BA7925" s="4" t="s">
        <v>28541</v>
      </c>
      <c r="BB7925" s="4" t="s">
        <v>28542</v>
      </c>
      <c r="BC7925" s="4">
        <v>40</v>
      </c>
      <c r="BD7925" t="str">
        <f>IF(AND(ADHOC!$G$15="",ADHOC!$S$4=""),"",IF(ADHOC!$G$15&lt;&gt;"",IF(ADHOC!$G$15=LEFT(Domein!$AS7925,LEN(ADHOC!$G$15)),MAX(Domein!BD$1:'Domein'!BD7924)+1,""),IF(ADHOC!$S$4=LEFT(Domein!$AS7925,LEN(ADHOC!$S$4)),MAX(Domein!BD$1:'Domein'!BD7924)+1,"")))</f>
        <v/>
      </c>
    </row>
    <row r="7926" spans="45:56" x14ac:dyDescent="0.2">
      <c r="AS7926" s="4" t="s">
        <v>13280</v>
      </c>
      <c r="AT7926" s="4" t="s">
        <v>3413</v>
      </c>
      <c r="AU7926" s="4" t="s">
        <v>456</v>
      </c>
      <c r="AV7926" s="4" t="s">
        <v>733</v>
      </c>
      <c r="AW7926" s="4" t="s">
        <v>724</v>
      </c>
      <c r="AX7926" s="4"/>
      <c r="AY7926" s="4">
        <v>254598</v>
      </c>
      <c r="AZ7926" s="4">
        <v>539020</v>
      </c>
      <c r="BA7926" s="4" t="s">
        <v>28543</v>
      </c>
      <c r="BB7926" s="4" t="s">
        <v>28544</v>
      </c>
      <c r="BC7926" s="4">
        <v>40</v>
      </c>
      <c r="BD7926" t="str">
        <f>IF(AND(ADHOC!$G$15="",ADHOC!$S$4=""),"",IF(ADHOC!$G$15&lt;&gt;"",IF(ADHOC!$G$15=LEFT(Domein!$AS7926,LEN(ADHOC!$G$15)),MAX(Domein!BD$1:'Domein'!BD7925)+1,""),IF(ADHOC!$S$4=LEFT(Domein!$AS7926,LEN(ADHOC!$S$4)),MAX(Domein!BD$1:'Domein'!BD7925)+1,"")))</f>
        <v/>
      </c>
    </row>
    <row r="7927" spans="45:56" x14ac:dyDescent="0.2">
      <c r="AS7927" s="4" t="s">
        <v>13574</v>
      </c>
      <c r="AT7927" s="4" t="s">
        <v>13575</v>
      </c>
      <c r="AU7927" s="4" t="s">
        <v>456</v>
      </c>
      <c r="AV7927" s="4" t="s">
        <v>733</v>
      </c>
      <c r="AW7927" s="4" t="s">
        <v>724</v>
      </c>
      <c r="AX7927" s="4"/>
      <c r="AY7927" s="4">
        <v>254598</v>
      </c>
      <c r="AZ7927" s="4">
        <v>539020</v>
      </c>
      <c r="BA7927" s="4" t="s">
        <v>28543</v>
      </c>
      <c r="BB7927" s="4" t="s">
        <v>28544</v>
      </c>
      <c r="BC7927" s="4">
        <v>40</v>
      </c>
      <c r="BD7927" t="str">
        <f>IF(AND(ADHOC!$G$15="",ADHOC!$S$4=""),"",IF(ADHOC!$G$15&lt;&gt;"",IF(ADHOC!$G$15=LEFT(Domein!$AS7927,LEN(ADHOC!$G$15)),MAX(Domein!BD$1:'Domein'!BD7926)+1,""),IF(ADHOC!$S$4=LEFT(Domein!$AS7927,LEN(ADHOC!$S$4)),MAX(Domein!BD$1:'Domein'!BD7926)+1,"")))</f>
        <v/>
      </c>
    </row>
    <row r="7928" spans="45:56" x14ac:dyDescent="0.2">
      <c r="AS7928" s="4" t="s">
        <v>20513</v>
      </c>
      <c r="AT7928" s="4" t="s">
        <v>20514</v>
      </c>
      <c r="AU7928" s="4" t="s">
        <v>456</v>
      </c>
      <c r="AV7928" s="4" t="s">
        <v>731</v>
      </c>
      <c r="AW7928" s="4" t="s">
        <v>724</v>
      </c>
      <c r="AX7928" s="4"/>
      <c r="AY7928" s="4">
        <v>245032</v>
      </c>
      <c r="AZ7928" s="4">
        <v>528375</v>
      </c>
      <c r="BA7928" s="4" t="s">
        <v>28545</v>
      </c>
      <c r="BB7928" s="4" t="s">
        <v>28546</v>
      </c>
      <c r="BC7928" s="4">
        <v>40</v>
      </c>
      <c r="BD7928" t="str">
        <f>IF(AND(ADHOC!$G$15="",ADHOC!$S$4=""),"",IF(ADHOC!$G$15&lt;&gt;"",IF(ADHOC!$G$15=LEFT(Domein!$AS7928,LEN(ADHOC!$G$15)),MAX(Domein!BD$1:'Domein'!BD7927)+1,""),IF(ADHOC!$S$4=LEFT(Domein!$AS7928,LEN(ADHOC!$S$4)),MAX(Domein!BD$1:'Domein'!BD7927)+1,"")))</f>
        <v/>
      </c>
    </row>
    <row r="7929" spans="45:56" x14ac:dyDescent="0.2">
      <c r="AS7929" s="4" t="s">
        <v>20515</v>
      </c>
      <c r="AT7929" s="4" t="s">
        <v>20516</v>
      </c>
      <c r="AU7929" s="4" t="s">
        <v>456</v>
      </c>
      <c r="AV7929" s="4" t="s">
        <v>731</v>
      </c>
      <c r="AW7929" s="4" t="s">
        <v>724</v>
      </c>
      <c r="AX7929" s="4"/>
      <c r="AY7929" s="4">
        <v>249020</v>
      </c>
      <c r="AZ7929" s="4">
        <v>528816</v>
      </c>
      <c r="BA7929" s="4" t="s">
        <v>28547</v>
      </c>
      <c r="BB7929" s="4" t="s">
        <v>28548</v>
      </c>
      <c r="BC7929" s="4">
        <v>40</v>
      </c>
      <c r="BD7929" t="str">
        <f>IF(AND(ADHOC!$G$15="",ADHOC!$S$4=""),"",IF(ADHOC!$G$15&lt;&gt;"",IF(ADHOC!$G$15=LEFT(Domein!$AS7929,LEN(ADHOC!$G$15)),MAX(Domein!BD$1:'Domein'!BD7928)+1,""),IF(ADHOC!$S$4=LEFT(Domein!$AS7929,LEN(ADHOC!$S$4)),MAX(Domein!BD$1:'Domein'!BD7928)+1,"")))</f>
        <v/>
      </c>
    </row>
    <row r="7930" spans="45:56" x14ac:dyDescent="0.2">
      <c r="AS7930" s="4" t="s">
        <v>20517</v>
      </c>
      <c r="AT7930" s="4" t="s">
        <v>20518</v>
      </c>
      <c r="AU7930" s="4" t="s">
        <v>456</v>
      </c>
      <c r="AV7930" s="4" t="s">
        <v>731</v>
      </c>
      <c r="AW7930" s="4" t="s">
        <v>724</v>
      </c>
      <c r="AX7930" s="4"/>
      <c r="AY7930" s="4">
        <v>249742</v>
      </c>
      <c r="AZ7930" s="4">
        <v>528464</v>
      </c>
      <c r="BA7930" s="4" t="s">
        <v>28545</v>
      </c>
      <c r="BB7930" s="4" t="s">
        <v>28549</v>
      </c>
      <c r="BC7930" s="4">
        <v>40</v>
      </c>
      <c r="BD7930" t="str">
        <f>IF(AND(ADHOC!$G$15="",ADHOC!$S$4=""),"",IF(ADHOC!$G$15&lt;&gt;"",IF(ADHOC!$G$15=LEFT(Domein!$AS7930,LEN(ADHOC!$G$15)),MAX(Domein!BD$1:'Domein'!BD7929)+1,""),IF(ADHOC!$S$4=LEFT(Domein!$AS7930,LEN(ADHOC!$S$4)),MAX(Domein!BD$1:'Domein'!BD7929)+1,"")))</f>
        <v/>
      </c>
    </row>
    <row r="7931" spans="45:56" x14ac:dyDescent="0.2">
      <c r="AS7931" s="4" t="s">
        <v>20519</v>
      </c>
      <c r="AT7931" s="4" t="s">
        <v>20520</v>
      </c>
      <c r="AU7931" s="4" t="s">
        <v>456</v>
      </c>
      <c r="AV7931" s="4" t="s">
        <v>731</v>
      </c>
      <c r="AW7931" s="4" t="s">
        <v>724</v>
      </c>
      <c r="AX7931" s="4"/>
      <c r="AY7931" s="4">
        <v>253850</v>
      </c>
      <c r="AZ7931" s="4">
        <v>526428</v>
      </c>
      <c r="BA7931" s="4" t="s">
        <v>28550</v>
      </c>
      <c r="BB7931" s="4" t="s">
        <v>28551</v>
      </c>
      <c r="BC7931" s="4">
        <v>40</v>
      </c>
      <c r="BD7931" t="str">
        <f>IF(AND(ADHOC!$G$15="",ADHOC!$S$4=""),"",IF(ADHOC!$G$15&lt;&gt;"",IF(ADHOC!$G$15=LEFT(Domein!$AS7931,LEN(ADHOC!$G$15)),MAX(Domein!BD$1:'Domein'!BD7930)+1,""),IF(ADHOC!$S$4=LEFT(Domein!$AS7931,LEN(ADHOC!$S$4)),MAX(Domein!BD$1:'Domein'!BD7930)+1,"")))</f>
        <v/>
      </c>
    </row>
    <row r="7932" spans="45:56" x14ac:dyDescent="0.2">
      <c r="AS7932" s="4" t="s">
        <v>20521</v>
      </c>
      <c r="AT7932" s="4" t="s">
        <v>20522</v>
      </c>
      <c r="AU7932" s="4" t="s">
        <v>456</v>
      </c>
      <c r="AV7932" s="4" t="s">
        <v>731</v>
      </c>
      <c r="AW7932" s="4" t="s">
        <v>724</v>
      </c>
      <c r="AX7932" s="4"/>
      <c r="AY7932" s="4">
        <v>255440</v>
      </c>
      <c r="AZ7932" s="4">
        <v>526236</v>
      </c>
      <c r="BA7932" s="4" t="s">
        <v>28552</v>
      </c>
      <c r="BB7932" s="4" t="s">
        <v>28553</v>
      </c>
      <c r="BC7932" s="4">
        <v>40</v>
      </c>
      <c r="BD7932" t="str">
        <f>IF(AND(ADHOC!$G$15="",ADHOC!$S$4=""),"",IF(ADHOC!$G$15&lt;&gt;"",IF(ADHOC!$G$15=LEFT(Domein!$AS7932,LEN(ADHOC!$G$15)),MAX(Domein!BD$1:'Domein'!BD7931)+1,""),IF(ADHOC!$S$4=LEFT(Domein!$AS7932,LEN(ADHOC!$S$4)),MAX(Domein!BD$1:'Domein'!BD7931)+1,"")))</f>
        <v/>
      </c>
    </row>
    <row r="7933" spans="45:56" x14ac:dyDescent="0.2">
      <c r="AS7933" s="4" t="s">
        <v>20523</v>
      </c>
      <c r="AT7933" s="4" t="s">
        <v>20524</v>
      </c>
      <c r="AU7933" s="4" t="s">
        <v>456</v>
      </c>
      <c r="AV7933" s="4" t="s">
        <v>731</v>
      </c>
      <c r="AW7933" s="4" t="s">
        <v>724</v>
      </c>
      <c r="AX7933" s="4"/>
      <c r="AY7933" s="4">
        <v>258941</v>
      </c>
      <c r="AZ7933" s="4">
        <v>525831</v>
      </c>
      <c r="BA7933" s="4" t="s">
        <v>28554</v>
      </c>
      <c r="BB7933" s="4" t="s">
        <v>28555</v>
      </c>
      <c r="BC7933" s="4">
        <v>40</v>
      </c>
      <c r="BD7933" t="str">
        <f>IF(AND(ADHOC!$G$15="",ADHOC!$S$4=""),"",IF(ADHOC!$G$15&lt;&gt;"",IF(ADHOC!$G$15=LEFT(Domein!$AS7933,LEN(ADHOC!$G$15)),MAX(Domein!BD$1:'Domein'!BD7932)+1,""),IF(ADHOC!$S$4=LEFT(Domein!$AS7933,LEN(ADHOC!$S$4)),MAX(Domein!BD$1:'Domein'!BD7932)+1,"")))</f>
        <v/>
      </c>
    </row>
    <row r="7934" spans="45:56" x14ac:dyDescent="0.2">
      <c r="AS7934" s="4" t="s">
        <v>20525</v>
      </c>
      <c r="AT7934" s="4" t="s">
        <v>20526</v>
      </c>
      <c r="AU7934" s="4" t="s">
        <v>456</v>
      </c>
      <c r="AV7934" s="4" t="s">
        <v>731</v>
      </c>
      <c r="AW7934" s="4" t="s">
        <v>724</v>
      </c>
      <c r="AX7934" s="4"/>
      <c r="AY7934" s="4">
        <v>254687</v>
      </c>
      <c r="AZ7934" s="4">
        <v>526261</v>
      </c>
      <c r="BA7934" s="4" t="s">
        <v>28556</v>
      </c>
      <c r="BB7934" s="4" t="s">
        <v>28557</v>
      </c>
      <c r="BC7934" s="4">
        <v>40</v>
      </c>
      <c r="BD7934" t="str">
        <f>IF(AND(ADHOC!$G$15="",ADHOC!$S$4=""),"",IF(ADHOC!$G$15&lt;&gt;"",IF(ADHOC!$G$15=LEFT(Domein!$AS7934,LEN(ADHOC!$G$15)),MAX(Domein!BD$1:'Domein'!BD7933)+1,""),IF(ADHOC!$S$4=LEFT(Domein!$AS7934,LEN(ADHOC!$S$4)),MAX(Domein!BD$1:'Domein'!BD7933)+1,"")))</f>
        <v/>
      </c>
    </row>
    <row r="7935" spans="45:56" x14ac:dyDescent="0.2">
      <c r="AS7935" s="4" t="s">
        <v>20527</v>
      </c>
      <c r="AT7935" s="4" t="s">
        <v>20528</v>
      </c>
      <c r="AU7935" s="4" t="s">
        <v>456</v>
      </c>
      <c r="AV7935" s="4" t="s">
        <v>731</v>
      </c>
      <c r="AW7935" s="4" t="s">
        <v>724</v>
      </c>
      <c r="AX7935" s="4"/>
      <c r="AY7935" s="4">
        <v>260118</v>
      </c>
      <c r="AZ7935" s="4">
        <v>529267</v>
      </c>
      <c r="BA7935" s="4" t="s">
        <v>28558</v>
      </c>
      <c r="BB7935" s="4" t="s">
        <v>28559</v>
      </c>
      <c r="BC7935" s="4">
        <v>40</v>
      </c>
      <c r="BD7935" t="str">
        <f>IF(AND(ADHOC!$G$15="",ADHOC!$S$4=""),"",IF(ADHOC!$G$15&lt;&gt;"",IF(ADHOC!$G$15=LEFT(Domein!$AS7935,LEN(ADHOC!$G$15)),MAX(Domein!BD$1:'Domein'!BD7934)+1,""),IF(ADHOC!$S$4=LEFT(Domein!$AS7935,LEN(ADHOC!$S$4)),MAX(Domein!BD$1:'Domein'!BD7934)+1,"")))</f>
        <v/>
      </c>
    </row>
    <row r="7936" spans="45:56" x14ac:dyDescent="0.2">
      <c r="AS7936" s="4" t="s">
        <v>20529</v>
      </c>
      <c r="AT7936" s="4" t="s">
        <v>20530</v>
      </c>
      <c r="AU7936" s="4" t="s">
        <v>456</v>
      </c>
      <c r="AV7936" s="4" t="s">
        <v>731</v>
      </c>
      <c r="AW7936" s="4" t="s">
        <v>724</v>
      </c>
      <c r="AX7936" s="4"/>
      <c r="AY7936" s="4">
        <v>258805</v>
      </c>
      <c r="AZ7936" s="4">
        <v>530655</v>
      </c>
      <c r="BA7936" s="4" t="s">
        <v>28560</v>
      </c>
      <c r="BB7936" s="4" t="s">
        <v>28561</v>
      </c>
      <c r="BC7936" s="4">
        <v>40</v>
      </c>
      <c r="BD7936" t="str">
        <f>IF(AND(ADHOC!$G$15="",ADHOC!$S$4=""),"",IF(ADHOC!$G$15&lt;&gt;"",IF(ADHOC!$G$15=LEFT(Domein!$AS7936,LEN(ADHOC!$G$15)),MAX(Domein!BD$1:'Domein'!BD7935)+1,""),IF(ADHOC!$S$4=LEFT(Domein!$AS7936,LEN(ADHOC!$S$4)),MAX(Domein!BD$1:'Domein'!BD7935)+1,"")))</f>
        <v/>
      </c>
    </row>
    <row r="7937" spans="45:56" x14ac:dyDescent="0.2">
      <c r="AS7937" s="4" t="s">
        <v>20531</v>
      </c>
      <c r="AT7937" s="4" t="s">
        <v>20532</v>
      </c>
      <c r="AU7937" s="4" t="s">
        <v>456</v>
      </c>
      <c r="AV7937" s="4" t="s">
        <v>731</v>
      </c>
      <c r="AW7937" s="4" t="s">
        <v>724</v>
      </c>
      <c r="AX7937" s="4"/>
      <c r="AY7937" s="4">
        <v>258664</v>
      </c>
      <c r="AZ7937" s="4">
        <v>531252</v>
      </c>
      <c r="BA7937" s="4" t="s">
        <v>28562</v>
      </c>
      <c r="BB7937" s="4" t="s">
        <v>28563</v>
      </c>
      <c r="BC7937" s="4">
        <v>40</v>
      </c>
      <c r="BD7937" t="str">
        <f>IF(AND(ADHOC!$G$15="",ADHOC!$S$4=""),"",IF(ADHOC!$G$15&lt;&gt;"",IF(ADHOC!$G$15=LEFT(Domein!$AS7937,LEN(ADHOC!$G$15)),MAX(Domein!BD$1:'Domein'!BD7936)+1,""),IF(ADHOC!$S$4=LEFT(Domein!$AS7937,LEN(ADHOC!$S$4)),MAX(Domein!BD$1:'Domein'!BD7936)+1,"")))</f>
        <v/>
      </c>
    </row>
    <row r="7938" spans="45:56" x14ac:dyDescent="0.2">
      <c r="AS7938" s="4" t="s">
        <v>20533</v>
      </c>
      <c r="AT7938" s="4" t="s">
        <v>20534</v>
      </c>
      <c r="AU7938" s="4" t="s">
        <v>456</v>
      </c>
      <c r="AV7938" s="4" t="s">
        <v>731</v>
      </c>
      <c r="AW7938" s="4" t="s">
        <v>724</v>
      </c>
      <c r="AX7938" s="4"/>
      <c r="AY7938" s="4">
        <v>259150</v>
      </c>
      <c r="AZ7938" s="4">
        <v>530290</v>
      </c>
      <c r="BA7938" s="4" t="s">
        <v>28564</v>
      </c>
      <c r="BB7938" s="4" t="s">
        <v>28565</v>
      </c>
      <c r="BC7938" s="4">
        <v>40</v>
      </c>
      <c r="BD7938" t="str">
        <f>IF(AND(ADHOC!$G$15="",ADHOC!$S$4=""),"",IF(ADHOC!$G$15&lt;&gt;"",IF(ADHOC!$G$15=LEFT(Domein!$AS7938,LEN(ADHOC!$G$15)),MAX(Domein!BD$1:'Domein'!BD7937)+1,""),IF(ADHOC!$S$4=LEFT(Domein!$AS7938,LEN(ADHOC!$S$4)),MAX(Domein!BD$1:'Domein'!BD7937)+1,"")))</f>
        <v/>
      </c>
    </row>
    <row r="7939" spans="45:56" x14ac:dyDescent="0.2">
      <c r="AS7939" s="4" t="s">
        <v>20535</v>
      </c>
      <c r="AT7939" s="4" t="s">
        <v>20536</v>
      </c>
      <c r="AU7939" s="4" t="s">
        <v>456</v>
      </c>
      <c r="AV7939" s="4" t="s">
        <v>731</v>
      </c>
      <c r="AW7939" s="4" t="s">
        <v>724</v>
      </c>
      <c r="AX7939" s="4"/>
      <c r="AY7939" s="4">
        <v>254771</v>
      </c>
      <c r="AZ7939" s="4">
        <v>534290</v>
      </c>
      <c r="BA7939" s="4" t="s">
        <v>28566</v>
      </c>
      <c r="BB7939" s="4" t="s">
        <v>28567</v>
      </c>
      <c r="BC7939" s="4">
        <v>40</v>
      </c>
      <c r="BD7939" t="str">
        <f>IF(AND(ADHOC!$G$15="",ADHOC!$S$4=""),"",IF(ADHOC!$G$15&lt;&gt;"",IF(ADHOC!$G$15=LEFT(Domein!$AS7939,LEN(ADHOC!$G$15)),MAX(Domein!BD$1:'Domein'!BD7938)+1,""),IF(ADHOC!$S$4=LEFT(Domein!$AS7939,LEN(ADHOC!$S$4)),MAX(Domein!BD$1:'Domein'!BD7938)+1,"")))</f>
        <v/>
      </c>
    </row>
    <row r="7940" spans="45:56" x14ac:dyDescent="0.2">
      <c r="AS7940" s="4" t="s">
        <v>20537</v>
      </c>
      <c r="AT7940" s="4" t="s">
        <v>20538</v>
      </c>
      <c r="AU7940" s="4" t="s">
        <v>456</v>
      </c>
      <c r="AV7940" s="4" t="s">
        <v>731</v>
      </c>
      <c r="AW7940" s="4" t="s">
        <v>724</v>
      </c>
      <c r="AX7940" s="4"/>
      <c r="AY7940" s="4">
        <v>247254</v>
      </c>
      <c r="AZ7940" s="4">
        <v>540749</v>
      </c>
      <c r="BA7940" s="4" t="s">
        <v>28568</v>
      </c>
      <c r="BB7940" s="4" t="s">
        <v>28569</v>
      </c>
      <c r="BC7940" s="4">
        <v>40</v>
      </c>
      <c r="BD7940" t="str">
        <f>IF(AND(ADHOC!$G$15="",ADHOC!$S$4=""),"",IF(ADHOC!$G$15&lt;&gt;"",IF(ADHOC!$G$15=LEFT(Domein!$AS7940,LEN(ADHOC!$G$15)),MAX(Domein!BD$1:'Domein'!BD7939)+1,""),IF(ADHOC!$S$4=LEFT(Domein!$AS7940,LEN(ADHOC!$S$4)),MAX(Domein!BD$1:'Domein'!BD7939)+1,"")))</f>
        <v/>
      </c>
    </row>
    <row r="7941" spans="45:56" x14ac:dyDescent="0.2">
      <c r="AS7941" s="4" t="s">
        <v>20539</v>
      </c>
      <c r="AT7941" s="4" t="s">
        <v>20540</v>
      </c>
      <c r="AU7941" s="4" t="s">
        <v>456</v>
      </c>
      <c r="AV7941" s="4" t="s">
        <v>731</v>
      </c>
      <c r="AW7941" s="4" t="s">
        <v>724</v>
      </c>
      <c r="AX7941" s="4"/>
      <c r="AY7941" s="4">
        <v>246514</v>
      </c>
      <c r="AZ7941" s="4">
        <v>540304</v>
      </c>
      <c r="BA7941" s="4" t="s">
        <v>28570</v>
      </c>
      <c r="BB7941" s="4" t="s">
        <v>28571</v>
      </c>
      <c r="BC7941" s="4">
        <v>40</v>
      </c>
      <c r="BD7941" t="str">
        <f>IF(AND(ADHOC!$G$15="",ADHOC!$S$4=""),"",IF(ADHOC!$G$15&lt;&gt;"",IF(ADHOC!$G$15=LEFT(Domein!$AS7941,LEN(ADHOC!$G$15)),MAX(Domein!BD$1:'Domein'!BD7940)+1,""),IF(ADHOC!$S$4=LEFT(Domein!$AS7941,LEN(ADHOC!$S$4)),MAX(Domein!BD$1:'Domein'!BD7940)+1,"")))</f>
        <v/>
      </c>
    </row>
    <row r="7942" spans="45:56" x14ac:dyDescent="0.2">
      <c r="AS7942" s="4" t="s">
        <v>20541</v>
      </c>
      <c r="AT7942" s="4" t="s">
        <v>20542</v>
      </c>
      <c r="AU7942" s="4" t="s">
        <v>456</v>
      </c>
      <c r="AV7942" s="4" t="s">
        <v>731</v>
      </c>
      <c r="AW7942" s="4" t="s">
        <v>724</v>
      </c>
      <c r="AX7942" s="4"/>
      <c r="AY7942" s="4">
        <v>247666</v>
      </c>
      <c r="AZ7942" s="4">
        <v>541698</v>
      </c>
      <c r="BA7942" s="4" t="s">
        <v>28572</v>
      </c>
      <c r="BB7942" s="4" t="s">
        <v>28573</v>
      </c>
      <c r="BC7942" s="4">
        <v>40</v>
      </c>
      <c r="BD7942" t="str">
        <f>IF(AND(ADHOC!$G$15="",ADHOC!$S$4=""),"",IF(ADHOC!$G$15&lt;&gt;"",IF(ADHOC!$G$15=LEFT(Domein!$AS7942,LEN(ADHOC!$G$15)),MAX(Domein!BD$1:'Domein'!BD7941)+1,""),IF(ADHOC!$S$4=LEFT(Domein!$AS7942,LEN(ADHOC!$S$4)),MAX(Domein!BD$1:'Domein'!BD7941)+1,"")))</f>
        <v/>
      </c>
    </row>
    <row r="7943" spans="45:56" x14ac:dyDescent="0.2">
      <c r="AS7943" s="4" t="s">
        <v>20543</v>
      </c>
      <c r="AT7943" s="4" t="s">
        <v>20544</v>
      </c>
      <c r="AU7943" s="4" t="s">
        <v>456</v>
      </c>
      <c r="AV7943" s="4" t="s">
        <v>731</v>
      </c>
      <c r="AW7943" s="4" t="s">
        <v>724</v>
      </c>
      <c r="AX7943" s="4"/>
      <c r="AY7943" s="4">
        <v>257625</v>
      </c>
      <c r="AZ7943" s="4">
        <v>530102</v>
      </c>
      <c r="BA7943" s="4" t="s">
        <v>24638</v>
      </c>
      <c r="BB7943" s="4" t="s">
        <v>24639</v>
      </c>
      <c r="BC7943" s="4">
        <v>40</v>
      </c>
      <c r="BD7943" t="str">
        <f>IF(AND(ADHOC!$G$15="",ADHOC!$S$4=""),"",IF(ADHOC!$G$15&lt;&gt;"",IF(ADHOC!$G$15=LEFT(Domein!$AS7943,LEN(ADHOC!$G$15)),MAX(Domein!BD$1:'Domein'!BD7942)+1,""),IF(ADHOC!$S$4=LEFT(Domein!$AS7943,LEN(ADHOC!$S$4)),MAX(Domein!BD$1:'Domein'!BD7942)+1,"")))</f>
        <v/>
      </c>
    </row>
    <row r="7944" spans="45:56" x14ac:dyDescent="0.2">
      <c r="AS7944" s="4" t="s">
        <v>20545</v>
      </c>
      <c r="AT7944" s="4" t="s">
        <v>20546</v>
      </c>
      <c r="AU7944" s="4" t="s">
        <v>456</v>
      </c>
      <c r="AV7944" s="4" t="s">
        <v>731</v>
      </c>
      <c r="AW7944" s="4" t="s">
        <v>724</v>
      </c>
      <c r="AX7944" s="4"/>
      <c r="AY7944" s="4">
        <v>247016</v>
      </c>
      <c r="AZ7944" s="4">
        <v>520283</v>
      </c>
      <c r="BA7944" s="4" t="s">
        <v>28574</v>
      </c>
      <c r="BB7944" s="4" t="s">
        <v>28575</v>
      </c>
      <c r="BC7944" s="4">
        <v>40</v>
      </c>
      <c r="BD7944" t="str">
        <f>IF(AND(ADHOC!$G$15="",ADHOC!$S$4=""),"",IF(ADHOC!$G$15&lt;&gt;"",IF(ADHOC!$G$15=LEFT(Domein!$AS7944,LEN(ADHOC!$G$15)),MAX(Domein!BD$1:'Domein'!BD7943)+1,""),IF(ADHOC!$S$4=LEFT(Domein!$AS7944,LEN(ADHOC!$S$4)),MAX(Domein!BD$1:'Domein'!BD7943)+1,"")))</f>
        <v/>
      </c>
    </row>
    <row r="7945" spans="45:56" x14ac:dyDescent="0.2">
      <c r="AS7945" s="4" t="s">
        <v>20547</v>
      </c>
      <c r="AT7945" s="4" t="s">
        <v>20548</v>
      </c>
      <c r="AU7945" s="4" t="s">
        <v>456</v>
      </c>
      <c r="AV7945" s="4" t="s">
        <v>731</v>
      </c>
      <c r="AW7945" s="4" t="s">
        <v>724</v>
      </c>
      <c r="AX7945" s="4"/>
      <c r="AY7945" s="4">
        <v>251373</v>
      </c>
      <c r="AZ7945" s="4">
        <v>521682</v>
      </c>
      <c r="BA7945" s="4" t="s">
        <v>28576</v>
      </c>
      <c r="BB7945" s="4" t="s">
        <v>28577</v>
      </c>
      <c r="BC7945" s="4">
        <v>40</v>
      </c>
      <c r="BD7945" t="str">
        <f>IF(AND(ADHOC!$G$15="",ADHOC!$S$4=""),"",IF(ADHOC!$G$15&lt;&gt;"",IF(ADHOC!$G$15=LEFT(Domein!$AS7945,LEN(ADHOC!$G$15)),MAX(Domein!BD$1:'Domein'!BD7944)+1,""),IF(ADHOC!$S$4=LEFT(Domein!$AS7945,LEN(ADHOC!$S$4)),MAX(Domein!BD$1:'Domein'!BD7944)+1,"")))</f>
        <v/>
      </c>
    </row>
    <row r="7946" spans="45:56" x14ac:dyDescent="0.2">
      <c r="AS7946" s="4" t="s">
        <v>20549</v>
      </c>
      <c r="AT7946" s="4" t="s">
        <v>20550</v>
      </c>
      <c r="AU7946" s="4" t="s">
        <v>456</v>
      </c>
      <c r="AV7946" s="4" t="s">
        <v>731</v>
      </c>
      <c r="AW7946" s="4" t="s">
        <v>724</v>
      </c>
      <c r="AX7946" s="4"/>
      <c r="AY7946" s="4">
        <v>255859</v>
      </c>
      <c r="AZ7946" s="4">
        <v>524939</v>
      </c>
      <c r="BA7946" s="4" t="s">
        <v>28578</v>
      </c>
      <c r="BB7946" s="4" t="s">
        <v>28579</v>
      </c>
      <c r="BC7946" s="4">
        <v>40</v>
      </c>
      <c r="BD7946" t="str">
        <f>IF(AND(ADHOC!$G$15="",ADHOC!$S$4=""),"",IF(ADHOC!$G$15&lt;&gt;"",IF(ADHOC!$G$15=LEFT(Domein!$AS7946,LEN(ADHOC!$G$15)),MAX(Domein!BD$1:'Domein'!BD7945)+1,""),IF(ADHOC!$S$4=LEFT(Domein!$AS7946,LEN(ADHOC!$S$4)),MAX(Domein!BD$1:'Domein'!BD7945)+1,"")))</f>
        <v/>
      </c>
    </row>
    <row r="7947" spans="45:56" x14ac:dyDescent="0.2">
      <c r="AS7947" s="4" t="s">
        <v>20551</v>
      </c>
      <c r="AT7947" s="4" t="s">
        <v>20552</v>
      </c>
      <c r="AU7947" s="4" t="s">
        <v>456</v>
      </c>
      <c r="AV7947" s="4" t="s">
        <v>731</v>
      </c>
      <c r="AW7947" s="4" t="s">
        <v>724</v>
      </c>
      <c r="AX7947" s="4"/>
      <c r="AY7947" s="4">
        <v>244254</v>
      </c>
      <c r="AZ7947" s="4">
        <v>515971</v>
      </c>
      <c r="BA7947" s="4" t="s">
        <v>24656</v>
      </c>
      <c r="BB7947" s="4" t="s">
        <v>28580</v>
      </c>
      <c r="BC7947" s="4">
        <v>40</v>
      </c>
      <c r="BD7947" t="str">
        <f>IF(AND(ADHOC!$G$15="",ADHOC!$S$4=""),"",IF(ADHOC!$G$15&lt;&gt;"",IF(ADHOC!$G$15=LEFT(Domein!$AS7947,LEN(ADHOC!$G$15)),MAX(Domein!BD$1:'Domein'!BD7946)+1,""),IF(ADHOC!$S$4=LEFT(Domein!$AS7947,LEN(ADHOC!$S$4)),MAX(Domein!BD$1:'Domein'!BD7946)+1,"")))</f>
        <v/>
      </c>
    </row>
    <row r="7948" spans="45:56" x14ac:dyDescent="0.2">
      <c r="AS7948" s="4" t="s">
        <v>20553</v>
      </c>
      <c r="AT7948" s="4" t="s">
        <v>20554</v>
      </c>
      <c r="AU7948" s="4" t="s">
        <v>456</v>
      </c>
      <c r="AV7948" s="4" t="s">
        <v>731</v>
      </c>
      <c r="AW7948" s="4" t="s">
        <v>724</v>
      </c>
      <c r="AX7948" s="4"/>
      <c r="AY7948" s="4">
        <v>247307</v>
      </c>
      <c r="AZ7948" s="4">
        <v>519506</v>
      </c>
      <c r="BA7948" s="4" t="s">
        <v>28581</v>
      </c>
      <c r="BB7948" s="4" t="s">
        <v>28582</v>
      </c>
      <c r="BC7948" s="4">
        <v>40</v>
      </c>
      <c r="BD7948" t="str">
        <f>IF(AND(ADHOC!$G$15="",ADHOC!$S$4=""),"",IF(ADHOC!$G$15&lt;&gt;"",IF(ADHOC!$G$15=LEFT(Domein!$AS7948,LEN(ADHOC!$G$15)),MAX(Domein!BD$1:'Domein'!BD7947)+1,""),IF(ADHOC!$S$4=LEFT(Domein!$AS7948,LEN(ADHOC!$S$4)),MAX(Domein!BD$1:'Domein'!BD7947)+1,"")))</f>
        <v/>
      </c>
    </row>
    <row r="7949" spans="45:56" x14ac:dyDescent="0.2">
      <c r="AS7949" s="4" t="s">
        <v>20555</v>
      </c>
      <c r="AT7949" s="4" t="s">
        <v>20556</v>
      </c>
      <c r="AU7949" s="4" t="s">
        <v>456</v>
      </c>
      <c r="AV7949" s="4" t="s">
        <v>731</v>
      </c>
      <c r="AW7949" s="4" t="s">
        <v>724</v>
      </c>
      <c r="AX7949" s="4"/>
      <c r="AY7949" s="4">
        <v>239299</v>
      </c>
      <c r="AZ7949" s="4">
        <v>519057</v>
      </c>
      <c r="BA7949" s="4" t="s">
        <v>28583</v>
      </c>
      <c r="BB7949" s="4" t="s">
        <v>28584</v>
      </c>
      <c r="BC7949" s="4">
        <v>40</v>
      </c>
      <c r="BD7949" t="str">
        <f>IF(AND(ADHOC!$G$15="",ADHOC!$S$4=""),"",IF(ADHOC!$G$15&lt;&gt;"",IF(ADHOC!$G$15=LEFT(Domein!$AS7949,LEN(ADHOC!$G$15)),MAX(Domein!BD$1:'Domein'!BD7948)+1,""),IF(ADHOC!$S$4=LEFT(Domein!$AS7949,LEN(ADHOC!$S$4)),MAX(Domein!BD$1:'Domein'!BD7948)+1,"")))</f>
        <v/>
      </c>
    </row>
    <row r="7950" spans="45:56" x14ac:dyDescent="0.2">
      <c r="AS7950" s="4" t="s">
        <v>20557</v>
      </c>
      <c r="AT7950" s="4" t="s">
        <v>20558</v>
      </c>
      <c r="AU7950" s="4" t="s">
        <v>456</v>
      </c>
      <c r="AV7950" s="4" t="s">
        <v>731</v>
      </c>
      <c r="AW7950" s="4" t="s">
        <v>724</v>
      </c>
      <c r="AX7950" s="4"/>
      <c r="AY7950" s="4">
        <v>227500</v>
      </c>
      <c r="AZ7950" s="4">
        <v>513841</v>
      </c>
      <c r="BA7950" s="4" t="s">
        <v>28585</v>
      </c>
      <c r="BB7950" s="4" t="s">
        <v>28586</v>
      </c>
      <c r="BC7950" s="4">
        <v>40</v>
      </c>
      <c r="BD7950" t="str">
        <f>IF(AND(ADHOC!$G$15="",ADHOC!$S$4=""),"",IF(ADHOC!$G$15&lt;&gt;"",IF(ADHOC!$G$15=LEFT(Domein!$AS7950,LEN(ADHOC!$G$15)),MAX(Domein!BD$1:'Domein'!BD7949)+1,""),IF(ADHOC!$S$4=LEFT(Domein!$AS7950,LEN(ADHOC!$S$4)),MAX(Domein!BD$1:'Domein'!BD7949)+1,"")))</f>
        <v/>
      </c>
    </row>
    <row r="7951" spans="45:56" x14ac:dyDescent="0.2">
      <c r="AS7951" s="4" t="s">
        <v>20559</v>
      </c>
      <c r="AT7951" s="4" t="s">
        <v>20560</v>
      </c>
      <c r="AU7951" s="4" t="s">
        <v>456</v>
      </c>
      <c r="AV7951" s="4" t="s">
        <v>731</v>
      </c>
      <c r="AW7951" s="4" t="s">
        <v>724</v>
      </c>
      <c r="AX7951" s="4"/>
      <c r="AY7951" s="4">
        <v>226640</v>
      </c>
      <c r="AZ7951" s="4">
        <v>513601</v>
      </c>
      <c r="BA7951" s="4" t="s">
        <v>28587</v>
      </c>
      <c r="BB7951" s="4" t="s">
        <v>28588</v>
      </c>
      <c r="BC7951" s="4">
        <v>40</v>
      </c>
      <c r="BD7951" t="str">
        <f>IF(AND(ADHOC!$G$15="",ADHOC!$S$4=""),"",IF(ADHOC!$G$15&lt;&gt;"",IF(ADHOC!$G$15=LEFT(Domein!$AS7951,LEN(ADHOC!$G$15)),MAX(Domein!BD$1:'Domein'!BD7950)+1,""),IF(ADHOC!$S$4=LEFT(Domein!$AS7951,LEN(ADHOC!$S$4)),MAX(Domein!BD$1:'Domein'!BD7950)+1,"")))</f>
        <v/>
      </c>
    </row>
    <row r="7952" spans="45:56" x14ac:dyDescent="0.2">
      <c r="AS7952" s="4" t="s">
        <v>20561</v>
      </c>
      <c r="AT7952" s="4" t="s">
        <v>3460</v>
      </c>
      <c r="AU7952" s="4" t="s">
        <v>456</v>
      </c>
      <c r="AV7952" s="4" t="s">
        <v>731</v>
      </c>
      <c r="AW7952" s="4" t="s">
        <v>724</v>
      </c>
      <c r="AX7952" s="4"/>
      <c r="AY7952" s="4">
        <v>226661</v>
      </c>
      <c r="AZ7952" s="4">
        <v>512819</v>
      </c>
      <c r="BA7952" s="4" t="s">
        <v>28589</v>
      </c>
      <c r="BB7952" s="4" t="s">
        <v>28590</v>
      </c>
      <c r="BC7952" s="4">
        <v>40</v>
      </c>
      <c r="BD7952" t="str">
        <f>IF(AND(ADHOC!$G$15="",ADHOC!$S$4=""),"",IF(ADHOC!$G$15&lt;&gt;"",IF(ADHOC!$G$15=LEFT(Domein!$AS7952,LEN(ADHOC!$G$15)),MAX(Domein!BD$1:'Domein'!BD7951)+1,""),IF(ADHOC!$S$4=LEFT(Domein!$AS7952,LEN(ADHOC!$S$4)),MAX(Domein!BD$1:'Domein'!BD7951)+1,"")))</f>
        <v/>
      </c>
    </row>
    <row r="7953" spans="45:56" x14ac:dyDescent="0.2">
      <c r="AS7953" s="4" t="s">
        <v>20562</v>
      </c>
      <c r="AT7953" s="4" t="s">
        <v>20563</v>
      </c>
      <c r="AU7953" s="4" t="s">
        <v>456</v>
      </c>
      <c r="AV7953" s="4" t="s">
        <v>731</v>
      </c>
      <c r="AW7953" s="4" t="s">
        <v>724</v>
      </c>
      <c r="AX7953" s="4"/>
      <c r="AY7953" s="4">
        <v>229260</v>
      </c>
      <c r="AZ7953" s="4">
        <v>514319</v>
      </c>
      <c r="BA7953" s="4" t="s">
        <v>28591</v>
      </c>
      <c r="BB7953" s="4" t="s">
        <v>28592</v>
      </c>
      <c r="BC7953" s="4">
        <v>40</v>
      </c>
      <c r="BD7953" t="str">
        <f>IF(AND(ADHOC!$G$15="",ADHOC!$S$4=""),"",IF(ADHOC!$G$15&lt;&gt;"",IF(ADHOC!$G$15=LEFT(Domein!$AS7953,LEN(ADHOC!$G$15)),MAX(Domein!BD$1:'Domein'!BD7952)+1,""),IF(ADHOC!$S$4=LEFT(Domein!$AS7953,LEN(ADHOC!$S$4)),MAX(Domein!BD$1:'Domein'!BD7952)+1,"")))</f>
        <v/>
      </c>
    </row>
    <row r="7954" spans="45:56" x14ac:dyDescent="0.2">
      <c r="AS7954" s="4" t="s">
        <v>20564</v>
      </c>
      <c r="AT7954" s="4" t="s">
        <v>20565</v>
      </c>
      <c r="AU7954" s="4" t="s">
        <v>456</v>
      </c>
      <c r="AV7954" s="4" t="s">
        <v>731</v>
      </c>
      <c r="AW7954" s="4" t="s">
        <v>724</v>
      </c>
      <c r="AX7954" s="4"/>
      <c r="AY7954" s="4">
        <v>233761</v>
      </c>
      <c r="AZ7954" s="4">
        <v>515069</v>
      </c>
      <c r="BA7954" s="4" t="s">
        <v>28593</v>
      </c>
      <c r="BB7954" s="4" t="s">
        <v>28594</v>
      </c>
      <c r="BC7954" s="4">
        <v>40</v>
      </c>
      <c r="BD7954" t="str">
        <f>IF(AND(ADHOC!$G$15="",ADHOC!$S$4=""),"",IF(ADHOC!$G$15&lt;&gt;"",IF(ADHOC!$G$15=LEFT(Domein!$AS7954,LEN(ADHOC!$G$15)),MAX(Domein!BD$1:'Domein'!BD7953)+1,""),IF(ADHOC!$S$4=LEFT(Domein!$AS7954,LEN(ADHOC!$S$4)),MAX(Domein!BD$1:'Domein'!BD7953)+1,"")))</f>
        <v/>
      </c>
    </row>
    <row r="7955" spans="45:56" x14ac:dyDescent="0.2">
      <c r="AS7955" s="4" t="s">
        <v>20566</v>
      </c>
      <c r="AT7955" s="4" t="s">
        <v>20567</v>
      </c>
      <c r="AU7955" s="4" t="s">
        <v>456</v>
      </c>
      <c r="AV7955" s="4" t="s">
        <v>731</v>
      </c>
      <c r="AW7955" s="4" t="s">
        <v>724</v>
      </c>
      <c r="AX7955" s="4"/>
      <c r="AY7955" s="4">
        <v>234447</v>
      </c>
      <c r="AZ7955" s="4">
        <v>515674</v>
      </c>
      <c r="BA7955" s="4" t="s">
        <v>28595</v>
      </c>
      <c r="BB7955" s="4" t="s">
        <v>28596</v>
      </c>
      <c r="BC7955" s="4">
        <v>40</v>
      </c>
      <c r="BD7955" t="str">
        <f>IF(AND(ADHOC!$G$15="",ADHOC!$S$4=""),"",IF(ADHOC!$G$15&lt;&gt;"",IF(ADHOC!$G$15=LEFT(Domein!$AS7955,LEN(ADHOC!$G$15)),MAX(Domein!BD$1:'Domein'!BD7954)+1,""),IF(ADHOC!$S$4=LEFT(Domein!$AS7955,LEN(ADHOC!$S$4)),MAX(Domein!BD$1:'Domein'!BD7954)+1,"")))</f>
        <v/>
      </c>
    </row>
    <row r="7956" spans="45:56" x14ac:dyDescent="0.2">
      <c r="AS7956" s="4" t="s">
        <v>20568</v>
      </c>
      <c r="AT7956" s="4" t="s">
        <v>20569</v>
      </c>
      <c r="AU7956" s="4" t="s">
        <v>456</v>
      </c>
      <c r="AV7956" s="4" t="s">
        <v>731</v>
      </c>
      <c r="AW7956" s="4" t="s">
        <v>724</v>
      </c>
      <c r="AX7956" s="4"/>
      <c r="AY7956" s="4">
        <v>231300</v>
      </c>
      <c r="AZ7956" s="4">
        <v>514583</v>
      </c>
      <c r="BA7956" s="4" t="s">
        <v>28597</v>
      </c>
      <c r="BB7956" s="4" t="s">
        <v>28598</v>
      </c>
      <c r="BC7956" s="4">
        <v>40</v>
      </c>
      <c r="BD7956" t="str">
        <f>IF(AND(ADHOC!$G$15="",ADHOC!$S$4=""),"",IF(ADHOC!$G$15&lt;&gt;"",IF(ADHOC!$G$15=LEFT(Domein!$AS7956,LEN(ADHOC!$G$15)),MAX(Domein!BD$1:'Domein'!BD7955)+1,""),IF(ADHOC!$S$4=LEFT(Domein!$AS7956,LEN(ADHOC!$S$4)),MAX(Domein!BD$1:'Domein'!BD7955)+1,"")))</f>
        <v/>
      </c>
    </row>
    <row r="7957" spans="45:56" x14ac:dyDescent="0.2">
      <c r="AS7957" s="4" t="s">
        <v>20570</v>
      </c>
      <c r="AT7957" s="4" t="s">
        <v>20571</v>
      </c>
      <c r="AU7957" s="4" t="s">
        <v>456</v>
      </c>
      <c r="AV7957" s="4" t="s">
        <v>731</v>
      </c>
      <c r="AW7957" s="4" t="s">
        <v>724</v>
      </c>
      <c r="AX7957" s="4"/>
      <c r="AY7957" s="4">
        <v>235145</v>
      </c>
      <c r="AZ7957" s="4">
        <v>516544</v>
      </c>
      <c r="BA7957" s="4" t="s">
        <v>28599</v>
      </c>
      <c r="BB7957" s="4" t="s">
        <v>28600</v>
      </c>
      <c r="BC7957" s="4">
        <v>40</v>
      </c>
      <c r="BD7957" t="str">
        <f>IF(AND(ADHOC!$G$15="",ADHOC!$S$4=""),"",IF(ADHOC!$G$15&lt;&gt;"",IF(ADHOC!$G$15=LEFT(Domein!$AS7957,LEN(ADHOC!$G$15)),MAX(Domein!BD$1:'Domein'!BD7956)+1,""),IF(ADHOC!$S$4=LEFT(Domein!$AS7957,LEN(ADHOC!$S$4)),MAX(Domein!BD$1:'Domein'!BD7956)+1,"")))</f>
        <v/>
      </c>
    </row>
    <row r="7958" spans="45:56" x14ac:dyDescent="0.2">
      <c r="AS7958" s="4" t="s">
        <v>20572</v>
      </c>
      <c r="AT7958" s="4" t="s">
        <v>20573</v>
      </c>
      <c r="AU7958" s="4" t="s">
        <v>456</v>
      </c>
      <c r="AV7958" s="4" t="s">
        <v>731</v>
      </c>
      <c r="AW7958" s="4" t="s">
        <v>724</v>
      </c>
      <c r="AX7958" s="4"/>
      <c r="AY7958" s="4">
        <v>242450</v>
      </c>
      <c r="AZ7958" s="4">
        <v>514510</v>
      </c>
      <c r="BA7958" s="4" t="s">
        <v>28601</v>
      </c>
      <c r="BB7958" s="4" t="s">
        <v>28602</v>
      </c>
      <c r="BC7958" s="4">
        <v>40</v>
      </c>
      <c r="BD7958" t="str">
        <f>IF(AND(ADHOC!$G$15="",ADHOC!$S$4=""),"",IF(ADHOC!$G$15&lt;&gt;"",IF(ADHOC!$G$15=LEFT(Domein!$AS7958,LEN(ADHOC!$G$15)),MAX(Domein!BD$1:'Domein'!BD7957)+1,""),IF(ADHOC!$S$4=LEFT(Domein!$AS7958,LEN(ADHOC!$S$4)),MAX(Domein!BD$1:'Domein'!BD7957)+1,"")))</f>
        <v/>
      </c>
    </row>
    <row r="7959" spans="45:56" x14ac:dyDescent="0.2">
      <c r="AS7959" s="4" t="s">
        <v>20574</v>
      </c>
      <c r="AT7959" s="4" t="s">
        <v>20575</v>
      </c>
      <c r="AU7959" s="4" t="s">
        <v>456</v>
      </c>
      <c r="AV7959" s="4" t="s">
        <v>731</v>
      </c>
      <c r="AW7959" s="4" t="s">
        <v>724</v>
      </c>
      <c r="AX7959" s="4"/>
      <c r="AY7959" s="4">
        <v>224325</v>
      </c>
      <c r="AZ7959" s="4">
        <v>505147</v>
      </c>
      <c r="BA7959" s="4" t="s">
        <v>28603</v>
      </c>
      <c r="BB7959" s="4" t="s">
        <v>28604</v>
      </c>
      <c r="BC7959" s="4">
        <v>40</v>
      </c>
      <c r="BD7959" t="str">
        <f>IF(AND(ADHOC!$G$15="",ADHOC!$S$4=""),"",IF(ADHOC!$G$15&lt;&gt;"",IF(ADHOC!$G$15=LEFT(Domein!$AS7959,LEN(ADHOC!$G$15)),MAX(Domein!BD$1:'Domein'!BD7958)+1,""),IF(ADHOC!$S$4=LEFT(Domein!$AS7959,LEN(ADHOC!$S$4)),MAX(Domein!BD$1:'Domein'!BD7958)+1,"")))</f>
        <v/>
      </c>
    </row>
    <row r="7960" spans="45:56" x14ac:dyDescent="0.2">
      <c r="AS7960" s="4" t="s">
        <v>20576</v>
      </c>
      <c r="AT7960" s="4" t="s">
        <v>20577</v>
      </c>
      <c r="AU7960" s="4" t="s">
        <v>456</v>
      </c>
      <c r="AV7960" s="4" t="s">
        <v>731</v>
      </c>
      <c r="AW7960" s="4" t="s">
        <v>724</v>
      </c>
      <c r="AX7960" s="4"/>
      <c r="AY7960" s="4">
        <v>236398</v>
      </c>
      <c r="AZ7960" s="4">
        <v>502336</v>
      </c>
      <c r="BA7960" s="4" t="s">
        <v>28605</v>
      </c>
      <c r="BB7960" s="4" t="s">
        <v>28606</v>
      </c>
      <c r="BC7960" s="4">
        <v>40</v>
      </c>
      <c r="BD7960" t="str">
        <f>IF(AND(ADHOC!$G$15="",ADHOC!$S$4=""),"",IF(ADHOC!$G$15&lt;&gt;"",IF(ADHOC!$G$15=LEFT(Domein!$AS7960,LEN(ADHOC!$G$15)),MAX(Domein!BD$1:'Domein'!BD7959)+1,""),IF(ADHOC!$S$4=LEFT(Domein!$AS7960,LEN(ADHOC!$S$4)),MAX(Domein!BD$1:'Domein'!BD7959)+1,"")))</f>
        <v/>
      </c>
    </row>
    <row r="7961" spans="45:56" x14ac:dyDescent="0.2">
      <c r="AS7961" s="4" t="s">
        <v>20578</v>
      </c>
      <c r="AT7961" s="4" t="s">
        <v>20579</v>
      </c>
      <c r="AU7961" s="4" t="s">
        <v>456</v>
      </c>
      <c r="AV7961" s="4" t="s">
        <v>731</v>
      </c>
      <c r="AW7961" s="4" t="s">
        <v>724</v>
      </c>
      <c r="AX7961" s="4"/>
      <c r="AY7961" s="4">
        <v>235429</v>
      </c>
      <c r="AZ7961" s="4">
        <v>499422</v>
      </c>
      <c r="BA7961" s="4" t="s">
        <v>28607</v>
      </c>
      <c r="BB7961" s="4" t="s">
        <v>28608</v>
      </c>
      <c r="BC7961" s="4">
        <v>40</v>
      </c>
      <c r="BD7961" t="str">
        <f>IF(AND(ADHOC!$G$15="",ADHOC!$S$4=""),"",IF(ADHOC!$G$15&lt;&gt;"",IF(ADHOC!$G$15=LEFT(Domein!$AS7961,LEN(ADHOC!$G$15)),MAX(Domein!BD$1:'Domein'!BD7960)+1,""),IF(ADHOC!$S$4=LEFT(Domein!$AS7961,LEN(ADHOC!$S$4)),MAX(Domein!BD$1:'Domein'!BD7960)+1,"")))</f>
        <v/>
      </c>
    </row>
    <row r="7962" spans="45:56" x14ac:dyDescent="0.2">
      <c r="AS7962" s="4" t="s">
        <v>20580</v>
      </c>
      <c r="AT7962" s="4" t="s">
        <v>20581</v>
      </c>
      <c r="AU7962" s="4" t="s">
        <v>456</v>
      </c>
      <c r="AV7962" s="4" t="s">
        <v>731</v>
      </c>
      <c r="AW7962" s="4" t="s">
        <v>724</v>
      </c>
      <c r="AX7962" s="4"/>
      <c r="AY7962" s="4">
        <v>235588</v>
      </c>
      <c r="AZ7962" s="4">
        <v>497865</v>
      </c>
      <c r="BA7962" s="4" t="s">
        <v>28609</v>
      </c>
      <c r="BB7962" s="4" t="s">
        <v>28610</v>
      </c>
      <c r="BC7962" s="4">
        <v>40</v>
      </c>
      <c r="BD7962" t="str">
        <f>IF(AND(ADHOC!$G$15="",ADHOC!$S$4=""),"",IF(ADHOC!$G$15&lt;&gt;"",IF(ADHOC!$G$15=LEFT(Domein!$AS7962,LEN(ADHOC!$G$15)),MAX(Domein!BD$1:'Domein'!BD7961)+1,""),IF(ADHOC!$S$4=LEFT(Domein!$AS7962,LEN(ADHOC!$S$4)),MAX(Domein!BD$1:'Domein'!BD7961)+1,"")))</f>
        <v/>
      </c>
    </row>
    <row r="7963" spans="45:56" x14ac:dyDescent="0.2">
      <c r="AS7963" s="4" t="s">
        <v>20582</v>
      </c>
      <c r="AT7963" s="4" t="s">
        <v>20583</v>
      </c>
      <c r="AU7963" s="4" t="s">
        <v>456</v>
      </c>
      <c r="AV7963" s="4" t="s">
        <v>731</v>
      </c>
      <c r="AW7963" s="4" t="s">
        <v>724</v>
      </c>
      <c r="AX7963" s="4"/>
      <c r="AY7963" s="4">
        <v>237560</v>
      </c>
      <c r="AZ7963" s="4">
        <v>491333</v>
      </c>
      <c r="BA7963" s="4" t="s">
        <v>28611</v>
      </c>
      <c r="BB7963" s="4" t="s">
        <v>28612</v>
      </c>
      <c r="BC7963" s="4">
        <v>40</v>
      </c>
      <c r="BD7963" t="str">
        <f>IF(AND(ADHOC!$G$15="",ADHOC!$S$4=""),"",IF(ADHOC!$G$15&lt;&gt;"",IF(ADHOC!$G$15=LEFT(Domein!$AS7963,LEN(ADHOC!$G$15)),MAX(Domein!BD$1:'Domein'!BD7962)+1,""),IF(ADHOC!$S$4=LEFT(Domein!$AS7963,LEN(ADHOC!$S$4)),MAX(Domein!BD$1:'Domein'!BD7962)+1,"")))</f>
        <v/>
      </c>
    </row>
    <row r="7964" spans="45:56" x14ac:dyDescent="0.2">
      <c r="AS7964" s="4" t="s">
        <v>20584</v>
      </c>
      <c r="AT7964" s="4" t="s">
        <v>13444</v>
      </c>
      <c r="AU7964" s="4" t="s">
        <v>456</v>
      </c>
      <c r="AV7964" s="4" t="s">
        <v>731</v>
      </c>
      <c r="AW7964" s="4" t="s">
        <v>724</v>
      </c>
      <c r="AX7964" s="4"/>
      <c r="AY7964" s="4">
        <v>229243</v>
      </c>
      <c r="AZ7964" s="4">
        <v>494605</v>
      </c>
      <c r="BA7964" s="4" t="s">
        <v>28020</v>
      </c>
      <c r="BB7964" s="4" t="s">
        <v>28613</v>
      </c>
      <c r="BC7964" s="4">
        <v>40</v>
      </c>
      <c r="BD7964" t="str">
        <f>IF(AND(ADHOC!$G$15="",ADHOC!$S$4=""),"",IF(ADHOC!$G$15&lt;&gt;"",IF(ADHOC!$G$15=LEFT(Domein!$AS7964,LEN(ADHOC!$G$15)),MAX(Domein!BD$1:'Domein'!BD7963)+1,""),IF(ADHOC!$S$4=LEFT(Domein!$AS7964,LEN(ADHOC!$S$4)),MAX(Domein!BD$1:'Domein'!BD7963)+1,"")))</f>
        <v/>
      </c>
    </row>
    <row r="7965" spans="45:56" x14ac:dyDescent="0.2">
      <c r="AS7965" s="4" t="s">
        <v>20585</v>
      </c>
      <c r="AT7965" s="4" t="s">
        <v>20586</v>
      </c>
      <c r="AU7965" s="4" t="s">
        <v>456</v>
      </c>
      <c r="AV7965" s="4" t="s">
        <v>731</v>
      </c>
      <c r="AW7965" s="4" t="s">
        <v>724</v>
      </c>
      <c r="AX7965" s="4"/>
      <c r="AY7965" s="4">
        <v>225154</v>
      </c>
      <c r="AZ7965" s="4">
        <v>494498</v>
      </c>
      <c r="BA7965" s="4" t="s">
        <v>28614</v>
      </c>
      <c r="BB7965" s="4" t="s">
        <v>28615</v>
      </c>
      <c r="BC7965" s="4">
        <v>40</v>
      </c>
      <c r="BD7965" t="str">
        <f>IF(AND(ADHOC!$G$15="",ADHOC!$S$4=""),"",IF(ADHOC!$G$15&lt;&gt;"",IF(ADHOC!$G$15=LEFT(Domein!$AS7965,LEN(ADHOC!$G$15)),MAX(Domein!BD$1:'Domein'!BD7964)+1,""),IF(ADHOC!$S$4=LEFT(Domein!$AS7965,LEN(ADHOC!$S$4)),MAX(Domein!BD$1:'Domein'!BD7964)+1,"")))</f>
        <v/>
      </c>
    </row>
    <row r="7966" spans="45:56" x14ac:dyDescent="0.2">
      <c r="AS7966" s="4" t="s">
        <v>20587</v>
      </c>
      <c r="AT7966" s="4" t="s">
        <v>20588</v>
      </c>
      <c r="AU7966" s="4" t="s">
        <v>456</v>
      </c>
      <c r="AV7966" s="4" t="s">
        <v>731</v>
      </c>
      <c r="AW7966" s="4" t="s">
        <v>724</v>
      </c>
      <c r="AX7966" s="4"/>
      <c r="AY7966" s="4">
        <v>231103</v>
      </c>
      <c r="AZ7966" s="4">
        <v>494667</v>
      </c>
      <c r="BA7966" s="4" t="s">
        <v>28616</v>
      </c>
      <c r="BB7966" s="4" t="s">
        <v>28617</v>
      </c>
      <c r="BC7966" s="4">
        <v>40</v>
      </c>
      <c r="BD7966" t="str">
        <f>IF(AND(ADHOC!$G$15="",ADHOC!$S$4=""),"",IF(ADHOC!$G$15&lt;&gt;"",IF(ADHOC!$G$15=LEFT(Domein!$AS7966,LEN(ADHOC!$G$15)),MAX(Domein!BD$1:'Domein'!BD7965)+1,""),IF(ADHOC!$S$4=LEFT(Domein!$AS7966,LEN(ADHOC!$S$4)),MAX(Domein!BD$1:'Domein'!BD7965)+1,"")))</f>
        <v/>
      </c>
    </row>
    <row r="7967" spans="45:56" x14ac:dyDescent="0.2">
      <c r="AS7967" s="4" t="s">
        <v>20589</v>
      </c>
      <c r="AT7967" s="4" t="s">
        <v>20590</v>
      </c>
      <c r="AU7967" s="4" t="s">
        <v>456</v>
      </c>
      <c r="AV7967" s="4" t="s">
        <v>731</v>
      </c>
      <c r="AW7967" s="4" t="s">
        <v>724</v>
      </c>
      <c r="AX7967" s="4"/>
      <c r="AY7967" s="4">
        <v>227604</v>
      </c>
      <c r="AZ7967" s="4">
        <v>494799</v>
      </c>
      <c r="BA7967" s="4" t="s">
        <v>28618</v>
      </c>
      <c r="BB7967" s="4" t="s">
        <v>28619</v>
      </c>
      <c r="BC7967" s="4">
        <v>40</v>
      </c>
      <c r="BD7967" t="str">
        <f>IF(AND(ADHOC!$G$15="",ADHOC!$S$4=""),"",IF(ADHOC!$G$15&lt;&gt;"",IF(ADHOC!$G$15=LEFT(Domein!$AS7967,LEN(ADHOC!$G$15)),MAX(Domein!BD$1:'Domein'!BD7966)+1,""),IF(ADHOC!$S$4=LEFT(Domein!$AS7967,LEN(ADHOC!$S$4)),MAX(Domein!BD$1:'Domein'!BD7966)+1,"")))</f>
        <v/>
      </c>
    </row>
    <row r="7968" spans="45:56" x14ac:dyDescent="0.2">
      <c r="AS7968" s="4" t="s">
        <v>20591</v>
      </c>
      <c r="AT7968" s="4" t="s">
        <v>20592</v>
      </c>
      <c r="AU7968" s="4" t="s">
        <v>456</v>
      </c>
      <c r="AV7968" s="4" t="s">
        <v>731</v>
      </c>
      <c r="AW7968" s="4" t="s">
        <v>724</v>
      </c>
      <c r="AX7968" s="4"/>
      <c r="AY7968" s="4">
        <v>243180</v>
      </c>
      <c r="AZ7968" s="4">
        <v>519610</v>
      </c>
      <c r="BA7968" s="4" t="s">
        <v>28620</v>
      </c>
      <c r="BB7968" s="4" t="s">
        <v>28621</v>
      </c>
      <c r="BC7968" s="4">
        <v>40</v>
      </c>
      <c r="BD7968" t="str">
        <f>IF(AND(ADHOC!$G$15="",ADHOC!$S$4=""),"",IF(ADHOC!$G$15&lt;&gt;"",IF(ADHOC!$G$15=LEFT(Domein!$AS7968,LEN(ADHOC!$G$15)),MAX(Domein!BD$1:'Domein'!BD7967)+1,""),IF(ADHOC!$S$4=LEFT(Domein!$AS7968,LEN(ADHOC!$S$4)),MAX(Domein!BD$1:'Domein'!BD7967)+1,"")))</f>
        <v/>
      </c>
    </row>
    <row r="7969" spans="45:56" x14ac:dyDescent="0.2">
      <c r="AS7969" s="4" t="s">
        <v>20593</v>
      </c>
      <c r="AT7969" s="4" t="s">
        <v>20594</v>
      </c>
      <c r="AU7969" s="4" t="s">
        <v>456</v>
      </c>
      <c r="AV7969" s="4" t="s">
        <v>731</v>
      </c>
      <c r="AW7969" s="4" t="s">
        <v>724</v>
      </c>
      <c r="AX7969" s="4"/>
      <c r="AY7969" s="4">
        <v>246158</v>
      </c>
      <c r="AZ7969" s="4">
        <v>521831</v>
      </c>
      <c r="BA7969" s="4" t="s">
        <v>28622</v>
      </c>
      <c r="BB7969" s="4" t="s">
        <v>28623</v>
      </c>
      <c r="BC7969" s="4">
        <v>40</v>
      </c>
      <c r="BD7969" t="str">
        <f>IF(AND(ADHOC!$G$15="",ADHOC!$S$4=""),"",IF(ADHOC!$G$15&lt;&gt;"",IF(ADHOC!$G$15=LEFT(Domein!$AS7969,LEN(ADHOC!$G$15)),MAX(Domein!BD$1:'Domein'!BD7968)+1,""),IF(ADHOC!$S$4=LEFT(Domein!$AS7969,LEN(ADHOC!$S$4)),MAX(Domein!BD$1:'Domein'!BD7968)+1,"")))</f>
        <v/>
      </c>
    </row>
    <row r="7970" spans="45:56" x14ac:dyDescent="0.2">
      <c r="AS7970" s="4" t="s">
        <v>20595</v>
      </c>
      <c r="AT7970" s="4" t="s">
        <v>20596</v>
      </c>
      <c r="AU7970" s="4" t="s">
        <v>456</v>
      </c>
      <c r="AV7970" s="4" t="s">
        <v>731</v>
      </c>
      <c r="AW7970" s="4" t="s">
        <v>724</v>
      </c>
      <c r="AX7970" s="4"/>
      <c r="AY7970" s="4">
        <v>256840</v>
      </c>
      <c r="AZ7970" s="4">
        <v>527630</v>
      </c>
      <c r="BA7970" s="4" t="s">
        <v>28624</v>
      </c>
      <c r="BB7970" s="4" t="s">
        <v>28625</v>
      </c>
      <c r="BC7970" s="4">
        <v>40</v>
      </c>
      <c r="BD7970" t="str">
        <f>IF(AND(ADHOC!$G$15="",ADHOC!$S$4=""),"",IF(ADHOC!$G$15&lt;&gt;"",IF(ADHOC!$G$15=LEFT(Domein!$AS7970,LEN(ADHOC!$G$15)),MAX(Domein!BD$1:'Domein'!BD7969)+1,""),IF(ADHOC!$S$4=LEFT(Domein!$AS7970,LEN(ADHOC!$S$4)),MAX(Domein!BD$1:'Domein'!BD7969)+1,"")))</f>
        <v/>
      </c>
    </row>
    <row r="7971" spans="45:56" x14ac:dyDescent="0.2">
      <c r="AS7971" s="4" t="s">
        <v>13281</v>
      </c>
      <c r="AT7971" s="4" t="s">
        <v>3388</v>
      </c>
      <c r="AU7971" s="4" t="s">
        <v>456</v>
      </c>
      <c r="AV7971" s="4" t="s">
        <v>733</v>
      </c>
      <c r="AW7971" s="4" t="s">
        <v>724</v>
      </c>
      <c r="AX7971" s="4"/>
      <c r="AY7971" s="4">
        <v>256888</v>
      </c>
      <c r="AZ7971" s="4">
        <v>527663</v>
      </c>
      <c r="BA7971" s="4" t="s">
        <v>28626</v>
      </c>
      <c r="BB7971" s="4" t="s">
        <v>28627</v>
      </c>
      <c r="BC7971" s="4">
        <v>40</v>
      </c>
      <c r="BD7971" t="str">
        <f>IF(AND(ADHOC!$G$15="",ADHOC!$S$4=""),"",IF(ADHOC!$G$15&lt;&gt;"",IF(ADHOC!$G$15=LEFT(Domein!$AS7971,LEN(ADHOC!$G$15)),MAX(Domein!BD$1:'Domein'!BD7970)+1,""),IF(ADHOC!$S$4=LEFT(Domein!$AS7971,LEN(ADHOC!$S$4)),MAX(Domein!BD$1:'Domein'!BD7970)+1,"")))</f>
        <v/>
      </c>
    </row>
    <row r="7972" spans="45:56" x14ac:dyDescent="0.2">
      <c r="AS7972" s="4" t="s">
        <v>13576</v>
      </c>
      <c r="AT7972" s="4" t="s">
        <v>13577</v>
      </c>
      <c r="AU7972" s="4" t="s">
        <v>456</v>
      </c>
      <c r="AV7972" s="4" t="s">
        <v>733</v>
      </c>
      <c r="AW7972" s="4" t="s">
        <v>724</v>
      </c>
      <c r="AX7972" s="4"/>
      <c r="AY7972" s="4">
        <v>256888</v>
      </c>
      <c r="AZ7972" s="4">
        <v>527663</v>
      </c>
      <c r="BA7972" s="4" t="s">
        <v>28626</v>
      </c>
      <c r="BB7972" s="4" t="s">
        <v>28627</v>
      </c>
      <c r="BC7972" s="4">
        <v>40</v>
      </c>
      <c r="BD7972" t="str">
        <f>IF(AND(ADHOC!$G$15="",ADHOC!$S$4=""),"",IF(ADHOC!$G$15&lt;&gt;"",IF(ADHOC!$G$15=LEFT(Domein!$AS7972,LEN(ADHOC!$G$15)),MAX(Domein!BD$1:'Domein'!BD7971)+1,""),IF(ADHOC!$S$4=LEFT(Domein!$AS7972,LEN(ADHOC!$S$4)),MAX(Domein!BD$1:'Domein'!BD7971)+1,"")))</f>
        <v/>
      </c>
    </row>
    <row r="7973" spans="45:56" x14ac:dyDescent="0.2">
      <c r="AS7973" s="4" t="s">
        <v>20597</v>
      </c>
      <c r="AT7973" s="4" t="s">
        <v>20598</v>
      </c>
      <c r="AU7973" s="4" t="s">
        <v>456</v>
      </c>
      <c r="AV7973" s="4" t="s">
        <v>731</v>
      </c>
      <c r="AW7973" s="4" t="s">
        <v>724</v>
      </c>
      <c r="AX7973" s="4"/>
      <c r="AY7973" s="4">
        <v>266077</v>
      </c>
      <c r="AZ7973" s="4">
        <v>523452</v>
      </c>
      <c r="BA7973" s="4" t="s">
        <v>28628</v>
      </c>
      <c r="BB7973" s="4" t="s">
        <v>28629</v>
      </c>
      <c r="BC7973" s="4">
        <v>40</v>
      </c>
      <c r="BD7973" t="str">
        <f>IF(AND(ADHOC!$G$15="",ADHOC!$S$4=""),"",IF(ADHOC!$G$15&lt;&gt;"",IF(ADHOC!$G$15=LEFT(Domein!$AS7973,LEN(ADHOC!$G$15)),MAX(Domein!BD$1:'Domein'!BD7972)+1,""),IF(ADHOC!$S$4=LEFT(Domein!$AS7973,LEN(ADHOC!$S$4)),MAX(Domein!BD$1:'Domein'!BD7972)+1,"")))</f>
        <v/>
      </c>
    </row>
    <row r="7974" spans="45:56" x14ac:dyDescent="0.2">
      <c r="AS7974" s="4" t="s">
        <v>20599</v>
      </c>
      <c r="AT7974" s="4" t="s">
        <v>20600</v>
      </c>
      <c r="AU7974" s="4" t="s">
        <v>456</v>
      </c>
      <c r="AV7974" s="4" t="s">
        <v>731</v>
      </c>
      <c r="AW7974" s="4" t="s">
        <v>724</v>
      </c>
      <c r="AX7974" s="4"/>
      <c r="AY7974" s="4">
        <v>224560</v>
      </c>
      <c r="AZ7974" s="4">
        <v>504740</v>
      </c>
      <c r="BA7974" s="4" t="s">
        <v>28630</v>
      </c>
      <c r="BB7974" s="4" t="s">
        <v>28631</v>
      </c>
      <c r="BC7974" s="4">
        <v>40</v>
      </c>
      <c r="BD7974" t="str">
        <f>IF(AND(ADHOC!$G$15="",ADHOC!$S$4=""),"",IF(ADHOC!$G$15&lt;&gt;"",IF(ADHOC!$G$15=LEFT(Domein!$AS7974,LEN(ADHOC!$G$15)),MAX(Domein!BD$1:'Domein'!BD7973)+1,""),IF(ADHOC!$S$4=LEFT(Domein!$AS7974,LEN(ADHOC!$S$4)),MAX(Domein!BD$1:'Domein'!BD7973)+1,"")))</f>
        <v/>
      </c>
    </row>
    <row r="7975" spans="45:56" x14ac:dyDescent="0.2">
      <c r="AS7975" s="4" t="s">
        <v>20601</v>
      </c>
      <c r="AT7975" s="4" t="s">
        <v>20602</v>
      </c>
      <c r="AU7975" s="4" t="s">
        <v>456</v>
      </c>
      <c r="AV7975" s="4" t="s">
        <v>731</v>
      </c>
      <c r="AW7975" s="4" t="s">
        <v>724</v>
      </c>
      <c r="AX7975" s="4"/>
      <c r="AY7975" s="4">
        <v>224353</v>
      </c>
      <c r="AZ7975" s="4">
        <v>504773</v>
      </c>
      <c r="BA7975" s="4" t="s">
        <v>28632</v>
      </c>
      <c r="BB7975" s="4" t="s">
        <v>28633</v>
      </c>
      <c r="BC7975" s="4">
        <v>40</v>
      </c>
      <c r="BD7975" t="str">
        <f>IF(AND(ADHOC!$G$15="",ADHOC!$S$4=""),"",IF(ADHOC!$G$15&lt;&gt;"",IF(ADHOC!$G$15=LEFT(Domein!$AS7975,LEN(ADHOC!$G$15)),MAX(Domein!BD$1:'Domein'!BD7974)+1,""),IF(ADHOC!$S$4=LEFT(Domein!$AS7975,LEN(ADHOC!$S$4)),MAX(Domein!BD$1:'Domein'!BD7974)+1,"")))</f>
        <v/>
      </c>
    </row>
    <row r="7976" spans="45:56" x14ac:dyDescent="0.2">
      <c r="AS7976" s="4" t="s">
        <v>20603</v>
      </c>
      <c r="AT7976" s="4" t="s">
        <v>20604</v>
      </c>
      <c r="AU7976" s="4" t="s">
        <v>456</v>
      </c>
      <c r="AV7976" s="4" t="s">
        <v>731</v>
      </c>
      <c r="AW7976" s="4" t="s">
        <v>724</v>
      </c>
      <c r="AX7976" s="4"/>
      <c r="AY7976" s="4">
        <v>224644</v>
      </c>
      <c r="AZ7976" s="4">
        <v>504173</v>
      </c>
      <c r="BA7976" s="4" t="s">
        <v>28634</v>
      </c>
      <c r="BB7976" s="4" t="s">
        <v>28635</v>
      </c>
      <c r="BC7976" s="4">
        <v>40</v>
      </c>
      <c r="BD7976" t="str">
        <f>IF(AND(ADHOC!$G$15="",ADHOC!$S$4=""),"",IF(ADHOC!$G$15&lt;&gt;"",IF(ADHOC!$G$15=LEFT(Domein!$AS7976,LEN(ADHOC!$G$15)),MAX(Domein!BD$1:'Domein'!BD7975)+1,""),IF(ADHOC!$S$4=LEFT(Domein!$AS7976,LEN(ADHOC!$S$4)),MAX(Domein!BD$1:'Domein'!BD7975)+1,"")))</f>
        <v/>
      </c>
    </row>
    <row r="7977" spans="45:56" x14ac:dyDescent="0.2">
      <c r="AS7977" s="4" t="s">
        <v>13282</v>
      </c>
      <c r="AT7977" s="4" t="s">
        <v>3399</v>
      </c>
      <c r="AU7977" s="4" t="s">
        <v>456</v>
      </c>
      <c r="AV7977" s="4" t="s">
        <v>733</v>
      </c>
      <c r="AW7977" s="4" t="s">
        <v>724</v>
      </c>
      <c r="AX7977" s="4"/>
      <c r="AY7977" s="4">
        <v>249705</v>
      </c>
      <c r="AZ7977" s="4">
        <v>536602</v>
      </c>
      <c r="BA7977" s="4" t="s">
        <v>28636</v>
      </c>
      <c r="BB7977" s="4" t="s">
        <v>28637</v>
      </c>
      <c r="BC7977" s="4">
        <v>40</v>
      </c>
      <c r="BD7977" t="str">
        <f>IF(AND(ADHOC!$G$15="",ADHOC!$S$4=""),"",IF(ADHOC!$G$15&lt;&gt;"",IF(ADHOC!$G$15=LEFT(Domein!$AS7977,LEN(ADHOC!$G$15)),MAX(Domein!BD$1:'Domein'!BD7976)+1,""),IF(ADHOC!$S$4=LEFT(Domein!$AS7977,LEN(ADHOC!$S$4)),MAX(Domein!BD$1:'Domein'!BD7976)+1,"")))</f>
        <v/>
      </c>
    </row>
    <row r="7978" spans="45:56" x14ac:dyDescent="0.2">
      <c r="AS7978" s="4" t="s">
        <v>13578</v>
      </c>
      <c r="AT7978" s="4" t="s">
        <v>13579</v>
      </c>
      <c r="AU7978" s="4" t="s">
        <v>456</v>
      </c>
      <c r="AV7978" s="4" t="s">
        <v>733</v>
      </c>
      <c r="AW7978" s="4" t="s">
        <v>724</v>
      </c>
      <c r="AX7978" s="4"/>
      <c r="AY7978" s="4">
        <v>249705</v>
      </c>
      <c r="AZ7978" s="4">
        <v>536602</v>
      </c>
      <c r="BA7978" s="4" t="s">
        <v>28636</v>
      </c>
      <c r="BB7978" s="4" t="s">
        <v>28637</v>
      </c>
      <c r="BC7978" s="4">
        <v>40</v>
      </c>
      <c r="BD7978" t="str">
        <f>IF(AND(ADHOC!$G$15="",ADHOC!$S$4=""),"",IF(ADHOC!$G$15&lt;&gt;"",IF(ADHOC!$G$15=LEFT(Domein!$AS7978,LEN(ADHOC!$G$15)),MAX(Domein!BD$1:'Domein'!BD7977)+1,""),IF(ADHOC!$S$4=LEFT(Domein!$AS7978,LEN(ADHOC!$S$4)),MAX(Domein!BD$1:'Domein'!BD7977)+1,"")))</f>
        <v/>
      </c>
    </row>
    <row r="7979" spans="45:56" x14ac:dyDescent="0.2">
      <c r="AS7979" s="4" t="s">
        <v>13283</v>
      </c>
      <c r="AT7979" s="4" t="s">
        <v>3358</v>
      </c>
      <c r="AU7979" s="4" t="s">
        <v>456</v>
      </c>
      <c r="AV7979" s="4" t="s">
        <v>733</v>
      </c>
      <c r="AW7979" s="4" t="s">
        <v>724</v>
      </c>
      <c r="AX7979" s="4"/>
      <c r="AY7979" s="4">
        <v>250866</v>
      </c>
      <c r="AZ7979" s="4">
        <v>529816</v>
      </c>
      <c r="BA7979" s="4" t="s">
        <v>28638</v>
      </c>
      <c r="BB7979" s="4" t="s">
        <v>28639</v>
      </c>
      <c r="BC7979" s="4">
        <v>40</v>
      </c>
      <c r="BD7979" t="str">
        <f>IF(AND(ADHOC!$G$15="",ADHOC!$S$4=""),"",IF(ADHOC!$G$15&lt;&gt;"",IF(ADHOC!$G$15=LEFT(Domein!$AS7979,LEN(ADHOC!$G$15)),MAX(Domein!BD$1:'Domein'!BD7978)+1,""),IF(ADHOC!$S$4=LEFT(Domein!$AS7979,LEN(ADHOC!$S$4)),MAX(Domein!BD$1:'Domein'!BD7978)+1,"")))</f>
        <v/>
      </c>
    </row>
    <row r="7980" spans="45:56" x14ac:dyDescent="0.2">
      <c r="AS7980" s="4" t="s">
        <v>13580</v>
      </c>
      <c r="AT7980" s="4" t="s">
        <v>13581</v>
      </c>
      <c r="AU7980" s="4" t="s">
        <v>456</v>
      </c>
      <c r="AV7980" s="4" t="s">
        <v>733</v>
      </c>
      <c r="AW7980" s="4" t="s">
        <v>724</v>
      </c>
      <c r="AX7980" s="4"/>
      <c r="AY7980" s="4">
        <v>250866</v>
      </c>
      <c r="AZ7980" s="4">
        <v>529816</v>
      </c>
      <c r="BA7980" s="4" t="s">
        <v>28638</v>
      </c>
      <c r="BB7980" s="4" t="s">
        <v>28639</v>
      </c>
      <c r="BC7980" s="4">
        <v>40</v>
      </c>
      <c r="BD7980" t="str">
        <f>IF(AND(ADHOC!$G$15="",ADHOC!$S$4=""),"",IF(ADHOC!$G$15&lt;&gt;"",IF(ADHOC!$G$15=LEFT(Domein!$AS7980,LEN(ADHOC!$G$15)),MAX(Domein!BD$1:'Domein'!BD7979)+1,""),IF(ADHOC!$S$4=LEFT(Domein!$AS7980,LEN(ADHOC!$S$4)),MAX(Domein!BD$1:'Domein'!BD7979)+1,"")))</f>
        <v/>
      </c>
    </row>
    <row r="7981" spans="45:56" x14ac:dyDescent="0.2">
      <c r="AS7981" s="4" t="s">
        <v>20605</v>
      </c>
      <c r="AT7981" s="4" t="s">
        <v>20606</v>
      </c>
      <c r="AU7981" s="4" t="s">
        <v>456</v>
      </c>
      <c r="AV7981" s="4" t="s">
        <v>731</v>
      </c>
      <c r="AW7981" s="4" t="s">
        <v>724</v>
      </c>
      <c r="AX7981" s="4"/>
      <c r="AY7981" s="4">
        <v>250399</v>
      </c>
      <c r="AZ7981" s="4">
        <v>530012</v>
      </c>
      <c r="BA7981" s="4" t="s">
        <v>28640</v>
      </c>
      <c r="BB7981" s="4" t="s">
        <v>28641</v>
      </c>
      <c r="BC7981" s="4">
        <v>40</v>
      </c>
      <c r="BD7981" t="str">
        <f>IF(AND(ADHOC!$G$15="",ADHOC!$S$4=""),"",IF(ADHOC!$G$15&lt;&gt;"",IF(ADHOC!$G$15=LEFT(Domein!$AS7981,LEN(ADHOC!$G$15)),MAX(Domein!BD$1:'Domein'!BD7980)+1,""),IF(ADHOC!$S$4=LEFT(Domein!$AS7981,LEN(ADHOC!$S$4)),MAX(Domein!BD$1:'Domein'!BD7980)+1,"")))</f>
        <v/>
      </c>
    </row>
    <row r="7982" spans="45:56" x14ac:dyDescent="0.2">
      <c r="AS7982" s="4" t="s">
        <v>13284</v>
      </c>
      <c r="AT7982" s="4" t="s">
        <v>3360</v>
      </c>
      <c r="AU7982" s="4" t="s">
        <v>456</v>
      </c>
      <c r="AV7982" s="4" t="s">
        <v>733</v>
      </c>
      <c r="AW7982" s="4" t="s">
        <v>724</v>
      </c>
      <c r="AX7982" s="4"/>
      <c r="AY7982" s="4">
        <v>250349</v>
      </c>
      <c r="AZ7982" s="4">
        <v>529721</v>
      </c>
      <c r="BA7982" s="4" t="s">
        <v>28642</v>
      </c>
      <c r="BB7982" s="4" t="s">
        <v>28643</v>
      </c>
      <c r="BC7982" s="4">
        <v>40</v>
      </c>
      <c r="BD7982" t="str">
        <f>IF(AND(ADHOC!$G$15="",ADHOC!$S$4=""),"",IF(ADHOC!$G$15&lt;&gt;"",IF(ADHOC!$G$15=LEFT(Domein!$AS7982,LEN(ADHOC!$G$15)),MAX(Domein!BD$1:'Domein'!BD7981)+1,""),IF(ADHOC!$S$4=LEFT(Domein!$AS7982,LEN(ADHOC!$S$4)),MAX(Domein!BD$1:'Domein'!BD7981)+1,"")))</f>
        <v/>
      </c>
    </row>
    <row r="7983" spans="45:56" x14ac:dyDescent="0.2">
      <c r="AS7983" s="4" t="s">
        <v>13582</v>
      </c>
      <c r="AT7983" s="4" t="s">
        <v>13583</v>
      </c>
      <c r="AU7983" s="4" t="s">
        <v>456</v>
      </c>
      <c r="AV7983" s="4" t="s">
        <v>733</v>
      </c>
      <c r="AW7983" s="4" t="s">
        <v>724</v>
      </c>
      <c r="AX7983" s="4"/>
      <c r="AY7983" s="4">
        <v>250349</v>
      </c>
      <c r="AZ7983" s="4">
        <v>529721</v>
      </c>
      <c r="BA7983" s="4" t="s">
        <v>28642</v>
      </c>
      <c r="BB7983" s="4" t="s">
        <v>28643</v>
      </c>
      <c r="BC7983" s="4">
        <v>40</v>
      </c>
      <c r="BD7983" t="str">
        <f>IF(AND(ADHOC!$G$15="",ADHOC!$S$4=""),"",IF(ADHOC!$G$15&lt;&gt;"",IF(ADHOC!$G$15=LEFT(Domein!$AS7983,LEN(ADHOC!$G$15)),MAX(Domein!BD$1:'Domein'!BD7982)+1,""),IF(ADHOC!$S$4=LEFT(Domein!$AS7983,LEN(ADHOC!$S$4)),MAX(Domein!BD$1:'Domein'!BD7982)+1,"")))</f>
        <v/>
      </c>
    </row>
    <row r="7984" spans="45:56" x14ac:dyDescent="0.2">
      <c r="AS7984" s="4" t="s">
        <v>20607</v>
      </c>
      <c r="AT7984" s="4" t="s">
        <v>20608</v>
      </c>
      <c r="AU7984" s="4" t="s">
        <v>456</v>
      </c>
      <c r="AV7984" s="4" t="s">
        <v>731</v>
      </c>
      <c r="AW7984" s="4" t="s">
        <v>724</v>
      </c>
      <c r="AX7984" s="4"/>
      <c r="AY7984" s="4">
        <v>256705</v>
      </c>
      <c r="AZ7984" s="4">
        <v>527940</v>
      </c>
      <c r="BA7984" s="4" t="s">
        <v>28644</v>
      </c>
      <c r="BB7984" s="4" t="s">
        <v>25567</v>
      </c>
      <c r="BC7984" s="4">
        <v>40</v>
      </c>
      <c r="BD7984" t="str">
        <f>IF(AND(ADHOC!$G$15="",ADHOC!$S$4=""),"",IF(ADHOC!$G$15&lt;&gt;"",IF(ADHOC!$G$15=LEFT(Domein!$AS7984,LEN(ADHOC!$G$15)),MAX(Domein!BD$1:'Domein'!BD7983)+1,""),IF(ADHOC!$S$4=LEFT(Domein!$AS7984,LEN(ADHOC!$S$4)),MAX(Domein!BD$1:'Domein'!BD7983)+1,"")))</f>
        <v/>
      </c>
    </row>
    <row r="7985" spans="45:56" x14ac:dyDescent="0.2">
      <c r="AS7985" s="4" t="s">
        <v>13285</v>
      </c>
      <c r="AT7985" s="4" t="s">
        <v>13286</v>
      </c>
      <c r="AU7985" s="4" t="s">
        <v>456</v>
      </c>
      <c r="AV7985" s="4" t="s">
        <v>733</v>
      </c>
      <c r="AW7985" s="4" t="s">
        <v>724</v>
      </c>
      <c r="AX7985" s="4"/>
      <c r="AY7985" s="4">
        <v>257447</v>
      </c>
      <c r="AZ7985" s="4">
        <v>529087</v>
      </c>
      <c r="BA7985" s="4" t="s">
        <v>28645</v>
      </c>
      <c r="BB7985" s="4" t="s">
        <v>28646</v>
      </c>
      <c r="BC7985" s="4">
        <v>40</v>
      </c>
      <c r="BD7985" t="str">
        <f>IF(AND(ADHOC!$G$15="",ADHOC!$S$4=""),"",IF(ADHOC!$G$15&lt;&gt;"",IF(ADHOC!$G$15=LEFT(Domein!$AS7985,LEN(ADHOC!$G$15)),MAX(Domein!BD$1:'Domein'!BD7984)+1,""),IF(ADHOC!$S$4=LEFT(Domein!$AS7985,LEN(ADHOC!$S$4)),MAX(Domein!BD$1:'Domein'!BD7984)+1,"")))</f>
        <v/>
      </c>
    </row>
    <row r="7986" spans="45:56" x14ac:dyDescent="0.2">
      <c r="AS7986" s="4" t="s">
        <v>13584</v>
      </c>
      <c r="AT7986" s="4" t="s">
        <v>13585</v>
      </c>
      <c r="AU7986" s="4" t="s">
        <v>456</v>
      </c>
      <c r="AV7986" s="4" t="s">
        <v>733</v>
      </c>
      <c r="AW7986" s="4" t="s">
        <v>724</v>
      </c>
      <c r="AX7986" s="4"/>
      <c r="AY7986" s="4">
        <v>257447</v>
      </c>
      <c r="AZ7986" s="4">
        <v>529087</v>
      </c>
      <c r="BA7986" s="4" t="s">
        <v>28645</v>
      </c>
      <c r="BB7986" s="4" t="s">
        <v>28646</v>
      </c>
      <c r="BC7986" s="4">
        <v>40</v>
      </c>
      <c r="BD7986" t="str">
        <f>IF(AND(ADHOC!$G$15="",ADHOC!$S$4=""),"",IF(ADHOC!$G$15&lt;&gt;"",IF(ADHOC!$G$15=LEFT(Domein!$AS7986,LEN(ADHOC!$G$15)),MAX(Domein!BD$1:'Domein'!BD7985)+1,""),IF(ADHOC!$S$4=LEFT(Domein!$AS7986,LEN(ADHOC!$S$4)),MAX(Domein!BD$1:'Domein'!BD7985)+1,"")))</f>
        <v/>
      </c>
    </row>
    <row r="7987" spans="45:56" x14ac:dyDescent="0.2">
      <c r="AS7987" s="4" t="s">
        <v>20609</v>
      </c>
      <c r="AT7987" s="4" t="s">
        <v>20610</v>
      </c>
      <c r="AU7987" s="4" t="s">
        <v>456</v>
      </c>
      <c r="AV7987" s="4" t="s">
        <v>731</v>
      </c>
      <c r="AW7987" s="4" t="s">
        <v>724</v>
      </c>
      <c r="AX7987" s="4"/>
      <c r="AY7987" s="4">
        <v>255633</v>
      </c>
      <c r="AZ7987" s="4">
        <v>528811</v>
      </c>
      <c r="BA7987" s="4" t="s">
        <v>28647</v>
      </c>
      <c r="BB7987" s="4" t="s">
        <v>28648</v>
      </c>
      <c r="BC7987" s="4">
        <v>40</v>
      </c>
      <c r="BD7987" t="str">
        <f>IF(AND(ADHOC!$G$15="",ADHOC!$S$4=""),"",IF(ADHOC!$G$15&lt;&gt;"",IF(ADHOC!$G$15=LEFT(Domein!$AS7987,LEN(ADHOC!$G$15)),MAX(Domein!BD$1:'Domein'!BD7986)+1,""),IF(ADHOC!$S$4=LEFT(Domein!$AS7987,LEN(ADHOC!$S$4)),MAX(Domein!BD$1:'Domein'!BD7986)+1,"")))</f>
        <v/>
      </c>
    </row>
    <row r="7988" spans="45:56" x14ac:dyDescent="0.2">
      <c r="AS7988" s="4" t="s">
        <v>20611</v>
      </c>
      <c r="AT7988" s="4" t="s">
        <v>20612</v>
      </c>
      <c r="AU7988" s="4" t="s">
        <v>456</v>
      </c>
      <c r="AV7988" s="4" t="s">
        <v>731</v>
      </c>
      <c r="AW7988" s="4" t="s">
        <v>724</v>
      </c>
      <c r="AX7988" s="4"/>
      <c r="AY7988" s="4">
        <v>256640</v>
      </c>
      <c r="AZ7988" s="4">
        <v>527866</v>
      </c>
      <c r="BA7988" s="4" t="s">
        <v>28649</v>
      </c>
      <c r="BB7988" s="4" t="s">
        <v>28650</v>
      </c>
      <c r="BC7988" s="4">
        <v>40</v>
      </c>
      <c r="BD7988" t="str">
        <f>IF(AND(ADHOC!$G$15="",ADHOC!$S$4=""),"",IF(ADHOC!$G$15&lt;&gt;"",IF(ADHOC!$G$15=LEFT(Domein!$AS7988,LEN(ADHOC!$G$15)),MAX(Domein!BD$1:'Domein'!BD7987)+1,""),IF(ADHOC!$S$4=LEFT(Domein!$AS7988,LEN(ADHOC!$S$4)),MAX(Domein!BD$1:'Domein'!BD7987)+1,"")))</f>
        <v/>
      </c>
    </row>
    <row r="7989" spans="45:56" x14ac:dyDescent="0.2">
      <c r="AS7989" s="4" t="s">
        <v>20613</v>
      </c>
      <c r="AT7989" s="4" t="s">
        <v>20614</v>
      </c>
      <c r="AU7989" s="4" t="s">
        <v>456</v>
      </c>
      <c r="AV7989" s="4" t="s">
        <v>731</v>
      </c>
      <c r="AW7989" s="4" t="s">
        <v>724</v>
      </c>
      <c r="AX7989" s="4"/>
      <c r="AY7989" s="4">
        <v>257595</v>
      </c>
      <c r="AZ7989" s="4">
        <v>527610</v>
      </c>
      <c r="BA7989" s="4" t="s">
        <v>28651</v>
      </c>
      <c r="BB7989" s="4" t="s">
        <v>28652</v>
      </c>
      <c r="BC7989" s="4">
        <v>40</v>
      </c>
      <c r="BD7989" t="str">
        <f>IF(AND(ADHOC!$G$15="",ADHOC!$S$4=""),"",IF(ADHOC!$G$15&lt;&gt;"",IF(ADHOC!$G$15=LEFT(Domein!$AS7989,LEN(ADHOC!$G$15)),MAX(Domein!BD$1:'Domein'!BD7988)+1,""),IF(ADHOC!$S$4=LEFT(Domein!$AS7989,LEN(ADHOC!$S$4)),MAX(Domein!BD$1:'Domein'!BD7988)+1,"")))</f>
        <v/>
      </c>
    </row>
    <row r="7990" spans="45:56" x14ac:dyDescent="0.2">
      <c r="AS7990" s="4" t="s">
        <v>20615</v>
      </c>
      <c r="AT7990" s="4" t="s">
        <v>20616</v>
      </c>
      <c r="AU7990" s="4" t="s">
        <v>456</v>
      </c>
      <c r="AV7990" s="4" t="s">
        <v>731</v>
      </c>
      <c r="AW7990" s="4" t="s">
        <v>724</v>
      </c>
      <c r="AX7990" s="4"/>
      <c r="AY7990" s="4">
        <v>257022</v>
      </c>
      <c r="AZ7990" s="4">
        <v>527756</v>
      </c>
      <c r="BA7990" s="4" t="s">
        <v>28653</v>
      </c>
      <c r="BB7990" s="4" t="s">
        <v>28654</v>
      </c>
      <c r="BC7990" s="4">
        <v>40</v>
      </c>
      <c r="BD7990" t="str">
        <f>IF(AND(ADHOC!$G$15="",ADHOC!$S$4=""),"",IF(ADHOC!$G$15&lt;&gt;"",IF(ADHOC!$G$15=LEFT(Domein!$AS7990,LEN(ADHOC!$G$15)),MAX(Domein!BD$1:'Domein'!BD7989)+1,""),IF(ADHOC!$S$4=LEFT(Domein!$AS7990,LEN(ADHOC!$S$4)),MAX(Domein!BD$1:'Domein'!BD7989)+1,"")))</f>
        <v/>
      </c>
    </row>
    <row r="7991" spans="45:56" x14ac:dyDescent="0.2">
      <c r="AS7991" s="4" t="s">
        <v>20617</v>
      </c>
      <c r="AT7991" s="4" t="s">
        <v>20618</v>
      </c>
      <c r="AU7991" s="4" t="s">
        <v>456</v>
      </c>
      <c r="AV7991" s="4" t="s">
        <v>731</v>
      </c>
      <c r="AW7991" s="4" t="s">
        <v>724</v>
      </c>
      <c r="AX7991" s="4"/>
      <c r="AY7991" s="4">
        <v>257923</v>
      </c>
      <c r="AZ7991" s="4">
        <v>528235</v>
      </c>
      <c r="BA7991" s="4" t="s">
        <v>28655</v>
      </c>
      <c r="BB7991" s="4" t="s">
        <v>28656</v>
      </c>
      <c r="BC7991" s="4">
        <v>40</v>
      </c>
      <c r="BD7991" t="str">
        <f>IF(AND(ADHOC!$G$15="",ADHOC!$S$4=""),"",IF(ADHOC!$G$15&lt;&gt;"",IF(ADHOC!$G$15=LEFT(Domein!$AS7991,LEN(ADHOC!$G$15)),MAX(Domein!BD$1:'Domein'!BD7990)+1,""),IF(ADHOC!$S$4=LEFT(Domein!$AS7991,LEN(ADHOC!$S$4)),MAX(Domein!BD$1:'Domein'!BD7990)+1,"")))</f>
        <v/>
      </c>
    </row>
    <row r="7992" spans="45:56" x14ac:dyDescent="0.2">
      <c r="AS7992" s="4" t="s">
        <v>13287</v>
      </c>
      <c r="AT7992" s="4" t="s">
        <v>13288</v>
      </c>
      <c r="AU7992" s="4" t="s">
        <v>456</v>
      </c>
      <c r="AV7992" s="4" t="s">
        <v>733</v>
      </c>
      <c r="AW7992" s="4" t="s">
        <v>724</v>
      </c>
      <c r="AX7992" s="4"/>
      <c r="AY7992" s="4">
        <v>257548</v>
      </c>
      <c r="AZ7992" s="4">
        <v>528690</v>
      </c>
      <c r="BA7992" s="4" t="s">
        <v>24610</v>
      </c>
      <c r="BB7992" s="4" t="s">
        <v>28657</v>
      </c>
      <c r="BC7992" s="4">
        <v>40</v>
      </c>
      <c r="BD7992" t="str">
        <f>IF(AND(ADHOC!$G$15="",ADHOC!$S$4=""),"",IF(ADHOC!$G$15&lt;&gt;"",IF(ADHOC!$G$15=LEFT(Domein!$AS7992,LEN(ADHOC!$G$15)),MAX(Domein!BD$1:'Domein'!BD7991)+1,""),IF(ADHOC!$S$4=LEFT(Domein!$AS7992,LEN(ADHOC!$S$4)),MAX(Domein!BD$1:'Domein'!BD7991)+1,"")))</f>
        <v/>
      </c>
    </row>
    <row r="7993" spans="45:56" x14ac:dyDescent="0.2">
      <c r="AS7993" s="4" t="s">
        <v>13586</v>
      </c>
      <c r="AT7993" s="4" t="s">
        <v>13587</v>
      </c>
      <c r="AU7993" s="4" t="s">
        <v>456</v>
      </c>
      <c r="AV7993" s="4" t="s">
        <v>733</v>
      </c>
      <c r="AW7993" s="4" t="s">
        <v>724</v>
      </c>
      <c r="AX7993" s="4"/>
      <c r="AY7993" s="4">
        <v>257548</v>
      </c>
      <c r="AZ7993" s="4">
        <v>528690</v>
      </c>
      <c r="BA7993" s="4" t="s">
        <v>24610</v>
      </c>
      <c r="BB7993" s="4" t="s">
        <v>28657</v>
      </c>
      <c r="BC7993" s="4">
        <v>40</v>
      </c>
      <c r="BD7993" t="str">
        <f>IF(AND(ADHOC!$G$15="",ADHOC!$S$4=""),"",IF(ADHOC!$G$15&lt;&gt;"",IF(ADHOC!$G$15=LEFT(Domein!$AS7993,LEN(ADHOC!$G$15)),MAX(Domein!BD$1:'Domein'!BD7992)+1,""),IF(ADHOC!$S$4=LEFT(Domein!$AS7993,LEN(ADHOC!$S$4)),MAX(Domein!BD$1:'Domein'!BD7992)+1,"")))</f>
        <v/>
      </c>
    </row>
    <row r="7994" spans="45:56" x14ac:dyDescent="0.2">
      <c r="AS7994" s="4" t="s">
        <v>13289</v>
      </c>
      <c r="AT7994" s="4" t="s">
        <v>13290</v>
      </c>
      <c r="AU7994" s="4" t="s">
        <v>456</v>
      </c>
      <c r="AV7994" s="4" t="s">
        <v>733</v>
      </c>
      <c r="AW7994" s="4" t="s">
        <v>724</v>
      </c>
      <c r="AX7994" s="4"/>
      <c r="AY7994" s="4">
        <v>256535</v>
      </c>
      <c r="AZ7994" s="4">
        <v>528628</v>
      </c>
      <c r="BA7994" s="4" t="s">
        <v>28658</v>
      </c>
      <c r="BB7994" s="4" t="s">
        <v>28659</v>
      </c>
      <c r="BC7994" s="4">
        <v>40</v>
      </c>
      <c r="BD7994" t="str">
        <f>IF(AND(ADHOC!$G$15="",ADHOC!$S$4=""),"",IF(ADHOC!$G$15&lt;&gt;"",IF(ADHOC!$G$15=LEFT(Domein!$AS7994,LEN(ADHOC!$G$15)),MAX(Domein!BD$1:'Domein'!BD7993)+1,""),IF(ADHOC!$S$4=LEFT(Domein!$AS7994,LEN(ADHOC!$S$4)),MAX(Domein!BD$1:'Domein'!BD7993)+1,"")))</f>
        <v/>
      </c>
    </row>
    <row r="7995" spans="45:56" x14ac:dyDescent="0.2">
      <c r="AS7995" s="4" t="s">
        <v>13588</v>
      </c>
      <c r="AT7995" s="4" t="s">
        <v>13589</v>
      </c>
      <c r="AU7995" s="4" t="s">
        <v>456</v>
      </c>
      <c r="AV7995" s="4" t="s">
        <v>733</v>
      </c>
      <c r="AW7995" s="4" t="s">
        <v>724</v>
      </c>
      <c r="AX7995" s="4"/>
      <c r="AY7995" s="4">
        <v>256535</v>
      </c>
      <c r="AZ7995" s="4">
        <v>528628</v>
      </c>
      <c r="BA7995" s="4" t="s">
        <v>28658</v>
      </c>
      <c r="BB7995" s="4" t="s">
        <v>28659</v>
      </c>
      <c r="BC7995" s="4">
        <v>40</v>
      </c>
      <c r="BD7995" t="str">
        <f>IF(AND(ADHOC!$G$15="",ADHOC!$S$4=""),"",IF(ADHOC!$G$15&lt;&gt;"",IF(ADHOC!$G$15=LEFT(Domein!$AS7995,LEN(ADHOC!$G$15)),MAX(Domein!BD$1:'Domein'!BD7994)+1,""),IF(ADHOC!$S$4=LEFT(Domein!$AS7995,LEN(ADHOC!$S$4)),MAX(Domein!BD$1:'Domein'!BD7994)+1,"")))</f>
        <v/>
      </c>
    </row>
    <row r="7996" spans="45:56" x14ac:dyDescent="0.2">
      <c r="AS7996" s="4" t="s">
        <v>20619</v>
      </c>
      <c r="AT7996" s="4" t="s">
        <v>20620</v>
      </c>
      <c r="AU7996" s="4" t="s">
        <v>456</v>
      </c>
      <c r="AV7996" s="4" t="s">
        <v>731</v>
      </c>
      <c r="AW7996" s="4" t="s">
        <v>724</v>
      </c>
      <c r="AX7996" s="4"/>
      <c r="AY7996" s="4">
        <v>256287</v>
      </c>
      <c r="AZ7996" s="4">
        <v>528716</v>
      </c>
      <c r="BA7996" s="4" t="s">
        <v>28660</v>
      </c>
      <c r="BB7996" s="4" t="s">
        <v>28661</v>
      </c>
      <c r="BC7996" s="4">
        <v>40</v>
      </c>
      <c r="BD7996" t="str">
        <f>IF(AND(ADHOC!$G$15="",ADHOC!$S$4=""),"",IF(ADHOC!$G$15&lt;&gt;"",IF(ADHOC!$G$15=LEFT(Domein!$AS7996,LEN(ADHOC!$G$15)),MAX(Domein!BD$1:'Domein'!BD7995)+1,""),IF(ADHOC!$S$4=LEFT(Domein!$AS7996,LEN(ADHOC!$S$4)),MAX(Domein!BD$1:'Domein'!BD7995)+1,"")))</f>
        <v/>
      </c>
    </row>
    <row r="7997" spans="45:56" x14ac:dyDescent="0.2">
      <c r="AS7997" s="4" t="s">
        <v>13291</v>
      </c>
      <c r="AT7997" s="4" t="s">
        <v>3400</v>
      </c>
      <c r="AU7997" s="4" t="s">
        <v>456</v>
      </c>
      <c r="AV7997" s="4" t="s">
        <v>733</v>
      </c>
      <c r="AW7997" s="4" t="s">
        <v>724</v>
      </c>
      <c r="AX7997" s="4"/>
      <c r="AY7997" s="4">
        <v>256413</v>
      </c>
      <c r="AZ7997" s="4">
        <v>529521</v>
      </c>
      <c r="BA7997" s="4" t="s">
        <v>28662</v>
      </c>
      <c r="BB7997" s="4" t="s">
        <v>28663</v>
      </c>
      <c r="BC7997" s="4">
        <v>40</v>
      </c>
      <c r="BD7997" t="str">
        <f>IF(AND(ADHOC!$G$15="",ADHOC!$S$4=""),"",IF(ADHOC!$G$15&lt;&gt;"",IF(ADHOC!$G$15=LEFT(Domein!$AS7997,LEN(ADHOC!$G$15)),MAX(Domein!BD$1:'Domein'!BD7996)+1,""),IF(ADHOC!$S$4=LEFT(Domein!$AS7997,LEN(ADHOC!$S$4)),MAX(Domein!BD$1:'Domein'!BD7996)+1,"")))</f>
        <v/>
      </c>
    </row>
    <row r="7998" spans="45:56" x14ac:dyDescent="0.2">
      <c r="AS7998" s="4" t="s">
        <v>13590</v>
      </c>
      <c r="AT7998" s="4" t="s">
        <v>13591</v>
      </c>
      <c r="AU7998" s="4" t="s">
        <v>456</v>
      </c>
      <c r="AV7998" s="4" t="s">
        <v>733</v>
      </c>
      <c r="AW7998" s="4" t="s">
        <v>724</v>
      </c>
      <c r="AX7998" s="4"/>
      <c r="AY7998" s="4">
        <v>256413</v>
      </c>
      <c r="AZ7998" s="4">
        <v>529521</v>
      </c>
      <c r="BA7998" s="4" t="s">
        <v>28662</v>
      </c>
      <c r="BB7998" s="4" t="s">
        <v>28663</v>
      </c>
      <c r="BC7998" s="4">
        <v>40</v>
      </c>
      <c r="BD7998" t="str">
        <f>IF(AND(ADHOC!$G$15="",ADHOC!$S$4=""),"",IF(ADHOC!$G$15&lt;&gt;"",IF(ADHOC!$G$15=LEFT(Domein!$AS7998,LEN(ADHOC!$G$15)),MAX(Domein!BD$1:'Domein'!BD7997)+1,""),IF(ADHOC!$S$4=LEFT(Domein!$AS7998,LEN(ADHOC!$S$4)),MAX(Domein!BD$1:'Domein'!BD7997)+1,"")))</f>
        <v/>
      </c>
    </row>
    <row r="7999" spans="45:56" x14ac:dyDescent="0.2">
      <c r="AS7999" s="4" t="s">
        <v>20621</v>
      </c>
      <c r="AT7999" s="4" t="s">
        <v>20622</v>
      </c>
      <c r="AU7999" s="4" t="s">
        <v>456</v>
      </c>
      <c r="AV7999" s="4" t="s">
        <v>731</v>
      </c>
      <c r="AW7999" s="4" t="s">
        <v>724</v>
      </c>
      <c r="AX7999" s="4"/>
      <c r="AY7999" s="4">
        <v>258620</v>
      </c>
      <c r="AZ7999" s="4">
        <v>535670</v>
      </c>
      <c r="BA7999" s="4" t="s">
        <v>28664</v>
      </c>
      <c r="BB7999" s="4" t="s">
        <v>28665</v>
      </c>
      <c r="BC7999" s="4">
        <v>40</v>
      </c>
      <c r="BD7999" t="str">
        <f>IF(AND(ADHOC!$G$15="",ADHOC!$S$4=""),"",IF(ADHOC!$G$15&lt;&gt;"",IF(ADHOC!$G$15=LEFT(Domein!$AS7999,LEN(ADHOC!$G$15)),MAX(Domein!BD$1:'Domein'!BD7998)+1,""),IF(ADHOC!$S$4=LEFT(Domein!$AS7999,LEN(ADHOC!$S$4)),MAX(Domein!BD$1:'Domein'!BD7998)+1,"")))</f>
        <v/>
      </c>
    </row>
    <row r="8000" spans="45:56" x14ac:dyDescent="0.2">
      <c r="AS8000" s="4" t="s">
        <v>20623</v>
      </c>
      <c r="AT8000" s="4" t="s">
        <v>20624</v>
      </c>
      <c r="AU8000" s="4" t="s">
        <v>456</v>
      </c>
      <c r="AV8000" s="4" t="s">
        <v>731</v>
      </c>
      <c r="AW8000" s="4" t="s">
        <v>724</v>
      </c>
      <c r="AX8000" s="4"/>
      <c r="AY8000" s="4">
        <v>250216</v>
      </c>
      <c r="AZ8000" s="4">
        <v>541028</v>
      </c>
      <c r="BA8000" s="4" t="s">
        <v>28666</v>
      </c>
      <c r="BB8000" s="4" t="s">
        <v>28667</v>
      </c>
      <c r="BC8000" s="4">
        <v>40</v>
      </c>
      <c r="BD8000" t="str">
        <f>IF(AND(ADHOC!$G$15="",ADHOC!$S$4=""),"",IF(ADHOC!$G$15&lt;&gt;"",IF(ADHOC!$G$15=LEFT(Domein!$AS8000,LEN(ADHOC!$G$15)),MAX(Domein!BD$1:'Domein'!BD7999)+1,""),IF(ADHOC!$S$4=LEFT(Domein!$AS8000,LEN(ADHOC!$S$4)),MAX(Domein!BD$1:'Domein'!BD7999)+1,"")))</f>
        <v/>
      </c>
    </row>
    <row r="8001" spans="45:56" x14ac:dyDescent="0.2">
      <c r="AS8001" s="4" t="s">
        <v>20625</v>
      </c>
      <c r="AT8001" s="4" t="s">
        <v>20626</v>
      </c>
      <c r="AU8001" s="4" t="s">
        <v>456</v>
      </c>
      <c r="AV8001" s="4" t="s">
        <v>731</v>
      </c>
      <c r="AW8001" s="4" t="s">
        <v>724</v>
      </c>
      <c r="AX8001" s="4"/>
      <c r="AY8001" s="4">
        <v>238760</v>
      </c>
      <c r="AZ8001" s="4">
        <v>529780</v>
      </c>
      <c r="BA8001" s="4" t="s">
        <v>28668</v>
      </c>
      <c r="BB8001" s="4" t="s">
        <v>28669</v>
      </c>
      <c r="BC8001" s="4">
        <v>40</v>
      </c>
      <c r="BD8001" t="str">
        <f>IF(AND(ADHOC!$G$15="",ADHOC!$S$4=""),"",IF(ADHOC!$G$15&lt;&gt;"",IF(ADHOC!$G$15=LEFT(Domein!$AS8001,LEN(ADHOC!$G$15)),MAX(Domein!BD$1:'Domein'!BD8000)+1,""),IF(ADHOC!$S$4=LEFT(Domein!$AS8001,LEN(ADHOC!$S$4)),MAX(Domein!BD$1:'Domein'!BD8000)+1,"")))</f>
        <v/>
      </c>
    </row>
    <row r="8002" spans="45:56" x14ac:dyDescent="0.2">
      <c r="AS8002" s="4" t="s">
        <v>13292</v>
      </c>
      <c r="AT8002" s="4" t="s">
        <v>13293</v>
      </c>
      <c r="AU8002" s="4" t="s">
        <v>456</v>
      </c>
      <c r="AV8002" s="4" t="s">
        <v>733</v>
      </c>
      <c r="AW8002" s="4" t="s">
        <v>724</v>
      </c>
      <c r="AX8002" s="4"/>
      <c r="AY8002" s="4">
        <v>248597</v>
      </c>
      <c r="AZ8002" s="4">
        <v>519162</v>
      </c>
      <c r="BA8002" s="4" t="s">
        <v>28670</v>
      </c>
      <c r="BB8002" s="4" t="s">
        <v>28671</v>
      </c>
      <c r="BC8002" s="4">
        <v>40</v>
      </c>
      <c r="BD8002" t="str">
        <f>IF(AND(ADHOC!$G$15="",ADHOC!$S$4=""),"",IF(ADHOC!$G$15&lt;&gt;"",IF(ADHOC!$G$15=LEFT(Domein!$AS8002,LEN(ADHOC!$G$15)),MAX(Domein!BD$1:'Domein'!BD8001)+1,""),IF(ADHOC!$S$4=LEFT(Domein!$AS8002,LEN(ADHOC!$S$4)),MAX(Domein!BD$1:'Domein'!BD8001)+1,"")))</f>
        <v/>
      </c>
    </row>
    <row r="8003" spans="45:56" x14ac:dyDescent="0.2">
      <c r="AS8003" s="4" t="s">
        <v>13592</v>
      </c>
      <c r="AT8003" s="4" t="s">
        <v>13593</v>
      </c>
      <c r="AU8003" s="4" t="s">
        <v>456</v>
      </c>
      <c r="AV8003" s="4" t="s">
        <v>733</v>
      </c>
      <c r="AW8003" s="4" t="s">
        <v>724</v>
      </c>
      <c r="AX8003" s="4"/>
      <c r="AY8003" s="4">
        <v>248597</v>
      </c>
      <c r="AZ8003" s="4">
        <v>519162</v>
      </c>
      <c r="BA8003" s="4" t="s">
        <v>28670</v>
      </c>
      <c r="BB8003" s="4" t="s">
        <v>28671</v>
      </c>
      <c r="BC8003" s="4">
        <v>40</v>
      </c>
      <c r="BD8003" t="str">
        <f>IF(AND(ADHOC!$G$15="",ADHOC!$S$4=""),"",IF(ADHOC!$G$15&lt;&gt;"",IF(ADHOC!$G$15=LEFT(Domein!$AS8003,LEN(ADHOC!$G$15)),MAX(Domein!BD$1:'Domein'!BD8002)+1,""),IF(ADHOC!$S$4=LEFT(Domein!$AS8003,LEN(ADHOC!$S$4)),MAX(Domein!BD$1:'Domein'!BD8002)+1,"")))</f>
        <v/>
      </c>
    </row>
    <row r="8004" spans="45:56" x14ac:dyDescent="0.2">
      <c r="AS8004" s="4" t="s">
        <v>13294</v>
      </c>
      <c r="AT8004" s="4" t="s">
        <v>13295</v>
      </c>
      <c r="AU8004" s="4" t="s">
        <v>456</v>
      </c>
      <c r="AV8004" s="4" t="s">
        <v>733</v>
      </c>
      <c r="AW8004" s="4" t="s">
        <v>724</v>
      </c>
      <c r="AX8004" s="4"/>
      <c r="AY8004" s="4">
        <v>228147</v>
      </c>
      <c r="AZ8004" s="4">
        <v>511772</v>
      </c>
      <c r="BA8004" s="4" t="s">
        <v>28672</v>
      </c>
      <c r="BB8004" s="4" t="s">
        <v>28673</v>
      </c>
      <c r="BC8004" s="4">
        <v>40</v>
      </c>
      <c r="BD8004" t="str">
        <f>IF(AND(ADHOC!$G$15="",ADHOC!$S$4=""),"",IF(ADHOC!$G$15&lt;&gt;"",IF(ADHOC!$G$15=LEFT(Domein!$AS8004,LEN(ADHOC!$G$15)),MAX(Domein!BD$1:'Domein'!BD8003)+1,""),IF(ADHOC!$S$4=LEFT(Domein!$AS8004,LEN(ADHOC!$S$4)),MAX(Domein!BD$1:'Domein'!BD8003)+1,"")))</f>
        <v/>
      </c>
    </row>
    <row r="8005" spans="45:56" x14ac:dyDescent="0.2">
      <c r="AS8005" s="4" t="s">
        <v>13594</v>
      </c>
      <c r="AT8005" s="4" t="s">
        <v>13595</v>
      </c>
      <c r="AU8005" s="4" t="s">
        <v>456</v>
      </c>
      <c r="AV8005" s="4" t="s">
        <v>733</v>
      </c>
      <c r="AW8005" s="4" t="s">
        <v>724</v>
      </c>
      <c r="AX8005" s="4"/>
      <c r="AY8005" s="4">
        <v>228148</v>
      </c>
      <c r="AZ8005" s="4">
        <v>511772</v>
      </c>
      <c r="BA8005" s="4" t="s">
        <v>28672</v>
      </c>
      <c r="BB8005" s="4" t="s">
        <v>28674</v>
      </c>
      <c r="BC8005" s="4">
        <v>40</v>
      </c>
      <c r="BD8005" t="str">
        <f>IF(AND(ADHOC!$G$15="",ADHOC!$S$4=""),"",IF(ADHOC!$G$15&lt;&gt;"",IF(ADHOC!$G$15=LEFT(Domein!$AS8005,LEN(ADHOC!$G$15)),MAX(Domein!BD$1:'Domein'!BD8004)+1,""),IF(ADHOC!$S$4=LEFT(Domein!$AS8005,LEN(ADHOC!$S$4)),MAX(Domein!BD$1:'Domein'!BD8004)+1,"")))</f>
        <v/>
      </c>
    </row>
    <row r="8006" spans="45:56" x14ac:dyDescent="0.2">
      <c r="AS8006" s="4" t="s">
        <v>13296</v>
      </c>
      <c r="AT8006" s="4" t="s">
        <v>13297</v>
      </c>
      <c r="AU8006" s="4" t="s">
        <v>456</v>
      </c>
      <c r="AV8006" s="4" t="s">
        <v>733</v>
      </c>
      <c r="AW8006" s="4" t="s">
        <v>724</v>
      </c>
      <c r="AX8006" s="4"/>
      <c r="AY8006" s="4">
        <v>245327</v>
      </c>
      <c r="AZ8006" s="4">
        <v>540319</v>
      </c>
      <c r="BA8006" s="4" t="s">
        <v>28675</v>
      </c>
      <c r="BB8006" s="4" t="s">
        <v>28676</v>
      </c>
      <c r="BC8006" s="4">
        <v>40</v>
      </c>
      <c r="BD8006" t="str">
        <f>IF(AND(ADHOC!$G$15="",ADHOC!$S$4=""),"",IF(ADHOC!$G$15&lt;&gt;"",IF(ADHOC!$G$15=LEFT(Domein!$AS8006,LEN(ADHOC!$G$15)),MAX(Domein!BD$1:'Domein'!BD8005)+1,""),IF(ADHOC!$S$4=LEFT(Domein!$AS8006,LEN(ADHOC!$S$4)),MAX(Domein!BD$1:'Domein'!BD8005)+1,"")))</f>
        <v/>
      </c>
    </row>
    <row r="8007" spans="45:56" x14ac:dyDescent="0.2">
      <c r="AS8007" s="4" t="s">
        <v>13596</v>
      </c>
      <c r="AT8007" s="4" t="s">
        <v>13599</v>
      </c>
      <c r="AU8007" s="4" t="s">
        <v>456</v>
      </c>
      <c r="AV8007" s="4" t="s">
        <v>733</v>
      </c>
      <c r="AW8007" s="4" t="s">
        <v>724</v>
      </c>
      <c r="AX8007" s="4"/>
      <c r="AY8007" s="4">
        <v>245612</v>
      </c>
      <c r="AZ8007" s="4">
        <v>540555</v>
      </c>
      <c r="BA8007" s="4" t="s">
        <v>23439</v>
      </c>
      <c r="BB8007" s="4" t="s">
        <v>28677</v>
      </c>
      <c r="BC8007" s="4">
        <v>40</v>
      </c>
      <c r="BD8007" t="str">
        <f>IF(AND(ADHOC!$G$15="",ADHOC!$S$4=""),"",IF(ADHOC!$G$15&lt;&gt;"",IF(ADHOC!$G$15=LEFT(Domein!$AS8007,LEN(ADHOC!$G$15)),MAX(Domein!BD$1:'Domein'!BD8006)+1,""),IF(ADHOC!$S$4=LEFT(Domein!$AS8007,LEN(ADHOC!$S$4)),MAX(Domein!BD$1:'Domein'!BD8006)+1,"")))</f>
        <v/>
      </c>
    </row>
    <row r="8008" spans="45:56" x14ac:dyDescent="0.2">
      <c r="AS8008" s="4" t="s">
        <v>13298</v>
      </c>
      <c r="AT8008" s="4" t="s">
        <v>13299</v>
      </c>
      <c r="AU8008" s="4" t="s">
        <v>456</v>
      </c>
      <c r="AV8008" s="4" t="s">
        <v>733</v>
      </c>
      <c r="AW8008" s="4" t="s">
        <v>724</v>
      </c>
      <c r="AX8008" s="4"/>
      <c r="AY8008" s="4">
        <v>245612</v>
      </c>
      <c r="AZ8008" s="4">
        <v>540555</v>
      </c>
      <c r="BA8008" s="4" t="s">
        <v>23439</v>
      </c>
      <c r="BB8008" s="4" t="s">
        <v>28677</v>
      </c>
      <c r="BC8008" s="4">
        <v>40</v>
      </c>
      <c r="BD8008" t="str">
        <f>IF(AND(ADHOC!$G$15="",ADHOC!$S$4=""),"",IF(ADHOC!$G$15&lt;&gt;"",IF(ADHOC!$G$15=LEFT(Domein!$AS8008,LEN(ADHOC!$G$15)),MAX(Domein!BD$1:'Domein'!BD8007)+1,""),IF(ADHOC!$S$4=LEFT(Domein!$AS8008,LEN(ADHOC!$S$4)),MAX(Domein!BD$1:'Domein'!BD8007)+1,"")))</f>
        <v/>
      </c>
    </row>
    <row r="8009" spans="45:56" x14ac:dyDescent="0.2">
      <c r="AS8009" s="4" t="s">
        <v>13598</v>
      </c>
      <c r="AT8009" s="4" t="s">
        <v>13597</v>
      </c>
      <c r="AU8009" s="4" t="s">
        <v>456</v>
      </c>
      <c r="AV8009" s="4" t="s">
        <v>733</v>
      </c>
      <c r="AW8009" s="4" t="s">
        <v>724</v>
      </c>
      <c r="AX8009" s="4"/>
      <c r="AY8009" s="4">
        <v>245327</v>
      </c>
      <c r="AZ8009" s="4">
        <v>540319</v>
      </c>
      <c r="BA8009" s="4" t="s">
        <v>28675</v>
      </c>
      <c r="BB8009" s="4" t="s">
        <v>28676</v>
      </c>
      <c r="BC8009" s="4">
        <v>40</v>
      </c>
      <c r="BD8009" t="str">
        <f>IF(AND(ADHOC!$G$15="",ADHOC!$S$4=""),"",IF(ADHOC!$G$15&lt;&gt;"",IF(ADHOC!$G$15=LEFT(Domein!$AS8009,LEN(ADHOC!$G$15)),MAX(Domein!BD$1:'Domein'!BD8008)+1,""),IF(ADHOC!$S$4=LEFT(Domein!$AS8009,LEN(ADHOC!$S$4)),MAX(Domein!BD$1:'Domein'!BD8008)+1,"")))</f>
        <v/>
      </c>
    </row>
    <row r="8010" spans="45:56" x14ac:dyDescent="0.2">
      <c r="AS8010" s="4" t="s">
        <v>13300</v>
      </c>
      <c r="AT8010" s="4" t="s">
        <v>13301</v>
      </c>
      <c r="AU8010" s="4" t="s">
        <v>456</v>
      </c>
      <c r="AV8010" s="4" t="s">
        <v>733</v>
      </c>
      <c r="AW8010" s="4" t="s">
        <v>724</v>
      </c>
      <c r="AX8010" s="4"/>
      <c r="AY8010" s="4">
        <v>245921</v>
      </c>
      <c r="AZ8010" s="4">
        <v>540238</v>
      </c>
      <c r="BA8010" s="4" t="s">
        <v>28678</v>
      </c>
      <c r="BB8010" s="4" t="s">
        <v>28679</v>
      </c>
      <c r="BC8010" s="4">
        <v>40</v>
      </c>
      <c r="BD8010" t="str">
        <f>IF(AND(ADHOC!$G$15="",ADHOC!$S$4=""),"",IF(ADHOC!$G$15&lt;&gt;"",IF(ADHOC!$G$15=LEFT(Domein!$AS8010,LEN(ADHOC!$G$15)),MAX(Domein!BD$1:'Domein'!BD8009)+1,""),IF(ADHOC!$S$4=LEFT(Domein!$AS8010,LEN(ADHOC!$S$4)),MAX(Domein!BD$1:'Domein'!BD8009)+1,"")))</f>
        <v/>
      </c>
    </row>
    <row r="8011" spans="45:56" x14ac:dyDescent="0.2">
      <c r="AS8011" s="4" t="s">
        <v>13600</v>
      </c>
      <c r="AT8011" s="4" t="s">
        <v>13601</v>
      </c>
      <c r="AU8011" s="4" t="s">
        <v>456</v>
      </c>
      <c r="AV8011" s="4" t="s">
        <v>733</v>
      </c>
      <c r="AW8011" s="4" t="s">
        <v>724</v>
      </c>
      <c r="AX8011" s="4"/>
      <c r="AY8011" s="4">
        <v>245921</v>
      </c>
      <c r="AZ8011" s="4">
        <v>540238</v>
      </c>
      <c r="BA8011" s="4" t="s">
        <v>28678</v>
      </c>
      <c r="BB8011" s="4" t="s">
        <v>28679</v>
      </c>
      <c r="BC8011" s="4">
        <v>40</v>
      </c>
      <c r="BD8011" t="str">
        <f>IF(AND(ADHOC!$G$15="",ADHOC!$S$4=""),"",IF(ADHOC!$G$15&lt;&gt;"",IF(ADHOC!$G$15=LEFT(Domein!$AS8011,LEN(ADHOC!$G$15)),MAX(Domein!BD$1:'Domein'!BD8010)+1,""),IF(ADHOC!$S$4=LEFT(Domein!$AS8011,LEN(ADHOC!$S$4)),MAX(Domein!BD$1:'Domein'!BD8010)+1,"")))</f>
        <v/>
      </c>
    </row>
    <row r="8012" spans="45:56" x14ac:dyDescent="0.2">
      <c r="AS8012" s="4" t="s">
        <v>20627</v>
      </c>
      <c r="AT8012" s="4" t="s">
        <v>20628</v>
      </c>
      <c r="AU8012" s="4" t="s">
        <v>456</v>
      </c>
      <c r="AV8012" s="4" t="s">
        <v>731</v>
      </c>
      <c r="AW8012" s="4" t="s">
        <v>724</v>
      </c>
      <c r="AX8012" s="4"/>
      <c r="AY8012" s="4">
        <v>249780</v>
      </c>
      <c r="AZ8012" s="4">
        <v>538371</v>
      </c>
      <c r="BA8012" s="4" t="s">
        <v>28680</v>
      </c>
      <c r="BB8012" s="4" t="s">
        <v>28681</v>
      </c>
      <c r="BC8012" s="4">
        <v>40</v>
      </c>
      <c r="BD8012" t="str">
        <f>IF(AND(ADHOC!$G$15="",ADHOC!$S$4=""),"",IF(ADHOC!$G$15&lt;&gt;"",IF(ADHOC!$G$15=LEFT(Domein!$AS8012,LEN(ADHOC!$G$15)),MAX(Domein!BD$1:'Domein'!BD8011)+1,""),IF(ADHOC!$S$4=LEFT(Domein!$AS8012,LEN(ADHOC!$S$4)),MAX(Domein!BD$1:'Domein'!BD8011)+1,"")))</f>
        <v/>
      </c>
    </row>
    <row r="8013" spans="45:56" x14ac:dyDescent="0.2">
      <c r="AS8013" s="4" t="s">
        <v>20629</v>
      </c>
      <c r="AT8013" s="4" t="s">
        <v>20630</v>
      </c>
      <c r="AU8013" s="4" t="s">
        <v>456</v>
      </c>
      <c r="AV8013" s="4" t="s">
        <v>731</v>
      </c>
      <c r="AW8013" s="4" t="s">
        <v>724</v>
      </c>
      <c r="AX8013" s="4"/>
      <c r="AY8013" s="4">
        <v>260881</v>
      </c>
      <c r="AZ8013" s="4">
        <v>522611</v>
      </c>
      <c r="BA8013" s="4" t="s">
        <v>28682</v>
      </c>
      <c r="BB8013" s="4" t="s">
        <v>28683</v>
      </c>
      <c r="BC8013" s="4">
        <v>40</v>
      </c>
      <c r="BD8013" t="str">
        <f>IF(AND(ADHOC!$G$15="",ADHOC!$S$4=""),"",IF(ADHOC!$G$15&lt;&gt;"",IF(ADHOC!$G$15=LEFT(Domein!$AS8013,LEN(ADHOC!$G$15)),MAX(Domein!BD$1:'Domein'!BD8012)+1,""),IF(ADHOC!$S$4=LEFT(Domein!$AS8013,LEN(ADHOC!$S$4)),MAX(Domein!BD$1:'Domein'!BD8012)+1,"")))</f>
        <v/>
      </c>
    </row>
    <row r="8014" spans="45:56" x14ac:dyDescent="0.2">
      <c r="AS8014" s="4" t="s">
        <v>20631</v>
      </c>
      <c r="AT8014" s="4" t="s">
        <v>20632</v>
      </c>
      <c r="AU8014" s="4" t="s">
        <v>456</v>
      </c>
      <c r="AV8014" s="4" t="s">
        <v>731</v>
      </c>
      <c r="AW8014" s="4" t="s">
        <v>724</v>
      </c>
      <c r="AX8014" s="4"/>
      <c r="AY8014" s="4">
        <v>265850</v>
      </c>
      <c r="AZ8014" s="4">
        <v>525353</v>
      </c>
      <c r="BA8014" s="4" t="s">
        <v>23614</v>
      </c>
      <c r="BB8014" s="4" t="s">
        <v>28684</v>
      </c>
      <c r="BC8014" s="4">
        <v>40</v>
      </c>
      <c r="BD8014" t="str">
        <f>IF(AND(ADHOC!$G$15="",ADHOC!$S$4=""),"",IF(ADHOC!$G$15&lt;&gt;"",IF(ADHOC!$G$15=LEFT(Domein!$AS8014,LEN(ADHOC!$G$15)),MAX(Domein!BD$1:'Domein'!BD8013)+1,""),IF(ADHOC!$S$4=LEFT(Domein!$AS8014,LEN(ADHOC!$S$4)),MAX(Domein!BD$1:'Domein'!BD8013)+1,"")))</f>
        <v/>
      </c>
    </row>
    <row r="8015" spans="45:56" x14ac:dyDescent="0.2">
      <c r="AS8015" s="4" t="s">
        <v>20633</v>
      </c>
      <c r="AT8015" s="4" t="s">
        <v>20634</v>
      </c>
      <c r="AU8015" s="4" t="s">
        <v>456</v>
      </c>
      <c r="AV8015" s="4" t="s">
        <v>731</v>
      </c>
      <c r="AW8015" s="4" t="s">
        <v>724</v>
      </c>
      <c r="AX8015" s="4"/>
      <c r="AY8015" s="4">
        <v>233029</v>
      </c>
      <c r="AZ8015" s="4">
        <v>514580</v>
      </c>
      <c r="BA8015" s="4" t="s">
        <v>28685</v>
      </c>
      <c r="BB8015" s="4" t="s">
        <v>28686</v>
      </c>
      <c r="BC8015" s="4">
        <v>40</v>
      </c>
      <c r="BD8015" t="str">
        <f>IF(AND(ADHOC!$G$15="",ADHOC!$S$4=""),"",IF(ADHOC!$G$15&lt;&gt;"",IF(ADHOC!$G$15=LEFT(Domein!$AS8015,LEN(ADHOC!$G$15)),MAX(Domein!BD$1:'Domein'!BD8014)+1,""),IF(ADHOC!$S$4=LEFT(Domein!$AS8015,LEN(ADHOC!$S$4)),MAX(Domein!BD$1:'Domein'!BD8014)+1,"")))</f>
        <v/>
      </c>
    </row>
    <row r="8016" spans="45:56" x14ac:dyDescent="0.2">
      <c r="AS8016" s="4" t="s">
        <v>13302</v>
      </c>
      <c r="AT8016" s="4" t="s">
        <v>13303</v>
      </c>
      <c r="AU8016" s="4" t="s">
        <v>456</v>
      </c>
      <c r="AV8016" s="4" t="s">
        <v>733</v>
      </c>
      <c r="AW8016" s="4" t="s">
        <v>724</v>
      </c>
      <c r="AX8016" s="4"/>
      <c r="AY8016" s="4">
        <v>232587</v>
      </c>
      <c r="AZ8016" s="4">
        <v>511600</v>
      </c>
      <c r="BA8016" s="4" t="s">
        <v>24703</v>
      </c>
      <c r="BB8016" s="4" t="s">
        <v>28687</v>
      </c>
      <c r="BC8016" s="4">
        <v>40</v>
      </c>
      <c r="BD8016" t="str">
        <f>IF(AND(ADHOC!$G$15="",ADHOC!$S$4=""),"",IF(ADHOC!$G$15&lt;&gt;"",IF(ADHOC!$G$15=LEFT(Domein!$AS8016,LEN(ADHOC!$G$15)),MAX(Domein!BD$1:'Domein'!BD8015)+1,""),IF(ADHOC!$S$4=LEFT(Domein!$AS8016,LEN(ADHOC!$S$4)),MAX(Domein!BD$1:'Domein'!BD8015)+1,"")))</f>
        <v/>
      </c>
    </row>
    <row r="8017" spans="45:56" x14ac:dyDescent="0.2">
      <c r="AS8017" s="4" t="s">
        <v>13602</v>
      </c>
      <c r="AT8017" s="4" t="s">
        <v>13603</v>
      </c>
      <c r="AU8017" s="4" t="s">
        <v>456</v>
      </c>
      <c r="AV8017" s="4" t="s">
        <v>733</v>
      </c>
      <c r="AW8017" s="4" t="s">
        <v>724</v>
      </c>
      <c r="AX8017" s="4"/>
      <c r="AY8017" s="4">
        <v>232587</v>
      </c>
      <c r="AZ8017" s="4">
        <v>511600</v>
      </c>
      <c r="BA8017" s="4" t="s">
        <v>24703</v>
      </c>
      <c r="BB8017" s="4" t="s">
        <v>28687</v>
      </c>
      <c r="BC8017" s="4">
        <v>40</v>
      </c>
      <c r="BD8017" t="str">
        <f>IF(AND(ADHOC!$G$15="",ADHOC!$S$4=""),"",IF(ADHOC!$G$15&lt;&gt;"",IF(ADHOC!$G$15=LEFT(Domein!$AS8017,LEN(ADHOC!$G$15)),MAX(Domein!BD$1:'Domein'!BD8016)+1,""),IF(ADHOC!$S$4=LEFT(Domein!$AS8017,LEN(ADHOC!$S$4)),MAX(Domein!BD$1:'Domein'!BD8016)+1,"")))</f>
        <v/>
      </c>
    </row>
    <row r="8018" spans="45:56" x14ac:dyDescent="0.2">
      <c r="AS8018" s="4" t="s">
        <v>13304</v>
      </c>
      <c r="AT8018" s="4" t="s">
        <v>13305</v>
      </c>
      <c r="AU8018" s="4" t="s">
        <v>456</v>
      </c>
      <c r="AV8018" s="4" t="s">
        <v>733</v>
      </c>
      <c r="AW8018" s="4" t="s">
        <v>724</v>
      </c>
      <c r="AX8018" s="4"/>
      <c r="AY8018" s="4">
        <v>239315</v>
      </c>
      <c r="AZ8018" s="4">
        <v>499215</v>
      </c>
      <c r="BA8018" s="4" t="s">
        <v>28688</v>
      </c>
      <c r="BB8018" s="4" t="s">
        <v>28689</v>
      </c>
      <c r="BC8018" s="4">
        <v>40</v>
      </c>
      <c r="BD8018" t="str">
        <f>IF(AND(ADHOC!$G$15="",ADHOC!$S$4=""),"",IF(ADHOC!$G$15&lt;&gt;"",IF(ADHOC!$G$15=LEFT(Domein!$AS8018,LEN(ADHOC!$G$15)),MAX(Domein!BD$1:'Domein'!BD8017)+1,""),IF(ADHOC!$S$4=LEFT(Domein!$AS8018,LEN(ADHOC!$S$4)),MAX(Domein!BD$1:'Domein'!BD8017)+1,"")))</f>
        <v/>
      </c>
    </row>
    <row r="8019" spans="45:56" x14ac:dyDescent="0.2">
      <c r="AS8019" s="4" t="s">
        <v>13604</v>
      </c>
      <c r="AT8019" s="4" t="s">
        <v>3489</v>
      </c>
      <c r="AU8019" s="4" t="s">
        <v>456</v>
      </c>
      <c r="AV8019" s="4" t="s">
        <v>733</v>
      </c>
      <c r="AW8019" s="4" t="s">
        <v>724</v>
      </c>
      <c r="AX8019" s="4"/>
      <c r="AY8019" s="4">
        <v>239315</v>
      </c>
      <c r="AZ8019" s="4">
        <v>499215</v>
      </c>
      <c r="BA8019" s="4" t="s">
        <v>28688</v>
      </c>
      <c r="BB8019" s="4" t="s">
        <v>28689</v>
      </c>
      <c r="BC8019" s="4">
        <v>40</v>
      </c>
      <c r="BD8019" t="str">
        <f>IF(AND(ADHOC!$G$15="",ADHOC!$S$4=""),"",IF(ADHOC!$G$15&lt;&gt;"",IF(ADHOC!$G$15=LEFT(Domein!$AS8019,LEN(ADHOC!$G$15)),MAX(Domein!BD$1:'Domein'!BD8018)+1,""),IF(ADHOC!$S$4=LEFT(Domein!$AS8019,LEN(ADHOC!$S$4)),MAX(Domein!BD$1:'Domein'!BD8018)+1,"")))</f>
        <v/>
      </c>
    </row>
    <row r="8020" spans="45:56" x14ac:dyDescent="0.2">
      <c r="AS8020" s="4" t="s">
        <v>13306</v>
      </c>
      <c r="AT8020" s="4" t="s">
        <v>3444</v>
      </c>
      <c r="AU8020" s="4" t="s">
        <v>456</v>
      </c>
      <c r="AV8020" s="4" t="s">
        <v>733</v>
      </c>
      <c r="AW8020" s="4" t="s">
        <v>724</v>
      </c>
      <c r="AX8020" s="4"/>
      <c r="AY8020" s="4">
        <v>254173</v>
      </c>
      <c r="AZ8020" s="4">
        <v>524126</v>
      </c>
      <c r="BA8020" s="4" t="s">
        <v>28690</v>
      </c>
      <c r="BB8020" s="4" t="s">
        <v>28691</v>
      </c>
      <c r="BC8020" s="4">
        <v>40</v>
      </c>
      <c r="BD8020" t="str">
        <f>IF(AND(ADHOC!$G$15="",ADHOC!$S$4=""),"",IF(ADHOC!$G$15&lt;&gt;"",IF(ADHOC!$G$15=LEFT(Domein!$AS8020,LEN(ADHOC!$G$15)),MAX(Domein!BD$1:'Domein'!BD8019)+1,""),IF(ADHOC!$S$4=LEFT(Domein!$AS8020,LEN(ADHOC!$S$4)),MAX(Domein!BD$1:'Domein'!BD8019)+1,"")))</f>
        <v/>
      </c>
    </row>
    <row r="8021" spans="45:56" x14ac:dyDescent="0.2">
      <c r="AS8021" s="4" t="s">
        <v>13605</v>
      </c>
      <c r="AT8021" s="4" t="s">
        <v>13606</v>
      </c>
      <c r="AU8021" s="4" t="s">
        <v>456</v>
      </c>
      <c r="AV8021" s="4" t="s">
        <v>733</v>
      </c>
      <c r="AW8021" s="4" t="s">
        <v>724</v>
      </c>
      <c r="AX8021" s="4"/>
      <c r="AY8021" s="4">
        <v>254173</v>
      </c>
      <c r="AZ8021" s="4">
        <v>524126</v>
      </c>
      <c r="BA8021" s="4" t="s">
        <v>28690</v>
      </c>
      <c r="BB8021" s="4" t="s">
        <v>28691</v>
      </c>
      <c r="BC8021" s="4">
        <v>40</v>
      </c>
      <c r="BD8021" t="str">
        <f>IF(AND(ADHOC!$G$15="",ADHOC!$S$4=""),"",IF(ADHOC!$G$15&lt;&gt;"",IF(ADHOC!$G$15=LEFT(Domein!$AS8021,LEN(ADHOC!$G$15)),MAX(Domein!BD$1:'Domein'!BD8020)+1,""),IF(ADHOC!$S$4=LEFT(Domein!$AS8021,LEN(ADHOC!$S$4)),MAX(Domein!BD$1:'Domein'!BD8020)+1,"")))</f>
        <v/>
      </c>
    </row>
    <row r="8022" spans="45:56" x14ac:dyDescent="0.2">
      <c r="AS8022" s="4" t="s">
        <v>20635</v>
      </c>
      <c r="AT8022" s="4" t="s">
        <v>20636</v>
      </c>
      <c r="AU8022" s="4" t="s">
        <v>456</v>
      </c>
      <c r="AV8022" s="4" t="s">
        <v>731</v>
      </c>
      <c r="AW8022" s="4" t="s">
        <v>724</v>
      </c>
      <c r="AX8022" s="4"/>
      <c r="AY8022" s="4">
        <v>232015</v>
      </c>
      <c r="AZ8022" s="4">
        <v>508379</v>
      </c>
      <c r="BA8022" s="4" t="s">
        <v>28692</v>
      </c>
      <c r="BB8022" s="4" t="s">
        <v>28693</v>
      </c>
      <c r="BC8022" s="4">
        <v>40</v>
      </c>
      <c r="BD8022" t="str">
        <f>IF(AND(ADHOC!$G$15="",ADHOC!$S$4=""),"",IF(ADHOC!$G$15&lt;&gt;"",IF(ADHOC!$G$15=LEFT(Domein!$AS8022,LEN(ADHOC!$G$15)),MAX(Domein!BD$1:'Domein'!BD8021)+1,""),IF(ADHOC!$S$4=LEFT(Domein!$AS8022,LEN(ADHOC!$S$4)),MAX(Domein!BD$1:'Domein'!BD8021)+1,"")))</f>
        <v/>
      </c>
    </row>
    <row r="8023" spans="45:56" x14ac:dyDescent="0.2">
      <c r="AS8023" s="4" t="s">
        <v>20637</v>
      </c>
      <c r="AT8023" s="4" t="s">
        <v>20638</v>
      </c>
      <c r="AU8023" s="4" t="s">
        <v>456</v>
      </c>
      <c r="AV8023" s="4" t="s">
        <v>731</v>
      </c>
      <c r="AW8023" s="4" t="s">
        <v>724</v>
      </c>
      <c r="AX8023" s="4"/>
      <c r="AY8023" s="4">
        <v>263383</v>
      </c>
      <c r="AZ8023" s="4">
        <v>521901</v>
      </c>
      <c r="BA8023" s="4" t="s">
        <v>28694</v>
      </c>
      <c r="BB8023" s="4" t="s">
        <v>28695</v>
      </c>
      <c r="BC8023" s="4">
        <v>40</v>
      </c>
      <c r="BD8023" t="str">
        <f>IF(AND(ADHOC!$G$15="",ADHOC!$S$4=""),"",IF(ADHOC!$G$15&lt;&gt;"",IF(ADHOC!$G$15=LEFT(Domein!$AS8023,LEN(ADHOC!$G$15)),MAX(Domein!BD$1:'Domein'!BD8022)+1,""),IF(ADHOC!$S$4=LEFT(Domein!$AS8023,LEN(ADHOC!$S$4)),MAX(Domein!BD$1:'Domein'!BD8022)+1,"")))</f>
        <v/>
      </c>
    </row>
    <row r="8024" spans="45:56" x14ac:dyDescent="0.2">
      <c r="AS8024" s="4" t="s">
        <v>13307</v>
      </c>
      <c r="AT8024" s="4" t="s">
        <v>13308</v>
      </c>
      <c r="AU8024" s="4" t="s">
        <v>456</v>
      </c>
      <c r="AV8024" s="4" t="s">
        <v>733</v>
      </c>
      <c r="AW8024" s="4" t="s">
        <v>724</v>
      </c>
      <c r="AX8024" s="4"/>
      <c r="AY8024" s="4">
        <v>240293</v>
      </c>
      <c r="AZ8024" s="4">
        <v>500422</v>
      </c>
      <c r="BA8024" s="4" t="s">
        <v>28696</v>
      </c>
      <c r="BB8024" s="4" t="s">
        <v>28697</v>
      </c>
      <c r="BC8024" s="4">
        <v>40</v>
      </c>
      <c r="BD8024" t="str">
        <f>IF(AND(ADHOC!$G$15="",ADHOC!$S$4=""),"",IF(ADHOC!$G$15&lt;&gt;"",IF(ADHOC!$G$15=LEFT(Domein!$AS8024,LEN(ADHOC!$G$15)),MAX(Domein!BD$1:'Domein'!BD8023)+1,""),IF(ADHOC!$S$4=LEFT(Domein!$AS8024,LEN(ADHOC!$S$4)),MAX(Domein!BD$1:'Domein'!BD8023)+1,"")))</f>
        <v/>
      </c>
    </row>
    <row r="8025" spans="45:56" x14ac:dyDescent="0.2">
      <c r="AS8025" s="4" t="s">
        <v>13607</v>
      </c>
      <c r="AT8025" s="4" t="s">
        <v>3491</v>
      </c>
      <c r="AU8025" s="4" t="s">
        <v>456</v>
      </c>
      <c r="AV8025" s="4" t="s">
        <v>733</v>
      </c>
      <c r="AW8025" s="4" t="s">
        <v>724</v>
      </c>
      <c r="AX8025" s="4"/>
      <c r="AY8025" s="4">
        <v>240293</v>
      </c>
      <c r="AZ8025" s="4">
        <v>500422</v>
      </c>
      <c r="BA8025" s="4" t="s">
        <v>28696</v>
      </c>
      <c r="BB8025" s="4" t="s">
        <v>28697</v>
      </c>
      <c r="BC8025" s="4">
        <v>40</v>
      </c>
      <c r="BD8025" t="str">
        <f>IF(AND(ADHOC!$G$15="",ADHOC!$S$4=""),"",IF(ADHOC!$G$15&lt;&gt;"",IF(ADHOC!$G$15=LEFT(Domein!$AS8025,LEN(ADHOC!$G$15)),MAX(Domein!BD$1:'Domein'!BD8024)+1,""),IF(ADHOC!$S$4=LEFT(Domein!$AS8025,LEN(ADHOC!$S$4)),MAX(Domein!BD$1:'Domein'!BD8024)+1,"")))</f>
        <v/>
      </c>
    </row>
    <row r="8026" spans="45:56" x14ac:dyDescent="0.2">
      <c r="AS8026" s="4" t="s">
        <v>20639</v>
      </c>
      <c r="AT8026" s="4" t="s">
        <v>20640</v>
      </c>
      <c r="AU8026" s="4" t="s">
        <v>456</v>
      </c>
      <c r="AV8026" s="4" t="s">
        <v>731</v>
      </c>
      <c r="AW8026" s="4" t="s">
        <v>724</v>
      </c>
      <c r="AX8026" s="4"/>
      <c r="AY8026" s="4">
        <v>266579</v>
      </c>
      <c r="AZ8026" s="4">
        <v>526469</v>
      </c>
      <c r="BA8026" s="4" t="s">
        <v>28698</v>
      </c>
      <c r="BB8026" s="4" t="s">
        <v>28699</v>
      </c>
      <c r="BC8026" s="4">
        <v>40</v>
      </c>
      <c r="BD8026" t="str">
        <f>IF(AND(ADHOC!$G$15="",ADHOC!$S$4=""),"",IF(ADHOC!$G$15&lt;&gt;"",IF(ADHOC!$G$15=LEFT(Domein!$AS8026,LEN(ADHOC!$G$15)),MAX(Domein!BD$1:'Domein'!BD8025)+1,""),IF(ADHOC!$S$4=LEFT(Domein!$AS8026,LEN(ADHOC!$S$4)),MAX(Domein!BD$1:'Domein'!BD8025)+1,"")))</f>
        <v/>
      </c>
    </row>
    <row r="8027" spans="45:56" x14ac:dyDescent="0.2">
      <c r="AS8027" s="4" t="s">
        <v>20641</v>
      </c>
      <c r="AT8027" s="4" t="s">
        <v>20642</v>
      </c>
      <c r="AU8027" s="4" t="s">
        <v>456</v>
      </c>
      <c r="AV8027" s="4" t="s">
        <v>731</v>
      </c>
      <c r="AW8027" s="4" t="s">
        <v>724</v>
      </c>
      <c r="AX8027" s="4"/>
      <c r="AY8027" s="4">
        <v>238931</v>
      </c>
      <c r="AZ8027" s="4">
        <v>525040</v>
      </c>
      <c r="BA8027" s="4" t="s">
        <v>28700</v>
      </c>
      <c r="BB8027" s="4" t="s">
        <v>28701</v>
      </c>
      <c r="BC8027" s="4">
        <v>40</v>
      </c>
      <c r="BD8027" t="str">
        <f>IF(AND(ADHOC!$G$15="",ADHOC!$S$4=""),"",IF(ADHOC!$G$15&lt;&gt;"",IF(ADHOC!$G$15=LEFT(Domein!$AS8027,LEN(ADHOC!$G$15)),MAX(Domein!BD$1:'Domein'!BD8026)+1,""),IF(ADHOC!$S$4=LEFT(Domein!$AS8027,LEN(ADHOC!$S$4)),MAX(Domein!BD$1:'Domein'!BD8026)+1,"")))</f>
        <v/>
      </c>
    </row>
    <row r="8028" spans="45:56" x14ac:dyDescent="0.2">
      <c r="AS8028" s="4" t="s">
        <v>20643</v>
      </c>
      <c r="AT8028" s="4" t="s">
        <v>20644</v>
      </c>
      <c r="AU8028" s="4" t="s">
        <v>456</v>
      </c>
      <c r="AV8028" s="4" t="s">
        <v>731</v>
      </c>
      <c r="AW8028" s="4" t="s">
        <v>724</v>
      </c>
      <c r="AX8028" s="4"/>
      <c r="AY8028" s="4">
        <v>232178</v>
      </c>
      <c r="AZ8028" s="4">
        <v>511384</v>
      </c>
      <c r="BA8028" s="4" t="s">
        <v>28702</v>
      </c>
      <c r="BB8028" s="4" t="s">
        <v>28703</v>
      </c>
      <c r="BC8028" s="4">
        <v>40</v>
      </c>
      <c r="BD8028" t="str">
        <f>IF(AND(ADHOC!$G$15="",ADHOC!$S$4=""),"",IF(ADHOC!$G$15&lt;&gt;"",IF(ADHOC!$G$15=LEFT(Domein!$AS8028,LEN(ADHOC!$G$15)),MAX(Domein!BD$1:'Domein'!BD8027)+1,""),IF(ADHOC!$S$4=LEFT(Domein!$AS8028,LEN(ADHOC!$S$4)),MAX(Domein!BD$1:'Domein'!BD8027)+1,"")))</f>
        <v/>
      </c>
    </row>
    <row r="8029" spans="45:56" x14ac:dyDescent="0.2">
      <c r="AS8029" s="4" t="s">
        <v>20645</v>
      </c>
      <c r="AT8029" s="4" t="s">
        <v>20646</v>
      </c>
      <c r="AU8029" s="4" t="s">
        <v>456</v>
      </c>
      <c r="AV8029" s="4" t="s">
        <v>731</v>
      </c>
      <c r="AW8029" s="4" t="s">
        <v>724</v>
      </c>
      <c r="AX8029" s="4"/>
      <c r="AY8029" s="4">
        <v>232199</v>
      </c>
      <c r="AZ8029" s="4">
        <v>510221</v>
      </c>
      <c r="BA8029" s="4" t="s">
        <v>28704</v>
      </c>
      <c r="BB8029" s="4" t="s">
        <v>28705</v>
      </c>
      <c r="BC8029" s="4">
        <v>40</v>
      </c>
      <c r="BD8029" t="str">
        <f>IF(AND(ADHOC!$G$15="",ADHOC!$S$4=""),"",IF(ADHOC!$G$15&lt;&gt;"",IF(ADHOC!$G$15=LEFT(Domein!$AS8029,LEN(ADHOC!$G$15)),MAX(Domein!BD$1:'Domein'!BD8028)+1,""),IF(ADHOC!$S$4=LEFT(Domein!$AS8029,LEN(ADHOC!$S$4)),MAX(Domein!BD$1:'Domein'!BD8028)+1,"")))</f>
        <v/>
      </c>
    </row>
    <row r="8030" spans="45:56" x14ac:dyDescent="0.2">
      <c r="AS8030" s="4" t="s">
        <v>20647</v>
      </c>
      <c r="AT8030" s="4" t="s">
        <v>20648</v>
      </c>
      <c r="AU8030" s="4" t="s">
        <v>456</v>
      </c>
      <c r="AV8030" s="4" t="s">
        <v>731</v>
      </c>
      <c r="AW8030" s="4" t="s">
        <v>724</v>
      </c>
      <c r="AX8030" s="4"/>
      <c r="AY8030" s="4">
        <v>227857</v>
      </c>
      <c r="AZ8030" s="4">
        <v>511468</v>
      </c>
      <c r="BA8030" s="4" t="s">
        <v>28706</v>
      </c>
      <c r="BB8030" s="4" t="s">
        <v>28707</v>
      </c>
      <c r="BC8030" s="4">
        <v>40</v>
      </c>
      <c r="BD8030" t="str">
        <f>IF(AND(ADHOC!$G$15="",ADHOC!$S$4=""),"",IF(ADHOC!$G$15&lt;&gt;"",IF(ADHOC!$G$15=LEFT(Domein!$AS8030,LEN(ADHOC!$G$15)),MAX(Domein!BD$1:'Domein'!BD8029)+1,""),IF(ADHOC!$S$4=LEFT(Domein!$AS8030,LEN(ADHOC!$S$4)),MAX(Domein!BD$1:'Domein'!BD8029)+1,"")))</f>
        <v/>
      </c>
    </row>
    <row r="8031" spans="45:56" x14ac:dyDescent="0.2">
      <c r="AS8031" s="4" t="s">
        <v>20649</v>
      </c>
      <c r="AT8031" s="4" t="s">
        <v>20650</v>
      </c>
      <c r="AU8031" s="4" t="s">
        <v>456</v>
      </c>
      <c r="AV8031" s="4" t="s">
        <v>731</v>
      </c>
      <c r="AW8031" s="4" t="s">
        <v>724</v>
      </c>
      <c r="AX8031" s="4"/>
      <c r="AY8031" s="4">
        <v>228351</v>
      </c>
      <c r="AZ8031" s="4">
        <v>512791</v>
      </c>
      <c r="BA8031" s="4" t="s">
        <v>28708</v>
      </c>
      <c r="BB8031" s="4" t="s">
        <v>28709</v>
      </c>
      <c r="BC8031" s="4">
        <v>40</v>
      </c>
      <c r="BD8031" t="str">
        <f>IF(AND(ADHOC!$G$15="",ADHOC!$S$4=""),"",IF(ADHOC!$G$15&lt;&gt;"",IF(ADHOC!$G$15=LEFT(Domein!$AS8031,LEN(ADHOC!$G$15)),MAX(Domein!BD$1:'Domein'!BD8030)+1,""),IF(ADHOC!$S$4=LEFT(Domein!$AS8031,LEN(ADHOC!$S$4)),MAX(Domein!BD$1:'Domein'!BD8030)+1,"")))</f>
        <v/>
      </c>
    </row>
    <row r="8032" spans="45:56" x14ac:dyDescent="0.2">
      <c r="AS8032" s="4" t="s">
        <v>20651</v>
      </c>
      <c r="AT8032" s="4" t="s">
        <v>20652</v>
      </c>
      <c r="AU8032" s="4" t="s">
        <v>456</v>
      </c>
      <c r="AV8032" s="4" t="s">
        <v>731</v>
      </c>
      <c r="AW8032" s="4" t="s">
        <v>724</v>
      </c>
      <c r="AX8032" s="4"/>
      <c r="AY8032" s="4">
        <v>228517</v>
      </c>
      <c r="AZ8032" s="4">
        <v>511602</v>
      </c>
      <c r="BA8032" s="4" t="s">
        <v>28710</v>
      </c>
      <c r="BB8032" s="4" t="s">
        <v>28711</v>
      </c>
      <c r="BC8032" s="4">
        <v>40</v>
      </c>
      <c r="BD8032" t="str">
        <f>IF(AND(ADHOC!$G$15="",ADHOC!$S$4=""),"",IF(ADHOC!$G$15&lt;&gt;"",IF(ADHOC!$G$15=LEFT(Domein!$AS8032,LEN(ADHOC!$G$15)),MAX(Domein!BD$1:'Domein'!BD8031)+1,""),IF(ADHOC!$S$4=LEFT(Domein!$AS8032,LEN(ADHOC!$S$4)),MAX(Domein!BD$1:'Domein'!BD8031)+1,"")))</f>
        <v/>
      </c>
    </row>
    <row r="8033" spans="45:56" x14ac:dyDescent="0.2">
      <c r="AS8033" s="4" t="s">
        <v>20653</v>
      </c>
      <c r="AT8033" s="4" t="s">
        <v>20654</v>
      </c>
      <c r="AU8033" s="4" t="s">
        <v>456</v>
      </c>
      <c r="AV8033" s="4" t="s">
        <v>731</v>
      </c>
      <c r="AW8033" s="4" t="s">
        <v>724</v>
      </c>
      <c r="AX8033" s="4"/>
      <c r="AY8033" s="4">
        <v>231458</v>
      </c>
      <c r="AZ8033" s="4">
        <v>513346</v>
      </c>
      <c r="BA8033" s="4" t="s">
        <v>28712</v>
      </c>
      <c r="BB8033" s="4" t="s">
        <v>28713</v>
      </c>
      <c r="BC8033" s="4">
        <v>40</v>
      </c>
      <c r="BD8033" t="str">
        <f>IF(AND(ADHOC!$G$15="",ADHOC!$S$4=""),"",IF(ADHOC!$G$15&lt;&gt;"",IF(ADHOC!$G$15=LEFT(Domein!$AS8033,LEN(ADHOC!$G$15)),MAX(Domein!BD$1:'Domein'!BD8032)+1,""),IF(ADHOC!$S$4=LEFT(Domein!$AS8033,LEN(ADHOC!$S$4)),MAX(Domein!BD$1:'Domein'!BD8032)+1,"")))</f>
        <v/>
      </c>
    </row>
    <row r="8034" spans="45:56" x14ac:dyDescent="0.2">
      <c r="AS8034" s="4" t="s">
        <v>20655</v>
      </c>
      <c r="AT8034" s="4" t="s">
        <v>20656</v>
      </c>
      <c r="AU8034" s="4" t="s">
        <v>456</v>
      </c>
      <c r="AV8034" s="4" t="s">
        <v>731</v>
      </c>
      <c r="AW8034" s="4" t="s">
        <v>724</v>
      </c>
      <c r="AX8034" s="4"/>
      <c r="AY8034" s="4">
        <v>231016</v>
      </c>
      <c r="AZ8034" s="4">
        <v>493862</v>
      </c>
      <c r="BA8034" s="4" t="s">
        <v>28714</v>
      </c>
      <c r="BB8034" s="4" t="s">
        <v>28715</v>
      </c>
      <c r="BC8034" s="4">
        <v>40</v>
      </c>
      <c r="BD8034" t="str">
        <f>IF(AND(ADHOC!$G$15="",ADHOC!$S$4=""),"",IF(ADHOC!$G$15&lt;&gt;"",IF(ADHOC!$G$15=LEFT(Domein!$AS8034,LEN(ADHOC!$G$15)),MAX(Domein!BD$1:'Domein'!BD8033)+1,""),IF(ADHOC!$S$4=LEFT(Domein!$AS8034,LEN(ADHOC!$S$4)),MAX(Domein!BD$1:'Domein'!BD8033)+1,"")))</f>
        <v/>
      </c>
    </row>
    <row r="8035" spans="45:56" x14ac:dyDescent="0.2">
      <c r="AS8035" s="4" t="s">
        <v>20657</v>
      </c>
      <c r="AT8035" s="4" t="s">
        <v>20658</v>
      </c>
      <c r="AU8035" s="4" t="s">
        <v>456</v>
      </c>
      <c r="AV8035" s="4" t="s">
        <v>731</v>
      </c>
      <c r="AW8035" s="4" t="s">
        <v>724</v>
      </c>
      <c r="AX8035" s="4"/>
      <c r="AY8035" s="4">
        <v>259344</v>
      </c>
      <c r="AZ8035" s="4">
        <v>529351</v>
      </c>
      <c r="BA8035" s="4" t="s">
        <v>28716</v>
      </c>
      <c r="BB8035" s="4" t="s">
        <v>28717</v>
      </c>
      <c r="BC8035" s="4">
        <v>40</v>
      </c>
      <c r="BD8035" t="str">
        <f>IF(AND(ADHOC!$G$15="",ADHOC!$S$4=""),"",IF(ADHOC!$G$15&lt;&gt;"",IF(ADHOC!$G$15=LEFT(Domein!$AS8035,LEN(ADHOC!$G$15)),MAX(Domein!BD$1:'Domein'!BD8034)+1,""),IF(ADHOC!$S$4=LEFT(Domein!$AS8035,LEN(ADHOC!$S$4)),MAX(Domein!BD$1:'Domein'!BD8034)+1,"")))</f>
        <v/>
      </c>
    </row>
    <row r="8036" spans="45:56" x14ac:dyDescent="0.2">
      <c r="AS8036" s="4" t="s">
        <v>20659</v>
      </c>
      <c r="AT8036" s="4" t="s">
        <v>20660</v>
      </c>
      <c r="AU8036" s="4" t="s">
        <v>456</v>
      </c>
      <c r="AV8036" s="4" t="s">
        <v>731</v>
      </c>
      <c r="AW8036" s="4" t="s">
        <v>724</v>
      </c>
      <c r="AX8036" s="4"/>
      <c r="AY8036" s="4">
        <v>238226</v>
      </c>
      <c r="AZ8036" s="4">
        <v>503532</v>
      </c>
      <c r="BA8036" s="4" t="s">
        <v>28718</v>
      </c>
      <c r="BB8036" s="4" t="s">
        <v>28719</v>
      </c>
      <c r="BC8036" s="4">
        <v>40</v>
      </c>
      <c r="BD8036" t="str">
        <f>IF(AND(ADHOC!$G$15="",ADHOC!$S$4=""),"",IF(ADHOC!$G$15&lt;&gt;"",IF(ADHOC!$G$15=LEFT(Domein!$AS8036,LEN(ADHOC!$G$15)),MAX(Domein!BD$1:'Domein'!BD8035)+1,""),IF(ADHOC!$S$4=LEFT(Domein!$AS8036,LEN(ADHOC!$S$4)),MAX(Domein!BD$1:'Domein'!BD8035)+1,"")))</f>
        <v/>
      </c>
    </row>
    <row r="8037" spans="45:56" x14ac:dyDescent="0.2">
      <c r="AS8037" s="4" t="s">
        <v>20661</v>
      </c>
      <c r="AT8037" s="4" t="s">
        <v>20662</v>
      </c>
      <c r="AU8037" s="4" t="s">
        <v>456</v>
      </c>
      <c r="AV8037" s="4" t="s">
        <v>731</v>
      </c>
      <c r="AW8037" s="4" t="s">
        <v>724</v>
      </c>
      <c r="AX8037" s="4"/>
      <c r="AY8037" s="4">
        <v>236401</v>
      </c>
      <c r="AZ8037" s="4">
        <v>522571</v>
      </c>
      <c r="BA8037" s="4" t="s">
        <v>28720</v>
      </c>
      <c r="BB8037" s="4" t="s">
        <v>28721</v>
      </c>
      <c r="BC8037" s="4">
        <v>40</v>
      </c>
      <c r="BD8037" t="str">
        <f>IF(AND(ADHOC!$G$15="",ADHOC!$S$4=""),"",IF(ADHOC!$G$15&lt;&gt;"",IF(ADHOC!$G$15=LEFT(Domein!$AS8037,LEN(ADHOC!$G$15)),MAX(Domein!BD$1:'Domein'!BD8036)+1,""),IF(ADHOC!$S$4=LEFT(Domein!$AS8037,LEN(ADHOC!$S$4)),MAX(Domein!BD$1:'Domein'!BD8036)+1,"")))</f>
        <v/>
      </c>
    </row>
    <row r="8038" spans="45:56" x14ac:dyDescent="0.2">
      <c r="AS8038" s="4" t="s">
        <v>20663</v>
      </c>
      <c r="AT8038" s="4" t="s">
        <v>20664</v>
      </c>
      <c r="AU8038" s="4" t="s">
        <v>456</v>
      </c>
      <c r="AV8038" s="4" t="s">
        <v>731</v>
      </c>
      <c r="AW8038" s="4" t="s">
        <v>724</v>
      </c>
      <c r="AX8038" s="4"/>
      <c r="AY8038" s="4">
        <v>236337</v>
      </c>
      <c r="AZ8038" s="4">
        <v>522563</v>
      </c>
      <c r="BA8038" s="4" t="s">
        <v>28722</v>
      </c>
      <c r="BB8038" s="4" t="s">
        <v>28723</v>
      </c>
      <c r="BC8038" s="4">
        <v>40</v>
      </c>
      <c r="BD8038" t="str">
        <f>IF(AND(ADHOC!$G$15="",ADHOC!$S$4=""),"",IF(ADHOC!$G$15&lt;&gt;"",IF(ADHOC!$G$15=LEFT(Domein!$AS8038,LEN(ADHOC!$G$15)),MAX(Domein!BD$1:'Domein'!BD8037)+1,""),IF(ADHOC!$S$4=LEFT(Domein!$AS8038,LEN(ADHOC!$S$4)),MAX(Domein!BD$1:'Domein'!BD8037)+1,"")))</f>
        <v/>
      </c>
    </row>
    <row r="8039" spans="45:56" x14ac:dyDescent="0.2">
      <c r="AS8039" s="4" t="s">
        <v>20665</v>
      </c>
      <c r="AT8039" s="4" t="s">
        <v>20666</v>
      </c>
      <c r="AU8039" s="4" t="s">
        <v>456</v>
      </c>
      <c r="AV8039" s="4" t="s">
        <v>731</v>
      </c>
      <c r="AW8039" s="4" t="s">
        <v>724</v>
      </c>
      <c r="AX8039" s="4"/>
      <c r="AY8039" s="4">
        <v>257402</v>
      </c>
      <c r="AZ8039" s="4">
        <v>527262</v>
      </c>
      <c r="BA8039" s="4" t="s">
        <v>28724</v>
      </c>
      <c r="BB8039" s="4" t="s">
        <v>28725</v>
      </c>
      <c r="BC8039" s="4">
        <v>40</v>
      </c>
      <c r="BD8039" t="str">
        <f>IF(AND(ADHOC!$G$15="",ADHOC!$S$4=""),"",IF(ADHOC!$G$15&lt;&gt;"",IF(ADHOC!$G$15=LEFT(Domein!$AS8039,LEN(ADHOC!$G$15)),MAX(Domein!BD$1:'Domein'!BD8038)+1,""),IF(ADHOC!$S$4=LEFT(Domein!$AS8039,LEN(ADHOC!$S$4)),MAX(Domein!BD$1:'Domein'!BD8038)+1,"")))</f>
        <v/>
      </c>
    </row>
    <row r="8040" spans="45:56" x14ac:dyDescent="0.2">
      <c r="AS8040" s="4" t="s">
        <v>20667</v>
      </c>
      <c r="AT8040" s="4" t="s">
        <v>21921</v>
      </c>
      <c r="AU8040" s="4" t="s">
        <v>456</v>
      </c>
      <c r="AV8040" s="4" t="s">
        <v>731</v>
      </c>
      <c r="AW8040" s="4" t="s">
        <v>724</v>
      </c>
      <c r="AX8040" s="4"/>
      <c r="AY8040" s="4">
        <v>256282</v>
      </c>
      <c r="AZ8040" s="4">
        <v>528729</v>
      </c>
      <c r="BA8040" s="4" t="s">
        <v>28726</v>
      </c>
      <c r="BB8040" s="4" t="s">
        <v>28727</v>
      </c>
      <c r="BC8040" s="4">
        <v>40</v>
      </c>
      <c r="BD8040" t="str">
        <f>IF(AND(ADHOC!$G$15="",ADHOC!$S$4=""),"",IF(ADHOC!$G$15&lt;&gt;"",IF(ADHOC!$G$15=LEFT(Domein!$AS8040,LEN(ADHOC!$G$15)),MAX(Domein!BD$1:'Domein'!BD8039)+1,""),IF(ADHOC!$S$4=LEFT(Domein!$AS8040,LEN(ADHOC!$S$4)),MAX(Domein!BD$1:'Domein'!BD8039)+1,"")))</f>
        <v/>
      </c>
    </row>
    <row r="8041" spans="45:56" x14ac:dyDescent="0.2">
      <c r="AS8041" s="4" t="s">
        <v>20668</v>
      </c>
      <c r="AT8041" s="4" t="s">
        <v>20669</v>
      </c>
      <c r="AU8041" s="4" t="s">
        <v>456</v>
      </c>
      <c r="AV8041" s="4" t="s">
        <v>731</v>
      </c>
      <c r="AW8041" s="4" t="s">
        <v>724</v>
      </c>
      <c r="AX8041" s="4"/>
      <c r="AY8041" s="4">
        <v>265680</v>
      </c>
      <c r="AZ8041" s="4">
        <v>526278</v>
      </c>
      <c r="BA8041" s="4" t="s">
        <v>28728</v>
      </c>
      <c r="BB8041" s="4" t="s">
        <v>28729</v>
      </c>
      <c r="BC8041" s="4">
        <v>40</v>
      </c>
      <c r="BD8041" t="str">
        <f>IF(AND(ADHOC!$G$15="",ADHOC!$S$4=""),"",IF(ADHOC!$G$15&lt;&gt;"",IF(ADHOC!$G$15=LEFT(Domein!$AS8041,LEN(ADHOC!$G$15)),MAX(Domein!BD$1:'Domein'!BD8040)+1,""),IF(ADHOC!$S$4=LEFT(Domein!$AS8041,LEN(ADHOC!$S$4)),MAX(Domein!BD$1:'Domein'!BD8040)+1,"")))</f>
        <v/>
      </c>
    </row>
    <row r="8042" spans="45:56" x14ac:dyDescent="0.2">
      <c r="AS8042" s="4" t="s">
        <v>20670</v>
      </c>
      <c r="AT8042" s="4" t="s">
        <v>20671</v>
      </c>
      <c r="AU8042" s="4" t="s">
        <v>456</v>
      </c>
      <c r="AV8042" s="4" t="s">
        <v>731</v>
      </c>
      <c r="AW8042" s="4" t="s">
        <v>724</v>
      </c>
      <c r="AX8042" s="4"/>
      <c r="AY8042" s="4">
        <v>230850</v>
      </c>
      <c r="AZ8042" s="4">
        <v>514090</v>
      </c>
      <c r="BA8042" s="4" t="s">
        <v>28730</v>
      </c>
      <c r="BB8042" s="4" t="s">
        <v>28731</v>
      </c>
      <c r="BC8042" s="4">
        <v>40</v>
      </c>
      <c r="BD8042" t="str">
        <f>IF(AND(ADHOC!$G$15="",ADHOC!$S$4=""),"",IF(ADHOC!$G$15&lt;&gt;"",IF(ADHOC!$G$15=LEFT(Domein!$AS8042,LEN(ADHOC!$G$15)),MAX(Domein!BD$1:'Domein'!BD8041)+1,""),IF(ADHOC!$S$4=LEFT(Domein!$AS8042,LEN(ADHOC!$S$4)),MAX(Domein!BD$1:'Domein'!BD8041)+1,"")))</f>
        <v/>
      </c>
    </row>
    <row r="8043" spans="45:56" x14ac:dyDescent="0.2">
      <c r="AS8043" s="4" t="s">
        <v>20672</v>
      </c>
      <c r="AT8043" s="4" t="s">
        <v>20673</v>
      </c>
      <c r="AU8043" s="4" t="s">
        <v>456</v>
      </c>
      <c r="AV8043" s="4" t="s">
        <v>731</v>
      </c>
      <c r="AW8043" s="4" t="s">
        <v>724</v>
      </c>
      <c r="AX8043" s="4"/>
      <c r="AY8043" s="4">
        <v>230956</v>
      </c>
      <c r="AZ8043" s="4">
        <v>514025</v>
      </c>
      <c r="BA8043" s="4" t="s">
        <v>28732</v>
      </c>
      <c r="BB8043" s="4" t="s">
        <v>28733</v>
      </c>
      <c r="BC8043" s="4">
        <v>40</v>
      </c>
      <c r="BD8043" t="str">
        <f>IF(AND(ADHOC!$G$15="",ADHOC!$S$4=""),"",IF(ADHOC!$G$15&lt;&gt;"",IF(ADHOC!$G$15=LEFT(Domein!$AS8043,LEN(ADHOC!$G$15)),MAX(Domein!BD$1:'Domein'!BD8042)+1,""),IF(ADHOC!$S$4=LEFT(Domein!$AS8043,LEN(ADHOC!$S$4)),MAX(Domein!BD$1:'Domein'!BD8042)+1,"")))</f>
        <v/>
      </c>
    </row>
    <row r="8044" spans="45:56" x14ac:dyDescent="0.2">
      <c r="AS8044" s="4" t="s">
        <v>20674</v>
      </c>
      <c r="AT8044" s="4" t="s">
        <v>20675</v>
      </c>
      <c r="AU8044" s="4" t="s">
        <v>456</v>
      </c>
      <c r="AV8044" s="4" t="s">
        <v>731</v>
      </c>
      <c r="AW8044" s="4" t="s">
        <v>724</v>
      </c>
      <c r="AX8044" s="4"/>
      <c r="AY8044" s="4">
        <v>234378</v>
      </c>
      <c r="AZ8044" s="4">
        <v>511799</v>
      </c>
      <c r="BA8044" s="4" t="s">
        <v>28734</v>
      </c>
      <c r="BB8044" s="4" t="s">
        <v>28735</v>
      </c>
      <c r="BC8044" s="4">
        <v>40</v>
      </c>
      <c r="BD8044" t="str">
        <f>IF(AND(ADHOC!$G$15="",ADHOC!$S$4=""),"",IF(ADHOC!$G$15&lt;&gt;"",IF(ADHOC!$G$15=LEFT(Domein!$AS8044,LEN(ADHOC!$G$15)),MAX(Domein!BD$1:'Domein'!BD8043)+1,""),IF(ADHOC!$S$4=LEFT(Domein!$AS8044,LEN(ADHOC!$S$4)),MAX(Domein!BD$1:'Domein'!BD8043)+1,"")))</f>
        <v/>
      </c>
    </row>
    <row r="8045" spans="45:56" x14ac:dyDescent="0.2">
      <c r="AS8045" s="4" t="s">
        <v>20676</v>
      </c>
      <c r="AT8045" s="4" t="s">
        <v>20677</v>
      </c>
      <c r="AU8045" s="4" t="s">
        <v>456</v>
      </c>
      <c r="AV8045" s="4" t="s">
        <v>731</v>
      </c>
      <c r="AW8045" s="4" t="s">
        <v>724</v>
      </c>
      <c r="AX8045" s="4"/>
      <c r="AY8045" s="4">
        <v>237346</v>
      </c>
      <c r="AZ8045" s="4">
        <v>518296</v>
      </c>
      <c r="BA8045" s="4" t="s">
        <v>28736</v>
      </c>
      <c r="BB8045" s="4" t="s">
        <v>28737</v>
      </c>
      <c r="BC8045" s="4">
        <v>40</v>
      </c>
      <c r="BD8045" t="str">
        <f>IF(AND(ADHOC!$G$15="",ADHOC!$S$4=""),"",IF(ADHOC!$G$15&lt;&gt;"",IF(ADHOC!$G$15=LEFT(Domein!$AS8045,LEN(ADHOC!$G$15)),MAX(Domein!BD$1:'Domein'!BD8044)+1,""),IF(ADHOC!$S$4=LEFT(Domein!$AS8045,LEN(ADHOC!$S$4)),MAX(Domein!BD$1:'Domein'!BD8044)+1,"")))</f>
        <v/>
      </c>
    </row>
    <row r="8046" spans="45:56" x14ac:dyDescent="0.2">
      <c r="AS8046" s="4" t="s">
        <v>20678</v>
      </c>
      <c r="AT8046" s="4" t="s">
        <v>20679</v>
      </c>
      <c r="AU8046" s="4" t="s">
        <v>456</v>
      </c>
      <c r="AV8046" s="4" t="s">
        <v>731</v>
      </c>
      <c r="AW8046" s="4" t="s">
        <v>724</v>
      </c>
      <c r="AX8046" s="4"/>
      <c r="AY8046" s="4">
        <v>240291</v>
      </c>
      <c r="AZ8046" s="4">
        <v>518069</v>
      </c>
      <c r="BA8046" s="4" t="s">
        <v>28738</v>
      </c>
      <c r="BB8046" s="4" t="s">
        <v>28739</v>
      </c>
      <c r="BC8046" s="4">
        <v>40</v>
      </c>
      <c r="BD8046" t="str">
        <f>IF(AND(ADHOC!$G$15="",ADHOC!$S$4=""),"",IF(ADHOC!$G$15&lt;&gt;"",IF(ADHOC!$G$15=LEFT(Domein!$AS8046,LEN(ADHOC!$G$15)),MAX(Domein!BD$1:'Domein'!BD8045)+1,""),IF(ADHOC!$S$4=LEFT(Domein!$AS8046,LEN(ADHOC!$S$4)),MAX(Domein!BD$1:'Domein'!BD8045)+1,"")))</f>
        <v/>
      </c>
    </row>
    <row r="8047" spans="45:56" x14ac:dyDescent="0.2">
      <c r="AS8047" s="4" t="s">
        <v>20680</v>
      </c>
      <c r="AT8047" s="4" t="s">
        <v>20681</v>
      </c>
      <c r="AU8047" s="4" t="s">
        <v>456</v>
      </c>
      <c r="AV8047" s="4" t="s">
        <v>731</v>
      </c>
      <c r="AW8047" s="4" t="s">
        <v>724</v>
      </c>
      <c r="AX8047" s="4"/>
      <c r="AY8047" s="4">
        <v>241104</v>
      </c>
      <c r="AZ8047" s="4">
        <v>515782</v>
      </c>
      <c r="BA8047" s="4" t="s">
        <v>28740</v>
      </c>
      <c r="BB8047" s="4" t="s">
        <v>28741</v>
      </c>
      <c r="BC8047" s="4">
        <v>40</v>
      </c>
      <c r="BD8047" t="str">
        <f>IF(AND(ADHOC!$G$15="",ADHOC!$S$4=""),"",IF(ADHOC!$G$15&lt;&gt;"",IF(ADHOC!$G$15=LEFT(Domein!$AS8047,LEN(ADHOC!$G$15)),MAX(Domein!BD$1:'Domein'!BD8046)+1,""),IF(ADHOC!$S$4=LEFT(Domein!$AS8047,LEN(ADHOC!$S$4)),MAX(Domein!BD$1:'Domein'!BD8046)+1,"")))</f>
        <v/>
      </c>
    </row>
    <row r="8048" spans="45:56" x14ac:dyDescent="0.2">
      <c r="AS8048" s="4" t="s">
        <v>20682</v>
      </c>
      <c r="AT8048" s="4" t="s">
        <v>20683</v>
      </c>
      <c r="AU8048" s="4" t="s">
        <v>456</v>
      </c>
      <c r="AV8048" s="4" t="s">
        <v>731</v>
      </c>
      <c r="AW8048" s="4" t="s">
        <v>724</v>
      </c>
      <c r="AX8048" s="4"/>
      <c r="AY8048" s="4">
        <v>240866</v>
      </c>
      <c r="AZ8048" s="4">
        <v>514771</v>
      </c>
      <c r="BA8048" s="4" t="s">
        <v>23723</v>
      </c>
      <c r="BB8048" s="4" t="s">
        <v>28742</v>
      </c>
      <c r="BC8048" s="4">
        <v>40</v>
      </c>
      <c r="BD8048" t="str">
        <f>IF(AND(ADHOC!$G$15="",ADHOC!$S$4=""),"",IF(ADHOC!$G$15&lt;&gt;"",IF(ADHOC!$G$15=LEFT(Domein!$AS8048,LEN(ADHOC!$G$15)),MAX(Domein!BD$1:'Domein'!BD8047)+1,""),IF(ADHOC!$S$4=LEFT(Domein!$AS8048,LEN(ADHOC!$S$4)),MAX(Domein!BD$1:'Domein'!BD8047)+1,"")))</f>
        <v/>
      </c>
    </row>
    <row r="8049" spans="45:56" x14ac:dyDescent="0.2">
      <c r="AS8049" s="4" t="s">
        <v>20684</v>
      </c>
      <c r="AT8049" s="4" t="s">
        <v>20685</v>
      </c>
      <c r="AU8049" s="4" t="s">
        <v>456</v>
      </c>
      <c r="AV8049" s="4" t="s">
        <v>731</v>
      </c>
      <c r="AW8049" s="4" t="s">
        <v>724</v>
      </c>
      <c r="AX8049" s="4"/>
      <c r="AY8049" s="4">
        <v>244103</v>
      </c>
      <c r="AZ8049" s="4">
        <v>517241</v>
      </c>
      <c r="BA8049" s="4" t="s">
        <v>28354</v>
      </c>
      <c r="BB8049" s="4" t="s">
        <v>28743</v>
      </c>
      <c r="BC8049" s="4">
        <v>40</v>
      </c>
      <c r="BD8049" t="str">
        <f>IF(AND(ADHOC!$G$15="",ADHOC!$S$4=""),"",IF(ADHOC!$G$15&lt;&gt;"",IF(ADHOC!$G$15=LEFT(Domein!$AS8049,LEN(ADHOC!$G$15)),MAX(Domein!BD$1:'Domein'!BD8048)+1,""),IF(ADHOC!$S$4=LEFT(Domein!$AS8049,LEN(ADHOC!$S$4)),MAX(Domein!BD$1:'Domein'!BD8048)+1,"")))</f>
        <v/>
      </c>
    </row>
    <row r="8050" spans="45:56" x14ac:dyDescent="0.2">
      <c r="AS8050" s="4" t="s">
        <v>20686</v>
      </c>
      <c r="AT8050" s="4" t="s">
        <v>20687</v>
      </c>
      <c r="AU8050" s="4" t="s">
        <v>456</v>
      </c>
      <c r="AV8050" s="4" t="s">
        <v>731</v>
      </c>
      <c r="AW8050" s="4" t="s">
        <v>724</v>
      </c>
      <c r="AX8050" s="4"/>
      <c r="AY8050" s="4">
        <v>236342</v>
      </c>
      <c r="AZ8050" s="4">
        <v>502141</v>
      </c>
      <c r="BA8050" s="4" t="s">
        <v>28744</v>
      </c>
      <c r="BB8050" s="4" t="s">
        <v>28745</v>
      </c>
      <c r="BC8050" s="4">
        <v>40</v>
      </c>
      <c r="BD8050" t="str">
        <f>IF(AND(ADHOC!$G$15="",ADHOC!$S$4=""),"",IF(ADHOC!$G$15&lt;&gt;"",IF(ADHOC!$G$15=LEFT(Domein!$AS8050,LEN(ADHOC!$G$15)),MAX(Domein!BD$1:'Domein'!BD8049)+1,""),IF(ADHOC!$S$4=LEFT(Domein!$AS8050,LEN(ADHOC!$S$4)),MAX(Domein!BD$1:'Domein'!BD8049)+1,"")))</f>
        <v/>
      </c>
    </row>
    <row r="8051" spans="45:56" x14ac:dyDescent="0.2">
      <c r="AS8051" s="4" t="s">
        <v>20688</v>
      </c>
      <c r="AT8051" s="4" t="s">
        <v>20689</v>
      </c>
      <c r="AU8051" s="4" t="s">
        <v>456</v>
      </c>
      <c r="AV8051" s="4" t="s">
        <v>731</v>
      </c>
      <c r="AW8051" s="4" t="s">
        <v>724</v>
      </c>
      <c r="AX8051" s="4"/>
      <c r="AY8051" s="4">
        <v>238452</v>
      </c>
      <c r="AZ8051" s="4">
        <v>500998</v>
      </c>
      <c r="BA8051" s="4" t="s">
        <v>28746</v>
      </c>
      <c r="BB8051" s="4" t="s">
        <v>28747</v>
      </c>
      <c r="BC8051" s="4">
        <v>40</v>
      </c>
      <c r="BD8051" t="str">
        <f>IF(AND(ADHOC!$G$15="",ADHOC!$S$4=""),"",IF(ADHOC!$G$15&lt;&gt;"",IF(ADHOC!$G$15=LEFT(Domein!$AS8051,LEN(ADHOC!$G$15)),MAX(Domein!BD$1:'Domein'!BD8050)+1,""),IF(ADHOC!$S$4=LEFT(Domein!$AS8051,LEN(ADHOC!$S$4)),MAX(Domein!BD$1:'Domein'!BD8050)+1,"")))</f>
        <v/>
      </c>
    </row>
    <row r="8052" spans="45:56" x14ac:dyDescent="0.2">
      <c r="AS8052" s="4" t="s">
        <v>20690</v>
      </c>
      <c r="AT8052" s="4" t="s">
        <v>20691</v>
      </c>
      <c r="AU8052" s="4" t="s">
        <v>456</v>
      </c>
      <c r="AV8052" s="4" t="s">
        <v>731</v>
      </c>
      <c r="AW8052" s="4" t="s">
        <v>724</v>
      </c>
      <c r="AX8052" s="4"/>
      <c r="AY8052" s="4">
        <v>238988</v>
      </c>
      <c r="AZ8052" s="4">
        <v>505035</v>
      </c>
      <c r="BA8052" s="4" t="s">
        <v>28748</v>
      </c>
      <c r="BB8052" s="4" t="s">
        <v>28749</v>
      </c>
      <c r="BC8052" s="4">
        <v>40</v>
      </c>
      <c r="BD8052" t="str">
        <f>IF(AND(ADHOC!$G$15="",ADHOC!$S$4=""),"",IF(ADHOC!$G$15&lt;&gt;"",IF(ADHOC!$G$15=LEFT(Domein!$AS8052,LEN(ADHOC!$G$15)),MAX(Domein!BD$1:'Domein'!BD8051)+1,""),IF(ADHOC!$S$4=LEFT(Domein!$AS8052,LEN(ADHOC!$S$4)),MAX(Domein!BD$1:'Domein'!BD8051)+1,"")))</f>
        <v/>
      </c>
    </row>
    <row r="8053" spans="45:56" x14ac:dyDescent="0.2">
      <c r="AS8053" s="4" t="s">
        <v>20692</v>
      </c>
      <c r="AT8053" s="4" t="s">
        <v>20693</v>
      </c>
      <c r="AU8053" s="4" t="s">
        <v>456</v>
      </c>
      <c r="AV8053" s="4" t="s">
        <v>731</v>
      </c>
      <c r="AW8053" s="4" t="s">
        <v>724</v>
      </c>
      <c r="AX8053" s="4"/>
      <c r="AY8053" s="4">
        <v>237782</v>
      </c>
      <c r="AZ8053" s="4">
        <v>504878</v>
      </c>
      <c r="BA8053" s="4" t="s">
        <v>28750</v>
      </c>
      <c r="BB8053" s="4" t="s">
        <v>28751</v>
      </c>
      <c r="BC8053" s="4">
        <v>40</v>
      </c>
      <c r="BD8053" t="str">
        <f>IF(AND(ADHOC!$G$15="",ADHOC!$S$4=""),"",IF(ADHOC!$G$15&lt;&gt;"",IF(ADHOC!$G$15=LEFT(Domein!$AS8053,LEN(ADHOC!$G$15)),MAX(Domein!BD$1:'Domein'!BD8052)+1,""),IF(ADHOC!$S$4=LEFT(Domein!$AS8053,LEN(ADHOC!$S$4)),MAX(Domein!BD$1:'Domein'!BD8052)+1,"")))</f>
        <v/>
      </c>
    </row>
    <row r="8054" spans="45:56" x14ac:dyDescent="0.2">
      <c r="AS8054" s="4" t="s">
        <v>20694</v>
      </c>
      <c r="AT8054" s="4" t="s">
        <v>20695</v>
      </c>
      <c r="AU8054" s="4" t="s">
        <v>456</v>
      </c>
      <c r="AV8054" s="4" t="s">
        <v>731</v>
      </c>
      <c r="AW8054" s="4" t="s">
        <v>724</v>
      </c>
      <c r="AX8054" s="4"/>
      <c r="AY8054" s="4">
        <v>260720</v>
      </c>
      <c r="AZ8054" s="4">
        <v>526309</v>
      </c>
      <c r="BA8054" s="4" t="s">
        <v>28752</v>
      </c>
      <c r="BB8054" s="4" t="s">
        <v>28753</v>
      </c>
      <c r="BC8054" s="4">
        <v>40</v>
      </c>
      <c r="BD8054" t="str">
        <f>IF(AND(ADHOC!$G$15="",ADHOC!$S$4=""),"",IF(ADHOC!$G$15&lt;&gt;"",IF(ADHOC!$G$15=LEFT(Domein!$AS8054,LEN(ADHOC!$G$15)),MAX(Domein!BD$1:'Domein'!BD8053)+1,""),IF(ADHOC!$S$4=LEFT(Domein!$AS8054,LEN(ADHOC!$S$4)),MAX(Domein!BD$1:'Domein'!BD8053)+1,"")))</f>
        <v/>
      </c>
    </row>
    <row r="8055" spans="45:56" x14ac:dyDescent="0.2">
      <c r="AS8055" s="4" t="s">
        <v>20696</v>
      </c>
      <c r="AT8055" s="4" t="s">
        <v>20697</v>
      </c>
      <c r="AU8055" s="4" t="s">
        <v>456</v>
      </c>
      <c r="AV8055" s="4" t="s">
        <v>731</v>
      </c>
      <c r="AW8055" s="4" t="s">
        <v>724</v>
      </c>
      <c r="AX8055" s="4"/>
      <c r="AY8055" s="4">
        <v>266125</v>
      </c>
      <c r="AZ8055" s="4">
        <v>526417</v>
      </c>
      <c r="BA8055" s="4" t="s">
        <v>28754</v>
      </c>
      <c r="BB8055" s="4" t="s">
        <v>28755</v>
      </c>
      <c r="BC8055" s="4">
        <v>40</v>
      </c>
      <c r="BD8055" t="str">
        <f>IF(AND(ADHOC!$G$15="",ADHOC!$S$4=""),"",IF(ADHOC!$G$15&lt;&gt;"",IF(ADHOC!$G$15=LEFT(Domein!$AS8055,LEN(ADHOC!$G$15)),MAX(Domein!BD$1:'Domein'!BD8054)+1,""),IF(ADHOC!$S$4=LEFT(Domein!$AS8055,LEN(ADHOC!$S$4)),MAX(Domein!BD$1:'Domein'!BD8054)+1,"")))</f>
        <v/>
      </c>
    </row>
    <row r="8056" spans="45:56" x14ac:dyDescent="0.2">
      <c r="AS8056" s="4" t="s">
        <v>20698</v>
      </c>
      <c r="AT8056" s="4" t="s">
        <v>20699</v>
      </c>
      <c r="AU8056" s="4" t="s">
        <v>456</v>
      </c>
      <c r="AV8056" s="4" t="s">
        <v>731</v>
      </c>
      <c r="AW8056" s="4" t="s">
        <v>724</v>
      </c>
      <c r="AX8056" s="4"/>
      <c r="AY8056" s="4">
        <v>243894</v>
      </c>
      <c r="AZ8056" s="4">
        <v>513939</v>
      </c>
      <c r="BA8056" s="4" t="s">
        <v>28756</v>
      </c>
      <c r="BB8056" s="4" t="s">
        <v>28757</v>
      </c>
      <c r="BC8056" s="4">
        <v>40</v>
      </c>
      <c r="BD8056" t="str">
        <f>IF(AND(ADHOC!$G$15="",ADHOC!$S$4=""),"",IF(ADHOC!$G$15&lt;&gt;"",IF(ADHOC!$G$15=LEFT(Domein!$AS8056,LEN(ADHOC!$G$15)),MAX(Domein!BD$1:'Domein'!BD8055)+1,""),IF(ADHOC!$S$4=LEFT(Domein!$AS8056,LEN(ADHOC!$S$4)),MAX(Domein!BD$1:'Domein'!BD8055)+1,"")))</f>
        <v/>
      </c>
    </row>
    <row r="8057" spans="45:56" x14ac:dyDescent="0.2">
      <c r="AS8057" s="4" t="s">
        <v>20700</v>
      </c>
      <c r="AT8057" s="4" t="s">
        <v>20701</v>
      </c>
      <c r="AU8057" s="4" t="s">
        <v>456</v>
      </c>
      <c r="AV8057" s="4" t="s">
        <v>731</v>
      </c>
      <c r="AW8057" s="4" t="s">
        <v>724</v>
      </c>
      <c r="AX8057" s="4"/>
      <c r="AY8057" s="4">
        <v>241931</v>
      </c>
      <c r="AZ8057" s="4">
        <v>513252</v>
      </c>
      <c r="BA8057" s="4" t="s">
        <v>23325</v>
      </c>
      <c r="BB8057" s="4" t="s">
        <v>28758</v>
      </c>
      <c r="BC8057" s="4">
        <v>40</v>
      </c>
      <c r="BD8057" t="str">
        <f>IF(AND(ADHOC!$G$15="",ADHOC!$S$4=""),"",IF(ADHOC!$G$15&lt;&gt;"",IF(ADHOC!$G$15=LEFT(Domein!$AS8057,LEN(ADHOC!$G$15)),MAX(Domein!BD$1:'Domein'!BD8056)+1,""),IF(ADHOC!$S$4=LEFT(Domein!$AS8057,LEN(ADHOC!$S$4)),MAX(Domein!BD$1:'Domein'!BD8056)+1,"")))</f>
        <v/>
      </c>
    </row>
    <row r="8058" spans="45:56" x14ac:dyDescent="0.2">
      <c r="AS8058" s="4" t="s">
        <v>20702</v>
      </c>
      <c r="AT8058" s="4" t="s">
        <v>20703</v>
      </c>
      <c r="AU8058" s="4" t="s">
        <v>456</v>
      </c>
      <c r="AV8058" s="4" t="s">
        <v>731</v>
      </c>
      <c r="AW8058" s="4" t="s">
        <v>724</v>
      </c>
      <c r="AX8058" s="4"/>
      <c r="AY8058" s="4">
        <v>242098</v>
      </c>
      <c r="AZ8058" s="4">
        <v>513193</v>
      </c>
      <c r="BA8058" s="4" t="s">
        <v>28759</v>
      </c>
      <c r="BB8058" s="4" t="s">
        <v>28760</v>
      </c>
      <c r="BC8058" s="4">
        <v>40</v>
      </c>
      <c r="BD8058" t="str">
        <f>IF(AND(ADHOC!$G$15="",ADHOC!$S$4=""),"",IF(ADHOC!$G$15&lt;&gt;"",IF(ADHOC!$G$15=LEFT(Domein!$AS8058,LEN(ADHOC!$G$15)),MAX(Domein!BD$1:'Domein'!BD8057)+1,""),IF(ADHOC!$S$4=LEFT(Domein!$AS8058,LEN(ADHOC!$S$4)),MAX(Domein!BD$1:'Domein'!BD8057)+1,"")))</f>
        <v/>
      </c>
    </row>
    <row r="8059" spans="45:56" x14ac:dyDescent="0.2">
      <c r="AS8059" s="4" t="s">
        <v>20704</v>
      </c>
      <c r="AT8059" s="4" t="s">
        <v>20705</v>
      </c>
      <c r="AU8059" s="4" t="s">
        <v>456</v>
      </c>
      <c r="AV8059" s="4" t="s">
        <v>731</v>
      </c>
      <c r="AW8059" s="4" t="s">
        <v>724</v>
      </c>
      <c r="AX8059" s="4"/>
      <c r="AY8059" s="4">
        <v>241562</v>
      </c>
      <c r="AZ8059" s="4">
        <v>513357</v>
      </c>
      <c r="BA8059" s="4" t="s">
        <v>28761</v>
      </c>
      <c r="BB8059" s="4" t="s">
        <v>28762</v>
      </c>
      <c r="BC8059" s="4">
        <v>40</v>
      </c>
      <c r="BD8059" t="str">
        <f>IF(AND(ADHOC!$G$15="",ADHOC!$S$4=""),"",IF(ADHOC!$G$15&lt;&gt;"",IF(ADHOC!$G$15=LEFT(Domein!$AS8059,LEN(ADHOC!$G$15)),MAX(Domein!BD$1:'Domein'!BD8058)+1,""),IF(ADHOC!$S$4=LEFT(Domein!$AS8059,LEN(ADHOC!$S$4)),MAX(Domein!BD$1:'Domein'!BD8058)+1,"")))</f>
        <v/>
      </c>
    </row>
    <row r="8060" spans="45:56" x14ac:dyDescent="0.2">
      <c r="AS8060" s="4" t="s">
        <v>20706</v>
      </c>
      <c r="AT8060" s="4" t="s">
        <v>20707</v>
      </c>
      <c r="AU8060" s="4" t="s">
        <v>456</v>
      </c>
      <c r="AV8060" s="4" t="s">
        <v>731</v>
      </c>
      <c r="AW8060" s="4" t="s">
        <v>724</v>
      </c>
      <c r="AX8060" s="4"/>
      <c r="AY8060" s="4">
        <v>242842</v>
      </c>
      <c r="AZ8060" s="4">
        <v>514517</v>
      </c>
      <c r="BA8060" s="4" t="s">
        <v>28601</v>
      </c>
      <c r="BB8060" s="4" t="s">
        <v>28763</v>
      </c>
      <c r="BC8060" s="4">
        <v>40</v>
      </c>
      <c r="BD8060" t="str">
        <f>IF(AND(ADHOC!$G$15="",ADHOC!$S$4=""),"",IF(ADHOC!$G$15&lt;&gt;"",IF(ADHOC!$G$15=LEFT(Domein!$AS8060,LEN(ADHOC!$G$15)),MAX(Domein!BD$1:'Domein'!BD8059)+1,""),IF(ADHOC!$S$4=LEFT(Domein!$AS8060,LEN(ADHOC!$S$4)),MAX(Domein!BD$1:'Domein'!BD8059)+1,"")))</f>
        <v/>
      </c>
    </row>
    <row r="8061" spans="45:56" x14ac:dyDescent="0.2">
      <c r="AS8061" s="4" t="s">
        <v>20708</v>
      </c>
      <c r="AT8061" s="4" t="s">
        <v>20709</v>
      </c>
      <c r="AU8061" s="4" t="s">
        <v>456</v>
      </c>
      <c r="AV8061" s="4" t="s">
        <v>731</v>
      </c>
      <c r="AW8061" s="4" t="s">
        <v>724</v>
      </c>
      <c r="AX8061" s="4"/>
      <c r="AY8061" s="4">
        <v>267076</v>
      </c>
      <c r="AZ8061" s="4">
        <v>525409</v>
      </c>
      <c r="BA8061" s="4" t="s">
        <v>28764</v>
      </c>
      <c r="BB8061" s="4" t="s">
        <v>28765</v>
      </c>
      <c r="BC8061" s="4">
        <v>40</v>
      </c>
      <c r="BD8061" t="str">
        <f>IF(AND(ADHOC!$G$15="",ADHOC!$S$4=""),"",IF(ADHOC!$G$15&lt;&gt;"",IF(ADHOC!$G$15=LEFT(Domein!$AS8061,LEN(ADHOC!$G$15)),MAX(Domein!BD$1:'Domein'!BD8060)+1,""),IF(ADHOC!$S$4=LEFT(Domein!$AS8061,LEN(ADHOC!$S$4)),MAX(Domein!BD$1:'Domein'!BD8060)+1,"")))</f>
        <v/>
      </c>
    </row>
    <row r="8062" spans="45:56" x14ac:dyDescent="0.2">
      <c r="AS8062" s="4" t="s">
        <v>20710</v>
      </c>
      <c r="AT8062" s="4" t="s">
        <v>20711</v>
      </c>
      <c r="AU8062" s="4" t="s">
        <v>456</v>
      </c>
      <c r="AV8062" s="4" t="s">
        <v>731</v>
      </c>
      <c r="AW8062" s="4" t="s">
        <v>724</v>
      </c>
      <c r="AX8062" s="4"/>
      <c r="AY8062" s="4">
        <v>262223</v>
      </c>
      <c r="AZ8062" s="4">
        <v>521920</v>
      </c>
      <c r="BA8062" s="4" t="s">
        <v>28766</v>
      </c>
      <c r="BB8062" s="4" t="s">
        <v>28767</v>
      </c>
      <c r="BC8062" s="4">
        <v>40</v>
      </c>
      <c r="BD8062" t="str">
        <f>IF(AND(ADHOC!$G$15="",ADHOC!$S$4=""),"",IF(ADHOC!$G$15&lt;&gt;"",IF(ADHOC!$G$15=LEFT(Domein!$AS8062,LEN(ADHOC!$G$15)),MAX(Domein!BD$1:'Domein'!BD8061)+1,""),IF(ADHOC!$S$4=LEFT(Domein!$AS8062,LEN(ADHOC!$S$4)),MAX(Domein!BD$1:'Domein'!BD8061)+1,"")))</f>
        <v/>
      </c>
    </row>
    <row r="8063" spans="45:56" x14ac:dyDescent="0.2">
      <c r="AS8063" s="4" t="s">
        <v>20712</v>
      </c>
      <c r="AT8063" s="4" t="s">
        <v>20713</v>
      </c>
      <c r="AU8063" s="4" t="s">
        <v>456</v>
      </c>
      <c r="AV8063" s="4" t="s">
        <v>731</v>
      </c>
      <c r="AW8063" s="4" t="s">
        <v>724</v>
      </c>
      <c r="AX8063" s="4"/>
      <c r="AY8063" s="4">
        <v>263266</v>
      </c>
      <c r="AZ8063" s="4">
        <v>521827</v>
      </c>
      <c r="BA8063" s="4" t="s">
        <v>28768</v>
      </c>
      <c r="BB8063" s="4" t="s">
        <v>28769</v>
      </c>
      <c r="BC8063" s="4">
        <v>40</v>
      </c>
      <c r="BD8063" t="str">
        <f>IF(AND(ADHOC!$G$15="",ADHOC!$S$4=""),"",IF(ADHOC!$G$15&lt;&gt;"",IF(ADHOC!$G$15=LEFT(Domein!$AS8063,LEN(ADHOC!$G$15)),MAX(Domein!BD$1:'Domein'!BD8062)+1,""),IF(ADHOC!$S$4=LEFT(Domein!$AS8063,LEN(ADHOC!$S$4)),MAX(Domein!BD$1:'Domein'!BD8062)+1,"")))</f>
        <v/>
      </c>
    </row>
    <row r="8064" spans="45:56" x14ac:dyDescent="0.2">
      <c r="AS8064" s="4" t="s">
        <v>20714</v>
      </c>
      <c r="AT8064" s="4" t="s">
        <v>20715</v>
      </c>
      <c r="AU8064" s="4" t="s">
        <v>456</v>
      </c>
      <c r="AV8064" s="4" t="s">
        <v>731</v>
      </c>
      <c r="AW8064" s="4" t="s">
        <v>724</v>
      </c>
      <c r="AX8064" s="4"/>
      <c r="AY8064" s="4">
        <v>249725</v>
      </c>
      <c r="AZ8064" s="4">
        <v>529249</v>
      </c>
      <c r="BA8064" s="4" t="s">
        <v>28770</v>
      </c>
      <c r="BB8064" s="4" t="s">
        <v>28771</v>
      </c>
      <c r="BC8064" s="4">
        <v>40</v>
      </c>
      <c r="BD8064" t="str">
        <f>IF(AND(ADHOC!$G$15="",ADHOC!$S$4=""),"",IF(ADHOC!$G$15&lt;&gt;"",IF(ADHOC!$G$15=LEFT(Domein!$AS8064,LEN(ADHOC!$G$15)),MAX(Domein!BD$1:'Domein'!BD8063)+1,""),IF(ADHOC!$S$4=LEFT(Domein!$AS8064,LEN(ADHOC!$S$4)),MAX(Domein!BD$1:'Domein'!BD8063)+1,"")))</f>
        <v/>
      </c>
    </row>
    <row r="8065" spans="45:56" x14ac:dyDescent="0.2">
      <c r="AS8065" s="4" t="s">
        <v>20716</v>
      </c>
      <c r="AT8065" s="4" t="s">
        <v>20717</v>
      </c>
      <c r="AU8065" s="4" t="s">
        <v>456</v>
      </c>
      <c r="AV8065" s="4" t="s">
        <v>731</v>
      </c>
      <c r="AW8065" s="4" t="s">
        <v>724</v>
      </c>
      <c r="AX8065" s="4"/>
      <c r="AY8065" s="4">
        <v>241485</v>
      </c>
      <c r="AZ8065" s="4">
        <v>513742</v>
      </c>
      <c r="BA8065" s="4" t="s">
        <v>28772</v>
      </c>
      <c r="BB8065" s="4" t="s">
        <v>28773</v>
      </c>
      <c r="BC8065" s="4">
        <v>40</v>
      </c>
      <c r="BD8065" t="str">
        <f>IF(AND(ADHOC!$G$15="",ADHOC!$S$4=""),"",IF(ADHOC!$G$15&lt;&gt;"",IF(ADHOC!$G$15=LEFT(Domein!$AS8065,LEN(ADHOC!$G$15)),MAX(Domein!BD$1:'Domein'!BD8064)+1,""),IF(ADHOC!$S$4=LEFT(Domein!$AS8065,LEN(ADHOC!$S$4)),MAX(Domein!BD$1:'Domein'!BD8064)+1,"")))</f>
        <v/>
      </c>
    </row>
    <row r="8066" spans="45:56" x14ac:dyDescent="0.2">
      <c r="AS8066" s="4" t="s">
        <v>20718</v>
      </c>
      <c r="AT8066" s="4" t="s">
        <v>20719</v>
      </c>
      <c r="AU8066" s="4" t="s">
        <v>456</v>
      </c>
      <c r="AV8066" s="4" t="s">
        <v>731</v>
      </c>
      <c r="AW8066" s="4" t="s">
        <v>724</v>
      </c>
      <c r="AX8066" s="4"/>
      <c r="AY8066" s="4">
        <v>242085</v>
      </c>
      <c r="AZ8066" s="4">
        <v>514086</v>
      </c>
      <c r="BA8066" s="4" t="s">
        <v>28774</v>
      </c>
      <c r="BB8066" s="4" t="s">
        <v>28775</v>
      </c>
      <c r="BC8066" s="4">
        <v>40</v>
      </c>
      <c r="BD8066" t="str">
        <f>IF(AND(ADHOC!$G$15="",ADHOC!$S$4=""),"",IF(ADHOC!$G$15&lt;&gt;"",IF(ADHOC!$G$15=LEFT(Domein!$AS8066,LEN(ADHOC!$G$15)),MAX(Domein!BD$1:'Domein'!BD8065)+1,""),IF(ADHOC!$S$4=LEFT(Domein!$AS8066,LEN(ADHOC!$S$4)),MAX(Domein!BD$1:'Domein'!BD8065)+1,"")))</f>
        <v/>
      </c>
    </row>
    <row r="8067" spans="45:56" x14ac:dyDescent="0.2">
      <c r="AS8067" s="4" t="s">
        <v>20720</v>
      </c>
      <c r="AT8067" s="4" t="s">
        <v>20721</v>
      </c>
      <c r="AU8067" s="4" t="s">
        <v>456</v>
      </c>
      <c r="AV8067" s="4" t="s">
        <v>731</v>
      </c>
      <c r="AW8067" s="4" t="s">
        <v>724</v>
      </c>
      <c r="AX8067" s="4"/>
      <c r="AY8067" s="4">
        <v>241734</v>
      </c>
      <c r="AZ8067" s="4">
        <v>513985</v>
      </c>
      <c r="BA8067" s="4" t="s">
        <v>28776</v>
      </c>
      <c r="BB8067" s="4" t="s">
        <v>28777</v>
      </c>
      <c r="BC8067" s="4">
        <v>40</v>
      </c>
      <c r="BD8067" t="str">
        <f>IF(AND(ADHOC!$G$15="",ADHOC!$S$4=""),"",IF(ADHOC!$G$15&lt;&gt;"",IF(ADHOC!$G$15=LEFT(Domein!$AS8067,LEN(ADHOC!$G$15)),MAX(Domein!BD$1:'Domein'!BD8066)+1,""),IF(ADHOC!$S$4=LEFT(Domein!$AS8067,LEN(ADHOC!$S$4)),MAX(Domein!BD$1:'Domein'!BD8066)+1,"")))</f>
        <v/>
      </c>
    </row>
    <row r="8068" spans="45:56" x14ac:dyDescent="0.2">
      <c r="AS8068" s="4" t="s">
        <v>20722</v>
      </c>
      <c r="AT8068" s="4" t="s">
        <v>20723</v>
      </c>
      <c r="AU8068" s="4" t="s">
        <v>456</v>
      </c>
      <c r="AV8068" s="4" t="s">
        <v>731</v>
      </c>
      <c r="AW8068" s="4" t="s">
        <v>724</v>
      </c>
      <c r="AX8068" s="4"/>
      <c r="AY8068" s="4">
        <v>238460</v>
      </c>
      <c r="AZ8068" s="4">
        <v>518460</v>
      </c>
      <c r="BA8068" s="4" t="s">
        <v>28778</v>
      </c>
      <c r="BB8068" s="4" t="s">
        <v>28779</v>
      </c>
      <c r="BC8068" s="4">
        <v>40</v>
      </c>
      <c r="BD8068" t="str">
        <f>IF(AND(ADHOC!$G$15="",ADHOC!$S$4=""),"",IF(ADHOC!$G$15&lt;&gt;"",IF(ADHOC!$G$15=LEFT(Domein!$AS8068,LEN(ADHOC!$G$15)),MAX(Domein!BD$1:'Domein'!BD8067)+1,""),IF(ADHOC!$S$4=LEFT(Domein!$AS8068,LEN(ADHOC!$S$4)),MAX(Domein!BD$1:'Domein'!BD8067)+1,"")))</f>
        <v/>
      </c>
    </row>
    <row r="8069" spans="45:56" x14ac:dyDescent="0.2">
      <c r="AS8069" s="4" t="s">
        <v>20724</v>
      </c>
      <c r="AT8069" s="4" t="s">
        <v>20725</v>
      </c>
      <c r="AU8069" s="4" t="s">
        <v>456</v>
      </c>
      <c r="AV8069" s="4" t="s">
        <v>731</v>
      </c>
      <c r="AW8069" s="4" t="s">
        <v>724</v>
      </c>
      <c r="AX8069" s="4"/>
      <c r="AY8069" s="4">
        <v>237963</v>
      </c>
      <c r="AZ8069" s="4">
        <v>519802</v>
      </c>
      <c r="BA8069" s="4" t="s">
        <v>28780</v>
      </c>
      <c r="BB8069" s="4" t="s">
        <v>28781</v>
      </c>
      <c r="BC8069" s="4">
        <v>40</v>
      </c>
      <c r="BD8069" t="str">
        <f>IF(AND(ADHOC!$G$15="",ADHOC!$S$4=""),"",IF(ADHOC!$G$15&lt;&gt;"",IF(ADHOC!$G$15=LEFT(Domein!$AS8069,LEN(ADHOC!$G$15)),MAX(Domein!BD$1:'Domein'!BD8068)+1,""),IF(ADHOC!$S$4=LEFT(Domein!$AS8069,LEN(ADHOC!$S$4)),MAX(Domein!BD$1:'Domein'!BD8068)+1,"")))</f>
        <v/>
      </c>
    </row>
    <row r="8070" spans="45:56" x14ac:dyDescent="0.2">
      <c r="AS8070" s="4" t="s">
        <v>20726</v>
      </c>
      <c r="AT8070" s="4" t="s">
        <v>20727</v>
      </c>
      <c r="AU8070" s="4" t="s">
        <v>456</v>
      </c>
      <c r="AV8070" s="4" t="s">
        <v>731</v>
      </c>
      <c r="AW8070" s="4" t="s">
        <v>724</v>
      </c>
      <c r="AX8070" s="4"/>
      <c r="AY8070" s="4">
        <v>232557</v>
      </c>
      <c r="AZ8070" s="4">
        <v>517220</v>
      </c>
      <c r="BA8070" s="4" t="s">
        <v>28782</v>
      </c>
      <c r="BB8070" s="4" t="s">
        <v>28783</v>
      </c>
      <c r="BC8070" s="4">
        <v>40</v>
      </c>
      <c r="BD8070" t="str">
        <f>IF(AND(ADHOC!$G$15="",ADHOC!$S$4=""),"",IF(ADHOC!$G$15&lt;&gt;"",IF(ADHOC!$G$15=LEFT(Domein!$AS8070,LEN(ADHOC!$G$15)),MAX(Domein!BD$1:'Domein'!BD8069)+1,""),IF(ADHOC!$S$4=LEFT(Domein!$AS8070,LEN(ADHOC!$S$4)),MAX(Domein!BD$1:'Domein'!BD8069)+1,"")))</f>
        <v/>
      </c>
    </row>
    <row r="8071" spans="45:56" x14ac:dyDescent="0.2">
      <c r="AS8071" s="4" t="s">
        <v>20728</v>
      </c>
      <c r="AT8071" s="4" t="s">
        <v>20729</v>
      </c>
      <c r="AU8071" s="4" t="s">
        <v>456</v>
      </c>
      <c r="AV8071" s="4" t="s">
        <v>731</v>
      </c>
      <c r="AW8071" s="4" t="s">
        <v>724</v>
      </c>
      <c r="AX8071" s="4"/>
      <c r="AY8071" s="4">
        <v>234380</v>
      </c>
      <c r="AZ8071" s="4">
        <v>516400</v>
      </c>
      <c r="BA8071" s="4" t="s">
        <v>28784</v>
      </c>
      <c r="BB8071" s="4" t="s">
        <v>28785</v>
      </c>
      <c r="BC8071" s="4">
        <v>40</v>
      </c>
      <c r="BD8071" t="str">
        <f>IF(AND(ADHOC!$G$15="",ADHOC!$S$4=""),"",IF(ADHOC!$G$15&lt;&gt;"",IF(ADHOC!$G$15=LEFT(Domein!$AS8071,LEN(ADHOC!$G$15)),MAX(Domein!BD$1:'Domein'!BD8070)+1,""),IF(ADHOC!$S$4=LEFT(Domein!$AS8071,LEN(ADHOC!$S$4)),MAX(Domein!BD$1:'Domein'!BD8070)+1,"")))</f>
        <v/>
      </c>
    </row>
    <row r="8072" spans="45:56" x14ac:dyDescent="0.2">
      <c r="AS8072" s="4" t="s">
        <v>20730</v>
      </c>
      <c r="AT8072" s="4" t="s">
        <v>20731</v>
      </c>
      <c r="AU8072" s="4" t="s">
        <v>456</v>
      </c>
      <c r="AV8072" s="4" t="s">
        <v>731</v>
      </c>
      <c r="AW8072" s="4" t="s">
        <v>724</v>
      </c>
      <c r="AX8072" s="4"/>
      <c r="AY8072" s="4">
        <v>234979</v>
      </c>
      <c r="AZ8072" s="4">
        <v>516739</v>
      </c>
      <c r="BA8072" s="4" t="s">
        <v>28786</v>
      </c>
      <c r="BB8072" s="4" t="s">
        <v>28787</v>
      </c>
      <c r="BC8072" s="4">
        <v>40</v>
      </c>
      <c r="BD8072" t="str">
        <f>IF(AND(ADHOC!$G$15="",ADHOC!$S$4=""),"",IF(ADHOC!$G$15&lt;&gt;"",IF(ADHOC!$G$15=LEFT(Domein!$AS8072,LEN(ADHOC!$G$15)),MAX(Domein!BD$1:'Domein'!BD8071)+1,""),IF(ADHOC!$S$4=LEFT(Domein!$AS8072,LEN(ADHOC!$S$4)),MAX(Domein!BD$1:'Domein'!BD8071)+1,"")))</f>
        <v/>
      </c>
    </row>
    <row r="8073" spans="45:56" x14ac:dyDescent="0.2">
      <c r="AS8073" s="4" t="s">
        <v>20732</v>
      </c>
      <c r="AT8073" s="4" t="s">
        <v>20733</v>
      </c>
      <c r="AU8073" s="4" t="s">
        <v>456</v>
      </c>
      <c r="AV8073" s="4" t="s">
        <v>731</v>
      </c>
      <c r="AW8073" s="4" t="s">
        <v>724</v>
      </c>
      <c r="AX8073" s="4"/>
      <c r="AY8073" s="4">
        <v>236343</v>
      </c>
      <c r="AZ8073" s="4">
        <v>519597</v>
      </c>
      <c r="BA8073" s="4" t="s">
        <v>28788</v>
      </c>
      <c r="BB8073" s="4" t="s">
        <v>28789</v>
      </c>
      <c r="BC8073" s="4">
        <v>40</v>
      </c>
      <c r="BD8073" t="str">
        <f>IF(AND(ADHOC!$G$15="",ADHOC!$S$4=""),"",IF(ADHOC!$G$15&lt;&gt;"",IF(ADHOC!$G$15=LEFT(Domein!$AS8073,LEN(ADHOC!$G$15)),MAX(Domein!BD$1:'Domein'!BD8072)+1,""),IF(ADHOC!$S$4=LEFT(Domein!$AS8073,LEN(ADHOC!$S$4)),MAX(Domein!BD$1:'Domein'!BD8072)+1,"")))</f>
        <v/>
      </c>
    </row>
    <row r="8074" spans="45:56" x14ac:dyDescent="0.2">
      <c r="AS8074" s="4" t="s">
        <v>20734</v>
      </c>
      <c r="AT8074" s="4" t="s">
        <v>20735</v>
      </c>
      <c r="AU8074" s="4" t="s">
        <v>456</v>
      </c>
      <c r="AV8074" s="4" t="s">
        <v>731</v>
      </c>
      <c r="AW8074" s="4" t="s">
        <v>724</v>
      </c>
      <c r="AX8074" s="4"/>
      <c r="AY8074" s="4">
        <v>249268</v>
      </c>
      <c r="AZ8074" s="4">
        <v>540524</v>
      </c>
      <c r="BA8074" s="4" t="s">
        <v>28790</v>
      </c>
      <c r="BB8074" s="4" t="s">
        <v>28791</v>
      </c>
      <c r="BC8074" s="4">
        <v>40</v>
      </c>
      <c r="BD8074" t="str">
        <f>IF(AND(ADHOC!$G$15="",ADHOC!$S$4=""),"",IF(ADHOC!$G$15&lt;&gt;"",IF(ADHOC!$G$15=LEFT(Domein!$AS8074,LEN(ADHOC!$G$15)),MAX(Domein!BD$1:'Domein'!BD8073)+1,""),IF(ADHOC!$S$4=LEFT(Domein!$AS8074,LEN(ADHOC!$S$4)),MAX(Domein!BD$1:'Domein'!BD8073)+1,"")))</f>
        <v/>
      </c>
    </row>
    <row r="8075" spans="45:56" x14ac:dyDescent="0.2">
      <c r="AS8075" s="4" t="s">
        <v>20736</v>
      </c>
      <c r="AT8075" s="4" t="s">
        <v>20737</v>
      </c>
      <c r="AU8075" s="4" t="s">
        <v>456</v>
      </c>
      <c r="AV8075" s="4" t="s">
        <v>731</v>
      </c>
      <c r="AW8075" s="4" t="s">
        <v>724</v>
      </c>
      <c r="AX8075" s="4"/>
      <c r="AY8075" s="4">
        <v>255534</v>
      </c>
      <c r="AZ8075" s="4">
        <v>529548</v>
      </c>
      <c r="BA8075" s="4" t="s">
        <v>28792</v>
      </c>
      <c r="BB8075" s="4" t="s">
        <v>28451</v>
      </c>
      <c r="BC8075" s="4">
        <v>40</v>
      </c>
      <c r="BD8075" t="str">
        <f>IF(AND(ADHOC!$G$15="",ADHOC!$S$4=""),"",IF(ADHOC!$G$15&lt;&gt;"",IF(ADHOC!$G$15=LEFT(Domein!$AS8075,LEN(ADHOC!$G$15)),MAX(Domein!BD$1:'Domein'!BD8074)+1,""),IF(ADHOC!$S$4=LEFT(Domein!$AS8075,LEN(ADHOC!$S$4)),MAX(Domein!BD$1:'Domein'!BD8074)+1,"")))</f>
        <v/>
      </c>
    </row>
    <row r="8076" spans="45:56" x14ac:dyDescent="0.2">
      <c r="AS8076" s="4" t="s">
        <v>20738</v>
      </c>
      <c r="AT8076" s="4" t="s">
        <v>20739</v>
      </c>
      <c r="AU8076" s="4" t="s">
        <v>456</v>
      </c>
      <c r="AV8076" s="4" t="s">
        <v>731</v>
      </c>
      <c r="AW8076" s="4" t="s">
        <v>724</v>
      </c>
      <c r="AX8076" s="4"/>
      <c r="AY8076" s="4">
        <v>254227</v>
      </c>
      <c r="AZ8076" s="4">
        <v>523435</v>
      </c>
      <c r="BA8076" s="4" t="s">
        <v>28793</v>
      </c>
      <c r="BB8076" s="4" t="s">
        <v>28794</v>
      </c>
      <c r="BC8076" s="4">
        <v>40</v>
      </c>
      <c r="BD8076" t="str">
        <f>IF(AND(ADHOC!$G$15="",ADHOC!$S$4=""),"",IF(ADHOC!$G$15&lt;&gt;"",IF(ADHOC!$G$15=LEFT(Domein!$AS8076,LEN(ADHOC!$G$15)),MAX(Domein!BD$1:'Domein'!BD8075)+1,""),IF(ADHOC!$S$4=LEFT(Domein!$AS8076,LEN(ADHOC!$S$4)),MAX(Domein!BD$1:'Domein'!BD8075)+1,"")))</f>
        <v/>
      </c>
    </row>
    <row r="8077" spans="45:56" x14ac:dyDescent="0.2">
      <c r="AS8077" s="4" t="s">
        <v>20740</v>
      </c>
      <c r="AT8077" s="4" t="s">
        <v>20741</v>
      </c>
      <c r="AU8077" s="4" t="s">
        <v>456</v>
      </c>
      <c r="AV8077" s="4" t="s">
        <v>731</v>
      </c>
      <c r="AW8077" s="4" t="s">
        <v>724</v>
      </c>
      <c r="AX8077" s="4"/>
      <c r="AY8077" s="4">
        <v>259759</v>
      </c>
      <c r="AZ8077" s="4">
        <v>520960</v>
      </c>
      <c r="BA8077" s="4" t="s">
        <v>28795</v>
      </c>
      <c r="BB8077" s="4" t="s">
        <v>28796</v>
      </c>
      <c r="BC8077" s="4">
        <v>40</v>
      </c>
      <c r="BD8077" t="str">
        <f>IF(AND(ADHOC!$G$15="",ADHOC!$S$4=""),"",IF(ADHOC!$G$15&lt;&gt;"",IF(ADHOC!$G$15=LEFT(Domein!$AS8077,LEN(ADHOC!$G$15)),MAX(Domein!BD$1:'Domein'!BD8076)+1,""),IF(ADHOC!$S$4=LEFT(Domein!$AS8077,LEN(ADHOC!$S$4)),MAX(Domein!BD$1:'Domein'!BD8076)+1,"")))</f>
        <v/>
      </c>
    </row>
    <row r="8078" spans="45:56" x14ac:dyDescent="0.2">
      <c r="AS8078" s="4" t="s">
        <v>20742</v>
      </c>
      <c r="AT8078" s="4" t="s">
        <v>20743</v>
      </c>
      <c r="AU8078" s="4" t="s">
        <v>456</v>
      </c>
      <c r="AV8078" s="4" t="s">
        <v>731</v>
      </c>
      <c r="AW8078" s="4" t="s">
        <v>724</v>
      </c>
      <c r="AX8078" s="4"/>
      <c r="AY8078" s="4">
        <v>256398</v>
      </c>
      <c r="AZ8078" s="4">
        <v>525684</v>
      </c>
      <c r="BA8078" s="4" t="s">
        <v>28797</v>
      </c>
      <c r="BB8078" s="4" t="s">
        <v>26698</v>
      </c>
      <c r="BC8078" s="4">
        <v>40</v>
      </c>
      <c r="BD8078" t="str">
        <f>IF(AND(ADHOC!$G$15="",ADHOC!$S$4=""),"",IF(ADHOC!$G$15&lt;&gt;"",IF(ADHOC!$G$15=LEFT(Domein!$AS8078,LEN(ADHOC!$G$15)),MAX(Domein!BD$1:'Domein'!BD8077)+1,""),IF(ADHOC!$S$4=LEFT(Domein!$AS8078,LEN(ADHOC!$S$4)),MAX(Domein!BD$1:'Domein'!BD8077)+1,"")))</f>
        <v/>
      </c>
    </row>
    <row r="8079" spans="45:56" x14ac:dyDescent="0.2">
      <c r="AS8079" s="4" t="s">
        <v>20744</v>
      </c>
      <c r="AT8079" s="4" t="s">
        <v>20745</v>
      </c>
      <c r="AU8079" s="4" t="s">
        <v>456</v>
      </c>
      <c r="AV8079" s="4" t="s">
        <v>731</v>
      </c>
      <c r="AW8079" s="4" t="s">
        <v>724</v>
      </c>
      <c r="AX8079" s="4"/>
      <c r="AY8079" s="4">
        <v>257190</v>
      </c>
      <c r="AZ8079" s="4">
        <v>524093</v>
      </c>
      <c r="BA8079" s="4" t="s">
        <v>28798</v>
      </c>
      <c r="BB8079" s="4" t="s">
        <v>26941</v>
      </c>
      <c r="BC8079" s="4">
        <v>40</v>
      </c>
      <c r="BD8079" t="str">
        <f>IF(AND(ADHOC!$G$15="",ADHOC!$S$4=""),"",IF(ADHOC!$G$15&lt;&gt;"",IF(ADHOC!$G$15=LEFT(Domein!$AS8079,LEN(ADHOC!$G$15)),MAX(Domein!BD$1:'Domein'!BD8078)+1,""),IF(ADHOC!$S$4=LEFT(Domein!$AS8079,LEN(ADHOC!$S$4)),MAX(Domein!BD$1:'Domein'!BD8078)+1,"")))</f>
        <v/>
      </c>
    </row>
    <row r="8080" spans="45:56" x14ac:dyDescent="0.2">
      <c r="AS8080" s="4" t="s">
        <v>20746</v>
      </c>
      <c r="AT8080" s="4" t="s">
        <v>20747</v>
      </c>
      <c r="AU8080" s="4" t="s">
        <v>456</v>
      </c>
      <c r="AV8080" s="4" t="s">
        <v>731</v>
      </c>
      <c r="AW8080" s="4" t="s">
        <v>724</v>
      </c>
      <c r="AX8080" s="4"/>
      <c r="AY8080" s="4">
        <v>257116</v>
      </c>
      <c r="AZ8080" s="4">
        <v>524835</v>
      </c>
      <c r="BA8080" s="4" t="s">
        <v>28799</v>
      </c>
      <c r="BB8080" s="4" t="s">
        <v>28800</v>
      </c>
      <c r="BC8080" s="4">
        <v>40</v>
      </c>
      <c r="BD8080" t="str">
        <f>IF(AND(ADHOC!$G$15="",ADHOC!$S$4=""),"",IF(ADHOC!$G$15&lt;&gt;"",IF(ADHOC!$G$15=LEFT(Domein!$AS8080,LEN(ADHOC!$G$15)),MAX(Domein!BD$1:'Domein'!BD8079)+1,""),IF(ADHOC!$S$4=LEFT(Domein!$AS8080,LEN(ADHOC!$S$4)),MAX(Domein!BD$1:'Domein'!BD8079)+1,"")))</f>
        <v/>
      </c>
    </row>
    <row r="8081" spans="45:56" x14ac:dyDescent="0.2">
      <c r="AS8081" s="4" t="s">
        <v>20748</v>
      </c>
      <c r="AT8081" s="4" t="s">
        <v>20749</v>
      </c>
      <c r="AU8081" s="4" t="s">
        <v>456</v>
      </c>
      <c r="AV8081" s="4" t="s">
        <v>731</v>
      </c>
      <c r="AW8081" s="4" t="s">
        <v>724</v>
      </c>
      <c r="AX8081" s="4"/>
      <c r="AY8081" s="4">
        <v>257311</v>
      </c>
      <c r="AZ8081" s="4">
        <v>524745</v>
      </c>
      <c r="BA8081" s="4" t="s">
        <v>24662</v>
      </c>
      <c r="BB8081" s="4" t="s">
        <v>28801</v>
      </c>
      <c r="BC8081" s="4">
        <v>40</v>
      </c>
      <c r="BD8081" t="str">
        <f>IF(AND(ADHOC!$G$15="",ADHOC!$S$4=""),"",IF(ADHOC!$G$15&lt;&gt;"",IF(ADHOC!$G$15=LEFT(Domein!$AS8081,LEN(ADHOC!$G$15)),MAX(Domein!BD$1:'Domein'!BD8080)+1,""),IF(ADHOC!$S$4=LEFT(Domein!$AS8081,LEN(ADHOC!$S$4)),MAX(Domein!BD$1:'Domein'!BD8080)+1,"")))</f>
        <v/>
      </c>
    </row>
    <row r="8082" spans="45:56" x14ac:dyDescent="0.2">
      <c r="AS8082" s="4" t="s">
        <v>20750</v>
      </c>
      <c r="AT8082" s="4" t="s">
        <v>20751</v>
      </c>
      <c r="AU8082" s="4" t="s">
        <v>456</v>
      </c>
      <c r="AV8082" s="4" t="s">
        <v>731</v>
      </c>
      <c r="AW8082" s="4" t="s">
        <v>724</v>
      </c>
      <c r="AX8082" s="4"/>
      <c r="AY8082" s="4">
        <v>266995</v>
      </c>
      <c r="AZ8082" s="4">
        <v>524938</v>
      </c>
      <c r="BA8082" s="4" t="s">
        <v>28802</v>
      </c>
      <c r="BB8082" s="4" t="s">
        <v>28803</v>
      </c>
      <c r="BC8082" s="4">
        <v>40</v>
      </c>
      <c r="BD8082" t="str">
        <f>IF(AND(ADHOC!$G$15="",ADHOC!$S$4=""),"",IF(ADHOC!$G$15&lt;&gt;"",IF(ADHOC!$G$15=LEFT(Domein!$AS8082,LEN(ADHOC!$G$15)),MAX(Domein!BD$1:'Domein'!BD8081)+1,""),IF(ADHOC!$S$4=LEFT(Domein!$AS8082,LEN(ADHOC!$S$4)),MAX(Domein!BD$1:'Domein'!BD8081)+1,"")))</f>
        <v/>
      </c>
    </row>
    <row r="8083" spans="45:56" x14ac:dyDescent="0.2">
      <c r="AS8083" s="4" t="s">
        <v>20752</v>
      </c>
      <c r="AT8083" s="4" t="s">
        <v>20753</v>
      </c>
      <c r="AU8083" s="4" t="s">
        <v>456</v>
      </c>
      <c r="AV8083" s="4" t="s">
        <v>731</v>
      </c>
      <c r="AW8083" s="4" t="s">
        <v>724</v>
      </c>
      <c r="AX8083" s="4"/>
      <c r="AY8083" s="4">
        <v>247185</v>
      </c>
      <c r="AZ8083" s="4">
        <v>520256</v>
      </c>
      <c r="BA8083" s="4" t="s">
        <v>28804</v>
      </c>
      <c r="BB8083" s="4" t="s">
        <v>28805</v>
      </c>
      <c r="BC8083" s="4">
        <v>40</v>
      </c>
      <c r="BD8083" t="str">
        <f>IF(AND(ADHOC!$G$15="",ADHOC!$S$4=""),"",IF(ADHOC!$G$15&lt;&gt;"",IF(ADHOC!$G$15=LEFT(Domein!$AS8083,LEN(ADHOC!$G$15)),MAX(Domein!BD$1:'Domein'!BD8082)+1,""),IF(ADHOC!$S$4=LEFT(Domein!$AS8083,LEN(ADHOC!$S$4)),MAX(Domein!BD$1:'Domein'!BD8082)+1,"")))</f>
        <v/>
      </c>
    </row>
    <row r="8084" spans="45:56" x14ac:dyDescent="0.2">
      <c r="AS8084" s="4" t="s">
        <v>20754</v>
      </c>
      <c r="AT8084" s="4" t="s">
        <v>20755</v>
      </c>
      <c r="AU8084" s="4" t="s">
        <v>456</v>
      </c>
      <c r="AV8084" s="4" t="s">
        <v>731</v>
      </c>
      <c r="AW8084" s="4" t="s">
        <v>724</v>
      </c>
      <c r="AX8084" s="4"/>
      <c r="AY8084" s="4">
        <v>247126</v>
      </c>
      <c r="AZ8084" s="4">
        <v>520307</v>
      </c>
      <c r="BA8084" s="4" t="s">
        <v>28806</v>
      </c>
      <c r="BB8084" s="4" t="s">
        <v>28807</v>
      </c>
      <c r="BC8084" s="4">
        <v>40</v>
      </c>
      <c r="BD8084" t="str">
        <f>IF(AND(ADHOC!$G$15="",ADHOC!$S$4=""),"",IF(ADHOC!$G$15&lt;&gt;"",IF(ADHOC!$G$15=LEFT(Domein!$AS8084,LEN(ADHOC!$G$15)),MAX(Domein!BD$1:'Domein'!BD8083)+1,""),IF(ADHOC!$S$4=LEFT(Domein!$AS8084,LEN(ADHOC!$S$4)),MAX(Domein!BD$1:'Domein'!BD8083)+1,"")))</f>
        <v/>
      </c>
    </row>
    <row r="8085" spans="45:56" x14ac:dyDescent="0.2">
      <c r="AS8085" s="4" t="s">
        <v>20756</v>
      </c>
      <c r="AT8085" s="4" t="s">
        <v>20757</v>
      </c>
      <c r="AU8085" s="4" t="s">
        <v>456</v>
      </c>
      <c r="AV8085" s="4" t="s">
        <v>731</v>
      </c>
      <c r="AW8085" s="4" t="s">
        <v>724</v>
      </c>
      <c r="AX8085" s="4"/>
      <c r="AY8085" s="4">
        <v>239159</v>
      </c>
      <c r="AZ8085" s="4">
        <v>519815</v>
      </c>
      <c r="BA8085" s="4" t="s">
        <v>28808</v>
      </c>
      <c r="BB8085" s="4" t="s">
        <v>28809</v>
      </c>
      <c r="BC8085" s="4">
        <v>40</v>
      </c>
      <c r="BD8085" t="str">
        <f>IF(AND(ADHOC!$G$15="",ADHOC!$S$4=""),"",IF(ADHOC!$G$15&lt;&gt;"",IF(ADHOC!$G$15=LEFT(Domein!$AS8085,LEN(ADHOC!$G$15)),MAX(Domein!BD$1:'Domein'!BD8084)+1,""),IF(ADHOC!$S$4=LEFT(Domein!$AS8085,LEN(ADHOC!$S$4)),MAX(Domein!BD$1:'Domein'!BD8084)+1,"")))</f>
        <v/>
      </c>
    </row>
    <row r="8086" spans="45:56" x14ac:dyDescent="0.2">
      <c r="AS8086" s="4" t="s">
        <v>20758</v>
      </c>
      <c r="AT8086" s="4" t="s">
        <v>20759</v>
      </c>
      <c r="AU8086" s="4" t="s">
        <v>456</v>
      </c>
      <c r="AV8086" s="4" t="s">
        <v>731</v>
      </c>
      <c r="AW8086" s="4" t="s">
        <v>724</v>
      </c>
      <c r="AX8086" s="4"/>
      <c r="AY8086" s="4">
        <v>227908</v>
      </c>
      <c r="AZ8086" s="4">
        <v>508613</v>
      </c>
      <c r="BA8086" s="4" t="s">
        <v>28810</v>
      </c>
      <c r="BB8086" s="4" t="s">
        <v>28811</v>
      </c>
      <c r="BC8086" s="4">
        <v>40</v>
      </c>
      <c r="BD8086" t="str">
        <f>IF(AND(ADHOC!$G$15="",ADHOC!$S$4=""),"",IF(ADHOC!$G$15&lt;&gt;"",IF(ADHOC!$G$15=LEFT(Domein!$AS8086,LEN(ADHOC!$G$15)),MAX(Domein!BD$1:'Domein'!BD8085)+1,""),IF(ADHOC!$S$4=LEFT(Domein!$AS8086,LEN(ADHOC!$S$4)),MAX(Domein!BD$1:'Domein'!BD8085)+1,"")))</f>
        <v/>
      </c>
    </row>
    <row r="8087" spans="45:56" x14ac:dyDescent="0.2">
      <c r="AS8087" s="4" t="s">
        <v>20760</v>
      </c>
      <c r="AT8087" s="4" t="s">
        <v>20761</v>
      </c>
      <c r="AU8087" s="4" t="s">
        <v>456</v>
      </c>
      <c r="AV8087" s="4" t="s">
        <v>731</v>
      </c>
      <c r="AW8087" s="4" t="s">
        <v>724</v>
      </c>
      <c r="AX8087" s="4"/>
      <c r="AY8087" s="4">
        <v>246868</v>
      </c>
      <c r="AZ8087" s="4">
        <v>520660</v>
      </c>
      <c r="BA8087" s="4" t="s">
        <v>28812</v>
      </c>
      <c r="BB8087" s="4" t="s">
        <v>28813</v>
      </c>
      <c r="BC8087" s="4">
        <v>40</v>
      </c>
      <c r="BD8087" t="str">
        <f>IF(AND(ADHOC!$G$15="",ADHOC!$S$4=""),"",IF(ADHOC!$G$15&lt;&gt;"",IF(ADHOC!$G$15=LEFT(Domein!$AS8087,LEN(ADHOC!$G$15)),MAX(Domein!BD$1:'Domein'!BD8086)+1,""),IF(ADHOC!$S$4=LEFT(Domein!$AS8087,LEN(ADHOC!$S$4)),MAX(Domein!BD$1:'Domein'!BD8086)+1,"")))</f>
        <v/>
      </c>
    </row>
    <row r="8088" spans="45:56" x14ac:dyDescent="0.2">
      <c r="AS8088" s="4" t="s">
        <v>20762</v>
      </c>
      <c r="AT8088" s="4" t="s">
        <v>20763</v>
      </c>
      <c r="AU8088" s="4" t="s">
        <v>456</v>
      </c>
      <c r="AV8088" s="4" t="s">
        <v>731</v>
      </c>
      <c r="AW8088" s="4" t="s">
        <v>724</v>
      </c>
      <c r="AX8088" s="4"/>
      <c r="AY8088" s="4">
        <v>229447</v>
      </c>
      <c r="AZ8088" s="4">
        <v>514145</v>
      </c>
      <c r="BA8088" s="4" t="s">
        <v>28814</v>
      </c>
      <c r="BB8088" s="4" t="s">
        <v>28815</v>
      </c>
      <c r="BC8088" s="4">
        <v>40</v>
      </c>
      <c r="BD8088" t="str">
        <f>IF(AND(ADHOC!$G$15="",ADHOC!$S$4=""),"",IF(ADHOC!$G$15&lt;&gt;"",IF(ADHOC!$G$15=LEFT(Domein!$AS8088,LEN(ADHOC!$G$15)),MAX(Domein!BD$1:'Domein'!BD8087)+1,""),IF(ADHOC!$S$4=LEFT(Domein!$AS8088,LEN(ADHOC!$S$4)),MAX(Domein!BD$1:'Domein'!BD8087)+1,"")))</f>
        <v/>
      </c>
    </row>
    <row r="8089" spans="45:56" x14ac:dyDescent="0.2">
      <c r="AS8089" s="4" t="s">
        <v>20764</v>
      </c>
      <c r="AT8089" s="4" t="s">
        <v>20765</v>
      </c>
      <c r="AU8089" s="4" t="s">
        <v>456</v>
      </c>
      <c r="AV8089" s="4" t="s">
        <v>731</v>
      </c>
      <c r="AW8089" s="4" t="s">
        <v>724</v>
      </c>
      <c r="AX8089" s="4"/>
      <c r="AY8089" s="4">
        <v>224379</v>
      </c>
      <c r="AZ8089" s="4">
        <v>505124</v>
      </c>
      <c r="BA8089" s="4" t="s">
        <v>28816</v>
      </c>
      <c r="BB8089" s="4" t="s">
        <v>28817</v>
      </c>
      <c r="BC8089" s="4">
        <v>40</v>
      </c>
      <c r="BD8089" t="str">
        <f>IF(AND(ADHOC!$G$15="",ADHOC!$S$4=""),"",IF(ADHOC!$G$15&lt;&gt;"",IF(ADHOC!$G$15=LEFT(Domein!$AS8089,LEN(ADHOC!$G$15)),MAX(Domein!BD$1:'Domein'!BD8088)+1,""),IF(ADHOC!$S$4=LEFT(Domein!$AS8089,LEN(ADHOC!$S$4)),MAX(Domein!BD$1:'Domein'!BD8088)+1,"")))</f>
        <v/>
      </c>
    </row>
    <row r="8090" spans="45:56" x14ac:dyDescent="0.2">
      <c r="AS8090" s="4" t="s">
        <v>20766</v>
      </c>
      <c r="AT8090" s="4" t="s">
        <v>20767</v>
      </c>
      <c r="AU8090" s="4" t="s">
        <v>456</v>
      </c>
      <c r="AV8090" s="4" t="s">
        <v>731</v>
      </c>
      <c r="AW8090" s="4" t="s">
        <v>724</v>
      </c>
      <c r="AX8090" s="4"/>
      <c r="AY8090" s="4">
        <v>224908</v>
      </c>
      <c r="AZ8090" s="4">
        <v>504740</v>
      </c>
      <c r="BA8090" s="4" t="s">
        <v>28818</v>
      </c>
      <c r="BB8090" s="4" t="s">
        <v>28819</v>
      </c>
      <c r="BC8090" s="4">
        <v>40</v>
      </c>
      <c r="BD8090" t="str">
        <f>IF(AND(ADHOC!$G$15="",ADHOC!$S$4=""),"",IF(ADHOC!$G$15&lt;&gt;"",IF(ADHOC!$G$15=LEFT(Domein!$AS8090,LEN(ADHOC!$G$15)),MAX(Domein!BD$1:'Domein'!BD8089)+1,""),IF(ADHOC!$S$4=LEFT(Domein!$AS8090,LEN(ADHOC!$S$4)),MAX(Domein!BD$1:'Domein'!BD8089)+1,"")))</f>
        <v/>
      </c>
    </row>
    <row r="8091" spans="45:56" x14ac:dyDescent="0.2">
      <c r="AS8091" s="4" t="s">
        <v>20768</v>
      </c>
      <c r="AT8091" s="4" t="s">
        <v>20769</v>
      </c>
      <c r="AU8091" s="4" t="s">
        <v>456</v>
      </c>
      <c r="AV8091" s="4" t="s">
        <v>731</v>
      </c>
      <c r="AW8091" s="4" t="s">
        <v>724</v>
      </c>
      <c r="AX8091" s="4"/>
      <c r="AY8091" s="4">
        <v>224963</v>
      </c>
      <c r="AZ8091" s="4">
        <v>504838</v>
      </c>
      <c r="BA8091" s="4" t="s">
        <v>28820</v>
      </c>
      <c r="BB8091" s="4" t="s">
        <v>28821</v>
      </c>
      <c r="BC8091" s="4">
        <v>40</v>
      </c>
      <c r="BD8091" t="str">
        <f>IF(AND(ADHOC!$G$15="",ADHOC!$S$4=""),"",IF(ADHOC!$G$15&lt;&gt;"",IF(ADHOC!$G$15=LEFT(Domein!$AS8091,LEN(ADHOC!$G$15)),MAX(Domein!BD$1:'Domein'!BD8090)+1,""),IF(ADHOC!$S$4=LEFT(Domein!$AS8091,LEN(ADHOC!$S$4)),MAX(Domein!BD$1:'Domein'!BD8090)+1,"")))</f>
        <v/>
      </c>
    </row>
    <row r="8092" spans="45:56" x14ac:dyDescent="0.2">
      <c r="AS8092" s="4" t="s">
        <v>20770</v>
      </c>
      <c r="AT8092" s="4" t="s">
        <v>20771</v>
      </c>
      <c r="AU8092" s="4" t="s">
        <v>456</v>
      </c>
      <c r="AV8092" s="4" t="s">
        <v>731</v>
      </c>
      <c r="AW8092" s="4" t="s">
        <v>724</v>
      </c>
      <c r="AX8092" s="4"/>
      <c r="AY8092" s="4">
        <v>224800</v>
      </c>
      <c r="AZ8092" s="4">
        <v>504400</v>
      </c>
      <c r="BA8092" s="4" t="s">
        <v>28822</v>
      </c>
      <c r="BB8092" s="4" t="s">
        <v>28823</v>
      </c>
      <c r="BC8092" s="4">
        <v>40</v>
      </c>
      <c r="BD8092" t="str">
        <f>IF(AND(ADHOC!$G$15="",ADHOC!$S$4=""),"",IF(ADHOC!$G$15&lt;&gt;"",IF(ADHOC!$G$15=LEFT(Domein!$AS8092,LEN(ADHOC!$G$15)),MAX(Domein!BD$1:'Domein'!BD8091)+1,""),IF(ADHOC!$S$4=LEFT(Domein!$AS8092,LEN(ADHOC!$S$4)),MAX(Domein!BD$1:'Domein'!BD8091)+1,"")))</f>
        <v/>
      </c>
    </row>
    <row r="8093" spans="45:56" x14ac:dyDescent="0.2">
      <c r="AS8093" s="4" t="s">
        <v>20772</v>
      </c>
      <c r="AT8093" s="4" t="s">
        <v>20773</v>
      </c>
      <c r="AU8093" s="4" t="s">
        <v>456</v>
      </c>
      <c r="AV8093" s="4" t="s">
        <v>731</v>
      </c>
      <c r="AW8093" s="4" t="s">
        <v>724</v>
      </c>
      <c r="AX8093" s="4"/>
      <c r="AY8093" s="4">
        <v>224864</v>
      </c>
      <c r="AZ8093" s="4">
        <v>505091</v>
      </c>
      <c r="BA8093" s="4" t="s">
        <v>28824</v>
      </c>
      <c r="BB8093" s="4" t="s">
        <v>28825</v>
      </c>
      <c r="BC8093" s="4">
        <v>40</v>
      </c>
      <c r="BD8093" t="str">
        <f>IF(AND(ADHOC!$G$15="",ADHOC!$S$4=""),"",IF(ADHOC!$G$15&lt;&gt;"",IF(ADHOC!$G$15=LEFT(Domein!$AS8093,LEN(ADHOC!$G$15)),MAX(Domein!BD$1:'Domein'!BD8092)+1,""),IF(ADHOC!$S$4=LEFT(Domein!$AS8093,LEN(ADHOC!$S$4)),MAX(Domein!BD$1:'Domein'!BD8092)+1,"")))</f>
        <v/>
      </c>
    </row>
    <row r="8094" spans="45:56" x14ac:dyDescent="0.2">
      <c r="AS8094" s="4" t="s">
        <v>20774</v>
      </c>
      <c r="AT8094" s="4" t="s">
        <v>20775</v>
      </c>
      <c r="AU8094" s="4" t="s">
        <v>456</v>
      </c>
      <c r="AV8094" s="4" t="s">
        <v>731</v>
      </c>
      <c r="AW8094" s="4" t="s">
        <v>724</v>
      </c>
      <c r="AX8094" s="4"/>
      <c r="AY8094" s="4">
        <v>227501</v>
      </c>
      <c r="AZ8094" s="4">
        <v>512387</v>
      </c>
      <c r="BA8094" s="4" t="s">
        <v>28826</v>
      </c>
      <c r="BB8094" s="4" t="s">
        <v>28827</v>
      </c>
      <c r="BC8094" s="4">
        <v>40</v>
      </c>
      <c r="BD8094" t="str">
        <f>IF(AND(ADHOC!$G$15="",ADHOC!$S$4=""),"",IF(ADHOC!$G$15&lt;&gt;"",IF(ADHOC!$G$15=LEFT(Domein!$AS8094,LEN(ADHOC!$G$15)),MAX(Domein!BD$1:'Domein'!BD8093)+1,""),IF(ADHOC!$S$4=LEFT(Domein!$AS8094,LEN(ADHOC!$S$4)),MAX(Domein!BD$1:'Domein'!BD8093)+1,"")))</f>
        <v/>
      </c>
    </row>
    <row r="8095" spans="45:56" x14ac:dyDescent="0.2">
      <c r="AS8095" s="4" t="s">
        <v>20776</v>
      </c>
      <c r="AT8095" s="4" t="s">
        <v>20777</v>
      </c>
      <c r="AU8095" s="4" t="s">
        <v>456</v>
      </c>
      <c r="AV8095" s="4" t="s">
        <v>731</v>
      </c>
      <c r="AW8095" s="4" t="s">
        <v>724</v>
      </c>
      <c r="AX8095" s="4"/>
      <c r="AY8095" s="4">
        <v>227078</v>
      </c>
      <c r="AZ8095" s="4">
        <v>512315</v>
      </c>
      <c r="BA8095" s="4" t="s">
        <v>28828</v>
      </c>
      <c r="BB8095" s="4" t="s">
        <v>28829</v>
      </c>
      <c r="BC8095" s="4">
        <v>40</v>
      </c>
      <c r="BD8095" t="str">
        <f>IF(AND(ADHOC!$G$15="",ADHOC!$S$4=""),"",IF(ADHOC!$G$15&lt;&gt;"",IF(ADHOC!$G$15=LEFT(Domein!$AS8095,LEN(ADHOC!$G$15)),MAX(Domein!BD$1:'Domein'!BD8094)+1,""),IF(ADHOC!$S$4=LEFT(Domein!$AS8095,LEN(ADHOC!$S$4)),MAX(Domein!BD$1:'Domein'!BD8094)+1,"")))</f>
        <v/>
      </c>
    </row>
    <row r="8096" spans="45:56" x14ac:dyDescent="0.2">
      <c r="AS8096" s="4" t="s">
        <v>20778</v>
      </c>
      <c r="AT8096" s="4" t="s">
        <v>20779</v>
      </c>
      <c r="AU8096" s="4" t="s">
        <v>456</v>
      </c>
      <c r="AV8096" s="4" t="s">
        <v>731</v>
      </c>
      <c r="AW8096" s="4" t="s">
        <v>724</v>
      </c>
      <c r="AX8096" s="4"/>
      <c r="AY8096" s="4">
        <v>227840</v>
      </c>
      <c r="AZ8096" s="4">
        <v>513062</v>
      </c>
      <c r="BA8096" s="4" t="s">
        <v>23401</v>
      </c>
      <c r="BB8096" s="4" t="s">
        <v>28830</v>
      </c>
      <c r="BC8096" s="4">
        <v>40</v>
      </c>
      <c r="BD8096" t="str">
        <f>IF(AND(ADHOC!$G$15="",ADHOC!$S$4=""),"",IF(ADHOC!$G$15&lt;&gt;"",IF(ADHOC!$G$15=LEFT(Domein!$AS8096,LEN(ADHOC!$G$15)),MAX(Domein!BD$1:'Domein'!BD8095)+1,""),IF(ADHOC!$S$4=LEFT(Domein!$AS8096,LEN(ADHOC!$S$4)),MAX(Domein!BD$1:'Domein'!BD8095)+1,"")))</f>
        <v/>
      </c>
    </row>
    <row r="8097" spans="45:56" x14ac:dyDescent="0.2">
      <c r="AS8097" s="4" t="s">
        <v>20780</v>
      </c>
      <c r="AT8097" s="4" t="s">
        <v>20781</v>
      </c>
      <c r="AU8097" s="4" t="s">
        <v>456</v>
      </c>
      <c r="AV8097" s="4" t="s">
        <v>731</v>
      </c>
      <c r="AW8097" s="4" t="s">
        <v>724</v>
      </c>
      <c r="AX8097" s="4"/>
      <c r="AY8097" s="4">
        <v>226850</v>
      </c>
      <c r="AZ8097" s="4">
        <v>512859</v>
      </c>
      <c r="BA8097" s="4" t="s">
        <v>28831</v>
      </c>
      <c r="BB8097" s="4" t="s">
        <v>28832</v>
      </c>
      <c r="BC8097" s="4">
        <v>40</v>
      </c>
      <c r="BD8097" t="str">
        <f>IF(AND(ADHOC!$G$15="",ADHOC!$S$4=""),"",IF(ADHOC!$G$15&lt;&gt;"",IF(ADHOC!$G$15=LEFT(Domein!$AS8097,LEN(ADHOC!$G$15)),MAX(Domein!BD$1:'Domein'!BD8096)+1,""),IF(ADHOC!$S$4=LEFT(Domein!$AS8097,LEN(ADHOC!$S$4)),MAX(Domein!BD$1:'Domein'!BD8096)+1,"")))</f>
        <v/>
      </c>
    </row>
    <row r="8098" spans="45:56" x14ac:dyDescent="0.2">
      <c r="AS8098" s="4" t="s">
        <v>20782</v>
      </c>
      <c r="AT8098" s="4" t="s">
        <v>20783</v>
      </c>
      <c r="AU8098" s="4" t="s">
        <v>456</v>
      </c>
      <c r="AV8098" s="4" t="s">
        <v>731</v>
      </c>
      <c r="AW8098" s="4" t="s">
        <v>724</v>
      </c>
      <c r="AX8098" s="4"/>
      <c r="AY8098" s="4">
        <v>229000</v>
      </c>
      <c r="AZ8098" s="4">
        <v>513300</v>
      </c>
      <c r="BA8098" s="4" t="s">
        <v>28833</v>
      </c>
      <c r="BB8098" s="4" t="s">
        <v>28834</v>
      </c>
      <c r="BC8098" s="4">
        <v>40</v>
      </c>
      <c r="BD8098" t="str">
        <f>IF(AND(ADHOC!$G$15="",ADHOC!$S$4=""),"",IF(ADHOC!$G$15&lt;&gt;"",IF(ADHOC!$G$15=LEFT(Domein!$AS8098,LEN(ADHOC!$G$15)),MAX(Domein!BD$1:'Domein'!BD8097)+1,""),IF(ADHOC!$S$4=LEFT(Domein!$AS8098,LEN(ADHOC!$S$4)),MAX(Domein!BD$1:'Domein'!BD8097)+1,"")))</f>
        <v/>
      </c>
    </row>
    <row r="8099" spans="45:56" x14ac:dyDescent="0.2">
      <c r="AS8099" s="4" t="s">
        <v>20784</v>
      </c>
      <c r="AT8099" s="4" t="s">
        <v>20785</v>
      </c>
      <c r="AU8099" s="4" t="s">
        <v>456</v>
      </c>
      <c r="AV8099" s="4" t="s">
        <v>731</v>
      </c>
      <c r="AW8099" s="4" t="s">
        <v>724</v>
      </c>
      <c r="AX8099" s="4"/>
      <c r="AY8099" s="4">
        <v>228729</v>
      </c>
      <c r="AZ8099" s="4">
        <v>513244</v>
      </c>
      <c r="BA8099" s="4" t="s">
        <v>28835</v>
      </c>
      <c r="BB8099" s="4" t="s">
        <v>27575</v>
      </c>
      <c r="BC8099" s="4">
        <v>40</v>
      </c>
      <c r="BD8099" t="str">
        <f>IF(AND(ADHOC!$G$15="",ADHOC!$S$4=""),"",IF(ADHOC!$G$15&lt;&gt;"",IF(ADHOC!$G$15=LEFT(Domein!$AS8099,LEN(ADHOC!$G$15)),MAX(Domein!BD$1:'Domein'!BD8098)+1,""),IF(ADHOC!$S$4=LEFT(Domein!$AS8099,LEN(ADHOC!$S$4)),MAX(Domein!BD$1:'Domein'!BD8098)+1,"")))</f>
        <v/>
      </c>
    </row>
    <row r="8100" spans="45:56" x14ac:dyDescent="0.2">
      <c r="AS8100" s="4" t="s">
        <v>20786</v>
      </c>
      <c r="AT8100" s="4" t="s">
        <v>20787</v>
      </c>
      <c r="AU8100" s="4" t="s">
        <v>456</v>
      </c>
      <c r="AV8100" s="4" t="s">
        <v>731</v>
      </c>
      <c r="AW8100" s="4" t="s">
        <v>724</v>
      </c>
      <c r="AX8100" s="4"/>
      <c r="AY8100" s="4">
        <v>228320</v>
      </c>
      <c r="AZ8100" s="4">
        <v>513159</v>
      </c>
      <c r="BA8100" s="4" t="s">
        <v>28836</v>
      </c>
      <c r="BB8100" s="4" t="s">
        <v>28837</v>
      </c>
      <c r="BC8100" s="4">
        <v>40</v>
      </c>
      <c r="BD8100" t="str">
        <f>IF(AND(ADHOC!$G$15="",ADHOC!$S$4=""),"",IF(ADHOC!$G$15&lt;&gt;"",IF(ADHOC!$G$15=LEFT(Domein!$AS8100,LEN(ADHOC!$G$15)),MAX(Domein!BD$1:'Domein'!BD8099)+1,""),IF(ADHOC!$S$4=LEFT(Domein!$AS8100,LEN(ADHOC!$S$4)),MAX(Domein!BD$1:'Domein'!BD8099)+1,"")))</f>
        <v/>
      </c>
    </row>
    <row r="8101" spans="45:56" x14ac:dyDescent="0.2">
      <c r="AS8101" s="4" t="s">
        <v>20788</v>
      </c>
      <c r="AT8101" s="4" t="s">
        <v>20789</v>
      </c>
      <c r="AU8101" s="4" t="s">
        <v>456</v>
      </c>
      <c r="AV8101" s="4" t="s">
        <v>731</v>
      </c>
      <c r="AW8101" s="4" t="s">
        <v>724</v>
      </c>
      <c r="AX8101" s="4"/>
      <c r="AY8101" s="4">
        <v>227647</v>
      </c>
      <c r="AZ8101" s="4">
        <v>512921</v>
      </c>
      <c r="BA8101" s="4" t="s">
        <v>28838</v>
      </c>
      <c r="BB8101" s="4" t="s">
        <v>28141</v>
      </c>
      <c r="BC8101" s="4">
        <v>40</v>
      </c>
      <c r="BD8101" t="str">
        <f>IF(AND(ADHOC!$G$15="",ADHOC!$S$4=""),"",IF(ADHOC!$G$15&lt;&gt;"",IF(ADHOC!$G$15=LEFT(Domein!$AS8101,LEN(ADHOC!$G$15)),MAX(Domein!BD$1:'Domein'!BD8100)+1,""),IF(ADHOC!$S$4=LEFT(Domein!$AS8101,LEN(ADHOC!$S$4)),MAX(Domein!BD$1:'Domein'!BD8100)+1,"")))</f>
        <v/>
      </c>
    </row>
    <row r="8102" spans="45:56" x14ac:dyDescent="0.2">
      <c r="AS8102" s="4" t="s">
        <v>20790</v>
      </c>
      <c r="AT8102" s="4" t="s">
        <v>20791</v>
      </c>
      <c r="AU8102" s="4" t="s">
        <v>456</v>
      </c>
      <c r="AV8102" s="4" t="s">
        <v>731</v>
      </c>
      <c r="AW8102" s="4" t="s">
        <v>724</v>
      </c>
      <c r="AX8102" s="4"/>
      <c r="AY8102" s="4">
        <v>227672</v>
      </c>
      <c r="AZ8102" s="4">
        <v>512742</v>
      </c>
      <c r="BA8102" s="4" t="s">
        <v>23747</v>
      </c>
      <c r="BB8102" s="4" t="s">
        <v>28839</v>
      </c>
      <c r="BC8102" s="4">
        <v>40</v>
      </c>
      <c r="BD8102" t="str">
        <f>IF(AND(ADHOC!$G$15="",ADHOC!$S$4=""),"",IF(ADHOC!$G$15&lt;&gt;"",IF(ADHOC!$G$15=LEFT(Domein!$AS8102,LEN(ADHOC!$G$15)),MAX(Domein!BD$1:'Domein'!BD8101)+1,""),IF(ADHOC!$S$4=LEFT(Domein!$AS8102,LEN(ADHOC!$S$4)),MAX(Domein!BD$1:'Domein'!BD8101)+1,"")))</f>
        <v/>
      </c>
    </row>
    <row r="8103" spans="45:56" x14ac:dyDescent="0.2">
      <c r="AS8103" s="4" t="s">
        <v>20792</v>
      </c>
      <c r="AT8103" s="4" t="s">
        <v>20793</v>
      </c>
      <c r="AU8103" s="4" t="s">
        <v>456</v>
      </c>
      <c r="AV8103" s="4" t="s">
        <v>731</v>
      </c>
      <c r="AW8103" s="4" t="s">
        <v>724</v>
      </c>
      <c r="AX8103" s="4"/>
      <c r="AY8103" s="4">
        <v>227690</v>
      </c>
      <c r="AZ8103" s="4">
        <v>512620</v>
      </c>
      <c r="BA8103" s="4" t="s">
        <v>28840</v>
      </c>
      <c r="BB8103" s="4" t="s">
        <v>28841</v>
      </c>
      <c r="BC8103" s="4">
        <v>40</v>
      </c>
      <c r="BD8103" t="str">
        <f>IF(AND(ADHOC!$G$15="",ADHOC!$S$4=""),"",IF(ADHOC!$G$15&lt;&gt;"",IF(ADHOC!$G$15=LEFT(Domein!$AS8103,LEN(ADHOC!$G$15)),MAX(Domein!BD$1:'Domein'!BD8102)+1,""),IF(ADHOC!$S$4=LEFT(Domein!$AS8103,LEN(ADHOC!$S$4)),MAX(Domein!BD$1:'Domein'!BD8102)+1,"")))</f>
        <v/>
      </c>
    </row>
    <row r="8104" spans="45:56" x14ac:dyDescent="0.2">
      <c r="AS8104" s="4" t="s">
        <v>20794</v>
      </c>
      <c r="AT8104" s="4" t="s">
        <v>20795</v>
      </c>
      <c r="AU8104" s="4" t="s">
        <v>456</v>
      </c>
      <c r="AV8104" s="4" t="s">
        <v>731</v>
      </c>
      <c r="AW8104" s="4" t="s">
        <v>724</v>
      </c>
      <c r="AX8104" s="4"/>
      <c r="AY8104" s="4">
        <v>232072</v>
      </c>
      <c r="AZ8104" s="4">
        <v>512783</v>
      </c>
      <c r="BA8104" s="4" t="s">
        <v>28842</v>
      </c>
      <c r="BB8104" s="4" t="s">
        <v>28843</v>
      </c>
      <c r="BC8104" s="4">
        <v>40</v>
      </c>
      <c r="BD8104" t="str">
        <f>IF(AND(ADHOC!$G$15="",ADHOC!$S$4=""),"",IF(ADHOC!$G$15&lt;&gt;"",IF(ADHOC!$G$15=LEFT(Domein!$AS8104,LEN(ADHOC!$G$15)),MAX(Domein!BD$1:'Domein'!BD8103)+1,""),IF(ADHOC!$S$4=LEFT(Domein!$AS8104,LEN(ADHOC!$S$4)),MAX(Domein!BD$1:'Domein'!BD8103)+1,"")))</f>
        <v/>
      </c>
    </row>
    <row r="8105" spans="45:56" x14ac:dyDescent="0.2">
      <c r="AS8105" s="4" t="s">
        <v>20796</v>
      </c>
      <c r="AT8105" s="4" t="s">
        <v>20797</v>
      </c>
      <c r="AU8105" s="4" t="s">
        <v>456</v>
      </c>
      <c r="AV8105" s="4" t="s">
        <v>731</v>
      </c>
      <c r="AW8105" s="4" t="s">
        <v>724</v>
      </c>
      <c r="AX8105" s="4"/>
      <c r="AY8105" s="4">
        <v>229438</v>
      </c>
      <c r="AZ8105" s="4">
        <v>512332</v>
      </c>
      <c r="BA8105" s="4" t="s">
        <v>28844</v>
      </c>
      <c r="BB8105" s="4" t="s">
        <v>28845</v>
      </c>
      <c r="BC8105" s="4">
        <v>40</v>
      </c>
      <c r="BD8105" t="str">
        <f>IF(AND(ADHOC!$G$15="",ADHOC!$S$4=""),"",IF(ADHOC!$G$15&lt;&gt;"",IF(ADHOC!$G$15=LEFT(Domein!$AS8105,LEN(ADHOC!$G$15)),MAX(Domein!BD$1:'Domein'!BD8104)+1,""),IF(ADHOC!$S$4=LEFT(Domein!$AS8105,LEN(ADHOC!$S$4)),MAX(Domein!BD$1:'Domein'!BD8104)+1,"")))</f>
        <v/>
      </c>
    </row>
    <row r="8106" spans="45:56" x14ac:dyDescent="0.2">
      <c r="AS8106" s="4" t="s">
        <v>20798</v>
      </c>
      <c r="AT8106" s="4" t="s">
        <v>20799</v>
      </c>
      <c r="AU8106" s="4" t="s">
        <v>456</v>
      </c>
      <c r="AV8106" s="4" t="s">
        <v>731</v>
      </c>
      <c r="AW8106" s="4" t="s">
        <v>724</v>
      </c>
      <c r="AX8106" s="4"/>
      <c r="AY8106" s="4">
        <v>228821</v>
      </c>
      <c r="AZ8106" s="4">
        <v>509582</v>
      </c>
      <c r="BA8106" s="4" t="s">
        <v>28846</v>
      </c>
      <c r="BB8106" s="4" t="s">
        <v>28847</v>
      </c>
      <c r="BC8106" s="4">
        <v>40</v>
      </c>
      <c r="BD8106" t="str">
        <f>IF(AND(ADHOC!$G$15="",ADHOC!$S$4=""),"",IF(ADHOC!$G$15&lt;&gt;"",IF(ADHOC!$G$15=LEFT(Domein!$AS8106,LEN(ADHOC!$G$15)),MAX(Domein!BD$1:'Domein'!BD8105)+1,""),IF(ADHOC!$S$4=LEFT(Domein!$AS8106,LEN(ADHOC!$S$4)),MAX(Domein!BD$1:'Domein'!BD8105)+1,"")))</f>
        <v/>
      </c>
    </row>
    <row r="8107" spans="45:56" x14ac:dyDescent="0.2">
      <c r="AS8107" s="4" t="s">
        <v>20800</v>
      </c>
      <c r="AT8107" s="4" t="s">
        <v>20801</v>
      </c>
      <c r="AU8107" s="4" t="s">
        <v>456</v>
      </c>
      <c r="AV8107" s="4" t="s">
        <v>731</v>
      </c>
      <c r="AW8107" s="4" t="s">
        <v>724</v>
      </c>
      <c r="AX8107" s="4"/>
      <c r="AY8107" s="4">
        <v>252231</v>
      </c>
      <c r="AZ8107" s="4">
        <v>522337</v>
      </c>
      <c r="BA8107" s="4" t="s">
        <v>28848</v>
      </c>
      <c r="BB8107" s="4" t="s">
        <v>28849</v>
      </c>
      <c r="BC8107" s="4">
        <v>40</v>
      </c>
      <c r="BD8107" t="str">
        <f>IF(AND(ADHOC!$G$15="",ADHOC!$S$4=""),"",IF(ADHOC!$G$15&lt;&gt;"",IF(ADHOC!$G$15=LEFT(Domein!$AS8107,LEN(ADHOC!$G$15)),MAX(Domein!BD$1:'Domein'!BD8106)+1,""),IF(ADHOC!$S$4=LEFT(Domein!$AS8107,LEN(ADHOC!$S$4)),MAX(Domein!BD$1:'Domein'!BD8106)+1,"")))</f>
        <v/>
      </c>
    </row>
    <row r="8108" spans="45:56" x14ac:dyDescent="0.2">
      <c r="AS8108" s="4" t="s">
        <v>20802</v>
      </c>
      <c r="AT8108" s="4" t="s">
        <v>20803</v>
      </c>
      <c r="AU8108" s="4" t="s">
        <v>456</v>
      </c>
      <c r="AV8108" s="4" t="s">
        <v>731</v>
      </c>
      <c r="AW8108" s="4" t="s">
        <v>724</v>
      </c>
      <c r="AX8108" s="4"/>
      <c r="AY8108" s="4">
        <v>265681</v>
      </c>
      <c r="AZ8108" s="4">
        <v>527418</v>
      </c>
      <c r="BA8108" s="4" t="s">
        <v>23987</v>
      </c>
      <c r="BB8108" s="4" t="s">
        <v>28850</v>
      </c>
      <c r="BC8108" s="4">
        <v>40</v>
      </c>
      <c r="BD8108" t="str">
        <f>IF(AND(ADHOC!$G$15="",ADHOC!$S$4=""),"",IF(ADHOC!$G$15&lt;&gt;"",IF(ADHOC!$G$15=LEFT(Domein!$AS8108,LEN(ADHOC!$G$15)),MAX(Domein!BD$1:'Domein'!BD8107)+1,""),IF(ADHOC!$S$4=LEFT(Domein!$AS8108,LEN(ADHOC!$S$4)),MAX(Domein!BD$1:'Domein'!BD8107)+1,"")))</f>
        <v/>
      </c>
    </row>
    <row r="8109" spans="45:56" x14ac:dyDescent="0.2">
      <c r="AS8109" s="4" t="s">
        <v>20804</v>
      </c>
      <c r="AT8109" s="4" t="s">
        <v>20805</v>
      </c>
      <c r="AU8109" s="4" t="s">
        <v>456</v>
      </c>
      <c r="AV8109" s="4" t="s">
        <v>731</v>
      </c>
      <c r="AW8109" s="4" t="s">
        <v>724</v>
      </c>
      <c r="AX8109" s="4"/>
      <c r="AY8109" s="4">
        <v>257169</v>
      </c>
      <c r="AZ8109" s="4">
        <v>524155</v>
      </c>
      <c r="BA8109" s="4" t="s">
        <v>24664</v>
      </c>
      <c r="BB8109" s="4" t="s">
        <v>28851</v>
      </c>
      <c r="BC8109" s="4">
        <v>40</v>
      </c>
      <c r="BD8109" t="str">
        <f>IF(AND(ADHOC!$G$15="",ADHOC!$S$4=""),"",IF(ADHOC!$G$15&lt;&gt;"",IF(ADHOC!$G$15=LEFT(Domein!$AS8109,LEN(ADHOC!$G$15)),MAX(Domein!BD$1:'Domein'!BD8108)+1,""),IF(ADHOC!$S$4=LEFT(Domein!$AS8109,LEN(ADHOC!$S$4)),MAX(Domein!BD$1:'Domein'!BD8108)+1,"")))</f>
        <v/>
      </c>
    </row>
    <row r="8110" spans="45:56" x14ac:dyDescent="0.2">
      <c r="AS8110" s="4" t="s">
        <v>20806</v>
      </c>
      <c r="AT8110" s="4" t="s">
        <v>20807</v>
      </c>
      <c r="AU8110" s="4" t="s">
        <v>456</v>
      </c>
      <c r="AV8110" s="4" t="s">
        <v>731</v>
      </c>
      <c r="AW8110" s="4" t="s">
        <v>724</v>
      </c>
      <c r="AX8110" s="4"/>
      <c r="AY8110" s="4">
        <v>238740</v>
      </c>
      <c r="AZ8110" s="4">
        <v>518316</v>
      </c>
      <c r="BA8110" s="4" t="s">
        <v>28852</v>
      </c>
      <c r="BB8110" s="4" t="s">
        <v>28853</v>
      </c>
      <c r="BC8110" s="4">
        <v>40</v>
      </c>
      <c r="BD8110" t="str">
        <f>IF(AND(ADHOC!$G$15="",ADHOC!$S$4=""),"",IF(ADHOC!$G$15&lt;&gt;"",IF(ADHOC!$G$15=LEFT(Domein!$AS8110,LEN(ADHOC!$G$15)),MAX(Domein!BD$1:'Domein'!BD8109)+1,""),IF(ADHOC!$S$4=LEFT(Domein!$AS8110,LEN(ADHOC!$S$4)),MAX(Domein!BD$1:'Domein'!BD8109)+1,"")))</f>
        <v/>
      </c>
    </row>
    <row r="8111" spans="45:56" x14ac:dyDescent="0.2">
      <c r="AS8111" s="4" t="s">
        <v>13309</v>
      </c>
      <c r="AT8111" s="4" t="s">
        <v>13310</v>
      </c>
      <c r="AU8111" s="4" t="s">
        <v>456</v>
      </c>
      <c r="AV8111" s="4" t="s">
        <v>733</v>
      </c>
      <c r="AW8111" s="4" t="s">
        <v>724</v>
      </c>
      <c r="AX8111" s="4"/>
      <c r="AY8111" s="4">
        <v>236654</v>
      </c>
      <c r="AZ8111" s="4">
        <v>512165</v>
      </c>
      <c r="BA8111" s="4" t="s">
        <v>28419</v>
      </c>
      <c r="BB8111" s="4" t="s">
        <v>24972</v>
      </c>
      <c r="BC8111" s="4">
        <v>40</v>
      </c>
      <c r="BD8111" t="str">
        <f>IF(AND(ADHOC!$G$15="",ADHOC!$S$4=""),"",IF(ADHOC!$G$15&lt;&gt;"",IF(ADHOC!$G$15=LEFT(Domein!$AS8111,LEN(ADHOC!$G$15)),MAX(Domein!BD$1:'Domein'!BD8110)+1,""),IF(ADHOC!$S$4=LEFT(Domein!$AS8111,LEN(ADHOC!$S$4)),MAX(Domein!BD$1:'Domein'!BD8110)+1,"")))</f>
        <v/>
      </c>
    </row>
    <row r="8112" spans="45:56" x14ac:dyDescent="0.2">
      <c r="AS8112" s="4" t="s">
        <v>13608</v>
      </c>
      <c r="AT8112" s="4" t="s">
        <v>13609</v>
      </c>
      <c r="AU8112" s="4" t="s">
        <v>456</v>
      </c>
      <c r="AV8112" s="4" t="s">
        <v>733</v>
      </c>
      <c r="AW8112" s="4" t="s">
        <v>724</v>
      </c>
      <c r="AX8112" s="4"/>
      <c r="AY8112" s="4">
        <v>236654</v>
      </c>
      <c r="AZ8112" s="4">
        <v>512165</v>
      </c>
      <c r="BA8112" s="4" t="s">
        <v>28419</v>
      </c>
      <c r="BB8112" s="4" t="s">
        <v>24972</v>
      </c>
      <c r="BC8112" s="4">
        <v>40</v>
      </c>
      <c r="BD8112" t="str">
        <f>IF(AND(ADHOC!$G$15="",ADHOC!$S$4=""),"",IF(ADHOC!$G$15&lt;&gt;"",IF(ADHOC!$G$15=LEFT(Domein!$AS8112,LEN(ADHOC!$G$15)),MAX(Domein!BD$1:'Domein'!BD8111)+1,""),IF(ADHOC!$S$4=LEFT(Domein!$AS8112,LEN(ADHOC!$S$4)),MAX(Domein!BD$1:'Domein'!BD8111)+1,"")))</f>
        <v/>
      </c>
    </row>
    <row r="8113" spans="45:56" x14ac:dyDescent="0.2">
      <c r="AS8113" s="4" t="s">
        <v>20808</v>
      </c>
      <c r="AT8113" s="4" t="s">
        <v>20809</v>
      </c>
      <c r="AU8113" s="4" t="s">
        <v>456</v>
      </c>
      <c r="AV8113" s="4" t="s">
        <v>731</v>
      </c>
      <c r="AW8113" s="4" t="s">
        <v>724</v>
      </c>
      <c r="AX8113" s="4"/>
      <c r="AY8113" s="4">
        <v>262178</v>
      </c>
      <c r="AZ8113" s="4">
        <v>521852</v>
      </c>
      <c r="BA8113" s="4" t="s">
        <v>24640</v>
      </c>
      <c r="BB8113" s="4" t="s">
        <v>24641</v>
      </c>
      <c r="BC8113" s="4">
        <v>40</v>
      </c>
      <c r="BD8113" t="str">
        <f>IF(AND(ADHOC!$G$15="",ADHOC!$S$4=""),"",IF(ADHOC!$G$15&lt;&gt;"",IF(ADHOC!$G$15=LEFT(Domein!$AS8113,LEN(ADHOC!$G$15)),MAX(Domein!BD$1:'Domein'!BD8112)+1,""),IF(ADHOC!$S$4=LEFT(Domein!$AS8113,LEN(ADHOC!$S$4)),MAX(Domein!BD$1:'Domein'!BD8112)+1,"")))</f>
        <v/>
      </c>
    </row>
    <row r="8114" spans="45:56" x14ac:dyDescent="0.2">
      <c r="AS8114" s="4" t="s">
        <v>13814</v>
      </c>
      <c r="AT8114" s="4" t="s">
        <v>13815</v>
      </c>
      <c r="AU8114" s="4" t="s">
        <v>456</v>
      </c>
      <c r="AV8114" s="4" t="s">
        <v>731</v>
      </c>
      <c r="AW8114" s="4" t="s">
        <v>724</v>
      </c>
      <c r="AX8114" s="4"/>
      <c r="AY8114" s="4">
        <v>266474</v>
      </c>
      <c r="AZ8114" s="4">
        <v>525393</v>
      </c>
      <c r="BA8114" s="4" t="s">
        <v>28854</v>
      </c>
      <c r="BB8114" s="4" t="s">
        <v>28855</v>
      </c>
      <c r="BC8114" s="4">
        <v>40</v>
      </c>
      <c r="BD8114" t="str">
        <f>IF(AND(ADHOC!$G$15="",ADHOC!$S$4=""),"",IF(ADHOC!$G$15&lt;&gt;"",IF(ADHOC!$G$15=LEFT(Domein!$AS8114,LEN(ADHOC!$G$15)),MAX(Domein!BD$1:'Domein'!BD8113)+1,""),IF(ADHOC!$S$4=LEFT(Domein!$AS8114,LEN(ADHOC!$S$4)),MAX(Domein!BD$1:'Domein'!BD8113)+1,"")))</f>
        <v/>
      </c>
    </row>
    <row r="8115" spans="45:56" x14ac:dyDescent="0.2">
      <c r="AS8115" s="4" t="s">
        <v>13816</v>
      </c>
      <c r="AT8115" s="4" t="s">
        <v>13817</v>
      </c>
      <c r="AU8115" s="4" t="s">
        <v>456</v>
      </c>
      <c r="AV8115" s="4" t="s">
        <v>731</v>
      </c>
      <c r="AW8115" s="4" t="s">
        <v>724</v>
      </c>
      <c r="AX8115" s="4"/>
      <c r="AY8115" s="4">
        <v>266485</v>
      </c>
      <c r="AZ8115" s="4">
        <v>526185</v>
      </c>
      <c r="BA8115" s="4" t="s">
        <v>28856</v>
      </c>
      <c r="BB8115" s="4" t="s">
        <v>28857</v>
      </c>
      <c r="BC8115" s="4">
        <v>40</v>
      </c>
      <c r="BD8115" t="str">
        <f>IF(AND(ADHOC!$G$15="",ADHOC!$S$4=""),"",IF(ADHOC!$G$15&lt;&gt;"",IF(ADHOC!$G$15=LEFT(Domein!$AS8115,LEN(ADHOC!$G$15)),MAX(Domein!BD$1:'Domein'!BD8114)+1,""),IF(ADHOC!$S$4=LEFT(Domein!$AS8115,LEN(ADHOC!$S$4)),MAX(Domein!BD$1:'Domein'!BD8114)+1,"")))</f>
        <v/>
      </c>
    </row>
    <row r="8116" spans="45:56" x14ac:dyDescent="0.2">
      <c r="AS8116" s="4" t="s">
        <v>13818</v>
      </c>
      <c r="AT8116" s="4" t="s">
        <v>20810</v>
      </c>
      <c r="AU8116" s="4" t="s">
        <v>456</v>
      </c>
      <c r="AV8116" s="4" t="s">
        <v>731</v>
      </c>
      <c r="AW8116" s="4" t="s">
        <v>724</v>
      </c>
      <c r="AX8116" s="4"/>
      <c r="AY8116" s="4">
        <v>266773</v>
      </c>
      <c r="AZ8116" s="4">
        <v>525316</v>
      </c>
      <c r="BA8116" s="4" t="s">
        <v>28858</v>
      </c>
      <c r="BB8116" s="4" t="s">
        <v>26603</v>
      </c>
      <c r="BC8116" s="4">
        <v>40</v>
      </c>
      <c r="BD8116" t="str">
        <f>IF(AND(ADHOC!$G$15="",ADHOC!$S$4=""),"",IF(ADHOC!$G$15&lt;&gt;"",IF(ADHOC!$G$15=LEFT(Domein!$AS8116,LEN(ADHOC!$G$15)),MAX(Domein!BD$1:'Domein'!BD8115)+1,""),IF(ADHOC!$S$4=LEFT(Domein!$AS8116,LEN(ADHOC!$S$4)),MAX(Domein!BD$1:'Domein'!BD8115)+1,"")))</f>
        <v/>
      </c>
    </row>
    <row r="8117" spans="45:56" x14ac:dyDescent="0.2">
      <c r="AS8117" s="4" t="s">
        <v>13819</v>
      </c>
      <c r="AT8117" s="4" t="s">
        <v>13820</v>
      </c>
      <c r="AU8117" s="4" t="s">
        <v>456</v>
      </c>
      <c r="AV8117" s="4" t="s">
        <v>731</v>
      </c>
      <c r="AW8117" s="4" t="s">
        <v>724</v>
      </c>
      <c r="AX8117" s="4"/>
      <c r="AY8117" s="4">
        <v>266171</v>
      </c>
      <c r="AZ8117" s="4">
        <v>525576</v>
      </c>
      <c r="BA8117" s="4" t="s">
        <v>28859</v>
      </c>
      <c r="BB8117" s="4" t="s">
        <v>28860</v>
      </c>
      <c r="BC8117" s="4">
        <v>40</v>
      </c>
      <c r="BD8117" t="str">
        <f>IF(AND(ADHOC!$G$15="",ADHOC!$S$4=""),"",IF(ADHOC!$G$15&lt;&gt;"",IF(ADHOC!$G$15=LEFT(Domein!$AS8117,LEN(ADHOC!$G$15)),MAX(Domein!BD$1:'Domein'!BD8116)+1,""),IF(ADHOC!$S$4=LEFT(Domein!$AS8117,LEN(ADHOC!$S$4)),MAX(Domein!BD$1:'Domein'!BD8116)+1,"")))</f>
        <v/>
      </c>
    </row>
    <row r="8118" spans="45:56" x14ac:dyDescent="0.2">
      <c r="AS8118" s="4" t="s">
        <v>20811</v>
      </c>
      <c r="AT8118" s="4" t="s">
        <v>20812</v>
      </c>
      <c r="AU8118" s="4" t="s">
        <v>456</v>
      </c>
      <c r="AV8118" s="4" t="s">
        <v>731</v>
      </c>
      <c r="AW8118" s="4" t="s">
        <v>724</v>
      </c>
      <c r="AX8118" s="4"/>
      <c r="AY8118" s="4">
        <v>256470</v>
      </c>
      <c r="AZ8118" s="4">
        <v>526100</v>
      </c>
      <c r="BA8118" s="4" t="s">
        <v>24646</v>
      </c>
      <c r="BB8118" s="4" t="s">
        <v>24647</v>
      </c>
      <c r="BC8118" s="4">
        <v>40</v>
      </c>
      <c r="BD8118" t="str">
        <f>IF(AND(ADHOC!$G$15="",ADHOC!$S$4=""),"",IF(ADHOC!$G$15&lt;&gt;"",IF(ADHOC!$G$15=LEFT(Domein!$AS8118,LEN(ADHOC!$G$15)),MAX(Domein!BD$1:'Domein'!BD8117)+1,""),IF(ADHOC!$S$4=LEFT(Domein!$AS8118,LEN(ADHOC!$S$4)),MAX(Domein!BD$1:'Domein'!BD8117)+1,"")))</f>
        <v/>
      </c>
    </row>
    <row r="8119" spans="45:56" x14ac:dyDescent="0.2">
      <c r="AS8119" s="4" t="s">
        <v>20813</v>
      </c>
      <c r="AT8119" s="4" t="s">
        <v>20814</v>
      </c>
      <c r="AU8119" s="4" t="s">
        <v>456</v>
      </c>
      <c r="AV8119" s="4" t="s">
        <v>731</v>
      </c>
      <c r="AW8119" s="4" t="s">
        <v>724</v>
      </c>
      <c r="AX8119" s="4"/>
      <c r="AY8119" s="4">
        <v>240600</v>
      </c>
      <c r="AZ8119" s="4">
        <v>527521</v>
      </c>
      <c r="BA8119" s="4" t="s">
        <v>28861</v>
      </c>
      <c r="BB8119" s="4" t="s">
        <v>28862</v>
      </c>
      <c r="BC8119" s="4">
        <v>40</v>
      </c>
      <c r="BD8119" t="str">
        <f>IF(AND(ADHOC!$G$15="",ADHOC!$S$4=""),"",IF(ADHOC!$G$15&lt;&gt;"",IF(ADHOC!$G$15=LEFT(Domein!$AS8119,LEN(ADHOC!$G$15)),MAX(Domein!BD$1:'Domein'!BD8118)+1,""),IF(ADHOC!$S$4=LEFT(Domein!$AS8119,LEN(ADHOC!$S$4)),MAX(Domein!BD$1:'Domein'!BD8118)+1,"")))</f>
        <v/>
      </c>
    </row>
    <row r="8120" spans="45:56" x14ac:dyDescent="0.2">
      <c r="AS8120" s="4" t="s">
        <v>20815</v>
      </c>
      <c r="AT8120" s="4" t="s">
        <v>20816</v>
      </c>
      <c r="AU8120" s="4" t="s">
        <v>456</v>
      </c>
      <c r="AV8120" s="4" t="s">
        <v>731</v>
      </c>
      <c r="AW8120" s="4" t="s">
        <v>724</v>
      </c>
      <c r="AX8120" s="4"/>
      <c r="AY8120" s="4">
        <v>249445</v>
      </c>
      <c r="AZ8120" s="4">
        <v>528718</v>
      </c>
      <c r="BA8120" s="4" t="s">
        <v>28863</v>
      </c>
      <c r="BB8120" s="4" t="s">
        <v>28864</v>
      </c>
      <c r="BC8120" s="4">
        <v>40</v>
      </c>
      <c r="BD8120" t="str">
        <f>IF(AND(ADHOC!$G$15="",ADHOC!$S$4=""),"",IF(ADHOC!$G$15&lt;&gt;"",IF(ADHOC!$G$15=LEFT(Domein!$AS8120,LEN(ADHOC!$G$15)),MAX(Domein!BD$1:'Domein'!BD8119)+1,""),IF(ADHOC!$S$4=LEFT(Domein!$AS8120,LEN(ADHOC!$S$4)),MAX(Domein!BD$1:'Domein'!BD8119)+1,"")))</f>
        <v/>
      </c>
    </row>
    <row r="8121" spans="45:56" x14ac:dyDescent="0.2">
      <c r="AS8121" s="4" t="s">
        <v>20817</v>
      </c>
      <c r="AT8121" s="4" t="s">
        <v>20818</v>
      </c>
      <c r="AU8121" s="4" t="s">
        <v>456</v>
      </c>
      <c r="AV8121" s="4" t="s">
        <v>731</v>
      </c>
      <c r="AW8121" s="4" t="s">
        <v>724</v>
      </c>
      <c r="AX8121" s="4"/>
      <c r="AY8121" s="4">
        <v>267561</v>
      </c>
      <c r="AZ8121" s="4">
        <v>527384</v>
      </c>
      <c r="BA8121" s="4" t="s">
        <v>28865</v>
      </c>
      <c r="BB8121" s="4" t="s">
        <v>28866</v>
      </c>
      <c r="BC8121" s="4">
        <v>40</v>
      </c>
      <c r="BD8121" t="str">
        <f>IF(AND(ADHOC!$G$15="",ADHOC!$S$4=""),"",IF(ADHOC!$G$15&lt;&gt;"",IF(ADHOC!$G$15=LEFT(Domein!$AS8121,LEN(ADHOC!$G$15)),MAX(Domein!BD$1:'Domein'!BD8120)+1,""),IF(ADHOC!$S$4=LEFT(Domein!$AS8121,LEN(ADHOC!$S$4)),MAX(Domein!BD$1:'Domein'!BD8120)+1,"")))</f>
        <v/>
      </c>
    </row>
    <row r="8122" spans="45:56" x14ac:dyDescent="0.2">
      <c r="AS8122" s="4" t="s">
        <v>20819</v>
      </c>
      <c r="AT8122" s="4" t="s">
        <v>20820</v>
      </c>
      <c r="AU8122" s="4" t="s">
        <v>456</v>
      </c>
      <c r="AV8122" s="4" t="s">
        <v>731</v>
      </c>
      <c r="AW8122" s="4" t="s">
        <v>724</v>
      </c>
      <c r="AX8122" s="4"/>
      <c r="AY8122" s="4">
        <v>236193</v>
      </c>
      <c r="AZ8122" s="4">
        <v>495085</v>
      </c>
      <c r="BA8122" s="4" t="s">
        <v>28867</v>
      </c>
      <c r="BB8122" s="4" t="s">
        <v>28868</v>
      </c>
      <c r="BC8122" s="4">
        <v>40</v>
      </c>
      <c r="BD8122" t="str">
        <f>IF(AND(ADHOC!$G$15="",ADHOC!$S$4=""),"",IF(ADHOC!$G$15&lt;&gt;"",IF(ADHOC!$G$15=LEFT(Domein!$AS8122,LEN(ADHOC!$G$15)),MAX(Domein!BD$1:'Domein'!BD8121)+1,""),IF(ADHOC!$S$4=LEFT(Domein!$AS8122,LEN(ADHOC!$S$4)),MAX(Domein!BD$1:'Domein'!BD8121)+1,"")))</f>
        <v/>
      </c>
    </row>
    <row r="8123" spans="45:56" x14ac:dyDescent="0.2">
      <c r="AS8123" s="4" t="s">
        <v>21922</v>
      </c>
      <c r="AT8123" s="4" t="s">
        <v>21923</v>
      </c>
      <c r="AU8123" s="4" t="s">
        <v>456</v>
      </c>
      <c r="AV8123" s="4" t="s">
        <v>731</v>
      </c>
      <c r="AW8123" s="4" t="s">
        <v>724</v>
      </c>
      <c r="AX8123" s="4"/>
      <c r="AY8123" s="4">
        <v>248901</v>
      </c>
      <c r="AZ8123" s="4">
        <v>518852</v>
      </c>
      <c r="BA8123" s="4" t="s">
        <v>28869</v>
      </c>
      <c r="BB8123" s="4" t="s">
        <v>28870</v>
      </c>
      <c r="BC8123" s="4">
        <v>40</v>
      </c>
      <c r="BD8123" t="str">
        <f>IF(AND(ADHOC!$G$15="",ADHOC!$S$4=""),"",IF(ADHOC!$G$15&lt;&gt;"",IF(ADHOC!$G$15=LEFT(Domein!$AS8123,LEN(ADHOC!$G$15)),MAX(Domein!BD$1:'Domein'!BD8122)+1,""),IF(ADHOC!$S$4=LEFT(Domein!$AS8123,LEN(ADHOC!$S$4)),MAX(Domein!BD$1:'Domein'!BD8122)+1,"")))</f>
        <v/>
      </c>
    </row>
    <row r="8124" spans="45:56" x14ac:dyDescent="0.2">
      <c r="AS8124" s="4" t="s">
        <v>34055</v>
      </c>
      <c r="AT8124" s="4" t="s">
        <v>35238</v>
      </c>
      <c r="AU8124" s="4" t="s">
        <v>456</v>
      </c>
      <c r="AV8124" s="4" t="s">
        <v>34713</v>
      </c>
      <c r="AW8124" s="4" t="s">
        <v>724</v>
      </c>
      <c r="AX8124" s="4"/>
      <c r="AY8124" s="4">
        <v>238743</v>
      </c>
      <c r="AZ8124" s="4">
        <v>505205</v>
      </c>
      <c r="BA8124" s="4" t="s">
        <v>35239</v>
      </c>
      <c r="BB8124" s="4" t="s">
        <v>35240</v>
      </c>
      <c r="BC8124" s="4">
        <v>40</v>
      </c>
      <c r="BD8124" t="str">
        <f>IF(AND(ADHOC!$G$15="",ADHOC!$S$4=""),"",IF(ADHOC!$G$15&lt;&gt;"",IF(ADHOC!$G$15=LEFT(Domein!$AS8124,LEN(ADHOC!$G$15)),MAX(Domein!BD$1:'Domein'!BD8123)+1,""),IF(ADHOC!$S$4=LEFT(Domein!$AS8124,LEN(ADHOC!$S$4)),MAX(Domein!BD$1:'Domein'!BD8123)+1,"")))</f>
        <v/>
      </c>
    </row>
    <row r="8125" spans="45:56" x14ac:dyDescent="0.2">
      <c r="AS8125" s="4" t="s">
        <v>34058</v>
      </c>
      <c r="AT8125" s="4" t="s">
        <v>34326</v>
      </c>
      <c r="AU8125" s="4" t="s">
        <v>456</v>
      </c>
      <c r="AV8125" s="4" t="s">
        <v>731</v>
      </c>
      <c r="AW8125" s="4" t="s">
        <v>724</v>
      </c>
      <c r="AX8125" s="4"/>
      <c r="AY8125" s="4">
        <v>265028</v>
      </c>
      <c r="AZ8125" s="4">
        <v>477008</v>
      </c>
      <c r="BA8125" s="4" t="s">
        <v>34059</v>
      </c>
      <c r="BB8125" s="4" t="s">
        <v>34060</v>
      </c>
      <c r="BC8125" s="4">
        <v>40</v>
      </c>
      <c r="BD8125" t="str">
        <f>IF(AND(ADHOC!$G$15="",ADHOC!$S$4=""),"",IF(ADHOC!$G$15&lt;&gt;"",IF(ADHOC!$G$15=LEFT(Domein!$AS8125,LEN(ADHOC!$G$15)),MAX(Domein!BD$1:'Domein'!BD8124)+1,""),IF(ADHOC!$S$4=LEFT(Domein!$AS8125,LEN(ADHOC!$S$4)),MAX(Domein!BD$1:'Domein'!BD8124)+1,"")))</f>
        <v/>
      </c>
    </row>
    <row r="8126" spans="45:56" x14ac:dyDescent="0.2">
      <c r="AS8126" s="4" t="s">
        <v>34744</v>
      </c>
      <c r="AT8126" s="4" t="s">
        <v>34745</v>
      </c>
      <c r="AU8126" s="4" t="s">
        <v>456</v>
      </c>
      <c r="AV8126" s="4" t="s">
        <v>729</v>
      </c>
      <c r="AW8126" s="4" t="s">
        <v>701</v>
      </c>
      <c r="AX8126" s="4"/>
      <c r="AY8126" s="4"/>
      <c r="AZ8126" s="4"/>
      <c r="BA8126" s="4"/>
      <c r="BB8126" s="4"/>
      <c r="BC8126" s="4">
        <v>40</v>
      </c>
      <c r="BD8126" t="str">
        <f>IF(AND(ADHOC!$G$15="",ADHOC!$S$4=""),"",IF(ADHOC!$G$15&lt;&gt;"",IF(ADHOC!$G$15=LEFT(Domein!$AS8126,LEN(ADHOC!$G$15)),MAX(Domein!BD$1:'Domein'!BD8125)+1,""),IF(ADHOC!$S$4=LEFT(Domein!$AS8126,LEN(ADHOC!$S$4)),MAX(Domein!BD$1:'Domein'!BD8125)+1,"")))</f>
        <v/>
      </c>
    </row>
    <row r="8127" spans="45:56" x14ac:dyDescent="0.2">
      <c r="AS8127" s="4" t="s">
        <v>20821</v>
      </c>
      <c r="AT8127" s="4" t="s">
        <v>20822</v>
      </c>
      <c r="AU8127" s="4" t="s">
        <v>456</v>
      </c>
      <c r="AV8127" s="4" t="s">
        <v>731</v>
      </c>
      <c r="AW8127" s="4" t="s">
        <v>724</v>
      </c>
      <c r="AX8127" s="4"/>
      <c r="AY8127" s="4">
        <v>254731</v>
      </c>
      <c r="AZ8127" s="4">
        <v>506369</v>
      </c>
      <c r="BA8127" s="4" t="s">
        <v>28871</v>
      </c>
      <c r="BB8127" s="4" t="s">
        <v>28872</v>
      </c>
      <c r="BC8127" s="4">
        <v>40</v>
      </c>
      <c r="BD8127" t="str">
        <f>IF(AND(ADHOC!$G$15="",ADHOC!$S$4=""),"",IF(ADHOC!$G$15&lt;&gt;"",IF(ADHOC!$G$15=LEFT(Domein!$AS8127,LEN(ADHOC!$G$15)),MAX(Domein!BD$1:'Domein'!BD8126)+1,""),IF(ADHOC!$S$4=LEFT(Domein!$AS8127,LEN(ADHOC!$S$4)),MAX(Domein!BD$1:'Domein'!BD8126)+1,"")))</f>
        <v/>
      </c>
    </row>
    <row r="8128" spans="45:56" x14ac:dyDescent="0.2">
      <c r="AS8128" s="4" t="s">
        <v>7109</v>
      </c>
      <c r="AT8128" s="4" t="s">
        <v>7110</v>
      </c>
      <c r="AU8128" s="4" t="s">
        <v>456</v>
      </c>
      <c r="AV8128" s="4" t="s">
        <v>7012</v>
      </c>
      <c r="AW8128" s="4" t="s">
        <v>724</v>
      </c>
      <c r="AX8128" s="4"/>
      <c r="AY8128" s="4"/>
      <c r="AZ8128" s="4"/>
      <c r="BA8128" s="4"/>
      <c r="BB8128" s="4"/>
      <c r="BC8128" s="4">
        <v>40</v>
      </c>
      <c r="BD8128" t="str">
        <f>IF(AND(ADHOC!$G$15="",ADHOC!$S$4=""),"",IF(ADHOC!$G$15&lt;&gt;"",IF(ADHOC!$G$15=LEFT(Domein!$AS8128,LEN(ADHOC!$G$15)),MAX(Domein!BD$1:'Domein'!BD8127)+1,""),IF(ADHOC!$S$4=LEFT(Domein!$AS8128,LEN(ADHOC!$S$4)),MAX(Domein!BD$1:'Domein'!BD8127)+1,"")))</f>
        <v/>
      </c>
    </row>
    <row r="8129" spans="45:56" x14ac:dyDescent="0.2">
      <c r="AS8129" s="4" t="s">
        <v>9681</v>
      </c>
      <c r="AT8129" s="4" t="s">
        <v>9682</v>
      </c>
      <c r="AU8129" s="4" t="s">
        <v>456</v>
      </c>
      <c r="AV8129" s="4" t="s">
        <v>764</v>
      </c>
      <c r="AW8129" s="4" t="s">
        <v>1167</v>
      </c>
      <c r="AX8129" s="4"/>
      <c r="AY8129" s="4"/>
      <c r="AZ8129" s="4"/>
      <c r="BA8129" s="4"/>
      <c r="BB8129" s="4"/>
      <c r="BC8129" s="4">
        <v>40</v>
      </c>
      <c r="BD8129" t="str">
        <f>IF(AND(ADHOC!$G$15="",ADHOC!$S$4=""),"",IF(ADHOC!$G$15&lt;&gt;"",IF(ADHOC!$G$15=LEFT(Domein!$AS8129,LEN(ADHOC!$G$15)),MAX(Domein!BD$1:'Domein'!BD8128)+1,""),IF(ADHOC!$S$4=LEFT(Domein!$AS8129,LEN(ADHOC!$S$4)),MAX(Domein!BD$1:'Domein'!BD8128)+1,"")))</f>
        <v/>
      </c>
    </row>
    <row r="8130" spans="45:56" x14ac:dyDescent="0.2">
      <c r="AS8130" s="4" t="s">
        <v>9683</v>
      </c>
      <c r="AT8130" s="4" t="s">
        <v>9684</v>
      </c>
      <c r="AU8130" s="4" t="s">
        <v>456</v>
      </c>
      <c r="AV8130" s="4" t="s">
        <v>764</v>
      </c>
      <c r="AW8130" s="4" t="s">
        <v>701</v>
      </c>
      <c r="AX8130" s="4"/>
      <c r="AY8130" s="4"/>
      <c r="AZ8130" s="4"/>
      <c r="BA8130" s="4"/>
      <c r="BB8130" s="4"/>
      <c r="BC8130" s="4">
        <v>40</v>
      </c>
      <c r="BD8130" t="str">
        <f>IF(AND(ADHOC!$G$15="",ADHOC!$S$4=""),"",IF(ADHOC!$G$15&lt;&gt;"",IF(ADHOC!$G$15=LEFT(Domein!$AS8130,LEN(ADHOC!$G$15)),MAX(Domein!BD$1:'Domein'!BD8129)+1,""),IF(ADHOC!$S$4=LEFT(Domein!$AS8130,LEN(ADHOC!$S$4)),MAX(Domein!BD$1:'Domein'!BD8129)+1,"")))</f>
        <v/>
      </c>
    </row>
    <row r="8131" spans="45:56" x14ac:dyDescent="0.2">
      <c r="AS8131" s="4" t="s">
        <v>35241</v>
      </c>
      <c r="AT8131" s="4" t="s">
        <v>35242</v>
      </c>
      <c r="AU8131" s="4" t="s">
        <v>456</v>
      </c>
      <c r="AV8131" s="4" t="s">
        <v>35220</v>
      </c>
      <c r="AW8131" s="4" t="s">
        <v>701</v>
      </c>
      <c r="AX8131" s="4"/>
      <c r="AY8131" s="4"/>
      <c r="AZ8131" s="4"/>
      <c r="BA8131" s="4"/>
      <c r="BB8131" s="4"/>
      <c r="BC8131" s="4">
        <v>40</v>
      </c>
      <c r="BD8131" t="str">
        <f>IF(AND(ADHOC!$G$15="",ADHOC!$S$4=""),"",IF(ADHOC!$G$15&lt;&gt;"",IF(ADHOC!$G$15=LEFT(Domein!$AS8131,LEN(ADHOC!$G$15)),MAX(Domein!BD$1:'Domein'!BD8130)+1,""),IF(ADHOC!$S$4=LEFT(Domein!$AS8131,LEN(ADHOC!$S$4)),MAX(Domein!BD$1:'Domein'!BD8130)+1,"")))</f>
        <v/>
      </c>
    </row>
    <row r="8132" spans="45:56" x14ac:dyDescent="0.2">
      <c r="AS8132" s="4" t="s">
        <v>9685</v>
      </c>
      <c r="AT8132" s="4" t="s">
        <v>9686</v>
      </c>
      <c r="AU8132" s="4" t="s">
        <v>456</v>
      </c>
      <c r="AV8132" s="4" t="s">
        <v>8516</v>
      </c>
      <c r="AW8132" s="4" t="s">
        <v>701</v>
      </c>
      <c r="AX8132" s="4"/>
      <c r="AY8132" s="4"/>
      <c r="AZ8132" s="4"/>
      <c r="BA8132" s="4"/>
      <c r="BB8132" s="4"/>
      <c r="BC8132" s="4">
        <v>40</v>
      </c>
      <c r="BD8132" t="str">
        <f>IF(AND(ADHOC!$G$15="",ADHOC!$S$4=""),"",IF(ADHOC!$G$15&lt;&gt;"",IF(ADHOC!$G$15=LEFT(Domein!$AS8132,LEN(ADHOC!$G$15)),MAX(Domein!BD$1:'Domein'!BD8131)+1,""),IF(ADHOC!$S$4=LEFT(Domein!$AS8132,LEN(ADHOC!$S$4)),MAX(Domein!BD$1:'Domein'!BD8131)+1,"")))</f>
        <v/>
      </c>
    </row>
    <row r="8133" spans="45:56" x14ac:dyDescent="0.2">
      <c r="AS8133" s="4" t="s">
        <v>14702</v>
      </c>
      <c r="AT8133" s="4" t="s">
        <v>14703</v>
      </c>
      <c r="AU8133" s="4" t="s">
        <v>456</v>
      </c>
      <c r="AV8133" s="4" t="s">
        <v>14701</v>
      </c>
      <c r="AW8133" s="4" t="s">
        <v>724</v>
      </c>
      <c r="AX8133" s="4"/>
      <c r="AY8133" s="4"/>
      <c r="AZ8133" s="4"/>
      <c r="BA8133" s="4"/>
      <c r="BB8133" s="4"/>
      <c r="BC8133" s="4">
        <v>40</v>
      </c>
      <c r="BD8133" t="str">
        <f>IF(AND(ADHOC!$G$15="",ADHOC!$S$4=""),"",IF(ADHOC!$G$15&lt;&gt;"",IF(ADHOC!$G$15=LEFT(Domein!$AS8133,LEN(ADHOC!$G$15)),MAX(Domein!BD$1:'Domein'!BD8132)+1,""),IF(ADHOC!$S$4=LEFT(Domein!$AS8133,LEN(ADHOC!$S$4)),MAX(Domein!BD$1:'Domein'!BD8132)+1,"")))</f>
        <v/>
      </c>
    </row>
    <row r="8134" spans="45:56" x14ac:dyDescent="0.2">
      <c r="AS8134" s="4" t="s">
        <v>14704</v>
      </c>
      <c r="AT8134" s="4" t="s">
        <v>14705</v>
      </c>
      <c r="AU8134" s="4" t="s">
        <v>456</v>
      </c>
      <c r="AV8134" s="4" t="s">
        <v>14701</v>
      </c>
      <c r="AW8134" s="4" t="s">
        <v>724</v>
      </c>
      <c r="AX8134" s="4"/>
      <c r="AY8134" s="4"/>
      <c r="AZ8134" s="4"/>
      <c r="BA8134" s="4"/>
      <c r="BB8134" s="4"/>
      <c r="BC8134" s="4">
        <v>40</v>
      </c>
      <c r="BD8134" t="str">
        <f>IF(AND(ADHOC!$G$15="",ADHOC!$S$4=""),"",IF(ADHOC!$G$15&lt;&gt;"",IF(ADHOC!$G$15=LEFT(Domein!$AS8134,LEN(ADHOC!$G$15)),MAX(Domein!BD$1:'Domein'!BD8133)+1,""),IF(ADHOC!$S$4=LEFT(Domein!$AS8134,LEN(ADHOC!$S$4)),MAX(Domein!BD$1:'Domein'!BD8133)+1,"")))</f>
        <v/>
      </c>
    </row>
    <row r="8135" spans="45:56" x14ac:dyDescent="0.2">
      <c r="AS8135" s="4" t="s">
        <v>14706</v>
      </c>
      <c r="AT8135" s="4" t="s">
        <v>14707</v>
      </c>
      <c r="AU8135" s="4" t="s">
        <v>456</v>
      </c>
      <c r="AV8135" s="4" t="s">
        <v>14701</v>
      </c>
      <c r="AW8135" s="4" t="s">
        <v>724</v>
      </c>
      <c r="AX8135" s="4"/>
      <c r="AY8135" s="4"/>
      <c r="AZ8135" s="4"/>
      <c r="BA8135" s="4"/>
      <c r="BB8135" s="4"/>
      <c r="BC8135" s="4">
        <v>40</v>
      </c>
      <c r="BD8135" t="str">
        <f>IF(AND(ADHOC!$G$15="",ADHOC!$S$4=""),"",IF(ADHOC!$G$15&lt;&gt;"",IF(ADHOC!$G$15=LEFT(Domein!$AS8135,LEN(ADHOC!$G$15)),MAX(Domein!BD$1:'Domein'!BD8134)+1,""),IF(ADHOC!$S$4=LEFT(Domein!$AS8135,LEN(ADHOC!$S$4)),MAX(Domein!BD$1:'Domein'!BD8134)+1,"")))</f>
        <v/>
      </c>
    </row>
    <row r="8136" spans="45:56" x14ac:dyDescent="0.2">
      <c r="AS8136" s="4" t="s">
        <v>14708</v>
      </c>
      <c r="AT8136" s="4" t="s">
        <v>14709</v>
      </c>
      <c r="AU8136" s="4" t="s">
        <v>456</v>
      </c>
      <c r="AV8136" s="4" t="s">
        <v>14701</v>
      </c>
      <c r="AW8136" s="4" t="s">
        <v>724</v>
      </c>
      <c r="AX8136" s="4"/>
      <c r="AY8136" s="4"/>
      <c r="AZ8136" s="4"/>
      <c r="BA8136" s="4"/>
      <c r="BB8136" s="4"/>
      <c r="BC8136" s="4">
        <v>40</v>
      </c>
      <c r="BD8136" t="str">
        <f>IF(AND(ADHOC!$G$15="",ADHOC!$S$4=""),"",IF(ADHOC!$G$15&lt;&gt;"",IF(ADHOC!$G$15=LEFT(Domein!$AS8136,LEN(ADHOC!$G$15)),MAX(Domein!BD$1:'Domein'!BD8135)+1,""),IF(ADHOC!$S$4=LEFT(Domein!$AS8136,LEN(ADHOC!$S$4)),MAX(Domein!BD$1:'Domein'!BD8135)+1,"")))</f>
        <v/>
      </c>
    </row>
    <row r="8137" spans="45:56" x14ac:dyDescent="0.2">
      <c r="AS8137" s="4" t="s">
        <v>7843</v>
      </c>
      <c r="AT8137" s="4" t="s">
        <v>7844</v>
      </c>
      <c r="AU8137" s="4" t="s">
        <v>456</v>
      </c>
      <c r="AV8137" s="4" t="s">
        <v>8522</v>
      </c>
      <c r="AW8137" s="4" t="s">
        <v>724</v>
      </c>
      <c r="AX8137" s="4"/>
      <c r="AY8137" s="4"/>
      <c r="AZ8137" s="4"/>
      <c r="BA8137" s="4"/>
      <c r="BB8137" s="4"/>
      <c r="BC8137" s="4">
        <v>40</v>
      </c>
      <c r="BD8137" t="str">
        <f>IF(AND(ADHOC!$G$15="",ADHOC!$S$4=""),"",IF(ADHOC!$G$15&lt;&gt;"",IF(ADHOC!$G$15=LEFT(Domein!$AS8137,LEN(ADHOC!$G$15)),MAX(Domein!BD$1:'Domein'!BD8136)+1,""),IF(ADHOC!$S$4=LEFT(Domein!$AS8137,LEN(ADHOC!$S$4)),MAX(Domein!BD$1:'Domein'!BD8136)+1,"")))</f>
        <v/>
      </c>
    </row>
    <row r="8138" spans="45:56" x14ac:dyDescent="0.2">
      <c r="AS8138" s="4" t="s">
        <v>9687</v>
      </c>
      <c r="AT8138" s="4" t="s">
        <v>9688</v>
      </c>
      <c r="AU8138" s="4" t="s">
        <v>456</v>
      </c>
      <c r="AV8138" s="4" t="s">
        <v>764</v>
      </c>
      <c r="AW8138" s="4" t="s">
        <v>724</v>
      </c>
      <c r="AX8138" s="4"/>
      <c r="AY8138" s="4"/>
      <c r="AZ8138" s="4"/>
      <c r="BA8138" s="4"/>
      <c r="BB8138" s="4"/>
      <c r="BC8138" s="4">
        <v>40</v>
      </c>
      <c r="BD8138" t="str">
        <f>IF(AND(ADHOC!$G$15="",ADHOC!$S$4=""),"",IF(ADHOC!$G$15&lt;&gt;"",IF(ADHOC!$G$15=LEFT(Domein!$AS8138,LEN(ADHOC!$G$15)),MAX(Domein!BD$1:'Domein'!BD8137)+1,""),IF(ADHOC!$S$4=LEFT(Domein!$AS8138,LEN(ADHOC!$S$4)),MAX(Domein!BD$1:'Domein'!BD8137)+1,"")))</f>
        <v/>
      </c>
    </row>
    <row r="8139" spans="45:56" x14ac:dyDescent="0.2">
      <c r="AS8139" s="4" t="s">
        <v>9689</v>
      </c>
      <c r="AT8139" s="4" t="s">
        <v>9690</v>
      </c>
      <c r="AU8139" s="4" t="s">
        <v>456</v>
      </c>
      <c r="AV8139" s="4" t="s">
        <v>764</v>
      </c>
      <c r="AW8139" s="4" t="s">
        <v>724</v>
      </c>
      <c r="AX8139" s="4"/>
      <c r="AY8139" s="4"/>
      <c r="AZ8139" s="4"/>
      <c r="BA8139" s="4"/>
      <c r="BB8139" s="4"/>
      <c r="BC8139" s="4">
        <v>40</v>
      </c>
      <c r="BD8139" t="str">
        <f>IF(AND(ADHOC!$G$15="",ADHOC!$S$4=""),"",IF(ADHOC!$G$15&lt;&gt;"",IF(ADHOC!$G$15=LEFT(Domein!$AS8139,LEN(ADHOC!$G$15)),MAX(Domein!BD$1:'Domein'!BD8138)+1,""),IF(ADHOC!$S$4=LEFT(Domein!$AS8139,LEN(ADHOC!$S$4)),MAX(Domein!BD$1:'Domein'!BD8138)+1,"")))</f>
        <v/>
      </c>
    </row>
    <row r="8140" spans="45:56" x14ac:dyDescent="0.2">
      <c r="AS8140" s="4" t="s">
        <v>9691</v>
      </c>
      <c r="AT8140" s="4" t="s">
        <v>9692</v>
      </c>
      <c r="AU8140" s="4" t="s">
        <v>456</v>
      </c>
      <c r="AV8140" s="4" t="s">
        <v>764</v>
      </c>
      <c r="AW8140" s="4" t="s">
        <v>724</v>
      </c>
      <c r="AX8140" s="4"/>
      <c r="AY8140" s="4"/>
      <c r="AZ8140" s="4"/>
      <c r="BA8140" s="4"/>
      <c r="BB8140" s="4"/>
      <c r="BC8140" s="4">
        <v>40</v>
      </c>
      <c r="BD8140" t="str">
        <f>IF(AND(ADHOC!$G$15="",ADHOC!$S$4=""),"",IF(ADHOC!$G$15&lt;&gt;"",IF(ADHOC!$G$15=LEFT(Domein!$AS8140,LEN(ADHOC!$G$15)),MAX(Domein!BD$1:'Domein'!BD8139)+1,""),IF(ADHOC!$S$4=LEFT(Domein!$AS8140,LEN(ADHOC!$S$4)),MAX(Domein!BD$1:'Domein'!BD8139)+1,"")))</f>
        <v/>
      </c>
    </row>
    <row r="8141" spans="45:56" x14ac:dyDescent="0.2">
      <c r="AS8141" s="4" t="s">
        <v>7845</v>
      </c>
      <c r="AT8141" s="4" t="s">
        <v>7846</v>
      </c>
      <c r="AU8141" s="4" t="s">
        <v>456</v>
      </c>
      <c r="AV8141" s="4" t="s">
        <v>8522</v>
      </c>
      <c r="AW8141" s="4" t="s">
        <v>724</v>
      </c>
      <c r="AX8141" s="4"/>
      <c r="AY8141" s="4"/>
      <c r="AZ8141" s="4"/>
      <c r="BA8141" s="4"/>
      <c r="BB8141" s="4"/>
      <c r="BC8141" s="4">
        <v>40</v>
      </c>
      <c r="BD8141" t="str">
        <f>IF(AND(ADHOC!$G$15="",ADHOC!$S$4=""),"",IF(ADHOC!$G$15&lt;&gt;"",IF(ADHOC!$G$15=LEFT(Domein!$AS8141,LEN(ADHOC!$G$15)),MAX(Domein!BD$1:'Domein'!BD8140)+1,""),IF(ADHOC!$S$4=LEFT(Domein!$AS8141,LEN(ADHOC!$S$4)),MAX(Domein!BD$1:'Domein'!BD8140)+1,"")))</f>
        <v/>
      </c>
    </row>
    <row r="8142" spans="45:56" x14ac:dyDescent="0.2">
      <c r="AS8142" s="4" t="s">
        <v>9693</v>
      </c>
      <c r="AT8142" s="4" t="s">
        <v>9694</v>
      </c>
      <c r="AU8142" s="4" t="s">
        <v>456</v>
      </c>
      <c r="AV8142" s="4" t="s">
        <v>8522</v>
      </c>
      <c r="AW8142" s="4" t="s">
        <v>724</v>
      </c>
      <c r="AX8142" s="4"/>
      <c r="AY8142" s="4"/>
      <c r="AZ8142" s="4"/>
      <c r="BA8142" s="4"/>
      <c r="BB8142" s="4"/>
      <c r="BC8142" s="4">
        <v>40</v>
      </c>
      <c r="BD8142" t="str">
        <f>IF(AND(ADHOC!$G$15="",ADHOC!$S$4=""),"",IF(ADHOC!$G$15&lt;&gt;"",IF(ADHOC!$G$15=LEFT(Domein!$AS8142,LEN(ADHOC!$G$15)),MAX(Domein!BD$1:'Domein'!BD8141)+1,""),IF(ADHOC!$S$4=LEFT(Domein!$AS8142,LEN(ADHOC!$S$4)),MAX(Domein!BD$1:'Domein'!BD8141)+1,"")))</f>
        <v/>
      </c>
    </row>
    <row r="8143" spans="45:56" x14ac:dyDescent="0.2">
      <c r="AS8143" s="4" t="s">
        <v>15305</v>
      </c>
      <c r="AT8143" s="4" t="s">
        <v>15306</v>
      </c>
      <c r="AU8143" s="4" t="s">
        <v>456</v>
      </c>
      <c r="AV8143" s="4" t="s">
        <v>8517</v>
      </c>
      <c r="AW8143" s="4" t="s">
        <v>724</v>
      </c>
      <c r="AX8143" s="4"/>
      <c r="AY8143" s="4">
        <v>221386</v>
      </c>
      <c r="AZ8143" s="4">
        <v>486437</v>
      </c>
      <c r="BA8143" s="4" t="s">
        <v>28873</v>
      </c>
      <c r="BB8143" s="4" t="s">
        <v>28874</v>
      </c>
      <c r="BC8143" s="4">
        <v>40</v>
      </c>
      <c r="BD8143" t="str">
        <f>IF(AND(ADHOC!$G$15="",ADHOC!$S$4=""),"",IF(ADHOC!$G$15&lt;&gt;"",IF(ADHOC!$G$15=LEFT(Domein!$AS8143,LEN(ADHOC!$G$15)),MAX(Domein!BD$1:'Domein'!BD8142)+1,""),IF(ADHOC!$S$4=LEFT(Domein!$AS8143,LEN(ADHOC!$S$4)),MAX(Domein!BD$1:'Domein'!BD8142)+1,"")))</f>
        <v/>
      </c>
    </row>
    <row r="8144" spans="45:56" x14ac:dyDescent="0.2">
      <c r="AS8144" s="4" t="s">
        <v>33963</v>
      </c>
      <c r="AT8144" s="4" t="s">
        <v>33964</v>
      </c>
      <c r="AU8144" s="4" t="s">
        <v>456</v>
      </c>
      <c r="AV8144" s="4" t="s">
        <v>8517</v>
      </c>
      <c r="AW8144" s="4" t="s">
        <v>724</v>
      </c>
      <c r="AX8144" s="4"/>
      <c r="AY8144" s="4">
        <v>241325</v>
      </c>
      <c r="AZ8144" s="4">
        <v>486458</v>
      </c>
      <c r="BA8144" s="4" t="s">
        <v>33965</v>
      </c>
      <c r="BB8144" s="4" t="s">
        <v>33966</v>
      </c>
      <c r="BC8144" s="4">
        <v>40</v>
      </c>
      <c r="BD8144" t="str">
        <f>IF(AND(ADHOC!$G$15="",ADHOC!$S$4=""),"",IF(ADHOC!$G$15&lt;&gt;"",IF(ADHOC!$G$15=LEFT(Domein!$AS8144,LEN(ADHOC!$G$15)),MAX(Domein!BD$1:'Domein'!BD8143)+1,""),IF(ADHOC!$S$4=LEFT(Domein!$AS8144,LEN(ADHOC!$S$4)),MAX(Domein!BD$1:'Domein'!BD8143)+1,"")))</f>
        <v/>
      </c>
    </row>
    <row r="8145" spans="45:56" x14ac:dyDescent="0.2">
      <c r="AS8145" s="4" t="s">
        <v>7847</v>
      </c>
      <c r="AT8145" s="4" t="s">
        <v>7848</v>
      </c>
      <c r="AU8145" s="4" t="s">
        <v>456</v>
      </c>
      <c r="AV8145" s="4" t="s">
        <v>764</v>
      </c>
      <c r="AW8145" s="4" t="s">
        <v>724</v>
      </c>
      <c r="AX8145" s="4"/>
      <c r="AY8145" s="4"/>
      <c r="AZ8145" s="4"/>
      <c r="BA8145" s="4"/>
      <c r="BB8145" s="4"/>
      <c r="BC8145" s="4">
        <v>40</v>
      </c>
      <c r="BD8145" t="str">
        <f>IF(AND(ADHOC!$G$15="",ADHOC!$S$4=""),"",IF(ADHOC!$G$15&lt;&gt;"",IF(ADHOC!$G$15=LEFT(Domein!$AS8145,LEN(ADHOC!$G$15)),MAX(Domein!BD$1:'Domein'!BD8144)+1,""),IF(ADHOC!$S$4=LEFT(Domein!$AS8145,LEN(ADHOC!$S$4)),MAX(Domein!BD$1:'Domein'!BD8144)+1,"")))</f>
        <v/>
      </c>
    </row>
    <row r="8146" spans="45:56" x14ac:dyDescent="0.2">
      <c r="AS8146" s="4" t="s">
        <v>7849</v>
      </c>
      <c r="AT8146" s="4" t="s">
        <v>7850</v>
      </c>
      <c r="AU8146" s="4" t="s">
        <v>456</v>
      </c>
      <c r="AV8146" s="4" t="s">
        <v>764</v>
      </c>
      <c r="AW8146" s="4" t="s">
        <v>724</v>
      </c>
      <c r="AX8146" s="4"/>
      <c r="AY8146" s="4"/>
      <c r="AZ8146" s="4"/>
      <c r="BA8146" s="4"/>
      <c r="BB8146" s="4"/>
      <c r="BC8146" s="4">
        <v>40</v>
      </c>
      <c r="BD8146" t="str">
        <f>IF(AND(ADHOC!$G$15="",ADHOC!$S$4=""),"",IF(ADHOC!$G$15&lt;&gt;"",IF(ADHOC!$G$15=LEFT(Domein!$AS8146,LEN(ADHOC!$G$15)),MAX(Domein!BD$1:'Domein'!BD8145)+1,""),IF(ADHOC!$S$4=LEFT(Domein!$AS8146,LEN(ADHOC!$S$4)),MAX(Domein!BD$1:'Domein'!BD8145)+1,"")))</f>
        <v/>
      </c>
    </row>
    <row r="8147" spans="45:56" x14ac:dyDescent="0.2">
      <c r="AS8147" s="4" t="s">
        <v>7851</v>
      </c>
      <c r="AT8147" s="4" t="s">
        <v>7852</v>
      </c>
      <c r="AU8147" s="4" t="s">
        <v>456</v>
      </c>
      <c r="AV8147" s="4" t="s">
        <v>764</v>
      </c>
      <c r="AW8147" s="4" t="s">
        <v>724</v>
      </c>
      <c r="AX8147" s="4"/>
      <c r="AY8147" s="4"/>
      <c r="AZ8147" s="4"/>
      <c r="BA8147" s="4"/>
      <c r="BB8147" s="4"/>
      <c r="BC8147" s="4">
        <v>40</v>
      </c>
      <c r="BD8147" t="str">
        <f>IF(AND(ADHOC!$G$15="",ADHOC!$S$4=""),"",IF(ADHOC!$G$15&lt;&gt;"",IF(ADHOC!$G$15=LEFT(Domein!$AS8147,LEN(ADHOC!$G$15)),MAX(Domein!BD$1:'Domein'!BD8146)+1,""),IF(ADHOC!$S$4=LEFT(Domein!$AS8147,LEN(ADHOC!$S$4)),MAX(Domein!BD$1:'Domein'!BD8146)+1,"")))</f>
        <v/>
      </c>
    </row>
    <row r="8148" spans="45:56" x14ac:dyDescent="0.2">
      <c r="AS8148" s="4" t="s">
        <v>8409</v>
      </c>
      <c r="AT8148" s="4" t="s">
        <v>8410</v>
      </c>
      <c r="AU8148" s="4" t="s">
        <v>456</v>
      </c>
      <c r="AV8148" s="4" t="s">
        <v>764</v>
      </c>
      <c r="AW8148" s="4" t="s">
        <v>1259</v>
      </c>
      <c r="AX8148" s="4"/>
      <c r="AY8148" s="4"/>
      <c r="AZ8148" s="4"/>
      <c r="BA8148" s="4"/>
      <c r="BB8148" s="4"/>
      <c r="BC8148" s="4">
        <v>40</v>
      </c>
      <c r="BD8148" t="str">
        <f>IF(AND(ADHOC!$G$15="",ADHOC!$S$4=""),"",IF(ADHOC!$G$15&lt;&gt;"",IF(ADHOC!$G$15=LEFT(Domein!$AS8148,LEN(ADHOC!$G$15)),MAX(Domein!BD$1:'Domein'!BD8147)+1,""),IF(ADHOC!$S$4=LEFT(Domein!$AS8148,LEN(ADHOC!$S$4)),MAX(Domein!BD$1:'Domein'!BD8147)+1,"")))</f>
        <v/>
      </c>
    </row>
    <row r="8149" spans="45:56" x14ac:dyDescent="0.2">
      <c r="AS8149" s="4" t="s">
        <v>8411</v>
      </c>
      <c r="AT8149" s="4" t="s">
        <v>8412</v>
      </c>
      <c r="AU8149" s="4" t="s">
        <v>456</v>
      </c>
      <c r="AV8149" s="4" t="s">
        <v>764</v>
      </c>
      <c r="AW8149" s="4" t="s">
        <v>1259</v>
      </c>
      <c r="AX8149" s="4"/>
      <c r="AY8149" s="4"/>
      <c r="AZ8149" s="4"/>
      <c r="BA8149" s="4"/>
      <c r="BB8149" s="4"/>
      <c r="BC8149" s="4">
        <v>40</v>
      </c>
      <c r="BD8149" t="str">
        <f>IF(AND(ADHOC!$G$15="",ADHOC!$S$4=""),"",IF(ADHOC!$G$15&lt;&gt;"",IF(ADHOC!$G$15=LEFT(Domein!$AS8149,LEN(ADHOC!$G$15)),MAX(Domein!BD$1:'Domein'!BD8148)+1,""),IF(ADHOC!$S$4=LEFT(Domein!$AS8149,LEN(ADHOC!$S$4)),MAX(Domein!BD$1:'Domein'!BD8148)+1,"")))</f>
        <v/>
      </c>
    </row>
    <row r="8150" spans="45:56" x14ac:dyDescent="0.2">
      <c r="AS8150" s="4" t="s">
        <v>8413</v>
      </c>
      <c r="AT8150" s="4" t="s">
        <v>8414</v>
      </c>
      <c r="AU8150" s="4" t="s">
        <v>456</v>
      </c>
      <c r="AV8150" s="4" t="s">
        <v>764</v>
      </c>
      <c r="AW8150" s="4" t="s">
        <v>1259</v>
      </c>
      <c r="AX8150" s="4"/>
      <c r="AY8150" s="4"/>
      <c r="AZ8150" s="4"/>
      <c r="BA8150" s="4"/>
      <c r="BB8150" s="4"/>
      <c r="BC8150" s="4">
        <v>40</v>
      </c>
      <c r="BD8150" t="str">
        <f>IF(AND(ADHOC!$G$15="",ADHOC!$S$4=""),"",IF(ADHOC!$G$15&lt;&gt;"",IF(ADHOC!$G$15=LEFT(Domein!$AS8150,LEN(ADHOC!$G$15)),MAX(Domein!BD$1:'Domein'!BD8149)+1,""),IF(ADHOC!$S$4=LEFT(Domein!$AS8150,LEN(ADHOC!$S$4)),MAX(Domein!BD$1:'Domein'!BD8149)+1,"")))</f>
        <v/>
      </c>
    </row>
    <row r="8151" spans="45:56" x14ac:dyDescent="0.2">
      <c r="AS8151" s="4" t="s">
        <v>8415</v>
      </c>
      <c r="AT8151" s="4" t="s">
        <v>8416</v>
      </c>
      <c r="AU8151" s="4" t="s">
        <v>456</v>
      </c>
      <c r="AV8151" s="4" t="s">
        <v>764</v>
      </c>
      <c r="AW8151" s="4" t="s">
        <v>1259</v>
      </c>
      <c r="AX8151" s="4"/>
      <c r="AY8151" s="4"/>
      <c r="AZ8151" s="4"/>
      <c r="BA8151" s="4"/>
      <c r="BB8151" s="4"/>
      <c r="BC8151" s="4">
        <v>40</v>
      </c>
      <c r="BD8151" t="str">
        <f>IF(AND(ADHOC!$G$15="",ADHOC!$S$4=""),"",IF(ADHOC!$G$15&lt;&gt;"",IF(ADHOC!$G$15=LEFT(Domein!$AS8151,LEN(ADHOC!$G$15)),MAX(Domein!BD$1:'Domein'!BD8150)+1,""),IF(ADHOC!$S$4=LEFT(Domein!$AS8151,LEN(ADHOC!$S$4)),MAX(Domein!BD$1:'Domein'!BD8150)+1,"")))</f>
        <v/>
      </c>
    </row>
    <row r="8152" spans="45:56" x14ac:dyDescent="0.2">
      <c r="AS8152" s="4" t="s">
        <v>8417</v>
      </c>
      <c r="AT8152" s="4" t="s">
        <v>8418</v>
      </c>
      <c r="AU8152" s="4" t="s">
        <v>456</v>
      </c>
      <c r="AV8152" s="4" t="s">
        <v>764</v>
      </c>
      <c r="AW8152" s="4" t="s">
        <v>1259</v>
      </c>
      <c r="AX8152" s="4"/>
      <c r="AY8152" s="4"/>
      <c r="AZ8152" s="4"/>
      <c r="BA8152" s="4"/>
      <c r="BB8152" s="4"/>
      <c r="BC8152" s="4">
        <v>40</v>
      </c>
      <c r="BD8152" t="str">
        <f>IF(AND(ADHOC!$G$15="",ADHOC!$S$4=""),"",IF(ADHOC!$G$15&lt;&gt;"",IF(ADHOC!$G$15=LEFT(Domein!$AS8152,LEN(ADHOC!$G$15)),MAX(Domein!BD$1:'Domein'!BD8151)+1,""),IF(ADHOC!$S$4=LEFT(Domein!$AS8152,LEN(ADHOC!$S$4)),MAX(Domein!BD$1:'Domein'!BD8151)+1,"")))</f>
        <v/>
      </c>
    </row>
    <row r="8153" spans="45:56" x14ac:dyDescent="0.2">
      <c r="AS8153" s="4" t="s">
        <v>8419</v>
      </c>
      <c r="AT8153" s="4" t="s">
        <v>8420</v>
      </c>
      <c r="AU8153" s="4" t="s">
        <v>456</v>
      </c>
      <c r="AV8153" s="4" t="s">
        <v>764</v>
      </c>
      <c r="AW8153" s="4" t="s">
        <v>1259</v>
      </c>
      <c r="AX8153" s="4"/>
      <c r="AY8153" s="4"/>
      <c r="AZ8153" s="4"/>
      <c r="BA8153" s="4"/>
      <c r="BB8153" s="4"/>
      <c r="BC8153" s="4">
        <v>40</v>
      </c>
      <c r="BD8153" t="str">
        <f>IF(AND(ADHOC!$G$15="",ADHOC!$S$4=""),"",IF(ADHOC!$G$15&lt;&gt;"",IF(ADHOC!$G$15=LEFT(Domein!$AS8153,LEN(ADHOC!$G$15)),MAX(Domein!BD$1:'Domein'!BD8152)+1,""),IF(ADHOC!$S$4=LEFT(Domein!$AS8153,LEN(ADHOC!$S$4)),MAX(Domein!BD$1:'Domein'!BD8152)+1,"")))</f>
        <v/>
      </c>
    </row>
    <row r="8154" spans="45:56" x14ac:dyDescent="0.2">
      <c r="AS8154" s="4" t="s">
        <v>15748</v>
      </c>
      <c r="AT8154" s="4" t="s">
        <v>9695</v>
      </c>
      <c r="AU8154" s="4" t="s">
        <v>456</v>
      </c>
      <c r="AV8154" s="4" t="s">
        <v>8539</v>
      </c>
      <c r="AW8154" s="4" t="s">
        <v>939</v>
      </c>
      <c r="AX8154" s="4"/>
      <c r="AY8154" s="4"/>
      <c r="AZ8154" s="4"/>
      <c r="BA8154" s="4"/>
      <c r="BB8154" s="4"/>
      <c r="BC8154" s="4">
        <v>40</v>
      </c>
      <c r="BD8154" t="str">
        <f>IF(AND(ADHOC!$G$15="",ADHOC!$S$4=""),"",IF(ADHOC!$G$15&lt;&gt;"",IF(ADHOC!$G$15=LEFT(Domein!$AS8154,LEN(ADHOC!$G$15)),MAX(Domein!BD$1:'Domein'!BD8153)+1,""),IF(ADHOC!$S$4=LEFT(Domein!$AS8154,LEN(ADHOC!$S$4)),MAX(Domein!BD$1:'Domein'!BD8153)+1,"")))</f>
        <v/>
      </c>
    </row>
    <row r="8155" spans="45:56" x14ac:dyDescent="0.2">
      <c r="AS8155" s="4" t="s">
        <v>15749</v>
      </c>
      <c r="AT8155" s="4" t="s">
        <v>9696</v>
      </c>
      <c r="AU8155" s="4" t="s">
        <v>456</v>
      </c>
      <c r="AV8155" s="4" t="s">
        <v>8539</v>
      </c>
      <c r="AW8155" s="4" t="s">
        <v>939</v>
      </c>
      <c r="AX8155" s="4"/>
      <c r="AY8155" s="4"/>
      <c r="AZ8155" s="4"/>
      <c r="BA8155" s="4"/>
      <c r="BB8155" s="4"/>
      <c r="BC8155" s="4">
        <v>40</v>
      </c>
      <c r="BD8155" t="str">
        <f>IF(AND(ADHOC!$G$15="",ADHOC!$S$4=""),"",IF(ADHOC!$G$15&lt;&gt;"",IF(ADHOC!$G$15=LEFT(Domein!$AS8155,LEN(ADHOC!$G$15)),MAX(Domein!BD$1:'Domein'!BD8154)+1,""),IF(ADHOC!$S$4=LEFT(Domein!$AS8155,LEN(ADHOC!$S$4)),MAX(Domein!BD$1:'Domein'!BD8154)+1,"")))</f>
        <v/>
      </c>
    </row>
    <row r="8156" spans="45:56" x14ac:dyDescent="0.2">
      <c r="AS8156" s="4" t="s">
        <v>35576</v>
      </c>
      <c r="AT8156" s="4" t="s">
        <v>35577</v>
      </c>
      <c r="AU8156" s="4" t="s">
        <v>456</v>
      </c>
      <c r="AV8156" s="4" t="s">
        <v>764</v>
      </c>
      <c r="AW8156" s="4" t="s">
        <v>724</v>
      </c>
      <c r="AX8156" s="4"/>
      <c r="AY8156" s="4">
        <v>208216</v>
      </c>
      <c r="AZ8156" s="4">
        <v>442584</v>
      </c>
      <c r="BA8156" s="4" t="s">
        <v>35578</v>
      </c>
      <c r="BB8156" s="4" t="s">
        <v>35579</v>
      </c>
      <c r="BC8156" s="4">
        <v>40</v>
      </c>
      <c r="BD8156" t="str">
        <f>IF(AND(ADHOC!$G$15="",ADHOC!$S$4=""),"",IF(ADHOC!$G$15&lt;&gt;"",IF(ADHOC!$G$15=LEFT(Domein!$AS8156,LEN(ADHOC!$G$15)),MAX(Domein!BD$1:'Domein'!BD8155)+1,""),IF(ADHOC!$S$4=LEFT(Domein!$AS8156,LEN(ADHOC!$S$4)),MAX(Domein!BD$1:'Domein'!BD8155)+1,"")))</f>
        <v/>
      </c>
    </row>
    <row r="8157" spans="45:56" x14ac:dyDescent="0.2">
      <c r="AS8157" s="4" t="s">
        <v>7853</v>
      </c>
      <c r="AT8157" s="4" t="s">
        <v>7854</v>
      </c>
      <c r="AU8157" s="4" t="s">
        <v>456</v>
      </c>
      <c r="AV8157" s="4" t="s">
        <v>8522</v>
      </c>
      <c r="AW8157" s="4" t="s">
        <v>724</v>
      </c>
      <c r="AX8157" s="4"/>
      <c r="AY8157" s="4"/>
      <c r="AZ8157" s="4"/>
      <c r="BA8157" s="4"/>
      <c r="BB8157" s="4"/>
      <c r="BC8157" s="4">
        <v>40</v>
      </c>
      <c r="BD8157" t="str">
        <f>IF(AND(ADHOC!$G$15="",ADHOC!$S$4=""),"",IF(ADHOC!$G$15&lt;&gt;"",IF(ADHOC!$G$15=LEFT(Domein!$AS8157,LEN(ADHOC!$G$15)),MAX(Domein!BD$1:'Domein'!BD8156)+1,""),IF(ADHOC!$S$4=LEFT(Domein!$AS8157,LEN(ADHOC!$S$4)),MAX(Domein!BD$1:'Domein'!BD8156)+1,"")))</f>
        <v/>
      </c>
    </row>
    <row r="8158" spans="45:56" x14ac:dyDescent="0.2">
      <c r="AS8158" s="4" t="s">
        <v>7855</v>
      </c>
      <c r="AT8158" s="4" t="s">
        <v>7856</v>
      </c>
      <c r="AU8158" s="4" t="s">
        <v>456</v>
      </c>
      <c r="AV8158" s="4" t="s">
        <v>8522</v>
      </c>
      <c r="AW8158" s="4" t="s">
        <v>724</v>
      </c>
      <c r="AX8158" s="4"/>
      <c r="AY8158" s="4"/>
      <c r="AZ8158" s="4"/>
      <c r="BA8158" s="4"/>
      <c r="BB8158" s="4"/>
      <c r="BC8158" s="4">
        <v>40</v>
      </c>
      <c r="BD8158" t="str">
        <f>IF(AND(ADHOC!$G$15="",ADHOC!$S$4=""),"",IF(ADHOC!$G$15&lt;&gt;"",IF(ADHOC!$G$15=LEFT(Domein!$AS8158,LEN(ADHOC!$G$15)),MAX(Domein!BD$1:'Domein'!BD8157)+1,""),IF(ADHOC!$S$4=LEFT(Domein!$AS8158,LEN(ADHOC!$S$4)),MAX(Domein!BD$1:'Domein'!BD8157)+1,"")))</f>
        <v/>
      </c>
    </row>
    <row r="8159" spans="45:56" x14ac:dyDescent="0.2">
      <c r="AS8159" s="4" t="s">
        <v>7857</v>
      </c>
      <c r="AT8159" s="4" t="s">
        <v>9697</v>
      </c>
      <c r="AU8159" s="4" t="s">
        <v>456</v>
      </c>
      <c r="AV8159" s="4" t="s">
        <v>8522</v>
      </c>
      <c r="AW8159" s="4" t="s">
        <v>724</v>
      </c>
      <c r="AX8159" s="4"/>
      <c r="AY8159" s="4"/>
      <c r="AZ8159" s="4"/>
      <c r="BA8159" s="4"/>
      <c r="BB8159" s="4"/>
      <c r="BC8159" s="4">
        <v>40</v>
      </c>
      <c r="BD8159" t="str">
        <f>IF(AND(ADHOC!$G$15="",ADHOC!$S$4=""),"",IF(ADHOC!$G$15&lt;&gt;"",IF(ADHOC!$G$15=LEFT(Domein!$AS8159,LEN(ADHOC!$G$15)),MAX(Domein!BD$1:'Domein'!BD8158)+1,""),IF(ADHOC!$S$4=LEFT(Domein!$AS8159,LEN(ADHOC!$S$4)),MAX(Domein!BD$1:'Domein'!BD8158)+1,"")))</f>
        <v/>
      </c>
    </row>
    <row r="8160" spans="45:56" x14ac:dyDescent="0.2">
      <c r="AS8160" s="4" t="s">
        <v>9698</v>
      </c>
      <c r="AT8160" s="4" t="s">
        <v>9699</v>
      </c>
      <c r="AU8160" s="4" t="s">
        <v>456</v>
      </c>
      <c r="AV8160" s="4" t="s">
        <v>764</v>
      </c>
      <c r="AW8160" s="4" t="s">
        <v>724</v>
      </c>
      <c r="AX8160" s="4"/>
      <c r="AY8160" s="4"/>
      <c r="AZ8160" s="4"/>
      <c r="BA8160" s="4"/>
      <c r="BB8160" s="4"/>
      <c r="BC8160" s="4">
        <v>40</v>
      </c>
      <c r="BD8160" t="str">
        <f>IF(AND(ADHOC!$G$15="",ADHOC!$S$4=""),"",IF(ADHOC!$G$15&lt;&gt;"",IF(ADHOC!$G$15=LEFT(Domein!$AS8160,LEN(ADHOC!$G$15)),MAX(Domein!BD$1:'Domein'!BD8159)+1,""),IF(ADHOC!$S$4=LEFT(Domein!$AS8160,LEN(ADHOC!$S$4)),MAX(Domein!BD$1:'Domein'!BD8159)+1,"")))</f>
        <v/>
      </c>
    </row>
    <row r="8161" spans="45:56" x14ac:dyDescent="0.2">
      <c r="AS8161" s="4" t="s">
        <v>14669</v>
      </c>
      <c r="AT8161" s="4" t="s">
        <v>14670</v>
      </c>
      <c r="AU8161" s="4" t="s">
        <v>456</v>
      </c>
      <c r="AV8161" s="4" t="s">
        <v>790</v>
      </c>
      <c r="AW8161" s="4" t="s">
        <v>701</v>
      </c>
      <c r="AX8161" s="4"/>
      <c r="AY8161" s="4"/>
      <c r="AZ8161" s="4"/>
      <c r="BA8161" s="4"/>
      <c r="BB8161" s="4"/>
      <c r="BC8161" s="4">
        <v>40</v>
      </c>
      <c r="BD8161" t="str">
        <f>IF(AND(ADHOC!$G$15="",ADHOC!$S$4=""),"",IF(ADHOC!$G$15&lt;&gt;"",IF(ADHOC!$G$15=LEFT(Domein!$AS8161,LEN(ADHOC!$G$15)),MAX(Domein!BD$1:'Domein'!BD8160)+1,""),IF(ADHOC!$S$4=LEFT(Domein!$AS8161,LEN(ADHOC!$S$4)),MAX(Domein!BD$1:'Domein'!BD8160)+1,"")))</f>
        <v/>
      </c>
    </row>
    <row r="8162" spans="45:56" x14ac:dyDescent="0.2">
      <c r="AS8162" s="4" t="s">
        <v>37568</v>
      </c>
      <c r="AT8162" s="4" t="s">
        <v>37569</v>
      </c>
      <c r="AU8162" s="4" t="s">
        <v>456</v>
      </c>
      <c r="AV8162" s="4" t="s">
        <v>764</v>
      </c>
      <c r="AW8162" s="4" t="s">
        <v>701</v>
      </c>
      <c r="AX8162" s="4"/>
      <c r="AY8162" s="4"/>
      <c r="AZ8162" s="4"/>
      <c r="BA8162" s="4"/>
      <c r="BB8162" s="4"/>
      <c r="BC8162" s="4">
        <v>40</v>
      </c>
      <c r="BD8162" t="str">
        <f>IF(AND(ADHOC!$G$15="",ADHOC!$S$4=""),"",IF(ADHOC!$G$15&lt;&gt;"",IF(ADHOC!$G$15=LEFT(Domein!$AS8162,LEN(ADHOC!$G$15)),MAX(Domein!BD$1:'Domein'!BD8161)+1,""),IF(ADHOC!$S$4=LEFT(Domein!$AS8162,LEN(ADHOC!$S$4)),MAX(Domein!BD$1:'Domein'!BD8161)+1,"")))</f>
        <v/>
      </c>
    </row>
    <row r="8163" spans="45:56" x14ac:dyDescent="0.2">
      <c r="AS8163" s="4" t="s">
        <v>9701</v>
      </c>
      <c r="AT8163" s="4" t="s">
        <v>9702</v>
      </c>
      <c r="AU8163" s="4" t="s">
        <v>461</v>
      </c>
      <c r="AV8163" s="4" t="s">
        <v>764</v>
      </c>
      <c r="AW8163" s="4" t="s">
        <v>724</v>
      </c>
      <c r="AX8163" s="4"/>
      <c r="AY8163" s="4"/>
      <c r="AZ8163" s="4"/>
      <c r="BA8163" s="4"/>
      <c r="BB8163" s="4"/>
      <c r="BC8163" s="4">
        <v>40</v>
      </c>
      <c r="BD8163" t="str">
        <f>IF(AND(ADHOC!$G$15="",ADHOC!$S$4=""),"",IF(ADHOC!$G$15&lt;&gt;"",IF(ADHOC!$G$15=LEFT(Domein!$AS8163,LEN(ADHOC!$G$15)),MAX(Domein!BD$1:'Domein'!BD8162)+1,""),IF(ADHOC!$S$4=LEFT(Domein!$AS8163,LEN(ADHOC!$S$4)),MAX(Domein!BD$1:'Domein'!BD8162)+1,"")))</f>
        <v/>
      </c>
    </row>
    <row r="8164" spans="45:56" x14ac:dyDescent="0.2">
      <c r="AS8164" s="4" t="s">
        <v>7858</v>
      </c>
      <c r="AT8164" s="4" t="s">
        <v>9703</v>
      </c>
      <c r="AU8164" s="4" t="s">
        <v>456</v>
      </c>
      <c r="AV8164" s="4" t="s">
        <v>8522</v>
      </c>
      <c r="AW8164" s="4" t="s">
        <v>724</v>
      </c>
      <c r="AX8164" s="4"/>
      <c r="AY8164" s="4"/>
      <c r="AZ8164" s="4"/>
      <c r="BA8164" s="4"/>
      <c r="BB8164" s="4"/>
      <c r="BC8164" s="4">
        <v>40</v>
      </c>
      <c r="BD8164" t="str">
        <f>IF(AND(ADHOC!$G$15="",ADHOC!$S$4=""),"",IF(ADHOC!$G$15&lt;&gt;"",IF(ADHOC!$G$15=LEFT(Domein!$AS8164,LEN(ADHOC!$G$15)),MAX(Domein!BD$1:'Domein'!BD8163)+1,""),IF(ADHOC!$S$4=LEFT(Domein!$AS8164,LEN(ADHOC!$S$4)),MAX(Domein!BD$1:'Domein'!BD8163)+1,"")))</f>
        <v/>
      </c>
    </row>
    <row r="8165" spans="45:56" x14ac:dyDescent="0.2">
      <c r="AS8165" s="4" t="s">
        <v>9704</v>
      </c>
      <c r="AT8165" s="4" t="s">
        <v>9705</v>
      </c>
      <c r="AU8165" s="4" t="s">
        <v>456</v>
      </c>
      <c r="AV8165" s="4" t="s">
        <v>764</v>
      </c>
      <c r="AW8165" s="4" t="s">
        <v>724</v>
      </c>
      <c r="AX8165" s="4"/>
      <c r="AY8165" s="4"/>
      <c r="AZ8165" s="4"/>
      <c r="BA8165" s="4"/>
      <c r="BB8165" s="4"/>
      <c r="BC8165" s="4">
        <v>40</v>
      </c>
      <c r="BD8165" t="str">
        <f>IF(AND(ADHOC!$G$15="",ADHOC!$S$4=""),"",IF(ADHOC!$G$15&lt;&gt;"",IF(ADHOC!$G$15=LEFT(Domein!$AS8165,LEN(ADHOC!$G$15)),MAX(Domein!BD$1:'Domein'!BD8164)+1,""),IF(ADHOC!$S$4=LEFT(Domein!$AS8165,LEN(ADHOC!$S$4)),MAX(Domein!BD$1:'Domein'!BD8164)+1,"")))</f>
        <v/>
      </c>
    </row>
    <row r="8166" spans="45:56" x14ac:dyDescent="0.2">
      <c r="AS8166" s="4" t="s">
        <v>7859</v>
      </c>
      <c r="AT8166" s="4" t="s">
        <v>7860</v>
      </c>
      <c r="AU8166" s="4" t="s">
        <v>456</v>
      </c>
      <c r="AV8166" s="4" t="s">
        <v>8522</v>
      </c>
      <c r="AW8166" s="4" t="s">
        <v>724</v>
      </c>
      <c r="AX8166" s="4"/>
      <c r="AY8166" s="4"/>
      <c r="AZ8166" s="4"/>
      <c r="BA8166" s="4"/>
      <c r="BB8166" s="4"/>
      <c r="BC8166" s="4">
        <v>40</v>
      </c>
      <c r="BD8166" t="str">
        <f>IF(AND(ADHOC!$G$15="",ADHOC!$S$4=""),"",IF(ADHOC!$G$15&lt;&gt;"",IF(ADHOC!$G$15=LEFT(Domein!$AS8166,LEN(ADHOC!$G$15)),MAX(Domein!BD$1:'Domein'!BD8165)+1,""),IF(ADHOC!$S$4=LEFT(Domein!$AS8166,LEN(ADHOC!$S$4)),MAX(Domein!BD$1:'Domein'!BD8165)+1,"")))</f>
        <v/>
      </c>
    </row>
    <row r="8167" spans="45:56" x14ac:dyDescent="0.2">
      <c r="AS8167" s="4" t="s">
        <v>12019</v>
      </c>
      <c r="AT8167" s="4" t="s">
        <v>12020</v>
      </c>
      <c r="AU8167" s="4" t="s">
        <v>456</v>
      </c>
      <c r="AV8167" s="4" t="s">
        <v>764</v>
      </c>
      <c r="AW8167" s="4" t="s">
        <v>701</v>
      </c>
      <c r="AX8167" s="4"/>
      <c r="AY8167" s="4"/>
      <c r="AZ8167" s="4"/>
      <c r="BA8167" s="4"/>
      <c r="BB8167" s="4"/>
      <c r="BC8167" s="4">
        <v>40</v>
      </c>
      <c r="BD8167" t="str">
        <f>IF(AND(ADHOC!$G$15="",ADHOC!$S$4=""),"",IF(ADHOC!$G$15&lt;&gt;"",IF(ADHOC!$G$15=LEFT(Domein!$AS8167,LEN(ADHOC!$G$15)),MAX(Domein!BD$1:'Domein'!BD8166)+1,""),IF(ADHOC!$S$4=LEFT(Domein!$AS8167,LEN(ADHOC!$S$4)),MAX(Domein!BD$1:'Domein'!BD8166)+1,"")))</f>
        <v/>
      </c>
    </row>
    <row r="8168" spans="45:56" x14ac:dyDescent="0.2">
      <c r="AS8168" s="4" t="s">
        <v>32713</v>
      </c>
      <c r="AT8168" s="4" t="s">
        <v>32714</v>
      </c>
      <c r="AU8168" s="4" t="s">
        <v>456</v>
      </c>
      <c r="AV8168" s="4" t="s">
        <v>12019</v>
      </c>
      <c r="AW8168" s="4" t="s">
        <v>701</v>
      </c>
      <c r="AX8168" s="4"/>
      <c r="AY8168" s="4"/>
      <c r="AZ8168" s="4"/>
      <c r="BA8168" s="4"/>
      <c r="BB8168" s="4"/>
      <c r="BC8168" s="4">
        <v>40</v>
      </c>
      <c r="BD8168" t="str">
        <f>IF(AND(ADHOC!$G$15="",ADHOC!$S$4=""),"",IF(ADHOC!$G$15&lt;&gt;"",IF(ADHOC!$G$15=LEFT(Domein!$AS8168,LEN(ADHOC!$G$15)),MAX(Domein!BD$1:'Domein'!BD8167)+1,""),IF(ADHOC!$S$4=LEFT(Domein!$AS8168,LEN(ADHOC!$S$4)),MAX(Domein!BD$1:'Domein'!BD8167)+1,"")))</f>
        <v/>
      </c>
    </row>
    <row r="8169" spans="45:56" x14ac:dyDescent="0.2">
      <c r="AS8169" s="4" t="s">
        <v>7548</v>
      </c>
      <c r="AT8169" s="4" t="s">
        <v>7549</v>
      </c>
      <c r="AU8169" s="4" t="s">
        <v>456</v>
      </c>
      <c r="AV8169" s="4" t="s">
        <v>764</v>
      </c>
      <c r="AW8169" s="4" t="s">
        <v>701</v>
      </c>
      <c r="AX8169" s="4"/>
      <c r="AY8169" s="4"/>
      <c r="AZ8169" s="4"/>
      <c r="BA8169" s="4"/>
      <c r="BB8169" s="4"/>
      <c r="BC8169" s="4">
        <v>40</v>
      </c>
      <c r="BD8169" t="str">
        <f>IF(AND(ADHOC!$G$15="",ADHOC!$S$4=""),"",IF(ADHOC!$G$15&lt;&gt;"",IF(ADHOC!$G$15=LEFT(Domein!$AS8169,LEN(ADHOC!$G$15)),MAX(Domein!BD$1:'Domein'!BD8168)+1,""),IF(ADHOC!$S$4=LEFT(Domein!$AS8169,LEN(ADHOC!$S$4)),MAX(Domein!BD$1:'Domein'!BD8168)+1,"")))</f>
        <v/>
      </c>
    </row>
    <row r="8170" spans="45:56" x14ac:dyDescent="0.2">
      <c r="AS8170" s="4" t="s">
        <v>7861</v>
      </c>
      <c r="AT8170" s="4" t="s">
        <v>7549</v>
      </c>
      <c r="AU8170" s="4" t="s">
        <v>456</v>
      </c>
      <c r="AV8170" s="4" t="s">
        <v>764</v>
      </c>
      <c r="AW8170" s="4" t="s">
        <v>701</v>
      </c>
      <c r="AX8170" s="4"/>
      <c r="AY8170" s="4"/>
      <c r="AZ8170" s="4"/>
      <c r="BA8170" s="4"/>
      <c r="BB8170" s="4"/>
      <c r="BC8170" s="4">
        <v>40</v>
      </c>
      <c r="BD8170" t="str">
        <f>IF(AND(ADHOC!$G$15="",ADHOC!$S$4=""),"",IF(ADHOC!$G$15&lt;&gt;"",IF(ADHOC!$G$15=LEFT(Domein!$AS8170,LEN(ADHOC!$G$15)),MAX(Domein!BD$1:'Domein'!BD8169)+1,""),IF(ADHOC!$S$4=LEFT(Domein!$AS8170,LEN(ADHOC!$S$4)),MAX(Domein!BD$1:'Domein'!BD8169)+1,"")))</f>
        <v/>
      </c>
    </row>
    <row r="8171" spans="45:56" x14ac:dyDescent="0.2">
      <c r="AS8171" s="4" t="s">
        <v>7550</v>
      </c>
      <c r="AT8171" s="4" t="s">
        <v>7549</v>
      </c>
      <c r="AU8171" s="4" t="s">
        <v>456</v>
      </c>
      <c r="AV8171" s="4" t="s">
        <v>764</v>
      </c>
      <c r="AW8171" s="4" t="s">
        <v>701</v>
      </c>
      <c r="AX8171" s="4"/>
      <c r="AY8171" s="4"/>
      <c r="AZ8171" s="4"/>
      <c r="BA8171" s="4"/>
      <c r="BB8171" s="4"/>
      <c r="BC8171" s="4">
        <v>40</v>
      </c>
      <c r="BD8171" t="str">
        <f>IF(AND(ADHOC!$G$15="",ADHOC!$S$4=""),"",IF(ADHOC!$G$15&lt;&gt;"",IF(ADHOC!$G$15=LEFT(Domein!$AS8171,LEN(ADHOC!$G$15)),MAX(Domein!BD$1:'Domein'!BD8170)+1,""),IF(ADHOC!$S$4=LEFT(Domein!$AS8171,LEN(ADHOC!$S$4)),MAX(Domein!BD$1:'Domein'!BD8170)+1,"")))</f>
        <v/>
      </c>
    </row>
    <row r="8172" spans="45:56" x14ac:dyDescent="0.2">
      <c r="AS8172" s="4" t="s">
        <v>8397</v>
      </c>
      <c r="AT8172" s="4" t="s">
        <v>8398</v>
      </c>
      <c r="AU8172" s="4" t="s">
        <v>463</v>
      </c>
      <c r="AV8172" s="4" t="s">
        <v>764</v>
      </c>
      <c r="AW8172" s="4" t="s">
        <v>701</v>
      </c>
      <c r="AX8172" s="4"/>
      <c r="AY8172" s="4"/>
      <c r="AZ8172" s="4"/>
      <c r="BA8172" s="4"/>
      <c r="BB8172" s="4"/>
      <c r="BC8172" s="4">
        <v>40</v>
      </c>
      <c r="BD8172" t="str">
        <f>IF(AND(ADHOC!$G$15="",ADHOC!$S$4=""),"",IF(ADHOC!$G$15&lt;&gt;"",IF(ADHOC!$G$15=LEFT(Domein!$AS8172,LEN(ADHOC!$G$15)),MAX(Domein!BD$1:'Domein'!BD8171)+1,""),IF(ADHOC!$S$4=LEFT(Domein!$AS8172,LEN(ADHOC!$S$4)),MAX(Domein!BD$1:'Domein'!BD8171)+1,"")))</f>
        <v/>
      </c>
    </row>
    <row r="8173" spans="45:56" x14ac:dyDescent="0.2">
      <c r="AS8173" s="4" t="s">
        <v>8399</v>
      </c>
      <c r="AT8173" s="4" t="s">
        <v>8400</v>
      </c>
      <c r="AU8173" s="4" t="s">
        <v>456</v>
      </c>
      <c r="AV8173" s="4" t="s">
        <v>764</v>
      </c>
      <c r="AW8173" s="4" t="s">
        <v>701</v>
      </c>
      <c r="AX8173" s="4"/>
      <c r="AY8173" s="4"/>
      <c r="AZ8173" s="4"/>
      <c r="BA8173" s="4"/>
      <c r="BB8173" s="4"/>
      <c r="BC8173" s="4">
        <v>40</v>
      </c>
      <c r="BD8173" t="str">
        <f>IF(AND(ADHOC!$G$15="",ADHOC!$S$4=""),"",IF(ADHOC!$G$15&lt;&gt;"",IF(ADHOC!$G$15=LEFT(Domein!$AS8173,LEN(ADHOC!$G$15)),MAX(Domein!BD$1:'Domein'!BD8172)+1,""),IF(ADHOC!$S$4=LEFT(Domein!$AS8173,LEN(ADHOC!$S$4)),MAX(Domein!BD$1:'Domein'!BD8172)+1,"")))</f>
        <v/>
      </c>
    </row>
    <row r="8174" spans="45:56" x14ac:dyDescent="0.2">
      <c r="AS8174" s="4" t="s">
        <v>7862</v>
      </c>
      <c r="AT8174" s="4" t="s">
        <v>7863</v>
      </c>
      <c r="AU8174" s="4" t="s">
        <v>456</v>
      </c>
      <c r="AV8174" s="4" t="s">
        <v>764</v>
      </c>
      <c r="AW8174" s="4" t="s">
        <v>701</v>
      </c>
      <c r="AX8174" s="4"/>
      <c r="AY8174" s="4"/>
      <c r="AZ8174" s="4"/>
      <c r="BA8174" s="4"/>
      <c r="BB8174" s="4"/>
      <c r="BC8174" s="4">
        <v>40</v>
      </c>
      <c r="BD8174" t="str">
        <f>IF(AND(ADHOC!$G$15="",ADHOC!$S$4=""),"",IF(ADHOC!$G$15&lt;&gt;"",IF(ADHOC!$G$15=LEFT(Domein!$AS8174,LEN(ADHOC!$G$15)),MAX(Domein!BD$1:'Domein'!BD8173)+1,""),IF(ADHOC!$S$4=LEFT(Domein!$AS8174,LEN(ADHOC!$S$4)),MAX(Domein!BD$1:'Domein'!BD8173)+1,"")))</f>
        <v/>
      </c>
    </row>
    <row r="8175" spans="45:56" x14ac:dyDescent="0.2">
      <c r="AS8175" s="4" t="s">
        <v>9706</v>
      </c>
      <c r="AT8175" s="4" t="s">
        <v>9707</v>
      </c>
      <c r="AU8175" s="4" t="s">
        <v>456</v>
      </c>
      <c r="AV8175" s="4" t="s">
        <v>764</v>
      </c>
      <c r="AW8175" s="4" t="s">
        <v>701</v>
      </c>
      <c r="AX8175" s="4"/>
      <c r="AY8175" s="4"/>
      <c r="AZ8175" s="4"/>
      <c r="BA8175" s="4"/>
      <c r="BB8175" s="4"/>
      <c r="BC8175" s="4">
        <v>40</v>
      </c>
      <c r="BD8175" t="str">
        <f>IF(AND(ADHOC!$G$15="",ADHOC!$S$4=""),"",IF(ADHOC!$G$15&lt;&gt;"",IF(ADHOC!$G$15=LEFT(Domein!$AS8175,LEN(ADHOC!$G$15)),MAX(Domein!BD$1:'Domein'!BD8174)+1,""),IF(ADHOC!$S$4=LEFT(Domein!$AS8175,LEN(ADHOC!$S$4)),MAX(Domein!BD$1:'Domein'!BD8174)+1,"")))</f>
        <v/>
      </c>
    </row>
    <row r="8176" spans="45:56" x14ac:dyDescent="0.2">
      <c r="AS8176" s="4" t="s">
        <v>37570</v>
      </c>
      <c r="AT8176" s="4" t="s">
        <v>37571</v>
      </c>
      <c r="AU8176" s="4" t="s">
        <v>456</v>
      </c>
      <c r="AV8176" s="4" t="s">
        <v>785</v>
      </c>
      <c r="AW8176" s="4" t="s">
        <v>701</v>
      </c>
      <c r="AX8176" s="4"/>
      <c r="AY8176" s="4"/>
      <c r="AZ8176" s="4"/>
      <c r="BA8176" s="4"/>
      <c r="BB8176" s="4"/>
      <c r="BC8176" s="4">
        <v>40</v>
      </c>
      <c r="BD8176" t="str">
        <f>IF(AND(ADHOC!$G$15="",ADHOC!$S$4=""),"",IF(ADHOC!$G$15&lt;&gt;"",IF(ADHOC!$G$15=LEFT(Domein!$AS8176,LEN(ADHOC!$G$15)),MAX(Domein!BD$1:'Domein'!BD8175)+1,""),IF(ADHOC!$S$4=LEFT(Domein!$AS8176,LEN(ADHOC!$S$4)),MAX(Domein!BD$1:'Domein'!BD8175)+1,"")))</f>
        <v/>
      </c>
    </row>
    <row r="8177" spans="45:56" x14ac:dyDescent="0.2">
      <c r="AS8177" s="4" t="s">
        <v>16465</v>
      </c>
      <c r="AT8177" s="4" t="s">
        <v>16466</v>
      </c>
      <c r="AU8177" s="4" t="s">
        <v>456</v>
      </c>
      <c r="AV8177" s="4" t="s">
        <v>16274</v>
      </c>
      <c r="AW8177" s="4" t="s">
        <v>701</v>
      </c>
      <c r="AX8177" s="4"/>
      <c r="AY8177" s="4">
        <v>246490</v>
      </c>
      <c r="AZ8177" s="4">
        <v>442270</v>
      </c>
      <c r="BA8177" s="4" t="s">
        <v>28875</v>
      </c>
      <c r="BB8177" s="4" t="s">
        <v>28876</v>
      </c>
      <c r="BC8177" s="4">
        <v>40</v>
      </c>
      <c r="BD8177" t="str">
        <f>IF(AND(ADHOC!$G$15="",ADHOC!$S$4=""),"",IF(ADHOC!$G$15&lt;&gt;"",IF(ADHOC!$G$15=LEFT(Domein!$AS8177,LEN(ADHOC!$G$15)),MAX(Domein!BD$1:'Domein'!BD8176)+1,""),IF(ADHOC!$S$4=LEFT(Domein!$AS8177,LEN(ADHOC!$S$4)),MAX(Domein!BD$1:'Domein'!BD8176)+1,"")))</f>
        <v/>
      </c>
    </row>
    <row r="8178" spans="45:56" x14ac:dyDescent="0.2">
      <c r="AS8178" s="4" t="s">
        <v>7864</v>
      </c>
      <c r="AT8178" s="4" t="s">
        <v>7865</v>
      </c>
      <c r="AU8178" s="4" t="s">
        <v>456</v>
      </c>
      <c r="AV8178" s="4" t="s">
        <v>764</v>
      </c>
      <c r="AW8178" s="4" t="s">
        <v>724</v>
      </c>
      <c r="AX8178" s="4"/>
      <c r="AY8178" s="4"/>
      <c r="AZ8178" s="4"/>
      <c r="BA8178" s="4"/>
      <c r="BB8178" s="4"/>
      <c r="BC8178" s="4">
        <v>40</v>
      </c>
      <c r="BD8178" t="str">
        <f>IF(AND(ADHOC!$G$15="",ADHOC!$S$4=""),"",IF(ADHOC!$G$15&lt;&gt;"",IF(ADHOC!$G$15=LEFT(Domein!$AS8178,LEN(ADHOC!$G$15)),MAX(Domein!BD$1:'Domein'!BD8177)+1,""),IF(ADHOC!$S$4=LEFT(Domein!$AS8178,LEN(ADHOC!$S$4)),MAX(Domein!BD$1:'Domein'!BD8177)+1,"")))</f>
        <v/>
      </c>
    </row>
    <row r="8179" spans="45:56" x14ac:dyDescent="0.2">
      <c r="AS8179" s="4" t="s">
        <v>9708</v>
      </c>
      <c r="AT8179" s="4" t="s">
        <v>14457</v>
      </c>
      <c r="AU8179" s="4" t="s">
        <v>456</v>
      </c>
      <c r="AV8179" s="4" t="s">
        <v>771</v>
      </c>
      <c r="AW8179" s="4" t="s">
        <v>724</v>
      </c>
      <c r="AX8179" s="4"/>
      <c r="AY8179" s="4">
        <v>202605</v>
      </c>
      <c r="AZ8179" s="4">
        <v>503166</v>
      </c>
      <c r="BA8179" s="4" t="s">
        <v>28877</v>
      </c>
      <c r="BB8179" s="4" t="s">
        <v>28878</v>
      </c>
      <c r="BC8179" s="4">
        <v>40</v>
      </c>
      <c r="BD8179" t="str">
        <f>IF(AND(ADHOC!$G$15="",ADHOC!$S$4=""),"",IF(ADHOC!$G$15&lt;&gt;"",IF(ADHOC!$G$15=LEFT(Domein!$AS8179,LEN(ADHOC!$G$15)),MAX(Domein!BD$1:'Domein'!BD8178)+1,""),IF(ADHOC!$S$4=LEFT(Domein!$AS8179,LEN(ADHOC!$S$4)),MAX(Domein!BD$1:'Domein'!BD8178)+1,"")))</f>
        <v/>
      </c>
    </row>
    <row r="8180" spans="45:56" x14ac:dyDescent="0.2">
      <c r="AS8180" s="4" t="s">
        <v>9709</v>
      </c>
      <c r="AT8180" s="4" t="s">
        <v>14458</v>
      </c>
      <c r="AU8180" s="4" t="s">
        <v>456</v>
      </c>
      <c r="AV8180" s="4" t="s">
        <v>771</v>
      </c>
      <c r="AW8180" s="4" t="s">
        <v>724</v>
      </c>
      <c r="AX8180" s="4"/>
      <c r="AY8180" s="4">
        <v>202913</v>
      </c>
      <c r="AZ8180" s="4">
        <v>502621</v>
      </c>
      <c r="BA8180" s="4" t="s">
        <v>23412</v>
      </c>
      <c r="BB8180" s="4" t="s">
        <v>28879</v>
      </c>
      <c r="BC8180" s="4">
        <v>40</v>
      </c>
      <c r="BD8180" t="str">
        <f>IF(AND(ADHOC!$G$15="",ADHOC!$S$4=""),"",IF(ADHOC!$G$15&lt;&gt;"",IF(ADHOC!$G$15=LEFT(Domein!$AS8180,LEN(ADHOC!$G$15)),MAX(Domein!BD$1:'Domein'!BD8179)+1,""),IF(ADHOC!$S$4=LEFT(Domein!$AS8180,LEN(ADHOC!$S$4)),MAX(Domein!BD$1:'Domein'!BD8179)+1,"")))</f>
        <v/>
      </c>
    </row>
    <row r="8181" spans="45:56" x14ac:dyDescent="0.2">
      <c r="AS8181" s="4" t="s">
        <v>9710</v>
      </c>
      <c r="AT8181" s="4" t="s">
        <v>9711</v>
      </c>
      <c r="AU8181" s="4" t="s">
        <v>456</v>
      </c>
      <c r="AV8181" s="4" t="s">
        <v>769</v>
      </c>
      <c r="AW8181" s="4" t="s">
        <v>724</v>
      </c>
      <c r="AX8181" s="4"/>
      <c r="AY8181" s="4">
        <v>243019</v>
      </c>
      <c r="AZ8181" s="4">
        <v>514559</v>
      </c>
      <c r="BA8181" s="4" t="s">
        <v>28880</v>
      </c>
      <c r="BB8181" s="4" t="s">
        <v>28881</v>
      </c>
      <c r="BC8181" s="4">
        <v>40</v>
      </c>
      <c r="BD8181" t="str">
        <f>IF(AND(ADHOC!$G$15="",ADHOC!$S$4=""),"",IF(ADHOC!$G$15&lt;&gt;"",IF(ADHOC!$G$15=LEFT(Domein!$AS8181,LEN(ADHOC!$G$15)),MAX(Domein!BD$1:'Domein'!BD8180)+1,""),IF(ADHOC!$S$4=LEFT(Domein!$AS8181,LEN(ADHOC!$S$4)),MAX(Domein!BD$1:'Domein'!BD8180)+1,"")))</f>
        <v/>
      </c>
    </row>
    <row r="8182" spans="45:56" x14ac:dyDescent="0.2">
      <c r="AS8182" s="4" t="s">
        <v>9712</v>
      </c>
      <c r="AT8182" s="4" t="s">
        <v>9713</v>
      </c>
      <c r="AU8182" s="4" t="s">
        <v>456</v>
      </c>
      <c r="AV8182" s="4" t="s">
        <v>769</v>
      </c>
      <c r="AW8182" s="4" t="s">
        <v>724</v>
      </c>
      <c r="AX8182" s="4"/>
      <c r="AY8182" s="4">
        <v>242403</v>
      </c>
      <c r="AZ8182" s="4">
        <v>514391</v>
      </c>
      <c r="BA8182" s="4" t="s">
        <v>28882</v>
      </c>
      <c r="BB8182" s="4" t="s">
        <v>28883</v>
      </c>
      <c r="BC8182" s="4">
        <v>40</v>
      </c>
      <c r="BD8182" t="str">
        <f>IF(AND(ADHOC!$G$15="",ADHOC!$S$4=""),"",IF(ADHOC!$G$15&lt;&gt;"",IF(ADHOC!$G$15=LEFT(Domein!$AS8182,LEN(ADHOC!$G$15)),MAX(Domein!BD$1:'Domein'!BD8181)+1,""),IF(ADHOC!$S$4=LEFT(Domein!$AS8182,LEN(ADHOC!$S$4)),MAX(Domein!BD$1:'Domein'!BD8181)+1,"")))</f>
        <v/>
      </c>
    </row>
    <row r="8183" spans="45:56" x14ac:dyDescent="0.2">
      <c r="AS8183" s="4" t="s">
        <v>8524</v>
      </c>
      <c r="AT8183" s="4" t="s">
        <v>9714</v>
      </c>
      <c r="AU8183" s="4" t="s">
        <v>456</v>
      </c>
      <c r="AV8183" s="4" t="s">
        <v>8524</v>
      </c>
      <c r="AW8183" s="4" t="s">
        <v>701</v>
      </c>
      <c r="AX8183" s="4"/>
      <c r="AY8183" s="4">
        <v>246047</v>
      </c>
      <c r="AZ8183" s="4">
        <v>519569</v>
      </c>
      <c r="BA8183" s="4" t="s">
        <v>28884</v>
      </c>
      <c r="BB8183" s="4" t="s">
        <v>28885</v>
      </c>
      <c r="BC8183" s="4">
        <v>40</v>
      </c>
      <c r="BD8183" t="str">
        <f>IF(AND(ADHOC!$G$15="",ADHOC!$S$4=""),"",IF(ADHOC!$G$15&lt;&gt;"",IF(ADHOC!$G$15=LEFT(Domein!$AS8183,LEN(ADHOC!$G$15)),MAX(Domein!BD$1:'Domein'!BD8182)+1,""),IF(ADHOC!$S$4=LEFT(Domein!$AS8183,LEN(ADHOC!$S$4)),MAX(Domein!BD$1:'Domein'!BD8182)+1,"")))</f>
        <v/>
      </c>
    </row>
    <row r="8184" spans="45:56" x14ac:dyDescent="0.2">
      <c r="AS8184" s="4" t="s">
        <v>16420</v>
      </c>
      <c r="AT8184" s="4" t="s">
        <v>16421</v>
      </c>
      <c r="AU8184" s="4" t="s">
        <v>456</v>
      </c>
      <c r="AV8184" s="4" t="s">
        <v>16275</v>
      </c>
      <c r="AW8184" s="4" t="s">
        <v>701</v>
      </c>
      <c r="AX8184" s="4"/>
      <c r="AY8184" s="4">
        <v>257653</v>
      </c>
      <c r="AZ8184" s="4">
        <v>531775</v>
      </c>
      <c r="BA8184" s="4" t="s">
        <v>28886</v>
      </c>
      <c r="BB8184" s="4" t="s">
        <v>28887</v>
      </c>
      <c r="BC8184" s="4">
        <v>40</v>
      </c>
      <c r="BD8184" t="str">
        <f>IF(AND(ADHOC!$G$15="",ADHOC!$S$4=""),"",IF(ADHOC!$G$15&lt;&gt;"",IF(ADHOC!$G$15=LEFT(Domein!$AS8184,LEN(ADHOC!$G$15)),MAX(Domein!BD$1:'Domein'!BD8183)+1,""),IF(ADHOC!$S$4=LEFT(Domein!$AS8184,LEN(ADHOC!$S$4)),MAX(Domein!BD$1:'Domein'!BD8183)+1,"")))</f>
        <v/>
      </c>
    </row>
    <row r="8185" spans="45:56" x14ac:dyDescent="0.2">
      <c r="AS8185" s="4" t="s">
        <v>16422</v>
      </c>
      <c r="AT8185" s="4" t="s">
        <v>16423</v>
      </c>
      <c r="AU8185" s="4" t="s">
        <v>459</v>
      </c>
      <c r="AV8185" s="4" t="s">
        <v>16275</v>
      </c>
      <c r="AW8185" s="4" t="s">
        <v>701</v>
      </c>
      <c r="AX8185" s="4"/>
      <c r="AY8185" s="4">
        <v>257653</v>
      </c>
      <c r="AZ8185" s="4">
        <v>531775</v>
      </c>
      <c r="BA8185" s="4" t="s">
        <v>28886</v>
      </c>
      <c r="BB8185" s="4" t="s">
        <v>28887</v>
      </c>
      <c r="BC8185" s="4">
        <v>40</v>
      </c>
      <c r="BD8185" t="str">
        <f>IF(AND(ADHOC!$G$15="",ADHOC!$S$4=""),"",IF(ADHOC!$G$15&lt;&gt;"",IF(ADHOC!$G$15=LEFT(Domein!$AS8185,LEN(ADHOC!$G$15)),MAX(Domein!BD$1:'Domein'!BD8184)+1,""),IF(ADHOC!$S$4=LEFT(Domein!$AS8185,LEN(ADHOC!$S$4)),MAX(Domein!BD$1:'Domein'!BD8184)+1,"")))</f>
        <v/>
      </c>
    </row>
    <row r="8186" spans="45:56" x14ac:dyDescent="0.2">
      <c r="AS8186" s="4" t="s">
        <v>16424</v>
      </c>
      <c r="AT8186" s="4" t="s">
        <v>16425</v>
      </c>
      <c r="AU8186" s="4" t="s">
        <v>459</v>
      </c>
      <c r="AV8186" s="4" t="s">
        <v>16275</v>
      </c>
      <c r="AW8186" s="4" t="s">
        <v>701</v>
      </c>
      <c r="AX8186" s="4"/>
      <c r="AY8186" s="4">
        <v>257653</v>
      </c>
      <c r="AZ8186" s="4">
        <v>531775</v>
      </c>
      <c r="BA8186" s="4" t="s">
        <v>28886</v>
      </c>
      <c r="BB8186" s="4" t="s">
        <v>28887</v>
      </c>
      <c r="BC8186" s="4">
        <v>40</v>
      </c>
      <c r="BD8186" t="str">
        <f>IF(AND(ADHOC!$G$15="",ADHOC!$S$4=""),"",IF(ADHOC!$G$15&lt;&gt;"",IF(ADHOC!$G$15=LEFT(Domein!$AS8186,LEN(ADHOC!$G$15)),MAX(Domein!BD$1:'Domein'!BD8185)+1,""),IF(ADHOC!$S$4=LEFT(Domein!$AS8186,LEN(ADHOC!$S$4)),MAX(Domein!BD$1:'Domein'!BD8185)+1,"")))</f>
        <v/>
      </c>
    </row>
    <row r="8187" spans="45:56" x14ac:dyDescent="0.2">
      <c r="AS8187" s="4" t="s">
        <v>772</v>
      </c>
      <c r="AT8187" s="4" t="s">
        <v>13910</v>
      </c>
      <c r="AU8187" s="4" t="s">
        <v>456</v>
      </c>
      <c r="AV8187" s="4" t="s">
        <v>772</v>
      </c>
      <c r="AW8187" s="4" t="s">
        <v>724</v>
      </c>
      <c r="AX8187" s="4"/>
      <c r="AY8187" s="4">
        <v>149968</v>
      </c>
      <c r="AZ8187" s="4">
        <v>482927</v>
      </c>
      <c r="BA8187" s="4" t="s">
        <v>28888</v>
      </c>
      <c r="BB8187" s="4" t="s">
        <v>28889</v>
      </c>
      <c r="BC8187" s="4">
        <v>40</v>
      </c>
      <c r="BD8187" t="str">
        <f>IF(AND(ADHOC!$G$15="",ADHOC!$S$4=""),"",IF(ADHOC!$G$15&lt;&gt;"",IF(ADHOC!$G$15=LEFT(Domein!$AS8187,LEN(ADHOC!$G$15)),MAX(Domein!BD$1:'Domein'!BD8186)+1,""),IF(ADHOC!$S$4=LEFT(Domein!$AS8187,LEN(ADHOC!$S$4)),MAX(Domein!BD$1:'Domein'!BD8186)+1,"")))</f>
        <v/>
      </c>
    </row>
    <row r="8188" spans="45:56" x14ac:dyDescent="0.2">
      <c r="AS8188" s="4" t="s">
        <v>37572</v>
      </c>
      <c r="AT8188" s="4" t="s">
        <v>37573</v>
      </c>
      <c r="AU8188" s="4" t="s">
        <v>456</v>
      </c>
      <c r="AV8188" s="4" t="s">
        <v>36405</v>
      </c>
      <c r="AW8188" s="4" t="s">
        <v>701</v>
      </c>
      <c r="AX8188" s="4"/>
      <c r="AY8188" s="4"/>
      <c r="AZ8188" s="4"/>
      <c r="BA8188" s="4"/>
      <c r="BB8188" s="4"/>
      <c r="BC8188" s="4">
        <v>40</v>
      </c>
      <c r="BD8188" t="str">
        <f>IF(AND(ADHOC!$G$15="",ADHOC!$S$4=""),"",IF(ADHOC!$G$15&lt;&gt;"",IF(ADHOC!$G$15=LEFT(Domein!$AS8188,LEN(ADHOC!$G$15)),MAX(Domein!BD$1:'Domein'!BD8187)+1,""),IF(ADHOC!$S$4=LEFT(Domein!$AS8188,LEN(ADHOC!$S$4)),MAX(Domein!BD$1:'Domein'!BD8187)+1,"")))</f>
        <v/>
      </c>
    </row>
    <row r="8189" spans="45:56" x14ac:dyDescent="0.2">
      <c r="AS8189" s="4" t="s">
        <v>14650</v>
      </c>
      <c r="AT8189" s="4" t="s">
        <v>14651</v>
      </c>
      <c r="AU8189" s="4" t="s">
        <v>456</v>
      </c>
      <c r="AV8189" s="4" t="s">
        <v>8532</v>
      </c>
      <c r="AW8189" s="4" t="s">
        <v>701</v>
      </c>
      <c r="AX8189" s="4"/>
      <c r="AY8189" s="4"/>
      <c r="AZ8189" s="4"/>
      <c r="BA8189" s="4"/>
      <c r="BB8189" s="4"/>
      <c r="BC8189" s="4">
        <v>40</v>
      </c>
      <c r="BD8189" t="str">
        <f>IF(AND(ADHOC!$G$15="",ADHOC!$S$4=""),"",IF(ADHOC!$G$15&lt;&gt;"",IF(ADHOC!$G$15=LEFT(Domein!$AS8189,LEN(ADHOC!$G$15)),MAX(Domein!BD$1:'Domein'!BD8188)+1,""),IF(ADHOC!$S$4=LEFT(Domein!$AS8189,LEN(ADHOC!$S$4)),MAX(Domein!BD$1:'Domein'!BD8188)+1,"")))</f>
        <v/>
      </c>
    </row>
    <row r="8190" spans="45:56" x14ac:dyDescent="0.2">
      <c r="AS8190" s="4" t="s">
        <v>38966</v>
      </c>
      <c r="AT8190" s="4" t="s">
        <v>38967</v>
      </c>
      <c r="AU8190" s="4" t="s">
        <v>463</v>
      </c>
      <c r="AV8190" s="4" t="s">
        <v>36405</v>
      </c>
      <c r="AW8190" s="4" t="s">
        <v>701</v>
      </c>
      <c r="AX8190" s="4"/>
      <c r="AY8190" s="4"/>
      <c r="AZ8190" s="4"/>
      <c r="BA8190" s="4"/>
      <c r="BB8190" s="4"/>
      <c r="BC8190" s="4">
        <v>40</v>
      </c>
      <c r="BD8190" t="str">
        <f>IF(AND(ADHOC!$G$15="",ADHOC!$S$4=""),"",IF(ADHOC!$G$15&lt;&gt;"",IF(ADHOC!$G$15=LEFT(Domein!$AS8190,LEN(ADHOC!$G$15)),MAX(Domein!BD$1:'Domein'!BD8189)+1,""),IF(ADHOC!$S$4=LEFT(Domein!$AS8190,LEN(ADHOC!$S$4)),MAX(Domein!BD$1:'Domein'!BD8189)+1,"")))</f>
        <v/>
      </c>
    </row>
    <row r="8191" spans="45:56" x14ac:dyDescent="0.2">
      <c r="AS8191" s="4" t="s">
        <v>7866</v>
      </c>
      <c r="AT8191" s="4" t="s">
        <v>7867</v>
      </c>
      <c r="AU8191" s="4" t="s">
        <v>456</v>
      </c>
      <c r="AV8191" s="4" t="s">
        <v>764</v>
      </c>
      <c r="AW8191" s="4" t="s">
        <v>724</v>
      </c>
      <c r="AX8191" s="4"/>
      <c r="AY8191" s="4"/>
      <c r="AZ8191" s="4"/>
      <c r="BA8191" s="4"/>
      <c r="BB8191" s="4"/>
      <c r="BC8191" s="4">
        <v>40</v>
      </c>
      <c r="BD8191" t="str">
        <f>IF(AND(ADHOC!$G$15="",ADHOC!$S$4=""),"",IF(ADHOC!$G$15&lt;&gt;"",IF(ADHOC!$G$15=LEFT(Domein!$AS8191,LEN(ADHOC!$G$15)),MAX(Domein!BD$1:'Domein'!BD8190)+1,""),IF(ADHOC!$S$4=LEFT(Domein!$AS8191,LEN(ADHOC!$S$4)),MAX(Domein!BD$1:'Domein'!BD8190)+1,"")))</f>
        <v/>
      </c>
    </row>
    <row r="8192" spans="45:56" x14ac:dyDescent="0.2">
      <c r="AS8192" s="4" t="s">
        <v>773</v>
      </c>
      <c r="AT8192" s="4" t="s">
        <v>3509</v>
      </c>
      <c r="AU8192" s="4" t="s">
        <v>463</v>
      </c>
      <c r="AV8192" s="4" t="s">
        <v>773</v>
      </c>
      <c r="AW8192" s="4" t="s">
        <v>701</v>
      </c>
      <c r="AX8192" s="4"/>
      <c r="AY8192" s="4"/>
      <c r="AZ8192" s="4"/>
      <c r="BA8192" s="4"/>
      <c r="BB8192" s="4"/>
      <c r="BC8192" s="4">
        <v>40</v>
      </c>
      <c r="BD8192" t="str">
        <f>IF(AND(ADHOC!$G$15="",ADHOC!$S$4=""),"",IF(ADHOC!$G$15&lt;&gt;"",IF(ADHOC!$G$15=LEFT(Domein!$AS8192,LEN(ADHOC!$G$15)),MAX(Domein!BD$1:'Domein'!BD8191)+1,""),IF(ADHOC!$S$4=LEFT(Domein!$AS8192,LEN(ADHOC!$S$4)),MAX(Domein!BD$1:'Domein'!BD8191)+1,"")))</f>
        <v/>
      </c>
    </row>
    <row r="8193" spans="45:56" x14ac:dyDescent="0.2">
      <c r="AS8193" s="4" t="s">
        <v>37574</v>
      </c>
      <c r="AT8193" s="4" t="s">
        <v>37575</v>
      </c>
      <c r="AU8193" s="4" t="s">
        <v>456</v>
      </c>
      <c r="AV8193" s="4" t="s">
        <v>36405</v>
      </c>
      <c r="AW8193" s="4" t="s">
        <v>701</v>
      </c>
      <c r="AX8193" s="4"/>
      <c r="AY8193" s="4"/>
      <c r="AZ8193" s="4"/>
      <c r="BA8193" s="4"/>
      <c r="BB8193" s="4"/>
      <c r="BC8193" s="4">
        <v>40</v>
      </c>
      <c r="BD8193" t="str">
        <f>IF(AND(ADHOC!$G$15="",ADHOC!$S$4=""),"",IF(ADHOC!$G$15&lt;&gt;"",IF(ADHOC!$G$15=LEFT(Domein!$AS8193,LEN(ADHOC!$G$15)),MAX(Domein!BD$1:'Domein'!BD8192)+1,""),IF(ADHOC!$S$4=LEFT(Domein!$AS8193,LEN(ADHOC!$S$4)),MAX(Domein!BD$1:'Domein'!BD8192)+1,"")))</f>
        <v/>
      </c>
    </row>
    <row r="8194" spans="45:56" x14ac:dyDescent="0.2">
      <c r="AS8194" s="4" t="s">
        <v>37576</v>
      </c>
      <c r="AT8194" s="4" t="s">
        <v>37577</v>
      </c>
      <c r="AU8194" s="4" t="s">
        <v>456</v>
      </c>
      <c r="AV8194" s="4" t="s">
        <v>36405</v>
      </c>
      <c r="AW8194" s="4" t="s">
        <v>701</v>
      </c>
      <c r="AX8194" s="4"/>
      <c r="AY8194" s="4"/>
      <c r="AZ8194" s="4"/>
      <c r="BA8194" s="4"/>
      <c r="BB8194" s="4"/>
      <c r="BC8194" s="4">
        <v>40</v>
      </c>
      <c r="BD8194" t="str">
        <f>IF(AND(ADHOC!$G$15="",ADHOC!$S$4=""),"",IF(ADHOC!$G$15&lt;&gt;"",IF(ADHOC!$G$15=LEFT(Domein!$AS8194,LEN(ADHOC!$G$15)),MAX(Domein!BD$1:'Domein'!BD8193)+1,""),IF(ADHOC!$S$4=LEFT(Domein!$AS8194,LEN(ADHOC!$S$4)),MAX(Domein!BD$1:'Domein'!BD8193)+1,"")))</f>
        <v/>
      </c>
    </row>
    <row r="8195" spans="45:56" x14ac:dyDescent="0.2">
      <c r="AS8195" s="4" t="s">
        <v>35213</v>
      </c>
      <c r="AT8195" s="4" t="s">
        <v>9676</v>
      </c>
      <c r="AU8195" s="4" t="s">
        <v>456</v>
      </c>
      <c r="AV8195" s="4" t="s">
        <v>781</v>
      </c>
      <c r="AW8195" s="4" t="s">
        <v>701</v>
      </c>
      <c r="AX8195" s="4"/>
      <c r="AY8195" s="4"/>
      <c r="AZ8195" s="4"/>
      <c r="BA8195" s="4"/>
      <c r="BB8195" s="4"/>
      <c r="BC8195" s="4">
        <v>40</v>
      </c>
      <c r="BD8195" t="str">
        <f>IF(AND(ADHOC!$G$15="",ADHOC!$S$4=""),"",IF(ADHOC!$G$15&lt;&gt;"",IF(ADHOC!$G$15=LEFT(Domein!$AS8195,LEN(ADHOC!$G$15)),MAX(Domein!BD$1:'Domein'!BD8194)+1,""),IF(ADHOC!$S$4=LEFT(Domein!$AS8195,LEN(ADHOC!$S$4)),MAX(Domein!BD$1:'Domein'!BD8194)+1,"")))</f>
        <v/>
      </c>
    </row>
    <row r="8196" spans="45:56" x14ac:dyDescent="0.2">
      <c r="AS8196" s="4" t="s">
        <v>15905</v>
      </c>
      <c r="AT8196" s="4" t="s">
        <v>15906</v>
      </c>
      <c r="AU8196" s="4" t="s">
        <v>456</v>
      </c>
      <c r="AV8196" s="4" t="s">
        <v>15800</v>
      </c>
      <c r="AW8196" s="4" t="s">
        <v>701</v>
      </c>
      <c r="AX8196" s="4"/>
      <c r="AY8196" s="4"/>
      <c r="AZ8196" s="4"/>
      <c r="BA8196" s="4"/>
      <c r="BB8196" s="4"/>
      <c r="BC8196" s="4">
        <v>40</v>
      </c>
      <c r="BD8196" t="str">
        <f>IF(AND(ADHOC!$G$15="",ADHOC!$S$4=""),"",IF(ADHOC!$G$15&lt;&gt;"",IF(ADHOC!$G$15=LEFT(Domein!$AS8196,LEN(ADHOC!$G$15)),MAX(Domein!BD$1:'Domein'!BD8195)+1,""),IF(ADHOC!$S$4=LEFT(Domein!$AS8196,LEN(ADHOC!$S$4)),MAX(Domein!BD$1:'Domein'!BD8195)+1,"")))</f>
        <v/>
      </c>
    </row>
    <row r="8197" spans="45:56" x14ac:dyDescent="0.2">
      <c r="AS8197" s="4" t="s">
        <v>15907</v>
      </c>
      <c r="AT8197" s="4" t="s">
        <v>15908</v>
      </c>
      <c r="AU8197" s="4" t="s">
        <v>456</v>
      </c>
      <c r="AV8197" s="4" t="s">
        <v>15800</v>
      </c>
      <c r="AW8197" s="4" t="s">
        <v>701</v>
      </c>
      <c r="AX8197" s="4"/>
      <c r="AY8197" s="4"/>
      <c r="AZ8197" s="4"/>
      <c r="BA8197" s="4"/>
      <c r="BB8197" s="4"/>
      <c r="BC8197" s="4">
        <v>40</v>
      </c>
      <c r="BD8197" t="str">
        <f>IF(AND(ADHOC!$G$15="",ADHOC!$S$4=""),"",IF(ADHOC!$G$15&lt;&gt;"",IF(ADHOC!$G$15=LEFT(Domein!$AS8197,LEN(ADHOC!$G$15)),MAX(Domein!BD$1:'Domein'!BD8196)+1,""),IF(ADHOC!$S$4=LEFT(Domein!$AS8197,LEN(ADHOC!$S$4)),MAX(Domein!BD$1:'Domein'!BD8196)+1,"")))</f>
        <v/>
      </c>
    </row>
    <row r="8198" spans="45:56" x14ac:dyDescent="0.2">
      <c r="AS8198" s="4" t="s">
        <v>15909</v>
      </c>
      <c r="AT8198" s="4" t="s">
        <v>15910</v>
      </c>
      <c r="AU8198" s="4" t="s">
        <v>456</v>
      </c>
      <c r="AV8198" s="4" t="s">
        <v>15800</v>
      </c>
      <c r="AW8198" s="4" t="s">
        <v>701</v>
      </c>
      <c r="AX8198" s="4"/>
      <c r="AY8198" s="4"/>
      <c r="AZ8198" s="4"/>
      <c r="BA8198" s="4"/>
      <c r="BB8198" s="4"/>
      <c r="BC8198" s="4">
        <v>40</v>
      </c>
      <c r="BD8198" t="str">
        <f>IF(AND(ADHOC!$G$15="",ADHOC!$S$4=""),"",IF(ADHOC!$G$15&lt;&gt;"",IF(ADHOC!$G$15=LEFT(Domein!$AS8198,LEN(ADHOC!$G$15)),MAX(Domein!BD$1:'Domein'!BD8197)+1,""),IF(ADHOC!$S$4=LEFT(Domein!$AS8198,LEN(ADHOC!$S$4)),MAX(Domein!BD$1:'Domein'!BD8197)+1,"")))</f>
        <v/>
      </c>
    </row>
    <row r="8199" spans="45:56" x14ac:dyDescent="0.2">
      <c r="AS8199" s="4" t="s">
        <v>15911</v>
      </c>
      <c r="AT8199" s="4" t="s">
        <v>16141</v>
      </c>
      <c r="AU8199" s="4" t="s">
        <v>456</v>
      </c>
      <c r="AV8199" s="4" t="s">
        <v>15800</v>
      </c>
      <c r="AW8199" s="4" t="s">
        <v>701</v>
      </c>
      <c r="AX8199" s="4"/>
      <c r="AY8199" s="4"/>
      <c r="AZ8199" s="4"/>
      <c r="BA8199" s="4"/>
      <c r="BB8199" s="4"/>
      <c r="BC8199" s="4">
        <v>40</v>
      </c>
      <c r="BD8199" t="str">
        <f>IF(AND(ADHOC!$G$15="",ADHOC!$S$4=""),"",IF(ADHOC!$G$15&lt;&gt;"",IF(ADHOC!$G$15=LEFT(Domein!$AS8199,LEN(ADHOC!$G$15)),MAX(Domein!BD$1:'Domein'!BD8198)+1,""),IF(ADHOC!$S$4=LEFT(Domein!$AS8199,LEN(ADHOC!$S$4)),MAX(Domein!BD$1:'Domein'!BD8198)+1,"")))</f>
        <v/>
      </c>
    </row>
    <row r="8200" spans="45:56" x14ac:dyDescent="0.2">
      <c r="AS8200" s="4" t="s">
        <v>32386</v>
      </c>
      <c r="AT8200" s="4" t="s">
        <v>32387</v>
      </c>
      <c r="AU8200" s="4" t="s">
        <v>456</v>
      </c>
      <c r="AV8200" s="4" t="s">
        <v>20896</v>
      </c>
      <c r="AW8200" s="4" t="s">
        <v>724</v>
      </c>
      <c r="AX8200" s="4"/>
      <c r="AY8200" s="4">
        <v>226237</v>
      </c>
      <c r="AZ8200" s="4">
        <v>504024</v>
      </c>
      <c r="BA8200" s="4" t="s">
        <v>32388</v>
      </c>
      <c r="BB8200" s="4" t="s">
        <v>32389</v>
      </c>
      <c r="BC8200" s="4">
        <v>40</v>
      </c>
      <c r="BD8200" t="str">
        <f>IF(AND(ADHOC!$G$15="",ADHOC!$S$4=""),"",IF(ADHOC!$G$15&lt;&gt;"",IF(ADHOC!$G$15=LEFT(Domein!$AS8200,LEN(ADHOC!$G$15)),MAX(Domein!BD$1:'Domein'!BD8199)+1,""),IF(ADHOC!$S$4=LEFT(Domein!$AS8200,LEN(ADHOC!$S$4)),MAX(Domein!BD$1:'Domein'!BD8199)+1,"")))</f>
        <v/>
      </c>
    </row>
    <row r="8201" spans="45:56" x14ac:dyDescent="0.2">
      <c r="AS8201" s="4" t="s">
        <v>7868</v>
      </c>
      <c r="AT8201" s="4" t="s">
        <v>7869</v>
      </c>
      <c r="AU8201" s="4" t="s">
        <v>456</v>
      </c>
      <c r="AV8201" s="4" t="s">
        <v>764</v>
      </c>
      <c r="AW8201" s="4" t="s">
        <v>724</v>
      </c>
      <c r="AX8201" s="4"/>
      <c r="AY8201" s="4"/>
      <c r="AZ8201" s="4"/>
      <c r="BA8201" s="4"/>
      <c r="BB8201" s="4"/>
      <c r="BC8201" s="4">
        <v>40</v>
      </c>
      <c r="BD8201" t="str">
        <f>IF(AND(ADHOC!$G$15="",ADHOC!$S$4=""),"",IF(ADHOC!$G$15&lt;&gt;"",IF(ADHOC!$G$15=LEFT(Domein!$AS8201,LEN(ADHOC!$G$15)),MAX(Domein!BD$1:'Domein'!BD8200)+1,""),IF(ADHOC!$S$4=LEFT(Domein!$AS8201,LEN(ADHOC!$S$4)),MAX(Domein!BD$1:'Domein'!BD8200)+1,"")))</f>
        <v/>
      </c>
    </row>
    <row r="8202" spans="45:56" x14ac:dyDescent="0.2">
      <c r="AS8202" s="4" t="s">
        <v>9715</v>
      </c>
      <c r="AT8202" s="4" t="s">
        <v>9716</v>
      </c>
      <c r="AU8202" s="4" t="s">
        <v>456</v>
      </c>
      <c r="AV8202" s="4" t="s">
        <v>8525</v>
      </c>
      <c r="AW8202" s="4" t="s">
        <v>724</v>
      </c>
      <c r="AX8202" s="4"/>
      <c r="AY8202" s="4">
        <v>241366</v>
      </c>
      <c r="AZ8202" s="4">
        <v>486660</v>
      </c>
      <c r="BA8202" s="4" t="s">
        <v>35630</v>
      </c>
      <c r="BB8202" s="4" t="s">
        <v>35631</v>
      </c>
      <c r="BC8202" s="4">
        <v>40</v>
      </c>
      <c r="BD8202" t="str">
        <f>IF(AND(ADHOC!$G$15="",ADHOC!$S$4=""),"",IF(ADHOC!$G$15&lt;&gt;"",IF(ADHOC!$G$15=LEFT(Domein!$AS8202,LEN(ADHOC!$G$15)),MAX(Domein!BD$1:'Domein'!BD8201)+1,""),IF(ADHOC!$S$4=LEFT(Domein!$AS8202,LEN(ADHOC!$S$4)),MAX(Domein!BD$1:'Domein'!BD8201)+1,"")))</f>
        <v/>
      </c>
    </row>
    <row r="8203" spans="45:56" x14ac:dyDescent="0.2">
      <c r="AS8203" s="4" t="s">
        <v>32174</v>
      </c>
      <c r="AT8203" s="4" t="s">
        <v>32175</v>
      </c>
      <c r="AU8203" s="4" t="s">
        <v>463</v>
      </c>
      <c r="AV8203" s="4" t="s">
        <v>22017</v>
      </c>
      <c r="AW8203" s="4" t="s">
        <v>701</v>
      </c>
      <c r="AX8203" s="4"/>
      <c r="AY8203" s="4">
        <v>210280</v>
      </c>
      <c r="AZ8203" s="4">
        <v>519015</v>
      </c>
      <c r="BA8203" s="4" t="s">
        <v>32176</v>
      </c>
      <c r="BB8203" s="4" t="s">
        <v>32177</v>
      </c>
      <c r="BC8203" s="4">
        <v>40</v>
      </c>
      <c r="BD8203" t="str">
        <f>IF(AND(ADHOC!$G$15="",ADHOC!$S$4=""),"",IF(ADHOC!$G$15&lt;&gt;"",IF(ADHOC!$G$15=LEFT(Domein!$AS8203,LEN(ADHOC!$G$15)),MAX(Domein!BD$1:'Domein'!BD8202)+1,""),IF(ADHOC!$S$4=LEFT(Domein!$AS8203,LEN(ADHOC!$S$4)),MAX(Domein!BD$1:'Domein'!BD8202)+1,"")))</f>
        <v/>
      </c>
    </row>
    <row r="8204" spans="45:56" x14ac:dyDescent="0.2">
      <c r="AS8204" s="4" t="s">
        <v>9717</v>
      </c>
      <c r="AT8204" s="4" t="s">
        <v>35334</v>
      </c>
      <c r="AU8204" s="4" t="s">
        <v>463</v>
      </c>
      <c r="AV8204" s="4" t="s">
        <v>773</v>
      </c>
      <c r="AW8204" s="4" t="s">
        <v>701</v>
      </c>
      <c r="AX8204" s="4"/>
      <c r="AY8204" s="4"/>
      <c r="AZ8204" s="4"/>
      <c r="BA8204" s="4"/>
      <c r="BB8204" s="4"/>
      <c r="BC8204" s="4">
        <v>40</v>
      </c>
      <c r="BD8204" t="str">
        <f>IF(AND(ADHOC!$G$15="",ADHOC!$S$4=""),"",IF(ADHOC!$G$15&lt;&gt;"",IF(ADHOC!$G$15=LEFT(Domein!$AS8204,LEN(ADHOC!$G$15)),MAX(Domein!BD$1:'Domein'!BD8203)+1,""),IF(ADHOC!$S$4=LEFT(Domein!$AS8204,LEN(ADHOC!$S$4)),MAX(Domein!BD$1:'Domein'!BD8203)+1,"")))</f>
        <v/>
      </c>
    </row>
    <row r="8205" spans="45:56" x14ac:dyDescent="0.2">
      <c r="AS8205" s="4" t="s">
        <v>34382</v>
      </c>
      <c r="AT8205" s="4" t="s">
        <v>34383</v>
      </c>
      <c r="AU8205" s="4" t="s">
        <v>456</v>
      </c>
      <c r="AV8205" s="4" t="s">
        <v>773</v>
      </c>
      <c r="AW8205" s="4" t="s">
        <v>939</v>
      </c>
      <c r="AX8205" s="4"/>
      <c r="AY8205" s="4"/>
      <c r="AZ8205" s="4"/>
      <c r="BA8205" s="4"/>
      <c r="BB8205" s="4"/>
      <c r="BC8205" s="4">
        <v>40</v>
      </c>
      <c r="BD8205" t="str">
        <f>IF(AND(ADHOC!$G$15="",ADHOC!$S$4=""),"",IF(ADHOC!$G$15&lt;&gt;"",IF(ADHOC!$G$15=LEFT(Domein!$AS8205,LEN(ADHOC!$G$15)),MAX(Domein!BD$1:'Domein'!BD8204)+1,""),IF(ADHOC!$S$4=LEFT(Domein!$AS8205,LEN(ADHOC!$S$4)),MAX(Domein!BD$1:'Domein'!BD8204)+1,"")))</f>
        <v/>
      </c>
    </row>
    <row r="8206" spans="45:56" x14ac:dyDescent="0.2">
      <c r="AS8206" s="4" t="s">
        <v>7870</v>
      </c>
      <c r="AT8206" s="4" t="s">
        <v>7871</v>
      </c>
      <c r="AU8206" s="4" t="s">
        <v>456</v>
      </c>
      <c r="AV8206" s="4" t="s">
        <v>764</v>
      </c>
      <c r="AW8206" s="4" t="s">
        <v>724</v>
      </c>
      <c r="AX8206" s="4"/>
      <c r="AY8206" s="4"/>
      <c r="AZ8206" s="4"/>
      <c r="BA8206" s="4"/>
      <c r="BB8206" s="4"/>
      <c r="BC8206" s="4">
        <v>40</v>
      </c>
      <c r="BD8206" t="str">
        <f>IF(AND(ADHOC!$G$15="",ADHOC!$S$4=""),"",IF(ADHOC!$G$15&lt;&gt;"",IF(ADHOC!$G$15=LEFT(Domein!$AS8206,LEN(ADHOC!$G$15)),MAX(Domein!BD$1:'Domein'!BD8205)+1,""),IF(ADHOC!$S$4=LEFT(Domein!$AS8206,LEN(ADHOC!$S$4)),MAX(Domein!BD$1:'Domein'!BD8205)+1,"")))</f>
        <v/>
      </c>
    </row>
    <row r="8207" spans="45:56" x14ac:dyDescent="0.2">
      <c r="AS8207" s="4" t="s">
        <v>21864</v>
      </c>
      <c r="AT8207" s="4" t="s">
        <v>21865</v>
      </c>
      <c r="AU8207" s="4" t="s">
        <v>456</v>
      </c>
      <c r="AV8207" s="4" t="s">
        <v>10834</v>
      </c>
      <c r="AW8207" s="4" t="s">
        <v>701</v>
      </c>
      <c r="AX8207" s="4"/>
      <c r="AY8207" s="4"/>
      <c r="AZ8207" s="4"/>
      <c r="BA8207" s="4"/>
      <c r="BB8207" s="4"/>
      <c r="BC8207" s="4">
        <v>40</v>
      </c>
      <c r="BD8207" t="str">
        <f>IF(AND(ADHOC!$G$15="",ADHOC!$S$4=""),"",IF(ADHOC!$G$15&lt;&gt;"",IF(ADHOC!$G$15=LEFT(Domein!$AS8207,LEN(ADHOC!$G$15)),MAX(Domein!BD$1:'Domein'!BD8206)+1,""),IF(ADHOC!$S$4=LEFT(Domein!$AS8207,LEN(ADHOC!$S$4)),MAX(Domein!BD$1:'Domein'!BD8206)+1,"")))</f>
        <v/>
      </c>
    </row>
    <row r="8208" spans="45:56" x14ac:dyDescent="0.2">
      <c r="AS8208" s="4" t="s">
        <v>21866</v>
      </c>
      <c r="AT8208" s="4" t="s">
        <v>21867</v>
      </c>
      <c r="AU8208" s="4" t="s">
        <v>456</v>
      </c>
      <c r="AV8208" s="4" t="s">
        <v>10834</v>
      </c>
      <c r="AW8208" s="4" t="s">
        <v>701</v>
      </c>
      <c r="AX8208" s="4"/>
      <c r="AY8208" s="4"/>
      <c r="AZ8208" s="4"/>
      <c r="BA8208" s="4"/>
      <c r="BB8208" s="4"/>
      <c r="BC8208" s="4">
        <v>40</v>
      </c>
      <c r="BD8208" t="str">
        <f>IF(AND(ADHOC!$G$15="",ADHOC!$S$4=""),"",IF(ADHOC!$G$15&lt;&gt;"",IF(ADHOC!$G$15=LEFT(Domein!$AS8208,LEN(ADHOC!$G$15)),MAX(Domein!BD$1:'Domein'!BD8207)+1,""),IF(ADHOC!$S$4=LEFT(Domein!$AS8208,LEN(ADHOC!$S$4)),MAX(Domein!BD$1:'Domein'!BD8207)+1,"")))</f>
        <v/>
      </c>
    </row>
    <row r="8209" spans="45:56" x14ac:dyDescent="0.2">
      <c r="AS8209" s="4" t="s">
        <v>21868</v>
      </c>
      <c r="AT8209" s="4" t="s">
        <v>21869</v>
      </c>
      <c r="AU8209" s="4" t="s">
        <v>456</v>
      </c>
      <c r="AV8209" s="4" t="s">
        <v>10834</v>
      </c>
      <c r="AW8209" s="4" t="s">
        <v>701</v>
      </c>
      <c r="AX8209" s="4"/>
      <c r="AY8209" s="4"/>
      <c r="AZ8209" s="4"/>
      <c r="BA8209" s="4"/>
      <c r="BB8209" s="4"/>
      <c r="BC8209" s="4">
        <v>40</v>
      </c>
      <c r="BD8209" t="str">
        <f>IF(AND(ADHOC!$G$15="",ADHOC!$S$4=""),"",IF(ADHOC!$G$15&lt;&gt;"",IF(ADHOC!$G$15=LEFT(Domein!$AS8209,LEN(ADHOC!$G$15)),MAX(Domein!BD$1:'Domein'!BD8208)+1,""),IF(ADHOC!$S$4=LEFT(Domein!$AS8209,LEN(ADHOC!$S$4)),MAX(Domein!BD$1:'Domein'!BD8208)+1,"")))</f>
        <v/>
      </c>
    </row>
    <row r="8210" spans="45:56" x14ac:dyDescent="0.2">
      <c r="AS8210" s="4" t="s">
        <v>21870</v>
      </c>
      <c r="AT8210" s="4" t="s">
        <v>21871</v>
      </c>
      <c r="AU8210" s="4" t="s">
        <v>456</v>
      </c>
      <c r="AV8210" s="4" t="s">
        <v>10834</v>
      </c>
      <c r="AW8210" s="4" t="s">
        <v>701</v>
      </c>
      <c r="AX8210" s="4"/>
      <c r="AY8210" s="4"/>
      <c r="AZ8210" s="4"/>
      <c r="BA8210" s="4"/>
      <c r="BB8210" s="4"/>
      <c r="BC8210" s="4">
        <v>40</v>
      </c>
      <c r="BD8210" t="str">
        <f>IF(AND(ADHOC!$G$15="",ADHOC!$S$4=""),"",IF(ADHOC!$G$15&lt;&gt;"",IF(ADHOC!$G$15=LEFT(Domein!$AS8210,LEN(ADHOC!$G$15)),MAX(Domein!BD$1:'Domein'!BD8209)+1,""),IF(ADHOC!$S$4=LEFT(Domein!$AS8210,LEN(ADHOC!$S$4)),MAX(Domein!BD$1:'Domein'!BD8209)+1,"")))</f>
        <v/>
      </c>
    </row>
    <row r="8211" spans="45:56" x14ac:dyDescent="0.2">
      <c r="AS8211" s="4" t="s">
        <v>21872</v>
      </c>
      <c r="AT8211" s="4" t="s">
        <v>21873</v>
      </c>
      <c r="AU8211" s="4" t="s">
        <v>456</v>
      </c>
      <c r="AV8211" s="4" t="s">
        <v>10834</v>
      </c>
      <c r="AW8211" s="4" t="s">
        <v>701</v>
      </c>
      <c r="AX8211" s="4"/>
      <c r="AY8211" s="4"/>
      <c r="AZ8211" s="4"/>
      <c r="BA8211" s="4"/>
      <c r="BB8211" s="4"/>
      <c r="BC8211" s="4">
        <v>40</v>
      </c>
      <c r="BD8211" t="str">
        <f>IF(AND(ADHOC!$G$15="",ADHOC!$S$4=""),"",IF(ADHOC!$G$15&lt;&gt;"",IF(ADHOC!$G$15=LEFT(Domein!$AS8211,LEN(ADHOC!$G$15)),MAX(Domein!BD$1:'Domein'!BD8210)+1,""),IF(ADHOC!$S$4=LEFT(Domein!$AS8211,LEN(ADHOC!$S$4)),MAX(Domein!BD$1:'Domein'!BD8210)+1,"")))</f>
        <v/>
      </c>
    </row>
    <row r="8212" spans="45:56" x14ac:dyDescent="0.2">
      <c r="AS8212" s="4" t="s">
        <v>15961</v>
      </c>
      <c r="AT8212" s="4" t="s">
        <v>15985</v>
      </c>
      <c r="AU8212" s="4" t="s">
        <v>456</v>
      </c>
      <c r="AV8212" s="4" t="s">
        <v>10834</v>
      </c>
      <c r="AW8212" s="4" t="s">
        <v>701</v>
      </c>
      <c r="AX8212" s="4"/>
      <c r="AY8212" s="4"/>
      <c r="AZ8212" s="4"/>
      <c r="BA8212" s="4"/>
      <c r="BB8212" s="4"/>
      <c r="BC8212" s="4">
        <v>40</v>
      </c>
      <c r="BD8212" t="str">
        <f>IF(AND(ADHOC!$G$15="",ADHOC!$S$4=""),"",IF(ADHOC!$G$15&lt;&gt;"",IF(ADHOC!$G$15=LEFT(Domein!$AS8212,LEN(ADHOC!$G$15)),MAX(Domein!BD$1:'Domein'!BD8211)+1,""),IF(ADHOC!$S$4=LEFT(Domein!$AS8212,LEN(ADHOC!$S$4)),MAX(Domein!BD$1:'Domein'!BD8211)+1,"")))</f>
        <v/>
      </c>
    </row>
    <row r="8213" spans="45:56" x14ac:dyDescent="0.2">
      <c r="AS8213" s="4" t="s">
        <v>21221</v>
      </c>
      <c r="AT8213" s="4" t="s">
        <v>21222</v>
      </c>
      <c r="AU8213" s="4" t="s">
        <v>456</v>
      </c>
      <c r="AV8213" s="4" t="s">
        <v>10834</v>
      </c>
      <c r="AW8213" s="4" t="s">
        <v>701</v>
      </c>
      <c r="AX8213" s="4"/>
      <c r="AY8213" s="4"/>
      <c r="AZ8213" s="4"/>
      <c r="BA8213" s="4"/>
      <c r="BB8213" s="4"/>
      <c r="BC8213" s="4">
        <v>40</v>
      </c>
      <c r="BD8213" t="str">
        <f>IF(AND(ADHOC!$G$15="",ADHOC!$S$4=""),"",IF(ADHOC!$G$15&lt;&gt;"",IF(ADHOC!$G$15=LEFT(Domein!$AS8213,LEN(ADHOC!$G$15)),MAX(Domein!BD$1:'Domein'!BD8212)+1,""),IF(ADHOC!$S$4=LEFT(Domein!$AS8213,LEN(ADHOC!$S$4)),MAX(Domein!BD$1:'Domein'!BD8212)+1,"")))</f>
        <v/>
      </c>
    </row>
    <row r="8214" spans="45:56" x14ac:dyDescent="0.2">
      <c r="AS8214" s="4" t="s">
        <v>21223</v>
      </c>
      <c r="AT8214" s="4" t="s">
        <v>21224</v>
      </c>
      <c r="AU8214" s="4" t="s">
        <v>456</v>
      </c>
      <c r="AV8214" s="4" t="s">
        <v>10834</v>
      </c>
      <c r="AW8214" s="4" t="s">
        <v>701</v>
      </c>
      <c r="AX8214" s="4"/>
      <c r="AY8214" s="4"/>
      <c r="AZ8214" s="4"/>
      <c r="BA8214" s="4"/>
      <c r="BB8214" s="4"/>
      <c r="BC8214" s="4">
        <v>40</v>
      </c>
      <c r="BD8214" t="str">
        <f>IF(AND(ADHOC!$G$15="",ADHOC!$S$4=""),"",IF(ADHOC!$G$15&lt;&gt;"",IF(ADHOC!$G$15=LEFT(Domein!$AS8214,LEN(ADHOC!$G$15)),MAX(Domein!BD$1:'Domein'!BD8213)+1,""),IF(ADHOC!$S$4=LEFT(Domein!$AS8214,LEN(ADHOC!$S$4)),MAX(Domein!BD$1:'Domein'!BD8213)+1,"")))</f>
        <v/>
      </c>
    </row>
    <row r="8215" spans="45:56" x14ac:dyDescent="0.2">
      <c r="AS8215" s="4" t="s">
        <v>21225</v>
      </c>
      <c r="AT8215" s="4" t="s">
        <v>21226</v>
      </c>
      <c r="AU8215" s="4" t="s">
        <v>456</v>
      </c>
      <c r="AV8215" s="4" t="s">
        <v>10834</v>
      </c>
      <c r="AW8215" s="4" t="s">
        <v>701</v>
      </c>
      <c r="AX8215" s="4"/>
      <c r="AY8215" s="4"/>
      <c r="AZ8215" s="4"/>
      <c r="BA8215" s="4"/>
      <c r="BB8215" s="4"/>
      <c r="BC8215" s="4">
        <v>40</v>
      </c>
      <c r="BD8215" t="str">
        <f>IF(AND(ADHOC!$G$15="",ADHOC!$S$4=""),"",IF(ADHOC!$G$15&lt;&gt;"",IF(ADHOC!$G$15=LEFT(Domein!$AS8215,LEN(ADHOC!$G$15)),MAX(Domein!BD$1:'Domein'!BD8214)+1,""),IF(ADHOC!$S$4=LEFT(Domein!$AS8215,LEN(ADHOC!$S$4)),MAX(Domein!BD$1:'Domein'!BD8214)+1,"")))</f>
        <v/>
      </c>
    </row>
    <row r="8216" spans="45:56" x14ac:dyDescent="0.2">
      <c r="AS8216" s="4" t="s">
        <v>21227</v>
      </c>
      <c r="AT8216" s="4" t="s">
        <v>21228</v>
      </c>
      <c r="AU8216" s="4" t="s">
        <v>456</v>
      </c>
      <c r="AV8216" s="4" t="s">
        <v>10834</v>
      </c>
      <c r="AW8216" s="4" t="s">
        <v>701</v>
      </c>
      <c r="AX8216" s="4"/>
      <c r="AY8216" s="4"/>
      <c r="AZ8216" s="4"/>
      <c r="BA8216" s="4"/>
      <c r="BB8216" s="4"/>
      <c r="BC8216" s="4">
        <v>40</v>
      </c>
      <c r="BD8216" t="str">
        <f>IF(AND(ADHOC!$G$15="",ADHOC!$S$4=""),"",IF(ADHOC!$G$15&lt;&gt;"",IF(ADHOC!$G$15=LEFT(Domein!$AS8216,LEN(ADHOC!$G$15)),MAX(Domein!BD$1:'Domein'!BD8215)+1,""),IF(ADHOC!$S$4=LEFT(Domein!$AS8216,LEN(ADHOC!$S$4)),MAX(Domein!BD$1:'Domein'!BD8215)+1,"")))</f>
        <v/>
      </c>
    </row>
    <row r="8217" spans="45:56" x14ac:dyDescent="0.2">
      <c r="AS8217" s="4" t="s">
        <v>21229</v>
      </c>
      <c r="AT8217" s="4" t="s">
        <v>1713</v>
      </c>
      <c r="AU8217" s="4" t="s">
        <v>456</v>
      </c>
      <c r="AV8217" s="4" t="s">
        <v>10834</v>
      </c>
      <c r="AW8217" s="4" t="s">
        <v>701</v>
      </c>
      <c r="AX8217" s="4"/>
      <c r="AY8217" s="4"/>
      <c r="AZ8217" s="4"/>
      <c r="BA8217" s="4"/>
      <c r="BB8217" s="4"/>
      <c r="BC8217" s="4">
        <v>40</v>
      </c>
      <c r="BD8217" t="str">
        <f>IF(AND(ADHOC!$G$15="",ADHOC!$S$4=""),"",IF(ADHOC!$G$15&lt;&gt;"",IF(ADHOC!$G$15=LEFT(Domein!$AS8217,LEN(ADHOC!$G$15)),MAX(Domein!BD$1:'Domein'!BD8216)+1,""),IF(ADHOC!$S$4=LEFT(Domein!$AS8217,LEN(ADHOC!$S$4)),MAX(Domein!BD$1:'Domein'!BD8216)+1,"")))</f>
        <v/>
      </c>
    </row>
    <row r="8218" spans="45:56" x14ac:dyDescent="0.2">
      <c r="AS8218" s="4" t="s">
        <v>21230</v>
      </c>
      <c r="AT8218" s="4" t="s">
        <v>1714</v>
      </c>
      <c r="AU8218" s="4" t="s">
        <v>456</v>
      </c>
      <c r="AV8218" s="4" t="s">
        <v>10834</v>
      </c>
      <c r="AW8218" s="4" t="s">
        <v>701</v>
      </c>
      <c r="AX8218" s="4"/>
      <c r="AY8218" s="4"/>
      <c r="AZ8218" s="4"/>
      <c r="BA8218" s="4"/>
      <c r="BB8218" s="4"/>
      <c r="BC8218" s="4">
        <v>40</v>
      </c>
      <c r="BD8218" t="str">
        <f>IF(AND(ADHOC!$G$15="",ADHOC!$S$4=""),"",IF(ADHOC!$G$15&lt;&gt;"",IF(ADHOC!$G$15=LEFT(Domein!$AS8218,LEN(ADHOC!$G$15)),MAX(Domein!BD$1:'Domein'!BD8217)+1,""),IF(ADHOC!$S$4=LEFT(Domein!$AS8218,LEN(ADHOC!$S$4)),MAX(Domein!BD$1:'Domein'!BD8217)+1,"")))</f>
        <v/>
      </c>
    </row>
    <row r="8219" spans="45:56" x14ac:dyDescent="0.2">
      <c r="AS8219" s="4" t="s">
        <v>21231</v>
      </c>
      <c r="AT8219" s="4" t="s">
        <v>1715</v>
      </c>
      <c r="AU8219" s="4" t="s">
        <v>456</v>
      </c>
      <c r="AV8219" s="4" t="s">
        <v>10834</v>
      </c>
      <c r="AW8219" s="4" t="s">
        <v>701</v>
      </c>
      <c r="AX8219" s="4"/>
      <c r="AY8219" s="4"/>
      <c r="AZ8219" s="4"/>
      <c r="BA8219" s="4"/>
      <c r="BB8219" s="4"/>
      <c r="BC8219" s="4">
        <v>40</v>
      </c>
      <c r="BD8219" t="str">
        <f>IF(AND(ADHOC!$G$15="",ADHOC!$S$4=""),"",IF(ADHOC!$G$15&lt;&gt;"",IF(ADHOC!$G$15=LEFT(Domein!$AS8219,LEN(ADHOC!$G$15)),MAX(Domein!BD$1:'Domein'!BD8218)+1,""),IF(ADHOC!$S$4=LEFT(Domein!$AS8219,LEN(ADHOC!$S$4)),MAX(Domein!BD$1:'Domein'!BD8218)+1,"")))</f>
        <v/>
      </c>
    </row>
    <row r="8220" spans="45:56" x14ac:dyDescent="0.2">
      <c r="AS8220" s="4" t="s">
        <v>21232</v>
      </c>
      <c r="AT8220" s="4" t="s">
        <v>1716</v>
      </c>
      <c r="AU8220" s="4" t="s">
        <v>456</v>
      </c>
      <c r="AV8220" s="4" t="s">
        <v>10834</v>
      </c>
      <c r="AW8220" s="4" t="s">
        <v>701</v>
      </c>
      <c r="AX8220" s="4"/>
      <c r="AY8220" s="4"/>
      <c r="AZ8220" s="4"/>
      <c r="BA8220" s="4"/>
      <c r="BB8220" s="4"/>
      <c r="BC8220" s="4">
        <v>40</v>
      </c>
      <c r="BD8220" t="str">
        <f>IF(AND(ADHOC!$G$15="",ADHOC!$S$4=""),"",IF(ADHOC!$G$15&lt;&gt;"",IF(ADHOC!$G$15=LEFT(Domein!$AS8220,LEN(ADHOC!$G$15)),MAX(Domein!BD$1:'Domein'!BD8219)+1,""),IF(ADHOC!$S$4=LEFT(Domein!$AS8220,LEN(ADHOC!$S$4)),MAX(Domein!BD$1:'Domein'!BD8219)+1,"")))</f>
        <v/>
      </c>
    </row>
    <row r="8221" spans="45:56" x14ac:dyDescent="0.2">
      <c r="AS8221" s="4" t="s">
        <v>21233</v>
      </c>
      <c r="AT8221" s="4" t="s">
        <v>8291</v>
      </c>
      <c r="AU8221" s="4" t="s">
        <v>456</v>
      </c>
      <c r="AV8221" s="4" t="s">
        <v>10834</v>
      </c>
      <c r="AW8221" s="4" t="s">
        <v>701</v>
      </c>
      <c r="AX8221" s="4"/>
      <c r="AY8221" s="4"/>
      <c r="AZ8221" s="4"/>
      <c r="BA8221" s="4"/>
      <c r="BB8221" s="4"/>
      <c r="BC8221" s="4">
        <v>40</v>
      </c>
      <c r="BD8221" t="str">
        <f>IF(AND(ADHOC!$G$15="",ADHOC!$S$4=""),"",IF(ADHOC!$G$15&lt;&gt;"",IF(ADHOC!$G$15=LEFT(Domein!$AS8221,LEN(ADHOC!$G$15)),MAX(Domein!BD$1:'Domein'!BD8220)+1,""),IF(ADHOC!$S$4=LEFT(Domein!$AS8221,LEN(ADHOC!$S$4)),MAX(Domein!BD$1:'Domein'!BD8220)+1,"")))</f>
        <v/>
      </c>
    </row>
    <row r="8222" spans="45:56" x14ac:dyDescent="0.2">
      <c r="AS8222" s="4" t="s">
        <v>21234</v>
      </c>
      <c r="AT8222" s="4" t="s">
        <v>8292</v>
      </c>
      <c r="AU8222" s="4" t="s">
        <v>456</v>
      </c>
      <c r="AV8222" s="4" t="s">
        <v>10834</v>
      </c>
      <c r="AW8222" s="4" t="s">
        <v>701</v>
      </c>
      <c r="AX8222" s="4"/>
      <c r="AY8222" s="4"/>
      <c r="AZ8222" s="4"/>
      <c r="BA8222" s="4"/>
      <c r="BB8222" s="4"/>
      <c r="BC8222" s="4">
        <v>40</v>
      </c>
      <c r="BD8222" t="str">
        <f>IF(AND(ADHOC!$G$15="",ADHOC!$S$4=""),"",IF(ADHOC!$G$15&lt;&gt;"",IF(ADHOC!$G$15=LEFT(Domein!$AS8222,LEN(ADHOC!$G$15)),MAX(Domein!BD$1:'Domein'!BD8221)+1,""),IF(ADHOC!$S$4=LEFT(Domein!$AS8222,LEN(ADHOC!$S$4)),MAX(Domein!BD$1:'Domein'!BD8221)+1,"")))</f>
        <v/>
      </c>
    </row>
    <row r="8223" spans="45:56" x14ac:dyDescent="0.2">
      <c r="AS8223" s="4" t="s">
        <v>7872</v>
      </c>
      <c r="AT8223" s="4" t="s">
        <v>9718</v>
      </c>
      <c r="AU8223" s="4" t="s">
        <v>456</v>
      </c>
      <c r="AV8223" s="4" t="s">
        <v>8522</v>
      </c>
      <c r="AW8223" s="4" t="s">
        <v>724</v>
      </c>
      <c r="AX8223" s="4"/>
      <c r="AY8223" s="4"/>
      <c r="AZ8223" s="4"/>
      <c r="BA8223" s="4"/>
      <c r="BB8223" s="4"/>
      <c r="BC8223" s="4">
        <v>40</v>
      </c>
      <c r="BD8223" t="str">
        <f>IF(AND(ADHOC!$G$15="",ADHOC!$S$4=""),"",IF(ADHOC!$G$15&lt;&gt;"",IF(ADHOC!$G$15=LEFT(Domein!$AS8223,LEN(ADHOC!$G$15)),MAX(Domein!BD$1:'Domein'!BD8222)+1,""),IF(ADHOC!$S$4=LEFT(Domein!$AS8223,LEN(ADHOC!$S$4)),MAX(Domein!BD$1:'Domein'!BD8222)+1,"")))</f>
        <v/>
      </c>
    </row>
    <row r="8224" spans="45:56" x14ac:dyDescent="0.2">
      <c r="AS8224" s="4" t="s">
        <v>13977</v>
      </c>
      <c r="AT8224" s="4" t="s">
        <v>13978</v>
      </c>
      <c r="AU8224" s="4" t="s">
        <v>456</v>
      </c>
      <c r="AV8224" s="4" t="s">
        <v>13756</v>
      </c>
      <c r="AW8224" s="4" t="s">
        <v>724</v>
      </c>
      <c r="AX8224" s="4"/>
      <c r="AY8224" s="4">
        <v>143730</v>
      </c>
      <c r="AZ8224" s="4">
        <v>486637</v>
      </c>
      <c r="BA8224" s="4" t="s">
        <v>28890</v>
      </c>
      <c r="BB8224" s="4" t="s">
        <v>28891</v>
      </c>
      <c r="BC8224" s="4">
        <v>40</v>
      </c>
      <c r="BD8224" t="str">
        <f>IF(AND(ADHOC!$G$15="",ADHOC!$S$4=""),"",IF(ADHOC!$G$15&lt;&gt;"",IF(ADHOC!$G$15=LEFT(Domein!$AS8224,LEN(ADHOC!$G$15)),MAX(Domein!BD$1:'Domein'!BD8223)+1,""),IF(ADHOC!$S$4=LEFT(Domein!$AS8224,LEN(ADHOC!$S$4)),MAX(Domein!BD$1:'Domein'!BD8223)+1,"")))</f>
        <v/>
      </c>
    </row>
    <row r="8225" spans="45:56" x14ac:dyDescent="0.2">
      <c r="AS8225" s="4" t="s">
        <v>8349</v>
      </c>
      <c r="AT8225" s="4" t="s">
        <v>8350</v>
      </c>
      <c r="AU8225" s="4" t="s">
        <v>456</v>
      </c>
      <c r="AV8225" s="4" t="s">
        <v>786</v>
      </c>
      <c r="AW8225" s="4" t="s">
        <v>724</v>
      </c>
      <c r="AX8225" s="4"/>
      <c r="AY8225" s="4"/>
      <c r="AZ8225" s="4"/>
      <c r="BA8225" s="4"/>
      <c r="BB8225" s="4"/>
      <c r="BC8225" s="4">
        <v>40</v>
      </c>
      <c r="BD8225" t="str">
        <f>IF(AND(ADHOC!$G$15="",ADHOC!$S$4=""),"",IF(ADHOC!$G$15&lt;&gt;"",IF(ADHOC!$G$15=LEFT(Domein!$AS8225,LEN(ADHOC!$G$15)),MAX(Domein!BD$1:'Domein'!BD8224)+1,""),IF(ADHOC!$S$4=LEFT(Domein!$AS8225,LEN(ADHOC!$S$4)),MAX(Domein!BD$1:'Domein'!BD8224)+1,"")))</f>
        <v/>
      </c>
    </row>
    <row r="8226" spans="45:56" x14ac:dyDescent="0.2">
      <c r="AS8226" s="4" t="s">
        <v>15986</v>
      </c>
      <c r="AT8226" s="4" t="s">
        <v>15987</v>
      </c>
      <c r="AU8226" s="4" t="s">
        <v>456</v>
      </c>
      <c r="AV8226" s="4" t="s">
        <v>7015</v>
      </c>
      <c r="AW8226" s="4" t="s">
        <v>701</v>
      </c>
      <c r="AX8226" s="4"/>
      <c r="AY8226" s="4"/>
      <c r="AZ8226" s="4"/>
      <c r="BA8226" s="4"/>
      <c r="BB8226" s="4"/>
      <c r="BC8226" s="4">
        <v>40</v>
      </c>
      <c r="BD8226" t="str">
        <f>IF(AND(ADHOC!$G$15="",ADHOC!$S$4=""),"",IF(ADHOC!$G$15&lt;&gt;"",IF(ADHOC!$G$15=LEFT(Domein!$AS8226,LEN(ADHOC!$G$15)),MAX(Domein!BD$1:'Domein'!BD8225)+1,""),IF(ADHOC!$S$4=LEFT(Domein!$AS8226,LEN(ADHOC!$S$4)),MAX(Domein!BD$1:'Domein'!BD8225)+1,"")))</f>
        <v/>
      </c>
    </row>
    <row r="8227" spans="45:56" x14ac:dyDescent="0.2">
      <c r="AS8227" s="4" t="s">
        <v>15988</v>
      </c>
      <c r="AT8227" s="4" t="s">
        <v>1661</v>
      </c>
      <c r="AU8227" s="4" t="s">
        <v>456</v>
      </c>
      <c r="AV8227" s="4" t="s">
        <v>7015</v>
      </c>
      <c r="AW8227" s="4" t="s">
        <v>701</v>
      </c>
      <c r="AX8227" s="4"/>
      <c r="AY8227" s="4"/>
      <c r="AZ8227" s="4"/>
      <c r="BA8227" s="4"/>
      <c r="BB8227" s="4"/>
      <c r="BC8227" s="4">
        <v>40</v>
      </c>
      <c r="BD8227" t="str">
        <f>IF(AND(ADHOC!$G$15="",ADHOC!$S$4=""),"",IF(ADHOC!$G$15&lt;&gt;"",IF(ADHOC!$G$15=LEFT(Domein!$AS8227,LEN(ADHOC!$G$15)),MAX(Domein!BD$1:'Domein'!BD8226)+1,""),IF(ADHOC!$S$4=LEFT(Domein!$AS8227,LEN(ADHOC!$S$4)),MAX(Domein!BD$1:'Domein'!BD8226)+1,"")))</f>
        <v/>
      </c>
    </row>
    <row r="8228" spans="45:56" x14ac:dyDescent="0.2">
      <c r="AS8228" s="4" t="s">
        <v>37578</v>
      </c>
      <c r="AT8228" s="4" t="s">
        <v>37579</v>
      </c>
      <c r="AU8228" s="4" t="s">
        <v>456</v>
      </c>
      <c r="AV8228" s="4" t="s">
        <v>36405</v>
      </c>
      <c r="AW8228" s="4" t="s">
        <v>701</v>
      </c>
      <c r="AX8228" s="4"/>
      <c r="AY8228" s="4"/>
      <c r="AZ8228" s="4"/>
      <c r="BA8228" s="4"/>
      <c r="BB8228" s="4"/>
      <c r="BC8228" s="4">
        <v>40</v>
      </c>
      <c r="BD8228" t="str">
        <f>IF(AND(ADHOC!$G$15="",ADHOC!$S$4=""),"",IF(ADHOC!$G$15&lt;&gt;"",IF(ADHOC!$G$15=LEFT(Domein!$AS8228,LEN(ADHOC!$G$15)),MAX(Domein!BD$1:'Domein'!BD8227)+1,""),IF(ADHOC!$S$4=LEFT(Domein!$AS8228,LEN(ADHOC!$S$4)),MAX(Domein!BD$1:'Domein'!BD8227)+1,"")))</f>
        <v/>
      </c>
    </row>
    <row r="8229" spans="45:56" x14ac:dyDescent="0.2">
      <c r="AS8229" s="4" t="s">
        <v>14652</v>
      </c>
      <c r="AT8229" s="4" t="s">
        <v>14653</v>
      </c>
      <c r="AU8229" s="4" t="s">
        <v>456</v>
      </c>
      <c r="AV8229" s="4" t="s">
        <v>8532</v>
      </c>
      <c r="AW8229" s="4" t="s">
        <v>701</v>
      </c>
      <c r="AX8229" s="4"/>
      <c r="AY8229" s="4"/>
      <c r="AZ8229" s="4"/>
      <c r="BA8229" s="4"/>
      <c r="BB8229" s="4"/>
      <c r="BC8229" s="4">
        <v>40</v>
      </c>
      <c r="BD8229" t="str">
        <f>IF(AND(ADHOC!$G$15="",ADHOC!$S$4=""),"",IF(ADHOC!$G$15&lt;&gt;"",IF(ADHOC!$G$15=LEFT(Domein!$AS8229,LEN(ADHOC!$G$15)),MAX(Domein!BD$1:'Domein'!BD8228)+1,""),IF(ADHOC!$S$4=LEFT(Domein!$AS8229,LEN(ADHOC!$S$4)),MAX(Domein!BD$1:'Domein'!BD8228)+1,"")))</f>
        <v/>
      </c>
    </row>
    <row r="8230" spans="45:56" x14ac:dyDescent="0.2">
      <c r="AS8230" s="4" t="s">
        <v>38968</v>
      </c>
      <c r="AT8230" s="4" t="s">
        <v>38969</v>
      </c>
      <c r="AU8230" s="4" t="s">
        <v>463</v>
      </c>
      <c r="AV8230" s="4" t="s">
        <v>36405</v>
      </c>
      <c r="AW8230" s="4" t="s">
        <v>701</v>
      </c>
      <c r="AX8230" s="4"/>
      <c r="AY8230" s="4"/>
      <c r="AZ8230" s="4"/>
      <c r="BA8230" s="4"/>
      <c r="BB8230" s="4"/>
      <c r="BC8230" s="4">
        <v>40</v>
      </c>
      <c r="BD8230" t="str">
        <f>IF(AND(ADHOC!$G$15="",ADHOC!$S$4=""),"",IF(ADHOC!$G$15&lt;&gt;"",IF(ADHOC!$G$15=LEFT(Domein!$AS8230,LEN(ADHOC!$G$15)),MAX(Domein!BD$1:'Domein'!BD8229)+1,""),IF(ADHOC!$S$4=LEFT(Domein!$AS8230,LEN(ADHOC!$S$4)),MAX(Domein!BD$1:'Domein'!BD8229)+1,"")))</f>
        <v/>
      </c>
    </row>
    <row r="8231" spans="45:56" x14ac:dyDescent="0.2">
      <c r="AS8231" s="4" t="s">
        <v>20823</v>
      </c>
      <c r="AT8231" s="4" t="s">
        <v>20824</v>
      </c>
      <c r="AU8231" s="4" t="s">
        <v>456</v>
      </c>
      <c r="AV8231" s="4" t="s">
        <v>16462</v>
      </c>
      <c r="AW8231" s="4" t="s">
        <v>1167</v>
      </c>
      <c r="AX8231" s="4"/>
      <c r="AY8231" s="4"/>
      <c r="AZ8231" s="4"/>
      <c r="BA8231" s="4"/>
      <c r="BB8231" s="4"/>
      <c r="BC8231" s="4">
        <v>40</v>
      </c>
      <c r="BD8231" t="str">
        <f>IF(AND(ADHOC!$G$15="",ADHOC!$S$4=""),"",IF(ADHOC!$G$15&lt;&gt;"",IF(ADHOC!$G$15=LEFT(Domein!$AS8231,LEN(ADHOC!$G$15)),MAX(Domein!BD$1:'Domein'!BD8230)+1,""),IF(ADHOC!$S$4=LEFT(Domein!$AS8231,LEN(ADHOC!$S$4)),MAX(Domein!BD$1:'Domein'!BD8230)+1,"")))</f>
        <v/>
      </c>
    </row>
    <row r="8232" spans="45:56" x14ac:dyDescent="0.2">
      <c r="AS8232" s="4" t="s">
        <v>33609</v>
      </c>
      <c r="AT8232" s="4" t="s">
        <v>33610</v>
      </c>
      <c r="AU8232" s="4" t="s">
        <v>456</v>
      </c>
      <c r="AV8232" s="4" t="s">
        <v>775</v>
      </c>
      <c r="AW8232" s="4" t="s">
        <v>701</v>
      </c>
      <c r="AX8232" s="4"/>
      <c r="AY8232" s="4"/>
      <c r="AZ8232" s="4"/>
      <c r="BA8232" s="4"/>
      <c r="BB8232" s="4"/>
      <c r="BC8232" s="4">
        <v>40</v>
      </c>
      <c r="BD8232" t="str">
        <f>IF(AND(ADHOC!$G$15="",ADHOC!$S$4=""),"",IF(ADHOC!$G$15&lt;&gt;"",IF(ADHOC!$G$15=LEFT(Domein!$AS8232,LEN(ADHOC!$G$15)),MAX(Domein!BD$1:'Domein'!BD8231)+1,""),IF(ADHOC!$S$4=LEFT(Domein!$AS8232,LEN(ADHOC!$S$4)),MAX(Domein!BD$1:'Domein'!BD8231)+1,"")))</f>
        <v/>
      </c>
    </row>
    <row r="8233" spans="45:56" x14ac:dyDescent="0.2">
      <c r="AS8233" s="4" t="s">
        <v>33611</v>
      </c>
      <c r="AT8233" s="4" t="s">
        <v>33612</v>
      </c>
      <c r="AU8233" s="4" t="s">
        <v>456</v>
      </c>
      <c r="AV8233" s="4" t="s">
        <v>775</v>
      </c>
      <c r="AW8233" s="4" t="s">
        <v>701</v>
      </c>
      <c r="AX8233" s="4"/>
      <c r="AY8233" s="4"/>
      <c r="AZ8233" s="4"/>
      <c r="BA8233" s="4"/>
      <c r="BB8233" s="4"/>
      <c r="BC8233" s="4">
        <v>40</v>
      </c>
      <c r="BD8233" t="str">
        <f>IF(AND(ADHOC!$G$15="",ADHOC!$S$4=""),"",IF(ADHOC!$G$15&lt;&gt;"",IF(ADHOC!$G$15=LEFT(Domein!$AS8233,LEN(ADHOC!$G$15)),MAX(Domein!BD$1:'Domein'!BD8232)+1,""),IF(ADHOC!$S$4=LEFT(Domein!$AS8233,LEN(ADHOC!$S$4)),MAX(Domein!BD$1:'Domein'!BD8232)+1,"")))</f>
        <v/>
      </c>
    </row>
    <row r="8234" spans="45:56" x14ac:dyDescent="0.2">
      <c r="AS8234" s="4" t="s">
        <v>33613</v>
      </c>
      <c r="AT8234" s="4" t="s">
        <v>33614</v>
      </c>
      <c r="AU8234" s="4" t="s">
        <v>456</v>
      </c>
      <c r="AV8234" s="4" t="s">
        <v>775</v>
      </c>
      <c r="AW8234" s="4" t="s">
        <v>701</v>
      </c>
      <c r="AX8234" s="4"/>
      <c r="AY8234" s="4"/>
      <c r="AZ8234" s="4"/>
      <c r="BA8234" s="4"/>
      <c r="BB8234" s="4"/>
      <c r="BC8234" s="4">
        <v>40</v>
      </c>
      <c r="BD8234" t="str">
        <f>IF(AND(ADHOC!$G$15="",ADHOC!$S$4=""),"",IF(ADHOC!$G$15&lt;&gt;"",IF(ADHOC!$G$15=LEFT(Domein!$AS8234,LEN(ADHOC!$G$15)),MAX(Domein!BD$1:'Domein'!BD8233)+1,""),IF(ADHOC!$S$4=LEFT(Domein!$AS8234,LEN(ADHOC!$S$4)),MAX(Domein!BD$1:'Domein'!BD8233)+1,"")))</f>
        <v/>
      </c>
    </row>
    <row r="8235" spans="45:56" x14ac:dyDescent="0.2">
      <c r="AS8235" s="4" t="s">
        <v>33615</v>
      </c>
      <c r="AT8235" s="4" t="s">
        <v>33616</v>
      </c>
      <c r="AU8235" s="4" t="s">
        <v>456</v>
      </c>
      <c r="AV8235" s="4" t="s">
        <v>775</v>
      </c>
      <c r="AW8235" s="4" t="s">
        <v>701</v>
      </c>
      <c r="AX8235" s="4"/>
      <c r="AY8235" s="4"/>
      <c r="AZ8235" s="4"/>
      <c r="BA8235" s="4"/>
      <c r="BB8235" s="4"/>
      <c r="BC8235" s="4">
        <v>40</v>
      </c>
      <c r="BD8235" t="str">
        <f>IF(AND(ADHOC!$G$15="",ADHOC!$S$4=""),"",IF(ADHOC!$G$15&lt;&gt;"",IF(ADHOC!$G$15=LEFT(Domein!$AS8235,LEN(ADHOC!$G$15)),MAX(Domein!BD$1:'Domein'!BD8234)+1,""),IF(ADHOC!$S$4=LEFT(Domein!$AS8235,LEN(ADHOC!$S$4)),MAX(Domein!BD$1:'Domein'!BD8234)+1,"")))</f>
        <v/>
      </c>
    </row>
    <row r="8236" spans="45:56" x14ac:dyDescent="0.2">
      <c r="AS8236" s="4" t="s">
        <v>33617</v>
      </c>
      <c r="AT8236" s="4" t="s">
        <v>33618</v>
      </c>
      <c r="AU8236" s="4" t="s">
        <v>456</v>
      </c>
      <c r="AV8236" s="4" t="s">
        <v>775</v>
      </c>
      <c r="AW8236" s="4" t="s">
        <v>701</v>
      </c>
      <c r="AX8236" s="4"/>
      <c r="AY8236" s="4"/>
      <c r="AZ8236" s="4"/>
      <c r="BA8236" s="4"/>
      <c r="BB8236" s="4"/>
      <c r="BC8236" s="4">
        <v>40</v>
      </c>
      <c r="BD8236" t="str">
        <f>IF(AND(ADHOC!$G$15="",ADHOC!$S$4=""),"",IF(ADHOC!$G$15&lt;&gt;"",IF(ADHOC!$G$15=LEFT(Domein!$AS8236,LEN(ADHOC!$G$15)),MAX(Domein!BD$1:'Domein'!BD8235)+1,""),IF(ADHOC!$S$4=LEFT(Domein!$AS8236,LEN(ADHOC!$S$4)),MAX(Domein!BD$1:'Domein'!BD8235)+1,"")))</f>
        <v/>
      </c>
    </row>
    <row r="8237" spans="45:56" x14ac:dyDescent="0.2">
      <c r="AS8237" s="4" t="s">
        <v>33619</v>
      </c>
      <c r="AT8237" s="4" t="s">
        <v>33620</v>
      </c>
      <c r="AU8237" s="4" t="s">
        <v>456</v>
      </c>
      <c r="AV8237" s="4" t="s">
        <v>775</v>
      </c>
      <c r="AW8237" s="4" t="s">
        <v>701</v>
      </c>
      <c r="AX8237" s="4"/>
      <c r="AY8237" s="4"/>
      <c r="AZ8237" s="4"/>
      <c r="BA8237" s="4"/>
      <c r="BB8237" s="4"/>
      <c r="BC8237" s="4">
        <v>40</v>
      </c>
      <c r="BD8237" t="str">
        <f>IF(AND(ADHOC!$G$15="",ADHOC!$S$4=""),"",IF(ADHOC!$G$15&lt;&gt;"",IF(ADHOC!$G$15=LEFT(Domein!$AS8237,LEN(ADHOC!$G$15)),MAX(Domein!BD$1:'Domein'!BD8236)+1,""),IF(ADHOC!$S$4=LEFT(Domein!$AS8237,LEN(ADHOC!$S$4)),MAX(Domein!BD$1:'Domein'!BD8236)+1,"")))</f>
        <v/>
      </c>
    </row>
    <row r="8238" spans="45:56" x14ac:dyDescent="0.2">
      <c r="AS8238" s="4" t="s">
        <v>7873</v>
      </c>
      <c r="AT8238" s="4" t="s">
        <v>7874</v>
      </c>
      <c r="AU8238" s="4" t="s">
        <v>456</v>
      </c>
      <c r="AV8238" s="4" t="s">
        <v>7666</v>
      </c>
      <c r="AW8238" s="4" t="s">
        <v>701</v>
      </c>
      <c r="AX8238" s="4"/>
      <c r="AY8238" s="4"/>
      <c r="AZ8238" s="4"/>
      <c r="BA8238" s="4"/>
      <c r="BB8238" s="4"/>
      <c r="BC8238" s="4">
        <v>40</v>
      </c>
      <c r="BD8238" t="str">
        <f>IF(AND(ADHOC!$G$15="",ADHOC!$S$4=""),"",IF(ADHOC!$G$15&lt;&gt;"",IF(ADHOC!$G$15=LEFT(Domein!$AS8238,LEN(ADHOC!$G$15)),MAX(Domein!BD$1:'Domein'!BD8237)+1,""),IF(ADHOC!$S$4=LEFT(Domein!$AS8238,LEN(ADHOC!$S$4)),MAX(Domein!BD$1:'Domein'!BD8237)+1,"")))</f>
        <v/>
      </c>
    </row>
    <row r="8239" spans="45:56" x14ac:dyDescent="0.2">
      <c r="AS8239" s="4" t="s">
        <v>15633</v>
      </c>
      <c r="AT8239" s="4" t="s">
        <v>15634</v>
      </c>
      <c r="AU8239" s="4" t="s">
        <v>456</v>
      </c>
      <c r="AV8239" s="4" t="s">
        <v>790</v>
      </c>
      <c r="AW8239" s="4" t="s">
        <v>724</v>
      </c>
      <c r="AX8239" s="4"/>
      <c r="AY8239" s="4"/>
      <c r="AZ8239" s="4"/>
      <c r="BA8239" s="4"/>
      <c r="BB8239" s="4"/>
      <c r="BC8239" s="4">
        <v>40</v>
      </c>
      <c r="BD8239" t="str">
        <f>IF(AND(ADHOC!$G$15="",ADHOC!$S$4=""),"",IF(ADHOC!$G$15&lt;&gt;"",IF(ADHOC!$G$15=LEFT(Domein!$AS8239,LEN(ADHOC!$G$15)),MAX(Domein!BD$1:'Domein'!BD8238)+1,""),IF(ADHOC!$S$4=LEFT(Domein!$AS8239,LEN(ADHOC!$S$4)),MAX(Domein!BD$1:'Domein'!BD8238)+1,"")))</f>
        <v/>
      </c>
    </row>
    <row r="8240" spans="45:56" x14ac:dyDescent="0.2">
      <c r="AS8240" s="4" t="s">
        <v>15635</v>
      </c>
      <c r="AT8240" s="4" t="s">
        <v>15636</v>
      </c>
      <c r="AU8240" s="4" t="s">
        <v>456</v>
      </c>
      <c r="AV8240" s="4" t="s">
        <v>790</v>
      </c>
      <c r="AW8240" s="4" t="s">
        <v>724</v>
      </c>
      <c r="AX8240" s="4"/>
      <c r="AY8240" s="4"/>
      <c r="AZ8240" s="4"/>
      <c r="BA8240" s="4"/>
      <c r="BB8240" s="4"/>
      <c r="BC8240" s="4">
        <v>40</v>
      </c>
      <c r="BD8240" t="str">
        <f>IF(AND(ADHOC!$G$15="",ADHOC!$S$4=""),"",IF(ADHOC!$G$15&lt;&gt;"",IF(ADHOC!$G$15=LEFT(Domein!$AS8240,LEN(ADHOC!$G$15)),MAX(Domein!BD$1:'Domein'!BD8239)+1,""),IF(ADHOC!$S$4=LEFT(Domein!$AS8240,LEN(ADHOC!$S$4)),MAX(Domein!BD$1:'Domein'!BD8239)+1,"")))</f>
        <v/>
      </c>
    </row>
    <row r="8241" spans="45:56" x14ac:dyDescent="0.2">
      <c r="AS8241" s="4" t="s">
        <v>9719</v>
      </c>
      <c r="AT8241" s="4" t="s">
        <v>9720</v>
      </c>
      <c r="AU8241" s="4" t="s">
        <v>456</v>
      </c>
      <c r="AV8241" s="4" t="s">
        <v>8529</v>
      </c>
      <c r="AW8241" s="4" t="s">
        <v>701</v>
      </c>
      <c r="AX8241" s="4"/>
      <c r="AY8241" s="4">
        <v>243140</v>
      </c>
      <c r="AZ8241" s="4">
        <v>474943</v>
      </c>
      <c r="BA8241" s="4" t="s">
        <v>28892</v>
      </c>
      <c r="BB8241" s="4" t="s">
        <v>28893</v>
      </c>
      <c r="BC8241" s="4">
        <v>40</v>
      </c>
      <c r="BD8241" t="str">
        <f>IF(AND(ADHOC!$G$15="",ADHOC!$S$4=""),"",IF(ADHOC!$G$15&lt;&gt;"",IF(ADHOC!$G$15=LEFT(Domein!$AS8241,LEN(ADHOC!$G$15)),MAX(Domein!BD$1:'Domein'!BD8240)+1,""),IF(ADHOC!$S$4=LEFT(Domein!$AS8241,LEN(ADHOC!$S$4)),MAX(Domein!BD$1:'Domein'!BD8240)+1,"")))</f>
        <v/>
      </c>
    </row>
    <row r="8242" spans="45:56" x14ac:dyDescent="0.2">
      <c r="AS8242" s="4" t="s">
        <v>9721</v>
      </c>
      <c r="AT8242" s="4" t="s">
        <v>9722</v>
      </c>
      <c r="AU8242" s="4" t="s">
        <v>456</v>
      </c>
      <c r="AV8242" s="4" t="s">
        <v>8529</v>
      </c>
      <c r="AW8242" s="4" t="s">
        <v>701</v>
      </c>
      <c r="AX8242" s="4"/>
      <c r="AY8242" s="4">
        <v>243190</v>
      </c>
      <c r="AZ8242" s="4">
        <v>475039</v>
      </c>
      <c r="BA8242" s="4" t="s">
        <v>28894</v>
      </c>
      <c r="BB8242" s="4" t="s">
        <v>28895</v>
      </c>
      <c r="BC8242" s="4">
        <v>40</v>
      </c>
      <c r="BD8242" t="str">
        <f>IF(AND(ADHOC!$G$15="",ADHOC!$S$4=""),"",IF(ADHOC!$G$15&lt;&gt;"",IF(ADHOC!$G$15=LEFT(Domein!$AS8242,LEN(ADHOC!$G$15)),MAX(Domein!BD$1:'Domein'!BD8241)+1,""),IF(ADHOC!$S$4=LEFT(Domein!$AS8242,LEN(ADHOC!$S$4)),MAX(Domein!BD$1:'Domein'!BD8241)+1,"")))</f>
        <v/>
      </c>
    </row>
    <row r="8243" spans="45:56" x14ac:dyDescent="0.2">
      <c r="AS8243" s="4" t="s">
        <v>37580</v>
      </c>
      <c r="AT8243" s="4" t="s">
        <v>37581</v>
      </c>
      <c r="AU8243" s="4" t="s">
        <v>456</v>
      </c>
      <c r="AV8243" s="4" t="s">
        <v>776</v>
      </c>
      <c r="AW8243" s="4" t="s">
        <v>701</v>
      </c>
      <c r="AX8243" s="4"/>
      <c r="AY8243" s="4">
        <v>243140</v>
      </c>
      <c r="AZ8243" s="4">
        <v>474943</v>
      </c>
      <c r="BA8243" s="4" t="s">
        <v>28892</v>
      </c>
      <c r="BB8243" s="4" t="s">
        <v>28893</v>
      </c>
      <c r="BC8243" s="4">
        <v>40</v>
      </c>
      <c r="BD8243" t="str">
        <f>IF(AND(ADHOC!$G$15="",ADHOC!$S$4=""),"",IF(ADHOC!$G$15&lt;&gt;"",IF(ADHOC!$G$15=LEFT(Domein!$AS8243,LEN(ADHOC!$G$15)),MAX(Domein!BD$1:'Domein'!BD8242)+1,""),IF(ADHOC!$S$4=LEFT(Domein!$AS8243,LEN(ADHOC!$S$4)),MAX(Domein!BD$1:'Domein'!BD8242)+1,"")))</f>
        <v/>
      </c>
    </row>
    <row r="8244" spans="45:56" x14ac:dyDescent="0.2">
      <c r="AS8244" s="4" t="s">
        <v>37582</v>
      </c>
      <c r="AT8244" s="4" t="s">
        <v>37583</v>
      </c>
      <c r="AU8244" s="4" t="s">
        <v>456</v>
      </c>
      <c r="AV8244" s="4" t="s">
        <v>776</v>
      </c>
      <c r="AW8244" s="4" t="s">
        <v>701</v>
      </c>
      <c r="AX8244" s="4"/>
      <c r="AY8244" s="4">
        <v>243140</v>
      </c>
      <c r="AZ8244" s="4">
        <v>474943</v>
      </c>
      <c r="BA8244" s="4" t="s">
        <v>28892</v>
      </c>
      <c r="BB8244" s="4" t="s">
        <v>28893</v>
      </c>
      <c r="BC8244" s="4">
        <v>40</v>
      </c>
      <c r="BD8244" t="str">
        <f>IF(AND(ADHOC!$G$15="",ADHOC!$S$4=""),"",IF(ADHOC!$G$15&lt;&gt;"",IF(ADHOC!$G$15=LEFT(Domein!$AS8244,LEN(ADHOC!$G$15)),MAX(Domein!BD$1:'Domein'!BD8243)+1,""),IF(ADHOC!$S$4=LEFT(Domein!$AS8244,LEN(ADHOC!$S$4)),MAX(Domein!BD$1:'Domein'!BD8243)+1,"")))</f>
        <v/>
      </c>
    </row>
    <row r="8245" spans="45:56" x14ac:dyDescent="0.2">
      <c r="AS8245" s="4" t="s">
        <v>21997</v>
      </c>
      <c r="AT8245" s="4" t="s">
        <v>21998</v>
      </c>
      <c r="AU8245" s="4" t="s">
        <v>456</v>
      </c>
      <c r="AV8245" s="4" t="s">
        <v>776</v>
      </c>
      <c r="AW8245" s="4" t="s">
        <v>939</v>
      </c>
      <c r="AX8245" s="4"/>
      <c r="AY8245" s="4"/>
      <c r="AZ8245" s="4"/>
      <c r="BA8245" s="4"/>
      <c r="BB8245" s="4"/>
      <c r="BC8245" s="4">
        <v>40</v>
      </c>
      <c r="BD8245" t="str">
        <f>IF(AND(ADHOC!$G$15="",ADHOC!$S$4=""),"",IF(ADHOC!$G$15&lt;&gt;"",IF(ADHOC!$G$15=LEFT(Domein!$AS8245,LEN(ADHOC!$G$15)),MAX(Domein!BD$1:'Domein'!BD8244)+1,""),IF(ADHOC!$S$4=LEFT(Domein!$AS8245,LEN(ADHOC!$S$4)),MAX(Domein!BD$1:'Domein'!BD8244)+1,"")))</f>
        <v/>
      </c>
    </row>
    <row r="8246" spans="45:56" x14ac:dyDescent="0.2">
      <c r="AS8246" s="4" t="s">
        <v>3513</v>
      </c>
      <c r="AT8246" s="4" t="s">
        <v>3510</v>
      </c>
      <c r="AU8246" s="4" t="s">
        <v>456</v>
      </c>
      <c r="AV8246" s="4" t="s">
        <v>776</v>
      </c>
      <c r="AW8246" s="4" t="s">
        <v>701</v>
      </c>
      <c r="AX8246" s="4"/>
      <c r="AY8246" s="4">
        <v>243140</v>
      </c>
      <c r="AZ8246" s="4">
        <v>474943</v>
      </c>
      <c r="BA8246" s="4" t="s">
        <v>28892</v>
      </c>
      <c r="BB8246" s="4" t="s">
        <v>28893</v>
      </c>
      <c r="BC8246" s="4">
        <v>40</v>
      </c>
      <c r="BD8246" t="str">
        <f>IF(AND(ADHOC!$G$15="",ADHOC!$S$4=""),"",IF(ADHOC!$G$15&lt;&gt;"",IF(ADHOC!$G$15=LEFT(Domein!$AS8246,LEN(ADHOC!$G$15)),MAX(Domein!BD$1:'Domein'!BD8245)+1,""),IF(ADHOC!$S$4=LEFT(Domein!$AS8246,LEN(ADHOC!$S$4)),MAX(Domein!BD$1:'Domein'!BD8245)+1,"")))</f>
        <v/>
      </c>
    </row>
    <row r="8247" spans="45:56" x14ac:dyDescent="0.2">
      <c r="AS8247" s="4" t="s">
        <v>777</v>
      </c>
      <c r="AT8247" s="4" t="s">
        <v>3511</v>
      </c>
      <c r="AU8247" s="4" t="s">
        <v>456</v>
      </c>
      <c r="AV8247" s="4" t="s">
        <v>776</v>
      </c>
      <c r="AW8247" s="4" t="s">
        <v>701</v>
      </c>
      <c r="AX8247" s="4"/>
      <c r="AY8247" s="4">
        <v>243189</v>
      </c>
      <c r="AZ8247" s="4">
        <v>475038</v>
      </c>
      <c r="BA8247" s="4" t="s">
        <v>28894</v>
      </c>
      <c r="BB8247" s="4" t="s">
        <v>28896</v>
      </c>
      <c r="BC8247" s="4">
        <v>40</v>
      </c>
      <c r="BD8247" t="str">
        <f>IF(AND(ADHOC!$G$15="",ADHOC!$S$4=""),"",IF(ADHOC!$G$15&lt;&gt;"",IF(ADHOC!$G$15=LEFT(Domein!$AS8247,LEN(ADHOC!$G$15)),MAX(Domein!BD$1:'Domein'!BD8246)+1,""),IF(ADHOC!$S$4=LEFT(Domein!$AS8247,LEN(ADHOC!$S$4)),MAX(Domein!BD$1:'Domein'!BD8246)+1,"")))</f>
        <v/>
      </c>
    </row>
    <row r="8248" spans="45:56" x14ac:dyDescent="0.2">
      <c r="AS8248" s="4" t="s">
        <v>3514</v>
      </c>
      <c r="AT8248" s="4" t="s">
        <v>3512</v>
      </c>
      <c r="AU8248" s="4" t="s">
        <v>456</v>
      </c>
      <c r="AV8248" s="4" t="s">
        <v>777</v>
      </c>
      <c r="AW8248" s="4" t="s">
        <v>701</v>
      </c>
      <c r="AX8248" s="4"/>
      <c r="AY8248" s="4">
        <v>243235</v>
      </c>
      <c r="AZ8248" s="4">
        <v>475236</v>
      </c>
      <c r="BA8248" s="4" t="s">
        <v>28897</v>
      </c>
      <c r="BB8248" s="4" t="s">
        <v>28898</v>
      </c>
      <c r="BC8248" s="4">
        <v>40</v>
      </c>
      <c r="BD8248" t="str">
        <f>IF(AND(ADHOC!$G$15="",ADHOC!$S$4=""),"",IF(ADHOC!$G$15&lt;&gt;"",IF(ADHOC!$G$15=LEFT(Domein!$AS8248,LEN(ADHOC!$G$15)),MAX(Domein!BD$1:'Domein'!BD8247)+1,""),IF(ADHOC!$S$4=LEFT(Domein!$AS8248,LEN(ADHOC!$S$4)),MAX(Domein!BD$1:'Domein'!BD8247)+1,"")))</f>
        <v/>
      </c>
    </row>
    <row r="8249" spans="45:56" x14ac:dyDescent="0.2">
      <c r="AS8249" s="4" t="s">
        <v>778</v>
      </c>
      <c r="AT8249" s="4" t="s">
        <v>3515</v>
      </c>
      <c r="AU8249" s="4" t="s">
        <v>456</v>
      </c>
      <c r="AV8249" s="4" t="s">
        <v>778</v>
      </c>
      <c r="AW8249" s="4" t="s">
        <v>701</v>
      </c>
      <c r="AX8249" s="4"/>
      <c r="AY8249" s="4"/>
      <c r="AZ8249" s="4"/>
      <c r="BA8249" s="4"/>
      <c r="BB8249" s="4"/>
      <c r="BC8249" s="4">
        <v>40</v>
      </c>
      <c r="BD8249" t="str">
        <f>IF(AND(ADHOC!$G$15="",ADHOC!$S$4=""),"",IF(ADHOC!$G$15&lt;&gt;"",IF(ADHOC!$G$15=LEFT(Domein!$AS8249,LEN(ADHOC!$G$15)),MAX(Domein!BD$1:'Domein'!BD8248)+1,""),IF(ADHOC!$S$4=LEFT(Domein!$AS8249,LEN(ADHOC!$S$4)),MAX(Domein!BD$1:'Domein'!BD8248)+1,"")))</f>
        <v/>
      </c>
    </row>
    <row r="8250" spans="45:56" x14ac:dyDescent="0.2">
      <c r="AS8250" s="4" t="s">
        <v>7875</v>
      </c>
      <c r="AT8250" s="4" t="s">
        <v>7876</v>
      </c>
      <c r="AU8250" s="4" t="s">
        <v>456</v>
      </c>
      <c r="AV8250" s="4" t="s">
        <v>7013</v>
      </c>
      <c r="AW8250" s="4" t="s">
        <v>701</v>
      </c>
      <c r="AX8250" s="4"/>
      <c r="AY8250" s="4"/>
      <c r="AZ8250" s="4"/>
      <c r="BA8250" s="4"/>
      <c r="BB8250" s="4"/>
      <c r="BC8250" s="4">
        <v>40</v>
      </c>
      <c r="BD8250" t="str">
        <f>IF(AND(ADHOC!$G$15="",ADHOC!$S$4=""),"",IF(ADHOC!$G$15&lt;&gt;"",IF(ADHOC!$G$15=LEFT(Domein!$AS8250,LEN(ADHOC!$G$15)),MAX(Domein!BD$1:'Domein'!BD8249)+1,""),IF(ADHOC!$S$4=LEFT(Domein!$AS8250,LEN(ADHOC!$S$4)),MAX(Domein!BD$1:'Domein'!BD8249)+1,"")))</f>
        <v/>
      </c>
    </row>
    <row r="8251" spans="45:56" x14ac:dyDescent="0.2">
      <c r="AS8251" s="4" t="s">
        <v>9723</v>
      </c>
      <c r="AT8251" s="4" t="s">
        <v>17331</v>
      </c>
      <c r="AU8251" s="4" t="s">
        <v>456</v>
      </c>
      <c r="AV8251" s="4" t="s">
        <v>8530</v>
      </c>
      <c r="AW8251" s="4" t="s">
        <v>701</v>
      </c>
      <c r="AX8251" s="4"/>
      <c r="AY8251" s="4"/>
      <c r="AZ8251" s="4"/>
      <c r="BA8251" s="4"/>
      <c r="BB8251" s="4"/>
      <c r="BC8251" s="4">
        <v>40</v>
      </c>
      <c r="BD8251" t="str">
        <f>IF(AND(ADHOC!$G$15="",ADHOC!$S$4=""),"",IF(ADHOC!$G$15&lt;&gt;"",IF(ADHOC!$G$15=LEFT(Domein!$AS8251,LEN(ADHOC!$G$15)),MAX(Domein!BD$1:'Domein'!BD8250)+1,""),IF(ADHOC!$S$4=LEFT(Domein!$AS8251,LEN(ADHOC!$S$4)),MAX(Domein!BD$1:'Domein'!BD8250)+1,"")))</f>
        <v/>
      </c>
    </row>
    <row r="8252" spans="45:56" x14ac:dyDescent="0.2">
      <c r="AS8252" s="4" t="s">
        <v>13752</v>
      </c>
      <c r="AT8252" s="4" t="s">
        <v>17332</v>
      </c>
      <c r="AU8252" s="4" t="s">
        <v>456</v>
      </c>
      <c r="AV8252" s="4" t="s">
        <v>12059</v>
      </c>
      <c r="AW8252" s="4" t="s">
        <v>701</v>
      </c>
      <c r="AX8252" s="4"/>
      <c r="AY8252" s="4"/>
      <c r="AZ8252" s="4"/>
      <c r="BA8252" s="4"/>
      <c r="BB8252" s="4"/>
      <c r="BC8252" s="4">
        <v>40</v>
      </c>
      <c r="BD8252" t="str">
        <f>IF(AND(ADHOC!$G$15="",ADHOC!$S$4=""),"",IF(ADHOC!$G$15&lt;&gt;"",IF(ADHOC!$G$15=LEFT(Domein!$AS8252,LEN(ADHOC!$G$15)),MAX(Domein!BD$1:'Domein'!BD8251)+1,""),IF(ADHOC!$S$4=LEFT(Domein!$AS8252,LEN(ADHOC!$S$4)),MAX(Domein!BD$1:'Domein'!BD8251)+1,"")))</f>
        <v/>
      </c>
    </row>
    <row r="8253" spans="45:56" x14ac:dyDescent="0.2">
      <c r="AS8253" s="4" t="s">
        <v>13753</v>
      </c>
      <c r="AT8253" s="4" t="s">
        <v>17333</v>
      </c>
      <c r="AU8253" s="4" t="s">
        <v>456</v>
      </c>
      <c r="AV8253" s="4" t="s">
        <v>12059</v>
      </c>
      <c r="AW8253" s="4" t="s">
        <v>701</v>
      </c>
      <c r="AX8253" s="4"/>
      <c r="AY8253" s="4"/>
      <c r="AZ8253" s="4"/>
      <c r="BA8253" s="4"/>
      <c r="BB8253" s="4"/>
      <c r="BC8253" s="4">
        <v>40</v>
      </c>
      <c r="BD8253" t="str">
        <f>IF(AND(ADHOC!$G$15="",ADHOC!$S$4=""),"",IF(ADHOC!$G$15&lt;&gt;"",IF(ADHOC!$G$15=LEFT(Domein!$AS8253,LEN(ADHOC!$G$15)),MAX(Domein!BD$1:'Domein'!BD8252)+1,""),IF(ADHOC!$S$4=LEFT(Domein!$AS8253,LEN(ADHOC!$S$4)),MAX(Domein!BD$1:'Domein'!BD8252)+1,"")))</f>
        <v/>
      </c>
    </row>
    <row r="8254" spans="45:56" x14ac:dyDescent="0.2">
      <c r="AS8254" s="4" t="s">
        <v>9724</v>
      </c>
      <c r="AT8254" s="4" t="s">
        <v>9725</v>
      </c>
      <c r="AU8254" s="4" t="s">
        <v>456</v>
      </c>
      <c r="AV8254" s="4" t="s">
        <v>8530</v>
      </c>
      <c r="AW8254" s="4" t="s">
        <v>701</v>
      </c>
      <c r="AX8254" s="4"/>
      <c r="AY8254" s="4"/>
      <c r="AZ8254" s="4"/>
      <c r="BA8254" s="4"/>
      <c r="BB8254" s="4"/>
      <c r="BC8254" s="4">
        <v>40</v>
      </c>
      <c r="BD8254" t="str">
        <f>IF(AND(ADHOC!$G$15="",ADHOC!$S$4=""),"",IF(ADHOC!$G$15&lt;&gt;"",IF(ADHOC!$G$15=LEFT(Domein!$AS8254,LEN(ADHOC!$G$15)),MAX(Domein!BD$1:'Domein'!BD8253)+1,""),IF(ADHOC!$S$4=LEFT(Domein!$AS8254,LEN(ADHOC!$S$4)),MAX(Domein!BD$1:'Domein'!BD8253)+1,"")))</f>
        <v/>
      </c>
    </row>
    <row r="8255" spans="45:56" x14ac:dyDescent="0.2">
      <c r="AS8255" s="4" t="s">
        <v>13757</v>
      </c>
      <c r="AT8255" s="4" t="s">
        <v>13758</v>
      </c>
      <c r="AU8255" s="4" t="s">
        <v>456</v>
      </c>
      <c r="AV8255" s="4" t="s">
        <v>12059</v>
      </c>
      <c r="AW8255" s="4" t="s">
        <v>701</v>
      </c>
      <c r="AX8255" s="4"/>
      <c r="AY8255" s="4"/>
      <c r="AZ8255" s="4"/>
      <c r="BA8255" s="4"/>
      <c r="BB8255" s="4"/>
      <c r="BC8255" s="4">
        <v>40</v>
      </c>
      <c r="BD8255" t="str">
        <f>IF(AND(ADHOC!$G$15="",ADHOC!$S$4=""),"",IF(ADHOC!$G$15&lt;&gt;"",IF(ADHOC!$G$15=LEFT(Domein!$AS8255,LEN(ADHOC!$G$15)),MAX(Domein!BD$1:'Domein'!BD8254)+1,""),IF(ADHOC!$S$4=LEFT(Domein!$AS8255,LEN(ADHOC!$S$4)),MAX(Domein!BD$1:'Domein'!BD8254)+1,"")))</f>
        <v/>
      </c>
    </row>
    <row r="8256" spans="45:56" x14ac:dyDescent="0.2">
      <c r="AS8256" s="4" t="s">
        <v>9726</v>
      </c>
      <c r="AT8256" s="4" t="s">
        <v>9727</v>
      </c>
      <c r="AU8256" s="4" t="s">
        <v>456</v>
      </c>
      <c r="AV8256" s="4" t="s">
        <v>8530</v>
      </c>
      <c r="AW8256" s="4" t="s">
        <v>701</v>
      </c>
      <c r="AX8256" s="4"/>
      <c r="AY8256" s="4"/>
      <c r="AZ8256" s="4"/>
      <c r="BA8256" s="4"/>
      <c r="BB8256" s="4"/>
      <c r="BC8256" s="4">
        <v>40</v>
      </c>
      <c r="BD8256" t="str">
        <f>IF(AND(ADHOC!$G$15="",ADHOC!$S$4=""),"",IF(ADHOC!$G$15&lt;&gt;"",IF(ADHOC!$G$15=LEFT(Domein!$AS8256,LEN(ADHOC!$G$15)),MAX(Domein!BD$1:'Domein'!BD8255)+1,""),IF(ADHOC!$S$4=LEFT(Domein!$AS8256,LEN(ADHOC!$S$4)),MAX(Domein!BD$1:'Domein'!BD8255)+1,"")))</f>
        <v/>
      </c>
    </row>
    <row r="8257" spans="45:56" x14ac:dyDescent="0.2">
      <c r="AS8257" s="4" t="s">
        <v>13754</v>
      </c>
      <c r="AT8257" s="4" t="s">
        <v>13755</v>
      </c>
      <c r="AU8257" s="4" t="s">
        <v>456</v>
      </c>
      <c r="AV8257" s="4" t="s">
        <v>12059</v>
      </c>
      <c r="AW8257" s="4" t="s">
        <v>701</v>
      </c>
      <c r="AX8257" s="4"/>
      <c r="AY8257" s="4"/>
      <c r="AZ8257" s="4"/>
      <c r="BA8257" s="4"/>
      <c r="BB8257" s="4"/>
      <c r="BC8257" s="4">
        <v>40</v>
      </c>
      <c r="BD8257" t="str">
        <f>IF(AND(ADHOC!$G$15="",ADHOC!$S$4=""),"",IF(ADHOC!$G$15&lt;&gt;"",IF(ADHOC!$G$15=LEFT(Domein!$AS8257,LEN(ADHOC!$G$15)),MAX(Domein!BD$1:'Domein'!BD8256)+1,""),IF(ADHOC!$S$4=LEFT(Domein!$AS8257,LEN(ADHOC!$S$4)),MAX(Domein!BD$1:'Domein'!BD8256)+1,"")))</f>
        <v/>
      </c>
    </row>
    <row r="8258" spans="45:56" x14ac:dyDescent="0.2">
      <c r="AS8258" s="4" t="s">
        <v>9728</v>
      </c>
      <c r="AT8258" s="4" t="s">
        <v>11806</v>
      </c>
      <c r="AU8258" s="4" t="s">
        <v>456</v>
      </c>
      <c r="AV8258" s="4" t="s">
        <v>7013</v>
      </c>
      <c r="AW8258" s="4" t="s">
        <v>701</v>
      </c>
      <c r="AX8258" s="4"/>
      <c r="AY8258" s="4"/>
      <c r="AZ8258" s="4"/>
      <c r="BA8258" s="4"/>
      <c r="BB8258" s="4"/>
      <c r="BC8258" s="4">
        <v>40</v>
      </c>
      <c r="BD8258" t="str">
        <f>IF(AND(ADHOC!$G$15="",ADHOC!$S$4=""),"",IF(ADHOC!$G$15&lt;&gt;"",IF(ADHOC!$G$15=LEFT(Domein!$AS8258,LEN(ADHOC!$G$15)),MAX(Domein!BD$1:'Domein'!BD8257)+1,""),IF(ADHOC!$S$4=LEFT(Domein!$AS8258,LEN(ADHOC!$S$4)),MAX(Domein!BD$1:'Domein'!BD8257)+1,"")))</f>
        <v/>
      </c>
    </row>
    <row r="8259" spans="45:56" x14ac:dyDescent="0.2">
      <c r="AS8259" s="4" t="s">
        <v>13759</v>
      </c>
      <c r="AT8259" s="4" t="s">
        <v>13760</v>
      </c>
      <c r="AU8259" s="4" t="s">
        <v>456</v>
      </c>
      <c r="AV8259" s="4" t="s">
        <v>12059</v>
      </c>
      <c r="AW8259" s="4" t="s">
        <v>701</v>
      </c>
      <c r="AX8259" s="4"/>
      <c r="AY8259" s="4"/>
      <c r="AZ8259" s="4"/>
      <c r="BA8259" s="4"/>
      <c r="BB8259" s="4"/>
      <c r="BC8259" s="4">
        <v>40</v>
      </c>
      <c r="BD8259" t="str">
        <f>IF(AND(ADHOC!$G$15="",ADHOC!$S$4=""),"",IF(ADHOC!$G$15&lt;&gt;"",IF(ADHOC!$G$15=LEFT(Domein!$AS8259,LEN(ADHOC!$G$15)),MAX(Domein!BD$1:'Domein'!BD8258)+1,""),IF(ADHOC!$S$4=LEFT(Domein!$AS8259,LEN(ADHOC!$S$4)),MAX(Domein!BD$1:'Domein'!BD8258)+1,"")))</f>
        <v/>
      </c>
    </row>
    <row r="8260" spans="45:56" x14ac:dyDescent="0.2">
      <c r="AS8260" s="4" t="s">
        <v>9729</v>
      </c>
      <c r="AT8260" s="4" t="s">
        <v>11807</v>
      </c>
      <c r="AU8260" s="4" t="s">
        <v>456</v>
      </c>
      <c r="AV8260" s="4" t="s">
        <v>7013</v>
      </c>
      <c r="AW8260" s="4" t="s">
        <v>701</v>
      </c>
      <c r="AX8260" s="4"/>
      <c r="AY8260" s="4"/>
      <c r="AZ8260" s="4"/>
      <c r="BA8260" s="4"/>
      <c r="BB8260" s="4"/>
      <c r="BC8260" s="4">
        <v>40</v>
      </c>
      <c r="BD8260" t="str">
        <f>IF(AND(ADHOC!$G$15="",ADHOC!$S$4=""),"",IF(ADHOC!$G$15&lt;&gt;"",IF(ADHOC!$G$15=LEFT(Domein!$AS8260,LEN(ADHOC!$G$15)),MAX(Domein!BD$1:'Domein'!BD8259)+1,""),IF(ADHOC!$S$4=LEFT(Domein!$AS8260,LEN(ADHOC!$S$4)),MAX(Domein!BD$1:'Domein'!BD8259)+1,"")))</f>
        <v/>
      </c>
    </row>
    <row r="8261" spans="45:56" x14ac:dyDescent="0.2">
      <c r="AS8261" s="4" t="s">
        <v>13761</v>
      </c>
      <c r="AT8261" s="4" t="s">
        <v>13762</v>
      </c>
      <c r="AU8261" s="4" t="s">
        <v>456</v>
      </c>
      <c r="AV8261" s="4" t="s">
        <v>12059</v>
      </c>
      <c r="AW8261" s="4" t="s">
        <v>701</v>
      </c>
      <c r="AX8261" s="4"/>
      <c r="AY8261" s="4"/>
      <c r="AZ8261" s="4"/>
      <c r="BA8261" s="4"/>
      <c r="BB8261" s="4"/>
      <c r="BC8261" s="4">
        <v>40</v>
      </c>
      <c r="BD8261" t="str">
        <f>IF(AND(ADHOC!$G$15="",ADHOC!$S$4=""),"",IF(ADHOC!$G$15&lt;&gt;"",IF(ADHOC!$G$15=LEFT(Domein!$AS8261,LEN(ADHOC!$G$15)),MAX(Domein!BD$1:'Domein'!BD8260)+1,""),IF(ADHOC!$S$4=LEFT(Domein!$AS8261,LEN(ADHOC!$S$4)),MAX(Domein!BD$1:'Domein'!BD8260)+1,"")))</f>
        <v/>
      </c>
    </row>
    <row r="8262" spans="45:56" x14ac:dyDescent="0.2">
      <c r="AS8262" s="4" t="s">
        <v>12514</v>
      </c>
      <c r="AT8262" s="4" t="s">
        <v>12515</v>
      </c>
      <c r="AU8262" s="4" t="s">
        <v>456</v>
      </c>
      <c r="AV8262" s="4" t="s">
        <v>779</v>
      </c>
      <c r="AW8262" s="4" t="s">
        <v>701</v>
      </c>
      <c r="AX8262" s="4"/>
      <c r="AY8262" s="4"/>
      <c r="AZ8262" s="4"/>
      <c r="BA8262" s="4"/>
      <c r="BB8262" s="4"/>
      <c r="BC8262" s="4">
        <v>40</v>
      </c>
      <c r="BD8262" t="str">
        <f>IF(AND(ADHOC!$G$15="",ADHOC!$S$4=""),"",IF(ADHOC!$G$15&lt;&gt;"",IF(ADHOC!$G$15=LEFT(Domein!$AS8262,LEN(ADHOC!$G$15)),MAX(Domein!BD$1:'Domein'!BD8261)+1,""),IF(ADHOC!$S$4=LEFT(Domein!$AS8262,LEN(ADHOC!$S$4)),MAX(Domein!BD$1:'Domein'!BD8261)+1,"")))</f>
        <v/>
      </c>
    </row>
    <row r="8263" spans="45:56" x14ac:dyDescent="0.2">
      <c r="AS8263" s="4" t="s">
        <v>13847</v>
      </c>
      <c r="AT8263" s="4" t="s">
        <v>13848</v>
      </c>
      <c r="AU8263" s="4" t="s">
        <v>456</v>
      </c>
      <c r="AV8263" s="4" t="s">
        <v>779</v>
      </c>
      <c r="AW8263" s="4" t="s">
        <v>701</v>
      </c>
      <c r="AX8263" s="4"/>
      <c r="AY8263" s="4"/>
      <c r="AZ8263" s="4"/>
      <c r="BA8263" s="4"/>
      <c r="BB8263" s="4"/>
      <c r="BC8263" s="4">
        <v>40</v>
      </c>
      <c r="BD8263" t="str">
        <f>IF(AND(ADHOC!$G$15="",ADHOC!$S$4=""),"",IF(ADHOC!$G$15&lt;&gt;"",IF(ADHOC!$G$15=LEFT(Domein!$AS8263,LEN(ADHOC!$G$15)),MAX(Domein!BD$1:'Domein'!BD8262)+1,""),IF(ADHOC!$S$4=LEFT(Domein!$AS8263,LEN(ADHOC!$S$4)),MAX(Domein!BD$1:'Domein'!BD8262)+1,"")))</f>
        <v/>
      </c>
    </row>
    <row r="8264" spans="45:56" x14ac:dyDescent="0.2">
      <c r="AS8264" s="4" t="s">
        <v>13849</v>
      </c>
      <c r="AT8264" s="4" t="s">
        <v>13850</v>
      </c>
      <c r="AU8264" s="4" t="s">
        <v>456</v>
      </c>
      <c r="AV8264" s="4" t="s">
        <v>779</v>
      </c>
      <c r="AW8264" s="4" t="s">
        <v>701</v>
      </c>
      <c r="AX8264" s="4"/>
      <c r="AY8264" s="4"/>
      <c r="AZ8264" s="4"/>
      <c r="BA8264" s="4"/>
      <c r="BB8264" s="4"/>
      <c r="BC8264" s="4">
        <v>40</v>
      </c>
      <c r="BD8264" t="str">
        <f>IF(AND(ADHOC!$G$15="",ADHOC!$S$4=""),"",IF(ADHOC!$G$15&lt;&gt;"",IF(ADHOC!$G$15=LEFT(Domein!$AS8264,LEN(ADHOC!$G$15)),MAX(Domein!BD$1:'Domein'!BD8263)+1,""),IF(ADHOC!$S$4=LEFT(Domein!$AS8264,LEN(ADHOC!$S$4)),MAX(Domein!BD$1:'Domein'!BD8263)+1,"")))</f>
        <v/>
      </c>
    </row>
    <row r="8265" spans="45:56" x14ac:dyDescent="0.2">
      <c r="AS8265" s="4" t="s">
        <v>33936</v>
      </c>
      <c r="AT8265" s="4" t="s">
        <v>33937</v>
      </c>
      <c r="AU8265" s="4" t="s">
        <v>456</v>
      </c>
      <c r="AV8265" s="4" t="s">
        <v>779</v>
      </c>
      <c r="AW8265" s="4" t="s">
        <v>701</v>
      </c>
      <c r="AX8265" s="4"/>
      <c r="AY8265" s="4"/>
      <c r="AZ8265" s="4"/>
      <c r="BA8265" s="4"/>
      <c r="BB8265" s="4"/>
      <c r="BC8265" s="4">
        <v>40</v>
      </c>
      <c r="BD8265" t="str">
        <f>IF(AND(ADHOC!$G$15="",ADHOC!$S$4=""),"",IF(ADHOC!$G$15&lt;&gt;"",IF(ADHOC!$G$15=LEFT(Domein!$AS8265,LEN(ADHOC!$G$15)),MAX(Domein!BD$1:'Domein'!BD8264)+1,""),IF(ADHOC!$S$4=LEFT(Domein!$AS8265,LEN(ADHOC!$S$4)),MAX(Domein!BD$1:'Domein'!BD8264)+1,"")))</f>
        <v/>
      </c>
    </row>
    <row r="8266" spans="45:56" x14ac:dyDescent="0.2">
      <c r="AS8266" s="4" t="s">
        <v>14654</v>
      </c>
      <c r="AT8266" s="4" t="s">
        <v>14655</v>
      </c>
      <c r="AU8266" s="4" t="s">
        <v>456</v>
      </c>
      <c r="AV8266" s="4" t="s">
        <v>779</v>
      </c>
      <c r="AW8266" s="4" t="s">
        <v>701</v>
      </c>
      <c r="AX8266" s="4"/>
      <c r="AY8266" s="4"/>
      <c r="AZ8266" s="4"/>
      <c r="BA8266" s="4"/>
      <c r="BB8266" s="4"/>
      <c r="BC8266" s="4">
        <v>40</v>
      </c>
      <c r="BD8266" t="str">
        <f>IF(AND(ADHOC!$G$15="",ADHOC!$S$4=""),"",IF(ADHOC!$G$15&lt;&gt;"",IF(ADHOC!$G$15=LEFT(Domein!$AS8266,LEN(ADHOC!$G$15)),MAX(Domein!BD$1:'Domein'!BD8265)+1,""),IF(ADHOC!$S$4=LEFT(Domein!$AS8266,LEN(ADHOC!$S$4)),MAX(Domein!BD$1:'Domein'!BD8265)+1,"")))</f>
        <v/>
      </c>
    </row>
    <row r="8267" spans="45:56" x14ac:dyDescent="0.2">
      <c r="AS8267" s="4" t="s">
        <v>13821</v>
      </c>
      <c r="AT8267" s="4" t="s">
        <v>13822</v>
      </c>
      <c r="AU8267" s="4" t="s">
        <v>456</v>
      </c>
      <c r="AV8267" s="4" t="s">
        <v>779</v>
      </c>
      <c r="AW8267" s="4" t="s">
        <v>701</v>
      </c>
      <c r="AX8267" s="4"/>
      <c r="AY8267" s="4"/>
      <c r="AZ8267" s="4"/>
      <c r="BA8267" s="4"/>
      <c r="BB8267" s="4"/>
      <c r="BC8267" s="4">
        <v>40</v>
      </c>
      <c r="BD8267" t="str">
        <f>IF(AND(ADHOC!$G$15="",ADHOC!$S$4=""),"",IF(ADHOC!$G$15&lt;&gt;"",IF(ADHOC!$G$15=LEFT(Domein!$AS8267,LEN(ADHOC!$G$15)),MAX(Domein!BD$1:'Domein'!BD8266)+1,""),IF(ADHOC!$S$4=LEFT(Domein!$AS8267,LEN(ADHOC!$S$4)),MAX(Domein!BD$1:'Domein'!BD8266)+1,"")))</f>
        <v/>
      </c>
    </row>
    <row r="8268" spans="45:56" x14ac:dyDescent="0.2">
      <c r="AS8268" s="4" t="s">
        <v>16045</v>
      </c>
      <c r="AT8268" s="4" t="s">
        <v>16046</v>
      </c>
      <c r="AU8268" s="4" t="s">
        <v>456</v>
      </c>
      <c r="AV8268" s="4" t="s">
        <v>779</v>
      </c>
      <c r="AW8268" s="4" t="s">
        <v>701</v>
      </c>
      <c r="AX8268" s="4"/>
      <c r="AY8268" s="4"/>
      <c r="AZ8268" s="4"/>
      <c r="BA8268" s="4"/>
      <c r="BB8268" s="4"/>
      <c r="BC8268" s="4">
        <v>40</v>
      </c>
      <c r="BD8268" t="str">
        <f>IF(AND(ADHOC!$G$15="",ADHOC!$S$4=""),"",IF(ADHOC!$G$15&lt;&gt;"",IF(ADHOC!$G$15=LEFT(Domein!$AS8268,LEN(ADHOC!$G$15)),MAX(Domein!BD$1:'Domein'!BD8267)+1,""),IF(ADHOC!$S$4=LEFT(Domein!$AS8268,LEN(ADHOC!$S$4)),MAX(Domein!BD$1:'Domein'!BD8267)+1,"")))</f>
        <v/>
      </c>
    </row>
    <row r="8269" spans="45:56" x14ac:dyDescent="0.2">
      <c r="AS8269" s="4" t="s">
        <v>36542</v>
      </c>
      <c r="AT8269" s="4" t="s">
        <v>1428</v>
      </c>
      <c r="AU8269" s="4" t="s">
        <v>456</v>
      </c>
      <c r="AV8269" s="4" t="s">
        <v>779</v>
      </c>
      <c r="AW8269" s="4" t="s">
        <v>701</v>
      </c>
      <c r="AX8269" s="4"/>
      <c r="AY8269" s="4"/>
      <c r="AZ8269" s="4"/>
      <c r="BA8269" s="4"/>
      <c r="BB8269" s="4"/>
      <c r="BC8269" s="4">
        <v>40</v>
      </c>
      <c r="BD8269" t="str">
        <f>IF(AND(ADHOC!$G$15="",ADHOC!$S$4=""),"",IF(ADHOC!$G$15&lt;&gt;"",IF(ADHOC!$G$15=LEFT(Domein!$AS8269,LEN(ADHOC!$G$15)),MAX(Domein!BD$1:'Domein'!BD8268)+1,""),IF(ADHOC!$S$4=LEFT(Domein!$AS8269,LEN(ADHOC!$S$4)),MAX(Domein!BD$1:'Domein'!BD8268)+1,"")))</f>
        <v/>
      </c>
    </row>
    <row r="8270" spans="45:56" x14ac:dyDescent="0.2">
      <c r="AS8270" s="4" t="s">
        <v>36543</v>
      </c>
      <c r="AT8270" s="4" t="s">
        <v>36544</v>
      </c>
      <c r="AU8270" s="4" t="s">
        <v>456</v>
      </c>
      <c r="AV8270" s="4" t="s">
        <v>779</v>
      </c>
      <c r="AW8270" s="4" t="s">
        <v>701</v>
      </c>
      <c r="AX8270" s="4"/>
      <c r="AY8270" s="4"/>
      <c r="AZ8270" s="4"/>
      <c r="BA8270" s="4"/>
      <c r="BB8270" s="4"/>
      <c r="BC8270" s="4">
        <v>40</v>
      </c>
      <c r="BD8270" t="str">
        <f>IF(AND(ADHOC!$G$15="",ADHOC!$S$4=""),"",IF(ADHOC!$G$15&lt;&gt;"",IF(ADHOC!$G$15=LEFT(Domein!$AS8270,LEN(ADHOC!$G$15)),MAX(Domein!BD$1:'Domein'!BD8269)+1,""),IF(ADHOC!$S$4=LEFT(Domein!$AS8270,LEN(ADHOC!$S$4)),MAX(Domein!BD$1:'Domein'!BD8269)+1,"")))</f>
        <v/>
      </c>
    </row>
    <row r="8271" spans="45:56" x14ac:dyDescent="0.2">
      <c r="AS8271" s="4" t="s">
        <v>34778</v>
      </c>
      <c r="AT8271" s="4" t="s">
        <v>34779</v>
      </c>
      <c r="AU8271" s="4" t="s">
        <v>456</v>
      </c>
      <c r="AV8271" s="4" t="s">
        <v>779</v>
      </c>
      <c r="AW8271" s="4" t="s">
        <v>701</v>
      </c>
      <c r="AX8271" s="4"/>
      <c r="AY8271" s="4"/>
      <c r="AZ8271" s="4"/>
      <c r="BA8271" s="4"/>
      <c r="BB8271" s="4"/>
      <c r="BC8271" s="4">
        <v>40</v>
      </c>
      <c r="BD8271" t="str">
        <f>IF(AND(ADHOC!$G$15="",ADHOC!$S$4=""),"",IF(ADHOC!$G$15&lt;&gt;"",IF(ADHOC!$G$15=LEFT(Domein!$AS8271,LEN(ADHOC!$G$15)),MAX(Domein!BD$1:'Domein'!BD8270)+1,""),IF(ADHOC!$S$4=LEFT(Domein!$AS8271,LEN(ADHOC!$S$4)),MAX(Domein!BD$1:'Domein'!BD8270)+1,"")))</f>
        <v/>
      </c>
    </row>
    <row r="8272" spans="45:56" x14ac:dyDescent="0.2">
      <c r="AS8272" s="4" t="s">
        <v>33938</v>
      </c>
      <c r="AT8272" s="4" t="s">
        <v>33939</v>
      </c>
      <c r="AU8272" s="4" t="s">
        <v>456</v>
      </c>
      <c r="AV8272" s="4" t="s">
        <v>779</v>
      </c>
      <c r="AW8272" s="4" t="s">
        <v>701</v>
      </c>
      <c r="AX8272" s="4"/>
      <c r="AY8272" s="4"/>
      <c r="AZ8272" s="4"/>
      <c r="BA8272" s="4"/>
      <c r="BB8272" s="4"/>
      <c r="BC8272" s="4">
        <v>40</v>
      </c>
      <c r="BD8272" t="str">
        <f>IF(AND(ADHOC!$G$15="",ADHOC!$S$4=""),"",IF(ADHOC!$G$15&lt;&gt;"",IF(ADHOC!$G$15=LEFT(Domein!$AS8272,LEN(ADHOC!$G$15)),MAX(Domein!BD$1:'Domein'!BD8271)+1,""),IF(ADHOC!$S$4=LEFT(Domein!$AS8272,LEN(ADHOC!$S$4)),MAX(Domein!BD$1:'Domein'!BD8271)+1,"")))</f>
        <v/>
      </c>
    </row>
    <row r="8273" spans="45:56" x14ac:dyDescent="0.2">
      <c r="AS8273" s="4" t="s">
        <v>7877</v>
      </c>
      <c r="AT8273" s="4" t="s">
        <v>7878</v>
      </c>
      <c r="AU8273" s="4" t="s">
        <v>456</v>
      </c>
      <c r="AV8273" s="4" t="s">
        <v>764</v>
      </c>
      <c r="AW8273" s="4" t="s">
        <v>724</v>
      </c>
      <c r="AX8273" s="4"/>
      <c r="AY8273" s="4"/>
      <c r="AZ8273" s="4"/>
      <c r="BA8273" s="4"/>
      <c r="BB8273" s="4"/>
      <c r="BC8273" s="4">
        <v>40</v>
      </c>
      <c r="BD8273" t="str">
        <f>IF(AND(ADHOC!$G$15="",ADHOC!$S$4=""),"",IF(ADHOC!$G$15&lt;&gt;"",IF(ADHOC!$G$15=LEFT(Domein!$AS8273,LEN(ADHOC!$G$15)),MAX(Domein!BD$1:'Domein'!BD8272)+1,""),IF(ADHOC!$S$4=LEFT(Domein!$AS8273,LEN(ADHOC!$S$4)),MAX(Domein!BD$1:'Domein'!BD8272)+1,"")))</f>
        <v/>
      </c>
    </row>
    <row r="8274" spans="45:56" x14ac:dyDescent="0.2">
      <c r="AS8274" s="4" t="s">
        <v>17071</v>
      </c>
      <c r="AT8274" s="4" t="s">
        <v>17072</v>
      </c>
      <c r="AU8274" s="4" t="s">
        <v>456</v>
      </c>
      <c r="AV8274" s="4" t="s">
        <v>764</v>
      </c>
      <c r="AW8274" s="4" t="s">
        <v>701</v>
      </c>
      <c r="AX8274" s="4"/>
      <c r="AY8274" s="4">
        <v>247365</v>
      </c>
      <c r="AZ8274" s="4">
        <v>478518</v>
      </c>
      <c r="BA8274" s="4" t="s">
        <v>28899</v>
      </c>
      <c r="BB8274" s="4" t="s">
        <v>28900</v>
      </c>
      <c r="BC8274" s="4">
        <v>40</v>
      </c>
      <c r="BD8274" t="str">
        <f>IF(AND(ADHOC!$G$15="",ADHOC!$S$4=""),"",IF(ADHOC!$G$15&lt;&gt;"",IF(ADHOC!$G$15=LEFT(Domein!$AS8274,LEN(ADHOC!$G$15)),MAX(Domein!BD$1:'Domein'!BD8273)+1,""),IF(ADHOC!$S$4=LEFT(Domein!$AS8274,LEN(ADHOC!$S$4)),MAX(Domein!BD$1:'Domein'!BD8273)+1,"")))</f>
        <v/>
      </c>
    </row>
    <row r="8275" spans="45:56" x14ac:dyDescent="0.2">
      <c r="AS8275" s="4" t="s">
        <v>7879</v>
      </c>
      <c r="AT8275" s="4" t="s">
        <v>7880</v>
      </c>
      <c r="AU8275" s="4" t="s">
        <v>456</v>
      </c>
      <c r="AV8275" s="4" t="s">
        <v>764</v>
      </c>
      <c r="AW8275" s="4" t="s">
        <v>724</v>
      </c>
      <c r="AX8275" s="4"/>
      <c r="AY8275" s="4"/>
      <c r="AZ8275" s="4"/>
      <c r="BA8275" s="4"/>
      <c r="BB8275" s="4"/>
      <c r="BC8275" s="4">
        <v>40</v>
      </c>
      <c r="BD8275" t="str">
        <f>IF(AND(ADHOC!$G$15="",ADHOC!$S$4=""),"",IF(ADHOC!$G$15&lt;&gt;"",IF(ADHOC!$G$15=LEFT(Domein!$AS8275,LEN(ADHOC!$G$15)),MAX(Domein!BD$1:'Domein'!BD8274)+1,""),IF(ADHOC!$S$4=LEFT(Domein!$AS8275,LEN(ADHOC!$S$4)),MAX(Domein!BD$1:'Domein'!BD8274)+1,"")))</f>
        <v/>
      </c>
    </row>
    <row r="8276" spans="45:56" x14ac:dyDescent="0.2">
      <c r="AS8276" s="4" t="s">
        <v>7881</v>
      </c>
      <c r="AT8276" s="4" t="s">
        <v>7882</v>
      </c>
      <c r="AU8276" s="4" t="s">
        <v>456</v>
      </c>
      <c r="AV8276" s="4" t="s">
        <v>8522</v>
      </c>
      <c r="AW8276" s="4" t="s">
        <v>724</v>
      </c>
      <c r="AX8276" s="4"/>
      <c r="AY8276" s="4"/>
      <c r="AZ8276" s="4"/>
      <c r="BA8276" s="4"/>
      <c r="BB8276" s="4"/>
      <c r="BC8276" s="4">
        <v>40</v>
      </c>
      <c r="BD8276" t="str">
        <f>IF(AND(ADHOC!$G$15="",ADHOC!$S$4=""),"",IF(ADHOC!$G$15&lt;&gt;"",IF(ADHOC!$G$15=LEFT(Domein!$AS8276,LEN(ADHOC!$G$15)),MAX(Domein!BD$1:'Domein'!BD8275)+1,""),IF(ADHOC!$S$4=LEFT(Domein!$AS8276,LEN(ADHOC!$S$4)),MAX(Domein!BD$1:'Domein'!BD8275)+1,"")))</f>
        <v/>
      </c>
    </row>
    <row r="8277" spans="45:56" x14ac:dyDescent="0.2">
      <c r="AS8277" s="4" t="s">
        <v>11683</v>
      </c>
      <c r="AT8277" s="4" t="s">
        <v>11684</v>
      </c>
      <c r="AU8277" s="4" t="s">
        <v>456</v>
      </c>
      <c r="AV8277" s="4" t="s">
        <v>8532</v>
      </c>
      <c r="AW8277" s="4" t="s">
        <v>701</v>
      </c>
      <c r="AX8277" s="4"/>
      <c r="AY8277" s="4"/>
      <c r="AZ8277" s="4"/>
      <c r="BA8277" s="4"/>
      <c r="BB8277" s="4"/>
      <c r="BC8277" s="4">
        <v>40</v>
      </c>
      <c r="BD8277" t="str">
        <f>IF(AND(ADHOC!$G$15="",ADHOC!$S$4=""),"",IF(ADHOC!$G$15&lt;&gt;"",IF(ADHOC!$G$15=LEFT(Domein!$AS8277,LEN(ADHOC!$G$15)),MAX(Domein!BD$1:'Domein'!BD8276)+1,""),IF(ADHOC!$S$4=LEFT(Domein!$AS8277,LEN(ADHOC!$S$4)),MAX(Domein!BD$1:'Domein'!BD8276)+1,"")))</f>
        <v/>
      </c>
    </row>
    <row r="8278" spans="45:56" x14ac:dyDescent="0.2">
      <c r="AS8278" s="4" t="s">
        <v>15668</v>
      </c>
      <c r="AT8278" s="4" t="s">
        <v>15669</v>
      </c>
      <c r="AU8278" s="4" t="s">
        <v>456</v>
      </c>
      <c r="AV8278" s="4" t="s">
        <v>780</v>
      </c>
      <c r="AW8278" s="4" t="s">
        <v>724</v>
      </c>
      <c r="AX8278" s="4"/>
      <c r="AY8278" s="4">
        <v>179872</v>
      </c>
      <c r="AZ8278" s="4">
        <v>494841</v>
      </c>
      <c r="BA8278" s="4" t="s">
        <v>28901</v>
      </c>
      <c r="BB8278" s="4" t="s">
        <v>28902</v>
      </c>
      <c r="BC8278" s="4">
        <v>40</v>
      </c>
      <c r="BD8278" t="str">
        <f>IF(AND(ADHOC!$G$15="",ADHOC!$S$4=""),"",IF(ADHOC!$G$15&lt;&gt;"",IF(ADHOC!$G$15=LEFT(Domein!$AS8278,LEN(ADHOC!$G$15)),MAX(Domein!BD$1:'Domein'!BD8277)+1,""),IF(ADHOC!$S$4=LEFT(Domein!$AS8278,LEN(ADHOC!$S$4)),MAX(Domein!BD$1:'Domein'!BD8277)+1,"")))</f>
        <v/>
      </c>
    </row>
    <row r="8279" spans="45:56" x14ac:dyDescent="0.2">
      <c r="AS8279" s="4" t="s">
        <v>15670</v>
      </c>
      <c r="AT8279" s="4" t="s">
        <v>15671</v>
      </c>
      <c r="AU8279" s="4" t="s">
        <v>456</v>
      </c>
      <c r="AV8279" s="4" t="s">
        <v>780</v>
      </c>
      <c r="AW8279" s="4" t="s">
        <v>724</v>
      </c>
      <c r="AX8279" s="4"/>
      <c r="AY8279" s="4">
        <v>180816</v>
      </c>
      <c r="AZ8279" s="4">
        <v>495655</v>
      </c>
      <c r="BA8279" s="4" t="s">
        <v>28903</v>
      </c>
      <c r="BB8279" s="4" t="s">
        <v>28904</v>
      </c>
      <c r="BC8279" s="4">
        <v>40</v>
      </c>
      <c r="BD8279" t="str">
        <f>IF(AND(ADHOC!$G$15="",ADHOC!$S$4=""),"",IF(ADHOC!$G$15&lt;&gt;"",IF(ADHOC!$G$15=LEFT(Domein!$AS8279,LEN(ADHOC!$G$15)),MAX(Domein!BD$1:'Domein'!BD8278)+1,""),IF(ADHOC!$S$4=LEFT(Domein!$AS8279,LEN(ADHOC!$S$4)),MAX(Domein!BD$1:'Domein'!BD8278)+1,"")))</f>
        <v/>
      </c>
    </row>
    <row r="8280" spans="45:56" x14ac:dyDescent="0.2">
      <c r="AS8280" s="4" t="s">
        <v>15672</v>
      </c>
      <c r="AT8280" s="4" t="s">
        <v>15673</v>
      </c>
      <c r="AU8280" s="4" t="s">
        <v>456</v>
      </c>
      <c r="AV8280" s="4" t="s">
        <v>780</v>
      </c>
      <c r="AW8280" s="4" t="s">
        <v>724</v>
      </c>
      <c r="AX8280" s="4"/>
      <c r="AY8280" s="4">
        <v>181373</v>
      </c>
      <c r="AZ8280" s="4">
        <v>495759</v>
      </c>
      <c r="BA8280" s="4" t="s">
        <v>28905</v>
      </c>
      <c r="BB8280" s="4" t="s">
        <v>28906</v>
      </c>
      <c r="BC8280" s="4">
        <v>40</v>
      </c>
      <c r="BD8280" t="str">
        <f>IF(AND(ADHOC!$G$15="",ADHOC!$S$4=""),"",IF(ADHOC!$G$15&lt;&gt;"",IF(ADHOC!$G$15=LEFT(Domein!$AS8280,LEN(ADHOC!$G$15)),MAX(Domein!BD$1:'Domein'!BD8279)+1,""),IF(ADHOC!$S$4=LEFT(Domein!$AS8280,LEN(ADHOC!$S$4)),MAX(Domein!BD$1:'Domein'!BD8279)+1,"")))</f>
        <v/>
      </c>
    </row>
    <row r="8281" spans="45:56" x14ac:dyDescent="0.2">
      <c r="AS8281" s="4" t="s">
        <v>15674</v>
      </c>
      <c r="AT8281" s="4" t="s">
        <v>15675</v>
      </c>
      <c r="AU8281" s="4" t="s">
        <v>456</v>
      </c>
      <c r="AV8281" s="4" t="s">
        <v>780</v>
      </c>
      <c r="AW8281" s="4" t="s">
        <v>724</v>
      </c>
      <c r="AX8281" s="4"/>
      <c r="AY8281" s="4">
        <v>178818</v>
      </c>
      <c r="AZ8281" s="4">
        <v>493240</v>
      </c>
      <c r="BA8281" s="4" t="s">
        <v>28907</v>
      </c>
      <c r="BB8281" s="4" t="s">
        <v>28908</v>
      </c>
      <c r="BC8281" s="4">
        <v>40</v>
      </c>
      <c r="BD8281" t="str">
        <f>IF(AND(ADHOC!$G$15="",ADHOC!$S$4=""),"",IF(ADHOC!$G$15&lt;&gt;"",IF(ADHOC!$G$15=LEFT(Domein!$AS8281,LEN(ADHOC!$G$15)),MAX(Domein!BD$1:'Domein'!BD8280)+1,""),IF(ADHOC!$S$4=LEFT(Domein!$AS8281,LEN(ADHOC!$S$4)),MAX(Domein!BD$1:'Domein'!BD8280)+1,"")))</f>
        <v/>
      </c>
    </row>
    <row r="8282" spans="45:56" x14ac:dyDescent="0.2">
      <c r="AS8282" s="4" t="s">
        <v>7112</v>
      </c>
      <c r="AT8282" s="4" t="s">
        <v>3559</v>
      </c>
      <c r="AU8282" s="4" t="s">
        <v>456</v>
      </c>
      <c r="AV8282" s="4" t="s">
        <v>768</v>
      </c>
      <c r="AW8282" s="4" t="s">
        <v>701</v>
      </c>
      <c r="AX8282" s="4"/>
      <c r="AY8282" s="4"/>
      <c r="AZ8282" s="4"/>
      <c r="BA8282" s="4"/>
      <c r="BB8282" s="4"/>
      <c r="BC8282" s="4">
        <v>40</v>
      </c>
      <c r="BD8282" t="str">
        <f>IF(AND(ADHOC!$G$15="",ADHOC!$S$4=""),"",IF(ADHOC!$G$15&lt;&gt;"",IF(ADHOC!$G$15=LEFT(Domein!$AS8282,LEN(ADHOC!$G$15)),MAX(Domein!BD$1:'Domein'!BD8281)+1,""),IF(ADHOC!$S$4=LEFT(Domein!$AS8282,LEN(ADHOC!$S$4)),MAX(Domein!BD$1:'Domein'!BD8281)+1,"")))</f>
        <v/>
      </c>
    </row>
    <row r="8283" spans="45:56" x14ac:dyDescent="0.2">
      <c r="AS8283" s="4" t="s">
        <v>32178</v>
      </c>
      <c r="AT8283" s="4" t="s">
        <v>32179</v>
      </c>
      <c r="AU8283" s="4" t="s">
        <v>456</v>
      </c>
      <c r="AV8283" s="4" t="s">
        <v>7014</v>
      </c>
      <c r="AW8283" s="4" t="s">
        <v>701</v>
      </c>
      <c r="AX8283" s="4"/>
      <c r="AY8283" s="4">
        <v>187395</v>
      </c>
      <c r="AZ8283" s="4">
        <v>504656</v>
      </c>
      <c r="BA8283" s="4" t="s">
        <v>32180</v>
      </c>
      <c r="BB8283" s="4" t="s">
        <v>32181</v>
      </c>
      <c r="BC8283" s="4">
        <v>40</v>
      </c>
      <c r="BD8283" t="str">
        <f>IF(AND(ADHOC!$G$15="",ADHOC!$S$4=""),"",IF(ADHOC!$G$15&lt;&gt;"",IF(ADHOC!$G$15=LEFT(Domein!$AS8283,LEN(ADHOC!$G$15)),MAX(Domein!BD$1:'Domein'!BD8282)+1,""),IF(ADHOC!$S$4=LEFT(Domein!$AS8283,LEN(ADHOC!$S$4)),MAX(Domein!BD$1:'Domein'!BD8282)+1,"")))</f>
        <v/>
      </c>
    </row>
    <row r="8284" spans="45:56" x14ac:dyDescent="0.2">
      <c r="AS8284" s="4" t="s">
        <v>32182</v>
      </c>
      <c r="AT8284" s="4" t="s">
        <v>32183</v>
      </c>
      <c r="AU8284" s="4" t="s">
        <v>456</v>
      </c>
      <c r="AV8284" s="4" t="s">
        <v>7014</v>
      </c>
      <c r="AW8284" s="4" t="s">
        <v>1167</v>
      </c>
      <c r="AX8284" s="4"/>
      <c r="AY8284" s="4">
        <v>187395</v>
      </c>
      <c r="AZ8284" s="4">
        <v>504656</v>
      </c>
      <c r="BA8284" s="4" t="s">
        <v>32180</v>
      </c>
      <c r="BB8284" s="4" t="s">
        <v>32181</v>
      </c>
      <c r="BC8284" s="4">
        <v>40</v>
      </c>
      <c r="BD8284" t="str">
        <f>IF(AND(ADHOC!$G$15="",ADHOC!$S$4=""),"",IF(ADHOC!$G$15&lt;&gt;"",IF(ADHOC!$G$15=LEFT(Domein!$AS8284,LEN(ADHOC!$G$15)),MAX(Domein!BD$1:'Domein'!BD8283)+1,""),IF(ADHOC!$S$4=LEFT(Domein!$AS8284,LEN(ADHOC!$S$4)),MAX(Domein!BD$1:'Domein'!BD8283)+1,"")))</f>
        <v/>
      </c>
    </row>
    <row r="8285" spans="45:56" x14ac:dyDescent="0.2">
      <c r="AS8285" s="4" t="s">
        <v>32184</v>
      </c>
      <c r="AT8285" s="4" t="s">
        <v>32185</v>
      </c>
      <c r="AU8285" s="4" t="s">
        <v>456</v>
      </c>
      <c r="AV8285" s="4" t="s">
        <v>7014</v>
      </c>
      <c r="AW8285" s="4" t="s">
        <v>701</v>
      </c>
      <c r="AX8285" s="4"/>
      <c r="AY8285" s="4">
        <v>186687</v>
      </c>
      <c r="AZ8285" s="4">
        <v>504411</v>
      </c>
      <c r="BA8285" s="4" t="s">
        <v>32186</v>
      </c>
      <c r="BB8285" s="4" t="s">
        <v>32187</v>
      </c>
      <c r="BC8285" s="4">
        <v>40</v>
      </c>
      <c r="BD8285" t="str">
        <f>IF(AND(ADHOC!$G$15="",ADHOC!$S$4=""),"",IF(ADHOC!$G$15&lt;&gt;"",IF(ADHOC!$G$15=LEFT(Domein!$AS8285,LEN(ADHOC!$G$15)),MAX(Domein!BD$1:'Domein'!BD8284)+1,""),IF(ADHOC!$S$4=LEFT(Domein!$AS8285,LEN(ADHOC!$S$4)),MAX(Domein!BD$1:'Domein'!BD8284)+1,"")))</f>
        <v/>
      </c>
    </row>
    <row r="8286" spans="45:56" x14ac:dyDescent="0.2">
      <c r="AS8286" s="4" t="s">
        <v>32188</v>
      </c>
      <c r="AT8286" s="4" t="s">
        <v>32189</v>
      </c>
      <c r="AU8286" s="4" t="s">
        <v>456</v>
      </c>
      <c r="AV8286" s="4" t="s">
        <v>7014</v>
      </c>
      <c r="AW8286" s="4" t="s">
        <v>1167</v>
      </c>
      <c r="AX8286" s="4"/>
      <c r="AY8286" s="4">
        <v>186687</v>
      </c>
      <c r="AZ8286" s="4">
        <v>504411</v>
      </c>
      <c r="BA8286" s="4" t="s">
        <v>32186</v>
      </c>
      <c r="BB8286" s="4" t="s">
        <v>32187</v>
      </c>
      <c r="BC8286" s="4">
        <v>40</v>
      </c>
      <c r="BD8286" t="str">
        <f>IF(AND(ADHOC!$G$15="",ADHOC!$S$4=""),"",IF(ADHOC!$G$15&lt;&gt;"",IF(ADHOC!$G$15=LEFT(Domein!$AS8286,LEN(ADHOC!$G$15)),MAX(Domein!BD$1:'Domein'!BD8285)+1,""),IF(ADHOC!$S$4=LEFT(Domein!$AS8286,LEN(ADHOC!$S$4)),MAX(Domein!BD$1:'Domein'!BD8285)+1,"")))</f>
        <v/>
      </c>
    </row>
    <row r="8287" spans="45:56" x14ac:dyDescent="0.2">
      <c r="AS8287" s="4" t="s">
        <v>16461</v>
      </c>
      <c r="AT8287" s="4" t="s">
        <v>37584</v>
      </c>
      <c r="AU8287" s="4" t="s">
        <v>456</v>
      </c>
      <c r="AV8287" s="4" t="s">
        <v>16461</v>
      </c>
      <c r="AW8287" s="4" t="s">
        <v>724</v>
      </c>
      <c r="AX8287" s="4"/>
      <c r="AY8287" s="4">
        <v>251846</v>
      </c>
      <c r="AZ8287" s="4">
        <v>475193</v>
      </c>
      <c r="BA8287" s="4" t="s">
        <v>37585</v>
      </c>
      <c r="BB8287" s="4" t="s">
        <v>37586</v>
      </c>
      <c r="BC8287" s="4">
        <v>40</v>
      </c>
      <c r="BD8287" t="str">
        <f>IF(AND(ADHOC!$G$15="",ADHOC!$S$4=""),"",IF(ADHOC!$G$15&lt;&gt;"",IF(ADHOC!$G$15=LEFT(Domein!$AS8287,LEN(ADHOC!$G$15)),MAX(Domein!BD$1:'Domein'!BD8286)+1,""),IF(ADHOC!$S$4=LEFT(Domein!$AS8287,LEN(ADHOC!$S$4)),MAX(Domein!BD$1:'Domein'!BD8286)+1,"")))</f>
        <v/>
      </c>
    </row>
    <row r="8288" spans="45:56" x14ac:dyDescent="0.2">
      <c r="AS8288" s="4" t="s">
        <v>7883</v>
      </c>
      <c r="AT8288" s="4" t="s">
        <v>7884</v>
      </c>
      <c r="AU8288" s="4" t="s">
        <v>456</v>
      </c>
      <c r="AV8288" s="4" t="s">
        <v>781</v>
      </c>
      <c r="AW8288" s="4" t="s">
        <v>701</v>
      </c>
      <c r="AX8288" s="4"/>
      <c r="AY8288" s="4"/>
      <c r="AZ8288" s="4"/>
      <c r="BA8288" s="4"/>
      <c r="BB8288" s="4"/>
      <c r="BC8288" s="4">
        <v>40</v>
      </c>
      <c r="BD8288" t="str">
        <f>IF(AND(ADHOC!$G$15="",ADHOC!$S$4=""),"",IF(ADHOC!$G$15&lt;&gt;"",IF(ADHOC!$G$15=LEFT(Domein!$AS8288,LEN(ADHOC!$G$15)),MAX(Domein!BD$1:'Domein'!BD8287)+1,""),IF(ADHOC!$S$4=LEFT(Domein!$AS8288,LEN(ADHOC!$S$4)),MAX(Domein!BD$1:'Domein'!BD8287)+1,"")))</f>
        <v/>
      </c>
    </row>
    <row r="8289" spans="45:56" x14ac:dyDescent="0.2">
      <c r="AS8289" s="4" t="s">
        <v>36411</v>
      </c>
      <c r="AT8289" s="4" t="s">
        <v>36412</v>
      </c>
      <c r="AU8289" s="4" t="s">
        <v>456</v>
      </c>
      <c r="AV8289" s="4" t="s">
        <v>781</v>
      </c>
      <c r="AW8289" s="4" t="s">
        <v>701</v>
      </c>
      <c r="AX8289" s="4"/>
      <c r="AY8289" s="4"/>
      <c r="AZ8289" s="4"/>
      <c r="BA8289" s="4"/>
      <c r="BB8289" s="4"/>
      <c r="BC8289" s="4">
        <v>40</v>
      </c>
      <c r="BD8289" t="str">
        <f>IF(AND(ADHOC!$G$15="",ADHOC!$S$4=""),"",IF(ADHOC!$G$15&lt;&gt;"",IF(ADHOC!$G$15=LEFT(Domein!$AS8289,LEN(ADHOC!$G$15)),MAX(Domein!BD$1:'Domein'!BD8288)+1,""),IF(ADHOC!$S$4=LEFT(Domein!$AS8289,LEN(ADHOC!$S$4)),MAX(Domein!BD$1:'Domein'!BD8288)+1,"")))</f>
        <v/>
      </c>
    </row>
    <row r="8290" spans="45:56" x14ac:dyDescent="0.2">
      <c r="AS8290" s="4" t="s">
        <v>36413</v>
      </c>
      <c r="AT8290" s="4" t="s">
        <v>36414</v>
      </c>
      <c r="AU8290" s="4" t="s">
        <v>456</v>
      </c>
      <c r="AV8290" s="4" t="s">
        <v>781</v>
      </c>
      <c r="AW8290" s="4" t="s">
        <v>701</v>
      </c>
      <c r="AX8290" s="4"/>
      <c r="AY8290" s="4"/>
      <c r="AZ8290" s="4"/>
      <c r="BA8290" s="4"/>
      <c r="BB8290" s="4"/>
      <c r="BC8290" s="4">
        <v>40</v>
      </c>
      <c r="BD8290" t="str">
        <f>IF(AND(ADHOC!$G$15="",ADHOC!$S$4=""),"",IF(ADHOC!$G$15&lt;&gt;"",IF(ADHOC!$G$15=LEFT(Domein!$AS8290,LEN(ADHOC!$G$15)),MAX(Domein!BD$1:'Domein'!BD8289)+1,""),IF(ADHOC!$S$4=LEFT(Domein!$AS8290,LEN(ADHOC!$S$4)),MAX(Domein!BD$1:'Domein'!BD8289)+1,"")))</f>
        <v/>
      </c>
    </row>
    <row r="8291" spans="45:56" x14ac:dyDescent="0.2">
      <c r="AS8291" s="4" t="s">
        <v>36415</v>
      </c>
      <c r="AT8291" s="4" t="s">
        <v>36416</v>
      </c>
      <c r="AU8291" s="4" t="s">
        <v>456</v>
      </c>
      <c r="AV8291" s="4" t="s">
        <v>781</v>
      </c>
      <c r="AW8291" s="4" t="s">
        <v>701</v>
      </c>
      <c r="AX8291" s="4"/>
      <c r="AY8291" s="4"/>
      <c r="AZ8291" s="4"/>
      <c r="BA8291" s="4"/>
      <c r="BB8291" s="4"/>
      <c r="BC8291" s="4">
        <v>40</v>
      </c>
      <c r="BD8291" t="str">
        <f>IF(AND(ADHOC!$G$15="",ADHOC!$S$4=""),"",IF(ADHOC!$G$15&lt;&gt;"",IF(ADHOC!$G$15=LEFT(Domein!$AS8291,LEN(ADHOC!$G$15)),MAX(Domein!BD$1:'Domein'!BD8290)+1,""),IF(ADHOC!$S$4=LEFT(Domein!$AS8291,LEN(ADHOC!$S$4)),MAX(Domein!BD$1:'Domein'!BD8290)+1,"")))</f>
        <v/>
      </c>
    </row>
    <row r="8292" spans="45:56" x14ac:dyDescent="0.2">
      <c r="AS8292" s="4" t="s">
        <v>36417</v>
      </c>
      <c r="AT8292" s="4" t="s">
        <v>36418</v>
      </c>
      <c r="AU8292" s="4" t="s">
        <v>456</v>
      </c>
      <c r="AV8292" s="4" t="s">
        <v>781</v>
      </c>
      <c r="AW8292" s="4" t="s">
        <v>701</v>
      </c>
      <c r="AX8292" s="4"/>
      <c r="AY8292" s="4"/>
      <c r="AZ8292" s="4"/>
      <c r="BA8292" s="4"/>
      <c r="BB8292" s="4"/>
      <c r="BC8292" s="4">
        <v>40</v>
      </c>
      <c r="BD8292" t="str">
        <f>IF(AND(ADHOC!$G$15="",ADHOC!$S$4=""),"",IF(ADHOC!$G$15&lt;&gt;"",IF(ADHOC!$G$15=LEFT(Domein!$AS8292,LEN(ADHOC!$G$15)),MAX(Domein!BD$1:'Domein'!BD8291)+1,""),IF(ADHOC!$S$4=LEFT(Domein!$AS8292,LEN(ADHOC!$S$4)),MAX(Domein!BD$1:'Domein'!BD8291)+1,"")))</f>
        <v/>
      </c>
    </row>
    <row r="8293" spans="45:56" x14ac:dyDescent="0.2">
      <c r="AS8293" s="4" t="s">
        <v>36419</v>
      </c>
      <c r="AT8293" s="4" t="s">
        <v>36420</v>
      </c>
      <c r="AU8293" s="4" t="s">
        <v>456</v>
      </c>
      <c r="AV8293" s="4" t="s">
        <v>781</v>
      </c>
      <c r="AW8293" s="4" t="s">
        <v>701</v>
      </c>
      <c r="AX8293" s="4"/>
      <c r="AY8293" s="4"/>
      <c r="AZ8293" s="4"/>
      <c r="BA8293" s="4"/>
      <c r="BB8293" s="4"/>
      <c r="BC8293" s="4">
        <v>40</v>
      </c>
      <c r="BD8293" t="str">
        <f>IF(AND(ADHOC!$G$15="",ADHOC!$S$4=""),"",IF(ADHOC!$G$15&lt;&gt;"",IF(ADHOC!$G$15=LEFT(Domein!$AS8293,LEN(ADHOC!$G$15)),MAX(Domein!BD$1:'Domein'!BD8292)+1,""),IF(ADHOC!$S$4=LEFT(Domein!$AS8293,LEN(ADHOC!$S$4)),MAX(Domein!BD$1:'Domein'!BD8292)+1,"")))</f>
        <v/>
      </c>
    </row>
    <row r="8294" spans="45:56" x14ac:dyDescent="0.2">
      <c r="AS8294" s="4" t="s">
        <v>38784</v>
      </c>
      <c r="AT8294" s="4" t="s">
        <v>38785</v>
      </c>
      <c r="AU8294" s="4" t="s">
        <v>456</v>
      </c>
      <c r="AV8294" s="4" t="s">
        <v>11916</v>
      </c>
      <c r="AW8294" s="4" t="s">
        <v>724</v>
      </c>
      <c r="AX8294" s="4"/>
      <c r="AY8294" s="4"/>
      <c r="AZ8294" s="4"/>
      <c r="BA8294" s="4"/>
      <c r="BB8294" s="4"/>
      <c r="BC8294" s="4">
        <v>40</v>
      </c>
      <c r="BD8294" t="str">
        <f>IF(AND(ADHOC!$G$15="",ADHOC!$S$4=""),"",IF(ADHOC!$G$15&lt;&gt;"",IF(ADHOC!$G$15=LEFT(Domein!$AS8294,LEN(ADHOC!$G$15)),MAX(Domein!BD$1:'Domein'!BD8293)+1,""),IF(ADHOC!$S$4=LEFT(Domein!$AS8294,LEN(ADHOC!$S$4)),MAX(Domein!BD$1:'Domein'!BD8293)+1,"")))</f>
        <v/>
      </c>
    </row>
    <row r="8295" spans="45:56" x14ac:dyDescent="0.2">
      <c r="AS8295" s="4" t="s">
        <v>38774</v>
      </c>
      <c r="AT8295" s="4" t="s">
        <v>38775</v>
      </c>
      <c r="AU8295" s="4" t="s">
        <v>456</v>
      </c>
      <c r="AV8295" s="4" t="s">
        <v>11916</v>
      </c>
      <c r="AW8295" s="4" t="s">
        <v>724</v>
      </c>
      <c r="AX8295" s="4"/>
      <c r="AY8295" s="4"/>
      <c r="AZ8295" s="4"/>
      <c r="BA8295" s="4"/>
      <c r="BB8295" s="4"/>
      <c r="BC8295" s="4">
        <v>40</v>
      </c>
      <c r="BD8295" t="str">
        <f>IF(AND(ADHOC!$G$15="",ADHOC!$S$4=""),"",IF(ADHOC!$G$15&lt;&gt;"",IF(ADHOC!$G$15=LEFT(Domein!$AS8295,LEN(ADHOC!$G$15)),MAX(Domein!BD$1:'Domein'!BD8294)+1,""),IF(ADHOC!$S$4=LEFT(Domein!$AS8295,LEN(ADHOC!$S$4)),MAX(Domein!BD$1:'Domein'!BD8294)+1,"")))</f>
        <v/>
      </c>
    </row>
    <row r="8296" spans="45:56" x14ac:dyDescent="0.2">
      <c r="AS8296" s="4" t="s">
        <v>38640</v>
      </c>
      <c r="AT8296" s="4" t="s">
        <v>38641</v>
      </c>
      <c r="AU8296" s="4" t="s">
        <v>456</v>
      </c>
      <c r="AV8296" s="4" t="s">
        <v>11916</v>
      </c>
      <c r="AW8296" s="4" t="s">
        <v>724</v>
      </c>
      <c r="AX8296" s="4"/>
      <c r="AY8296" s="4"/>
      <c r="AZ8296" s="4"/>
      <c r="BA8296" s="4"/>
      <c r="BB8296" s="4"/>
      <c r="BC8296" s="4">
        <v>40</v>
      </c>
      <c r="BD8296" t="str">
        <f>IF(AND(ADHOC!$G$15="",ADHOC!$S$4=""),"",IF(ADHOC!$G$15&lt;&gt;"",IF(ADHOC!$G$15=LEFT(Domein!$AS8296,LEN(ADHOC!$G$15)),MAX(Domein!BD$1:'Domein'!BD8295)+1,""),IF(ADHOC!$S$4=LEFT(Domein!$AS8296,LEN(ADHOC!$S$4)),MAX(Domein!BD$1:'Domein'!BD8295)+1,"")))</f>
        <v/>
      </c>
    </row>
    <row r="8297" spans="45:56" x14ac:dyDescent="0.2">
      <c r="AS8297" s="4" t="s">
        <v>38642</v>
      </c>
      <c r="AT8297" s="4" t="s">
        <v>38643</v>
      </c>
      <c r="AU8297" s="4" t="s">
        <v>456</v>
      </c>
      <c r="AV8297" s="4" t="s">
        <v>11916</v>
      </c>
      <c r="AW8297" s="4" t="s">
        <v>724</v>
      </c>
      <c r="AX8297" s="4"/>
      <c r="AY8297" s="4"/>
      <c r="AZ8297" s="4"/>
      <c r="BA8297" s="4"/>
      <c r="BB8297" s="4"/>
      <c r="BC8297" s="4">
        <v>40</v>
      </c>
      <c r="BD8297" t="str">
        <f>IF(AND(ADHOC!$G$15="",ADHOC!$S$4=""),"",IF(ADHOC!$G$15&lt;&gt;"",IF(ADHOC!$G$15=LEFT(Domein!$AS8297,LEN(ADHOC!$G$15)),MAX(Domein!BD$1:'Domein'!BD8296)+1,""),IF(ADHOC!$S$4=LEFT(Domein!$AS8297,LEN(ADHOC!$S$4)),MAX(Domein!BD$1:'Domein'!BD8296)+1,"")))</f>
        <v/>
      </c>
    </row>
    <row r="8298" spans="45:56" x14ac:dyDescent="0.2">
      <c r="AS8298" s="4" t="s">
        <v>8531</v>
      </c>
      <c r="AT8298" s="4" t="s">
        <v>9730</v>
      </c>
      <c r="AU8298" s="4" t="s">
        <v>456</v>
      </c>
      <c r="AV8298" s="4" t="s">
        <v>764</v>
      </c>
      <c r="AW8298" s="4" t="s">
        <v>939</v>
      </c>
      <c r="AX8298" s="4"/>
      <c r="AY8298" s="4"/>
      <c r="AZ8298" s="4"/>
      <c r="BA8298" s="4"/>
      <c r="BB8298" s="4"/>
      <c r="BC8298" s="4">
        <v>40</v>
      </c>
      <c r="BD8298" t="str">
        <f>IF(AND(ADHOC!$G$15="",ADHOC!$S$4=""),"",IF(ADHOC!$G$15&lt;&gt;"",IF(ADHOC!$G$15=LEFT(Domein!$AS8298,LEN(ADHOC!$G$15)),MAX(Domein!BD$1:'Domein'!BD8297)+1,""),IF(ADHOC!$S$4=LEFT(Domein!$AS8298,LEN(ADHOC!$S$4)),MAX(Domein!BD$1:'Domein'!BD8297)+1,"")))</f>
        <v/>
      </c>
    </row>
    <row r="8299" spans="45:56" x14ac:dyDescent="0.2">
      <c r="AS8299" s="4" t="s">
        <v>38786</v>
      </c>
      <c r="AT8299" s="4" t="s">
        <v>38787</v>
      </c>
      <c r="AU8299" s="4" t="s">
        <v>456</v>
      </c>
      <c r="AV8299" s="4" t="s">
        <v>11916</v>
      </c>
      <c r="AW8299" s="4" t="s">
        <v>724</v>
      </c>
      <c r="AX8299" s="4"/>
      <c r="AY8299" s="4"/>
      <c r="AZ8299" s="4"/>
      <c r="BA8299" s="4"/>
      <c r="BB8299" s="4"/>
      <c r="BC8299" s="4">
        <v>40</v>
      </c>
      <c r="BD8299" t="str">
        <f>IF(AND(ADHOC!$G$15="",ADHOC!$S$4=""),"",IF(ADHOC!$G$15&lt;&gt;"",IF(ADHOC!$G$15=LEFT(Domein!$AS8299,LEN(ADHOC!$G$15)),MAX(Domein!BD$1:'Domein'!BD8298)+1,""),IF(ADHOC!$S$4=LEFT(Domein!$AS8299,LEN(ADHOC!$S$4)),MAX(Domein!BD$1:'Domein'!BD8298)+1,"")))</f>
        <v/>
      </c>
    </row>
    <row r="8300" spans="45:56" x14ac:dyDescent="0.2">
      <c r="AS8300" s="4" t="s">
        <v>38788</v>
      </c>
      <c r="AT8300" s="4" t="s">
        <v>38789</v>
      </c>
      <c r="AU8300" s="4" t="s">
        <v>456</v>
      </c>
      <c r="AV8300" s="4" t="s">
        <v>11916</v>
      </c>
      <c r="AW8300" s="4" t="s">
        <v>724</v>
      </c>
      <c r="AX8300" s="4"/>
      <c r="AY8300" s="4"/>
      <c r="AZ8300" s="4"/>
      <c r="BA8300" s="4"/>
      <c r="BB8300" s="4"/>
      <c r="BC8300" s="4">
        <v>40</v>
      </c>
      <c r="BD8300" t="str">
        <f>IF(AND(ADHOC!$G$15="",ADHOC!$S$4=""),"",IF(ADHOC!$G$15&lt;&gt;"",IF(ADHOC!$G$15=LEFT(Domein!$AS8300,LEN(ADHOC!$G$15)),MAX(Domein!BD$1:'Domein'!BD8299)+1,""),IF(ADHOC!$S$4=LEFT(Domein!$AS8300,LEN(ADHOC!$S$4)),MAX(Domein!BD$1:'Domein'!BD8299)+1,"")))</f>
        <v/>
      </c>
    </row>
    <row r="8301" spans="45:56" x14ac:dyDescent="0.2">
      <c r="AS8301" s="4" t="s">
        <v>38970</v>
      </c>
      <c r="AT8301" s="4" t="s">
        <v>37577</v>
      </c>
      <c r="AU8301" s="4" t="s">
        <v>456</v>
      </c>
      <c r="AV8301" s="4" t="s">
        <v>36405</v>
      </c>
      <c r="AW8301" s="4" t="s">
        <v>724</v>
      </c>
      <c r="AX8301" s="4"/>
      <c r="AY8301" s="4"/>
      <c r="AZ8301" s="4"/>
      <c r="BA8301" s="4"/>
      <c r="BB8301" s="4"/>
      <c r="BC8301" s="4">
        <v>40</v>
      </c>
      <c r="BD8301" t="str">
        <f>IF(AND(ADHOC!$G$15="",ADHOC!$S$4=""),"",IF(ADHOC!$G$15&lt;&gt;"",IF(ADHOC!$G$15=LEFT(Domein!$AS8301,LEN(ADHOC!$G$15)),MAX(Domein!BD$1:'Domein'!BD8300)+1,""),IF(ADHOC!$S$4=LEFT(Domein!$AS8301,LEN(ADHOC!$S$4)),MAX(Domein!BD$1:'Domein'!BD8300)+1,"")))</f>
        <v/>
      </c>
    </row>
    <row r="8302" spans="45:56" x14ac:dyDescent="0.2">
      <c r="AS8302" s="4" t="s">
        <v>38971</v>
      </c>
      <c r="AT8302" s="4" t="s">
        <v>37575</v>
      </c>
      <c r="AU8302" s="4" t="s">
        <v>456</v>
      </c>
      <c r="AV8302" s="4" t="s">
        <v>36405</v>
      </c>
      <c r="AW8302" s="4" t="s">
        <v>724</v>
      </c>
      <c r="AX8302" s="4"/>
      <c r="AY8302" s="4"/>
      <c r="AZ8302" s="4"/>
      <c r="BA8302" s="4"/>
      <c r="BB8302" s="4"/>
      <c r="BC8302" s="4">
        <v>40</v>
      </c>
      <c r="BD8302" t="str">
        <f>IF(AND(ADHOC!$G$15="",ADHOC!$S$4=""),"",IF(ADHOC!$G$15&lt;&gt;"",IF(ADHOC!$G$15=LEFT(Domein!$AS8302,LEN(ADHOC!$G$15)),MAX(Domein!BD$1:'Domein'!BD8301)+1,""),IF(ADHOC!$S$4=LEFT(Domein!$AS8302,LEN(ADHOC!$S$4)),MAX(Domein!BD$1:'Domein'!BD8301)+1,"")))</f>
        <v/>
      </c>
    </row>
    <row r="8303" spans="45:56" x14ac:dyDescent="0.2">
      <c r="AS8303" s="4" t="s">
        <v>38721</v>
      </c>
      <c r="AT8303" s="4" t="s">
        <v>38722</v>
      </c>
      <c r="AU8303" s="4" t="s">
        <v>456</v>
      </c>
      <c r="AV8303" s="4" t="s">
        <v>11916</v>
      </c>
      <c r="AW8303" s="4" t="s">
        <v>724</v>
      </c>
      <c r="AX8303" s="4"/>
      <c r="AY8303" s="4"/>
      <c r="AZ8303" s="4"/>
      <c r="BA8303" s="4"/>
      <c r="BB8303" s="4"/>
      <c r="BC8303" s="4">
        <v>40</v>
      </c>
      <c r="BD8303" t="str">
        <f>IF(AND(ADHOC!$G$15="",ADHOC!$S$4=""),"",IF(ADHOC!$G$15&lt;&gt;"",IF(ADHOC!$G$15=LEFT(Domein!$AS8303,LEN(ADHOC!$G$15)),MAX(Domein!BD$1:'Domein'!BD8302)+1,""),IF(ADHOC!$S$4=LEFT(Domein!$AS8303,LEN(ADHOC!$S$4)),MAX(Domein!BD$1:'Domein'!BD8302)+1,"")))</f>
        <v/>
      </c>
    </row>
    <row r="8304" spans="45:56" x14ac:dyDescent="0.2">
      <c r="AS8304" s="4" t="s">
        <v>38723</v>
      </c>
      <c r="AT8304" s="4" t="s">
        <v>38724</v>
      </c>
      <c r="AU8304" s="4" t="s">
        <v>456</v>
      </c>
      <c r="AV8304" s="4" t="s">
        <v>11916</v>
      </c>
      <c r="AW8304" s="4" t="s">
        <v>724</v>
      </c>
      <c r="AX8304" s="4"/>
      <c r="AY8304" s="4"/>
      <c r="AZ8304" s="4"/>
      <c r="BA8304" s="4"/>
      <c r="BB8304" s="4"/>
      <c r="BC8304" s="4">
        <v>40</v>
      </c>
      <c r="BD8304" t="str">
        <f>IF(AND(ADHOC!$G$15="",ADHOC!$S$4=""),"",IF(ADHOC!$G$15&lt;&gt;"",IF(ADHOC!$G$15=LEFT(Domein!$AS8304,LEN(ADHOC!$G$15)),MAX(Domein!BD$1:'Domein'!BD8303)+1,""),IF(ADHOC!$S$4=LEFT(Domein!$AS8304,LEN(ADHOC!$S$4)),MAX(Domein!BD$1:'Domein'!BD8303)+1,"")))</f>
        <v/>
      </c>
    </row>
    <row r="8305" spans="45:56" x14ac:dyDescent="0.2">
      <c r="AS8305" s="4" t="s">
        <v>21438</v>
      </c>
      <c r="AT8305" s="4" t="s">
        <v>21439</v>
      </c>
      <c r="AU8305" s="4" t="s">
        <v>456</v>
      </c>
      <c r="AV8305" s="4" t="s">
        <v>11916</v>
      </c>
      <c r="AW8305" s="4" t="s">
        <v>724</v>
      </c>
      <c r="AX8305" s="4"/>
      <c r="AY8305" s="4"/>
      <c r="AZ8305" s="4"/>
      <c r="BA8305" s="4"/>
      <c r="BB8305" s="4"/>
      <c r="BC8305" s="4">
        <v>40</v>
      </c>
      <c r="BD8305" t="str">
        <f>IF(AND(ADHOC!$G$15="",ADHOC!$S$4=""),"",IF(ADHOC!$G$15&lt;&gt;"",IF(ADHOC!$G$15=LEFT(Domein!$AS8305,LEN(ADHOC!$G$15)),MAX(Domein!BD$1:'Domein'!BD8304)+1,""),IF(ADHOC!$S$4=LEFT(Domein!$AS8305,LEN(ADHOC!$S$4)),MAX(Domein!BD$1:'Domein'!BD8304)+1,"")))</f>
        <v/>
      </c>
    </row>
    <row r="8306" spans="45:56" x14ac:dyDescent="0.2">
      <c r="AS8306" s="4" t="s">
        <v>38972</v>
      </c>
      <c r="AT8306" s="4" t="s">
        <v>38973</v>
      </c>
      <c r="AU8306" s="4" t="s">
        <v>456</v>
      </c>
      <c r="AV8306" s="4" t="s">
        <v>11916</v>
      </c>
      <c r="AW8306" s="4" t="s">
        <v>724</v>
      </c>
      <c r="AX8306" s="4"/>
      <c r="AY8306" s="4"/>
      <c r="AZ8306" s="4"/>
      <c r="BA8306" s="4"/>
      <c r="BB8306" s="4"/>
      <c r="BC8306" s="4">
        <v>40</v>
      </c>
      <c r="BD8306" t="str">
        <f>IF(AND(ADHOC!$G$15="",ADHOC!$S$4=""),"",IF(ADHOC!$G$15&lt;&gt;"",IF(ADHOC!$G$15=LEFT(Domein!$AS8306,LEN(ADHOC!$G$15)),MAX(Domein!BD$1:'Domein'!BD8305)+1,""),IF(ADHOC!$S$4=LEFT(Domein!$AS8306,LEN(ADHOC!$S$4)),MAX(Domein!BD$1:'Domein'!BD8305)+1,"")))</f>
        <v/>
      </c>
    </row>
    <row r="8307" spans="45:56" x14ac:dyDescent="0.2">
      <c r="AS8307" s="4" t="s">
        <v>21440</v>
      </c>
      <c r="AT8307" s="4" t="s">
        <v>21441</v>
      </c>
      <c r="AU8307" s="4" t="s">
        <v>456</v>
      </c>
      <c r="AV8307" s="4" t="s">
        <v>11916</v>
      </c>
      <c r="AW8307" s="4" t="s">
        <v>724</v>
      </c>
      <c r="AX8307" s="4"/>
      <c r="AY8307" s="4"/>
      <c r="AZ8307" s="4"/>
      <c r="BA8307" s="4"/>
      <c r="BB8307" s="4"/>
      <c r="BC8307" s="4">
        <v>40</v>
      </c>
      <c r="BD8307" t="str">
        <f>IF(AND(ADHOC!$G$15="",ADHOC!$S$4=""),"",IF(ADHOC!$G$15&lt;&gt;"",IF(ADHOC!$G$15=LEFT(Domein!$AS8307,LEN(ADHOC!$G$15)),MAX(Domein!BD$1:'Domein'!BD8306)+1,""),IF(ADHOC!$S$4=LEFT(Domein!$AS8307,LEN(ADHOC!$S$4)),MAX(Domein!BD$1:'Domein'!BD8306)+1,"")))</f>
        <v/>
      </c>
    </row>
    <row r="8308" spans="45:56" x14ac:dyDescent="0.2">
      <c r="AS8308" s="4" t="s">
        <v>12165</v>
      </c>
      <c r="AT8308" s="4" t="s">
        <v>12166</v>
      </c>
      <c r="AU8308" s="4" t="s">
        <v>456</v>
      </c>
      <c r="AV8308" s="4" t="s">
        <v>11916</v>
      </c>
      <c r="AW8308" s="4" t="s">
        <v>724</v>
      </c>
      <c r="AX8308" s="4"/>
      <c r="AY8308" s="4"/>
      <c r="AZ8308" s="4"/>
      <c r="BA8308" s="4"/>
      <c r="BB8308" s="4"/>
      <c r="BC8308" s="4">
        <v>40</v>
      </c>
      <c r="BD8308" t="str">
        <f>IF(AND(ADHOC!$G$15="",ADHOC!$S$4=""),"",IF(ADHOC!$G$15&lt;&gt;"",IF(ADHOC!$G$15=LEFT(Domein!$AS8308,LEN(ADHOC!$G$15)),MAX(Domein!BD$1:'Domein'!BD8307)+1,""),IF(ADHOC!$S$4=LEFT(Domein!$AS8308,LEN(ADHOC!$S$4)),MAX(Domein!BD$1:'Domein'!BD8307)+1,"")))</f>
        <v/>
      </c>
    </row>
    <row r="8309" spans="45:56" x14ac:dyDescent="0.2">
      <c r="AS8309" s="4" t="s">
        <v>38974</v>
      </c>
      <c r="AT8309" s="4" t="s">
        <v>38975</v>
      </c>
      <c r="AU8309" s="4" t="s">
        <v>456</v>
      </c>
      <c r="AV8309" s="4" t="s">
        <v>11916</v>
      </c>
      <c r="AW8309" s="4" t="s">
        <v>724</v>
      </c>
      <c r="AX8309" s="4"/>
      <c r="AY8309" s="4"/>
      <c r="AZ8309" s="4"/>
      <c r="BA8309" s="4"/>
      <c r="BB8309" s="4"/>
      <c r="BC8309" s="4">
        <v>40</v>
      </c>
      <c r="BD8309" t="str">
        <f>IF(AND(ADHOC!$G$15="",ADHOC!$S$4=""),"",IF(ADHOC!$G$15&lt;&gt;"",IF(ADHOC!$G$15=LEFT(Domein!$AS8309,LEN(ADHOC!$G$15)),MAX(Domein!BD$1:'Domein'!BD8308)+1,""),IF(ADHOC!$S$4=LEFT(Domein!$AS8309,LEN(ADHOC!$S$4)),MAX(Domein!BD$1:'Domein'!BD8308)+1,"")))</f>
        <v/>
      </c>
    </row>
    <row r="8310" spans="45:56" x14ac:dyDescent="0.2">
      <c r="AS8310" s="4" t="s">
        <v>38790</v>
      </c>
      <c r="AT8310" s="4" t="s">
        <v>38791</v>
      </c>
      <c r="AU8310" s="4" t="s">
        <v>456</v>
      </c>
      <c r="AV8310" s="4" t="s">
        <v>11916</v>
      </c>
      <c r="AW8310" s="4" t="s">
        <v>724</v>
      </c>
      <c r="AX8310" s="4"/>
      <c r="AY8310" s="4"/>
      <c r="AZ8310" s="4"/>
      <c r="BA8310" s="4"/>
      <c r="BB8310" s="4"/>
      <c r="BC8310" s="4">
        <v>40</v>
      </c>
      <c r="BD8310" t="str">
        <f>IF(AND(ADHOC!$G$15="",ADHOC!$S$4=""),"",IF(ADHOC!$G$15&lt;&gt;"",IF(ADHOC!$G$15=LEFT(Domein!$AS8310,LEN(ADHOC!$G$15)),MAX(Domein!BD$1:'Domein'!BD8309)+1,""),IF(ADHOC!$S$4=LEFT(Domein!$AS8310,LEN(ADHOC!$S$4)),MAX(Domein!BD$1:'Domein'!BD8309)+1,"")))</f>
        <v/>
      </c>
    </row>
    <row r="8311" spans="45:56" x14ac:dyDescent="0.2">
      <c r="AS8311" s="4" t="s">
        <v>38725</v>
      </c>
      <c r="AT8311" s="4" t="s">
        <v>38726</v>
      </c>
      <c r="AU8311" s="4" t="s">
        <v>456</v>
      </c>
      <c r="AV8311" s="4" t="s">
        <v>11916</v>
      </c>
      <c r="AW8311" s="4" t="s">
        <v>724</v>
      </c>
      <c r="AX8311" s="4"/>
      <c r="AY8311" s="4"/>
      <c r="AZ8311" s="4"/>
      <c r="BA8311" s="4"/>
      <c r="BB8311" s="4"/>
      <c r="BC8311" s="4">
        <v>40</v>
      </c>
      <c r="BD8311" t="str">
        <f>IF(AND(ADHOC!$G$15="",ADHOC!$S$4=""),"",IF(ADHOC!$G$15&lt;&gt;"",IF(ADHOC!$G$15=LEFT(Domein!$AS8311,LEN(ADHOC!$G$15)),MAX(Domein!BD$1:'Domein'!BD8310)+1,""),IF(ADHOC!$S$4=LEFT(Domein!$AS8311,LEN(ADHOC!$S$4)),MAX(Domein!BD$1:'Domein'!BD8310)+1,"")))</f>
        <v/>
      </c>
    </row>
    <row r="8312" spans="45:56" x14ac:dyDescent="0.2">
      <c r="AS8312" s="4" t="s">
        <v>21442</v>
      </c>
      <c r="AT8312" s="4" t="s">
        <v>21443</v>
      </c>
      <c r="AU8312" s="4" t="s">
        <v>456</v>
      </c>
      <c r="AV8312" s="4" t="s">
        <v>11916</v>
      </c>
      <c r="AW8312" s="4" t="s">
        <v>724</v>
      </c>
      <c r="AX8312" s="4"/>
      <c r="AY8312" s="4"/>
      <c r="AZ8312" s="4"/>
      <c r="BA8312" s="4"/>
      <c r="BB8312" s="4"/>
      <c r="BC8312" s="4">
        <v>40</v>
      </c>
      <c r="BD8312" t="str">
        <f>IF(AND(ADHOC!$G$15="",ADHOC!$S$4=""),"",IF(ADHOC!$G$15&lt;&gt;"",IF(ADHOC!$G$15=LEFT(Domein!$AS8312,LEN(ADHOC!$G$15)),MAX(Domein!BD$1:'Domein'!BD8311)+1,""),IF(ADHOC!$S$4=LEFT(Domein!$AS8312,LEN(ADHOC!$S$4)),MAX(Domein!BD$1:'Domein'!BD8311)+1,"")))</f>
        <v/>
      </c>
    </row>
    <row r="8313" spans="45:56" x14ac:dyDescent="0.2">
      <c r="AS8313" s="4" t="s">
        <v>38976</v>
      </c>
      <c r="AT8313" s="4" t="s">
        <v>38977</v>
      </c>
      <c r="AU8313" s="4" t="s">
        <v>456</v>
      </c>
      <c r="AV8313" s="4" t="s">
        <v>11916</v>
      </c>
      <c r="AW8313" s="4" t="s">
        <v>724</v>
      </c>
      <c r="AX8313" s="4"/>
      <c r="AY8313" s="4"/>
      <c r="AZ8313" s="4"/>
      <c r="BA8313" s="4"/>
      <c r="BB8313" s="4"/>
      <c r="BC8313" s="4">
        <v>40</v>
      </c>
      <c r="BD8313" t="str">
        <f>IF(AND(ADHOC!$G$15="",ADHOC!$S$4=""),"",IF(ADHOC!$G$15&lt;&gt;"",IF(ADHOC!$G$15=LEFT(Domein!$AS8313,LEN(ADHOC!$G$15)),MAX(Domein!BD$1:'Domein'!BD8312)+1,""),IF(ADHOC!$S$4=LEFT(Domein!$AS8313,LEN(ADHOC!$S$4)),MAX(Domein!BD$1:'Domein'!BD8312)+1,"")))</f>
        <v/>
      </c>
    </row>
    <row r="8314" spans="45:56" x14ac:dyDescent="0.2">
      <c r="AS8314" s="4" t="s">
        <v>38727</v>
      </c>
      <c r="AT8314" s="4" t="s">
        <v>38728</v>
      </c>
      <c r="AU8314" s="4" t="s">
        <v>456</v>
      </c>
      <c r="AV8314" s="4" t="s">
        <v>11916</v>
      </c>
      <c r="AW8314" s="4" t="s">
        <v>724</v>
      </c>
      <c r="AX8314" s="4"/>
      <c r="AY8314" s="4"/>
      <c r="AZ8314" s="4"/>
      <c r="BA8314" s="4"/>
      <c r="BB8314" s="4"/>
      <c r="BC8314" s="4">
        <v>40</v>
      </c>
      <c r="BD8314" t="str">
        <f>IF(AND(ADHOC!$G$15="",ADHOC!$S$4=""),"",IF(ADHOC!$G$15&lt;&gt;"",IF(ADHOC!$G$15=LEFT(Domein!$AS8314,LEN(ADHOC!$G$15)),MAX(Domein!BD$1:'Domein'!BD8313)+1,""),IF(ADHOC!$S$4=LEFT(Domein!$AS8314,LEN(ADHOC!$S$4)),MAX(Domein!BD$1:'Domein'!BD8313)+1,"")))</f>
        <v/>
      </c>
    </row>
    <row r="8315" spans="45:56" x14ac:dyDescent="0.2">
      <c r="AS8315" s="4" t="s">
        <v>38729</v>
      </c>
      <c r="AT8315" s="4" t="s">
        <v>38730</v>
      </c>
      <c r="AU8315" s="4" t="s">
        <v>456</v>
      </c>
      <c r="AV8315" s="4" t="s">
        <v>11916</v>
      </c>
      <c r="AW8315" s="4" t="s">
        <v>724</v>
      </c>
      <c r="AX8315" s="4"/>
      <c r="AY8315" s="4"/>
      <c r="AZ8315" s="4"/>
      <c r="BA8315" s="4"/>
      <c r="BB8315" s="4"/>
      <c r="BC8315" s="4">
        <v>40</v>
      </c>
      <c r="BD8315" t="str">
        <f>IF(AND(ADHOC!$G$15="",ADHOC!$S$4=""),"",IF(ADHOC!$G$15&lt;&gt;"",IF(ADHOC!$G$15=LEFT(Domein!$AS8315,LEN(ADHOC!$G$15)),MAX(Domein!BD$1:'Domein'!BD8314)+1,""),IF(ADHOC!$S$4=LEFT(Domein!$AS8315,LEN(ADHOC!$S$4)),MAX(Domein!BD$1:'Domein'!BD8314)+1,"")))</f>
        <v/>
      </c>
    </row>
    <row r="8316" spans="45:56" x14ac:dyDescent="0.2">
      <c r="AS8316" s="4" t="s">
        <v>38731</v>
      </c>
      <c r="AT8316" s="4" t="s">
        <v>38732</v>
      </c>
      <c r="AU8316" s="4" t="s">
        <v>456</v>
      </c>
      <c r="AV8316" s="4" t="s">
        <v>11916</v>
      </c>
      <c r="AW8316" s="4" t="s">
        <v>724</v>
      </c>
      <c r="AX8316" s="4"/>
      <c r="AY8316" s="4"/>
      <c r="AZ8316" s="4"/>
      <c r="BA8316" s="4"/>
      <c r="BB8316" s="4"/>
      <c r="BC8316" s="4">
        <v>40</v>
      </c>
      <c r="BD8316" t="str">
        <f>IF(AND(ADHOC!$G$15="",ADHOC!$S$4=""),"",IF(ADHOC!$G$15&lt;&gt;"",IF(ADHOC!$G$15=LEFT(Domein!$AS8316,LEN(ADHOC!$G$15)),MAX(Domein!BD$1:'Domein'!BD8315)+1,""),IF(ADHOC!$S$4=LEFT(Domein!$AS8316,LEN(ADHOC!$S$4)),MAX(Domein!BD$1:'Domein'!BD8315)+1,"")))</f>
        <v/>
      </c>
    </row>
    <row r="8317" spans="45:56" x14ac:dyDescent="0.2">
      <c r="AS8317" s="4" t="s">
        <v>38733</v>
      </c>
      <c r="AT8317" s="4" t="s">
        <v>38734</v>
      </c>
      <c r="AU8317" s="4" t="s">
        <v>456</v>
      </c>
      <c r="AV8317" s="4" t="s">
        <v>11916</v>
      </c>
      <c r="AW8317" s="4" t="s">
        <v>724</v>
      </c>
      <c r="AX8317" s="4"/>
      <c r="AY8317" s="4"/>
      <c r="AZ8317" s="4"/>
      <c r="BA8317" s="4"/>
      <c r="BB8317" s="4"/>
      <c r="BC8317" s="4">
        <v>40</v>
      </c>
      <c r="BD8317" t="str">
        <f>IF(AND(ADHOC!$G$15="",ADHOC!$S$4=""),"",IF(ADHOC!$G$15&lt;&gt;"",IF(ADHOC!$G$15=LEFT(Domein!$AS8317,LEN(ADHOC!$G$15)),MAX(Domein!BD$1:'Domein'!BD8316)+1,""),IF(ADHOC!$S$4=LEFT(Domein!$AS8317,LEN(ADHOC!$S$4)),MAX(Domein!BD$1:'Domein'!BD8316)+1,"")))</f>
        <v/>
      </c>
    </row>
    <row r="8318" spans="45:56" x14ac:dyDescent="0.2">
      <c r="AS8318" s="4" t="s">
        <v>38735</v>
      </c>
      <c r="AT8318" s="4" t="s">
        <v>38736</v>
      </c>
      <c r="AU8318" s="4" t="s">
        <v>456</v>
      </c>
      <c r="AV8318" s="4" t="s">
        <v>11916</v>
      </c>
      <c r="AW8318" s="4" t="s">
        <v>724</v>
      </c>
      <c r="AX8318" s="4"/>
      <c r="AY8318" s="4"/>
      <c r="AZ8318" s="4"/>
      <c r="BA8318" s="4"/>
      <c r="BB8318" s="4"/>
      <c r="BC8318" s="4">
        <v>40</v>
      </c>
      <c r="BD8318" t="str">
        <f>IF(AND(ADHOC!$G$15="",ADHOC!$S$4=""),"",IF(ADHOC!$G$15&lt;&gt;"",IF(ADHOC!$G$15=LEFT(Domein!$AS8318,LEN(ADHOC!$G$15)),MAX(Domein!BD$1:'Domein'!BD8317)+1,""),IF(ADHOC!$S$4=LEFT(Domein!$AS8318,LEN(ADHOC!$S$4)),MAX(Domein!BD$1:'Domein'!BD8317)+1,"")))</f>
        <v/>
      </c>
    </row>
    <row r="8319" spans="45:56" x14ac:dyDescent="0.2">
      <c r="AS8319" s="4" t="s">
        <v>38737</v>
      </c>
      <c r="AT8319" s="4" t="s">
        <v>38738</v>
      </c>
      <c r="AU8319" s="4" t="s">
        <v>456</v>
      </c>
      <c r="AV8319" s="4" t="s">
        <v>11916</v>
      </c>
      <c r="AW8319" s="4" t="s">
        <v>724</v>
      </c>
      <c r="AX8319" s="4"/>
      <c r="AY8319" s="4"/>
      <c r="AZ8319" s="4"/>
      <c r="BA8319" s="4"/>
      <c r="BB8319" s="4"/>
      <c r="BC8319" s="4">
        <v>40</v>
      </c>
      <c r="BD8319" t="str">
        <f>IF(AND(ADHOC!$G$15="",ADHOC!$S$4=""),"",IF(ADHOC!$G$15&lt;&gt;"",IF(ADHOC!$G$15=LEFT(Domein!$AS8319,LEN(ADHOC!$G$15)),MAX(Domein!BD$1:'Domein'!BD8318)+1,""),IF(ADHOC!$S$4=LEFT(Domein!$AS8319,LEN(ADHOC!$S$4)),MAX(Domein!BD$1:'Domein'!BD8318)+1,"")))</f>
        <v/>
      </c>
    </row>
    <row r="8320" spans="45:56" x14ac:dyDescent="0.2">
      <c r="AS8320" s="4" t="s">
        <v>38644</v>
      </c>
      <c r="AT8320" s="4" t="s">
        <v>38645</v>
      </c>
      <c r="AU8320" s="4" t="s">
        <v>456</v>
      </c>
      <c r="AV8320" s="4" t="s">
        <v>11916</v>
      </c>
      <c r="AW8320" s="4" t="s">
        <v>724</v>
      </c>
      <c r="AX8320" s="4"/>
      <c r="AY8320" s="4"/>
      <c r="AZ8320" s="4"/>
      <c r="BA8320" s="4"/>
      <c r="BB8320" s="4"/>
      <c r="BC8320" s="4">
        <v>40</v>
      </c>
      <c r="BD8320" t="str">
        <f>IF(AND(ADHOC!$G$15="",ADHOC!$S$4=""),"",IF(ADHOC!$G$15&lt;&gt;"",IF(ADHOC!$G$15=LEFT(Domein!$AS8320,LEN(ADHOC!$G$15)),MAX(Domein!BD$1:'Domein'!BD8319)+1,""),IF(ADHOC!$S$4=LEFT(Domein!$AS8320,LEN(ADHOC!$S$4)),MAX(Domein!BD$1:'Domein'!BD8319)+1,"")))</f>
        <v/>
      </c>
    </row>
    <row r="8321" spans="45:56" x14ac:dyDescent="0.2">
      <c r="AS8321" s="4" t="s">
        <v>38646</v>
      </c>
      <c r="AT8321" s="4" t="s">
        <v>38647</v>
      </c>
      <c r="AU8321" s="4" t="s">
        <v>456</v>
      </c>
      <c r="AV8321" s="4" t="s">
        <v>11916</v>
      </c>
      <c r="AW8321" s="4" t="s">
        <v>724</v>
      </c>
      <c r="AX8321" s="4"/>
      <c r="AY8321" s="4"/>
      <c r="AZ8321" s="4"/>
      <c r="BA8321" s="4"/>
      <c r="BB8321" s="4"/>
      <c r="BC8321" s="4">
        <v>40</v>
      </c>
      <c r="BD8321" t="str">
        <f>IF(AND(ADHOC!$G$15="",ADHOC!$S$4=""),"",IF(ADHOC!$G$15&lt;&gt;"",IF(ADHOC!$G$15=LEFT(Domein!$AS8321,LEN(ADHOC!$G$15)),MAX(Domein!BD$1:'Domein'!BD8320)+1,""),IF(ADHOC!$S$4=LEFT(Domein!$AS8321,LEN(ADHOC!$S$4)),MAX(Domein!BD$1:'Domein'!BD8320)+1,"")))</f>
        <v/>
      </c>
    </row>
    <row r="8322" spans="45:56" x14ac:dyDescent="0.2">
      <c r="AS8322" s="4" t="s">
        <v>12167</v>
      </c>
      <c r="AT8322" s="4" t="s">
        <v>12168</v>
      </c>
      <c r="AU8322" s="4" t="s">
        <v>456</v>
      </c>
      <c r="AV8322" s="4" t="s">
        <v>11916</v>
      </c>
      <c r="AW8322" s="4" t="s">
        <v>724</v>
      </c>
      <c r="AX8322" s="4"/>
      <c r="AY8322" s="4"/>
      <c r="AZ8322" s="4"/>
      <c r="BA8322" s="4"/>
      <c r="BB8322" s="4"/>
      <c r="BC8322" s="4">
        <v>40</v>
      </c>
      <c r="BD8322" t="str">
        <f>IF(AND(ADHOC!$G$15="",ADHOC!$S$4=""),"",IF(ADHOC!$G$15&lt;&gt;"",IF(ADHOC!$G$15=LEFT(Domein!$AS8322,LEN(ADHOC!$G$15)),MAX(Domein!BD$1:'Domein'!BD8321)+1,""),IF(ADHOC!$S$4=LEFT(Domein!$AS8322,LEN(ADHOC!$S$4)),MAX(Domein!BD$1:'Domein'!BD8321)+1,"")))</f>
        <v/>
      </c>
    </row>
    <row r="8323" spans="45:56" x14ac:dyDescent="0.2">
      <c r="AS8323" s="4" t="s">
        <v>38792</v>
      </c>
      <c r="AT8323" s="4" t="s">
        <v>38793</v>
      </c>
      <c r="AU8323" s="4" t="s">
        <v>456</v>
      </c>
      <c r="AV8323" s="4" t="s">
        <v>11916</v>
      </c>
      <c r="AW8323" s="4" t="s">
        <v>724</v>
      </c>
      <c r="AX8323" s="4"/>
      <c r="AY8323" s="4"/>
      <c r="AZ8323" s="4"/>
      <c r="BA8323" s="4"/>
      <c r="BB8323" s="4"/>
      <c r="BC8323" s="4">
        <v>40</v>
      </c>
      <c r="BD8323" t="str">
        <f>IF(AND(ADHOC!$G$15="",ADHOC!$S$4=""),"",IF(ADHOC!$G$15&lt;&gt;"",IF(ADHOC!$G$15=LEFT(Domein!$AS8323,LEN(ADHOC!$G$15)),MAX(Domein!BD$1:'Domein'!BD8322)+1,""),IF(ADHOC!$S$4=LEFT(Domein!$AS8323,LEN(ADHOC!$S$4)),MAX(Domein!BD$1:'Domein'!BD8322)+1,"")))</f>
        <v/>
      </c>
    </row>
    <row r="8324" spans="45:56" x14ac:dyDescent="0.2">
      <c r="AS8324" s="4" t="s">
        <v>38739</v>
      </c>
      <c r="AT8324" s="4" t="s">
        <v>38740</v>
      </c>
      <c r="AU8324" s="4" t="s">
        <v>456</v>
      </c>
      <c r="AV8324" s="4" t="s">
        <v>11916</v>
      </c>
      <c r="AW8324" s="4" t="s">
        <v>724</v>
      </c>
      <c r="AX8324" s="4"/>
      <c r="AY8324" s="4"/>
      <c r="AZ8324" s="4"/>
      <c r="BA8324" s="4"/>
      <c r="BB8324" s="4"/>
      <c r="BC8324" s="4">
        <v>40</v>
      </c>
      <c r="BD8324" t="str">
        <f>IF(AND(ADHOC!$G$15="",ADHOC!$S$4=""),"",IF(ADHOC!$G$15&lt;&gt;"",IF(ADHOC!$G$15=LEFT(Domein!$AS8324,LEN(ADHOC!$G$15)),MAX(Domein!BD$1:'Domein'!BD8323)+1,""),IF(ADHOC!$S$4=LEFT(Domein!$AS8324,LEN(ADHOC!$S$4)),MAX(Domein!BD$1:'Domein'!BD8323)+1,"")))</f>
        <v/>
      </c>
    </row>
    <row r="8325" spans="45:56" x14ac:dyDescent="0.2">
      <c r="AS8325" s="4" t="s">
        <v>38741</v>
      </c>
      <c r="AT8325" s="4" t="s">
        <v>38742</v>
      </c>
      <c r="AU8325" s="4" t="s">
        <v>456</v>
      </c>
      <c r="AV8325" s="4" t="s">
        <v>11916</v>
      </c>
      <c r="AW8325" s="4" t="s">
        <v>724</v>
      </c>
      <c r="AX8325" s="4"/>
      <c r="AY8325" s="4"/>
      <c r="AZ8325" s="4"/>
      <c r="BA8325" s="4"/>
      <c r="BB8325" s="4"/>
      <c r="BC8325" s="4">
        <v>40</v>
      </c>
      <c r="BD8325" t="str">
        <f>IF(AND(ADHOC!$G$15="",ADHOC!$S$4=""),"",IF(ADHOC!$G$15&lt;&gt;"",IF(ADHOC!$G$15=LEFT(Domein!$AS8325,LEN(ADHOC!$G$15)),MAX(Domein!BD$1:'Domein'!BD8324)+1,""),IF(ADHOC!$S$4=LEFT(Domein!$AS8325,LEN(ADHOC!$S$4)),MAX(Domein!BD$1:'Domein'!BD8324)+1,"")))</f>
        <v/>
      </c>
    </row>
    <row r="8326" spans="45:56" x14ac:dyDescent="0.2">
      <c r="AS8326" s="4" t="s">
        <v>38648</v>
      </c>
      <c r="AT8326" s="4" t="s">
        <v>38649</v>
      </c>
      <c r="AU8326" s="4" t="s">
        <v>456</v>
      </c>
      <c r="AV8326" s="4" t="s">
        <v>11916</v>
      </c>
      <c r="AW8326" s="4" t="s">
        <v>724</v>
      </c>
      <c r="AX8326" s="4"/>
      <c r="AY8326" s="4"/>
      <c r="AZ8326" s="4"/>
      <c r="BA8326" s="4"/>
      <c r="BB8326" s="4"/>
      <c r="BC8326" s="4">
        <v>40</v>
      </c>
      <c r="BD8326" t="str">
        <f>IF(AND(ADHOC!$G$15="",ADHOC!$S$4=""),"",IF(ADHOC!$G$15&lt;&gt;"",IF(ADHOC!$G$15=LEFT(Domein!$AS8326,LEN(ADHOC!$G$15)),MAX(Domein!BD$1:'Domein'!BD8325)+1,""),IF(ADHOC!$S$4=LEFT(Domein!$AS8326,LEN(ADHOC!$S$4)),MAX(Domein!BD$1:'Domein'!BD8325)+1,"")))</f>
        <v/>
      </c>
    </row>
    <row r="8327" spans="45:56" x14ac:dyDescent="0.2">
      <c r="AS8327" s="4" t="s">
        <v>38743</v>
      </c>
      <c r="AT8327" s="4" t="s">
        <v>38744</v>
      </c>
      <c r="AU8327" s="4" t="s">
        <v>456</v>
      </c>
      <c r="AV8327" s="4" t="s">
        <v>11916</v>
      </c>
      <c r="AW8327" s="4" t="s">
        <v>724</v>
      </c>
      <c r="AX8327" s="4"/>
      <c r="AY8327" s="4"/>
      <c r="AZ8327" s="4"/>
      <c r="BA8327" s="4"/>
      <c r="BB8327" s="4"/>
      <c r="BC8327" s="4">
        <v>40</v>
      </c>
      <c r="BD8327" t="str">
        <f>IF(AND(ADHOC!$G$15="",ADHOC!$S$4=""),"",IF(ADHOC!$G$15&lt;&gt;"",IF(ADHOC!$G$15=LEFT(Domein!$AS8327,LEN(ADHOC!$G$15)),MAX(Domein!BD$1:'Domein'!BD8326)+1,""),IF(ADHOC!$S$4=LEFT(Domein!$AS8327,LEN(ADHOC!$S$4)),MAX(Domein!BD$1:'Domein'!BD8326)+1,"")))</f>
        <v/>
      </c>
    </row>
    <row r="8328" spans="45:56" x14ac:dyDescent="0.2">
      <c r="AS8328" s="4" t="s">
        <v>38745</v>
      </c>
      <c r="AT8328" s="4" t="s">
        <v>38746</v>
      </c>
      <c r="AU8328" s="4" t="s">
        <v>456</v>
      </c>
      <c r="AV8328" s="4" t="s">
        <v>11916</v>
      </c>
      <c r="AW8328" s="4" t="s">
        <v>724</v>
      </c>
      <c r="AX8328" s="4"/>
      <c r="AY8328" s="4"/>
      <c r="AZ8328" s="4"/>
      <c r="BA8328" s="4"/>
      <c r="BB8328" s="4"/>
      <c r="BC8328" s="4">
        <v>40</v>
      </c>
      <c r="BD8328" t="str">
        <f>IF(AND(ADHOC!$G$15="",ADHOC!$S$4=""),"",IF(ADHOC!$G$15&lt;&gt;"",IF(ADHOC!$G$15=LEFT(Domein!$AS8328,LEN(ADHOC!$G$15)),MAX(Domein!BD$1:'Domein'!BD8327)+1,""),IF(ADHOC!$S$4=LEFT(Domein!$AS8328,LEN(ADHOC!$S$4)),MAX(Domein!BD$1:'Domein'!BD8327)+1,"")))</f>
        <v/>
      </c>
    </row>
    <row r="8329" spans="45:56" x14ac:dyDescent="0.2">
      <c r="AS8329" s="4" t="s">
        <v>21444</v>
      </c>
      <c r="AT8329" s="4" t="s">
        <v>21445</v>
      </c>
      <c r="AU8329" s="4" t="s">
        <v>456</v>
      </c>
      <c r="AV8329" s="4" t="s">
        <v>11916</v>
      </c>
      <c r="AW8329" s="4" t="s">
        <v>724</v>
      </c>
      <c r="AX8329" s="4"/>
      <c r="AY8329" s="4"/>
      <c r="AZ8329" s="4"/>
      <c r="BA8329" s="4"/>
      <c r="BB8329" s="4"/>
      <c r="BC8329" s="4">
        <v>40</v>
      </c>
      <c r="BD8329" t="str">
        <f>IF(AND(ADHOC!$G$15="",ADHOC!$S$4=""),"",IF(ADHOC!$G$15&lt;&gt;"",IF(ADHOC!$G$15=LEFT(Domein!$AS8329,LEN(ADHOC!$G$15)),MAX(Domein!BD$1:'Domein'!BD8328)+1,""),IF(ADHOC!$S$4=LEFT(Domein!$AS8329,LEN(ADHOC!$S$4)),MAX(Domein!BD$1:'Domein'!BD8328)+1,"")))</f>
        <v/>
      </c>
    </row>
    <row r="8330" spans="45:56" x14ac:dyDescent="0.2">
      <c r="AS8330" s="4" t="s">
        <v>38650</v>
      </c>
      <c r="AT8330" s="4" t="s">
        <v>38651</v>
      </c>
      <c r="AU8330" s="4" t="s">
        <v>456</v>
      </c>
      <c r="AV8330" s="4" t="s">
        <v>11916</v>
      </c>
      <c r="AW8330" s="4" t="s">
        <v>724</v>
      </c>
      <c r="AX8330" s="4"/>
      <c r="AY8330" s="4"/>
      <c r="AZ8330" s="4"/>
      <c r="BA8330" s="4"/>
      <c r="BB8330" s="4"/>
      <c r="BC8330" s="4">
        <v>40</v>
      </c>
      <c r="BD8330" t="str">
        <f>IF(AND(ADHOC!$G$15="",ADHOC!$S$4=""),"",IF(ADHOC!$G$15&lt;&gt;"",IF(ADHOC!$G$15=LEFT(Domein!$AS8330,LEN(ADHOC!$G$15)),MAX(Domein!BD$1:'Domein'!BD8329)+1,""),IF(ADHOC!$S$4=LEFT(Domein!$AS8330,LEN(ADHOC!$S$4)),MAX(Domein!BD$1:'Domein'!BD8329)+1,"")))</f>
        <v/>
      </c>
    </row>
    <row r="8331" spans="45:56" x14ac:dyDescent="0.2">
      <c r="AS8331" s="4" t="s">
        <v>3516</v>
      </c>
      <c r="AT8331" s="4" t="s">
        <v>3517</v>
      </c>
      <c r="AU8331" s="4" t="s">
        <v>456</v>
      </c>
      <c r="AV8331" s="4" t="s">
        <v>782</v>
      </c>
      <c r="AW8331" s="4" t="s">
        <v>724</v>
      </c>
      <c r="AX8331" s="4"/>
      <c r="AY8331" s="4">
        <v>211071</v>
      </c>
      <c r="AZ8331" s="4">
        <v>516798</v>
      </c>
      <c r="BA8331" s="4" t="s">
        <v>34907</v>
      </c>
      <c r="BB8331" s="4" t="s">
        <v>34908</v>
      </c>
      <c r="BC8331" s="4">
        <v>40</v>
      </c>
      <c r="BD8331" t="str">
        <f>IF(AND(ADHOC!$G$15="",ADHOC!$S$4=""),"",IF(ADHOC!$G$15&lt;&gt;"",IF(ADHOC!$G$15=LEFT(Domein!$AS8331,LEN(ADHOC!$G$15)),MAX(Domein!BD$1:'Domein'!BD8330)+1,""),IF(ADHOC!$S$4=LEFT(Domein!$AS8331,LEN(ADHOC!$S$4)),MAX(Domein!BD$1:'Domein'!BD8330)+1,"")))</f>
        <v/>
      </c>
    </row>
    <row r="8332" spans="45:56" x14ac:dyDescent="0.2">
      <c r="AS8332" s="4" t="s">
        <v>38747</v>
      </c>
      <c r="AT8332" s="4" t="s">
        <v>38748</v>
      </c>
      <c r="AU8332" s="4" t="s">
        <v>456</v>
      </c>
      <c r="AV8332" s="4" t="s">
        <v>11916</v>
      </c>
      <c r="AW8332" s="4" t="s">
        <v>724</v>
      </c>
      <c r="AX8332" s="4"/>
      <c r="AY8332" s="4"/>
      <c r="AZ8332" s="4"/>
      <c r="BA8332" s="4"/>
      <c r="BB8332" s="4"/>
      <c r="BC8332" s="4">
        <v>40</v>
      </c>
      <c r="BD8332" t="str">
        <f>IF(AND(ADHOC!$G$15="",ADHOC!$S$4=""),"",IF(ADHOC!$G$15&lt;&gt;"",IF(ADHOC!$G$15=LEFT(Domein!$AS8332,LEN(ADHOC!$G$15)),MAX(Domein!BD$1:'Domein'!BD8331)+1,""),IF(ADHOC!$S$4=LEFT(Domein!$AS8332,LEN(ADHOC!$S$4)),MAX(Domein!BD$1:'Domein'!BD8331)+1,"")))</f>
        <v/>
      </c>
    </row>
    <row r="8333" spans="45:56" x14ac:dyDescent="0.2">
      <c r="AS8333" s="4" t="s">
        <v>38749</v>
      </c>
      <c r="AT8333" s="4" t="s">
        <v>38750</v>
      </c>
      <c r="AU8333" s="4" t="s">
        <v>456</v>
      </c>
      <c r="AV8333" s="4" t="s">
        <v>11916</v>
      </c>
      <c r="AW8333" s="4" t="s">
        <v>724</v>
      </c>
      <c r="AX8333" s="4"/>
      <c r="AY8333" s="4"/>
      <c r="AZ8333" s="4"/>
      <c r="BA8333" s="4"/>
      <c r="BB8333" s="4"/>
      <c r="BC8333" s="4">
        <v>40</v>
      </c>
      <c r="BD8333" t="str">
        <f>IF(AND(ADHOC!$G$15="",ADHOC!$S$4=""),"",IF(ADHOC!$G$15&lt;&gt;"",IF(ADHOC!$G$15=LEFT(Domein!$AS8333,LEN(ADHOC!$G$15)),MAX(Domein!BD$1:'Domein'!BD8332)+1,""),IF(ADHOC!$S$4=LEFT(Domein!$AS8333,LEN(ADHOC!$S$4)),MAX(Domein!BD$1:'Domein'!BD8332)+1,"")))</f>
        <v/>
      </c>
    </row>
    <row r="8334" spans="45:56" x14ac:dyDescent="0.2">
      <c r="AS8334" s="4" t="s">
        <v>38652</v>
      </c>
      <c r="AT8334" s="4" t="s">
        <v>38653</v>
      </c>
      <c r="AU8334" s="4" t="s">
        <v>456</v>
      </c>
      <c r="AV8334" s="4" t="s">
        <v>11916</v>
      </c>
      <c r="AW8334" s="4" t="s">
        <v>724</v>
      </c>
      <c r="AX8334" s="4"/>
      <c r="AY8334" s="4"/>
      <c r="AZ8334" s="4"/>
      <c r="BA8334" s="4"/>
      <c r="BB8334" s="4"/>
      <c r="BC8334" s="4">
        <v>40</v>
      </c>
      <c r="BD8334" t="str">
        <f>IF(AND(ADHOC!$G$15="",ADHOC!$S$4=""),"",IF(ADHOC!$G$15&lt;&gt;"",IF(ADHOC!$G$15=LEFT(Domein!$AS8334,LEN(ADHOC!$G$15)),MAX(Domein!BD$1:'Domein'!BD8333)+1,""),IF(ADHOC!$S$4=LEFT(Domein!$AS8334,LEN(ADHOC!$S$4)),MAX(Domein!BD$1:'Domein'!BD8333)+1,"")))</f>
        <v/>
      </c>
    </row>
    <row r="8335" spans="45:56" x14ac:dyDescent="0.2">
      <c r="AS8335" s="4" t="s">
        <v>38654</v>
      </c>
      <c r="AT8335" s="4" t="s">
        <v>38655</v>
      </c>
      <c r="AU8335" s="4" t="s">
        <v>456</v>
      </c>
      <c r="AV8335" s="4" t="s">
        <v>11916</v>
      </c>
      <c r="AW8335" s="4" t="s">
        <v>724</v>
      </c>
      <c r="AX8335" s="4"/>
      <c r="AY8335" s="4"/>
      <c r="AZ8335" s="4"/>
      <c r="BA8335" s="4"/>
      <c r="BB8335" s="4"/>
      <c r="BC8335" s="4">
        <v>40</v>
      </c>
      <c r="BD8335" t="str">
        <f>IF(AND(ADHOC!$G$15="",ADHOC!$S$4=""),"",IF(ADHOC!$G$15&lt;&gt;"",IF(ADHOC!$G$15=LEFT(Domein!$AS8335,LEN(ADHOC!$G$15)),MAX(Domein!BD$1:'Domein'!BD8334)+1,""),IF(ADHOC!$S$4=LEFT(Domein!$AS8335,LEN(ADHOC!$S$4)),MAX(Domein!BD$1:'Domein'!BD8334)+1,"")))</f>
        <v/>
      </c>
    </row>
    <row r="8336" spans="45:56" x14ac:dyDescent="0.2">
      <c r="AS8336" s="4" t="s">
        <v>38751</v>
      </c>
      <c r="AT8336" s="4" t="s">
        <v>38752</v>
      </c>
      <c r="AU8336" s="4" t="s">
        <v>456</v>
      </c>
      <c r="AV8336" s="4" t="s">
        <v>11916</v>
      </c>
      <c r="AW8336" s="4" t="s">
        <v>724</v>
      </c>
      <c r="AX8336" s="4"/>
      <c r="AY8336" s="4"/>
      <c r="AZ8336" s="4"/>
      <c r="BA8336" s="4"/>
      <c r="BB8336" s="4"/>
      <c r="BC8336" s="4">
        <v>40</v>
      </c>
      <c r="BD8336" t="str">
        <f>IF(AND(ADHOC!$G$15="",ADHOC!$S$4=""),"",IF(ADHOC!$G$15&lt;&gt;"",IF(ADHOC!$G$15=LEFT(Domein!$AS8336,LEN(ADHOC!$G$15)),MAX(Domein!BD$1:'Domein'!BD8335)+1,""),IF(ADHOC!$S$4=LEFT(Domein!$AS8336,LEN(ADHOC!$S$4)),MAX(Domein!BD$1:'Domein'!BD8335)+1,"")))</f>
        <v/>
      </c>
    </row>
    <row r="8337" spans="45:56" x14ac:dyDescent="0.2">
      <c r="AS8337" s="4" t="s">
        <v>38794</v>
      </c>
      <c r="AT8337" s="4" t="s">
        <v>38795</v>
      </c>
      <c r="AU8337" s="4" t="s">
        <v>456</v>
      </c>
      <c r="AV8337" s="4" t="s">
        <v>11916</v>
      </c>
      <c r="AW8337" s="4" t="s">
        <v>724</v>
      </c>
      <c r="AX8337" s="4"/>
      <c r="AY8337" s="4"/>
      <c r="AZ8337" s="4"/>
      <c r="BA8337" s="4"/>
      <c r="BB8337" s="4"/>
      <c r="BC8337" s="4">
        <v>40</v>
      </c>
      <c r="BD8337" t="str">
        <f>IF(AND(ADHOC!$G$15="",ADHOC!$S$4=""),"",IF(ADHOC!$G$15&lt;&gt;"",IF(ADHOC!$G$15=LEFT(Domein!$AS8337,LEN(ADHOC!$G$15)),MAX(Domein!BD$1:'Domein'!BD8336)+1,""),IF(ADHOC!$S$4=LEFT(Domein!$AS8337,LEN(ADHOC!$S$4)),MAX(Domein!BD$1:'Domein'!BD8336)+1,"")))</f>
        <v/>
      </c>
    </row>
    <row r="8338" spans="45:56" x14ac:dyDescent="0.2">
      <c r="AS8338" s="4" t="s">
        <v>38753</v>
      </c>
      <c r="AT8338" s="4" t="s">
        <v>38754</v>
      </c>
      <c r="AU8338" s="4" t="s">
        <v>456</v>
      </c>
      <c r="AV8338" s="4" t="s">
        <v>11916</v>
      </c>
      <c r="AW8338" s="4" t="s">
        <v>724</v>
      </c>
      <c r="AX8338" s="4"/>
      <c r="AY8338" s="4"/>
      <c r="AZ8338" s="4"/>
      <c r="BA8338" s="4"/>
      <c r="BB8338" s="4"/>
      <c r="BC8338" s="4">
        <v>40</v>
      </c>
      <c r="BD8338" t="str">
        <f>IF(AND(ADHOC!$G$15="",ADHOC!$S$4=""),"",IF(ADHOC!$G$15&lt;&gt;"",IF(ADHOC!$G$15=LEFT(Domein!$AS8338,LEN(ADHOC!$G$15)),MAX(Domein!BD$1:'Domein'!BD8337)+1,""),IF(ADHOC!$S$4=LEFT(Domein!$AS8338,LEN(ADHOC!$S$4)),MAX(Domein!BD$1:'Domein'!BD8337)+1,"")))</f>
        <v/>
      </c>
    </row>
    <row r="8339" spans="45:56" x14ac:dyDescent="0.2">
      <c r="AS8339" s="4" t="s">
        <v>38755</v>
      </c>
      <c r="AT8339" s="4" t="s">
        <v>38756</v>
      </c>
      <c r="AU8339" s="4" t="s">
        <v>456</v>
      </c>
      <c r="AV8339" s="4" t="s">
        <v>11916</v>
      </c>
      <c r="AW8339" s="4" t="s">
        <v>724</v>
      </c>
      <c r="AX8339" s="4"/>
      <c r="AY8339" s="4"/>
      <c r="AZ8339" s="4"/>
      <c r="BA8339" s="4"/>
      <c r="BB8339" s="4"/>
      <c r="BC8339" s="4">
        <v>40</v>
      </c>
      <c r="BD8339" t="str">
        <f>IF(AND(ADHOC!$G$15="",ADHOC!$S$4=""),"",IF(ADHOC!$G$15&lt;&gt;"",IF(ADHOC!$G$15=LEFT(Domein!$AS8339,LEN(ADHOC!$G$15)),MAX(Domein!BD$1:'Domein'!BD8338)+1,""),IF(ADHOC!$S$4=LEFT(Domein!$AS8339,LEN(ADHOC!$S$4)),MAX(Domein!BD$1:'Domein'!BD8338)+1,"")))</f>
        <v/>
      </c>
    </row>
    <row r="8340" spans="45:56" x14ac:dyDescent="0.2">
      <c r="AS8340" s="4" t="s">
        <v>38757</v>
      </c>
      <c r="AT8340" s="4" t="s">
        <v>38758</v>
      </c>
      <c r="AU8340" s="4" t="s">
        <v>456</v>
      </c>
      <c r="AV8340" s="4" t="s">
        <v>11916</v>
      </c>
      <c r="AW8340" s="4" t="s">
        <v>724</v>
      </c>
      <c r="AX8340" s="4"/>
      <c r="AY8340" s="4"/>
      <c r="AZ8340" s="4"/>
      <c r="BA8340" s="4"/>
      <c r="BB8340" s="4"/>
      <c r="BC8340" s="4">
        <v>40</v>
      </c>
      <c r="BD8340" t="str">
        <f>IF(AND(ADHOC!$G$15="",ADHOC!$S$4=""),"",IF(ADHOC!$G$15&lt;&gt;"",IF(ADHOC!$G$15=LEFT(Domein!$AS8340,LEN(ADHOC!$G$15)),MAX(Domein!BD$1:'Domein'!BD8339)+1,""),IF(ADHOC!$S$4=LEFT(Domein!$AS8340,LEN(ADHOC!$S$4)),MAX(Domein!BD$1:'Domein'!BD8339)+1,"")))</f>
        <v/>
      </c>
    </row>
    <row r="8341" spans="45:56" x14ac:dyDescent="0.2">
      <c r="AS8341" s="4" t="s">
        <v>12169</v>
      </c>
      <c r="AT8341" s="4" t="s">
        <v>12170</v>
      </c>
      <c r="AU8341" s="4" t="s">
        <v>456</v>
      </c>
      <c r="AV8341" s="4" t="s">
        <v>11916</v>
      </c>
      <c r="AW8341" s="4" t="s">
        <v>724</v>
      </c>
      <c r="AX8341" s="4"/>
      <c r="AY8341" s="4"/>
      <c r="AZ8341" s="4"/>
      <c r="BA8341" s="4"/>
      <c r="BB8341" s="4"/>
      <c r="BC8341" s="4">
        <v>40</v>
      </c>
      <c r="BD8341" t="str">
        <f>IF(AND(ADHOC!$G$15="",ADHOC!$S$4=""),"",IF(ADHOC!$G$15&lt;&gt;"",IF(ADHOC!$G$15=LEFT(Domein!$AS8341,LEN(ADHOC!$G$15)),MAX(Domein!BD$1:'Domein'!BD8340)+1,""),IF(ADHOC!$S$4=LEFT(Domein!$AS8341,LEN(ADHOC!$S$4)),MAX(Domein!BD$1:'Domein'!BD8340)+1,"")))</f>
        <v/>
      </c>
    </row>
    <row r="8342" spans="45:56" x14ac:dyDescent="0.2">
      <c r="AS8342" s="4" t="s">
        <v>12171</v>
      </c>
      <c r="AT8342" s="4" t="s">
        <v>12170</v>
      </c>
      <c r="AU8342" s="4" t="s">
        <v>456</v>
      </c>
      <c r="AV8342" s="4" t="s">
        <v>11916</v>
      </c>
      <c r="AW8342" s="4" t="s">
        <v>724</v>
      </c>
      <c r="AX8342" s="4"/>
      <c r="AY8342" s="4"/>
      <c r="AZ8342" s="4"/>
      <c r="BA8342" s="4"/>
      <c r="BB8342" s="4"/>
      <c r="BC8342" s="4">
        <v>40</v>
      </c>
      <c r="BD8342" t="str">
        <f>IF(AND(ADHOC!$G$15="",ADHOC!$S$4=""),"",IF(ADHOC!$G$15&lt;&gt;"",IF(ADHOC!$G$15=LEFT(Domein!$AS8342,LEN(ADHOC!$G$15)),MAX(Domein!BD$1:'Domein'!BD8341)+1,""),IF(ADHOC!$S$4=LEFT(Domein!$AS8342,LEN(ADHOC!$S$4)),MAX(Domein!BD$1:'Domein'!BD8341)+1,"")))</f>
        <v/>
      </c>
    </row>
    <row r="8343" spans="45:56" x14ac:dyDescent="0.2">
      <c r="AS8343" s="4" t="s">
        <v>38978</v>
      </c>
      <c r="AT8343" s="4" t="s">
        <v>38979</v>
      </c>
      <c r="AU8343" s="4" t="s">
        <v>456</v>
      </c>
      <c r="AV8343" s="4" t="s">
        <v>11916</v>
      </c>
      <c r="AW8343" s="4" t="s">
        <v>724</v>
      </c>
      <c r="AX8343" s="4"/>
      <c r="AY8343" s="4"/>
      <c r="AZ8343" s="4"/>
      <c r="BA8343" s="4"/>
      <c r="BB8343" s="4"/>
      <c r="BC8343" s="4">
        <v>40</v>
      </c>
      <c r="BD8343" t="str">
        <f>IF(AND(ADHOC!$G$15="",ADHOC!$S$4=""),"",IF(ADHOC!$G$15&lt;&gt;"",IF(ADHOC!$G$15=LEFT(Domein!$AS8343,LEN(ADHOC!$G$15)),MAX(Domein!BD$1:'Domein'!BD8342)+1,""),IF(ADHOC!$S$4=LEFT(Domein!$AS8343,LEN(ADHOC!$S$4)),MAX(Domein!BD$1:'Domein'!BD8342)+1,"")))</f>
        <v/>
      </c>
    </row>
    <row r="8344" spans="45:56" x14ac:dyDescent="0.2">
      <c r="AS8344" s="4" t="s">
        <v>38776</v>
      </c>
      <c r="AT8344" s="4" t="s">
        <v>38777</v>
      </c>
      <c r="AU8344" s="4" t="s">
        <v>456</v>
      </c>
      <c r="AV8344" s="4" t="s">
        <v>11916</v>
      </c>
      <c r="AW8344" s="4" t="s">
        <v>724</v>
      </c>
      <c r="AX8344" s="4"/>
      <c r="AY8344" s="4"/>
      <c r="AZ8344" s="4"/>
      <c r="BA8344" s="4"/>
      <c r="BB8344" s="4"/>
      <c r="BC8344" s="4">
        <v>40</v>
      </c>
      <c r="BD8344" t="str">
        <f>IF(AND(ADHOC!$G$15="",ADHOC!$S$4=""),"",IF(ADHOC!$G$15&lt;&gt;"",IF(ADHOC!$G$15=LEFT(Domein!$AS8344,LEN(ADHOC!$G$15)),MAX(Domein!BD$1:'Domein'!BD8343)+1,""),IF(ADHOC!$S$4=LEFT(Domein!$AS8344,LEN(ADHOC!$S$4)),MAX(Domein!BD$1:'Domein'!BD8343)+1,"")))</f>
        <v/>
      </c>
    </row>
    <row r="8345" spans="45:56" x14ac:dyDescent="0.2">
      <c r="AS8345" s="4" t="s">
        <v>22022</v>
      </c>
      <c r="AT8345" s="4" t="s">
        <v>2097</v>
      </c>
      <c r="AU8345" s="4" t="s">
        <v>463</v>
      </c>
      <c r="AV8345" s="4" t="s">
        <v>22017</v>
      </c>
      <c r="AW8345" s="4" t="s">
        <v>701</v>
      </c>
      <c r="AX8345" s="4"/>
      <c r="AY8345" s="4">
        <v>200088</v>
      </c>
      <c r="AZ8345" s="4">
        <v>502597</v>
      </c>
      <c r="BA8345" s="4" t="s">
        <v>22772</v>
      </c>
      <c r="BB8345" s="4" t="s">
        <v>22773</v>
      </c>
      <c r="BC8345" s="4">
        <v>40</v>
      </c>
      <c r="BD8345" t="str">
        <f>IF(AND(ADHOC!$G$15="",ADHOC!$S$4=""),"",IF(ADHOC!$G$15&lt;&gt;"",IF(ADHOC!$G$15=LEFT(Domein!$AS8345,LEN(ADHOC!$G$15)),MAX(Domein!BD$1:'Domein'!BD8344)+1,""),IF(ADHOC!$S$4=LEFT(Domein!$AS8345,LEN(ADHOC!$S$4)),MAX(Domein!BD$1:'Domein'!BD8344)+1,"")))</f>
        <v/>
      </c>
    </row>
    <row r="8346" spans="45:56" x14ac:dyDescent="0.2">
      <c r="AS8346" s="4" t="s">
        <v>16713</v>
      </c>
      <c r="AT8346" s="4" t="s">
        <v>2097</v>
      </c>
      <c r="AU8346" s="4" t="s">
        <v>463</v>
      </c>
      <c r="AV8346" s="4" t="s">
        <v>764</v>
      </c>
      <c r="AW8346" s="4" t="s">
        <v>701</v>
      </c>
      <c r="AX8346" s="4"/>
      <c r="AY8346" s="4">
        <v>199976</v>
      </c>
      <c r="AZ8346" s="4">
        <v>502723</v>
      </c>
      <c r="BA8346" s="4" t="s">
        <v>28909</v>
      </c>
      <c r="BB8346" s="4" t="s">
        <v>23035</v>
      </c>
      <c r="BC8346" s="4">
        <v>40</v>
      </c>
      <c r="BD8346" t="str">
        <f>IF(AND(ADHOC!$G$15="",ADHOC!$S$4=""),"",IF(ADHOC!$G$15&lt;&gt;"",IF(ADHOC!$G$15=LEFT(Domein!$AS8346,LEN(ADHOC!$G$15)),MAX(Domein!BD$1:'Domein'!BD8345)+1,""),IF(ADHOC!$S$4=LEFT(Domein!$AS8346,LEN(ADHOC!$S$4)),MAX(Domein!BD$1:'Domein'!BD8345)+1,"")))</f>
        <v/>
      </c>
    </row>
    <row r="8347" spans="45:56" x14ac:dyDescent="0.2">
      <c r="AS8347" s="4" t="s">
        <v>14020</v>
      </c>
      <c r="AT8347" s="4" t="s">
        <v>14021</v>
      </c>
      <c r="AU8347" s="4" t="s">
        <v>456</v>
      </c>
      <c r="AV8347" s="4" t="s">
        <v>764</v>
      </c>
      <c r="AW8347" s="4" t="s">
        <v>701</v>
      </c>
      <c r="AX8347" s="4"/>
      <c r="AY8347" s="4"/>
      <c r="AZ8347" s="4"/>
      <c r="BA8347" s="4"/>
      <c r="BB8347" s="4"/>
      <c r="BC8347" s="4">
        <v>40</v>
      </c>
      <c r="BD8347" t="str">
        <f>IF(AND(ADHOC!$G$15="",ADHOC!$S$4=""),"",IF(ADHOC!$G$15&lt;&gt;"",IF(ADHOC!$G$15=LEFT(Domein!$AS8347,LEN(ADHOC!$G$15)),MAX(Domein!BD$1:'Domein'!BD8346)+1,""),IF(ADHOC!$S$4=LEFT(Domein!$AS8347,LEN(ADHOC!$S$4)),MAX(Domein!BD$1:'Domein'!BD8346)+1,"")))</f>
        <v/>
      </c>
    </row>
    <row r="8348" spans="45:56" x14ac:dyDescent="0.2">
      <c r="AS8348" s="4" t="s">
        <v>14022</v>
      </c>
      <c r="AT8348" s="4" t="s">
        <v>14023</v>
      </c>
      <c r="AU8348" s="4" t="s">
        <v>456</v>
      </c>
      <c r="AV8348" s="4" t="s">
        <v>764</v>
      </c>
      <c r="AW8348" s="4" t="s">
        <v>724</v>
      </c>
      <c r="AX8348" s="4"/>
      <c r="AY8348" s="4"/>
      <c r="AZ8348" s="4"/>
      <c r="BA8348" s="4"/>
      <c r="BB8348" s="4"/>
      <c r="BC8348" s="4">
        <v>40</v>
      </c>
      <c r="BD8348" t="str">
        <f>IF(AND(ADHOC!$G$15="",ADHOC!$S$4=""),"",IF(ADHOC!$G$15&lt;&gt;"",IF(ADHOC!$G$15=LEFT(Domein!$AS8348,LEN(ADHOC!$G$15)),MAX(Domein!BD$1:'Domein'!BD8347)+1,""),IF(ADHOC!$S$4=LEFT(Domein!$AS8348,LEN(ADHOC!$S$4)),MAX(Domein!BD$1:'Domein'!BD8347)+1,"")))</f>
        <v/>
      </c>
    </row>
    <row r="8349" spans="45:56" x14ac:dyDescent="0.2">
      <c r="AS8349" s="4" t="s">
        <v>14004</v>
      </c>
      <c r="AT8349" s="4" t="s">
        <v>14005</v>
      </c>
      <c r="AU8349" s="4" t="s">
        <v>456</v>
      </c>
      <c r="AV8349" s="4" t="s">
        <v>764</v>
      </c>
      <c r="AW8349" s="4" t="s">
        <v>701</v>
      </c>
      <c r="AX8349" s="4"/>
      <c r="AY8349" s="4"/>
      <c r="AZ8349" s="4"/>
      <c r="BA8349" s="4"/>
      <c r="BB8349" s="4"/>
      <c r="BC8349" s="4">
        <v>40</v>
      </c>
      <c r="BD8349" t="str">
        <f>IF(AND(ADHOC!$G$15="",ADHOC!$S$4=""),"",IF(ADHOC!$G$15&lt;&gt;"",IF(ADHOC!$G$15=LEFT(Domein!$AS8349,LEN(ADHOC!$G$15)),MAX(Domein!BD$1:'Domein'!BD8348)+1,""),IF(ADHOC!$S$4=LEFT(Domein!$AS8349,LEN(ADHOC!$S$4)),MAX(Domein!BD$1:'Domein'!BD8348)+1,"")))</f>
        <v/>
      </c>
    </row>
    <row r="8350" spans="45:56" x14ac:dyDescent="0.2">
      <c r="AS8350" s="4" t="s">
        <v>14024</v>
      </c>
      <c r="AT8350" s="4" t="s">
        <v>14025</v>
      </c>
      <c r="AU8350" s="4" t="s">
        <v>456</v>
      </c>
      <c r="AV8350" s="4" t="s">
        <v>764</v>
      </c>
      <c r="AW8350" s="4" t="s">
        <v>724</v>
      </c>
      <c r="AX8350" s="4"/>
      <c r="AY8350" s="4"/>
      <c r="AZ8350" s="4"/>
      <c r="BA8350" s="4"/>
      <c r="BB8350" s="4"/>
      <c r="BC8350" s="4">
        <v>40</v>
      </c>
      <c r="BD8350" t="str">
        <f>IF(AND(ADHOC!$G$15="",ADHOC!$S$4=""),"",IF(ADHOC!$G$15&lt;&gt;"",IF(ADHOC!$G$15=LEFT(Domein!$AS8350,LEN(ADHOC!$G$15)),MAX(Domein!BD$1:'Domein'!BD8349)+1,""),IF(ADHOC!$S$4=LEFT(Domein!$AS8350,LEN(ADHOC!$S$4)),MAX(Domein!BD$1:'Domein'!BD8349)+1,"")))</f>
        <v/>
      </c>
    </row>
    <row r="8351" spans="45:56" x14ac:dyDescent="0.2">
      <c r="AS8351" s="4" t="s">
        <v>14026</v>
      </c>
      <c r="AT8351" s="4" t="s">
        <v>14027</v>
      </c>
      <c r="AU8351" s="4" t="s">
        <v>456</v>
      </c>
      <c r="AV8351" s="4" t="s">
        <v>764</v>
      </c>
      <c r="AW8351" s="4" t="s">
        <v>701</v>
      </c>
      <c r="AX8351" s="4"/>
      <c r="AY8351" s="4"/>
      <c r="AZ8351" s="4"/>
      <c r="BA8351" s="4"/>
      <c r="BB8351" s="4"/>
      <c r="BC8351" s="4">
        <v>40</v>
      </c>
      <c r="BD8351" t="str">
        <f>IF(AND(ADHOC!$G$15="",ADHOC!$S$4=""),"",IF(ADHOC!$G$15&lt;&gt;"",IF(ADHOC!$G$15=LEFT(Domein!$AS8351,LEN(ADHOC!$G$15)),MAX(Domein!BD$1:'Domein'!BD8350)+1,""),IF(ADHOC!$S$4=LEFT(Domein!$AS8351,LEN(ADHOC!$S$4)),MAX(Domein!BD$1:'Domein'!BD8350)+1,"")))</f>
        <v/>
      </c>
    </row>
    <row r="8352" spans="45:56" x14ac:dyDescent="0.2">
      <c r="AS8352" s="4" t="s">
        <v>14028</v>
      </c>
      <c r="AT8352" s="4" t="s">
        <v>14029</v>
      </c>
      <c r="AU8352" s="4" t="s">
        <v>456</v>
      </c>
      <c r="AV8352" s="4" t="s">
        <v>764</v>
      </c>
      <c r="AW8352" s="4" t="s">
        <v>724</v>
      </c>
      <c r="AX8352" s="4"/>
      <c r="AY8352" s="4"/>
      <c r="AZ8352" s="4"/>
      <c r="BA8352" s="4"/>
      <c r="BB8352" s="4"/>
      <c r="BC8352" s="4">
        <v>40</v>
      </c>
      <c r="BD8352" t="str">
        <f>IF(AND(ADHOC!$G$15="",ADHOC!$S$4=""),"",IF(ADHOC!$G$15&lt;&gt;"",IF(ADHOC!$G$15=LEFT(Domein!$AS8352,LEN(ADHOC!$G$15)),MAX(Domein!BD$1:'Domein'!BD8351)+1,""),IF(ADHOC!$S$4=LEFT(Domein!$AS8352,LEN(ADHOC!$S$4)),MAX(Domein!BD$1:'Domein'!BD8351)+1,"")))</f>
        <v/>
      </c>
    </row>
    <row r="8353" spans="45:56" x14ac:dyDescent="0.2">
      <c r="AS8353" s="4" t="s">
        <v>14030</v>
      </c>
      <c r="AT8353" s="4" t="s">
        <v>14031</v>
      </c>
      <c r="AU8353" s="4" t="s">
        <v>456</v>
      </c>
      <c r="AV8353" s="4" t="s">
        <v>764</v>
      </c>
      <c r="AW8353" s="4" t="s">
        <v>724</v>
      </c>
      <c r="AX8353" s="4"/>
      <c r="AY8353" s="4"/>
      <c r="AZ8353" s="4"/>
      <c r="BA8353" s="4"/>
      <c r="BB8353" s="4"/>
      <c r="BC8353" s="4">
        <v>40</v>
      </c>
      <c r="BD8353" t="str">
        <f>IF(AND(ADHOC!$G$15="",ADHOC!$S$4=""),"",IF(ADHOC!$G$15&lt;&gt;"",IF(ADHOC!$G$15=LEFT(Domein!$AS8353,LEN(ADHOC!$G$15)),MAX(Domein!BD$1:'Domein'!BD8352)+1,""),IF(ADHOC!$S$4=LEFT(Domein!$AS8353,LEN(ADHOC!$S$4)),MAX(Domein!BD$1:'Domein'!BD8352)+1,"")))</f>
        <v/>
      </c>
    </row>
    <row r="8354" spans="45:56" x14ac:dyDescent="0.2">
      <c r="AS8354" s="4" t="s">
        <v>35214</v>
      </c>
      <c r="AT8354" s="4" t="s">
        <v>35215</v>
      </c>
      <c r="AU8354" s="4" t="s">
        <v>456</v>
      </c>
      <c r="AV8354" s="4" t="s">
        <v>781</v>
      </c>
      <c r="AW8354" s="4" t="s">
        <v>701</v>
      </c>
      <c r="AX8354" s="4"/>
      <c r="AY8354" s="4"/>
      <c r="AZ8354" s="4"/>
      <c r="BA8354" s="4"/>
      <c r="BB8354" s="4"/>
      <c r="BC8354" s="4">
        <v>40</v>
      </c>
      <c r="BD8354" t="str">
        <f>IF(AND(ADHOC!$G$15="",ADHOC!$S$4=""),"",IF(ADHOC!$G$15&lt;&gt;"",IF(ADHOC!$G$15=LEFT(Domein!$AS8354,LEN(ADHOC!$G$15)),MAX(Domein!BD$1:'Domein'!BD8353)+1,""),IF(ADHOC!$S$4=LEFT(Domein!$AS8354,LEN(ADHOC!$S$4)),MAX(Domein!BD$1:'Domein'!BD8353)+1,"")))</f>
        <v/>
      </c>
    </row>
    <row r="8355" spans="45:56" x14ac:dyDescent="0.2">
      <c r="AS8355" s="4" t="s">
        <v>14369</v>
      </c>
      <c r="AT8355" s="4" t="s">
        <v>14370</v>
      </c>
      <c r="AU8355" s="4" t="s">
        <v>456</v>
      </c>
      <c r="AV8355" s="4" t="s">
        <v>14366</v>
      </c>
      <c r="AW8355" s="4" t="s">
        <v>724</v>
      </c>
      <c r="AX8355" s="4"/>
      <c r="AY8355" s="4">
        <v>201019</v>
      </c>
      <c r="AZ8355" s="4">
        <v>517727</v>
      </c>
      <c r="BA8355" s="4" t="s">
        <v>28910</v>
      </c>
      <c r="BB8355" s="4" t="s">
        <v>28911</v>
      </c>
      <c r="BC8355" s="4">
        <v>40</v>
      </c>
      <c r="BD8355" t="str">
        <f>IF(AND(ADHOC!$G$15="",ADHOC!$S$4=""),"",IF(ADHOC!$G$15&lt;&gt;"",IF(ADHOC!$G$15=LEFT(Domein!$AS8355,LEN(ADHOC!$G$15)),MAX(Domein!BD$1:'Domein'!BD8354)+1,""),IF(ADHOC!$S$4=LEFT(Domein!$AS8355,LEN(ADHOC!$S$4)),MAX(Domein!BD$1:'Domein'!BD8354)+1,"")))</f>
        <v/>
      </c>
    </row>
    <row r="8356" spans="45:56" x14ac:dyDescent="0.2">
      <c r="AS8356" s="4" t="s">
        <v>11750</v>
      </c>
      <c r="AT8356" s="4" t="s">
        <v>11751</v>
      </c>
      <c r="AU8356" s="4" t="s">
        <v>456</v>
      </c>
      <c r="AV8356" s="4" t="s">
        <v>11740</v>
      </c>
      <c r="AW8356" s="4" t="s">
        <v>701</v>
      </c>
      <c r="AX8356" s="4"/>
      <c r="AY8356" s="4"/>
      <c r="AZ8356" s="4"/>
      <c r="BA8356" s="4"/>
      <c r="BB8356" s="4"/>
      <c r="BC8356" s="4">
        <v>40</v>
      </c>
      <c r="BD8356" t="str">
        <f>IF(AND(ADHOC!$G$15="",ADHOC!$S$4=""),"",IF(ADHOC!$G$15&lt;&gt;"",IF(ADHOC!$G$15=LEFT(Domein!$AS8356,LEN(ADHOC!$G$15)),MAX(Domein!BD$1:'Domein'!BD8355)+1,""),IF(ADHOC!$S$4=LEFT(Domein!$AS8356,LEN(ADHOC!$S$4)),MAX(Domein!BD$1:'Domein'!BD8355)+1,"")))</f>
        <v/>
      </c>
    </row>
    <row r="8357" spans="45:56" x14ac:dyDescent="0.2">
      <c r="AS8357" s="4" t="s">
        <v>11752</v>
      </c>
      <c r="AT8357" s="4" t="s">
        <v>11753</v>
      </c>
      <c r="AU8357" s="4" t="s">
        <v>456</v>
      </c>
      <c r="AV8357" s="4" t="s">
        <v>11740</v>
      </c>
      <c r="AW8357" s="4" t="s">
        <v>701</v>
      </c>
      <c r="AX8357" s="4"/>
      <c r="AY8357" s="4"/>
      <c r="AZ8357" s="4"/>
      <c r="BA8357" s="4"/>
      <c r="BB8357" s="4"/>
      <c r="BC8357" s="4">
        <v>40</v>
      </c>
      <c r="BD8357" t="str">
        <f>IF(AND(ADHOC!$G$15="",ADHOC!$S$4=""),"",IF(ADHOC!$G$15&lt;&gt;"",IF(ADHOC!$G$15=LEFT(Domein!$AS8357,LEN(ADHOC!$G$15)),MAX(Domein!BD$1:'Domein'!BD8356)+1,""),IF(ADHOC!$S$4=LEFT(Domein!$AS8357,LEN(ADHOC!$S$4)),MAX(Domein!BD$1:'Domein'!BD8356)+1,"")))</f>
        <v/>
      </c>
    </row>
    <row r="8358" spans="45:56" x14ac:dyDescent="0.2">
      <c r="AS8358" s="4" t="s">
        <v>11817</v>
      </c>
      <c r="AT8358" s="4" t="s">
        <v>11818</v>
      </c>
      <c r="AU8358" s="4" t="s">
        <v>456</v>
      </c>
      <c r="AV8358" s="4" t="s">
        <v>11740</v>
      </c>
      <c r="AW8358" s="4" t="s">
        <v>701</v>
      </c>
      <c r="AX8358" s="4"/>
      <c r="AY8358" s="4"/>
      <c r="AZ8358" s="4"/>
      <c r="BA8358" s="4"/>
      <c r="BB8358" s="4"/>
      <c r="BC8358" s="4">
        <v>40</v>
      </c>
      <c r="BD8358" t="str">
        <f>IF(AND(ADHOC!$G$15="",ADHOC!$S$4=""),"",IF(ADHOC!$G$15&lt;&gt;"",IF(ADHOC!$G$15=LEFT(Domein!$AS8358,LEN(ADHOC!$G$15)),MAX(Domein!BD$1:'Domein'!BD8357)+1,""),IF(ADHOC!$S$4=LEFT(Domein!$AS8358,LEN(ADHOC!$S$4)),MAX(Domein!BD$1:'Domein'!BD8357)+1,"")))</f>
        <v/>
      </c>
    </row>
    <row r="8359" spans="45:56" x14ac:dyDescent="0.2">
      <c r="AS8359" s="4" t="s">
        <v>11819</v>
      </c>
      <c r="AT8359" s="4" t="s">
        <v>11820</v>
      </c>
      <c r="AU8359" s="4" t="s">
        <v>456</v>
      </c>
      <c r="AV8359" s="4" t="s">
        <v>11740</v>
      </c>
      <c r="AW8359" s="4" t="s">
        <v>701</v>
      </c>
      <c r="AX8359" s="4"/>
      <c r="AY8359" s="4"/>
      <c r="AZ8359" s="4"/>
      <c r="BA8359" s="4"/>
      <c r="BB8359" s="4"/>
      <c r="BC8359" s="4">
        <v>40</v>
      </c>
      <c r="BD8359" t="str">
        <f>IF(AND(ADHOC!$G$15="",ADHOC!$S$4=""),"",IF(ADHOC!$G$15&lt;&gt;"",IF(ADHOC!$G$15=LEFT(Domein!$AS8359,LEN(ADHOC!$G$15)),MAX(Domein!BD$1:'Domein'!BD8358)+1,""),IF(ADHOC!$S$4=LEFT(Domein!$AS8359,LEN(ADHOC!$S$4)),MAX(Domein!BD$1:'Domein'!BD8358)+1,"")))</f>
        <v/>
      </c>
    </row>
    <row r="8360" spans="45:56" x14ac:dyDescent="0.2">
      <c r="AS8360" s="4" t="s">
        <v>11821</v>
      </c>
      <c r="AT8360" s="4" t="s">
        <v>11822</v>
      </c>
      <c r="AU8360" s="4" t="s">
        <v>456</v>
      </c>
      <c r="AV8360" s="4" t="s">
        <v>11740</v>
      </c>
      <c r="AW8360" s="4" t="s">
        <v>701</v>
      </c>
      <c r="AX8360" s="4"/>
      <c r="AY8360" s="4"/>
      <c r="AZ8360" s="4"/>
      <c r="BA8360" s="4"/>
      <c r="BB8360" s="4"/>
      <c r="BC8360" s="4">
        <v>40</v>
      </c>
      <c r="BD8360" t="str">
        <f>IF(AND(ADHOC!$G$15="",ADHOC!$S$4=""),"",IF(ADHOC!$G$15&lt;&gt;"",IF(ADHOC!$G$15=LEFT(Domein!$AS8360,LEN(ADHOC!$G$15)),MAX(Domein!BD$1:'Domein'!BD8359)+1,""),IF(ADHOC!$S$4=LEFT(Domein!$AS8360,LEN(ADHOC!$S$4)),MAX(Domein!BD$1:'Domein'!BD8359)+1,"")))</f>
        <v/>
      </c>
    </row>
    <row r="8361" spans="45:56" x14ac:dyDescent="0.2">
      <c r="AS8361" s="4" t="s">
        <v>33310</v>
      </c>
      <c r="AT8361" s="4" t="s">
        <v>33311</v>
      </c>
      <c r="AU8361" s="4" t="s">
        <v>456</v>
      </c>
      <c r="AV8361" s="4" t="s">
        <v>33258</v>
      </c>
      <c r="AW8361" s="4" t="s">
        <v>724</v>
      </c>
      <c r="AX8361" s="4"/>
      <c r="AY8361" s="4"/>
      <c r="AZ8361" s="4"/>
      <c r="BA8361" s="4"/>
      <c r="BB8361" s="4"/>
      <c r="BC8361" s="4">
        <v>40</v>
      </c>
      <c r="BD8361" t="str">
        <f>IF(AND(ADHOC!$G$15="",ADHOC!$S$4=""),"",IF(ADHOC!$G$15&lt;&gt;"",IF(ADHOC!$G$15=LEFT(Domein!$AS8361,LEN(ADHOC!$G$15)),MAX(Domein!BD$1:'Domein'!BD8360)+1,""),IF(ADHOC!$S$4=LEFT(Domein!$AS8361,LEN(ADHOC!$S$4)),MAX(Domein!BD$1:'Domein'!BD8360)+1,"")))</f>
        <v/>
      </c>
    </row>
    <row r="8362" spans="45:56" x14ac:dyDescent="0.2">
      <c r="AS8362" s="4" t="s">
        <v>7667</v>
      </c>
      <c r="AT8362" s="4" t="s">
        <v>8351</v>
      </c>
      <c r="AU8362" s="4" t="s">
        <v>456</v>
      </c>
      <c r="AV8362" s="4" t="s">
        <v>7667</v>
      </c>
      <c r="AW8362" s="4" t="s">
        <v>701</v>
      </c>
      <c r="AX8362" s="4"/>
      <c r="AY8362" s="4"/>
      <c r="AZ8362" s="4"/>
      <c r="BA8362" s="4"/>
      <c r="BB8362" s="4"/>
      <c r="BC8362" s="4">
        <v>40</v>
      </c>
      <c r="BD8362" t="str">
        <f>IF(AND(ADHOC!$G$15="",ADHOC!$S$4=""),"",IF(ADHOC!$G$15&lt;&gt;"",IF(ADHOC!$G$15=LEFT(Domein!$AS8362,LEN(ADHOC!$G$15)),MAX(Domein!BD$1:'Domein'!BD8361)+1,""),IF(ADHOC!$S$4=LEFT(Domein!$AS8362,LEN(ADHOC!$S$4)),MAX(Domein!BD$1:'Domein'!BD8361)+1,"")))</f>
        <v/>
      </c>
    </row>
    <row r="8363" spans="45:56" x14ac:dyDescent="0.2">
      <c r="AS8363" s="4" t="s">
        <v>15795</v>
      </c>
      <c r="AT8363" s="4" t="s">
        <v>15796</v>
      </c>
      <c r="AU8363" s="4" t="s">
        <v>456</v>
      </c>
      <c r="AV8363" s="4" t="s">
        <v>8532</v>
      </c>
      <c r="AW8363" s="4" t="s">
        <v>701</v>
      </c>
      <c r="AX8363" s="4"/>
      <c r="AY8363" s="4"/>
      <c r="AZ8363" s="4"/>
      <c r="BA8363" s="4"/>
      <c r="BB8363" s="4"/>
      <c r="BC8363" s="4">
        <v>40</v>
      </c>
      <c r="BD8363" t="str">
        <f>IF(AND(ADHOC!$G$15="",ADHOC!$S$4=""),"",IF(ADHOC!$G$15&lt;&gt;"",IF(ADHOC!$G$15=LEFT(Domein!$AS8363,LEN(ADHOC!$G$15)),MAX(Domein!BD$1:'Domein'!BD8362)+1,""),IF(ADHOC!$S$4=LEFT(Domein!$AS8363,LEN(ADHOC!$S$4)),MAX(Domein!BD$1:'Domein'!BD8362)+1,"")))</f>
        <v/>
      </c>
    </row>
    <row r="8364" spans="45:56" x14ac:dyDescent="0.2">
      <c r="AS8364" s="4" t="s">
        <v>15797</v>
      </c>
      <c r="AT8364" s="4" t="s">
        <v>15798</v>
      </c>
      <c r="AU8364" s="4" t="s">
        <v>456</v>
      </c>
      <c r="AV8364" s="4" t="s">
        <v>8532</v>
      </c>
      <c r="AW8364" s="4" t="s">
        <v>701</v>
      </c>
      <c r="AX8364" s="4"/>
      <c r="AY8364" s="4"/>
      <c r="AZ8364" s="4"/>
      <c r="BA8364" s="4"/>
      <c r="BB8364" s="4"/>
      <c r="BC8364" s="4">
        <v>40</v>
      </c>
      <c r="BD8364" t="str">
        <f>IF(AND(ADHOC!$G$15="",ADHOC!$S$4=""),"",IF(ADHOC!$G$15&lt;&gt;"",IF(ADHOC!$G$15=LEFT(Domein!$AS8364,LEN(ADHOC!$G$15)),MAX(Domein!BD$1:'Domein'!BD8363)+1,""),IF(ADHOC!$S$4=LEFT(Domein!$AS8364,LEN(ADHOC!$S$4)),MAX(Domein!BD$1:'Domein'!BD8363)+1,"")))</f>
        <v/>
      </c>
    </row>
    <row r="8365" spans="45:56" x14ac:dyDescent="0.2">
      <c r="AS8365" s="4" t="s">
        <v>36785</v>
      </c>
      <c r="AT8365" s="4" t="s">
        <v>36786</v>
      </c>
      <c r="AU8365" s="4" t="s">
        <v>456</v>
      </c>
      <c r="AV8365" s="4" t="s">
        <v>764</v>
      </c>
      <c r="AW8365" s="4" t="s">
        <v>701</v>
      </c>
      <c r="AX8365" s="4"/>
      <c r="AY8365" s="4"/>
      <c r="AZ8365" s="4"/>
      <c r="BA8365" s="4"/>
      <c r="BB8365" s="4"/>
      <c r="BC8365" s="4">
        <v>40</v>
      </c>
      <c r="BD8365" t="str">
        <f>IF(AND(ADHOC!$G$15="",ADHOC!$S$4=""),"",IF(ADHOC!$G$15&lt;&gt;"",IF(ADHOC!$G$15=LEFT(Domein!$AS8365,LEN(ADHOC!$G$15)),MAX(Domein!BD$1:'Domein'!BD8364)+1,""),IF(ADHOC!$S$4=LEFT(Domein!$AS8365,LEN(ADHOC!$S$4)),MAX(Domein!BD$1:'Domein'!BD8364)+1,"")))</f>
        <v/>
      </c>
    </row>
    <row r="8366" spans="45:56" x14ac:dyDescent="0.2">
      <c r="AS8366" s="4" t="s">
        <v>36787</v>
      </c>
      <c r="AT8366" s="4" t="s">
        <v>36788</v>
      </c>
      <c r="AU8366" s="4" t="s">
        <v>456</v>
      </c>
      <c r="AV8366" s="4" t="s">
        <v>764</v>
      </c>
      <c r="AW8366" s="4" t="s">
        <v>701</v>
      </c>
      <c r="AX8366" s="4"/>
      <c r="AY8366" s="4"/>
      <c r="AZ8366" s="4"/>
      <c r="BA8366" s="4"/>
      <c r="BB8366" s="4"/>
      <c r="BC8366" s="4">
        <v>40</v>
      </c>
      <c r="BD8366" t="str">
        <f>IF(AND(ADHOC!$G$15="",ADHOC!$S$4=""),"",IF(ADHOC!$G$15&lt;&gt;"",IF(ADHOC!$G$15=LEFT(Domein!$AS8366,LEN(ADHOC!$G$15)),MAX(Domein!BD$1:'Domein'!BD8365)+1,""),IF(ADHOC!$S$4=LEFT(Domein!$AS8366,LEN(ADHOC!$S$4)),MAX(Domein!BD$1:'Domein'!BD8365)+1,"")))</f>
        <v/>
      </c>
    </row>
    <row r="8367" spans="45:56" x14ac:dyDescent="0.2">
      <c r="AS8367" s="4" t="s">
        <v>7885</v>
      </c>
      <c r="AT8367" s="4" t="s">
        <v>7886</v>
      </c>
      <c r="AU8367" s="4" t="s">
        <v>456</v>
      </c>
      <c r="AV8367" s="4" t="s">
        <v>790</v>
      </c>
      <c r="AW8367" s="4" t="s">
        <v>724</v>
      </c>
      <c r="AX8367" s="4"/>
      <c r="AY8367" s="4"/>
      <c r="AZ8367" s="4"/>
      <c r="BA8367" s="4"/>
      <c r="BB8367" s="4"/>
      <c r="BC8367" s="4">
        <v>40</v>
      </c>
      <c r="BD8367" t="str">
        <f>IF(AND(ADHOC!$G$15="",ADHOC!$S$4=""),"",IF(ADHOC!$G$15&lt;&gt;"",IF(ADHOC!$G$15=LEFT(Domein!$AS8367,LEN(ADHOC!$G$15)),MAX(Domein!BD$1:'Domein'!BD8366)+1,""),IF(ADHOC!$S$4=LEFT(Domein!$AS8367,LEN(ADHOC!$S$4)),MAX(Domein!BD$1:'Domein'!BD8366)+1,"")))</f>
        <v/>
      </c>
    </row>
    <row r="8368" spans="45:56" x14ac:dyDescent="0.2">
      <c r="AS8368" s="4" t="s">
        <v>7887</v>
      </c>
      <c r="AT8368" s="4" t="s">
        <v>7888</v>
      </c>
      <c r="AU8368" s="4" t="s">
        <v>456</v>
      </c>
      <c r="AV8368" s="4" t="s">
        <v>790</v>
      </c>
      <c r="AW8368" s="4" t="s">
        <v>724</v>
      </c>
      <c r="AX8368" s="4"/>
      <c r="AY8368" s="4"/>
      <c r="AZ8368" s="4"/>
      <c r="BA8368" s="4"/>
      <c r="BB8368" s="4"/>
      <c r="BC8368" s="4">
        <v>40</v>
      </c>
      <c r="BD8368" t="str">
        <f>IF(AND(ADHOC!$G$15="",ADHOC!$S$4=""),"",IF(ADHOC!$G$15&lt;&gt;"",IF(ADHOC!$G$15=LEFT(Domein!$AS8368,LEN(ADHOC!$G$15)),MAX(Domein!BD$1:'Domein'!BD8367)+1,""),IF(ADHOC!$S$4=LEFT(Domein!$AS8368,LEN(ADHOC!$S$4)),MAX(Domein!BD$1:'Domein'!BD8367)+1,"")))</f>
        <v/>
      </c>
    </row>
    <row r="8369" spans="45:56" x14ac:dyDescent="0.2">
      <c r="AS8369" s="4" t="s">
        <v>7889</v>
      </c>
      <c r="AT8369" s="4" t="s">
        <v>7890</v>
      </c>
      <c r="AU8369" s="4" t="s">
        <v>463</v>
      </c>
      <c r="AV8369" s="4" t="s">
        <v>764</v>
      </c>
      <c r="AW8369" s="4" t="s">
        <v>701</v>
      </c>
      <c r="AX8369" s="4"/>
      <c r="AY8369" s="4"/>
      <c r="AZ8369" s="4"/>
      <c r="BA8369" s="4"/>
      <c r="BB8369" s="4"/>
      <c r="BC8369" s="4">
        <v>40</v>
      </c>
      <c r="BD8369" t="str">
        <f>IF(AND(ADHOC!$G$15="",ADHOC!$S$4=""),"",IF(ADHOC!$G$15&lt;&gt;"",IF(ADHOC!$G$15=LEFT(Domein!$AS8369,LEN(ADHOC!$G$15)),MAX(Domein!BD$1:'Domein'!BD8368)+1,""),IF(ADHOC!$S$4=LEFT(Domein!$AS8369,LEN(ADHOC!$S$4)),MAX(Domein!BD$1:'Domein'!BD8368)+1,"")))</f>
        <v/>
      </c>
    </row>
    <row r="8370" spans="45:56" x14ac:dyDescent="0.2">
      <c r="AS8370" s="4" t="s">
        <v>15816</v>
      </c>
      <c r="AT8370" s="4" t="s">
        <v>15817</v>
      </c>
      <c r="AU8370" s="4" t="s">
        <v>462</v>
      </c>
      <c r="AV8370" s="4" t="s">
        <v>15801</v>
      </c>
      <c r="AW8370" s="4" t="s">
        <v>701</v>
      </c>
      <c r="AX8370" s="4"/>
      <c r="AY8370" s="4">
        <v>194987</v>
      </c>
      <c r="AZ8370" s="4">
        <v>472532</v>
      </c>
      <c r="BA8370" s="4" t="s">
        <v>28912</v>
      </c>
      <c r="BB8370" s="4" t="s">
        <v>28913</v>
      </c>
      <c r="BC8370" s="4">
        <v>40</v>
      </c>
      <c r="BD8370" t="str">
        <f>IF(AND(ADHOC!$G$15="",ADHOC!$S$4=""),"",IF(ADHOC!$G$15&lt;&gt;"",IF(ADHOC!$G$15=LEFT(Domein!$AS8370,LEN(ADHOC!$G$15)),MAX(Domein!BD$1:'Domein'!BD8369)+1,""),IF(ADHOC!$S$4=LEFT(Domein!$AS8370,LEN(ADHOC!$S$4)),MAX(Domein!BD$1:'Domein'!BD8369)+1,"")))</f>
        <v/>
      </c>
    </row>
    <row r="8371" spans="45:56" x14ac:dyDescent="0.2">
      <c r="AS8371" s="4" t="s">
        <v>15818</v>
      </c>
      <c r="AT8371" s="4" t="s">
        <v>15819</v>
      </c>
      <c r="AU8371" s="4" t="s">
        <v>462</v>
      </c>
      <c r="AV8371" s="4" t="s">
        <v>15801</v>
      </c>
      <c r="AW8371" s="4" t="s">
        <v>701</v>
      </c>
      <c r="AX8371" s="4"/>
      <c r="AY8371" s="4">
        <v>199381</v>
      </c>
      <c r="AZ8371" s="4">
        <v>499896</v>
      </c>
      <c r="BA8371" s="4" t="s">
        <v>28914</v>
      </c>
      <c r="BB8371" s="4" t="s">
        <v>28915</v>
      </c>
      <c r="BC8371" s="4">
        <v>40</v>
      </c>
      <c r="BD8371" t="str">
        <f>IF(AND(ADHOC!$G$15="",ADHOC!$S$4=""),"",IF(ADHOC!$G$15&lt;&gt;"",IF(ADHOC!$G$15=LEFT(Domein!$AS8371,LEN(ADHOC!$G$15)),MAX(Domein!BD$1:'Domein'!BD8370)+1,""),IF(ADHOC!$S$4=LEFT(Domein!$AS8371,LEN(ADHOC!$S$4)),MAX(Domein!BD$1:'Domein'!BD8370)+1,"")))</f>
        <v/>
      </c>
    </row>
    <row r="8372" spans="45:56" x14ac:dyDescent="0.2">
      <c r="AS8372" s="4" t="s">
        <v>15854</v>
      </c>
      <c r="AT8372" s="4" t="s">
        <v>15855</v>
      </c>
      <c r="AU8372" s="4" t="s">
        <v>463</v>
      </c>
      <c r="AV8372" s="4" t="s">
        <v>15801</v>
      </c>
      <c r="AW8372" s="4" t="s">
        <v>701</v>
      </c>
      <c r="AX8372" s="4"/>
      <c r="AY8372" s="4"/>
      <c r="AZ8372" s="4"/>
      <c r="BA8372" s="4"/>
      <c r="BB8372" s="4"/>
      <c r="BC8372" s="4">
        <v>40</v>
      </c>
      <c r="BD8372" t="str">
        <f>IF(AND(ADHOC!$G$15="",ADHOC!$S$4=""),"",IF(ADHOC!$G$15&lt;&gt;"",IF(ADHOC!$G$15=LEFT(Domein!$AS8372,LEN(ADHOC!$G$15)),MAX(Domein!BD$1:'Domein'!BD8371)+1,""),IF(ADHOC!$S$4=LEFT(Domein!$AS8372,LEN(ADHOC!$S$4)),MAX(Domein!BD$1:'Domein'!BD8371)+1,"")))</f>
        <v/>
      </c>
    </row>
    <row r="8373" spans="45:56" x14ac:dyDescent="0.2">
      <c r="AS8373" s="4" t="s">
        <v>7891</v>
      </c>
      <c r="AT8373" s="4" t="s">
        <v>7892</v>
      </c>
      <c r="AU8373" s="4" t="s">
        <v>463</v>
      </c>
      <c r="AV8373" s="4" t="s">
        <v>764</v>
      </c>
      <c r="AW8373" s="4" t="s">
        <v>701</v>
      </c>
      <c r="AX8373" s="4"/>
      <c r="AY8373" s="4"/>
      <c r="AZ8373" s="4"/>
      <c r="BA8373" s="4"/>
      <c r="BB8373" s="4"/>
      <c r="BC8373" s="4">
        <v>40</v>
      </c>
      <c r="BD8373" t="str">
        <f>IF(AND(ADHOC!$G$15="",ADHOC!$S$4=""),"",IF(ADHOC!$G$15&lt;&gt;"",IF(ADHOC!$G$15=LEFT(Domein!$AS8373,LEN(ADHOC!$G$15)),MAX(Domein!BD$1:'Domein'!BD8372)+1,""),IF(ADHOC!$S$4=LEFT(Domein!$AS8373,LEN(ADHOC!$S$4)),MAX(Domein!BD$1:'Domein'!BD8372)+1,"")))</f>
        <v/>
      </c>
    </row>
    <row r="8374" spans="45:56" x14ac:dyDescent="0.2">
      <c r="AS8374" s="4" t="s">
        <v>7893</v>
      </c>
      <c r="AT8374" s="4" t="s">
        <v>7894</v>
      </c>
      <c r="AU8374" s="4" t="s">
        <v>463</v>
      </c>
      <c r="AV8374" s="4" t="s">
        <v>764</v>
      </c>
      <c r="AW8374" s="4" t="s">
        <v>701</v>
      </c>
      <c r="AX8374" s="4"/>
      <c r="AY8374" s="4"/>
      <c r="AZ8374" s="4"/>
      <c r="BA8374" s="4"/>
      <c r="BB8374" s="4"/>
      <c r="BC8374" s="4">
        <v>40</v>
      </c>
      <c r="BD8374" t="str">
        <f>IF(AND(ADHOC!$G$15="",ADHOC!$S$4=""),"",IF(ADHOC!$G$15&lt;&gt;"",IF(ADHOC!$G$15=LEFT(Domein!$AS8374,LEN(ADHOC!$G$15)),MAX(Domein!BD$1:'Domein'!BD8373)+1,""),IF(ADHOC!$S$4=LEFT(Domein!$AS8374,LEN(ADHOC!$S$4)),MAX(Domein!BD$1:'Domein'!BD8373)+1,"")))</f>
        <v/>
      </c>
    </row>
    <row r="8375" spans="45:56" x14ac:dyDescent="0.2">
      <c r="AS8375" s="4" t="s">
        <v>3518</v>
      </c>
      <c r="AT8375" s="4" t="s">
        <v>9731</v>
      </c>
      <c r="AU8375" s="4" t="s">
        <v>456</v>
      </c>
      <c r="AV8375" s="4" t="s">
        <v>765</v>
      </c>
      <c r="AW8375" s="4" t="s">
        <v>724</v>
      </c>
      <c r="AX8375" s="4"/>
      <c r="AY8375" s="4"/>
      <c r="AZ8375" s="4"/>
      <c r="BA8375" s="4"/>
      <c r="BB8375" s="4"/>
      <c r="BC8375" s="4">
        <v>40</v>
      </c>
      <c r="BD8375" t="str">
        <f>IF(AND(ADHOC!$G$15="",ADHOC!$S$4=""),"",IF(ADHOC!$G$15&lt;&gt;"",IF(ADHOC!$G$15=LEFT(Domein!$AS8375,LEN(ADHOC!$G$15)),MAX(Domein!BD$1:'Domein'!BD8374)+1,""),IF(ADHOC!$S$4=LEFT(Domein!$AS8375,LEN(ADHOC!$S$4)),MAX(Domein!BD$1:'Domein'!BD8374)+1,"")))</f>
        <v/>
      </c>
    </row>
    <row r="8376" spans="45:56" x14ac:dyDescent="0.2">
      <c r="AS8376" s="4" t="s">
        <v>7895</v>
      </c>
      <c r="AT8376" s="4" t="s">
        <v>7896</v>
      </c>
      <c r="AU8376" s="4" t="s">
        <v>463</v>
      </c>
      <c r="AV8376" s="4" t="s">
        <v>764</v>
      </c>
      <c r="AW8376" s="4" t="s">
        <v>701</v>
      </c>
      <c r="AX8376" s="4"/>
      <c r="AY8376" s="4"/>
      <c r="AZ8376" s="4"/>
      <c r="BA8376" s="4"/>
      <c r="BB8376" s="4"/>
      <c r="BC8376" s="4">
        <v>40</v>
      </c>
      <c r="BD8376" t="str">
        <f>IF(AND(ADHOC!$G$15="",ADHOC!$S$4=""),"",IF(ADHOC!$G$15&lt;&gt;"",IF(ADHOC!$G$15=LEFT(Domein!$AS8376,LEN(ADHOC!$G$15)),MAX(Domein!BD$1:'Domein'!BD8375)+1,""),IF(ADHOC!$S$4=LEFT(Domein!$AS8376,LEN(ADHOC!$S$4)),MAX(Domein!BD$1:'Domein'!BD8375)+1,"")))</f>
        <v/>
      </c>
    </row>
    <row r="8377" spans="45:56" x14ac:dyDescent="0.2">
      <c r="AS8377" s="4" t="s">
        <v>7897</v>
      </c>
      <c r="AT8377" s="4" t="s">
        <v>7898</v>
      </c>
      <c r="AU8377" s="4" t="s">
        <v>463</v>
      </c>
      <c r="AV8377" s="4" t="s">
        <v>764</v>
      </c>
      <c r="AW8377" s="4" t="s">
        <v>701</v>
      </c>
      <c r="AX8377" s="4"/>
      <c r="AY8377" s="4"/>
      <c r="AZ8377" s="4"/>
      <c r="BA8377" s="4"/>
      <c r="BB8377" s="4"/>
      <c r="BC8377" s="4">
        <v>40</v>
      </c>
      <c r="BD8377" t="str">
        <f>IF(AND(ADHOC!$G$15="",ADHOC!$S$4=""),"",IF(ADHOC!$G$15&lt;&gt;"",IF(ADHOC!$G$15=LEFT(Domein!$AS8377,LEN(ADHOC!$G$15)),MAX(Domein!BD$1:'Domein'!BD8376)+1,""),IF(ADHOC!$S$4=LEFT(Domein!$AS8377,LEN(ADHOC!$S$4)),MAX(Domein!BD$1:'Domein'!BD8376)+1,"")))</f>
        <v/>
      </c>
    </row>
    <row r="8378" spans="45:56" x14ac:dyDescent="0.2">
      <c r="AS8378" s="4" t="s">
        <v>7899</v>
      </c>
      <c r="AT8378" s="4" t="s">
        <v>7900</v>
      </c>
      <c r="AU8378" s="4" t="s">
        <v>463</v>
      </c>
      <c r="AV8378" s="4" t="s">
        <v>764</v>
      </c>
      <c r="AW8378" s="4" t="s">
        <v>701</v>
      </c>
      <c r="AX8378" s="4"/>
      <c r="AY8378" s="4"/>
      <c r="AZ8378" s="4"/>
      <c r="BA8378" s="4"/>
      <c r="BB8378" s="4"/>
      <c r="BC8378" s="4">
        <v>40</v>
      </c>
      <c r="BD8378" t="str">
        <f>IF(AND(ADHOC!$G$15="",ADHOC!$S$4=""),"",IF(ADHOC!$G$15&lt;&gt;"",IF(ADHOC!$G$15=LEFT(Domein!$AS8378,LEN(ADHOC!$G$15)),MAX(Domein!BD$1:'Domein'!BD8377)+1,""),IF(ADHOC!$S$4=LEFT(Domein!$AS8378,LEN(ADHOC!$S$4)),MAX(Domein!BD$1:'Domein'!BD8377)+1,"")))</f>
        <v/>
      </c>
    </row>
    <row r="8379" spans="45:56" x14ac:dyDescent="0.2">
      <c r="AS8379" s="4" t="s">
        <v>7901</v>
      </c>
      <c r="AT8379" s="4" t="s">
        <v>7902</v>
      </c>
      <c r="AU8379" s="4" t="s">
        <v>463</v>
      </c>
      <c r="AV8379" s="4" t="s">
        <v>764</v>
      </c>
      <c r="AW8379" s="4" t="s">
        <v>701</v>
      </c>
      <c r="AX8379" s="4"/>
      <c r="AY8379" s="4"/>
      <c r="AZ8379" s="4"/>
      <c r="BA8379" s="4"/>
      <c r="BB8379" s="4"/>
      <c r="BC8379" s="4">
        <v>40</v>
      </c>
      <c r="BD8379" t="str">
        <f>IF(AND(ADHOC!$G$15="",ADHOC!$S$4=""),"",IF(ADHOC!$G$15&lt;&gt;"",IF(ADHOC!$G$15=LEFT(Domein!$AS8379,LEN(ADHOC!$G$15)),MAX(Domein!BD$1:'Domein'!BD8378)+1,""),IF(ADHOC!$S$4=LEFT(Domein!$AS8379,LEN(ADHOC!$S$4)),MAX(Domein!BD$1:'Domein'!BD8378)+1,"")))</f>
        <v/>
      </c>
    </row>
    <row r="8380" spans="45:56" x14ac:dyDescent="0.2">
      <c r="AS8380" s="4" t="s">
        <v>7903</v>
      </c>
      <c r="AT8380" s="4" t="s">
        <v>7904</v>
      </c>
      <c r="AU8380" s="4" t="s">
        <v>463</v>
      </c>
      <c r="AV8380" s="4" t="s">
        <v>764</v>
      </c>
      <c r="AW8380" s="4" t="s">
        <v>701</v>
      </c>
      <c r="AX8380" s="4"/>
      <c r="AY8380" s="4"/>
      <c r="AZ8380" s="4"/>
      <c r="BA8380" s="4"/>
      <c r="BB8380" s="4"/>
      <c r="BC8380" s="4">
        <v>40</v>
      </c>
      <c r="BD8380" t="str">
        <f>IF(AND(ADHOC!$G$15="",ADHOC!$S$4=""),"",IF(ADHOC!$G$15&lt;&gt;"",IF(ADHOC!$G$15=LEFT(Domein!$AS8380,LEN(ADHOC!$G$15)),MAX(Domein!BD$1:'Domein'!BD8379)+1,""),IF(ADHOC!$S$4=LEFT(Domein!$AS8380,LEN(ADHOC!$S$4)),MAX(Domein!BD$1:'Domein'!BD8379)+1,"")))</f>
        <v/>
      </c>
    </row>
    <row r="8381" spans="45:56" x14ac:dyDescent="0.2">
      <c r="AS8381" s="4" t="s">
        <v>7905</v>
      </c>
      <c r="AT8381" s="4" t="s">
        <v>7906</v>
      </c>
      <c r="AU8381" s="4" t="s">
        <v>463</v>
      </c>
      <c r="AV8381" s="4" t="s">
        <v>764</v>
      </c>
      <c r="AW8381" s="4" t="s">
        <v>701</v>
      </c>
      <c r="AX8381" s="4"/>
      <c r="AY8381" s="4"/>
      <c r="AZ8381" s="4"/>
      <c r="BA8381" s="4"/>
      <c r="BB8381" s="4"/>
      <c r="BC8381" s="4">
        <v>40</v>
      </c>
      <c r="BD8381" t="str">
        <f>IF(AND(ADHOC!$G$15="",ADHOC!$S$4=""),"",IF(ADHOC!$G$15&lt;&gt;"",IF(ADHOC!$G$15=LEFT(Domein!$AS8381,LEN(ADHOC!$G$15)),MAX(Domein!BD$1:'Domein'!BD8380)+1,""),IF(ADHOC!$S$4=LEFT(Domein!$AS8381,LEN(ADHOC!$S$4)),MAX(Domein!BD$1:'Domein'!BD8380)+1,"")))</f>
        <v/>
      </c>
    </row>
    <row r="8382" spans="45:56" x14ac:dyDescent="0.2">
      <c r="AS8382" s="4" t="s">
        <v>7907</v>
      </c>
      <c r="AT8382" s="4" t="s">
        <v>7908</v>
      </c>
      <c r="AU8382" s="4" t="s">
        <v>463</v>
      </c>
      <c r="AV8382" s="4" t="s">
        <v>764</v>
      </c>
      <c r="AW8382" s="4" t="s">
        <v>701</v>
      </c>
      <c r="AX8382" s="4"/>
      <c r="AY8382" s="4"/>
      <c r="AZ8382" s="4"/>
      <c r="BA8382" s="4"/>
      <c r="BB8382" s="4"/>
      <c r="BC8382" s="4">
        <v>40</v>
      </c>
      <c r="BD8382" t="str">
        <f>IF(AND(ADHOC!$G$15="",ADHOC!$S$4=""),"",IF(ADHOC!$G$15&lt;&gt;"",IF(ADHOC!$G$15=LEFT(Domein!$AS8382,LEN(ADHOC!$G$15)),MAX(Domein!BD$1:'Domein'!BD8381)+1,""),IF(ADHOC!$S$4=LEFT(Domein!$AS8382,LEN(ADHOC!$S$4)),MAX(Domein!BD$1:'Domein'!BD8381)+1,"")))</f>
        <v/>
      </c>
    </row>
    <row r="8383" spans="45:56" x14ac:dyDescent="0.2">
      <c r="AS8383" s="4" t="s">
        <v>7909</v>
      </c>
      <c r="AT8383" s="4" t="s">
        <v>7910</v>
      </c>
      <c r="AU8383" s="4" t="s">
        <v>463</v>
      </c>
      <c r="AV8383" s="4" t="s">
        <v>764</v>
      </c>
      <c r="AW8383" s="4" t="s">
        <v>701</v>
      </c>
      <c r="AX8383" s="4"/>
      <c r="AY8383" s="4"/>
      <c r="AZ8383" s="4"/>
      <c r="BA8383" s="4"/>
      <c r="BB8383" s="4"/>
      <c r="BC8383" s="4">
        <v>40</v>
      </c>
      <c r="BD8383" t="str">
        <f>IF(AND(ADHOC!$G$15="",ADHOC!$S$4=""),"",IF(ADHOC!$G$15&lt;&gt;"",IF(ADHOC!$G$15=LEFT(Domein!$AS8383,LEN(ADHOC!$G$15)),MAX(Domein!BD$1:'Domein'!BD8382)+1,""),IF(ADHOC!$S$4=LEFT(Domein!$AS8383,LEN(ADHOC!$S$4)),MAX(Domein!BD$1:'Domein'!BD8382)+1,"")))</f>
        <v/>
      </c>
    </row>
    <row r="8384" spans="45:56" x14ac:dyDescent="0.2">
      <c r="AS8384" s="4" t="s">
        <v>7911</v>
      </c>
      <c r="AT8384" s="4" t="s">
        <v>7912</v>
      </c>
      <c r="AU8384" s="4" t="s">
        <v>463</v>
      </c>
      <c r="AV8384" s="4" t="s">
        <v>764</v>
      </c>
      <c r="AW8384" s="4" t="s">
        <v>701</v>
      </c>
      <c r="AX8384" s="4"/>
      <c r="AY8384" s="4"/>
      <c r="AZ8384" s="4"/>
      <c r="BA8384" s="4"/>
      <c r="BB8384" s="4"/>
      <c r="BC8384" s="4">
        <v>40</v>
      </c>
      <c r="BD8384" t="str">
        <f>IF(AND(ADHOC!$G$15="",ADHOC!$S$4=""),"",IF(ADHOC!$G$15&lt;&gt;"",IF(ADHOC!$G$15=LEFT(Domein!$AS8384,LEN(ADHOC!$G$15)),MAX(Domein!BD$1:'Domein'!BD8383)+1,""),IF(ADHOC!$S$4=LEFT(Domein!$AS8384,LEN(ADHOC!$S$4)),MAX(Domein!BD$1:'Domein'!BD8383)+1,"")))</f>
        <v/>
      </c>
    </row>
    <row r="8385" spans="45:56" x14ac:dyDescent="0.2">
      <c r="AS8385" s="4" t="s">
        <v>7913</v>
      </c>
      <c r="AT8385" s="4" t="s">
        <v>7914</v>
      </c>
      <c r="AU8385" s="4" t="s">
        <v>463</v>
      </c>
      <c r="AV8385" s="4" t="s">
        <v>764</v>
      </c>
      <c r="AW8385" s="4" t="s">
        <v>701</v>
      </c>
      <c r="AX8385" s="4"/>
      <c r="AY8385" s="4"/>
      <c r="AZ8385" s="4"/>
      <c r="BA8385" s="4"/>
      <c r="BB8385" s="4"/>
      <c r="BC8385" s="4">
        <v>40</v>
      </c>
      <c r="BD8385" t="str">
        <f>IF(AND(ADHOC!$G$15="",ADHOC!$S$4=""),"",IF(ADHOC!$G$15&lt;&gt;"",IF(ADHOC!$G$15=LEFT(Domein!$AS8385,LEN(ADHOC!$G$15)),MAX(Domein!BD$1:'Domein'!BD8384)+1,""),IF(ADHOC!$S$4=LEFT(Domein!$AS8385,LEN(ADHOC!$S$4)),MAX(Domein!BD$1:'Domein'!BD8384)+1,"")))</f>
        <v/>
      </c>
    </row>
    <row r="8386" spans="45:56" x14ac:dyDescent="0.2">
      <c r="AS8386" s="4" t="s">
        <v>7915</v>
      </c>
      <c r="AT8386" s="4" t="s">
        <v>7916</v>
      </c>
      <c r="AU8386" s="4" t="s">
        <v>463</v>
      </c>
      <c r="AV8386" s="4" t="s">
        <v>764</v>
      </c>
      <c r="AW8386" s="4" t="s">
        <v>701</v>
      </c>
      <c r="AX8386" s="4"/>
      <c r="AY8386" s="4"/>
      <c r="AZ8386" s="4"/>
      <c r="BA8386" s="4"/>
      <c r="BB8386" s="4"/>
      <c r="BC8386" s="4">
        <v>40</v>
      </c>
      <c r="BD8386" t="str">
        <f>IF(AND(ADHOC!$G$15="",ADHOC!$S$4=""),"",IF(ADHOC!$G$15&lt;&gt;"",IF(ADHOC!$G$15=LEFT(Domein!$AS8386,LEN(ADHOC!$G$15)),MAX(Domein!BD$1:'Domein'!BD8385)+1,""),IF(ADHOC!$S$4=LEFT(Domein!$AS8386,LEN(ADHOC!$S$4)),MAX(Domein!BD$1:'Domein'!BD8385)+1,"")))</f>
        <v/>
      </c>
    </row>
    <row r="8387" spans="45:56" x14ac:dyDescent="0.2">
      <c r="AS8387" s="4" t="s">
        <v>7917</v>
      </c>
      <c r="AT8387" s="4" t="s">
        <v>7918</v>
      </c>
      <c r="AU8387" s="4" t="s">
        <v>463</v>
      </c>
      <c r="AV8387" s="4" t="s">
        <v>764</v>
      </c>
      <c r="AW8387" s="4" t="s">
        <v>701</v>
      </c>
      <c r="AX8387" s="4"/>
      <c r="AY8387" s="4"/>
      <c r="AZ8387" s="4"/>
      <c r="BA8387" s="4"/>
      <c r="BB8387" s="4"/>
      <c r="BC8387" s="4">
        <v>40</v>
      </c>
      <c r="BD8387" t="str">
        <f>IF(AND(ADHOC!$G$15="",ADHOC!$S$4=""),"",IF(ADHOC!$G$15&lt;&gt;"",IF(ADHOC!$G$15=LEFT(Domein!$AS8387,LEN(ADHOC!$G$15)),MAX(Domein!BD$1:'Domein'!BD8386)+1,""),IF(ADHOC!$S$4=LEFT(Domein!$AS8387,LEN(ADHOC!$S$4)),MAX(Domein!BD$1:'Domein'!BD8386)+1,"")))</f>
        <v/>
      </c>
    </row>
    <row r="8388" spans="45:56" x14ac:dyDescent="0.2">
      <c r="AS8388" s="4" t="s">
        <v>8293</v>
      </c>
      <c r="AT8388" s="4" t="s">
        <v>1710</v>
      </c>
      <c r="AU8388" s="4" t="s">
        <v>456</v>
      </c>
      <c r="AV8388" s="4" t="s">
        <v>764</v>
      </c>
      <c r="AW8388" s="4" t="s">
        <v>701</v>
      </c>
      <c r="AX8388" s="4"/>
      <c r="AY8388" s="4"/>
      <c r="AZ8388" s="4"/>
      <c r="BA8388" s="4"/>
      <c r="BB8388" s="4"/>
      <c r="BC8388" s="4">
        <v>40</v>
      </c>
      <c r="BD8388" t="str">
        <f>IF(AND(ADHOC!$G$15="",ADHOC!$S$4=""),"",IF(ADHOC!$G$15&lt;&gt;"",IF(ADHOC!$G$15=LEFT(Domein!$AS8388,LEN(ADHOC!$G$15)),MAX(Domein!BD$1:'Domein'!BD8387)+1,""),IF(ADHOC!$S$4=LEFT(Domein!$AS8388,LEN(ADHOC!$S$4)),MAX(Domein!BD$1:'Domein'!BD8387)+1,"")))</f>
        <v/>
      </c>
    </row>
    <row r="8389" spans="45:56" x14ac:dyDescent="0.2">
      <c r="AS8389" s="4" t="s">
        <v>8294</v>
      </c>
      <c r="AT8389" s="4" t="s">
        <v>1711</v>
      </c>
      <c r="AU8389" s="4" t="s">
        <v>456</v>
      </c>
      <c r="AV8389" s="4" t="s">
        <v>764</v>
      </c>
      <c r="AW8389" s="4" t="s">
        <v>701</v>
      </c>
      <c r="AX8389" s="4"/>
      <c r="AY8389" s="4"/>
      <c r="AZ8389" s="4"/>
      <c r="BA8389" s="4"/>
      <c r="BB8389" s="4"/>
      <c r="BC8389" s="4">
        <v>40</v>
      </c>
      <c r="BD8389" t="str">
        <f>IF(AND(ADHOC!$G$15="",ADHOC!$S$4=""),"",IF(ADHOC!$G$15&lt;&gt;"",IF(ADHOC!$G$15=LEFT(Domein!$AS8389,LEN(ADHOC!$G$15)),MAX(Domein!BD$1:'Domein'!BD8388)+1,""),IF(ADHOC!$S$4=LEFT(Domein!$AS8389,LEN(ADHOC!$S$4)),MAX(Domein!BD$1:'Domein'!BD8388)+1,"")))</f>
        <v/>
      </c>
    </row>
    <row r="8390" spans="45:56" x14ac:dyDescent="0.2">
      <c r="AS8390" s="4" t="s">
        <v>8295</v>
      </c>
      <c r="AT8390" s="4" t="s">
        <v>8296</v>
      </c>
      <c r="AU8390" s="4" t="s">
        <v>456</v>
      </c>
      <c r="AV8390" s="4" t="s">
        <v>764</v>
      </c>
      <c r="AW8390" s="4" t="s">
        <v>701</v>
      </c>
      <c r="AX8390" s="4"/>
      <c r="AY8390" s="4"/>
      <c r="AZ8390" s="4"/>
      <c r="BA8390" s="4"/>
      <c r="BB8390" s="4"/>
      <c r="BC8390" s="4">
        <v>40</v>
      </c>
      <c r="BD8390" t="str">
        <f>IF(AND(ADHOC!$G$15="",ADHOC!$S$4=""),"",IF(ADHOC!$G$15&lt;&gt;"",IF(ADHOC!$G$15=LEFT(Domein!$AS8390,LEN(ADHOC!$G$15)),MAX(Domein!BD$1:'Domein'!BD8389)+1,""),IF(ADHOC!$S$4=LEFT(Domein!$AS8390,LEN(ADHOC!$S$4)),MAX(Domein!BD$1:'Domein'!BD8389)+1,"")))</f>
        <v/>
      </c>
    </row>
    <row r="8391" spans="45:56" x14ac:dyDescent="0.2">
      <c r="AS8391" s="4" t="s">
        <v>8297</v>
      </c>
      <c r="AT8391" s="4" t="s">
        <v>1712</v>
      </c>
      <c r="AU8391" s="4" t="s">
        <v>456</v>
      </c>
      <c r="AV8391" s="4" t="s">
        <v>764</v>
      </c>
      <c r="AW8391" s="4" t="s">
        <v>701</v>
      </c>
      <c r="AX8391" s="4"/>
      <c r="AY8391" s="4"/>
      <c r="AZ8391" s="4"/>
      <c r="BA8391" s="4"/>
      <c r="BB8391" s="4"/>
      <c r="BC8391" s="4">
        <v>40</v>
      </c>
      <c r="BD8391" t="str">
        <f>IF(AND(ADHOC!$G$15="",ADHOC!$S$4=""),"",IF(ADHOC!$G$15&lt;&gt;"",IF(ADHOC!$G$15=LEFT(Domein!$AS8391,LEN(ADHOC!$G$15)),MAX(Domein!BD$1:'Domein'!BD8390)+1,""),IF(ADHOC!$S$4=LEFT(Domein!$AS8391,LEN(ADHOC!$S$4)),MAX(Domein!BD$1:'Domein'!BD8390)+1,"")))</f>
        <v/>
      </c>
    </row>
    <row r="8392" spans="45:56" x14ac:dyDescent="0.2">
      <c r="AS8392" s="4" t="s">
        <v>8298</v>
      </c>
      <c r="AT8392" s="4" t="s">
        <v>1713</v>
      </c>
      <c r="AU8392" s="4" t="s">
        <v>456</v>
      </c>
      <c r="AV8392" s="4" t="s">
        <v>764</v>
      </c>
      <c r="AW8392" s="4" t="s">
        <v>701</v>
      </c>
      <c r="AX8392" s="4"/>
      <c r="AY8392" s="4"/>
      <c r="AZ8392" s="4"/>
      <c r="BA8392" s="4"/>
      <c r="BB8392" s="4"/>
      <c r="BC8392" s="4">
        <v>40</v>
      </c>
      <c r="BD8392" t="str">
        <f>IF(AND(ADHOC!$G$15="",ADHOC!$S$4=""),"",IF(ADHOC!$G$15&lt;&gt;"",IF(ADHOC!$G$15=LEFT(Domein!$AS8392,LEN(ADHOC!$G$15)),MAX(Domein!BD$1:'Domein'!BD8391)+1,""),IF(ADHOC!$S$4=LEFT(Domein!$AS8392,LEN(ADHOC!$S$4)),MAX(Domein!BD$1:'Domein'!BD8391)+1,"")))</f>
        <v/>
      </c>
    </row>
    <row r="8393" spans="45:56" x14ac:dyDescent="0.2">
      <c r="AS8393" s="4" t="s">
        <v>8299</v>
      </c>
      <c r="AT8393" s="4" t="s">
        <v>1714</v>
      </c>
      <c r="AU8393" s="4" t="s">
        <v>456</v>
      </c>
      <c r="AV8393" s="4" t="s">
        <v>764</v>
      </c>
      <c r="AW8393" s="4" t="s">
        <v>701</v>
      </c>
      <c r="AX8393" s="4"/>
      <c r="AY8393" s="4"/>
      <c r="AZ8393" s="4"/>
      <c r="BA8393" s="4"/>
      <c r="BB8393" s="4"/>
      <c r="BC8393" s="4">
        <v>40</v>
      </c>
      <c r="BD8393" t="str">
        <f>IF(AND(ADHOC!$G$15="",ADHOC!$S$4=""),"",IF(ADHOC!$G$15&lt;&gt;"",IF(ADHOC!$G$15=LEFT(Domein!$AS8393,LEN(ADHOC!$G$15)),MAX(Domein!BD$1:'Domein'!BD8392)+1,""),IF(ADHOC!$S$4=LEFT(Domein!$AS8393,LEN(ADHOC!$S$4)),MAX(Domein!BD$1:'Domein'!BD8392)+1,"")))</f>
        <v/>
      </c>
    </row>
    <row r="8394" spans="45:56" x14ac:dyDescent="0.2">
      <c r="AS8394" s="4" t="s">
        <v>8300</v>
      </c>
      <c r="AT8394" s="4" t="s">
        <v>1715</v>
      </c>
      <c r="AU8394" s="4" t="s">
        <v>456</v>
      </c>
      <c r="AV8394" s="4" t="s">
        <v>764</v>
      </c>
      <c r="AW8394" s="4" t="s">
        <v>701</v>
      </c>
      <c r="AX8394" s="4"/>
      <c r="AY8394" s="4"/>
      <c r="AZ8394" s="4"/>
      <c r="BA8394" s="4"/>
      <c r="BB8394" s="4"/>
      <c r="BC8394" s="4">
        <v>40</v>
      </c>
      <c r="BD8394" t="str">
        <f>IF(AND(ADHOC!$G$15="",ADHOC!$S$4=""),"",IF(ADHOC!$G$15&lt;&gt;"",IF(ADHOC!$G$15=LEFT(Domein!$AS8394,LEN(ADHOC!$G$15)),MAX(Domein!BD$1:'Domein'!BD8393)+1,""),IF(ADHOC!$S$4=LEFT(Domein!$AS8394,LEN(ADHOC!$S$4)),MAX(Domein!BD$1:'Domein'!BD8393)+1,"")))</f>
        <v/>
      </c>
    </row>
    <row r="8395" spans="45:56" x14ac:dyDescent="0.2">
      <c r="AS8395" s="4" t="s">
        <v>8301</v>
      </c>
      <c r="AT8395" s="4" t="s">
        <v>1716</v>
      </c>
      <c r="AU8395" s="4" t="s">
        <v>456</v>
      </c>
      <c r="AV8395" s="4" t="s">
        <v>764</v>
      </c>
      <c r="AW8395" s="4" t="s">
        <v>701</v>
      </c>
      <c r="AX8395" s="4"/>
      <c r="AY8395" s="4"/>
      <c r="AZ8395" s="4"/>
      <c r="BA8395" s="4"/>
      <c r="BB8395" s="4"/>
      <c r="BC8395" s="4">
        <v>40</v>
      </c>
      <c r="BD8395" t="str">
        <f>IF(AND(ADHOC!$G$15="",ADHOC!$S$4=""),"",IF(ADHOC!$G$15&lt;&gt;"",IF(ADHOC!$G$15=LEFT(Domein!$AS8395,LEN(ADHOC!$G$15)),MAX(Domein!BD$1:'Domein'!BD8394)+1,""),IF(ADHOC!$S$4=LEFT(Domein!$AS8395,LEN(ADHOC!$S$4)),MAX(Domein!BD$1:'Domein'!BD8394)+1,"")))</f>
        <v/>
      </c>
    </row>
    <row r="8396" spans="45:56" x14ac:dyDescent="0.2">
      <c r="AS8396" s="4" t="s">
        <v>8302</v>
      </c>
      <c r="AT8396" s="4" t="s">
        <v>8291</v>
      </c>
      <c r="AU8396" s="4" t="s">
        <v>456</v>
      </c>
      <c r="AV8396" s="4" t="s">
        <v>764</v>
      </c>
      <c r="AW8396" s="4" t="s">
        <v>701</v>
      </c>
      <c r="AX8396" s="4"/>
      <c r="AY8396" s="4"/>
      <c r="AZ8396" s="4"/>
      <c r="BA8396" s="4"/>
      <c r="BB8396" s="4"/>
      <c r="BC8396" s="4">
        <v>40</v>
      </c>
      <c r="BD8396" t="str">
        <f>IF(AND(ADHOC!$G$15="",ADHOC!$S$4=""),"",IF(ADHOC!$G$15&lt;&gt;"",IF(ADHOC!$G$15=LEFT(Domein!$AS8396,LEN(ADHOC!$G$15)),MAX(Domein!BD$1:'Domein'!BD8395)+1,""),IF(ADHOC!$S$4=LEFT(Domein!$AS8396,LEN(ADHOC!$S$4)),MAX(Domein!BD$1:'Domein'!BD8395)+1,"")))</f>
        <v/>
      </c>
    </row>
    <row r="8397" spans="45:56" x14ac:dyDescent="0.2">
      <c r="AS8397" s="4" t="s">
        <v>8303</v>
      </c>
      <c r="AT8397" s="4" t="s">
        <v>8292</v>
      </c>
      <c r="AU8397" s="4" t="s">
        <v>456</v>
      </c>
      <c r="AV8397" s="4" t="s">
        <v>764</v>
      </c>
      <c r="AW8397" s="4" t="s">
        <v>701</v>
      </c>
      <c r="AX8397" s="4"/>
      <c r="AY8397" s="4"/>
      <c r="AZ8397" s="4"/>
      <c r="BA8397" s="4"/>
      <c r="BB8397" s="4"/>
      <c r="BC8397" s="4">
        <v>40</v>
      </c>
      <c r="BD8397" t="str">
        <f>IF(AND(ADHOC!$G$15="",ADHOC!$S$4=""),"",IF(ADHOC!$G$15&lt;&gt;"",IF(ADHOC!$G$15=LEFT(Domein!$AS8397,LEN(ADHOC!$G$15)),MAX(Domein!BD$1:'Domein'!BD8396)+1,""),IF(ADHOC!$S$4=LEFT(Domein!$AS8397,LEN(ADHOC!$S$4)),MAX(Domein!BD$1:'Domein'!BD8396)+1,"")))</f>
        <v/>
      </c>
    </row>
    <row r="8398" spans="45:56" x14ac:dyDescent="0.2">
      <c r="AS8398" s="4" t="s">
        <v>7919</v>
      </c>
      <c r="AT8398" s="4" t="s">
        <v>7920</v>
      </c>
      <c r="AU8398" s="4" t="s">
        <v>463</v>
      </c>
      <c r="AV8398" s="4" t="s">
        <v>764</v>
      </c>
      <c r="AW8398" s="4" t="s">
        <v>701</v>
      </c>
      <c r="AX8398" s="4"/>
      <c r="AY8398" s="4"/>
      <c r="AZ8398" s="4"/>
      <c r="BA8398" s="4"/>
      <c r="BB8398" s="4"/>
      <c r="BC8398" s="4">
        <v>40</v>
      </c>
      <c r="BD8398" t="str">
        <f>IF(AND(ADHOC!$G$15="",ADHOC!$S$4=""),"",IF(ADHOC!$G$15&lt;&gt;"",IF(ADHOC!$G$15=LEFT(Domein!$AS8398,LEN(ADHOC!$G$15)),MAX(Domein!BD$1:'Domein'!BD8397)+1,""),IF(ADHOC!$S$4=LEFT(Domein!$AS8398,LEN(ADHOC!$S$4)),MAX(Domein!BD$1:'Domein'!BD8397)+1,"")))</f>
        <v/>
      </c>
    </row>
    <row r="8399" spans="45:56" x14ac:dyDescent="0.2">
      <c r="AS8399" s="4" t="s">
        <v>7921</v>
      </c>
      <c r="AT8399" s="4" t="s">
        <v>7922</v>
      </c>
      <c r="AU8399" s="4" t="s">
        <v>463</v>
      </c>
      <c r="AV8399" s="4" t="s">
        <v>764</v>
      </c>
      <c r="AW8399" s="4" t="s">
        <v>701</v>
      </c>
      <c r="AX8399" s="4"/>
      <c r="AY8399" s="4"/>
      <c r="AZ8399" s="4"/>
      <c r="BA8399" s="4"/>
      <c r="BB8399" s="4"/>
      <c r="BC8399" s="4">
        <v>40</v>
      </c>
      <c r="BD8399" t="str">
        <f>IF(AND(ADHOC!$G$15="",ADHOC!$S$4=""),"",IF(ADHOC!$G$15&lt;&gt;"",IF(ADHOC!$G$15=LEFT(Domein!$AS8399,LEN(ADHOC!$G$15)),MAX(Domein!BD$1:'Domein'!BD8398)+1,""),IF(ADHOC!$S$4=LEFT(Domein!$AS8399,LEN(ADHOC!$S$4)),MAX(Domein!BD$1:'Domein'!BD8398)+1,"")))</f>
        <v/>
      </c>
    </row>
    <row r="8400" spans="45:56" x14ac:dyDescent="0.2">
      <c r="AS8400" s="4" t="s">
        <v>7923</v>
      </c>
      <c r="AT8400" s="4" t="s">
        <v>7834</v>
      </c>
      <c r="AU8400" s="4" t="s">
        <v>463</v>
      </c>
      <c r="AV8400" s="4" t="s">
        <v>764</v>
      </c>
      <c r="AW8400" s="4" t="s">
        <v>701</v>
      </c>
      <c r="AX8400" s="4"/>
      <c r="AY8400" s="4"/>
      <c r="AZ8400" s="4"/>
      <c r="BA8400" s="4"/>
      <c r="BB8400" s="4"/>
      <c r="BC8400" s="4">
        <v>40</v>
      </c>
      <c r="BD8400" t="str">
        <f>IF(AND(ADHOC!$G$15="",ADHOC!$S$4=""),"",IF(ADHOC!$G$15&lt;&gt;"",IF(ADHOC!$G$15=LEFT(Domein!$AS8400,LEN(ADHOC!$G$15)),MAX(Domein!BD$1:'Domein'!BD8399)+1,""),IF(ADHOC!$S$4=LEFT(Domein!$AS8400,LEN(ADHOC!$S$4)),MAX(Domein!BD$1:'Domein'!BD8399)+1,"")))</f>
        <v/>
      </c>
    </row>
    <row r="8401" spans="45:56" x14ac:dyDescent="0.2">
      <c r="AS8401" s="4" t="s">
        <v>7924</v>
      </c>
      <c r="AT8401" s="4" t="s">
        <v>7925</v>
      </c>
      <c r="AU8401" s="4" t="s">
        <v>463</v>
      </c>
      <c r="AV8401" s="4" t="s">
        <v>764</v>
      </c>
      <c r="AW8401" s="4" t="s">
        <v>701</v>
      </c>
      <c r="AX8401" s="4"/>
      <c r="AY8401" s="4"/>
      <c r="AZ8401" s="4"/>
      <c r="BA8401" s="4"/>
      <c r="BB8401" s="4"/>
      <c r="BC8401" s="4">
        <v>40</v>
      </c>
      <c r="BD8401" t="str">
        <f>IF(AND(ADHOC!$G$15="",ADHOC!$S$4=""),"",IF(ADHOC!$G$15&lt;&gt;"",IF(ADHOC!$G$15=LEFT(Domein!$AS8401,LEN(ADHOC!$G$15)),MAX(Domein!BD$1:'Domein'!BD8400)+1,""),IF(ADHOC!$S$4=LEFT(Domein!$AS8401,LEN(ADHOC!$S$4)),MAX(Domein!BD$1:'Domein'!BD8400)+1,"")))</f>
        <v/>
      </c>
    </row>
    <row r="8402" spans="45:56" x14ac:dyDescent="0.2">
      <c r="AS8402" s="4" t="s">
        <v>7926</v>
      </c>
      <c r="AT8402" s="4" t="s">
        <v>7835</v>
      </c>
      <c r="AU8402" s="4" t="s">
        <v>463</v>
      </c>
      <c r="AV8402" s="4" t="s">
        <v>764</v>
      </c>
      <c r="AW8402" s="4" t="s">
        <v>701</v>
      </c>
      <c r="AX8402" s="4"/>
      <c r="AY8402" s="4"/>
      <c r="AZ8402" s="4"/>
      <c r="BA8402" s="4"/>
      <c r="BB8402" s="4"/>
      <c r="BC8402" s="4">
        <v>40</v>
      </c>
      <c r="BD8402" t="str">
        <f>IF(AND(ADHOC!$G$15="",ADHOC!$S$4=""),"",IF(ADHOC!$G$15&lt;&gt;"",IF(ADHOC!$G$15=LEFT(Domein!$AS8402,LEN(ADHOC!$G$15)),MAX(Domein!BD$1:'Domein'!BD8401)+1,""),IF(ADHOC!$S$4=LEFT(Domein!$AS8402,LEN(ADHOC!$S$4)),MAX(Domein!BD$1:'Domein'!BD8401)+1,"")))</f>
        <v/>
      </c>
    </row>
    <row r="8403" spans="45:56" x14ac:dyDescent="0.2">
      <c r="AS8403" s="4" t="s">
        <v>7927</v>
      </c>
      <c r="AT8403" s="4" t="s">
        <v>7928</v>
      </c>
      <c r="AU8403" s="4" t="s">
        <v>463</v>
      </c>
      <c r="AV8403" s="4" t="s">
        <v>764</v>
      </c>
      <c r="AW8403" s="4" t="s">
        <v>701</v>
      </c>
      <c r="AX8403" s="4"/>
      <c r="AY8403" s="4"/>
      <c r="AZ8403" s="4"/>
      <c r="BA8403" s="4"/>
      <c r="BB8403" s="4"/>
      <c r="BC8403" s="4">
        <v>40</v>
      </c>
      <c r="BD8403" t="str">
        <f>IF(AND(ADHOC!$G$15="",ADHOC!$S$4=""),"",IF(ADHOC!$G$15&lt;&gt;"",IF(ADHOC!$G$15=LEFT(Domein!$AS8403,LEN(ADHOC!$G$15)),MAX(Domein!BD$1:'Domein'!BD8402)+1,""),IF(ADHOC!$S$4=LEFT(Domein!$AS8403,LEN(ADHOC!$S$4)),MAX(Domein!BD$1:'Domein'!BD8402)+1,"")))</f>
        <v/>
      </c>
    </row>
    <row r="8404" spans="45:56" x14ac:dyDescent="0.2">
      <c r="AS8404" s="4" t="s">
        <v>7929</v>
      </c>
      <c r="AT8404" s="4" t="s">
        <v>7836</v>
      </c>
      <c r="AU8404" s="4" t="s">
        <v>463</v>
      </c>
      <c r="AV8404" s="4" t="s">
        <v>764</v>
      </c>
      <c r="AW8404" s="4" t="s">
        <v>701</v>
      </c>
      <c r="AX8404" s="4"/>
      <c r="AY8404" s="4"/>
      <c r="AZ8404" s="4"/>
      <c r="BA8404" s="4"/>
      <c r="BB8404" s="4"/>
      <c r="BC8404" s="4">
        <v>40</v>
      </c>
      <c r="BD8404" t="str">
        <f>IF(AND(ADHOC!$G$15="",ADHOC!$S$4=""),"",IF(ADHOC!$G$15&lt;&gt;"",IF(ADHOC!$G$15=LEFT(Domein!$AS8404,LEN(ADHOC!$G$15)),MAX(Domein!BD$1:'Domein'!BD8403)+1,""),IF(ADHOC!$S$4=LEFT(Domein!$AS8404,LEN(ADHOC!$S$4)),MAX(Domein!BD$1:'Domein'!BD8403)+1,"")))</f>
        <v/>
      </c>
    </row>
    <row r="8405" spans="45:56" x14ac:dyDescent="0.2">
      <c r="AS8405" s="4" t="s">
        <v>7930</v>
      </c>
      <c r="AT8405" s="4" t="s">
        <v>7837</v>
      </c>
      <c r="AU8405" s="4" t="s">
        <v>463</v>
      </c>
      <c r="AV8405" s="4" t="s">
        <v>764</v>
      </c>
      <c r="AW8405" s="4" t="s">
        <v>701</v>
      </c>
      <c r="AX8405" s="4"/>
      <c r="AY8405" s="4"/>
      <c r="AZ8405" s="4"/>
      <c r="BA8405" s="4"/>
      <c r="BB8405" s="4"/>
      <c r="BC8405" s="4">
        <v>40</v>
      </c>
      <c r="BD8405" t="str">
        <f>IF(AND(ADHOC!$G$15="",ADHOC!$S$4=""),"",IF(ADHOC!$G$15&lt;&gt;"",IF(ADHOC!$G$15=LEFT(Domein!$AS8405,LEN(ADHOC!$G$15)),MAX(Domein!BD$1:'Domein'!BD8404)+1,""),IF(ADHOC!$S$4=LEFT(Domein!$AS8405,LEN(ADHOC!$S$4)),MAX(Domein!BD$1:'Domein'!BD8404)+1,"")))</f>
        <v/>
      </c>
    </row>
    <row r="8406" spans="45:56" x14ac:dyDescent="0.2">
      <c r="AS8406" s="4" t="s">
        <v>7931</v>
      </c>
      <c r="AT8406" s="4" t="s">
        <v>7839</v>
      </c>
      <c r="AU8406" s="4" t="s">
        <v>463</v>
      </c>
      <c r="AV8406" s="4" t="s">
        <v>764</v>
      </c>
      <c r="AW8406" s="4" t="s">
        <v>701</v>
      </c>
      <c r="AX8406" s="4"/>
      <c r="AY8406" s="4"/>
      <c r="AZ8406" s="4"/>
      <c r="BA8406" s="4"/>
      <c r="BB8406" s="4"/>
      <c r="BC8406" s="4">
        <v>40</v>
      </c>
      <c r="BD8406" t="str">
        <f>IF(AND(ADHOC!$G$15="",ADHOC!$S$4=""),"",IF(ADHOC!$G$15&lt;&gt;"",IF(ADHOC!$G$15=LEFT(Domein!$AS8406,LEN(ADHOC!$G$15)),MAX(Domein!BD$1:'Domein'!BD8405)+1,""),IF(ADHOC!$S$4=LEFT(Domein!$AS8406,LEN(ADHOC!$S$4)),MAX(Domein!BD$1:'Domein'!BD8405)+1,"")))</f>
        <v/>
      </c>
    </row>
    <row r="8407" spans="45:56" x14ac:dyDescent="0.2">
      <c r="AS8407" s="4" t="s">
        <v>7932</v>
      </c>
      <c r="AT8407" s="4" t="s">
        <v>7838</v>
      </c>
      <c r="AU8407" s="4" t="s">
        <v>463</v>
      </c>
      <c r="AV8407" s="4" t="s">
        <v>764</v>
      </c>
      <c r="AW8407" s="4" t="s">
        <v>701</v>
      </c>
      <c r="AX8407" s="4"/>
      <c r="AY8407" s="4"/>
      <c r="AZ8407" s="4"/>
      <c r="BA8407" s="4"/>
      <c r="BB8407" s="4"/>
      <c r="BC8407" s="4">
        <v>40</v>
      </c>
      <c r="BD8407" t="str">
        <f>IF(AND(ADHOC!$G$15="",ADHOC!$S$4=""),"",IF(ADHOC!$G$15&lt;&gt;"",IF(ADHOC!$G$15=LEFT(Domein!$AS8407,LEN(ADHOC!$G$15)),MAX(Domein!BD$1:'Domein'!BD8406)+1,""),IF(ADHOC!$S$4=LEFT(Domein!$AS8407,LEN(ADHOC!$S$4)),MAX(Domein!BD$1:'Domein'!BD8406)+1,"")))</f>
        <v/>
      </c>
    </row>
    <row r="8408" spans="45:56" x14ac:dyDescent="0.2">
      <c r="AS8408" s="4" t="s">
        <v>7933</v>
      </c>
      <c r="AT8408" s="4" t="s">
        <v>7934</v>
      </c>
      <c r="AU8408" s="4" t="s">
        <v>463</v>
      </c>
      <c r="AV8408" s="4" t="s">
        <v>764</v>
      </c>
      <c r="AW8408" s="4" t="s">
        <v>701</v>
      </c>
      <c r="AX8408" s="4"/>
      <c r="AY8408" s="4"/>
      <c r="AZ8408" s="4"/>
      <c r="BA8408" s="4"/>
      <c r="BB8408" s="4"/>
      <c r="BC8408" s="4">
        <v>40</v>
      </c>
      <c r="BD8408" t="str">
        <f>IF(AND(ADHOC!$G$15="",ADHOC!$S$4=""),"",IF(ADHOC!$G$15&lt;&gt;"",IF(ADHOC!$G$15=LEFT(Domein!$AS8408,LEN(ADHOC!$G$15)),MAX(Domein!BD$1:'Domein'!BD8407)+1,""),IF(ADHOC!$S$4=LEFT(Domein!$AS8408,LEN(ADHOC!$S$4)),MAX(Domein!BD$1:'Domein'!BD8407)+1,"")))</f>
        <v/>
      </c>
    </row>
    <row r="8409" spans="45:56" x14ac:dyDescent="0.2">
      <c r="AS8409" s="4" t="s">
        <v>7935</v>
      </c>
      <c r="AT8409" s="4" t="s">
        <v>7840</v>
      </c>
      <c r="AU8409" s="4" t="s">
        <v>463</v>
      </c>
      <c r="AV8409" s="4" t="s">
        <v>764</v>
      </c>
      <c r="AW8409" s="4" t="s">
        <v>701</v>
      </c>
      <c r="AX8409" s="4"/>
      <c r="AY8409" s="4"/>
      <c r="AZ8409" s="4"/>
      <c r="BA8409" s="4"/>
      <c r="BB8409" s="4"/>
      <c r="BC8409" s="4">
        <v>40</v>
      </c>
      <c r="BD8409" t="str">
        <f>IF(AND(ADHOC!$G$15="",ADHOC!$S$4=""),"",IF(ADHOC!$G$15&lt;&gt;"",IF(ADHOC!$G$15=LEFT(Domein!$AS8409,LEN(ADHOC!$G$15)),MAX(Domein!BD$1:'Domein'!BD8408)+1,""),IF(ADHOC!$S$4=LEFT(Domein!$AS8409,LEN(ADHOC!$S$4)),MAX(Domein!BD$1:'Domein'!BD8408)+1,"")))</f>
        <v/>
      </c>
    </row>
    <row r="8410" spans="45:56" x14ac:dyDescent="0.2">
      <c r="AS8410" s="4" t="s">
        <v>7936</v>
      </c>
      <c r="AT8410" s="4" t="s">
        <v>7841</v>
      </c>
      <c r="AU8410" s="4" t="s">
        <v>463</v>
      </c>
      <c r="AV8410" s="4" t="s">
        <v>764</v>
      </c>
      <c r="AW8410" s="4" t="s">
        <v>701</v>
      </c>
      <c r="AX8410" s="4"/>
      <c r="AY8410" s="4"/>
      <c r="AZ8410" s="4"/>
      <c r="BA8410" s="4"/>
      <c r="BB8410" s="4"/>
      <c r="BC8410" s="4">
        <v>40</v>
      </c>
      <c r="BD8410" t="str">
        <f>IF(AND(ADHOC!$G$15="",ADHOC!$S$4=""),"",IF(ADHOC!$G$15&lt;&gt;"",IF(ADHOC!$G$15=LEFT(Domein!$AS8410,LEN(ADHOC!$G$15)),MAX(Domein!BD$1:'Domein'!BD8409)+1,""),IF(ADHOC!$S$4=LEFT(Domein!$AS8410,LEN(ADHOC!$S$4)),MAX(Domein!BD$1:'Domein'!BD8409)+1,"")))</f>
        <v/>
      </c>
    </row>
    <row r="8411" spans="45:56" x14ac:dyDescent="0.2">
      <c r="AS8411" s="4" t="s">
        <v>7937</v>
      </c>
      <c r="AT8411" s="4" t="s">
        <v>7842</v>
      </c>
      <c r="AU8411" s="4" t="s">
        <v>463</v>
      </c>
      <c r="AV8411" s="4" t="s">
        <v>764</v>
      </c>
      <c r="AW8411" s="4" t="s">
        <v>701</v>
      </c>
      <c r="AX8411" s="4"/>
      <c r="AY8411" s="4"/>
      <c r="AZ8411" s="4"/>
      <c r="BA8411" s="4"/>
      <c r="BB8411" s="4"/>
      <c r="BC8411" s="4">
        <v>40</v>
      </c>
      <c r="BD8411" t="str">
        <f>IF(AND(ADHOC!$G$15="",ADHOC!$S$4=""),"",IF(ADHOC!$G$15&lt;&gt;"",IF(ADHOC!$G$15=LEFT(Domein!$AS8411,LEN(ADHOC!$G$15)),MAX(Domein!BD$1:'Domein'!BD8410)+1,""),IF(ADHOC!$S$4=LEFT(Domein!$AS8411,LEN(ADHOC!$S$4)),MAX(Domein!BD$1:'Domein'!BD8410)+1,"")))</f>
        <v/>
      </c>
    </row>
    <row r="8412" spans="45:56" x14ac:dyDescent="0.2">
      <c r="AS8412" s="4" t="s">
        <v>7938</v>
      </c>
      <c r="AT8412" s="4" t="s">
        <v>7939</v>
      </c>
      <c r="AU8412" s="4" t="s">
        <v>463</v>
      </c>
      <c r="AV8412" s="4" t="s">
        <v>764</v>
      </c>
      <c r="AW8412" s="4" t="s">
        <v>701</v>
      </c>
      <c r="AX8412" s="4"/>
      <c r="AY8412" s="4"/>
      <c r="AZ8412" s="4"/>
      <c r="BA8412" s="4"/>
      <c r="BB8412" s="4"/>
      <c r="BC8412" s="4">
        <v>40</v>
      </c>
      <c r="BD8412" t="str">
        <f>IF(AND(ADHOC!$G$15="",ADHOC!$S$4=""),"",IF(ADHOC!$G$15&lt;&gt;"",IF(ADHOC!$G$15=LEFT(Domein!$AS8412,LEN(ADHOC!$G$15)),MAX(Domein!BD$1:'Domein'!BD8411)+1,""),IF(ADHOC!$S$4=LEFT(Domein!$AS8412,LEN(ADHOC!$S$4)),MAX(Domein!BD$1:'Domein'!BD8411)+1,"")))</f>
        <v/>
      </c>
    </row>
    <row r="8413" spans="45:56" x14ac:dyDescent="0.2">
      <c r="AS8413" s="4" t="s">
        <v>7940</v>
      </c>
      <c r="AT8413" s="4" t="s">
        <v>7941</v>
      </c>
      <c r="AU8413" s="4" t="s">
        <v>456</v>
      </c>
      <c r="AV8413" s="4" t="s">
        <v>764</v>
      </c>
      <c r="AW8413" s="4" t="s">
        <v>724</v>
      </c>
      <c r="AX8413" s="4"/>
      <c r="AY8413" s="4"/>
      <c r="AZ8413" s="4"/>
      <c r="BA8413" s="4"/>
      <c r="BB8413" s="4"/>
      <c r="BC8413" s="4">
        <v>40</v>
      </c>
      <c r="BD8413" t="str">
        <f>IF(AND(ADHOC!$G$15="",ADHOC!$S$4=""),"",IF(ADHOC!$G$15&lt;&gt;"",IF(ADHOC!$G$15=LEFT(Domein!$AS8413,LEN(ADHOC!$G$15)),MAX(Domein!BD$1:'Domein'!BD8412)+1,""),IF(ADHOC!$S$4=LEFT(Domein!$AS8413,LEN(ADHOC!$S$4)),MAX(Domein!BD$1:'Domein'!BD8412)+1,"")))</f>
        <v/>
      </c>
    </row>
    <row r="8414" spans="45:56" x14ac:dyDescent="0.2">
      <c r="AS8414" s="4" t="s">
        <v>15722</v>
      </c>
      <c r="AT8414" s="4" t="s">
        <v>15732</v>
      </c>
      <c r="AU8414" s="4" t="s">
        <v>456</v>
      </c>
      <c r="AV8414" s="4" t="s">
        <v>15722</v>
      </c>
      <c r="AW8414" s="4" t="s">
        <v>724</v>
      </c>
      <c r="AX8414" s="4"/>
      <c r="AY8414" s="4"/>
      <c r="AZ8414" s="4"/>
      <c r="BA8414" s="4"/>
      <c r="BB8414" s="4"/>
      <c r="BC8414" s="4">
        <v>40</v>
      </c>
      <c r="BD8414" t="str">
        <f>IF(AND(ADHOC!$G$15="",ADHOC!$S$4=""),"",IF(ADHOC!$G$15&lt;&gt;"",IF(ADHOC!$G$15=LEFT(Domein!$AS8414,LEN(ADHOC!$G$15)),MAX(Domein!BD$1:'Domein'!BD8413)+1,""),IF(ADHOC!$S$4=LEFT(Domein!$AS8414,LEN(ADHOC!$S$4)),MAX(Domein!BD$1:'Domein'!BD8413)+1,"")))</f>
        <v/>
      </c>
    </row>
    <row r="8415" spans="45:56" x14ac:dyDescent="0.2">
      <c r="AS8415" s="4" t="s">
        <v>15811</v>
      </c>
      <c r="AT8415" s="4" t="s">
        <v>15734</v>
      </c>
      <c r="AU8415" s="4" t="s">
        <v>456</v>
      </c>
      <c r="AV8415" s="4" t="s">
        <v>15722</v>
      </c>
      <c r="AW8415" s="4" t="s">
        <v>724</v>
      </c>
      <c r="AX8415" s="4"/>
      <c r="AY8415" s="4"/>
      <c r="AZ8415" s="4"/>
      <c r="BA8415" s="4"/>
      <c r="BB8415" s="4"/>
      <c r="BC8415" s="4">
        <v>40</v>
      </c>
      <c r="BD8415" t="str">
        <f>IF(AND(ADHOC!$G$15="",ADHOC!$S$4=""),"",IF(ADHOC!$G$15&lt;&gt;"",IF(ADHOC!$G$15=LEFT(Domein!$AS8415,LEN(ADHOC!$G$15)),MAX(Domein!BD$1:'Domein'!BD8414)+1,""),IF(ADHOC!$S$4=LEFT(Domein!$AS8415,LEN(ADHOC!$S$4)),MAX(Domein!BD$1:'Domein'!BD8414)+1,"")))</f>
        <v/>
      </c>
    </row>
    <row r="8416" spans="45:56" x14ac:dyDescent="0.2">
      <c r="AS8416" s="4" t="s">
        <v>15733</v>
      </c>
      <c r="AT8416" s="4" t="s">
        <v>15734</v>
      </c>
      <c r="AU8416" s="4" t="s">
        <v>456</v>
      </c>
      <c r="AV8416" s="4" t="s">
        <v>15722</v>
      </c>
      <c r="AW8416" s="4" t="s">
        <v>724</v>
      </c>
      <c r="AX8416" s="4"/>
      <c r="AY8416" s="4"/>
      <c r="AZ8416" s="4"/>
      <c r="BA8416" s="4"/>
      <c r="BB8416" s="4"/>
      <c r="BC8416" s="4">
        <v>40</v>
      </c>
      <c r="BD8416" t="str">
        <f>IF(AND(ADHOC!$G$15="",ADHOC!$S$4=""),"",IF(ADHOC!$G$15&lt;&gt;"",IF(ADHOC!$G$15=LEFT(Domein!$AS8416,LEN(ADHOC!$G$15)),MAX(Domein!BD$1:'Domein'!BD8415)+1,""),IF(ADHOC!$S$4=LEFT(Domein!$AS8416,LEN(ADHOC!$S$4)),MAX(Domein!BD$1:'Domein'!BD8415)+1,"")))</f>
        <v/>
      </c>
    </row>
    <row r="8417" spans="45:56" x14ac:dyDescent="0.2">
      <c r="AS8417" s="4" t="s">
        <v>9732</v>
      </c>
      <c r="AT8417" s="4" t="s">
        <v>9733</v>
      </c>
      <c r="AU8417" s="4" t="s">
        <v>456</v>
      </c>
      <c r="AV8417" s="4" t="s">
        <v>8534</v>
      </c>
      <c r="AW8417" s="4" t="s">
        <v>724</v>
      </c>
      <c r="AX8417" s="4"/>
      <c r="AY8417" s="4">
        <v>230805</v>
      </c>
      <c r="AZ8417" s="4">
        <v>458452</v>
      </c>
      <c r="BA8417" s="4" t="s">
        <v>28916</v>
      </c>
      <c r="BB8417" s="4" t="s">
        <v>28917</v>
      </c>
      <c r="BC8417" s="4">
        <v>40</v>
      </c>
      <c r="BD8417" t="str">
        <f>IF(AND(ADHOC!$G$15="",ADHOC!$S$4=""),"",IF(ADHOC!$G$15&lt;&gt;"",IF(ADHOC!$G$15=LEFT(Domein!$AS8417,LEN(ADHOC!$G$15)),MAX(Domein!BD$1:'Domein'!BD8416)+1,""),IF(ADHOC!$S$4=LEFT(Domein!$AS8417,LEN(ADHOC!$S$4)),MAX(Domein!BD$1:'Domein'!BD8416)+1,"")))</f>
        <v/>
      </c>
    </row>
    <row r="8418" spans="45:56" x14ac:dyDescent="0.2">
      <c r="AS8418" s="4" t="s">
        <v>9734</v>
      </c>
      <c r="AT8418" s="4" t="s">
        <v>9735</v>
      </c>
      <c r="AU8418" s="4" t="s">
        <v>456</v>
      </c>
      <c r="AV8418" s="4" t="s">
        <v>8533</v>
      </c>
      <c r="AW8418" s="4" t="s">
        <v>701</v>
      </c>
      <c r="AX8418" s="4"/>
      <c r="AY8418" s="4">
        <v>151279</v>
      </c>
      <c r="AZ8418" s="4">
        <v>483355</v>
      </c>
      <c r="BA8418" s="4" t="s">
        <v>32645</v>
      </c>
      <c r="BB8418" s="4" t="s">
        <v>32646</v>
      </c>
      <c r="BC8418" s="4">
        <v>40</v>
      </c>
      <c r="BD8418" t="str">
        <f>IF(AND(ADHOC!$G$15="",ADHOC!$S$4=""),"",IF(ADHOC!$G$15&lt;&gt;"",IF(ADHOC!$G$15=LEFT(Domein!$AS8418,LEN(ADHOC!$G$15)),MAX(Domein!BD$1:'Domein'!BD8417)+1,""),IF(ADHOC!$S$4=LEFT(Domein!$AS8418,LEN(ADHOC!$S$4)),MAX(Domein!BD$1:'Domein'!BD8417)+1,"")))</f>
        <v/>
      </c>
    </row>
    <row r="8419" spans="45:56" x14ac:dyDescent="0.2">
      <c r="AS8419" s="4" t="s">
        <v>15468</v>
      </c>
      <c r="AT8419" s="4" t="s">
        <v>15469</v>
      </c>
      <c r="AU8419" s="4" t="s">
        <v>456</v>
      </c>
      <c r="AV8419" s="4" t="s">
        <v>8520</v>
      </c>
      <c r="AW8419" s="4" t="s">
        <v>724</v>
      </c>
      <c r="AX8419" s="4"/>
      <c r="AY8419" s="4"/>
      <c r="AZ8419" s="4"/>
      <c r="BA8419" s="4"/>
      <c r="BB8419" s="4"/>
      <c r="BC8419" s="4">
        <v>40</v>
      </c>
      <c r="BD8419" t="str">
        <f>IF(AND(ADHOC!$G$15="",ADHOC!$S$4=""),"",IF(ADHOC!$G$15&lt;&gt;"",IF(ADHOC!$G$15=LEFT(Domein!$AS8419,LEN(ADHOC!$G$15)),MAX(Domein!BD$1:'Domein'!BD8418)+1,""),IF(ADHOC!$S$4=LEFT(Domein!$AS8419,LEN(ADHOC!$S$4)),MAX(Domein!BD$1:'Domein'!BD8418)+1,"")))</f>
        <v/>
      </c>
    </row>
    <row r="8420" spans="45:56" x14ac:dyDescent="0.2">
      <c r="AS8420" s="4" t="s">
        <v>15470</v>
      </c>
      <c r="AT8420" s="4" t="s">
        <v>15471</v>
      </c>
      <c r="AU8420" s="4" t="s">
        <v>456</v>
      </c>
      <c r="AV8420" s="4" t="s">
        <v>8520</v>
      </c>
      <c r="AW8420" s="4" t="s">
        <v>724</v>
      </c>
      <c r="AX8420" s="4"/>
      <c r="AY8420" s="4"/>
      <c r="AZ8420" s="4"/>
      <c r="BA8420" s="4"/>
      <c r="BB8420" s="4"/>
      <c r="BC8420" s="4">
        <v>40</v>
      </c>
      <c r="BD8420" t="str">
        <f>IF(AND(ADHOC!$G$15="",ADHOC!$S$4=""),"",IF(ADHOC!$G$15&lt;&gt;"",IF(ADHOC!$G$15=LEFT(Domein!$AS8420,LEN(ADHOC!$G$15)),MAX(Domein!BD$1:'Domein'!BD8419)+1,""),IF(ADHOC!$S$4=LEFT(Domein!$AS8420,LEN(ADHOC!$S$4)),MAX(Domein!BD$1:'Domein'!BD8419)+1,"")))</f>
        <v/>
      </c>
    </row>
    <row r="8421" spans="45:56" x14ac:dyDescent="0.2">
      <c r="AS8421" s="4" t="s">
        <v>3519</v>
      </c>
      <c r="AT8421" s="4" t="s">
        <v>3520</v>
      </c>
      <c r="AU8421" s="4" t="s">
        <v>456</v>
      </c>
      <c r="AV8421" s="4" t="s">
        <v>783</v>
      </c>
      <c r="AW8421" s="4" t="s">
        <v>701</v>
      </c>
      <c r="AX8421" s="4"/>
      <c r="AY8421" s="4">
        <v>258558</v>
      </c>
      <c r="AZ8421" s="4">
        <v>494915</v>
      </c>
      <c r="BA8421" s="4" t="s">
        <v>26940</v>
      </c>
      <c r="BB8421" s="4" t="s">
        <v>28918</v>
      </c>
      <c r="BC8421" s="4">
        <v>40</v>
      </c>
      <c r="BD8421" t="str">
        <f>IF(AND(ADHOC!$G$15="",ADHOC!$S$4=""),"",IF(ADHOC!$G$15&lt;&gt;"",IF(ADHOC!$G$15=LEFT(Domein!$AS8421,LEN(ADHOC!$G$15)),MAX(Domein!BD$1:'Domein'!BD8420)+1,""),IF(ADHOC!$S$4=LEFT(Domein!$AS8421,LEN(ADHOC!$S$4)),MAX(Domein!BD$1:'Domein'!BD8420)+1,"")))</f>
        <v/>
      </c>
    </row>
    <row r="8422" spans="45:56" x14ac:dyDescent="0.2">
      <c r="AS8422" s="4" t="s">
        <v>3521</v>
      </c>
      <c r="AT8422" s="4" t="s">
        <v>3522</v>
      </c>
      <c r="AU8422" s="4" t="s">
        <v>456</v>
      </c>
      <c r="AV8422" s="4" t="s">
        <v>783</v>
      </c>
      <c r="AW8422" s="4" t="s">
        <v>701</v>
      </c>
      <c r="AX8422" s="4"/>
      <c r="AY8422" s="4">
        <v>258559</v>
      </c>
      <c r="AZ8422" s="4">
        <v>494916</v>
      </c>
      <c r="BA8422" s="4" t="s">
        <v>26940</v>
      </c>
      <c r="BB8422" s="4" t="s">
        <v>28919</v>
      </c>
      <c r="BC8422" s="4">
        <v>40</v>
      </c>
      <c r="BD8422" t="str">
        <f>IF(AND(ADHOC!$G$15="",ADHOC!$S$4=""),"",IF(ADHOC!$G$15&lt;&gt;"",IF(ADHOC!$G$15=LEFT(Domein!$AS8422,LEN(ADHOC!$G$15)),MAX(Domein!BD$1:'Domein'!BD8421)+1,""),IF(ADHOC!$S$4=LEFT(Domein!$AS8422,LEN(ADHOC!$S$4)),MAX(Domein!BD$1:'Domein'!BD8421)+1,"")))</f>
        <v/>
      </c>
    </row>
    <row r="8423" spans="45:56" x14ac:dyDescent="0.2">
      <c r="AS8423" s="4" t="s">
        <v>3523</v>
      </c>
      <c r="AT8423" s="4" t="s">
        <v>3524</v>
      </c>
      <c r="AU8423" s="4" t="s">
        <v>456</v>
      </c>
      <c r="AV8423" s="4" t="s">
        <v>783</v>
      </c>
      <c r="AW8423" s="4" t="s">
        <v>701</v>
      </c>
      <c r="AX8423" s="4"/>
      <c r="AY8423" s="4">
        <v>258560</v>
      </c>
      <c r="AZ8423" s="4">
        <v>494917</v>
      </c>
      <c r="BA8423" s="4" t="s">
        <v>28920</v>
      </c>
      <c r="BB8423" s="4" t="s">
        <v>28921</v>
      </c>
      <c r="BC8423" s="4">
        <v>40</v>
      </c>
      <c r="BD8423" t="str">
        <f>IF(AND(ADHOC!$G$15="",ADHOC!$S$4=""),"",IF(ADHOC!$G$15&lt;&gt;"",IF(ADHOC!$G$15=LEFT(Domein!$AS8423,LEN(ADHOC!$G$15)),MAX(Domein!BD$1:'Domein'!BD8422)+1,""),IF(ADHOC!$S$4=LEFT(Domein!$AS8423,LEN(ADHOC!$S$4)),MAX(Domein!BD$1:'Domein'!BD8422)+1,"")))</f>
        <v/>
      </c>
    </row>
    <row r="8424" spans="45:56" x14ac:dyDescent="0.2">
      <c r="AS8424" s="4" t="s">
        <v>3525</v>
      </c>
      <c r="AT8424" s="4" t="s">
        <v>3526</v>
      </c>
      <c r="AU8424" s="4" t="s">
        <v>456</v>
      </c>
      <c r="AV8424" s="4" t="s">
        <v>783</v>
      </c>
      <c r="AW8424" s="4" t="s">
        <v>724</v>
      </c>
      <c r="AX8424" s="4"/>
      <c r="AY8424" s="4">
        <v>258561</v>
      </c>
      <c r="AZ8424" s="4">
        <v>494918</v>
      </c>
      <c r="BA8424" s="4" t="s">
        <v>28922</v>
      </c>
      <c r="BB8424" s="4" t="s">
        <v>28923</v>
      </c>
      <c r="BC8424" s="4">
        <v>40</v>
      </c>
      <c r="BD8424" t="str">
        <f>IF(AND(ADHOC!$G$15="",ADHOC!$S$4=""),"",IF(ADHOC!$G$15&lt;&gt;"",IF(ADHOC!$G$15=LEFT(Domein!$AS8424,LEN(ADHOC!$G$15)),MAX(Domein!BD$1:'Domein'!BD8423)+1,""),IF(ADHOC!$S$4=LEFT(Domein!$AS8424,LEN(ADHOC!$S$4)),MAX(Domein!BD$1:'Domein'!BD8423)+1,"")))</f>
        <v/>
      </c>
    </row>
    <row r="8425" spans="45:56" x14ac:dyDescent="0.2">
      <c r="AS8425" s="4" t="s">
        <v>12067</v>
      </c>
      <c r="AT8425" s="4" t="s">
        <v>12068</v>
      </c>
      <c r="AU8425" s="4" t="s">
        <v>456</v>
      </c>
      <c r="AV8425" s="4" t="s">
        <v>783</v>
      </c>
      <c r="AW8425" s="4" t="s">
        <v>724</v>
      </c>
      <c r="AX8425" s="4"/>
      <c r="AY8425" s="4">
        <v>258391</v>
      </c>
      <c r="AZ8425" s="4">
        <v>494827</v>
      </c>
      <c r="BA8425" s="4" t="s">
        <v>28924</v>
      </c>
      <c r="BB8425" s="4" t="s">
        <v>28925</v>
      </c>
      <c r="BC8425" s="4">
        <v>40</v>
      </c>
      <c r="BD8425" t="str">
        <f>IF(AND(ADHOC!$G$15="",ADHOC!$S$4=""),"",IF(ADHOC!$G$15&lt;&gt;"",IF(ADHOC!$G$15=LEFT(Domein!$AS8425,LEN(ADHOC!$G$15)),MAX(Domein!BD$1:'Domein'!BD8424)+1,""),IF(ADHOC!$S$4=LEFT(Domein!$AS8425,LEN(ADHOC!$S$4)),MAX(Domein!BD$1:'Domein'!BD8424)+1,"")))</f>
        <v/>
      </c>
    </row>
    <row r="8426" spans="45:56" x14ac:dyDescent="0.2">
      <c r="AS8426" s="4" t="s">
        <v>12069</v>
      </c>
      <c r="AT8426" s="4" t="s">
        <v>12070</v>
      </c>
      <c r="AU8426" s="4" t="s">
        <v>456</v>
      </c>
      <c r="AV8426" s="4" t="s">
        <v>783</v>
      </c>
      <c r="AW8426" s="4" t="s">
        <v>724</v>
      </c>
      <c r="AX8426" s="4"/>
      <c r="AY8426" s="4">
        <v>258771</v>
      </c>
      <c r="AZ8426" s="4">
        <v>495008</v>
      </c>
      <c r="BA8426" s="4" t="s">
        <v>28926</v>
      </c>
      <c r="BB8426" s="4" t="s">
        <v>28927</v>
      </c>
      <c r="BC8426" s="4">
        <v>40</v>
      </c>
      <c r="BD8426" t="str">
        <f>IF(AND(ADHOC!$G$15="",ADHOC!$S$4=""),"",IF(ADHOC!$G$15&lt;&gt;"",IF(ADHOC!$G$15=LEFT(Domein!$AS8426,LEN(ADHOC!$G$15)),MAX(Domein!BD$1:'Domein'!BD8425)+1,""),IF(ADHOC!$S$4=LEFT(Domein!$AS8426,LEN(ADHOC!$S$4)),MAX(Domein!BD$1:'Domein'!BD8425)+1,"")))</f>
        <v/>
      </c>
    </row>
    <row r="8427" spans="45:56" x14ac:dyDescent="0.2">
      <c r="AS8427" s="4" t="s">
        <v>15396</v>
      </c>
      <c r="AT8427" s="4" t="s">
        <v>15397</v>
      </c>
      <c r="AU8427" s="4" t="s">
        <v>456</v>
      </c>
      <c r="AV8427" s="4" t="s">
        <v>783</v>
      </c>
      <c r="AW8427" s="4" t="s">
        <v>724</v>
      </c>
      <c r="AX8427" s="4"/>
      <c r="AY8427" s="4">
        <v>258379</v>
      </c>
      <c r="AZ8427" s="4">
        <v>494999</v>
      </c>
      <c r="BA8427" s="4" t="s">
        <v>26953</v>
      </c>
      <c r="BB8427" s="4" t="s">
        <v>28928</v>
      </c>
      <c r="BC8427" s="4">
        <v>40</v>
      </c>
      <c r="BD8427" t="str">
        <f>IF(AND(ADHOC!$G$15="",ADHOC!$S$4=""),"",IF(ADHOC!$G$15&lt;&gt;"",IF(ADHOC!$G$15=LEFT(Domein!$AS8427,LEN(ADHOC!$G$15)),MAX(Domein!BD$1:'Domein'!BD8426)+1,""),IF(ADHOC!$S$4=LEFT(Domein!$AS8427,LEN(ADHOC!$S$4)),MAX(Domein!BD$1:'Domein'!BD8426)+1,"")))</f>
        <v/>
      </c>
    </row>
    <row r="8428" spans="45:56" x14ac:dyDescent="0.2">
      <c r="AS8428" s="4" t="s">
        <v>15472</v>
      </c>
      <c r="AT8428" s="4" t="s">
        <v>15473</v>
      </c>
      <c r="AU8428" s="4" t="s">
        <v>456</v>
      </c>
      <c r="AV8428" s="4" t="s">
        <v>8520</v>
      </c>
      <c r="AW8428" s="4" t="s">
        <v>724</v>
      </c>
      <c r="AX8428" s="4"/>
      <c r="AY8428" s="4"/>
      <c r="AZ8428" s="4"/>
      <c r="BA8428" s="4"/>
      <c r="BB8428" s="4"/>
      <c r="BC8428" s="4">
        <v>40</v>
      </c>
      <c r="BD8428" t="str">
        <f>IF(AND(ADHOC!$G$15="",ADHOC!$S$4=""),"",IF(ADHOC!$G$15&lt;&gt;"",IF(ADHOC!$G$15=LEFT(Domein!$AS8428,LEN(ADHOC!$G$15)),MAX(Domein!BD$1:'Domein'!BD8427)+1,""),IF(ADHOC!$S$4=LEFT(Domein!$AS8428,LEN(ADHOC!$S$4)),MAX(Domein!BD$1:'Domein'!BD8427)+1,"")))</f>
        <v/>
      </c>
    </row>
    <row r="8429" spans="45:56" x14ac:dyDescent="0.2">
      <c r="AS8429" s="4" t="s">
        <v>15474</v>
      </c>
      <c r="AT8429" s="4" t="s">
        <v>15475</v>
      </c>
      <c r="AU8429" s="4" t="s">
        <v>456</v>
      </c>
      <c r="AV8429" s="4" t="s">
        <v>8520</v>
      </c>
      <c r="AW8429" s="4" t="s">
        <v>724</v>
      </c>
      <c r="AX8429" s="4"/>
      <c r="AY8429" s="4"/>
      <c r="AZ8429" s="4"/>
      <c r="BA8429" s="4"/>
      <c r="BB8429" s="4"/>
      <c r="BC8429" s="4">
        <v>40</v>
      </c>
      <c r="BD8429" t="str">
        <f>IF(AND(ADHOC!$G$15="",ADHOC!$S$4=""),"",IF(ADHOC!$G$15&lt;&gt;"",IF(ADHOC!$G$15=LEFT(Domein!$AS8429,LEN(ADHOC!$G$15)),MAX(Domein!BD$1:'Domein'!BD8428)+1,""),IF(ADHOC!$S$4=LEFT(Domein!$AS8429,LEN(ADHOC!$S$4)),MAX(Domein!BD$1:'Domein'!BD8428)+1,"")))</f>
        <v/>
      </c>
    </row>
    <row r="8430" spans="45:56" x14ac:dyDescent="0.2">
      <c r="AS8430" s="4" t="s">
        <v>15476</v>
      </c>
      <c r="AT8430" s="4" t="s">
        <v>15477</v>
      </c>
      <c r="AU8430" s="4" t="s">
        <v>456</v>
      </c>
      <c r="AV8430" s="4" t="s">
        <v>8520</v>
      </c>
      <c r="AW8430" s="4" t="s">
        <v>724</v>
      </c>
      <c r="AX8430" s="4"/>
      <c r="AY8430" s="4"/>
      <c r="AZ8430" s="4"/>
      <c r="BA8430" s="4"/>
      <c r="BB8430" s="4"/>
      <c r="BC8430" s="4">
        <v>40</v>
      </c>
      <c r="BD8430" t="str">
        <f>IF(AND(ADHOC!$G$15="",ADHOC!$S$4=""),"",IF(ADHOC!$G$15&lt;&gt;"",IF(ADHOC!$G$15=LEFT(Domein!$AS8430,LEN(ADHOC!$G$15)),MAX(Domein!BD$1:'Domein'!BD8429)+1,""),IF(ADHOC!$S$4=LEFT(Domein!$AS8430,LEN(ADHOC!$S$4)),MAX(Domein!BD$1:'Domein'!BD8429)+1,"")))</f>
        <v/>
      </c>
    </row>
    <row r="8431" spans="45:56" x14ac:dyDescent="0.2">
      <c r="AS8431" s="4" t="s">
        <v>15478</v>
      </c>
      <c r="AT8431" s="4" t="s">
        <v>15473</v>
      </c>
      <c r="AU8431" s="4" t="s">
        <v>456</v>
      </c>
      <c r="AV8431" s="4" t="s">
        <v>8520</v>
      </c>
      <c r="AW8431" s="4" t="s">
        <v>724</v>
      </c>
      <c r="AX8431" s="4"/>
      <c r="AY8431" s="4"/>
      <c r="AZ8431" s="4"/>
      <c r="BA8431" s="4"/>
      <c r="BB8431" s="4"/>
      <c r="BC8431" s="4">
        <v>40</v>
      </c>
      <c r="BD8431" t="str">
        <f>IF(AND(ADHOC!$G$15="",ADHOC!$S$4=""),"",IF(ADHOC!$G$15&lt;&gt;"",IF(ADHOC!$G$15=LEFT(Domein!$AS8431,LEN(ADHOC!$G$15)),MAX(Domein!BD$1:'Domein'!BD8430)+1,""),IF(ADHOC!$S$4=LEFT(Domein!$AS8431,LEN(ADHOC!$S$4)),MAX(Domein!BD$1:'Domein'!BD8430)+1,"")))</f>
        <v/>
      </c>
    </row>
    <row r="8432" spans="45:56" x14ac:dyDescent="0.2">
      <c r="AS8432" s="4" t="s">
        <v>15479</v>
      </c>
      <c r="AT8432" s="4" t="s">
        <v>15475</v>
      </c>
      <c r="AU8432" s="4" t="s">
        <v>456</v>
      </c>
      <c r="AV8432" s="4" t="s">
        <v>8520</v>
      </c>
      <c r="AW8432" s="4" t="s">
        <v>724</v>
      </c>
      <c r="AX8432" s="4"/>
      <c r="AY8432" s="4"/>
      <c r="AZ8432" s="4"/>
      <c r="BA8432" s="4"/>
      <c r="BB8432" s="4"/>
      <c r="BC8432" s="4">
        <v>40</v>
      </c>
      <c r="BD8432" t="str">
        <f>IF(AND(ADHOC!$G$15="",ADHOC!$S$4=""),"",IF(ADHOC!$G$15&lt;&gt;"",IF(ADHOC!$G$15=LEFT(Domein!$AS8432,LEN(ADHOC!$G$15)),MAX(Domein!BD$1:'Domein'!BD8431)+1,""),IF(ADHOC!$S$4=LEFT(Domein!$AS8432,LEN(ADHOC!$S$4)),MAX(Domein!BD$1:'Domein'!BD8431)+1,"")))</f>
        <v/>
      </c>
    </row>
    <row r="8433" spans="45:56" x14ac:dyDescent="0.2">
      <c r="AS8433" s="4" t="s">
        <v>15480</v>
      </c>
      <c r="AT8433" s="4" t="s">
        <v>15477</v>
      </c>
      <c r="AU8433" s="4" t="s">
        <v>456</v>
      </c>
      <c r="AV8433" s="4" t="s">
        <v>8520</v>
      </c>
      <c r="AW8433" s="4" t="s">
        <v>724</v>
      </c>
      <c r="AX8433" s="4"/>
      <c r="AY8433" s="4"/>
      <c r="AZ8433" s="4"/>
      <c r="BA8433" s="4"/>
      <c r="BB8433" s="4"/>
      <c r="BC8433" s="4">
        <v>40</v>
      </c>
      <c r="BD8433" t="str">
        <f>IF(AND(ADHOC!$G$15="",ADHOC!$S$4=""),"",IF(ADHOC!$G$15&lt;&gt;"",IF(ADHOC!$G$15=LEFT(Domein!$AS8433,LEN(ADHOC!$G$15)),MAX(Domein!BD$1:'Domein'!BD8432)+1,""),IF(ADHOC!$S$4=LEFT(Domein!$AS8433,LEN(ADHOC!$S$4)),MAX(Domein!BD$1:'Domein'!BD8432)+1,"")))</f>
        <v/>
      </c>
    </row>
    <row r="8434" spans="45:56" x14ac:dyDescent="0.2">
      <c r="AS8434" s="4" t="s">
        <v>7942</v>
      </c>
      <c r="AT8434" s="4" t="s">
        <v>7943</v>
      </c>
      <c r="AU8434" s="4" t="s">
        <v>456</v>
      </c>
      <c r="AV8434" s="4" t="s">
        <v>764</v>
      </c>
      <c r="AW8434" s="4" t="s">
        <v>724</v>
      </c>
      <c r="AX8434" s="4"/>
      <c r="AY8434" s="4"/>
      <c r="AZ8434" s="4"/>
      <c r="BA8434" s="4"/>
      <c r="BB8434" s="4"/>
      <c r="BC8434" s="4">
        <v>40</v>
      </c>
      <c r="BD8434" t="str">
        <f>IF(AND(ADHOC!$G$15="",ADHOC!$S$4=""),"",IF(ADHOC!$G$15&lt;&gt;"",IF(ADHOC!$G$15=LEFT(Domein!$AS8434,LEN(ADHOC!$G$15)),MAX(Domein!BD$1:'Domein'!BD8433)+1,""),IF(ADHOC!$S$4=LEFT(Domein!$AS8434,LEN(ADHOC!$S$4)),MAX(Domein!BD$1:'Domein'!BD8433)+1,"")))</f>
        <v/>
      </c>
    </row>
    <row r="8435" spans="45:56" x14ac:dyDescent="0.2">
      <c r="AS8435" s="4" t="s">
        <v>7944</v>
      </c>
      <c r="AT8435" s="4" t="s">
        <v>7945</v>
      </c>
      <c r="AU8435" s="4" t="s">
        <v>456</v>
      </c>
      <c r="AV8435" s="4" t="s">
        <v>764</v>
      </c>
      <c r="AW8435" s="4" t="s">
        <v>724</v>
      </c>
      <c r="AX8435" s="4"/>
      <c r="AY8435" s="4"/>
      <c r="AZ8435" s="4"/>
      <c r="BA8435" s="4"/>
      <c r="BB8435" s="4"/>
      <c r="BC8435" s="4">
        <v>40</v>
      </c>
      <c r="BD8435" t="str">
        <f>IF(AND(ADHOC!$G$15="",ADHOC!$S$4=""),"",IF(ADHOC!$G$15&lt;&gt;"",IF(ADHOC!$G$15=LEFT(Domein!$AS8435,LEN(ADHOC!$G$15)),MAX(Domein!BD$1:'Domein'!BD8434)+1,""),IF(ADHOC!$S$4=LEFT(Domein!$AS8435,LEN(ADHOC!$S$4)),MAX(Domein!BD$1:'Domein'!BD8434)+1,"")))</f>
        <v/>
      </c>
    </row>
    <row r="8436" spans="45:56" x14ac:dyDescent="0.2">
      <c r="AS8436" s="4" t="s">
        <v>15481</v>
      </c>
      <c r="AT8436" s="4" t="s">
        <v>15482</v>
      </c>
      <c r="AU8436" s="4" t="s">
        <v>456</v>
      </c>
      <c r="AV8436" s="4" t="s">
        <v>8520</v>
      </c>
      <c r="AW8436" s="4" t="s">
        <v>724</v>
      </c>
      <c r="AX8436" s="4"/>
      <c r="AY8436" s="4"/>
      <c r="AZ8436" s="4"/>
      <c r="BA8436" s="4"/>
      <c r="BB8436" s="4"/>
      <c r="BC8436" s="4">
        <v>40</v>
      </c>
      <c r="BD8436" t="str">
        <f>IF(AND(ADHOC!$G$15="",ADHOC!$S$4=""),"",IF(ADHOC!$G$15&lt;&gt;"",IF(ADHOC!$G$15=LEFT(Domein!$AS8436,LEN(ADHOC!$G$15)),MAX(Domein!BD$1:'Domein'!BD8435)+1,""),IF(ADHOC!$S$4=LEFT(Domein!$AS8436,LEN(ADHOC!$S$4)),MAX(Domein!BD$1:'Domein'!BD8435)+1,"")))</f>
        <v/>
      </c>
    </row>
    <row r="8437" spans="45:56" x14ac:dyDescent="0.2">
      <c r="AS8437" s="4" t="s">
        <v>15483</v>
      </c>
      <c r="AT8437" s="4" t="s">
        <v>15484</v>
      </c>
      <c r="AU8437" s="4" t="s">
        <v>456</v>
      </c>
      <c r="AV8437" s="4" t="s">
        <v>8520</v>
      </c>
      <c r="AW8437" s="4" t="s">
        <v>724</v>
      </c>
      <c r="AX8437" s="4"/>
      <c r="AY8437" s="4"/>
      <c r="AZ8437" s="4"/>
      <c r="BA8437" s="4"/>
      <c r="BB8437" s="4"/>
      <c r="BC8437" s="4">
        <v>40</v>
      </c>
      <c r="BD8437" t="str">
        <f>IF(AND(ADHOC!$G$15="",ADHOC!$S$4=""),"",IF(ADHOC!$G$15&lt;&gt;"",IF(ADHOC!$G$15=LEFT(Domein!$AS8437,LEN(ADHOC!$G$15)),MAX(Domein!BD$1:'Domein'!BD8436)+1,""),IF(ADHOC!$S$4=LEFT(Domein!$AS8437,LEN(ADHOC!$S$4)),MAX(Domein!BD$1:'Domein'!BD8436)+1,"")))</f>
        <v/>
      </c>
    </row>
    <row r="8438" spans="45:56" x14ac:dyDescent="0.2">
      <c r="AS8438" s="4" t="s">
        <v>15485</v>
      </c>
      <c r="AT8438" s="4" t="s">
        <v>15486</v>
      </c>
      <c r="AU8438" s="4" t="s">
        <v>456</v>
      </c>
      <c r="AV8438" s="4" t="s">
        <v>8520</v>
      </c>
      <c r="AW8438" s="4" t="s">
        <v>724</v>
      </c>
      <c r="AX8438" s="4"/>
      <c r="AY8438" s="4"/>
      <c r="AZ8438" s="4"/>
      <c r="BA8438" s="4"/>
      <c r="BB8438" s="4"/>
      <c r="BC8438" s="4">
        <v>40</v>
      </c>
      <c r="BD8438" t="str">
        <f>IF(AND(ADHOC!$G$15="",ADHOC!$S$4=""),"",IF(ADHOC!$G$15&lt;&gt;"",IF(ADHOC!$G$15=LEFT(Domein!$AS8438,LEN(ADHOC!$G$15)),MAX(Domein!BD$1:'Domein'!BD8437)+1,""),IF(ADHOC!$S$4=LEFT(Domein!$AS8438,LEN(ADHOC!$S$4)),MAX(Domein!BD$1:'Domein'!BD8437)+1,"")))</f>
        <v/>
      </c>
    </row>
    <row r="8439" spans="45:56" x14ac:dyDescent="0.2">
      <c r="AS8439" s="4" t="s">
        <v>15487</v>
      </c>
      <c r="AT8439" s="4" t="s">
        <v>15488</v>
      </c>
      <c r="AU8439" s="4" t="s">
        <v>456</v>
      </c>
      <c r="AV8439" s="4" t="s">
        <v>8520</v>
      </c>
      <c r="AW8439" s="4" t="s">
        <v>724</v>
      </c>
      <c r="AX8439" s="4"/>
      <c r="AY8439" s="4"/>
      <c r="AZ8439" s="4"/>
      <c r="BA8439" s="4"/>
      <c r="BB8439" s="4"/>
      <c r="BC8439" s="4">
        <v>40</v>
      </c>
      <c r="BD8439" t="str">
        <f>IF(AND(ADHOC!$G$15="",ADHOC!$S$4=""),"",IF(ADHOC!$G$15&lt;&gt;"",IF(ADHOC!$G$15=LEFT(Domein!$AS8439,LEN(ADHOC!$G$15)),MAX(Domein!BD$1:'Domein'!BD8438)+1,""),IF(ADHOC!$S$4=LEFT(Domein!$AS8439,LEN(ADHOC!$S$4)),MAX(Domein!BD$1:'Domein'!BD8438)+1,"")))</f>
        <v/>
      </c>
    </row>
    <row r="8440" spans="45:56" x14ac:dyDescent="0.2">
      <c r="AS8440" s="4" t="s">
        <v>15489</v>
      </c>
      <c r="AT8440" s="4" t="s">
        <v>15490</v>
      </c>
      <c r="AU8440" s="4" t="s">
        <v>456</v>
      </c>
      <c r="AV8440" s="4" t="s">
        <v>8520</v>
      </c>
      <c r="AW8440" s="4" t="s">
        <v>724</v>
      </c>
      <c r="AX8440" s="4"/>
      <c r="AY8440" s="4"/>
      <c r="AZ8440" s="4"/>
      <c r="BA8440" s="4"/>
      <c r="BB8440" s="4"/>
      <c r="BC8440" s="4">
        <v>40</v>
      </c>
      <c r="BD8440" t="str">
        <f>IF(AND(ADHOC!$G$15="",ADHOC!$S$4=""),"",IF(ADHOC!$G$15&lt;&gt;"",IF(ADHOC!$G$15=LEFT(Domein!$AS8440,LEN(ADHOC!$G$15)),MAX(Domein!BD$1:'Domein'!BD8439)+1,""),IF(ADHOC!$S$4=LEFT(Domein!$AS8440,LEN(ADHOC!$S$4)),MAX(Domein!BD$1:'Domein'!BD8439)+1,"")))</f>
        <v/>
      </c>
    </row>
    <row r="8441" spans="45:56" x14ac:dyDescent="0.2">
      <c r="AS8441" s="4" t="s">
        <v>15491</v>
      </c>
      <c r="AT8441" s="4" t="s">
        <v>15492</v>
      </c>
      <c r="AU8441" s="4" t="s">
        <v>456</v>
      </c>
      <c r="AV8441" s="4" t="s">
        <v>8520</v>
      </c>
      <c r="AW8441" s="4" t="s">
        <v>724</v>
      </c>
      <c r="AX8441" s="4"/>
      <c r="AY8441" s="4"/>
      <c r="AZ8441" s="4"/>
      <c r="BA8441" s="4"/>
      <c r="BB8441" s="4"/>
      <c r="BC8441" s="4">
        <v>40</v>
      </c>
      <c r="BD8441" t="str">
        <f>IF(AND(ADHOC!$G$15="",ADHOC!$S$4=""),"",IF(ADHOC!$G$15&lt;&gt;"",IF(ADHOC!$G$15=LEFT(Domein!$AS8441,LEN(ADHOC!$G$15)),MAX(Domein!BD$1:'Domein'!BD8440)+1,""),IF(ADHOC!$S$4=LEFT(Domein!$AS8441,LEN(ADHOC!$S$4)),MAX(Domein!BD$1:'Domein'!BD8440)+1,"")))</f>
        <v/>
      </c>
    </row>
    <row r="8442" spans="45:56" x14ac:dyDescent="0.2">
      <c r="AS8442" s="4" t="s">
        <v>15493</v>
      </c>
      <c r="AT8442" s="4" t="s">
        <v>15494</v>
      </c>
      <c r="AU8442" s="4" t="s">
        <v>456</v>
      </c>
      <c r="AV8442" s="4" t="s">
        <v>8520</v>
      </c>
      <c r="AW8442" s="4" t="s">
        <v>724</v>
      </c>
      <c r="AX8442" s="4"/>
      <c r="AY8442" s="4"/>
      <c r="AZ8442" s="4"/>
      <c r="BA8442" s="4"/>
      <c r="BB8442" s="4"/>
      <c r="BC8442" s="4">
        <v>40</v>
      </c>
      <c r="BD8442" t="str">
        <f>IF(AND(ADHOC!$G$15="",ADHOC!$S$4=""),"",IF(ADHOC!$G$15&lt;&gt;"",IF(ADHOC!$G$15=LEFT(Domein!$AS8442,LEN(ADHOC!$G$15)),MAX(Domein!BD$1:'Domein'!BD8441)+1,""),IF(ADHOC!$S$4=LEFT(Domein!$AS8442,LEN(ADHOC!$S$4)),MAX(Domein!BD$1:'Domein'!BD8441)+1,"")))</f>
        <v/>
      </c>
    </row>
    <row r="8443" spans="45:56" x14ac:dyDescent="0.2">
      <c r="AS8443" s="4" t="s">
        <v>15495</v>
      </c>
      <c r="AT8443" s="4" t="s">
        <v>15496</v>
      </c>
      <c r="AU8443" s="4" t="s">
        <v>456</v>
      </c>
      <c r="AV8443" s="4" t="s">
        <v>8520</v>
      </c>
      <c r="AW8443" s="4" t="s">
        <v>724</v>
      </c>
      <c r="AX8443" s="4"/>
      <c r="AY8443" s="4"/>
      <c r="AZ8443" s="4"/>
      <c r="BA8443" s="4"/>
      <c r="BB8443" s="4"/>
      <c r="BC8443" s="4">
        <v>40</v>
      </c>
      <c r="BD8443" t="str">
        <f>IF(AND(ADHOC!$G$15="",ADHOC!$S$4=""),"",IF(ADHOC!$G$15&lt;&gt;"",IF(ADHOC!$G$15=LEFT(Domein!$AS8443,LEN(ADHOC!$G$15)),MAX(Domein!BD$1:'Domein'!BD8442)+1,""),IF(ADHOC!$S$4=LEFT(Domein!$AS8443,LEN(ADHOC!$S$4)),MAX(Domein!BD$1:'Domein'!BD8442)+1,"")))</f>
        <v/>
      </c>
    </row>
    <row r="8444" spans="45:56" x14ac:dyDescent="0.2">
      <c r="AS8444" s="4" t="s">
        <v>34820</v>
      </c>
      <c r="AT8444" s="4" t="s">
        <v>9737</v>
      </c>
      <c r="AU8444" s="4" t="s">
        <v>456</v>
      </c>
      <c r="AV8444" s="4" t="s">
        <v>8535</v>
      </c>
      <c r="AW8444" s="4" t="s">
        <v>1167</v>
      </c>
      <c r="AX8444" s="4"/>
      <c r="AY8444" s="4"/>
      <c r="AZ8444" s="4"/>
      <c r="BA8444" s="4"/>
      <c r="BB8444" s="4"/>
      <c r="BC8444" s="4">
        <v>40</v>
      </c>
      <c r="BD8444" t="str">
        <f>IF(AND(ADHOC!$G$15="",ADHOC!$S$4=""),"",IF(ADHOC!$G$15&lt;&gt;"",IF(ADHOC!$G$15=LEFT(Domein!$AS8444,LEN(ADHOC!$G$15)),MAX(Domein!BD$1:'Domein'!BD8443)+1,""),IF(ADHOC!$S$4=LEFT(Domein!$AS8444,LEN(ADHOC!$S$4)),MAX(Domein!BD$1:'Domein'!BD8443)+1,"")))</f>
        <v/>
      </c>
    </row>
    <row r="8445" spans="45:56" x14ac:dyDescent="0.2">
      <c r="AS8445" s="4" t="s">
        <v>34821</v>
      </c>
      <c r="AT8445" s="4" t="s">
        <v>9739</v>
      </c>
      <c r="AU8445" s="4" t="s">
        <v>456</v>
      </c>
      <c r="AV8445" s="4" t="s">
        <v>8535</v>
      </c>
      <c r="AW8445" s="4" t="s">
        <v>1167</v>
      </c>
      <c r="AX8445" s="4"/>
      <c r="AY8445" s="4"/>
      <c r="AZ8445" s="4"/>
      <c r="BA8445" s="4"/>
      <c r="BB8445" s="4"/>
      <c r="BC8445" s="4">
        <v>40</v>
      </c>
      <c r="BD8445" t="str">
        <f>IF(AND(ADHOC!$G$15="",ADHOC!$S$4=""),"",IF(ADHOC!$G$15&lt;&gt;"",IF(ADHOC!$G$15=LEFT(Domein!$AS8445,LEN(ADHOC!$G$15)),MAX(Domein!BD$1:'Domein'!BD8444)+1,""),IF(ADHOC!$S$4=LEFT(Domein!$AS8445,LEN(ADHOC!$S$4)),MAX(Domein!BD$1:'Domein'!BD8444)+1,"")))</f>
        <v/>
      </c>
    </row>
    <row r="8446" spans="45:56" x14ac:dyDescent="0.2">
      <c r="AS8446" s="4" t="s">
        <v>34822</v>
      </c>
      <c r="AT8446" s="4" t="s">
        <v>9741</v>
      </c>
      <c r="AU8446" s="4" t="s">
        <v>456</v>
      </c>
      <c r="AV8446" s="4" t="s">
        <v>8535</v>
      </c>
      <c r="AW8446" s="4" t="s">
        <v>1167</v>
      </c>
      <c r="AX8446" s="4"/>
      <c r="AY8446" s="4"/>
      <c r="AZ8446" s="4"/>
      <c r="BA8446" s="4"/>
      <c r="BB8446" s="4"/>
      <c r="BC8446" s="4">
        <v>40</v>
      </c>
      <c r="BD8446" t="str">
        <f>IF(AND(ADHOC!$G$15="",ADHOC!$S$4=""),"",IF(ADHOC!$G$15&lt;&gt;"",IF(ADHOC!$G$15=LEFT(Domein!$AS8446,LEN(ADHOC!$G$15)),MAX(Domein!BD$1:'Domein'!BD8445)+1,""),IF(ADHOC!$S$4=LEFT(Domein!$AS8446,LEN(ADHOC!$S$4)),MAX(Domein!BD$1:'Domein'!BD8445)+1,"")))</f>
        <v/>
      </c>
    </row>
    <row r="8447" spans="45:56" x14ac:dyDescent="0.2">
      <c r="AS8447" s="4" t="s">
        <v>9736</v>
      </c>
      <c r="AT8447" s="4" t="s">
        <v>9737</v>
      </c>
      <c r="AU8447" s="4" t="s">
        <v>456</v>
      </c>
      <c r="AV8447" s="4" t="s">
        <v>8535</v>
      </c>
      <c r="AW8447" s="4" t="s">
        <v>1167</v>
      </c>
      <c r="AX8447" s="4"/>
      <c r="AY8447" s="4"/>
      <c r="AZ8447" s="4"/>
      <c r="BA8447" s="4"/>
      <c r="BB8447" s="4"/>
      <c r="BC8447" s="4">
        <v>40</v>
      </c>
      <c r="BD8447" t="str">
        <f>IF(AND(ADHOC!$G$15="",ADHOC!$S$4=""),"",IF(ADHOC!$G$15&lt;&gt;"",IF(ADHOC!$G$15=LEFT(Domein!$AS8447,LEN(ADHOC!$G$15)),MAX(Domein!BD$1:'Domein'!BD8446)+1,""),IF(ADHOC!$S$4=LEFT(Domein!$AS8447,LEN(ADHOC!$S$4)),MAX(Domein!BD$1:'Domein'!BD8446)+1,"")))</f>
        <v/>
      </c>
    </row>
    <row r="8448" spans="45:56" x14ac:dyDescent="0.2">
      <c r="AS8448" s="4" t="s">
        <v>9738</v>
      </c>
      <c r="AT8448" s="4" t="s">
        <v>9739</v>
      </c>
      <c r="AU8448" s="4" t="s">
        <v>456</v>
      </c>
      <c r="AV8448" s="4" t="s">
        <v>8535</v>
      </c>
      <c r="AW8448" s="4" t="s">
        <v>1167</v>
      </c>
      <c r="AX8448" s="4"/>
      <c r="AY8448" s="4"/>
      <c r="AZ8448" s="4"/>
      <c r="BA8448" s="4"/>
      <c r="BB8448" s="4"/>
      <c r="BC8448" s="4">
        <v>40</v>
      </c>
      <c r="BD8448" t="str">
        <f>IF(AND(ADHOC!$G$15="",ADHOC!$S$4=""),"",IF(ADHOC!$G$15&lt;&gt;"",IF(ADHOC!$G$15=LEFT(Domein!$AS8448,LEN(ADHOC!$G$15)),MAX(Domein!BD$1:'Domein'!BD8447)+1,""),IF(ADHOC!$S$4=LEFT(Domein!$AS8448,LEN(ADHOC!$S$4)),MAX(Domein!BD$1:'Domein'!BD8447)+1,"")))</f>
        <v/>
      </c>
    </row>
    <row r="8449" spans="45:56" x14ac:dyDescent="0.2">
      <c r="AS8449" s="4" t="s">
        <v>9740</v>
      </c>
      <c r="AT8449" s="4" t="s">
        <v>9741</v>
      </c>
      <c r="AU8449" s="4" t="s">
        <v>456</v>
      </c>
      <c r="AV8449" s="4" t="s">
        <v>8535</v>
      </c>
      <c r="AW8449" s="4" t="s">
        <v>1167</v>
      </c>
      <c r="AX8449" s="4"/>
      <c r="AY8449" s="4"/>
      <c r="AZ8449" s="4"/>
      <c r="BA8449" s="4"/>
      <c r="BB8449" s="4"/>
      <c r="BC8449" s="4">
        <v>40</v>
      </c>
      <c r="BD8449" t="str">
        <f>IF(AND(ADHOC!$G$15="",ADHOC!$S$4=""),"",IF(ADHOC!$G$15&lt;&gt;"",IF(ADHOC!$G$15=LEFT(Domein!$AS8449,LEN(ADHOC!$G$15)),MAX(Domein!BD$1:'Domein'!BD8448)+1,""),IF(ADHOC!$S$4=LEFT(Domein!$AS8449,LEN(ADHOC!$S$4)),MAX(Domein!BD$1:'Domein'!BD8448)+1,"")))</f>
        <v/>
      </c>
    </row>
    <row r="8450" spans="45:56" x14ac:dyDescent="0.2">
      <c r="AS8450" s="4" t="s">
        <v>35501</v>
      </c>
      <c r="AT8450" s="4" t="s">
        <v>35502</v>
      </c>
      <c r="AU8450" s="4" t="s">
        <v>456</v>
      </c>
      <c r="AV8450" s="4" t="s">
        <v>764</v>
      </c>
      <c r="AW8450" s="4" t="s">
        <v>724</v>
      </c>
      <c r="AX8450" s="4"/>
      <c r="AY8450" s="4"/>
      <c r="AZ8450" s="4"/>
      <c r="BA8450" s="4"/>
      <c r="BB8450" s="4"/>
      <c r="BC8450" s="4">
        <v>40</v>
      </c>
      <c r="BD8450" t="str">
        <f>IF(AND(ADHOC!$G$15="",ADHOC!$S$4=""),"",IF(ADHOC!$G$15&lt;&gt;"",IF(ADHOC!$G$15=LEFT(Domein!$AS8450,LEN(ADHOC!$G$15)),MAX(Domein!BD$1:'Domein'!BD8449)+1,""),IF(ADHOC!$S$4=LEFT(Domein!$AS8450,LEN(ADHOC!$S$4)),MAX(Domein!BD$1:'Domein'!BD8449)+1,"")))</f>
        <v/>
      </c>
    </row>
    <row r="8451" spans="45:56" x14ac:dyDescent="0.2">
      <c r="AS8451" s="4" t="s">
        <v>35503</v>
      </c>
      <c r="AT8451" s="4" t="s">
        <v>35504</v>
      </c>
      <c r="AU8451" s="4" t="s">
        <v>456</v>
      </c>
      <c r="AV8451" s="4" t="s">
        <v>764</v>
      </c>
      <c r="AW8451" s="4" t="s">
        <v>724</v>
      </c>
      <c r="AX8451" s="4"/>
      <c r="AY8451" s="4"/>
      <c r="AZ8451" s="4"/>
      <c r="BA8451" s="4"/>
      <c r="BB8451" s="4"/>
      <c r="BC8451" s="4">
        <v>40</v>
      </c>
      <c r="BD8451" t="str">
        <f>IF(AND(ADHOC!$G$15="",ADHOC!$S$4=""),"",IF(ADHOC!$G$15&lt;&gt;"",IF(ADHOC!$G$15=LEFT(Domein!$AS8451,LEN(ADHOC!$G$15)),MAX(Domein!BD$1:'Domein'!BD8450)+1,""),IF(ADHOC!$S$4=LEFT(Domein!$AS8451,LEN(ADHOC!$S$4)),MAX(Domein!BD$1:'Domein'!BD8450)+1,"")))</f>
        <v/>
      </c>
    </row>
    <row r="8452" spans="45:56" x14ac:dyDescent="0.2">
      <c r="AS8452" s="4" t="s">
        <v>35505</v>
      </c>
      <c r="AT8452" s="4" t="s">
        <v>35506</v>
      </c>
      <c r="AU8452" s="4" t="s">
        <v>456</v>
      </c>
      <c r="AV8452" s="4" t="s">
        <v>764</v>
      </c>
      <c r="AW8452" s="4" t="s">
        <v>724</v>
      </c>
      <c r="AX8452" s="4"/>
      <c r="AY8452" s="4"/>
      <c r="AZ8452" s="4"/>
      <c r="BA8452" s="4"/>
      <c r="BB8452" s="4"/>
      <c r="BC8452" s="4">
        <v>40</v>
      </c>
      <c r="BD8452" t="str">
        <f>IF(AND(ADHOC!$G$15="",ADHOC!$S$4=""),"",IF(ADHOC!$G$15&lt;&gt;"",IF(ADHOC!$G$15=LEFT(Domein!$AS8452,LEN(ADHOC!$G$15)),MAX(Domein!BD$1:'Domein'!BD8451)+1,""),IF(ADHOC!$S$4=LEFT(Domein!$AS8452,LEN(ADHOC!$S$4)),MAX(Domein!BD$1:'Domein'!BD8451)+1,"")))</f>
        <v/>
      </c>
    </row>
    <row r="8453" spans="45:56" x14ac:dyDescent="0.2">
      <c r="AS8453" s="4" t="s">
        <v>35513</v>
      </c>
      <c r="AT8453" s="4" t="s">
        <v>35514</v>
      </c>
      <c r="AU8453" s="4" t="s">
        <v>456</v>
      </c>
      <c r="AV8453" s="4" t="s">
        <v>764</v>
      </c>
      <c r="AW8453" s="4" t="s">
        <v>724</v>
      </c>
      <c r="AX8453" s="4"/>
      <c r="AY8453" s="4"/>
      <c r="AZ8453" s="4"/>
      <c r="BA8453" s="4"/>
      <c r="BB8453" s="4"/>
      <c r="BC8453" s="4">
        <v>40</v>
      </c>
      <c r="BD8453" t="str">
        <f>IF(AND(ADHOC!$G$15="",ADHOC!$S$4=""),"",IF(ADHOC!$G$15&lt;&gt;"",IF(ADHOC!$G$15=LEFT(Domein!$AS8453,LEN(ADHOC!$G$15)),MAX(Domein!BD$1:'Domein'!BD8452)+1,""),IF(ADHOC!$S$4=LEFT(Domein!$AS8453,LEN(ADHOC!$S$4)),MAX(Domein!BD$1:'Domein'!BD8452)+1,"")))</f>
        <v/>
      </c>
    </row>
    <row r="8454" spans="45:56" x14ac:dyDescent="0.2">
      <c r="AS8454" s="4" t="s">
        <v>13093</v>
      </c>
      <c r="AT8454" s="4" t="s">
        <v>13094</v>
      </c>
      <c r="AU8454" s="4" t="s">
        <v>456</v>
      </c>
      <c r="AV8454" s="4" t="s">
        <v>11787</v>
      </c>
      <c r="AW8454" s="4" t="s">
        <v>724</v>
      </c>
      <c r="AX8454" s="4"/>
      <c r="AY8454" s="4"/>
      <c r="AZ8454" s="4"/>
      <c r="BA8454" s="4"/>
      <c r="BB8454" s="4"/>
      <c r="BC8454" s="4">
        <v>40</v>
      </c>
      <c r="BD8454" t="str">
        <f>IF(AND(ADHOC!$G$15="",ADHOC!$S$4=""),"",IF(ADHOC!$G$15&lt;&gt;"",IF(ADHOC!$G$15=LEFT(Domein!$AS8454,LEN(ADHOC!$G$15)),MAX(Domein!BD$1:'Domein'!BD8453)+1,""),IF(ADHOC!$S$4=LEFT(Domein!$AS8454,LEN(ADHOC!$S$4)),MAX(Domein!BD$1:'Domein'!BD8453)+1,"")))</f>
        <v/>
      </c>
    </row>
    <row r="8455" spans="45:56" x14ac:dyDescent="0.2">
      <c r="AS8455" s="4" t="s">
        <v>13095</v>
      </c>
      <c r="AT8455" s="4" t="s">
        <v>13096</v>
      </c>
      <c r="AU8455" s="4" t="s">
        <v>456</v>
      </c>
      <c r="AV8455" s="4" t="s">
        <v>11787</v>
      </c>
      <c r="AW8455" s="4" t="s">
        <v>724</v>
      </c>
      <c r="AX8455" s="4"/>
      <c r="AY8455" s="4"/>
      <c r="AZ8455" s="4"/>
      <c r="BA8455" s="4"/>
      <c r="BB8455" s="4"/>
      <c r="BC8455" s="4">
        <v>40</v>
      </c>
      <c r="BD8455" t="str">
        <f>IF(AND(ADHOC!$G$15="",ADHOC!$S$4=""),"",IF(ADHOC!$G$15&lt;&gt;"",IF(ADHOC!$G$15=LEFT(Domein!$AS8455,LEN(ADHOC!$G$15)),MAX(Domein!BD$1:'Domein'!BD8454)+1,""),IF(ADHOC!$S$4=LEFT(Domein!$AS8455,LEN(ADHOC!$S$4)),MAX(Domein!BD$1:'Domein'!BD8454)+1,"")))</f>
        <v/>
      </c>
    </row>
    <row r="8456" spans="45:56" x14ac:dyDescent="0.2">
      <c r="AS8456" s="4" t="s">
        <v>13097</v>
      </c>
      <c r="AT8456" s="4" t="s">
        <v>13098</v>
      </c>
      <c r="AU8456" s="4" t="s">
        <v>456</v>
      </c>
      <c r="AV8456" s="4" t="s">
        <v>11787</v>
      </c>
      <c r="AW8456" s="4" t="s">
        <v>724</v>
      </c>
      <c r="AX8456" s="4"/>
      <c r="AY8456" s="4"/>
      <c r="AZ8456" s="4"/>
      <c r="BA8456" s="4"/>
      <c r="BB8456" s="4"/>
      <c r="BC8456" s="4">
        <v>40</v>
      </c>
      <c r="BD8456" t="str">
        <f>IF(AND(ADHOC!$G$15="",ADHOC!$S$4=""),"",IF(ADHOC!$G$15&lt;&gt;"",IF(ADHOC!$G$15=LEFT(Domein!$AS8456,LEN(ADHOC!$G$15)),MAX(Domein!BD$1:'Domein'!BD8455)+1,""),IF(ADHOC!$S$4=LEFT(Domein!$AS8456,LEN(ADHOC!$S$4)),MAX(Domein!BD$1:'Domein'!BD8455)+1,"")))</f>
        <v/>
      </c>
    </row>
    <row r="8457" spans="45:56" x14ac:dyDescent="0.2">
      <c r="AS8457" s="4" t="s">
        <v>13099</v>
      </c>
      <c r="AT8457" s="4" t="s">
        <v>13100</v>
      </c>
      <c r="AU8457" s="4" t="s">
        <v>456</v>
      </c>
      <c r="AV8457" s="4" t="s">
        <v>11787</v>
      </c>
      <c r="AW8457" s="4" t="s">
        <v>724</v>
      </c>
      <c r="AX8457" s="4"/>
      <c r="AY8457" s="4"/>
      <c r="AZ8457" s="4"/>
      <c r="BA8457" s="4"/>
      <c r="BB8457" s="4"/>
      <c r="BC8457" s="4">
        <v>40</v>
      </c>
      <c r="BD8457" t="str">
        <f>IF(AND(ADHOC!$G$15="",ADHOC!$S$4=""),"",IF(ADHOC!$G$15&lt;&gt;"",IF(ADHOC!$G$15=LEFT(Domein!$AS8457,LEN(ADHOC!$G$15)),MAX(Domein!BD$1:'Domein'!BD8456)+1,""),IF(ADHOC!$S$4=LEFT(Domein!$AS8457,LEN(ADHOC!$S$4)),MAX(Domein!BD$1:'Domein'!BD8456)+1,"")))</f>
        <v/>
      </c>
    </row>
    <row r="8458" spans="45:56" x14ac:dyDescent="0.2">
      <c r="AS8458" s="4" t="s">
        <v>13101</v>
      </c>
      <c r="AT8458" s="4" t="s">
        <v>13102</v>
      </c>
      <c r="AU8458" s="4" t="s">
        <v>456</v>
      </c>
      <c r="AV8458" s="4" t="s">
        <v>11787</v>
      </c>
      <c r="AW8458" s="4" t="s">
        <v>724</v>
      </c>
      <c r="AX8458" s="4"/>
      <c r="AY8458" s="4"/>
      <c r="AZ8458" s="4"/>
      <c r="BA8458" s="4"/>
      <c r="BB8458" s="4"/>
      <c r="BC8458" s="4">
        <v>40</v>
      </c>
      <c r="BD8458" t="str">
        <f>IF(AND(ADHOC!$G$15="",ADHOC!$S$4=""),"",IF(ADHOC!$G$15&lt;&gt;"",IF(ADHOC!$G$15=LEFT(Domein!$AS8458,LEN(ADHOC!$G$15)),MAX(Domein!BD$1:'Domein'!BD8457)+1,""),IF(ADHOC!$S$4=LEFT(Domein!$AS8458,LEN(ADHOC!$S$4)),MAX(Domein!BD$1:'Domein'!BD8457)+1,"")))</f>
        <v/>
      </c>
    </row>
    <row r="8459" spans="45:56" x14ac:dyDescent="0.2">
      <c r="AS8459" s="4" t="s">
        <v>13103</v>
      </c>
      <c r="AT8459" s="4" t="s">
        <v>13104</v>
      </c>
      <c r="AU8459" s="4" t="s">
        <v>456</v>
      </c>
      <c r="AV8459" s="4" t="s">
        <v>11787</v>
      </c>
      <c r="AW8459" s="4" t="s">
        <v>724</v>
      </c>
      <c r="AX8459" s="4"/>
      <c r="AY8459" s="4"/>
      <c r="AZ8459" s="4"/>
      <c r="BA8459" s="4"/>
      <c r="BB8459" s="4"/>
      <c r="BC8459" s="4">
        <v>40</v>
      </c>
      <c r="BD8459" t="str">
        <f>IF(AND(ADHOC!$G$15="",ADHOC!$S$4=""),"",IF(ADHOC!$G$15&lt;&gt;"",IF(ADHOC!$G$15=LEFT(Domein!$AS8459,LEN(ADHOC!$G$15)),MAX(Domein!BD$1:'Domein'!BD8458)+1,""),IF(ADHOC!$S$4=LEFT(Domein!$AS8459,LEN(ADHOC!$S$4)),MAX(Domein!BD$1:'Domein'!BD8458)+1,"")))</f>
        <v/>
      </c>
    </row>
    <row r="8460" spans="45:56" x14ac:dyDescent="0.2">
      <c r="AS8460" s="4" t="s">
        <v>13105</v>
      </c>
      <c r="AT8460" s="4" t="s">
        <v>13106</v>
      </c>
      <c r="AU8460" s="4" t="s">
        <v>456</v>
      </c>
      <c r="AV8460" s="4" t="s">
        <v>11787</v>
      </c>
      <c r="AW8460" s="4" t="s">
        <v>724</v>
      </c>
      <c r="AX8460" s="4"/>
      <c r="AY8460" s="4"/>
      <c r="AZ8460" s="4"/>
      <c r="BA8460" s="4"/>
      <c r="BB8460" s="4"/>
      <c r="BC8460" s="4">
        <v>40</v>
      </c>
      <c r="BD8460" t="str">
        <f>IF(AND(ADHOC!$G$15="",ADHOC!$S$4=""),"",IF(ADHOC!$G$15&lt;&gt;"",IF(ADHOC!$G$15=LEFT(Domein!$AS8460,LEN(ADHOC!$G$15)),MAX(Domein!BD$1:'Domein'!BD8459)+1,""),IF(ADHOC!$S$4=LEFT(Domein!$AS8460,LEN(ADHOC!$S$4)),MAX(Domein!BD$1:'Domein'!BD8459)+1,"")))</f>
        <v/>
      </c>
    </row>
    <row r="8461" spans="45:56" x14ac:dyDescent="0.2">
      <c r="AS8461" s="4" t="s">
        <v>13107</v>
      </c>
      <c r="AT8461" s="4" t="s">
        <v>13108</v>
      </c>
      <c r="AU8461" s="4" t="s">
        <v>456</v>
      </c>
      <c r="AV8461" s="4" t="s">
        <v>11787</v>
      </c>
      <c r="AW8461" s="4" t="s">
        <v>724</v>
      </c>
      <c r="AX8461" s="4"/>
      <c r="AY8461" s="4"/>
      <c r="AZ8461" s="4"/>
      <c r="BA8461" s="4"/>
      <c r="BB8461" s="4"/>
      <c r="BC8461" s="4">
        <v>40</v>
      </c>
      <c r="BD8461" t="str">
        <f>IF(AND(ADHOC!$G$15="",ADHOC!$S$4=""),"",IF(ADHOC!$G$15&lt;&gt;"",IF(ADHOC!$G$15=LEFT(Domein!$AS8461,LEN(ADHOC!$G$15)),MAX(Domein!BD$1:'Domein'!BD8460)+1,""),IF(ADHOC!$S$4=LEFT(Domein!$AS8461,LEN(ADHOC!$S$4)),MAX(Domein!BD$1:'Domein'!BD8460)+1,"")))</f>
        <v/>
      </c>
    </row>
    <row r="8462" spans="45:56" x14ac:dyDescent="0.2">
      <c r="AS8462" s="4" t="s">
        <v>13109</v>
      </c>
      <c r="AT8462" s="4" t="s">
        <v>13110</v>
      </c>
      <c r="AU8462" s="4" t="s">
        <v>456</v>
      </c>
      <c r="AV8462" s="4" t="s">
        <v>11787</v>
      </c>
      <c r="AW8462" s="4" t="s">
        <v>724</v>
      </c>
      <c r="AX8462" s="4"/>
      <c r="AY8462" s="4"/>
      <c r="AZ8462" s="4"/>
      <c r="BA8462" s="4"/>
      <c r="BB8462" s="4"/>
      <c r="BC8462" s="4">
        <v>40</v>
      </c>
      <c r="BD8462" t="str">
        <f>IF(AND(ADHOC!$G$15="",ADHOC!$S$4=""),"",IF(ADHOC!$G$15&lt;&gt;"",IF(ADHOC!$G$15=LEFT(Domein!$AS8462,LEN(ADHOC!$G$15)),MAX(Domein!BD$1:'Domein'!BD8461)+1,""),IF(ADHOC!$S$4=LEFT(Domein!$AS8462,LEN(ADHOC!$S$4)),MAX(Domein!BD$1:'Domein'!BD8461)+1,"")))</f>
        <v/>
      </c>
    </row>
    <row r="8463" spans="45:56" x14ac:dyDescent="0.2">
      <c r="AS8463" s="4" t="s">
        <v>13111</v>
      </c>
      <c r="AT8463" s="4" t="s">
        <v>13112</v>
      </c>
      <c r="AU8463" s="4" t="s">
        <v>456</v>
      </c>
      <c r="AV8463" s="4" t="s">
        <v>11787</v>
      </c>
      <c r="AW8463" s="4" t="s">
        <v>724</v>
      </c>
      <c r="AX8463" s="4"/>
      <c r="AY8463" s="4"/>
      <c r="AZ8463" s="4"/>
      <c r="BA8463" s="4"/>
      <c r="BB8463" s="4"/>
      <c r="BC8463" s="4">
        <v>40</v>
      </c>
      <c r="BD8463" t="str">
        <f>IF(AND(ADHOC!$G$15="",ADHOC!$S$4=""),"",IF(ADHOC!$G$15&lt;&gt;"",IF(ADHOC!$G$15=LEFT(Domein!$AS8463,LEN(ADHOC!$G$15)),MAX(Domein!BD$1:'Domein'!BD8462)+1,""),IF(ADHOC!$S$4=LEFT(Domein!$AS8463,LEN(ADHOC!$S$4)),MAX(Domein!BD$1:'Domein'!BD8462)+1,"")))</f>
        <v/>
      </c>
    </row>
    <row r="8464" spans="45:56" x14ac:dyDescent="0.2">
      <c r="AS8464" s="4" t="s">
        <v>15014</v>
      </c>
      <c r="AT8464" s="4" t="s">
        <v>15015</v>
      </c>
      <c r="AU8464" s="4" t="s">
        <v>456</v>
      </c>
      <c r="AV8464" s="4" t="s">
        <v>11787</v>
      </c>
      <c r="AW8464" s="4" t="s">
        <v>724</v>
      </c>
      <c r="AX8464" s="4"/>
      <c r="AY8464" s="4"/>
      <c r="AZ8464" s="4"/>
      <c r="BA8464" s="4"/>
      <c r="BB8464" s="4"/>
      <c r="BC8464" s="4">
        <v>40</v>
      </c>
      <c r="BD8464" t="str">
        <f>IF(AND(ADHOC!$G$15="",ADHOC!$S$4=""),"",IF(ADHOC!$G$15&lt;&gt;"",IF(ADHOC!$G$15=LEFT(Domein!$AS8464,LEN(ADHOC!$G$15)),MAX(Domein!BD$1:'Domein'!BD8463)+1,""),IF(ADHOC!$S$4=LEFT(Domein!$AS8464,LEN(ADHOC!$S$4)),MAX(Domein!BD$1:'Domein'!BD8463)+1,"")))</f>
        <v/>
      </c>
    </row>
    <row r="8465" spans="45:56" x14ac:dyDescent="0.2">
      <c r="AS8465" s="4" t="s">
        <v>15016</v>
      </c>
      <c r="AT8465" s="4" t="s">
        <v>15017</v>
      </c>
      <c r="AU8465" s="4" t="s">
        <v>456</v>
      </c>
      <c r="AV8465" s="4" t="s">
        <v>11787</v>
      </c>
      <c r="AW8465" s="4" t="s">
        <v>724</v>
      </c>
      <c r="AX8465" s="4"/>
      <c r="AY8465" s="4"/>
      <c r="AZ8465" s="4"/>
      <c r="BA8465" s="4"/>
      <c r="BB8465" s="4"/>
      <c r="BC8465" s="4">
        <v>40</v>
      </c>
      <c r="BD8465" t="str">
        <f>IF(AND(ADHOC!$G$15="",ADHOC!$S$4=""),"",IF(ADHOC!$G$15&lt;&gt;"",IF(ADHOC!$G$15=LEFT(Domein!$AS8465,LEN(ADHOC!$G$15)),MAX(Domein!BD$1:'Domein'!BD8464)+1,""),IF(ADHOC!$S$4=LEFT(Domein!$AS8465,LEN(ADHOC!$S$4)),MAX(Domein!BD$1:'Domein'!BD8464)+1,"")))</f>
        <v/>
      </c>
    </row>
    <row r="8466" spans="45:56" x14ac:dyDescent="0.2">
      <c r="AS8466" s="4" t="s">
        <v>15018</v>
      </c>
      <c r="AT8466" s="4" t="s">
        <v>15019</v>
      </c>
      <c r="AU8466" s="4" t="s">
        <v>456</v>
      </c>
      <c r="AV8466" s="4" t="s">
        <v>11787</v>
      </c>
      <c r="AW8466" s="4" t="s">
        <v>724</v>
      </c>
      <c r="AX8466" s="4"/>
      <c r="AY8466" s="4"/>
      <c r="AZ8466" s="4"/>
      <c r="BA8466" s="4"/>
      <c r="BB8466" s="4"/>
      <c r="BC8466" s="4">
        <v>40</v>
      </c>
      <c r="BD8466" t="str">
        <f>IF(AND(ADHOC!$G$15="",ADHOC!$S$4=""),"",IF(ADHOC!$G$15&lt;&gt;"",IF(ADHOC!$G$15=LEFT(Domein!$AS8466,LEN(ADHOC!$G$15)),MAX(Domein!BD$1:'Domein'!BD8465)+1,""),IF(ADHOC!$S$4=LEFT(Domein!$AS8466,LEN(ADHOC!$S$4)),MAX(Domein!BD$1:'Domein'!BD8465)+1,"")))</f>
        <v/>
      </c>
    </row>
    <row r="8467" spans="45:56" x14ac:dyDescent="0.2">
      <c r="AS8467" s="4" t="s">
        <v>15020</v>
      </c>
      <c r="AT8467" s="4" t="s">
        <v>15021</v>
      </c>
      <c r="AU8467" s="4" t="s">
        <v>456</v>
      </c>
      <c r="AV8467" s="4" t="s">
        <v>11787</v>
      </c>
      <c r="AW8467" s="4" t="s">
        <v>724</v>
      </c>
      <c r="AX8467" s="4"/>
      <c r="AY8467" s="4"/>
      <c r="AZ8467" s="4"/>
      <c r="BA8467" s="4"/>
      <c r="BB8467" s="4"/>
      <c r="BC8467" s="4">
        <v>40</v>
      </c>
      <c r="BD8467" t="str">
        <f>IF(AND(ADHOC!$G$15="",ADHOC!$S$4=""),"",IF(ADHOC!$G$15&lt;&gt;"",IF(ADHOC!$G$15=LEFT(Domein!$AS8467,LEN(ADHOC!$G$15)),MAX(Domein!BD$1:'Domein'!BD8466)+1,""),IF(ADHOC!$S$4=LEFT(Domein!$AS8467,LEN(ADHOC!$S$4)),MAX(Domein!BD$1:'Domein'!BD8466)+1,"")))</f>
        <v/>
      </c>
    </row>
    <row r="8468" spans="45:56" x14ac:dyDescent="0.2">
      <c r="AS8468" s="4" t="s">
        <v>15022</v>
      </c>
      <c r="AT8468" s="4" t="s">
        <v>15023</v>
      </c>
      <c r="AU8468" s="4" t="s">
        <v>456</v>
      </c>
      <c r="AV8468" s="4" t="s">
        <v>11787</v>
      </c>
      <c r="AW8468" s="4" t="s">
        <v>724</v>
      </c>
      <c r="AX8468" s="4"/>
      <c r="AY8468" s="4"/>
      <c r="AZ8468" s="4"/>
      <c r="BA8468" s="4"/>
      <c r="BB8468" s="4"/>
      <c r="BC8468" s="4">
        <v>40</v>
      </c>
      <c r="BD8468" t="str">
        <f>IF(AND(ADHOC!$G$15="",ADHOC!$S$4=""),"",IF(ADHOC!$G$15&lt;&gt;"",IF(ADHOC!$G$15=LEFT(Domein!$AS8468,LEN(ADHOC!$G$15)),MAX(Domein!BD$1:'Domein'!BD8467)+1,""),IF(ADHOC!$S$4=LEFT(Domein!$AS8468,LEN(ADHOC!$S$4)),MAX(Domein!BD$1:'Domein'!BD8467)+1,"")))</f>
        <v/>
      </c>
    </row>
    <row r="8469" spans="45:56" x14ac:dyDescent="0.2">
      <c r="AS8469" s="4" t="s">
        <v>15402</v>
      </c>
      <c r="AT8469" s="4" t="s">
        <v>15403</v>
      </c>
      <c r="AU8469" s="4" t="s">
        <v>456</v>
      </c>
      <c r="AV8469" s="4" t="s">
        <v>15264</v>
      </c>
      <c r="AW8469" s="4" t="s">
        <v>1167</v>
      </c>
      <c r="AX8469" s="4"/>
      <c r="AY8469" s="4"/>
      <c r="AZ8469" s="4"/>
      <c r="BA8469" s="4"/>
      <c r="BB8469" s="4"/>
      <c r="BC8469" s="4">
        <v>40</v>
      </c>
      <c r="BD8469" t="str">
        <f>IF(AND(ADHOC!$G$15="",ADHOC!$S$4=""),"",IF(ADHOC!$G$15&lt;&gt;"",IF(ADHOC!$G$15=LEFT(Domein!$AS8469,LEN(ADHOC!$G$15)),MAX(Domein!BD$1:'Domein'!BD8468)+1,""),IF(ADHOC!$S$4=LEFT(Domein!$AS8469,LEN(ADHOC!$S$4)),MAX(Domein!BD$1:'Domein'!BD8468)+1,"")))</f>
        <v/>
      </c>
    </row>
    <row r="8470" spans="45:56" x14ac:dyDescent="0.2">
      <c r="AS8470" s="4" t="s">
        <v>15404</v>
      </c>
      <c r="AT8470" s="4" t="s">
        <v>15405</v>
      </c>
      <c r="AU8470" s="4" t="s">
        <v>456</v>
      </c>
      <c r="AV8470" s="4" t="s">
        <v>15264</v>
      </c>
      <c r="AW8470" s="4" t="s">
        <v>1167</v>
      </c>
      <c r="AX8470" s="4"/>
      <c r="AY8470" s="4"/>
      <c r="AZ8470" s="4"/>
      <c r="BA8470" s="4"/>
      <c r="BB8470" s="4"/>
      <c r="BC8470" s="4">
        <v>40</v>
      </c>
      <c r="BD8470" t="str">
        <f>IF(AND(ADHOC!$G$15="",ADHOC!$S$4=""),"",IF(ADHOC!$G$15&lt;&gt;"",IF(ADHOC!$G$15=LEFT(Domein!$AS8470,LEN(ADHOC!$G$15)),MAX(Domein!BD$1:'Domein'!BD8469)+1,""),IF(ADHOC!$S$4=LEFT(Domein!$AS8470,LEN(ADHOC!$S$4)),MAX(Domein!BD$1:'Domein'!BD8469)+1,"")))</f>
        <v/>
      </c>
    </row>
    <row r="8471" spans="45:56" x14ac:dyDescent="0.2">
      <c r="AS8471" s="4" t="s">
        <v>15406</v>
      </c>
      <c r="AT8471" s="4" t="s">
        <v>15407</v>
      </c>
      <c r="AU8471" s="4" t="s">
        <v>456</v>
      </c>
      <c r="AV8471" s="4" t="s">
        <v>15264</v>
      </c>
      <c r="AW8471" s="4" t="s">
        <v>1167</v>
      </c>
      <c r="AX8471" s="4"/>
      <c r="AY8471" s="4"/>
      <c r="AZ8471" s="4"/>
      <c r="BA8471" s="4"/>
      <c r="BB8471" s="4"/>
      <c r="BC8471" s="4">
        <v>40</v>
      </c>
      <c r="BD8471" t="str">
        <f>IF(AND(ADHOC!$G$15="",ADHOC!$S$4=""),"",IF(ADHOC!$G$15&lt;&gt;"",IF(ADHOC!$G$15=LEFT(Domein!$AS8471,LEN(ADHOC!$G$15)),MAX(Domein!BD$1:'Domein'!BD8470)+1,""),IF(ADHOC!$S$4=LEFT(Domein!$AS8471,LEN(ADHOC!$S$4)),MAX(Domein!BD$1:'Domein'!BD8470)+1,"")))</f>
        <v/>
      </c>
    </row>
    <row r="8472" spans="45:56" x14ac:dyDescent="0.2">
      <c r="AS8472" s="4" t="s">
        <v>15408</v>
      </c>
      <c r="AT8472" s="4" t="s">
        <v>15409</v>
      </c>
      <c r="AU8472" s="4" t="s">
        <v>456</v>
      </c>
      <c r="AV8472" s="4" t="s">
        <v>15264</v>
      </c>
      <c r="AW8472" s="4" t="s">
        <v>1167</v>
      </c>
      <c r="AX8472" s="4"/>
      <c r="AY8472" s="4"/>
      <c r="AZ8472" s="4"/>
      <c r="BA8472" s="4"/>
      <c r="BB8472" s="4"/>
      <c r="BC8472" s="4">
        <v>40</v>
      </c>
      <c r="BD8472" t="str">
        <f>IF(AND(ADHOC!$G$15="",ADHOC!$S$4=""),"",IF(ADHOC!$G$15&lt;&gt;"",IF(ADHOC!$G$15=LEFT(Domein!$AS8472,LEN(ADHOC!$G$15)),MAX(Domein!BD$1:'Domein'!BD8471)+1,""),IF(ADHOC!$S$4=LEFT(Domein!$AS8472,LEN(ADHOC!$S$4)),MAX(Domein!BD$1:'Domein'!BD8471)+1,"")))</f>
        <v/>
      </c>
    </row>
    <row r="8473" spans="45:56" x14ac:dyDescent="0.2">
      <c r="AS8473" s="4" t="s">
        <v>15410</v>
      </c>
      <c r="AT8473" s="4" t="s">
        <v>15411</v>
      </c>
      <c r="AU8473" s="4" t="s">
        <v>456</v>
      </c>
      <c r="AV8473" s="4" t="s">
        <v>15264</v>
      </c>
      <c r="AW8473" s="4" t="s">
        <v>1167</v>
      </c>
      <c r="AX8473" s="4"/>
      <c r="AY8473" s="4"/>
      <c r="AZ8473" s="4"/>
      <c r="BA8473" s="4"/>
      <c r="BB8473" s="4"/>
      <c r="BC8473" s="4">
        <v>40</v>
      </c>
      <c r="BD8473" t="str">
        <f>IF(AND(ADHOC!$G$15="",ADHOC!$S$4=""),"",IF(ADHOC!$G$15&lt;&gt;"",IF(ADHOC!$G$15=LEFT(Domein!$AS8473,LEN(ADHOC!$G$15)),MAX(Domein!BD$1:'Domein'!BD8472)+1,""),IF(ADHOC!$S$4=LEFT(Domein!$AS8473,LEN(ADHOC!$S$4)),MAX(Domein!BD$1:'Domein'!BD8472)+1,"")))</f>
        <v/>
      </c>
    </row>
    <row r="8474" spans="45:56" x14ac:dyDescent="0.2">
      <c r="AS8474" s="4" t="s">
        <v>15412</v>
      </c>
      <c r="AT8474" s="4" t="s">
        <v>15413</v>
      </c>
      <c r="AU8474" s="4" t="s">
        <v>456</v>
      </c>
      <c r="AV8474" s="4" t="s">
        <v>15264</v>
      </c>
      <c r="AW8474" s="4" t="s">
        <v>1167</v>
      </c>
      <c r="AX8474" s="4"/>
      <c r="AY8474" s="4"/>
      <c r="AZ8474" s="4"/>
      <c r="BA8474" s="4"/>
      <c r="BB8474" s="4"/>
      <c r="BC8474" s="4">
        <v>40</v>
      </c>
      <c r="BD8474" t="str">
        <f>IF(AND(ADHOC!$G$15="",ADHOC!$S$4=""),"",IF(ADHOC!$G$15&lt;&gt;"",IF(ADHOC!$G$15=LEFT(Domein!$AS8474,LEN(ADHOC!$G$15)),MAX(Domein!BD$1:'Domein'!BD8473)+1,""),IF(ADHOC!$S$4=LEFT(Domein!$AS8474,LEN(ADHOC!$S$4)),MAX(Domein!BD$1:'Domein'!BD8473)+1,"")))</f>
        <v/>
      </c>
    </row>
    <row r="8475" spans="45:56" x14ac:dyDescent="0.2">
      <c r="AS8475" s="4" t="s">
        <v>15414</v>
      </c>
      <c r="AT8475" s="4" t="s">
        <v>15415</v>
      </c>
      <c r="AU8475" s="4" t="s">
        <v>456</v>
      </c>
      <c r="AV8475" s="4" t="s">
        <v>15264</v>
      </c>
      <c r="AW8475" s="4" t="s">
        <v>1167</v>
      </c>
      <c r="AX8475" s="4"/>
      <c r="AY8475" s="4"/>
      <c r="AZ8475" s="4"/>
      <c r="BA8475" s="4"/>
      <c r="BB8475" s="4"/>
      <c r="BC8475" s="4">
        <v>40</v>
      </c>
      <c r="BD8475" t="str">
        <f>IF(AND(ADHOC!$G$15="",ADHOC!$S$4=""),"",IF(ADHOC!$G$15&lt;&gt;"",IF(ADHOC!$G$15=LEFT(Domein!$AS8475,LEN(ADHOC!$G$15)),MAX(Domein!BD$1:'Domein'!BD8474)+1,""),IF(ADHOC!$S$4=LEFT(Domein!$AS8475,LEN(ADHOC!$S$4)),MAX(Domein!BD$1:'Domein'!BD8474)+1,"")))</f>
        <v/>
      </c>
    </row>
    <row r="8476" spans="45:56" x14ac:dyDescent="0.2">
      <c r="AS8476" s="4" t="s">
        <v>15886</v>
      </c>
      <c r="AT8476" s="4" t="s">
        <v>15887</v>
      </c>
      <c r="AU8476" s="4" t="s">
        <v>456</v>
      </c>
      <c r="AV8476" s="4" t="s">
        <v>15835</v>
      </c>
      <c r="AW8476" s="4" t="s">
        <v>1167</v>
      </c>
      <c r="AX8476" s="4"/>
      <c r="AY8476" s="4"/>
      <c r="AZ8476" s="4"/>
      <c r="BA8476" s="4"/>
      <c r="BB8476" s="4"/>
      <c r="BC8476" s="4">
        <v>40</v>
      </c>
      <c r="BD8476" t="str">
        <f>IF(AND(ADHOC!$G$15="",ADHOC!$S$4=""),"",IF(ADHOC!$G$15&lt;&gt;"",IF(ADHOC!$G$15=LEFT(Domein!$AS8476,LEN(ADHOC!$G$15)),MAX(Domein!BD$1:'Domein'!BD8475)+1,""),IF(ADHOC!$S$4=LEFT(Domein!$AS8476,LEN(ADHOC!$S$4)),MAX(Domein!BD$1:'Domein'!BD8475)+1,"")))</f>
        <v/>
      </c>
    </row>
    <row r="8477" spans="45:56" x14ac:dyDescent="0.2">
      <c r="AS8477" s="4" t="s">
        <v>15888</v>
      </c>
      <c r="AT8477" s="4" t="s">
        <v>15889</v>
      </c>
      <c r="AU8477" s="4" t="s">
        <v>456</v>
      </c>
      <c r="AV8477" s="4" t="s">
        <v>15835</v>
      </c>
      <c r="AW8477" s="4" t="s">
        <v>1167</v>
      </c>
      <c r="AX8477" s="4"/>
      <c r="AY8477" s="4"/>
      <c r="AZ8477" s="4"/>
      <c r="BA8477" s="4"/>
      <c r="BB8477" s="4"/>
      <c r="BC8477" s="4">
        <v>40</v>
      </c>
      <c r="BD8477" t="str">
        <f>IF(AND(ADHOC!$G$15="",ADHOC!$S$4=""),"",IF(ADHOC!$G$15&lt;&gt;"",IF(ADHOC!$G$15=LEFT(Domein!$AS8477,LEN(ADHOC!$G$15)),MAX(Domein!BD$1:'Domein'!BD8476)+1,""),IF(ADHOC!$S$4=LEFT(Domein!$AS8477,LEN(ADHOC!$S$4)),MAX(Domein!BD$1:'Domein'!BD8476)+1,"")))</f>
        <v/>
      </c>
    </row>
    <row r="8478" spans="45:56" x14ac:dyDescent="0.2">
      <c r="AS8478" s="4" t="s">
        <v>15890</v>
      </c>
      <c r="AT8478" s="4" t="s">
        <v>15891</v>
      </c>
      <c r="AU8478" s="4" t="s">
        <v>456</v>
      </c>
      <c r="AV8478" s="4" t="s">
        <v>15835</v>
      </c>
      <c r="AW8478" s="4" t="s">
        <v>1167</v>
      </c>
      <c r="AX8478" s="4"/>
      <c r="AY8478" s="4"/>
      <c r="AZ8478" s="4"/>
      <c r="BA8478" s="4"/>
      <c r="BB8478" s="4"/>
      <c r="BC8478" s="4">
        <v>40</v>
      </c>
      <c r="BD8478" t="str">
        <f>IF(AND(ADHOC!$G$15="",ADHOC!$S$4=""),"",IF(ADHOC!$G$15&lt;&gt;"",IF(ADHOC!$G$15=LEFT(Domein!$AS8478,LEN(ADHOC!$G$15)),MAX(Domein!BD$1:'Domein'!BD8477)+1,""),IF(ADHOC!$S$4=LEFT(Domein!$AS8478,LEN(ADHOC!$S$4)),MAX(Domein!BD$1:'Domein'!BD8477)+1,"")))</f>
        <v/>
      </c>
    </row>
    <row r="8479" spans="45:56" x14ac:dyDescent="0.2">
      <c r="AS8479" s="4" t="s">
        <v>15892</v>
      </c>
      <c r="AT8479" s="4" t="s">
        <v>15893</v>
      </c>
      <c r="AU8479" s="4" t="s">
        <v>456</v>
      </c>
      <c r="AV8479" s="4" t="s">
        <v>15835</v>
      </c>
      <c r="AW8479" s="4" t="s">
        <v>1167</v>
      </c>
      <c r="AX8479" s="4"/>
      <c r="AY8479" s="4"/>
      <c r="AZ8479" s="4"/>
      <c r="BA8479" s="4"/>
      <c r="BB8479" s="4"/>
      <c r="BC8479" s="4">
        <v>40</v>
      </c>
      <c r="BD8479" t="str">
        <f>IF(AND(ADHOC!$G$15="",ADHOC!$S$4=""),"",IF(ADHOC!$G$15&lt;&gt;"",IF(ADHOC!$G$15=LEFT(Domein!$AS8479,LEN(ADHOC!$G$15)),MAX(Domein!BD$1:'Domein'!BD8478)+1,""),IF(ADHOC!$S$4=LEFT(Domein!$AS8479,LEN(ADHOC!$S$4)),MAX(Domein!BD$1:'Domein'!BD8478)+1,"")))</f>
        <v/>
      </c>
    </row>
    <row r="8480" spans="45:56" x14ac:dyDescent="0.2">
      <c r="AS8480" s="4" t="s">
        <v>15894</v>
      </c>
      <c r="AT8480" s="4" t="s">
        <v>15895</v>
      </c>
      <c r="AU8480" s="4" t="s">
        <v>456</v>
      </c>
      <c r="AV8480" s="4" t="s">
        <v>15835</v>
      </c>
      <c r="AW8480" s="4" t="s">
        <v>1167</v>
      </c>
      <c r="AX8480" s="4"/>
      <c r="AY8480" s="4"/>
      <c r="AZ8480" s="4"/>
      <c r="BA8480" s="4"/>
      <c r="BB8480" s="4"/>
      <c r="BC8480" s="4">
        <v>40</v>
      </c>
      <c r="BD8480" t="str">
        <f>IF(AND(ADHOC!$G$15="",ADHOC!$S$4=""),"",IF(ADHOC!$G$15&lt;&gt;"",IF(ADHOC!$G$15=LEFT(Domein!$AS8480,LEN(ADHOC!$G$15)),MAX(Domein!BD$1:'Domein'!BD8479)+1,""),IF(ADHOC!$S$4=LEFT(Domein!$AS8480,LEN(ADHOC!$S$4)),MAX(Domein!BD$1:'Domein'!BD8479)+1,"")))</f>
        <v/>
      </c>
    </row>
    <row r="8481" spans="45:56" x14ac:dyDescent="0.2">
      <c r="AS8481" s="4" t="s">
        <v>15896</v>
      </c>
      <c r="AT8481" s="4" t="s">
        <v>15897</v>
      </c>
      <c r="AU8481" s="4" t="s">
        <v>456</v>
      </c>
      <c r="AV8481" s="4" t="s">
        <v>15835</v>
      </c>
      <c r="AW8481" s="4" t="s">
        <v>1167</v>
      </c>
      <c r="AX8481" s="4"/>
      <c r="AY8481" s="4"/>
      <c r="AZ8481" s="4"/>
      <c r="BA8481" s="4"/>
      <c r="BB8481" s="4"/>
      <c r="BC8481" s="4">
        <v>40</v>
      </c>
      <c r="BD8481" t="str">
        <f>IF(AND(ADHOC!$G$15="",ADHOC!$S$4=""),"",IF(ADHOC!$G$15&lt;&gt;"",IF(ADHOC!$G$15=LEFT(Domein!$AS8481,LEN(ADHOC!$G$15)),MAX(Domein!BD$1:'Domein'!BD8480)+1,""),IF(ADHOC!$S$4=LEFT(Domein!$AS8481,LEN(ADHOC!$S$4)),MAX(Domein!BD$1:'Domein'!BD8480)+1,"")))</f>
        <v/>
      </c>
    </row>
    <row r="8482" spans="45:56" x14ac:dyDescent="0.2">
      <c r="AS8482" s="4" t="s">
        <v>16714</v>
      </c>
      <c r="AT8482" s="4" t="s">
        <v>7823</v>
      </c>
      <c r="AU8482" s="4" t="s">
        <v>463</v>
      </c>
      <c r="AV8482" s="4" t="s">
        <v>764</v>
      </c>
      <c r="AW8482" s="4" t="s">
        <v>701</v>
      </c>
      <c r="AX8482" s="4"/>
      <c r="AY8482" s="4">
        <v>254138</v>
      </c>
      <c r="AZ8482" s="4">
        <v>472751</v>
      </c>
      <c r="BA8482" s="4" t="s">
        <v>28929</v>
      </c>
      <c r="BB8482" s="4" t="s">
        <v>28930</v>
      </c>
      <c r="BC8482" s="4">
        <v>40</v>
      </c>
      <c r="BD8482" t="str">
        <f>IF(AND(ADHOC!$G$15="",ADHOC!$S$4=""),"",IF(ADHOC!$G$15&lt;&gt;"",IF(ADHOC!$G$15=LEFT(Domein!$AS8482,LEN(ADHOC!$G$15)),MAX(Domein!BD$1:'Domein'!BD8481)+1,""),IF(ADHOC!$S$4=LEFT(Domein!$AS8482,LEN(ADHOC!$S$4)),MAX(Domein!BD$1:'Domein'!BD8481)+1,"")))</f>
        <v/>
      </c>
    </row>
    <row r="8483" spans="45:56" x14ac:dyDescent="0.2">
      <c r="AS8483" s="4" t="s">
        <v>16715</v>
      </c>
      <c r="AT8483" s="4" t="s">
        <v>16716</v>
      </c>
      <c r="AU8483" s="4" t="s">
        <v>463</v>
      </c>
      <c r="AV8483" s="4" t="s">
        <v>764</v>
      </c>
      <c r="AW8483" s="4" t="s">
        <v>701</v>
      </c>
      <c r="AX8483" s="4"/>
      <c r="AY8483" s="4">
        <v>254138</v>
      </c>
      <c r="AZ8483" s="4">
        <v>472751</v>
      </c>
      <c r="BA8483" s="4" t="s">
        <v>28929</v>
      </c>
      <c r="BB8483" s="4" t="s">
        <v>28930</v>
      </c>
      <c r="BC8483" s="4">
        <v>40</v>
      </c>
      <c r="BD8483" t="str">
        <f>IF(AND(ADHOC!$G$15="",ADHOC!$S$4=""),"",IF(ADHOC!$G$15&lt;&gt;"",IF(ADHOC!$G$15=LEFT(Domein!$AS8483,LEN(ADHOC!$G$15)),MAX(Domein!BD$1:'Domein'!BD8482)+1,""),IF(ADHOC!$S$4=LEFT(Domein!$AS8483,LEN(ADHOC!$S$4)),MAX(Domein!BD$1:'Domein'!BD8482)+1,"")))</f>
        <v/>
      </c>
    </row>
    <row r="8484" spans="45:56" x14ac:dyDescent="0.2">
      <c r="AS8484" s="4" t="s">
        <v>16717</v>
      </c>
      <c r="AT8484" s="4" t="s">
        <v>2668</v>
      </c>
      <c r="AU8484" s="4" t="s">
        <v>463</v>
      </c>
      <c r="AV8484" s="4" t="s">
        <v>764</v>
      </c>
      <c r="AW8484" s="4" t="s">
        <v>701</v>
      </c>
      <c r="AX8484" s="4"/>
      <c r="AY8484" s="4">
        <v>254138</v>
      </c>
      <c r="AZ8484" s="4">
        <v>472751</v>
      </c>
      <c r="BA8484" s="4" t="s">
        <v>28929</v>
      </c>
      <c r="BB8484" s="4" t="s">
        <v>28930</v>
      </c>
      <c r="BC8484" s="4">
        <v>40</v>
      </c>
      <c r="BD8484" t="str">
        <f>IF(AND(ADHOC!$G$15="",ADHOC!$S$4=""),"",IF(ADHOC!$G$15&lt;&gt;"",IF(ADHOC!$G$15=LEFT(Domein!$AS8484,LEN(ADHOC!$G$15)),MAX(Domein!BD$1:'Domein'!BD8483)+1,""),IF(ADHOC!$S$4=LEFT(Domein!$AS8484,LEN(ADHOC!$S$4)),MAX(Domein!BD$1:'Domein'!BD8483)+1,"")))</f>
        <v/>
      </c>
    </row>
    <row r="8485" spans="45:56" x14ac:dyDescent="0.2">
      <c r="AS8485" s="4" t="s">
        <v>16718</v>
      </c>
      <c r="AT8485" s="4" t="s">
        <v>2670</v>
      </c>
      <c r="AU8485" s="4" t="s">
        <v>463</v>
      </c>
      <c r="AV8485" s="4" t="s">
        <v>764</v>
      </c>
      <c r="AW8485" s="4" t="s">
        <v>701</v>
      </c>
      <c r="AX8485" s="4"/>
      <c r="AY8485" s="4">
        <v>254138</v>
      </c>
      <c r="AZ8485" s="4">
        <v>472751</v>
      </c>
      <c r="BA8485" s="4" t="s">
        <v>28929</v>
      </c>
      <c r="BB8485" s="4" t="s">
        <v>28930</v>
      </c>
      <c r="BC8485" s="4">
        <v>40</v>
      </c>
      <c r="BD8485" t="str">
        <f>IF(AND(ADHOC!$G$15="",ADHOC!$S$4=""),"",IF(ADHOC!$G$15&lt;&gt;"",IF(ADHOC!$G$15=LEFT(Domein!$AS8485,LEN(ADHOC!$G$15)),MAX(Domein!BD$1:'Domein'!BD8484)+1,""),IF(ADHOC!$S$4=LEFT(Domein!$AS8485,LEN(ADHOC!$S$4)),MAX(Domein!BD$1:'Domein'!BD8484)+1,"")))</f>
        <v/>
      </c>
    </row>
    <row r="8486" spans="45:56" x14ac:dyDescent="0.2">
      <c r="AS8486" s="4" t="s">
        <v>36146</v>
      </c>
      <c r="AT8486" s="4" t="s">
        <v>35432</v>
      </c>
      <c r="AU8486" s="4" t="s">
        <v>463</v>
      </c>
      <c r="AV8486" s="4" t="s">
        <v>17089</v>
      </c>
      <c r="AW8486" s="4" t="s">
        <v>701</v>
      </c>
      <c r="AX8486" s="4"/>
      <c r="AY8486" s="4">
        <v>254434</v>
      </c>
      <c r="AZ8486" s="4">
        <v>472673</v>
      </c>
      <c r="BA8486" s="4" t="s">
        <v>22866</v>
      </c>
      <c r="BB8486" s="4" t="s">
        <v>22867</v>
      </c>
      <c r="BC8486" s="4">
        <v>40</v>
      </c>
      <c r="BD8486" t="str">
        <f>IF(AND(ADHOC!$G$15="",ADHOC!$S$4=""),"",IF(ADHOC!$G$15&lt;&gt;"",IF(ADHOC!$G$15=LEFT(Domein!$AS8486,LEN(ADHOC!$G$15)),MAX(Domein!BD$1:'Domein'!BD8485)+1,""),IF(ADHOC!$S$4=LEFT(Domein!$AS8486,LEN(ADHOC!$S$4)),MAX(Domein!BD$1:'Domein'!BD8485)+1,"")))</f>
        <v/>
      </c>
    </row>
    <row r="8487" spans="45:56" x14ac:dyDescent="0.2">
      <c r="AS8487" s="4" t="s">
        <v>16719</v>
      </c>
      <c r="AT8487" s="4" t="s">
        <v>3241</v>
      </c>
      <c r="AU8487" s="4" t="s">
        <v>463</v>
      </c>
      <c r="AV8487" s="4" t="s">
        <v>764</v>
      </c>
      <c r="AW8487" s="4" t="s">
        <v>701</v>
      </c>
      <c r="AX8487" s="4"/>
      <c r="AY8487" s="4">
        <v>255727</v>
      </c>
      <c r="AZ8487" s="4">
        <v>528141</v>
      </c>
      <c r="BA8487" s="4" t="s">
        <v>28931</v>
      </c>
      <c r="BB8487" s="4" t="s">
        <v>28932</v>
      </c>
      <c r="BC8487" s="4">
        <v>40</v>
      </c>
      <c r="BD8487" t="str">
        <f>IF(AND(ADHOC!$G$15="",ADHOC!$S$4=""),"",IF(ADHOC!$G$15&lt;&gt;"",IF(ADHOC!$G$15=LEFT(Domein!$AS8487,LEN(ADHOC!$G$15)),MAX(Domein!BD$1:'Domein'!BD8486)+1,""),IF(ADHOC!$S$4=LEFT(Domein!$AS8487,LEN(ADHOC!$S$4)),MAX(Domein!BD$1:'Domein'!BD8486)+1,"")))</f>
        <v/>
      </c>
    </row>
    <row r="8488" spans="45:56" x14ac:dyDescent="0.2">
      <c r="AS8488" s="4" t="s">
        <v>38096</v>
      </c>
      <c r="AT8488" s="4" t="s">
        <v>38097</v>
      </c>
      <c r="AU8488" s="4" t="s">
        <v>456</v>
      </c>
      <c r="AV8488" s="4" t="s">
        <v>785</v>
      </c>
      <c r="AW8488" s="4" t="s">
        <v>701</v>
      </c>
      <c r="AX8488" s="4"/>
      <c r="AY8488" s="4"/>
      <c r="AZ8488" s="4"/>
      <c r="BA8488" s="4"/>
      <c r="BB8488" s="4"/>
      <c r="BC8488" s="4">
        <v>40</v>
      </c>
      <c r="BD8488" t="str">
        <f>IF(AND(ADHOC!$G$15="",ADHOC!$S$4=""),"",IF(ADHOC!$G$15&lt;&gt;"",IF(ADHOC!$G$15=LEFT(Domein!$AS8488,LEN(ADHOC!$G$15)),MAX(Domein!BD$1:'Domein'!BD8487)+1,""),IF(ADHOC!$S$4=LEFT(Domein!$AS8488,LEN(ADHOC!$S$4)),MAX(Domein!BD$1:'Domein'!BD8487)+1,"")))</f>
        <v/>
      </c>
    </row>
    <row r="8489" spans="45:56" x14ac:dyDescent="0.2">
      <c r="AS8489" s="4" t="s">
        <v>9742</v>
      </c>
      <c r="AT8489" s="4" t="s">
        <v>9743</v>
      </c>
      <c r="AU8489" s="4" t="s">
        <v>462</v>
      </c>
      <c r="AV8489" s="4" t="s">
        <v>8119</v>
      </c>
      <c r="AW8489" s="4" t="s">
        <v>701</v>
      </c>
      <c r="AX8489" s="4"/>
      <c r="AY8489" s="4"/>
      <c r="AZ8489" s="4"/>
      <c r="BA8489" s="4"/>
      <c r="BB8489" s="4"/>
      <c r="BC8489" s="4">
        <v>40</v>
      </c>
      <c r="BD8489" t="str">
        <f>IF(AND(ADHOC!$G$15="",ADHOC!$S$4=""),"",IF(ADHOC!$G$15&lt;&gt;"",IF(ADHOC!$G$15=LEFT(Domein!$AS8489,LEN(ADHOC!$G$15)),MAX(Domein!BD$1:'Domein'!BD8488)+1,""),IF(ADHOC!$S$4=LEFT(Domein!$AS8489,LEN(ADHOC!$S$4)),MAX(Domein!BD$1:'Domein'!BD8488)+1,"")))</f>
        <v/>
      </c>
    </row>
    <row r="8490" spans="45:56" x14ac:dyDescent="0.2">
      <c r="AS8490" s="4" t="s">
        <v>38796</v>
      </c>
      <c r="AT8490" s="4" t="s">
        <v>38797</v>
      </c>
      <c r="AU8490" s="4" t="s">
        <v>456</v>
      </c>
      <c r="AV8490" s="4" t="s">
        <v>785</v>
      </c>
      <c r="AW8490" s="4" t="s">
        <v>701</v>
      </c>
      <c r="AX8490" s="4"/>
      <c r="AY8490" s="4"/>
      <c r="AZ8490" s="4"/>
      <c r="BA8490" s="4"/>
      <c r="BB8490" s="4"/>
      <c r="BC8490" s="4">
        <v>40</v>
      </c>
      <c r="BD8490" t="str">
        <f>IF(AND(ADHOC!$G$15="",ADHOC!$S$4=""),"",IF(ADHOC!$G$15&lt;&gt;"",IF(ADHOC!$G$15=LEFT(Domein!$AS8490,LEN(ADHOC!$G$15)),MAX(Domein!BD$1:'Domein'!BD8489)+1,""),IF(ADHOC!$S$4=LEFT(Domein!$AS8490,LEN(ADHOC!$S$4)),MAX(Domein!BD$1:'Domein'!BD8489)+1,"")))</f>
        <v/>
      </c>
    </row>
    <row r="8491" spans="45:56" x14ac:dyDescent="0.2">
      <c r="AS8491" s="4" t="s">
        <v>9744</v>
      </c>
      <c r="AT8491" s="4" t="s">
        <v>15962</v>
      </c>
      <c r="AU8491" s="4" t="s">
        <v>463</v>
      </c>
      <c r="AV8491" s="4" t="s">
        <v>8119</v>
      </c>
      <c r="AW8491" s="4" t="s">
        <v>701</v>
      </c>
      <c r="AX8491" s="4"/>
      <c r="AY8491" s="4"/>
      <c r="AZ8491" s="4"/>
      <c r="BA8491" s="4"/>
      <c r="BB8491" s="4"/>
      <c r="BC8491" s="4">
        <v>40</v>
      </c>
      <c r="BD8491" t="str">
        <f>IF(AND(ADHOC!$G$15="",ADHOC!$S$4=""),"",IF(ADHOC!$G$15&lt;&gt;"",IF(ADHOC!$G$15=LEFT(Domein!$AS8491,LEN(ADHOC!$G$15)),MAX(Domein!BD$1:'Domein'!BD8490)+1,""),IF(ADHOC!$S$4=LEFT(Domein!$AS8491,LEN(ADHOC!$S$4)),MAX(Domein!BD$1:'Domein'!BD8490)+1,"")))</f>
        <v/>
      </c>
    </row>
    <row r="8492" spans="45:56" x14ac:dyDescent="0.2">
      <c r="AS8492" s="4" t="s">
        <v>16306</v>
      </c>
      <c r="AT8492" s="4" t="s">
        <v>15962</v>
      </c>
      <c r="AU8492" s="4" t="s">
        <v>463</v>
      </c>
      <c r="AV8492" s="4" t="s">
        <v>785</v>
      </c>
      <c r="AW8492" s="4" t="s">
        <v>701</v>
      </c>
      <c r="AX8492" s="4"/>
      <c r="AY8492" s="4"/>
      <c r="AZ8492" s="4"/>
      <c r="BA8492" s="4"/>
      <c r="BB8492" s="4"/>
      <c r="BC8492" s="4">
        <v>40</v>
      </c>
      <c r="BD8492" t="str">
        <f>IF(AND(ADHOC!$G$15="",ADHOC!$S$4=""),"",IF(ADHOC!$G$15&lt;&gt;"",IF(ADHOC!$G$15=LEFT(Domein!$AS8492,LEN(ADHOC!$G$15)),MAX(Domein!BD$1:'Domein'!BD8491)+1,""),IF(ADHOC!$S$4=LEFT(Domein!$AS8492,LEN(ADHOC!$S$4)),MAX(Domein!BD$1:'Domein'!BD8491)+1,"")))</f>
        <v/>
      </c>
    </row>
    <row r="8493" spans="45:56" x14ac:dyDescent="0.2">
      <c r="AS8493" s="4" t="s">
        <v>38656</v>
      </c>
      <c r="AT8493" s="4" t="s">
        <v>38657</v>
      </c>
      <c r="AU8493" s="4" t="s">
        <v>456</v>
      </c>
      <c r="AV8493" s="4" t="s">
        <v>785</v>
      </c>
      <c r="AW8493" s="4" t="s">
        <v>701</v>
      </c>
      <c r="AX8493" s="4"/>
      <c r="AY8493" s="4"/>
      <c r="AZ8493" s="4"/>
      <c r="BA8493" s="4"/>
      <c r="BB8493" s="4"/>
      <c r="BC8493" s="4">
        <v>40</v>
      </c>
      <c r="BD8493" t="str">
        <f>IF(AND(ADHOC!$G$15="",ADHOC!$S$4=""),"",IF(ADHOC!$G$15&lt;&gt;"",IF(ADHOC!$G$15=LEFT(Domein!$AS8493,LEN(ADHOC!$G$15)),MAX(Domein!BD$1:'Domein'!BD8492)+1,""),IF(ADHOC!$S$4=LEFT(Domein!$AS8493,LEN(ADHOC!$S$4)),MAX(Domein!BD$1:'Domein'!BD8492)+1,"")))</f>
        <v/>
      </c>
    </row>
    <row r="8494" spans="45:56" x14ac:dyDescent="0.2">
      <c r="AS8494" s="4" t="s">
        <v>38658</v>
      </c>
      <c r="AT8494" s="4" t="s">
        <v>38659</v>
      </c>
      <c r="AU8494" s="4" t="s">
        <v>456</v>
      </c>
      <c r="AV8494" s="4" t="s">
        <v>785</v>
      </c>
      <c r="AW8494" s="4" t="s">
        <v>701</v>
      </c>
      <c r="AX8494" s="4"/>
      <c r="AY8494" s="4"/>
      <c r="AZ8494" s="4"/>
      <c r="BA8494" s="4"/>
      <c r="BB8494" s="4"/>
      <c r="BC8494" s="4">
        <v>40</v>
      </c>
      <c r="BD8494" t="str">
        <f>IF(AND(ADHOC!$G$15="",ADHOC!$S$4=""),"",IF(ADHOC!$G$15&lt;&gt;"",IF(ADHOC!$G$15=LEFT(Domein!$AS8494,LEN(ADHOC!$G$15)),MAX(Domein!BD$1:'Domein'!BD8493)+1,""),IF(ADHOC!$S$4=LEFT(Domein!$AS8494,LEN(ADHOC!$S$4)),MAX(Domein!BD$1:'Domein'!BD8493)+1,"")))</f>
        <v/>
      </c>
    </row>
    <row r="8495" spans="45:56" x14ac:dyDescent="0.2">
      <c r="AS8495" s="4" t="s">
        <v>38660</v>
      </c>
      <c r="AT8495" s="4" t="s">
        <v>38661</v>
      </c>
      <c r="AU8495" s="4" t="s">
        <v>456</v>
      </c>
      <c r="AV8495" s="4" t="s">
        <v>785</v>
      </c>
      <c r="AW8495" s="4" t="s">
        <v>701</v>
      </c>
      <c r="AX8495" s="4"/>
      <c r="AY8495" s="4"/>
      <c r="AZ8495" s="4"/>
      <c r="BA8495" s="4"/>
      <c r="BB8495" s="4"/>
      <c r="BC8495" s="4">
        <v>40</v>
      </c>
      <c r="BD8495" t="str">
        <f>IF(AND(ADHOC!$G$15="",ADHOC!$S$4=""),"",IF(ADHOC!$G$15&lt;&gt;"",IF(ADHOC!$G$15=LEFT(Domein!$AS8495,LEN(ADHOC!$G$15)),MAX(Domein!BD$1:'Domein'!BD8494)+1,""),IF(ADHOC!$S$4=LEFT(Domein!$AS8495,LEN(ADHOC!$S$4)),MAX(Domein!BD$1:'Domein'!BD8494)+1,"")))</f>
        <v/>
      </c>
    </row>
    <row r="8496" spans="45:56" x14ac:dyDescent="0.2">
      <c r="AS8496" s="4" t="s">
        <v>39038</v>
      </c>
      <c r="AT8496" s="4" t="s">
        <v>39039</v>
      </c>
      <c r="AU8496" s="4" t="s">
        <v>456</v>
      </c>
      <c r="AV8496" s="4" t="s">
        <v>785</v>
      </c>
      <c r="AW8496" s="4" t="s">
        <v>701</v>
      </c>
      <c r="AX8496" s="4"/>
      <c r="AY8496" s="4"/>
      <c r="AZ8496" s="4"/>
      <c r="BA8496" s="4"/>
      <c r="BB8496" s="4"/>
      <c r="BC8496" s="4">
        <v>40</v>
      </c>
      <c r="BD8496" t="str">
        <f>IF(AND(ADHOC!$G$15="",ADHOC!$S$4=""),"",IF(ADHOC!$G$15&lt;&gt;"",IF(ADHOC!$G$15=LEFT(Domein!$AS8496,LEN(ADHOC!$G$15)),MAX(Domein!BD$1:'Domein'!BD8495)+1,""),IF(ADHOC!$S$4=LEFT(Domein!$AS8496,LEN(ADHOC!$S$4)),MAX(Domein!BD$1:'Domein'!BD8495)+1,"")))</f>
        <v/>
      </c>
    </row>
    <row r="8497" spans="45:56" x14ac:dyDescent="0.2">
      <c r="AS8497" s="4" t="s">
        <v>39040</v>
      </c>
      <c r="AT8497" s="4" t="s">
        <v>39041</v>
      </c>
      <c r="AU8497" s="4" t="s">
        <v>456</v>
      </c>
      <c r="AV8497" s="4" t="s">
        <v>785</v>
      </c>
      <c r="AW8497" s="4" t="s">
        <v>701</v>
      </c>
      <c r="AX8497" s="4"/>
      <c r="AY8497" s="4"/>
      <c r="AZ8497" s="4"/>
      <c r="BA8497" s="4"/>
      <c r="BB8497" s="4"/>
      <c r="BC8497" s="4">
        <v>40</v>
      </c>
      <c r="BD8497" t="str">
        <f>IF(AND(ADHOC!$G$15="",ADHOC!$S$4=""),"",IF(ADHOC!$G$15&lt;&gt;"",IF(ADHOC!$G$15=LEFT(Domein!$AS8497,LEN(ADHOC!$G$15)),MAX(Domein!BD$1:'Domein'!BD8496)+1,""),IF(ADHOC!$S$4=LEFT(Domein!$AS8497,LEN(ADHOC!$S$4)),MAX(Domein!BD$1:'Domein'!BD8496)+1,"")))</f>
        <v/>
      </c>
    </row>
    <row r="8498" spans="45:56" x14ac:dyDescent="0.2">
      <c r="AS8498" s="4" t="s">
        <v>39042</v>
      </c>
      <c r="AT8498" s="4" t="s">
        <v>39043</v>
      </c>
      <c r="AU8498" s="4" t="s">
        <v>456</v>
      </c>
      <c r="AV8498" s="4" t="s">
        <v>785</v>
      </c>
      <c r="AW8498" s="4" t="s">
        <v>701</v>
      </c>
      <c r="AX8498" s="4"/>
      <c r="AY8498" s="4"/>
      <c r="AZ8498" s="4"/>
      <c r="BA8498" s="4"/>
      <c r="BB8498" s="4"/>
      <c r="BC8498" s="4">
        <v>40</v>
      </c>
      <c r="BD8498" t="str">
        <f>IF(AND(ADHOC!$G$15="",ADHOC!$S$4=""),"",IF(ADHOC!$G$15&lt;&gt;"",IF(ADHOC!$G$15=LEFT(Domein!$AS8498,LEN(ADHOC!$G$15)),MAX(Domein!BD$1:'Domein'!BD8497)+1,""),IF(ADHOC!$S$4=LEFT(Domein!$AS8498,LEN(ADHOC!$S$4)),MAX(Domein!BD$1:'Domein'!BD8497)+1,"")))</f>
        <v/>
      </c>
    </row>
    <row r="8499" spans="45:56" x14ac:dyDescent="0.2">
      <c r="AS8499" s="4" t="s">
        <v>39044</v>
      </c>
      <c r="AT8499" s="4" t="s">
        <v>39045</v>
      </c>
      <c r="AU8499" s="4" t="s">
        <v>456</v>
      </c>
      <c r="AV8499" s="4" t="s">
        <v>785</v>
      </c>
      <c r="AW8499" s="4" t="s">
        <v>701</v>
      </c>
      <c r="AX8499" s="4"/>
      <c r="AY8499" s="4"/>
      <c r="AZ8499" s="4"/>
      <c r="BA8499" s="4"/>
      <c r="BB8499" s="4"/>
      <c r="BC8499" s="4">
        <v>40</v>
      </c>
      <c r="BD8499" t="str">
        <f>IF(AND(ADHOC!$G$15="",ADHOC!$S$4=""),"",IF(ADHOC!$G$15&lt;&gt;"",IF(ADHOC!$G$15=LEFT(Domein!$AS8499,LEN(ADHOC!$G$15)),MAX(Domein!BD$1:'Domein'!BD8498)+1,""),IF(ADHOC!$S$4=LEFT(Domein!$AS8499,LEN(ADHOC!$S$4)),MAX(Domein!BD$1:'Domein'!BD8498)+1,"")))</f>
        <v/>
      </c>
    </row>
    <row r="8500" spans="45:56" x14ac:dyDescent="0.2">
      <c r="AS8500" s="4" t="s">
        <v>39046</v>
      </c>
      <c r="AT8500" s="4" t="s">
        <v>39047</v>
      </c>
      <c r="AU8500" s="4" t="s">
        <v>456</v>
      </c>
      <c r="AV8500" s="4" t="s">
        <v>785</v>
      </c>
      <c r="AW8500" s="4" t="s">
        <v>701</v>
      </c>
      <c r="AX8500" s="4"/>
      <c r="AY8500" s="4"/>
      <c r="AZ8500" s="4"/>
      <c r="BA8500" s="4"/>
      <c r="BB8500" s="4"/>
      <c r="BC8500" s="4">
        <v>40</v>
      </c>
      <c r="BD8500" t="str">
        <f>IF(AND(ADHOC!$G$15="",ADHOC!$S$4=""),"",IF(ADHOC!$G$15&lt;&gt;"",IF(ADHOC!$G$15=LEFT(Domein!$AS8500,LEN(ADHOC!$G$15)),MAX(Domein!BD$1:'Domein'!BD8499)+1,""),IF(ADHOC!$S$4=LEFT(Domein!$AS8500,LEN(ADHOC!$S$4)),MAX(Domein!BD$1:'Domein'!BD8499)+1,"")))</f>
        <v/>
      </c>
    </row>
    <row r="8501" spans="45:56" x14ac:dyDescent="0.2">
      <c r="AS8501" s="4" t="s">
        <v>39048</v>
      </c>
      <c r="AT8501" s="4" t="s">
        <v>39049</v>
      </c>
      <c r="AU8501" s="4" t="s">
        <v>456</v>
      </c>
      <c r="AV8501" s="4" t="s">
        <v>785</v>
      </c>
      <c r="AW8501" s="4" t="s">
        <v>701</v>
      </c>
      <c r="AX8501" s="4"/>
      <c r="AY8501" s="4"/>
      <c r="AZ8501" s="4"/>
      <c r="BA8501" s="4"/>
      <c r="BB8501" s="4"/>
      <c r="BC8501" s="4">
        <v>40</v>
      </c>
      <c r="BD8501" t="str">
        <f>IF(AND(ADHOC!$G$15="",ADHOC!$S$4=""),"",IF(ADHOC!$G$15&lt;&gt;"",IF(ADHOC!$G$15=LEFT(Domein!$AS8501,LEN(ADHOC!$G$15)),MAX(Domein!BD$1:'Domein'!BD8500)+1,""),IF(ADHOC!$S$4=LEFT(Domein!$AS8501,LEN(ADHOC!$S$4)),MAX(Domein!BD$1:'Domein'!BD8500)+1,"")))</f>
        <v/>
      </c>
    </row>
    <row r="8502" spans="45:56" x14ac:dyDescent="0.2">
      <c r="AS8502" s="4" t="s">
        <v>39050</v>
      </c>
      <c r="AT8502" s="4" t="s">
        <v>39051</v>
      </c>
      <c r="AU8502" s="4" t="s">
        <v>456</v>
      </c>
      <c r="AV8502" s="4" t="s">
        <v>785</v>
      </c>
      <c r="AW8502" s="4" t="s">
        <v>701</v>
      </c>
      <c r="AX8502" s="4"/>
      <c r="AY8502" s="4"/>
      <c r="AZ8502" s="4"/>
      <c r="BA8502" s="4"/>
      <c r="BB8502" s="4"/>
      <c r="BC8502" s="4">
        <v>40</v>
      </c>
      <c r="BD8502" t="str">
        <f>IF(AND(ADHOC!$G$15="",ADHOC!$S$4=""),"",IF(ADHOC!$G$15&lt;&gt;"",IF(ADHOC!$G$15=LEFT(Domein!$AS8502,LEN(ADHOC!$G$15)),MAX(Domein!BD$1:'Domein'!BD8501)+1,""),IF(ADHOC!$S$4=LEFT(Domein!$AS8502,LEN(ADHOC!$S$4)),MAX(Domein!BD$1:'Domein'!BD8501)+1,"")))</f>
        <v/>
      </c>
    </row>
    <row r="8503" spans="45:56" x14ac:dyDescent="0.2">
      <c r="AS8503" s="4" t="s">
        <v>39052</v>
      </c>
      <c r="AT8503" s="4" t="s">
        <v>39053</v>
      </c>
      <c r="AU8503" s="4" t="s">
        <v>456</v>
      </c>
      <c r="AV8503" s="4" t="s">
        <v>785</v>
      </c>
      <c r="AW8503" s="4" t="s">
        <v>701</v>
      </c>
      <c r="AX8503" s="4"/>
      <c r="AY8503" s="4"/>
      <c r="AZ8503" s="4"/>
      <c r="BA8503" s="4"/>
      <c r="BB8503" s="4"/>
      <c r="BC8503" s="4">
        <v>40</v>
      </c>
      <c r="BD8503" t="str">
        <f>IF(AND(ADHOC!$G$15="",ADHOC!$S$4=""),"",IF(ADHOC!$G$15&lt;&gt;"",IF(ADHOC!$G$15=LEFT(Domein!$AS8503,LEN(ADHOC!$G$15)),MAX(Domein!BD$1:'Domein'!BD8502)+1,""),IF(ADHOC!$S$4=LEFT(Domein!$AS8503,LEN(ADHOC!$S$4)),MAX(Domein!BD$1:'Domein'!BD8502)+1,"")))</f>
        <v/>
      </c>
    </row>
    <row r="8504" spans="45:56" x14ac:dyDescent="0.2">
      <c r="AS8504" s="4" t="s">
        <v>39054</v>
      </c>
      <c r="AT8504" s="4" t="s">
        <v>39055</v>
      </c>
      <c r="AU8504" s="4" t="s">
        <v>456</v>
      </c>
      <c r="AV8504" s="4" t="s">
        <v>785</v>
      </c>
      <c r="AW8504" s="4" t="s">
        <v>701</v>
      </c>
      <c r="AX8504" s="4"/>
      <c r="AY8504" s="4"/>
      <c r="AZ8504" s="4"/>
      <c r="BA8504" s="4"/>
      <c r="BB8504" s="4"/>
      <c r="BC8504" s="4">
        <v>40</v>
      </c>
      <c r="BD8504" t="str">
        <f>IF(AND(ADHOC!$G$15="",ADHOC!$S$4=""),"",IF(ADHOC!$G$15&lt;&gt;"",IF(ADHOC!$G$15=LEFT(Domein!$AS8504,LEN(ADHOC!$G$15)),MAX(Domein!BD$1:'Domein'!BD8503)+1,""),IF(ADHOC!$S$4=LEFT(Domein!$AS8504,LEN(ADHOC!$S$4)),MAX(Domein!BD$1:'Domein'!BD8503)+1,"")))</f>
        <v/>
      </c>
    </row>
    <row r="8505" spans="45:56" x14ac:dyDescent="0.2">
      <c r="AS8505" s="4" t="s">
        <v>8112</v>
      </c>
      <c r="AT8505" s="4" t="s">
        <v>9745</v>
      </c>
      <c r="AU8505" s="4" t="s">
        <v>456</v>
      </c>
      <c r="AV8505" s="4" t="s">
        <v>8117</v>
      </c>
      <c r="AW8505" s="4" t="s">
        <v>701</v>
      </c>
      <c r="AX8505" s="4"/>
      <c r="AY8505" s="4">
        <v>170202</v>
      </c>
      <c r="AZ8505" s="4">
        <v>482353</v>
      </c>
      <c r="BA8505" s="4" t="s">
        <v>28933</v>
      </c>
      <c r="BB8505" s="4" t="s">
        <v>28934</v>
      </c>
      <c r="BC8505" s="4">
        <v>40</v>
      </c>
      <c r="BD8505" t="str">
        <f>IF(AND(ADHOC!$G$15="",ADHOC!$S$4=""),"",IF(ADHOC!$G$15&lt;&gt;"",IF(ADHOC!$G$15=LEFT(Domein!$AS8505,LEN(ADHOC!$G$15)),MAX(Domein!BD$1:'Domein'!BD8504)+1,""),IF(ADHOC!$S$4=LEFT(Domein!$AS8505,LEN(ADHOC!$S$4)),MAX(Domein!BD$1:'Domein'!BD8504)+1,"")))</f>
        <v/>
      </c>
    </row>
    <row r="8506" spans="45:56" x14ac:dyDescent="0.2">
      <c r="AS8506" s="4" t="s">
        <v>8113</v>
      </c>
      <c r="AT8506" s="4" t="s">
        <v>9746</v>
      </c>
      <c r="AU8506" s="4" t="s">
        <v>456</v>
      </c>
      <c r="AV8506" s="4" t="s">
        <v>8117</v>
      </c>
      <c r="AW8506" s="4" t="s">
        <v>701</v>
      </c>
      <c r="AX8506" s="4"/>
      <c r="AY8506" s="4">
        <v>170201</v>
      </c>
      <c r="AZ8506" s="4">
        <v>482352</v>
      </c>
      <c r="BA8506" s="4" t="s">
        <v>28935</v>
      </c>
      <c r="BB8506" s="4" t="s">
        <v>28936</v>
      </c>
      <c r="BC8506" s="4">
        <v>40</v>
      </c>
      <c r="BD8506" t="str">
        <f>IF(AND(ADHOC!$G$15="",ADHOC!$S$4=""),"",IF(ADHOC!$G$15&lt;&gt;"",IF(ADHOC!$G$15=LEFT(Domein!$AS8506,LEN(ADHOC!$G$15)),MAX(Domein!BD$1:'Domein'!BD8505)+1,""),IF(ADHOC!$S$4=LEFT(Domein!$AS8506,LEN(ADHOC!$S$4)),MAX(Domein!BD$1:'Domein'!BD8505)+1,"")))</f>
        <v/>
      </c>
    </row>
    <row r="8507" spans="45:56" x14ac:dyDescent="0.2">
      <c r="AS8507" s="4" t="s">
        <v>8114</v>
      </c>
      <c r="AT8507" s="4" t="s">
        <v>9747</v>
      </c>
      <c r="AU8507" s="4" t="s">
        <v>456</v>
      </c>
      <c r="AV8507" s="4" t="s">
        <v>8117</v>
      </c>
      <c r="AW8507" s="4" t="s">
        <v>701</v>
      </c>
      <c r="AX8507" s="4"/>
      <c r="AY8507" s="4">
        <v>170204</v>
      </c>
      <c r="AZ8507" s="4">
        <v>482355</v>
      </c>
      <c r="BA8507" s="4" t="s">
        <v>28937</v>
      </c>
      <c r="BB8507" s="4" t="s">
        <v>28938</v>
      </c>
      <c r="BC8507" s="4">
        <v>40</v>
      </c>
      <c r="BD8507" t="str">
        <f>IF(AND(ADHOC!$G$15="",ADHOC!$S$4=""),"",IF(ADHOC!$G$15&lt;&gt;"",IF(ADHOC!$G$15=LEFT(Domein!$AS8507,LEN(ADHOC!$G$15)),MAX(Domein!BD$1:'Domein'!BD8506)+1,""),IF(ADHOC!$S$4=LEFT(Domein!$AS8507,LEN(ADHOC!$S$4)),MAX(Domein!BD$1:'Domein'!BD8506)+1,"")))</f>
        <v/>
      </c>
    </row>
    <row r="8508" spans="45:56" x14ac:dyDescent="0.2">
      <c r="AS8508" s="4" t="s">
        <v>8115</v>
      </c>
      <c r="AT8508" s="4" t="s">
        <v>9748</v>
      </c>
      <c r="AU8508" s="4" t="s">
        <v>456</v>
      </c>
      <c r="AV8508" s="4" t="s">
        <v>8117</v>
      </c>
      <c r="AW8508" s="4" t="s">
        <v>701</v>
      </c>
      <c r="AX8508" s="4"/>
      <c r="AY8508" s="4">
        <v>170203</v>
      </c>
      <c r="AZ8508" s="4">
        <v>482354</v>
      </c>
      <c r="BA8508" s="4" t="s">
        <v>28939</v>
      </c>
      <c r="BB8508" s="4" t="s">
        <v>28940</v>
      </c>
      <c r="BC8508" s="4">
        <v>40</v>
      </c>
      <c r="BD8508" t="str">
        <f>IF(AND(ADHOC!$G$15="",ADHOC!$S$4=""),"",IF(ADHOC!$G$15&lt;&gt;"",IF(ADHOC!$G$15=LEFT(Domein!$AS8508,LEN(ADHOC!$G$15)),MAX(Domein!BD$1:'Domein'!BD8507)+1,""),IF(ADHOC!$S$4=LEFT(Domein!$AS8508,LEN(ADHOC!$S$4)),MAX(Domein!BD$1:'Domein'!BD8507)+1,"")))</f>
        <v/>
      </c>
    </row>
    <row r="8509" spans="45:56" x14ac:dyDescent="0.2">
      <c r="AS8509" s="4" t="s">
        <v>9749</v>
      </c>
      <c r="AT8509" s="4" t="s">
        <v>9750</v>
      </c>
      <c r="AU8509" s="4" t="s">
        <v>456</v>
      </c>
      <c r="AV8509" s="4" t="s">
        <v>8117</v>
      </c>
      <c r="AW8509" s="4" t="s">
        <v>701</v>
      </c>
      <c r="AX8509" s="4"/>
      <c r="AY8509" s="4">
        <v>170206</v>
      </c>
      <c r="AZ8509" s="4">
        <v>482357</v>
      </c>
      <c r="BA8509" s="4" t="s">
        <v>28941</v>
      </c>
      <c r="BB8509" s="4" t="s">
        <v>28942</v>
      </c>
      <c r="BC8509" s="4">
        <v>40</v>
      </c>
      <c r="BD8509" t="str">
        <f>IF(AND(ADHOC!$G$15="",ADHOC!$S$4=""),"",IF(ADHOC!$G$15&lt;&gt;"",IF(ADHOC!$G$15=LEFT(Domein!$AS8509,LEN(ADHOC!$G$15)),MAX(Domein!BD$1:'Domein'!BD8508)+1,""),IF(ADHOC!$S$4=LEFT(Domein!$AS8509,LEN(ADHOC!$S$4)),MAX(Domein!BD$1:'Domein'!BD8508)+1,"")))</f>
        <v/>
      </c>
    </row>
    <row r="8510" spans="45:56" x14ac:dyDescent="0.2">
      <c r="AS8510" s="4" t="s">
        <v>9751</v>
      </c>
      <c r="AT8510" s="4" t="s">
        <v>9752</v>
      </c>
      <c r="AU8510" s="4" t="s">
        <v>456</v>
      </c>
      <c r="AV8510" s="4" t="s">
        <v>8117</v>
      </c>
      <c r="AW8510" s="4" t="s">
        <v>701</v>
      </c>
      <c r="AX8510" s="4"/>
      <c r="AY8510" s="4">
        <v>170205</v>
      </c>
      <c r="AZ8510" s="4">
        <v>482356</v>
      </c>
      <c r="BA8510" s="4" t="s">
        <v>28943</v>
      </c>
      <c r="BB8510" s="4" t="s">
        <v>28944</v>
      </c>
      <c r="BC8510" s="4">
        <v>40</v>
      </c>
      <c r="BD8510" t="str">
        <f>IF(AND(ADHOC!$G$15="",ADHOC!$S$4=""),"",IF(ADHOC!$G$15&lt;&gt;"",IF(ADHOC!$G$15=LEFT(Domein!$AS8510,LEN(ADHOC!$G$15)),MAX(Domein!BD$1:'Domein'!BD8509)+1,""),IF(ADHOC!$S$4=LEFT(Domein!$AS8510,LEN(ADHOC!$S$4)),MAX(Domein!BD$1:'Domein'!BD8509)+1,"")))</f>
        <v/>
      </c>
    </row>
    <row r="8511" spans="45:56" x14ac:dyDescent="0.2">
      <c r="AS8511" s="4" t="s">
        <v>12754</v>
      </c>
      <c r="AT8511" s="4" t="s">
        <v>12755</v>
      </c>
      <c r="AU8511" s="4" t="s">
        <v>456</v>
      </c>
      <c r="AV8511" s="4" t="s">
        <v>8117</v>
      </c>
      <c r="AW8511" s="4" t="s">
        <v>701</v>
      </c>
      <c r="AX8511" s="4"/>
      <c r="AY8511" s="4">
        <v>170208</v>
      </c>
      <c r="AZ8511" s="4">
        <v>482359</v>
      </c>
      <c r="BA8511" s="4" t="s">
        <v>28945</v>
      </c>
      <c r="BB8511" s="4" t="s">
        <v>28946</v>
      </c>
      <c r="BC8511" s="4">
        <v>40</v>
      </c>
      <c r="BD8511" t="str">
        <f>IF(AND(ADHOC!$G$15="",ADHOC!$S$4=""),"",IF(ADHOC!$G$15&lt;&gt;"",IF(ADHOC!$G$15=LEFT(Domein!$AS8511,LEN(ADHOC!$G$15)),MAX(Domein!BD$1:'Domein'!BD8510)+1,""),IF(ADHOC!$S$4=LEFT(Domein!$AS8511,LEN(ADHOC!$S$4)),MAX(Domein!BD$1:'Domein'!BD8510)+1,"")))</f>
        <v/>
      </c>
    </row>
    <row r="8512" spans="45:56" x14ac:dyDescent="0.2">
      <c r="AS8512" s="4" t="s">
        <v>12756</v>
      </c>
      <c r="AT8512" s="4" t="s">
        <v>12757</v>
      </c>
      <c r="AU8512" s="4" t="s">
        <v>456</v>
      </c>
      <c r="AV8512" s="4" t="s">
        <v>8117</v>
      </c>
      <c r="AW8512" s="4" t="s">
        <v>701</v>
      </c>
      <c r="AX8512" s="4"/>
      <c r="AY8512" s="4">
        <v>170207</v>
      </c>
      <c r="AZ8512" s="4">
        <v>482358</v>
      </c>
      <c r="BA8512" s="4" t="s">
        <v>28947</v>
      </c>
      <c r="BB8512" s="4" t="s">
        <v>28948</v>
      </c>
      <c r="BC8512" s="4">
        <v>40</v>
      </c>
      <c r="BD8512" t="str">
        <f>IF(AND(ADHOC!$G$15="",ADHOC!$S$4=""),"",IF(ADHOC!$G$15&lt;&gt;"",IF(ADHOC!$G$15=LEFT(Domein!$AS8512,LEN(ADHOC!$G$15)),MAX(Domein!BD$1:'Domein'!BD8511)+1,""),IF(ADHOC!$S$4=LEFT(Domein!$AS8512,LEN(ADHOC!$S$4)),MAX(Domein!BD$1:'Domein'!BD8511)+1,"")))</f>
        <v/>
      </c>
    </row>
    <row r="8513" spans="45:56" x14ac:dyDescent="0.2">
      <c r="AS8513" s="4" t="s">
        <v>9753</v>
      </c>
      <c r="AT8513" s="4" t="s">
        <v>9754</v>
      </c>
      <c r="AU8513" s="4" t="s">
        <v>456</v>
      </c>
      <c r="AV8513" s="4" t="s">
        <v>764</v>
      </c>
      <c r="AW8513" s="4" t="s">
        <v>724</v>
      </c>
      <c r="AX8513" s="4"/>
      <c r="AY8513" s="4">
        <v>158491</v>
      </c>
      <c r="AZ8513" s="4">
        <v>503340</v>
      </c>
      <c r="BA8513" s="4" t="s">
        <v>28949</v>
      </c>
      <c r="BB8513" s="4" t="s">
        <v>28950</v>
      </c>
      <c r="BC8513" s="4">
        <v>40</v>
      </c>
      <c r="BD8513" t="str">
        <f>IF(AND(ADHOC!$G$15="",ADHOC!$S$4=""),"",IF(ADHOC!$G$15&lt;&gt;"",IF(ADHOC!$G$15=LEFT(Domein!$AS8513,LEN(ADHOC!$G$15)),MAX(Domein!BD$1:'Domein'!BD8512)+1,""),IF(ADHOC!$S$4=LEFT(Domein!$AS8513,LEN(ADHOC!$S$4)),MAX(Domein!BD$1:'Domein'!BD8512)+1,"")))</f>
        <v/>
      </c>
    </row>
    <row r="8514" spans="45:56" x14ac:dyDescent="0.2">
      <c r="AS8514" s="4" t="s">
        <v>786</v>
      </c>
      <c r="AT8514" s="4" t="s">
        <v>37587</v>
      </c>
      <c r="AU8514" s="4" t="s">
        <v>463</v>
      </c>
      <c r="AV8514" s="4" t="s">
        <v>786</v>
      </c>
      <c r="AW8514" s="4" t="s">
        <v>701</v>
      </c>
      <c r="AX8514" s="4"/>
      <c r="AY8514" s="4"/>
      <c r="AZ8514" s="4"/>
      <c r="BA8514" s="4"/>
      <c r="BB8514" s="4"/>
      <c r="BC8514" s="4">
        <v>40</v>
      </c>
      <c r="BD8514" t="str">
        <f>IF(AND(ADHOC!$G$15="",ADHOC!$S$4=""),"",IF(ADHOC!$G$15&lt;&gt;"",IF(ADHOC!$G$15=LEFT(Domein!$AS8514,LEN(ADHOC!$G$15)),MAX(Domein!BD$1:'Domein'!BD8513)+1,""),IF(ADHOC!$S$4=LEFT(Domein!$AS8514,LEN(ADHOC!$S$4)),MAX(Domein!BD$1:'Domein'!BD8513)+1,"")))</f>
        <v/>
      </c>
    </row>
    <row r="8515" spans="45:56" x14ac:dyDescent="0.2">
      <c r="AS8515" s="4" t="s">
        <v>7113</v>
      </c>
      <c r="AT8515" s="4" t="s">
        <v>7114</v>
      </c>
      <c r="AU8515" s="4" t="s">
        <v>456</v>
      </c>
      <c r="AV8515" s="4" t="s">
        <v>786</v>
      </c>
      <c r="AW8515" s="4" t="s">
        <v>701</v>
      </c>
      <c r="AX8515" s="4"/>
      <c r="AY8515" s="4"/>
      <c r="AZ8515" s="4"/>
      <c r="BA8515" s="4"/>
      <c r="BB8515" s="4"/>
      <c r="BC8515" s="4">
        <v>40</v>
      </c>
      <c r="BD8515" t="str">
        <f>IF(AND(ADHOC!$G$15="",ADHOC!$S$4=""),"",IF(ADHOC!$G$15&lt;&gt;"",IF(ADHOC!$G$15=LEFT(Domein!$AS8515,LEN(ADHOC!$G$15)),MAX(Domein!BD$1:'Domein'!BD8514)+1,""),IF(ADHOC!$S$4=LEFT(Domein!$AS8515,LEN(ADHOC!$S$4)),MAX(Domein!BD$1:'Domein'!BD8514)+1,"")))</f>
        <v/>
      </c>
    </row>
    <row r="8516" spans="45:56" x14ac:dyDescent="0.2">
      <c r="AS8516" s="4" t="s">
        <v>3528</v>
      </c>
      <c r="AT8516" s="4" t="s">
        <v>3529</v>
      </c>
      <c r="AU8516" s="4" t="s">
        <v>456</v>
      </c>
      <c r="AV8516" s="4" t="s">
        <v>786</v>
      </c>
      <c r="AW8516" s="4" t="s">
        <v>724</v>
      </c>
      <c r="AX8516" s="4"/>
      <c r="AY8516" s="4"/>
      <c r="AZ8516" s="4"/>
      <c r="BA8516" s="4"/>
      <c r="BB8516" s="4"/>
      <c r="BC8516" s="4">
        <v>40</v>
      </c>
      <c r="BD8516" t="str">
        <f>IF(AND(ADHOC!$G$15="",ADHOC!$S$4=""),"",IF(ADHOC!$G$15&lt;&gt;"",IF(ADHOC!$G$15=LEFT(Domein!$AS8516,LEN(ADHOC!$G$15)),MAX(Domein!BD$1:'Domein'!BD8515)+1,""),IF(ADHOC!$S$4=LEFT(Domein!$AS8516,LEN(ADHOC!$S$4)),MAX(Domein!BD$1:'Domein'!BD8515)+1,"")))</f>
        <v/>
      </c>
    </row>
    <row r="8517" spans="45:56" x14ac:dyDescent="0.2">
      <c r="AS8517" s="4" t="s">
        <v>3530</v>
      </c>
      <c r="AT8517" s="4" t="s">
        <v>3531</v>
      </c>
      <c r="AU8517" s="4" t="s">
        <v>456</v>
      </c>
      <c r="AV8517" s="4" t="s">
        <v>786</v>
      </c>
      <c r="AW8517" s="4" t="s">
        <v>724</v>
      </c>
      <c r="AX8517" s="4"/>
      <c r="AY8517" s="4"/>
      <c r="AZ8517" s="4"/>
      <c r="BA8517" s="4"/>
      <c r="BB8517" s="4"/>
      <c r="BC8517" s="4">
        <v>40</v>
      </c>
      <c r="BD8517" t="str">
        <f>IF(AND(ADHOC!$G$15="",ADHOC!$S$4=""),"",IF(ADHOC!$G$15&lt;&gt;"",IF(ADHOC!$G$15=LEFT(Domein!$AS8517,LEN(ADHOC!$G$15)),MAX(Domein!BD$1:'Domein'!BD8516)+1,""),IF(ADHOC!$S$4=LEFT(Domein!$AS8517,LEN(ADHOC!$S$4)),MAX(Domein!BD$1:'Domein'!BD8516)+1,"")))</f>
        <v/>
      </c>
    </row>
    <row r="8518" spans="45:56" x14ac:dyDescent="0.2">
      <c r="AS8518" s="4" t="s">
        <v>3532</v>
      </c>
      <c r="AT8518" s="4" t="s">
        <v>3527</v>
      </c>
      <c r="AU8518" s="4" t="s">
        <v>456</v>
      </c>
      <c r="AV8518" s="4" t="s">
        <v>787</v>
      </c>
      <c r="AW8518" s="4" t="s">
        <v>701</v>
      </c>
      <c r="AX8518" s="4"/>
      <c r="AY8518" s="4"/>
      <c r="AZ8518" s="4"/>
      <c r="BA8518" s="4"/>
      <c r="BB8518" s="4"/>
      <c r="BC8518" s="4">
        <v>40</v>
      </c>
      <c r="BD8518" t="str">
        <f>IF(AND(ADHOC!$G$15="",ADHOC!$S$4=""),"",IF(ADHOC!$G$15&lt;&gt;"",IF(ADHOC!$G$15=LEFT(Domein!$AS8518,LEN(ADHOC!$G$15)),MAX(Domein!BD$1:'Domein'!BD8517)+1,""),IF(ADHOC!$S$4=LEFT(Domein!$AS8518,LEN(ADHOC!$S$4)),MAX(Domein!BD$1:'Domein'!BD8517)+1,"")))</f>
        <v/>
      </c>
    </row>
    <row r="8519" spans="45:56" x14ac:dyDescent="0.2">
      <c r="AS8519" s="4" t="s">
        <v>3533</v>
      </c>
      <c r="AT8519" s="4" t="s">
        <v>13851</v>
      </c>
      <c r="AU8519" s="4" t="s">
        <v>456</v>
      </c>
      <c r="AV8519" s="4" t="s">
        <v>787</v>
      </c>
      <c r="AW8519" s="4" t="s">
        <v>701</v>
      </c>
      <c r="AX8519" s="4"/>
      <c r="AY8519" s="4"/>
      <c r="AZ8519" s="4"/>
      <c r="BA8519" s="4"/>
      <c r="BB8519" s="4"/>
      <c r="BC8519" s="4">
        <v>40</v>
      </c>
      <c r="BD8519" t="str">
        <f>IF(AND(ADHOC!$G$15="",ADHOC!$S$4=""),"",IF(ADHOC!$G$15&lt;&gt;"",IF(ADHOC!$G$15=LEFT(Domein!$AS8519,LEN(ADHOC!$G$15)),MAX(Domein!BD$1:'Domein'!BD8518)+1,""),IF(ADHOC!$S$4=LEFT(Domein!$AS8519,LEN(ADHOC!$S$4)),MAX(Domein!BD$1:'Domein'!BD8518)+1,"")))</f>
        <v/>
      </c>
    </row>
    <row r="8520" spans="45:56" x14ac:dyDescent="0.2">
      <c r="AS8520" s="4" t="s">
        <v>3534</v>
      </c>
      <c r="AT8520" s="4" t="s">
        <v>3535</v>
      </c>
      <c r="AU8520" s="4" t="s">
        <v>456</v>
      </c>
      <c r="AV8520" s="4" t="s">
        <v>786</v>
      </c>
      <c r="AW8520" s="4" t="s">
        <v>724</v>
      </c>
      <c r="AX8520" s="4"/>
      <c r="AY8520" s="4"/>
      <c r="AZ8520" s="4"/>
      <c r="BA8520" s="4"/>
      <c r="BB8520" s="4"/>
      <c r="BC8520" s="4">
        <v>40</v>
      </c>
      <c r="BD8520" t="str">
        <f>IF(AND(ADHOC!$G$15="",ADHOC!$S$4=""),"",IF(ADHOC!$G$15&lt;&gt;"",IF(ADHOC!$G$15=LEFT(Domein!$AS8520,LEN(ADHOC!$G$15)),MAX(Domein!BD$1:'Domein'!BD8519)+1,""),IF(ADHOC!$S$4=LEFT(Domein!$AS8520,LEN(ADHOC!$S$4)),MAX(Domein!BD$1:'Domein'!BD8519)+1,"")))</f>
        <v/>
      </c>
    </row>
    <row r="8521" spans="45:56" x14ac:dyDescent="0.2">
      <c r="AS8521" s="4" t="s">
        <v>3536</v>
      </c>
      <c r="AT8521" s="4" t="s">
        <v>3537</v>
      </c>
      <c r="AU8521" s="4" t="s">
        <v>456</v>
      </c>
      <c r="AV8521" s="4" t="s">
        <v>786</v>
      </c>
      <c r="AW8521" s="4" t="s">
        <v>724</v>
      </c>
      <c r="AX8521" s="4"/>
      <c r="AY8521" s="4"/>
      <c r="AZ8521" s="4"/>
      <c r="BA8521" s="4"/>
      <c r="BB8521" s="4"/>
      <c r="BC8521" s="4">
        <v>40</v>
      </c>
      <c r="BD8521" t="str">
        <f>IF(AND(ADHOC!$G$15="",ADHOC!$S$4=""),"",IF(ADHOC!$G$15&lt;&gt;"",IF(ADHOC!$G$15=LEFT(Domein!$AS8521,LEN(ADHOC!$G$15)),MAX(Domein!BD$1:'Domein'!BD8520)+1,""),IF(ADHOC!$S$4=LEFT(Domein!$AS8521,LEN(ADHOC!$S$4)),MAX(Domein!BD$1:'Domein'!BD8520)+1,"")))</f>
        <v/>
      </c>
    </row>
    <row r="8522" spans="45:56" x14ac:dyDescent="0.2">
      <c r="AS8522" s="4" t="s">
        <v>37588</v>
      </c>
      <c r="AT8522" s="4" t="s">
        <v>37589</v>
      </c>
      <c r="AU8522" s="4" t="s">
        <v>456</v>
      </c>
      <c r="AV8522" s="4" t="s">
        <v>786</v>
      </c>
      <c r="AW8522" s="4" t="s">
        <v>724</v>
      </c>
      <c r="AX8522" s="4"/>
      <c r="AY8522" s="4"/>
      <c r="AZ8522" s="4"/>
      <c r="BA8522" s="4"/>
      <c r="BB8522" s="4"/>
      <c r="BC8522" s="4">
        <v>40</v>
      </c>
      <c r="BD8522" t="str">
        <f>IF(AND(ADHOC!$G$15="",ADHOC!$S$4=""),"",IF(ADHOC!$G$15&lt;&gt;"",IF(ADHOC!$G$15=LEFT(Domein!$AS8522,LEN(ADHOC!$G$15)),MAX(Domein!BD$1:'Domein'!BD8521)+1,""),IF(ADHOC!$S$4=LEFT(Domein!$AS8522,LEN(ADHOC!$S$4)),MAX(Domein!BD$1:'Domein'!BD8521)+1,"")))</f>
        <v/>
      </c>
    </row>
    <row r="8523" spans="45:56" x14ac:dyDescent="0.2">
      <c r="AS8523" s="4" t="s">
        <v>36435</v>
      </c>
      <c r="AT8523" s="4" t="s">
        <v>36436</v>
      </c>
      <c r="AU8523" s="4" t="s">
        <v>456</v>
      </c>
      <c r="AV8523" s="4" t="s">
        <v>786</v>
      </c>
      <c r="AW8523" s="4" t="s">
        <v>724</v>
      </c>
      <c r="AX8523" s="4"/>
      <c r="AY8523" s="4"/>
      <c r="AZ8523" s="4"/>
      <c r="BA8523" s="4"/>
      <c r="BB8523" s="4"/>
      <c r="BC8523" s="4">
        <v>40</v>
      </c>
      <c r="BD8523" t="str">
        <f>IF(AND(ADHOC!$G$15="",ADHOC!$S$4=""),"",IF(ADHOC!$G$15&lt;&gt;"",IF(ADHOC!$G$15=LEFT(Domein!$AS8523,LEN(ADHOC!$G$15)),MAX(Domein!BD$1:'Domein'!BD8522)+1,""),IF(ADHOC!$S$4=LEFT(Domein!$AS8523,LEN(ADHOC!$S$4)),MAX(Domein!BD$1:'Domein'!BD8522)+1,"")))</f>
        <v/>
      </c>
    </row>
    <row r="8524" spans="45:56" x14ac:dyDescent="0.2">
      <c r="AS8524" s="4" t="s">
        <v>35936</v>
      </c>
      <c r="AT8524" s="4" t="s">
        <v>35937</v>
      </c>
      <c r="AU8524" s="4" t="s">
        <v>456</v>
      </c>
      <c r="AV8524" s="4" t="s">
        <v>786</v>
      </c>
      <c r="AW8524" s="4" t="s">
        <v>701</v>
      </c>
      <c r="AX8524" s="4"/>
      <c r="AY8524" s="4"/>
      <c r="AZ8524" s="4"/>
      <c r="BA8524" s="4"/>
      <c r="BB8524" s="4"/>
      <c r="BC8524" s="4">
        <v>40</v>
      </c>
      <c r="BD8524" t="str">
        <f>IF(AND(ADHOC!$G$15="",ADHOC!$S$4=""),"",IF(ADHOC!$G$15&lt;&gt;"",IF(ADHOC!$G$15=LEFT(Domein!$AS8524,LEN(ADHOC!$G$15)),MAX(Domein!BD$1:'Domein'!BD8523)+1,""),IF(ADHOC!$S$4=LEFT(Domein!$AS8524,LEN(ADHOC!$S$4)),MAX(Domein!BD$1:'Domein'!BD8523)+1,"")))</f>
        <v/>
      </c>
    </row>
    <row r="8525" spans="45:56" x14ac:dyDescent="0.2">
      <c r="AS8525" s="4" t="s">
        <v>7115</v>
      </c>
      <c r="AT8525" s="4" t="s">
        <v>7116</v>
      </c>
      <c r="AU8525" s="4" t="s">
        <v>456</v>
      </c>
      <c r="AV8525" s="4" t="s">
        <v>786</v>
      </c>
      <c r="AW8525" s="4" t="s">
        <v>701</v>
      </c>
      <c r="AX8525" s="4"/>
      <c r="AY8525" s="4"/>
      <c r="AZ8525" s="4"/>
      <c r="BA8525" s="4"/>
      <c r="BB8525" s="4"/>
      <c r="BC8525" s="4">
        <v>40</v>
      </c>
      <c r="BD8525" t="str">
        <f>IF(AND(ADHOC!$G$15="",ADHOC!$S$4=""),"",IF(ADHOC!$G$15&lt;&gt;"",IF(ADHOC!$G$15=LEFT(Domein!$AS8525,LEN(ADHOC!$G$15)),MAX(Domein!BD$1:'Domein'!BD8524)+1,""),IF(ADHOC!$S$4=LEFT(Domein!$AS8525,LEN(ADHOC!$S$4)),MAX(Domein!BD$1:'Domein'!BD8524)+1,"")))</f>
        <v/>
      </c>
    </row>
    <row r="8526" spans="45:56" x14ac:dyDescent="0.2">
      <c r="AS8526" s="4" t="s">
        <v>3538</v>
      </c>
      <c r="AT8526" s="4" t="s">
        <v>3539</v>
      </c>
      <c r="AU8526" s="4" t="s">
        <v>456</v>
      </c>
      <c r="AV8526" s="4" t="s">
        <v>787</v>
      </c>
      <c r="AW8526" s="4" t="s">
        <v>701</v>
      </c>
      <c r="AX8526" s="4"/>
      <c r="AY8526" s="4"/>
      <c r="AZ8526" s="4"/>
      <c r="BA8526" s="4"/>
      <c r="BB8526" s="4"/>
      <c r="BC8526" s="4">
        <v>40</v>
      </c>
      <c r="BD8526" t="str">
        <f>IF(AND(ADHOC!$G$15="",ADHOC!$S$4=""),"",IF(ADHOC!$G$15&lt;&gt;"",IF(ADHOC!$G$15=LEFT(Domein!$AS8526,LEN(ADHOC!$G$15)),MAX(Domein!BD$1:'Domein'!BD8525)+1,""),IF(ADHOC!$S$4=LEFT(Domein!$AS8526,LEN(ADHOC!$S$4)),MAX(Domein!BD$1:'Domein'!BD8525)+1,"")))</f>
        <v/>
      </c>
    </row>
    <row r="8527" spans="45:56" x14ac:dyDescent="0.2">
      <c r="AS8527" s="4" t="s">
        <v>9755</v>
      </c>
      <c r="AT8527" s="4" t="s">
        <v>9756</v>
      </c>
      <c r="AU8527" s="4" t="s">
        <v>456</v>
      </c>
      <c r="AV8527" s="4" t="s">
        <v>786</v>
      </c>
      <c r="AW8527" s="4" t="s">
        <v>724</v>
      </c>
      <c r="AX8527" s="4"/>
      <c r="AY8527" s="4">
        <v>250504</v>
      </c>
      <c r="AZ8527" s="4">
        <v>472814</v>
      </c>
      <c r="BA8527" s="4" t="s">
        <v>25068</v>
      </c>
      <c r="BB8527" s="4" t="s">
        <v>28951</v>
      </c>
      <c r="BC8527" s="4">
        <v>40</v>
      </c>
      <c r="BD8527" t="str">
        <f>IF(AND(ADHOC!$G$15="",ADHOC!$S$4=""),"",IF(ADHOC!$G$15&lt;&gt;"",IF(ADHOC!$G$15=LEFT(Domein!$AS8527,LEN(ADHOC!$G$15)),MAX(Domein!BD$1:'Domein'!BD8526)+1,""),IF(ADHOC!$S$4=LEFT(Domein!$AS8527,LEN(ADHOC!$S$4)),MAX(Domein!BD$1:'Domein'!BD8526)+1,"")))</f>
        <v/>
      </c>
    </row>
    <row r="8528" spans="45:56" x14ac:dyDescent="0.2">
      <c r="AS8528" s="4" t="s">
        <v>36437</v>
      </c>
      <c r="AT8528" s="4" t="s">
        <v>36438</v>
      </c>
      <c r="AU8528" s="4" t="s">
        <v>456</v>
      </c>
      <c r="AV8528" s="4" t="s">
        <v>786</v>
      </c>
      <c r="AW8528" s="4" t="s">
        <v>724</v>
      </c>
      <c r="AX8528" s="4"/>
      <c r="AY8528" s="4"/>
      <c r="AZ8528" s="4"/>
      <c r="BA8528" s="4"/>
      <c r="BB8528" s="4"/>
      <c r="BC8528" s="4">
        <v>40</v>
      </c>
      <c r="BD8528" t="str">
        <f>IF(AND(ADHOC!$G$15="",ADHOC!$S$4=""),"",IF(ADHOC!$G$15&lt;&gt;"",IF(ADHOC!$G$15=LEFT(Domein!$AS8528,LEN(ADHOC!$G$15)),MAX(Domein!BD$1:'Domein'!BD8527)+1,""),IF(ADHOC!$S$4=LEFT(Domein!$AS8528,LEN(ADHOC!$S$4)),MAX(Domein!BD$1:'Domein'!BD8527)+1,"")))</f>
        <v/>
      </c>
    </row>
    <row r="8529" spans="45:56" x14ac:dyDescent="0.2">
      <c r="AS8529" s="4" t="s">
        <v>36439</v>
      </c>
      <c r="AT8529" s="4" t="s">
        <v>36440</v>
      </c>
      <c r="AU8529" s="4" t="s">
        <v>456</v>
      </c>
      <c r="AV8529" s="4" t="s">
        <v>786</v>
      </c>
      <c r="AW8529" s="4" t="s">
        <v>724</v>
      </c>
      <c r="AX8529" s="4"/>
      <c r="AY8529" s="4"/>
      <c r="AZ8529" s="4"/>
      <c r="BA8529" s="4"/>
      <c r="BB8529" s="4"/>
      <c r="BC8529" s="4">
        <v>40</v>
      </c>
      <c r="BD8529" t="str">
        <f>IF(AND(ADHOC!$G$15="",ADHOC!$S$4=""),"",IF(ADHOC!$G$15&lt;&gt;"",IF(ADHOC!$G$15=LEFT(Domein!$AS8529,LEN(ADHOC!$G$15)),MAX(Domein!BD$1:'Domein'!BD8528)+1,""),IF(ADHOC!$S$4=LEFT(Domein!$AS8529,LEN(ADHOC!$S$4)),MAX(Domein!BD$1:'Domein'!BD8528)+1,"")))</f>
        <v/>
      </c>
    </row>
    <row r="8530" spans="45:56" x14ac:dyDescent="0.2">
      <c r="AS8530" s="4" t="s">
        <v>3540</v>
      </c>
      <c r="AT8530" s="4" t="s">
        <v>3541</v>
      </c>
      <c r="AU8530" s="4" t="s">
        <v>456</v>
      </c>
      <c r="AV8530" s="4" t="s">
        <v>786</v>
      </c>
      <c r="AW8530" s="4" t="s">
        <v>724</v>
      </c>
      <c r="AX8530" s="4"/>
      <c r="AY8530" s="4"/>
      <c r="AZ8530" s="4"/>
      <c r="BA8530" s="4"/>
      <c r="BB8530" s="4"/>
      <c r="BC8530" s="4">
        <v>40</v>
      </c>
      <c r="BD8530" t="str">
        <f>IF(AND(ADHOC!$G$15="",ADHOC!$S$4=""),"",IF(ADHOC!$G$15&lt;&gt;"",IF(ADHOC!$G$15=LEFT(Domein!$AS8530,LEN(ADHOC!$G$15)),MAX(Domein!BD$1:'Domein'!BD8529)+1,""),IF(ADHOC!$S$4=LEFT(Domein!$AS8530,LEN(ADHOC!$S$4)),MAX(Domein!BD$1:'Domein'!BD8529)+1,"")))</f>
        <v/>
      </c>
    </row>
    <row r="8531" spans="45:56" x14ac:dyDescent="0.2">
      <c r="AS8531" s="4" t="s">
        <v>3542</v>
      </c>
      <c r="AT8531" s="4" t="s">
        <v>3543</v>
      </c>
      <c r="AU8531" s="4" t="s">
        <v>456</v>
      </c>
      <c r="AV8531" s="4" t="s">
        <v>786</v>
      </c>
      <c r="AW8531" s="4" t="s">
        <v>724</v>
      </c>
      <c r="AX8531" s="4"/>
      <c r="AY8531" s="4"/>
      <c r="AZ8531" s="4"/>
      <c r="BA8531" s="4"/>
      <c r="BB8531" s="4"/>
      <c r="BC8531" s="4">
        <v>40</v>
      </c>
      <c r="BD8531" t="str">
        <f>IF(AND(ADHOC!$G$15="",ADHOC!$S$4=""),"",IF(ADHOC!$G$15&lt;&gt;"",IF(ADHOC!$G$15=LEFT(Domein!$AS8531,LEN(ADHOC!$G$15)),MAX(Domein!BD$1:'Domein'!BD8530)+1,""),IF(ADHOC!$S$4=LEFT(Domein!$AS8531,LEN(ADHOC!$S$4)),MAX(Domein!BD$1:'Domein'!BD8530)+1,"")))</f>
        <v/>
      </c>
    </row>
    <row r="8532" spans="45:56" x14ac:dyDescent="0.2">
      <c r="AS8532" s="4" t="s">
        <v>3544</v>
      </c>
      <c r="AT8532" s="4" t="s">
        <v>3545</v>
      </c>
      <c r="AU8532" s="4" t="s">
        <v>456</v>
      </c>
      <c r="AV8532" s="4" t="s">
        <v>786</v>
      </c>
      <c r="AW8532" s="4" t="s">
        <v>724</v>
      </c>
      <c r="AX8532" s="4"/>
      <c r="AY8532" s="4"/>
      <c r="AZ8532" s="4"/>
      <c r="BA8532" s="4"/>
      <c r="BB8532" s="4"/>
      <c r="BC8532" s="4">
        <v>40</v>
      </c>
      <c r="BD8532" t="str">
        <f>IF(AND(ADHOC!$G$15="",ADHOC!$S$4=""),"",IF(ADHOC!$G$15&lt;&gt;"",IF(ADHOC!$G$15=LEFT(Domein!$AS8532,LEN(ADHOC!$G$15)),MAX(Domein!BD$1:'Domein'!BD8531)+1,""),IF(ADHOC!$S$4=LEFT(Domein!$AS8532,LEN(ADHOC!$S$4)),MAX(Domein!BD$1:'Domein'!BD8531)+1,"")))</f>
        <v/>
      </c>
    </row>
    <row r="8533" spans="45:56" x14ac:dyDescent="0.2">
      <c r="AS8533" s="4" t="s">
        <v>3546</v>
      </c>
      <c r="AT8533" s="4" t="s">
        <v>3547</v>
      </c>
      <c r="AU8533" s="4" t="s">
        <v>456</v>
      </c>
      <c r="AV8533" s="4" t="s">
        <v>786</v>
      </c>
      <c r="AW8533" s="4" t="s">
        <v>724</v>
      </c>
      <c r="AX8533" s="4"/>
      <c r="AY8533" s="4"/>
      <c r="AZ8533" s="4"/>
      <c r="BA8533" s="4"/>
      <c r="BB8533" s="4"/>
      <c r="BC8533" s="4">
        <v>40</v>
      </c>
      <c r="BD8533" t="str">
        <f>IF(AND(ADHOC!$G$15="",ADHOC!$S$4=""),"",IF(ADHOC!$G$15&lt;&gt;"",IF(ADHOC!$G$15=LEFT(Domein!$AS8533,LEN(ADHOC!$G$15)),MAX(Domein!BD$1:'Domein'!BD8532)+1,""),IF(ADHOC!$S$4=LEFT(Domein!$AS8533,LEN(ADHOC!$S$4)),MAX(Domein!BD$1:'Domein'!BD8532)+1,"")))</f>
        <v/>
      </c>
    </row>
    <row r="8534" spans="45:56" x14ac:dyDescent="0.2">
      <c r="AS8534" s="4" t="s">
        <v>16863</v>
      </c>
      <c r="AT8534" s="4" t="s">
        <v>16864</v>
      </c>
      <c r="AU8534" s="4" t="s">
        <v>456</v>
      </c>
      <c r="AV8534" s="4" t="s">
        <v>787</v>
      </c>
      <c r="AW8534" s="4" t="s">
        <v>701</v>
      </c>
      <c r="AX8534" s="4"/>
      <c r="AY8534" s="4"/>
      <c r="AZ8534" s="4"/>
      <c r="BA8534" s="4"/>
      <c r="BB8534" s="4"/>
      <c r="BC8534" s="4">
        <v>40</v>
      </c>
      <c r="BD8534" t="str">
        <f>IF(AND(ADHOC!$G$15="",ADHOC!$S$4=""),"",IF(ADHOC!$G$15&lt;&gt;"",IF(ADHOC!$G$15=LEFT(Domein!$AS8534,LEN(ADHOC!$G$15)),MAX(Domein!BD$1:'Domein'!BD8533)+1,""),IF(ADHOC!$S$4=LEFT(Domein!$AS8534,LEN(ADHOC!$S$4)),MAX(Domein!BD$1:'Domein'!BD8533)+1,"")))</f>
        <v/>
      </c>
    </row>
    <row r="8535" spans="45:56" x14ac:dyDescent="0.2">
      <c r="AS8535" s="4" t="s">
        <v>38185</v>
      </c>
      <c r="AT8535" s="4" t="s">
        <v>38186</v>
      </c>
      <c r="AU8535" s="4" t="s">
        <v>456</v>
      </c>
      <c r="AV8535" s="4" t="s">
        <v>786</v>
      </c>
      <c r="AW8535" s="4" t="s">
        <v>724</v>
      </c>
      <c r="AX8535" s="4"/>
      <c r="AY8535" s="4"/>
      <c r="AZ8535" s="4"/>
      <c r="BA8535" s="4"/>
      <c r="BB8535" s="4"/>
      <c r="BC8535" s="4">
        <v>40</v>
      </c>
      <c r="BD8535" t="str">
        <f>IF(AND(ADHOC!$G$15="",ADHOC!$S$4=""),"",IF(ADHOC!$G$15&lt;&gt;"",IF(ADHOC!$G$15=LEFT(Domein!$AS8535,LEN(ADHOC!$G$15)),MAX(Domein!BD$1:'Domein'!BD8534)+1,""),IF(ADHOC!$S$4=LEFT(Domein!$AS8535,LEN(ADHOC!$S$4)),MAX(Domein!BD$1:'Domein'!BD8534)+1,"")))</f>
        <v/>
      </c>
    </row>
    <row r="8536" spans="45:56" x14ac:dyDescent="0.2">
      <c r="AS8536" s="4" t="s">
        <v>38087</v>
      </c>
      <c r="AT8536" s="4" t="s">
        <v>38088</v>
      </c>
      <c r="AU8536" s="4" t="s">
        <v>456</v>
      </c>
      <c r="AV8536" s="4" t="s">
        <v>786</v>
      </c>
      <c r="AW8536" s="4" t="s">
        <v>701</v>
      </c>
      <c r="AX8536" s="4"/>
      <c r="AY8536" s="4"/>
      <c r="AZ8536" s="4"/>
      <c r="BA8536" s="4"/>
      <c r="BB8536" s="4"/>
      <c r="BC8536" s="4">
        <v>40</v>
      </c>
      <c r="BD8536" t="str">
        <f>IF(AND(ADHOC!$G$15="",ADHOC!$S$4=""),"",IF(ADHOC!$G$15&lt;&gt;"",IF(ADHOC!$G$15=LEFT(Domein!$AS8536,LEN(ADHOC!$G$15)),MAX(Domein!BD$1:'Domein'!BD8535)+1,""),IF(ADHOC!$S$4=LEFT(Domein!$AS8536,LEN(ADHOC!$S$4)),MAX(Domein!BD$1:'Domein'!BD8535)+1,"")))</f>
        <v/>
      </c>
    </row>
    <row r="8537" spans="45:56" x14ac:dyDescent="0.2">
      <c r="AS8537" s="4" t="s">
        <v>3548</v>
      </c>
      <c r="AT8537" s="4" t="s">
        <v>3549</v>
      </c>
      <c r="AU8537" s="4" t="s">
        <v>456</v>
      </c>
      <c r="AV8537" s="4" t="s">
        <v>786</v>
      </c>
      <c r="AW8537" s="4" t="s">
        <v>724</v>
      </c>
      <c r="AX8537" s="4"/>
      <c r="AY8537" s="4"/>
      <c r="AZ8537" s="4"/>
      <c r="BA8537" s="4"/>
      <c r="BB8537" s="4"/>
      <c r="BC8537" s="4">
        <v>40</v>
      </c>
      <c r="BD8537" t="str">
        <f>IF(AND(ADHOC!$G$15="",ADHOC!$S$4=""),"",IF(ADHOC!$G$15&lt;&gt;"",IF(ADHOC!$G$15=LEFT(Domein!$AS8537,LEN(ADHOC!$G$15)),MAX(Domein!BD$1:'Domein'!BD8536)+1,""),IF(ADHOC!$S$4=LEFT(Domein!$AS8537,LEN(ADHOC!$S$4)),MAX(Domein!BD$1:'Domein'!BD8536)+1,"")))</f>
        <v/>
      </c>
    </row>
    <row r="8538" spans="45:56" x14ac:dyDescent="0.2">
      <c r="AS8538" s="4" t="s">
        <v>35216</v>
      </c>
      <c r="AT8538" s="4" t="s">
        <v>35217</v>
      </c>
      <c r="AU8538" s="4" t="s">
        <v>456</v>
      </c>
      <c r="AV8538" s="4" t="s">
        <v>786</v>
      </c>
      <c r="AW8538" s="4" t="s">
        <v>701</v>
      </c>
      <c r="AX8538" s="4"/>
      <c r="AY8538" s="4"/>
      <c r="AZ8538" s="4"/>
      <c r="BA8538" s="4"/>
      <c r="BB8538" s="4"/>
      <c r="BC8538" s="4">
        <v>40</v>
      </c>
      <c r="BD8538" t="str">
        <f>IF(AND(ADHOC!$G$15="",ADHOC!$S$4=""),"",IF(ADHOC!$G$15&lt;&gt;"",IF(ADHOC!$G$15=LEFT(Domein!$AS8538,LEN(ADHOC!$G$15)),MAX(Domein!BD$1:'Domein'!BD8537)+1,""),IF(ADHOC!$S$4=LEFT(Domein!$AS8538,LEN(ADHOC!$S$4)),MAX(Domein!BD$1:'Domein'!BD8537)+1,"")))</f>
        <v/>
      </c>
    </row>
    <row r="8539" spans="45:56" x14ac:dyDescent="0.2">
      <c r="AS8539" s="4" t="s">
        <v>36441</v>
      </c>
      <c r="AT8539" s="4" t="s">
        <v>37590</v>
      </c>
      <c r="AU8539" s="4" t="s">
        <v>456</v>
      </c>
      <c r="AV8539" s="4" t="s">
        <v>786</v>
      </c>
      <c r="AW8539" s="4" t="s">
        <v>724</v>
      </c>
      <c r="AX8539" s="4"/>
      <c r="AY8539" s="4"/>
      <c r="AZ8539" s="4"/>
      <c r="BA8539" s="4"/>
      <c r="BB8539" s="4"/>
      <c r="BC8539" s="4">
        <v>40</v>
      </c>
      <c r="BD8539" t="str">
        <f>IF(AND(ADHOC!$G$15="",ADHOC!$S$4=""),"",IF(ADHOC!$G$15&lt;&gt;"",IF(ADHOC!$G$15=LEFT(Domein!$AS8539,LEN(ADHOC!$G$15)),MAX(Domein!BD$1:'Domein'!BD8538)+1,""),IF(ADHOC!$S$4=LEFT(Domein!$AS8539,LEN(ADHOC!$S$4)),MAX(Domein!BD$1:'Domein'!BD8538)+1,"")))</f>
        <v/>
      </c>
    </row>
    <row r="8540" spans="45:56" x14ac:dyDescent="0.2">
      <c r="AS8540" s="4" t="s">
        <v>38187</v>
      </c>
      <c r="AT8540" s="4" t="s">
        <v>38188</v>
      </c>
      <c r="AU8540" s="4" t="s">
        <v>456</v>
      </c>
      <c r="AV8540" s="4" t="s">
        <v>786</v>
      </c>
      <c r="AW8540" s="4" t="s">
        <v>724</v>
      </c>
      <c r="AX8540" s="4"/>
      <c r="AY8540" s="4"/>
      <c r="AZ8540" s="4"/>
      <c r="BA8540" s="4"/>
      <c r="BB8540" s="4"/>
      <c r="BC8540" s="4">
        <v>40</v>
      </c>
      <c r="BD8540" t="str">
        <f>IF(AND(ADHOC!$G$15="",ADHOC!$S$4=""),"",IF(ADHOC!$G$15&lt;&gt;"",IF(ADHOC!$G$15=LEFT(Domein!$AS8540,LEN(ADHOC!$G$15)),MAX(Domein!BD$1:'Domein'!BD8539)+1,""),IF(ADHOC!$S$4=LEFT(Domein!$AS8540,LEN(ADHOC!$S$4)),MAX(Domein!BD$1:'Domein'!BD8539)+1,"")))</f>
        <v/>
      </c>
    </row>
    <row r="8541" spans="45:56" x14ac:dyDescent="0.2">
      <c r="AS8541" s="4" t="s">
        <v>38678</v>
      </c>
      <c r="AT8541" s="4" t="s">
        <v>38679</v>
      </c>
      <c r="AU8541" s="4" t="s">
        <v>456</v>
      </c>
      <c r="AV8541" s="4" t="s">
        <v>786</v>
      </c>
      <c r="AW8541" s="4" t="s">
        <v>724</v>
      </c>
      <c r="AX8541" s="4"/>
      <c r="AY8541" s="4"/>
      <c r="AZ8541" s="4"/>
      <c r="BA8541" s="4"/>
      <c r="BB8541" s="4"/>
      <c r="BC8541" s="4">
        <v>40</v>
      </c>
      <c r="BD8541" t="str">
        <f>IF(AND(ADHOC!$G$15="",ADHOC!$S$4=""),"",IF(ADHOC!$G$15&lt;&gt;"",IF(ADHOC!$G$15=LEFT(Domein!$AS8541,LEN(ADHOC!$G$15)),MAX(Domein!BD$1:'Domein'!BD8540)+1,""),IF(ADHOC!$S$4=LEFT(Domein!$AS8541,LEN(ADHOC!$S$4)),MAX(Domein!BD$1:'Domein'!BD8540)+1,"")))</f>
        <v/>
      </c>
    </row>
    <row r="8542" spans="45:56" x14ac:dyDescent="0.2">
      <c r="AS8542" s="4" t="s">
        <v>38189</v>
      </c>
      <c r="AT8542" s="4" t="s">
        <v>37590</v>
      </c>
      <c r="AU8542" s="4" t="s">
        <v>456</v>
      </c>
      <c r="AV8542" s="4" t="s">
        <v>786</v>
      </c>
      <c r="AW8542" s="4" t="s">
        <v>724</v>
      </c>
      <c r="AX8542" s="4"/>
      <c r="AY8542" s="4"/>
      <c r="AZ8542" s="4"/>
      <c r="BA8542" s="4"/>
      <c r="BB8542" s="4"/>
      <c r="BC8542" s="4">
        <v>40</v>
      </c>
      <c r="BD8542" t="str">
        <f>IF(AND(ADHOC!$G$15="",ADHOC!$S$4=""),"",IF(ADHOC!$G$15&lt;&gt;"",IF(ADHOC!$G$15=LEFT(Domein!$AS8542,LEN(ADHOC!$G$15)),MAX(Domein!BD$1:'Domein'!BD8541)+1,""),IF(ADHOC!$S$4=LEFT(Domein!$AS8542,LEN(ADHOC!$S$4)),MAX(Domein!BD$1:'Domein'!BD8541)+1,"")))</f>
        <v/>
      </c>
    </row>
    <row r="8543" spans="45:56" x14ac:dyDescent="0.2">
      <c r="AS8543" s="4" t="s">
        <v>3550</v>
      </c>
      <c r="AT8543" s="4" t="s">
        <v>3551</v>
      </c>
      <c r="AU8543" s="4" t="s">
        <v>456</v>
      </c>
      <c r="AV8543" s="4" t="s">
        <v>786</v>
      </c>
      <c r="AW8543" s="4" t="s">
        <v>724</v>
      </c>
      <c r="AX8543" s="4"/>
      <c r="AY8543" s="4"/>
      <c r="AZ8543" s="4"/>
      <c r="BA8543" s="4"/>
      <c r="BB8543" s="4"/>
      <c r="BC8543" s="4">
        <v>40</v>
      </c>
      <c r="BD8543" t="str">
        <f>IF(AND(ADHOC!$G$15="",ADHOC!$S$4=""),"",IF(ADHOC!$G$15&lt;&gt;"",IF(ADHOC!$G$15=LEFT(Domein!$AS8543,LEN(ADHOC!$G$15)),MAX(Domein!BD$1:'Domein'!BD8542)+1,""),IF(ADHOC!$S$4=LEFT(Domein!$AS8543,LEN(ADHOC!$S$4)),MAX(Domein!BD$1:'Domein'!BD8542)+1,"")))</f>
        <v/>
      </c>
    </row>
    <row r="8544" spans="45:56" x14ac:dyDescent="0.2">
      <c r="AS8544" s="4" t="s">
        <v>3552</v>
      </c>
      <c r="AT8544" s="4" t="s">
        <v>3553</v>
      </c>
      <c r="AU8544" s="4" t="s">
        <v>456</v>
      </c>
      <c r="AV8544" s="4" t="s">
        <v>786</v>
      </c>
      <c r="AW8544" s="4" t="s">
        <v>724</v>
      </c>
      <c r="AX8544" s="4"/>
      <c r="AY8544" s="4"/>
      <c r="AZ8544" s="4"/>
      <c r="BA8544" s="4"/>
      <c r="BB8544" s="4"/>
      <c r="BC8544" s="4">
        <v>40</v>
      </c>
      <c r="BD8544" t="str">
        <f>IF(AND(ADHOC!$G$15="",ADHOC!$S$4=""),"",IF(ADHOC!$G$15&lt;&gt;"",IF(ADHOC!$G$15=LEFT(Domein!$AS8544,LEN(ADHOC!$G$15)),MAX(Domein!BD$1:'Domein'!BD8543)+1,""),IF(ADHOC!$S$4=LEFT(Domein!$AS8544,LEN(ADHOC!$S$4)),MAX(Domein!BD$1:'Domein'!BD8543)+1,"")))</f>
        <v/>
      </c>
    </row>
    <row r="8545" spans="45:56" x14ac:dyDescent="0.2">
      <c r="AS8545" s="4" t="s">
        <v>34014</v>
      </c>
      <c r="AT8545" s="4" t="s">
        <v>34015</v>
      </c>
      <c r="AU8545" s="4" t="s">
        <v>456</v>
      </c>
      <c r="AV8545" s="4" t="s">
        <v>13911</v>
      </c>
      <c r="AW8545" s="4" t="s">
        <v>701</v>
      </c>
      <c r="AX8545" s="4"/>
      <c r="AY8545" s="4"/>
      <c r="AZ8545" s="4"/>
      <c r="BA8545" s="4"/>
      <c r="BB8545" s="4"/>
      <c r="BC8545" s="4">
        <v>40</v>
      </c>
      <c r="BD8545" t="str">
        <f>IF(AND(ADHOC!$G$15="",ADHOC!$S$4=""),"",IF(ADHOC!$G$15&lt;&gt;"",IF(ADHOC!$G$15=LEFT(Domein!$AS8545,LEN(ADHOC!$G$15)),MAX(Domein!BD$1:'Domein'!BD8544)+1,""),IF(ADHOC!$S$4=LEFT(Domein!$AS8545,LEN(ADHOC!$S$4)),MAX(Domein!BD$1:'Domein'!BD8544)+1,"")))</f>
        <v/>
      </c>
    </row>
    <row r="8546" spans="45:56" x14ac:dyDescent="0.2">
      <c r="AS8546" s="4" t="s">
        <v>34016</v>
      </c>
      <c r="AT8546" s="4" t="s">
        <v>33149</v>
      </c>
      <c r="AU8546" s="4" t="s">
        <v>456</v>
      </c>
      <c r="AV8546" s="4" t="s">
        <v>13911</v>
      </c>
      <c r="AW8546" s="4" t="s">
        <v>701</v>
      </c>
      <c r="AX8546" s="4"/>
      <c r="AY8546" s="4"/>
      <c r="AZ8546" s="4"/>
      <c r="BA8546" s="4"/>
      <c r="BB8546" s="4"/>
      <c r="BC8546" s="4">
        <v>40</v>
      </c>
      <c r="BD8546" t="str">
        <f>IF(AND(ADHOC!$G$15="",ADHOC!$S$4=""),"",IF(ADHOC!$G$15&lt;&gt;"",IF(ADHOC!$G$15=LEFT(Domein!$AS8546,LEN(ADHOC!$G$15)),MAX(Domein!BD$1:'Domein'!BD8545)+1,""),IF(ADHOC!$S$4=LEFT(Domein!$AS8546,LEN(ADHOC!$S$4)),MAX(Domein!BD$1:'Domein'!BD8545)+1,"")))</f>
        <v/>
      </c>
    </row>
    <row r="8547" spans="45:56" x14ac:dyDescent="0.2">
      <c r="AS8547" s="4" t="s">
        <v>34017</v>
      </c>
      <c r="AT8547" s="4" t="s">
        <v>33940</v>
      </c>
      <c r="AU8547" s="4" t="s">
        <v>456</v>
      </c>
      <c r="AV8547" s="4" t="s">
        <v>13911</v>
      </c>
      <c r="AW8547" s="4" t="s">
        <v>701</v>
      </c>
      <c r="AX8547" s="4"/>
      <c r="AY8547" s="4"/>
      <c r="AZ8547" s="4"/>
      <c r="BA8547" s="4"/>
      <c r="BB8547" s="4"/>
      <c r="BC8547" s="4">
        <v>40</v>
      </c>
      <c r="BD8547" t="str">
        <f>IF(AND(ADHOC!$G$15="",ADHOC!$S$4=""),"",IF(ADHOC!$G$15&lt;&gt;"",IF(ADHOC!$G$15=LEFT(Domein!$AS8547,LEN(ADHOC!$G$15)),MAX(Domein!BD$1:'Domein'!BD8546)+1,""),IF(ADHOC!$S$4=LEFT(Domein!$AS8547,LEN(ADHOC!$S$4)),MAX(Domein!BD$1:'Domein'!BD8546)+1,"")))</f>
        <v/>
      </c>
    </row>
    <row r="8548" spans="45:56" x14ac:dyDescent="0.2">
      <c r="AS8548" s="4" t="s">
        <v>34018</v>
      </c>
      <c r="AT8548" s="4" t="s">
        <v>34019</v>
      </c>
      <c r="AU8548" s="4" t="s">
        <v>456</v>
      </c>
      <c r="AV8548" s="4" t="s">
        <v>13911</v>
      </c>
      <c r="AW8548" s="4" t="s">
        <v>701</v>
      </c>
      <c r="AX8548" s="4"/>
      <c r="AY8548" s="4"/>
      <c r="AZ8548" s="4"/>
      <c r="BA8548" s="4"/>
      <c r="BB8548" s="4"/>
      <c r="BC8548" s="4">
        <v>40</v>
      </c>
      <c r="BD8548" t="str">
        <f>IF(AND(ADHOC!$G$15="",ADHOC!$S$4=""),"",IF(ADHOC!$G$15&lt;&gt;"",IF(ADHOC!$G$15=LEFT(Domein!$AS8548,LEN(ADHOC!$G$15)),MAX(Domein!BD$1:'Domein'!BD8547)+1,""),IF(ADHOC!$S$4=LEFT(Domein!$AS8548,LEN(ADHOC!$S$4)),MAX(Domein!BD$1:'Domein'!BD8547)+1,"")))</f>
        <v/>
      </c>
    </row>
    <row r="8549" spans="45:56" x14ac:dyDescent="0.2">
      <c r="AS8549" s="4" t="s">
        <v>34020</v>
      </c>
      <c r="AT8549" s="4" t="s">
        <v>34021</v>
      </c>
      <c r="AU8549" s="4" t="s">
        <v>456</v>
      </c>
      <c r="AV8549" s="4" t="s">
        <v>13911</v>
      </c>
      <c r="AW8549" s="4" t="s">
        <v>701</v>
      </c>
      <c r="AX8549" s="4"/>
      <c r="AY8549" s="4"/>
      <c r="AZ8549" s="4"/>
      <c r="BA8549" s="4"/>
      <c r="BB8549" s="4"/>
      <c r="BC8549" s="4">
        <v>40</v>
      </c>
      <c r="BD8549" t="str">
        <f>IF(AND(ADHOC!$G$15="",ADHOC!$S$4=""),"",IF(ADHOC!$G$15&lt;&gt;"",IF(ADHOC!$G$15=LEFT(Domein!$AS8549,LEN(ADHOC!$G$15)),MAX(Domein!BD$1:'Domein'!BD8548)+1,""),IF(ADHOC!$S$4=LEFT(Domein!$AS8549,LEN(ADHOC!$S$4)),MAX(Domein!BD$1:'Domein'!BD8548)+1,"")))</f>
        <v/>
      </c>
    </row>
    <row r="8550" spans="45:56" x14ac:dyDescent="0.2">
      <c r="AS8550" s="4" t="s">
        <v>34022</v>
      </c>
      <c r="AT8550" s="4" t="s">
        <v>34023</v>
      </c>
      <c r="AU8550" s="4" t="s">
        <v>456</v>
      </c>
      <c r="AV8550" s="4" t="s">
        <v>13911</v>
      </c>
      <c r="AW8550" s="4" t="s">
        <v>701</v>
      </c>
      <c r="AX8550" s="4"/>
      <c r="AY8550" s="4"/>
      <c r="AZ8550" s="4"/>
      <c r="BA8550" s="4"/>
      <c r="BB8550" s="4"/>
      <c r="BC8550" s="4">
        <v>40</v>
      </c>
      <c r="BD8550" t="str">
        <f>IF(AND(ADHOC!$G$15="",ADHOC!$S$4=""),"",IF(ADHOC!$G$15&lt;&gt;"",IF(ADHOC!$G$15=LEFT(Domein!$AS8550,LEN(ADHOC!$G$15)),MAX(Domein!BD$1:'Domein'!BD8549)+1,""),IF(ADHOC!$S$4=LEFT(Domein!$AS8550,LEN(ADHOC!$S$4)),MAX(Domein!BD$1:'Domein'!BD8549)+1,"")))</f>
        <v/>
      </c>
    </row>
    <row r="8551" spans="45:56" x14ac:dyDescent="0.2">
      <c r="AS8551" s="4" t="s">
        <v>34024</v>
      </c>
      <c r="AT8551" s="4" t="s">
        <v>34025</v>
      </c>
      <c r="AU8551" s="4" t="s">
        <v>456</v>
      </c>
      <c r="AV8551" s="4" t="s">
        <v>13911</v>
      </c>
      <c r="AW8551" s="4" t="s">
        <v>701</v>
      </c>
      <c r="AX8551" s="4"/>
      <c r="AY8551" s="4"/>
      <c r="AZ8551" s="4"/>
      <c r="BA8551" s="4"/>
      <c r="BB8551" s="4"/>
      <c r="BC8551" s="4">
        <v>40</v>
      </c>
      <c r="BD8551" t="str">
        <f>IF(AND(ADHOC!$G$15="",ADHOC!$S$4=""),"",IF(ADHOC!$G$15&lt;&gt;"",IF(ADHOC!$G$15=LEFT(Domein!$AS8551,LEN(ADHOC!$G$15)),MAX(Domein!BD$1:'Domein'!BD8550)+1,""),IF(ADHOC!$S$4=LEFT(Domein!$AS8551,LEN(ADHOC!$S$4)),MAX(Domein!BD$1:'Domein'!BD8550)+1,"")))</f>
        <v/>
      </c>
    </row>
    <row r="8552" spans="45:56" x14ac:dyDescent="0.2">
      <c r="AS8552" s="4" t="s">
        <v>34026</v>
      </c>
      <c r="AT8552" s="4" t="s">
        <v>33155</v>
      </c>
      <c r="AU8552" s="4" t="s">
        <v>456</v>
      </c>
      <c r="AV8552" s="4" t="s">
        <v>13911</v>
      </c>
      <c r="AW8552" s="4" t="s">
        <v>701</v>
      </c>
      <c r="AX8552" s="4"/>
      <c r="AY8552" s="4"/>
      <c r="AZ8552" s="4"/>
      <c r="BA8552" s="4"/>
      <c r="BB8552" s="4"/>
      <c r="BC8552" s="4">
        <v>40</v>
      </c>
      <c r="BD8552" t="str">
        <f>IF(AND(ADHOC!$G$15="",ADHOC!$S$4=""),"",IF(ADHOC!$G$15&lt;&gt;"",IF(ADHOC!$G$15=LEFT(Domein!$AS8552,LEN(ADHOC!$G$15)),MAX(Domein!BD$1:'Domein'!BD8551)+1,""),IF(ADHOC!$S$4=LEFT(Domein!$AS8552,LEN(ADHOC!$S$4)),MAX(Domein!BD$1:'Domein'!BD8551)+1,"")))</f>
        <v/>
      </c>
    </row>
    <row r="8553" spans="45:56" x14ac:dyDescent="0.2">
      <c r="AS8553" s="4" t="s">
        <v>34027</v>
      </c>
      <c r="AT8553" s="4" t="s">
        <v>34028</v>
      </c>
      <c r="AU8553" s="4" t="s">
        <v>456</v>
      </c>
      <c r="AV8553" s="4" t="s">
        <v>13911</v>
      </c>
      <c r="AW8553" s="4" t="s">
        <v>701</v>
      </c>
      <c r="AX8553" s="4"/>
      <c r="AY8553" s="4"/>
      <c r="AZ8553" s="4"/>
      <c r="BA8553" s="4"/>
      <c r="BB8553" s="4"/>
      <c r="BC8553" s="4">
        <v>40</v>
      </c>
      <c r="BD8553" t="str">
        <f>IF(AND(ADHOC!$G$15="",ADHOC!$S$4=""),"",IF(ADHOC!$G$15&lt;&gt;"",IF(ADHOC!$G$15=LEFT(Domein!$AS8553,LEN(ADHOC!$G$15)),MAX(Domein!BD$1:'Domein'!BD8552)+1,""),IF(ADHOC!$S$4=LEFT(Domein!$AS8553,LEN(ADHOC!$S$4)),MAX(Domein!BD$1:'Domein'!BD8552)+1,"")))</f>
        <v/>
      </c>
    </row>
    <row r="8554" spans="45:56" x14ac:dyDescent="0.2">
      <c r="AS8554" s="4" t="s">
        <v>34029</v>
      </c>
      <c r="AT8554" s="4" t="s">
        <v>34030</v>
      </c>
      <c r="AU8554" s="4" t="s">
        <v>456</v>
      </c>
      <c r="AV8554" s="4" t="s">
        <v>13911</v>
      </c>
      <c r="AW8554" s="4" t="s">
        <v>701</v>
      </c>
      <c r="AX8554" s="4"/>
      <c r="AY8554" s="4"/>
      <c r="AZ8554" s="4"/>
      <c r="BA8554" s="4"/>
      <c r="BB8554" s="4"/>
      <c r="BC8554" s="4">
        <v>40</v>
      </c>
      <c r="BD8554" t="str">
        <f>IF(AND(ADHOC!$G$15="",ADHOC!$S$4=""),"",IF(ADHOC!$G$15&lt;&gt;"",IF(ADHOC!$G$15=LEFT(Domein!$AS8554,LEN(ADHOC!$G$15)),MAX(Domein!BD$1:'Domein'!BD8553)+1,""),IF(ADHOC!$S$4=LEFT(Domein!$AS8554,LEN(ADHOC!$S$4)),MAX(Domein!BD$1:'Domein'!BD8553)+1,"")))</f>
        <v/>
      </c>
    </row>
    <row r="8555" spans="45:56" x14ac:dyDescent="0.2">
      <c r="AS8555" s="4" t="s">
        <v>34031</v>
      </c>
      <c r="AT8555" s="4" t="s">
        <v>33157</v>
      </c>
      <c r="AU8555" s="4" t="s">
        <v>456</v>
      </c>
      <c r="AV8555" s="4" t="s">
        <v>13911</v>
      </c>
      <c r="AW8555" s="4" t="s">
        <v>701</v>
      </c>
      <c r="AX8555" s="4"/>
      <c r="AY8555" s="4"/>
      <c r="AZ8555" s="4"/>
      <c r="BA8555" s="4"/>
      <c r="BB8555" s="4"/>
      <c r="BC8555" s="4">
        <v>40</v>
      </c>
      <c r="BD8555" t="str">
        <f>IF(AND(ADHOC!$G$15="",ADHOC!$S$4=""),"",IF(ADHOC!$G$15&lt;&gt;"",IF(ADHOC!$G$15=LEFT(Domein!$AS8555,LEN(ADHOC!$G$15)),MAX(Domein!BD$1:'Domein'!BD8554)+1,""),IF(ADHOC!$S$4=LEFT(Domein!$AS8555,LEN(ADHOC!$S$4)),MAX(Domein!BD$1:'Domein'!BD8554)+1,"")))</f>
        <v/>
      </c>
    </row>
    <row r="8556" spans="45:56" x14ac:dyDescent="0.2">
      <c r="AS8556" s="4" t="s">
        <v>34032</v>
      </c>
      <c r="AT8556" s="4" t="s">
        <v>34033</v>
      </c>
      <c r="AU8556" s="4" t="s">
        <v>456</v>
      </c>
      <c r="AV8556" s="4" t="s">
        <v>13911</v>
      </c>
      <c r="AW8556" s="4" t="s">
        <v>701</v>
      </c>
      <c r="AX8556" s="4"/>
      <c r="AY8556" s="4"/>
      <c r="AZ8556" s="4"/>
      <c r="BA8556" s="4"/>
      <c r="BB8556" s="4"/>
      <c r="BC8556" s="4">
        <v>40</v>
      </c>
      <c r="BD8556" t="str">
        <f>IF(AND(ADHOC!$G$15="",ADHOC!$S$4=""),"",IF(ADHOC!$G$15&lt;&gt;"",IF(ADHOC!$G$15=LEFT(Domein!$AS8556,LEN(ADHOC!$G$15)),MAX(Domein!BD$1:'Domein'!BD8555)+1,""),IF(ADHOC!$S$4=LEFT(Domein!$AS8556,LEN(ADHOC!$S$4)),MAX(Domein!BD$1:'Domein'!BD8555)+1,"")))</f>
        <v/>
      </c>
    </row>
    <row r="8557" spans="45:56" x14ac:dyDescent="0.2">
      <c r="AS8557" s="4" t="s">
        <v>34034</v>
      </c>
      <c r="AT8557" s="4" t="s">
        <v>34035</v>
      </c>
      <c r="AU8557" s="4" t="s">
        <v>456</v>
      </c>
      <c r="AV8557" s="4" t="s">
        <v>13911</v>
      </c>
      <c r="AW8557" s="4" t="s">
        <v>701</v>
      </c>
      <c r="AX8557" s="4"/>
      <c r="AY8557" s="4"/>
      <c r="AZ8557" s="4"/>
      <c r="BA8557" s="4"/>
      <c r="BB8557" s="4"/>
      <c r="BC8557" s="4">
        <v>40</v>
      </c>
      <c r="BD8557" t="str">
        <f>IF(AND(ADHOC!$G$15="",ADHOC!$S$4=""),"",IF(ADHOC!$G$15&lt;&gt;"",IF(ADHOC!$G$15=LEFT(Domein!$AS8557,LEN(ADHOC!$G$15)),MAX(Domein!BD$1:'Domein'!BD8556)+1,""),IF(ADHOC!$S$4=LEFT(Domein!$AS8557,LEN(ADHOC!$S$4)),MAX(Domein!BD$1:'Domein'!BD8556)+1,"")))</f>
        <v/>
      </c>
    </row>
    <row r="8558" spans="45:56" x14ac:dyDescent="0.2">
      <c r="AS8558" s="4" t="s">
        <v>34036</v>
      </c>
      <c r="AT8558" s="4" t="s">
        <v>33159</v>
      </c>
      <c r="AU8558" s="4" t="s">
        <v>456</v>
      </c>
      <c r="AV8558" s="4" t="s">
        <v>13911</v>
      </c>
      <c r="AW8558" s="4" t="s">
        <v>701</v>
      </c>
      <c r="AX8558" s="4"/>
      <c r="AY8558" s="4"/>
      <c r="AZ8558" s="4"/>
      <c r="BA8558" s="4"/>
      <c r="BB8558" s="4"/>
      <c r="BC8558" s="4">
        <v>40</v>
      </c>
      <c r="BD8558" t="str">
        <f>IF(AND(ADHOC!$G$15="",ADHOC!$S$4=""),"",IF(ADHOC!$G$15&lt;&gt;"",IF(ADHOC!$G$15=LEFT(Domein!$AS8558,LEN(ADHOC!$G$15)),MAX(Domein!BD$1:'Domein'!BD8557)+1,""),IF(ADHOC!$S$4=LEFT(Domein!$AS8558,LEN(ADHOC!$S$4)),MAX(Domein!BD$1:'Domein'!BD8557)+1,"")))</f>
        <v/>
      </c>
    </row>
    <row r="8559" spans="45:56" x14ac:dyDescent="0.2">
      <c r="AS8559" s="4" t="s">
        <v>34037</v>
      </c>
      <c r="AT8559" s="4" t="s">
        <v>34038</v>
      </c>
      <c r="AU8559" s="4" t="s">
        <v>456</v>
      </c>
      <c r="AV8559" s="4" t="s">
        <v>13911</v>
      </c>
      <c r="AW8559" s="4" t="s">
        <v>701</v>
      </c>
      <c r="AX8559" s="4"/>
      <c r="AY8559" s="4"/>
      <c r="AZ8559" s="4"/>
      <c r="BA8559" s="4"/>
      <c r="BB8559" s="4"/>
      <c r="BC8559" s="4">
        <v>40</v>
      </c>
      <c r="BD8559" t="str">
        <f>IF(AND(ADHOC!$G$15="",ADHOC!$S$4=""),"",IF(ADHOC!$G$15&lt;&gt;"",IF(ADHOC!$G$15=LEFT(Domein!$AS8559,LEN(ADHOC!$G$15)),MAX(Domein!BD$1:'Domein'!BD8558)+1,""),IF(ADHOC!$S$4=LEFT(Domein!$AS8559,LEN(ADHOC!$S$4)),MAX(Domein!BD$1:'Domein'!BD8558)+1,"")))</f>
        <v/>
      </c>
    </row>
    <row r="8560" spans="45:56" x14ac:dyDescent="0.2">
      <c r="AS8560" s="4" t="s">
        <v>13979</v>
      </c>
      <c r="AT8560" s="4" t="s">
        <v>33940</v>
      </c>
      <c r="AU8560" s="4" t="s">
        <v>456</v>
      </c>
      <c r="AV8560" s="4" t="s">
        <v>788</v>
      </c>
      <c r="AW8560" s="4" t="s">
        <v>701</v>
      </c>
      <c r="AX8560" s="4"/>
      <c r="AY8560" s="4"/>
      <c r="AZ8560" s="4"/>
      <c r="BA8560" s="4"/>
      <c r="BB8560" s="4"/>
      <c r="BC8560" s="4">
        <v>40</v>
      </c>
      <c r="BD8560" t="str">
        <f>IF(AND(ADHOC!$G$15="",ADHOC!$S$4=""),"",IF(ADHOC!$G$15&lt;&gt;"",IF(ADHOC!$G$15=LEFT(Domein!$AS8560,LEN(ADHOC!$G$15)),MAX(Domein!BD$1:'Domein'!BD8559)+1,""),IF(ADHOC!$S$4=LEFT(Domein!$AS8560,LEN(ADHOC!$S$4)),MAX(Domein!BD$1:'Domein'!BD8559)+1,"")))</f>
        <v/>
      </c>
    </row>
    <row r="8561" spans="45:56" x14ac:dyDescent="0.2">
      <c r="AS8561" s="4" t="s">
        <v>33148</v>
      </c>
      <c r="AT8561" s="4" t="s">
        <v>33149</v>
      </c>
      <c r="AU8561" s="4" t="s">
        <v>456</v>
      </c>
      <c r="AV8561" s="4" t="s">
        <v>788</v>
      </c>
      <c r="AW8561" s="4" t="s">
        <v>701</v>
      </c>
      <c r="AX8561" s="4"/>
      <c r="AY8561" s="4"/>
      <c r="AZ8561" s="4"/>
      <c r="BA8561" s="4"/>
      <c r="BB8561" s="4"/>
      <c r="BC8561" s="4">
        <v>40</v>
      </c>
      <c r="BD8561" t="str">
        <f>IF(AND(ADHOC!$G$15="",ADHOC!$S$4=""),"",IF(ADHOC!$G$15&lt;&gt;"",IF(ADHOC!$G$15=LEFT(Domein!$AS8561,LEN(ADHOC!$G$15)),MAX(Domein!BD$1:'Domein'!BD8560)+1,""),IF(ADHOC!$S$4=LEFT(Domein!$AS8561,LEN(ADHOC!$S$4)),MAX(Domein!BD$1:'Domein'!BD8560)+1,"")))</f>
        <v/>
      </c>
    </row>
    <row r="8562" spans="45:56" x14ac:dyDescent="0.2">
      <c r="AS8562" s="4" t="s">
        <v>33150</v>
      </c>
      <c r="AT8562" s="4" t="s">
        <v>33149</v>
      </c>
      <c r="AU8562" s="4" t="s">
        <v>456</v>
      </c>
      <c r="AV8562" s="4" t="s">
        <v>788</v>
      </c>
      <c r="AW8562" s="4" t="s">
        <v>701</v>
      </c>
      <c r="AX8562" s="4"/>
      <c r="AY8562" s="4"/>
      <c r="AZ8562" s="4"/>
      <c r="BA8562" s="4"/>
      <c r="BB8562" s="4"/>
      <c r="BC8562" s="4">
        <v>40</v>
      </c>
      <c r="BD8562" t="str">
        <f>IF(AND(ADHOC!$G$15="",ADHOC!$S$4=""),"",IF(ADHOC!$G$15&lt;&gt;"",IF(ADHOC!$G$15=LEFT(Domein!$AS8562,LEN(ADHOC!$G$15)),MAX(Domein!BD$1:'Domein'!BD8561)+1,""),IF(ADHOC!$S$4=LEFT(Domein!$AS8562,LEN(ADHOC!$S$4)),MAX(Domein!BD$1:'Domein'!BD8561)+1,"")))</f>
        <v/>
      </c>
    </row>
    <row r="8563" spans="45:56" x14ac:dyDescent="0.2">
      <c r="AS8563" s="4" t="s">
        <v>33151</v>
      </c>
      <c r="AT8563" s="4" t="s">
        <v>33152</v>
      </c>
      <c r="AU8563" s="4" t="s">
        <v>456</v>
      </c>
      <c r="AV8563" s="4" t="s">
        <v>788</v>
      </c>
      <c r="AW8563" s="4" t="s">
        <v>701</v>
      </c>
      <c r="AX8563" s="4"/>
      <c r="AY8563" s="4"/>
      <c r="AZ8563" s="4"/>
      <c r="BA8563" s="4"/>
      <c r="BB8563" s="4"/>
      <c r="BC8563" s="4">
        <v>40</v>
      </c>
      <c r="BD8563" t="str">
        <f>IF(AND(ADHOC!$G$15="",ADHOC!$S$4=""),"",IF(ADHOC!$G$15&lt;&gt;"",IF(ADHOC!$G$15=LEFT(Domein!$AS8563,LEN(ADHOC!$G$15)),MAX(Domein!BD$1:'Domein'!BD8562)+1,""),IF(ADHOC!$S$4=LEFT(Domein!$AS8563,LEN(ADHOC!$S$4)),MAX(Domein!BD$1:'Domein'!BD8562)+1,"")))</f>
        <v/>
      </c>
    </row>
    <row r="8564" spans="45:56" x14ac:dyDescent="0.2">
      <c r="AS8564" s="4" t="s">
        <v>33153</v>
      </c>
      <c r="AT8564" s="4" t="s">
        <v>33152</v>
      </c>
      <c r="AU8564" s="4" t="s">
        <v>456</v>
      </c>
      <c r="AV8564" s="4" t="s">
        <v>788</v>
      </c>
      <c r="AW8564" s="4" t="s">
        <v>701</v>
      </c>
      <c r="AX8564" s="4"/>
      <c r="AY8564" s="4"/>
      <c r="AZ8564" s="4"/>
      <c r="BA8564" s="4"/>
      <c r="BB8564" s="4"/>
      <c r="BC8564" s="4">
        <v>40</v>
      </c>
      <c r="BD8564" t="str">
        <f>IF(AND(ADHOC!$G$15="",ADHOC!$S$4=""),"",IF(ADHOC!$G$15&lt;&gt;"",IF(ADHOC!$G$15=LEFT(Domein!$AS8564,LEN(ADHOC!$G$15)),MAX(Domein!BD$1:'Domein'!BD8563)+1,""),IF(ADHOC!$S$4=LEFT(Domein!$AS8564,LEN(ADHOC!$S$4)),MAX(Domein!BD$1:'Domein'!BD8563)+1,"")))</f>
        <v/>
      </c>
    </row>
    <row r="8565" spans="45:56" x14ac:dyDescent="0.2">
      <c r="AS8565" s="4" t="s">
        <v>33154</v>
      </c>
      <c r="AT8565" s="4" t="s">
        <v>33155</v>
      </c>
      <c r="AU8565" s="4" t="s">
        <v>456</v>
      </c>
      <c r="AV8565" s="4" t="s">
        <v>788</v>
      </c>
      <c r="AW8565" s="4" t="s">
        <v>701</v>
      </c>
      <c r="AX8565" s="4"/>
      <c r="AY8565" s="4"/>
      <c r="AZ8565" s="4"/>
      <c r="BA8565" s="4"/>
      <c r="BB8565" s="4"/>
      <c r="BC8565" s="4">
        <v>40</v>
      </c>
      <c r="BD8565" t="str">
        <f>IF(AND(ADHOC!$G$15="",ADHOC!$S$4=""),"",IF(ADHOC!$G$15&lt;&gt;"",IF(ADHOC!$G$15=LEFT(Domein!$AS8565,LEN(ADHOC!$G$15)),MAX(Domein!BD$1:'Domein'!BD8564)+1,""),IF(ADHOC!$S$4=LEFT(Domein!$AS8565,LEN(ADHOC!$S$4)),MAX(Domein!BD$1:'Domein'!BD8564)+1,"")))</f>
        <v/>
      </c>
    </row>
    <row r="8566" spans="45:56" x14ac:dyDescent="0.2">
      <c r="AS8566" s="4" t="s">
        <v>33156</v>
      </c>
      <c r="AT8566" s="4" t="s">
        <v>33157</v>
      </c>
      <c r="AU8566" s="4" t="s">
        <v>456</v>
      </c>
      <c r="AV8566" s="4" t="s">
        <v>788</v>
      </c>
      <c r="AW8566" s="4" t="s">
        <v>701</v>
      </c>
      <c r="AX8566" s="4"/>
      <c r="AY8566" s="4"/>
      <c r="AZ8566" s="4"/>
      <c r="BA8566" s="4"/>
      <c r="BB8566" s="4"/>
      <c r="BC8566" s="4">
        <v>40</v>
      </c>
      <c r="BD8566" t="str">
        <f>IF(AND(ADHOC!$G$15="",ADHOC!$S$4=""),"",IF(ADHOC!$G$15&lt;&gt;"",IF(ADHOC!$G$15=LEFT(Domein!$AS8566,LEN(ADHOC!$G$15)),MAX(Domein!BD$1:'Domein'!BD8565)+1,""),IF(ADHOC!$S$4=LEFT(Domein!$AS8566,LEN(ADHOC!$S$4)),MAX(Domein!BD$1:'Domein'!BD8565)+1,"")))</f>
        <v/>
      </c>
    </row>
    <row r="8567" spans="45:56" x14ac:dyDescent="0.2">
      <c r="AS8567" s="4" t="s">
        <v>33158</v>
      </c>
      <c r="AT8567" s="4" t="s">
        <v>33159</v>
      </c>
      <c r="AU8567" s="4" t="s">
        <v>456</v>
      </c>
      <c r="AV8567" s="4" t="s">
        <v>788</v>
      </c>
      <c r="AW8567" s="4" t="s">
        <v>701</v>
      </c>
      <c r="AX8567" s="4"/>
      <c r="AY8567" s="4"/>
      <c r="AZ8567" s="4"/>
      <c r="BA8567" s="4"/>
      <c r="BB8567" s="4"/>
      <c r="BC8567" s="4">
        <v>40</v>
      </c>
      <c r="BD8567" t="str">
        <f>IF(AND(ADHOC!$G$15="",ADHOC!$S$4=""),"",IF(ADHOC!$G$15&lt;&gt;"",IF(ADHOC!$G$15=LEFT(Domein!$AS8567,LEN(ADHOC!$G$15)),MAX(Domein!BD$1:'Domein'!BD8566)+1,""),IF(ADHOC!$S$4=LEFT(Domein!$AS8567,LEN(ADHOC!$S$4)),MAX(Domein!BD$1:'Domein'!BD8566)+1,"")))</f>
        <v/>
      </c>
    </row>
    <row r="8568" spans="45:56" x14ac:dyDescent="0.2">
      <c r="AS8568" s="4" t="s">
        <v>13980</v>
      </c>
      <c r="AT8568" s="4" t="s">
        <v>13981</v>
      </c>
      <c r="AU8568" s="4" t="s">
        <v>456</v>
      </c>
      <c r="AV8568" s="4" t="s">
        <v>13911</v>
      </c>
      <c r="AW8568" s="4" t="s">
        <v>701</v>
      </c>
      <c r="AX8568" s="4"/>
      <c r="AY8568" s="4"/>
      <c r="AZ8568" s="4"/>
      <c r="BA8568" s="4"/>
      <c r="BB8568" s="4"/>
      <c r="BC8568" s="4">
        <v>40</v>
      </c>
      <c r="BD8568" t="str">
        <f>IF(AND(ADHOC!$G$15="",ADHOC!$S$4=""),"",IF(ADHOC!$G$15&lt;&gt;"",IF(ADHOC!$G$15=LEFT(Domein!$AS8568,LEN(ADHOC!$G$15)),MAX(Domein!BD$1:'Domein'!BD8567)+1,""),IF(ADHOC!$S$4=LEFT(Domein!$AS8568,LEN(ADHOC!$S$4)),MAX(Domein!BD$1:'Domein'!BD8567)+1,"")))</f>
        <v/>
      </c>
    </row>
    <row r="8569" spans="45:56" x14ac:dyDescent="0.2">
      <c r="AS8569" s="4" t="s">
        <v>13982</v>
      </c>
      <c r="AT8569" s="4" t="s">
        <v>13983</v>
      </c>
      <c r="AU8569" s="4" t="s">
        <v>456</v>
      </c>
      <c r="AV8569" s="4" t="s">
        <v>13911</v>
      </c>
      <c r="AW8569" s="4" t="s">
        <v>701</v>
      </c>
      <c r="AX8569" s="4"/>
      <c r="AY8569" s="4"/>
      <c r="AZ8569" s="4"/>
      <c r="BA8569" s="4"/>
      <c r="BB8569" s="4"/>
      <c r="BC8569" s="4">
        <v>40</v>
      </c>
      <c r="BD8569" t="str">
        <f>IF(AND(ADHOC!$G$15="",ADHOC!$S$4=""),"",IF(ADHOC!$G$15&lt;&gt;"",IF(ADHOC!$G$15=LEFT(Domein!$AS8569,LEN(ADHOC!$G$15)),MAX(Domein!BD$1:'Domein'!BD8568)+1,""),IF(ADHOC!$S$4=LEFT(Domein!$AS8569,LEN(ADHOC!$S$4)),MAX(Domein!BD$1:'Domein'!BD8568)+1,"")))</f>
        <v/>
      </c>
    </row>
    <row r="8570" spans="45:56" x14ac:dyDescent="0.2">
      <c r="AS8570" s="4" t="s">
        <v>13984</v>
      </c>
      <c r="AT8570" s="4" t="s">
        <v>13985</v>
      </c>
      <c r="AU8570" s="4" t="s">
        <v>456</v>
      </c>
      <c r="AV8570" s="4" t="s">
        <v>13911</v>
      </c>
      <c r="AW8570" s="4" t="s">
        <v>701</v>
      </c>
      <c r="AX8570" s="4"/>
      <c r="AY8570" s="4"/>
      <c r="AZ8570" s="4"/>
      <c r="BA8570" s="4"/>
      <c r="BB8570" s="4"/>
      <c r="BC8570" s="4">
        <v>40</v>
      </c>
      <c r="BD8570" t="str">
        <f>IF(AND(ADHOC!$G$15="",ADHOC!$S$4=""),"",IF(ADHOC!$G$15&lt;&gt;"",IF(ADHOC!$G$15=LEFT(Domein!$AS8570,LEN(ADHOC!$G$15)),MAX(Domein!BD$1:'Domein'!BD8569)+1,""),IF(ADHOC!$S$4=LEFT(Domein!$AS8570,LEN(ADHOC!$S$4)),MAX(Domein!BD$1:'Domein'!BD8569)+1,"")))</f>
        <v/>
      </c>
    </row>
    <row r="8571" spans="45:56" x14ac:dyDescent="0.2">
      <c r="AS8571" s="4" t="s">
        <v>33967</v>
      </c>
      <c r="AT8571" s="4" t="s">
        <v>33940</v>
      </c>
      <c r="AU8571" s="4" t="s">
        <v>456</v>
      </c>
      <c r="AV8571" s="4" t="s">
        <v>788</v>
      </c>
      <c r="AW8571" s="4" t="s">
        <v>701</v>
      </c>
      <c r="AX8571" s="4"/>
      <c r="AY8571" s="4"/>
      <c r="AZ8571" s="4"/>
      <c r="BA8571" s="4"/>
      <c r="BB8571" s="4"/>
      <c r="BC8571" s="4">
        <v>40</v>
      </c>
      <c r="BD8571" t="str">
        <f>IF(AND(ADHOC!$G$15="",ADHOC!$S$4=""),"",IF(ADHOC!$G$15&lt;&gt;"",IF(ADHOC!$G$15=LEFT(Domein!$AS8571,LEN(ADHOC!$G$15)),MAX(Domein!BD$1:'Domein'!BD8570)+1,""),IF(ADHOC!$S$4=LEFT(Domein!$AS8571,LEN(ADHOC!$S$4)),MAX(Domein!BD$1:'Domein'!BD8570)+1,"")))</f>
        <v/>
      </c>
    </row>
    <row r="8572" spans="45:56" x14ac:dyDescent="0.2">
      <c r="AS8572" s="4" t="s">
        <v>9757</v>
      </c>
      <c r="AT8572" s="4" t="s">
        <v>21462</v>
      </c>
      <c r="AU8572" s="4" t="s">
        <v>456</v>
      </c>
      <c r="AV8572" s="4" t="s">
        <v>789</v>
      </c>
      <c r="AW8572" s="4" t="s">
        <v>701</v>
      </c>
      <c r="AX8572" s="4"/>
      <c r="AY8572" s="4"/>
      <c r="AZ8572" s="4"/>
      <c r="BA8572" s="4"/>
      <c r="BB8572" s="4"/>
      <c r="BC8572" s="4">
        <v>40</v>
      </c>
      <c r="BD8572" t="str">
        <f>IF(AND(ADHOC!$G$15="",ADHOC!$S$4=""),"",IF(ADHOC!$G$15&lt;&gt;"",IF(ADHOC!$G$15=LEFT(Domein!$AS8572,LEN(ADHOC!$G$15)),MAX(Domein!BD$1:'Domein'!BD8571)+1,""),IF(ADHOC!$S$4=LEFT(Domein!$AS8572,LEN(ADHOC!$S$4)),MAX(Domein!BD$1:'Domein'!BD8571)+1,"")))</f>
        <v/>
      </c>
    </row>
    <row r="8573" spans="45:56" x14ac:dyDescent="0.2">
      <c r="AS8573" s="4" t="s">
        <v>21494</v>
      </c>
      <c r="AT8573" s="4" t="s">
        <v>21495</v>
      </c>
      <c r="AU8573" s="4" t="s">
        <v>456</v>
      </c>
      <c r="AV8573" s="4" t="s">
        <v>789</v>
      </c>
      <c r="AW8573" s="4" t="s">
        <v>701</v>
      </c>
      <c r="AX8573" s="4"/>
      <c r="AY8573" s="4"/>
      <c r="AZ8573" s="4"/>
      <c r="BA8573" s="4"/>
      <c r="BB8573" s="4"/>
      <c r="BC8573" s="4">
        <v>40</v>
      </c>
      <c r="BD8573" t="str">
        <f>IF(AND(ADHOC!$G$15="",ADHOC!$S$4=""),"",IF(ADHOC!$G$15&lt;&gt;"",IF(ADHOC!$G$15=LEFT(Domein!$AS8573,LEN(ADHOC!$G$15)),MAX(Domein!BD$1:'Domein'!BD8572)+1,""),IF(ADHOC!$S$4=LEFT(Domein!$AS8573,LEN(ADHOC!$S$4)),MAX(Domein!BD$1:'Domein'!BD8572)+1,"")))</f>
        <v/>
      </c>
    </row>
    <row r="8574" spans="45:56" x14ac:dyDescent="0.2">
      <c r="AS8574" s="4" t="s">
        <v>789</v>
      </c>
      <c r="AT8574" s="4" t="s">
        <v>20903</v>
      </c>
      <c r="AU8574" s="4" t="s">
        <v>456</v>
      </c>
      <c r="AV8574" s="4" t="s">
        <v>789</v>
      </c>
      <c r="AW8574" s="4" t="s">
        <v>701</v>
      </c>
      <c r="AX8574" s="4"/>
      <c r="AY8574" s="4"/>
      <c r="AZ8574" s="4"/>
      <c r="BA8574" s="4"/>
      <c r="BB8574" s="4"/>
      <c r="BC8574" s="4">
        <v>40</v>
      </c>
      <c r="BD8574" t="str">
        <f>IF(AND(ADHOC!$G$15="",ADHOC!$S$4=""),"",IF(ADHOC!$G$15&lt;&gt;"",IF(ADHOC!$G$15=LEFT(Domein!$AS8574,LEN(ADHOC!$G$15)),MAX(Domein!BD$1:'Domein'!BD8573)+1,""),IF(ADHOC!$S$4=LEFT(Domein!$AS8574,LEN(ADHOC!$S$4)),MAX(Domein!BD$1:'Domein'!BD8573)+1,"")))</f>
        <v/>
      </c>
    </row>
    <row r="8575" spans="45:56" x14ac:dyDescent="0.2">
      <c r="AS8575" s="4" t="s">
        <v>32190</v>
      </c>
      <c r="AT8575" s="4" t="s">
        <v>32191</v>
      </c>
      <c r="AU8575" s="4" t="s">
        <v>456</v>
      </c>
      <c r="AV8575" s="4" t="s">
        <v>789</v>
      </c>
      <c r="AW8575" s="4" t="s">
        <v>701</v>
      </c>
      <c r="AX8575" s="4"/>
      <c r="AY8575" s="4"/>
      <c r="AZ8575" s="4"/>
      <c r="BA8575" s="4"/>
      <c r="BB8575" s="4"/>
      <c r="BC8575" s="4">
        <v>40</v>
      </c>
      <c r="BD8575" t="str">
        <f>IF(AND(ADHOC!$G$15="",ADHOC!$S$4=""),"",IF(ADHOC!$G$15&lt;&gt;"",IF(ADHOC!$G$15=LEFT(Domein!$AS8575,LEN(ADHOC!$G$15)),MAX(Domein!BD$1:'Domein'!BD8574)+1,""),IF(ADHOC!$S$4=LEFT(Domein!$AS8575,LEN(ADHOC!$S$4)),MAX(Domein!BD$1:'Domein'!BD8574)+1,"")))</f>
        <v/>
      </c>
    </row>
    <row r="8576" spans="45:56" x14ac:dyDescent="0.2">
      <c r="AS8576" s="4" t="s">
        <v>21496</v>
      </c>
      <c r="AT8576" s="4" t="s">
        <v>21497</v>
      </c>
      <c r="AU8576" s="4" t="s">
        <v>456</v>
      </c>
      <c r="AV8576" s="4" t="s">
        <v>789</v>
      </c>
      <c r="AW8576" s="4" t="s">
        <v>701</v>
      </c>
      <c r="AX8576" s="4"/>
      <c r="AY8576" s="4"/>
      <c r="AZ8576" s="4"/>
      <c r="BA8576" s="4"/>
      <c r="BB8576" s="4"/>
      <c r="BC8576" s="4">
        <v>40</v>
      </c>
      <c r="BD8576" t="str">
        <f>IF(AND(ADHOC!$G$15="",ADHOC!$S$4=""),"",IF(ADHOC!$G$15&lt;&gt;"",IF(ADHOC!$G$15=LEFT(Domein!$AS8576,LEN(ADHOC!$G$15)),MAX(Domein!BD$1:'Domein'!BD8575)+1,""),IF(ADHOC!$S$4=LEFT(Domein!$AS8576,LEN(ADHOC!$S$4)),MAX(Domein!BD$1:'Domein'!BD8575)+1,"")))</f>
        <v/>
      </c>
    </row>
    <row r="8577" spans="45:56" x14ac:dyDescent="0.2">
      <c r="AS8577" s="4" t="s">
        <v>21498</v>
      </c>
      <c r="AT8577" s="4" t="s">
        <v>21499</v>
      </c>
      <c r="AU8577" s="4" t="s">
        <v>456</v>
      </c>
      <c r="AV8577" s="4" t="s">
        <v>789</v>
      </c>
      <c r="AW8577" s="4" t="s">
        <v>701</v>
      </c>
      <c r="AX8577" s="4"/>
      <c r="AY8577" s="4"/>
      <c r="AZ8577" s="4"/>
      <c r="BA8577" s="4"/>
      <c r="BB8577" s="4"/>
      <c r="BC8577" s="4">
        <v>40</v>
      </c>
      <c r="BD8577" t="str">
        <f>IF(AND(ADHOC!$G$15="",ADHOC!$S$4=""),"",IF(ADHOC!$G$15&lt;&gt;"",IF(ADHOC!$G$15=LEFT(Domein!$AS8577,LEN(ADHOC!$G$15)),MAX(Domein!BD$1:'Domein'!BD8576)+1,""),IF(ADHOC!$S$4=LEFT(Domein!$AS8577,LEN(ADHOC!$S$4)),MAX(Domein!BD$1:'Domein'!BD8576)+1,"")))</f>
        <v/>
      </c>
    </row>
    <row r="8578" spans="45:56" x14ac:dyDescent="0.2">
      <c r="AS8578" s="4" t="s">
        <v>14371</v>
      </c>
      <c r="AT8578" s="4" t="s">
        <v>14372</v>
      </c>
      <c r="AU8578" s="4" t="s">
        <v>456</v>
      </c>
      <c r="AV8578" s="4" t="s">
        <v>14365</v>
      </c>
      <c r="AW8578" s="4" t="s">
        <v>724</v>
      </c>
      <c r="AX8578" s="4"/>
      <c r="AY8578" s="4">
        <v>199262</v>
      </c>
      <c r="AZ8578" s="4">
        <v>514167</v>
      </c>
      <c r="BA8578" s="4" t="s">
        <v>28952</v>
      </c>
      <c r="BB8578" s="4" t="s">
        <v>28953</v>
      </c>
      <c r="BC8578" s="4">
        <v>40</v>
      </c>
      <c r="BD8578" t="str">
        <f>IF(AND(ADHOC!$G$15="",ADHOC!$S$4=""),"",IF(ADHOC!$G$15&lt;&gt;"",IF(ADHOC!$G$15=LEFT(Domein!$AS8578,LEN(ADHOC!$G$15)),MAX(Domein!BD$1:'Domein'!BD8577)+1,""),IF(ADHOC!$S$4=LEFT(Domein!$AS8578,LEN(ADHOC!$S$4)),MAX(Domein!BD$1:'Domein'!BD8577)+1,"")))</f>
        <v/>
      </c>
    </row>
    <row r="8579" spans="45:56" x14ac:dyDescent="0.2">
      <c r="AS8579" s="4" t="s">
        <v>32390</v>
      </c>
      <c r="AT8579" s="4" t="s">
        <v>32391</v>
      </c>
      <c r="AU8579" s="4" t="s">
        <v>456</v>
      </c>
      <c r="AV8579" s="4" t="s">
        <v>20896</v>
      </c>
      <c r="AW8579" s="4" t="s">
        <v>724</v>
      </c>
      <c r="AX8579" s="4"/>
      <c r="AY8579" s="4">
        <v>226336</v>
      </c>
      <c r="AZ8579" s="4">
        <v>503885</v>
      </c>
      <c r="BA8579" s="4" t="s">
        <v>32392</v>
      </c>
      <c r="BB8579" s="4" t="s">
        <v>32393</v>
      </c>
      <c r="BC8579" s="4">
        <v>40</v>
      </c>
      <c r="BD8579" t="str">
        <f>IF(AND(ADHOC!$G$15="",ADHOC!$S$4=""),"",IF(ADHOC!$G$15&lt;&gt;"",IF(ADHOC!$G$15=LEFT(Domein!$AS8579,LEN(ADHOC!$G$15)),MAX(Domein!BD$1:'Domein'!BD8578)+1,""),IF(ADHOC!$S$4=LEFT(Domein!$AS8579,LEN(ADHOC!$S$4)),MAX(Domein!BD$1:'Domein'!BD8578)+1,"")))</f>
        <v/>
      </c>
    </row>
    <row r="8580" spans="45:56" x14ac:dyDescent="0.2">
      <c r="AS8580" s="4" t="s">
        <v>32966</v>
      </c>
      <c r="AT8580" s="4" t="s">
        <v>32967</v>
      </c>
      <c r="AU8580" s="4" t="s">
        <v>456</v>
      </c>
      <c r="AV8580" s="4" t="s">
        <v>789</v>
      </c>
      <c r="AW8580" s="4" t="s">
        <v>701</v>
      </c>
      <c r="AX8580" s="4"/>
      <c r="AY8580" s="4"/>
      <c r="AZ8580" s="4"/>
      <c r="BA8580" s="4"/>
      <c r="BB8580" s="4"/>
      <c r="BC8580" s="4">
        <v>40</v>
      </c>
      <c r="BD8580" t="str">
        <f>IF(AND(ADHOC!$G$15="",ADHOC!$S$4=""),"",IF(ADHOC!$G$15&lt;&gt;"",IF(ADHOC!$G$15=LEFT(Domein!$AS8580,LEN(ADHOC!$G$15)),MAX(Domein!BD$1:'Domein'!BD8579)+1,""),IF(ADHOC!$S$4=LEFT(Domein!$AS8580,LEN(ADHOC!$S$4)),MAX(Domein!BD$1:'Domein'!BD8579)+1,"")))</f>
        <v/>
      </c>
    </row>
    <row r="8581" spans="45:56" x14ac:dyDescent="0.2">
      <c r="AS8581" s="4" t="s">
        <v>32968</v>
      </c>
      <c r="AT8581" s="4" t="s">
        <v>32967</v>
      </c>
      <c r="AU8581" s="4" t="s">
        <v>456</v>
      </c>
      <c r="AV8581" s="4" t="s">
        <v>789</v>
      </c>
      <c r="AW8581" s="4" t="s">
        <v>701</v>
      </c>
      <c r="AX8581" s="4"/>
      <c r="AY8581" s="4"/>
      <c r="AZ8581" s="4"/>
      <c r="BA8581" s="4"/>
      <c r="BB8581" s="4"/>
      <c r="BC8581" s="4">
        <v>40</v>
      </c>
      <c r="BD8581" t="str">
        <f>IF(AND(ADHOC!$G$15="",ADHOC!$S$4=""),"",IF(ADHOC!$G$15&lt;&gt;"",IF(ADHOC!$G$15=LEFT(Domein!$AS8581,LEN(ADHOC!$G$15)),MAX(Domein!BD$1:'Domein'!BD8580)+1,""),IF(ADHOC!$S$4=LEFT(Domein!$AS8581,LEN(ADHOC!$S$4)),MAX(Domein!BD$1:'Domein'!BD8580)+1,"")))</f>
        <v/>
      </c>
    </row>
    <row r="8582" spans="45:56" x14ac:dyDescent="0.2">
      <c r="AS8582" s="4" t="s">
        <v>32969</v>
      </c>
      <c r="AT8582" s="4" t="s">
        <v>32970</v>
      </c>
      <c r="AU8582" s="4" t="s">
        <v>456</v>
      </c>
      <c r="AV8582" s="4" t="s">
        <v>789</v>
      </c>
      <c r="AW8582" s="4" t="s">
        <v>701</v>
      </c>
      <c r="AX8582" s="4"/>
      <c r="AY8582" s="4"/>
      <c r="AZ8582" s="4"/>
      <c r="BA8582" s="4"/>
      <c r="BB8582" s="4"/>
      <c r="BC8582" s="4">
        <v>40</v>
      </c>
      <c r="BD8582" t="str">
        <f>IF(AND(ADHOC!$G$15="",ADHOC!$S$4=""),"",IF(ADHOC!$G$15&lt;&gt;"",IF(ADHOC!$G$15=LEFT(Domein!$AS8582,LEN(ADHOC!$G$15)),MAX(Domein!BD$1:'Domein'!BD8581)+1,""),IF(ADHOC!$S$4=LEFT(Domein!$AS8582,LEN(ADHOC!$S$4)),MAX(Domein!BD$1:'Domein'!BD8581)+1,"")))</f>
        <v/>
      </c>
    </row>
    <row r="8583" spans="45:56" x14ac:dyDescent="0.2">
      <c r="AS8583" s="4" t="s">
        <v>16865</v>
      </c>
      <c r="AT8583" s="4" t="s">
        <v>16866</v>
      </c>
      <c r="AU8583" s="4" t="s">
        <v>456</v>
      </c>
      <c r="AV8583" s="4" t="s">
        <v>8541</v>
      </c>
      <c r="AW8583" s="4" t="s">
        <v>701</v>
      </c>
      <c r="AX8583" s="4"/>
      <c r="AY8583" s="4"/>
      <c r="AZ8583" s="4"/>
      <c r="BA8583" s="4"/>
      <c r="BB8583" s="4"/>
      <c r="BC8583" s="4">
        <v>40</v>
      </c>
      <c r="BD8583" t="str">
        <f>IF(AND(ADHOC!$G$15="",ADHOC!$S$4=""),"",IF(ADHOC!$G$15&lt;&gt;"",IF(ADHOC!$G$15=LEFT(Domein!$AS8583,LEN(ADHOC!$G$15)),MAX(Domein!BD$1:'Domein'!BD8582)+1,""),IF(ADHOC!$S$4=LEFT(Domein!$AS8583,LEN(ADHOC!$S$4)),MAX(Domein!BD$1:'Domein'!BD8582)+1,"")))</f>
        <v/>
      </c>
    </row>
    <row r="8584" spans="45:56" x14ac:dyDescent="0.2">
      <c r="AS8584" s="4" t="s">
        <v>16867</v>
      </c>
      <c r="AT8584" s="4" t="s">
        <v>16868</v>
      </c>
      <c r="AU8584" s="4" t="s">
        <v>456</v>
      </c>
      <c r="AV8584" s="4" t="s">
        <v>8541</v>
      </c>
      <c r="AW8584" s="4" t="s">
        <v>701</v>
      </c>
      <c r="AX8584" s="4"/>
      <c r="AY8584" s="4"/>
      <c r="AZ8584" s="4"/>
      <c r="BA8584" s="4"/>
      <c r="BB8584" s="4"/>
      <c r="BC8584" s="4">
        <v>40</v>
      </c>
      <c r="BD8584" t="str">
        <f>IF(AND(ADHOC!$G$15="",ADHOC!$S$4=""),"",IF(ADHOC!$G$15&lt;&gt;"",IF(ADHOC!$G$15=LEFT(Domein!$AS8584,LEN(ADHOC!$G$15)),MAX(Domein!BD$1:'Domein'!BD8583)+1,""),IF(ADHOC!$S$4=LEFT(Domein!$AS8584,LEN(ADHOC!$S$4)),MAX(Domein!BD$1:'Domein'!BD8583)+1,"")))</f>
        <v/>
      </c>
    </row>
    <row r="8585" spans="45:56" x14ac:dyDescent="0.2">
      <c r="AS8585" s="4" t="s">
        <v>16869</v>
      </c>
      <c r="AT8585" s="4" t="s">
        <v>16870</v>
      </c>
      <c r="AU8585" s="4" t="s">
        <v>456</v>
      </c>
      <c r="AV8585" s="4" t="s">
        <v>8541</v>
      </c>
      <c r="AW8585" s="4" t="s">
        <v>701</v>
      </c>
      <c r="AX8585" s="4"/>
      <c r="AY8585" s="4"/>
      <c r="AZ8585" s="4"/>
      <c r="BA8585" s="4"/>
      <c r="BB8585" s="4"/>
      <c r="BC8585" s="4">
        <v>40</v>
      </c>
      <c r="BD8585" t="str">
        <f>IF(AND(ADHOC!$G$15="",ADHOC!$S$4=""),"",IF(ADHOC!$G$15&lt;&gt;"",IF(ADHOC!$G$15=LEFT(Domein!$AS8585,LEN(ADHOC!$G$15)),MAX(Domein!BD$1:'Domein'!BD8584)+1,""),IF(ADHOC!$S$4=LEFT(Domein!$AS8585,LEN(ADHOC!$S$4)),MAX(Domein!BD$1:'Domein'!BD8584)+1,"")))</f>
        <v/>
      </c>
    </row>
    <row r="8586" spans="45:56" x14ac:dyDescent="0.2">
      <c r="AS8586" s="4" t="s">
        <v>16871</v>
      </c>
      <c r="AT8586" s="4" t="s">
        <v>16872</v>
      </c>
      <c r="AU8586" s="4" t="s">
        <v>456</v>
      </c>
      <c r="AV8586" s="4" t="s">
        <v>8541</v>
      </c>
      <c r="AW8586" s="4" t="s">
        <v>701</v>
      </c>
      <c r="AX8586" s="4"/>
      <c r="AY8586" s="4"/>
      <c r="AZ8586" s="4"/>
      <c r="BA8586" s="4"/>
      <c r="BB8586" s="4"/>
      <c r="BC8586" s="4">
        <v>40</v>
      </c>
      <c r="BD8586" t="str">
        <f>IF(AND(ADHOC!$G$15="",ADHOC!$S$4=""),"",IF(ADHOC!$G$15&lt;&gt;"",IF(ADHOC!$G$15=LEFT(Domein!$AS8586,LEN(ADHOC!$G$15)),MAX(Domein!BD$1:'Domein'!BD8585)+1,""),IF(ADHOC!$S$4=LEFT(Domein!$AS8586,LEN(ADHOC!$S$4)),MAX(Domein!BD$1:'Domein'!BD8585)+1,"")))</f>
        <v/>
      </c>
    </row>
    <row r="8587" spans="45:56" x14ac:dyDescent="0.2">
      <c r="AS8587" s="4" t="s">
        <v>33497</v>
      </c>
      <c r="AT8587" s="4" t="s">
        <v>33498</v>
      </c>
      <c r="AU8587" s="4" t="s">
        <v>456</v>
      </c>
      <c r="AV8587" s="4" t="s">
        <v>33258</v>
      </c>
      <c r="AW8587" s="4" t="s">
        <v>1259</v>
      </c>
      <c r="AX8587" s="4"/>
      <c r="AY8587" s="4">
        <v>209729</v>
      </c>
      <c r="AZ8587" s="4">
        <v>525619</v>
      </c>
      <c r="BA8587" s="4" t="s">
        <v>33499</v>
      </c>
      <c r="BB8587" s="4" t="s">
        <v>33500</v>
      </c>
      <c r="BC8587" s="4">
        <v>40</v>
      </c>
      <c r="BD8587" t="str">
        <f>IF(AND(ADHOC!$G$15="",ADHOC!$S$4=""),"",IF(ADHOC!$G$15&lt;&gt;"",IF(ADHOC!$G$15=LEFT(Domein!$AS8587,LEN(ADHOC!$G$15)),MAX(Domein!BD$1:'Domein'!BD8586)+1,""),IF(ADHOC!$S$4=LEFT(Domein!$AS8587,LEN(ADHOC!$S$4)),MAX(Domein!BD$1:'Domein'!BD8586)+1,"")))</f>
        <v/>
      </c>
    </row>
    <row r="8588" spans="45:56" x14ac:dyDescent="0.2">
      <c r="AS8588" s="4" t="s">
        <v>33283</v>
      </c>
      <c r="AT8588" s="4" t="s">
        <v>33284</v>
      </c>
      <c r="AU8588" s="4" t="s">
        <v>456</v>
      </c>
      <c r="AV8588" s="4" t="s">
        <v>33258</v>
      </c>
      <c r="AW8588" s="4" t="s">
        <v>724</v>
      </c>
      <c r="AX8588" s="4"/>
      <c r="AY8588" s="4">
        <v>209755</v>
      </c>
      <c r="AZ8588" s="4">
        <v>525591</v>
      </c>
      <c r="BA8588" s="4" t="s">
        <v>33285</v>
      </c>
      <c r="BB8588" s="4" t="s">
        <v>33286</v>
      </c>
      <c r="BC8588" s="4">
        <v>40</v>
      </c>
      <c r="BD8588" t="str">
        <f>IF(AND(ADHOC!$G$15="",ADHOC!$S$4=""),"",IF(ADHOC!$G$15&lt;&gt;"",IF(ADHOC!$G$15=LEFT(Domein!$AS8588,LEN(ADHOC!$G$15)),MAX(Domein!BD$1:'Domein'!BD8587)+1,""),IF(ADHOC!$S$4=LEFT(Domein!$AS8588,LEN(ADHOC!$S$4)),MAX(Domein!BD$1:'Domein'!BD8587)+1,"")))</f>
        <v/>
      </c>
    </row>
    <row r="8589" spans="45:56" x14ac:dyDescent="0.2">
      <c r="AS8589" s="4" t="s">
        <v>33312</v>
      </c>
      <c r="AT8589" s="4" t="s">
        <v>33313</v>
      </c>
      <c r="AU8589" s="4" t="s">
        <v>456</v>
      </c>
      <c r="AV8589" s="4" t="s">
        <v>33258</v>
      </c>
      <c r="AW8589" s="4" t="s">
        <v>724</v>
      </c>
      <c r="AX8589" s="4"/>
      <c r="AY8589" s="4"/>
      <c r="AZ8589" s="4"/>
      <c r="BA8589" s="4"/>
      <c r="BB8589" s="4"/>
      <c r="BC8589" s="4">
        <v>40</v>
      </c>
      <c r="BD8589" t="str">
        <f>IF(AND(ADHOC!$G$15="",ADHOC!$S$4=""),"",IF(ADHOC!$G$15&lt;&gt;"",IF(ADHOC!$G$15=LEFT(Domein!$AS8589,LEN(ADHOC!$G$15)),MAX(Domein!BD$1:'Domein'!BD8588)+1,""),IF(ADHOC!$S$4=LEFT(Domein!$AS8589,LEN(ADHOC!$S$4)),MAX(Domein!BD$1:'Domein'!BD8588)+1,"")))</f>
        <v/>
      </c>
    </row>
    <row r="8590" spans="45:56" x14ac:dyDescent="0.2">
      <c r="AS8590" s="4" t="s">
        <v>15309</v>
      </c>
      <c r="AT8590" s="4" t="s">
        <v>15361</v>
      </c>
      <c r="AU8590" s="4" t="s">
        <v>456</v>
      </c>
      <c r="AV8590" s="4" t="s">
        <v>15309</v>
      </c>
      <c r="AW8590" s="4" t="s">
        <v>701</v>
      </c>
      <c r="AX8590" s="4"/>
      <c r="AY8590" s="4"/>
      <c r="AZ8590" s="4"/>
      <c r="BA8590" s="4"/>
      <c r="BB8590" s="4"/>
      <c r="BC8590" s="4">
        <v>40</v>
      </c>
      <c r="BD8590" t="str">
        <f>IF(AND(ADHOC!$G$15="",ADHOC!$S$4=""),"",IF(ADHOC!$G$15&lt;&gt;"",IF(ADHOC!$G$15=LEFT(Domein!$AS8590,LEN(ADHOC!$G$15)),MAX(Domein!BD$1:'Domein'!BD8589)+1,""),IF(ADHOC!$S$4=LEFT(Domein!$AS8590,LEN(ADHOC!$S$4)),MAX(Domein!BD$1:'Domein'!BD8589)+1,"")))</f>
        <v/>
      </c>
    </row>
    <row r="8591" spans="45:56" x14ac:dyDescent="0.2">
      <c r="AS8591" s="4" t="s">
        <v>22034</v>
      </c>
      <c r="AT8591" s="4" t="s">
        <v>22035</v>
      </c>
      <c r="AU8591" s="4" t="s">
        <v>460</v>
      </c>
      <c r="AV8591" s="4" t="s">
        <v>764</v>
      </c>
      <c r="AW8591" s="4" t="s">
        <v>1259</v>
      </c>
      <c r="AX8591" s="4"/>
      <c r="AY8591" s="4"/>
      <c r="AZ8591" s="4"/>
      <c r="BA8591" s="4"/>
      <c r="BB8591" s="4"/>
      <c r="BC8591" s="4">
        <v>40</v>
      </c>
      <c r="BD8591" t="str">
        <f>IF(AND(ADHOC!$G$15="",ADHOC!$S$4=""),"",IF(ADHOC!$G$15&lt;&gt;"",IF(ADHOC!$G$15=LEFT(Domein!$AS8591,LEN(ADHOC!$G$15)),MAX(Domein!BD$1:'Domein'!BD8590)+1,""),IF(ADHOC!$S$4=LEFT(Domein!$AS8591,LEN(ADHOC!$S$4)),MAX(Domein!BD$1:'Domein'!BD8590)+1,"")))</f>
        <v/>
      </c>
    </row>
    <row r="8592" spans="45:56" x14ac:dyDescent="0.2">
      <c r="AS8592" s="4" t="s">
        <v>790</v>
      </c>
      <c r="AT8592" s="4" t="s">
        <v>21194</v>
      </c>
      <c r="AU8592" s="4" t="s">
        <v>456</v>
      </c>
      <c r="AV8592" s="4" t="s">
        <v>790</v>
      </c>
      <c r="AW8592" s="4" t="s">
        <v>701</v>
      </c>
      <c r="AX8592" s="4"/>
      <c r="AY8592" s="4"/>
      <c r="AZ8592" s="4"/>
      <c r="BA8592" s="4"/>
      <c r="BB8592" s="4"/>
      <c r="BC8592" s="4">
        <v>40</v>
      </c>
      <c r="BD8592" t="str">
        <f>IF(AND(ADHOC!$G$15="",ADHOC!$S$4=""),"",IF(ADHOC!$G$15&lt;&gt;"",IF(ADHOC!$G$15=LEFT(Domein!$AS8592,LEN(ADHOC!$G$15)),MAX(Domein!BD$1:'Domein'!BD8591)+1,""),IF(ADHOC!$S$4=LEFT(Domein!$AS8592,LEN(ADHOC!$S$4)),MAX(Domein!BD$1:'Domein'!BD8591)+1,"")))</f>
        <v/>
      </c>
    </row>
    <row r="8593" spans="45:56" x14ac:dyDescent="0.2">
      <c r="AS8593" s="4" t="s">
        <v>35243</v>
      </c>
      <c r="AT8593" s="4" t="s">
        <v>35244</v>
      </c>
      <c r="AU8593" s="4" t="s">
        <v>456</v>
      </c>
      <c r="AV8593" s="4" t="s">
        <v>790</v>
      </c>
      <c r="AW8593" s="4" t="s">
        <v>701</v>
      </c>
      <c r="AX8593" s="4"/>
      <c r="AY8593" s="4"/>
      <c r="AZ8593" s="4"/>
      <c r="BA8593" s="4"/>
      <c r="BB8593" s="4"/>
      <c r="BC8593" s="4">
        <v>40</v>
      </c>
      <c r="BD8593" t="str">
        <f>IF(AND(ADHOC!$G$15="",ADHOC!$S$4=""),"",IF(ADHOC!$G$15&lt;&gt;"",IF(ADHOC!$G$15=LEFT(Domein!$AS8593,LEN(ADHOC!$G$15)),MAX(Domein!BD$1:'Domein'!BD8592)+1,""),IF(ADHOC!$S$4=LEFT(Domein!$AS8593,LEN(ADHOC!$S$4)),MAX(Domein!BD$1:'Domein'!BD8592)+1,"")))</f>
        <v/>
      </c>
    </row>
    <row r="8594" spans="45:56" x14ac:dyDescent="0.2">
      <c r="AS8594" s="4" t="s">
        <v>35245</v>
      </c>
      <c r="AT8594" s="4" t="s">
        <v>35246</v>
      </c>
      <c r="AU8594" s="4" t="s">
        <v>456</v>
      </c>
      <c r="AV8594" s="4" t="s">
        <v>790</v>
      </c>
      <c r="AW8594" s="4" t="s">
        <v>701</v>
      </c>
      <c r="AX8594" s="4"/>
      <c r="AY8594" s="4"/>
      <c r="AZ8594" s="4"/>
      <c r="BA8594" s="4"/>
      <c r="BB8594" s="4"/>
      <c r="BC8594" s="4">
        <v>40</v>
      </c>
      <c r="BD8594" t="str">
        <f>IF(AND(ADHOC!$G$15="",ADHOC!$S$4=""),"",IF(ADHOC!$G$15&lt;&gt;"",IF(ADHOC!$G$15=LEFT(Domein!$AS8594,LEN(ADHOC!$G$15)),MAX(Domein!BD$1:'Domein'!BD8593)+1,""),IF(ADHOC!$S$4=LEFT(Domein!$AS8594,LEN(ADHOC!$S$4)),MAX(Domein!BD$1:'Domein'!BD8593)+1,"")))</f>
        <v/>
      </c>
    </row>
    <row r="8595" spans="45:56" x14ac:dyDescent="0.2">
      <c r="AS8595" s="4" t="s">
        <v>35247</v>
      </c>
      <c r="AT8595" s="4" t="s">
        <v>35248</v>
      </c>
      <c r="AU8595" s="4" t="s">
        <v>456</v>
      </c>
      <c r="AV8595" s="4" t="s">
        <v>790</v>
      </c>
      <c r="AW8595" s="4" t="s">
        <v>701</v>
      </c>
      <c r="AX8595" s="4"/>
      <c r="AY8595" s="4"/>
      <c r="AZ8595" s="4"/>
      <c r="BA8595" s="4"/>
      <c r="BB8595" s="4"/>
      <c r="BC8595" s="4">
        <v>40</v>
      </c>
      <c r="BD8595" t="str">
        <f>IF(AND(ADHOC!$G$15="",ADHOC!$S$4=""),"",IF(ADHOC!$G$15&lt;&gt;"",IF(ADHOC!$G$15=LEFT(Domein!$AS8595,LEN(ADHOC!$G$15)),MAX(Domein!BD$1:'Domein'!BD8594)+1,""),IF(ADHOC!$S$4=LEFT(Domein!$AS8595,LEN(ADHOC!$S$4)),MAX(Domein!BD$1:'Domein'!BD8594)+1,"")))</f>
        <v/>
      </c>
    </row>
    <row r="8596" spans="45:56" x14ac:dyDescent="0.2">
      <c r="AS8596" s="4" t="s">
        <v>35249</v>
      </c>
      <c r="AT8596" s="4" t="s">
        <v>35250</v>
      </c>
      <c r="AU8596" s="4" t="s">
        <v>456</v>
      </c>
      <c r="AV8596" s="4" t="s">
        <v>790</v>
      </c>
      <c r="AW8596" s="4" t="s">
        <v>701</v>
      </c>
      <c r="AX8596" s="4"/>
      <c r="AY8596" s="4"/>
      <c r="AZ8596" s="4"/>
      <c r="BA8596" s="4"/>
      <c r="BB8596" s="4"/>
      <c r="BC8596" s="4">
        <v>40</v>
      </c>
      <c r="BD8596" t="str">
        <f>IF(AND(ADHOC!$G$15="",ADHOC!$S$4=""),"",IF(ADHOC!$G$15&lt;&gt;"",IF(ADHOC!$G$15=LEFT(Domein!$AS8596,LEN(ADHOC!$G$15)),MAX(Domein!BD$1:'Domein'!BD8595)+1,""),IF(ADHOC!$S$4=LEFT(Domein!$AS8596,LEN(ADHOC!$S$4)),MAX(Domein!BD$1:'Domein'!BD8595)+1,"")))</f>
        <v/>
      </c>
    </row>
    <row r="8597" spans="45:56" x14ac:dyDescent="0.2">
      <c r="AS8597" s="4" t="s">
        <v>8543</v>
      </c>
      <c r="AT8597" s="4" t="s">
        <v>9758</v>
      </c>
      <c r="AU8597" s="4" t="s">
        <v>456</v>
      </c>
      <c r="AV8597" s="4" t="s">
        <v>764</v>
      </c>
      <c r="AW8597" s="4" t="s">
        <v>701</v>
      </c>
      <c r="AX8597" s="4"/>
      <c r="AY8597" s="4"/>
      <c r="AZ8597" s="4"/>
      <c r="BA8597" s="4"/>
      <c r="BB8597" s="4"/>
      <c r="BC8597" s="4">
        <v>40</v>
      </c>
      <c r="BD8597" t="str">
        <f>IF(AND(ADHOC!$G$15="",ADHOC!$S$4=""),"",IF(ADHOC!$G$15&lt;&gt;"",IF(ADHOC!$G$15=LEFT(Domein!$AS8597,LEN(ADHOC!$G$15)),MAX(Domein!BD$1:'Domein'!BD8596)+1,""),IF(ADHOC!$S$4=LEFT(Domein!$AS8597,LEN(ADHOC!$S$4)),MAX(Domein!BD$1:'Domein'!BD8596)+1,"")))</f>
        <v/>
      </c>
    </row>
    <row r="8598" spans="45:56" x14ac:dyDescent="0.2">
      <c r="AS8598" s="4" t="s">
        <v>35021</v>
      </c>
      <c r="AT8598" s="4" t="s">
        <v>35022</v>
      </c>
      <c r="AU8598" s="4" t="s">
        <v>456</v>
      </c>
      <c r="AV8598" s="4" t="s">
        <v>8544</v>
      </c>
      <c r="AW8598" s="4" t="s">
        <v>724</v>
      </c>
      <c r="AX8598" s="4"/>
      <c r="AY8598" s="4">
        <v>249248</v>
      </c>
      <c r="AZ8598" s="4">
        <v>531230</v>
      </c>
      <c r="BA8598" s="4" t="s">
        <v>35023</v>
      </c>
      <c r="BB8598" s="4" t="s">
        <v>35024</v>
      </c>
      <c r="BC8598" s="4">
        <v>40</v>
      </c>
      <c r="BD8598" t="str">
        <f>IF(AND(ADHOC!$G$15="",ADHOC!$S$4=""),"",IF(ADHOC!$G$15&lt;&gt;"",IF(ADHOC!$G$15=LEFT(Domein!$AS8598,LEN(ADHOC!$G$15)),MAX(Domein!BD$1:'Domein'!BD8597)+1,""),IF(ADHOC!$S$4=LEFT(Domein!$AS8598,LEN(ADHOC!$S$4)),MAX(Domein!BD$1:'Domein'!BD8597)+1,"")))</f>
        <v/>
      </c>
    </row>
    <row r="8599" spans="45:56" x14ac:dyDescent="0.2">
      <c r="AS8599" s="4" t="s">
        <v>9759</v>
      </c>
      <c r="AT8599" s="4" t="s">
        <v>9760</v>
      </c>
      <c r="AU8599" s="4" t="s">
        <v>456</v>
      </c>
      <c r="AV8599" s="4" t="s">
        <v>8544</v>
      </c>
      <c r="AW8599" s="4" t="s">
        <v>724</v>
      </c>
      <c r="AX8599" s="4"/>
      <c r="AY8599" s="4">
        <v>249477</v>
      </c>
      <c r="AZ8599" s="4">
        <v>530644</v>
      </c>
      <c r="BA8599" s="4" t="s">
        <v>35025</v>
      </c>
      <c r="BB8599" s="4" t="s">
        <v>35026</v>
      </c>
      <c r="BC8599" s="4">
        <v>40</v>
      </c>
      <c r="BD8599" t="str">
        <f>IF(AND(ADHOC!$G$15="",ADHOC!$S$4=""),"",IF(ADHOC!$G$15&lt;&gt;"",IF(ADHOC!$G$15=LEFT(Domein!$AS8599,LEN(ADHOC!$G$15)),MAX(Domein!BD$1:'Domein'!BD8598)+1,""),IF(ADHOC!$S$4=LEFT(Domein!$AS8599,LEN(ADHOC!$S$4)),MAX(Domein!BD$1:'Domein'!BD8598)+1,"")))</f>
        <v/>
      </c>
    </row>
    <row r="8600" spans="45:56" x14ac:dyDescent="0.2">
      <c r="AS8600" s="4" t="s">
        <v>15856</v>
      </c>
      <c r="AT8600" s="4" t="s">
        <v>15857</v>
      </c>
      <c r="AU8600" s="4" t="s">
        <v>456</v>
      </c>
      <c r="AV8600" s="4" t="s">
        <v>8544</v>
      </c>
      <c r="AW8600" s="4" t="s">
        <v>724</v>
      </c>
      <c r="AX8600" s="4"/>
      <c r="AY8600" s="4">
        <v>249453</v>
      </c>
      <c r="AZ8600" s="4">
        <v>530660</v>
      </c>
      <c r="BA8600" s="4" t="s">
        <v>28954</v>
      </c>
      <c r="BB8600" s="4" t="s">
        <v>28955</v>
      </c>
      <c r="BC8600" s="4">
        <v>40</v>
      </c>
      <c r="BD8600" t="str">
        <f>IF(AND(ADHOC!$G$15="",ADHOC!$S$4=""),"",IF(ADHOC!$G$15&lt;&gt;"",IF(ADHOC!$G$15=LEFT(Domein!$AS8600,LEN(ADHOC!$G$15)),MAX(Domein!BD$1:'Domein'!BD8599)+1,""),IF(ADHOC!$S$4=LEFT(Domein!$AS8600,LEN(ADHOC!$S$4)),MAX(Domein!BD$1:'Domein'!BD8599)+1,"")))</f>
        <v/>
      </c>
    </row>
    <row r="8601" spans="45:56" x14ac:dyDescent="0.2">
      <c r="AS8601" s="4" t="s">
        <v>15858</v>
      </c>
      <c r="AT8601" s="4" t="s">
        <v>15859</v>
      </c>
      <c r="AU8601" s="4" t="s">
        <v>456</v>
      </c>
      <c r="AV8601" s="4" t="s">
        <v>8544</v>
      </c>
      <c r="AW8601" s="4" t="s">
        <v>724</v>
      </c>
      <c r="AX8601" s="4"/>
      <c r="AY8601" s="4">
        <v>249256</v>
      </c>
      <c r="AZ8601" s="4">
        <v>531186</v>
      </c>
      <c r="BA8601" s="4" t="s">
        <v>28956</v>
      </c>
      <c r="BB8601" s="4" t="s">
        <v>28957</v>
      </c>
      <c r="BC8601" s="4">
        <v>40</v>
      </c>
      <c r="BD8601" t="str">
        <f>IF(AND(ADHOC!$G$15="",ADHOC!$S$4=""),"",IF(ADHOC!$G$15&lt;&gt;"",IF(ADHOC!$G$15=LEFT(Domein!$AS8601,LEN(ADHOC!$G$15)),MAX(Domein!BD$1:'Domein'!BD8600)+1,""),IF(ADHOC!$S$4=LEFT(Domein!$AS8601,LEN(ADHOC!$S$4)),MAX(Domein!BD$1:'Domein'!BD8600)+1,"")))</f>
        <v/>
      </c>
    </row>
    <row r="8602" spans="45:56" x14ac:dyDescent="0.2">
      <c r="AS8602" s="4" t="s">
        <v>7117</v>
      </c>
      <c r="AT8602" s="4" t="s">
        <v>7118</v>
      </c>
      <c r="AU8602" s="4" t="s">
        <v>456</v>
      </c>
      <c r="AV8602" s="4" t="s">
        <v>764</v>
      </c>
      <c r="AW8602" s="4" t="s">
        <v>724</v>
      </c>
      <c r="AX8602" s="4"/>
      <c r="AY8602" s="4"/>
      <c r="AZ8602" s="4"/>
      <c r="BA8602" s="4"/>
      <c r="BB8602" s="4"/>
      <c r="BC8602" s="4">
        <v>40</v>
      </c>
      <c r="BD8602" t="str">
        <f>IF(AND(ADHOC!$G$15="",ADHOC!$S$4=""),"",IF(ADHOC!$G$15&lt;&gt;"",IF(ADHOC!$G$15=LEFT(Domein!$AS8602,LEN(ADHOC!$G$15)),MAX(Domein!BD$1:'Domein'!BD8601)+1,""),IF(ADHOC!$S$4=LEFT(Domein!$AS8602,LEN(ADHOC!$S$4)),MAX(Domein!BD$1:'Domein'!BD8601)+1,"")))</f>
        <v/>
      </c>
    </row>
    <row r="8603" spans="45:56" x14ac:dyDescent="0.2">
      <c r="AS8603" s="4" t="s">
        <v>7553</v>
      </c>
      <c r="AT8603" s="4" t="s">
        <v>7551</v>
      </c>
      <c r="AU8603" s="4" t="s">
        <v>463</v>
      </c>
      <c r="AV8603" s="4" t="s">
        <v>764</v>
      </c>
      <c r="AW8603" s="4" t="s">
        <v>701</v>
      </c>
      <c r="AX8603" s="4"/>
      <c r="AY8603" s="4"/>
      <c r="AZ8603" s="4"/>
      <c r="BA8603" s="4"/>
      <c r="BB8603" s="4"/>
      <c r="BC8603" s="4">
        <v>40</v>
      </c>
      <c r="BD8603" t="str">
        <f>IF(AND(ADHOC!$G$15="",ADHOC!$S$4=""),"",IF(ADHOC!$G$15&lt;&gt;"",IF(ADHOC!$G$15=LEFT(Domein!$AS8603,LEN(ADHOC!$G$15)),MAX(Domein!BD$1:'Domein'!BD8602)+1,""),IF(ADHOC!$S$4=LEFT(Domein!$AS8603,LEN(ADHOC!$S$4)),MAX(Domein!BD$1:'Domein'!BD8602)+1,"")))</f>
        <v/>
      </c>
    </row>
    <row r="8604" spans="45:56" x14ac:dyDescent="0.2">
      <c r="AS8604" s="4" t="s">
        <v>7554</v>
      </c>
      <c r="AT8604" s="4" t="s">
        <v>7552</v>
      </c>
      <c r="AU8604" s="4" t="s">
        <v>463</v>
      </c>
      <c r="AV8604" s="4" t="s">
        <v>764</v>
      </c>
      <c r="AW8604" s="4" t="s">
        <v>701</v>
      </c>
      <c r="AX8604" s="4"/>
      <c r="AY8604" s="4"/>
      <c r="AZ8604" s="4"/>
      <c r="BA8604" s="4"/>
      <c r="BB8604" s="4"/>
      <c r="BC8604" s="4">
        <v>40</v>
      </c>
      <c r="BD8604" t="str">
        <f>IF(AND(ADHOC!$G$15="",ADHOC!$S$4=""),"",IF(ADHOC!$G$15&lt;&gt;"",IF(ADHOC!$G$15=LEFT(Domein!$AS8604,LEN(ADHOC!$G$15)),MAX(Domein!BD$1:'Domein'!BD8603)+1,""),IF(ADHOC!$S$4=LEFT(Domein!$AS8604,LEN(ADHOC!$S$4)),MAX(Domein!BD$1:'Domein'!BD8603)+1,"")))</f>
        <v/>
      </c>
    </row>
    <row r="8605" spans="45:56" x14ac:dyDescent="0.2">
      <c r="AS8605" s="4" t="s">
        <v>14308</v>
      </c>
      <c r="AT8605" s="4" t="s">
        <v>14309</v>
      </c>
      <c r="AU8605" s="4" t="s">
        <v>456</v>
      </c>
      <c r="AV8605" s="4" t="s">
        <v>13345</v>
      </c>
      <c r="AW8605" s="4" t="s">
        <v>701</v>
      </c>
      <c r="AX8605" s="4"/>
      <c r="AY8605" s="4"/>
      <c r="AZ8605" s="4"/>
      <c r="BA8605" s="4"/>
      <c r="BB8605" s="4"/>
      <c r="BC8605" s="4">
        <v>40</v>
      </c>
      <c r="BD8605" t="str">
        <f>IF(AND(ADHOC!$G$15="",ADHOC!$S$4=""),"",IF(ADHOC!$G$15&lt;&gt;"",IF(ADHOC!$G$15=LEFT(Domein!$AS8605,LEN(ADHOC!$G$15)),MAX(Domein!BD$1:'Domein'!BD8604)+1,""),IF(ADHOC!$S$4=LEFT(Domein!$AS8605,LEN(ADHOC!$S$4)),MAX(Domein!BD$1:'Domein'!BD8604)+1,"")))</f>
        <v/>
      </c>
    </row>
    <row r="8606" spans="45:56" x14ac:dyDescent="0.2">
      <c r="AS8606" s="4" t="s">
        <v>13393</v>
      </c>
      <c r="AT8606" s="4" t="s">
        <v>13394</v>
      </c>
      <c r="AU8606" s="4" t="s">
        <v>456</v>
      </c>
      <c r="AV8606" s="4" t="s">
        <v>13345</v>
      </c>
      <c r="AW8606" s="4" t="s">
        <v>701</v>
      </c>
      <c r="AX8606" s="4"/>
      <c r="AY8606" s="4"/>
      <c r="AZ8606" s="4"/>
      <c r="BA8606" s="4"/>
      <c r="BB8606" s="4"/>
      <c r="BC8606" s="4">
        <v>40</v>
      </c>
      <c r="BD8606" t="str">
        <f>IF(AND(ADHOC!$G$15="",ADHOC!$S$4=""),"",IF(ADHOC!$G$15&lt;&gt;"",IF(ADHOC!$G$15=LEFT(Domein!$AS8606,LEN(ADHOC!$G$15)),MAX(Domein!BD$1:'Domein'!BD8605)+1,""),IF(ADHOC!$S$4=LEFT(Domein!$AS8606,LEN(ADHOC!$S$4)),MAX(Domein!BD$1:'Domein'!BD8605)+1,"")))</f>
        <v/>
      </c>
    </row>
    <row r="8607" spans="45:56" x14ac:dyDescent="0.2">
      <c r="AS8607" s="4" t="s">
        <v>13395</v>
      </c>
      <c r="AT8607" s="4" t="s">
        <v>13396</v>
      </c>
      <c r="AU8607" s="4" t="s">
        <v>456</v>
      </c>
      <c r="AV8607" s="4" t="s">
        <v>13345</v>
      </c>
      <c r="AW8607" s="4" t="s">
        <v>701</v>
      </c>
      <c r="AX8607" s="4"/>
      <c r="AY8607" s="4"/>
      <c r="AZ8607" s="4"/>
      <c r="BA8607" s="4"/>
      <c r="BB8607" s="4"/>
      <c r="BC8607" s="4">
        <v>40</v>
      </c>
      <c r="BD8607" t="str">
        <f>IF(AND(ADHOC!$G$15="",ADHOC!$S$4=""),"",IF(ADHOC!$G$15&lt;&gt;"",IF(ADHOC!$G$15=LEFT(Domein!$AS8607,LEN(ADHOC!$G$15)),MAX(Domein!BD$1:'Domein'!BD8606)+1,""),IF(ADHOC!$S$4=LEFT(Domein!$AS8607,LEN(ADHOC!$S$4)),MAX(Domein!BD$1:'Domein'!BD8606)+1,"")))</f>
        <v/>
      </c>
    </row>
    <row r="8608" spans="45:56" x14ac:dyDescent="0.2">
      <c r="AS8608" s="4" t="s">
        <v>13397</v>
      </c>
      <c r="AT8608" s="4" t="s">
        <v>13398</v>
      </c>
      <c r="AU8608" s="4" t="s">
        <v>456</v>
      </c>
      <c r="AV8608" s="4" t="s">
        <v>13345</v>
      </c>
      <c r="AW8608" s="4" t="s">
        <v>701</v>
      </c>
      <c r="AX8608" s="4"/>
      <c r="AY8608" s="4"/>
      <c r="AZ8608" s="4"/>
      <c r="BA8608" s="4"/>
      <c r="BB8608" s="4"/>
      <c r="BC8608" s="4">
        <v>40</v>
      </c>
      <c r="BD8608" t="str">
        <f>IF(AND(ADHOC!$G$15="",ADHOC!$S$4=""),"",IF(ADHOC!$G$15&lt;&gt;"",IF(ADHOC!$G$15=LEFT(Domein!$AS8608,LEN(ADHOC!$G$15)),MAX(Domein!BD$1:'Domein'!BD8607)+1,""),IF(ADHOC!$S$4=LEFT(Domein!$AS8608,LEN(ADHOC!$S$4)),MAX(Domein!BD$1:'Domein'!BD8607)+1,"")))</f>
        <v/>
      </c>
    </row>
    <row r="8609" spans="45:56" x14ac:dyDescent="0.2">
      <c r="AS8609" s="4" t="s">
        <v>14310</v>
      </c>
      <c r="AT8609" s="4" t="s">
        <v>14311</v>
      </c>
      <c r="AU8609" s="4" t="s">
        <v>456</v>
      </c>
      <c r="AV8609" s="4" t="s">
        <v>13345</v>
      </c>
      <c r="AW8609" s="4" t="s">
        <v>701</v>
      </c>
      <c r="AX8609" s="4"/>
      <c r="AY8609" s="4"/>
      <c r="AZ8609" s="4"/>
      <c r="BA8609" s="4"/>
      <c r="BB8609" s="4"/>
      <c r="BC8609" s="4">
        <v>40</v>
      </c>
      <c r="BD8609" t="str">
        <f>IF(AND(ADHOC!$G$15="",ADHOC!$S$4=""),"",IF(ADHOC!$G$15&lt;&gt;"",IF(ADHOC!$G$15=LEFT(Domein!$AS8609,LEN(ADHOC!$G$15)),MAX(Domein!BD$1:'Domein'!BD8608)+1,""),IF(ADHOC!$S$4=LEFT(Domein!$AS8609,LEN(ADHOC!$S$4)),MAX(Domein!BD$1:'Domein'!BD8608)+1,"")))</f>
        <v/>
      </c>
    </row>
    <row r="8610" spans="45:56" x14ac:dyDescent="0.2">
      <c r="AS8610" s="4" t="s">
        <v>7946</v>
      </c>
      <c r="AT8610" s="4" t="s">
        <v>7947</v>
      </c>
      <c r="AU8610" s="4" t="s">
        <v>456</v>
      </c>
      <c r="AV8610" s="4" t="s">
        <v>764</v>
      </c>
      <c r="AW8610" s="4" t="s">
        <v>724</v>
      </c>
      <c r="AX8610" s="4"/>
      <c r="AY8610" s="4"/>
      <c r="AZ8610" s="4"/>
      <c r="BA8610" s="4"/>
      <c r="BB8610" s="4"/>
      <c r="BC8610" s="4">
        <v>40</v>
      </c>
      <c r="BD8610" t="str">
        <f>IF(AND(ADHOC!$G$15="",ADHOC!$S$4=""),"",IF(ADHOC!$G$15&lt;&gt;"",IF(ADHOC!$G$15=LEFT(Domein!$AS8610,LEN(ADHOC!$G$15)),MAX(Domein!BD$1:'Domein'!BD8609)+1,""),IF(ADHOC!$S$4=LEFT(Domein!$AS8610,LEN(ADHOC!$S$4)),MAX(Domein!BD$1:'Domein'!BD8609)+1,"")))</f>
        <v/>
      </c>
    </row>
    <row r="8611" spans="45:56" x14ac:dyDescent="0.2">
      <c r="AS8611" s="4" t="s">
        <v>16540</v>
      </c>
      <c r="AT8611" s="4" t="s">
        <v>16541</v>
      </c>
      <c r="AU8611" s="4" t="s">
        <v>456</v>
      </c>
      <c r="AV8611" s="4" t="s">
        <v>790</v>
      </c>
      <c r="AW8611" s="4" t="s">
        <v>701</v>
      </c>
      <c r="AX8611" s="4"/>
      <c r="AY8611" s="4"/>
      <c r="AZ8611" s="4"/>
      <c r="BA8611" s="4"/>
      <c r="BB8611" s="4"/>
      <c r="BC8611" s="4">
        <v>40</v>
      </c>
      <c r="BD8611" t="str">
        <f>IF(AND(ADHOC!$G$15="",ADHOC!$S$4=""),"",IF(ADHOC!$G$15&lt;&gt;"",IF(ADHOC!$G$15=LEFT(Domein!$AS8611,LEN(ADHOC!$G$15)),MAX(Domein!BD$1:'Domein'!BD8610)+1,""),IF(ADHOC!$S$4=LEFT(Domein!$AS8611,LEN(ADHOC!$S$4)),MAX(Domein!BD$1:'Domein'!BD8610)+1,"")))</f>
        <v/>
      </c>
    </row>
    <row r="8612" spans="45:56" x14ac:dyDescent="0.2">
      <c r="AS8612" s="4" t="s">
        <v>32321</v>
      </c>
      <c r="AT8612" s="4" t="s">
        <v>32322</v>
      </c>
      <c r="AU8612" s="4" t="s">
        <v>456</v>
      </c>
      <c r="AV8612" s="4" t="s">
        <v>32265</v>
      </c>
      <c r="AW8612" s="4" t="s">
        <v>701</v>
      </c>
      <c r="AX8612" s="4"/>
      <c r="AY8612" s="4">
        <v>231514</v>
      </c>
      <c r="AZ8612" s="4">
        <v>528582</v>
      </c>
      <c r="BA8612" s="4" t="s">
        <v>32335</v>
      </c>
      <c r="BB8612" s="4" t="s">
        <v>32336</v>
      </c>
      <c r="BC8612" s="4">
        <v>40</v>
      </c>
      <c r="BD8612" t="str">
        <f>IF(AND(ADHOC!$G$15="",ADHOC!$S$4=""),"",IF(ADHOC!$G$15&lt;&gt;"",IF(ADHOC!$G$15=LEFT(Domein!$AS8612,LEN(ADHOC!$G$15)),MAX(Domein!BD$1:'Domein'!BD8611)+1,""),IF(ADHOC!$S$4=LEFT(Domein!$AS8612,LEN(ADHOC!$S$4)),MAX(Domein!BD$1:'Domein'!BD8611)+1,"")))</f>
        <v/>
      </c>
    </row>
    <row r="8613" spans="45:56" x14ac:dyDescent="0.2">
      <c r="AS8613" s="4" t="s">
        <v>32323</v>
      </c>
      <c r="AT8613" s="4" t="s">
        <v>32324</v>
      </c>
      <c r="AU8613" s="4" t="s">
        <v>456</v>
      </c>
      <c r="AV8613" s="4" t="s">
        <v>32265</v>
      </c>
      <c r="AW8613" s="4" t="s">
        <v>701</v>
      </c>
      <c r="AX8613" s="4"/>
      <c r="AY8613" s="4">
        <v>231477</v>
      </c>
      <c r="AZ8613" s="4">
        <v>528569</v>
      </c>
      <c r="BA8613" s="4" t="s">
        <v>32337</v>
      </c>
      <c r="BB8613" s="4" t="s">
        <v>32338</v>
      </c>
      <c r="BC8613" s="4">
        <v>40</v>
      </c>
      <c r="BD8613" t="str">
        <f>IF(AND(ADHOC!$G$15="",ADHOC!$S$4=""),"",IF(ADHOC!$G$15&lt;&gt;"",IF(ADHOC!$G$15=LEFT(Domein!$AS8613,LEN(ADHOC!$G$15)),MAX(Domein!BD$1:'Domein'!BD8612)+1,""),IF(ADHOC!$S$4=LEFT(Domein!$AS8613,LEN(ADHOC!$S$4)),MAX(Domein!BD$1:'Domein'!BD8612)+1,"")))</f>
        <v/>
      </c>
    </row>
    <row r="8614" spans="45:56" x14ac:dyDescent="0.2">
      <c r="AS8614" s="4" t="s">
        <v>32325</v>
      </c>
      <c r="AT8614" s="4" t="s">
        <v>32326</v>
      </c>
      <c r="AU8614" s="4" t="s">
        <v>456</v>
      </c>
      <c r="AV8614" s="4" t="s">
        <v>32265</v>
      </c>
      <c r="AW8614" s="4" t="s">
        <v>701</v>
      </c>
      <c r="AX8614" s="4"/>
      <c r="AY8614" s="4">
        <v>231215</v>
      </c>
      <c r="AZ8614" s="4">
        <v>528512</v>
      </c>
      <c r="BA8614" s="4" t="s">
        <v>32339</v>
      </c>
      <c r="BB8614" s="4" t="s">
        <v>32340</v>
      </c>
      <c r="BC8614" s="4">
        <v>40</v>
      </c>
      <c r="BD8614" t="str">
        <f>IF(AND(ADHOC!$G$15="",ADHOC!$S$4=""),"",IF(ADHOC!$G$15&lt;&gt;"",IF(ADHOC!$G$15=LEFT(Domein!$AS8614,LEN(ADHOC!$G$15)),MAX(Domein!BD$1:'Domein'!BD8613)+1,""),IF(ADHOC!$S$4=LEFT(Domein!$AS8614,LEN(ADHOC!$S$4)),MAX(Domein!BD$1:'Domein'!BD8613)+1,"")))</f>
        <v/>
      </c>
    </row>
    <row r="8615" spans="45:56" x14ac:dyDescent="0.2">
      <c r="AS8615" s="4" t="s">
        <v>32327</v>
      </c>
      <c r="AT8615" s="4" t="s">
        <v>32328</v>
      </c>
      <c r="AU8615" s="4" t="s">
        <v>456</v>
      </c>
      <c r="AV8615" s="4" t="s">
        <v>32265</v>
      </c>
      <c r="AW8615" s="4" t="s">
        <v>701</v>
      </c>
      <c r="AX8615" s="4"/>
      <c r="AY8615" s="4">
        <v>231482</v>
      </c>
      <c r="AZ8615" s="4">
        <v>528569</v>
      </c>
      <c r="BA8615" s="4" t="s">
        <v>32337</v>
      </c>
      <c r="BB8615" s="4" t="s">
        <v>32341</v>
      </c>
      <c r="BC8615" s="4">
        <v>40</v>
      </c>
      <c r="BD8615" t="str">
        <f>IF(AND(ADHOC!$G$15="",ADHOC!$S$4=""),"",IF(ADHOC!$G$15&lt;&gt;"",IF(ADHOC!$G$15=LEFT(Domein!$AS8615,LEN(ADHOC!$G$15)),MAX(Domein!BD$1:'Domein'!BD8614)+1,""),IF(ADHOC!$S$4=LEFT(Domein!$AS8615,LEN(ADHOC!$S$4)),MAX(Domein!BD$1:'Domein'!BD8614)+1,"")))</f>
        <v/>
      </c>
    </row>
    <row r="8616" spans="45:56" x14ac:dyDescent="0.2">
      <c r="AS8616" s="4" t="s">
        <v>32329</v>
      </c>
      <c r="AT8616" s="4" t="s">
        <v>32330</v>
      </c>
      <c r="AU8616" s="4" t="s">
        <v>456</v>
      </c>
      <c r="AV8616" s="4" t="s">
        <v>32265</v>
      </c>
      <c r="AW8616" s="4" t="s">
        <v>701</v>
      </c>
      <c r="AX8616" s="4"/>
      <c r="AY8616" s="4">
        <v>231363</v>
      </c>
      <c r="AZ8616" s="4">
        <v>528542</v>
      </c>
      <c r="BA8616" s="4" t="s">
        <v>32342</v>
      </c>
      <c r="BB8616" s="4" t="s">
        <v>32343</v>
      </c>
      <c r="BC8616" s="4">
        <v>40</v>
      </c>
      <c r="BD8616" t="str">
        <f>IF(AND(ADHOC!$G$15="",ADHOC!$S$4=""),"",IF(ADHOC!$G$15&lt;&gt;"",IF(ADHOC!$G$15=LEFT(Domein!$AS8616,LEN(ADHOC!$G$15)),MAX(Domein!BD$1:'Domein'!BD8615)+1,""),IF(ADHOC!$S$4=LEFT(Domein!$AS8616,LEN(ADHOC!$S$4)),MAX(Domein!BD$1:'Domein'!BD8615)+1,"")))</f>
        <v/>
      </c>
    </row>
    <row r="8617" spans="45:56" x14ac:dyDescent="0.2">
      <c r="AS8617" s="4" t="s">
        <v>32331</v>
      </c>
      <c r="AT8617" s="4" t="s">
        <v>32332</v>
      </c>
      <c r="AU8617" s="4" t="s">
        <v>456</v>
      </c>
      <c r="AV8617" s="4" t="s">
        <v>32265</v>
      </c>
      <c r="AW8617" s="4" t="s">
        <v>701</v>
      </c>
      <c r="AX8617" s="4"/>
      <c r="AY8617" s="4">
        <v>231127</v>
      </c>
      <c r="AZ8617" s="4">
        <v>528486</v>
      </c>
      <c r="BA8617" s="4" t="s">
        <v>32344</v>
      </c>
      <c r="BB8617" s="4" t="s">
        <v>32345</v>
      </c>
      <c r="BC8617" s="4">
        <v>40</v>
      </c>
      <c r="BD8617" t="str">
        <f>IF(AND(ADHOC!$G$15="",ADHOC!$S$4=""),"",IF(ADHOC!$G$15&lt;&gt;"",IF(ADHOC!$G$15=LEFT(Domein!$AS8617,LEN(ADHOC!$G$15)),MAX(Domein!BD$1:'Domein'!BD8616)+1,""),IF(ADHOC!$S$4=LEFT(Domein!$AS8617,LEN(ADHOC!$S$4)),MAX(Domein!BD$1:'Domein'!BD8616)+1,"")))</f>
        <v/>
      </c>
    </row>
    <row r="8618" spans="45:56" x14ac:dyDescent="0.2">
      <c r="AS8618" s="4" t="s">
        <v>32333</v>
      </c>
      <c r="AT8618" s="4" t="s">
        <v>32334</v>
      </c>
      <c r="AU8618" s="4" t="s">
        <v>456</v>
      </c>
      <c r="AV8618" s="4" t="s">
        <v>32265</v>
      </c>
      <c r="AW8618" s="4" t="s">
        <v>701</v>
      </c>
      <c r="AX8618" s="4"/>
      <c r="AY8618" s="4">
        <v>231009</v>
      </c>
      <c r="AZ8618" s="4">
        <v>528354</v>
      </c>
      <c r="BA8618" s="4" t="s">
        <v>32346</v>
      </c>
      <c r="BB8618" s="4" t="s">
        <v>32347</v>
      </c>
      <c r="BC8618" s="4">
        <v>40</v>
      </c>
      <c r="BD8618" t="str">
        <f>IF(AND(ADHOC!$G$15="",ADHOC!$S$4=""),"",IF(ADHOC!$G$15&lt;&gt;"",IF(ADHOC!$G$15=LEFT(Domein!$AS8618,LEN(ADHOC!$G$15)),MAX(Domein!BD$1:'Domein'!BD8617)+1,""),IF(ADHOC!$S$4=LEFT(Domein!$AS8618,LEN(ADHOC!$S$4)),MAX(Domein!BD$1:'Domein'!BD8617)+1,"")))</f>
        <v/>
      </c>
    </row>
    <row r="8619" spans="45:56" x14ac:dyDescent="0.2">
      <c r="AS8619" s="4" t="s">
        <v>33968</v>
      </c>
      <c r="AT8619" s="4" t="s">
        <v>33969</v>
      </c>
      <c r="AU8619" s="4" t="s">
        <v>456</v>
      </c>
      <c r="AV8619" s="4" t="s">
        <v>33920</v>
      </c>
      <c r="AW8619" s="4" t="s">
        <v>724</v>
      </c>
      <c r="AX8619" s="4"/>
      <c r="AY8619" s="4">
        <v>235655</v>
      </c>
      <c r="AZ8619" s="4">
        <v>508060</v>
      </c>
      <c r="BA8619" s="4" t="s">
        <v>34039</v>
      </c>
      <c r="BB8619" s="4" t="s">
        <v>34040</v>
      </c>
      <c r="BC8619" s="4">
        <v>40</v>
      </c>
      <c r="BD8619" t="str">
        <f>IF(AND(ADHOC!$G$15="",ADHOC!$S$4=""),"",IF(ADHOC!$G$15&lt;&gt;"",IF(ADHOC!$G$15=LEFT(Domein!$AS8619,LEN(ADHOC!$G$15)),MAX(Domein!BD$1:'Domein'!BD8618)+1,""),IF(ADHOC!$S$4=LEFT(Domein!$AS8619,LEN(ADHOC!$S$4)),MAX(Domein!BD$1:'Domein'!BD8618)+1,"")))</f>
        <v/>
      </c>
    </row>
    <row r="8620" spans="45:56" x14ac:dyDescent="0.2">
      <c r="AS8620" s="4" t="s">
        <v>9761</v>
      </c>
      <c r="AT8620" s="4" t="s">
        <v>9762</v>
      </c>
      <c r="AU8620" s="4" t="s">
        <v>456</v>
      </c>
      <c r="AV8620" s="4" t="s">
        <v>8526</v>
      </c>
      <c r="AW8620" s="4" t="s">
        <v>724</v>
      </c>
      <c r="AX8620" s="4"/>
      <c r="AY8620" s="4"/>
      <c r="AZ8620" s="4"/>
      <c r="BA8620" s="4"/>
      <c r="BB8620" s="4"/>
      <c r="BC8620" s="4">
        <v>40</v>
      </c>
      <c r="BD8620" t="str">
        <f>IF(AND(ADHOC!$G$15="",ADHOC!$S$4=""),"",IF(ADHOC!$G$15&lt;&gt;"",IF(ADHOC!$G$15=LEFT(Domein!$AS8620,LEN(ADHOC!$G$15)),MAX(Domein!BD$1:'Domein'!BD8619)+1,""),IF(ADHOC!$S$4=LEFT(Domein!$AS8620,LEN(ADHOC!$S$4)),MAX(Domein!BD$1:'Domein'!BD8619)+1,"")))</f>
        <v/>
      </c>
    </row>
    <row r="8621" spans="45:56" x14ac:dyDescent="0.2">
      <c r="AS8621" s="4" t="s">
        <v>9763</v>
      </c>
      <c r="AT8621" s="4" t="s">
        <v>9764</v>
      </c>
      <c r="AU8621" s="4" t="s">
        <v>456</v>
      </c>
      <c r="AV8621" s="4" t="s">
        <v>8526</v>
      </c>
      <c r="AW8621" s="4" t="s">
        <v>724</v>
      </c>
      <c r="AX8621" s="4"/>
      <c r="AY8621" s="4"/>
      <c r="AZ8621" s="4"/>
      <c r="BA8621" s="4"/>
      <c r="BB8621" s="4"/>
      <c r="BC8621" s="4">
        <v>40</v>
      </c>
      <c r="BD8621" t="str">
        <f>IF(AND(ADHOC!$G$15="",ADHOC!$S$4=""),"",IF(ADHOC!$G$15&lt;&gt;"",IF(ADHOC!$G$15=LEFT(Domein!$AS8621,LEN(ADHOC!$G$15)),MAX(Domein!BD$1:'Domein'!BD8620)+1,""),IF(ADHOC!$S$4=LEFT(Domein!$AS8621,LEN(ADHOC!$S$4)),MAX(Domein!BD$1:'Domein'!BD8620)+1,"")))</f>
        <v/>
      </c>
    </row>
    <row r="8622" spans="45:56" x14ac:dyDescent="0.2">
      <c r="AS8622" s="4" t="s">
        <v>9765</v>
      </c>
      <c r="AT8622" s="4" t="s">
        <v>9766</v>
      </c>
      <c r="AU8622" s="4" t="s">
        <v>456</v>
      </c>
      <c r="AV8622" s="4" t="s">
        <v>8526</v>
      </c>
      <c r="AW8622" s="4" t="s">
        <v>724</v>
      </c>
      <c r="AX8622" s="4"/>
      <c r="AY8622" s="4"/>
      <c r="AZ8622" s="4"/>
      <c r="BA8622" s="4"/>
      <c r="BB8622" s="4"/>
      <c r="BC8622" s="4">
        <v>40</v>
      </c>
      <c r="BD8622" t="str">
        <f>IF(AND(ADHOC!$G$15="",ADHOC!$S$4=""),"",IF(ADHOC!$G$15&lt;&gt;"",IF(ADHOC!$G$15=LEFT(Domein!$AS8622,LEN(ADHOC!$G$15)),MAX(Domein!BD$1:'Domein'!BD8621)+1,""),IF(ADHOC!$S$4=LEFT(Domein!$AS8622,LEN(ADHOC!$S$4)),MAX(Domein!BD$1:'Domein'!BD8621)+1,"")))</f>
        <v/>
      </c>
    </row>
    <row r="8623" spans="45:56" x14ac:dyDescent="0.2">
      <c r="AS8623" s="4" t="s">
        <v>9767</v>
      </c>
      <c r="AT8623" s="4" t="s">
        <v>9768</v>
      </c>
      <c r="AU8623" s="4" t="s">
        <v>456</v>
      </c>
      <c r="AV8623" s="4" t="s">
        <v>8526</v>
      </c>
      <c r="AW8623" s="4" t="s">
        <v>724</v>
      </c>
      <c r="AX8623" s="4"/>
      <c r="AY8623" s="4"/>
      <c r="AZ8623" s="4"/>
      <c r="BA8623" s="4"/>
      <c r="BB8623" s="4"/>
      <c r="BC8623" s="4">
        <v>40</v>
      </c>
      <c r="BD8623" t="str">
        <f>IF(AND(ADHOC!$G$15="",ADHOC!$S$4=""),"",IF(ADHOC!$G$15&lt;&gt;"",IF(ADHOC!$G$15=LEFT(Domein!$AS8623,LEN(ADHOC!$G$15)),MAX(Domein!BD$1:'Domein'!BD8622)+1,""),IF(ADHOC!$S$4=LEFT(Domein!$AS8623,LEN(ADHOC!$S$4)),MAX(Domein!BD$1:'Domein'!BD8622)+1,"")))</f>
        <v/>
      </c>
    </row>
    <row r="8624" spans="45:56" x14ac:dyDescent="0.2">
      <c r="AS8624" s="4" t="s">
        <v>9769</v>
      </c>
      <c r="AT8624" s="4" t="s">
        <v>9770</v>
      </c>
      <c r="AU8624" s="4" t="s">
        <v>456</v>
      </c>
      <c r="AV8624" s="4" t="s">
        <v>8526</v>
      </c>
      <c r="AW8624" s="4" t="s">
        <v>724</v>
      </c>
      <c r="AX8624" s="4"/>
      <c r="AY8624" s="4">
        <v>238491</v>
      </c>
      <c r="AZ8624" s="4">
        <v>510857</v>
      </c>
      <c r="BA8624" s="4" t="s">
        <v>28958</v>
      </c>
      <c r="BB8624" s="4" t="s">
        <v>28959</v>
      </c>
      <c r="BC8624" s="4">
        <v>40</v>
      </c>
      <c r="BD8624" t="str">
        <f>IF(AND(ADHOC!$G$15="",ADHOC!$S$4=""),"",IF(ADHOC!$G$15&lt;&gt;"",IF(ADHOC!$G$15=LEFT(Domein!$AS8624,LEN(ADHOC!$G$15)),MAX(Domein!BD$1:'Domein'!BD8623)+1,""),IF(ADHOC!$S$4=LEFT(Domein!$AS8624,LEN(ADHOC!$S$4)),MAX(Domein!BD$1:'Domein'!BD8623)+1,"")))</f>
        <v/>
      </c>
    </row>
    <row r="8625" spans="45:56" x14ac:dyDescent="0.2">
      <c r="AS8625" s="4" t="s">
        <v>9771</v>
      </c>
      <c r="AT8625" s="4" t="s">
        <v>9772</v>
      </c>
      <c r="AU8625" s="4" t="s">
        <v>456</v>
      </c>
      <c r="AV8625" s="4" t="s">
        <v>8526</v>
      </c>
      <c r="AW8625" s="4" t="s">
        <v>724</v>
      </c>
      <c r="AX8625" s="4"/>
      <c r="AY8625" s="4">
        <v>238225</v>
      </c>
      <c r="AZ8625" s="4">
        <v>510455</v>
      </c>
      <c r="BA8625" s="4" t="s">
        <v>28960</v>
      </c>
      <c r="BB8625" s="4" t="s">
        <v>28961</v>
      </c>
      <c r="BC8625" s="4">
        <v>40</v>
      </c>
      <c r="BD8625" t="str">
        <f>IF(AND(ADHOC!$G$15="",ADHOC!$S$4=""),"",IF(ADHOC!$G$15&lt;&gt;"",IF(ADHOC!$G$15=LEFT(Domein!$AS8625,LEN(ADHOC!$G$15)),MAX(Domein!BD$1:'Domein'!BD8624)+1,""),IF(ADHOC!$S$4=LEFT(Domein!$AS8625,LEN(ADHOC!$S$4)),MAX(Domein!BD$1:'Domein'!BD8624)+1,"")))</f>
        <v/>
      </c>
    </row>
    <row r="8626" spans="45:56" x14ac:dyDescent="0.2">
      <c r="AS8626" s="4" t="s">
        <v>9773</v>
      </c>
      <c r="AT8626" s="4" t="s">
        <v>9774</v>
      </c>
      <c r="AU8626" s="4" t="s">
        <v>456</v>
      </c>
      <c r="AV8626" s="4" t="s">
        <v>8526</v>
      </c>
      <c r="AW8626" s="4" t="s">
        <v>724</v>
      </c>
      <c r="AX8626" s="4"/>
      <c r="AY8626" s="4">
        <v>238327</v>
      </c>
      <c r="AZ8626" s="4">
        <v>509662</v>
      </c>
      <c r="BA8626" s="4" t="s">
        <v>28962</v>
      </c>
      <c r="BB8626" s="4" t="s">
        <v>28963</v>
      </c>
      <c r="BC8626" s="4">
        <v>40</v>
      </c>
      <c r="BD8626" t="str">
        <f>IF(AND(ADHOC!$G$15="",ADHOC!$S$4=""),"",IF(ADHOC!$G$15&lt;&gt;"",IF(ADHOC!$G$15=LEFT(Domein!$AS8626,LEN(ADHOC!$G$15)),MAX(Domein!BD$1:'Domein'!BD8625)+1,""),IF(ADHOC!$S$4=LEFT(Domein!$AS8626,LEN(ADHOC!$S$4)),MAX(Domein!BD$1:'Domein'!BD8625)+1,"")))</f>
        <v/>
      </c>
    </row>
    <row r="8627" spans="45:56" x14ac:dyDescent="0.2">
      <c r="AS8627" s="4" t="s">
        <v>9775</v>
      </c>
      <c r="AT8627" s="4" t="s">
        <v>9776</v>
      </c>
      <c r="AU8627" s="4" t="s">
        <v>456</v>
      </c>
      <c r="AV8627" s="4" t="s">
        <v>8526</v>
      </c>
      <c r="AW8627" s="4" t="s">
        <v>724</v>
      </c>
      <c r="AX8627" s="4"/>
      <c r="AY8627" s="4">
        <v>238428</v>
      </c>
      <c r="AZ8627" s="4">
        <v>509132</v>
      </c>
      <c r="BA8627" s="4" t="s">
        <v>28964</v>
      </c>
      <c r="BB8627" s="4" t="s">
        <v>28965</v>
      </c>
      <c r="BC8627" s="4">
        <v>40</v>
      </c>
      <c r="BD8627" t="str">
        <f>IF(AND(ADHOC!$G$15="",ADHOC!$S$4=""),"",IF(ADHOC!$G$15&lt;&gt;"",IF(ADHOC!$G$15=LEFT(Domein!$AS8627,LEN(ADHOC!$G$15)),MAX(Domein!BD$1:'Domein'!BD8626)+1,""),IF(ADHOC!$S$4=LEFT(Domein!$AS8627,LEN(ADHOC!$S$4)),MAX(Domein!BD$1:'Domein'!BD8626)+1,"")))</f>
        <v/>
      </c>
    </row>
    <row r="8628" spans="45:56" x14ac:dyDescent="0.2">
      <c r="AS8628" s="4" t="s">
        <v>7948</v>
      </c>
      <c r="AT8628" s="4" t="s">
        <v>7949</v>
      </c>
      <c r="AU8628" s="4" t="s">
        <v>456</v>
      </c>
      <c r="AV8628" s="4" t="s">
        <v>764</v>
      </c>
      <c r="AW8628" s="4" t="s">
        <v>724</v>
      </c>
      <c r="AX8628" s="4"/>
      <c r="AY8628" s="4"/>
      <c r="AZ8628" s="4"/>
      <c r="BA8628" s="4"/>
      <c r="BB8628" s="4"/>
      <c r="BC8628" s="4">
        <v>40</v>
      </c>
      <c r="BD8628" t="str">
        <f>IF(AND(ADHOC!$G$15="",ADHOC!$S$4=""),"",IF(ADHOC!$G$15&lt;&gt;"",IF(ADHOC!$G$15=LEFT(Domein!$AS8628,LEN(ADHOC!$G$15)),MAX(Domein!BD$1:'Domein'!BD8627)+1,""),IF(ADHOC!$S$4=LEFT(Domein!$AS8628,LEN(ADHOC!$S$4)),MAX(Domein!BD$1:'Domein'!BD8627)+1,"")))</f>
        <v/>
      </c>
    </row>
    <row r="8629" spans="45:56" x14ac:dyDescent="0.2">
      <c r="AS8629" s="4" t="s">
        <v>9777</v>
      </c>
      <c r="AT8629" s="4" t="s">
        <v>9778</v>
      </c>
      <c r="AU8629" s="4" t="s">
        <v>456</v>
      </c>
      <c r="AV8629" s="4" t="s">
        <v>8526</v>
      </c>
      <c r="AW8629" s="4" t="s">
        <v>724</v>
      </c>
      <c r="AX8629" s="4"/>
      <c r="AY8629" s="4">
        <v>237275</v>
      </c>
      <c r="AZ8629" s="4">
        <v>507534</v>
      </c>
      <c r="BA8629" s="4" t="s">
        <v>28966</v>
      </c>
      <c r="BB8629" s="4" t="s">
        <v>28967</v>
      </c>
      <c r="BC8629" s="4">
        <v>40</v>
      </c>
      <c r="BD8629" t="str">
        <f>IF(AND(ADHOC!$G$15="",ADHOC!$S$4=""),"",IF(ADHOC!$G$15&lt;&gt;"",IF(ADHOC!$G$15=LEFT(Domein!$AS8629,LEN(ADHOC!$G$15)),MAX(Domein!BD$1:'Domein'!BD8628)+1,""),IF(ADHOC!$S$4=LEFT(Domein!$AS8629,LEN(ADHOC!$S$4)),MAX(Domein!BD$1:'Domein'!BD8628)+1,"")))</f>
        <v/>
      </c>
    </row>
    <row r="8630" spans="45:56" x14ac:dyDescent="0.2">
      <c r="AS8630" s="4" t="s">
        <v>9779</v>
      </c>
      <c r="AT8630" s="4" t="s">
        <v>14032</v>
      </c>
      <c r="AU8630" s="4" t="s">
        <v>456</v>
      </c>
      <c r="AV8630" s="4" t="s">
        <v>8526</v>
      </c>
      <c r="AW8630" s="4" t="s">
        <v>724</v>
      </c>
      <c r="AX8630" s="4"/>
      <c r="AY8630" s="4">
        <v>236725</v>
      </c>
      <c r="AZ8630" s="4">
        <v>507029</v>
      </c>
      <c r="BA8630" s="4" t="s">
        <v>28968</v>
      </c>
      <c r="BB8630" s="4" t="s">
        <v>28969</v>
      </c>
      <c r="BC8630" s="4">
        <v>40</v>
      </c>
      <c r="BD8630" t="str">
        <f>IF(AND(ADHOC!$G$15="",ADHOC!$S$4=""),"",IF(ADHOC!$G$15&lt;&gt;"",IF(ADHOC!$G$15=LEFT(Domein!$AS8630,LEN(ADHOC!$G$15)),MAX(Domein!BD$1:'Domein'!BD8629)+1,""),IF(ADHOC!$S$4=LEFT(Domein!$AS8630,LEN(ADHOC!$S$4)),MAX(Domein!BD$1:'Domein'!BD8629)+1,"")))</f>
        <v/>
      </c>
    </row>
    <row r="8631" spans="45:56" x14ac:dyDescent="0.2">
      <c r="AS8631" s="4" t="s">
        <v>9780</v>
      </c>
      <c r="AT8631" s="4" t="s">
        <v>14033</v>
      </c>
      <c r="AU8631" s="4" t="s">
        <v>456</v>
      </c>
      <c r="AV8631" s="4" t="s">
        <v>8526</v>
      </c>
      <c r="AW8631" s="4" t="s">
        <v>724</v>
      </c>
      <c r="AX8631" s="4"/>
      <c r="AY8631" s="4">
        <v>236340</v>
      </c>
      <c r="AZ8631" s="4">
        <v>506727</v>
      </c>
      <c r="BA8631" s="4" t="s">
        <v>28970</v>
      </c>
      <c r="BB8631" s="4" t="s">
        <v>28971</v>
      </c>
      <c r="BC8631" s="4">
        <v>40</v>
      </c>
      <c r="BD8631" t="str">
        <f>IF(AND(ADHOC!$G$15="",ADHOC!$S$4=""),"",IF(ADHOC!$G$15&lt;&gt;"",IF(ADHOC!$G$15=LEFT(Domein!$AS8631,LEN(ADHOC!$G$15)),MAX(Domein!BD$1:'Domein'!BD8630)+1,""),IF(ADHOC!$S$4=LEFT(Domein!$AS8631,LEN(ADHOC!$S$4)),MAX(Domein!BD$1:'Domein'!BD8630)+1,"")))</f>
        <v/>
      </c>
    </row>
    <row r="8632" spans="45:56" x14ac:dyDescent="0.2">
      <c r="AS8632" s="4" t="s">
        <v>14034</v>
      </c>
      <c r="AT8632" s="4" t="s">
        <v>14035</v>
      </c>
      <c r="AU8632" s="4" t="s">
        <v>456</v>
      </c>
      <c r="AV8632" s="4" t="s">
        <v>8526</v>
      </c>
      <c r="AW8632" s="4" t="s">
        <v>724</v>
      </c>
      <c r="AX8632" s="4"/>
      <c r="AY8632" s="4">
        <v>235411</v>
      </c>
      <c r="AZ8632" s="4">
        <v>505363</v>
      </c>
      <c r="BA8632" s="4" t="s">
        <v>28972</v>
      </c>
      <c r="BB8632" s="4" t="s">
        <v>28973</v>
      </c>
      <c r="BC8632" s="4">
        <v>40</v>
      </c>
      <c r="BD8632" t="str">
        <f>IF(AND(ADHOC!$G$15="",ADHOC!$S$4=""),"",IF(ADHOC!$G$15&lt;&gt;"",IF(ADHOC!$G$15=LEFT(Domein!$AS8632,LEN(ADHOC!$G$15)),MAX(Domein!BD$1:'Domein'!BD8631)+1,""),IF(ADHOC!$S$4=LEFT(Domein!$AS8632,LEN(ADHOC!$S$4)),MAX(Domein!BD$1:'Domein'!BD8631)+1,"")))</f>
        <v/>
      </c>
    </row>
    <row r="8633" spans="45:56" x14ac:dyDescent="0.2">
      <c r="AS8633" s="4" t="s">
        <v>9781</v>
      </c>
      <c r="AT8633" s="4" t="s">
        <v>14036</v>
      </c>
      <c r="AU8633" s="4" t="s">
        <v>456</v>
      </c>
      <c r="AV8633" s="4" t="s">
        <v>8526</v>
      </c>
      <c r="AW8633" s="4" t="s">
        <v>724</v>
      </c>
      <c r="AX8633" s="4"/>
      <c r="AY8633" s="4">
        <v>236968</v>
      </c>
      <c r="AZ8633" s="4">
        <v>507497</v>
      </c>
      <c r="BA8633" s="4" t="s">
        <v>28974</v>
      </c>
      <c r="BB8633" s="4" t="s">
        <v>28975</v>
      </c>
      <c r="BC8633" s="4">
        <v>40</v>
      </c>
      <c r="BD8633" t="str">
        <f>IF(AND(ADHOC!$G$15="",ADHOC!$S$4=""),"",IF(ADHOC!$G$15&lt;&gt;"",IF(ADHOC!$G$15=LEFT(Domein!$AS8633,LEN(ADHOC!$G$15)),MAX(Domein!BD$1:'Domein'!BD8632)+1,""),IF(ADHOC!$S$4=LEFT(Domein!$AS8633,LEN(ADHOC!$S$4)),MAX(Domein!BD$1:'Domein'!BD8632)+1,"")))</f>
        <v/>
      </c>
    </row>
    <row r="8634" spans="45:56" x14ac:dyDescent="0.2">
      <c r="AS8634" s="4" t="s">
        <v>9782</v>
      </c>
      <c r="AT8634" s="4" t="s">
        <v>14037</v>
      </c>
      <c r="AU8634" s="4" t="s">
        <v>456</v>
      </c>
      <c r="AV8634" s="4" t="s">
        <v>8526</v>
      </c>
      <c r="AW8634" s="4" t="s">
        <v>724</v>
      </c>
      <c r="AX8634" s="4"/>
      <c r="AY8634" s="4">
        <v>236771</v>
      </c>
      <c r="AZ8634" s="4">
        <v>507499</v>
      </c>
      <c r="BA8634" s="4" t="s">
        <v>28976</v>
      </c>
      <c r="BB8634" s="4" t="s">
        <v>28977</v>
      </c>
      <c r="BC8634" s="4">
        <v>40</v>
      </c>
      <c r="BD8634" t="str">
        <f>IF(AND(ADHOC!$G$15="",ADHOC!$S$4=""),"",IF(ADHOC!$G$15&lt;&gt;"",IF(ADHOC!$G$15=LEFT(Domein!$AS8634,LEN(ADHOC!$G$15)),MAX(Domein!BD$1:'Domein'!BD8633)+1,""),IF(ADHOC!$S$4=LEFT(Domein!$AS8634,LEN(ADHOC!$S$4)),MAX(Domein!BD$1:'Domein'!BD8633)+1,"")))</f>
        <v/>
      </c>
    </row>
    <row r="8635" spans="45:56" x14ac:dyDescent="0.2">
      <c r="AS8635" s="4" t="s">
        <v>9783</v>
      </c>
      <c r="AT8635" s="4" t="s">
        <v>9784</v>
      </c>
      <c r="AU8635" s="4" t="s">
        <v>456</v>
      </c>
      <c r="AV8635" s="4" t="s">
        <v>8527</v>
      </c>
      <c r="AW8635" s="4" t="s">
        <v>724</v>
      </c>
      <c r="AX8635" s="4"/>
      <c r="AY8635" s="4">
        <v>241658</v>
      </c>
      <c r="AZ8635" s="4">
        <v>514657</v>
      </c>
      <c r="BA8635" s="4" t="s">
        <v>28978</v>
      </c>
      <c r="BB8635" s="4" t="s">
        <v>28979</v>
      </c>
      <c r="BC8635" s="4">
        <v>40</v>
      </c>
      <c r="BD8635" t="str">
        <f>IF(AND(ADHOC!$G$15="",ADHOC!$S$4=""),"",IF(ADHOC!$G$15&lt;&gt;"",IF(ADHOC!$G$15=LEFT(Domein!$AS8635,LEN(ADHOC!$G$15)),MAX(Domein!BD$1:'Domein'!BD8634)+1,""),IF(ADHOC!$S$4=LEFT(Domein!$AS8635,LEN(ADHOC!$S$4)),MAX(Domein!BD$1:'Domein'!BD8634)+1,"")))</f>
        <v/>
      </c>
    </row>
    <row r="8636" spans="45:56" x14ac:dyDescent="0.2">
      <c r="AS8636" s="4" t="s">
        <v>9785</v>
      </c>
      <c r="AT8636" s="4" t="s">
        <v>9786</v>
      </c>
      <c r="AU8636" s="4" t="s">
        <v>456</v>
      </c>
      <c r="AV8636" s="4" t="s">
        <v>8527</v>
      </c>
      <c r="AW8636" s="4" t="s">
        <v>724</v>
      </c>
      <c r="AX8636" s="4"/>
      <c r="AY8636" s="4">
        <v>238198</v>
      </c>
      <c r="AZ8636" s="4">
        <v>510445</v>
      </c>
      <c r="BA8636" s="4" t="s">
        <v>28980</v>
      </c>
      <c r="BB8636" s="4" t="s">
        <v>28981</v>
      </c>
      <c r="BC8636" s="4">
        <v>40</v>
      </c>
      <c r="BD8636" t="str">
        <f>IF(AND(ADHOC!$G$15="",ADHOC!$S$4=""),"",IF(ADHOC!$G$15&lt;&gt;"",IF(ADHOC!$G$15=LEFT(Domein!$AS8636,LEN(ADHOC!$G$15)),MAX(Domein!BD$1:'Domein'!BD8635)+1,""),IF(ADHOC!$S$4=LEFT(Domein!$AS8636,LEN(ADHOC!$S$4)),MAX(Domein!BD$1:'Domein'!BD8635)+1,"")))</f>
        <v/>
      </c>
    </row>
    <row r="8637" spans="45:56" x14ac:dyDescent="0.2">
      <c r="AS8637" s="4" t="s">
        <v>9787</v>
      </c>
      <c r="AT8637" s="4" t="s">
        <v>9788</v>
      </c>
      <c r="AU8637" s="4" t="s">
        <v>456</v>
      </c>
      <c r="AV8637" s="4" t="s">
        <v>8527</v>
      </c>
      <c r="AW8637" s="4" t="s">
        <v>724</v>
      </c>
      <c r="AX8637" s="4"/>
      <c r="AY8637" s="4">
        <v>225470</v>
      </c>
      <c r="AZ8637" s="4">
        <v>503726</v>
      </c>
      <c r="BA8637" s="4" t="s">
        <v>28982</v>
      </c>
      <c r="BB8637" s="4" t="s">
        <v>28983</v>
      </c>
      <c r="BC8637" s="4">
        <v>40</v>
      </c>
      <c r="BD8637" t="str">
        <f>IF(AND(ADHOC!$G$15="",ADHOC!$S$4=""),"",IF(ADHOC!$G$15&lt;&gt;"",IF(ADHOC!$G$15=LEFT(Domein!$AS8637,LEN(ADHOC!$G$15)),MAX(Domein!BD$1:'Domein'!BD8636)+1,""),IF(ADHOC!$S$4=LEFT(Domein!$AS8637,LEN(ADHOC!$S$4)),MAX(Domein!BD$1:'Domein'!BD8636)+1,"")))</f>
        <v/>
      </c>
    </row>
    <row r="8638" spans="45:56" x14ac:dyDescent="0.2">
      <c r="AS8638" s="4" t="s">
        <v>9789</v>
      </c>
      <c r="AT8638" s="4" t="s">
        <v>9790</v>
      </c>
      <c r="AU8638" s="4" t="s">
        <v>456</v>
      </c>
      <c r="AV8638" s="4" t="s">
        <v>8527</v>
      </c>
      <c r="AW8638" s="4" t="s">
        <v>724</v>
      </c>
      <c r="AX8638" s="4"/>
      <c r="AY8638" s="4">
        <v>214108</v>
      </c>
      <c r="AZ8638" s="4">
        <v>501885</v>
      </c>
      <c r="BA8638" s="4" t="s">
        <v>28984</v>
      </c>
      <c r="BB8638" s="4" t="s">
        <v>28985</v>
      </c>
      <c r="BC8638" s="4">
        <v>40</v>
      </c>
      <c r="BD8638" t="str">
        <f>IF(AND(ADHOC!$G$15="",ADHOC!$S$4=""),"",IF(ADHOC!$G$15&lt;&gt;"",IF(ADHOC!$G$15=LEFT(Domein!$AS8638,LEN(ADHOC!$G$15)),MAX(Domein!BD$1:'Domein'!BD8637)+1,""),IF(ADHOC!$S$4=LEFT(Domein!$AS8638,LEN(ADHOC!$S$4)),MAX(Domein!BD$1:'Domein'!BD8637)+1,"")))</f>
        <v/>
      </c>
    </row>
    <row r="8639" spans="45:56" x14ac:dyDescent="0.2">
      <c r="AS8639" s="4" t="s">
        <v>7950</v>
      </c>
      <c r="AT8639" s="4" t="s">
        <v>7951</v>
      </c>
      <c r="AU8639" s="4" t="s">
        <v>456</v>
      </c>
      <c r="AV8639" s="4" t="s">
        <v>764</v>
      </c>
      <c r="AW8639" s="4" t="s">
        <v>724</v>
      </c>
      <c r="AX8639" s="4"/>
      <c r="AY8639" s="4"/>
      <c r="AZ8639" s="4"/>
      <c r="BA8639" s="4"/>
      <c r="BB8639" s="4"/>
      <c r="BC8639" s="4">
        <v>40</v>
      </c>
      <c r="BD8639" t="str">
        <f>IF(AND(ADHOC!$G$15="",ADHOC!$S$4=""),"",IF(ADHOC!$G$15&lt;&gt;"",IF(ADHOC!$G$15=LEFT(Domein!$AS8639,LEN(ADHOC!$G$15)),MAX(Domein!BD$1:'Domein'!BD8638)+1,""),IF(ADHOC!$S$4=LEFT(Domein!$AS8639,LEN(ADHOC!$S$4)),MAX(Domein!BD$1:'Domein'!BD8638)+1,"")))</f>
        <v/>
      </c>
    </row>
    <row r="8640" spans="45:56" x14ac:dyDescent="0.2">
      <c r="AS8640" s="4" t="s">
        <v>9791</v>
      </c>
      <c r="AT8640" s="4" t="s">
        <v>9792</v>
      </c>
      <c r="AU8640" s="4" t="s">
        <v>456</v>
      </c>
      <c r="AV8640" s="4" t="s">
        <v>764</v>
      </c>
      <c r="AW8640" s="4" t="s">
        <v>724</v>
      </c>
      <c r="AX8640" s="4"/>
      <c r="AY8640" s="4"/>
      <c r="AZ8640" s="4"/>
      <c r="BA8640" s="4"/>
      <c r="BB8640" s="4"/>
      <c r="BC8640" s="4">
        <v>40</v>
      </c>
      <c r="BD8640" t="str">
        <f>IF(AND(ADHOC!$G$15="",ADHOC!$S$4=""),"",IF(ADHOC!$G$15&lt;&gt;"",IF(ADHOC!$G$15=LEFT(Domein!$AS8640,LEN(ADHOC!$G$15)),MAX(Domein!BD$1:'Domein'!BD8639)+1,""),IF(ADHOC!$S$4=LEFT(Domein!$AS8640,LEN(ADHOC!$S$4)),MAX(Domein!BD$1:'Domein'!BD8639)+1,"")))</f>
        <v/>
      </c>
    </row>
    <row r="8641" spans="45:56" x14ac:dyDescent="0.2">
      <c r="AS8641" s="4" t="s">
        <v>38662</v>
      </c>
      <c r="AT8641" s="4" t="s">
        <v>38663</v>
      </c>
      <c r="AU8641" s="4" t="s">
        <v>456</v>
      </c>
      <c r="AV8641" s="4" t="s">
        <v>8542</v>
      </c>
      <c r="AW8641" s="4" t="s">
        <v>701</v>
      </c>
      <c r="AX8641" s="4"/>
      <c r="AY8641" s="4"/>
      <c r="AZ8641" s="4"/>
      <c r="BA8641" s="4"/>
      <c r="BB8641" s="4"/>
      <c r="BC8641" s="4">
        <v>40</v>
      </c>
      <c r="BD8641" t="str">
        <f>IF(AND(ADHOC!$G$15="",ADHOC!$S$4=""),"",IF(ADHOC!$G$15&lt;&gt;"",IF(ADHOC!$G$15=LEFT(Domein!$AS8641,LEN(ADHOC!$G$15)),MAX(Domein!BD$1:'Domein'!BD8640)+1,""),IF(ADHOC!$S$4=LEFT(Domein!$AS8641,LEN(ADHOC!$S$4)),MAX(Domein!BD$1:'Domein'!BD8640)+1,"")))</f>
        <v/>
      </c>
    </row>
    <row r="8642" spans="45:56" x14ac:dyDescent="0.2">
      <c r="AS8642" s="4" t="s">
        <v>38664</v>
      </c>
      <c r="AT8642" s="4" t="s">
        <v>38665</v>
      </c>
      <c r="AU8642" s="4" t="s">
        <v>456</v>
      </c>
      <c r="AV8642" s="4" t="s">
        <v>8542</v>
      </c>
      <c r="AW8642" s="4" t="s">
        <v>701</v>
      </c>
      <c r="AX8642" s="4"/>
      <c r="AY8642" s="4"/>
      <c r="AZ8642" s="4"/>
      <c r="BA8642" s="4"/>
      <c r="BB8642" s="4"/>
      <c r="BC8642" s="4">
        <v>40</v>
      </c>
      <c r="BD8642" t="str">
        <f>IF(AND(ADHOC!$G$15="",ADHOC!$S$4=""),"",IF(ADHOC!$G$15&lt;&gt;"",IF(ADHOC!$G$15=LEFT(Domein!$AS8642,LEN(ADHOC!$G$15)),MAX(Domein!BD$1:'Domein'!BD8641)+1,""),IF(ADHOC!$S$4=LEFT(Domein!$AS8642,LEN(ADHOC!$S$4)),MAX(Domein!BD$1:'Domein'!BD8641)+1,"")))</f>
        <v/>
      </c>
    </row>
    <row r="8643" spans="45:56" x14ac:dyDescent="0.2">
      <c r="AS8643" s="4" t="s">
        <v>38980</v>
      </c>
      <c r="AT8643" s="4" t="s">
        <v>38981</v>
      </c>
      <c r="AU8643" s="4" t="s">
        <v>456</v>
      </c>
      <c r="AV8643" s="4" t="s">
        <v>11916</v>
      </c>
      <c r="AW8643" s="4" t="s">
        <v>701</v>
      </c>
      <c r="AX8643" s="4"/>
      <c r="AY8643" s="4"/>
      <c r="AZ8643" s="4"/>
      <c r="BA8643" s="4"/>
      <c r="BB8643" s="4"/>
      <c r="BC8643" s="4">
        <v>40</v>
      </c>
      <c r="BD8643" t="str">
        <f>IF(AND(ADHOC!$G$15="",ADHOC!$S$4=""),"",IF(ADHOC!$G$15&lt;&gt;"",IF(ADHOC!$G$15=LEFT(Domein!$AS8643,LEN(ADHOC!$G$15)),MAX(Domein!BD$1:'Domein'!BD8642)+1,""),IF(ADHOC!$S$4=LEFT(Domein!$AS8643,LEN(ADHOC!$S$4)),MAX(Domein!BD$1:'Domein'!BD8642)+1,"")))</f>
        <v/>
      </c>
    </row>
    <row r="8644" spans="45:56" x14ac:dyDescent="0.2">
      <c r="AS8644" s="4" t="s">
        <v>38982</v>
      </c>
      <c r="AT8644" s="4" t="s">
        <v>38983</v>
      </c>
      <c r="AU8644" s="4" t="s">
        <v>456</v>
      </c>
      <c r="AV8644" s="4" t="s">
        <v>11916</v>
      </c>
      <c r="AW8644" s="4" t="s">
        <v>701</v>
      </c>
      <c r="AX8644" s="4"/>
      <c r="AY8644" s="4"/>
      <c r="AZ8644" s="4"/>
      <c r="BA8644" s="4"/>
      <c r="BB8644" s="4"/>
      <c r="BC8644" s="4">
        <v>40</v>
      </c>
      <c r="BD8644" t="str">
        <f>IF(AND(ADHOC!$G$15="",ADHOC!$S$4=""),"",IF(ADHOC!$G$15&lt;&gt;"",IF(ADHOC!$G$15=LEFT(Domein!$AS8644,LEN(ADHOC!$G$15)),MAX(Domein!BD$1:'Domein'!BD8643)+1,""),IF(ADHOC!$S$4=LEFT(Domein!$AS8644,LEN(ADHOC!$S$4)),MAX(Domein!BD$1:'Domein'!BD8643)+1,"")))</f>
        <v/>
      </c>
    </row>
    <row r="8645" spans="45:56" x14ac:dyDescent="0.2">
      <c r="AS8645" s="4" t="s">
        <v>37591</v>
      </c>
      <c r="AT8645" s="4" t="s">
        <v>37592</v>
      </c>
      <c r="AU8645" s="4" t="s">
        <v>456</v>
      </c>
      <c r="AV8645" s="4" t="s">
        <v>785</v>
      </c>
      <c r="AW8645" s="4" t="s">
        <v>701</v>
      </c>
      <c r="AX8645" s="4"/>
      <c r="AY8645" s="4"/>
      <c r="AZ8645" s="4"/>
      <c r="BA8645" s="4"/>
      <c r="BB8645" s="4"/>
      <c r="BC8645" s="4">
        <v>40</v>
      </c>
      <c r="BD8645" t="str">
        <f>IF(AND(ADHOC!$G$15="",ADHOC!$S$4=""),"",IF(ADHOC!$G$15&lt;&gt;"",IF(ADHOC!$G$15=LEFT(Domein!$AS8645,LEN(ADHOC!$G$15)),MAX(Domein!BD$1:'Domein'!BD8644)+1,""),IF(ADHOC!$S$4=LEFT(Domein!$AS8645,LEN(ADHOC!$S$4)),MAX(Domein!BD$1:'Domein'!BD8644)+1,"")))</f>
        <v/>
      </c>
    </row>
    <row r="8646" spans="45:56" x14ac:dyDescent="0.2">
      <c r="AS8646" s="4" t="s">
        <v>9793</v>
      </c>
      <c r="AT8646" s="4" t="s">
        <v>9792</v>
      </c>
      <c r="AU8646" s="4" t="s">
        <v>456</v>
      </c>
      <c r="AV8646" s="4" t="s">
        <v>764</v>
      </c>
      <c r="AW8646" s="4" t="s">
        <v>724</v>
      </c>
      <c r="AX8646" s="4"/>
      <c r="AY8646" s="4"/>
      <c r="AZ8646" s="4"/>
      <c r="BA8646" s="4"/>
      <c r="BB8646" s="4"/>
      <c r="BC8646" s="4">
        <v>40</v>
      </c>
      <c r="BD8646" t="str">
        <f>IF(AND(ADHOC!$G$15="",ADHOC!$S$4=""),"",IF(ADHOC!$G$15&lt;&gt;"",IF(ADHOC!$G$15=LEFT(Domein!$AS8646,LEN(ADHOC!$G$15)),MAX(Domein!BD$1:'Domein'!BD8645)+1,""),IF(ADHOC!$S$4=LEFT(Domein!$AS8646,LEN(ADHOC!$S$4)),MAX(Domein!BD$1:'Domein'!BD8645)+1,"")))</f>
        <v/>
      </c>
    </row>
    <row r="8647" spans="45:56" x14ac:dyDescent="0.2">
      <c r="AS8647" s="4" t="s">
        <v>21238</v>
      </c>
      <c r="AT8647" s="4" t="s">
        <v>21178</v>
      </c>
      <c r="AU8647" s="4" t="s">
        <v>456</v>
      </c>
      <c r="AV8647" s="4" t="s">
        <v>17305</v>
      </c>
      <c r="AW8647" s="4" t="s">
        <v>724</v>
      </c>
      <c r="AX8647" s="4"/>
      <c r="AY8647" s="4"/>
      <c r="AZ8647" s="4"/>
      <c r="BA8647" s="4"/>
      <c r="BB8647" s="4"/>
      <c r="BC8647" s="4">
        <v>40</v>
      </c>
      <c r="BD8647" t="str">
        <f>IF(AND(ADHOC!$G$15="",ADHOC!$S$4=""),"",IF(ADHOC!$G$15&lt;&gt;"",IF(ADHOC!$G$15=LEFT(Domein!$AS8647,LEN(ADHOC!$G$15)),MAX(Domein!BD$1:'Domein'!BD8646)+1,""),IF(ADHOC!$S$4=LEFT(Domein!$AS8647,LEN(ADHOC!$S$4)),MAX(Domein!BD$1:'Domein'!BD8646)+1,"")))</f>
        <v/>
      </c>
    </row>
    <row r="8648" spans="45:56" x14ac:dyDescent="0.2">
      <c r="AS8648" s="4" t="s">
        <v>33314</v>
      </c>
      <c r="AT8648" s="4" t="s">
        <v>31725</v>
      </c>
      <c r="AU8648" s="4" t="s">
        <v>456</v>
      </c>
      <c r="AV8648" s="4" t="s">
        <v>21220</v>
      </c>
      <c r="AW8648" s="4" t="s">
        <v>1167</v>
      </c>
      <c r="AX8648" s="4"/>
      <c r="AY8648" s="4"/>
      <c r="AZ8648" s="4"/>
      <c r="BA8648" s="4"/>
      <c r="BB8648" s="4"/>
      <c r="BC8648" s="4">
        <v>40</v>
      </c>
      <c r="BD8648" t="str">
        <f>IF(AND(ADHOC!$G$15="",ADHOC!$S$4=""),"",IF(ADHOC!$G$15&lt;&gt;"",IF(ADHOC!$G$15=LEFT(Domein!$AS8648,LEN(ADHOC!$G$15)),MAX(Domein!BD$1:'Domein'!BD8647)+1,""),IF(ADHOC!$S$4=LEFT(Domein!$AS8648,LEN(ADHOC!$S$4)),MAX(Domein!BD$1:'Domein'!BD8647)+1,"")))</f>
        <v/>
      </c>
    </row>
    <row r="8649" spans="45:56" x14ac:dyDescent="0.2">
      <c r="AS8649" s="4" t="s">
        <v>33315</v>
      </c>
      <c r="AT8649" s="4" t="s">
        <v>31736</v>
      </c>
      <c r="AU8649" s="4" t="s">
        <v>456</v>
      </c>
      <c r="AV8649" s="4" t="s">
        <v>21220</v>
      </c>
      <c r="AW8649" s="4" t="s">
        <v>1167</v>
      </c>
      <c r="AX8649" s="4"/>
      <c r="AY8649" s="4"/>
      <c r="AZ8649" s="4"/>
      <c r="BA8649" s="4"/>
      <c r="BB8649" s="4"/>
      <c r="BC8649" s="4">
        <v>40</v>
      </c>
      <c r="BD8649" t="str">
        <f>IF(AND(ADHOC!$G$15="",ADHOC!$S$4=""),"",IF(ADHOC!$G$15&lt;&gt;"",IF(ADHOC!$G$15=LEFT(Domein!$AS8649,LEN(ADHOC!$G$15)),MAX(Domein!BD$1:'Domein'!BD8648)+1,""),IF(ADHOC!$S$4=LEFT(Domein!$AS8649,LEN(ADHOC!$S$4)),MAX(Domein!BD$1:'Domein'!BD8648)+1,"")))</f>
        <v/>
      </c>
    </row>
    <row r="8650" spans="45:56" x14ac:dyDescent="0.2">
      <c r="AS8650" s="4" t="s">
        <v>33316</v>
      </c>
      <c r="AT8650" s="4" t="s">
        <v>21219</v>
      </c>
      <c r="AU8650" s="4" t="s">
        <v>456</v>
      </c>
      <c r="AV8650" s="4" t="s">
        <v>21220</v>
      </c>
      <c r="AW8650" s="4" t="s">
        <v>1167</v>
      </c>
      <c r="AX8650" s="4"/>
      <c r="AY8650" s="4"/>
      <c r="AZ8650" s="4"/>
      <c r="BA8650" s="4"/>
      <c r="BB8650" s="4"/>
      <c r="BC8650" s="4">
        <v>40</v>
      </c>
      <c r="BD8650" t="str">
        <f>IF(AND(ADHOC!$G$15="",ADHOC!$S$4=""),"",IF(ADHOC!$G$15&lt;&gt;"",IF(ADHOC!$G$15=LEFT(Domein!$AS8650,LEN(ADHOC!$G$15)),MAX(Domein!BD$1:'Domein'!BD8649)+1,""),IF(ADHOC!$S$4=LEFT(Domein!$AS8650,LEN(ADHOC!$S$4)),MAX(Domein!BD$1:'Domein'!BD8649)+1,"")))</f>
        <v/>
      </c>
    </row>
    <row r="8651" spans="45:56" x14ac:dyDescent="0.2">
      <c r="AS8651" s="4" t="s">
        <v>31724</v>
      </c>
      <c r="AT8651" s="4" t="s">
        <v>31725</v>
      </c>
      <c r="AU8651" s="4" t="s">
        <v>456</v>
      </c>
      <c r="AV8651" s="4" t="s">
        <v>12350</v>
      </c>
      <c r="AW8651" s="4" t="s">
        <v>724</v>
      </c>
      <c r="AX8651" s="4"/>
      <c r="AY8651" s="4"/>
      <c r="AZ8651" s="4"/>
      <c r="BA8651" s="4"/>
      <c r="BB8651" s="4"/>
      <c r="BC8651" s="4">
        <v>40</v>
      </c>
      <c r="BD8651" t="str">
        <f>IF(AND(ADHOC!$G$15="",ADHOC!$S$4=""),"",IF(ADHOC!$G$15&lt;&gt;"",IF(ADHOC!$G$15=LEFT(Domein!$AS8651,LEN(ADHOC!$G$15)),MAX(Domein!BD$1:'Domein'!BD8650)+1,""),IF(ADHOC!$S$4=LEFT(Domein!$AS8651,LEN(ADHOC!$S$4)),MAX(Domein!BD$1:'Domein'!BD8650)+1,"")))</f>
        <v/>
      </c>
    </row>
    <row r="8652" spans="45:56" x14ac:dyDescent="0.2">
      <c r="AS8652" s="4" t="s">
        <v>33317</v>
      </c>
      <c r="AT8652" s="4" t="s">
        <v>31873</v>
      </c>
      <c r="AU8652" s="4" t="s">
        <v>456</v>
      </c>
      <c r="AV8652" s="4" t="s">
        <v>21220</v>
      </c>
      <c r="AW8652" s="4" t="s">
        <v>1167</v>
      </c>
      <c r="AX8652" s="4"/>
      <c r="AY8652" s="4"/>
      <c r="AZ8652" s="4"/>
      <c r="BA8652" s="4"/>
      <c r="BB8652" s="4"/>
      <c r="BC8652" s="4">
        <v>40</v>
      </c>
      <c r="BD8652" t="str">
        <f>IF(AND(ADHOC!$G$15="",ADHOC!$S$4=""),"",IF(ADHOC!$G$15&lt;&gt;"",IF(ADHOC!$G$15=LEFT(Domein!$AS8652,LEN(ADHOC!$G$15)),MAX(Domein!BD$1:'Domein'!BD8651)+1,""),IF(ADHOC!$S$4=LEFT(Domein!$AS8652,LEN(ADHOC!$S$4)),MAX(Domein!BD$1:'Domein'!BD8651)+1,"")))</f>
        <v/>
      </c>
    </row>
    <row r="8653" spans="45:56" x14ac:dyDescent="0.2">
      <c r="AS8653" s="4" t="s">
        <v>33318</v>
      </c>
      <c r="AT8653" s="4" t="s">
        <v>31725</v>
      </c>
      <c r="AU8653" s="4" t="s">
        <v>456</v>
      </c>
      <c r="AV8653" s="4" t="s">
        <v>21220</v>
      </c>
      <c r="AW8653" s="4" t="s">
        <v>1167</v>
      </c>
      <c r="AX8653" s="4"/>
      <c r="AY8653" s="4"/>
      <c r="AZ8653" s="4"/>
      <c r="BA8653" s="4"/>
      <c r="BB8653" s="4"/>
      <c r="BC8653" s="4">
        <v>40</v>
      </c>
      <c r="BD8653" t="str">
        <f>IF(AND(ADHOC!$G$15="",ADHOC!$S$4=""),"",IF(ADHOC!$G$15&lt;&gt;"",IF(ADHOC!$G$15=LEFT(Domein!$AS8653,LEN(ADHOC!$G$15)),MAX(Domein!BD$1:'Domein'!BD8652)+1,""),IF(ADHOC!$S$4=LEFT(Domein!$AS8653,LEN(ADHOC!$S$4)),MAX(Domein!BD$1:'Domein'!BD8652)+1,"")))</f>
        <v/>
      </c>
    </row>
    <row r="8654" spans="45:56" x14ac:dyDescent="0.2">
      <c r="AS8654" s="4" t="s">
        <v>21183</v>
      </c>
      <c r="AT8654" s="4" t="s">
        <v>21176</v>
      </c>
      <c r="AU8654" s="4" t="s">
        <v>456</v>
      </c>
      <c r="AV8654" s="4" t="s">
        <v>17305</v>
      </c>
      <c r="AW8654" s="4" t="s">
        <v>724</v>
      </c>
      <c r="AX8654" s="4"/>
      <c r="AY8654" s="4"/>
      <c r="AZ8654" s="4"/>
      <c r="BA8654" s="4"/>
      <c r="BB8654" s="4"/>
      <c r="BC8654" s="4">
        <v>40</v>
      </c>
      <c r="BD8654" t="str">
        <f>IF(AND(ADHOC!$G$15="",ADHOC!$S$4=""),"",IF(ADHOC!$G$15&lt;&gt;"",IF(ADHOC!$G$15=LEFT(Domein!$AS8654,LEN(ADHOC!$G$15)),MAX(Domein!BD$1:'Domein'!BD8653)+1,""),IF(ADHOC!$S$4=LEFT(Domein!$AS8654,LEN(ADHOC!$S$4)),MAX(Domein!BD$1:'Domein'!BD8653)+1,"")))</f>
        <v/>
      </c>
    </row>
    <row r="8655" spans="45:56" x14ac:dyDescent="0.2">
      <c r="AS8655" s="4" t="s">
        <v>21239</v>
      </c>
      <c r="AT8655" s="4" t="s">
        <v>21177</v>
      </c>
      <c r="AU8655" s="4" t="s">
        <v>456</v>
      </c>
      <c r="AV8655" s="4" t="s">
        <v>17305</v>
      </c>
      <c r="AW8655" s="4" t="s">
        <v>724</v>
      </c>
      <c r="AX8655" s="4"/>
      <c r="AY8655" s="4"/>
      <c r="AZ8655" s="4"/>
      <c r="BA8655" s="4"/>
      <c r="BB8655" s="4"/>
      <c r="BC8655" s="4">
        <v>40</v>
      </c>
      <c r="BD8655" t="str">
        <f>IF(AND(ADHOC!$G$15="",ADHOC!$S$4=""),"",IF(ADHOC!$G$15&lt;&gt;"",IF(ADHOC!$G$15=LEFT(Domein!$AS8655,LEN(ADHOC!$G$15)),MAX(Domein!BD$1:'Domein'!BD8654)+1,""),IF(ADHOC!$S$4=LEFT(Domein!$AS8655,LEN(ADHOC!$S$4)),MAX(Domein!BD$1:'Domein'!BD8654)+1,"")))</f>
        <v/>
      </c>
    </row>
    <row r="8656" spans="45:56" x14ac:dyDescent="0.2">
      <c r="AS8656" s="4" t="s">
        <v>31726</v>
      </c>
      <c r="AT8656" s="4" t="s">
        <v>21180</v>
      </c>
      <c r="AU8656" s="4" t="s">
        <v>456</v>
      </c>
      <c r="AV8656" s="4" t="s">
        <v>12350</v>
      </c>
      <c r="AW8656" s="4" t="s">
        <v>724</v>
      </c>
      <c r="AX8656" s="4"/>
      <c r="AY8656" s="4"/>
      <c r="AZ8656" s="4"/>
      <c r="BA8656" s="4"/>
      <c r="BB8656" s="4"/>
      <c r="BC8656" s="4">
        <v>40</v>
      </c>
      <c r="BD8656" t="str">
        <f>IF(AND(ADHOC!$G$15="",ADHOC!$S$4=""),"",IF(ADHOC!$G$15&lt;&gt;"",IF(ADHOC!$G$15=LEFT(Domein!$AS8656,LEN(ADHOC!$G$15)),MAX(Domein!BD$1:'Domein'!BD8655)+1,""),IF(ADHOC!$S$4=LEFT(Domein!$AS8656,LEN(ADHOC!$S$4)),MAX(Domein!BD$1:'Domein'!BD8655)+1,"")))</f>
        <v/>
      </c>
    </row>
    <row r="8657" spans="45:56" x14ac:dyDescent="0.2">
      <c r="AS8657" s="4" t="s">
        <v>31596</v>
      </c>
      <c r="AT8657" s="4" t="s">
        <v>13237</v>
      </c>
      <c r="AU8657" s="4" t="s">
        <v>456</v>
      </c>
      <c r="AV8657" s="4" t="s">
        <v>12350</v>
      </c>
      <c r="AW8657" s="4" t="s">
        <v>724</v>
      </c>
      <c r="AX8657" s="4"/>
      <c r="AY8657" s="4"/>
      <c r="AZ8657" s="4"/>
      <c r="BA8657" s="4"/>
      <c r="BB8657" s="4"/>
      <c r="BC8657" s="4">
        <v>40</v>
      </c>
      <c r="BD8657" t="str">
        <f>IF(AND(ADHOC!$G$15="",ADHOC!$S$4=""),"",IF(ADHOC!$G$15&lt;&gt;"",IF(ADHOC!$G$15=LEFT(Domein!$AS8657,LEN(ADHOC!$G$15)),MAX(Domein!BD$1:'Domein'!BD8656)+1,""),IF(ADHOC!$S$4=LEFT(Domein!$AS8657,LEN(ADHOC!$S$4)),MAX(Domein!BD$1:'Domein'!BD8656)+1,"")))</f>
        <v/>
      </c>
    </row>
    <row r="8658" spans="45:56" x14ac:dyDescent="0.2">
      <c r="AS8658" s="4" t="s">
        <v>33319</v>
      </c>
      <c r="AT8658" s="4" t="s">
        <v>32359</v>
      </c>
      <c r="AU8658" s="4" t="s">
        <v>456</v>
      </c>
      <c r="AV8658" s="4" t="s">
        <v>21220</v>
      </c>
      <c r="AW8658" s="4" t="s">
        <v>1167</v>
      </c>
      <c r="AX8658" s="4"/>
      <c r="AY8658" s="4"/>
      <c r="AZ8658" s="4"/>
      <c r="BA8658" s="4"/>
      <c r="BB8658" s="4"/>
      <c r="BC8658" s="4">
        <v>40</v>
      </c>
      <c r="BD8658" t="str">
        <f>IF(AND(ADHOC!$G$15="",ADHOC!$S$4=""),"",IF(ADHOC!$G$15&lt;&gt;"",IF(ADHOC!$G$15=LEFT(Domein!$AS8658,LEN(ADHOC!$G$15)),MAX(Domein!BD$1:'Domein'!BD8657)+1,""),IF(ADHOC!$S$4=LEFT(Domein!$AS8658,LEN(ADHOC!$S$4)),MAX(Domein!BD$1:'Domein'!BD8657)+1,"")))</f>
        <v/>
      </c>
    </row>
    <row r="8659" spans="45:56" x14ac:dyDescent="0.2">
      <c r="AS8659" s="4" t="s">
        <v>31727</v>
      </c>
      <c r="AT8659" s="4" t="s">
        <v>21235</v>
      </c>
      <c r="AU8659" s="4" t="s">
        <v>456</v>
      </c>
      <c r="AV8659" s="4" t="s">
        <v>12350</v>
      </c>
      <c r="AW8659" s="4" t="s">
        <v>724</v>
      </c>
      <c r="AX8659" s="4"/>
      <c r="AY8659" s="4"/>
      <c r="AZ8659" s="4"/>
      <c r="BA8659" s="4"/>
      <c r="BB8659" s="4"/>
      <c r="BC8659" s="4">
        <v>40</v>
      </c>
      <c r="BD8659" t="str">
        <f>IF(AND(ADHOC!$G$15="",ADHOC!$S$4=""),"",IF(ADHOC!$G$15&lt;&gt;"",IF(ADHOC!$G$15=LEFT(Domein!$AS8659,LEN(ADHOC!$G$15)),MAX(Domein!BD$1:'Domein'!BD8658)+1,""),IF(ADHOC!$S$4=LEFT(Domein!$AS8659,LEN(ADHOC!$S$4)),MAX(Domein!BD$1:'Domein'!BD8658)+1,"")))</f>
        <v/>
      </c>
    </row>
    <row r="8660" spans="45:56" x14ac:dyDescent="0.2">
      <c r="AS8660" s="4" t="s">
        <v>31597</v>
      </c>
      <c r="AT8660" s="4" t="s">
        <v>12660</v>
      </c>
      <c r="AU8660" s="4" t="s">
        <v>456</v>
      </c>
      <c r="AV8660" s="4" t="s">
        <v>12350</v>
      </c>
      <c r="AW8660" s="4" t="s">
        <v>724</v>
      </c>
      <c r="AX8660" s="4"/>
      <c r="AY8660" s="4"/>
      <c r="AZ8660" s="4"/>
      <c r="BA8660" s="4"/>
      <c r="BB8660" s="4"/>
      <c r="BC8660" s="4">
        <v>40</v>
      </c>
      <c r="BD8660" t="str">
        <f>IF(AND(ADHOC!$G$15="",ADHOC!$S$4=""),"",IF(ADHOC!$G$15&lt;&gt;"",IF(ADHOC!$G$15=LEFT(Domein!$AS8660,LEN(ADHOC!$G$15)),MAX(Domein!BD$1:'Domein'!BD8659)+1,""),IF(ADHOC!$S$4=LEFT(Domein!$AS8660,LEN(ADHOC!$S$4)),MAX(Domein!BD$1:'Domein'!BD8659)+1,"")))</f>
        <v/>
      </c>
    </row>
    <row r="8661" spans="45:56" x14ac:dyDescent="0.2">
      <c r="AS8661" s="4" t="s">
        <v>21287</v>
      </c>
      <c r="AT8661" s="4" t="s">
        <v>21237</v>
      </c>
      <c r="AU8661" s="4" t="s">
        <v>456</v>
      </c>
      <c r="AV8661" s="4" t="s">
        <v>21220</v>
      </c>
      <c r="AW8661" s="4" t="s">
        <v>1167</v>
      </c>
      <c r="AX8661" s="4"/>
      <c r="AY8661" s="4"/>
      <c r="AZ8661" s="4"/>
      <c r="BA8661" s="4"/>
      <c r="BB8661" s="4"/>
      <c r="BC8661" s="4">
        <v>40</v>
      </c>
      <c r="BD8661" t="str">
        <f>IF(AND(ADHOC!$G$15="",ADHOC!$S$4=""),"",IF(ADHOC!$G$15&lt;&gt;"",IF(ADHOC!$G$15=LEFT(Domein!$AS8661,LEN(ADHOC!$G$15)),MAX(Domein!BD$1:'Domein'!BD8660)+1,""),IF(ADHOC!$S$4=LEFT(Domein!$AS8661,LEN(ADHOC!$S$4)),MAX(Domein!BD$1:'Domein'!BD8660)+1,"")))</f>
        <v/>
      </c>
    </row>
    <row r="8662" spans="45:56" x14ac:dyDescent="0.2">
      <c r="AS8662" s="4" t="s">
        <v>31598</v>
      </c>
      <c r="AT8662" s="4" t="s">
        <v>13238</v>
      </c>
      <c r="AU8662" s="4" t="s">
        <v>456</v>
      </c>
      <c r="AV8662" s="4" t="s">
        <v>12350</v>
      </c>
      <c r="AW8662" s="4" t="s">
        <v>724</v>
      </c>
      <c r="AX8662" s="4"/>
      <c r="AY8662" s="4"/>
      <c r="AZ8662" s="4"/>
      <c r="BA8662" s="4"/>
      <c r="BB8662" s="4"/>
      <c r="BC8662" s="4">
        <v>40</v>
      </c>
      <c r="BD8662" t="str">
        <f>IF(AND(ADHOC!$G$15="",ADHOC!$S$4=""),"",IF(ADHOC!$G$15&lt;&gt;"",IF(ADHOC!$G$15=LEFT(Domein!$AS8662,LEN(ADHOC!$G$15)),MAX(Domein!BD$1:'Domein'!BD8661)+1,""),IF(ADHOC!$S$4=LEFT(Domein!$AS8662,LEN(ADHOC!$S$4)),MAX(Domein!BD$1:'Domein'!BD8661)+1,"")))</f>
        <v/>
      </c>
    </row>
    <row r="8663" spans="45:56" x14ac:dyDescent="0.2">
      <c r="AS8663" s="4" t="s">
        <v>31728</v>
      </c>
      <c r="AT8663" s="4" t="s">
        <v>31729</v>
      </c>
      <c r="AU8663" s="4" t="s">
        <v>456</v>
      </c>
      <c r="AV8663" s="4" t="s">
        <v>12350</v>
      </c>
      <c r="AW8663" s="4" t="s">
        <v>724</v>
      </c>
      <c r="AX8663" s="4"/>
      <c r="AY8663" s="4"/>
      <c r="AZ8663" s="4"/>
      <c r="BA8663" s="4"/>
      <c r="BB8663" s="4"/>
      <c r="BC8663" s="4">
        <v>40</v>
      </c>
      <c r="BD8663" t="str">
        <f>IF(AND(ADHOC!$G$15="",ADHOC!$S$4=""),"",IF(ADHOC!$G$15&lt;&gt;"",IF(ADHOC!$G$15=LEFT(Domein!$AS8663,LEN(ADHOC!$G$15)),MAX(Domein!BD$1:'Domein'!BD8662)+1,""),IF(ADHOC!$S$4=LEFT(Domein!$AS8663,LEN(ADHOC!$S$4)),MAX(Domein!BD$1:'Domein'!BD8662)+1,"")))</f>
        <v/>
      </c>
    </row>
    <row r="8664" spans="45:56" x14ac:dyDescent="0.2">
      <c r="AS8664" s="4" t="s">
        <v>32971</v>
      </c>
      <c r="AT8664" s="4" t="s">
        <v>31729</v>
      </c>
      <c r="AU8664" s="4" t="s">
        <v>456</v>
      </c>
      <c r="AV8664" s="4" t="s">
        <v>21220</v>
      </c>
      <c r="AW8664" s="4" t="s">
        <v>1167</v>
      </c>
      <c r="AX8664" s="4"/>
      <c r="AY8664" s="4"/>
      <c r="AZ8664" s="4"/>
      <c r="BA8664" s="4"/>
      <c r="BB8664" s="4"/>
      <c r="BC8664" s="4">
        <v>40</v>
      </c>
      <c r="BD8664" t="str">
        <f>IF(AND(ADHOC!$G$15="",ADHOC!$S$4=""),"",IF(ADHOC!$G$15&lt;&gt;"",IF(ADHOC!$G$15=LEFT(Domein!$AS8664,LEN(ADHOC!$G$15)),MAX(Domein!BD$1:'Domein'!BD8663)+1,""),IF(ADHOC!$S$4=LEFT(Domein!$AS8664,LEN(ADHOC!$S$4)),MAX(Domein!BD$1:'Domein'!BD8663)+1,"")))</f>
        <v/>
      </c>
    </row>
    <row r="8665" spans="45:56" x14ac:dyDescent="0.2">
      <c r="AS8665" s="4" t="s">
        <v>31730</v>
      </c>
      <c r="AT8665" s="4" t="s">
        <v>31731</v>
      </c>
      <c r="AU8665" s="4" t="s">
        <v>456</v>
      </c>
      <c r="AV8665" s="4" t="s">
        <v>12350</v>
      </c>
      <c r="AW8665" s="4" t="s">
        <v>724</v>
      </c>
      <c r="AX8665" s="4"/>
      <c r="AY8665" s="4"/>
      <c r="AZ8665" s="4"/>
      <c r="BA8665" s="4"/>
      <c r="BB8665" s="4"/>
      <c r="BC8665" s="4">
        <v>40</v>
      </c>
      <c r="BD8665" t="str">
        <f>IF(AND(ADHOC!$G$15="",ADHOC!$S$4=""),"",IF(ADHOC!$G$15&lt;&gt;"",IF(ADHOC!$G$15=LEFT(Domein!$AS8665,LEN(ADHOC!$G$15)),MAX(Domein!BD$1:'Domein'!BD8664)+1,""),IF(ADHOC!$S$4=LEFT(Domein!$AS8665,LEN(ADHOC!$S$4)),MAX(Domein!BD$1:'Domein'!BD8664)+1,"")))</f>
        <v/>
      </c>
    </row>
    <row r="8666" spans="45:56" x14ac:dyDescent="0.2">
      <c r="AS8666" s="4" t="s">
        <v>31599</v>
      </c>
      <c r="AT8666" s="4" t="s">
        <v>12661</v>
      </c>
      <c r="AU8666" s="4" t="s">
        <v>456</v>
      </c>
      <c r="AV8666" s="4" t="s">
        <v>12350</v>
      </c>
      <c r="AW8666" s="4" t="s">
        <v>724</v>
      </c>
      <c r="AX8666" s="4"/>
      <c r="AY8666" s="4"/>
      <c r="AZ8666" s="4"/>
      <c r="BA8666" s="4"/>
      <c r="BB8666" s="4"/>
      <c r="BC8666" s="4">
        <v>40</v>
      </c>
      <c r="BD8666" t="str">
        <f>IF(AND(ADHOC!$G$15="",ADHOC!$S$4=""),"",IF(ADHOC!$G$15&lt;&gt;"",IF(ADHOC!$G$15=LEFT(Domein!$AS8666,LEN(ADHOC!$G$15)),MAX(Domein!BD$1:'Domein'!BD8665)+1,""),IF(ADHOC!$S$4=LEFT(Domein!$AS8666,LEN(ADHOC!$S$4)),MAX(Domein!BD$1:'Domein'!BD8665)+1,"")))</f>
        <v/>
      </c>
    </row>
    <row r="8667" spans="45:56" x14ac:dyDescent="0.2">
      <c r="AS8667" s="4" t="s">
        <v>31600</v>
      </c>
      <c r="AT8667" s="4" t="s">
        <v>13239</v>
      </c>
      <c r="AU8667" s="4" t="s">
        <v>456</v>
      </c>
      <c r="AV8667" s="4" t="s">
        <v>12350</v>
      </c>
      <c r="AW8667" s="4" t="s">
        <v>724</v>
      </c>
      <c r="AX8667" s="4"/>
      <c r="AY8667" s="4"/>
      <c r="AZ8667" s="4"/>
      <c r="BA8667" s="4"/>
      <c r="BB8667" s="4"/>
      <c r="BC8667" s="4">
        <v>40</v>
      </c>
      <c r="BD8667" t="str">
        <f>IF(AND(ADHOC!$G$15="",ADHOC!$S$4=""),"",IF(ADHOC!$G$15&lt;&gt;"",IF(ADHOC!$G$15=LEFT(Domein!$AS8667,LEN(ADHOC!$G$15)),MAX(Domein!BD$1:'Domein'!BD8666)+1,""),IF(ADHOC!$S$4=LEFT(Domein!$AS8667,LEN(ADHOC!$S$4)),MAX(Domein!BD$1:'Domein'!BD8666)+1,"")))</f>
        <v/>
      </c>
    </row>
    <row r="8668" spans="45:56" x14ac:dyDescent="0.2">
      <c r="AS8668" s="4" t="s">
        <v>31601</v>
      </c>
      <c r="AT8668" s="4" t="s">
        <v>12516</v>
      </c>
      <c r="AU8668" s="4" t="s">
        <v>456</v>
      </c>
      <c r="AV8668" s="4" t="s">
        <v>12350</v>
      </c>
      <c r="AW8668" s="4" t="s">
        <v>724</v>
      </c>
      <c r="AX8668" s="4"/>
      <c r="AY8668" s="4"/>
      <c r="AZ8668" s="4"/>
      <c r="BA8668" s="4"/>
      <c r="BB8668" s="4"/>
      <c r="BC8668" s="4">
        <v>40</v>
      </c>
      <c r="BD8668" t="str">
        <f>IF(AND(ADHOC!$G$15="",ADHOC!$S$4=""),"",IF(ADHOC!$G$15&lt;&gt;"",IF(ADHOC!$G$15=LEFT(Domein!$AS8668,LEN(ADHOC!$G$15)),MAX(Domein!BD$1:'Domein'!BD8667)+1,""),IF(ADHOC!$S$4=LEFT(Domein!$AS8668,LEN(ADHOC!$S$4)),MAX(Domein!BD$1:'Domein'!BD8667)+1,"")))</f>
        <v/>
      </c>
    </row>
    <row r="8669" spans="45:56" x14ac:dyDescent="0.2">
      <c r="AS8669" s="4" t="s">
        <v>33393</v>
      </c>
      <c r="AT8669" s="4" t="s">
        <v>31902</v>
      </c>
      <c r="AU8669" s="4" t="s">
        <v>456</v>
      </c>
      <c r="AV8669" s="4" t="s">
        <v>21220</v>
      </c>
      <c r="AW8669" s="4" t="s">
        <v>1167</v>
      </c>
      <c r="AX8669" s="4"/>
      <c r="AY8669" s="4"/>
      <c r="AZ8669" s="4"/>
      <c r="BA8669" s="4"/>
      <c r="BB8669" s="4"/>
      <c r="BC8669" s="4">
        <v>40</v>
      </c>
      <c r="BD8669" t="str">
        <f>IF(AND(ADHOC!$G$15="",ADHOC!$S$4=""),"",IF(ADHOC!$G$15&lt;&gt;"",IF(ADHOC!$G$15=LEFT(Domein!$AS8669,LEN(ADHOC!$G$15)),MAX(Domein!BD$1:'Domein'!BD8668)+1,""),IF(ADHOC!$S$4=LEFT(Domein!$AS8669,LEN(ADHOC!$S$4)),MAX(Domein!BD$1:'Domein'!BD8668)+1,"")))</f>
        <v/>
      </c>
    </row>
    <row r="8670" spans="45:56" x14ac:dyDescent="0.2">
      <c r="AS8670" s="4" t="s">
        <v>31602</v>
      </c>
      <c r="AT8670" s="4" t="s">
        <v>12517</v>
      </c>
      <c r="AU8670" s="4" t="s">
        <v>456</v>
      </c>
      <c r="AV8670" s="4" t="s">
        <v>12350</v>
      </c>
      <c r="AW8670" s="4" t="s">
        <v>724</v>
      </c>
      <c r="AX8670" s="4"/>
      <c r="AY8670" s="4"/>
      <c r="AZ8670" s="4"/>
      <c r="BA8670" s="4"/>
      <c r="BB8670" s="4"/>
      <c r="BC8670" s="4">
        <v>40</v>
      </c>
      <c r="BD8670" t="str">
        <f>IF(AND(ADHOC!$G$15="",ADHOC!$S$4=""),"",IF(ADHOC!$G$15&lt;&gt;"",IF(ADHOC!$G$15=LEFT(Domein!$AS8670,LEN(ADHOC!$G$15)),MAX(Domein!BD$1:'Domein'!BD8669)+1,""),IF(ADHOC!$S$4=LEFT(Domein!$AS8670,LEN(ADHOC!$S$4)),MAX(Domein!BD$1:'Domein'!BD8669)+1,"")))</f>
        <v/>
      </c>
    </row>
    <row r="8671" spans="45:56" x14ac:dyDescent="0.2">
      <c r="AS8671" s="4" t="s">
        <v>31603</v>
      </c>
      <c r="AT8671" s="4" t="s">
        <v>12518</v>
      </c>
      <c r="AU8671" s="4" t="s">
        <v>456</v>
      </c>
      <c r="AV8671" s="4" t="s">
        <v>12350</v>
      </c>
      <c r="AW8671" s="4" t="s">
        <v>724</v>
      </c>
      <c r="AX8671" s="4"/>
      <c r="AY8671" s="4"/>
      <c r="AZ8671" s="4"/>
      <c r="BA8671" s="4"/>
      <c r="BB8671" s="4"/>
      <c r="BC8671" s="4">
        <v>40</v>
      </c>
      <c r="BD8671" t="str">
        <f>IF(AND(ADHOC!$G$15="",ADHOC!$S$4=""),"",IF(ADHOC!$G$15&lt;&gt;"",IF(ADHOC!$G$15=LEFT(Domein!$AS8671,LEN(ADHOC!$G$15)),MAX(Domein!BD$1:'Domein'!BD8670)+1,""),IF(ADHOC!$S$4=LEFT(Domein!$AS8671,LEN(ADHOC!$S$4)),MAX(Domein!BD$1:'Domein'!BD8670)+1,"")))</f>
        <v/>
      </c>
    </row>
    <row r="8672" spans="45:56" x14ac:dyDescent="0.2">
      <c r="AS8672" s="4" t="s">
        <v>31604</v>
      </c>
      <c r="AT8672" s="4" t="s">
        <v>12519</v>
      </c>
      <c r="AU8672" s="4" t="s">
        <v>456</v>
      </c>
      <c r="AV8672" s="4" t="s">
        <v>12350</v>
      </c>
      <c r="AW8672" s="4" t="s">
        <v>724</v>
      </c>
      <c r="AX8672" s="4"/>
      <c r="AY8672" s="4"/>
      <c r="AZ8672" s="4"/>
      <c r="BA8672" s="4"/>
      <c r="BB8672" s="4"/>
      <c r="BC8672" s="4">
        <v>40</v>
      </c>
      <c r="BD8672" t="str">
        <f>IF(AND(ADHOC!$G$15="",ADHOC!$S$4=""),"",IF(ADHOC!$G$15&lt;&gt;"",IF(ADHOC!$G$15=LEFT(Domein!$AS8672,LEN(ADHOC!$G$15)),MAX(Domein!BD$1:'Domein'!BD8671)+1,""),IF(ADHOC!$S$4=LEFT(Domein!$AS8672,LEN(ADHOC!$S$4)),MAX(Domein!BD$1:'Domein'!BD8671)+1,"")))</f>
        <v/>
      </c>
    </row>
    <row r="8673" spans="45:56" x14ac:dyDescent="0.2">
      <c r="AS8673" s="4" t="s">
        <v>31605</v>
      </c>
      <c r="AT8673" s="4" t="s">
        <v>12520</v>
      </c>
      <c r="AU8673" s="4" t="s">
        <v>456</v>
      </c>
      <c r="AV8673" s="4" t="s">
        <v>12350</v>
      </c>
      <c r="AW8673" s="4" t="s">
        <v>724</v>
      </c>
      <c r="AX8673" s="4"/>
      <c r="AY8673" s="4"/>
      <c r="AZ8673" s="4"/>
      <c r="BA8673" s="4"/>
      <c r="BB8673" s="4"/>
      <c r="BC8673" s="4">
        <v>40</v>
      </c>
      <c r="BD8673" t="str">
        <f>IF(AND(ADHOC!$G$15="",ADHOC!$S$4=""),"",IF(ADHOC!$G$15&lt;&gt;"",IF(ADHOC!$G$15=LEFT(Domein!$AS8673,LEN(ADHOC!$G$15)),MAX(Domein!BD$1:'Domein'!BD8672)+1,""),IF(ADHOC!$S$4=LEFT(Domein!$AS8673,LEN(ADHOC!$S$4)),MAX(Domein!BD$1:'Domein'!BD8672)+1,"")))</f>
        <v/>
      </c>
    </row>
    <row r="8674" spans="45:56" x14ac:dyDescent="0.2">
      <c r="AS8674" s="4" t="s">
        <v>31606</v>
      </c>
      <c r="AT8674" s="4" t="s">
        <v>12521</v>
      </c>
      <c r="AU8674" s="4" t="s">
        <v>456</v>
      </c>
      <c r="AV8674" s="4" t="s">
        <v>12350</v>
      </c>
      <c r="AW8674" s="4" t="s">
        <v>724</v>
      </c>
      <c r="AX8674" s="4"/>
      <c r="AY8674" s="4"/>
      <c r="AZ8674" s="4"/>
      <c r="BA8674" s="4"/>
      <c r="BB8674" s="4"/>
      <c r="BC8674" s="4">
        <v>40</v>
      </c>
      <c r="BD8674" t="str">
        <f>IF(AND(ADHOC!$G$15="",ADHOC!$S$4=""),"",IF(ADHOC!$G$15&lt;&gt;"",IF(ADHOC!$G$15=LEFT(Domein!$AS8674,LEN(ADHOC!$G$15)),MAX(Domein!BD$1:'Domein'!BD8673)+1,""),IF(ADHOC!$S$4=LEFT(Domein!$AS8674,LEN(ADHOC!$S$4)),MAX(Domein!BD$1:'Domein'!BD8673)+1,"")))</f>
        <v/>
      </c>
    </row>
    <row r="8675" spans="45:56" x14ac:dyDescent="0.2">
      <c r="AS8675" s="4" t="s">
        <v>31732</v>
      </c>
      <c r="AT8675" s="4" t="s">
        <v>31733</v>
      </c>
      <c r="AU8675" s="4" t="s">
        <v>456</v>
      </c>
      <c r="AV8675" s="4" t="s">
        <v>12350</v>
      </c>
      <c r="AW8675" s="4" t="s">
        <v>724</v>
      </c>
      <c r="AX8675" s="4"/>
      <c r="AY8675" s="4"/>
      <c r="AZ8675" s="4"/>
      <c r="BA8675" s="4"/>
      <c r="BB8675" s="4"/>
      <c r="BC8675" s="4">
        <v>40</v>
      </c>
      <c r="BD8675" t="str">
        <f>IF(AND(ADHOC!$G$15="",ADHOC!$S$4=""),"",IF(ADHOC!$G$15&lt;&gt;"",IF(ADHOC!$G$15=LEFT(Domein!$AS8675,LEN(ADHOC!$G$15)),MAX(Domein!BD$1:'Domein'!BD8674)+1,""),IF(ADHOC!$S$4=LEFT(Domein!$AS8675,LEN(ADHOC!$S$4)),MAX(Domein!BD$1:'Domein'!BD8674)+1,"")))</f>
        <v/>
      </c>
    </row>
    <row r="8676" spans="45:56" x14ac:dyDescent="0.2">
      <c r="AS8676" s="4" t="s">
        <v>32972</v>
      </c>
      <c r="AT8676" s="4" t="s">
        <v>21705</v>
      </c>
      <c r="AU8676" s="4" t="s">
        <v>456</v>
      </c>
      <c r="AV8676" s="4" t="s">
        <v>21220</v>
      </c>
      <c r="AW8676" s="4" t="s">
        <v>1167</v>
      </c>
      <c r="AX8676" s="4"/>
      <c r="AY8676" s="4"/>
      <c r="AZ8676" s="4"/>
      <c r="BA8676" s="4"/>
      <c r="BB8676" s="4"/>
      <c r="BC8676" s="4">
        <v>40</v>
      </c>
      <c r="BD8676" t="str">
        <f>IF(AND(ADHOC!$G$15="",ADHOC!$S$4=""),"",IF(ADHOC!$G$15&lt;&gt;"",IF(ADHOC!$G$15=LEFT(Domein!$AS8676,LEN(ADHOC!$G$15)),MAX(Domein!BD$1:'Domein'!BD8675)+1,""),IF(ADHOC!$S$4=LEFT(Domein!$AS8676,LEN(ADHOC!$S$4)),MAX(Domein!BD$1:'Domein'!BD8675)+1,"")))</f>
        <v/>
      </c>
    </row>
    <row r="8677" spans="45:56" x14ac:dyDescent="0.2">
      <c r="AS8677" s="4" t="s">
        <v>31607</v>
      </c>
      <c r="AT8677" s="4" t="s">
        <v>12523</v>
      </c>
      <c r="AU8677" s="4" t="s">
        <v>456</v>
      </c>
      <c r="AV8677" s="4" t="s">
        <v>12350</v>
      </c>
      <c r="AW8677" s="4" t="s">
        <v>724</v>
      </c>
      <c r="AX8677" s="4"/>
      <c r="AY8677" s="4"/>
      <c r="AZ8677" s="4"/>
      <c r="BA8677" s="4"/>
      <c r="BB8677" s="4"/>
      <c r="BC8677" s="4">
        <v>40</v>
      </c>
      <c r="BD8677" t="str">
        <f>IF(AND(ADHOC!$G$15="",ADHOC!$S$4=""),"",IF(ADHOC!$G$15&lt;&gt;"",IF(ADHOC!$G$15=LEFT(Domein!$AS8677,LEN(ADHOC!$G$15)),MAX(Domein!BD$1:'Domein'!BD8676)+1,""),IF(ADHOC!$S$4=LEFT(Domein!$AS8677,LEN(ADHOC!$S$4)),MAX(Domein!BD$1:'Domein'!BD8676)+1,"")))</f>
        <v/>
      </c>
    </row>
    <row r="8678" spans="45:56" x14ac:dyDescent="0.2">
      <c r="AS8678" s="4" t="s">
        <v>31608</v>
      </c>
      <c r="AT8678" s="4" t="s">
        <v>12524</v>
      </c>
      <c r="AU8678" s="4" t="s">
        <v>456</v>
      </c>
      <c r="AV8678" s="4" t="s">
        <v>12350</v>
      </c>
      <c r="AW8678" s="4" t="s">
        <v>724</v>
      </c>
      <c r="AX8678" s="4"/>
      <c r="AY8678" s="4"/>
      <c r="AZ8678" s="4"/>
      <c r="BA8678" s="4"/>
      <c r="BB8678" s="4"/>
      <c r="BC8678" s="4">
        <v>40</v>
      </c>
      <c r="BD8678" t="str">
        <f>IF(AND(ADHOC!$G$15="",ADHOC!$S$4=""),"",IF(ADHOC!$G$15&lt;&gt;"",IF(ADHOC!$G$15=LEFT(Domein!$AS8678,LEN(ADHOC!$G$15)),MAX(Domein!BD$1:'Domein'!BD8677)+1,""),IF(ADHOC!$S$4=LEFT(Domein!$AS8678,LEN(ADHOC!$S$4)),MAX(Domein!BD$1:'Domein'!BD8677)+1,"")))</f>
        <v/>
      </c>
    </row>
    <row r="8679" spans="45:56" x14ac:dyDescent="0.2">
      <c r="AS8679" s="4" t="s">
        <v>31609</v>
      </c>
      <c r="AT8679" s="4" t="s">
        <v>12525</v>
      </c>
      <c r="AU8679" s="4" t="s">
        <v>456</v>
      </c>
      <c r="AV8679" s="4" t="s">
        <v>12350</v>
      </c>
      <c r="AW8679" s="4" t="s">
        <v>724</v>
      </c>
      <c r="AX8679" s="4"/>
      <c r="AY8679" s="4"/>
      <c r="AZ8679" s="4"/>
      <c r="BA8679" s="4"/>
      <c r="BB8679" s="4"/>
      <c r="BC8679" s="4">
        <v>40</v>
      </c>
      <c r="BD8679" t="str">
        <f>IF(AND(ADHOC!$G$15="",ADHOC!$S$4=""),"",IF(ADHOC!$G$15&lt;&gt;"",IF(ADHOC!$G$15=LEFT(Domein!$AS8679,LEN(ADHOC!$G$15)),MAX(Domein!BD$1:'Domein'!BD8678)+1,""),IF(ADHOC!$S$4=LEFT(Domein!$AS8679,LEN(ADHOC!$S$4)),MAX(Domein!BD$1:'Domein'!BD8678)+1,"")))</f>
        <v/>
      </c>
    </row>
    <row r="8680" spans="45:56" x14ac:dyDescent="0.2">
      <c r="AS8680" s="4" t="s">
        <v>31610</v>
      </c>
      <c r="AT8680" s="4" t="s">
        <v>12526</v>
      </c>
      <c r="AU8680" s="4" t="s">
        <v>456</v>
      </c>
      <c r="AV8680" s="4" t="s">
        <v>12350</v>
      </c>
      <c r="AW8680" s="4" t="s">
        <v>724</v>
      </c>
      <c r="AX8680" s="4"/>
      <c r="AY8680" s="4"/>
      <c r="AZ8680" s="4"/>
      <c r="BA8680" s="4"/>
      <c r="BB8680" s="4"/>
      <c r="BC8680" s="4">
        <v>40</v>
      </c>
      <c r="BD8680" t="str">
        <f>IF(AND(ADHOC!$G$15="",ADHOC!$S$4=""),"",IF(ADHOC!$G$15&lt;&gt;"",IF(ADHOC!$G$15=LEFT(Domein!$AS8680,LEN(ADHOC!$G$15)),MAX(Domein!BD$1:'Domein'!BD8679)+1,""),IF(ADHOC!$S$4=LEFT(Domein!$AS8680,LEN(ADHOC!$S$4)),MAX(Domein!BD$1:'Domein'!BD8679)+1,"")))</f>
        <v/>
      </c>
    </row>
    <row r="8681" spans="45:56" x14ac:dyDescent="0.2">
      <c r="AS8681" s="4" t="s">
        <v>31734</v>
      </c>
      <c r="AT8681" s="4" t="s">
        <v>21218</v>
      </c>
      <c r="AU8681" s="4" t="s">
        <v>456</v>
      </c>
      <c r="AV8681" s="4" t="s">
        <v>12350</v>
      </c>
      <c r="AW8681" s="4" t="s">
        <v>724</v>
      </c>
      <c r="AX8681" s="4"/>
      <c r="AY8681" s="4"/>
      <c r="AZ8681" s="4"/>
      <c r="BA8681" s="4"/>
      <c r="BB8681" s="4"/>
      <c r="BC8681" s="4">
        <v>40</v>
      </c>
      <c r="BD8681" t="str">
        <f>IF(AND(ADHOC!$G$15="",ADHOC!$S$4=""),"",IF(ADHOC!$G$15&lt;&gt;"",IF(ADHOC!$G$15=LEFT(Domein!$AS8681,LEN(ADHOC!$G$15)),MAX(Domein!BD$1:'Domein'!BD8680)+1,""),IF(ADHOC!$S$4=LEFT(Domein!$AS8681,LEN(ADHOC!$S$4)),MAX(Domein!BD$1:'Domein'!BD8680)+1,"")))</f>
        <v/>
      </c>
    </row>
    <row r="8682" spans="45:56" x14ac:dyDescent="0.2">
      <c r="AS8682" s="4" t="s">
        <v>31735</v>
      </c>
      <c r="AT8682" s="4" t="s">
        <v>31736</v>
      </c>
      <c r="AU8682" s="4" t="s">
        <v>456</v>
      </c>
      <c r="AV8682" s="4" t="s">
        <v>12350</v>
      </c>
      <c r="AW8682" s="4" t="s">
        <v>724</v>
      </c>
      <c r="AX8682" s="4"/>
      <c r="AY8682" s="4"/>
      <c r="AZ8682" s="4"/>
      <c r="BA8682" s="4"/>
      <c r="BB8682" s="4"/>
      <c r="BC8682" s="4">
        <v>40</v>
      </c>
      <c r="BD8682" t="str">
        <f>IF(AND(ADHOC!$G$15="",ADHOC!$S$4=""),"",IF(ADHOC!$G$15&lt;&gt;"",IF(ADHOC!$G$15=LEFT(Domein!$AS8682,LEN(ADHOC!$G$15)),MAX(Domein!BD$1:'Domein'!BD8681)+1,""),IF(ADHOC!$S$4=LEFT(Domein!$AS8682,LEN(ADHOC!$S$4)),MAX(Domein!BD$1:'Domein'!BD8681)+1,"")))</f>
        <v/>
      </c>
    </row>
    <row r="8683" spans="45:56" x14ac:dyDescent="0.2">
      <c r="AS8683" s="4" t="s">
        <v>33239</v>
      </c>
      <c r="AT8683" s="4" t="s">
        <v>31736</v>
      </c>
      <c r="AU8683" s="4" t="s">
        <v>456</v>
      </c>
      <c r="AV8683" s="4" t="s">
        <v>21220</v>
      </c>
      <c r="AW8683" s="4" t="s">
        <v>1167</v>
      </c>
      <c r="AX8683" s="4"/>
      <c r="AY8683" s="4"/>
      <c r="AZ8683" s="4"/>
      <c r="BA8683" s="4"/>
      <c r="BB8683" s="4"/>
      <c r="BC8683" s="4">
        <v>40</v>
      </c>
      <c r="BD8683" t="str">
        <f>IF(AND(ADHOC!$G$15="",ADHOC!$S$4=""),"",IF(ADHOC!$G$15&lt;&gt;"",IF(ADHOC!$G$15=LEFT(Domein!$AS8683,LEN(ADHOC!$G$15)),MAX(Domein!BD$1:'Domein'!BD8682)+1,""),IF(ADHOC!$S$4=LEFT(Domein!$AS8683,LEN(ADHOC!$S$4)),MAX(Domein!BD$1:'Domein'!BD8682)+1,"")))</f>
        <v/>
      </c>
    </row>
    <row r="8684" spans="45:56" x14ac:dyDescent="0.2">
      <c r="AS8684" s="4" t="s">
        <v>32394</v>
      </c>
      <c r="AT8684" s="4" t="s">
        <v>32359</v>
      </c>
      <c r="AU8684" s="4" t="s">
        <v>456</v>
      </c>
      <c r="AV8684" s="4" t="s">
        <v>21220</v>
      </c>
      <c r="AW8684" s="4" t="s">
        <v>1167</v>
      </c>
      <c r="AX8684" s="4"/>
      <c r="AY8684" s="4"/>
      <c r="AZ8684" s="4"/>
      <c r="BA8684" s="4"/>
      <c r="BB8684" s="4"/>
      <c r="BC8684" s="4">
        <v>40</v>
      </c>
      <c r="BD8684" t="str">
        <f>IF(AND(ADHOC!$G$15="",ADHOC!$S$4=""),"",IF(ADHOC!$G$15&lt;&gt;"",IF(ADHOC!$G$15=LEFT(Domein!$AS8684,LEN(ADHOC!$G$15)),MAX(Domein!BD$1:'Domein'!BD8683)+1,""),IF(ADHOC!$S$4=LEFT(Domein!$AS8684,LEN(ADHOC!$S$4)),MAX(Domein!BD$1:'Domein'!BD8683)+1,"")))</f>
        <v/>
      </c>
    </row>
    <row r="8685" spans="45:56" x14ac:dyDescent="0.2">
      <c r="AS8685" s="4" t="s">
        <v>32395</v>
      </c>
      <c r="AT8685" s="4" t="s">
        <v>32359</v>
      </c>
      <c r="AU8685" s="4" t="s">
        <v>456</v>
      </c>
      <c r="AV8685" s="4" t="s">
        <v>21220</v>
      </c>
      <c r="AW8685" s="4" t="s">
        <v>1167</v>
      </c>
      <c r="AX8685" s="4"/>
      <c r="AY8685" s="4"/>
      <c r="AZ8685" s="4"/>
      <c r="BA8685" s="4"/>
      <c r="BB8685" s="4"/>
      <c r="BC8685" s="4">
        <v>40</v>
      </c>
      <c r="BD8685" t="str">
        <f>IF(AND(ADHOC!$G$15="",ADHOC!$S$4=""),"",IF(ADHOC!$G$15&lt;&gt;"",IF(ADHOC!$G$15=LEFT(Domein!$AS8685,LEN(ADHOC!$G$15)),MAX(Domein!BD$1:'Domein'!BD8684)+1,""),IF(ADHOC!$S$4=LEFT(Domein!$AS8685,LEN(ADHOC!$S$4)),MAX(Domein!BD$1:'Domein'!BD8684)+1,"")))</f>
        <v/>
      </c>
    </row>
    <row r="8686" spans="45:56" x14ac:dyDescent="0.2">
      <c r="AS8686" s="4" t="s">
        <v>31737</v>
      </c>
      <c r="AT8686" s="4" t="s">
        <v>31738</v>
      </c>
      <c r="AU8686" s="4" t="s">
        <v>456</v>
      </c>
      <c r="AV8686" s="4" t="s">
        <v>12350</v>
      </c>
      <c r="AW8686" s="4" t="s">
        <v>724</v>
      </c>
      <c r="AX8686" s="4"/>
      <c r="AY8686" s="4"/>
      <c r="AZ8686" s="4"/>
      <c r="BA8686" s="4"/>
      <c r="BB8686" s="4"/>
      <c r="BC8686" s="4">
        <v>40</v>
      </c>
      <c r="BD8686" t="str">
        <f>IF(AND(ADHOC!$G$15="",ADHOC!$S$4=""),"",IF(ADHOC!$G$15&lt;&gt;"",IF(ADHOC!$G$15=LEFT(Domein!$AS8686,LEN(ADHOC!$G$15)),MAX(Domein!BD$1:'Domein'!BD8685)+1,""),IF(ADHOC!$S$4=LEFT(Domein!$AS8686,LEN(ADHOC!$S$4)),MAX(Domein!BD$1:'Domein'!BD8685)+1,"")))</f>
        <v/>
      </c>
    </row>
    <row r="8687" spans="45:56" x14ac:dyDescent="0.2">
      <c r="AS8687" s="4" t="s">
        <v>31739</v>
      </c>
      <c r="AT8687" s="4" t="s">
        <v>31740</v>
      </c>
      <c r="AU8687" s="4" t="s">
        <v>456</v>
      </c>
      <c r="AV8687" s="4" t="s">
        <v>12350</v>
      </c>
      <c r="AW8687" s="4" t="s">
        <v>724</v>
      </c>
      <c r="AX8687" s="4"/>
      <c r="AY8687" s="4"/>
      <c r="AZ8687" s="4"/>
      <c r="BA8687" s="4"/>
      <c r="BB8687" s="4"/>
      <c r="BC8687" s="4">
        <v>40</v>
      </c>
      <c r="BD8687" t="str">
        <f>IF(AND(ADHOC!$G$15="",ADHOC!$S$4=""),"",IF(ADHOC!$G$15&lt;&gt;"",IF(ADHOC!$G$15=LEFT(Domein!$AS8687,LEN(ADHOC!$G$15)),MAX(Domein!BD$1:'Domein'!BD8686)+1,""),IF(ADHOC!$S$4=LEFT(Domein!$AS8687,LEN(ADHOC!$S$4)),MAX(Domein!BD$1:'Domein'!BD8686)+1,"")))</f>
        <v/>
      </c>
    </row>
    <row r="8688" spans="45:56" x14ac:dyDescent="0.2">
      <c r="AS8688" s="4" t="s">
        <v>31741</v>
      </c>
      <c r="AT8688" s="4" t="s">
        <v>31742</v>
      </c>
      <c r="AU8688" s="4" t="s">
        <v>456</v>
      </c>
      <c r="AV8688" s="4" t="s">
        <v>12350</v>
      </c>
      <c r="AW8688" s="4" t="s">
        <v>724</v>
      </c>
      <c r="AX8688" s="4"/>
      <c r="AY8688" s="4"/>
      <c r="AZ8688" s="4"/>
      <c r="BA8688" s="4"/>
      <c r="BB8688" s="4"/>
      <c r="BC8688" s="4">
        <v>40</v>
      </c>
      <c r="BD8688" t="str">
        <f>IF(AND(ADHOC!$G$15="",ADHOC!$S$4=""),"",IF(ADHOC!$G$15&lt;&gt;"",IF(ADHOC!$G$15=LEFT(Domein!$AS8688,LEN(ADHOC!$G$15)),MAX(Domein!BD$1:'Domein'!BD8687)+1,""),IF(ADHOC!$S$4=LEFT(Domein!$AS8688,LEN(ADHOC!$S$4)),MAX(Domein!BD$1:'Domein'!BD8687)+1,"")))</f>
        <v/>
      </c>
    </row>
    <row r="8689" spans="45:56" x14ac:dyDescent="0.2">
      <c r="AS8689" s="4" t="s">
        <v>31743</v>
      </c>
      <c r="AT8689" s="4" t="s">
        <v>21235</v>
      </c>
      <c r="AU8689" s="4" t="s">
        <v>456</v>
      </c>
      <c r="AV8689" s="4" t="s">
        <v>12350</v>
      </c>
      <c r="AW8689" s="4" t="s">
        <v>724</v>
      </c>
      <c r="AX8689" s="4"/>
      <c r="AY8689" s="4"/>
      <c r="AZ8689" s="4"/>
      <c r="BA8689" s="4"/>
      <c r="BB8689" s="4"/>
      <c r="BC8689" s="4">
        <v>40</v>
      </c>
      <c r="BD8689" t="str">
        <f>IF(AND(ADHOC!$G$15="",ADHOC!$S$4=""),"",IF(ADHOC!$G$15&lt;&gt;"",IF(ADHOC!$G$15=LEFT(Domein!$AS8689,LEN(ADHOC!$G$15)),MAX(Domein!BD$1:'Domein'!BD8688)+1,""),IF(ADHOC!$S$4=LEFT(Domein!$AS8689,LEN(ADHOC!$S$4)),MAX(Domein!BD$1:'Domein'!BD8688)+1,"")))</f>
        <v/>
      </c>
    </row>
    <row r="8690" spans="45:56" x14ac:dyDescent="0.2">
      <c r="AS8690" s="4" t="s">
        <v>31744</v>
      </c>
      <c r="AT8690" s="4" t="s">
        <v>21179</v>
      </c>
      <c r="AU8690" s="4" t="s">
        <v>456</v>
      </c>
      <c r="AV8690" s="4" t="s">
        <v>12350</v>
      </c>
      <c r="AW8690" s="4" t="s">
        <v>724</v>
      </c>
      <c r="AX8690" s="4"/>
      <c r="AY8690" s="4"/>
      <c r="AZ8690" s="4"/>
      <c r="BA8690" s="4"/>
      <c r="BB8690" s="4"/>
      <c r="BC8690" s="4">
        <v>40</v>
      </c>
      <c r="BD8690" t="str">
        <f>IF(AND(ADHOC!$G$15="",ADHOC!$S$4=""),"",IF(ADHOC!$G$15&lt;&gt;"",IF(ADHOC!$G$15=LEFT(Domein!$AS8690,LEN(ADHOC!$G$15)),MAX(Domein!BD$1:'Domein'!BD8689)+1,""),IF(ADHOC!$S$4=LEFT(Domein!$AS8690,LEN(ADHOC!$S$4)),MAX(Domein!BD$1:'Domein'!BD8689)+1,"")))</f>
        <v/>
      </c>
    </row>
    <row r="8691" spans="45:56" x14ac:dyDescent="0.2">
      <c r="AS8691" s="4" t="s">
        <v>31745</v>
      </c>
      <c r="AT8691" s="4" t="s">
        <v>31746</v>
      </c>
      <c r="AU8691" s="4" t="s">
        <v>456</v>
      </c>
      <c r="AV8691" s="4" t="s">
        <v>12350</v>
      </c>
      <c r="AW8691" s="4" t="s">
        <v>724</v>
      </c>
      <c r="AX8691" s="4"/>
      <c r="AY8691" s="4"/>
      <c r="AZ8691" s="4"/>
      <c r="BA8691" s="4"/>
      <c r="BB8691" s="4"/>
      <c r="BC8691" s="4">
        <v>40</v>
      </c>
      <c r="BD8691" t="str">
        <f>IF(AND(ADHOC!$G$15="",ADHOC!$S$4=""),"",IF(ADHOC!$G$15&lt;&gt;"",IF(ADHOC!$G$15=LEFT(Domein!$AS8691,LEN(ADHOC!$G$15)),MAX(Domein!BD$1:'Domein'!BD8690)+1,""),IF(ADHOC!$S$4=LEFT(Domein!$AS8691,LEN(ADHOC!$S$4)),MAX(Domein!BD$1:'Domein'!BD8690)+1,"")))</f>
        <v/>
      </c>
    </row>
    <row r="8692" spans="45:56" x14ac:dyDescent="0.2">
      <c r="AS8692" s="4" t="s">
        <v>31747</v>
      </c>
      <c r="AT8692" s="4" t="s">
        <v>21236</v>
      </c>
      <c r="AU8692" s="4" t="s">
        <v>456</v>
      </c>
      <c r="AV8692" s="4" t="s">
        <v>12350</v>
      </c>
      <c r="AW8692" s="4" t="s">
        <v>724</v>
      </c>
      <c r="AX8692" s="4"/>
      <c r="AY8692" s="4"/>
      <c r="AZ8692" s="4"/>
      <c r="BA8692" s="4"/>
      <c r="BB8692" s="4"/>
      <c r="BC8692" s="4">
        <v>40</v>
      </c>
      <c r="BD8692" t="str">
        <f>IF(AND(ADHOC!$G$15="",ADHOC!$S$4=""),"",IF(ADHOC!$G$15&lt;&gt;"",IF(ADHOC!$G$15=LEFT(Domein!$AS8692,LEN(ADHOC!$G$15)),MAX(Domein!BD$1:'Domein'!BD8691)+1,""),IF(ADHOC!$S$4=LEFT(Domein!$AS8692,LEN(ADHOC!$S$4)),MAX(Domein!BD$1:'Domein'!BD8691)+1,"")))</f>
        <v/>
      </c>
    </row>
    <row r="8693" spans="45:56" x14ac:dyDescent="0.2">
      <c r="AS8693" s="4" t="s">
        <v>21184</v>
      </c>
      <c r="AT8693" s="4" t="s">
        <v>21176</v>
      </c>
      <c r="AU8693" s="4" t="s">
        <v>456</v>
      </c>
      <c r="AV8693" s="4" t="s">
        <v>12350</v>
      </c>
      <c r="AW8693" s="4" t="s">
        <v>724</v>
      </c>
      <c r="AX8693" s="4"/>
      <c r="AY8693" s="4"/>
      <c r="AZ8693" s="4"/>
      <c r="BA8693" s="4"/>
      <c r="BB8693" s="4"/>
      <c r="BC8693" s="4">
        <v>40</v>
      </c>
      <c r="BD8693" t="str">
        <f>IF(AND(ADHOC!$G$15="",ADHOC!$S$4=""),"",IF(ADHOC!$G$15&lt;&gt;"",IF(ADHOC!$G$15=LEFT(Domein!$AS8693,LEN(ADHOC!$G$15)),MAX(Domein!BD$1:'Domein'!BD8692)+1,""),IF(ADHOC!$S$4=LEFT(Domein!$AS8693,LEN(ADHOC!$S$4)),MAX(Domein!BD$1:'Domein'!BD8692)+1,"")))</f>
        <v/>
      </c>
    </row>
    <row r="8694" spans="45:56" x14ac:dyDescent="0.2">
      <c r="AS8694" s="4" t="s">
        <v>21185</v>
      </c>
      <c r="AT8694" s="4" t="s">
        <v>21177</v>
      </c>
      <c r="AU8694" s="4" t="s">
        <v>456</v>
      </c>
      <c r="AV8694" s="4" t="s">
        <v>12350</v>
      </c>
      <c r="AW8694" s="4" t="s">
        <v>724</v>
      </c>
      <c r="AX8694" s="4"/>
      <c r="AY8694" s="4"/>
      <c r="AZ8694" s="4"/>
      <c r="BA8694" s="4"/>
      <c r="BB8694" s="4"/>
      <c r="BC8694" s="4">
        <v>40</v>
      </c>
      <c r="BD8694" t="str">
        <f>IF(AND(ADHOC!$G$15="",ADHOC!$S$4=""),"",IF(ADHOC!$G$15&lt;&gt;"",IF(ADHOC!$G$15=LEFT(Domein!$AS8694,LEN(ADHOC!$G$15)),MAX(Domein!BD$1:'Domein'!BD8693)+1,""),IF(ADHOC!$S$4=LEFT(Domein!$AS8694,LEN(ADHOC!$S$4)),MAX(Domein!BD$1:'Domein'!BD8693)+1,"")))</f>
        <v/>
      </c>
    </row>
    <row r="8695" spans="45:56" x14ac:dyDescent="0.2">
      <c r="AS8695" s="4" t="s">
        <v>31748</v>
      </c>
      <c r="AT8695" s="4" t="s">
        <v>21312</v>
      </c>
      <c r="AU8695" s="4" t="s">
        <v>456</v>
      </c>
      <c r="AV8695" s="4" t="s">
        <v>12350</v>
      </c>
      <c r="AW8695" s="4" t="s">
        <v>724</v>
      </c>
      <c r="AX8695" s="4"/>
      <c r="AY8695" s="4"/>
      <c r="AZ8695" s="4"/>
      <c r="BA8695" s="4"/>
      <c r="BB8695" s="4"/>
      <c r="BC8695" s="4">
        <v>40</v>
      </c>
      <c r="BD8695" t="str">
        <f>IF(AND(ADHOC!$G$15="",ADHOC!$S$4=""),"",IF(ADHOC!$G$15&lt;&gt;"",IF(ADHOC!$G$15=LEFT(Domein!$AS8695,LEN(ADHOC!$G$15)),MAX(Domein!BD$1:'Domein'!BD8694)+1,""),IF(ADHOC!$S$4=LEFT(Domein!$AS8695,LEN(ADHOC!$S$4)),MAX(Domein!BD$1:'Domein'!BD8694)+1,"")))</f>
        <v/>
      </c>
    </row>
    <row r="8696" spans="45:56" x14ac:dyDescent="0.2">
      <c r="AS8696" s="4" t="s">
        <v>21337</v>
      </c>
      <c r="AT8696" s="4" t="s">
        <v>21312</v>
      </c>
      <c r="AU8696" s="4" t="s">
        <v>456</v>
      </c>
      <c r="AV8696" s="4" t="s">
        <v>21220</v>
      </c>
      <c r="AW8696" s="4" t="s">
        <v>1167</v>
      </c>
      <c r="AX8696" s="4"/>
      <c r="AY8696" s="4"/>
      <c r="AZ8696" s="4"/>
      <c r="BA8696" s="4"/>
      <c r="BB8696" s="4"/>
      <c r="BC8696" s="4">
        <v>40</v>
      </c>
      <c r="BD8696" t="str">
        <f>IF(AND(ADHOC!$G$15="",ADHOC!$S$4=""),"",IF(ADHOC!$G$15&lt;&gt;"",IF(ADHOC!$G$15=LEFT(Domein!$AS8696,LEN(ADHOC!$G$15)),MAX(Domein!BD$1:'Domein'!BD8695)+1,""),IF(ADHOC!$S$4=LEFT(Domein!$AS8696,LEN(ADHOC!$S$4)),MAX(Domein!BD$1:'Domein'!BD8695)+1,"")))</f>
        <v/>
      </c>
    </row>
    <row r="8697" spans="45:56" x14ac:dyDescent="0.2">
      <c r="AS8697" s="4" t="s">
        <v>31749</v>
      </c>
      <c r="AT8697" s="4" t="s">
        <v>31750</v>
      </c>
      <c r="AU8697" s="4" t="s">
        <v>456</v>
      </c>
      <c r="AV8697" s="4" t="s">
        <v>12350</v>
      </c>
      <c r="AW8697" s="4" t="s">
        <v>724</v>
      </c>
      <c r="AX8697" s="4"/>
      <c r="AY8697" s="4"/>
      <c r="AZ8697" s="4"/>
      <c r="BA8697" s="4"/>
      <c r="BB8697" s="4"/>
      <c r="BC8697" s="4">
        <v>40</v>
      </c>
      <c r="BD8697" t="str">
        <f>IF(AND(ADHOC!$G$15="",ADHOC!$S$4=""),"",IF(ADHOC!$G$15&lt;&gt;"",IF(ADHOC!$G$15=LEFT(Domein!$AS8697,LEN(ADHOC!$G$15)),MAX(Domein!BD$1:'Domein'!BD8696)+1,""),IF(ADHOC!$S$4=LEFT(Domein!$AS8697,LEN(ADHOC!$S$4)),MAX(Domein!BD$1:'Domein'!BD8696)+1,"")))</f>
        <v/>
      </c>
    </row>
    <row r="8698" spans="45:56" x14ac:dyDescent="0.2">
      <c r="AS8698" s="4" t="s">
        <v>31751</v>
      </c>
      <c r="AT8698" s="4" t="s">
        <v>31752</v>
      </c>
      <c r="AU8698" s="4" t="s">
        <v>456</v>
      </c>
      <c r="AV8698" s="4" t="s">
        <v>12350</v>
      </c>
      <c r="AW8698" s="4" t="s">
        <v>724</v>
      </c>
      <c r="AX8698" s="4"/>
      <c r="AY8698" s="4"/>
      <c r="AZ8698" s="4"/>
      <c r="BA8698" s="4"/>
      <c r="BB8698" s="4"/>
      <c r="BC8698" s="4">
        <v>40</v>
      </c>
      <c r="BD8698" t="str">
        <f>IF(AND(ADHOC!$G$15="",ADHOC!$S$4=""),"",IF(ADHOC!$G$15&lt;&gt;"",IF(ADHOC!$G$15=LEFT(Domein!$AS8698,LEN(ADHOC!$G$15)),MAX(Domein!BD$1:'Domein'!BD8697)+1,""),IF(ADHOC!$S$4=LEFT(Domein!$AS8698,LEN(ADHOC!$S$4)),MAX(Domein!BD$1:'Domein'!BD8697)+1,"")))</f>
        <v/>
      </c>
    </row>
    <row r="8699" spans="45:56" x14ac:dyDescent="0.2">
      <c r="AS8699" s="4" t="s">
        <v>31753</v>
      </c>
      <c r="AT8699" s="4" t="s">
        <v>31754</v>
      </c>
      <c r="AU8699" s="4" t="s">
        <v>456</v>
      </c>
      <c r="AV8699" s="4" t="s">
        <v>12350</v>
      </c>
      <c r="AW8699" s="4" t="s">
        <v>724</v>
      </c>
      <c r="AX8699" s="4"/>
      <c r="AY8699" s="4"/>
      <c r="AZ8699" s="4"/>
      <c r="BA8699" s="4"/>
      <c r="BB8699" s="4"/>
      <c r="BC8699" s="4">
        <v>40</v>
      </c>
      <c r="BD8699" t="str">
        <f>IF(AND(ADHOC!$G$15="",ADHOC!$S$4=""),"",IF(ADHOC!$G$15&lt;&gt;"",IF(ADHOC!$G$15=LEFT(Domein!$AS8699,LEN(ADHOC!$G$15)),MAX(Domein!BD$1:'Domein'!BD8698)+1,""),IF(ADHOC!$S$4=LEFT(Domein!$AS8699,LEN(ADHOC!$S$4)),MAX(Domein!BD$1:'Domein'!BD8698)+1,"")))</f>
        <v/>
      </c>
    </row>
    <row r="8700" spans="45:56" x14ac:dyDescent="0.2">
      <c r="AS8700" s="4" t="s">
        <v>31755</v>
      </c>
      <c r="AT8700" s="4" t="s">
        <v>21181</v>
      </c>
      <c r="AU8700" s="4" t="s">
        <v>456</v>
      </c>
      <c r="AV8700" s="4" t="s">
        <v>12350</v>
      </c>
      <c r="AW8700" s="4" t="s">
        <v>724</v>
      </c>
      <c r="AX8700" s="4"/>
      <c r="AY8700" s="4"/>
      <c r="AZ8700" s="4"/>
      <c r="BA8700" s="4"/>
      <c r="BB8700" s="4"/>
      <c r="BC8700" s="4">
        <v>40</v>
      </c>
      <c r="BD8700" t="str">
        <f>IF(AND(ADHOC!$G$15="",ADHOC!$S$4=""),"",IF(ADHOC!$G$15&lt;&gt;"",IF(ADHOC!$G$15=LEFT(Domein!$AS8700,LEN(ADHOC!$G$15)),MAX(Domein!BD$1:'Domein'!BD8699)+1,""),IF(ADHOC!$S$4=LEFT(Domein!$AS8700,LEN(ADHOC!$S$4)),MAX(Domein!BD$1:'Domein'!BD8699)+1,"")))</f>
        <v/>
      </c>
    </row>
    <row r="8701" spans="45:56" x14ac:dyDescent="0.2">
      <c r="AS8701" s="4" t="s">
        <v>31756</v>
      </c>
      <c r="AT8701" s="4" t="s">
        <v>31757</v>
      </c>
      <c r="AU8701" s="4" t="s">
        <v>456</v>
      </c>
      <c r="AV8701" s="4" t="s">
        <v>12350</v>
      </c>
      <c r="AW8701" s="4" t="s">
        <v>724</v>
      </c>
      <c r="AX8701" s="4"/>
      <c r="AY8701" s="4"/>
      <c r="AZ8701" s="4"/>
      <c r="BA8701" s="4"/>
      <c r="BB8701" s="4"/>
      <c r="BC8701" s="4">
        <v>40</v>
      </c>
      <c r="BD8701" t="str">
        <f>IF(AND(ADHOC!$G$15="",ADHOC!$S$4=""),"",IF(ADHOC!$G$15&lt;&gt;"",IF(ADHOC!$G$15=LEFT(Domein!$AS8701,LEN(ADHOC!$G$15)),MAX(Domein!BD$1:'Domein'!BD8700)+1,""),IF(ADHOC!$S$4=LEFT(Domein!$AS8701,LEN(ADHOC!$S$4)),MAX(Domein!BD$1:'Domein'!BD8700)+1,"")))</f>
        <v/>
      </c>
    </row>
    <row r="8702" spans="45:56" x14ac:dyDescent="0.2">
      <c r="AS8702" s="4" t="s">
        <v>32396</v>
      </c>
      <c r="AT8702" s="4" t="s">
        <v>32359</v>
      </c>
      <c r="AU8702" s="4" t="s">
        <v>456</v>
      </c>
      <c r="AV8702" s="4" t="s">
        <v>21220</v>
      </c>
      <c r="AW8702" s="4" t="s">
        <v>1167</v>
      </c>
      <c r="AX8702" s="4"/>
      <c r="AY8702" s="4"/>
      <c r="AZ8702" s="4"/>
      <c r="BA8702" s="4"/>
      <c r="BB8702" s="4"/>
      <c r="BC8702" s="4">
        <v>40</v>
      </c>
      <c r="BD8702" t="str">
        <f>IF(AND(ADHOC!$G$15="",ADHOC!$S$4=""),"",IF(ADHOC!$G$15&lt;&gt;"",IF(ADHOC!$G$15=LEFT(Domein!$AS8702,LEN(ADHOC!$G$15)),MAX(Domein!BD$1:'Domein'!BD8701)+1,""),IF(ADHOC!$S$4=LEFT(Domein!$AS8702,LEN(ADHOC!$S$4)),MAX(Domein!BD$1:'Domein'!BD8701)+1,"")))</f>
        <v/>
      </c>
    </row>
    <row r="8703" spans="45:56" x14ac:dyDescent="0.2">
      <c r="AS8703" s="4" t="s">
        <v>31758</v>
      </c>
      <c r="AT8703" s="4" t="s">
        <v>21182</v>
      </c>
      <c r="AU8703" s="4" t="s">
        <v>456</v>
      </c>
      <c r="AV8703" s="4" t="s">
        <v>12350</v>
      </c>
      <c r="AW8703" s="4" t="s">
        <v>724</v>
      </c>
      <c r="AX8703" s="4"/>
      <c r="AY8703" s="4"/>
      <c r="AZ8703" s="4"/>
      <c r="BA8703" s="4"/>
      <c r="BB8703" s="4"/>
      <c r="BC8703" s="4">
        <v>40</v>
      </c>
      <c r="BD8703" t="str">
        <f>IF(AND(ADHOC!$G$15="",ADHOC!$S$4=""),"",IF(ADHOC!$G$15&lt;&gt;"",IF(ADHOC!$G$15=LEFT(Domein!$AS8703,LEN(ADHOC!$G$15)),MAX(Domein!BD$1:'Domein'!BD8702)+1,""),IF(ADHOC!$S$4=LEFT(Domein!$AS8703,LEN(ADHOC!$S$4)),MAX(Domein!BD$1:'Domein'!BD8702)+1,"")))</f>
        <v/>
      </c>
    </row>
    <row r="8704" spans="45:56" x14ac:dyDescent="0.2">
      <c r="AS8704" s="4" t="s">
        <v>31759</v>
      </c>
      <c r="AT8704" s="4" t="s">
        <v>31760</v>
      </c>
      <c r="AU8704" s="4" t="s">
        <v>456</v>
      </c>
      <c r="AV8704" s="4" t="s">
        <v>12350</v>
      </c>
      <c r="AW8704" s="4" t="s">
        <v>724</v>
      </c>
      <c r="AX8704" s="4"/>
      <c r="AY8704" s="4"/>
      <c r="AZ8704" s="4"/>
      <c r="BA8704" s="4"/>
      <c r="BB8704" s="4"/>
      <c r="BC8704" s="4">
        <v>40</v>
      </c>
      <c r="BD8704" t="str">
        <f>IF(AND(ADHOC!$G$15="",ADHOC!$S$4=""),"",IF(ADHOC!$G$15&lt;&gt;"",IF(ADHOC!$G$15=LEFT(Domein!$AS8704,LEN(ADHOC!$G$15)),MAX(Domein!BD$1:'Domein'!BD8703)+1,""),IF(ADHOC!$S$4=LEFT(Domein!$AS8704,LEN(ADHOC!$S$4)),MAX(Domein!BD$1:'Domein'!BD8703)+1,"")))</f>
        <v/>
      </c>
    </row>
    <row r="8705" spans="45:56" x14ac:dyDescent="0.2">
      <c r="AS8705" s="4" t="s">
        <v>31761</v>
      </c>
      <c r="AT8705" s="4" t="s">
        <v>31762</v>
      </c>
      <c r="AU8705" s="4" t="s">
        <v>456</v>
      </c>
      <c r="AV8705" s="4" t="s">
        <v>12350</v>
      </c>
      <c r="AW8705" s="4" t="s">
        <v>724</v>
      </c>
      <c r="AX8705" s="4"/>
      <c r="AY8705" s="4"/>
      <c r="AZ8705" s="4"/>
      <c r="BA8705" s="4"/>
      <c r="BB8705" s="4"/>
      <c r="BC8705" s="4">
        <v>40</v>
      </c>
      <c r="BD8705" t="str">
        <f>IF(AND(ADHOC!$G$15="",ADHOC!$S$4=""),"",IF(ADHOC!$G$15&lt;&gt;"",IF(ADHOC!$G$15=LEFT(Domein!$AS8705,LEN(ADHOC!$G$15)),MAX(Domein!BD$1:'Domein'!BD8704)+1,""),IF(ADHOC!$S$4=LEFT(Domein!$AS8705,LEN(ADHOC!$S$4)),MAX(Domein!BD$1:'Domein'!BD8704)+1,"")))</f>
        <v/>
      </c>
    </row>
    <row r="8706" spans="45:56" x14ac:dyDescent="0.2">
      <c r="AS8706" s="4" t="s">
        <v>31763</v>
      </c>
      <c r="AT8706" s="4" t="s">
        <v>31764</v>
      </c>
      <c r="AU8706" s="4" t="s">
        <v>456</v>
      </c>
      <c r="AV8706" s="4" t="s">
        <v>12350</v>
      </c>
      <c r="AW8706" s="4" t="s">
        <v>724</v>
      </c>
      <c r="AX8706" s="4"/>
      <c r="AY8706" s="4"/>
      <c r="AZ8706" s="4"/>
      <c r="BA8706" s="4"/>
      <c r="BB8706" s="4"/>
      <c r="BC8706" s="4">
        <v>40</v>
      </c>
      <c r="BD8706" t="str">
        <f>IF(AND(ADHOC!$G$15="",ADHOC!$S$4=""),"",IF(ADHOC!$G$15&lt;&gt;"",IF(ADHOC!$G$15=LEFT(Domein!$AS8706,LEN(ADHOC!$G$15)),MAX(Domein!BD$1:'Domein'!BD8705)+1,""),IF(ADHOC!$S$4=LEFT(Domein!$AS8706,LEN(ADHOC!$S$4)),MAX(Domein!BD$1:'Domein'!BD8705)+1,"")))</f>
        <v/>
      </c>
    </row>
    <row r="8707" spans="45:56" x14ac:dyDescent="0.2">
      <c r="AS8707" s="4" t="s">
        <v>31765</v>
      </c>
      <c r="AT8707" s="4" t="s">
        <v>31766</v>
      </c>
      <c r="AU8707" s="4" t="s">
        <v>456</v>
      </c>
      <c r="AV8707" s="4" t="s">
        <v>12350</v>
      </c>
      <c r="AW8707" s="4" t="s">
        <v>724</v>
      </c>
      <c r="AX8707" s="4"/>
      <c r="AY8707" s="4"/>
      <c r="AZ8707" s="4"/>
      <c r="BA8707" s="4"/>
      <c r="BB8707" s="4"/>
      <c r="BC8707" s="4">
        <v>40</v>
      </c>
      <c r="BD8707" t="str">
        <f>IF(AND(ADHOC!$G$15="",ADHOC!$S$4=""),"",IF(ADHOC!$G$15&lt;&gt;"",IF(ADHOC!$G$15=LEFT(Domein!$AS8707,LEN(ADHOC!$G$15)),MAX(Domein!BD$1:'Domein'!BD8706)+1,""),IF(ADHOC!$S$4=LEFT(Domein!$AS8707,LEN(ADHOC!$S$4)),MAX(Domein!BD$1:'Domein'!BD8706)+1,"")))</f>
        <v/>
      </c>
    </row>
    <row r="8708" spans="45:56" x14ac:dyDescent="0.2">
      <c r="AS8708" s="4" t="s">
        <v>31767</v>
      </c>
      <c r="AT8708" s="4" t="s">
        <v>21219</v>
      </c>
      <c r="AU8708" s="4" t="s">
        <v>456</v>
      </c>
      <c r="AV8708" s="4" t="s">
        <v>12350</v>
      </c>
      <c r="AW8708" s="4" t="s">
        <v>724</v>
      </c>
      <c r="AX8708" s="4"/>
      <c r="AY8708" s="4"/>
      <c r="AZ8708" s="4"/>
      <c r="BA8708" s="4"/>
      <c r="BB8708" s="4"/>
      <c r="BC8708" s="4">
        <v>40</v>
      </c>
      <c r="BD8708" t="str">
        <f>IF(AND(ADHOC!$G$15="",ADHOC!$S$4=""),"",IF(ADHOC!$G$15&lt;&gt;"",IF(ADHOC!$G$15=LEFT(Domein!$AS8708,LEN(ADHOC!$G$15)),MAX(Domein!BD$1:'Domein'!BD8707)+1,""),IF(ADHOC!$S$4=LEFT(Domein!$AS8708,LEN(ADHOC!$S$4)),MAX(Domein!BD$1:'Domein'!BD8707)+1,"")))</f>
        <v/>
      </c>
    </row>
    <row r="8709" spans="45:56" x14ac:dyDescent="0.2">
      <c r="AS8709" s="4" t="s">
        <v>21288</v>
      </c>
      <c r="AT8709" s="4" t="s">
        <v>21286</v>
      </c>
      <c r="AU8709" s="4" t="s">
        <v>456</v>
      </c>
      <c r="AV8709" s="4" t="s">
        <v>21220</v>
      </c>
      <c r="AW8709" s="4" t="s">
        <v>1167</v>
      </c>
      <c r="AX8709" s="4"/>
      <c r="AY8709" s="4"/>
      <c r="AZ8709" s="4"/>
      <c r="BA8709" s="4"/>
      <c r="BB8709" s="4"/>
      <c r="BC8709" s="4">
        <v>40</v>
      </c>
      <c r="BD8709" t="str">
        <f>IF(AND(ADHOC!$G$15="",ADHOC!$S$4=""),"",IF(ADHOC!$G$15&lt;&gt;"",IF(ADHOC!$G$15=LEFT(Domein!$AS8709,LEN(ADHOC!$G$15)),MAX(Domein!BD$1:'Domein'!BD8708)+1,""),IF(ADHOC!$S$4=LEFT(Domein!$AS8709,LEN(ADHOC!$S$4)),MAX(Domein!BD$1:'Domein'!BD8708)+1,"")))</f>
        <v/>
      </c>
    </row>
    <row r="8710" spans="45:56" x14ac:dyDescent="0.2">
      <c r="AS8710" s="4" t="s">
        <v>21371</v>
      </c>
      <c r="AT8710" s="4" t="s">
        <v>21312</v>
      </c>
      <c r="AU8710" s="4" t="s">
        <v>456</v>
      </c>
      <c r="AV8710" s="4" t="s">
        <v>21220</v>
      </c>
      <c r="AW8710" s="4" t="s">
        <v>1167</v>
      </c>
      <c r="AX8710" s="4"/>
      <c r="AY8710" s="4"/>
      <c r="AZ8710" s="4"/>
      <c r="BA8710" s="4"/>
      <c r="BB8710" s="4"/>
      <c r="BC8710" s="4">
        <v>40</v>
      </c>
      <c r="BD8710" t="str">
        <f>IF(AND(ADHOC!$G$15="",ADHOC!$S$4=""),"",IF(ADHOC!$G$15&lt;&gt;"",IF(ADHOC!$G$15=LEFT(Domein!$AS8710,LEN(ADHOC!$G$15)),MAX(Domein!BD$1:'Domein'!BD8709)+1,""),IF(ADHOC!$S$4=LEFT(Domein!$AS8710,LEN(ADHOC!$S$4)),MAX(Domein!BD$1:'Domein'!BD8709)+1,"")))</f>
        <v/>
      </c>
    </row>
    <row r="8711" spans="45:56" x14ac:dyDescent="0.2">
      <c r="AS8711" s="4" t="s">
        <v>33320</v>
      </c>
      <c r="AT8711" s="4" t="s">
        <v>31736</v>
      </c>
      <c r="AU8711" s="4" t="s">
        <v>456</v>
      </c>
      <c r="AV8711" s="4" t="s">
        <v>21220</v>
      </c>
      <c r="AW8711" s="4" t="s">
        <v>1167</v>
      </c>
      <c r="AX8711" s="4"/>
      <c r="AY8711" s="4"/>
      <c r="AZ8711" s="4"/>
      <c r="BA8711" s="4"/>
      <c r="BB8711" s="4"/>
      <c r="BC8711" s="4">
        <v>40</v>
      </c>
      <c r="BD8711" t="str">
        <f>IF(AND(ADHOC!$G$15="",ADHOC!$S$4=""),"",IF(ADHOC!$G$15&lt;&gt;"",IF(ADHOC!$G$15=LEFT(Domein!$AS8711,LEN(ADHOC!$G$15)),MAX(Domein!BD$1:'Domein'!BD8710)+1,""),IF(ADHOC!$S$4=LEFT(Domein!$AS8711,LEN(ADHOC!$S$4)),MAX(Domein!BD$1:'Domein'!BD8710)+1,"")))</f>
        <v/>
      </c>
    </row>
    <row r="8712" spans="45:56" x14ac:dyDescent="0.2">
      <c r="AS8712" s="4" t="s">
        <v>32397</v>
      </c>
      <c r="AT8712" s="4" t="s">
        <v>32359</v>
      </c>
      <c r="AU8712" s="4" t="s">
        <v>456</v>
      </c>
      <c r="AV8712" s="4" t="s">
        <v>21220</v>
      </c>
      <c r="AW8712" s="4" t="s">
        <v>1167</v>
      </c>
      <c r="AX8712" s="4"/>
      <c r="AY8712" s="4"/>
      <c r="AZ8712" s="4"/>
      <c r="BA8712" s="4"/>
      <c r="BB8712" s="4"/>
      <c r="BC8712" s="4">
        <v>40</v>
      </c>
      <c r="BD8712" t="str">
        <f>IF(AND(ADHOC!$G$15="",ADHOC!$S$4=""),"",IF(ADHOC!$G$15&lt;&gt;"",IF(ADHOC!$G$15=LEFT(Domein!$AS8712,LEN(ADHOC!$G$15)),MAX(Domein!BD$1:'Domein'!BD8711)+1,""),IF(ADHOC!$S$4=LEFT(Domein!$AS8712,LEN(ADHOC!$S$4)),MAX(Domein!BD$1:'Domein'!BD8711)+1,"")))</f>
        <v/>
      </c>
    </row>
    <row r="8713" spans="45:56" x14ac:dyDescent="0.2">
      <c r="AS8713" s="4" t="s">
        <v>33394</v>
      </c>
      <c r="AT8713" s="4" t="s">
        <v>31725</v>
      </c>
      <c r="AU8713" s="4" t="s">
        <v>456</v>
      </c>
      <c r="AV8713" s="4" t="s">
        <v>21220</v>
      </c>
      <c r="AW8713" s="4" t="s">
        <v>1167</v>
      </c>
      <c r="AX8713" s="4"/>
      <c r="AY8713" s="4"/>
      <c r="AZ8713" s="4"/>
      <c r="BA8713" s="4"/>
      <c r="BB8713" s="4"/>
      <c r="BC8713" s="4">
        <v>40</v>
      </c>
      <c r="BD8713" t="str">
        <f>IF(AND(ADHOC!$G$15="",ADHOC!$S$4=""),"",IF(ADHOC!$G$15&lt;&gt;"",IF(ADHOC!$G$15=LEFT(Domein!$AS8713,LEN(ADHOC!$G$15)),MAX(Domein!BD$1:'Domein'!BD8712)+1,""),IF(ADHOC!$S$4=LEFT(Domein!$AS8713,LEN(ADHOC!$S$4)),MAX(Domein!BD$1:'Domein'!BD8712)+1,"")))</f>
        <v/>
      </c>
    </row>
    <row r="8714" spans="45:56" x14ac:dyDescent="0.2">
      <c r="AS8714" s="4" t="s">
        <v>21338</v>
      </c>
      <c r="AT8714" s="4" t="s">
        <v>21312</v>
      </c>
      <c r="AU8714" s="4" t="s">
        <v>456</v>
      </c>
      <c r="AV8714" s="4" t="s">
        <v>21220</v>
      </c>
      <c r="AW8714" s="4" t="s">
        <v>1167</v>
      </c>
      <c r="AX8714" s="4"/>
      <c r="AY8714" s="4"/>
      <c r="AZ8714" s="4"/>
      <c r="BA8714" s="4"/>
      <c r="BB8714" s="4"/>
      <c r="BC8714" s="4">
        <v>40</v>
      </c>
      <c r="BD8714" t="str">
        <f>IF(AND(ADHOC!$G$15="",ADHOC!$S$4=""),"",IF(ADHOC!$G$15&lt;&gt;"",IF(ADHOC!$G$15=LEFT(Domein!$AS8714,LEN(ADHOC!$G$15)),MAX(Domein!BD$1:'Domein'!BD8713)+1,""),IF(ADHOC!$S$4=LEFT(Domein!$AS8714,LEN(ADHOC!$S$4)),MAX(Domein!BD$1:'Domein'!BD8713)+1,"")))</f>
        <v/>
      </c>
    </row>
    <row r="8715" spans="45:56" x14ac:dyDescent="0.2">
      <c r="AS8715" s="4" t="s">
        <v>33395</v>
      </c>
      <c r="AT8715" s="4" t="s">
        <v>21218</v>
      </c>
      <c r="AU8715" s="4" t="s">
        <v>456</v>
      </c>
      <c r="AV8715" s="4" t="s">
        <v>21220</v>
      </c>
      <c r="AW8715" s="4" t="s">
        <v>1167</v>
      </c>
      <c r="AX8715" s="4"/>
      <c r="AY8715" s="4"/>
      <c r="AZ8715" s="4"/>
      <c r="BA8715" s="4"/>
      <c r="BB8715" s="4"/>
      <c r="BC8715" s="4">
        <v>40</v>
      </c>
      <c r="BD8715" t="str">
        <f>IF(AND(ADHOC!$G$15="",ADHOC!$S$4=""),"",IF(ADHOC!$G$15&lt;&gt;"",IF(ADHOC!$G$15=LEFT(Domein!$AS8715,LEN(ADHOC!$G$15)),MAX(Domein!BD$1:'Domein'!BD8714)+1,""),IF(ADHOC!$S$4=LEFT(Domein!$AS8715,LEN(ADHOC!$S$4)),MAX(Domein!BD$1:'Domein'!BD8714)+1,"")))</f>
        <v/>
      </c>
    </row>
    <row r="8716" spans="45:56" x14ac:dyDescent="0.2">
      <c r="AS8716" s="4" t="s">
        <v>21186</v>
      </c>
      <c r="AT8716" s="4" t="s">
        <v>21176</v>
      </c>
      <c r="AU8716" s="4" t="s">
        <v>456</v>
      </c>
      <c r="AV8716" s="4" t="s">
        <v>17305</v>
      </c>
      <c r="AW8716" s="4" t="s">
        <v>724</v>
      </c>
      <c r="AX8716" s="4"/>
      <c r="AY8716" s="4"/>
      <c r="AZ8716" s="4"/>
      <c r="BA8716" s="4"/>
      <c r="BB8716" s="4"/>
      <c r="BC8716" s="4">
        <v>40</v>
      </c>
      <c r="BD8716" t="str">
        <f>IF(AND(ADHOC!$G$15="",ADHOC!$S$4=""),"",IF(ADHOC!$G$15&lt;&gt;"",IF(ADHOC!$G$15=LEFT(Domein!$AS8716,LEN(ADHOC!$G$15)),MAX(Domein!BD$1:'Domein'!BD8715)+1,""),IF(ADHOC!$S$4=LEFT(Domein!$AS8716,LEN(ADHOC!$S$4)),MAX(Domein!BD$1:'Domein'!BD8715)+1,"")))</f>
        <v/>
      </c>
    </row>
    <row r="8717" spans="45:56" x14ac:dyDescent="0.2">
      <c r="AS8717" s="4" t="s">
        <v>21187</v>
      </c>
      <c r="AT8717" s="4" t="s">
        <v>21177</v>
      </c>
      <c r="AU8717" s="4" t="s">
        <v>456</v>
      </c>
      <c r="AV8717" s="4" t="s">
        <v>17305</v>
      </c>
      <c r="AW8717" s="4" t="s">
        <v>724</v>
      </c>
      <c r="AX8717" s="4"/>
      <c r="AY8717" s="4"/>
      <c r="AZ8717" s="4"/>
      <c r="BA8717" s="4"/>
      <c r="BB8717" s="4"/>
      <c r="BC8717" s="4">
        <v>40</v>
      </c>
      <c r="BD8717" t="str">
        <f>IF(AND(ADHOC!$G$15="",ADHOC!$S$4=""),"",IF(ADHOC!$G$15&lt;&gt;"",IF(ADHOC!$G$15=LEFT(Domein!$AS8717,LEN(ADHOC!$G$15)),MAX(Domein!BD$1:'Domein'!BD8716)+1,""),IF(ADHOC!$S$4=LEFT(Domein!$AS8717,LEN(ADHOC!$S$4)),MAX(Domein!BD$1:'Domein'!BD8716)+1,"")))</f>
        <v/>
      </c>
    </row>
    <row r="8718" spans="45:56" x14ac:dyDescent="0.2">
      <c r="AS8718" s="4" t="s">
        <v>21372</v>
      </c>
      <c r="AT8718" s="4" t="s">
        <v>21312</v>
      </c>
      <c r="AU8718" s="4" t="s">
        <v>456</v>
      </c>
      <c r="AV8718" s="4" t="s">
        <v>21220</v>
      </c>
      <c r="AW8718" s="4" t="s">
        <v>1167</v>
      </c>
      <c r="AX8718" s="4"/>
      <c r="AY8718" s="4"/>
      <c r="AZ8718" s="4"/>
      <c r="BA8718" s="4"/>
      <c r="BB8718" s="4"/>
      <c r="BC8718" s="4">
        <v>40</v>
      </c>
      <c r="BD8718" t="str">
        <f>IF(AND(ADHOC!$G$15="",ADHOC!$S$4=""),"",IF(ADHOC!$G$15&lt;&gt;"",IF(ADHOC!$G$15=LEFT(Domein!$AS8718,LEN(ADHOC!$G$15)),MAX(Domein!BD$1:'Domein'!BD8717)+1,""),IF(ADHOC!$S$4=LEFT(Domein!$AS8718,LEN(ADHOC!$S$4)),MAX(Domein!BD$1:'Domein'!BD8717)+1,"")))</f>
        <v/>
      </c>
    </row>
    <row r="8719" spans="45:56" x14ac:dyDescent="0.2">
      <c r="AS8719" s="4" t="s">
        <v>32973</v>
      </c>
      <c r="AT8719" s="4" t="s">
        <v>31729</v>
      </c>
      <c r="AU8719" s="4" t="s">
        <v>456</v>
      </c>
      <c r="AV8719" s="4" t="s">
        <v>21220</v>
      </c>
      <c r="AW8719" s="4" t="s">
        <v>1167</v>
      </c>
      <c r="AX8719" s="4"/>
      <c r="AY8719" s="4"/>
      <c r="AZ8719" s="4"/>
      <c r="BA8719" s="4"/>
      <c r="BB8719" s="4"/>
      <c r="BC8719" s="4">
        <v>40</v>
      </c>
      <c r="BD8719" t="str">
        <f>IF(AND(ADHOC!$G$15="",ADHOC!$S$4=""),"",IF(ADHOC!$G$15&lt;&gt;"",IF(ADHOC!$G$15=LEFT(Domein!$AS8719,LEN(ADHOC!$G$15)),MAX(Domein!BD$1:'Domein'!BD8718)+1,""),IF(ADHOC!$S$4=LEFT(Domein!$AS8719,LEN(ADHOC!$S$4)),MAX(Domein!BD$1:'Domein'!BD8718)+1,"")))</f>
        <v/>
      </c>
    </row>
    <row r="8720" spans="45:56" x14ac:dyDescent="0.2">
      <c r="AS8720" s="4" t="s">
        <v>32398</v>
      </c>
      <c r="AT8720" s="4" t="s">
        <v>21180</v>
      </c>
      <c r="AU8720" s="4" t="s">
        <v>456</v>
      </c>
      <c r="AV8720" s="4" t="s">
        <v>21220</v>
      </c>
      <c r="AW8720" s="4" t="s">
        <v>1167</v>
      </c>
      <c r="AX8720" s="4"/>
      <c r="AY8720" s="4"/>
      <c r="AZ8720" s="4"/>
      <c r="BA8720" s="4"/>
      <c r="BB8720" s="4"/>
      <c r="BC8720" s="4">
        <v>40</v>
      </c>
      <c r="BD8720" t="str">
        <f>IF(AND(ADHOC!$G$15="",ADHOC!$S$4=""),"",IF(ADHOC!$G$15&lt;&gt;"",IF(ADHOC!$G$15=LEFT(Domein!$AS8720,LEN(ADHOC!$G$15)),MAX(Domein!BD$1:'Domein'!BD8719)+1,""),IF(ADHOC!$S$4=LEFT(Domein!$AS8720,LEN(ADHOC!$S$4)),MAX(Domein!BD$1:'Domein'!BD8719)+1,"")))</f>
        <v/>
      </c>
    </row>
    <row r="8721" spans="45:56" x14ac:dyDescent="0.2">
      <c r="AS8721" s="4" t="s">
        <v>21373</v>
      </c>
      <c r="AT8721" s="4" t="s">
        <v>21312</v>
      </c>
      <c r="AU8721" s="4" t="s">
        <v>456</v>
      </c>
      <c r="AV8721" s="4" t="s">
        <v>21220</v>
      </c>
      <c r="AW8721" s="4" t="s">
        <v>1167</v>
      </c>
      <c r="AX8721" s="4"/>
      <c r="AY8721" s="4"/>
      <c r="AZ8721" s="4"/>
      <c r="BA8721" s="4"/>
      <c r="BB8721" s="4"/>
      <c r="BC8721" s="4">
        <v>40</v>
      </c>
      <c r="BD8721" t="str">
        <f>IF(AND(ADHOC!$G$15="",ADHOC!$S$4=""),"",IF(ADHOC!$G$15&lt;&gt;"",IF(ADHOC!$G$15=LEFT(Domein!$AS8721,LEN(ADHOC!$G$15)),MAX(Domein!BD$1:'Domein'!BD8720)+1,""),IF(ADHOC!$S$4=LEFT(Domein!$AS8721,LEN(ADHOC!$S$4)),MAX(Domein!BD$1:'Domein'!BD8720)+1,"")))</f>
        <v/>
      </c>
    </row>
    <row r="8722" spans="45:56" x14ac:dyDescent="0.2">
      <c r="AS8722" s="4" t="s">
        <v>21704</v>
      </c>
      <c r="AT8722" s="4" t="s">
        <v>21705</v>
      </c>
      <c r="AU8722" s="4" t="s">
        <v>456</v>
      </c>
      <c r="AV8722" s="4" t="s">
        <v>21220</v>
      </c>
      <c r="AW8722" s="4" t="s">
        <v>1167</v>
      </c>
      <c r="AX8722" s="4"/>
      <c r="AY8722" s="4"/>
      <c r="AZ8722" s="4"/>
      <c r="BA8722" s="4"/>
      <c r="BB8722" s="4"/>
      <c r="BC8722" s="4">
        <v>40</v>
      </c>
      <c r="BD8722" t="str">
        <f>IF(AND(ADHOC!$G$15="",ADHOC!$S$4=""),"",IF(ADHOC!$G$15&lt;&gt;"",IF(ADHOC!$G$15=LEFT(Domein!$AS8722,LEN(ADHOC!$G$15)),MAX(Domein!BD$1:'Domein'!BD8721)+1,""),IF(ADHOC!$S$4=LEFT(Domein!$AS8722,LEN(ADHOC!$S$4)),MAX(Domein!BD$1:'Domein'!BD8721)+1,"")))</f>
        <v/>
      </c>
    </row>
    <row r="8723" spans="45:56" x14ac:dyDescent="0.2">
      <c r="AS8723" s="4" t="s">
        <v>33321</v>
      </c>
      <c r="AT8723" s="4" t="s">
        <v>21286</v>
      </c>
      <c r="AU8723" s="4" t="s">
        <v>456</v>
      </c>
      <c r="AV8723" s="4" t="s">
        <v>21220</v>
      </c>
      <c r="AW8723" s="4" t="s">
        <v>1167</v>
      </c>
      <c r="AX8723" s="4"/>
      <c r="AY8723" s="4"/>
      <c r="AZ8723" s="4"/>
      <c r="BA8723" s="4"/>
      <c r="BB8723" s="4"/>
      <c r="BC8723" s="4">
        <v>40</v>
      </c>
      <c r="BD8723" t="str">
        <f>IF(AND(ADHOC!$G$15="",ADHOC!$S$4=""),"",IF(ADHOC!$G$15&lt;&gt;"",IF(ADHOC!$G$15=LEFT(Domein!$AS8723,LEN(ADHOC!$G$15)),MAX(Domein!BD$1:'Domein'!BD8722)+1,""),IF(ADHOC!$S$4=LEFT(Domein!$AS8723,LEN(ADHOC!$S$4)),MAX(Domein!BD$1:'Domein'!BD8722)+1,"")))</f>
        <v/>
      </c>
    </row>
    <row r="8724" spans="45:56" x14ac:dyDescent="0.2">
      <c r="AS8724" s="4" t="s">
        <v>33240</v>
      </c>
      <c r="AT8724" s="4" t="s">
        <v>21381</v>
      </c>
      <c r="AU8724" s="4" t="s">
        <v>456</v>
      </c>
      <c r="AV8724" s="4" t="s">
        <v>21220</v>
      </c>
      <c r="AW8724" s="4" t="s">
        <v>1167</v>
      </c>
      <c r="AX8724" s="4"/>
      <c r="AY8724" s="4"/>
      <c r="AZ8724" s="4"/>
      <c r="BA8724" s="4"/>
      <c r="BB8724" s="4"/>
      <c r="BC8724" s="4">
        <v>40</v>
      </c>
      <c r="BD8724" t="str">
        <f>IF(AND(ADHOC!$G$15="",ADHOC!$S$4=""),"",IF(ADHOC!$G$15&lt;&gt;"",IF(ADHOC!$G$15=LEFT(Domein!$AS8724,LEN(ADHOC!$G$15)),MAX(Domein!BD$1:'Domein'!BD8723)+1,""),IF(ADHOC!$S$4=LEFT(Domein!$AS8724,LEN(ADHOC!$S$4)),MAX(Domein!BD$1:'Domein'!BD8723)+1,"")))</f>
        <v/>
      </c>
    </row>
    <row r="8725" spans="45:56" x14ac:dyDescent="0.2">
      <c r="AS8725" s="4" t="s">
        <v>33023</v>
      </c>
      <c r="AT8725" s="4" t="s">
        <v>21370</v>
      </c>
      <c r="AU8725" s="4" t="s">
        <v>456</v>
      </c>
      <c r="AV8725" s="4" t="s">
        <v>21220</v>
      </c>
      <c r="AW8725" s="4" t="s">
        <v>1167</v>
      </c>
      <c r="AX8725" s="4"/>
      <c r="AY8725" s="4"/>
      <c r="AZ8725" s="4"/>
      <c r="BA8725" s="4"/>
      <c r="BB8725" s="4"/>
      <c r="BC8725" s="4">
        <v>40</v>
      </c>
      <c r="BD8725" t="str">
        <f>IF(AND(ADHOC!$G$15="",ADHOC!$S$4=""),"",IF(ADHOC!$G$15&lt;&gt;"",IF(ADHOC!$G$15=LEFT(Domein!$AS8725,LEN(ADHOC!$G$15)),MAX(Domein!BD$1:'Domein'!BD8724)+1,""),IF(ADHOC!$S$4=LEFT(Domein!$AS8725,LEN(ADHOC!$S$4)),MAX(Domein!BD$1:'Domein'!BD8724)+1,"")))</f>
        <v/>
      </c>
    </row>
    <row r="8726" spans="45:56" x14ac:dyDescent="0.2">
      <c r="AS8726" s="4" t="s">
        <v>33396</v>
      </c>
      <c r="AT8726" s="4" t="s">
        <v>33033</v>
      </c>
      <c r="AU8726" s="4" t="s">
        <v>456</v>
      </c>
      <c r="AV8726" s="4" t="s">
        <v>21220</v>
      </c>
      <c r="AW8726" s="4" t="s">
        <v>1167</v>
      </c>
      <c r="AX8726" s="4"/>
      <c r="AY8726" s="4"/>
      <c r="AZ8726" s="4"/>
      <c r="BA8726" s="4"/>
      <c r="BB8726" s="4"/>
      <c r="BC8726" s="4">
        <v>40</v>
      </c>
      <c r="BD8726" t="str">
        <f>IF(AND(ADHOC!$G$15="",ADHOC!$S$4=""),"",IF(ADHOC!$G$15&lt;&gt;"",IF(ADHOC!$G$15=LEFT(Domein!$AS8726,LEN(ADHOC!$G$15)),MAX(Domein!BD$1:'Domein'!BD8725)+1,""),IF(ADHOC!$S$4=LEFT(Domein!$AS8726,LEN(ADHOC!$S$4)),MAX(Domein!BD$1:'Domein'!BD8725)+1,"")))</f>
        <v/>
      </c>
    </row>
    <row r="8727" spans="45:56" x14ac:dyDescent="0.2">
      <c r="AS8727" s="4" t="s">
        <v>32399</v>
      </c>
      <c r="AT8727" s="4" t="s">
        <v>32359</v>
      </c>
      <c r="AU8727" s="4" t="s">
        <v>456</v>
      </c>
      <c r="AV8727" s="4" t="s">
        <v>21220</v>
      </c>
      <c r="AW8727" s="4" t="s">
        <v>1167</v>
      </c>
      <c r="AX8727" s="4"/>
      <c r="AY8727" s="4"/>
      <c r="AZ8727" s="4"/>
      <c r="BA8727" s="4"/>
      <c r="BB8727" s="4"/>
      <c r="BC8727" s="4">
        <v>40</v>
      </c>
      <c r="BD8727" t="str">
        <f>IF(AND(ADHOC!$G$15="",ADHOC!$S$4=""),"",IF(ADHOC!$G$15&lt;&gt;"",IF(ADHOC!$G$15=LEFT(Domein!$AS8727,LEN(ADHOC!$G$15)),MAX(Domein!BD$1:'Domein'!BD8726)+1,""),IF(ADHOC!$S$4=LEFT(Domein!$AS8727,LEN(ADHOC!$S$4)),MAX(Domein!BD$1:'Domein'!BD8726)+1,"")))</f>
        <v/>
      </c>
    </row>
    <row r="8728" spans="45:56" x14ac:dyDescent="0.2">
      <c r="AS8728" s="4" t="s">
        <v>21706</v>
      </c>
      <c r="AT8728" s="4" t="s">
        <v>21703</v>
      </c>
      <c r="AU8728" s="4" t="s">
        <v>456</v>
      </c>
      <c r="AV8728" s="4" t="s">
        <v>21220</v>
      </c>
      <c r="AW8728" s="4" t="s">
        <v>1167</v>
      </c>
      <c r="AX8728" s="4"/>
      <c r="AY8728" s="4"/>
      <c r="AZ8728" s="4"/>
      <c r="BA8728" s="4"/>
      <c r="BB8728" s="4"/>
      <c r="BC8728" s="4">
        <v>40</v>
      </c>
      <c r="BD8728" t="str">
        <f>IF(AND(ADHOC!$G$15="",ADHOC!$S$4=""),"",IF(ADHOC!$G$15&lt;&gt;"",IF(ADHOC!$G$15=LEFT(Domein!$AS8728,LEN(ADHOC!$G$15)),MAX(Domein!BD$1:'Domein'!BD8727)+1,""),IF(ADHOC!$S$4=LEFT(Domein!$AS8728,LEN(ADHOC!$S$4)),MAX(Domein!BD$1:'Domein'!BD8727)+1,"")))</f>
        <v/>
      </c>
    </row>
    <row r="8729" spans="45:56" x14ac:dyDescent="0.2">
      <c r="AS8729" s="4" t="s">
        <v>21707</v>
      </c>
      <c r="AT8729" s="4" t="s">
        <v>21703</v>
      </c>
      <c r="AU8729" s="4" t="s">
        <v>456</v>
      </c>
      <c r="AV8729" s="4" t="s">
        <v>21220</v>
      </c>
      <c r="AW8729" s="4" t="s">
        <v>1167</v>
      </c>
      <c r="AX8729" s="4"/>
      <c r="AY8729" s="4"/>
      <c r="AZ8729" s="4"/>
      <c r="BA8729" s="4"/>
      <c r="BB8729" s="4"/>
      <c r="BC8729" s="4">
        <v>40</v>
      </c>
      <c r="BD8729" t="str">
        <f>IF(AND(ADHOC!$G$15="",ADHOC!$S$4=""),"",IF(ADHOC!$G$15&lt;&gt;"",IF(ADHOC!$G$15=LEFT(Domein!$AS8729,LEN(ADHOC!$G$15)),MAX(Domein!BD$1:'Domein'!BD8728)+1,""),IF(ADHOC!$S$4=LEFT(Domein!$AS8729,LEN(ADHOC!$S$4)),MAX(Domein!BD$1:'Domein'!BD8728)+1,"")))</f>
        <v/>
      </c>
    </row>
    <row r="8730" spans="45:56" x14ac:dyDescent="0.2">
      <c r="AS8730" s="4" t="s">
        <v>33397</v>
      </c>
      <c r="AT8730" s="4" t="s">
        <v>31725</v>
      </c>
      <c r="AU8730" s="4" t="s">
        <v>456</v>
      </c>
      <c r="AV8730" s="4" t="s">
        <v>21220</v>
      </c>
      <c r="AW8730" s="4" t="s">
        <v>1167</v>
      </c>
      <c r="AX8730" s="4"/>
      <c r="AY8730" s="4"/>
      <c r="AZ8730" s="4"/>
      <c r="BA8730" s="4"/>
      <c r="BB8730" s="4"/>
      <c r="BC8730" s="4">
        <v>40</v>
      </c>
      <c r="BD8730" t="str">
        <f>IF(AND(ADHOC!$G$15="",ADHOC!$S$4=""),"",IF(ADHOC!$G$15&lt;&gt;"",IF(ADHOC!$G$15=LEFT(Domein!$AS8730,LEN(ADHOC!$G$15)),MAX(Domein!BD$1:'Domein'!BD8729)+1,""),IF(ADHOC!$S$4=LEFT(Domein!$AS8730,LEN(ADHOC!$S$4)),MAX(Domein!BD$1:'Domein'!BD8729)+1,"")))</f>
        <v/>
      </c>
    </row>
    <row r="8731" spans="45:56" x14ac:dyDescent="0.2">
      <c r="AS8731" s="4" t="s">
        <v>33322</v>
      </c>
      <c r="AT8731" s="4" t="s">
        <v>21219</v>
      </c>
      <c r="AU8731" s="4" t="s">
        <v>456</v>
      </c>
      <c r="AV8731" s="4" t="s">
        <v>21220</v>
      </c>
      <c r="AW8731" s="4" t="s">
        <v>1167</v>
      </c>
      <c r="AX8731" s="4"/>
      <c r="AY8731" s="4"/>
      <c r="AZ8731" s="4"/>
      <c r="BA8731" s="4"/>
      <c r="BB8731" s="4"/>
      <c r="BC8731" s="4">
        <v>40</v>
      </c>
      <c r="BD8731" t="str">
        <f>IF(AND(ADHOC!$G$15="",ADHOC!$S$4=""),"",IF(ADHOC!$G$15&lt;&gt;"",IF(ADHOC!$G$15=LEFT(Domein!$AS8731,LEN(ADHOC!$G$15)),MAX(Domein!BD$1:'Domein'!BD8730)+1,""),IF(ADHOC!$S$4=LEFT(Domein!$AS8731,LEN(ADHOC!$S$4)),MAX(Domein!BD$1:'Domein'!BD8730)+1,"")))</f>
        <v/>
      </c>
    </row>
    <row r="8732" spans="45:56" x14ac:dyDescent="0.2">
      <c r="AS8732" s="4" t="s">
        <v>33378</v>
      </c>
      <c r="AT8732" s="4" t="s">
        <v>31873</v>
      </c>
      <c r="AU8732" s="4" t="s">
        <v>456</v>
      </c>
      <c r="AV8732" s="4" t="s">
        <v>21220</v>
      </c>
      <c r="AW8732" s="4" t="s">
        <v>1167</v>
      </c>
      <c r="AX8732" s="4"/>
      <c r="AY8732" s="4"/>
      <c r="AZ8732" s="4"/>
      <c r="BA8732" s="4"/>
      <c r="BB8732" s="4"/>
      <c r="BC8732" s="4">
        <v>40</v>
      </c>
      <c r="BD8732" t="str">
        <f>IF(AND(ADHOC!$G$15="",ADHOC!$S$4=""),"",IF(ADHOC!$G$15&lt;&gt;"",IF(ADHOC!$G$15=LEFT(Domein!$AS8732,LEN(ADHOC!$G$15)),MAX(Domein!BD$1:'Domein'!BD8731)+1,""),IF(ADHOC!$S$4=LEFT(Domein!$AS8732,LEN(ADHOC!$S$4)),MAX(Domein!BD$1:'Domein'!BD8731)+1,"")))</f>
        <v/>
      </c>
    </row>
    <row r="8733" spans="45:56" x14ac:dyDescent="0.2">
      <c r="AS8733" s="4" t="s">
        <v>21188</v>
      </c>
      <c r="AT8733" s="4" t="s">
        <v>21176</v>
      </c>
      <c r="AU8733" s="4" t="s">
        <v>456</v>
      </c>
      <c r="AV8733" s="4" t="s">
        <v>17305</v>
      </c>
      <c r="AW8733" s="4" t="s">
        <v>724</v>
      </c>
      <c r="AX8733" s="4"/>
      <c r="AY8733" s="4"/>
      <c r="AZ8733" s="4"/>
      <c r="BA8733" s="4"/>
      <c r="BB8733" s="4"/>
      <c r="BC8733" s="4">
        <v>40</v>
      </c>
      <c r="BD8733" t="str">
        <f>IF(AND(ADHOC!$G$15="",ADHOC!$S$4=""),"",IF(ADHOC!$G$15&lt;&gt;"",IF(ADHOC!$G$15=LEFT(Domein!$AS8733,LEN(ADHOC!$G$15)),MAX(Domein!BD$1:'Domein'!BD8732)+1,""),IF(ADHOC!$S$4=LEFT(Domein!$AS8733,LEN(ADHOC!$S$4)),MAX(Domein!BD$1:'Domein'!BD8732)+1,"")))</f>
        <v/>
      </c>
    </row>
    <row r="8734" spans="45:56" x14ac:dyDescent="0.2">
      <c r="AS8734" s="4" t="s">
        <v>32400</v>
      </c>
      <c r="AT8734" s="4" t="s">
        <v>32359</v>
      </c>
      <c r="AU8734" s="4" t="s">
        <v>456</v>
      </c>
      <c r="AV8734" s="4" t="s">
        <v>21220</v>
      </c>
      <c r="AW8734" s="4" t="s">
        <v>1167</v>
      </c>
      <c r="AX8734" s="4"/>
      <c r="AY8734" s="4"/>
      <c r="AZ8734" s="4"/>
      <c r="BA8734" s="4"/>
      <c r="BB8734" s="4"/>
      <c r="BC8734" s="4">
        <v>40</v>
      </c>
      <c r="BD8734" t="str">
        <f>IF(AND(ADHOC!$G$15="",ADHOC!$S$4=""),"",IF(ADHOC!$G$15&lt;&gt;"",IF(ADHOC!$G$15=LEFT(Domein!$AS8734,LEN(ADHOC!$G$15)),MAX(Domein!BD$1:'Domein'!BD8733)+1,""),IF(ADHOC!$S$4=LEFT(Domein!$AS8734,LEN(ADHOC!$S$4)),MAX(Domein!BD$1:'Domein'!BD8733)+1,"")))</f>
        <v/>
      </c>
    </row>
    <row r="8735" spans="45:56" x14ac:dyDescent="0.2">
      <c r="AS8735" s="4" t="s">
        <v>31866</v>
      </c>
      <c r="AT8735" s="4" t="s">
        <v>21370</v>
      </c>
      <c r="AU8735" s="4" t="s">
        <v>456</v>
      </c>
      <c r="AV8735" s="4" t="s">
        <v>12350</v>
      </c>
      <c r="AW8735" s="4" t="s">
        <v>724</v>
      </c>
      <c r="AX8735" s="4"/>
      <c r="AY8735" s="4"/>
      <c r="AZ8735" s="4"/>
      <c r="BA8735" s="4"/>
      <c r="BB8735" s="4"/>
      <c r="BC8735" s="4">
        <v>40</v>
      </c>
      <c r="BD8735" t="str">
        <f>IF(AND(ADHOC!$G$15="",ADHOC!$S$4=""),"",IF(ADHOC!$G$15&lt;&gt;"",IF(ADHOC!$G$15=LEFT(Domein!$AS8735,LEN(ADHOC!$G$15)),MAX(Domein!BD$1:'Domein'!BD8734)+1,""),IF(ADHOC!$S$4=LEFT(Domein!$AS8735,LEN(ADHOC!$S$4)),MAX(Domein!BD$1:'Domein'!BD8734)+1,"")))</f>
        <v/>
      </c>
    </row>
    <row r="8736" spans="45:56" x14ac:dyDescent="0.2">
      <c r="AS8736" s="4" t="s">
        <v>31867</v>
      </c>
      <c r="AT8736" s="4" t="s">
        <v>31868</v>
      </c>
      <c r="AU8736" s="4" t="s">
        <v>456</v>
      </c>
      <c r="AV8736" s="4" t="s">
        <v>12350</v>
      </c>
      <c r="AW8736" s="4" t="s">
        <v>724</v>
      </c>
      <c r="AX8736" s="4"/>
      <c r="AY8736" s="4"/>
      <c r="AZ8736" s="4"/>
      <c r="BA8736" s="4"/>
      <c r="BB8736" s="4"/>
      <c r="BC8736" s="4">
        <v>40</v>
      </c>
      <c r="BD8736" t="str">
        <f>IF(AND(ADHOC!$G$15="",ADHOC!$S$4=""),"",IF(ADHOC!$G$15&lt;&gt;"",IF(ADHOC!$G$15=LEFT(Domein!$AS8736,LEN(ADHOC!$G$15)),MAX(Domein!BD$1:'Domein'!BD8735)+1,""),IF(ADHOC!$S$4=LEFT(Domein!$AS8736,LEN(ADHOC!$S$4)),MAX(Domein!BD$1:'Domein'!BD8735)+1,"")))</f>
        <v/>
      </c>
    </row>
    <row r="8737" spans="45:56" x14ac:dyDescent="0.2">
      <c r="AS8737" s="4" t="s">
        <v>31869</v>
      </c>
      <c r="AT8737" s="4" t="s">
        <v>21286</v>
      </c>
      <c r="AU8737" s="4" t="s">
        <v>456</v>
      </c>
      <c r="AV8737" s="4" t="s">
        <v>12350</v>
      </c>
      <c r="AW8737" s="4" t="s">
        <v>724</v>
      </c>
      <c r="AX8737" s="4"/>
      <c r="AY8737" s="4"/>
      <c r="AZ8737" s="4"/>
      <c r="BA8737" s="4"/>
      <c r="BB8737" s="4"/>
      <c r="BC8737" s="4">
        <v>40</v>
      </c>
      <c r="BD8737" t="str">
        <f>IF(AND(ADHOC!$G$15="",ADHOC!$S$4=""),"",IF(ADHOC!$G$15&lt;&gt;"",IF(ADHOC!$G$15=LEFT(Domein!$AS8737,LEN(ADHOC!$G$15)),MAX(Domein!BD$1:'Domein'!BD8736)+1,""),IF(ADHOC!$S$4=LEFT(Domein!$AS8737,LEN(ADHOC!$S$4)),MAX(Domein!BD$1:'Domein'!BD8736)+1,"")))</f>
        <v/>
      </c>
    </row>
    <row r="8738" spans="45:56" x14ac:dyDescent="0.2">
      <c r="AS8738" s="4" t="s">
        <v>31870</v>
      </c>
      <c r="AT8738" s="4" t="s">
        <v>31871</v>
      </c>
      <c r="AU8738" s="4" t="s">
        <v>456</v>
      </c>
      <c r="AV8738" s="4" t="s">
        <v>12350</v>
      </c>
      <c r="AW8738" s="4" t="s">
        <v>724</v>
      </c>
      <c r="AX8738" s="4"/>
      <c r="AY8738" s="4"/>
      <c r="AZ8738" s="4"/>
      <c r="BA8738" s="4"/>
      <c r="BB8738" s="4"/>
      <c r="BC8738" s="4">
        <v>40</v>
      </c>
      <c r="BD8738" t="str">
        <f>IF(AND(ADHOC!$G$15="",ADHOC!$S$4=""),"",IF(ADHOC!$G$15&lt;&gt;"",IF(ADHOC!$G$15=LEFT(Domein!$AS8738,LEN(ADHOC!$G$15)),MAX(Domein!BD$1:'Domein'!BD8737)+1,""),IF(ADHOC!$S$4=LEFT(Domein!$AS8738,LEN(ADHOC!$S$4)),MAX(Domein!BD$1:'Domein'!BD8737)+1,"")))</f>
        <v/>
      </c>
    </row>
    <row r="8739" spans="45:56" x14ac:dyDescent="0.2">
      <c r="AS8739" s="4" t="s">
        <v>33323</v>
      </c>
      <c r="AT8739" s="4" t="s">
        <v>21286</v>
      </c>
      <c r="AU8739" s="4" t="s">
        <v>456</v>
      </c>
      <c r="AV8739" s="4" t="s">
        <v>21220</v>
      </c>
      <c r="AW8739" s="4" t="s">
        <v>1167</v>
      </c>
      <c r="AX8739" s="4"/>
      <c r="AY8739" s="4"/>
      <c r="AZ8739" s="4"/>
      <c r="BA8739" s="4"/>
      <c r="BB8739" s="4"/>
      <c r="BC8739" s="4">
        <v>40</v>
      </c>
      <c r="BD8739" t="str">
        <f>IF(AND(ADHOC!$G$15="",ADHOC!$S$4=""),"",IF(ADHOC!$G$15&lt;&gt;"",IF(ADHOC!$G$15=LEFT(Domein!$AS8739,LEN(ADHOC!$G$15)),MAX(Domein!BD$1:'Domein'!BD8738)+1,""),IF(ADHOC!$S$4=LEFT(Domein!$AS8739,LEN(ADHOC!$S$4)),MAX(Domein!BD$1:'Domein'!BD8738)+1,"")))</f>
        <v/>
      </c>
    </row>
    <row r="8740" spans="45:56" x14ac:dyDescent="0.2">
      <c r="AS8740" s="4" t="s">
        <v>31872</v>
      </c>
      <c r="AT8740" s="4" t="s">
        <v>31873</v>
      </c>
      <c r="AU8740" s="4" t="s">
        <v>456</v>
      </c>
      <c r="AV8740" s="4" t="s">
        <v>12350</v>
      </c>
      <c r="AW8740" s="4" t="s">
        <v>724</v>
      </c>
      <c r="AX8740" s="4"/>
      <c r="AY8740" s="4"/>
      <c r="AZ8740" s="4"/>
      <c r="BA8740" s="4"/>
      <c r="BB8740" s="4"/>
      <c r="BC8740" s="4">
        <v>40</v>
      </c>
      <c r="BD8740" t="str">
        <f>IF(AND(ADHOC!$G$15="",ADHOC!$S$4=""),"",IF(ADHOC!$G$15&lt;&gt;"",IF(ADHOC!$G$15=LEFT(Domein!$AS8740,LEN(ADHOC!$G$15)),MAX(Domein!BD$1:'Domein'!BD8739)+1,""),IF(ADHOC!$S$4=LEFT(Domein!$AS8740,LEN(ADHOC!$S$4)),MAX(Domein!BD$1:'Domein'!BD8739)+1,"")))</f>
        <v/>
      </c>
    </row>
    <row r="8741" spans="45:56" x14ac:dyDescent="0.2">
      <c r="AS8741" s="4" t="s">
        <v>33241</v>
      </c>
      <c r="AT8741" s="4" t="s">
        <v>21312</v>
      </c>
      <c r="AU8741" s="4" t="s">
        <v>456</v>
      </c>
      <c r="AV8741" s="4" t="s">
        <v>21220</v>
      </c>
      <c r="AW8741" s="4" t="s">
        <v>1167</v>
      </c>
      <c r="AX8741" s="4"/>
      <c r="AY8741" s="4"/>
      <c r="AZ8741" s="4"/>
      <c r="BA8741" s="4"/>
      <c r="BB8741" s="4"/>
      <c r="BC8741" s="4">
        <v>40</v>
      </c>
      <c r="BD8741" t="str">
        <f>IF(AND(ADHOC!$G$15="",ADHOC!$S$4=""),"",IF(ADHOC!$G$15&lt;&gt;"",IF(ADHOC!$G$15=LEFT(Domein!$AS8741,LEN(ADHOC!$G$15)),MAX(Domein!BD$1:'Domein'!BD8740)+1,""),IF(ADHOC!$S$4=LEFT(Domein!$AS8741,LEN(ADHOC!$S$4)),MAX(Domein!BD$1:'Domein'!BD8740)+1,"")))</f>
        <v/>
      </c>
    </row>
    <row r="8742" spans="45:56" x14ac:dyDescent="0.2">
      <c r="AS8742" s="4" t="s">
        <v>31874</v>
      </c>
      <c r="AT8742" s="4" t="s">
        <v>21218</v>
      </c>
      <c r="AU8742" s="4" t="s">
        <v>456</v>
      </c>
      <c r="AV8742" s="4" t="s">
        <v>12350</v>
      </c>
      <c r="AW8742" s="4" t="s">
        <v>724</v>
      </c>
      <c r="AX8742" s="4"/>
      <c r="AY8742" s="4"/>
      <c r="AZ8742" s="4"/>
      <c r="BA8742" s="4"/>
      <c r="BB8742" s="4"/>
      <c r="BC8742" s="4">
        <v>40</v>
      </c>
      <c r="BD8742" t="str">
        <f>IF(AND(ADHOC!$G$15="",ADHOC!$S$4=""),"",IF(ADHOC!$G$15&lt;&gt;"",IF(ADHOC!$G$15=LEFT(Domein!$AS8742,LEN(ADHOC!$G$15)),MAX(Domein!BD$1:'Domein'!BD8741)+1,""),IF(ADHOC!$S$4=LEFT(Domein!$AS8742,LEN(ADHOC!$S$4)),MAX(Domein!BD$1:'Domein'!BD8741)+1,"")))</f>
        <v/>
      </c>
    </row>
    <row r="8743" spans="45:56" x14ac:dyDescent="0.2">
      <c r="AS8743" s="4" t="s">
        <v>31875</v>
      </c>
      <c r="AT8743" s="4" t="s">
        <v>31736</v>
      </c>
      <c r="AU8743" s="4" t="s">
        <v>456</v>
      </c>
      <c r="AV8743" s="4" t="s">
        <v>12350</v>
      </c>
      <c r="AW8743" s="4" t="s">
        <v>724</v>
      </c>
      <c r="AX8743" s="4"/>
      <c r="AY8743" s="4"/>
      <c r="AZ8743" s="4"/>
      <c r="BA8743" s="4"/>
      <c r="BB8743" s="4"/>
      <c r="BC8743" s="4">
        <v>40</v>
      </c>
      <c r="BD8743" t="str">
        <f>IF(AND(ADHOC!$G$15="",ADHOC!$S$4=""),"",IF(ADHOC!$G$15&lt;&gt;"",IF(ADHOC!$G$15=LEFT(Domein!$AS8743,LEN(ADHOC!$G$15)),MAX(Domein!BD$1:'Domein'!BD8742)+1,""),IF(ADHOC!$S$4=LEFT(Domein!$AS8743,LEN(ADHOC!$S$4)),MAX(Domein!BD$1:'Domein'!BD8742)+1,"")))</f>
        <v/>
      </c>
    </row>
    <row r="8744" spans="45:56" x14ac:dyDescent="0.2">
      <c r="AS8744" s="4" t="s">
        <v>33398</v>
      </c>
      <c r="AT8744" s="4" t="s">
        <v>31736</v>
      </c>
      <c r="AU8744" s="4" t="s">
        <v>456</v>
      </c>
      <c r="AV8744" s="4" t="s">
        <v>21220</v>
      </c>
      <c r="AW8744" s="4" t="s">
        <v>1167</v>
      </c>
      <c r="AX8744" s="4"/>
      <c r="AY8744" s="4"/>
      <c r="AZ8744" s="4"/>
      <c r="BA8744" s="4"/>
      <c r="BB8744" s="4"/>
      <c r="BC8744" s="4">
        <v>40</v>
      </c>
      <c r="BD8744" t="str">
        <f>IF(AND(ADHOC!$G$15="",ADHOC!$S$4=""),"",IF(ADHOC!$G$15&lt;&gt;"",IF(ADHOC!$G$15=LEFT(Domein!$AS8744,LEN(ADHOC!$G$15)),MAX(Domein!BD$1:'Domein'!BD8743)+1,""),IF(ADHOC!$S$4=LEFT(Domein!$AS8744,LEN(ADHOC!$S$4)),MAX(Domein!BD$1:'Domein'!BD8743)+1,"")))</f>
        <v/>
      </c>
    </row>
    <row r="8745" spans="45:56" x14ac:dyDescent="0.2">
      <c r="AS8745" s="4" t="s">
        <v>33324</v>
      </c>
      <c r="AT8745" s="4" t="s">
        <v>32359</v>
      </c>
      <c r="AU8745" s="4" t="s">
        <v>456</v>
      </c>
      <c r="AV8745" s="4" t="s">
        <v>21220</v>
      </c>
      <c r="AW8745" s="4" t="s">
        <v>1167</v>
      </c>
      <c r="AX8745" s="4"/>
      <c r="AY8745" s="4"/>
      <c r="AZ8745" s="4"/>
      <c r="BA8745" s="4"/>
      <c r="BB8745" s="4"/>
      <c r="BC8745" s="4">
        <v>40</v>
      </c>
      <c r="BD8745" t="str">
        <f>IF(AND(ADHOC!$G$15="",ADHOC!$S$4=""),"",IF(ADHOC!$G$15&lt;&gt;"",IF(ADHOC!$G$15=LEFT(Domein!$AS8745,LEN(ADHOC!$G$15)),MAX(Domein!BD$1:'Domein'!BD8744)+1,""),IF(ADHOC!$S$4=LEFT(Domein!$AS8745,LEN(ADHOC!$S$4)),MAX(Domein!BD$1:'Domein'!BD8744)+1,"")))</f>
        <v/>
      </c>
    </row>
    <row r="8746" spans="45:56" x14ac:dyDescent="0.2">
      <c r="AS8746" s="4" t="s">
        <v>31876</v>
      </c>
      <c r="AT8746" s="4" t="s">
        <v>31725</v>
      </c>
      <c r="AU8746" s="4" t="s">
        <v>456</v>
      </c>
      <c r="AV8746" s="4" t="s">
        <v>12350</v>
      </c>
      <c r="AW8746" s="4" t="s">
        <v>724</v>
      </c>
      <c r="AX8746" s="4"/>
      <c r="AY8746" s="4"/>
      <c r="AZ8746" s="4"/>
      <c r="BA8746" s="4"/>
      <c r="BB8746" s="4"/>
      <c r="BC8746" s="4">
        <v>40</v>
      </c>
      <c r="BD8746" t="str">
        <f>IF(AND(ADHOC!$G$15="",ADHOC!$S$4=""),"",IF(ADHOC!$G$15&lt;&gt;"",IF(ADHOC!$G$15=LEFT(Domein!$AS8746,LEN(ADHOC!$G$15)),MAX(Domein!BD$1:'Domein'!BD8745)+1,""),IF(ADHOC!$S$4=LEFT(Domein!$AS8746,LEN(ADHOC!$S$4)),MAX(Domein!BD$1:'Domein'!BD8745)+1,"")))</f>
        <v/>
      </c>
    </row>
    <row r="8747" spans="45:56" x14ac:dyDescent="0.2">
      <c r="AS8747" s="4" t="s">
        <v>32974</v>
      </c>
      <c r="AT8747" s="4" t="s">
        <v>31725</v>
      </c>
      <c r="AU8747" s="4" t="s">
        <v>456</v>
      </c>
      <c r="AV8747" s="4" t="s">
        <v>21220</v>
      </c>
      <c r="AW8747" s="4" t="s">
        <v>1167</v>
      </c>
      <c r="AX8747" s="4"/>
      <c r="AY8747" s="4"/>
      <c r="AZ8747" s="4"/>
      <c r="BA8747" s="4"/>
      <c r="BB8747" s="4"/>
      <c r="BC8747" s="4">
        <v>40</v>
      </c>
      <c r="BD8747" t="str">
        <f>IF(AND(ADHOC!$G$15="",ADHOC!$S$4=""),"",IF(ADHOC!$G$15&lt;&gt;"",IF(ADHOC!$G$15=LEFT(Domein!$AS8747,LEN(ADHOC!$G$15)),MAX(Domein!BD$1:'Domein'!BD8746)+1,""),IF(ADHOC!$S$4=LEFT(Domein!$AS8747,LEN(ADHOC!$S$4)),MAX(Domein!BD$1:'Domein'!BD8746)+1,"")))</f>
        <v/>
      </c>
    </row>
    <row r="8748" spans="45:56" x14ac:dyDescent="0.2">
      <c r="AS8748" s="4" t="s">
        <v>33242</v>
      </c>
      <c r="AT8748" s="4" t="s">
        <v>21312</v>
      </c>
      <c r="AU8748" s="4" t="s">
        <v>456</v>
      </c>
      <c r="AV8748" s="4" t="s">
        <v>21220</v>
      </c>
      <c r="AW8748" s="4" t="s">
        <v>1167</v>
      </c>
      <c r="AX8748" s="4"/>
      <c r="AY8748" s="4"/>
      <c r="AZ8748" s="4"/>
      <c r="BA8748" s="4"/>
      <c r="BB8748" s="4"/>
      <c r="BC8748" s="4">
        <v>40</v>
      </c>
      <c r="BD8748" t="str">
        <f>IF(AND(ADHOC!$G$15="",ADHOC!$S$4=""),"",IF(ADHOC!$G$15&lt;&gt;"",IF(ADHOC!$G$15=LEFT(Domein!$AS8748,LEN(ADHOC!$G$15)),MAX(Domein!BD$1:'Domein'!BD8747)+1,""),IF(ADHOC!$S$4=LEFT(Domein!$AS8748,LEN(ADHOC!$S$4)),MAX(Domein!BD$1:'Domein'!BD8747)+1,"")))</f>
        <v/>
      </c>
    </row>
    <row r="8749" spans="45:56" x14ac:dyDescent="0.2">
      <c r="AS8749" s="4" t="s">
        <v>31768</v>
      </c>
      <c r="AT8749" s="4" t="s">
        <v>31738</v>
      </c>
      <c r="AU8749" s="4" t="s">
        <v>456</v>
      </c>
      <c r="AV8749" s="4" t="s">
        <v>12350</v>
      </c>
      <c r="AW8749" s="4" t="s">
        <v>724</v>
      </c>
      <c r="AX8749" s="4"/>
      <c r="AY8749" s="4"/>
      <c r="AZ8749" s="4"/>
      <c r="BA8749" s="4"/>
      <c r="BB8749" s="4"/>
      <c r="BC8749" s="4">
        <v>40</v>
      </c>
      <c r="BD8749" t="str">
        <f>IF(AND(ADHOC!$G$15="",ADHOC!$S$4=""),"",IF(ADHOC!$G$15&lt;&gt;"",IF(ADHOC!$G$15=LEFT(Domein!$AS8749,LEN(ADHOC!$G$15)),MAX(Domein!BD$1:'Domein'!BD8748)+1,""),IF(ADHOC!$S$4=LEFT(Domein!$AS8749,LEN(ADHOC!$S$4)),MAX(Domein!BD$1:'Domein'!BD8748)+1,"")))</f>
        <v/>
      </c>
    </row>
    <row r="8750" spans="45:56" x14ac:dyDescent="0.2">
      <c r="AS8750" s="4" t="s">
        <v>31877</v>
      </c>
      <c r="AT8750" s="4" t="s">
        <v>31740</v>
      </c>
      <c r="AU8750" s="4" t="s">
        <v>456</v>
      </c>
      <c r="AV8750" s="4" t="s">
        <v>12350</v>
      </c>
      <c r="AW8750" s="4" t="s">
        <v>724</v>
      </c>
      <c r="AX8750" s="4"/>
      <c r="AY8750" s="4"/>
      <c r="AZ8750" s="4"/>
      <c r="BA8750" s="4"/>
      <c r="BB8750" s="4"/>
      <c r="BC8750" s="4">
        <v>40</v>
      </c>
      <c r="BD8750" t="str">
        <f>IF(AND(ADHOC!$G$15="",ADHOC!$S$4=""),"",IF(ADHOC!$G$15&lt;&gt;"",IF(ADHOC!$G$15=LEFT(Domein!$AS8750,LEN(ADHOC!$G$15)),MAX(Domein!BD$1:'Domein'!BD8749)+1,""),IF(ADHOC!$S$4=LEFT(Domein!$AS8750,LEN(ADHOC!$S$4)),MAX(Domein!BD$1:'Domein'!BD8749)+1,"")))</f>
        <v/>
      </c>
    </row>
    <row r="8751" spans="45:56" x14ac:dyDescent="0.2">
      <c r="AS8751" s="4" t="s">
        <v>31878</v>
      </c>
      <c r="AT8751" s="4" t="s">
        <v>31742</v>
      </c>
      <c r="AU8751" s="4" t="s">
        <v>456</v>
      </c>
      <c r="AV8751" s="4" t="s">
        <v>12350</v>
      </c>
      <c r="AW8751" s="4" t="s">
        <v>724</v>
      </c>
      <c r="AX8751" s="4"/>
      <c r="AY8751" s="4"/>
      <c r="AZ8751" s="4"/>
      <c r="BA8751" s="4"/>
      <c r="BB8751" s="4"/>
      <c r="BC8751" s="4">
        <v>40</v>
      </c>
      <c r="BD8751" t="str">
        <f>IF(AND(ADHOC!$G$15="",ADHOC!$S$4=""),"",IF(ADHOC!$G$15&lt;&gt;"",IF(ADHOC!$G$15=LEFT(Domein!$AS8751,LEN(ADHOC!$G$15)),MAX(Domein!BD$1:'Domein'!BD8750)+1,""),IF(ADHOC!$S$4=LEFT(Domein!$AS8751,LEN(ADHOC!$S$4)),MAX(Domein!BD$1:'Domein'!BD8750)+1,"")))</f>
        <v/>
      </c>
    </row>
    <row r="8752" spans="45:56" x14ac:dyDescent="0.2">
      <c r="AS8752" s="4" t="s">
        <v>31879</v>
      </c>
      <c r="AT8752" s="4" t="s">
        <v>21235</v>
      </c>
      <c r="AU8752" s="4" t="s">
        <v>456</v>
      </c>
      <c r="AV8752" s="4" t="s">
        <v>12350</v>
      </c>
      <c r="AW8752" s="4" t="s">
        <v>724</v>
      </c>
      <c r="AX8752" s="4"/>
      <c r="AY8752" s="4"/>
      <c r="AZ8752" s="4"/>
      <c r="BA8752" s="4"/>
      <c r="BB8752" s="4"/>
      <c r="BC8752" s="4">
        <v>40</v>
      </c>
      <c r="BD8752" t="str">
        <f>IF(AND(ADHOC!$G$15="",ADHOC!$S$4=""),"",IF(ADHOC!$G$15&lt;&gt;"",IF(ADHOC!$G$15=LEFT(Domein!$AS8752,LEN(ADHOC!$G$15)),MAX(Domein!BD$1:'Domein'!BD8751)+1,""),IF(ADHOC!$S$4=LEFT(Domein!$AS8752,LEN(ADHOC!$S$4)),MAX(Domein!BD$1:'Domein'!BD8751)+1,"")))</f>
        <v/>
      </c>
    </row>
    <row r="8753" spans="45:56" x14ac:dyDescent="0.2">
      <c r="AS8753" s="4" t="s">
        <v>31769</v>
      </c>
      <c r="AT8753" s="4" t="s">
        <v>21179</v>
      </c>
      <c r="AU8753" s="4" t="s">
        <v>456</v>
      </c>
      <c r="AV8753" s="4" t="s">
        <v>12350</v>
      </c>
      <c r="AW8753" s="4" t="s">
        <v>724</v>
      </c>
      <c r="AX8753" s="4"/>
      <c r="AY8753" s="4"/>
      <c r="AZ8753" s="4"/>
      <c r="BA8753" s="4"/>
      <c r="BB8753" s="4"/>
      <c r="BC8753" s="4">
        <v>40</v>
      </c>
      <c r="BD8753" t="str">
        <f>IF(AND(ADHOC!$G$15="",ADHOC!$S$4=""),"",IF(ADHOC!$G$15&lt;&gt;"",IF(ADHOC!$G$15=LEFT(Domein!$AS8753,LEN(ADHOC!$G$15)),MAX(Domein!BD$1:'Domein'!BD8752)+1,""),IF(ADHOC!$S$4=LEFT(Domein!$AS8753,LEN(ADHOC!$S$4)),MAX(Domein!BD$1:'Domein'!BD8752)+1,"")))</f>
        <v/>
      </c>
    </row>
    <row r="8754" spans="45:56" x14ac:dyDescent="0.2">
      <c r="AS8754" s="4" t="s">
        <v>31880</v>
      </c>
      <c r="AT8754" s="4" t="s">
        <v>31746</v>
      </c>
      <c r="AU8754" s="4" t="s">
        <v>456</v>
      </c>
      <c r="AV8754" s="4" t="s">
        <v>12350</v>
      </c>
      <c r="AW8754" s="4" t="s">
        <v>724</v>
      </c>
      <c r="AX8754" s="4"/>
      <c r="AY8754" s="4"/>
      <c r="AZ8754" s="4"/>
      <c r="BA8754" s="4"/>
      <c r="BB8754" s="4"/>
      <c r="BC8754" s="4">
        <v>40</v>
      </c>
      <c r="BD8754" t="str">
        <f>IF(AND(ADHOC!$G$15="",ADHOC!$S$4=""),"",IF(ADHOC!$G$15&lt;&gt;"",IF(ADHOC!$G$15=LEFT(Domein!$AS8754,LEN(ADHOC!$G$15)),MAX(Domein!BD$1:'Domein'!BD8753)+1,""),IF(ADHOC!$S$4=LEFT(Domein!$AS8754,LEN(ADHOC!$S$4)),MAX(Domein!BD$1:'Domein'!BD8753)+1,"")))</f>
        <v/>
      </c>
    </row>
    <row r="8755" spans="45:56" x14ac:dyDescent="0.2">
      <c r="AS8755" s="4" t="s">
        <v>31881</v>
      </c>
      <c r="AT8755" s="4" t="s">
        <v>21236</v>
      </c>
      <c r="AU8755" s="4" t="s">
        <v>456</v>
      </c>
      <c r="AV8755" s="4" t="s">
        <v>12350</v>
      </c>
      <c r="AW8755" s="4" t="s">
        <v>724</v>
      </c>
      <c r="AX8755" s="4"/>
      <c r="AY8755" s="4"/>
      <c r="AZ8755" s="4"/>
      <c r="BA8755" s="4"/>
      <c r="BB8755" s="4"/>
      <c r="BC8755" s="4">
        <v>40</v>
      </c>
      <c r="BD8755" t="str">
        <f>IF(AND(ADHOC!$G$15="",ADHOC!$S$4=""),"",IF(ADHOC!$G$15&lt;&gt;"",IF(ADHOC!$G$15=LEFT(Domein!$AS8755,LEN(ADHOC!$G$15)),MAX(Domein!BD$1:'Domein'!BD8754)+1,""),IF(ADHOC!$S$4=LEFT(Domein!$AS8755,LEN(ADHOC!$S$4)),MAX(Domein!BD$1:'Domein'!BD8754)+1,"")))</f>
        <v/>
      </c>
    </row>
    <row r="8756" spans="45:56" x14ac:dyDescent="0.2">
      <c r="AS8756" s="4" t="s">
        <v>21240</v>
      </c>
      <c r="AT8756" s="4" t="s">
        <v>21176</v>
      </c>
      <c r="AU8756" s="4" t="s">
        <v>456</v>
      </c>
      <c r="AV8756" s="4" t="s">
        <v>12350</v>
      </c>
      <c r="AW8756" s="4" t="s">
        <v>724</v>
      </c>
      <c r="AX8756" s="4"/>
      <c r="AY8756" s="4"/>
      <c r="AZ8756" s="4"/>
      <c r="BA8756" s="4"/>
      <c r="BB8756" s="4"/>
      <c r="BC8756" s="4">
        <v>40</v>
      </c>
      <c r="BD8756" t="str">
        <f>IF(AND(ADHOC!$G$15="",ADHOC!$S$4=""),"",IF(ADHOC!$G$15&lt;&gt;"",IF(ADHOC!$G$15=LEFT(Domein!$AS8756,LEN(ADHOC!$G$15)),MAX(Domein!BD$1:'Domein'!BD8755)+1,""),IF(ADHOC!$S$4=LEFT(Domein!$AS8756,LEN(ADHOC!$S$4)),MAX(Domein!BD$1:'Domein'!BD8755)+1,"")))</f>
        <v/>
      </c>
    </row>
    <row r="8757" spans="45:56" x14ac:dyDescent="0.2">
      <c r="AS8757" s="4" t="s">
        <v>21189</v>
      </c>
      <c r="AT8757" s="4" t="s">
        <v>21177</v>
      </c>
      <c r="AU8757" s="4" t="s">
        <v>456</v>
      </c>
      <c r="AV8757" s="4" t="s">
        <v>12350</v>
      </c>
      <c r="AW8757" s="4" t="s">
        <v>724</v>
      </c>
      <c r="AX8757" s="4"/>
      <c r="AY8757" s="4"/>
      <c r="AZ8757" s="4"/>
      <c r="BA8757" s="4"/>
      <c r="BB8757" s="4"/>
      <c r="BC8757" s="4">
        <v>40</v>
      </c>
      <c r="BD8757" t="str">
        <f>IF(AND(ADHOC!$G$15="",ADHOC!$S$4=""),"",IF(ADHOC!$G$15&lt;&gt;"",IF(ADHOC!$G$15=LEFT(Domein!$AS8757,LEN(ADHOC!$G$15)),MAX(Domein!BD$1:'Domein'!BD8756)+1,""),IF(ADHOC!$S$4=LEFT(Domein!$AS8757,LEN(ADHOC!$S$4)),MAX(Domein!BD$1:'Domein'!BD8756)+1,"")))</f>
        <v/>
      </c>
    </row>
    <row r="8758" spans="45:56" x14ac:dyDescent="0.2">
      <c r="AS8758" s="4" t="s">
        <v>31882</v>
      </c>
      <c r="AT8758" s="4" t="s">
        <v>21312</v>
      </c>
      <c r="AU8758" s="4" t="s">
        <v>456</v>
      </c>
      <c r="AV8758" s="4" t="s">
        <v>12350</v>
      </c>
      <c r="AW8758" s="4" t="s">
        <v>724</v>
      </c>
      <c r="AX8758" s="4"/>
      <c r="AY8758" s="4"/>
      <c r="AZ8758" s="4"/>
      <c r="BA8758" s="4"/>
      <c r="BB8758" s="4"/>
      <c r="BC8758" s="4">
        <v>40</v>
      </c>
      <c r="BD8758" t="str">
        <f>IF(AND(ADHOC!$G$15="",ADHOC!$S$4=""),"",IF(ADHOC!$G$15&lt;&gt;"",IF(ADHOC!$G$15=LEFT(Domein!$AS8758,LEN(ADHOC!$G$15)),MAX(Domein!BD$1:'Domein'!BD8757)+1,""),IF(ADHOC!$S$4=LEFT(Domein!$AS8758,LEN(ADHOC!$S$4)),MAX(Domein!BD$1:'Domein'!BD8757)+1,"")))</f>
        <v/>
      </c>
    </row>
    <row r="8759" spans="45:56" x14ac:dyDescent="0.2">
      <c r="AS8759" s="4" t="s">
        <v>31883</v>
      </c>
      <c r="AT8759" s="4" t="s">
        <v>31750</v>
      </c>
      <c r="AU8759" s="4" t="s">
        <v>456</v>
      </c>
      <c r="AV8759" s="4" t="s">
        <v>12350</v>
      </c>
      <c r="AW8759" s="4" t="s">
        <v>724</v>
      </c>
      <c r="AX8759" s="4"/>
      <c r="AY8759" s="4"/>
      <c r="AZ8759" s="4"/>
      <c r="BA8759" s="4"/>
      <c r="BB8759" s="4"/>
      <c r="BC8759" s="4">
        <v>40</v>
      </c>
      <c r="BD8759" t="str">
        <f>IF(AND(ADHOC!$G$15="",ADHOC!$S$4=""),"",IF(ADHOC!$G$15&lt;&gt;"",IF(ADHOC!$G$15=LEFT(Domein!$AS8759,LEN(ADHOC!$G$15)),MAX(Domein!BD$1:'Domein'!BD8758)+1,""),IF(ADHOC!$S$4=LEFT(Domein!$AS8759,LEN(ADHOC!$S$4)),MAX(Domein!BD$1:'Domein'!BD8758)+1,"")))</f>
        <v/>
      </c>
    </row>
    <row r="8760" spans="45:56" x14ac:dyDescent="0.2">
      <c r="AS8760" s="4" t="s">
        <v>31884</v>
      </c>
      <c r="AT8760" s="4" t="s">
        <v>31754</v>
      </c>
      <c r="AU8760" s="4" t="s">
        <v>456</v>
      </c>
      <c r="AV8760" s="4" t="s">
        <v>12350</v>
      </c>
      <c r="AW8760" s="4" t="s">
        <v>724</v>
      </c>
      <c r="AX8760" s="4"/>
      <c r="AY8760" s="4"/>
      <c r="AZ8760" s="4"/>
      <c r="BA8760" s="4"/>
      <c r="BB8760" s="4"/>
      <c r="BC8760" s="4">
        <v>40</v>
      </c>
      <c r="BD8760" t="str">
        <f>IF(AND(ADHOC!$G$15="",ADHOC!$S$4=""),"",IF(ADHOC!$G$15&lt;&gt;"",IF(ADHOC!$G$15=LEFT(Domein!$AS8760,LEN(ADHOC!$G$15)),MAX(Domein!BD$1:'Domein'!BD8759)+1,""),IF(ADHOC!$S$4=LEFT(Domein!$AS8760,LEN(ADHOC!$S$4)),MAX(Domein!BD$1:'Domein'!BD8759)+1,"")))</f>
        <v/>
      </c>
    </row>
    <row r="8761" spans="45:56" x14ac:dyDescent="0.2">
      <c r="AS8761" s="4" t="s">
        <v>31885</v>
      </c>
      <c r="AT8761" s="4" t="s">
        <v>21181</v>
      </c>
      <c r="AU8761" s="4" t="s">
        <v>456</v>
      </c>
      <c r="AV8761" s="4" t="s">
        <v>12350</v>
      </c>
      <c r="AW8761" s="4" t="s">
        <v>724</v>
      </c>
      <c r="AX8761" s="4"/>
      <c r="AY8761" s="4"/>
      <c r="AZ8761" s="4"/>
      <c r="BA8761" s="4"/>
      <c r="BB8761" s="4"/>
      <c r="BC8761" s="4">
        <v>40</v>
      </c>
      <c r="BD8761" t="str">
        <f>IF(AND(ADHOC!$G$15="",ADHOC!$S$4=""),"",IF(ADHOC!$G$15&lt;&gt;"",IF(ADHOC!$G$15=LEFT(Domein!$AS8761,LEN(ADHOC!$G$15)),MAX(Domein!BD$1:'Domein'!BD8760)+1,""),IF(ADHOC!$S$4=LEFT(Domein!$AS8761,LEN(ADHOC!$S$4)),MAX(Domein!BD$1:'Domein'!BD8760)+1,"")))</f>
        <v/>
      </c>
    </row>
    <row r="8762" spans="45:56" x14ac:dyDescent="0.2">
      <c r="AS8762" s="4" t="s">
        <v>31886</v>
      </c>
      <c r="AT8762" s="4" t="s">
        <v>21180</v>
      </c>
      <c r="AU8762" s="4" t="s">
        <v>456</v>
      </c>
      <c r="AV8762" s="4" t="s">
        <v>12350</v>
      </c>
      <c r="AW8762" s="4" t="s">
        <v>724</v>
      </c>
      <c r="AX8762" s="4"/>
      <c r="AY8762" s="4"/>
      <c r="AZ8762" s="4"/>
      <c r="BA8762" s="4"/>
      <c r="BB8762" s="4"/>
      <c r="BC8762" s="4">
        <v>40</v>
      </c>
      <c r="BD8762" t="str">
        <f>IF(AND(ADHOC!$G$15="",ADHOC!$S$4=""),"",IF(ADHOC!$G$15&lt;&gt;"",IF(ADHOC!$G$15=LEFT(Domein!$AS8762,LEN(ADHOC!$G$15)),MAX(Domein!BD$1:'Domein'!BD8761)+1,""),IF(ADHOC!$S$4=LEFT(Domein!$AS8762,LEN(ADHOC!$S$4)),MAX(Domein!BD$1:'Domein'!BD8761)+1,"")))</f>
        <v/>
      </c>
    </row>
    <row r="8763" spans="45:56" x14ac:dyDescent="0.2">
      <c r="AS8763" s="4" t="s">
        <v>32233</v>
      </c>
      <c r="AT8763" s="4" t="s">
        <v>31757</v>
      </c>
      <c r="AU8763" s="4" t="s">
        <v>456</v>
      </c>
      <c r="AV8763" s="4" t="s">
        <v>12350</v>
      </c>
      <c r="AW8763" s="4" t="s">
        <v>724</v>
      </c>
      <c r="AX8763" s="4"/>
      <c r="AY8763" s="4"/>
      <c r="AZ8763" s="4"/>
      <c r="BA8763" s="4"/>
      <c r="BB8763" s="4"/>
      <c r="BC8763" s="4">
        <v>40</v>
      </c>
      <c r="BD8763" t="str">
        <f>IF(AND(ADHOC!$G$15="",ADHOC!$S$4=""),"",IF(ADHOC!$G$15&lt;&gt;"",IF(ADHOC!$G$15=LEFT(Domein!$AS8763,LEN(ADHOC!$G$15)),MAX(Domein!BD$1:'Domein'!BD8762)+1,""),IF(ADHOC!$S$4=LEFT(Domein!$AS8763,LEN(ADHOC!$S$4)),MAX(Domein!BD$1:'Domein'!BD8762)+1,"")))</f>
        <v/>
      </c>
    </row>
    <row r="8764" spans="45:56" x14ac:dyDescent="0.2">
      <c r="AS8764" s="4" t="s">
        <v>32975</v>
      </c>
      <c r="AT8764" s="4" t="s">
        <v>32359</v>
      </c>
      <c r="AU8764" s="4" t="s">
        <v>456</v>
      </c>
      <c r="AV8764" s="4" t="s">
        <v>21220</v>
      </c>
      <c r="AW8764" s="4" t="s">
        <v>1167</v>
      </c>
      <c r="AX8764" s="4"/>
      <c r="AY8764" s="4"/>
      <c r="AZ8764" s="4"/>
      <c r="BA8764" s="4"/>
      <c r="BB8764" s="4"/>
      <c r="BC8764" s="4">
        <v>40</v>
      </c>
      <c r="BD8764" t="str">
        <f>IF(AND(ADHOC!$G$15="",ADHOC!$S$4=""),"",IF(ADHOC!$G$15&lt;&gt;"",IF(ADHOC!$G$15=LEFT(Domein!$AS8764,LEN(ADHOC!$G$15)),MAX(Domein!BD$1:'Domein'!BD8763)+1,""),IF(ADHOC!$S$4=LEFT(Domein!$AS8764,LEN(ADHOC!$S$4)),MAX(Domein!BD$1:'Domein'!BD8763)+1,"")))</f>
        <v/>
      </c>
    </row>
    <row r="8765" spans="45:56" x14ac:dyDescent="0.2">
      <c r="AS8765" s="4" t="s">
        <v>31887</v>
      </c>
      <c r="AT8765" s="4" t="s">
        <v>21237</v>
      </c>
      <c r="AU8765" s="4" t="s">
        <v>456</v>
      </c>
      <c r="AV8765" s="4" t="s">
        <v>12350</v>
      </c>
      <c r="AW8765" s="4" t="s">
        <v>724</v>
      </c>
      <c r="AX8765" s="4"/>
      <c r="AY8765" s="4"/>
      <c r="AZ8765" s="4"/>
      <c r="BA8765" s="4"/>
      <c r="BB8765" s="4"/>
      <c r="BC8765" s="4">
        <v>40</v>
      </c>
      <c r="BD8765" t="str">
        <f>IF(AND(ADHOC!$G$15="",ADHOC!$S$4=""),"",IF(ADHOC!$G$15&lt;&gt;"",IF(ADHOC!$G$15=LEFT(Domein!$AS8765,LEN(ADHOC!$G$15)),MAX(Domein!BD$1:'Domein'!BD8764)+1,""),IF(ADHOC!$S$4=LEFT(Domein!$AS8765,LEN(ADHOC!$S$4)),MAX(Domein!BD$1:'Domein'!BD8764)+1,"")))</f>
        <v/>
      </c>
    </row>
    <row r="8766" spans="45:56" x14ac:dyDescent="0.2">
      <c r="AS8766" s="4" t="s">
        <v>31888</v>
      </c>
      <c r="AT8766" s="4" t="s">
        <v>31889</v>
      </c>
      <c r="AU8766" s="4" t="s">
        <v>456</v>
      </c>
      <c r="AV8766" s="4" t="s">
        <v>12350</v>
      </c>
      <c r="AW8766" s="4" t="s">
        <v>724</v>
      </c>
      <c r="AX8766" s="4"/>
      <c r="AY8766" s="4"/>
      <c r="AZ8766" s="4"/>
      <c r="BA8766" s="4"/>
      <c r="BB8766" s="4"/>
      <c r="BC8766" s="4">
        <v>40</v>
      </c>
      <c r="BD8766" t="str">
        <f>IF(AND(ADHOC!$G$15="",ADHOC!$S$4=""),"",IF(ADHOC!$G$15&lt;&gt;"",IF(ADHOC!$G$15=LEFT(Domein!$AS8766,LEN(ADHOC!$G$15)),MAX(Domein!BD$1:'Domein'!BD8765)+1,""),IF(ADHOC!$S$4=LEFT(Domein!$AS8766,LEN(ADHOC!$S$4)),MAX(Domein!BD$1:'Domein'!BD8765)+1,"")))</f>
        <v/>
      </c>
    </row>
    <row r="8767" spans="45:56" x14ac:dyDescent="0.2">
      <c r="AS8767" s="4" t="s">
        <v>31890</v>
      </c>
      <c r="AT8767" s="4" t="s">
        <v>31760</v>
      </c>
      <c r="AU8767" s="4" t="s">
        <v>456</v>
      </c>
      <c r="AV8767" s="4" t="s">
        <v>12350</v>
      </c>
      <c r="AW8767" s="4" t="s">
        <v>724</v>
      </c>
      <c r="AX8767" s="4"/>
      <c r="AY8767" s="4"/>
      <c r="AZ8767" s="4"/>
      <c r="BA8767" s="4"/>
      <c r="BB8767" s="4"/>
      <c r="BC8767" s="4">
        <v>40</v>
      </c>
      <c r="BD8767" t="str">
        <f>IF(AND(ADHOC!$G$15="",ADHOC!$S$4=""),"",IF(ADHOC!$G$15&lt;&gt;"",IF(ADHOC!$G$15=LEFT(Domein!$AS8767,LEN(ADHOC!$G$15)),MAX(Domein!BD$1:'Domein'!BD8766)+1,""),IF(ADHOC!$S$4=LEFT(Domein!$AS8767,LEN(ADHOC!$S$4)),MAX(Domein!BD$1:'Domein'!BD8766)+1,"")))</f>
        <v/>
      </c>
    </row>
    <row r="8768" spans="45:56" x14ac:dyDescent="0.2">
      <c r="AS8768" s="4" t="s">
        <v>33399</v>
      </c>
      <c r="AT8768" s="4" t="s">
        <v>21182</v>
      </c>
      <c r="AU8768" s="4" t="s">
        <v>456</v>
      </c>
      <c r="AV8768" s="4" t="s">
        <v>21220</v>
      </c>
      <c r="AW8768" s="4" t="s">
        <v>1167</v>
      </c>
      <c r="AX8768" s="4"/>
      <c r="AY8768" s="4"/>
      <c r="AZ8768" s="4"/>
      <c r="BA8768" s="4"/>
      <c r="BB8768" s="4"/>
      <c r="BC8768" s="4">
        <v>40</v>
      </c>
      <c r="BD8768" t="str">
        <f>IF(AND(ADHOC!$G$15="",ADHOC!$S$4=""),"",IF(ADHOC!$G$15&lt;&gt;"",IF(ADHOC!$G$15=LEFT(Domein!$AS8768,LEN(ADHOC!$G$15)),MAX(Domein!BD$1:'Domein'!BD8767)+1,""),IF(ADHOC!$S$4=LEFT(Domein!$AS8768,LEN(ADHOC!$S$4)),MAX(Domein!BD$1:'Domein'!BD8767)+1,"")))</f>
        <v/>
      </c>
    </row>
    <row r="8769" spans="45:56" x14ac:dyDescent="0.2">
      <c r="AS8769" s="4" t="s">
        <v>31891</v>
      </c>
      <c r="AT8769" s="4" t="s">
        <v>31892</v>
      </c>
      <c r="AU8769" s="4" t="s">
        <v>456</v>
      </c>
      <c r="AV8769" s="4" t="s">
        <v>12350</v>
      </c>
      <c r="AW8769" s="4" t="s">
        <v>724</v>
      </c>
      <c r="AX8769" s="4"/>
      <c r="AY8769" s="4"/>
      <c r="AZ8769" s="4"/>
      <c r="BA8769" s="4"/>
      <c r="BB8769" s="4"/>
      <c r="BC8769" s="4">
        <v>40</v>
      </c>
      <c r="BD8769" t="str">
        <f>IF(AND(ADHOC!$G$15="",ADHOC!$S$4=""),"",IF(ADHOC!$G$15&lt;&gt;"",IF(ADHOC!$G$15=LEFT(Domein!$AS8769,LEN(ADHOC!$G$15)),MAX(Domein!BD$1:'Domein'!BD8768)+1,""),IF(ADHOC!$S$4=LEFT(Domein!$AS8769,LEN(ADHOC!$S$4)),MAX(Domein!BD$1:'Domein'!BD8768)+1,"")))</f>
        <v/>
      </c>
    </row>
    <row r="8770" spans="45:56" x14ac:dyDescent="0.2">
      <c r="AS8770" s="4" t="s">
        <v>31893</v>
      </c>
      <c r="AT8770" s="4" t="s">
        <v>31764</v>
      </c>
      <c r="AU8770" s="4" t="s">
        <v>456</v>
      </c>
      <c r="AV8770" s="4" t="s">
        <v>12350</v>
      </c>
      <c r="AW8770" s="4" t="s">
        <v>724</v>
      </c>
      <c r="AX8770" s="4"/>
      <c r="AY8770" s="4"/>
      <c r="AZ8770" s="4"/>
      <c r="BA8770" s="4"/>
      <c r="BB8770" s="4"/>
      <c r="BC8770" s="4">
        <v>40</v>
      </c>
      <c r="BD8770" t="str">
        <f>IF(AND(ADHOC!$G$15="",ADHOC!$S$4=""),"",IF(ADHOC!$G$15&lt;&gt;"",IF(ADHOC!$G$15=LEFT(Domein!$AS8770,LEN(ADHOC!$G$15)),MAX(Domein!BD$1:'Domein'!BD8769)+1,""),IF(ADHOC!$S$4=LEFT(Domein!$AS8770,LEN(ADHOC!$S$4)),MAX(Domein!BD$1:'Domein'!BD8769)+1,"")))</f>
        <v/>
      </c>
    </row>
    <row r="8771" spans="45:56" x14ac:dyDescent="0.2">
      <c r="AS8771" s="4" t="s">
        <v>31894</v>
      </c>
      <c r="AT8771" s="4" t="s">
        <v>31766</v>
      </c>
      <c r="AU8771" s="4" t="s">
        <v>456</v>
      </c>
      <c r="AV8771" s="4" t="s">
        <v>12350</v>
      </c>
      <c r="AW8771" s="4" t="s">
        <v>724</v>
      </c>
      <c r="AX8771" s="4"/>
      <c r="AY8771" s="4"/>
      <c r="AZ8771" s="4"/>
      <c r="BA8771" s="4"/>
      <c r="BB8771" s="4"/>
      <c r="BC8771" s="4">
        <v>40</v>
      </c>
      <c r="BD8771" t="str">
        <f>IF(AND(ADHOC!$G$15="",ADHOC!$S$4=""),"",IF(ADHOC!$G$15&lt;&gt;"",IF(ADHOC!$G$15=LEFT(Domein!$AS8771,LEN(ADHOC!$G$15)),MAX(Domein!BD$1:'Domein'!BD8770)+1,""),IF(ADHOC!$S$4=LEFT(Domein!$AS8771,LEN(ADHOC!$S$4)),MAX(Domein!BD$1:'Domein'!BD8770)+1,"")))</f>
        <v/>
      </c>
    </row>
    <row r="8772" spans="45:56" x14ac:dyDescent="0.2">
      <c r="AS8772" s="4" t="s">
        <v>31895</v>
      </c>
      <c r="AT8772" s="4" t="s">
        <v>21705</v>
      </c>
      <c r="AU8772" s="4" t="s">
        <v>456</v>
      </c>
      <c r="AV8772" s="4" t="s">
        <v>12350</v>
      </c>
      <c r="AW8772" s="4" t="s">
        <v>724</v>
      </c>
      <c r="AX8772" s="4"/>
      <c r="AY8772" s="4"/>
      <c r="AZ8772" s="4"/>
      <c r="BA8772" s="4"/>
      <c r="BB8772" s="4"/>
      <c r="BC8772" s="4">
        <v>40</v>
      </c>
      <c r="BD8772" t="str">
        <f>IF(AND(ADHOC!$G$15="",ADHOC!$S$4=""),"",IF(ADHOC!$G$15&lt;&gt;"",IF(ADHOC!$G$15=LEFT(Domein!$AS8772,LEN(ADHOC!$G$15)),MAX(Domein!BD$1:'Domein'!BD8771)+1,""),IF(ADHOC!$S$4=LEFT(Domein!$AS8772,LEN(ADHOC!$S$4)),MAX(Domein!BD$1:'Domein'!BD8771)+1,"")))</f>
        <v/>
      </c>
    </row>
    <row r="8773" spans="45:56" x14ac:dyDescent="0.2">
      <c r="AS8773" s="4" t="s">
        <v>32234</v>
      </c>
      <c r="AT8773" s="4" t="s">
        <v>31729</v>
      </c>
      <c r="AU8773" s="4" t="s">
        <v>456</v>
      </c>
      <c r="AV8773" s="4" t="s">
        <v>12350</v>
      </c>
      <c r="AW8773" s="4" t="s">
        <v>724</v>
      </c>
      <c r="AX8773" s="4"/>
      <c r="AY8773" s="4"/>
      <c r="AZ8773" s="4"/>
      <c r="BA8773" s="4"/>
      <c r="BB8773" s="4"/>
      <c r="BC8773" s="4">
        <v>40</v>
      </c>
      <c r="BD8773" t="str">
        <f>IF(AND(ADHOC!$G$15="",ADHOC!$S$4=""),"",IF(ADHOC!$G$15&lt;&gt;"",IF(ADHOC!$G$15=LEFT(Domein!$AS8773,LEN(ADHOC!$G$15)),MAX(Domein!BD$1:'Domein'!BD8772)+1,""),IF(ADHOC!$S$4=LEFT(Domein!$AS8773,LEN(ADHOC!$S$4)),MAX(Domein!BD$1:'Domein'!BD8772)+1,"")))</f>
        <v/>
      </c>
    </row>
    <row r="8774" spans="45:56" x14ac:dyDescent="0.2">
      <c r="AS8774" s="4" t="s">
        <v>31896</v>
      </c>
      <c r="AT8774" s="4" t="s">
        <v>21219</v>
      </c>
      <c r="AU8774" s="4" t="s">
        <v>456</v>
      </c>
      <c r="AV8774" s="4" t="s">
        <v>12350</v>
      </c>
      <c r="AW8774" s="4" t="s">
        <v>724</v>
      </c>
      <c r="AX8774" s="4"/>
      <c r="AY8774" s="4"/>
      <c r="AZ8774" s="4"/>
      <c r="BA8774" s="4"/>
      <c r="BB8774" s="4"/>
      <c r="BC8774" s="4">
        <v>40</v>
      </c>
      <c r="BD8774" t="str">
        <f>IF(AND(ADHOC!$G$15="",ADHOC!$S$4=""),"",IF(ADHOC!$G$15&lt;&gt;"",IF(ADHOC!$G$15=LEFT(Domein!$AS8774,LEN(ADHOC!$G$15)),MAX(Domein!BD$1:'Domein'!BD8773)+1,""),IF(ADHOC!$S$4=LEFT(Domein!$AS8774,LEN(ADHOC!$S$4)),MAX(Domein!BD$1:'Domein'!BD8773)+1,"")))</f>
        <v/>
      </c>
    </row>
    <row r="8775" spans="45:56" x14ac:dyDescent="0.2">
      <c r="AS8775" s="4" t="s">
        <v>33024</v>
      </c>
      <c r="AT8775" s="4" t="s">
        <v>31729</v>
      </c>
      <c r="AU8775" s="4" t="s">
        <v>456</v>
      </c>
      <c r="AV8775" s="4" t="s">
        <v>21220</v>
      </c>
      <c r="AW8775" s="4" t="s">
        <v>1167</v>
      </c>
      <c r="AX8775" s="4"/>
      <c r="AY8775" s="4"/>
      <c r="AZ8775" s="4"/>
      <c r="BA8775" s="4"/>
      <c r="BB8775" s="4"/>
      <c r="BC8775" s="4">
        <v>40</v>
      </c>
      <c r="BD8775" t="str">
        <f>IF(AND(ADHOC!$G$15="",ADHOC!$S$4=""),"",IF(ADHOC!$G$15&lt;&gt;"",IF(ADHOC!$G$15=LEFT(Domein!$AS8775,LEN(ADHOC!$G$15)),MAX(Domein!BD$1:'Domein'!BD8774)+1,""),IF(ADHOC!$S$4=LEFT(Domein!$AS8775,LEN(ADHOC!$S$4)),MAX(Domein!BD$1:'Domein'!BD8774)+1,"")))</f>
        <v/>
      </c>
    </row>
    <row r="8776" spans="45:56" x14ac:dyDescent="0.2">
      <c r="AS8776" s="4" t="s">
        <v>31897</v>
      </c>
      <c r="AT8776" s="4" t="s">
        <v>31731</v>
      </c>
      <c r="AU8776" s="4" t="s">
        <v>456</v>
      </c>
      <c r="AV8776" s="4" t="s">
        <v>12350</v>
      </c>
      <c r="AW8776" s="4" t="s">
        <v>724</v>
      </c>
      <c r="AX8776" s="4"/>
      <c r="AY8776" s="4"/>
      <c r="AZ8776" s="4"/>
      <c r="BA8776" s="4"/>
      <c r="BB8776" s="4"/>
      <c r="BC8776" s="4">
        <v>40</v>
      </c>
      <c r="BD8776" t="str">
        <f>IF(AND(ADHOC!$G$15="",ADHOC!$S$4=""),"",IF(ADHOC!$G$15&lt;&gt;"",IF(ADHOC!$G$15=LEFT(Domein!$AS8776,LEN(ADHOC!$G$15)),MAX(Domein!BD$1:'Domein'!BD8775)+1,""),IF(ADHOC!$S$4=LEFT(Domein!$AS8776,LEN(ADHOC!$S$4)),MAX(Domein!BD$1:'Domein'!BD8775)+1,"")))</f>
        <v/>
      </c>
    </row>
    <row r="8777" spans="45:56" x14ac:dyDescent="0.2">
      <c r="AS8777" s="4" t="s">
        <v>31898</v>
      </c>
      <c r="AT8777" s="4" t="s">
        <v>31899</v>
      </c>
      <c r="AU8777" s="4" t="s">
        <v>456</v>
      </c>
      <c r="AV8777" s="4" t="s">
        <v>12350</v>
      </c>
      <c r="AW8777" s="4" t="s">
        <v>724</v>
      </c>
      <c r="AX8777" s="4"/>
      <c r="AY8777" s="4"/>
      <c r="AZ8777" s="4"/>
      <c r="BA8777" s="4"/>
      <c r="BB8777" s="4"/>
      <c r="BC8777" s="4">
        <v>40</v>
      </c>
      <c r="BD8777" t="str">
        <f>IF(AND(ADHOC!$G$15="",ADHOC!$S$4=""),"",IF(ADHOC!$G$15&lt;&gt;"",IF(ADHOC!$G$15=LEFT(Domein!$AS8777,LEN(ADHOC!$G$15)),MAX(Domein!BD$1:'Domein'!BD8776)+1,""),IF(ADHOC!$S$4=LEFT(Domein!$AS8777,LEN(ADHOC!$S$4)),MAX(Domein!BD$1:'Domein'!BD8776)+1,"")))</f>
        <v/>
      </c>
    </row>
    <row r="8778" spans="45:56" x14ac:dyDescent="0.2">
      <c r="AS8778" s="4" t="s">
        <v>31900</v>
      </c>
      <c r="AT8778" s="4" t="s">
        <v>21381</v>
      </c>
      <c r="AU8778" s="4" t="s">
        <v>456</v>
      </c>
      <c r="AV8778" s="4" t="s">
        <v>12350</v>
      </c>
      <c r="AW8778" s="4" t="s">
        <v>724</v>
      </c>
      <c r="AX8778" s="4"/>
      <c r="AY8778" s="4"/>
      <c r="AZ8778" s="4"/>
      <c r="BA8778" s="4"/>
      <c r="BB8778" s="4"/>
      <c r="BC8778" s="4">
        <v>40</v>
      </c>
      <c r="BD8778" t="str">
        <f>IF(AND(ADHOC!$G$15="",ADHOC!$S$4=""),"",IF(ADHOC!$G$15&lt;&gt;"",IF(ADHOC!$G$15=LEFT(Domein!$AS8778,LEN(ADHOC!$G$15)),MAX(Domein!BD$1:'Domein'!BD8777)+1,""),IF(ADHOC!$S$4=LEFT(Domein!$AS8778,LEN(ADHOC!$S$4)),MAX(Domein!BD$1:'Domein'!BD8777)+1,"")))</f>
        <v/>
      </c>
    </row>
    <row r="8779" spans="45:56" x14ac:dyDescent="0.2">
      <c r="AS8779" s="4" t="s">
        <v>31901</v>
      </c>
      <c r="AT8779" s="4" t="s">
        <v>31902</v>
      </c>
      <c r="AU8779" s="4" t="s">
        <v>456</v>
      </c>
      <c r="AV8779" s="4" t="s">
        <v>12350</v>
      </c>
      <c r="AW8779" s="4" t="s">
        <v>724</v>
      </c>
      <c r="AX8779" s="4"/>
      <c r="AY8779" s="4"/>
      <c r="AZ8779" s="4"/>
      <c r="BA8779" s="4"/>
      <c r="BB8779" s="4"/>
      <c r="BC8779" s="4">
        <v>40</v>
      </c>
      <c r="BD8779" t="str">
        <f>IF(AND(ADHOC!$G$15="",ADHOC!$S$4=""),"",IF(ADHOC!$G$15&lt;&gt;"",IF(ADHOC!$G$15=LEFT(Domein!$AS8779,LEN(ADHOC!$G$15)),MAX(Domein!BD$1:'Domein'!BD8778)+1,""),IF(ADHOC!$S$4=LEFT(Domein!$AS8779,LEN(ADHOC!$S$4)),MAX(Domein!BD$1:'Domein'!BD8778)+1,"")))</f>
        <v/>
      </c>
    </row>
    <row r="8780" spans="45:56" x14ac:dyDescent="0.2">
      <c r="AS8780" s="4" t="s">
        <v>33325</v>
      </c>
      <c r="AT8780" s="4" t="s">
        <v>31902</v>
      </c>
      <c r="AU8780" s="4" t="s">
        <v>456</v>
      </c>
      <c r="AV8780" s="4" t="s">
        <v>21220</v>
      </c>
      <c r="AW8780" s="4" t="s">
        <v>1167</v>
      </c>
      <c r="AX8780" s="4"/>
      <c r="AY8780" s="4"/>
      <c r="AZ8780" s="4"/>
      <c r="BA8780" s="4"/>
      <c r="BB8780" s="4"/>
      <c r="BC8780" s="4">
        <v>40</v>
      </c>
      <c r="BD8780" t="str">
        <f>IF(AND(ADHOC!$G$15="",ADHOC!$S$4=""),"",IF(ADHOC!$G$15&lt;&gt;"",IF(ADHOC!$G$15=LEFT(Domein!$AS8780,LEN(ADHOC!$G$15)),MAX(Domein!BD$1:'Domein'!BD8779)+1,""),IF(ADHOC!$S$4=LEFT(Domein!$AS8780,LEN(ADHOC!$S$4)),MAX(Domein!BD$1:'Domein'!BD8779)+1,"")))</f>
        <v/>
      </c>
    </row>
    <row r="8781" spans="45:56" x14ac:dyDescent="0.2">
      <c r="AS8781" s="4" t="s">
        <v>32976</v>
      </c>
      <c r="AT8781" s="4" t="s">
        <v>21312</v>
      </c>
      <c r="AU8781" s="4" t="s">
        <v>456</v>
      </c>
      <c r="AV8781" s="4" t="s">
        <v>21220</v>
      </c>
      <c r="AW8781" s="4" t="s">
        <v>1167</v>
      </c>
      <c r="AX8781" s="4"/>
      <c r="AY8781" s="4"/>
      <c r="AZ8781" s="4"/>
      <c r="BA8781" s="4"/>
      <c r="BB8781" s="4"/>
      <c r="BC8781" s="4">
        <v>40</v>
      </c>
      <c r="BD8781" t="str">
        <f>IF(AND(ADHOC!$G$15="",ADHOC!$S$4=""),"",IF(ADHOC!$G$15&lt;&gt;"",IF(ADHOC!$G$15=LEFT(Domein!$AS8781,LEN(ADHOC!$G$15)),MAX(Domein!BD$1:'Domein'!BD8780)+1,""),IF(ADHOC!$S$4=LEFT(Domein!$AS8781,LEN(ADHOC!$S$4)),MAX(Domein!BD$1:'Domein'!BD8780)+1,"")))</f>
        <v/>
      </c>
    </row>
    <row r="8782" spans="45:56" x14ac:dyDescent="0.2">
      <c r="AS8782" s="4" t="s">
        <v>32235</v>
      </c>
      <c r="AT8782" s="4" t="s">
        <v>32236</v>
      </c>
      <c r="AU8782" s="4" t="s">
        <v>456</v>
      </c>
      <c r="AV8782" s="4" t="s">
        <v>12350</v>
      </c>
      <c r="AW8782" s="4" t="s">
        <v>724</v>
      </c>
      <c r="AX8782" s="4"/>
      <c r="AY8782" s="4"/>
      <c r="AZ8782" s="4"/>
      <c r="BA8782" s="4"/>
      <c r="BB8782" s="4"/>
      <c r="BC8782" s="4">
        <v>40</v>
      </c>
      <c r="BD8782" t="str">
        <f>IF(AND(ADHOC!$G$15="",ADHOC!$S$4=""),"",IF(ADHOC!$G$15&lt;&gt;"",IF(ADHOC!$G$15=LEFT(Domein!$AS8782,LEN(ADHOC!$G$15)),MAX(Domein!BD$1:'Domein'!BD8781)+1,""),IF(ADHOC!$S$4=LEFT(Domein!$AS8782,LEN(ADHOC!$S$4)),MAX(Domein!BD$1:'Domein'!BD8781)+1,"")))</f>
        <v/>
      </c>
    </row>
    <row r="8783" spans="45:56" x14ac:dyDescent="0.2">
      <c r="AS8783" s="4" t="s">
        <v>32237</v>
      </c>
      <c r="AT8783" s="4" t="s">
        <v>31733</v>
      </c>
      <c r="AU8783" s="4" t="s">
        <v>456</v>
      </c>
      <c r="AV8783" s="4" t="s">
        <v>12350</v>
      </c>
      <c r="AW8783" s="4" t="s">
        <v>724</v>
      </c>
      <c r="AX8783" s="4"/>
      <c r="AY8783" s="4"/>
      <c r="AZ8783" s="4"/>
      <c r="BA8783" s="4"/>
      <c r="BB8783" s="4"/>
      <c r="BC8783" s="4">
        <v>40</v>
      </c>
      <c r="BD8783" t="str">
        <f>IF(AND(ADHOC!$G$15="",ADHOC!$S$4=""),"",IF(ADHOC!$G$15&lt;&gt;"",IF(ADHOC!$G$15=LEFT(Domein!$AS8783,LEN(ADHOC!$G$15)),MAX(Domein!BD$1:'Domein'!BD8782)+1,""),IF(ADHOC!$S$4=LEFT(Domein!$AS8783,LEN(ADHOC!$S$4)),MAX(Domein!BD$1:'Domein'!BD8782)+1,"")))</f>
        <v/>
      </c>
    </row>
    <row r="8784" spans="45:56" x14ac:dyDescent="0.2">
      <c r="AS8784" s="4" t="s">
        <v>33025</v>
      </c>
      <c r="AT8784" s="4" t="s">
        <v>21705</v>
      </c>
      <c r="AU8784" s="4" t="s">
        <v>456</v>
      </c>
      <c r="AV8784" s="4" t="s">
        <v>21220</v>
      </c>
      <c r="AW8784" s="4" t="s">
        <v>1167</v>
      </c>
      <c r="AX8784" s="4"/>
      <c r="AY8784" s="4"/>
      <c r="AZ8784" s="4"/>
      <c r="BA8784" s="4"/>
      <c r="BB8784" s="4"/>
      <c r="BC8784" s="4">
        <v>40</v>
      </c>
      <c r="BD8784" t="str">
        <f>IF(AND(ADHOC!$G$15="",ADHOC!$S$4=""),"",IF(ADHOC!$G$15&lt;&gt;"",IF(ADHOC!$G$15=LEFT(Domein!$AS8784,LEN(ADHOC!$G$15)),MAX(Domein!BD$1:'Domein'!BD8783)+1,""),IF(ADHOC!$S$4=LEFT(Domein!$AS8784,LEN(ADHOC!$S$4)),MAX(Domein!BD$1:'Domein'!BD8783)+1,"")))</f>
        <v/>
      </c>
    </row>
    <row r="8785" spans="45:56" x14ac:dyDescent="0.2">
      <c r="AS8785" s="4" t="s">
        <v>33243</v>
      </c>
      <c r="AT8785" s="4" t="s">
        <v>21286</v>
      </c>
      <c r="AU8785" s="4" t="s">
        <v>456</v>
      </c>
      <c r="AV8785" s="4" t="s">
        <v>21220</v>
      </c>
      <c r="AW8785" s="4" t="s">
        <v>1167</v>
      </c>
      <c r="AX8785" s="4"/>
      <c r="AY8785" s="4"/>
      <c r="AZ8785" s="4"/>
      <c r="BA8785" s="4"/>
      <c r="BB8785" s="4"/>
      <c r="BC8785" s="4">
        <v>40</v>
      </c>
      <c r="BD8785" t="str">
        <f>IF(AND(ADHOC!$G$15="",ADHOC!$S$4=""),"",IF(ADHOC!$G$15&lt;&gt;"",IF(ADHOC!$G$15=LEFT(Domein!$AS8785,LEN(ADHOC!$G$15)),MAX(Domein!BD$1:'Domein'!BD8784)+1,""),IF(ADHOC!$S$4=LEFT(Domein!$AS8785,LEN(ADHOC!$S$4)),MAX(Domein!BD$1:'Domein'!BD8784)+1,"")))</f>
        <v/>
      </c>
    </row>
    <row r="8786" spans="45:56" x14ac:dyDescent="0.2">
      <c r="AS8786" s="4" t="s">
        <v>32784</v>
      </c>
      <c r="AT8786" s="4" t="s">
        <v>21312</v>
      </c>
      <c r="AU8786" s="4" t="s">
        <v>456</v>
      </c>
      <c r="AV8786" s="4" t="s">
        <v>21220</v>
      </c>
      <c r="AW8786" s="4" t="s">
        <v>1167</v>
      </c>
      <c r="AX8786" s="4"/>
      <c r="AY8786" s="4"/>
      <c r="AZ8786" s="4"/>
      <c r="BA8786" s="4"/>
      <c r="BB8786" s="4"/>
      <c r="BC8786" s="4">
        <v>40</v>
      </c>
      <c r="BD8786" t="str">
        <f>IF(AND(ADHOC!$G$15="",ADHOC!$S$4=""),"",IF(ADHOC!$G$15&lt;&gt;"",IF(ADHOC!$G$15=LEFT(Domein!$AS8786,LEN(ADHOC!$G$15)),MAX(Domein!BD$1:'Domein'!BD8785)+1,""),IF(ADHOC!$S$4=LEFT(Domein!$AS8786,LEN(ADHOC!$S$4)),MAX(Domein!BD$1:'Domein'!BD8785)+1,"")))</f>
        <v/>
      </c>
    </row>
    <row r="8787" spans="45:56" x14ac:dyDescent="0.2">
      <c r="AS8787" s="4" t="s">
        <v>32785</v>
      </c>
      <c r="AT8787" s="4" t="s">
        <v>31736</v>
      </c>
      <c r="AU8787" s="4" t="s">
        <v>456</v>
      </c>
      <c r="AV8787" s="4" t="s">
        <v>21220</v>
      </c>
      <c r="AW8787" s="4" t="s">
        <v>1167</v>
      </c>
      <c r="AX8787" s="4"/>
      <c r="AY8787" s="4"/>
      <c r="AZ8787" s="4"/>
      <c r="BA8787" s="4"/>
      <c r="BB8787" s="4"/>
      <c r="BC8787" s="4">
        <v>40</v>
      </c>
      <c r="BD8787" t="str">
        <f>IF(AND(ADHOC!$G$15="",ADHOC!$S$4=""),"",IF(ADHOC!$G$15&lt;&gt;"",IF(ADHOC!$G$15=LEFT(Domein!$AS8787,LEN(ADHOC!$G$15)),MAX(Domein!BD$1:'Domein'!BD8786)+1,""),IF(ADHOC!$S$4=LEFT(Domein!$AS8787,LEN(ADHOC!$S$4)),MAX(Domein!BD$1:'Domein'!BD8786)+1,"")))</f>
        <v/>
      </c>
    </row>
    <row r="8788" spans="45:56" x14ac:dyDescent="0.2">
      <c r="AS8788" s="4" t="s">
        <v>33026</v>
      </c>
      <c r="AT8788" s="4" t="s">
        <v>32359</v>
      </c>
      <c r="AU8788" s="4" t="s">
        <v>456</v>
      </c>
      <c r="AV8788" s="4" t="s">
        <v>21220</v>
      </c>
      <c r="AW8788" s="4" t="s">
        <v>1167</v>
      </c>
      <c r="AX8788" s="4"/>
      <c r="AY8788" s="4"/>
      <c r="AZ8788" s="4"/>
      <c r="BA8788" s="4"/>
      <c r="BB8788" s="4"/>
      <c r="BC8788" s="4">
        <v>40</v>
      </c>
      <c r="BD8788" t="str">
        <f>IF(AND(ADHOC!$G$15="",ADHOC!$S$4=""),"",IF(ADHOC!$G$15&lt;&gt;"",IF(ADHOC!$G$15=LEFT(Domein!$AS8788,LEN(ADHOC!$G$15)),MAX(Domein!BD$1:'Domein'!BD8787)+1,""),IF(ADHOC!$S$4=LEFT(Domein!$AS8788,LEN(ADHOC!$S$4)),MAX(Domein!BD$1:'Domein'!BD8787)+1,"")))</f>
        <v/>
      </c>
    </row>
    <row r="8789" spans="45:56" x14ac:dyDescent="0.2">
      <c r="AS8789" s="4" t="s">
        <v>32977</v>
      </c>
      <c r="AT8789" s="4" t="s">
        <v>31725</v>
      </c>
      <c r="AU8789" s="4" t="s">
        <v>456</v>
      </c>
      <c r="AV8789" s="4" t="s">
        <v>21220</v>
      </c>
      <c r="AW8789" s="4" t="s">
        <v>1167</v>
      </c>
      <c r="AX8789" s="4"/>
      <c r="AY8789" s="4"/>
      <c r="AZ8789" s="4"/>
      <c r="BA8789" s="4"/>
      <c r="BB8789" s="4"/>
      <c r="BC8789" s="4">
        <v>40</v>
      </c>
      <c r="BD8789" t="str">
        <f>IF(AND(ADHOC!$G$15="",ADHOC!$S$4=""),"",IF(ADHOC!$G$15&lt;&gt;"",IF(ADHOC!$G$15=LEFT(Domein!$AS8789,LEN(ADHOC!$G$15)),MAX(Domein!BD$1:'Domein'!BD8788)+1,""),IF(ADHOC!$S$4=LEFT(Domein!$AS8789,LEN(ADHOC!$S$4)),MAX(Domein!BD$1:'Domein'!BD8788)+1,"")))</f>
        <v/>
      </c>
    </row>
    <row r="8790" spans="45:56" x14ac:dyDescent="0.2">
      <c r="AS8790" s="4" t="s">
        <v>33027</v>
      </c>
      <c r="AT8790" s="4" t="s">
        <v>21312</v>
      </c>
      <c r="AU8790" s="4" t="s">
        <v>456</v>
      </c>
      <c r="AV8790" s="4" t="s">
        <v>21220</v>
      </c>
      <c r="AW8790" s="4" t="s">
        <v>1167</v>
      </c>
      <c r="AX8790" s="4"/>
      <c r="AY8790" s="4"/>
      <c r="AZ8790" s="4"/>
      <c r="BA8790" s="4"/>
      <c r="BB8790" s="4"/>
      <c r="BC8790" s="4">
        <v>40</v>
      </c>
      <c r="BD8790" t="str">
        <f>IF(AND(ADHOC!$G$15="",ADHOC!$S$4=""),"",IF(ADHOC!$G$15&lt;&gt;"",IF(ADHOC!$G$15=LEFT(Domein!$AS8790,LEN(ADHOC!$G$15)),MAX(Domein!BD$1:'Domein'!BD8789)+1,""),IF(ADHOC!$S$4=LEFT(Domein!$AS8790,LEN(ADHOC!$S$4)),MAX(Domein!BD$1:'Domein'!BD8789)+1,"")))</f>
        <v/>
      </c>
    </row>
    <row r="8791" spans="45:56" x14ac:dyDescent="0.2">
      <c r="AS8791" s="4" t="s">
        <v>21241</v>
      </c>
      <c r="AT8791" s="4" t="s">
        <v>21176</v>
      </c>
      <c r="AU8791" s="4" t="s">
        <v>456</v>
      </c>
      <c r="AV8791" s="4" t="s">
        <v>17305</v>
      </c>
      <c r="AW8791" s="4" t="s">
        <v>724</v>
      </c>
      <c r="AX8791" s="4"/>
      <c r="AY8791" s="4"/>
      <c r="AZ8791" s="4"/>
      <c r="BA8791" s="4"/>
      <c r="BB8791" s="4"/>
      <c r="BC8791" s="4">
        <v>40</v>
      </c>
      <c r="BD8791" t="str">
        <f>IF(AND(ADHOC!$G$15="",ADHOC!$S$4=""),"",IF(ADHOC!$G$15&lt;&gt;"",IF(ADHOC!$G$15=LEFT(Domein!$AS8791,LEN(ADHOC!$G$15)),MAX(Domein!BD$1:'Domein'!BD8790)+1,""),IF(ADHOC!$S$4=LEFT(Domein!$AS8791,LEN(ADHOC!$S$4)),MAX(Domein!BD$1:'Domein'!BD8790)+1,"")))</f>
        <v/>
      </c>
    </row>
    <row r="8792" spans="45:56" x14ac:dyDescent="0.2">
      <c r="AS8792" s="4" t="s">
        <v>21242</v>
      </c>
      <c r="AT8792" s="4" t="s">
        <v>21177</v>
      </c>
      <c r="AU8792" s="4" t="s">
        <v>456</v>
      </c>
      <c r="AV8792" s="4" t="s">
        <v>17305</v>
      </c>
      <c r="AW8792" s="4" t="s">
        <v>724</v>
      </c>
      <c r="AX8792" s="4"/>
      <c r="AY8792" s="4"/>
      <c r="AZ8792" s="4"/>
      <c r="BA8792" s="4"/>
      <c r="BB8792" s="4"/>
      <c r="BC8792" s="4">
        <v>40</v>
      </c>
      <c r="BD8792" t="str">
        <f>IF(AND(ADHOC!$G$15="",ADHOC!$S$4=""),"",IF(ADHOC!$G$15&lt;&gt;"",IF(ADHOC!$G$15=LEFT(Domein!$AS8792,LEN(ADHOC!$G$15)),MAX(Domein!BD$1:'Domein'!BD8791)+1,""),IF(ADHOC!$S$4=LEFT(Domein!$AS8792,LEN(ADHOC!$S$4)),MAX(Domein!BD$1:'Domein'!BD8791)+1,"")))</f>
        <v/>
      </c>
    </row>
    <row r="8793" spans="45:56" x14ac:dyDescent="0.2">
      <c r="AS8793" s="4" t="s">
        <v>33028</v>
      </c>
      <c r="AT8793" s="4" t="s">
        <v>21312</v>
      </c>
      <c r="AU8793" s="4" t="s">
        <v>456</v>
      </c>
      <c r="AV8793" s="4" t="s">
        <v>21220</v>
      </c>
      <c r="AW8793" s="4" t="s">
        <v>1167</v>
      </c>
      <c r="AX8793" s="4"/>
      <c r="AY8793" s="4"/>
      <c r="AZ8793" s="4"/>
      <c r="BA8793" s="4"/>
      <c r="BB8793" s="4"/>
      <c r="BC8793" s="4">
        <v>40</v>
      </c>
      <c r="BD8793" t="str">
        <f>IF(AND(ADHOC!$G$15="",ADHOC!$S$4=""),"",IF(ADHOC!$G$15&lt;&gt;"",IF(ADHOC!$G$15=LEFT(Domein!$AS8793,LEN(ADHOC!$G$15)),MAX(Domein!BD$1:'Domein'!BD8792)+1,""),IF(ADHOC!$S$4=LEFT(Domein!$AS8793,LEN(ADHOC!$S$4)),MAX(Domein!BD$1:'Domein'!BD8792)+1,"")))</f>
        <v/>
      </c>
    </row>
    <row r="8794" spans="45:56" x14ac:dyDescent="0.2">
      <c r="AS8794" s="4" t="s">
        <v>32978</v>
      </c>
      <c r="AT8794" s="4" t="s">
        <v>21218</v>
      </c>
      <c r="AU8794" s="4" t="s">
        <v>456</v>
      </c>
      <c r="AV8794" s="4" t="s">
        <v>21220</v>
      </c>
      <c r="AW8794" s="4" t="s">
        <v>1167</v>
      </c>
      <c r="AX8794" s="4"/>
      <c r="AY8794" s="4"/>
      <c r="AZ8794" s="4"/>
      <c r="BA8794" s="4"/>
      <c r="BB8794" s="4"/>
      <c r="BC8794" s="4">
        <v>40</v>
      </c>
      <c r="BD8794" t="str">
        <f>IF(AND(ADHOC!$G$15="",ADHOC!$S$4=""),"",IF(ADHOC!$G$15&lt;&gt;"",IF(ADHOC!$G$15=LEFT(Domein!$AS8794,LEN(ADHOC!$G$15)),MAX(Domein!BD$1:'Domein'!BD8793)+1,""),IF(ADHOC!$S$4=LEFT(Domein!$AS8794,LEN(ADHOC!$S$4)),MAX(Domein!BD$1:'Domein'!BD8793)+1,"")))</f>
        <v/>
      </c>
    </row>
    <row r="8795" spans="45:56" x14ac:dyDescent="0.2">
      <c r="AS8795" s="4" t="s">
        <v>32979</v>
      </c>
      <c r="AT8795" s="4" t="s">
        <v>32359</v>
      </c>
      <c r="AU8795" s="4" t="s">
        <v>456</v>
      </c>
      <c r="AV8795" s="4" t="s">
        <v>21220</v>
      </c>
      <c r="AW8795" s="4" t="s">
        <v>1167</v>
      </c>
      <c r="AX8795" s="4"/>
      <c r="AY8795" s="4"/>
      <c r="AZ8795" s="4"/>
      <c r="BA8795" s="4"/>
      <c r="BB8795" s="4"/>
      <c r="BC8795" s="4">
        <v>40</v>
      </c>
      <c r="BD8795" t="str">
        <f>IF(AND(ADHOC!$G$15="",ADHOC!$S$4=""),"",IF(ADHOC!$G$15&lt;&gt;"",IF(ADHOC!$G$15=LEFT(Domein!$AS8795,LEN(ADHOC!$G$15)),MAX(Domein!BD$1:'Domein'!BD8794)+1,""),IF(ADHOC!$S$4=LEFT(Domein!$AS8795,LEN(ADHOC!$S$4)),MAX(Domein!BD$1:'Domein'!BD8794)+1,"")))</f>
        <v/>
      </c>
    </row>
    <row r="8796" spans="45:56" x14ac:dyDescent="0.2">
      <c r="AS8796" s="4" t="s">
        <v>32786</v>
      </c>
      <c r="AT8796" s="4" t="s">
        <v>21182</v>
      </c>
      <c r="AU8796" s="4" t="s">
        <v>456</v>
      </c>
      <c r="AV8796" s="4" t="s">
        <v>21220</v>
      </c>
      <c r="AW8796" s="4" t="s">
        <v>1167</v>
      </c>
      <c r="AX8796" s="4"/>
      <c r="AY8796" s="4"/>
      <c r="AZ8796" s="4"/>
      <c r="BA8796" s="4"/>
      <c r="BB8796" s="4"/>
      <c r="BC8796" s="4">
        <v>40</v>
      </c>
      <c r="BD8796" t="str">
        <f>IF(AND(ADHOC!$G$15="",ADHOC!$S$4=""),"",IF(ADHOC!$G$15&lt;&gt;"",IF(ADHOC!$G$15=LEFT(Domein!$AS8796,LEN(ADHOC!$G$15)),MAX(Domein!BD$1:'Domein'!BD8795)+1,""),IF(ADHOC!$S$4=LEFT(Domein!$AS8796,LEN(ADHOC!$S$4)),MAX(Domein!BD$1:'Domein'!BD8795)+1,"")))</f>
        <v/>
      </c>
    </row>
    <row r="8797" spans="45:56" x14ac:dyDescent="0.2">
      <c r="AS8797" s="4" t="s">
        <v>33244</v>
      </c>
      <c r="AT8797" s="4" t="s">
        <v>31902</v>
      </c>
      <c r="AU8797" s="4" t="s">
        <v>456</v>
      </c>
      <c r="AV8797" s="4" t="s">
        <v>21220</v>
      </c>
      <c r="AW8797" s="4" t="s">
        <v>1167</v>
      </c>
      <c r="AX8797" s="4"/>
      <c r="AY8797" s="4"/>
      <c r="AZ8797" s="4"/>
      <c r="BA8797" s="4"/>
      <c r="BB8797" s="4"/>
      <c r="BC8797" s="4">
        <v>40</v>
      </c>
      <c r="BD8797" t="str">
        <f>IF(AND(ADHOC!$G$15="",ADHOC!$S$4=""),"",IF(ADHOC!$G$15&lt;&gt;"",IF(ADHOC!$G$15=LEFT(Domein!$AS8797,LEN(ADHOC!$G$15)),MAX(Domein!BD$1:'Domein'!BD8796)+1,""),IF(ADHOC!$S$4=LEFT(Domein!$AS8797,LEN(ADHOC!$S$4)),MAX(Domein!BD$1:'Domein'!BD8796)+1,"")))</f>
        <v/>
      </c>
    </row>
    <row r="8798" spans="45:56" x14ac:dyDescent="0.2">
      <c r="AS8798" s="4" t="s">
        <v>33029</v>
      </c>
      <c r="AT8798" s="4" t="s">
        <v>21312</v>
      </c>
      <c r="AU8798" s="4" t="s">
        <v>456</v>
      </c>
      <c r="AV8798" s="4" t="s">
        <v>21220</v>
      </c>
      <c r="AW8798" s="4" t="s">
        <v>1167</v>
      </c>
      <c r="AX8798" s="4"/>
      <c r="AY8798" s="4"/>
      <c r="AZ8798" s="4"/>
      <c r="BA8798" s="4"/>
      <c r="BB8798" s="4"/>
      <c r="BC8798" s="4">
        <v>40</v>
      </c>
      <c r="BD8798" t="str">
        <f>IF(AND(ADHOC!$G$15="",ADHOC!$S$4=""),"",IF(ADHOC!$G$15&lt;&gt;"",IF(ADHOC!$G$15=LEFT(Domein!$AS8798,LEN(ADHOC!$G$15)),MAX(Domein!BD$1:'Domein'!BD8797)+1,""),IF(ADHOC!$S$4=LEFT(Domein!$AS8798,LEN(ADHOC!$S$4)),MAX(Domein!BD$1:'Domein'!BD8797)+1,"")))</f>
        <v/>
      </c>
    </row>
    <row r="8799" spans="45:56" x14ac:dyDescent="0.2">
      <c r="AS8799" s="4" t="s">
        <v>32980</v>
      </c>
      <c r="AT8799" s="4" t="s">
        <v>21180</v>
      </c>
      <c r="AU8799" s="4" t="s">
        <v>456</v>
      </c>
      <c r="AV8799" s="4" t="s">
        <v>21220</v>
      </c>
      <c r="AW8799" s="4" t="s">
        <v>1167</v>
      </c>
      <c r="AX8799" s="4"/>
      <c r="AY8799" s="4"/>
      <c r="AZ8799" s="4"/>
      <c r="BA8799" s="4"/>
      <c r="BB8799" s="4"/>
      <c r="BC8799" s="4">
        <v>40</v>
      </c>
      <c r="BD8799" t="str">
        <f>IF(AND(ADHOC!$G$15="",ADHOC!$S$4=""),"",IF(ADHOC!$G$15&lt;&gt;"",IF(ADHOC!$G$15=LEFT(Domein!$AS8799,LEN(ADHOC!$G$15)),MAX(Domein!BD$1:'Domein'!BD8798)+1,""),IF(ADHOC!$S$4=LEFT(Domein!$AS8799,LEN(ADHOC!$S$4)),MAX(Domein!BD$1:'Domein'!BD8798)+1,"")))</f>
        <v/>
      </c>
    </row>
    <row r="8800" spans="45:56" x14ac:dyDescent="0.2">
      <c r="AS8800" s="4" t="s">
        <v>32981</v>
      </c>
      <c r="AT8800" s="4" t="s">
        <v>21312</v>
      </c>
      <c r="AU8800" s="4" t="s">
        <v>456</v>
      </c>
      <c r="AV8800" s="4" t="s">
        <v>21220</v>
      </c>
      <c r="AW8800" s="4" t="s">
        <v>1167</v>
      </c>
      <c r="AX8800" s="4"/>
      <c r="AY8800" s="4"/>
      <c r="AZ8800" s="4"/>
      <c r="BA8800" s="4"/>
      <c r="BB8800" s="4"/>
      <c r="BC8800" s="4">
        <v>40</v>
      </c>
      <c r="BD8800" t="str">
        <f>IF(AND(ADHOC!$G$15="",ADHOC!$S$4=""),"",IF(ADHOC!$G$15&lt;&gt;"",IF(ADHOC!$G$15=LEFT(Domein!$AS8800,LEN(ADHOC!$G$15)),MAX(Domein!BD$1:'Domein'!BD8799)+1,""),IF(ADHOC!$S$4=LEFT(Domein!$AS8800,LEN(ADHOC!$S$4)),MAX(Domein!BD$1:'Domein'!BD8799)+1,"")))</f>
        <v/>
      </c>
    </row>
    <row r="8801" spans="45:56" x14ac:dyDescent="0.2">
      <c r="AS8801" s="4" t="s">
        <v>33326</v>
      </c>
      <c r="AT8801" s="4" t="s">
        <v>31736</v>
      </c>
      <c r="AU8801" s="4" t="s">
        <v>456</v>
      </c>
      <c r="AV8801" s="4" t="s">
        <v>21220</v>
      </c>
      <c r="AW8801" s="4" t="s">
        <v>1167</v>
      </c>
      <c r="AX8801" s="4"/>
      <c r="AY8801" s="4"/>
      <c r="AZ8801" s="4"/>
      <c r="BA8801" s="4"/>
      <c r="BB8801" s="4"/>
      <c r="BC8801" s="4">
        <v>40</v>
      </c>
      <c r="BD8801" t="str">
        <f>IF(AND(ADHOC!$G$15="",ADHOC!$S$4=""),"",IF(ADHOC!$G$15&lt;&gt;"",IF(ADHOC!$G$15=LEFT(Domein!$AS8801,LEN(ADHOC!$G$15)),MAX(Domein!BD$1:'Domein'!BD8800)+1,""),IF(ADHOC!$S$4=LEFT(Domein!$AS8801,LEN(ADHOC!$S$4)),MAX(Domein!BD$1:'Domein'!BD8800)+1,"")))</f>
        <v/>
      </c>
    </row>
    <row r="8802" spans="45:56" x14ac:dyDescent="0.2">
      <c r="AS8802" s="4" t="s">
        <v>32401</v>
      </c>
      <c r="AT8802" s="4" t="s">
        <v>32359</v>
      </c>
      <c r="AU8802" s="4" t="s">
        <v>456</v>
      </c>
      <c r="AV8802" s="4" t="s">
        <v>21220</v>
      </c>
      <c r="AW8802" s="4" t="s">
        <v>1167</v>
      </c>
      <c r="AX8802" s="4"/>
      <c r="AY8802" s="4"/>
      <c r="AZ8802" s="4"/>
      <c r="BA8802" s="4"/>
      <c r="BB8802" s="4"/>
      <c r="BC8802" s="4">
        <v>40</v>
      </c>
      <c r="BD8802" t="str">
        <f>IF(AND(ADHOC!$G$15="",ADHOC!$S$4=""),"",IF(ADHOC!$G$15&lt;&gt;"",IF(ADHOC!$G$15=LEFT(Domein!$AS8802,LEN(ADHOC!$G$15)),MAX(Domein!BD$1:'Domein'!BD8801)+1,""),IF(ADHOC!$S$4=LEFT(Domein!$AS8802,LEN(ADHOC!$S$4)),MAX(Domein!BD$1:'Domein'!BD8801)+1,"")))</f>
        <v/>
      </c>
    </row>
    <row r="8803" spans="45:56" x14ac:dyDescent="0.2">
      <c r="AS8803" s="4" t="s">
        <v>33030</v>
      </c>
      <c r="AT8803" s="4" t="s">
        <v>21381</v>
      </c>
      <c r="AU8803" s="4" t="s">
        <v>456</v>
      </c>
      <c r="AV8803" s="4" t="s">
        <v>21220</v>
      </c>
      <c r="AW8803" s="4" t="s">
        <v>1167</v>
      </c>
      <c r="AX8803" s="4"/>
      <c r="AY8803" s="4"/>
      <c r="AZ8803" s="4"/>
      <c r="BA8803" s="4"/>
      <c r="BB8803" s="4"/>
      <c r="BC8803" s="4">
        <v>40</v>
      </c>
      <c r="BD8803" t="str">
        <f>IF(AND(ADHOC!$G$15="",ADHOC!$S$4=""),"",IF(ADHOC!$G$15&lt;&gt;"",IF(ADHOC!$G$15=LEFT(Domein!$AS8803,LEN(ADHOC!$G$15)),MAX(Domein!BD$1:'Domein'!BD8802)+1,""),IF(ADHOC!$S$4=LEFT(Domein!$AS8803,LEN(ADHOC!$S$4)),MAX(Domein!BD$1:'Domein'!BD8802)+1,"")))</f>
        <v/>
      </c>
    </row>
    <row r="8804" spans="45:56" x14ac:dyDescent="0.2">
      <c r="AS8804" s="4" t="s">
        <v>33031</v>
      </c>
      <c r="AT8804" s="4" t="s">
        <v>31725</v>
      </c>
      <c r="AU8804" s="4" t="s">
        <v>456</v>
      </c>
      <c r="AV8804" s="4" t="s">
        <v>21220</v>
      </c>
      <c r="AW8804" s="4" t="s">
        <v>1167</v>
      </c>
      <c r="AX8804" s="4"/>
      <c r="AY8804" s="4"/>
      <c r="AZ8804" s="4"/>
      <c r="BA8804" s="4"/>
      <c r="BB8804" s="4"/>
      <c r="BC8804" s="4">
        <v>40</v>
      </c>
      <c r="BD8804" t="str">
        <f>IF(AND(ADHOC!$G$15="",ADHOC!$S$4=""),"",IF(ADHOC!$G$15&lt;&gt;"",IF(ADHOC!$G$15=LEFT(Domein!$AS8804,LEN(ADHOC!$G$15)),MAX(Domein!BD$1:'Domein'!BD8803)+1,""),IF(ADHOC!$S$4=LEFT(Domein!$AS8804,LEN(ADHOC!$S$4)),MAX(Domein!BD$1:'Domein'!BD8803)+1,"")))</f>
        <v/>
      </c>
    </row>
    <row r="8805" spans="45:56" x14ac:dyDescent="0.2">
      <c r="AS8805" s="4" t="s">
        <v>21374</v>
      </c>
      <c r="AT8805" s="4" t="s">
        <v>21370</v>
      </c>
      <c r="AU8805" s="4" t="s">
        <v>456</v>
      </c>
      <c r="AV8805" s="4" t="s">
        <v>21220</v>
      </c>
      <c r="AW8805" s="4" t="s">
        <v>1167</v>
      </c>
      <c r="AX8805" s="4"/>
      <c r="AY8805" s="4"/>
      <c r="AZ8805" s="4"/>
      <c r="BA8805" s="4"/>
      <c r="BB8805" s="4"/>
      <c r="BC8805" s="4">
        <v>40</v>
      </c>
      <c r="BD8805" t="str">
        <f>IF(AND(ADHOC!$G$15="",ADHOC!$S$4=""),"",IF(ADHOC!$G$15&lt;&gt;"",IF(ADHOC!$G$15=LEFT(Domein!$AS8805,LEN(ADHOC!$G$15)),MAX(Domein!BD$1:'Domein'!BD8804)+1,""),IF(ADHOC!$S$4=LEFT(Domein!$AS8805,LEN(ADHOC!$S$4)),MAX(Domein!BD$1:'Domein'!BD8804)+1,"")))</f>
        <v/>
      </c>
    </row>
    <row r="8806" spans="45:56" x14ac:dyDescent="0.2">
      <c r="AS8806" s="4" t="s">
        <v>33032</v>
      </c>
      <c r="AT8806" s="4" t="s">
        <v>33033</v>
      </c>
      <c r="AU8806" s="4" t="s">
        <v>456</v>
      </c>
      <c r="AV8806" s="4" t="s">
        <v>21220</v>
      </c>
      <c r="AW8806" s="4" t="s">
        <v>1167</v>
      </c>
      <c r="AX8806" s="4"/>
      <c r="AY8806" s="4"/>
      <c r="AZ8806" s="4"/>
      <c r="BA8806" s="4"/>
      <c r="BB8806" s="4"/>
      <c r="BC8806" s="4">
        <v>40</v>
      </c>
      <c r="BD8806" t="str">
        <f>IF(AND(ADHOC!$G$15="",ADHOC!$S$4=""),"",IF(ADHOC!$G$15&lt;&gt;"",IF(ADHOC!$G$15=LEFT(Domein!$AS8806,LEN(ADHOC!$G$15)),MAX(Domein!BD$1:'Domein'!BD8805)+1,""),IF(ADHOC!$S$4=LEFT(Domein!$AS8806,LEN(ADHOC!$S$4)),MAX(Domein!BD$1:'Domein'!BD8805)+1,"")))</f>
        <v/>
      </c>
    </row>
    <row r="8807" spans="45:56" x14ac:dyDescent="0.2">
      <c r="AS8807" s="4" t="s">
        <v>33034</v>
      </c>
      <c r="AT8807" s="4" t="s">
        <v>21703</v>
      </c>
      <c r="AU8807" s="4" t="s">
        <v>456</v>
      </c>
      <c r="AV8807" s="4" t="s">
        <v>21220</v>
      </c>
      <c r="AW8807" s="4" t="s">
        <v>1167</v>
      </c>
      <c r="AX8807" s="4"/>
      <c r="AY8807" s="4"/>
      <c r="AZ8807" s="4"/>
      <c r="BA8807" s="4"/>
      <c r="BB8807" s="4"/>
      <c r="BC8807" s="4">
        <v>40</v>
      </c>
      <c r="BD8807" t="str">
        <f>IF(AND(ADHOC!$G$15="",ADHOC!$S$4=""),"",IF(ADHOC!$G$15&lt;&gt;"",IF(ADHOC!$G$15=LEFT(Domein!$AS8807,LEN(ADHOC!$G$15)),MAX(Domein!BD$1:'Domein'!BD8806)+1,""),IF(ADHOC!$S$4=LEFT(Domein!$AS8807,LEN(ADHOC!$S$4)),MAX(Domein!BD$1:'Domein'!BD8806)+1,"")))</f>
        <v/>
      </c>
    </row>
    <row r="8808" spans="45:56" x14ac:dyDescent="0.2">
      <c r="AS8808" s="4" t="s">
        <v>21190</v>
      </c>
      <c r="AT8808" s="4" t="s">
        <v>21176</v>
      </c>
      <c r="AU8808" s="4" t="s">
        <v>456</v>
      </c>
      <c r="AV8808" s="4" t="s">
        <v>17305</v>
      </c>
      <c r="AW8808" s="4" t="s">
        <v>724</v>
      </c>
      <c r="AX8808" s="4"/>
      <c r="AY8808" s="4"/>
      <c r="AZ8808" s="4"/>
      <c r="BA8808" s="4"/>
      <c r="BB8808" s="4"/>
      <c r="BC8808" s="4">
        <v>40</v>
      </c>
      <c r="BD8808" t="str">
        <f>IF(AND(ADHOC!$G$15="",ADHOC!$S$4=""),"",IF(ADHOC!$G$15&lt;&gt;"",IF(ADHOC!$G$15=LEFT(Domein!$AS8808,LEN(ADHOC!$G$15)),MAX(Domein!BD$1:'Domein'!BD8807)+1,""),IF(ADHOC!$S$4=LEFT(Domein!$AS8808,LEN(ADHOC!$S$4)),MAX(Domein!BD$1:'Domein'!BD8807)+1,"")))</f>
        <v/>
      </c>
    </row>
    <row r="8809" spans="45:56" x14ac:dyDescent="0.2">
      <c r="AS8809" s="4" t="s">
        <v>21191</v>
      </c>
      <c r="AT8809" s="4" t="s">
        <v>21177</v>
      </c>
      <c r="AU8809" s="4" t="s">
        <v>456</v>
      </c>
      <c r="AV8809" s="4" t="s">
        <v>17305</v>
      </c>
      <c r="AW8809" s="4" t="s">
        <v>724</v>
      </c>
      <c r="AX8809" s="4"/>
      <c r="AY8809" s="4"/>
      <c r="AZ8809" s="4"/>
      <c r="BA8809" s="4"/>
      <c r="BB8809" s="4"/>
      <c r="BC8809" s="4">
        <v>40</v>
      </c>
      <c r="BD8809" t="str">
        <f>IF(AND(ADHOC!$G$15="",ADHOC!$S$4=""),"",IF(ADHOC!$G$15&lt;&gt;"",IF(ADHOC!$G$15=LEFT(Domein!$AS8809,LEN(ADHOC!$G$15)),MAX(Domein!BD$1:'Domein'!BD8808)+1,""),IF(ADHOC!$S$4=LEFT(Domein!$AS8809,LEN(ADHOC!$S$4)),MAX(Domein!BD$1:'Domein'!BD8808)+1,"")))</f>
        <v/>
      </c>
    </row>
    <row r="8810" spans="45:56" x14ac:dyDescent="0.2">
      <c r="AS8810" s="4" t="s">
        <v>21339</v>
      </c>
      <c r="AT8810" s="4" t="s">
        <v>21312</v>
      </c>
      <c r="AU8810" s="4" t="s">
        <v>456</v>
      </c>
      <c r="AV8810" s="4" t="s">
        <v>21220</v>
      </c>
      <c r="AW8810" s="4" t="s">
        <v>1167</v>
      </c>
      <c r="AX8810" s="4"/>
      <c r="AY8810" s="4"/>
      <c r="AZ8810" s="4"/>
      <c r="BA8810" s="4"/>
      <c r="BB8810" s="4"/>
      <c r="BC8810" s="4">
        <v>40</v>
      </c>
      <c r="BD8810" t="str">
        <f>IF(AND(ADHOC!$G$15="",ADHOC!$S$4=""),"",IF(ADHOC!$G$15&lt;&gt;"",IF(ADHOC!$G$15=LEFT(Domein!$AS8810,LEN(ADHOC!$G$15)),MAX(Domein!BD$1:'Domein'!BD8809)+1,""),IF(ADHOC!$S$4=LEFT(Domein!$AS8810,LEN(ADHOC!$S$4)),MAX(Domein!BD$1:'Domein'!BD8809)+1,"")))</f>
        <v/>
      </c>
    </row>
    <row r="8811" spans="45:56" x14ac:dyDescent="0.2">
      <c r="AS8811" s="4" t="s">
        <v>33035</v>
      </c>
      <c r="AT8811" s="4" t="s">
        <v>32359</v>
      </c>
      <c r="AU8811" s="4" t="s">
        <v>456</v>
      </c>
      <c r="AV8811" s="4" t="s">
        <v>21220</v>
      </c>
      <c r="AW8811" s="4" t="s">
        <v>1167</v>
      </c>
      <c r="AX8811" s="4"/>
      <c r="AY8811" s="4"/>
      <c r="AZ8811" s="4"/>
      <c r="BA8811" s="4"/>
      <c r="BB8811" s="4"/>
      <c r="BC8811" s="4">
        <v>40</v>
      </c>
      <c r="BD8811" t="str">
        <f>IF(AND(ADHOC!$G$15="",ADHOC!$S$4=""),"",IF(ADHOC!$G$15&lt;&gt;"",IF(ADHOC!$G$15=LEFT(Domein!$AS8811,LEN(ADHOC!$G$15)),MAX(Domein!BD$1:'Domein'!BD8810)+1,""),IF(ADHOC!$S$4=LEFT(Domein!$AS8811,LEN(ADHOC!$S$4)),MAX(Domein!BD$1:'Domein'!BD8810)+1,"")))</f>
        <v/>
      </c>
    </row>
    <row r="8812" spans="45:56" x14ac:dyDescent="0.2">
      <c r="AS8812" s="4" t="s">
        <v>32787</v>
      </c>
      <c r="AT8812" s="4" t="s">
        <v>21182</v>
      </c>
      <c r="AU8812" s="4" t="s">
        <v>456</v>
      </c>
      <c r="AV8812" s="4" t="s">
        <v>21220</v>
      </c>
      <c r="AW8812" s="4" t="s">
        <v>1167</v>
      </c>
      <c r="AX8812" s="4"/>
      <c r="AY8812" s="4"/>
      <c r="AZ8812" s="4"/>
      <c r="BA8812" s="4"/>
      <c r="BB8812" s="4"/>
      <c r="BC8812" s="4">
        <v>40</v>
      </c>
      <c r="BD8812" t="str">
        <f>IF(AND(ADHOC!$G$15="",ADHOC!$S$4=""),"",IF(ADHOC!$G$15&lt;&gt;"",IF(ADHOC!$G$15=LEFT(Domein!$AS8812,LEN(ADHOC!$G$15)),MAX(Domein!BD$1:'Domein'!BD8811)+1,""),IF(ADHOC!$S$4=LEFT(Domein!$AS8812,LEN(ADHOC!$S$4)),MAX(Domein!BD$1:'Domein'!BD8811)+1,"")))</f>
        <v/>
      </c>
    </row>
    <row r="8813" spans="45:56" x14ac:dyDescent="0.2">
      <c r="AS8813" s="4" t="s">
        <v>33379</v>
      </c>
      <c r="AT8813" s="4" t="s">
        <v>31729</v>
      </c>
      <c r="AU8813" s="4" t="s">
        <v>456</v>
      </c>
      <c r="AV8813" s="4" t="s">
        <v>21220</v>
      </c>
      <c r="AW8813" s="4" t="s">
        <v>1167</v>
      </c>
      <c r="AX8813" s="4"/>
      <c r="AY8813" s="4"/>
      <c r="AZ8813" s="4"/>
      <c r="BA8813" s="4"/>
      <c r="BB8813" s="4"/>
      <c r="BC8813" s="4">
        <v>40</v>
      </c>
      <c r="BD8813" t="str">
        <f>IF(AND(ADHOC!$G$15="",ADHOC!$S$4=""),"",IF(ADHOC!$G$15&lt;&gt;"",IF(ADHOC!$G$15=LEFT(Domein!$AS8813,LEN(ADHOC!$G$15)),MAX(Domein!BD$1:'Domein'!BD8812)+1,""),IF(ADHOC!$S$4=LEFT(Domein!$AS8813,LEN(ADHOC!$S$4)),MAX(Domein!BD$1:'Domein'!BD8812)+1,"")))</f>
        <v/>
      </c>
    </row>
    <row r="8814" spans="45:56" x14ac:dyDescent="0.2">
      <c r="AS8814" s="4" t="s">
        <v>32982</v>
      </c>
      <c r="AT8814" s="4" t="s">
        <v>21219</v>
      </c>
      <c r="AU8814" s="4" t="s">
        <v>456</v>
      </c>
      <c r="AV8814" s="4" t="s">
        <v>21220</v>
      </c>
      <c r="AW8814" s="4" t="s">
        <v>1167</v>
      </c>
      <c r="AX8814" s="4"/>
      <c r="AY8814" s="4"/>
      <c r="AZ8814" s="4"/>
      <c r="BA8814" s="4"/>
      <c r="BB8814" s="4"/>
      <c r="BC8814" s="4">
        <v>40</v>
      </c>
      <c r="BD8814" t="str">
        <f>IF(AND(ADHOC!$G$15="",ADHOC!$S$4=""),"",IF(ADHOC!$G$15&lt;&gt;"",IF(ADHOC!$G$15=LEFT(Domein!$AS8814,LEN(ADHOC!$G$15)),MAX(Domein!BD$1:'Domein'!BD8813)+1,""),IF(ADHOC!$S$4=LEFT(Domein!$AS8814,LEN(ADHOC!$S$4)),MAX(Domein!BD$1:'Domein'!BD8813)+1,"")))</f>
        <v/>
      </c>
    </row>
    <row r="8815" spans="45:56" x14ac:dyDescent="0.2">
      <c r="AS8815" s="4" t="s">
        <v>33400</v>
      </c>
      <c r="AT8815" s="4" t="s">
        <v>31902</v>
      </c>
      <c r="AU8815" s="4" t="s">
        <v>456</v>
      </c>
      <c r="AV8815" s="4" t="s">
        <v>21220</v>
      </c>
      <c r="AW8815" s="4" t="s">
        <v>1167</v>
      </c>
      <c r="AX8815" s="4"/>
      <c r="AY8815" s="4"/>
      <c r="AZ8815" s="4"/>
      <c r="BA8815" s="4"/>
      <c r="BB8815" s="4"/>
      <c r="BC8815" s="4">
        <v>40</v>
      </c>
      <c r="BD8815" t="str">
        <f>IF(AND(ADHOC!$G$15="",ADHOC!$S$4=""),"",IF(ADHOC!$G$15&lt;&gt;"",IF(ADHOC!$G$15=LEFT(Domein!$AS8815,LEN(ADHOC!$G$15)),MAX(Domein!BD$1:'Domein'!BD8814)+1,""),IF(ADHOC!$S$4=LEFT(Domein!$AS8815,LEN(ADHOC!$S$4)),MAX(Domein!BD$1:'Domein'!BD8814)+1,"")))</f>
        <v/>
      </c>
    </row>
    <row r="8816" spans="45:56" x14ac:dyDescent="0.2">
      <c r="AS8816" s="4" t="s">
        <v>32788</v>
      </c>
      <c r="AT8816" s="4" t="s">
        <v>31873</v>
      </c>
      <c r="AU8816" s="4" t="s">
        <v>456</v>
      </c>
      <c r="AV8816" s="4" t="s">
        <v>21220</v>
      </c>
      <c r="AW8816" s="4" t="s">
        <v>1167</v>
      </c>
      <c r="AX8816" s="4"/>
      <c r="AY8816" s="4"/>
      <c r="AZ8816" s="4"/>
      <c r="BA8816" s="4"/>
      <c r="BB8816" s="4"/>
      <c r="BC8816" s="4">
        <v>40</v>
      </c>
      <c r="BD8816" t="str">
        <f>IF(AND(ADHOC!$G$15="",ADHOC!$S$4=""),"",IF(ADHOC!$G$15&lt;&gt;"",IF(ADHOC!$G$15=LEFT(Domein!$AS8816,LEN(ADHOC!$G$15)),MAX(Domein!BD$1:'Domein'!BD8815)+1,""),IF(ADHOC!$S$4=LEFT(Domein!$AS8816,LEN(ADHOC!$S$4)),MAX(Domein!BD$1:'Domein'!BD8815)+1,"")))</f>
        <v/>
      </c>
    </row>
    <row r="8817" spans="45:56" x14ac:dyDescent="0.2">
      <c r="AS8817" s="4" t="s">
        <v>21340</v>
      </c>
      <c r="AT8817" s="4" t="s">
        <v>21312</v>
      </c>
      <c r="AU8817" s="4" t="s">
        <v>456</v>
      </c>
      <c r="AV8817" s="4" t="s">
        <v>21220</v>
      </c>
      <c r="AW8817" s="4" t="s">
        <v>1167</v>
      </c>
      <c r="AX8817" s="4"/>
      <c r="AY8817" s="4"/>
      <c r="AZ8817" s="4"/>
      <c r="BA8817" s="4"/>
      <c r="BB8817" s="4"/>
      <c r="BC8817" s="4">
        <v>40</v>
      </c>
      <c r="BD8817" t="str">
        <f>IF(AND(ADHOC!$G$15="",ADHOC!$S$4=""),"",IF(ADHOC!$G$15&lt;&gt;"",IF(ADHOC!$G$15=LEFT(Domein!$AS8817,LEN(ADHOC!$G$15)),MAX(Domein!BD$1:'Domein'!BD8816)+1,""),IF(ADHOC!$S$4=LEFT(Domein!$AS8817,LEN(ADHOC!$S$4)),MAX(Domein!BD$1:'Domein'!BD8816)+1,"")))</f>
        <v/>
      </c>
    </row>
    <row r="8818" spans="45:56" x14ac:dyDescent="0.2">
      <c r="AS8818" s="4" t="s">
        <v>21708</v>
      </c>
      <c r="AT8818" s="4" t="s">
        <v>21705</v>
      </c>
      <c r="AU8818" s="4" t="s">
        <v>456</v>
      </c>
      <c r="AV8818" s="4" t="s">
        <v>21220</v>
      </c>
      <c r="AW8818" s="4" t="s">
        <v>1167</v>
      </c>
      <c r="AX8818" s="4"/>
      <c r="AY8818" s="4"/>
      <c r="AZ8818" s="4"/>
      <c r="BA8818" s="4"/>
      <c r="BB8818" s="4"/>
      <c r="BC8818" s="4">
        <v>40</v>
      </c>
      <c r="BD8818" t="str">
        <f>IF(AND(ADHOC!$G$15="",ADHOC!$S$4=""),"",IF(ADHOC!$G$15&lt;&gt;"",IF(ADHOC!$G$15=LEFT(Domein!$AS8818,LEN(ADHOC!$G$15)),MAX(Domein!BD$1:'Domein'!BD8817)+1,""),IF(ADHOC!$S$4=LEFT(Domein!$AS8818,LEN(ADHOC!$S$4)),MAX(Domein!BD$1:'Domein'!BD8817)+1,"")))</f>
        <v/>
      </c>
    </row>
    <row r="8819" spans="45:56" x14ac:dyDescent="0.2">
      <c r="AS8819" s="4" t="s">
        <v>21341</v>
      </c>
      <c r="AT8819" s="4" t="s">
        <v>21312</v>
      </c>
      <c r="AU8819" s="4" t="s">
        <v>456</v>
      </c>
      <c r="AV8819" s="4" t="s">
        <v>21220</v>
      </c>
      <c r="AW8819" s="4" t="s">
        <v>1167</v>
      </c>
      <c r="AX8819" s="4"/>
      <c r="AY8819" s="4"/>
      <c r="AZ8819" s="4"/>
      <c r="BA8819" s="4"/>
      <c r="BB8819" s="4"/>
      <c r="BC8819" s="4">
        <v>40</v>
      </c>
      <c r="BD8819" t="str">
        <f>IF(AND(ADHOC!$G$15="",ADHOC!$S$4=""),"",IF(ADHOC!$G$15&lt;&gt;"",IF(ADHOC!$G$15=LEFT(Domein!$AS8819,LEN(ADHOC!$G$15)),MAX(Domein!BD$1:'Domein'!BD8818)+1,""),IF(ADHOC!$S$4=LEFT(Domein!$AS8819,LEN(ADHOC!$S$4)),MAX(Domein!BD$1:'Domein'!BD8818)+1,"")))</f>
        <v/>
      </c>
    </row>
    <row r="8820" spans="45:56" x14ac:dyDescent="0.2">
      <c r="AS8820" s="4" t="s">
        <v>32238</v>
      </c>
      <c r="AT8820" s="4" t="s">
        <v>21218</v>
      </c>
      <c r="AU8820" s="4" t="s">
        <v>456</v>
      </c>
      <c r="AV8820" s="4" t="s">
        <v>12350</v>
      </c>
      <c r="AW8820" s="4" t="s">
        <v>724</v>
      </c>
      <c r="AX8820" s="4"/>
      <c r="AY8820" s="4"/>
      <c r="AZ8820" s="4"/>
      <c r="BA8820" s="4"/>
      <c r="BB8820" s="4"/>
      <c r="BC8820" s="4">
        <v>40</v>
      </c>
      <c r="BD8820" t="str">
        <f>IF(AND(ADHOC!$G$15="",ADHOC!$S$4=""),"",IF(ADHOC!$G$15&lt;&gt;"",IF(ADHOC!$G$15=LEFT(Domein!$AS8820,LEN(ADHOC!$G$15)),MAX(Domein!BD$1:'Domein'!BD8819)+1,""),IF(ADHOC!$S$4=LEFT(Domein!$AS8820,LEN(ADHOC!$S$4)),MAX(Domein!BD$1:'Domein'!BD8819)+1,"")))</f>
        <v/>
      </c>
    </row>
    <row r="8821" spans="45:56" x14ac:dyDescent="0.2">
      <c r="AS8821" s="4" t="s">
        <v>33327</v>
      </c>
      <c r="AT8821" s="4" t="s">
        <v>31736</v>
      </c>
      <c r="AU8821" s="4" t="s">
        <v>456</v>
      </c>
      <c r="AV8821" s="4" t="s">
        <v>21220</v>
      </c>
      <c r="AW8821" s="4" t="s">
        <v>1167</v>
      </c>
      <c r="AX8821" s="4"/>
      <c r="AY8821" s="4"/>
      <c r="AZ8821" s="4"/>
      <c r="BA8821" s="4"/>
      <c r="BB8821" s="4"/>
      <c r="BC8821" s="4">
        <v>40</v>
      </c>
      <c r="BD8821" t="str">
        <f>IF(AND(ADHOC!$G$15="",ADHOC!$S$4=""),"",IF(ADHOC!$G$15&lt;&gt;"",IF(ADHOC!$G$15=LEFT(Domein!$AS8821,LEN(ADHOC!$G$15)),MAX(Domein!BD$1:'Domein'!BD8820)+1,""),IF(ADHOC!$S$4=LEFT(Domein!$AS8821,LEN(ADHOC!$S$4)),MAX(Domein!BD$1:'Domein'!BD8820)+1,"")))</f>
        <v/>
      </c>
    </row>
    <row r="8822" spans="45:56" x14ac:dyDescent="0.2">
      <c r="AS8822" s="4" t="s">
        <v>32402</v>
      </c>
      <c r="AT8822" s="4" t="s">
        <v>32359</v>
      </c>
      <c r="AU8822" s="4" t="s">
        <v>456</v>
      </c>
      <c r="AV8822" s="4" t="s">
        <v>21220</v>
      </c>
      <c r="AW8822" s="4" t="s">
        <v>1167</v>
      </c>
      <c r="AX8822" s="4"/>
      <c r="AY8822" s="4"/>
      <c r="AZ8822" s="4"/>
      <c r="BA8822" s="4"/>
      <c r="BB8822" s="4"/>
      <c r="BC8822" s="4">
        <v>40</v>
      </c>
      <c r="BD8822" t="str">
        <f>IF(AND(ADHOC!$G$15="",ADHOC!$S$4=""),"",IF(ADHOC!$G$15&lt;&gt;"",IF(ADHOC!$G$15=LEFT(Domein!$AS8822,LEN(ADHOC!$G$15)),MAX(Domein!BD$1:'Domein'!BD8821)+1,""),IF(ADHOC!$S$4=LEFT(Domein!$AS8822,LEN(ADHOC!$S$4)),MAX(Domein!BD$1:'Domein'!BD8821)+1,"")))</f>
        <v/>
      </c>
    </row>
    <row r="8823" spans="45:56" x14ac:dyDescent="0.2">
      <c r="AS8823" s="4" t="s">
        <v>33036</v>
      </c>
      <c r="AT8823" s="4" t="s">
        <v>31725</v>
      </c>
      <c r="AU8823" s="4" t="s">
        <v>456</v>
      </c>
      <c r="AV8823" s="4" t="s">
        <v>21220</v>
      </c>
      <c r="AW8823" s="4" t="s">
        <v>1167</v>
      </c>
      <c r="AX8823" s="4"/>
      <c r="AY8823" s="4"/>
      <c r="AZ8823" s="4"/>
      <c r="BA8823" s="4"/>
      <c r="BB8823" s="4"/>
      <c r="BC8823" s="4">
        <v>40</v>
      </c>
      <c r="BD8823" t="str">
        <f>IF(AND(ADHOC!$G$15="",ADHOC!$S$4=""),"",IF(ADHOC!$G$15&lt;&gt;"",IF(ADHOC!$G$15=LEFT(Domein!$AS8823,LEN(ADHOC!$G$15)),MAX(Domein!BD$1:'Domein'!BD8822)+1,""),IF(ADHOC!$S$4=LEFT(Domein!$AS8823,LEN(ADHOC!$S$4)),MAX(Domein!BD$1:'Domein'!BD8822)+1,"")))</f>
        <v/>
      </c>
    </row>
    <row r="8824" spans="45:56" x14ac:dyDescent="0.2">
      <c r="AS8824" s="4" t="s">
        <v>21342</v>
      </c>
      <c r="AT8824" s="4" t="s">
        <v>21312</v>
      </c>
      <c r="AU8824" s="4" t="s">
        <v>456</v>
      </c>
      <c r="AV8824" s="4" t="s">
        <v>21220</v>
      </c>
      <c r="AW8824" s="4" t="s">
        <v>1167</v>
      </c>
      <c r="AX8824" s="4"/>
      <c r="AY8824" s="4"/>
      <c r="AZ8824" s="4"/>
      <c r="BA8824" s="4"/>
      <c r="BB8824" s="4"/>
      <c r="BC8824" s="4">
        <v>40</v>
      </c>
      <c r="BD8824" t="str">
        <f>IF(AND(ADHOC!$G$15="",ADHOC!$S$4=""),"",IF(ADHOC!$G$15&lt;&gt;"",IF(ADHOC!$G$15=LEFT(Domein!$AS8824,LEN(ADHOC!$G$15)),MAX(Domein!BD$1:'Domein'!BD8823)+1,""),IF(ADHOC!$S$4=LEFT(Domein!$AS8824,LEN(ADHOC!$S$4)),MAX(Domein!BD$1:'Domein'!BD8823)+1,"")))</f>
        <v/>
      </c>
    </row>
    <row r="8825" spans="45:56" x14ac:dyDescent="0.2">
      <c r="AS8825" s="4" t="s">
        <v>32239</v>
      </c>
      <c r="AT8825" s="4" t="s">
        <v>31738</v>
      </c>
      <c r="AU8825" s="4" t="s">
        <v>456</v>
      </c>
      <c r="AV8825" s="4" t="s">
        <v>12350</v>
      </c>
      <c r="AW8825" s="4" t="s">
        <v>724</v>
      </c>
      <c r="AX8825" s="4"/>
      <c r="AY8825" s="4"/>
      <c r="AZ8825" s="4"/>
      <c r="BA8825" s="4"/>
      <c r="BB8825" s="4"/>
      <c r="BC8825" s="4">
        <v>40</v>
      </c>
      <c r="BD8825" t="str">
        <f>IF(AND(ADHOC!$G$15="",ADHOC!$S$4=""),"",IF(ADHOC!$G$15&lt;&gt;"",IF(ADHOC!$G$15=LEFT(Domein!$AS8825,LEN(ADHOC!$G$15)),MAX(Domein!BD$1:'Domein'!BD8824)+1,""),IF(ADHOC!$S$4=LEFT(Domein!$AS8825,LEN(ADHOC!$S$4)),MAX(Domein!BD$1:'Domein'!BD8824)+1,"")))</f>
        <v/>
      </c>
    </row>
    <row r="8826" spans="45:56" x14ac:dyDescent="0.2">
      <c r="AS8826" s="4" t="s">
        <v>32348</v>
      </c>
      <c r="AT8826" s="4" t="s">
        <v>31740</v>
      </c>
      <c r="AU8826" s="4" t="s">
        <v>456</v>
      </c>
      <c r="AV8826" s="4" t="s">
        <v>12350</v>
      </c>
      <c r="AW8826" s="4" t="s">
        <v>724</v>
      </c>
      <c r="AX8826" s="4"/>
      <c r="AY8826" s="4"/>
      <c r="AZ8826" s="4"/>
      <c r="BA8826" s="4"/>
      <c r="BB8826" s="4"/>
      <c r="BC8826" s="4">
        <v>40</v>
      </c>
      <c r="BD8826" t="str">
        <f>IF(AND(ADHOC!$G$15="",ADHOC!$S$4=""),"",IF(ADHOC!$G$15&lt;&gt;"",IF(ADHOC!$G$15=LEFT(Domein!$AS8826,LEN(ADHOC!$G$15)),MAX(Domein!BD$1:'Domein'!BD8825)+1,""),IF(ADHOC!$S$4=LEFT(Domein!$AS8826,LEN(ADHOC!$S$4)),MAX(Domein!BD$1:'Domein'!BD8825)+1,"")))</f>
        <v/>
      </c>
    </row>
    <row r="8827" spans="45:56" x14ac:dyDescent="0.2">
      <c r="AS8827" s="4" t="s">
        <v>32349</v>
      </c>
      <c r="AT8827" s="4" t="s">
        <v>31742</v>
      </c>
      <c r="AU8827" s="4" t="s">
        <v>456</v>
      </c>
      <c r="AV8827" s="4" t="s">
        <v>12350</v>
      </c>
      <c r="AW8827" s="4" t="s">
        <v>724</v>
      </c>
      <c r="AX8827" s="4"/>
      <c r="AY8827" s="4"/>
      <c r="AZ8827" s="4"/>
      <c r="BA8827" s="4"/>
      <c r="BB8827" s="4"/>
      <c r="BC8827" s="4">
        <v>40</v>
      </c>
      <c r="BD8827" t="str">
        <f>IF(AND(ADHOC!$G$15="",ADHOC!$S$4=""),"",IF(ADHOC!$G$15&lt;&gt;"",IF(ADHOC!$G$15=LEFT(Domein!$AS8827,LEN(ADHOC!$G$15)),MAX(Domein!BD$1:'Domein'!BD8826)+1,""),IF(ADHOC!$S$4=LEFT(Domein!$AS8827,LEN(ADHOC!$S$4)),MAX(Domein!BD$1:'Domein'!BD8826)+1,"")))</f>
        <v/>
      </c>
    </row>
    <row r="8828" spans="45:56" x14ac:dyDescent="0.2">
      <c r="AS8828" s="4" t="s">
        <v>32240</v>
      </c>
      <c r="AT8828" s="4" t="s">
        <v>21235</v>
      </c>
      <c r="AU8828" s="4" t="s">
        <v>456</v>
      </c>
      <c r="AV8828" s="4" t="s">
        <v>12350</v>
      </c>
      <c r="AW8828" s="4" t="s">
        <v>724</v>
      </c>
      <c r="AX8828" s="4"/>
      <c r="AY8828" s="4"/>
      <c r="AZ8828" s="4"/>
      <c r="BA8828" s="4"/>
      <c r="BB8828" s="4"/>
      <c r="BC8828" s="4">
        <v>40</v>
      </c>
      <c r="BD8828" t="str">
        <f>IF(AND(ADHOC!$G$15="",ADHOC!$S$4=""),"",IF(ADHOC!$G$15&lt;&gt;"",IF(ADHOC!$G$15=LEFT(Domein!$AS8828,LEN(ADHOC!$G$15)),MAX(Domein!BD$1:'Domein'!BD8827)+1,""),IF(ADHOC!$S$4=LEFT(Domein!$AS8828,LEN(ADHOC!$S$4)),MAX(Domein!BD$1:'Domein'!BD8827)+1,"")))</f>
        <v/>
      </c>
    </row>
    <row r="8829" spans="45:56" x14ac:dyDescent="0.2">
      <c r="AS8829" s="4" t="s">
        <v>32241</v>
      </c>
      <c r="AT8829" s="4" t="s">
        <v>21179</v>
      </c>
      <c r="AU8829" s="4" t="s">
        <v>456</v>
      </c>
      <c r="AV8829" s="4" t="s">
        <v>12350</v>
      </c>
      <c r="AW8829" s="4" t="s">
        <v>724</v>
      </c>
      <c r="AX8829" s="4"/>
      <c r="AY8829" s="4"/>
      <c r="AZ8829" s="4"/>
      <c r="BA8829" s="4"/>
      <c r="BB8829" s="4"/>
      <c r="BC8829" s="4">
        <v>40</v>
      </c>
      <c r="BD8829" t="str">
        <f>IF(AND(ADHOC!$G$15="",ADHOC!$S$4=""),"",IF(ADHOC!$G$15&lt;&gt;"",IF(ADHOC!$G$15=LEFT(Domein!$AS8829,LEN(ADHOC!$G$15)),MAX(Domein!BD$1:'Domein'!BD8828)+1,""),IF(ADHOC!$S$4=LEFT(Domein!$AS8829,LEN(ADHOC!$S$4)),MAX(Domein!BD$1:'Domein'!BD8828)+1,"")))</f>
        <v/>
      </c>
    </row>
    <row r="8830" spans="45:56" x14ac:dyDescent="0.2">
      <c r="AS8830" s="4" t="s">
        <v>32350</v>
      </c>
      <c r="AT8830" s="4" t="s">
        <v>31746</v>
      </c>
      <c r="AU8830" s="4" t="s">
        <v>456</v>
      </c>
      <c r="AV8830" s="4" t="s">
        <v>12350</v>
      </c>
      <c r="AW8830" s="4" t="s">
        <v>724</v>
      </c>
      <c r="AX8830" s="4"/>
      <c r="AY8830" s="4"/>
      <c r="AZ8830" s="4"/>
      <c r="BA8830" s="4"/>
      <c r="BB8830" s="4"/>
      <c r="BC8830" s="4">
        <v>40</v>
      </c>
      <c r="BD8830" t="str">
        <f>IF(AND(ADHOC!$G$15="",ADHOC!$S$4=""),"",IF(ADHOC!$G$15&lt;&gt;"",IF(ADHOC!$G$15=LEFT(Domein!$AS8830,LEN(ADHOC!$G$15)),MAX(Domein!BD$1:'Domein'!BD8829)+1,""),IF(ADHOC!$S$4=LEFT(Domein!$AS8830,LEN(ADHOC!$S$4)),MAX(Domein!BD$1:'Domein'!BD8829)+1,"")))</f>
        <v/>
      </c>
    </row>
    <row r="8831" spans="45:56" x14ac:dyDescent="0.2">
      <c r="AS8831" s="4" t="s">
        <v>32351</v>
      </c>
      <c r="AT8831" s="4" t="s">
        <v>21236</v>
      </c>
      <c r="AU8831" s="4" t="s">
        <v>456</v>
      </c>
      <c r="AV8831" s="4" t="s">
        <v>12350</v>
      </c>
      <c r="AW8831" s="4" t="s">
        <v>724</v>
      </c>
      <c r="AX8831" s="4"/>
      <c r="AY8831" s="4"/>
      <c r="AZ8831" s="4"/>
      <c r="BA8831" s="4"/>
      <c r="BB8831" s="4"/>
      <c r="BC8831" s="4">
        <v>40</v>
      </c>
      <c r="BD8831" t="str">
        <f>IF(AND(ADHOC!$G$15="",ADHOC!$S$4=""),"",IF(ADHOC!$G$15&lt;&gt;"",IF(ADHOC!$G$15=LEFT(Domein!$AS8831,LEN(ADHOC!$G$15)),MAX(Domein!BD$1:'Domein'!BD8830)+1,""),IF(ADHOC!$S$4=LEFT(Domein!$AS8831,LEN(ADHOC!$S$4)),MAX(Domein!BD$1:'Domein'!BD8830)+1,"")))</f>
        <v/>
      </c>
    </row>
    <row r="8832" spans="45:56" x14ac:dyDescent="0.2">
      <c r="AS8832" s="4" t="s">
        <v>31611</v>
      </c>
      <c r="AT8832" s="4" t="s">
        <v>13374</v>
      </c>
      <c r="AU8832" s="4" t="s">
        <v>456</v>
      </c>
      <c r="AV8832" s="4" t="s">
        <v>12350</v>
      </c>
      <c r="AW8832" s="4" t="s">
        <v>724</v>
      </c>
      <c r="AX8832" s="4"/>
      <c r="AY8832" s="4"/>
      <c r="AZ8832" s="4"/>
      <c r="BA8832" s="4"/>
      <c r="BB8832" s="4"/>
      <c r="BC8832" s="4">
        <v>40</v>
      </c>
      <c r="BD8832" t="str">
        <f>IF(AND(ADHOC!$G$15="",ADHOC!$S$4=""),"",IF(ADHOC!$G$15&lt;&gt;"",IF(ADHOC!$G$15=LEFT(Domein!$AS8832,LEN(ADHOC!$G$15)),MAX(Domein!BD$1:'Domein'!BD8831)+1,""),IF(ADHOC!$S$4=LEFT(Domein!$AS8832,LEN(ADHOC!$S$4)),MAX(Domein!BD$1:'Domein'!BD8831)+1,"")))</f>
        <v/>
      </c>
    </row>
    <row r="8833" spans="45:56" x14ac:dyDescent="0.2">
      <c r="AS8833" s="4" t="s">
        <v>31612</v>
      </c>
      <c r="AT8833" s="4" t="s">
        <v>13375</v>
      </c>
      <c r="AU8833" s="4" t="s">
        <v>456</v>
      </c>
      <c r="AV8833" s="4" t="s">
        <v>12350</v>
      </c>
      <c r="AW8833" s="4" t="s">
        <v>724</v>
      </c>
      <c r="AX8833" s="4"/>
      <c r="AY8833" s="4"/>
      <c r="AZ8833" s="4"/>
      <c r="BA8833" s="4"/>
      <c r="BB8833" s="4"/>
      <c r="BC8833" s="4">
        <v>40</v>
      </c>
      <c r="BD8833" t="str">
        <f>IF(AND(ADHOC!$G$15="",ADHOC!$S$4=""),"",IF(ADHOC!$G$15&lt;&gt;"",IF(ADHOC!$G$15=LEFT(Domein!$AS8833,LEN(ADHOC!$G$15)),MAX(Domein!BD$1:'Domein'!BD8832)+1,""),IF(ADHOC!$S$4=LEFT(Domein!$AS8833,LEN(ADHOC!$S$4)),MAX(Domein!BD$1:'Domein'!BD8832)+1,"")))</f>
        <v/>
      </c>
    </row>
    <row r="8834" spans="45:56" x14ac:dyDescent="0.2">
      <c r="AS8834" s="4" t="s">
        <v>32352</v>
      </c>
      <c r="AT8834" s="4" t="s">
        <v>21312</v>
      </c>
      <c r="AU8834" s="4" t="s">
        <v>456</v>
      </c>
      <c r="AV8834" s="4" t="s">
        <v>12350</v>
      </c>
      <c r="AW8834" s="4" t="s">
        <v>724</v>
      </c>
      <c r="AX8834" s="4"/>
      <c r="AY8834" s="4"/>
      <c r="AZ8834" s="4"/>
      <c r="BA8834" s="4"/>
      <c r="BB8834" s="4"/>
      <c r="BC8834" s="4">
        <v>40</v>
      </c>
      <c r="BD8834" t="str">
        <f>IF(AND(ADHOC!$G$15="",ADHOC!$S$4=""),"",IF(ADHOC!$G$15&lt;&gt;"",IF(ADHOC!$G$15=LEFT(Domein!$AS8834,LEN(ADHOC!$G$15)),MAX(Domein!BD$1:'Domein'!BD8833)+1,""),IF(ADHOC!$S$4=LEFT(Domein!$AS8834,LEN(ADHOC!$S$4)),MAX(Domein!BD$1:'Domein'!BD8833)+1,"")))</f>
        <v/>
      </c>
    </row>
    <row r="8835" spans="45:56" x14ac:dyDescent="0.2">
      <c r="AS8835" s="4" t="s">
        <v>21343</v>
      </c>
      <c r="AT8835" s="4" t="s">
        <v>21312</v>
      </c>
      <c r="AU8835" s="4" t="s">
        <v>456</v>
      </c>
      <c r="AV8835" s="4" t="s">
        <v>21220</v>
      </c>
      <c r="AW8835" s="4" t="s">
        <v>1167</v>
      </c>
      <c r="AX8835" s="4"/>
      <c r="AY8835" s="4"/>
      <c r="AZ8835" s="4"/>
      <c r="BA8835" s="4"/>
      <c r="BB8835" s="4"/>
      <c r="BC8835" s="4">
        <v>40</v>
      </c>
      <c r="BD8835" t="str">
        <f>IF(AND(ADHOC!$G$15="",ADHOC!$S$4=""),"",IF(ADHOC!$G$15&lt;&gt;"",IF(ADHOC!$G$15=LEFT(Domein!$AS8835,LEN(ADHOC!$G$15)),MAX(Domein!BD$1:'Domein'!BD8834)+1,""),IF(ADHOC!$S$4=LEFT(Domein!$AS8835,LEN(ADHOC!$S$4)),MAX(Domein!BD$1:'Domein'!BD8834)+1,"")))</f>
        <v/>
      </c>
    </row>
    <row r="8836" spans="45:56" x14ac:dyDescent="0.2">
      <c r="AS8836" s="4" t="s">
        <v>32353</v>
      </c>
      <c r="AT8836" s="4" t="s">
        <v>31750</v>
      </c>
      <c r="AU8836" s="4" t="s">
        <v>456</v>
      </c>
      <c r="AV8836" s="4" t="s">
        <v>12350</v>
      </c>
      <c r="AW8836" s="4" t="s">
        <v>724</v>
      </c>
      <c r="AX8836" s="4"/>
      <c r="AY8836" s="4"/>
      <c r="AZ8836" s="4"/>
      <c r="BA8836" s="4"/>
      <c r="BB8836" s="4"/>
      <c r="BC8836" s="4">
        <v>40</v>
      </c>
      <c r="BD8836" t="str">
        <f>IF(AND(ADHOC!$G$15="",ADHOC!$S$4=""),"",IF(ADHOC!$G$15&lt;&gt;"",IF(ADHOC!$G$15=LEFT(Domein!$AS8836,LEN(ADHOC!$G$15)),MAX(Domein!BD$1:'Domein'!BD8835)+1,""),IF(ADHOC!$S$4=LEFT(Domein!$AS8836,LEN(ADHOC!$S$4)),MAX(Domein!BD$1:'Domein'!BD8835)+1,"")))</f>
        <v/>
      </c>
    </row>
    <row r="8837" spans="45:56" x14ac:dyDescent="0.2">
      <c r="AS8837" s="4" t="s">
        <v>32354</v>
      </c>
      <c r="AT8837" s="4" t="s">
        <v>31752</v>
      </c>
      <c r="AU8837" s="4" t="s">
        <v>456</v>
      </c>
      <c r="AV8837" s="4" t="s">
        <v>12350</v>
      </c>
      <c r="AW8837" s="4" t="s">
        <v>724</v>
      </c>
      <c r="AX8837" s="4"/>
      <c r="AY8837" s="4"/>
      <c r="AZ8837" s="4"/>
      <c r="BA8837" s="4"/>
      <c r="BB8837" s="4"/>
      <c r="BC8837" s="4">
        <v>40</v>
      </c>
      <c r="BD8837" t="str">
        <f>IF(AND(ADHOC!$G$15="",ADHOC!$S$4=""),"",IF(ADHOC!$G$15&lt;&gt;"",IF(ADHOC!$G$15=LEFT(Domein!$AS8837,LEN(ADHOC!$G$15)),MAX(Domein!BD$1:'Domein'!BD8836)+1,""),IF(ADHOC!$S$4=LEFT(Domein!$AS8837,LEN(ADHOC!$S$4)),MAX(Domein!BD$1:'Domein'!BD8836)+1,"")))</f>
        <v/>
      </c>
    </row>
    <row r="8838" spans="45:56" x14ac:dyDescent="0.2">
      <c r="AS8838" s="4" t="s">
        <v>32355</v>
      </c>
      <c r="AT8838" s="4" t="s">
        <v>31754</v>
      </c>
      <c r="AU8838" s="4" t="s">
        <v>456</v>
      </c>
      <c r="AV8838" s="4" t="s">
        <v>12350</v>
      </c>
      <c r="AW8838" s="4" t="s">
        <v>724</v>
      </c>
      <c r="AX8838" s="4"/>
      <c r="AY8838" s="4"/>
      <c r="AZ8838" s="4"/>
      <c r="BA8838" s="4"/>
      <c r="BB8838" s="4"/>
      <c r="BC8838" s="4">
        <v>40</v>
      </c>
      <c r="BD8838" t="str">
        <f>IF(AND(ADHOC!$G$15="",ADHOC!$S$4=""),"",IF(ADHOC!$G$15&lt;&gt;"",IF(ADHOC!$G$15=LEFT(Domein!$AS8838,LEN(ADHOC!$G$15)),MAX(Domein!BD$1:'Domein'!BD8837)+1,""),IF(ADHOC!$S$4=LEFT(Domein!$AS8838,LEN(ADHOC!$S$4)),MAX(Domein!BD$1:'Domein'!BD8837)+1,"")))</f>
        <v/>
      </c>
    </row>
    <row r="8839" spans="45:56" x14ac:dyDescent="0.2">
      <c r="AS8839" s="4" t="s">
        <v>32356</v>
      </c>
      <c r="AT8839" s="4" t="s">
        <v>21181</v>
      </c>
      <c r="AU8839" s="4" t="s">
        <v>456</v>
      </c>
      <c r="AV8839" s="4" t="s">
        <v>12350</v>
      </c>
      <c r="AW8839" s="4" t="s">
        <v>724</v>
      </c>
      <c r="AX8839" s="4"/>
      <c r="AY8839" s="4"/>
      <c r="AZ8839" s="4"/>
      <c r="BA8839" s="4"/>
      <c r="BB8839" s="4"/>
      <c r="BC8839" s="4">
        <v>40</v>
      </c>
      <c r="BD8839" t="str">
        <f>IF(AND(ADHOC!$G$15="",ADHOC!$S$4=""),"",IF(ADHOC!$G$15&lt;&gt;"",IF(ADHOC!$G$15=LEFT(Domein!$AS8839,LEN(ADHOC!$G$15)),MAX(Domein!BD$1:'Domein'!BD8838)+1,""),IF(ADHOC!$S$4=LEFT(Domein!$AS8839,LEN(ADHOC!$S$4)),MAX(Domein!BD$1:'Domein'!BD8838)+1,"")))</f>
        <v/>
      </c>
    </row>
    <row r="8840" spans="45:56" x14ac:dyDescent="0.2">
      <c r="AS8840" s="4" t="s">
        <v>32357</v>
      </c>
      <c r="AT8840" s="4" t="s">
        <v>21180</v>
      </c>
      <c r="AU8840" s="4" t="s">
        <v>456</v>
      </c>
      <c r="AV8840" s="4" t="s">
        <v>12350</v>
      </c>
      <c r="AW8840" s="4" t="s">
        <v>724</v>
      </c>
      <c r="AX8840" s="4"/>
      <c r="AY8840" s="4"/>
      <c r="AZ8840" s="4"/>
      <c r="BA8840" s="4"/>
      <c r="BB8840" s="4"/>
      <c r="BC8840" s="4">
        <v>40</v>
      </c>
      <c r="BD8840" t="str">
        <f>IF(AND(ADHOC!$G$15="",ADHOC!$S$4=""),"",IF(ADHOC!$G$15&lt;&gt;"",IF(ADHOC!$G$15=LEFT(Domein!$AS8840,LEN(ADHOC!$G$15)),MAX(Domein!BD$1:'Domein'!BD8839)+1,""),IF(ADHOC!$S$4=LEFT(Domein!$AS8840,LEN(ADHOC!$S$4)),MAX(Domein!BD$1:'Domein'!BD8839)+1,"")))</f>
        <v/>
      </c>
    </row>
    <row r="8841" spans="45:56" x14ac:dyDescent="0.2">
      <c r="AS8841" s="4" t="s">
        <v>32685</v>
      </c>
      <c r="AT8841" s="4" t="s">
        <v>31757</v>
      </c>
      <c r="AU8841" s="4" t="s">
        <v>456</v>
      </c>
      <c r="AV8841" s="4" t="s">
        <v>12350</v>
      </c>
      <c r="AW8841" s="4" t="s">
        <v>724</v>
      </c>
      <c r="AX8841" s="4"/>
      <c r="AY8841" s="4"/>
      <c r="AZ8841" s="4"/>
      <c r="BA8841" s="4"/>
      <c r="BB8841" s="4"/>
      <c r="BC8841" s="4">
        <v>40</v>
      </c>
      <c r="BD8841" t="str">
        <f>IF(AND(ADHOC!$G$15="",ADHOC!$S$4=""),"",IF(ADHOC!$G$15&lt;&gt;"",IF(ADHOC!$G$15=LEFT(Domein!$AS8841,LEN(ADHOC!$G$15)),MAX(Domein!BD$1:'Domein'!BD8840)+1,""),IF(ADHOC!$S$4=LEFT(Domein!$AS8841,LEN(ADHOC!$S$4)),MAX(Domein!BD$1:'Domein'!BD8840)+1,"")))</f>
        <v/>
      </c>
    </row>
    <row r="8842" spans="45:56" x14ac:dyDescent="0.2">
      <c r="AS8842" s="4" t="s">
        <v>32358</v>
      </c>
      <c r="AT8842" s="4" t="s">
        <v>32359</v>
      </c>
      <c r="AU8842" s="4" t="s">
        <v>456</v>
      </c>
      <c r="AV8842" s="4" t="s">
        <v>12350</v>
      </c>
      <c r="AW8842" s="4" t="s">
        <v>724</v>
      </c>
      <c r="AX8842" s="4"/>
      <c r="AY8842" s="4"/>
      <c r="AZ8842" s="4"/>
      <c r="BA8842" s="4"/>
      <c r="BB8842" s="4"/>
      <c r="BC8842" s="4">
        <v>40</v>
      </c>
      <c r="BD8842" t="str">
        <f>IF(AND(ADHOC!$G$15="",ADHOC!$S$4=""),"",IF(ADHOC!$G$15&lt;&gt;"",IF(ADHOC!$G$15=LEFT(Domein!$AS8842,LEN(ADHOC!$G$15)),MAX(Domein!BD$1:'Domein'!BD8841)+1,""),IF(ADHOC!$S$4=LEFT(Domein!$AS8842,LEN(ADHOC!$S$4)),MAX(Domein!BD$1:'Domein'!BD8841)+1,"")))</f>
        <v/>
      </c>
    </row>
    <row r="8843" spans="45:56" x14ac:dyDescent="0.2">
      <c r="AS8843" s="4" t="s">
        <v>32403</v>
      </c>
      <c r="AT8843" s="4" t="s">
        <v>32359</v>
      </c>
      <c r="AU8843" s="4" t="s">
        <v>456</v>
      </c>
      <c r="AV8843" s="4" t="s">
        <v>21220</v>
      </c>
      <c r="AW8843" s="4" t="s">
        <v>1167</v>
      </c>
      <c r="AX8843" s="4"/>
      <c r="AY8843" s="4"/>
      <c r="AZ8843" s="4"/>
      <c r="BA8843" s="4"/>
      <c r="BB8843" s="4"/>
      <c r="BC8843" s="4">
        <v>40</v>
      </c>
      <c r="BD8843" t="str">
        <f>IF(AND(ADHOC!$G$15="",ADHOC!$S$4=""),"",IF(ADHOC!$G$15&lt;&gt;"",IF(ADHOC!$G$15=LEFT(Domein!$AS8843,LEN(ADHOC!$G$15)),MAX(Domein!BD$1:'Domein'!BD8842)+1,""),IF(ADHOC!$S$4=LEFT(Domein!$AS8843,LEN(ADHOC!$S$4)),MAX(Domein!BD$1:'Domein'!BD8842)+1,"")))</f>
        <v/>
      </c>
    </row>
    <row r="8844" spans="45:56" x14ac:dyDescent="0.2">
      <c r="AS8844" s="4" t="s">
        <v>32360</v>
      </c>
      <c r="AT8844" s="4" t="s">
        <v>21237</v>
      </c>
      <c r="AU8844" s="4" t="s">
        <v>456</v>
      </c>
      <c r="AV8844" s="4" t="s">
        <v>12350</v>
      </c>
      <c r="AW8844" s="4" t="s">
        <v>724</v>
      </c>
      <c r="AX8844" s="4"/>
      <c r="AY8844" s="4"/>
      <c r="AZ8844" s="4"/>
      <c r="BA8844" s="4"/>
      <c r="BB8844" s="4"/>
      <c r="BC8844" s="4">
        <v>40</v>
      </c>
      <c r="BD8844" t="str">
        <f>IF(AND(ADHOC!$G$15="",ADHOC!$S$4=""),"",IF(ADHOC!$G$15&lt;&gt;"",IF(ADHOC!$G$15=LEFT(Domein!$AS8844,LEN(ADHOC!$G$15)),MAX(Domein!BD$1:'Domein'!BD8843)+1,""),IF(ADHOC!$S$4=LEFT(Domein!$AS8844,LEN(ADHOC!$S$4)),MAX(Domein!BD$1:'Domein'!BD8843)+1,"")))</f>
        <v/>
      </c>
    </row>
    <row r="8845" spans="45:56" x14ac:dyDescent="0.2">
      <c r="AS8845" s="4" t="s">
        <v>32242</v>
      </c>
      <c r="AT8845" s="4" t="s">
        <v>21182</v>
      </c>
      <c r="AU8845" s="4" t="s">
        <v>456</v>
      </c>
      <c r="AV8845" s="4" t="s">
        <v>12350</v>
      </c>
      <c r="AW8845" s="4" t="s">
        <v>724</v>
      </c>
      <c r="AX8845" s="4"/>
      <c r="AY8845" s="4"/>
      <c r="AZ8845" s="4"/>
      <c r="BA8845" s="4"/>
      <c r="BB8845" s="4"/>
      <c r="BC8845" s="4">
        <v>40</v>
      </c>
      <c r="BD8845" t="str">
        <f>IF(AND(ADHOC!$G$15="",ADHOC!$S$4=""),"",IF(ADHOC!$G$15&lt;&gt;"",IF(ADHOC!$G$15=LEFT(Domein!$AS8845,LEN(ADHOC!$G$15)),MAX(Domein!BD$1:'Domein'!BD8844)+1,""),IF(ADHOC!$S$4=LEFT(Domein!$AS8845,LEN(ADHOC!$S$4)),MAX(Domein!BD$1:'Domein'!BD8844)+1,"")))</f>
        <v/>
      </c>
    </row>
    <row r="8846" spans="45:56" x14ac:dyDescent="0.2">
      <c r="AS8846" s="4" t="s">
        <v>32361</v>
      </c>
      <c r="AT8846" s="4" t="s">
        <v>31760</v>
      </c>
      <c r="AU8846" s="4" t="s">
        <v>456</v>
      </c>
      <c r="AV8846" s="4" t="s">
        <v>12350</v>
      </c>
      <c r="AW8846" s="4" t="s">
        <v>724</v>
      </c>
      <c r="AX8846" s="4"/>
      <c r="AY8846" s="4"/>
      <c r="AZ8846" s="4"/>
      <c r="BA8846" s="4"/>
      <c r="BB8846" s="4"/>
      <c r="BC8846" s="4">
        <v>40</v>
      </c>
      <c r="BD8846" t="str">
        <f>IF(AND(ADHOC!$G$15="",ADHOC!$S$4=""),"",IF(ADHOC!$G$15&lt;&gt;"",IF(ADHOC!$G$15=LEFT(Domein!$AS8846,LEN(ADHOC!$G$15)),MAX(Domein!BD$1:'Domein'!BD8845)+1,""),IF(ADHOC!$S$4=LEFT(Domein!$AS8846,LEN(ADHOC!$S$4)),MAX(Domein!BD$1:'Domein'!BD8845)+1,"")))</f>
        <v/>
      </c>
    </row>
    <row r="8847" spans="45:56" x14ac:dyDescent="0.2">
      <c r="AS8847" s="4" t="s">
        <v>32362</v>
      </c>
      <c r="AT8847" s="4" t="s">
        <v>31892</v>
      </c>
      <c r="AU8847" s="4" t="s">
        <v>456</v>
      </c>
      <c r="AV8847" s="4" t="s">
        <v>12350</v>
      </c>
      <c r="AW8847" s="4" t="s">
        <v>724</v>
      </c>
      <c r="AX8847" s="4"/>
      <c r="AY8847" s="4"/>
      <c r="AZ8847" s="4"/>
      <c r="BA8847" s="4"/>
      <c r="BB8847" s="4"/>
      <c r="BC8847" s="4">
        <v>40</v>
      </c>
      <c r="BD8847" t="str">
        <f>IF(AND(ADHOC!$G$15="",ADHOC!$S$4=""),"",IF(ADHOC!$G$15&lt;&gt;"",IF(ADHOC!$G$15=LEFT(Domein!$AS8847,LEN(ADHOC!$G$15)),MAX(Domein!BD$1:'Domein'!BD8846)+1,""),IF(ADHOC!$S$4=LEFT(Domein!$AS8847,LEN(ADHOC!$S$4)),MAX(Domein!BD$1:'Domein'!BD8846)+1,"")))</f>
        <v/>
      </c>
    </row>
    <row r="8848" spans="45:56" x14ac:dyDescent="0.2">
      <c r="AS8848" s="4" t="s">
        <v>32243</v>
      </c>
      <c r="AT8848" s="4" t="s">
        <v>31764</v>
      </c>
      <c r="AU8848" s="4" t="s">
        <v>456</v>
      </c>
      <c r="AV8848" s="4" t="s">
        <v>12350</v>
      </c>
      <c r="AW8848" s="4" t="s">
        <v>724</v>
      </c>
      <c r="AX8848" s="4"/>
      <c r="AY8848" s="4"/>
      <c r="AZ8848" s="4"/>
      <c r="BA8848" s="4"/>
      <c r="BB8848" s="4"/>
      <c r="BC8848" s="4">
        <v>40</v>
      </c>
      <c r="BD8848" t="str">
        <f>IF(AND(ADHOC!$G$15="",ADHOC!$S$4=""),"",IF(ADHOC!$G$15&lt;&gt;"",IF(ADHOC!$G$15=LEFT(Domein!$AS8848,LEN(ADHOC!$G$15)),MAX(Domein!BD$1:'Domein'!BD8847)+1,""),IF(ADHOC!$S$4=LEFT(Domein!$AS8848,LEN(ADHOC!$S$4)),MAX(Domein!BD$1:'Domein'!BD8847)+1,"")))</f>
        <v/>
      </c>
    </row>
    <row r="8849" spans="45:56" x14ac:dyDescent="0.2">
      <c r="AS8849" s="4" t="s">
        <v>32244</v>
      </c>
      <c r="AT8849" s="4" t="s">
        <v>31766</v>
      </c>
      <c r="AU8849" s="4" t="s">
        <v>456</v>
      </c>
      <c r="AV8849" s="4" t="s">
        <v>12350</v>
      </c>
      <c r="AW8849" s="4" t="s">
        <v>724</v>
      </c>
      <c r="AX8849" s="4"/>
      <c r="AY8849" s="4"/>
      <c r="AZ8849" s="4"/>
      <c r="BA8849" s="4"/>
      <c r="BB8849" s="4"/>
      <c r="BC8849" s="4">
        <v>40</v>
      </c>
      <c r="BD8849" t="str">
        <f>IF(AND(ADHOC!$G$15="",ADHOC!$S$4=""),"",IF(ADHOC!$G$15&lt;&gt;"",IF(ADHOC!$G$15=LEFT(Domein!$AS8849,LEN(ADHOC!$G$15)),MAX(Domein!BD$1:'Domein'!BD8848)+1,""),IF(ADHOC!$S$4=LEFT(Domein!$AS8849,LEN(ADHOC!$S$4)),MAX(Domein!BD$1:'Domein'!BD8848)+1,"")))</f>
        <v/>
      </c>
    </row>
    <row r="8850" spans="45:56" x14ac:dyDescent="0.2">
      <c r="AS8850" s="4" t="s">
        <v>32363</v>
      </c>
      <c r="AT8850" s="4" t="s">
        <v>21705</v>
      </c>
      <c r="AU8850" s="4" t="s">
        <v>456</v>
      </c>
      <c r="AV8850" s="4" t="s">
        <v>12350</v>
      </c>
      <c r="AW8850" s="4" t="s">
        <v>724</v>
      </c>
      <c r="AX8850" s="4"/>
      <c r="AY8850" s="4"/>
      <c r="AZ8850" s="4"/>
      <c r="BA8850" s="4"/>
      <c r="BB8850" s="4"/>
      <c r="BC8850" s="4">
        <v>40</v>
      </c>
      <c r="BD8850" t="str">
        <f>IF(AND(ADHOC!$G$15="",ADHOC!$S$4=""),"",IF(ADHOC!$G$15&lt;&gt;"",IF(ADHOC!$G$15=LEFT(Domein!$AS8850,LEN(ADHOC!$G$15)),MAX(Domein!BD$1:'Domein'!BD8849)+1,""),IF(ADHOC!$S$4=LEFT(Domein!$AS8850,LEN(ADHOC!$S$4)),MAX(Domein!BD$1:'Domein'!BD8849)+1,"")))</f>
        <v/>
      </c>
    </row>
    <row r="8851" spans="45:56" x14ac:dyDescent="0.2">
      <c r="AS8851" s="4" t="s">
        <v>32364</v>
      </c>
      <c r="AT8851" s="4" t="s">
        <v>31729</v>
      </c>
      <c r="AU8851" s="4" t="s">
        <v>456</v>
      </c>
      <c r="AV8851" s="4" t="s">
        <v>12350</v>
      </c>
      <c r="AW8851" s="4" t="s">
        <v>724</v>
      </c>
      <c r="AX8851" s="4"/>
      <c r="AY8851" s="4"/>
      <c r="AZ8851" s="4"/>
      <c r="BA8851" s="4"/>
      <c r="BB8851" s="4"/>
      <c r="BC8851" s="4">
        <v>40</v>
      </c>
      <c r="BD8851" t="str">
        <f>IF(AND(ADHOC!$G$15="",ADHOC!$S$4=""),"",IF(ADHOC!$G$15&lt;&gt;"",IF(ADHOC!$G$15=LEFT(Domein!$AS8851,LEN(ADHOC!$G$15)),MAX(Domein!BD$1:'Domein'!BD8850)+1,""),IF(ADHOC!$S$4=LEFT(Domein!$AS8851,LEN(ADHOC!$S$4)),MAX(Domein!BD$1:'Domein'!BD8850)+1,"")))</f>
        <v/>
      </c>
    </row>
    <row r="8852" spans="45:56" x14ac:dyDescent="0.2">
      <c r="AS8852" s="4" t="s">
        <v>32365</v>
      </c>
      <c r="AT8852" s="4" t="s">
        <v>21219</v>
      </c>
      <c r="AU8852" s="4" t="s">
        <v>456</v>
      </c>
      <c r="AV8852" s="4" t="s">
        <v>12350</v>
      </c>
      <c r="AW8852" s="4" t="s">
        <v>724</v>
      </c>
      <c r="AX8852" s="4"/>
      <c r="AY8852" s="4"/>
      <c r="AZ8852" s="4"/>
      <c r="BA8852" s="4"/>
      <c r="BB8852" s="4"/>
      <c r="BC8852" s="4">
        <v>40</v>
      </c>
      <c r="BD8852" t="str">
        <f>IF(AND(ADHOC!$G$15="",ADHOC!$S$4=""),"",IF(ADHOC!$G$15&lt;&gt;"",IF(ADHOC!$G$15=LEFT(Domein!$AS8852,LEN(ADHOC!$G$15)),MAX(Domein!BD$1:'Domein'!BD8851)+1,""),IF(ADHOC!$S$4=LEFT(Domein!$AS8852,LEN(ADHOC!$S$4)),MAX(Domein!BD$1:'Domein'!BD8851)+1,"")))</f>
        <v/>
      </c>
    </row>
    <row r="8853" spans="45:56" x14ac:dyDescent="0.2">
      <c r="AS8853" s="4" t="s">
        <v>32366</v>
      </c>
      <c r="AT8853" s="4" t="s">
        <v>31731</v>
      </c>
      <c r="AU8853" s="4" t="s">
        <v>456</v>
      </c>
      <c r="AV8853" s="4" t="s">
        <v>12350</v>
      </c>
      <c r="AW8853" s="4" t="s">
        <v>724</v>
      </c>
      <c r="AX8853" s="4"/>
      <c r="AY8853" s="4"/>
      <c r="AZ8853" s="4"/>
      <c r="BA8853" s="4"/>
      <c r="BB8853" s="4"/>
      <c r="BC8853" s="4">
        <v>40</v>
      </c>
      <c r="BD8853" t="str">
        <f>IF(AND(ADHOC!$G$15="",ADHOC!$S$4=""),"",IF(ADHOC!$G$15&lt;&gt;"",IF(ADHOC!$G$15=LEFT(Domein!$AS8853,LEN(ADHOC!$G$15)),MAX(Domein!BD$1:'Domein'!BD8852)+1,""),IF(ADHOC!$S$4=LEFT(Domein!$AS8853,LEN(ADHOC!$S$4)),MAX(Domein!BD$1:'Domein'!BD8852)+1,"")))</f>
        <v/>
      </c>
    </row>
    <row r="8854" spans="45:56" x14ac:dyDescent="0.2">
      <c r="AS8854" s="4" t="s">
        <v>32367</v>
      </c>
      <c r="AT8854" s="4" t="s">
        <v>31899</v>
      </c>
      <c r="AU8854" s="4" t="s">
        <v>456</v>
      </c>
      <c r="AV8854" s="4" t="s">
        <v>12350</v>
      </c>
      <c r="AW8854" s="4" t="s">
        <v>724</v>
      </c>
      <c r="AX8854" s="4"/>
      <c r="AY8854" s="4"/>
      <c r="AZ8854" s="4"/>
      <c r="BA8854" s="4"/>
      <c r="BB8854" s="4"/>
      <c r="BC8854" s="4">
        <v>40</v>
      </c>
      <c r="BD8854" t="str">
        <f>IF(AND(ADHOC!$G$15="",ADHOC!$S$4=""),"",IF(ADHOC!$G$15&lt;&gt;"",IF(ADHOC!$G$15=LEFT(Domein!$AS8854,LEN(ADHOC!$G$15)),MAX(Domein!BD$1:'Domein'!BD8853)+1,""),IF(ADHOC!$S$4=LEFT(Domein!$AS8854,LEN(ADHOC!$S$4)),MAX(Domein!BD$1:'Domein'!BD8853)+1,"")))</f>
        <v/>
      </c>
    </row>
    <row r="8855" spans="45:56" x14ac:dyDescent="0.2">
      <c r="AS8855" s="4" t="s">
        <v>32686</v>
      </c>
      <c r="AT8855" s="4" t="s">
        <v>21381</v>
      </c>
      <c r="AU8855" s="4" t="s">
        <v>456</v>
      </c>
      <c r="AV8855" s="4" t="s">
        <v>12350</v>
      </c>
      <c r="AW8855" s="4" t="s">
        <v>724</v>
      </c>
      <c r="AX8855" s="4"/>
      <c r="AY8855" s="4"/>
      <c r="AZ8855" s="4"/>
      <c r="BA8855" s="4"/>
      <c r="BB8855" s="4"/>
      <c r="BC8855" s="4">
        <v>40</v>
      </c>
      <c r="BD8855" t="str">
        <f>IF(AND(ADHOC!$G$15="",ADHOC!$S$4=""),"",IF(ADHOC!$G$15&lt;&gt;"",IF(ADHOC!$G$15=LEFT(Domein!$AS8855,LEN(ADHOC!$G$15)),MAX(Domein!BD$1:'Domein'!BD8854)+1,""),IF(ADHOC!$S$4=LEFT(Domein!$AS8855,LEN(ADHOC!$S$4)),MAX(Domein!BD$1:'Domein'!BD8854)+1,"")))</f>
        <v/>
      </c>
    </row>
    <row r="8856" spans="45:56" x14ac:dyDescent="0.2">
      <c r="AS8856" s="4" t="s">
        <v>32368</v>
      </c>
      <c r="AT8856" s="4" t="s">
        <v>31902</v>
      </c>
      <c r="AU8856" s="4" t="s">
        <v>456</v>
      </c>
      <c r="AV8856" s="4" t="s">
        <v>12350</v>
      </c>
      <c r="AW8856" s="4" t="s">
        <v>724</v>
      </c>
      <c r="AX8856" s="4"/>
      <c r="AY8856" s="4"/>
      <c r="AZ8856" s="4"/>
      <c r="BA8856" s="4"/>
      <c r="BB8856" s="4"/>
      <c r="BC8856" s="4">
        <v>40</v>
      </c>
      <c r="BD8856" t="str">
        <f>IF(AND(ADHOC!$G$15="",ADHOC!$S$4=""),"",IF(ADHOC!$G$15&lt;&gt;"",IF(ADHOC!$G$15=LEFT(Domein!$AS8856,LEN(ADHOC!$G$15)),MAX(Domein!BD$1:'Domein'!BD8855)+1,""),IF(ADHOC!$S$4=LEFT(Domein!$AS8856,LEN(ADHOC!$S$4)),MAX(Domein!BD$1:'Domein'!BD8855)+1,"")))</f>
        <v/>
      </c>
    </row>
    <row r="8857" spans="45:56" x14ac:dyDescent="0.2">
      <c r="AS8857" s="4" t="s">
        <v>21344</v>
      </c>
      <c r="AT8857" s="4" t="s">
        <v>21312</v>
      </c>
      <c r="AU8857" s="4" t="s">
        <v>456</v>
      </c>
      <c r="AV8857" s="4" t="s">
        <v>21220</v>
      </c>
      <c r="AW8857" s="4" t="s">
        <v>1167</v>
      </c>
      <c r="AX8857" s="4"/>
      <c r="AY8857" s="4"/>
      <c r="AZ8857" s="4"/>
      <c r="BA8857" s="4"/>
      <c r="BB8857" s="4"/>
      <c r="BC8857" s="4">
        <v>40</v>
      </c>
      <c r="BD8857" t="str">
        <f>IF(AND(ADHOC!$G$15="",ADHOC!$S$4=""),"",IF(ADHOC!$G$15&lt;&gt;"",IF(ADHOC!$G$15=LEFT(Domein!$AS8857,LEN(ADHOC!$G$15)),MAX(Domein!BD$1:'Domein'!BD8856)+1,""),IF(ADHOC!$S$4=LEFT(Domein!$AS8857,LEN(ADHOC!$S$4)),MAX(Domein!BD$1:'Domein'!BD8856)+1,"")))</f>
        <v/>
      </c>
    </row>
    <row r="8858" spans="45:56" x14ac:dyDescent="0.2">
      <c r="AS8858" s="4" t="s">
        <v>32369</v>
      </c>
      <c r="AT8858" s="4" t="s">
        <v>32370</v>
      </c>
      <c r="AU8858" s="4" t="s">
        <v>456</v>
      </c>
      <c r="AV8858" s="4" t="s">
        <v>12350</v>
      </c>
      <c r="AW8858" s="4" t="s">
        <v>724</v>
      </c>
      <c r="AX8858" s="4"/>
      <c r="AY8858" s="4"/>
      <c r="AZ8858" s="4"/>
      <c r="BA8858" s="4"/>
      <c r="BB8858" s="4"/>
      <c r="BC8858" s="4">
        <v>40</v>
      </c>
      <c r="BD8858" t="str">
        <f>IF(AND(ADHOC!$G$15="",ADHOC!$S$4=""),"",IF(ADHOC!$G$15&lt;&gt;"",IF(ADHOC!$G$15=LEFT(Domein!$AS8858,LEN(ADHOC!$G$15)),MAX(Domein!BD$1:'Domein'!BD8857)+1,""),IF(ADHOC!$S$4=LEFT(Domein!$AS8858,LEN(ADHOC!$S$4)),MAX(Domein!BD$1:'Domein'!BD8857)+1,"")))</f>
        <v/>
      </c>
    </row>
    <row r="8859" spans="45:56" x14ac:dyDescent="0.2">
      <c r="AS8859" s="4" t="s">
        <v>32687</v>
      </c>
      <c r="AT8859" s="4" t="s">
        <v>21370</v>
      </c>
      <c r="AU8859" s="4" t="s">
        <v>456</v>
      </c>
      <c r="AV8859" s="4" t="s">
        <v>12350</v>
      </c>
      <c r="AW8859" s="4" t="s">
        <v>724</v>
      </c>
      <c r="AX8859" s="4"/>
      <c r="AY8859" s="4"/>
      <c r="AZ8859" s="4"/>
      <c r="BA8859" s="4"/>
      <c r="BB8859" s="4"/>
      <c r="BC8859" s="4">
        <v>40</v>
      </c>
      <c r="BD8859" t="str">
        <f>IF(AND(ADHOC!$G$15="",ADHOC!$S$4=""),"",IF(ADHOC!$G$15&lt;&gt;"",IF(ADHOC!$G$15=LEFT(Domein!$AS8859,LEN(ADHOC!$G$15)),MAX(Domein!BD$1:'Domein'!BD8858)+1,""),IF(ADHOC!$S$4=LEFT(Domein!$AS8859,LEN(ADHOC!$S$4)),MAX(Domein!BD$1:'Domein'!BD8858)+1,"")))</f>
        <v/>
      </c>
    </row>
    <row r="8860" spans="45:56" x14ac:dyDescent="0.2">
      <c r="AS8860" s="4" t="s">
        <v>32688</v>
      </c>
      <c r="AT8860" s="4" t="s">
        <v>32276</v>
      </c>
      <c r="AU8860" s="4" t="s">
        <v>456</v>
      </c>
      <c r="AV8860" s="4" t="s">
        <v>12350</v>
      </c>
      <c r="AW8860" s="4" t="s">
        <v>724</v>
      </c>
      <c r="AX8860" s="4"/>
      <c r="AY8860" s="4"/>
      <c r="AZ8860" s="4"/>
      <c r="BA8860" s="4"/>
      <c r="BB8860" s="4"/>
      <c r="BC8860" s="4">
        <v>40</v>
      </c>
      <c r="BD8860" t="str">
        <f>IF(AND(ADHOC!$G$15="",ADHOC!$S$4=""),"",IF(ADHOC!$G$15&lt;&gt;"",IF(ADHOC!$G$15=LEFT(Domein!$AS8860,LEN(ADHOC!$G$15)),MAX(Domein!BD$1:'Domein'!BD8859)+1,""),IF(ADHOC!$S$4=LEFT(Domein!$AS8860,LEN(ADHOC!$S$4)),MAX(Domein!BD$1:'Domein'!BD8859)+1,"")))</f>
        <v/>
      </c>
    </row>
    <row r="8861" spans="45:56" x14ac:dyDescent="0.2">
      <c r="AS8861" s="4" t="s">
        <v>32689</v>
      </c>
      <c r="AT8861" s="4" t="s">
        <v>31868</v>
      </c>
      <c r="AU8861" s="4" t="s">
        <v>456</v>
      </c>
      <c r="AV8861" s="4" t="s">
        <v>12350</v>
      </c>
      <c r="AW8861" s="4" t="s">
        <v>724</v>
      </c>
      <c r="AX8861" s="4"/>
      <c r="AY8861" s="4"/>
      <c r="AZ8861" s="4"/>
      <c r="BA8861" s="4"/>
      <c r="BB8861" s="4"/>
      <c r="BC8861" s="4">
        <v>40</v>
      </c>
      <c r="BD8861" t="str">
        <f>IF(AND(ADHOC!$G$15="",ADHOC!$S$4=""),"",IF(ADHOC!$G$15&lt;&gt;"",IF(ADHOC!$G$15=LEFT(Domein!$AS8861,LEN(ADHOC!$G$15)),MAX(Domein!BD$1:'Domein'!BD8860)+1,""),IF(ADHOC!$S$4=LEFT(Domein!$AS8861,LEN(ADHOC!$S$4)),MAX(Domein!BD$1:'Domein'!BD8860)+1,"")))</f>
        <v/>
      </c>
    </row>
    <row r="8862" spans="45:56" x14ac:dyDescent="0.2">
      <c r="AS8862" s="4" t="s">
        <v>32690</v>
      </c>
      <c r="AT8862" s="4" t="s">
        <v>32236</v>
      </c>
      <c r="AU8862" s="4" t="s">
        <v>456</v>
      </c>
      <c r="AV8862" s="4" t="s">
        <v>12350</v>
      </c>
      <c r="AW8862" s="4" t="s">
        <v>1167</v>
      </c>
      <c r="AX8862" s="4"/>
      <c r="AY8862" s="4"/>
      <c r="AZ8862" s="4"/>
      <c r="BA8862" s="4"/>
      <c r="BB8862" s="4"/>
      <c r="BC8862" s="4">
        <v>40</v>
      </c>
      <c r="BD8862" t="str">
        <f>IF(AND(ADHOC!$G$15="",ADHOC!$S$4=""),"",IF(ADHOC!$G$15&lt;&gt;"",IF(ADHOC!$G$15=LEFT(Domein!$AS8862,LEN(ADHOC!$G$15)),MAX(Domein!BD$1:'Domein'!BD8861)+1,""),IF(ADHOC!$S$4=LEFT(Domein!$AS8862,LEN(ADHOC!$S$4)),MAX(Domein!BD$1:'Domein'!BD8861)+1,"")))</f>
        <v/>
      </c>
    </row>
    <row r="8863" spans="45:56" x14ac:dyDescent="0.2">
      <c r="AS8863" s="4" t="s">
        <v>32691</v>
      </c>
      <c r="AT8863" s="4" t="s">
        <v>31733</v>
      </c>
      <c r="AU8863" s="4" t="s">
        <v>456</v>
      </c>
      <c r="AV8863" s="4" t="s">
        <v>12350</v>
      </c>
      <c r="AW8863" s="4" t="s">
        <v>724</v>
      </c>
      <c r="AX8863" s="4"/>
      <c r="AY8863" s="4"/>
      <c r="AZ8863" s="4"/>
      <c r="BA8863" s="4"/>
      <c r="BB8863" s="4"/>
      <c r="BC8863" s="4">
        <v>40</v>
      </c>
      <c r="BD8863" t="str">
        <f>IF(AND(ADHOC!$G$15="",ADHOC!$S$4=""),"",IF(ADHOC!$G$15&lt;&gt;"",IF(ADHOC!$G$15=LEFT(Domein!$AS8863,LEN(ADHOC!$G$15)),MAX(Domein!BD$1:'Domein'!BD8862)+1,""),IF(ADHOC!$S$4=LEFT(Domein!$AS8863,LEN(ADHOC!$S$4)),MAX(Domein!BD$1:'Domein'!BD8862)+1,"")))</f>
        <v/>
      </c>
    </row>
    <row r="8864" spans="45:56" x14ac:dyDescent="0.2">
      <c r="AS8864" s="4" t="s">
        <v>32371</v>
      </c>
      <c r="AT8864" s="4" t="s">
        <v>21286</v>
      </c>
      <c r="AU8864" s="4" t="s">
        <v>456</v>
      </c>
      <c r="AV8864" s="4" t="s">
        <v>12350</v>
      </c>
      <c r="AW8864" s="4" t="s">
        <v>724</v>
      </c>
      <c r="AX8864" s="4"/>
      <c r="AY8864" s="4"/>
      <c r="AZ8864" s="4"/>
      <c r="BA8864" s="4"/>
      <c r="BB8864" s="4"/>
      <c r="BC8864" s="4">
        <v>40</v>
      </c>
      <c r="BD8864" t="str">
        <f>IF(AND(ADHOC!$G$15="",ADHOC!$S$4=""),"",IF(ADHOC!$G$15&lt;&gt;"",IF(ADHOC!$G$15=LEFT(Domein!$AS8864,LEN(ADHOC!$G$15)),MAX(Domein!BD$1:'Domein'!BD8863)+1,""),IF(ADHOC!$S$4=LEFT(Domein!$AS8864,LEN(ADHOC!$S$4)),MAX(Domein!BD$1:'Domein'!BD8863)+1,"")))</f>
        <v/>
      </c>
    </row>
    <row r="8865" spans="45:56" x14ac:dyDescent="0.2">
      <c r="AS8865" s="4" t="s">
        <v>32692</v>
      </c>
      <c r="AT8865" s="4" t="s">
        <v>21703</v>
      </c>
      <c r="AU8865" s="4" t="s">
        <v>456</v>
      </c>
      <c r="AV8865" s="4" t="s">
        <v>12350</v>
      </c>
      <c r="AW8865" s="4" t="s">
        <v>724</v>
      </c>
      <c r="AX8865" s="4"/>
      <c r="AY8865" s="4"/>
      <c r="AZ8865" s="4"/>
      <c r="BA8865" s="4"/>
      <c r="BB8865" s="4"/>
      <c r="BC8865" s="4">
        <v>40</v>
      </c>
      <c r="BD8865" t="str">
        <f>IF(AND(ADHOC!$G$15="",ADHOC!$S$4=""),"",IF(ADHOC!$G$15&lt;&gt;"",IF(ADHOC!$G$15=LEFT(Domein!$AS8865,LEN(ADHOC!$G$15)),MAX(Domein!BD$1:'Domein'!BD8864)+1,""),IF(ADHOC!$S$4=LEFT(Domein!$AS8865,LEN(ADHOC!$S$4)),MAX(Domein!BD$1:'Domein'!BD8864)+1,"")))</f>
        <v/>
      </c>
    </row>
    <row r="8866" spans="45:56" x14ac:dyDescent="0.2">
      <c r="AS8866" s="4" t="s">
        <v>32693</v>
      </c>
      <c r="AT8866" s="4" t="s">
        <v>31871</v>
      </c>
      <c r="AU8866" s="4" t="s">
        <v>456</v>
      </c>
      <c r="AV8866" s="4" t="s">
        <v>12350</v>
      </c>
      <c r="AW8866" s="4" t="s">
        <v>724</v>
      </c>
      <c r="AX8866" s="4"/>
      <c r="AY8866" s="4"/>
      <c r="AZ8866" s="4"/>
      <c r="BA8866" s="4"/>
      <c r="BB8866" s="4"/>
      <c r="BC8866" s="4">
        <v>40</v>
      </c>
      <c r="BD8866" t="str">
        <f>IF(AND(ADHOC!$G$15="",ADHOC!$S$4=""),"",IF(ADHOC!$G$15&lt;&gt;"",IF(ADHOC!$G$15=LEFT(Domein!$AS8866,LEN(ADHOC!$G$15)),MAX(Domein!BD$1:'Domein'!BD8865)+1,""),IF(ADHOC!$S$4=LEFT(Domein!$AS8866,LEN(ADHOC!$S$4)),MAX(Domein!BD$1:'Domein'!BD8865)+1,"")))</f>
        <v/>
      </c>
    </row>
    <row r="8867" spans="45:56" x14ac:dyDescent="0.2">
      <c r="AS8867" s="4" t="s">
        <v>32694</v>
      </c>
      <c r="AT8867" s="4" t="s">
        <v>31873</v>
      </c>
      <c r="AU8867" s="4" t="s">
        <v>456</v>
      </c>
      <c r="AV8867" s="4" t="s">
        <v>12350</v>
      </c>
      <c r="AW8867" s="4" t="s">
        <v>724</v>
      </c>
      <c r="AX8867" s="4"/>
      <c r="AY8867" s="4"/>
      <c r="AZ8867" s="4"/>
      <c r="BA8867" s="4"/>
      <c r="BB8867" s="4"/>
      <c r="BC8867" s="4">
        <v>40</v>
      </c>
      <c r="BD8867" t="str">
        <f>IF(AND(ADHOC!$G$15="",ADHOC!$S$4=""),"",IF(ADHOC!$G$15&lt;&gt;"",IF(ADHOC!$G$15=LEFT(Domein!$AS8867,LEN(ADHOC!$G$15)),MAX(Domein!BD$1:'Domein'!BD8866)+1,""),IF(ADHOC!$S$4=LEFT(Domein!$AS8867,LEN(ADHOC!$S$4)),MAX(Domein!BD$1:'Domein'!BD8866)+1,"")))</f>
        <v/>
      </c>
    </row>
    <row r="8868" spans="45:56" x14ac:dyDescent="0.2">
      <c r="AS8868" s="4" t="s">
        <v>21375</v>
      </c>
      <c r="AT8868" s="4" t="s">
        <v>21312</v>
      </c>
      <c r="AU8868" s="4" t="s">
        <v>456</v>
      </c>
      <c r="AV8868" s="4" t="s">
        <v>21220</v>
      </c>
      <c r="AW8868" s="4" t="s">
        <v>1167</v>
      </c>
      <c r="AX8868" s="4"/>
      <c r="AY8868" s="4"/>
      <c r="AZ8868" s="4"/>
      <c r="BA8868" s="4"/>
      <c r="BB8868" s="4"/>
      <c r="BC8868" s="4">
        <v>40</v>
      </c>
      <c r="BD8868" t="str">
        <f>IF(AND(ADHOC!$G$15="",ADHOC!$S$4=""),"",IF(ADHOC!$G$15&lt;&gt;"",IF(ADHOC!$G$15=LEFT(Domein!$AS8868,LEN(ADHOC!$G$15)),MAX(Domein!BD$1:'Domein'!BD8867)+1,""),IF(ADHOC!$S$4=LEFT(Domein!$AS8868,LEN(ADHOC!$S$4)),MAX(Domein!BD$1:'Domein'!BD8867)+1,"")))</f>
        <v/>
      </c>
    </row>
    <row r="8869" spans="45:56" x14ac:dyDescent="0.2">
      <c r="AS8869" s="4" t="s">
        <v>32695</v>
      </c>
      <c r="AT8869" s="4" t="s">
        <v>31736</v>
      </c>
      <c r="AU8869" s="4" t="s">
        <v>456</v>
      </c>
      <c r="AV8869" s="4" t="s">
        <v>12350</v>
      </c>
      <c r="AW8869" s="4" t="s">
        <v>724</v>
      </c>
      <c r="AX8869" s="4"/>
      <c r="AY8869" s="4"/>
      <c r="AZ8869" s="4"/>
      <c r="BA8869" s="4"/>
      <c r="BB8869" s="4"/>
      <c r="BC8869" s="4">
        <v>40</v>
      </c>
      <c r="BD8869" t="str">
        <f>IF(AND(ADHOC!$G$15="",ADHOC!$S$4=""),"",IF(ADHOC!$G$15&lt;&gt;"",IF(ADHOC!$G$15=LEFT(Domein!$AS8869,LEN(ADHOC!$G$15)),MAX(Domein!BD$1:'Domein'!BD8868)+1,""),IF(ADHOC!$S$4=LEFT(Domein!$AS8869,LEN(ADHOC!$S$4)),MAX(Domein!BD$1:'Domein'!BD8868)+1,"")))</f>
        <v/>
      </c>
    </row>
    <row r="8870" spans="45:56" x14ac:dyDescent="0.2">
      <c r="AS8870" s="4" t="s">
        <v>32789</v>
      </c>
      <c r="AT8870" s="4" t="s">
        <v>31736</v>
      </c>
      <c r="AU8870" s="4" t="s">
        <v>456</v>
      </c>
      <c r="AV8870" s="4" t="s">
        <v>21220</v>
      </c>
      <c r="AW8870" s="4" t="s">
        <v>1167</v>
      </c>
      <c r="AX8870" s="4"/>
      <c r="AY8870" s="4"/>
      <c r="AZ8870" s="4"/>
      <c r="BA8870" s="4"/>
      <c r="BB8870" s="4"/>
      <c r="BC8870" s="4">
        <v>40</v>
      </c>
      <c r="BD8870" t="str">
        <f>IF(AND(ADHOC!$G$15="",ADHOC!$S$4=""),"",IF(ADHOC!$G$15&lt;&gt;"",IF(ADHOC!$G$15=LEFT(Domein!$AS8870,LEN(ADHOC!$G$15)),MAX(Domein!BD$1:'Domein'!BD8869)+1,""),IF(ADHOC!$S$4=LEFT(Domein!$AS8870,LEN(ADHOC!$S$4)),MAX(Domein!BD$1:'Domein'!BD8869)+1,"")))</f>
        <v/>
      </c>
    </row>
    <row r="8871" spans="45:56" x14ac:dyDescent="0.2">
      <c r="AS8871" s="4" t="s">
        <v>32696</v>
      </c>
      <c r="AT8871" s="4" t="s">
        <v>31725</v>
      </c>
      <c r="AU8871" s="4" t="s">
        <v>456</v>
      </c>
      <c r="AV8871" s="4" t="s">
        <v>12350</v>
      </c>
      <c r="AW8871" s="4" t="s">
        <v>724</v>
      </c>
      <c r="AX8871" s="4"/>
      <c r="AY8871" s="4"/>
      <c r="AZ8871" s="4"/>
      <c r="BA8871" s="4"/>
      <c r="BB8871" s="4"/>
      <c r="BC8871" s="4">
        <v>40</v>
      </c>
      <c r="BD8871" t="str">
        <f>IF(AND(ADHOC!$G$15="",ADHOC!$S$4=""),"",IF(ADHOC!$G$15&lt;&gt;"",IF(ADHOC!$G$15=LEFT(Domein!$AS8871,LEN(ADHOC!$G$15)),MAX(Domein!BD$1:'Domein'!BD8870)+1,""),IF(ADHOC!$S$4=LEFT(Domein!$AS8871,LEN(ADHOC!$S$4)),MAX(Domein!BD$1:'Domein'!BD8870)+1,"")))</f>
        <v/>
      </c>
    </row>
    <row r="8872" spans="45:56" x14ac:dyDescent="0.2">
      <c r="AS8872" s="4" t="s">
        <v>32983</v>
      </c>
      <c r="AT8872" s="4" t="s">
        <v>31725</v>
      </c>
      <c r="AU8872" s="4" t="s">
        <v>456</v>
      </c>
      <c r="AV8872" s="4" t="s">
        <v>21220</v>
      </c>
      <c r="AW8872" s="4" t="s">
        <v>1167</v>
      </c>
      <c r="AX8872" s="4"/>
      <c r="AY8872" s="4"/>
      <c r="AZ8872" s="4"/>
      <c r="BA8872" s="4"/>
      <c r="BB8872" s="4"/>
      <c r="BC8872" s="4">
        <v>40</v>
      </c>
      <c r="BD8872" t="str">
        <f>IF(AND(ADHOC!$G$15="",ADHOC!$S$4=""),"",IF(ADHOC!$G$15&lt;&gt;"",IF(ADHOC!$G$15=LEFT(Domein!$AS8872,LEN(ADHOC!$G$15)),MAX(Domein!BD$1:'Domein'!BD8871)+1,""),IF(ADHOC!$S$4=LEFT(Domein!$AS8872,LEN(ADHOC!$S$4)),MAX(Domein!BD$1:'Domein'!BD8871)+1,"")))</f>
        <v/>
      </c>
    </row>
    <row r="8873" spans="45:56" x14ac:dyDescent="0.2">
      <c r="AS8873" s="4" t="s">
        <v>21345</v>
      </c>
      <c r="AT8873" s="4" t="s">
        <v>21312</v>
      </c>
      <c r="AU8873" s="4" t="s">
        <v>456</v>
      </c>
      <c r="AV8873" s="4" t="s">
        <v>21220</v>
      </c>
      <c r="AW8873" s="4" t="s">
        <v>1167</v>
      </c>
      <c r="AX8873" s="4"/>
      <c r="AY8873" s="4"/>
      <c r="AZ8873" s="4"/>
      <c r="BA8873" s="4"/>
      <c r="BB8873" s="4"/>
      <c r="BC8873" s="4">
        <v>40</v>
      </c>
      <c r="BD8873" t="str">
        <f>IF(AND(ADHOC!$G$15="",ADHOC!$S$4=""),"",IF(ADHOC!$G$15&lt;&gt;"",IF(ADHOC!$G$15=LEFT(Domein!$AS8873,LEN(ADHOC!$G$15)),MAX(Domein!BD$1:'Domein'!BD8872)+1,""),IF(ADHOC!$S$4=LEFT(Domein!$AS8873,LEN(ADHOC!$S$4)),MAX(Domein!BD$1:'Domein'!BD8872)+1,"")))</f>
        <v/>
      </c>
    </row>
    <row r="8874" spans="45:56" x14ac:dyDescent="0.2">
      <c r="AS8874" s="4" t="s">
        <v>33328</v>
      </c>
      <c r="AT8874" s="4" t="s">
        <v>31729</v>
      </c>
      <c r="AU8874" s="4" t="s">
        <v>456</v>
      </c>
      <c r="AV8874" s="4" t="s">
        <v>21220</v>
      </c>
      <c r="AW8874" s="4" t="s">
        <v>1167</v>
      </c>
      <c r="AX8874" s="4"/>
      <c r="AY8874" s="4"/>
      <c r="AZ8874" s="4"/>
      <c r="BA8874" s="4"/>
      <c r="BB8874" s="4"/>
      <c r="BC8874" s="4">
        <v>40</v>
      </c>
      <c r="BD8874" t="str">
        <f>IF(AND(ADHOC!$G$15="",ADHOC!$S$4=""),"",IF(ADHOC!$G$15&lt;&gt;"",IF(ADHOC!$G$15=LEFT(Domein!$AS8874,LEN(ADHOC!$G$15)),MAX(Domein!BD$1:'Domein'!BD8873)+1,""),IF(ADHOC!$S$4=LEFT(Domein!$AS8874,LEN(ADHOC!$S$4)),MAX(Domein!BD$1:'Domein'!BD8873)+1,"")))</f>
        <v/>
      </c>
    </row>
    <row r="8875" spans="45:56" x14ac:dyDescent="0.2">
      <c r="AS8875" s="4" t="s">
        <v>21376</v>
      </c>
      <c r="AT8875" s="4" t="s">
        <v>21312</v>
      </c>
      <c r="AU8875" s="4" t="s">
        <v>456</v>
      </c>
      <c r="AV8875" s="4" t="s">
        <v>21220</v>
      </c>
      <c r="AW8875" s="4" t="s">
        <v>1167</v>
      </c>
      <c r="AX8875" s="4"/>
      <c r="AY8875" s="4"/>
      <c r="AZ8875" s="4"/>
      <c r="BA8875" s="4"/>
      <c r="BB8875" s="4"/>
      <c r="BC8875" s="4">
        <v>40</v>
      </c>
      <c r="BD8875" t="str">
        <f>IF(AND(ADHOC!$G$15="",ADHOC!$S$4=""),"",IF(ADHOC!$G$15&lt;&gt;"",IF(ADHOC!$G$15=LEFT(Domein!$AS8875,LEN(ADHOC!$G$15)),MAX(Domein!BD$1:'Domein'!BD8874)+1,""),IF(ADHOC!$S$4=LEFT(Domein!$AS8875,LEN(ADHOC!$S$4)),MAX(Domein!BD$1:'Domein'!BD8874)+1,"")))</f>
        <v/>
      </c>
    </row>
    <row r="8876" spans="45:56" x14ac:dyDescent="0.2">
      <c r="AS8876" s="4" t="s">
        <v>33401</v>
      </c>
      <c r="AT8876" s="4" t="s">
        <v>31729</v>
      </c>
      <c r="AU8876" s="4" t="s">
        <v>456</v>
      </c>
      <c r="AV8876" s="4" t="s">
        <v>21220</v>
      </c>
      <c r="AW8876" s="4" t="s">
        <v>1167</v>
      </c>
      <c r="AX8876" s="4"/>
      <c r="AY8876" s="4"/>
      <c r="AZ8876" s="4"/>
      <c r="BA8876" s="4"/>
      <c r="BB8876" s="4"/>
      <c r="BC8876" s="4">
        <v>40</v>
      </c>
      <c r="BD8876" t="str">
        <f>IF(AND(ADHOC!$G$15="",ADHOC!$S$4=""),"",IF(ADHOC!$G$15&lt;&gt;"",IF(ADHOC!$G$15=LEFT(Domein!$AS8876,LEN(ADHOC!$G$15)),MAX(Domein!BD$1:'Domein'!BD8875)+1,""),IF(ADHOC!$S$4=LEFT(Domein!$AS8876,LEN(ADHOC!$S$4)),MAX(Domein!BD$1:'Domein'!BD8875)+1,"")))</f>
        <v/>
      </c>
    </row>
    <row r="8877" spans="45:56" x14ac:dyDescent="0.2">
      <c r="AS8877" s="4" t="s">
        <v>21377</v>
      </c>
      <c r="AT8877" s="4" t="s">
        <v>21312</v>
      </c>
      <c r="AU8877" s="4" t="s">
        <v>456</v>
      </c>
      <c r="AV8877" s="4" t="s">
        <v>21220</v>
      </c>
      <c r="AW8877" s="4" t="s">
        <v>1167</v>
      </c>
      <c r="AX8877" s="4"/>
      <c r="AY8877" s="4"/>
      <c r="AZ8877" s="4"/>
      <c r="BA8877" s="4"/>
      <c r="BB8877" s="4"/>
      <c r="BC8877" s="4">
        <v>40</v>
      </c>
      <c r="BD8877" t="str">
        <f>IF(AND(ADHOC!$G$15="",ADHOC!$S$4=""),"",IF(ADHOC!$G$15&lt;&gt;"",IF(ADHOC!$G$15=LEFT(Domein!$AS8877,LEN(ADHOC!$G$15)),MAX(Domein!BD$1:'Domein'!BD8876)+1,""),IF(ADHOC!$S$4=LEFT(Domein!$AS8877,LEN(ADHOC!$S$4)),MAX(Domein!BD$1:'Domein'!BD8876)+1,"")))</f>
        <v/>
      </c>
    </row>
    <row r="8878" spans="45:56" x14ac:dyDescent="0.2">
      <c r="AS8878" s="4" t="s">
        <v>33402</v>
      </c>
      <c r="AT8878" s="4" t="s">
        <v>21218</v>
      </c>
      <c r="AU8878" s="4" t="s">
        <v>456</v>
      </c>
      <c r="AV8878" s="4" t="s">
        <v>21220</v>
      </c>
      <c r="AW8878" s="4" t="s">
        <v>1167</v>
      </c>
      <c r="AX8878" s="4"/>
      <c r="AY8878" s="4"/>
      <c r="AZ8878" s="4"/>
      <c r="BA8878" s="4"/>
      <c r="BB8878" s="4"/>
      <c r="BC8878" s="4">
        <v>40</v>
      </c>
      <c r="BD8878" t="str">
        <f>IF(AND(ADHOC!$G$15="",ADHOC!$S$4=""),"",IF(ADHOC!$G$15&lt;&gt;"",IF(ADHOC!$G$15=LEFT(Domein!$AS8878,LEN(ADHOC!$G$15)),MAX(Domein!BD$1:'Domein'!BD8877)+1,""),IF(ADHOC!$S$4=LEFT(Domein!$AS8878,LEN(ADHOC!$S$4)),MAX(Domein!BD$1:'Domein'!BD8877)+1,"")))</f>
        <v/>
      </c>
    </row>
    <row r="8879" spans="45:56" x14ac:dyDescent="0.2">
      <c r="AS8879" s="4" t="s">
        <v>21709</v>
      </c>
      <c r="AT8879" s="4" t="s">
        <v>21705</v>
      </c>
      <c r="AU8879" s="4" t="s">
        <v>456</v>
      </c>
      <c r="AV8879" s="4" t="s">
        <v>21220</v>
      </c>
      <c r="AW8879" s="4" t="s">
        <v>1167</v>
      </c>
      <c r="AX8879" s="4"/>
      <c r="AY8879" s="4"/>
      <c r="AZ8879" s="4"/>
      <c r="BA8879" s="4"/>
      <c r="BB8879" s="4"/>
      <c r="BC8879" s="4">
        <v>40</v>
      </c>
      <c r="BD8879" t="str">
        <f>IF(AND(ADHOC!$G$15="",ADHOC!$S$4=""),"",IF(ADHOC!$G$15&lt;&gt;"",IF(ADHOC!$G$15=LEFT(Domein!$AS8879,LEN(ADHOC!$G$15)),MAX(Domein!BD$1:'Domein'!BD8878)+1,""),IF(ADHOC!$S$4=LEFT(Domein!$AS8879,LEN(ADHOC!$S$4)),MAX(Domein!BD$1:'Domein'!BD8878)+1,"")))</f>
        <v/>
      </c>
    </row>
    <row r="8880" spans="45:56" x14ac:dyDescent="0.2">
      <c r="AS8880" s="4" t="s">
        <v>21378</v>
      </c>
      <c r="AT8880" s="4" t="s">
        <v>21312</v>
      </c>
      <c r="AU8880" s="4" t="s">
        <v>456</v>
      </c>
      <c r="AV8880" s="4" t="s">
        <v>21220</v>
      </c>
      <c r="AW8880" s="4" t="s">
        <v>1167</v>
      </c>
      <c r="AX8880" s="4"/>
      <c r="AY8880" s="4"/>
      <c r="AZ8880" s="4"/>
      <c r="BA8880" s="4"/>
      <c r="BB8880" s="4"/>
      <c r="BC8880" s="4">
        <v>40</v>
      </c>
      <c r="BD8880" t="str">
        <f>IF(AND(ADHOC!$G$15="",ADHOC!$S$4=""),"",IF(ADHOC!$G$15&lt;&gt;"",IF(ADHOC!$G$15=LEFT(Domein!$AS8880,LEN(ADHOC!$G$15)),MAX(Domein!BD$1:'Domein'!BD8879)+1,""),IF(ADHOC!$S$4=LEFT(Domein!$AS8880,LEN(ADHOC!$S$4)),MAX(Domein!BD$1:'Domein'!BD8879)+1,"")))</f>
        <v/>
      </c>
    </row>
    <row r="8881" spans="45:56" x14ac:dyDescent="0.2">
      <c r="AS8881" s="4" t="s">
        <v>32790</v>
      </c>
      <c r="AT8881" s="4" t="s">
        <v>31736</v>
      </c>
      <c r="AU8881" s="4" t="s">
        <v>456</v>
      </c>
      <c r="AV8881" s="4" t="s">
        <v>21220</v>
      </c>
      <c r="AW8881" s="4" t="s">
        <v>1167</v>
      </c>
      <c r="AX8881" s="4"/>
      <c r="AY8881" s="4"/>
      <c r="AZ8881" s="4"/>
      <c r="BA8881" s="4"/>
      <c r="BB8881" s="4"/>
      <c r="BC8881" s="4">
        <v>40</v>
      </c>
      <c r="BD8881" t="str">
        <f>IF(AND(ADHOC!$G$15="",ADHOC!$S$4=""),"",IF(ADHOC!$G$15&lt;&gt;"",IF(ADHOC!$G$15=LEFT(Domein!$AS8881,LEN(ADHOC!$G$15)),MAX(Domein!BD$1:'Domein'!BD8880)+1,""),IF(ADHOC!$S$4=LEFT(Domein!$AS8881,LEN(ADHOC!$S$4)),MAX(Domein!BD$1:'Domein'!BD8880)+1,"")))</f>
        <v/>
      </c>
    </row>
    <row r="8882" spans="45:56" x14ac:dyDescent="0.2">
      <c r="AS8882" s="4" t="s">
        <v>32404</v>
      </c>
      <c r="AT8882" s="4" t="s">
        <v>32359</v>
      </c>
      <c r="AU8882" s="4" t="s">
        <v>456</v>
      </c>
      <c r="AV8882" s="4" t="s">
        <v>21220</v>
      </c>
      <c r="AW8882" s="4" t="s">
        <v>1167</v>
      </c>
      <c r="AX8882" s="4"/>
      <c r="AY8882" s="4"/>
      <c r="AZ8882" s="4"/>
      <c r="BA8882" s="4"/>
      <c r="BB8882" s="4"/>
      <c r="BC8882" s="4">
        <v>40</v>
      </c>
      <c r="BD8882" t="str">
        <f>IF(AND(ADHOC!$G$15="",ADHOC!$S$4=""),"",IF(ADHOC!$G$15&lt;&gt;"",IF(ADHOC!$G$15=LEFT(Domein!$AS8882,LEN(ADHOC!$G$15)),MAX(Domein!BD$1:'Domein'!BD8881)+1,""),IF(ADHOC!$S$4=LEFT(Domein!$AS8882,LEN(ADHOC!$S$4)),MAX(Domein!BD$1:'Domein'!BD8881)+1,"")))</f>
        <v/>
      </c>
    </row>
    <row r="8883" spans="45:56" x14ac:dyDescent="0.2">
      <c r="AS8883" s="4" t="s">
        <v>32405</v>
      </c>
      <c r="AT8883" s="4" t="s">
        <v>21180</v>
      </c>
      <c r="AU8883" s="4" t="s">
        <v>456</v>
      </c>
      <c r="AV8883" s="4" t="s">
        <v>21220</v>
      </c>
      <c r="AW8883" s="4" t="s">
        <v>1167</v>
      </c>
      <c r="AX8883" s="4"/>
      <c r="AY8883" s="4"/>
      <c r="AZ8883" s="4"/>
      <c r="BA8883" s="4"/>
      <c r="BB8883" s="4"/>
      <c r="BC8883" s="4">
        <v>40</v>
      </c>
      <c r="BD8883" t="str">
        <f>IF(AND(ADHOC!$G$15="",ADHOC!$S$4=""),"",IF(ADHOC!$G$15&lt;&gt;"",IF(ADHOC!$G$15=LEFT(Domein!$AS8883,LEN(ADHOC!$G$15)),MAX(Domein!BD$1:'Domein'!BD8882)+1,""),IF(ADHOC!$S$4=LEFT(Domein!$AS8883,LEN(ADHOC!$S$4)),MAX(Domein!BD$1:'Domein'!BD8882)+1,"")))</f>
        <v/>
      </c>
    </row>
    <row r="8884" spans="45:56" x14ac:dyDescent="0.2">
      <c r="AS8884" s="4" t="s">
        <v>32984</v>
      </c>
      <c r="AT8884" s="4" t="s">
        <v>31725</v>
      </c>
      <c r="AU8884" s="4" t="s">
        <v>456</v>
      </c>
      <c r="AV8884" s="4" t="s">
        <v>21220</v>
      </c>
      <c r="AW8884" s="4" t="s">
        <v>1167</v>
      </c>
      <c r="AX8884" s="4"/>
      <c r="AY8884" s="4"/>
      <c r="AZ8884" s="4"/>
      <c r="BA8884" s="4"/>
      <c r="BB8884" s="4"/>
      <c r="BC8884" s="4">
        <v>40</v>
      </c>
      <c r="BD8884" t="str">
        <f>IF(AND(ADHOC!$G$15="",ADHOC!$S$4=""),"",IF(ADHOC!$G$15&lt;&gt;"",IF(ADHOC!$G$15=LEFT(Domein!$AS8884,LEN(ADHOC!$G$15)),MAX(Domein!BD$1:'Domein'!BD8883)+1,""),IF(ADHOC!$S$4=LEFT(Domein!$AS8884,LEN(ADHOC!$S$4)),MAX(Domein!BD$1:'Domein'!BD8883)+1,"")))</f>
        <v/>
      </c>
    </row>
    <row r="8885" spans="45:56" x14ac:dyDescent="0.2">
      <c r="AS8885" s="4" t="s">
        <v>21379</v>
      </c>
      <c r="AT8885" s="4" t="s">
        <v>21312</v>
      </c>
      <c r="AU8885" s="4" t="s">
        <v>456</v>
      </c>
      <c r="AV8885" s="4" t="s">
        <v>21220</v>
      </c>
      <c r="AW8885" s="4" t="s">
        <v>1167</v>
      </c>
      <c r="AX8885" s="4"/>
      <c r="AY8885" s="4"/>
      <c r="AZ8885" s="4"/>
      <c r="BA8885" s="4"/>
      <c r="BB8885" s="4"/>
      <c r="BC8885" s="4">
        <v>40</v>
      </c>
      <c r="BD8885" t="str">
        <f>IF(AND(ADHOC!$G$15="",ADHOC!$S$4=""),"",IF(ADHOC!$G$15&lt;&gt;"",IF(ADHOC!$G$15=LEFT(Domein!$AS8885,LEN(ADHOC!$G$15)),MAX(Domein!BD$1:'Domein'!BD8884)+1,""),IF(ADHOC!$S$4=LEFT(Domein!$AS8885,LEN(ADHOC!$S$4)),MAX(Domein!BD$1:'Domein'!BD8884)+1,"")))</f>
        <v/>
      </c>
    </row>
    <row r="8886" spans="45:56" x14ac:dyDescent="0.2">
      <c r="AS8886" s="4" t="s">
        <v>21380</v>
      </c>
      <c r="AT8886" s="4" t="s">
        <v>21381</v>
      </c>
      <c r="AU8886" s="4" t="s">
        <v>456</v>
      </c>
      <c r="AV8886" s="4" t="s">
        <v>21220</v>
      </c>
      <c r="AW8886" s="4" t="s">
        <v>1167</v>
      </c>
      <c r="AX8886" s="4"/>
      <c r="AY8886" s="4"/>
      <c r="AZ8886" s="4"/>
      <c r="BA8886" s="4"/>
      <c r="BB8886" s="4"/>
      <c r="BC8886" s="4">
        <v>40</v>
      </c>
      <c r="BD8886" t="str">
        <f>IF(AND(ADHOC!$G$15="",ADHOC!$S$4=""),"",IF(ADHOC!$G$15&lt;&gt;"",IF(ADHOC!$G$15=LEFT(Domein!$AS8886,LEN(ADHOC!$G$15)),MAX(Domein!BD$1:'Domein'!BD8885)+1,""),IF(ADHOC!$S$4=LEFT(Domein!$AS8886,LEN(ADHOC!$S$4)),MAX(Domein!BD$1:'Domein'!BD8885)+1,"")))</f>
        <v/>
      </c>
    </row>
    <row r="8887" spans="45:56" x14ac:dyDescent="0.2">
      <c r="AS8887" s="4" t="s">
        <v>21382</v>
      </c>
      <c r="AT8887" s="4" t="s">
        <v>21312</v>
      </c>
      <c r="AU8887" s="4" t="s">
        <v>456</v>
      </c>
      <c r="AV8887" s="4" t="s">
        <v>21220</v>
      </c>
      <c r="AW8887" s="4" t="s">
        <v>1167</v>
      </c>
      <c r="AX8887" s="4"/>
      <c r="AY8887" s="4"/>
      <c r="AZ8887" s="4"/>
      <c r="BA8887" s="4"/>
      <c r="BB8887" s="4"/>
      <c r="BC8887" s="4">
        <v>40</v>
      </c>
      <c r="BD8887" t="str">
        <f>IF(AND(ADHOC!$G$15="",ADHOC!$S$4=""),"",IF(ADHOC!$G$15&lt;&gt;"",IF(ADHOC!$G$15=LEFT(Domein!$AS8887,LEN(ADHOC!$G$15)),MAX(Domein!BD$1:'Domein'!BD8886)+1,""),IF(ADHOC!$S$4=LEFT(Domein!$AS8887,LEN(ADHOC!$S$4)),MAX(Domein!BD$1:'Domein'!BD8886)+1,"")))</f>
        <v/>
      </c>
    </row>
    <row r="8888" spans="45:56" x14ac:dyDescent="0.2">
      <c r="AS8888" s="4" t="s">
        <v>21383</v>
      </c>
      <c r="AT8888" s="4" t="s">
        <v>21370</v>
      </c>
      <c r="AU8888" s="4" t="s">
        <v>456</v>
      </c>
      <c r="AV8888" s="4" t="s">
        <v>21220</v>
      </c>
      <c r="AW8888" s="4" t="s">
        <v>1167</v>
      </c>
      <c r="AX8888" s="4"/>
      <c r="AY8888" s="4"/>
      <c r="AZ8888" s="4"/>
      <c r="BA8888" s="4"/>
      <c r="BB8888" s="4"/>
      <c r="BC8888" s="4">
        <v>40</v>
      </c>
      <c r="BD8888" t="str">
        <f>IF(AND(ADHOC!$G$15="",ADHOC!$S$4=""),"",IF(ADHOC!$G$15&lt;&gt;"",IF(ADHOC!$G$15=LEFT(Domein!$AS8888,LEN(ADHOC!$G$15)),MAX(Domein!BD$1:'Domein'!BD8887)+1,""),IF(ADHOC!$S$4=LEFT(Domein!$AS8888,LEN(ADHOC!$S$4)),MAX(Domein!BD$1:'Domein'!BD8887)+1,"")))</f>
        <v/>
      </c>
    </row>
    <row r="8889" spans="45:56" x14ac:dyDescent="0.2">
      <c r="AS8889" s="4" t="s">
        <v>33037</v>
      </c>
      <c r="AT8889" s="4" t="s">
        <v>33033</v>
      </c>
      <c r="AU8889" s="4" t="s">
        <v>456</v>
      </c>
      <c r="AV8889" s="4" t="s">
        <v>21220</v>
      </c>
      <c r="AW8889" s="4" t="s">
        <v>1167</v>
      </c>
      <c r="AX8889" s="4"/>
      <c r="AY8889" s="4"/>
      <c r="AZ8889" s="4"/>
      <c r="BA8889" s="4"/>
      <c r="BB8889" s="4"/>
      <c r="BC8889" s="4">
        <v>40</v>
      </c>
      <c r="BD8889" t="str">
        <f>IF(AND(ADHOC!$G$15="",ADHOC!$S$4=""),"",IF(ADHOC!$G$15&lt;&gt;"",IF(ADHOC!$G$15=LEFT(Domein!$AS8889,LEN(ADHOC!$G$15)),MAX(Domein!BD$1:'Domein'!BD8888)+1,""),IF(ADHOC!$S$4=LEFT(Domein!$AS8889,LEN(ADHOC!$S$4)),MAX(Domein!BD$1:'Domein'!BD8888)+1,"")))</f>
        <v/>
      </c>
    </row>
    <row r="8890" spans="45:56" x14ac:dyDescent="0.2">
      <c r="AS8890" s="4" t="s">
        <v>32406</v>
      </c>
      <c r="AT8890" s="4" t="s">
        <v>32359</v>
      </c>
      <c r="AU8890" s="4" t="s">
        <v>456</v>
      </c>
      <c r="AV8890" s="4" t="s">
        <v>21220</v>
      </c>
      <c r="AW8890" s="4" t="s">
        <v>1167</v>
      </c>
      <c r="AX8890" s="4"/>
      <c r="AY8890" s="4"/>
      <c r="AZ8890" s="4"/>
      <c r="BA8890" s="4"/>
      <c r="BB8890" s="4"/>
      <c r="BC8890" s="4">
        <v>40</v>
      </c>
      <c r="BD8890" t="str">
        <f>IF(AND(ADHOC!$G$15="",ADHOC!$S$4=""),"",IF(ADHOC!$G$15&lt;&gt;"",IF(ADHOC!$G$15=LEFT(Domein!$AS8890,LEN(ADHOC!$G$15)),MAX(Domein!BD$1:'Domein'!BD8889)+1,""),IF(ADHOC!$S$4=LEFT(Domein!$AS8890,LEN(ADHOC!$S$4)),MAX(Domein!BD$1:'Domein'!BD8889)+1,"")))</f>
        <v/>
      </c>
    </row>
    <row r="8891" spans="45:56" x14ac:dyDescent="0.2">
      <c r="AS8891" s="4" t="s">
        <v>21710</v>
      </c>
      <c r="AT8891" s="4" t="s">
        <v>21703</v>
      </c>
      <c r="AU8891" s="4" t="s">
        <v>456</v>
      </c>
      <c r="AV8891" s="4" t="s">
        <v>21220</v>
      </c>
      <c r="AW8891" s="4" t="s">
        <v>1167</v>
      </c>
      <c r="AX8891" s="4"/>
      <c r="AY8891" s="4"/>
      <c r="AZ8891" s="4"/>
      <c r="BA8891" s="4"/>
      <c r="BB8891" s="4"/>
      <c r="BC8891" s="4">
        <v>40</v>
      </c>
      <c r="BD8891" t="str">
        <f>IF(AND(ADHOC!$G$15="",ADHOC!$S$4=""),"",IF(ADHOC!$G$15&lt;&gt;"",IF(ADHOC!$G$15=LEFT(Domein!$AS8891,LEN(ADHOC!$G$15)),MAX(Domein!BD$1:'Domein'!BD8890)+1,""),IF(ADHOC!$S$4=LEFT(Domein!$AS8891,LEN(ADHOC!$S$4)),MAX(Domein!BD$1:'Domein'!BD8890)+1,"")))</f>
        <v/>
      </c>
    </row>
    <row r="8892" spans="45:56" x14ac:dyDescent="0.2">
      <c r="AS8892" s="4" t="s">
        <v>21346</v>
      </c>
      <c r="AT8892" s="4" t="s">
        <v>21312</v>
      </c>
      <c r="AU8892" s="4" t="s">
        <v>456</v>
      </c>
      <c r="AV8892" s="4" t="s">
        <v>21220</v>
      </c>
      <c r="AW8892" s="4" t="s">
        <v>1167</v>
      </c>
      <c r="AX8892" s="4"/>
      <c r="AY8892" s="4"/>
      <c r="AZ8892" s="4"/>
      <c r="BA8892" s="4"/>
      <c r="BB8892" s="4"/>
      <c r="BC8892" s="4">
        <v>40</v>
      </c>
      <c r="BD8892" t="str">
        <f>IF(AND(ADHOC!$G$15="",ADHOC!$S$4=""),"",IF(ADHOC!$G$15&lt;&gt;"",IF(ADHOC!$G$15=LEFT(Domein!$AS8892,LEN(ADHOC!$G$15)),MAX(Domein!BD$1:'Domein'!BD8891)+1,""),IF(ADHOC!$S$4=LEFT(Domein!$AS8892,LEN(ADHOC!$S$4)),MAX(Domein!BD$1:'Domein'!BD8891)+1,"")))</f>
        <v/>
      </c>
    </row>
    <row r="8893" spans="45:56" x14ac:dyDescent="0.2">
      <c r="AS8893" s="4" t="s">
        <v>33329</v>
      </c>
      <c r="AT8893" s="4" t="s">
        <v>31873</v>
      </c>
      <c r="AU8893" s="4" t="s">
        <v>456</v>
      </c>
      <c r="AV8893" s="4" t="s">
        <v>21220</v>
      </c>
      <c r="AW8893" s="4" t="s">
        <v>1167</v>
      </c>
      <c r="AX8893" s="4"/>
      <c r="AY8893" s="4"/>
      <c r="AZ8893" s="4"/>
      <c r="BA8893" s="4"/>
      <c r="BB8893" s="4"/>
      <c r="BC8893" s="4">
        <v>40</v>
      </c>
      <c r="BD8893" t="str">
        <f>IF(AND(ADHOC!$G$15="",ADHOC!$S$4=""),"",IF(ADHOC!$G$15&lt;&gt;"",IF(ADHOC!$G$15=LEFT(Domein!$AS8893,LEN(ADHOC!$G$15)),MAX(Domein!BD$1:'Domein'!BD8892)+1,""),IF(ADHOC!$S$4=LEFT(Domein!$AS8893,LEN(ADHOC!$S$4)),MAX(Domein!BD$1:'Domein'!BD8892)+1,"")))</f>
        <v/>
      </c>
    </row>
    <row r="8894" spans="45:56" x14ac:dyDescent="0.2">
      <c r="AS8894" s="4" t="s">
        <v>21347</v>
      </c>
      <c r="AT8894" s="4" t="s">
        <v>21312</v>
      </c>
      <c r="AU8894" s="4" t="s">
        <v>456</v>
      </c>
      <c r="AV8894" s="4" t="s">
        <v>21220</v>
      </c>
      <c r="AW8894" s="4" t="s">
        <v>1167</v>
      </c>
      <c r="AX8894" s="4"/>
      <c r="AY8894" s="4"/>
      <c r="AZ8894" s="4"/>
      <c r="BA8894" s="4"/>
      <c r="BB8894" s="4"/>
      <c r="BC8894" s="4">
        <v>40</v>
      </c>
      <c r="BD8894" t="str">
        <f>IF(AND(ADHOC!$G$15="",ADHOC!$S$4=""),"",IF(ADHOC!$G$15&lt;&gt;"",IF(ADHOC!$G$15=LEFT(Domein!$AS8894,LEN(ADHOC!$G$15)),MAX(Domein!BD$1:'Domein'!BD8893)+1,""),IF(ADHOC!$S$4=LEFT(Domein!$AS8894,LEN(ADHOC!$S$4)),MAX(Domein!BD$1:'Domein'!BD8893)+1,"")))</f>
        <v/>
      </c>
    </row>
    <row r="8895" spans="45:56" x14ac:dyDescent="0.2">
      <c r="AS8895" s="4" t="s">
        <v>32697</v>
      </c>
      <c r="AT8895" s="4" t="s">
        <v>21218</v>
      </c>
      <c r="AU8895" s="4" t="s">
        <v>456</v>
      </c>
      <c r="AV8895" s="4" t="s">
        <v>12350</v>
      </c>
      <c r="AW8895" s="4" t="s">
        <v>724</v>
      </c>
      <c r="AX8895" s="4"/>
      <c r="AY8895" s="4"/>
      <c r="AZ8895" s="4"/>
      <c r="BA8895" s="4"/>
      <c r="BB8895" s="4"/>
      <c r="BC8895" s="4">
        <v>40</v>
      </c>
      <c r="BD8895" t="str">
        <f>IF(AND(ADHOC!$G$15="",ADHOC!$S$4=""),"",IF(ADHOC!$G$15&lt;&gt;"",IF(ADHOC!$G$15=LEFT(Domein!$AS8895,LEN(ADHOC!$G$15)),MAX(Domein!BD$1:'Domein'!BD8894)+1,""),IF(ADHOC!$S$4=LEFT(Domein!$AS8895,LEN(ADHOC!$S$4)),MAX(Domein!BD$1:'Domein'!BD8894)+1,"")))</f>
        <v/>
      </c>
    </row>
    <row r="8896" spans="45:56" x14ac:dyDescent="0.2">
      <c r="AS8896" s="4" t="s">
        <v>33245</v>
      </c>
      <c r="AT8896" s="4" t="s">
        <v>31736</v>
      </c>
      <c r="AU8896" s="4" t="s">
        <v>456</v>
      </c>
      <c r="AV8896" s="4" t="s">
        <v>21220</v>
      </c>
      <c r="AW8896" s="4" t="s">
        <v>1167</v>
      </c>
      <c r="AX8896" s="4"/>
      <c r="AY8896" s="4"/>
      <c r="AZ8896" s="4"/>
      <c r="BA8896" s="4"/>
      <c r="BB8896" s="4"/>
      <c r="BC8896" s="4">
        <v>40</v>
      </c>
      <c r="BD8896" t="str">
        <f>IF(AND(ADHOC!$G$15="",ADHOC!$S$4=""),"",IF(ADHOC!$G$15&lt;&gt;"",IF(ADHOC!$G$15=LEFT(Domein!$AS8896,LEN(ADHOC!$G$15)),MAX(Domein!BD$1:'Domein'!BD8895)+1,""),IF(ADHOC!$S$4=LEFT(Domein!$AS8896,LEN(ADHOC!$S$4)),MAX(Domein!BD$1:'Domein'!BD8895)+1,"")))</f>
        <v/>
      </c>
    </row>
    <row r="8897" spans="45:56" x14ac:dyDescent="0.2">
      <c r="AS8897" s="4" t="s">
        <v>32407</v>
      </c>
      <c r="AT8897" s="4" t="s">
        <v>32359</v>
      </c>
      <c r="AU8897" s="4" t="s">
        <v>456</v>
      </c>
      <c r="AV8897" s="4" t="s">
        <v>21220</v>
      </c>
      <c r="AW8897" s="4" t="s">
        <v>1167</v>
      </c>
      <c r="AX8897" s="4"/>
      <c r="AY8897" s="4"/>
      <c r="AZ8897" s="4"/>
      <c r="BA8897" s="4"/>
      <c r="BB8897" s="4"/>
      <c r="BC8897" s="4">
        <v>40</v>
      </c>
      <c r="BD8897" t="str">
        <f>IF(AND(ADHOC!$G$15="",ADHOC!$S$4=""),"",IF(ADHOC!$G$15&lt;&gt;"",IF(ADHOC!$G$15=LEFT(Domein!$AS8897,LEN(ADHOC!$G$15)),MAX(Domein!BD$1:'Domein'!BD8896)+1,""),IF(ADHOC!$S$4=LEFT(Domein!$AS8897,LEN(ADHOC!$S$4)),MAX(Domein!BD$1:'Domein'!BD8896)+1,"")))</f>
        <v/>
      </c>
    </row>
    <row r="8898" spans="45:56" x14ac:dyDescent="0.2">
      <c r="AS8898" s="4" t="s">
        <v>21348</v>
      </c>
      <c r="AT8898" s="4" t="s">
        <v>21312</v>
      </c>
      <c r="AU8898" s="4" t="s">
        <v>456</v>
      </c>
      <c r="AV8898" s="4" t="s">
        <v>21220</v>
      </c>
      <c r="AW8898" s="4" t="s">
        <v>1167</v>
      </c>
      <c r="AX8898" s="4"/>
      <c r="AY8898" s="4"/>
      <c r="AZ8898" s="4"/>
      <c r="BA8898" s="4"/>
      <c r="BB8898" s="4"/>
      <c r="BC8898" s="4">
        <v>40</v>
      </c>
      <c r="BD8898" t="str">
        <f>IF(AND(ADHOC!$G$15="",ADHOC!$S$4=""),"",IF(ADHOC!$G$15&lt;&gt;"",IF(ADHOC!$G$15=LEFT(Domein!$AS8898,LEN(ADHOC!$G$15)),MAX(Domein!BD$1:'Domein'!BD8897)+1,""),IF(ADHOC!$S$4=LEFT(Domein!$AS8898,LEN(ADHOC!$S$4)),MAX(Domein!BD$1:'Domein'!BD8897)+1,"")))</f>
        <v/>
      </c>
    </row>
    <row r="8899" spans="45:56" x14ac:dyDescent="0.2">
      <c r="AS8899" s="4" t="s">
        <v>21289</v>
      </c>
      <c r="AT8899" s="4" t="s">
        <v>21237</v>
      </c>
      <c r="AU8899" s="4" t="s">
        <v>456</v>
      </c>
      <c r="AV8899" s="4" t="s">
        <v>21220</v>
      </c>
      <c r="AW8899" s="4" t="s">
        <v>1167</v>
      </c>
      <c r="AX8899" s="4"/>
      <c r="AY8899" s="4"/>
      <c r="AZ8899" s="4"/>
      <c r="BA8899" s="4"/>
      <c r="BB8899" s="4"/>
      <c r="BC8899" s="4">
        <v>40</v>
      </c>
      <c r="BD8899" t="str">
        <f>IF(AND(ADHOC!$G$15="",ADHOC!$S$4=""),"",IF(ADHOC!$G$15&lt;&gt;"",IF(ADHOC!$G$15=LEFT(Domein!$AS8899,LEN(ADHOC!$G$15)),MAX(Domein!BD$1:'Domein'!BD8898)+1,""),IF(ADHOC!$S$4=LEFT(Domein!$AS8899,LEN(ADHOC!$S$4)),MAX(Domein!BD$1:'Domein'!BD8898)+1,"")))</f>
        <v/>
      </c>
    </row>
    <row r="8900" spans="45:56" x14ac:dyDescent="0.2">
      <c r="AS8900" s="4" t="s">
        <v>32826</v>
      </c>
      <c r="AT8900" s="4" t="s">
        <v>31738</v>
      </c>
      <c r="AU8900" s="4" t="s">
        <v>456</v>
      </c>
      <c r="AV8900" s="4" t="s">
        <v>12350</v>
      </c>
      <c r="AW8900" s="4" t="s">
        <v>724</v>
      </c>
      <c r="AX8900" s="4"/>
      <c r="AY8900" s="4"/>
      <c r="AZ8900" s="4"/>
      <c r="BA8900" s="4"/>
      <c r="BB8900" s="4"/>
      <c r="BC8900" s="4">
        <v>40</v>
      </c>
      <c r="BD8900" t="str">
        <f>IF(AND(ADHOC!$G$15="",ADHOC!$S$4=""),"",IF(ADHOC!$G$15&lt;&gt;"",IF(ADHOC!$G$15=LEFT(Domein!$AS8900,LEN(ADHOC!$G$15)),MAX(Domein!BD$1:'Domein'!BD8899)+1,""),IF(ADHOC!$S$4=LEFT(Domein!$AS8900,LEN(ADHOC!$S$4)),MAX(Domein!BD$1:'Domein'!BD8899)+1,"")))</f>
        <v/>
      </c>
    </row>
    <row r="8901" spans="45:56" x14ac:dyDescent="0.2">
      <c r="AS8901" s="4" t="s">
        <v>31613</v>
      </c>
      <c r="AT8901" s="4" t="s">
        <v>12658</v>
      </c>
      <c r="AU8901" s="4" t="s">
        <v>456</v>
      </c>
      <c r="AV8901" s="4" t="s">
        <v>12350</v>
      </c>
      <c r="AW8901" s="4" t="s">
        <v>724</v>
      </c>
      <c r="AX8901" s="4"/>
      <c r="AY8901" s="4"/>
      <c r="AZ8901" s="4"/>
      <c r="BA8901" s="4"/>
      <c r="BB8901" s="4"/>
      <c r="BC8901" s="4">
        <v>40</v>
      </c>
      <c r="BD8901" t="str">
        <f>IF(AND(ADHOC!$G$15="",ADHOC!$S$4=""),"",IF(ADHOC!$G$15&lt;&gt;"",IF(ADHOC!$G$15=LEFT(Domein!$AS8901,LEN(ADHOC!$G$15)),MAX(Domein!BD$1:'Domein'!BD8900)+1,""),IF(ADHOC!$S$4=LEFT(Domein!$AS8901,LEN(ADHOC!$S$4)),MAX(Domein!BD$1:'Domein'!BD8900)+1,"")))</f>
        <v/>
      </c>
    </row>
    <row r="8902" spans="45:56" x14ac:dyDescent="0.2">
      <c r="AS8902" s="4" t="s">
        <v>31614</v>
      </c>
      <c r="AT8902" s="4" t="s">
        <v>12659</v>
      </c>
      <c r="AU8902" s="4" t="s">
        <v>456</v>
      </c>
      <c r="AV8902" s="4" t="s">
        <v>12350</v>
      </c>
      <c r="AW8902" s="4" t="s">
        <v>724</v>
      </c>
      <c r="AX8902" s="4"/>
      <c r="AY8902" s="4"/>
      <c r="AZ8902" s="4"/>
      <c r="BA8902" s="4"/>
      <c r="BB8902" s="4"/>
      <c r="BC8902" s="4">
        <v>40</v>
      </c>
      <c r="BD8902" t="str">
        <f>IF(AND(ADHOC!$G$15="",ADHOC!$S$4=""),"",IF(ADHOC!$G$15&lt;&gt;"",IF(ADHOC!$G$15=LEFT(Domein!$AS8902,LEN(ADHOC!$G$15)),MAX(Domein!BD$1:'Domein'!BD8901)+1,""),IF(ADHOC!$S$4=LEFT(Domein!$AS8902,LEN(ADHOC!$S$4)),MAX(Domein!BD$1:'Domein'!BD8901)+1,"")))</f>
        <v/>
      </c>
    </row>
    <row r="8903" spans="45:56" x14ac:dyDescent="0.2">
      <c r="AS8903" s="4" t="s">
        <v>32698</v>
      </c>
      <c r="AT8903" s="4" t="s">
        <v>21235</v>
      </c>
      <c r="AU8903" s="4" t="s">
        <v>456</v>
      </c>
      <c r="AV8903" s="4" t="s">
        <v>12350</v>
      </c>
      <c r="AW8903" s="4" t="s">
        <v>1167</v>
      </c>
      <c r="AX8903" s="4"/>
      <c r="AY8903" s="4"/>
      <c r="AZ8903" s="4"/>
      <c r="BA8903" s="4"/>
      <c r="BB8903" s="4"/>
      <c r="BC8903" s="4">
        <v>40</v>
      </c>
      <c r="BD8903" t="str">
        <f>IF(AND(ADHOC!$G$15="",ADHOC!$S$4=""),"",IF(ADHOC!$G$15&lt;&gt;"",IF(ADHOC!$G$15=LEFT(Domein!$AS8903,LEN(ADHOC!$G$15)),MAX(Domein!BD$1:'Domein'!BD8902)+1,""),IF(ADHOC!$S$4=LEFT(Domein!$AS8903,LEN(ADHOC!$S$4)),MAX(Domein!BD$1:'Domein'!BD8902)+1,"")))</f>
        <v/>
      </c>
    </row>
    <row r="8904" spans="45:56" x14ac:dyDescent="0.2">
      <c r="AS8904" s="4" t="s">
        <v>32699</v>
      </c>
      <c r="AT8904" s="4" t="s">
        <v>21179</v>
      </c>
      <c r="AU8904" s="4" t="s">
        <v>456</v>
      </c>
      <c r="AV8904" s="4" t="s">
        <v>12350</v>
      </c>
      <c r="AW8904" s="4" t="s">
        <v>724</v>
      </c>
      <c r="AX8904" s="4"/>
      <c r="AY8904" s="4"/>
      <c r="AZ8904" s="4"/>
      <c r="BA8904" s="4"/>
      <c r="BB8904" s="4"/>
      <c r="BC8904" s="4">
        <v>40</v>
      </c>
      <c r="BD8904" t="str">
        <f>IF(AND(ADHOC!$G$15="",ADHOC!$S$4=""),"",IF(ADHOC!$G$15&lt;&gt;"",IF(ADHOC!$G$15=LEFT(Domein!$AS8904,LEN(ADHOC!$G$15)),MAX(Domein!BD$1:'Domein'!BD8903)+1,""),IF(ADHOC!$S$4=LEFT(Domein!$AS8904,LEN(ADHOC!$S$4)),MAX(Domein!BD$1:'Domein'!BD8903)+1,"")))</f>
        <v/>
      </c>
    </row>
    <row r="8905" spans="45:56" x14ac:dyDescent="0.2">
      <c r="AS8905" s="4" t="s">
        <v>32700</v>
      </c>
      <c r="AT8905" s="4" t="s">
        <v>31746</v>
      </c>
      <c r="AU8905" s="4" t="s">
        <v>456</v>
      </c>
      <c r="AV8905" s="4" t="s">
        <v>12350</v>
      </c>
      <c r="AW8905" s="4" t="s">
        <v>1167</v>
      </c>
      <c r="AX8905" s="4"/>
      <c r="AY8905" s="4"/>
      <c r="AZ8905" s="4"/>
      <c r="BA8905" s="4"/>
      <c r="BB8905" s="4"/>
      <c r="BC8905" s="4">
        <v>40</v>
      </c>
      <c r="BD8905" t="str">
        <f>IF(AND(ADHOC!$G$15="",ADHOC!$S$4=""),"",IF(ADHOC!$G$15&lt;&gt;"",IF(ADHOC!$G$15=LEFT(Domein!$AS8905,LEN(ADHOC!$G$15)),MAX(Domein!BD$1:'Domein'!BD8904)+1,""),IF(ADHOC!$S$4=LEFT(Domein!$AS8905,LEN(ADHOC!$S$4)),MAX(Domein!BD$1:'Domein'!BD8904)+1,"")))</f>
        <v/>
      </c>
    </row>
    <row r="8906" spans="45:56" x14ac:dyDescent="0.2">
      <c r="AS8906" s="4" t="s">
        <v>32827</v>
      </c>
      <c r="AT8906" s="4" t="s">
        <v>21236</v>
      </c>
      <c r="AU8906" s="4" t="s">
        <v>456</v>
      </c>
      <c r="AV8906" s="4" t="s">
        <v>12350</v>
      </c>
      <c r="AW8906" s="4" t="s">
        <v>724</v>
      </c>
      <c r="AX8906" s="4"/>
      <c r="AY8906" s="4"/>
      <c r="AZ8906" s="4"/>
      <c r="BA8906" s="4"/>
      <c r="BB8906" s="4"/>
      <c r="BC8906" s="4">
        <v>40</v>
      </c>
      <c r="BD8906" t="str">
        <f>IF(AND(ADHOC!$G$15="",ADHOC!$S$4=""),"",IF(ADHOC!$G$15&lt;&gt;"",IF(ADHOC!$G$15=LEFT(Domein!$AS8906,LEN(ADHOC!$G$15)),MAX(Domein!BD$1:'Domein'!BD8905)+1,""),IF(ADHOC!$S$4=LEFT(Domein!$AS8906,LEN(ADHOC!$S$4)),MAX(Domein!BD$1:'Domein'!BD8905)+1,"")))</f>
        <v/>
      </c>
    </row>
    <row r="8907" spans="45:56" x14ac:dyDescent="0.2">
      <c r="AS8907" s="4" t="s">
        <v>21192</v>
      </c>
      <c r="AT8907" s="4" t="s">
        <v>21176</v>
      </c>
      <c r="AU8907" s="4" t="s">
        <v>456</v>
      </c>
      <c r="AV8907" s="4" t="s">
        <v>12350</v>
      </c>
      <c r="AW8907" s="4" t="s">
        <v>724</v>
      </c>
      <c r="AX8907" s="4"/>
      <c r="AY8907" s="4"/>
      <c r="AZ8907" s="4"/>
      <c r="BA8907" s="4"/>
      <c r="BB8907" s="4"/>
      <c r="BC8907" s="4">
        <v>40</v>
      </c>
      <c r="BD8907" t="str">
        <f>IF(AND(ADHOC!$G$15="",ADHOC!$S$4=""),"",IF(ADHOC!$G$15&lt;&gt;"",IF(ADHOC!$G$15=LEFT(Domein!$AS8907,LEN(ADHOC!$G$15)),MAX(Domein!BD$1:'Domein'!BD8906)+1,""),IF(ADHOC!$S$4=LEFT(Domein!$AS8907,LEN(ADHOC!$S$4)),MAX(Domein!BD$1:'Domein'!BD8906)+1,"")))</f>
        <v/>
      </c>
    </row>
    <row r="8908" spans="45:56" x14ac:dyDescent="0.2">
      <c r="AS8908" s="4" t="s">
        <v>21193</v>
      </c>
      <c r="AT8908" s="4" t="s">
        <v>21177</v>
      </c>
      <c r="AU8908" s="4" t="s">
        <v>456</v>
      </c>
      <c r="AV8908" s="4" t="s">
        <v>12350</v>
      </c>
      <c r="AW8908" s="4" t="s">
        <v>724</v>
      </c>
      <c r="AX8908" s="4"/>
      <c r="AY8908" s="4"/>
      <c r="AZ8908" s="4"/>
      <c r="BA8908" s="4"/>
      <c r="BB8908" s="4"/>
      <c r="BC8908" s="4">
        <v>40</v>
      </c>
      <c r="BD8908" t="str">
        <f>IF(AND(ADHOC!$G$15="",ADHOC!$S$4=""),"",IF(ADHOC!$G$15&lt;&gt;"",IF(ADHOC!$G$15=LEFT(Domein!$AS8908,LEN(ADHOC!$G$15)),MAX(Domein!BD$1:'Domein'!BD8907)+1,""),IF(ADHOC!$S$4=LEFT(Domein!$AS8908,LEN(ADHOC!$S$4)),MAX(Domein!BD$1:'Domein'!BD8907)+1,"")))</f>
        <v/>
      </c>
    </row>
    <row r="8909" spans="45:56" x14ac:dyDescent="0.2">
      <c r="AS8909" s="4" t="s">
        <v>32828</v>
      </c>
      <c r="AT8909" s="4" t="s">
        <v>21312</v>
      </c>
      <c r="AU8909" s="4" t="s">
        <v>456</v>
      </c>
      <c r="AV8909" s="4" t="s">
        <v>12350</v>
      </c>
      <c r="AW8909" s="4" t="s">
        <v>724</v>
      </c>
      <c r="AX8909" s="4"/>
      <c r="AY8909" s="4"/>
      <c r="AZ8909" s="4"/>
      <c r="BA8909" s="4"/>
      <c r="BB8909" s="4"/>
      <c r="BC8909" s="4">
        <v>40</v>
      </c>
      <c r="BD8909" t="str">
        <f>IF(AND(ADHOC!$G$15="",ADHOC!$S$4=""),"",IF(ADHOC!$G$15&lt;&gt;"",IF(ADHOC!$G$15=LEFT(Domein!$AS8909,LEN(ADHOC!$G$15)),MAX(Domein!BD$1:'Domein'!BD8908)+1,""),IF(ADHOC!$S$4=LEFT(Domein!$AS8909,LEN(ADHOC!$S$4)),MAX(Domein!BD$1:'Domein'!BD8908)+1,"")))</f>
        <v/>
      </c>
    </row>
    <row r="8910" spans="45:56" x14ac:dyDescent="0.2">
      <c r="AS8910" s="4" t="s">
        <v>21349</v>
      </c>
      <c r="AT8910" s="4" t="s">
        <v>21312</v>
      </c>
      <c r="AU8910" s="4" t="s">
        <v>456</v>
      </c>
      <c r="AV8910" s="4" t="s">
        <v>21220</v>
      </c>
      <c r="AW8910" s="4" t="s">
        <v>1167</v>
      </c>
      <c r="AX8910" s="4"/>
      <c r="AY8910" s="4"/>
      <c r="AZ8910" s="4"/>
      <c r="BA8910" s="4"/>
      <c r="BB8910" s="4"/>
      <c r="BC8910" s="4">
        <v>40</v>
      </c>
      <c r="BD8910" t="str">
        <f>IF(AND(ADHOC!$G$15="",ADHOC!$S$4=""),"",IF(ADHOC!$G$15&lt;&gt;"",IF(ADHOC!$G$15=LEFT(Domein!$AS8910,LEN(ADHOC!$G$15)),MAX(Domein!BD$1:'Domein'!BD8909)+1,""),IF(ADHOC!$S$4=LEFT(Domein!$AS8910,LEN(ADHOC!$S$4)),MAX(Domein!BD$1:'Domein'!BD8909)+1,"")))</f>
        <v/>
      </c>
    </row>
    <row r="8911" spans="45:56" x14ac:dyDescent="0.2">
      <c r="AS8911" s="4" t="s">
        <v>32829</v>
      </c>
      <c r="AT8911" s="4" t="s">
        <v>31750</v>
      </c>
      <c r="AU8911" s="4" t="s">
        <v>456</v>
      </c>
      <c r="AV8911" s="4" t="s">
        <v>12350</v>
      </c>
      <c r="AW8911" s="4" t="s">
        <v>724</v>
      </c>
      <c r="AX8911" s="4"/>
      <c r="AY8911" s="4"/>
      <c r="AZ8911" s="4"/>
      <c r="BA8911" s="4"/>
      <c r="BB8911" s="4"/>
      <c r="BC8911" s="4">
        <v>40</v>
      </c>
      <c r="BD8911" t="str">
        <f>IF(AND(ADHOC!$G$15="",ADHOC!$S$4=""),"",IF(ADHOC!$G$15&lt;&gt;"",IF(ADHOC!$G$15=LEFT(Domein!$AS8911,LEN(ADHOC!$G$15)),MAX(Domein!BD$1:'Domein'!BD8910)+1,""),IF(ADHOC!$S$4=LEFT(Domein!$AS8911,LEN(ADHOC!$S$4)),MAX(Domein!BD$1:'Domein'!BD8910)+1,"")))</f>
        <v/>
      </c>
    </row>
    <row r="8912" spans="45:56" x14ac:dyDescent="0.2">
      <c r="AS8912" s="4" t="s">
        <v>32830</v>
      </c>
      <c r="AT8912" s="4" t="s">
        <v>31752</v>
      </c>
      <c r="AU8912" s="4" t="s">
        <v>456</v>
      </c>
      <c r="AV8912" s="4" t="s">
        <v>12350</v>
      </c>
      <c r="AW8912" s="4" t="s">
        <v>724</v>
      </c>
      <c r="AX8912" s="4"/>
      <c r="AY8912" s="4"/>
      <c r="AZ8912" s="4"/>
      <c r="BA8912" s="4"/>
      <c r="BB8912" s="4"/>
      <c r="BC8912" s="4">
        <v>40</v>
      </c>
      <c r="BD8912" t="str">
        <f>IF(AND(ADHOC!$G$15="",ADHOC!$S$4=""),"",IF(ADHOC!$G$15&lt;&gt;"",IF(ADHOC!$G$15=LEFT(Domein!$AS8912,LEN(ADHOC!$G$15)),MAX(Domein!BD$1:'Domein'!BD8911)+1,""),IF(ADHOC!$S$4=LEFT(Domein!$AS8912,LEN(ADHOC!$S$4)),MAX(Domein!BD$1:'Domein'!BD8911)+1,"")))</f>
        <v/>
      </c>
    </row>
    <row r="8913" spans="45:56" x14ac:dyDescent="0.2">
      <c r="AS8913" s="4" t="s">
        <v>32831</v>
      </c>
      <c r="AT8913" s="4" t="s">
        <v>31754</v>
      </c>
      <c r="AU8913" s="4" t="s">
        <v>456</v>
      </c>
      <c r="AV8913" s="4" t="s">
        <v>12350</v>
      </c>
      <c r="AW8913" s="4" t="s">
        <v>724</v>
      </c>
      <c r="AX8913" s="4"/>
      <c r="AY8913" s="4"/>
      <c r="AZ8913" s="4"/>
      <c r="BA8913" s="4"/>
      <c r="BB8913" s="4"/>
      <c r="BC8913" s="4">
        <v>40</v>
      </c>
      <c r="BD8913" t="str">
        <f>IF(AND(ADHOC!$G$15="",ADHOC!$S$4=""),"",IF(ADHOC!$G$15&lt;&gt;"",IF(ADHOC!$G$15=LEFT(Domein!$AS8913,LEN(ADHOC!$G$15)),MAX(Domein!BD$1:'Domein'!BD8912)+1,""),IF(ADHOC!$S$4=LEFT(Domein!$AS8913,LEN(ADHOC!$S$4)),MAX(Domein!BD$1:'Domein'!BD8912)+1,"")))</f>
        <v/>
      </c>
    </row>
    <row r="8914" spans="45:56" x14ac:dyDescent="0.2">
      <c r="AS8914" s="4" t="s">
        <v>32701</v>
      </c>
      <c r="AT8914" s="4" t="s">
        <v>21181</v>
      </c>
      <c r="AU8914" s="4" t="s">
        <v>456</v>
      </c>
      <c r="AV8914" s="4" t="s">
        <v>12350</v>
      </c>
      <c r="AW8914" s="4" t="s">
        <v>724</v>
      </c>
      <c r="AX8914" s="4"/>
      <c r="AY8914" s="4"/>
      <c r="AZ8914" s="4"/>
      <c r="BA8914" s="4"/>
      <c r="BB8914" s="4"/>
      <c r="BC8914" s="4">
        <v>40</v>
      </c>
      <c r="BD8914" t="str">
        <f>IF(AND(ADHOC!$G$15="",ADHOC!$S$4=""),"",IF(ADHOC!$G$15&lt;&gt;"",IF(ADHOC!$G$15=LEFT(Domein!$AS8914,LEN(ADHOC!$G$15)),MAX(Domein!BD$1:'Domein'!BD8913)+1,""),IF(ADHOC!$S$4=LEFT(Domein!$AS8914,LEN(ADHOC!$S$4)),MAX(Domein!BD$1:'Domein'!BD8913)+1,"")))</f>
        <v/>
      </c>
    </row>
    <row r="8915" spans="45:56" x14ac:dyDescent="0.2">
      <c r="AS8915" s="4" t="s">
        <v>32832</v>
      </c>
      <c r="AT8915" s="4" t="s">
        <v>21180</v>
      </c>
      <c r="AU8915" s="4" t="s">
        <v>456</v>
      </c>
      <c r="AV8915" s="4" t="s">
        <v>12350</v>
      </c>
      <c r="AW8915" s="4" t="s">
        <v>724</v>
      </c>
      <c r="AX8915" s="4"/>
      <c r="AY8915" s="4"/>
      <c r="AZ8915" s="4"/>
      <c r="BA8915" s="4"/>
      <c r="BB8915" s="4"/>
      <c r="BC8915" s="4">
        <v>40</v>
      </c>
      <c r="BD8915" t="str">
        <f>IF(AND(ADHOC!$G$15="",ADHOC!$S$4=""),"",IF(ADHOC!$G$15&lt;&gt;"",IF(ADHOC!$G$15=LEFT(Domein!$AS8915,LEN(ADHOC!$G$15)),MAX(Domein!BD$1:'Domein'!BD8914)+1,""),IF(ADHOC!$S$4=LEFT(Domein!$AS8915,LEN(ADHOC!$S$4)),MAX(Domein!BD$1:'Domein'!BD8914)+1,"")))</f>
        <v/>
      </c>
    </row>
    <row r="8916" spans="45:56" x14ac:dyDescent="0.2">
      <c r="AS8916" s="4" t="s">
        <v>32833</v>
      </c>
      <c r="AT8916" s="4" t="s">
        <v>31757</v>
      </c>
      <c r="AU8916" s="4" t="s">
        <v>456</v>
      </c>
      <c r="AV8916" s="4" t="s">
        <v>12350</v>
      </c>
      <c r="AW8916" s="4" t="s">
        <v>724</v>
      </c>
      <c r="AX8916" s="4"/>
      <c r="AY8916" s="4"/>
      <c r="AZ8916" s="4"/>
      <c r="BA8916" s="4"/>
      <c r="BB8916" s="4"/>
      <c r="BC8916" s="4">
        <v>40</v>
      </c>
      <c r="BD8916" t="str">
        <f>IF(AND(ADHOC!$G$15="",ADHOC!$S$4=""),"",IF(ADHOC!$G$15&lt;&gt;"",IF(ADHOC!$G$15=LEFT(Domein!$AS8916,LEN(ADHOC!$G$15)),MAX(Domein!BD$1:'Domein'!BD8915)+1,""),IF(ADHOC!$S$4=LEFT(Domein!$AS8916,LEN(ADHOC!$S$4)),MAX(Domein!BD$1:'Domein'!BD8915)+1,"")))</f>
        <v/>
      </c>
    </row>
    <row r="8917" spans="45:56" x14ac:dyDescent="0.2">
      <c r="AS8917" s="4" t="s">
        <v>32834</v>
      </c>
      <c r="AT8917" s="4" t="s">
        <v>32359</v>
      </c>
      <c r="AU8917" s="4" t="s">
        <v>456</v>
      </c>
      <c r="AV8917" s="4" t="s">
        <v>12350</v>
      </c>
      <c r="AW8917" s="4" t="s">
        <v>724</v>
      </c>
      <c r="AX8917" s="4"/>
      <c r="AY8917" s="4"/>
      <c r="AZ8917" s="4"/>
      <c r="BA8917" s="4"/>
      <c r="BB8917" s="4"/>
      <c r="BC8917" s="4">
        <v>40</v>
      </c>
      <c r="BD8917" t="str">
        <f>IF(AND(ADHOC!$G$15="",ADHOC!$S$4=""),"",IF(ADHOC!$G$15&lt;&gt;"",IF(ADHOC!$G$15=LEFT(Domein!$AS8917,LEN(ADHOC!$G$15)),MAX(Domein!BD$1:'Domein'!BD8916)+1,""),IF(ADHOC!$S$4=LEFT(Domein!$AS8917,LEN(ADHOC!$S$4)),MAX(Domein!BD$1:'Domein'!BD8916)+1,"")))</f>
        <v/>
      </c>
    </row>
    <row r="8918" spans="45:56" x14ac:dyDescent="0.2">
      <c r="AS8918" s="4" t="s">
        <v>32408</v>
      </c>
      <c r="AT8918" s="4" t="s">
        <v>32359</v>
      </c>
      <c r="AU8918" s="4" t="s">
        <v>456</v>
      </c>
      <c r="AV8918" s="4" t="s">
        <v>21220</v>
      </c>
      <c r="AW8918" s="4" t="s">
        <v>1167</v>
      </c>
      <c r="AX8918" s="4"/>
      <c r="AY8918" s="4"/>
      <c r="AZ8918" s="4"/>
      <c r="BA8918" s="4"/>
      <c r="BB8918" s="4"/>
      <c r="BC8918" s="4">
        <v>40</v>
      </c>
      <c r="BD8918" t="str">
        <f>IF(AND(ADHOC!$G$15="",ADHOC!$S$4=""),"",IF(ADHOC!$G$15&lt;&gt;"",IF(ADHOC!$G$15=LEFT(Domein!$AS8918,LEN(ADHOC!$G$15)),MAX(Domein!BD$1:'Domein'!BD8917)+1,""),IF(ADHOC!$S$4=LEFT(Domein!$AS8918,LEN(ADHOC!$S$4)),MAX(Domein!BD$1:'Domein'!BD8917)+1,"")))</f>
        <v/>
      </c>
    </row>
    <row r="8919" spans="45:56" x14ac:dyDescent="0.2">
      <c r="AS8919" s="4" t="s">
        <v>32835</v>
      </c>
      <c r="AT8919" s="4" t="s">
        <v>21237</v>
      </c>
      <c r="AU8919" s="4" t="s">
        <v>456</v>
      </c>
      <c r="AV8919" s="4" t="s">
        <v>12350</v>
      </c>
      <c r="AW8919" s="4" t="s">
        <v>724</v>
      </c>
      <c r="AX8919" s="4"/>
      <c r="AY8919" s="4"/>
      <c r="AZ8919" s="4"/>
      <c r="BA8919" s="4"/>
      <c r="BB8919" s="4"/>
      <c r="BC8919" s="4">
        <v>40</v>
      </c>
      <c r="BD8919" t="str">
        <f>IF(AND(ADHOC!$G$15="",ADHOC!$S$4=""),"",IF(ADHOC!$G$15&lt;&gt;"",IF(ADHOC!$G$15=LEFT(Domein!$AS8919,LEN(ADHOC!$G$15)),MAX(Domein!BD$1:'Domein'!BD8918)+1,""),IF(ADHOC!$S$4=LEFT(Domein!$AS8919,LEN(ADHOC!$S$4)),MAX(Domein!BD$1:'Domein'!BD8918)+1,"")))</f>
        <v/>
      </c>
    </row>
    <row r="8920" spans="45:56" x14ac:dyDescent="0.2">
      <c r="AS8920" s="4" t="s">
        <v>32702</v>
      </c>
      <c r="AT8920" s="4" t="s">
        <v>21182</v>
      </c>
      <c r="AU8920" s="4" t="s">
        <v>456</v>
      </c>
      <c r="AV8920" s="4" t="s">
        <v>12350</v>
      </c>
      <c r="AW8920" s="4" t="s">
        <v>724</v>
      </c>
      <c r="AX8920" s="4"/>
      <c r="AY8920" s="4"/>
      <c r="AZ8920" s="4"/>
      <c r="BA8920" s="4"/>
      <c r="BB8920" s="4"/>
      <c r="BC8920" s="4">
        <v>40</v>
      </c>
      <c r="BD8920" t="str">
        <f>IF(AND(ADHOC!$G$15="",ADHOC!$S$4=""),"",IF(ADHOC!$G$15&lt;&gt;"",IF(ADHOC!$G$15=LEFT(Domein!$AS8920,LEN(ADHOC!$G$15)),MAX(Domein!BD$1:'Domein'!BD8919)+1,""),IF(ADHOC!$S$4=LEFT(Domein!$AS8920,LEN(ADHOC!$S$4)),MAX(Domein!BD$1:'Domein'!BD8919)+1,"")))</f>
        <v/>
      </c>
    </row>
    <row r="8921" spans="45:56" x14ac:dyDescent="0.2">
      <c r="AS8921" s="4" t="s">
        <v>32703</v>
      </c>
      <c r="AT8921" s="4" t="s">
        <v>31760</v>
      </c>
      <c r="AU8921" s="4" t="s">
        <v>456</v>
      </c>
      <c r="AV8921" s="4" t="s">
        <v>12350</v>
      </c>
      <c r="AW8921" s="4" t="s">
        <v>724</v>
      </c>
      <c r="AX8921" s="4"/>
      <c r="AY8921" s="4"/>
      <c r="AZ8921" s="4"/>
      <c r="BA8921" s="4"/>
      <c r="BB8921" s="4"/>
      <c r="BC8921" s="4">
        <v>40</v>
      </c>
      <c r="BD8921" t="str">
        <f>IF(AND(ADHOC!$G$15="",ADHOC!$S$4=""),"",IF(ADHOC!$G$15&lt;&gt;"",IF(ADHOC!$G$15=LEFT(Domein!$AS8921,LEN(ADHOC!$G$15)),MAX(Domein!BD$1:'Domein'!BD8920)+1,""),IF(ADHOC!$S$4=LEFT(Domein!$AS8921,LEN(ADHOC!$S$4)),MAX(Domein!BD$1:'Domein'!BD8920)+1,"")))</f>
        <v/>
      </c>
    </row>
    <row r="8922" spans="45:56" x14ac:dyDescent="0.2">
      <c r="AS8922" s="4" t="s">
        <v>32704</v>
      </c>
      <c r="AT8922" s="4" t="s">
        <v>31892</v>
      </c>
      <c r="AU8922" s="4" t="s">
        <v>456</v>
      </c>
      <c r="AV8922" s="4" t="s">
        <v>12350</v>
      </c>
      <c r="AW8922" s="4" t="s">
        <v>724</v>
      </c>
      <c r="AX8922" s="4"/>
      <c r="AY8922" s="4"/>
      <c r="AZ8922" s="4"/>
      <c r="BA8922" s="4"/>
      <c r="BB8922" s="4"/>
      <c r="BC8922" s="4">
        <v>40</v>
      </c>
      <c r="BD8922" t="str">
        <f>IF(AND(ADHOC!$G$15="",ADHOC!$S$4=""),"",IF(ADHOC!$G$15&lt;&gt;"",IF(ADHOC!$G$15=LEFT(Domein!$AS8922,LEN(ADHOC!$G$15)),MAX(Domein!BD$1:'Domein'!BD8921)+1,""),IF(ADHOC!$S$4=LEFT(Domein!$AS8922,LEN(ADHOC!$S$4)),MAX(Domein!BD$1:'Domein'!BD8921)+1,"")))</f>
        <v/>
      </c>
    </row>
    <row r="8923" spans="45:56" x14ac:dyDescent="0.2">
      <c r="AS8923" s="4" t="s">
        <v>32705</v>
      </c>
      <c r="AT8923" s="4" t="s">
        <v>31764</v>
      </c>
      <c r="AU8923" s="4" t="s">
        <v>456</v>
      </c>
      <c r="AV8923" s="4" t="s">
        <v>12350</v>
      </c>
      <c r="AW8923" s="4" t="s">
        <v>724</v>
      </c>
      <c r="AX8923" s="4"/>
      <c r="AY8923" s="4"/>
      <c r="AZ8923" s="4"/>
      <c r="BA8923" s="4"/>
      <c r="BB8923" s="4"/>
      <c r="BC8923" s="4">
        <v>40</v>
      </c>
      <c r="BD8923" t="str">
        <f>IF(AND(ADHOC!$G$15="",ADHOC!$S$4=""),"",IF(ADHOC!$G$15&lt;&gt;"",IF(ADHOC!$G$15=LEFT(Domein!$AS8923,LEN(ADHOC!$G$15)),MAX(Domein!BD$1:'Domein'!BD8922)+1,""),IF(ADHOC!$S$4=LEFT(Domein!$AS8923,LEN(ADHOC!$S$4)),MAX(Domein!BD$1:'Domein'!BD8922)+1,"")))</f>
        <v/>
      </c>
    </row>
    <row r="8924" spans="45:56" x14ac:dyDescent="0.2">
      <c r="AS8924" s="4" t="s">
        <v>32836</v>
      </c>
      <c r="AT8924" s="4" t="s">
        <v>31766</v>
      </c>
      <c r="AU8924" s="4" t="s">
        <v>456</v>
      </c>
      <c r="AV8924" s="4" t="s">
        <v>12350</v>
      </c>
      <c r="AW8924" s="4" t="s">
        <v>724</v>
      </c>
      <c r="AX8924" s="4"/>
      <c r="AY8924" s="4"/>
      <c r="AZ8924" s="4"/>
      <c r="BA8924" s="4"/>
      <c r="BB8924" s="4"/>
      <c r="BC8924" s="4">
        <v>40</v>
      </c>
      <c r="BD8924" t="str">
        <f>IF(AND(ADHOC!$G$15="",ADHOC!$S$4=""),"",IF(ADHOC!$G$15&lt;&gt;"",IF(ADHOC!$G$15=LEFT(Domein!$AS8924,LEN(ADHOC!$G$15)),MAX(Domein!BD$1:'Domein'!BD8923)+1,""),IF(ADHOC!$S$4=LEFT(Domein!$AS8924,LEN(ADHOC!$S$4)),MAX(Domein!BD$1:'Domein'!BD8923)+1,"")))</f>
        <v/>
      </c>
    </row>
    <row r="8925" spans="45:56" x14ac:dyDescent="0.2">
      <c r="AS8925" s="4" t="s">
        <v>32837</v>
      </c>
      <c r="AT8925" s="4" t="s">
        <v>21705</v>
      </c>
      <c r="AU8925" s="4" t="s">
        <v>456</v>
      </c>
      <c r="AV8925" s="4" t="s">
        <v>12350</v>
      </c>
      <c r="AW8925" s="4" t="s">
        <v>724</v>
      </c>
      <c r="AX8925" s="4"/>
      <c r="AY8925" s="4"/>
      <c r="AZ8925" s="4"/>
      <c r="BA8925" s="4"/>
      <c r="BB8925" s="4"/>
      <c r="BC8925" s="4">
        <v>40</v>
      </c>
      <c r="BD8925" t="str">
        <f>IF(AND(ADHOC!$G$15="",ADHOC!$S$4=""),"",IF(ADHOC!$G$15&lt;&gt;"",IF(ADHOC!$G$15=LEFT(Domein!$AS8925,LEN(ADHOC!$G$15)),MAX(Domein!BD$1:'Domein'!BD8924)+1,""),IF(ADHOC!$S$4=LEFT(Domein!$AS8925,LEN(ADHOC!$S$4)),MAX(Domein!BD$1:'Domein'!BD8924)+1,"")))</f>
        <v/>
      </c>
    </row>
    <row r="8926" spans="45:56" x14ac:dyDescent="0.2">
      <c r="AS8926" s="4" t="s">
        <v>32838</v>
      </c>
      <c r="AT8926" s="4" t="s">
        <v>31760</v>
      </c>
      <c r="AU8926" s="4" t="s">
        <v>456</v>
      </c>
      <c r="AV8926" s="4" t="s">
        <v>12350</v>
      </c>
      <c r="AW8926" s="4" t="s">
        <v>724</v>
      </c>
      <c r="AX8926" s="4"/>
      <c r="AY8926" s="4"/>
      <c r="AZ8926" s="4"/>
      <c r="BA8926" s="4"/>
      <c r="BB8926" s="4"/>
      <c r="BC8926" s="4">
        <v>40</v>
      </c>
      <c r="BD8926" t="str">
        <f>IF(AND(ADHOC!$G$15="",ADHOC!$S$4=""),"",IF(ADHOC!$G$15&lt;&gt;"",IF(ADHOC!$G$15=LEFT(Domein!$AS8926,LEN(ADHOC!$G$15)),MAX(Domein!BD$1:'Domein'!BD8925)+1,""),IF(ADHOC!$S$4=LEFT(Domein!$AS8926,LEN(ADHOC!$S$4)),MAX(Domein!BD$1:'Domein'!BD8925)+1,"")))</f>
        <v/>
      </c>
    </row>
    <row r="8927" spans="45:56" x14ac:dyDescent="0.2">
      <c r="AS8927" s="4" t="s">
        <v>32839</v>
      </c>
      <c r="AT8927" s="4" t="s">
        <v>21219</v>
      </c>
      <c r="AU8927" s="4" t="s">
        <v>456</v>
      </c>
      <c r="AV8927" s="4" t="s">
        <v>12350</v>
      </c>
      <c r="AW8927" s="4" t="s">
        <v>724</v>
      </c>
      <c r="AX8927" s="4"/>
      <c r="AY8927" s="4"/>
      <c r="AZ8927" s="4"/>
      <c r="BA8927" s="4"/>
      <c r="BB8927" s="4"/>
      <c r="BC8927" s="4">
        <v>40</v>
      </c>
      <c r="BD8927" t="str">
        <f>IF(AND(ADHOC!$G$15="",ADHOC!$S$4=""),"",IF(ADHOC!$G$15&lt;&gt;"",IF(ADHOC!$G$15=LEFT(Domein!$AS8927,LEN(ADHOC!$G$15)),MAX(Domein!BD$1:'Domein'!BD8926)+1,""),IF(ADHOC!$S$4=LEFT(Domein!$AS8927,LEN(ADHOC!$S$4)),MAX(Domein!BD$1:'Domein'!BD8926)+1,"")))</f>
        <v/>
      </c>
    </row>
    <row r="8928" spans="45:56" x14ac:dyDescent="0.2">
      <c r="AS8928" s="4" t="s">
        <v>33403</v>
      </c>
      <c r="AT8928" s="4" t="s">
        <v>31729</v>
      </c>
      <c r="AU8928" s="4" t="s">
        <v>456</v>
      </c>
      <c r="AV8928" s="4" t="s">
        <v>21220</v>
      </c>
      <c r="AW8928" s="4" t="s">
        <v>1167</v>
      </c>
      <c r="AX8928" s="4"/>
      <c r="AY8928" s="4"/>
      <c r="AZ8928" s="4"/>
      <c r="BA8928" s="4"/>
      <c r="BB8928" s="4"/>
      <c r="BC8928" s="4">
        <v>40</v>
      </c>
      <c r="BD8928" t="str">
        <f>IF(AND(ADHOC!$G$15="",ADHOC!$S$4=""),"",IF(ADHOC!$G$15&lt;&gt;"",IF(ADHOC!$G$15=LEFT(Domein!$AS8928,LEN(ADHOC!$G$15)),MAX(Domein!BD$1:'Domein'!BD8927)+1,""),IF(ADHOC!$S$4=LEFT(Domein!$AS8928,LEN(ADHOC!$S$4)),MAX(Domein!BD$1:'Domein'!BD8927)+1,"")))</f>
        <v/>
      </c>
    </row>
    <row r="8929" spans="45:56" x14ac:dyDescent="0.2">
      <c r="AS8929" s="4" t="s">
        <v>32706</v>
      </c>
      <c r="AT8929" s="4" t="s">
        <v>31731</v>
      </c>
      <c r="AU8929" s="4" t="s">
        <v>456</v>
      </c>
      <c r="AV8929" s="4" t="s">
        <v>12350</v>
      </c>
      <c r="AW8929" s="4" t="s">
        <v>724</v>
      </c>
      <c r="AX8929" s="4"/>
      <c r="AY8929" s="4"/>
      <c r="AZ8929" s="4"/>
      <c r="BA8929" s="4"/>
      <c r="BB8929" s="4"/>
      <c r="BC8929" s="4">
        <v>40</v>
      </c>
      <c r="BD8929" t="str">
        <f>IF(AND(ADHOC!$G$15="",ADHOC!$S$4=""),"",IF(ADHOC!$G$15&lt;&gt;"",IF(ADHOC!$G$15=LEFT(Domein!$AS8929,LEN(ADHOC!$G$15)),MAX(Domein!BD$1:'Domein'!BD8928)+1,""),IF(ADHOC!$S$4=LEFT(Domein!$AS8929,LEN(ADHOC!$S$4)),MAX(Domein!BD$1:'Domein'!BD8928)+1,"")))</f>
        <v/>
      </c>
    </row>
    <row r="8930" spans="45:56" x14ac:dyDescent="0.2">
      <c r="AS8930" s="4" t="s">
        <v>32840</v>
      </c>
      <c r="AT8930" s="4" t="s">
        <v>31899</v>
      </c>
      <c r="AU8930" s="4" t="s">
        <v>456</v>
      </c>
      <c r="AV8930" s="4" t="s">
        <v>12350</v>
      </c>
      <c r="AW8930" s="4" t="s">
        <v>724</v>
      </c>
      <c r="AX8930" s="4"/>
      <c r="AY8930" s="4"/>
      <c r="AZ8930" s="4"/>
      <c r="BA8930" s="4"/>
      <c r="BB8930" s="4"/>
      <c r="BC8930" s="4">
        <v>40</v>
      </c>
      <c r="BD8930" t="str">
        <f>IF(AND(ADHOC!$G$15="",ADHOC!$S$4=""),"",IF(ADHOC!$G$15&lt;&gt;"",IF(ADHOC!$G$15=LEFT(Domein!$AS8930,LEN(ADHOC!$G$15)),MAX(Domein!BD$1:'Domein'!BD8929)+1,""),IF(ADHOC!$S$4=LEFT(Domein!$AS8930,LEN(ADHOC!$S$4)),MAX(Domein!BD$1:'Domein'!BD8929)+1,"")))</f>
        <v/>
      </c>
    </row>
    <row r="8931" spans="45:56" x14ac:dyDescent="0.2">
      <c r="AS8931" s="4" t="s">
        <v>32841</v>
      </c>
      <c r="AT8931" s="4" t="s">
        <v>32842</v>
      </c>
      <c r="AU8931" s="4" t="s">
        <v>456</v>
      </c>
      <c r="AV8931" s="4" t="s">
        <v>12350</v>
      </c>
      <c r="AW8931" s="4" t="s">
        <v>724</v>
      </c>
      <c r="AX8931" s="4"/>
      <c r="AY8931" s="4"/>
      <c r="AZ8931" s="4"/>
      <c r="BA8931" s="4"/>
      <c r="BB8931" s="4"/>
      <c r="BC8931" s="4">
        <v>40</v>
      </c>
      <c r="BD8931" t="str">
        <f>IF(AND(ADHOC!$G$15="",ADHOC!$S$4=""),"",IF(ADHOC!$G$15&lt;&gt;"",IF(ADHOC!$G$15=LEFT(Domein!$AS8931,LEN(ADHOC!$G$15)),MAX(Domein!BD$1:'Domein'!BD8930)+1,""),IF(ADHOC!$S$4=LEFT(Domein!$AS8931,LEN(ADHOC!$S$4)),MAX(Domein!BD$1:'Domein'!BD8930)+1,"")))</f>
        <v/>
      </c>
    </row>
    <row r="8932" spans="45:56" x14ac:dyDescent="0.2">
      <c r="AS8932" s="4" t="s">
        <v>32843</v>
      </c>
      <c r="AT8932" s="4" t="s">
        <v>31902</v>
      </c>
      <c r="AU8932" s="4" t="s">
        <v>456</v>
      </c>
      <c r="AV8932" s="4" t="s">
        <v>12350</v>
      </c>
      <c r="AW8932" s="4" t="s">
        <v>724</v>
      </c>
      <c r="AX8932" s="4"/>
      <c r="AY8932" s="4"/>
      <c r="AZ8932" s="4"/>
      <c r="BA8932" s="4"/>
      <c r="BB8932" s="4"/>
      <c r="BC8932" s="4">
        <v>40</v>
      </c>
      <c r="BD8932" t="str">
        <f>IF(AND(ADHOC!$G$15="",ADHOC!$S$4=""),"",IF(ADHOC!$G$15&lt;&gt;"",IF(ADHOC!$G$15=LEFT(Domein!$AS8932,LEN(ADHOC!$G$15)),MAX(Domein!BD$1:'Domein'!BD8931)+1,""),IF(ADHOC!$S$4=LEFT(Domein!$AS8932,LEN(ADHOC!$S$4)),MAX(Domein!BD$1:'Domein'!BD8931)+1,"")))</f>
        <v/>
      </c>
    </row>
    <row r="8933" spans="45:56" x14ac:dyDescent="0.2">
      <c r="AS8933" s="4" t="s">
        <v>21350</v>
      </c>
      <c r="AT8933" s="4" t="s">
        <v>21312</v>
      </c>
      <c r="AU8933" s="4" t="s">
        <v>456</v>
      </c>
      <c r="AV8933" s="4" t="s">
        <v>21220</v>
      </c>
      <c r="AW8933" s="4" t="s">
        <v>1167</v>
      </c>
      <c r="AX8933" s="4"/>
      <c r="AY8933" s="4"/>
      <c r="AZ8933" s="4"/>
      <c r="BA8933" s="4"/>
      <c r="BB8933" s="4"/>
      <c r="BC8933" s="4">
        <v>40</v>
      </c>
      <c r="BD8933" t="str">
        <f>IF(AND(ADHOC!$G$15="",ADHOC!$S$4=""),"",IF(ADHOC!$G$15&lt;&gt;"",IF(ADHOC!$G$15=LEFT(Domein!$AS8933,LEN(ADHOC!$G$15)),MAX(Domein!BD$1:'Domein'!BD8932)+1,""),IF(ADHOC!$S$4=LEFT(Domein!$AS8933,LEN(ADHOC!$S$4)),MAX(Domein!BD$1:'Domein'!BD8932)+1,"")))</f>
        <v/>
      </c>
    </row>
    <row r="8934" spans="45:56" x14ac:dyDescent="0.2">
      <c r="AS8934" s="4" t="s">
        <v>32844</v>
      </c>
      <c r="AT8934" s="4" t="s">
        <v>32370</v>
      </c>
      <c r="AU8934" s="4" t="s">
        <v>456</v>
      </c>
      <c r="AV8934" s="4" t="s">
        <v>12350</v>
      </c>
      <c r="AW8934" s="4" t="s">
        <v>724</v>
      </c>
      <c r="AX8934" s="4"/>
      <c r="AY8934" s="4"/>
      <c r="AZ8934" s="4"/>
      <c r="BA8934" s="4"/>
      <c r="BB8934" s="4"/>
      <c r="BC8934" s="4">
        <v>40</v>
      </c>
      <c r="BD8934" t="str">
        <f>IF(AND(ADHOC!$G$15="",ADHOC!$S$4=""),"",IF(ADHOC!$G$15&lt;&gt;"",IF(ADHOC!$G$15=LEFT(Domein!$AS8934,LEN(ADHOC!$G$15)),MAX(Domein!BD$1:'Domein'!BD8933)+1,""),IF(ADHOC!$S$4=LEFT(Domein!$AS8934,LEN(ADHOC!$S$4)),MAX(Domein!BD$1:'Domein'!BD8933)+1,"")))</f>
        <v/>
      </c>
    </row>
    <row r="8935" spans="45:56" x14ac:dyDescent="0.2">
      <c r="AS8935" s="4" t="s">
        <v>32845</v>
      </c>
      <c r="AT8935" s="4" t="s">
        <v>21370</v>
      </c>
      <c r="AU8935" s="4" t="s">
        <v>456</v>
      </c>
      <c r="AV8935" s="4" t="s">
        <v>12350</v>
      </c>
      <c r="AW8935" s="4" t="s">
        <v>724</v>
      </c>
      <c r="AX8935" s="4"/>
      <c r="AY8935" s="4"/>
      <c r="AZ8935" s="4"/>
      <c r="BA8935" s="4"/>
      <c r="BB8935" s="4"/>
      <c r="BC8935" s="4">
        <v>40</v>
      </c>
      <c r="BD8935" t="str">
        <f>IF(AND(ADHOC!$G$15="",ADHOC!$S$4=""),"",IF(ADHOC!$G$15&lt;&gt;"",IF(ADHOC!$G$15=LEFT(Domein!$AS8935,LEN(ADHOC!$G$15)),MAX(Domein!BD$1:'Domein'!BD8934)+1,""),IF(ADHOC!$S$4=LEFT(Domein!$AS8935,LEN(ADHOC!$S$4)),MAX(Domein!BD$1:'Domein'!BD8934)+1,"")))</f>
        <v/>
      </c>
    </row>
    <row r="8936" spans="45:56" x14ac:dyDescent="0.2">
      <c r="AS8936" s="4" t="s">
        <v>31615</v>
      </c>
      <c r="AT8936" s="4" t="s">
        <v>12519</v>
      </c>
      <c r="AU8936" s="4" t="s">
        <v>456</v>
      </c>
      <c r="AV8936" s="4" t="s">
        <v>12350</v>
      </c>
      <c r="AW8936" s="4" t="s">
        <v>724</v>
      </c>
      <c r="AX8936" s="4"/>
      <c r="AY8936" s="4"/>
      <c r="AZ8936" s="4"/>
      <c r="BA8936" s="4"/>
      <c r="BB8936" s="4"/>
      <c r="BC8936" s="4">
        <v>40</v>
      </c>
      <c r="BD8936" t="str">
        <f>IF(AND(ADHOC!$G$15="",ADHOC!$S$4=""),"",IF(ADHOC!$G$15&lt;&gt;"",IF(ADHOC!$G$15=LEFT(Domein!$AS8936,LEN(ADHOC!$G$15)),MAX(Domein!BD$1:'Domein'!BD8935)+1,""),IF(ADHOC!$S$4=LEFT(Domein!$AS8936,LEN(ADHOC!$S$4)),MAX(Domein!BD$1:'Domein'!BD8935)+1,"")))</f>
        <v/>
      </c>
    </row>
    <row r="8937" spans="45:56" x14ac:dyDescent="0.2">
      <c r="AS8937" s="4" t="s">
        <v>31616</v>
      </c>
      <c r="AT8937" s="4" t="s">
        <v>12520</v>
      </c>
      <c r="AU8937" s="4" t="s">
        <v>456</v>
      </c>
      <c r="AV8937" s="4" t="s">
        <v>12350</v>
      </c>
      <c r="AW8937" s="4" t="s">
        <v>724</v>
      </c>
      <c r="AX8937" s="4"/>
      <c r="AY8937" s="4"/>
      <c r="AZ8937" s="4"/>
      <c r="BA8937" s="4"/>
      <c r="BB8937" s="4"/>
      <c r="BC8937" s="4">
        <v>40</v>
      </c>
      <c r="BD8937" t="str">
        <f>IF(AND(ADHOC!$G$15="",ADHOC!$S$4=""),"",IF(ADHOC!$G$15&lt;&gt;"",IF(ADHOC!$G$15=LEFT(Domein!$AS8937,LEN(ADHOC!$G$15)),MAX(Domein!BD$1:'Domein'!BD8936)+1,""),IF(ADHOC!$S$4=LEFT(Domein!$AS8937,LEN(ADHOC!$S$4)),MAX(Domein!BD$1:'Domein'!BD8936)+1,"")))</f>
        <v/>
      </c>
    </row>
    <row r="8938" spans="45:56" x14ac:dyDescent="0.2">
      <c r="AS8938" s="4" t="s">
        <v>31617</v>
      </c>
      <c r="AT8938" s="4" t="s">
        <v>12521</v>
      </c>
      <c r="AU8938" s="4" t="s">
        <v>456</v>
      </c>
      <c r="AV8938" s="4" t="s">
        <v>12350</v>
      </c>
      <c r="AW8938" s="4" t="s">
        <v>724</v>
      </c>
      <c r="AX8938" s="4"/>
      <c r="AY8938" s="4"/>
      <c r="AZ8938" s="4"/>
      <c r="BA8938" s="4"/>
      <c r="BB8938" s="4"/>
      <c r="BC8938" s="4">
        <v>40</v>
      </c>
      <c r="BD8938" t="str">
        <f>IF(AND(ADHOC!$G$15="",ADHOC!$S$4=""),"",IF(ADHOC!$G$15&lt;&gt;"",IF(ADHOC!$G$15=LEFT(Domein!$AS8938,LEN(ADHOC!$G$15)),MAX(Domein!BD$1:'Domein'!BD8937)+1,""),IF(ADHOC!$S$4=LEFT(Domein!$AS8938,LEN(ADHOC!$S$4)),MAX(Domein!BD$1:'Domein'!BD8937)+1,"")))</f>
        <v/>
      </c>
    </row>
    <row r="8939" spans="45:56" x14ac:dyDescent="0.2">
      <c r="AS8939" s="4" t="s">
        <v>31618</v>
      </c>
      <c r="AT8939" s="4" t="s">
        <v>12522</v>
      </c>
      <c r="AU8939" s="4" t="s">
        <v>456</v>
      </c>
      <c r="AV8939" s="4" t="s">
        <v>12350</v>
      </c>
      <c r="AW8939" s="4" t="s">
        <v>724</v>
      </c>
      <c r="AX8939" s="4"/>
      <c r="AY8939" s="4"/>
      <c r="AZ8939" s="4"/>
      <c r="BA8939" s="4"/>
      <c r="BB8939" s="4"/>
      <c r="BC8939" s="4">
        <v>40</v>
      </c>
      <c r="BD8939" t="str">
        <f>IF(AND(ADHOC!$G$15="",ADHOC!$S$4=""),"",IF(ADHOC!$G$15&lt;&gt;"",IF(ADHOC!$G$15=LEFT(Domein!$AS8939,LEN(ADHOC!$G$15)),MAX(Domein!BD$1:'Domein'!BD8938)+1,""),IF(ADHOC!$S$4=LEFT(Domein!$AS8939,LEN(ADHOC!$S$4)),MAX(Domein!BD$1:'Domein'!BD8938)+1,"")))</f>
        <v/>
      </c>
    </row>
    <row r="8940" spans="45:56" x14ac:dyDescent="0.2">
      <c r="AS8940" s="4" t="s">
        <v>21711</v>
      </c>
      <c r="AT8940" s="4" t="s">
        <v>21705</v>
      </c>
      <c r="AU8940" s="4" t="s">
        <v>456</v>
      </c>
      <c r="AV8940" s="4" t="s">
        <v>21220</v>
      </c>
      <c r="AW8940" s="4" t="s">
        <v>1167</v>
      </c>
      <c r="AX8940" s="4"/>
      <c r="AY8940" s="4"/>
      <c r="AZ8940" s="4"/>
      <c r="BA8940" s="4"/>
      <c r="BB8940" s="4"/>
      <c r="BC8940" s="4">
        <v>40</v>
      </c>
      <c r="BD8940" t="str">
        <f>IF(AND(ADHOC!$G$15="",ADHOC!$S$4=""),"",IF(ADHOC!$G$15&lt;&gt;"",IF(ADHOC!$G$15=LEFT(Domein!$AS8940,LEN(ADHOC!$G$15)),MAX(Domein!BD$1:'Domein'!BD8939)+1,""),IF(ADHOC!$S$4=LEFT(Domein!$AS8940,LEN(ADHOC!$S$4)),MAX(Domein!BD$1:'Domein'!BD8939)+1,"")))</f>
        <v/>
      </c>
    </row>
    <row r="8941" spans="45:56" x14ac:dyDescent="0.2">
      <c r="AS8941" s="4" t="s">
        <v>32846</v>
      </c>
      <c r="AT8941" s="4" t="s">
        <v>21286</v>
      </c>
      <c r="AU8941" s="4" t="s">
        <v>456</v>
      </c>
      <c r="AV8941" s="4" t="s">
        <v>12350</v>
      </c>
      <c r="AW8941" s="4" t="s">
        <v>724</v>
      </c>
      <c r="AX8941" s="4"/>
      <c r="AY8941" s="4"/>
      <c r="AZ8941" s="4"/>
      <c r="BA8941" s="4"/>
      <c r="BB8941" s="4"/>
      <c r="BC8941" s="4">
        <v>40</v>
      </c>
      <c r="BD8941" t="str">
        <f>IF(AND(ADHOC!$G$15="",ADHOC!$S$4=""),"",IF(ADHOC!$G$15&lt;&gt;"",IF(ADHOC!$G$15=LEFT(Domein!$AS8941,LEN(ADHOC!$G$15)),MAX(Domein!BD$1:'Domein'!BD8940)+1,""),IF(ADHOC!$S$4=LEFT(Domein!$AS8941,LEN(ADHOC!$S$4)),MAX(Domein!BD$1:'Domein'!BD8940)+1,"")))</f>
        <v/>
      </c>
    </row>
    <row r="8942" spans="45:56" x14ac:dyDescent="0.2">
      <c r="AS8942" s="4" t="s">
        <v>32847</v>
      </c>
      <c r="AT8942" s="4" t="s">
        <v>21703</v>
      </c>
      <c r="AU8942" s="4" t="s">
        <v>456</v>
      </c>
      <c r="AV8942" s="4" t="s">
        <v>12350</v>
      </c>
      <c r="AW8942" s="4" t="s">
        <v>724</v>
      </c>
      <c r="AX8942" s="4"/>
      <c r="AY8942" s="4"/>
      <c r="AZ8942" s="4"/>
      <c r="BA8942" s="4"/>
      <c r="BB8942" s="4"/>
      <c r="BC8942" s="4">
        <v>40</v>
      </c>
      <c r="BD8942" t="str">
        <f>IF(AND(ADHOC!$G$15="",ADHOC!$S$4=""),"",IF(ADHOC!$G$15&lt;&gt;"",IF(ADHOC!$G$15=LEFT(Domein!$AS8942,LEN(ADHOC!$G$15)),MAX(Domein!BD$1:'Domein'!BD8941)+1,""),IF(ADHOC!$S$4=LEFT(Domein!$AS8942,LEN(ADHOC!$S$4)),MAX(Domein!BD$1:'Domein'!BD8941)+1,"")))</f>
        <v/>
      </c>
    </row>
    <row r="8943" spans="45:56" x14ac:dyDescent="0.2">
      <c r="AS8943" s="4" t="s">
        <v>31619</v>
      </c>
      <c r="AT8943" s="4" t="s">
        <v>12525</v>
      </c>
      <c r="AU8943" s="4" t="s">
        <v>456</v>
      </c>
      <c r="AV8943" s="4" t="s">
        <v>12350</v>
      </c>
      <c r="AW8943" s="4" t="s">
        <v>724</v>
      </c>
      <c r="AX8943" s="4"/>
      <c r="AY8943" s="4"/>
      <c r="AZ8943" s="4"/>
      <c r="BA8943" s="4"/>
      <c r="BB8943" s="4"/>
      <c r="BC8943" s="4">
        <v>40</v>
      </c>
      <c r="BD8943" t="str">
        <f>IF(AND(ADHOC!$G$15="",ADHOC!$S$4=""),"",IF(ADHOC!$G$15&lt;&gt;"",IF(ADHOC!$G$15=LEFT(Domein!$AS8943,LEN(ADHOC!$G$15)),MAX(Domein!BD$1:'Domein'!BD8942)+1,""),IF(ADHOC!$S$4=LEFT(Domein!$AS8943,LEN(ADHOC!$S$4)),MAX(Domein!BD$1:'Domein'!BD8942)+1,"")))</f>
        <v/>
      </c>
    </row>
    <row r="8944" spans="45:56" x14ac:dyDescent="0.2">
      <c r="AS8944" s="4" t="s">
        <v>31620</v>
      </c>
      <c r="AT8944" s="4" t="s">
        <v>12526</v>
      </c>
      <c r="AU8944" s="4" t="s">
        <v>456</v>
      </c>
      <c r="AV8944" s="4" t="s">
        <v>12350</v>
      </c>
      <c r="AW8944" s="4" t="s">
        <v>724</v>
      </c>
      <c r="AX8944" s="4"/>
      <c r="AY8944" s="4"/>
      <c r="AZ8944" s="4"/>
      <c r="BA8944" s="4"/>
      <c r="BB8944" s="4"/>
      <c r="BC8944" s="4">
        <v>40</v>
      </c>
      <c r="BD8944" t="str">
        <f>IF(AND(ADHOC!$G$15="",ADHOC!$S$4=""),"",IF(ADHOC!$G$15&lt;&gt;"",IF(ADHOC!$G$15=LEFT(Domein!$AS8944,LEN(ADHOC!$G$15)),MAX(Domein!BD$1:'Domein'!BD8943)+1,""),IF(ADHOC!$S$4=LEFT(Domein!$AS8944,LEN(ADHOC!$S$4)),MAX(Domein!BD$1:'Domein'!BD8943)+1,"")))</f>
        <v/>
      </c>
    </row>
    <row r="8945" spans="45:56" x14ac:dyDescent="0.2">
      <c r="AS8945" s="4" t="s">
        <v>31621</v>
      </c>
      <c r="AT8945" s="4" t="s">
        <v>12527</v>
      </c>
      <c r="AU8945" s="4" t="s">
        <v>456</v>
      </c>
      <c r="AV8945" s="4" t="s">
        <v>12350</v>
      </c>
      <c r="AW8945" s="4" t="s">
        <v>724</v>
      </c>
      <c r="AX8945" s="4"/>
      <c r="AY8945" s="4"/>
      <c r="AZ8945" s="4"/>
      <c r="BA8945" s="4"/>
      <c r="BB8945" s="4"/>
      <c r="BC8945" s="4">
        <v>40</v>
      </c>
      <c r="BD8945" t="str">
        <f>IF(AND(ADHOC!$G$15="",ADHOC!$S$4=""),"",IF(ADHOC!$G$15&lt;&gt;"",IF(ADHOC!$G$15=LEFT(Domein!$AS8945,LEN(ADHOC!$G$15)),MAX(Domein!BD$1:'Domein'!BD8944)+1,""),IF(ADHOC!$S$4=LEFT(Domein!$AS8945,LEN(ADHOC!$S$4)),MAX(Domein!BD$1:'Domein'!BD8944)+1,"")))</f>
        <v/>
      </c>
    </row>
    <row r="8946" spans="45:56" x14ac:dyDescent="0.2">
      <c r="AS8946" s="4" t="s">
        <v>33404</v>
      </c>
      <c r="AT8946" s="4" t="s">
        <v>31736</v>
      </c>
      <c r="AU8946" s="4" t="s">
        <v>456</v>
      </c>
      <c r="AV8946" s="4" t="s">
        <v>21220</v>
      </c>
      <c r="AW8946" s="4" t="s">
        <v>1167</v>
      </c>
      <c r="AX8946" s="4"/>
      <c r="AY8946" s="4"/>
      <c r="AZ8946" s="4"/>
      <c r="BA8946" s="4"/>
      <c r="BB8946" s="4"/>
      <c r="BC8946" s="4">
        <v>40</v>
      </c>
      <c r="BD8946" t="str">
        <f>IF(AND(ADHOC!$G$15="",ADHOC!$S$4=""),"",IF(ADHOC!$G$15&lt;&gt;"",IF(ADHOC!$G$15=LEFT(Domein!$AS8946,LEN(ADHOC!$G$15)),MAX(Domein!BD$1:'Domein'!BD8945)+1,""),IF(ADHOC!$S$4=LEFT(Domein!$AS8946,LEN(ADHOC!$S$4)),MAX(Domein!BD$1:'Domein'!BD8945)+1,"")))</f>
        <v/>
      </c>
    </row>
    <row r="8947" spans="45:56" x14ac:dyDescent="0.2">
      <c r="AS8947" s="4" t="s">
        <v>33038</v>
      </c>
      <c r="AT8947" s="4" t="s">
        <v>32359</v>
      </c>
      <c r="AU8947" s="4" t="s">
        <v>456</v>
      </c>
      <c r="AV8947" s="4" t="s">
        <v>21220</v>
      </c>
      <c r="AW8947" s="4" t="s">
        <v>1167</v>
      </c>
      <c r="AX8947" s="4"/>
      <c r="AY8947" s="4"/>
      <c r="AZ8947" s="4"/>
      <c r="BA8947" s="4"/>
      <c r="BB8947" s="4"/>
      <c r="BC8947" s="4">
        <v>40</v>
      </c>
      <c r="BD8947" t="str">
        <f>IF(AND(ADHOC!$G$15="",ADHOC!$S$4=""),"",IF(ADHOC!$G$15&lt;&gt;"",IF(ADHOC!$G$15=LEFT(Domein!$AS8947,LEN(ADHOC!$G$15)),MAX(Domein!BD$1:'Domein'!BD8946)+1,""),IF(ADHOC!$S$4=LEFT(Domein!$AS8947,LEN(ADHOC!$S$4)),MAX(Domein!BD$1:'Domein'!BD8946)+1,"")))</f>
        <v/>
      </c>
    </row>
    <row r="8948" spans="45:56" x14ac:dyDescent="0.2">
      <c r="AS8948" s="4" t="s">
        <v>31622</v>
      </c>
      <c r="AT8948" s="4" t="s">
        <v>13491</v>
      </c>
      <c r="AU8948" s="4" t="s">
        <v>456</v>
      </c>
      <c r="AV8948" s="4" t="s">
        <v>12350</v>
      </c>
      <c r="AW8948" s="4" t="s">
        <v>724</v>
      </c>
      <c r="AX8948" s="4"/>
      <c r="AY8948" s="4"/>
      <c r="AZ8948" s="4"/>
      <c r="BA8948" s="4"/>
      <c r="BB8948" s="4"/>
      <c r="BC8948" s="4">
        <v>40</v>
      </c>
      <c r="BD8948" t="str">
        <f>IF(AND(ADHOC!$G$15="",ADHOC!$S$4=""),"",IF(ADHOC!$G$15&lt;&gt;"",IF(ADHOC!$G$15=LEFT(Domein!$AS8948,LEN(ADHOC!$G$15)),MAX(Domein!BD$1:'Domein'!BD8947)+1,""),IF(ADHOC!$S$4=LEFT(Domein!$AS8948,LEN(ADHOC!$S$4)),MAX(Domein!BD$1:'Domein'!BD8947)+1,"")))</f>
        <v/>
      </c>
    </row>
    <row r="8949" spans="45:56" x14ac:dyDescent="0.2">
      <c r="AS8949" s="4" t="s">
        <v>33039</v>
      </c>
      <c r="AT8949" s="4" t="s">
        <v>31725</v>
      </c>
      <c r="AU8949" s="4" t="s">
        <v>456</v>
      </c>
      <c r="AV8949" s="4" t="s">
        <v>21220</v>
      </c>
      <c r="AW8949" s="4" t="s">
        <v>1167</v>
      </c>
      <c r="AX8949" s="4"/>
      <c r="AY8949" s="4"/>
      <c r="AZ8949" s="4"/>
      <c r="BA8949" s="4"/>
      <c r="BB8949" s="4"/>
      <c r="BC8949" s="4">
        <v>40</v>
      </c>
      <c r="BD8949" t="str">
        <f>IF(AND(ADHOC!$G$15="",ADHOC!$S$4=""),"",IF(ADHOC!$G$15&lt;&gt;"",IF(ADHOC!$G$15=LEFT(Domein!$AS8949,LEN(ADHOC!$G$15)),MAX(Domein!BD$1:'Domein'!BD8948)+1,""),IF(ADHOC!$S$4=LEFT(Domein!$AS8949,LEN(ADHOC!$S$4)),MAX(Domein!BD$1:'Domein'!BD8948)+1,"")))</f>
        <v/>
      </c>
    </row>
    <row r="8950" spans="45:56" x14ac:dyDescent="0.2">
      <c r="AS8950" s="4" t="s">
        <v>33040</v>
      </c>
      <c r="AT8950" s="4" t="s">
        <v>21312</v>
      </c>
      <c r="AU8950" s="4" t="s">
        <v>456</v>
      </c>
      <c r="AV8950" s="4" t="s">
        <v>21220</v>
      </c>
      <c r="AW8950" s="4" t="s">
        <v>1167</v>
      </c>
      <c r="AX8950" s="4"/>
      <c r="AY8950" s="4"/>
      <c r="AZ8950" s="4"/>
      <c r="BA8950" s="4"/>
      <c r="BB8950" s="4"/>
      <c r="BC8950" s="4">
        <v>40</v>
      </c>
      <c r="BD8950" t="str">
        <f>IF(AND(ADHOC!$G$15="",ADHOC!$S$4=""),"",IF(ADHOC!$G$15&lt;&gt;"",IF(ADHOC!$G$15=LEFT(Domein!$AS8950,LEN(ADHOC!$G$15)),MAX(Domein!BD$1:'Domein'!BD8949)+1,""),IF(ADHOC!$S$4=LEFT(Domein!$AS8950,LEN(ADHOC!$S$4)),MAX(Domein!BD$1:'Domein'!BD8949)+1,"")))</f>
        <v/>
      </c>
    </row>
    <row r="8951" spans="45:56" x14ac:dyDescent="0.2">
      <c r="AS8951" s="4" t="s">
        <v>36640</v>
      </c>
      <c r="AT8951" s="4" t="s">
        <v>36641</v>
      </c>
      <c r="AU8951" s="4" t="s">
        <v>456</v>
      </c>
      <c r="AV8951" s="4" t="s">
        <v>12350</v>
      </c>
      <c r="AW8951" s="4" t="s">
        <v>701</v>
      </c>
      <c r="AX8951" s="4"/>
      <c r="AY8951" s="4"/>
      <c r="AZ8951" s="4"/>
      <c r="BA8951" s="4"/>
      <c r="BB8951" s="4"/>
      <c r="BC8951" s="4">
        <v>40</v>
      </c>
      <c r="BD8951" t="str">
        <f>IF(AND(ADHOC!$G$15="",ADHOC!$S$4=""),"",IF(ADHOC!$G$15&lt;&gt;"",IF(ADHOC!$G$15=LEFT(Domein!$AS8951,LEN(ADHOC!$G$15)),MAX(Domein!BD$1:'Domein'!BD8950)+1,""),IF(ADHOC!$S$4=LEFT(Domein!$AS8951,LEN(ADHOC!$S$4)),MAX(Domein!BD$1:'Domein'!BD8950)+1,"")))</f>
        <v/>
      </c>
    </row>
    <row r="8952" spans="45:56" x14ac:dyDescent="0.2">
      <c r="AS8952" s="4" t="s">
        <v>36642</v>
      </c>
      <c r="AT8952" s="4" t="s">
        <v>36641</v>
      </c>
      <c r="AU8952" s="4" t="s">
        <v>456</v>
      </c>
      <c r="AV8952" s="4" t="s">
        <v>12350</v>
      </c>
      <c r="AW8952" s="4" t="s">
        <v>701</v>
      </c>
      <c r="AX8952" s="4"/>
      <c r="AY8952" s="4"/>
      <c r="AZ8952" s="4"/>
      <c r="BA8952" s="4"/>
      <c r="BB8952" s="4"/>
      <c r="BC8952" s="4">
        <v>40</v>
      </c>
      <c r="BD8952" t="str">
        <f>IF(AND(ADHOC!$G$15="",ADHOC!$S$4=""),"",IF(ADHOC!$G$15&lt;&gt;"",IF(ADHOC!$G$15=LEFT(Domein!$AS8952,LEN(ADHOC!$G$15)),MAX(Domein!BD$1:'Domein'!BD8951)+1,""),IF(ADHOC!$S$4=LEFT(Domein!$AS8952,LEN(ADHOC!$S$4)),MAX(Domein!BD$1:'Domein'!BD8951)+1,"")))</f>
        <v/>
      </c>
    </row>
    <row r="8953" spans="45:56" x14ac:dyDescent="0.2">
      <c r="AS8953" s="4" t="s">
        <v>35809</v>
      </c>
      <c r="AT8953" s="4" t="s">
        <v>21312</v>
      </c>
      <c r="AU8953" s="4" t="s">
        <v>456</v>
      </c>
      <c r="AV8953" s="4" t="s">
        <v>21220</v>
      </c>
      <c r="AW8953" s="4" t="s">
        <v>1167</v>
      </c>
      <c r="AX8953" s="4"/>
      <c r="AY8953" s="4"/>
      <c r="AZ8953" s="4"/>
      <c r="BA8953" s="4"/>
      <c r="BB8953" s="4"/>
      <c r="BC8953" s="4">
        <v>40</v>
      </c>
      <c r="BD8953" t="str">
        <f>IF(AND(ADHOC!$G$15="",ADHOC!$S$4=""),"",IF(ADHOC!$G$15&lt;&gt;"",IF(ADHOC!$G$15=LEFT(Domein!$AS8953,LEN(ADHOC!$G$15)),MAX(Domein!BD$1:'Domein'!BD8952)+1,""),IF(ADHOC!$S$4=LEFT(Domein!$AS8953,LEN(ADHOC!$S$4)),MAX(Domein!BD$1:'Domein'!BD8952)+1,"")))</f>
        <v/>
      </c>
    </row>
    <row r="8954" spans="45:56" x14ac:dyDescent="0.2">
      <c r="AS8954" s="4" t="s">
        <v>33501</v>
      </c>
      <c r="AT8954" s="4" t="s">
        <v>21312</v>
      </c>
      <c r="AU8954" s="4" t="s">
        <v>456</v>
      </c>
      <c r="AV8954" s="4" t="s">
        <v>21220</v>
      </c>
      <c r="AW8954" s="4" t="s">
        <v>1167</v>
      </c>
      <c r="AX8954" s="4"/>
      <c r="AY8954" s="4"/>
      <c r="AZ8954" s="4"/>
      <c r="BA8954" s="4"/>
      <c r="BB8954" s="4"/>
      <c r="BC8954" s="4">
        <v>40</v>
      </c>
      <c r="BD8954" t="str">
        <f>IF(AND(ADHOC!$G$15="",ADHOC!$S$4=""),"",IF(ADHOC!$G$15&lt;&gt;"",IF(ADHOC!$G$15=LEFT(Domein!$AS8954,LEN(ADHOC!$G$15)),MAX(Domein!BD$1:'Domein'!BD8953)+1,""),IF(ADHOC!$S$4=LEFT(Domein!$AS8954,LEN(ADHOC!$S$4)),MAX(Domein!BD$1:'Domein'!BD8953)+1,"")))</f>
        <v/>
      </c>
    </row>
    <row r="8955" spans="45:56" x14ac:dyDescent="0.2">
      <c r="AS8955" s="4" t="s">
        <v>35642</v>
      </c>
      <c r="AT8955" s="4" t="s">
        <v>21312</v>
      </c>
      <c r="AU8955" s="4" t="s">
        <v>456</v>
      </c>
      <c r="AV8955" s="4" t="s">
        <v>21220</v>
      </c>
      <c r="AW8955" s="4" t="s">
        <v>1167</v>
      </c>
      <c r="AX8955" s="4"/>
      <c r="AY8955" s="4"/>
      <c r="AZ8955" s="4"/>
      <c r="BA8955" s="4"/>
      <c r="BB8955" s="4"/>
      <c r="BC8955" s="4">
        <v>40</v>
      </c>
      <c r="BD8955" t="str">
        <f>IF(AND(ADHOC!$G$15="",ADHOC!$S$4=""),"",IF(ADHOC!$G$15&lt;&gt;"",IF(ADHOC!$G$15=LEFT(Domein!$AS8955,LEN(ADHOC!$G$15)),MAX(Domein!BD$1:'Domein'!BD8954)+1,""),IF(ADHOC!$S$4=LEFT(Domein!$AS8955,LEN(ADHOC!$S$4)),MAX(Domein!BD$1:'Domein'!BD8954)+1,"")))</f>
        <v/>
      </c>
    </row>
    <row r="8956" spans="45:56" x14ac:dyDescent="0.2">
      <c r="AS8956" s="4" t="s">
        <v>33502</v>
      </c>
      <c r="AT8956" s="4" t="s">
        <v>21312</v>
      </c>
      <c r="AU8956" s="4" t="s">
        <v>456</v>
      </c>
      <c r="AV8956" s="4" t="s">
        <v>21220</v>
      </c>
      <c r="AW8956" s="4" t="s">
        <v>1167</v>
      </c>
      <c r="AX8956" s="4"/>
      <c r="AY8956" s="4"/>
      <c r="AZ8956" s="4"/>
      <c r="BA8956" s="4"/>
      <c r="BB8956" s="4"/>
      <c r="BC8956" s="4">
        <v>40</v>
      </c>
      <c r="BD8956" t="str">
        <f>IF(AND(ADHOC!$G$15="",ADHOC!$S$4=""),"",IF(ADHOC!$G$15&lt;&gt;"",IF(ADHOC!$G$15=LEFT(Domein!$AS8956,LEN(ADHOC!$G$15)),MAX(Domein!BD$1:'Domein'!BD8955)+1,""),IF(ADHOC!$S$4=LEFT(Domein!$AS8956,LEN(ADHOC!$S$4)),MAX(Domein!BD$1:'Domein'!BD8955)+1,"")))</f>
        <v/>
      </c>
    </row>
    <row r="8957" spans="45:56" x14ac:dyDescent="0.2">
      <c r="AS8957" s="4" t="s">
        <v>35643</v>
      </c>
      <c r="AT8957" s="4" t="s">
        <v>32359</v>
      </c>
      <c r="AU8957" s="4" t="s">
        <v>456</v>
      </c>
      <c r="AV8957" s="4" t="s">
        <v>21220</v>
      </c>
      <c r="AW8957" s="4" t="s">
        <v>1167</v>
      </c>
      <c r="AX8957" s="4"/>
      <c r="AY8957" s="4"/>
      <c r="AZ8957" s="4"/>
      <c r="BA8957" s="4"/>
      <c r="BB8957" s="4"/>
      <c r="BC8957" s="4">
        <v>40</v>
      </c>
      <c r="BD8957" t="str">
        <f>IF(AND(ADHOC!$G$15="",ADHOC!$S$4=""),"",IF(ADHOC!$G$15&lt;&gt;"",IF(ADHOC!$G$15=LEFT(Domein!$AS8957,LEN(ADHOC!$G$15)),MAX(Domein!BD$1:'Domein'!BD8956)+1,""),IF(ADHOC!$S$4=LEFT(Domein!$AS8957,LEN(ADHOC!$S$4)),MAX(Domein!BD$1:'Domein'!BD8956)+1,"")))</f>
        <v/>
      </c>
    </row>
    <row r="8958" spans="45:56" x14ac:dyDescent="0.2">
      <c r="AS8958" s="4" t="s">
        <v>33503</v>
      </c>
      <c r="AT8958" s="4" t="s">
        <v>32359</v>
      </c>
      <c r="AU8958" s="4" t="s">
        <v>456</v>
      </c>
      <c r="AV8958" s="4" t="s">
        <v>21220</v>
      </c>
      <c r="AW8958" s="4" t="s">
        <v>1167</v>
      </c>
      <c r="AX8958" s="4"/>
      <c r="AY8958" s="4"/>
      <c r="AZ8958" s="4"/>
      <c r="BA8958" s="4"/>
      <c r="BB8958" s="4"/>
      <c r="BC8958" s="4">
        <v>40</v>
      </c>
      <c r="BD8958" t="str">
        <f>IF(AND(ADHOC!$G$15="",ADHOC!$S$4=""),"",IF(ADHOC!$G$15&lt;&gt;"",IF(ADHOC!$G$15=LEFT(Domein!$AS8958,LEN(ADHOC!$G$15)),MAX(Domein!BD$1:'Domein'!BD8957)+1,""),IF(ADHOC!$S$4=LEFT(Domein!$AS8958,LEN(ADHOC!$S$4)),MAX(Domein!BD$1:'Domein'!BD8957)+1,"")))</f>
        <v/>
      </c>
    </row>
    <row r="8959" spans="45:56" x14ac:dyDescent="0.2">
      <c r="AS8959" s="4" t="s">
        <v>35810</v>
      </c>
      <c r="AT8959" s="4" t="s">
        <v>31902</v>
      </c>
      <c r="AU8959" s="4" t="s">
        <v>456</v>
      </c>
      <c r="AV8959" s="4" t="s">
        <v>21220</v>
      </c>
      <c r="AW8959" s="4" t="s">
        <v>1167</v>
      </c>
      <c r="AX8959" s="4"/>
      <c r="AY8959" s="4"/>
      <c r="AZ8959" s="4"/>
      <c r="BA8959" s="4"/>
      <c r="BB8959" s="4"/>
      <c r="BC8959" s="4">
        <v>40</v>
      </c>
      <c r="BD8959" t="str">
        <f>IF(AND(ADHOC!$G$15="",ADHOC!$S$4=""),"",IF(ADHOC!$G$15&lt;&gt;"",IF(ADHOC!$G$15=LEFT(Domein!$AS8959,LEN(ADHOC!$G$15)),MAX(Domein!BD$1:'Domein'!BD8958)+1,""),IF(ADHOC!$S$4=LEFT(Domein!$AS8959,LEN(ADHOC!$S$4)),MAX(Domein!BD$1:'Domein'!BD8958)+1,"")))</f>
        <v/>
      </c>
    </row>
    <row r="8960" spans="45:56" x14ac:dyDescent="0.2">
      <c r="AS8960" s="4" t="s">
        <v>33504</v>
      </c>
      <c r="AT8960" s="4" t="s">
        <v>31902</v>
      </c>
      <c r="AU8960" s="4" t="s">
        <v>456</v>
      </c>
      <c r="AV8960" s="4" t="s">
        <v>21220</v>
      </c>
      <c r="AW8960" s="4" t="s">
        <v>1167</v>
      </c>
      <c r="AX8960" s="4"/>
      <c r="AY8960" s="4"/>
      <c r="AZ8960" s="4"/>
      <c r="BA8960" s="4"/>
      <c r="BB8960" s="4"/>
      <c r="BC8960" s="4">
        <v>40</v>
      </c>
      <c r="BD8960" t="str">
        <f>IF(AND(ADHOC!$G$15="",ADHOC!$S$4=""),"",IF(ADHOC!$G$15&lt;&gt;"",IF(ADHOC!$G$15=LEFT(Domein!$AS8960,LEN(ADHOC!$G$15)),MAX(Domein!BD$1:'Domein'!BD8959)+1,""),IF(ADHOC!$S$4=LEFT(Domein!$AS8960,LEN(ADHOC!$S$4)),MAX(Domein!BD$1:'Domein'!BD8959)+1,"")))</f>
        <v/>
      </c>
    </row>
    <row r="8961" spans="45:56" x14ac:dyDescent="0.2">
      <c r="AS8961" s="4" t="s">
        <v>35644</v>
      </c>
      <c r="AT8961" s="4" t="s">
        <v>31889</v>
      </c>
      <c r="AU8961" s="4" t="s">
        <v>456</v>
      </c>
      <c r="AV8961" s="4" t="s">
        <v>21220</v>
      </c>
      <c r="AW8961" s="4" t="s">
        <v>1167</v>
      </c>
      <c r="AX8961" s="4"/>
      <c r="AY8961" s="4"/>
      <c r="AZ8961" s="4"/>
      <c r="BA8961" s="4"/>
      <c r="BB8961" s="4"/>
      <c r="BC8961" s="4">
        <v>40</v>
      </c>
      <c r="BD8961" t="str">
        <f>IF(AND(ADHOC!$G$15="",ADHOC!$S$4=""),"",IF(ADHOC!$G$15&lt;&gt;"",IF(ADHOC!$G$15=LEFT(Domein!$AS8961,LEN(ADHOC!$G$15)),MAX(Domein!BD$1:'Domein'!BD8960)+1,""),IF(ADHOC!$S$4=LEFT(Domein!$AS8961,LEN(ADHOC!$S$4)),MAX(Domein!BD$1:'Domein'!BD8960)+1,"")))</f>
        <v/>
      </c>
    </row>
    <row r="8962" spans="45:56" x14ac:dyDescent="0.2">
      <c r="AS8962" s="4" t="s">
        <v>35858</v>
      </c>
      <c r="AT8962" s="4" t="s">
        <v>21182</v>
      </c>
      <c r="AU8962" s="4" t="s">
        <v>456</v>
      </c>
      <c r="AV8962" s="4" t="s">
        <v>21220</v>
      </c>
      <c r="AW8962" s="4" t="s">
        <v>1167</v>
      </c>
      <c r="AX8962" s="4"/>
      <c r="AY8962" s="4"/>
      <c r="AZ8962" s="4"/>
      <c r="BA8962" s="4"/>
      <c r="BB8962" s="4"/>
      <c r="BC8962" s="4">
        <v>40</v>
      </c>
      <c r="BD8962" t="str">
        <f>IF(AND(ADHOC!$G$15="",ADHOC!$S$4=""),"",IF(ADHOC!$G$15&lt;&gt;"",IF(ADHOC!$G$15=LEFT(Domein!$AS8962,LEN(ADHOC!$G$15)),MAX(Domein!BD$1:'Domein'!BD8961)+1,""),IF(ADHOC!$S$4=LEFT(Domein!$AS8962,LEN(ADHOC!$S$4)),MAX(Domein!BD$1:'Domein'!BD8961)+1,"")))</f>
        <v/>
      </c>
    </row>
    <row r="8963" spans="45:56" x14ac:dyDescent="0.2">
      <c r="AS8963" s="4" t="s">
        <v>35811</v>
      </c>
      <c r="AT8963" s="4" t="s">
        <v>21286</v>
      </c>
      <c r="AU8963" s="4" t="s">
        <v>456</v>
      </c>
      <c r="AV8963" s="4" t="s">
        <v>21220</v>
      </c>
      <c r="AW8963" s="4" t="s">
        <v>1167</v>
      </c>
      <c r="AX8963" s="4"/>
      <c r="AY8963" s="4"/>
      <c r="AZ8963" s="4"/>
      <c r="BA8963" s="4"/>
      <c r="BB8963" s="4"/>
      <c r="BC8963" s="4">
        <v>40</v>
      </c>
      <c r="BD8963" t="str">
        <f>IF(AND(ADHOC!$G$15="",ADHOC!$S$4=""),"",IF(ADHOC!$G$15&lt;&gt;"",IF(ADHOC!$G$15=LEFT(Domein!$AS8963,LEN(ADHOC!$G$15)),MAX(Domein!BD$1:'Domein'!BD8962)+1,""),IF(ADHOC!$S$4=LEFT(Domein!$AS8963,LEN(ADHOC!$S$4)),MAX(Domein!BD$1:'Domein'!BD8962)+1,"")))</f>
        <v/>
      </c>
    </row>
    <row r="8964" spans="45:56" x14ac:dyDescent="0.2">
      <c r="AS8964" s="4" t="s">
        <v>35859</v>
      </c>
      <c r="AT8964" s="4" t="s">
        <v>21286</v>
      </c>
      <c r="AU8964" s="4" t="s">
        <v>456</v>
      </c>
      <c r="AV8964" s="4" t="s">
        <v>21220</v>
      </c>
      <c r="AW8964" s="4" t="s">
        <v>1167</v>
      </c>
      <c r="AX8964" s="4"/>
      <c r="AY8964" s="4"/>
      <c r="AZ8964" s="4"/>
      <c r="BA8964" s="4"/>
      <c r="BB8964" s="4"/>
      <c r="BC8964" s="4">
        <v>40</v>
      </c>
      <c r="BD8964" t="str">
        <f>IF(AND(ADHOC!$G$15="",ADHOC!$S$4=""),"",IF(ADHOC!$G$15&lt;&gt;"",IF(ADHOC!$G$15=LEFT(Domein!$AS8964,LEN(ADHOC!$G$15)),MAX(Domein!BD$1:'Domein'!BD8963)+1,""),IF(ADHOC!$S$4=LEFT(Domein!$AS8964,LEN(ADHOC!$S$4)),MAX(Domein!BD$1:'Domein'!BD8963)+1,"")))</f>
        <v/>
      </c>
    </row>
    <row r="8965" spans="45:56" x14ac:dyDescent="0.2">
      <c r="AS8965" s="4" t="s">
        <v>35584</v>
      </c>
      <c r="AT8965" s="4" t="s">
        <v>21312</v>
      </c>
      <c r="AU8965" s="4" t="s">
        <v>456</v>
      </c>
      <c r="AV8965" s="4" t="s">
        <v>21220</v>
      </c>
      <c r="AW8965" s="4" t="s">
        <v>1167</v>
      </c>
      <c r="AX8965" s="4"/>
      <c r="AY8965" s="4"/>
      <c r="AZ8965" s="4"/>
      <c r="BA8965" s="4"/>
      <c r="BB8965" s="4"/>
      <c r="BC8965" s="4">
        <v>40</v>
      </c>
      <c r="BD8965" t="str">
        <f>IF(AND(ADHOC!$G$15="",ADHOC!$S$4=""),"",IF(ADHOC!$G$15&lt;&gt;"",IF(ADHOC!$G$15=LEFT(Domein!$AS8965,LEN(ADHOC!$G$15)),MAX(Domein!BD$1:'Domein'!BD8964)+1,""),IF(ADHOC!$S$4=LEFT(Domein!$AS8965,LEN(ADHOC!$S$4)),MAX(Domein!BD$1:'Domein'!BD8964)+1,"")))</f>
        <v/>
      </c>
    </row>
    <row r="8966" spans="45:56" x14ac:dyDescent="0.2">
      <c r="AS8966" s="4" t="s">
        <v>35860</v>
      </c>
      <c r="AT8966" s="4" t="s">
        <v>21312</v>
      </c>
      <c r="AU8966" s="4" t="s">
        <v>456</v>
      </c>
      <c r="AV8966" s="4" t="s">
        <v>21220</v>
      </c>
      <c r="AW8966" s="4" t="s">
        <v>1167</v>
      </c>
      <c r="AX8966" s="4"/>
      <c r="AY8966" s="4"/>
      <c r="AZ8966" s="4"/>
      <c r="BA8966" s="4"/>
      <c r="BB8966" s="4"/>
      <c r="BC8966" s="4">
        <v>40</v>
      </c>
      <c r="BD8966" t="str">
        <f>IF(AND(ADHOC!$G$15="",ADHOC!$S$4=""),"",IF(ADHOC!$G$15&lt;&gt;"",IF(ADHOC!$G$15=LEFT(Domein!$AS8966,LEN(ADHOC!$G$15)),MAX(Domein!BD$1:'Domein'!BD8965)+1,""),IF(ADHOC!$S$4=LEFT(Domein!$AS8966,LEN(ADHOC!$S$4)),MAX(Domein!BD$1:'Domein'!BD8965)+1,"")))</f>
        <v/>
      </c>
    </row>
    <row r="8967" spans="45:56" x14ac:dyDescent="0.2">
      <c r="AS8967" s="4" t="s">
        <v>36618</v>
      </c>
      <c r="AT8967" s="4" t="s">
        <v>36619</v>
      </c>
      <c r="AU8967" s="4" t="s">
        <v>456</v>
      </c>
      <c r="AV8967" s="4" t="s">
        <v>12350</v>
      </c>
      <c r="AW8967" s="4" t="s">
        <v>701</v>
      </c>
      <c r="AX8967" s="4"/>
      <c r="AY8967" s="4"/>
      <c r="AZ8967" s="4"/>
      <c r="BA8967" s="4"/>
      <c r="BB8967" s="4"/>
      <c r="BC8967" s="4">
        <v>40</v>
      </c>
      <c r="BD8967" t="str">
        <f>IF(AND(ADHOC!$G$15="",ADHOC!$S$4=""),"",IF(ADHOC!$G$15&lt;&gt;"",IF(ADHOC!$G$15=LEFT(Domein!$AS8967,LEN(ADHOC!$G$15)),MAX(Domein!BD$1:'Domein'!BD8966)+1,""),IF(ADHOC!$S$4=LEFT(Domein!$AS8967,LEN(ADHOC!$S$4)),MAX(Domein!BD$1:'Domein'!BD8966)+1,"")))</f>
        <v/>
      </c>
    </row>
    <row r="8968" spans="45:56" x14ac:dyDescent="0.2">
      <c r="AS8968" s="4" t="s">
        <v>34085</v>
      </c>
      <c r="AT8968" s="4" t="s">
        <v>34086</v>
      </c>
      <c r="AU8968" s="4" t="s">
        <v>456</v>
      </c>
      <c r="AV8968" s="4" t="s">
        <v>12350</v>
      </c>
      <c r="AW8968" s="4" t="s">
        <v>724</v>
      </c>
      <c r="AX8968" s="4"/>
      <c r="AY8968" s="4"/>
      <c r="AZ8968" s="4"/>
      <c r="BA8968" s="4"/>
      <c r="BB8968" s="4"/>
      <c r="BC8968" s="4">
        <v>40</v>
      </c>
      <c r="BD8968" t="str">
        <f>IF(AND(ADHOC!$G$15="",ADHOC!$S$4=""),"",IF(ADHOC!$G$15&lt;&gt;"",IF(ADHOC!$G$15=LEFT(Domein!$AS8968,LEN(ADHOC!$G$15)),MAX(Domein!BD$1:'Domein'!BD8967)+1,""),IF(ADHOC!$S$4=LEFT(Domein!$AS8968,LEN(ADHOC!$S$4)),MAX(Domein!BD$1:'Domein'!BD8967)+1,"")))</f>
        <v/>
      </c>
    </row>
    <row r="8969" spans="45:56" x14ac:dyDescent="0.2">
      <c r="AS8969" s="4" t="s">
        <v>34087</v>
      </c>
      <c r="AT8969" s="4" t="s">
        <v>34088</v>
      </c>
      <c r="AU8969" s="4" t="s">
        <v>456</v>
      </c>
      <c r="AV8969" s="4" t="s">
        <v>12350</v>
      </c>
      <c r="AW8969" s="4" t="s">
        <v>724</v>
      </c>
      <c r="AX8969" s="4"/>
      <c r="AY8969" s="4"/>
      <c r="AZ8969" s="4"/>
      <c r="BA8969" s="4"/>
      <c r="BB8969" s="4"/>
      <c r="BC8969" s="4">
        <v>40</v>
      </c>
      <c r="BD8969" t="str">
        <f>IF(AND(ADHOC!$G$15="",ADHOC!$S$4=""),"",IF(ADHOC!$G$15&lt;&gt;"",IF(ADHOC!$G$15=LEFT(Domein!$AS8969,LEN(ADHOC!$G$15)),MAX(Domein!BD$1:'Domein'!BD8968)+1,""),IF(ADHOC!$S$4=LEFT(Domein!$AS8969,LEN(ADHOC!$S$4)),MAX(Domein!BD$1:'Domein'!BD8968)+1,"")))</f>
        <v/>
      </c>
    </row>
    <row r="8970" spans="45:56" x14ac:dyDescent="0.2">
      <c r="AS8970" s="4" t="s">
        <v>35585</v>
      </c>
      <c r="AT8970" s="4" t="s">
        <v>21218</v>
      </c>
      <c r="AU8970" s="4" t="s">
        <v>456</v>
      </c>
      <c r="AV8970" s="4" t="s">
        <v>21220</v>
      </c>
      <c r="AW8970" s="4" t="s">
        <v>1167</v>
      </c>
      <c r="AX8970" s="4"/>
      <c r="AY8970" s="4"/>
      <c r="AZ8970" s="4"/>
      <c r="BA8970" s="4"/>
      <c r="BB8970" s="4"/>
      <c r="BC8970" s="4">
        <v>40</v>
      </c>
      <c r="BD8970" t="str">
        <f>IF(AND(ADHOC!$G$15="",ADHOC!$S$4=""),"",IF(ADHOC!$G$15&lt;&gt;"",IF(ADHOC!$G$15=LEFT(Domein!$AS8970,LEN(ADHOC!$G$15)),MAX(Domein!BD$1:'Domein'!BD8969)+1,""),IF(ADHOC!$S$4=LEFT(Domein!$AS8970,LEN(ADHOC!$S$4)),MAX(Domein!BD$1:'Domein'!BD8969)+1,"")))</f>
        <v/>
      </c>
    </row>
    <row r="8971" spans="45:56" x14ac:dyDescent="0.2">
      <c r="AS8971" s="4" t="s">
        <v>33505</v>
      </c>
      <c r="AT8971" s="4" t="s">
        <v>21218</v>
      </c>
      <c r="AU8971" s="4" t="s">
        <v>456</v>
      </c>
      <c r="AV8971" s="4" t="s">
        <v>21220</v>
      </c>
      <c r="AW8971" s="4" t="s">
        <v>1167</v>
      </c>
      <c r="AX8971" s="4"/>
      <c r="AY8971" s="4"/>
      <c r="AZ8971" s="4"/>
      <c r="BA8971" s="4"/>
      <c r="BB8971" s="4"/>
      <c r="BC8971" s="4">
        <v>40</v>
      </c>
      <c r="BD8971" t="str">
        <f>IF(AND(ADHOC!$G$15="",ADHOC!$S$4=""),"",IF(ADHOC!$G$15&lt;&gt;"",IF(ADHOC!$G$15=LEFT(Domein!$AS8971,LEN(ADHOC!$G$15)),MAX(Domein!BD$1:'Domein'!BD8970)+1,""),IF(ADHOC!$S$4=LEFT(Domein!$AS8971,LEN(ADHOC!$S$4)),MAX(Domein!BD$1:'Domein'!BD8970)+1,"")))</f>
        <v/>
      </c>
    </row>
    <row r="8972" spans="45:56" x14ac:dyDescent="0.2">
      <c r="AS8972" s="4" t="s">
        <v>35645</v>
      </c>
      <c r="AT8972" s="4" t="s">
        <v>31736</v>
      </c>
      <c r="AU8972" s="4" t="s">
        <v>456</v>
      </c>
      <c r="AV8972" s="4" t="s">
        <v>21220</v>
      </c>
      <c r="AW8972" s="4" t="s">
        <v>1167</v>
      </c>
      <c r="AX8972" s="4"/>
      <c r="AY8972" s="4"/>
      <c r="AZ8972" s="4"/>
      <c r="BA8972" s="4"/>
      <c r="BB8972" s="4"/>
      <c r="BC8972" s="4">
        <v>40</v>
      </c>
      <c r="BD8972" t="str">
        <f>IF(AND(ADHOC!$G$15="",ADHOC!$S$4=""),"",IF(ADHOC!$G$15&lt;&gt;"",IF(ADHOC!$G$15=LEFT(Domein!$AS8972,LEN(ADHOC!$G$15)),MAX(Domein!BD$1:'Domein'!BD8971)+1,""),IF(ADHOC!$S$4=LEFT(Domein!$AS8972,LEN(ADHOC!$S$4)),MAX(Domein!BD$1:'Domein'!BD8971)+1,"")))</f>
        <v/>
      </c>
    </row>
    <row r="8973" spans="45:56" x14ac:dyDescent="0.2">
      <c r="AS8973" s="4" t="s">
        <v>35861</v>
      </c>
      <c r="AT8973" s="4" t="s">
        <v>31736</v>
      </c>
      <c r="AU8973" s="4" t="s">
        <v>456</v>
      </c>
      <c r="AV8973" s="4" t="s">
        <v>21220</v>
      </c>
      <c r="AW8973" s="4" t="s">
        <v>1167</v>
      </c>
      <c r="AX8973" s="4"/>
      <c r="AY8973" s="4"/>
      <c r="AZ8973" s="4"/>
      <c r="BA8973" s="4"/>
      <c r="BB8973" s="4"/>
      <c r="BC8973" s="4">
        <v>40</v>
      </c>
      <c r="BD8973" t="str">
        <f>IF(AND(ADHOC!$G$15="",ADHOC!$S$4=""),"",IF(ADHOC!$G$15&lt;&gt;"",IF(ADHOC!$G$15=LEFT(Domein!$AS8973,LEN(ADHOC!$G$15)),MAX(Domein!BD$1:'Domein'!BD8972)+1,""),IF(ADHOC!$S$4=LEFT(Domein!$AS8973,LEN(ADHOC!$S$4)),MAX(Domein!BD$1:'Domein'!BD8972)+1,"")))</f>
        <v/>
      </c>
    </row>
    <row r="8974" spans="45:56" x14ac:dyDescent="0.2">
      <c r="AS8974" s="4" t="s">
        <v>35812</v>
      </c>
      <c r="AT8974" s="4" t="s">
        <v>32359</v>
      </c>
      <c r="AU8974" s="4" t="s">
        <v>456</v>
      </c>
      <c r="AV8974" s="4" t="s">
        <v>21220</v>
      </c>
      <c r="AW8974" s="4" t="s">
        <v>1167</v>
      </c>
      <c r="AX8974" s="4"/>
      <c r="AY8974" s="4"/>
      <c r="AZ8974" s="4"/>
      <c r="BA8974" s="4"/>
      <c r="BB8974" s="4"/>
      <c r="BC8974" s="4">
        <v>40</v>
      </c>
      <c r="BD8974" t="str">
        <f>IF(AND(ADHOC!$G$15="",ADHOC!$S$4=""),"",IF(ADHOC!$G$15&lt;&gt;"",IF(ADHOC!$G$15=LEFT(Domein!$AS8974,LEN(ADHOC!$G$15)),MAX(Domein!BD$1:'Domein'!BD8973)+1,""),IF(ADHOC!$S$4=LEFT(Domein!$AS8974,LEN(ADHOC!$S$4)),MAX(Domein!BD$1:'Domein'!BD8973)+1,"")))</f>
        <v/>
      </c>
    </row>
    <row r="8975" spans="45:56" x14ac:dyDescent="0.2">
      <c r="AS8975" s="4" t="s">
        <v>35862</v>
      </c>
      <c r="AT8975" s="4" t="s">
        <v>32359</v>
      </c>
      <c r="AU8975" s="4" t="s">
        <v>456</v>
      </c>
      <c r="AV8975" s="4" t="s">
        <v>21220</v>
      </c>
      <c r="AW8975" s="4" t="s">
        <v>1167</v>
      </c>
      <c r="AX8975" s="4"/>
      <c r="AY8975" s="4"/>
      <c r="AZ8975" s="4"/>
      <c r="BA8975" s="4"/>
      <c r="BB8975" s="4"/>
      <c r="BC8975" s="4">
        <v>40</v>
      </c>
      <c r="BD8975" t="str">
        <f>IF(AND(ADHOC!$G$15="",ADHOC!$S$4=""),"",IF(ADHOC!$G$15&lt;&gt;"",IF(ADHOC!$G$15=LEFT(Domein!$AS8975,LEN(ADHOC!$G$15)),MAX(Domein!BD$1:'Domein'!BD8974)+1,""),IF(ADHOC!$S$4=LEFT(Domein!$AS8975,LEN(ADHOC!$S$4)),MAX(Domein!BD$1:'Domein'!BD8974)+1,"")))</f>
        <v/>
      </c>
    </row>
    <row r="8976" spans="45:56" x14ac:dyDescent="0.2">
      <c r="AS8976" s="4" t="s">
        <v>35646</v>
      </c>
      <c r="AT8976" s="4" t="s">
        <v>31725</v>
      </c>
      <c r="AU8976" s="4" t="s">
        <v>456</v>
      </c>
      <c r="AV8976" s="4" t="s">
        <v>21220</v>
      </c>
      <c r="AW8976" s="4" t="s">
        <v>1167</v>
      </c>
      <c r="AX8976" s="4"/>
      <c r="AY8976" s="4"/>
      <c r="AZ8976" s="4"/>
      <c r="BA8976" s="4"/>
      <c r="BB8976" s="4"/>
      <c r="BC8976" s="4">
        <v>40</v>
      </c>
      <c r="BD8976" t="str">
        <f>IF(AND(ADHOC!$G$15="",ADHOC!$S$4=""),"",IF(ADHOC!$G$15&lt;&gt;"",IF(ADHOC!$G$15=LEFT(Domein!$AS8976,LEN(ADHOC!$G$15)),MAX(Domein!BD$1:'Domein'!BD8975)+1,""),IF(ADHOC!$S$4=LEFT(Domein!$AS8976,LEN(ADHOC!$S$4)),MAX(Domein!BD$1:'Domein'!BD8975)+1,"")))</f>
        <v/>
      </c>
    </row>
    <row r="8977" spans="45:56" x14ac:dyDescent="0.2">
      <c r="AS8977" s="4" t="s">
        <v>33506</v>
      </c>
      <c r="AT8977" s="4" t="s">
        <v>31725</v>
      </c>
      <c r="AU8977" s="4" t="s">
        <v>456</v>
      </c>
      <c r="AV8977" s="4" t="s">
        <v>21220</v>
      </c>
      <c r="AW8977" s="4" t="s">
        <v>1167</v>
      </c>
      <c r="AX8977" s="4"/>
      <c r="AY8977" s="4"/>
      <c r="AZ8977" s="4"/>
      <c r="BA8977" s="4"/>
      <c r="BB8977" s="4"/>
      <c r="BC8977" s="4">
        <v>40</v>
      </c>
      <c r="BD8977" t="str">
        <f>IF(AND(ADHOC!$G$15="",ADHOC!$S$4=""),"",IF(ADHOC!$G$15&lt;&gt;"",IF(ADHOC!$G$15=LEFT(Domein!$AS8977,LEN(ADHOC!$G$15)),MAX(Domein!BD$1:'Domein'!BD8976)+1,""),IF(ADHOC!$S$4=LEFT(Domein!$AS8977,LEN(ADHOC!$S$4)),MAX(Domein!BD$1:'Domein'!BD8976)+1,"")))</f>
        <v/>
      </c>
    </row>
    <row r="8978" spans="45:56" x14ac:dyDescent="0.2">
      <c r="AS8978" s="4" t="s">
        <v>35586</v>
      </c>
      <c r="AT8978" s="4" t="s">
        <v>21312</v>
      </c>
      <c r="AU8978" s="4" t="s">
        <v>456</v>
      </c>
      <c r="AV8978" s="4" t="s">
        <v>21220</v>
      </c>
      <c r="AW8978" s="4" t="s">
        <v>1167</v>
      </c>
      <c r="AX8978" s="4"/>
      <c r="AY8978" s="4"/>
      <c r="AZ8978" s="4"/>
      <c r="BA8978" s="4"/>
      <c r="BB8978" s="4"/>
      <c r="BC8978" s="4">
        <v>40</v>
      </c>
      <c r="BD8978" t="str">
        <f>IF(AND(ADHOC!$G$15="",ADHOC!$S$4=""),"",IF(ADHOC!$G$15&lt;&gt;"",IF(ADHOC!$G$15=LEFT(Domein!$AS8978,LEN(ADHOC!$G$15)),MAX(Domein!BD$1:'Domein'!BD8977)+1,""),IF(ADHOC!$S$4=LEFT(Domein!$AS8978,LEN(ADHOC!$S$4)),MAX(Domein!BD$1:'Domein'!BD8977)+1,"")))</f>
        <v/>
      </c>
    </row>
    <row r="8979" spans="45:56" x14ac:dyDescent="0.2">
      <c r="AS8979" s="4" t="s">
        <v>35587</v>
      </c>
      <c r="AT8979" s="4" t="s">
        <v>21312</v>
      </c>
      <c r="AU8979" s="4" t="s">
        <v>456</v>
      </c>
      <c r="AV8979" s="4" t="s">
        <v>21220</v>
      </c>
      <c r="AW8979" s="4" t="s">
        <v>1167</v>
      </c>
      <c r="AX8979" s="4"/>
      <c r="AY8979" s="4"/>
      <c r="AZ8979" s="4"/>
      <c r="BA8979" s="4"/>
      <c r="BB8979" s="4"/>
      <c r="BC8979" s="4">
        <v>40</v>
      </c>
      <c r="BD8979" t="str">
        <f>IF(AND(ADHOC!$G$15="",ADHOC!$S$4=""),"",IF(ADHOC!$G$15&lt;&gt;"",IF(ADHOC!$G$15=LEFT(Domein!$AS8979,LEN(ADHOC!$G$15)),MAX(Domein!BD$1:'Domein'!BD8978)+1,""),IF(ADHOC!$S$4=LEFT(Domein!$AS8979,LEN(ADHOC!$S$4)),MAX(Domein!BD$1:'Domein'!BD8978)+1,"")))</f>
        <v/>
      </c>
    </row>
    <row r="8980" spans="45:56" x14ac:dyDescent="0.2">
      <c r="AS8980" s="4" t="s">
        <v>35647</v>
      </c>
      <c r="AT8980" s="4" t="s">
        <v>35648</v>
      </c>
      <c r="AU8980" s="4" t="s">
        <v>456</v>
      </c>
      <c r="AV8980" s="4" t="s">
        <v>21220</v>
      </c>
      <c r="AW8980" s="4" t="s">
        <v>1167</v>
      </c>
      <c r="AX8980" s="4"/>
      <c r="AY8980" s="4"/>
      <c r="AZ8980" s="4"/>
      <c r="BA8980" s="4"/>
      <c r="BB8980" s="4"/>
      <c r="BC8980" s="4">
        <v>40</v>
      </c>
      <c r="BD8980" t="str">
        <f>IF(AND(ADHOC!$G$15="",ADHOC!$S$4=""),"",IF(ADHOC!$G$15&lt;&gt;"",IF(ADHOC!$G$15=LEFT(Domein!$AS8980,LEN(ADHOC!$G$15)),MAX(Domein!BD$1:'Domein'!BD8979)+1,""),IF(ADHOC!$S$4=LEFT(Domein!$AS8980,LEN(ADHOC!$S$4)),MAX(Domein!BD$1:'Domein'!BD8979)+1,"")))</f>
        <v/>
      </c>
    </row>
    <row r="8981" spans="45:56" x14ac:dyDescent="0.2">
      <c r="AS8981" s="4" t="s">
        <v>33507</v>
      </c>
      <c r="AT8981" s="4" t="s">
        <v>21180</v>
      </c>
      <c r="AU8981" s="4" t="s">
        <v>456</v>
      </c>
      <c r="AV8981" s="4" t="s">
        <v>21220</v>
      </c>
      <c r="AW8981" s="4" t="s">
        <v>1167</v>
      </c>
      <c r="AX8981" s="4"/>
      <c r="AY8981" s="4"/>
      <c r="AZ8981" s="4"/>
      <c r="BA8981" s="4"/>
      <c r="BB8981" s="4"/>
      <c r="BC8981" s="4">
        <v>40</v>
      </c>
      <c r="BD8981" t="str">
        <f>IF(AND(ADHOC!$G$15="",ADHOC!$S$4=""),"",IF(ADHOC!$G$15&lt;&gt;"",IF(ADHOC!$G$15=LEFT(Domein!$AS8981,LEN(ADHOC!$G$15)),MAX(Domein!BD$1:'Domein'!BD8980)+1,""),IF(ADHOC!$S$4=LEFT(Domein!$AS8981,LEN(ADHOC!$S$4)),MAX(Domein!BD$1:'Domein'!BD8980)+1,"")))</f>
        <v/>
      </c>
    </row>
    <row r="8982" spans="45:56" x14ac:dyDescent="0.2">
      <c r="AS8982" s="4" t="s">
        <v>35813</v>
      </c>
      <c r="AT8982" s="4" t="s">
        <v>21312</v>
      </c>
      <c r="AU8982" s="4" t="s">
        <v>456</v>
      </c>
      <c r="AV8982" s="4" t="s">
        <v>21220</v>
      </c>
      <c r="AW8982" s="4" t="s">
        <v>1167</v>
      </c>
      <c r="AX8982" s="4"/>
      <c r="AY8982" s="4"/>
      <c r="AZ8982" s="4"/>
      <c r="BA8982" s="4"/>
      <c r="BB8982" s="4"/>
      <c r="BC8982" s="4">
        <v>40</v>
      </c>
      <c r="BD8982" t="str">
        <f>IF(AND(ADHOC!$G$15="",ADHOC!$S$4=""),"",IF(ADHOC!$G$15&lt;&gt;"",IF(ADHOC!$G$15=LEFT(Domein!$AS8982,LEN(ADHOC!$G$15)),MAX(Domein!BD$1:'Domein'!BD8981)+1,""),IF(ADHOC!$S$4=LEFT(Domein!$AS8982,LEN(ADHOC!$S$4)),MAX(Domein!BD$1:'Domein'!BD8981)+1,"")))</f>
        <v/>
      </c>
    </row>
    <row r="8983" spans="45:56" x14ac:dyDescent="0.2">
      <c r="AS8983" s="4" t="s">
        <v>35863</v>
      </c>
      <c r="AT8983" s="4" t="s">
        <v>21312</v>
      </c>
      <c r="AU8983" s="4" t="s">
        <v>456</v>
      </c>
      <c r="AV8983" s="4" t="s">
        <v>21220</v>
      </c>
      <c r="AW8983" s="4" t="s">
        <v>1167</v>
      </c>
      <c r="AX8983" s="4"/>
      <c r="AY8983" s="4"/>
      <c r="AZ8983" s="4"/>
      <c r="BA8983" s="4"/>
      <c r="BB8983" s="4"/>
      <c r="BC8983" s="4">
        <v>40</v>
      </c>
      <c r="BD8983" t="str">
        <f>IF(AND(ADHOC!$G$15="",ADHOC!$S$4=""),"",IF(ADHOC!$G$15&lt;&gt;"",IF(ADHOC!$G$15=LEFT(Domein!$AS8983,LEN(ADHOC!$G$15)),MAX(Domein!BD$1:'Domein'!BD8982)+1,""),IF(ADHOC!$S$4=LEFT(Domein!$AS8983,LEN(ADHOC!$S$4)),MAX(Domein!BD$1:'Domein'!BD8982)+1,"")))</f>
        <v/>
      </c>
    </row>
    <row r="8984" spans="45:56" x14ac:dyDescent="0.2">
      <c r="AS8984" s="4" t="s">
        <v>35649</v>
      </c>
      <c r="AT8984" s="4" t="s">
        <v>32359</v>
      </c>
      <c r="AU8984" s="4" t="s">
        <v>456</v>
      </c>
      <c r="AV8984" s="4" t="s">
        <v>21220</v>
      </c>
      <c r="AW8984" s="4" t="s">
        <v>1167</v>
      </c>
      <c r="AX8984" s="4"/>
      <c r="AY8984" s="4"/>
      <c r="AZ8984" s="4"/>
      <c r="BA8984" s="4"/>
      <c r="BB8984" s="4"/>
      <c r="BC8984" s="4">
        <v>40</v>
      </c>
      <c r="BD8984" t="str">
        <f>IF(AND(ADHOC!$G$15="",ADHOC!$S$4=""),"",IF(ADHOC!$G$15&lt;&gt;"",IF(ADHOC!$G$15=LEFT(Domein!$AS8984,LEN(ADHOC!$G$15)),MAX(Domein!BD$1:'Domein'!BD8983)+1,""),IF(ADHOC!$S$4=LEFT(Domein!$AS8984,LEN(ADHOC!$S$4)),MAX(Domein!BD$1:'Domein'!BD8983)+1,"")))</f>
        <v/>
      </c>
    </row>
    <row r="8985" spans="45:56" x14ac:dyDescent="0.2">
      <c r="AS8985" s="4" t="s">
        <v>35864</v>
      </c>
      <c r="AT8985" s="4" t="s">
        <v>32359</v>
      </c>
      <c r="AU8985" s="4" t="s">
        <v>456</v>
      </c>
      <c r="AV8985" s="4" t="s">
        <v>21220</v>
      </c>
      <c r="AW8985" s="4" t="s">
        <v>1167</v>
      </c>
      <c r="AX8985" s="4"/>
      <c r="AY8985" s="4"/>
      <c r="AZ8985" s="4"/>
      <c r="BA8985" s="4"/>
      <c r="BB8985" s="4"/>
      <c r="BC8985" s="4">
        <v>40</v>
      </c>
      <c r="BD8985" t="str">
        <f>IF(AND(ADHOC!$G$15="",ADHOC!$S$4=""),"",IF(ADHOC!$G$15&lt;&gt;"",IF(ADHOC!$G$15=LEFT(Domein!$AS8985,LEN(ADHOC!$G$15)),MAX(Domein!BD$1:'Domein'!BD8984)+1,""),IF(ADHOC!$S$4=LEFT(Domein!$AS8985,LEN(ADHOC!$S$4)),MAX(Domein!BD$1:'Domein'!BD8984)+1,"")))</f>
        <v/>
      </c>
    </row>
    <row r="8986" spans="45:56" x14ac:dyDescent="0.2">
      <c r="AS8986" s="4" t="s">
        <v>33508</v>
      </c>
      <c r="AT8986" s="4" t="s">
        <v>21182</v>
      </c>
      <c r="AU8986" s="4" t="s">
        <v>456</v>
      </c>
      <c r="AV8986" s="4" t="s">
        <v>21220</v>
      </c>
      <c r="AW8986" s="4" t="s">
        <v>1167</v>
      </c>
      <c r="AX8986" s="4"/>
      <c r="AY8986" s="4"/>
      <c r="AZ8986" s="4"/>
      <c r="BA8986" s="4"/>
      <c r="BB8986" s="4"/>
      <c r="BC8986" s="4">
        <v>40</v>
      </c>
      <c r="BD8986" t="str">
        <f>IF(AND(ADHOC!$G$15="",ADHOC!$S$4=""),"",IF(ADHOC!$G$15&lt;&gt;"",IF(ADHOC!$G$15=LEFT(Domein!$AS8986,LEN(ADHOC!$G$15)),MAX(Domein!BD$1:'Domein'!BD8985)+1,""),IF(ADHOC!$S$4=LEFT(Domein!$AS8986,LEN(ADHOC!$S$4)),MAX(Domein!BD$1:'Domein'!BD8985)+1,"")))</f>
        <v/>
      </c>
    </row>
    <row r="8987" spans="45:56" x14ac:dyDescent="0.2">
      <c r="AS8987" s="4" t="s">
        <v>35865</v>
      </c>
      <c r="AT8987" s="4" t="s">
        <v>21182</v>
      </c>
      <c r="AU8987" s="4" t="s">
        <v>456</v>
      </c>
      <c r="AV8987" s="4" t="s">
        <v>21220</v>
      </c>
      <c r="AW8987" s="4" t="s">
        <v>1167</v>
      </c>
      <c r="AX8987" s="4"/>
      <c r="AY8987" s="4"/>
      <c r="AZ8987" s="4"/>
      <c r="BA8987" s="4"/>
      <c r="BB8987" s="4"/>
      <c r="BC8987" s="4">
        <v>40</v>
      </c>
      <c r="BD8987" t="str">
        <f>IF(AND(ADHOC!$G$15="",ADHOC!$S$4=""),"",IF(ADHOC!$G$15&lt;&gt;"",IF(ADHOC!$G$15=LEFT(Domein!$AS8987,LEN(ADHOC!$G$15)),MAX(Domein!BD$1:'Domein'!BD8986)+1,""),IF(ADHOC!$S$4=LEFT(Domein!$AS8987,LEN(ADHOC!$S$4)),MAX(Domein!BD$1:'Domein'!BD8986)+1,"")))</f>
        <v/>
      </c>
    </row>
    <row r="8988" spans="45:56" x14ac:dyDescent="0.2">
      <c r="AS8988" s="4" t="s">
        <v>33509</v>
      </c>
      <c r="AT8988" s="4" t="s">
        <v>31729</v>
      </c>
      <c r="AU8988" s="4" t="s">
        <v>456</v>
      </c>
      <c r="AV8988" s="4" t="s">
        <v>21220</v>
      </c>
      <c r="AW8988" s="4" t="s">
        <v>1167</v>
      </c>
      <c r="AX8988" s="4"/>
      <c r="AY8988" s="4"/>
      <c r="AZ8988" s="4"/>
      <c r="BA8988" s="4"/>
      <c r="BB8988" s="4"/>
      <c r="BC8988" s="4">
        <v>40</v>
      </c>
      <c r="BD8988" t="str">
        <f>IF(AND(ADHOC!$G$15="",ADHOC!$S$4=""),"",IF(ADHOC!$G$15&lt;&gt;"",IF(ADHOC!$G$15=LEFT(Domein!$AS8988,LEN(ADHOC!$G$15)),MAX(Domein!BD$1:'Domein'!BD8987)+1,""),IF(ADHOC!$S$4=LEFT(Domein!$AS8988,LEN(ADHOC!$S$4)),MAX(Domein!BD$1:'Domein'!BD8987)+1,"")))</f>
        <v/>
      </c>
    </row>
    <row r="8989" spans="45:56" x14ac:dyDescent="0.2">
      <c r="AS8989" s="4" t="s">
        <v>33510</v>
      </c>
      <c r="AT8989" s="4" t="s">
        <v>33511</v>
      </c>
      <c r="AU8989" s="4" t="s">
        <v>456</v>
      </c>
      <c r="AV8989" s="4" t="s">
        <v>21220</v>
      </c>
      <c r="AW8989" s="4" t="s">
        <v>1167</v>
      </c>
      <c r="AX8989" s="4"/>
      <c r="AY8989" s="4"/>
      <c r="AZ8989" s="4"/>
      <c r="BA8989" s="4"/>
      <c r="BB8989" s="4"/>
      <c r="BC8989" s="4">
        <v>40</v>
      </c>
      <c r="BD8989" t="str">
        <f>IF(AND(ADHOC!$G$15="",ADHOC!$S$4=""),"",IF(ADHOC!$G$15&lt;&gt;"",IF(ADHOC!$G$15=LEFT(Domein!$AS8989,LEN(ADHOC!$G$15)),MAX(Domein!BD$1:'Domein'!BD8988)+1,""),IF(ADHOC!$S$4=LEFT(Domein!$AS8989,LEN(ADHOC!$S$4)),MAX(Domein!BD$1:'Domein'!BD8988)+1,"")))</f>
        <v/>
      </c>
    </row>
    <row r="8990" spans="45:56" x14ac:dyDescent="0.2">
      <c r="AS8990" s="4" t="s">
        <v>35866</v>
      </c>
      <c r="AT8990" s="4" t="s">
        <v>21381</v>
      </c>
      <c r="AU8990" s="4" t="s">
        <v>456</v>
      </c>
      <c r="AV8990" s="4" t="s">
        <v>21220</v>
      </c>
      <c r="AW8990" s="4" t="s">
        <v>1167</v>
      </c>
      <c r="AX8990" s="4"/>
      <c r="AY8990" s="4"/>
      <c r="AZ8990" s="4"/>
      <c r="BA8990" s="4"/>
      <c r="BB8990" s="4"/>
      <c r="BC8990" s="4">
        <v>40</v>
      </c>
      <c r="BD8990" t="str">
        <f>IF(AND(ADHOC!$G$15="",ADHOC!$S$4=""),"",IF(ADHOC!$G$15&lt;&gt;"",IF(ADHOC!$G$15=LEFT(Domein!$AS8990,LEN(ADHOC!$G$15)),MAX(Domein!BD$1:'Domein'!BD8989)+1,""),IF(ADHOC!$S$4=LEFT(Domein!$AS8990,LEN(ADHOC!$S$4)),MAX(Domein!BD$1:'Domein'!BD8989)+1,"")))</f>
        <v/>
      </c>
    </row>
    <row r="8991" spans="45:56" x14ac:dyDescent="0.2">
      <c r="AS8991" s="4" t="s">
        <v>33512</v>
      </c>
      <c r="AT8991" s="4" t="s">
        <v>31902</v>
      </c>
      <c r="AU8991" s="4" t="s">
        <v>456</v>
      </c>
      <c r="AV8991" s="4" t="s">
        <v>21220</v>
      </c>
      <c r="AW8991" s="4" t="s">
        <v>1167</v>
      </c>
      <c r="AX8991" s="4"/>
      <c r="AY8991" s="4"/>
      <c r="AZ8991" s="4"/>
      <c r="BA8991" s="4"/>
      <c r="BB8991" s="4"/>
      <c r="BC8991" s="4">
        <v>40</v>
      </c>
      <c r="BD8991" t="str">
        <f>IF(AND(ADHOC!$G$15="",ADHOC!$S$4=""),"",IF(ADHOC!$G$15&lt;&gt;"",IF(ADHOC!$G$15=LEFT(Domein!$AS8991,LEN(ADHOC!$G$15)),MAX(Domein!BD$1:'Domein'!BD8990)+1,""),IF(ADHOC!$S$4=LEFT(Domein!$AS8991,LEN(ADHOC!$S$4)),MAX(Domein!BD$1:'Domein'!BD8990)+1,"")))</f>
        <v/>
      </c>
    </row>
    <row r="8992" spans="45:56" x14ac:dyDescent="0.2">
      <c r="AS8992" s="4" t="s">
        <v>35650</v>
      </c>
      <c r="AT8992" s="4" t="s">
        <v>31902</v>
      </c>
      <c r="AU8992" s="4" t="s">
        <v>456</v>
      </c>
      <c r="AV8992" s="4" t="s">
        <v>21220</v>
      </c>
      <c r="AW8992" s="4" t="s">
        <v>1167</v>
      </c>
      <c r="AX8992" s="4"/>
      <c r="AY8992" s="4"/>
      <c r="AZ8992" s="4"/>
      <c r="BA8992" s="4"/>
      <c r="BB8992" s="4"/>
      <c r="BC8992" s="4">
        <v>40</v>
      </c>
      <c r="BD8992" t="str">
        <f>IF(AND(ADHOC!$G$15="",ADHOC!$S$4=""),"",IF(ADHOC!$G$15&lt;&gt;"",IF(ADHOC!$G$15=LEFT(Domein!$AS8992,LEN(ADHOC!$G$15)),MAX(Domein!BD$1:'Domein'!BD8991)+1,""),IF(ADHOC!$S$4=LEFT(Domein!$AS8992,LEN(ADHOC!$S$4)),MAX(Domein!BD$1:'Domein'!BD8991)+1,"")))</f>
        <v/>
      </c>
    </row>
    <row r="8993" spans="45:56" x14ac:dyDescent="0.2">
      <c r="AS8993" s="4" t="s">
        <v>35867</v>
      </c>
      <c r="AT8993" s="4" t="s">
        <v>21312</v>
      </c>
      <c r="AU8993" s="4" t="s">
        <v>456</v>
      </c>
      <c r="AV8993" s="4" t="s">
        <v>21220</v>
      </c>
      <c r="AW8993" s="4" t="s">
        <v>1167</v>
      </c>
      <c r="AX8993" s="4"/>
      <c r="AY8993" s="4"/>
      <c r="AZ8993" s="4"/>
      <c r="BA8993" s="4"/>
      <c r="BB8993" s="4"/>
      <c r="BC8993" s="4">
        <v>40</v>
      </c>
      <c r="BD8993" t="str">
        <f>IF(AND(ADHOC!$G$15="",ADHOC!$S$4=""),"",IF(ADHOC!$G$15&lt;&gt;"",IF(ADHOC!$G$15=LEFT(Domein!$AS8993,LEN(ADHOC!$G$15)),MAX(Domein!BD$1:'Domein'!BD8992)+1,""),IF(ADHOC!$S$4=LEFT(Domein!$AS8993,LEN(ADHOC!$S$4)),MAX(Domein!BD$1:'Domein'!BD8992)+1,"")))</f>
        <v/>
      </c>
    </row>
    <row r="8994" spans="45:56" x14ac:dyDescent="0.2">
      <c r="AS8994" s="4" t="s">
        <v>35651</v>
      </c>
      <c r="AT8994" s="4" t="s">
        <v>21312</v>
      </c>
      <c r="AU8994" s="4" t="s">
        <v>456</v>
      </c>
      <c r="AV8994" s="4" t="s">
        <v>21220</v>
      </c>
      <c r="AW8994" s="4" t="s">
        <v>1167</v>
      </c>
      <c r="AX8994" s="4"/>
      <c r="AY8994" s="4"/>
      <c r="AZ8994" s="4"/>
      <c r="BA8994" s="4"/>
      <c r="BB8994" s="4"/>
      <c r="BC8994" s="4">
        <v>40</v>
      </c>
      <c r="BD8994" t="str">
        <f>IF(AND(ADHOC!$G$15="",ADHOC!$S$4=""),"",IF(ADHOC!$G$15&lt;&gt;"",IF(ADHOC!$G$15=LEFT(Domein!$AS8994,LEN(ADHOC!$G$15)),MAX(Domein!BD$1:'Domein'!BD8993)+1,""),IF(ADHOC!$S$4=LEFT(Domein!$AS8994,LEN(ADHOC!$S$4)),MAX(Domein!BD$1:'Domein'!BD8993)+1,"")))</f>
        <v/>
      </c>
    </row>
    <row r="8995" spans="45:56" x14ac:dyDescent="0.2">
      <c r="AS8995" s="4" t="s">
        <v>35868</v>
      </c>
      <c r="AT8995" s="4" t="s">
        <v>31902</v>
      </c>
      <c r="AU8995" s="4" t="s">
        <v>456</v>
      </c>
      <c r="AV8995" s="4" t="s">
        <v>21220</v>
      </c>
      <c r="AW8995" s="4" t="s">
        <v>1167</v>
      </c>
      <c r="AX8995" s="4"/>
      <c r="AY8995" s="4"/>
      <c r="AZ8995" s="4"/>
      <c r="BA8995" s="4"/>
      <c r="BB8995" s="4"/>
      <c r="BC8995" s="4">
        <v>40</v>
      </c>
      <c r="BD8995" t="str">
        <f>IF(AND(ADHOC!$G$15="",ADHOC!$S$4=""),"",IF(ADHOC!$G$15&lt;&gt;"",IF(ADHOC!$G$15=LEFT(Domein!$AS8995,LEN(ADHOC!$G$15)),MAX(Domein!BD$1:'Domein'!BD8994)+1,""),IF(ADHOC!$S$4=LEFT(Domein!$AS8995,LEN(ADHOC!$S$4)),MAX(Domein!BD$1:'Domein'!BD8994)+1,"")))</f>
        <v/>
      </c>
    </row>
    <row r="8996" spans="45:56" x14ac:dyDescent="0.2">
      <c r="AS8996" s="4" t="s">
        <v>35652</v>
      </c>
      <c r="AT8996" s="4" t="s">
        <v>21370</v>
      </c>
      <c r="AU8996" s="4" t="s">
        <v>456</v>
      </c>
      <c r="AV8996" s="4" t="s">
        <v>21220</v>
      </c>
      <c r="AW8996" s="4" t="s">
        <v>1167</v>
      </c>
      <c r="AX8996" s="4"/>
      <c r="AY8996" s="4"/>
      <c r="AZ8996" s="4"/>
      <c r="BA8996" s="4"/>
      <c r="BB8996" s="4"/>
      <c r="BC8996" s="4">
        <v>40</v>
      </c>
      <c r="BD8996" t="str">
        <f>IF(AND(ADHOC!$G$15="",ADHOC!$S$4=""),"",IF(ADHOC!$G$15&lt;&gt;"",IF(ADHOC!$G$15=LEFT(Domein!$AS8996,LEN(ADHOC!$G$15)),MAX(Domein!BD$1:'Domein'!BD8995)+1,""),IF(ADHOC!$S$4=LEFT(Domein!$AS8996,LEN(ADHOC!$S$4)),MAX(Domein!BD$1:'Domein'!BD8995)+1,"")))</f>
        <v/>
      </c>
    </row>
    <row r="8997" spans="45:56" x14ac:dyDescent="0.2">
      <c r="AS8997" s="4" t="s">
        <v>35588</v>
      </c>
      <c r="AT8997" s="4" t="s">
        <v>21370</v>
      </c>
      <c r="AU8997" s="4" t="s">
        <v>456</v>
      </c>
      <c r="AV8997" s="4" t="s">
        <v>21220</v>
      </c>
      <c r="AW8997" s="4" t="s">
        <v>1167</v>
      </c>
      <c r="AX8997" s="4"/>
      <c r="AY8997" s="4"/>
      <c r="AZ8997" s="4"/>
      <c r="BA8997" s="4"/>
      <c r="BB8997" s="4"/>
      <c r="BC8997" s="4">
        <v>40</v>
      </c>
      <c r="BD8997" t="str">
        <f>IF(AND(ADHOC!$G$15="",ADHOC!$S$4=""),"",IF(ADHOC!$G$15&lt;&gt;"",IF(ADHOC!$G$15=LEFT(Domein!$AS8997,LEN(ADHOC!$G$15)),MAX(Domein!BD$1:'Domein'!BD8996)+1,""),IF(ADHOC!$S$4=LEFT(Domein!$AS8997,LEN(ADHOC!$S$4)),MAX(Domein!BD$1:'Domein'!BD8996)+1,"")))</f>
        <v/>
      </c>
    </row>
    <row r="8998" spans="45:56" x14ac:dyDescent="0.2">
      <c r="AS8998" s="4" t="s">
        <v>35814</v>
      </c>
      <c r="AT8998" s="4" t="s">
        <v>32276</v>
      </c>
      <c r="AU8998" s="4" t="s">
        <v>456</v>
      </c>
      <c r="AV8998" s="4" t="s">
        <v>21220</v>
      </c>
      <c r="AW8998" s="4" t="s">
        <v>1167</v>
      </c>
      <c r="AX8998" s="4"/>
      <c r="AY8998" s="4"/>
      <c r="AZ8998" s="4"/>
      <c r="BA8998" s="4"/>
      <c r="BB8998" s="4"/>
      <c r="BC8998" s="4">
        <v>40</v>
      </c>
      <c r="BD8998" t="str">
        <f>IF(AND(ADHOC!$G$15="",ADHOC!$S$4=""),"",IF(ADHOC!$G$15&lt;&gt;"",IF(ADHOC!$G$15=LEFT(Domein!$AS8998,LEN(ADHOC!$G$15)),MAX(Domein!BD$1:'Domein'!BD8997)+1,""),IF(ADHOC!$S$4=LEFT(Domein!$AS8998,LEN(ADHOC!$S$4)),MAX(Domein!BD$1:'Domein'!BD8997)+1,"")))</f>
        <v/>
      </c>
    </row>
    <row r="8999" spans="45:56" x14ac:dyDescent="0.2">
      <c r="AS8999" s="4" t="s">
        <v>35869</v>
      </c>
      <c r="AT8999" s="4" t="s">
        <v>32276</v>
      </c>
      <c r="AU8999" s="4" t="s">
        <v>456</v>
      </c>
      <c r="AV8999" s="4" t="s">
        <v>21220</v>
      </c>
      <c r="AW8999" s="4" t="s">
        <v>1167</v>
      </c>
      <c r="AX8999" s="4"/>
      <c r="AY8999" s="4"/>
      <c r="AZ8999" s="4"/>
      <c r="BA8999" s="4"/>
      <c r="BB8999" s="4"/>
      <c r="BC8999" s="4">
        <v>40</v>
      </c>
      <c r="BD8999" t="str">
        <f>IF(AND(ADHOC!$G$15="",ADHOC!$S$4=""),"",IF(ADHOC!$G$15&lt;&gt;"",IF(ADHOC!$G$15=LEFT(Domein!$AS8999,LEN(ADHOC!$G$15)),MAX(Domein!BD$1:'Domein'!BD8998)+1,""),IF(ADHOC!$S$4=LEFT(Domein!$AS8999,LEN(ADHOC!$S$4)),MAX(Domein!BD$1:'Domein'!BD8998)+1,"")))</f>
        <v/>
      </c>
    </row>
    <row r="9000" spans="45:56" x14ac:dyDescent="0.2">
      <c r="AS9000" s="4" t="s">
        <v>33513</v>
      </c>
      <c r="AT9000" s="4" t="s">
        <v>33033</v>
      </c>
      <c r="AU9000" s="4" t="s">
        <v>456</v>
      </c>
      <c r="AV9000" s="4" t="s">
        <v>21220</v>
      </c>
      <c r="AW9000" s="4" t="s">
        <v>1167</v>
      </c>
      <c r="AX9000" s="4"/>
      <c r="AY9000" s="4"/>
      <c r="AZ9000" s="4"/>
      <c r="BA9000" s="4"/>
      <c r="BB9000" s="4"/>
      <c r="BC9000" s="4">
        <v>40</v>
      </c>
      <c r="BD9000" t="str">
        <f>IF(AND(ADHOC!$G$15="",ADHOC!$S$4=""),"",IF(ADHOC!$G$15&lt;&gt;"",IF(ADHOC!$G$15=LEFT(Domein!$AS9000,LEN(ADHOC!$G$15)),MAX(Domein!BD$1:'Domein'!BD8999)+1,""),IF(ADHOC!$S$4=LEFT(Domein!$AS9000,LEN(ADHOC!$S$4)),MAX(Domein!BD$1:'Domein'!BD8999)+1,"")))</f>
        <v/>
      </c>
    </row>
    <row r="9001" spans="45:56" x14ac:dyDescent="0.2">
      <c r="AS9001" s="4" t="s">
        <v>35870</v>
      </c>
      <c r="AT9001" s="4" t="s">
        <v>33033</v>
      </c>
      <c r="AU9001" s="4" t="s">
        <v>456</v>
      </c>
      <c r="AV9001" s="4" t="s">
        <v>21220</v>
      </c>
      <c r="AW9001" s="4" t="s">
        <v>1167</v>
      </c>
      <c r="AX9001" s="4"/>
      <c r="AY9001" s="4"/>
      <c r="AZ9001" s="4"/>
      <c r="BA9001" s="4"/>
      <c r="BB9001" s="4"/>
      <c r="BC9001" s="4">
        <v>40</v>
      </c>
      <c r="BD9001" t="str">
        <f>IF(AND(ADHOC!$G$15="",ADHOC!$S$4=""),"",IF(ADHOC!$G$15&lt;&gt;"",IF(ADHOC!$G$15=LEFT(Domein!$AS9001,LEN(ADHOC!$G$15)),MAX(Domein!BD$1:'Domein'!BD9000)+1,""),IF(ADHOC!$S$4=LEFT(Domein!$AS9001,LEN(ADHOC!$S$4)),MAX(Domein!BD$1:'Domein'!BD9000)+1,"")))</f>
        <v/>
      </c>
    </row>
    <row r="9002" spans="45:56" x14ac:dyDescent="0.2">
      <c r="AS9002" s="4" t="s">
        <v>35815</v>
      </c>
      <c r="AT9002" s="4" t="s">
        <v>21286</v>
      </c>
      <c r="AU9002" s="4" t="s">
        <v>456</v>
      </c>
      <c r="AV9002" s="4" t="s">
        <v>21220</v>
      </c>
      <c r="AW9002" s="4" t="s">
        <v>1167</v>
      </c>
      <c r="AX9002" s="4"/>
      <c r="AY9002" s="4"/>
      <c r="AZ9002" s="4"/>
      <c r="BA9002" s="4"/>
      <c r="BB9002" s="4"/>
      <c r="BC9002" s="4">
        <v>40</v>
      </c>
      <c r="BD9002" t="str">
        <f>IF(AND(ADHOC!$G$15="",ADHOC!$S$4=""),"",IF(ADHOC!$G$15&lt;&gt;"",IF(ADHOC!$G$15=LEFT(Domein!$AS9002,LEN(ADHOC!$G$15)),MAX(Domein!BD$1:'Domein'!BD9001)+1,""),IF(ADHOC!$S$4=LEFT(Domein!$AS9002,LEN(ADHOC!$S$4)),MAX(Domein!BD$1:'Domein'!BD9001)+1,"")))</f>
        <v/>
      </c>
    </row>
    <row r="9003" spans="45:56" x14ac:dyDescent="0.2">
      <c r="AS9003" s="4" t="s">
        <v>35871</v>
      </c>
      <c r="AT9003" s="4" t="s">
        <v>21286</v>
      </c>
      <c r="AU9003" s="4" t="s">
        <v>456</v>
      </c>
      <c r="AV9003" s="4" t="s">
        <v>21220</v>
      </c>
      <c r="AW9003" s="4" t="s">
        <v>1167</v>
      </c>
      <c r="AX9003" s="4"/>
      <c r="AY9003" s="4"/>
      <c r="AZ9003" s="4"/>
      <c r="BA9003" s="4"/>
      <c r="BB9003" s="4"/>
      <c r="BC9003" s="4">
        <v>40</v>
      </c>
      <c r="BD9003" t="str">
        <f>IF(AND(ADHOC!$G$15="",ADHOC!$S$4=""),"",IF(ADHOC!$G$15&lt;&gt;"",IF(ADHOC!$G$15=LEFT(Domein!$AS9003,LEN(ADHOC!$G$15)),MAX(Domein!BD$1:'Domein'!BD9002)+1,""),IF(ADHOC!$S$4=LEFT(Domein!$AS9003,LEN(ADHOC!$S$4)),MAX(Domein!BD$1:'Domein'!BD9002)+1,"")))</f>
        <v/>
      </c>
    </row>
    <row r="9004" spans="45:56" x14ac:dyDescent="0.2">
      <c r="AS9004" s="4" t="s">
        <v>35816</v>
      </c>
      <c r="AT9004" s="4" t="s">
        <v>21703</v>
      </c>
      <c r="AU9004" s="4" t="s">
        <v>456</v>
      </c>
      <c r="AV9004" s="4" t="s">
        <v>21220</v>
      </c>
      <c r="AW9004" s="4" t="s">
        <v>1167</v>
      </c>
      <c r="AX9004" s="4"/>
      <c r="AY9004" s="4"/>
      <c r="AZ9004" s="4"/>
      <c r="BA9004" s="4"/>
      <c r="BB9004" s="4"/>
      <c r="BC9004" s="4">
        <v>40</v>
      </c>
      <c r="BD9004" t="str">
        <f>IF(AND(ADHOC!$G$15="",ADHOC!$S$4=""),"",IF(ADHOC!$G$15&lt;&gt;"",IF(ADHOC!$G$15=LEFT(Domein!$AS9004,LEN(ADHOC!$G$15)),MAX(Domein!BD$1:'Domein'!BD9003)+1,""),IF(ADHOC!$S$4=LEFT(Domein!$AS9004,LEN(ADHOC!$S$4)),MAX(Domein!BD$1:'Domein'!BD9003)+1,"")))</f>
        <v/>
      </c>
    </row>
    <row r="9005" spans="45:56" x14ac:dyDescent="0.2">
      <c r="AS9005" s="4" t="s">
        <v>33514</v>
      </c>
      <c r="AT9005" s="4" t="s">
        <v>21703</v>
      </c>
      <c r="AU9005" s="4" t="s">
        <v>456</v>
      </c>
      <c r="AV9005" s="4" t="s">
        <v>21220</v>
      </c>
      <c r="AW9005" s="4" t="s">
        <v>1167</v>
      </c>
      <c r="AX9005" s="4"/>
      <c r="AY9005" s="4"/>
      <c r="AZ9005" s="4"/>
      <c r="BA9005" s="4"/>
      <c r="BB9005" s="4"/>
      <c r="BC9005" s="4">
        <v>40</v>
      </c>
      <c r="BD9005" t="str">
        <f>IF(AND(ADHOC!$G$15="",ADHOC!$S$4=""),"",IF(ADHOC!$G$15&lt;&gt;"",IF(ADHOC!$G$15=LEFT(Domein!$AS9005,LEN(ADHOC!$G$15)),MAX(Domein!BD$1:'Domein'!BD9004)+1,""),IF(ADHOC!$S$4=LEFT(Domein!$AS9005,LEN(ADHOC!$S$4)),MAX(Domein!BD$1:'Domein'!BD9004)+1,"")))</f>
        <v/>
      </c>
    </row>
    <row r="9006" spans="45:56" x14ac:dyDescent="0.2">
      <c r="AS9006" s="4" t="s">
        <v>35653</v>
      </c>
      <c r="AT9006" s="4" t="s">
        <v>21312</v>
      </c>
      <c r="AU9006" s="4" t="s">
        <v>456</v>
      </c>
      <c r="AV9006" s="4" t="s">
        <v>21220</v>
      </c>
      <c r="AW9006" s="4" t="s">
        <v>1167</v>
      </c>
      <c r="AX9006" s="4"/>
      <c r="AY9006" s="4"/>
      <c r="AZ9006" s="4"/>
      <c r="BA9006" s="4"/>
      <c r="BB9006" s="4"/>
      <c r="BC9006" s="4">
        <v>40</v>
      </c>
      <c r="BD9006" t="str">
        <f>IF(AND(ADHOC!$G$15="",ADHOC!$S$4=""),"",IF(ADHOC!$G$15&lt;&gt;"",IF(ADHOC!$G$15=LEFT(Domein!$AS9006,LEN(ADHOC!$G$15)),MAX(Domein!BD$1:'Domein'!BD9005)+1,""),IF(ADHOC!$S$4=LEFT(Domein!$AS9006,LEN(ADHOC!$S$4)),MAX(Domein!BD$1:'Domein'!BD9005)+1,"")))</f>
        <v/>
      </c>
    </row>
    <row r="9007" spans="45:56" x14ac:dyDescent="0.2">
      <c r="AS9007" s="4" t="s">
        <v>33515</v>
      </c>
      <c r="AT9007" s="4" t="s">
        <v>21312</v>
      </c>
      <c r="AU9007" s="4" t="s">
        <v>456</v>
      </c>
      <c r="AV9007" s="4" t="s">
        <v>21220</v>
      </c>
      <c r="AW9007" s="4" t="s">
        <v>1167</v>
      </c>
      <c r="AX9007" s="4"/>
      <c r="AY9007" s="4"/>
      <c r="AZ9007" s="4"/>
      <c r="BA9007" s="4"/>
      <c r="BB9007" s="4"/>
      <c r="BC9007" s="4">
        <v>40</v>
      </c>
      <c r="BD9007" t="str">
        <f>IF(AND(ADHOC!$G$15="",ADHOC!$S$4=""),"",IF(ADHOC!$G$15&lt;&gt;"",IF(ADHOC!$G$15=LEFT(Domein!$AS9007,LEN(ADHOC!$G$15)),MAX(Domein!BD$1:'Domein'!BD9006)+1,""),IF(ADHOC!$S$4=LEFT(Domein!$AS9007,LEN(ADHOC!$S$4)),MAX(Domein!BD$1:'Domein'!BD9006)+1,"")))</f>
        <v/>
      </c>
    </row>
    <row r="9008" spans="45:56" x14ac:dyDescent="0.2">
      <c r="AS9008" s="4" t="s">
        <v>35654</v>
      </c>
      <c r="AT9008" s="4" t="s">
        <v>31736</v>
      </c>
      <c r="AU9008" s="4" t="s">
        <v>456</v>
      </c>
      <c r="AV9008" s="4" t="s">
        <v>21220</v>
      </c>
      <c r="AW9008" s="4" t="s">
        <v>1167</v>
      </c>
      <c r="AX9008" s="4"/>
      <c r="AY9008" s="4"/>
      <c r="AZ9008" s="4"/>
      <c r="BA9008" s="4"/>
      <c r="BB9008" s="4"/>
      <c r="BC9008" s="4">
        <v>40</v>
      </c>
      <c r="BD9008" t="str">
        <f>IF(AND(ADHOC!$G$15="",ADHOC!$S$4=""),"",IF(ADHOC!$G$15&lt;&gt;"",IF(ADHOC!$G$15=LEFT(Domein!$AS9008,LEN(ADHOC!$G$15)),MAX(Domein!BD$1:'Domein'!BD9007)+1,""),IF(ADHOC!$S$4=LEFT(Domein!$AS9008,LEN(ADHOC!$S$4)),MAX(Domein!BD$1:'Domein'!BD9007)+1,"")))</f>
        <v/>
      </c>
    </row>
    <row r="9009" spans="45:56" x14ac:dyDescent="0.2">
      <c r="AS9009" s="4" t="s">
        <v>35589</v>
      </c>
      <c r="AT9009" s="4" t="s">
        <v>31736</v>
      </c>
      <c r="AU9009" s="4" t="s">
        <v>456</v>
      </c>
      <c r="AV9009" s="4" t="s">
        <v>21220</v>
      </c>
      <c r="AW9009" s="4" t="s">
        <v>1167</v>
      </c>
      <c r="AX9009" s="4"/>
      <c r="AY9009" s="4"/>
      <c r="AZ9009" s="4"/>
      <c r="BA9009" s="4"/>
      <c r="BB9009" s="4"/>
      <c r="BC9009" s="4">
        <v>40</v>
      </c>
      <c r="BD9009" t="str">
        <f>IF(AND(ADHOC!$G$15="",ADHOC!$S$4=""),"",IF(ADHOC!$G$15&lt;&gt;"",IF(ADHOC!$G$15=LEFT(Domein!$AS9009,LEN(ADHOC!$G$15)),MAX(Domein!BD$1:'Domein'!BD9008)+1,""),IF(ADHOC!$S$4=LEFT(Domein!$AS9009,LEN(ADHOC!$S$4)),MAX(Domein!BD$1:'Domein'!BD9008)+1,"")))</f>
        <v/>
      </c>
    </row>
    <row r="9010" spans="45:56" x14ac:dyDescent="0.2">
      <c r="AS9010" s="4" t="s">
        <v>35817</v>
      </c>
      <c r="AT9010" s="4" t="s">
        <v>32359</v>
      </c>
      <c r="AU9010" s="4" t="s">
        <v>456</v>
      </c>
      <c r="AV9010" s="4" t="s">
        <v>21220</v>
      </c>
      <c r="AW9010" s="4" t="s">
        <v>1167</v>
      </c>
      <c r="AX9010" s="4"/>
      <c r="AY9010" s="4"/>
      <c r="AZ9010" s="4"/>
      <c r="BA9010" s="4"/>
      <c r="BB9010" s="4"/>
      <c r="BC9010" s="4">
        <v>40</v>
      </c>
      <c r="BD9010" t="str">
        <f>IF(AND(ADHOC!$G$15="",ADHOC!$S$4=""),"",IF(ADHOC!$G$15&lt;&gt;"",IF(ADHOC!$G$15=LEFT(Domein!$AS9010,LEN(ADHOC!$G$15)),MAX(Domein!BD$1:'Domein'!BD9009)+1,""),IF(ADHOC!$S$4=LEFT(Domein!$AS9010,LEN(ADHOC!$S$4)),MAX(Domein!BD$1:'Domein'!BD9009)+1,"")))</f>
        <v/>
      </c>
    </row>
    <row r="9011" spans="45:56" x14ac:dyDescent="0.2">
      <c r="AS9011" s="4" t="s">
        <v>33516</v>
      </c>
      <c r="AT9011" s="4" t="s">
        <v>32359</v>
      </c>
      <c r="AU9011" s="4" t="s">
        <v>456</v>
      </c>
      <c r="AV9011" s="4" t="s">
        <v>21220</v>
      </c>
      <c r="AW9011" s="4" t="s">
        <v>1167</v>
      </c>
      <c r="AX9011" s="4"/>
      <c r="AY9011" s="4"/>
      <c r="AZ9011" s="4"/>
      <c r="BA9011" s="4"/>
      <c r="BB9011" s="4"/>
      <c r="BC9011" s="4">
        <v>40</v>
      </c>
      <c r="BD9011" t="str">
        <f>IF(AND(ADHOC!$G$15="",ADHOC!$S$4=""),"",IF(ADHOC!$G$15&lt;&gt;"",IF(ADHOC!$G$15=LEFT(Domein!$AS9011,LEN(ADHOC!$G$15)),MAX(Domein!BD$1:'Domein'!BD9010)+1,""),IF(ADHOC!$S$4=LEFT(Domein!$AS9011,LEN(ADHOC!$S$4)),MAX(Domein!BD$1:'Domein'!BD9010)+1,"")))</f>
        <v/>
      </c>
    </row>
    <row r="9012" spans="45:56" x14ac:dyDescent="0.2">
      <c r="AS9012" s="4" t="s">
        <v>35818</v>
      </c>
      <c r="AT9012" s="4" t="s">
        <v>31873</v>
      </c>
      <c r="AU9012" s="4" t="s">
        <v>456</v>
      </c>
      <c r="AV9012" s="4" t="s">
        <v>21220</v>
      </c>
      <c r="AW9012" s="4" t="s">
        <v>1167</v>
      </c>
      <c r="AX9012" s="4"/>
      <c r="AY9012" s="4"/>
      <c r="AZ9012" s="4"/>
      <c r="BA9012" s="4"/>
      <c r="BB9012" s="4"/>
      <c r="BC9012" s="4">
        <v>40</v>
      </c>
      <c r="BD9012" t="str">
        <f>IF(AND(ADHOC!$G$15="",ADHOC!$S$4=""),"",IF(ADHOC!$G$15&lt;&gt;"",IF(ADHOC!$G$15=LEFT(Domein!$AS9012,LEN(ADHOC!$G$15)),MAX(Domein!BD$1:'Domein'!BD9011)+1,""),IF(ADHOC!$S$4=LEFT(Domein!$AS9012,LEN(ADHOC!$S$4)),MAX(Domein!BD$1:'Domein'!BD9011)+1,"")))</f>
        <v/>
      </c>
    </row>
    <row r="9013" spans="45:56" x14ac:dyDescent="0.2">
      <c r="AS9013" s="4" t="s">
        <v>35872</v>
      </c>
      <c r="AT9013" s="4" t="s">
        <v>31873</v>
      </c>
      <c r="AU9013" s="4" t="s">
        <v>456</v>
      </c>
      <c r="AV9013" s="4" t="s">
        <v>21220</v>
      </c>
      <c r="AW9013" s="4" t="s">
        <v>1167</v>
      </c>
      <c r="AX9013" s="4"/>
      <c r="AY9013" s="4"/>
      <c r="AZ9013" s="4"/>
      <c r="BA9013" s="4"/>
      <c r="BB9013" s="4"/>
      <c r="BC9013" s="4">
        <v>40</v>
      </c>
      <c r="BD9013" t="str">
        <f>IF(AND(ADHOC!$G$15="",ADHOC!$S$4=""),"",IF(ADHOC!$G$15&lt;&gt;"",IF(ADHOC!$G$15=LEFT(Domein!$AS9013,LEN(ADHOC!$G$15)),MAX(Domein!BD$1:'Domein'!BD9012)+1,""),IF(ADHOC!$S$4=LEFT(Domein!$AS9013,LEN(ADHOC!$S$4)),MAX(Domein!BD$1:'Domein'!BD9012)+1,"")))</f>
        <v/>
      </c>
    </row>
    <row r="9014" spans="45:56" x14ac:dyDescent="0.2">
      <c r="AS9014" s="4" t="s">
        <v>35655</v>
      </c>
      <c r="AT9014" s="4" t="s">
        <v>31725</v>
      </c>
      <c r="AU9014" s="4" t="s">
        <v>456</v>
      </c>
      <c r="AV9014" s="4" t="s">
        <v>21220</v>
      </c>
      <c r="AW9014" s="4" t="s">
        <v>1167</v>
      </c>
      <c r="AX9014" s="4"/>
      <c r="AY9014" s="4"/>
      <c r="AZ9014" s="4"/>
      <c r="BA9014" s="4"/>
      <c r="BB9014" s="4"/>
      <c r="BC9014" s="4">
        <v>40</v>
      </c>
      <c r="BD9014" t="str">
        <f>IF(AND(ADHOC!$G$15="",ADHOC!$S$4=""),"",IF(ADHOC!$G$15&lt;&gt;"",IF(ADHOC!$G$15=LEFT(Domein!$AS9014,LEN(ADHOC!$G$15)),MAX(Domein!BD$1:'Domein'!BD9013)+1,""),IF(ADHOC!$S$4=LEFT(Domein!$AS9014,LEN(ADHOC!$S$4)),MAX(Domein!BD$1:'Domein'!BD9013)+1,"")))</f>
        <v/>
      </c>
    </row>
    <row r="9015" spans="45:56" x14ac:dyDescent="0.2">
      <c r="AS9015" s="4" t="s">
        <v>33517</v>
      </c>
      <c r="AT9015" s="4" t="s">
        <v>31725</v>
      </c>
      <c r="AU9015" s="4" t="s">
        <v>456</v>
      </c>
      <c r="AV9015" s="4" t="s">
        <v>21220</v>
      </c>
      <c r="AW9015" s="4" t="s">
        <v>1167</v>
      </c>
      <c r="AX9015" s="4"/>
      <c r="AY9015" s="4"/>
      <c r="AZ9015" s="4"/>
      <c r="BA9015" s="4"/>
      <c r="BB9015" s="4"/>
      <c r="BC9015" s="4">
        <v>40</v>
      </c>
      <c r="BD9015" t="str">
        <f>IF(AND(ADHOC!$G$15="",ADHOC!$S$4=""),"",IF(ADHOC!$G$15&lt;&gt;"",IF(ADHOC!$G$15=LEFT(Domein!$AS9015,LEN(ADHOC!$G$15)),MAX(Domein!BD$1:'Domein'!BD9014)+1,""),IF(ADHOC!$S$4=LEFT(Domein!$AS9015,LEN(ADHOC!$S$4)),MAX(Domein!BD$1:'Domein'!BD9014)+1,"")))</f>
        <v/>
      </c>
    </row>
    <row r="9016" spans="45:56" x14ac:dyDescent="0.2">
      <c r="AS9016" s="4" t="s">
        <v>35819</v>
      </c>
      <c r="AT9016" s="4" t="s">
        <v>21312</v>
      </c>
      <c r="AU9016" s="4" t="s">
        <v>456</v>
      </c>
      <c r="AV9016" s="4" t="s">
        <v>21220</v>
      </c>
      <c r="AW9016" s="4" t="s">
        <v>1167</v>
      </c>
      <c r="AX9016" s="4"/>
      <c r="AY9016" s="4"/>
      <c r="AZ9016" s="4"/>
      <c r="BA9016" s="4"/>
      <c r="BB9016" s="4"/>
      <c r="BC9016" s="4">
        <v>40</v>
      </c>
      <c r="BD9016" t="str">
        <f>IF(AND(ADHOC!$G$15="",ADHOC!$S$4=""),"",IF(ADHOC!$G$15&lt;&gt;"",IF(ADHOC!$G$15=LEFT(Domein!$AS9016,LEN(ADHOC!$G$15)),MAX(Domein!BD$1:'Domein'!BD9015)+1,""),IF(ADHOC!$S$4=LEFT(Domein!$AS9016,LEN(ADHOC!$S$4)),MAX(Domein!BD$1:'Domein'!BD9015)+1,"")))</f>
        <v/>
      </c>
    </row>
    <row r="9017" spans="45:56" x14ac:dyDescent="0.2">
      <c r="AS9017" s="4" t="s">
        <v>33518</v>
      </c>
      <c r="AT9017" s="4" t="s">
        <v>21312</v>
      </c>
      <c r="AU9017" s="4" t="s">
        <v>456</v>
      </c>
      <c r="AV9017" s="4" t="s">
        <v>21220</v>
      </c>
      <c r="AW9017" s="4" t="s">
        <v>1167</v>
      </c>
      <c r="AX9017" s="4"/>
      <c r="AY9017" s="4"/>
      <c r="AZ9017" s="4"/>
      <c r="BA9017" s="4"/>
      <c r="BB9017" s="4"/>
      <c r="BC9017" s="4">
        <v>40</v>
      </c>
      <c r="BD9017" t="str">
        <f>IF(AND(ADHOC!$G$15="",ADHOC!$S$4=""),"",IF(ADHOC!$G$15&lt;&gt;"",IF(ADHOC!$G$15=LEFT(Domein!$AS9017,LEN(ADHOC!$G$15)),MAX(Domein!BD$1:'Domein'!BD9016)+1,""),IF(ADHOC!$S$4=LEFT(Domein!$AS9017,LEN(ADHOC!$S$4)),MAX(Domein!BD$1:'Domein'!BD9016)+1,"")))</f>
        <v/>
      </c>
    </row>
    <row r="9018" spans="45:56" x14ac:dyDescent="0.2">
      <c r="AS9018" s="4" t="s">
        <v>35515</v>
      </c>
      <c r="AT9018" s="4" t="s">
        <v>35516</v>
      </c>
      <c r="AU9018" s="4" t="s">
        <v>456</v>
      </c>
      <c r="AV9018" s="4" t="s">
        <v>12350</v>
      </c>
      <c r="AW9018" s="4" t="s">
        <v>724</v>
      </c>
      <c r="AX9018" s="4"/>
      <c r="AY9018" s="4"/>
      <c r="AZ9018" s="4"/>
      <c r="BA9018" s="4"/>
      <c r="BB9018" s="4"/>
      <c r="BC9018" s="4">
        <v>40</v>
      </c>
      <c r="BD9018" t="str">
        <f>IF(AND(ADHOC!$G$15="",ADHOC!$S$4=""),"",IF(ADHOC!$G$15&lt;&gt;"",IF(ADHOC!$G$15=LEFT(Domein!$AS9018,LEN(ADHOC!$G$15)),MAX(Domein!BD$1:'Domein'!BD9017)+1,""),IF(ADHOC!$S$4=LEFT(Domein!$AS9018,LEN(ADHOC!$S$4)),MAX(Domein!BD$1:'Domein'!BD9017)+1,"")))</f>
        <v/>
      </c>
    </row>
    <row r="9019" spans="45:56" x14ac:dyDescent="0.2">
      <c r="AS9019" s="4" t="s">
        <v>35348</v>
      </c>
      <c r="AT9019" s="4" t="s">
        <v>35349</v>
      </c>
      <c r="AU9019" s="4" t="s">
        <v>456</v>
      </c>
      <c r="AV9019" s="4" t="s">
        <v>12350</v>
      </c>
      <c r="AW9019" s="4" t="s">
        <v>724</v>
      </c>
      <c r="AX9019" s="4"/>
      <c r="AY9019" s="4"/>
      <c r="AZ9019" s="4"/>
      <c r="BA9019" s="4"/>
      <c r="BB9019" s="4"/>
      <c r="BC9019" s="4">
        <v>40</v>
      </c>
      <c r="BD9019" t="str">
        <f>IF(AND(ADHOC!$G$15="",ADHOC!$S$4=""),"",IF(ADHOC!$G$15&lt;&gt;"",IF(ADHOC!$G$15=LEFT(Domein!$AS9019,LEN(ADHOC!$G$15)),MAX(Domein!BD$1:'Domein'!BD9018)+1,""),IF(ADHOC!$S$4=LEFT(Domein!$AS9019,LEN(ADHOC!$S$4)),MAX(Domein!BD$1:'Domein'!BD9018)+1,"")))</f>
        <v/>
      </c>
    </row>
    <row r="9020" spans="45:56" x14ac:dyDescent="0.2">
      <c r="AS9020" s="4" t="s">
        <v>35590</v>
      </c>
      <c r="AT9020" s="4" t="s">
        <v>31742</v>
      </c>
      <c r="AU9020" s="4" t="s">
        <v>456</v>
      </c>
      <c r="AV9020" s="4" t="s">
        <v>12350</v>
      </c>
      <c r="AW9020" s="4" t="s">
        <v>724</v>
      </c>
      <c r="AX9020" s="4"/>
      <c r="AY9020" s="4"/>
      <c r="AZ9020" s="4"/>
      <c r="BA9020" s="4"/>
      <c r="BB9020" s="4"/>
      <c r="BC9020" s="4">
        <v>40</v>
      </c>
      <c r="BD9020" t="str">
        <f>IF(AND(ADHOC!$G$15="",ADHOC!$S$4=""),"",IF(ADHOC!$G$15&lt;&gt;"",IF(ADHOC!$G$15=LEFT(Domein!$AS9020,LEN(ADHOC!$G$15)),MAX(Domein!BD$1:'Domein'!BD9019)+1,""),IF(ADHOC!$S$4=LEFT(Domein!$AS9020,LEN(ADHOC!$S$4)),MAX(Domein!BD$1:'Domein'!BD9019)+1,"")))</f>
        <v/>
      </c>
    </row>
    <row r="9021" spans="45:56" x14ac:dyDescent="0.2">
      <c r="AS9021" s="4" t="s">
        <v>35656</v>
      </c>
      <c r="AT9021" s="4" t="s">
        <v>21312</v>
      </c>
      <c r="AU9021" s="4" t="s">
        <v>456</v>
      </c>
      <c r="AV9021" s="4" t="s">
        <v>21220</v>
      </c>
      <c r="AW9021" s="4" t="s">
        <v>1167</v>
      </c>
      <c r="AX9021" s="4"/>
      <c r="AY9021" s="4"/>
      <c r="AZ9021" s="4"/>
      <c r="BA9021" s="4"/>
      <c r="BB9021" s="4"/>
      <c r="BC9021" s="4">
        <v>40</v>
      </c>
      <c r="BD9021" t="str">
        <f>IF(AND(ADHOC!$G$15="",ADHOC!$S$4=""),"",IF(ADHOC!$G$15&lt;&gt;"",IF(ADHOC!$G$15=LEFT(Domein!$AS9021,LEN(ADHOC!$G$15)),MAX(Domein!BD$1:'Domein'!BD9020)+1,""),IF(ADHOC!$S$4=LEFT(Domein!$AS9021,LEN(ADHOC!$S$4)),MAX(Domein!BD$1:'Domein'!BD9020)+1,"")))</f>
        <v/>
      </c>
    </row>
    <row r="9022" spans="45:56" x14ac:dyDescent="0.2">
      <c r="AS9022" s="4" t="s">
        <v>35591</v>
      </c>
      <c r="AT9022" s="4" t="s">
        <v>21312</v>
      </c>
      <c r="AU9022" s="4" t="s">
        <v>456</v>
      </c>
      <c r="AV9022" s="4" t="s">
        <v>21220</v>
      </c>
      <c r="AW9022" s="4" t="s">
        <v>1167</v>
      </c>
      <c r="AX9022" s="4"/>
      <c r="AY9022" s="4"/>
      <c r="AZ9022" s="4"/>
      <c r="BA9022" s="4"/>
      <c r="BB9022" s="4"/>
      <c r="BC9022" s="4">
        <v>40</v>
      </c>
      <c r="BD9022" t="str">
        <f>IF(AND(ADHOC!$G$15="",ADHOC!$S$4=""),"",IF(ADHOC!$G$15&lt;&gt;"",IF(ADHOC!$G$15=LEFT(Domein!$AS9022,LEN(ADHOC!$G$15)),MAX(Domein!BD$1:'Domein'!BD9021)+1,""),IF(ADHOC!$S$4=LEFT(Domein!$AS9022,LEN(ADHOC!$S$4)),MAX(Domein!BD$1:'Domein'!BD9021)+1,"")))</f>
        <v/>
      </c>
    </row>
    <row r="9023" spans="45:56" x14ac:dyDescent="0.2">
      <c r="AS9023" s="4" t="s">
        <v>35657</v>
      </c>
      <c r="AT9023" s="4" t="s">
        <v>32359</v>
      </c>
      <c r="AU9023" s="4" t="s">
        <v>456</v>
      </c>
      <c r="AV9023" s="4" t="s">
        <v>21220</v>
      </c>
      <c r="AW9023" s="4" t="s">
        <v>1167</v>
      </c>
      <c r="AX9023" s="4"/>
      <c r="AY9023" s="4"/>
      <c r="AZ9023" s="4"/>
      <c r="BA9023" s="4"/>
      <c r="BB9023" s="4"/>
      <c r="BC9023" s="4">
        <v>40</v>
      </c>
      <c r="BD9023" t="str">
        <f>IF(AND(ADHOC!$G$15="",ADHOC!$S$4=""),"",IF(ADHOC!$G$15&lt;&gt;"",IF(ADHOC!$G$15=LEFT(Domein!$AS9023,LEN(ADHOC!$G$15)),MAX(Domein!BD$1:'Domein'!BD9022)+1,""),IF(ADHOC!$S$4=LEFT(Domein!$AS9023,LEN(ADHOC!$S$4)),MAX(Domein!BD$1:'Domein'!BD9022)+1,"")))</f>
        <v/>
      </c>
    </row>
    <row r="9024" spans="45:56" x14ac:dyDescent="0.2">
      <c r="AS9024" s="4" t="s">
        <v>35873</v>
      </c>
      <c r="AT9024" s="4" t="s">
        <v>32359</v>
      </c>
      <c r="AU9024" s="4" t="s">
        <v>456</v>
      </c>
      <c r="AV9024" s="4" t="s">
        <v>21220</v>
      </c>
      <c r="AW9024" s="4" t="s">
        <v>1167</v>
      </c>
      <c r="AX9024" s="4"/>
      <c r="AY9024" s="4"/>
      <c r="AZ9024" s="4"/>
      <c r="BA9024" s="4"/>
      <c r="BB9024" s="4"/>
      <c r="BC9024" s="4">
        <v>40</v>
      </c>
      <c r="BD9024" t="str">
        <f>IF(AND(ADHOC!$G$15="",ADHOC!$S$4=""),"",IF(ADHOC!$G$15&lt;&gt;"",IF(ADHOC!$G$15=LEFT(Domein!$AS9024,LEN(ADHOC!$G$15)),MAX(Domein!BD$1:'Domein'!BD9023)+1,""),IF(ADHOC!$S$4=LEFT(Domein!$AS9024,LEN(ADHOC!$S$4)),MAX(Domein!BD$1:'Domein'!BD9023)+1,"")))</f>
        <v/>
      </c>
    </row>
    <row r="9025" spans="45:56" x14ac:dyDescent="0.2">
      <c r="AS9025" s="4" t="s">
        <v>35592</v>
      </c>
      <c r="AT9025" s="4" t="s">
        <v>21237</v>
      </c>
      <c r="AU9025" s="4" t="s">
        <v>456</v>
      </c>
      <c r="AV9025" s="4" t="s">
        <v>21220</v>
      </c>
      <c r="AW9025" s="4" t="s">
        <v>1167</v>
      </c>
      <c r="AX9025" s="4"/>
      <c r="AY9025" s="4"/>
      <c r="AZ9025" s="4"/>
      <c r="BA9025" s="4"/>
      <c r="BB9025" s="4"/>
      <c r="BC9025" s="4">
        <v>40</v>
      </c>
      <c r="BD9025" t="str">
        <f>IF(AND(ADHOC!$G$15="",ADHOC!$S$4=""),"",IF(ADHOC!$G$15&lt;&gt;"",IF(ADHOC!$G$15=LEFT(Domein!$AS9025,LEN(ADHOC!$G$15)),MAX(Domein!BD$1:'Domein'!BD9024)+1,""),IF(ADHOC!$S$4=LEFT(Domein!$AS9025,LEN(ADHOC!$S$4)),MAX(Domein!BD$1:'Domein'!BD9024)+1,"")))</f>
        <v/>
      </c>
    </row>
    <row r="9026" spans="45:56" x14ac:dyDescent="0.2">
      <c r="AS9026" s="4" t="s">
        <v>35874</v>
      </c>
      <c r="AT9026" s="4" t="s">
        <v>21237</v>
      </c>
      <c r="AU9026" s="4" t="s">
        <v>456</v>
      </c>
      <c r="AV9026" s="4" t="s">
        <v>21220</v>
      </c>
      <c r="AW9026" s="4" t="s">
        <v>1167</v>
      </c>
      <c r="AX9026" s="4"/>
      <c r="AY9026" s="4"/>
      <c r="AZ9026" s="4"/>
      <c r="BA9026" s="4"/>
      <c r="BB9026" s="4"/>
      <c r="BC9026" s="4">
        <v>40</v>
      </c>
      <c r="BD9026" t="str">
        <f>IF(AND(ADHOC!$G$15="",ADHOC!$S$4=""),"",IF(ADHOC!$G$15&lt;&gt;"",IF(ADHOC!$G$15=LEFT(Domein!$AS9026,LEN(ADHOC!$G$15)),MAX(Domein!BD$1:'Domein'!BD9025)+1,""),IF(ADHOC!$S$4=LEFT(Domein!$AS9026,LEN(ADHOC!$S$4)),MAX(Domein!BD$1:'Domein'!BD9025)+1,"")))</f>
        <v/>
      </c>
    </row>
    <row r="9027" spans="45:56" x14ac:dyDescent="0.2">
      <c r="AS9027" s="4" t="s">
        <v>35658</v>
      </c>
      <c r="AT9027" s="4" t="s">
        <v>31889</v>
      </c>
      <c r="AU9027" s="4" t="s">
        <v>456</v>
      </c>
      <c r="AV9027" s="4" t="s">
        <v>21220</v>
      </c>
      <c r="AW9027" s="4" t="s">
        <v>1167</v>
      </c>
      <c r="AX9027" s="4"/>
      <c r="AY9027" s="4"/>
      <c r="AZ9027" s="4"/>
      <c r="BA9027" s="4"/>
      <c r="BB9027" s="4"/>
      <c r="BC9027" s="4">
        <v>40</v>
      </c>
      <c r="BD9027" t="str">
        <f>IF(AND(ADHOC!$G$15="",ADHOC!$S$4=""),"",IF(ADHOC!$G$15&lt;&gt;"",IF(ADHOC!$G$15=LEFT(Domein!$AS9027,LEN(ADHOC!$G$15)),MAX(Domein!BD$1:'Domein'!BD9026)+1,""),IF(ADHOC!$S$4=LEFT(Domein!$AS9027,LEN(ADHOC!$S$4)),MAX(Domein!BD$1:'Domein'!BD9026)+1,"")))</f>
        <v/>
      </c>
    </row>
    <row r="9028" spans="45:56" x14ac:dyDescent="0.2">
      <c r="AS9028" s="4" t="s">
        <v>35593</v>
      </c>
      <c r="AT9028" s="4" t="s">
        <v>21182</v>
      </c>
      <c r="AU9028" s="4" t="s">
        <v>456</v>
      </c>
      <c r="AV9028" s="4" t="s">
        <v>21220</v>
      </c>
      <c r="AW9028" s="4" t="s">
        <v>1167</v>
      </c>
      <c r="AX9028" s="4"/>
      <c r="AY9028" s="4"/>
      <c r="AZ9028" s="4"/>
      <c r="BA9028" s="4"/>
      <c r="BB9028" s="4"/>
      <c r="BC9028" s="4">
        <v>40</v>
      </c>
      <c r="BD9028" t="str">
        <f>IF(AND(ADHOC!$G$15="",ADHOC!$S$4=""),"",IF(ADHOC!$G$15&lt;&gt;"",IF(ADHOC!$G$15=LEFT(Domein!$AS9028,LEN(ADHOC!$G$15)),MAX(Domein!BD$1:'Domein'!BD9027)+1,""),IF(ADHOC!$S$4=LEFT(Domein!$AS9028,LEN(ADHOC!$S$4)),MAX(Domein!BD$1:'Domein'!BD9027)+1,"")))</f>
        <v/>
      </c>
    </row>
    <row r="9029" spans="45:56" x14ac:dyDescent="0.2">
      <c r="AS9029" s="4" t="s">
        <v>35820</v>
      </c>
      <c r="AT9029" s="4" t="s">
        <v>21312</v>
      </c>
      <c r="AU9029" s="4" t="s">
        <v>456</v>
      </c>
      <c r="AV9029" s="4" t="s">
        <v>21220</v>
      </c>
      <c r="AW9029" s="4" t="s">
        <v>1167</v>
      </c>
      <c r="AX9029" s="4"/>
      <c r="AY9029" s="4"/>
      <c r="AZ9029" s="4"/>
      <c r="BA9029" s="4"/>
      <c r="BB9029" s="4"/>
      <c r="BC9029" s="4">
        <v>40</v>
      </c>
      <c r="BD9029" t="str">
        <f>IF(AND(ADHOC!$G$15="",ADHOC!$S$4=""),"",IF(ADHOC!$G$15&lt;&gt;"",IF(ADHOC!$G$15=LEFT(Domein!$AS9029,LEN(ADHOC!$G$15)),MAX(Domein!BD$1:'Domein'!BD9028)+1,""),IF(ADHOC!$S$4=LEFT(Domein!$AS9029,LEN(ADHOC!$S$4)),MAX(Domein!BD$1:'Domein'!BD9028)+1,"")))</f>
        <v/>
      </c>
    </row>
    <row r="9030" spans="45:56" x14ac:dyDescent="0.2">
      <c r="AS9030" s="4" t="s">
        <v>33519</v>
      </c>
      <c r="AT9030" s="4" t="s">
        <v>31902</v>
      </c>
      <c r="AU9030" s="4" t="s">
        <v>456</v>
      </c>
      <c r="AV9030" s="4" t="s">
        <v>21220</v>
      </c>
      <c r="AW9030" s="4" t="s">
        <v>1167</v>
      </c>
      <c r="AX9030" s="4"/>
      <c r="AY9030" s="4"/>
      <c r="AZ9030" s="4"/>
      <c r="BA9030" s="4"/>
      <c r="BB9030" s="4"/>
      <c r="BC9030" s="4">
        <v>40</v>
      </c>
      <c r="BD9030" t="str">
        <f>IF(AND(ADHOC!$G$15="",ADHOC!$S$4=""),"",IF(ADHOC!$G$15&lt;&gt;"",IF(ADHOC!$G$15=LEFT(Domein!$AS9030,LEN(ADHOC!$G$15)),MAX(Domein!BD$1:'Domein'!BD9029)+1,""),IF(ADHOC!$S$4=LEFT(Domein!$AS9030,LEN(ADHOC!$S$4)),MAX(Domein!BD$1:'Domein'!BD9029)+1,"")))</f>
        <v/>
      </c>
    </row>
    <row r="9031" spans="45:56" x14ac:dyDescent="0.2">
      <c r="AS9031" s="4" t="s">
        <v>35821</v>
      </c>
      <c r="AT9031" s="4" t="s">
        <v>31902</v>
      </c>
      <c r="AU9031" s="4" t="s">
        <v>456</v>
      </c>
      <c r="AV9031" s="4" t="s">
        <v>21220</v>
      </c>
      <c r="AW9031" s="4" t="s">
        <v>1167</v>
      </c>
      <c r="AX9031" s="4"/>
      <c r="AY9031" s="4"/>
      <c r="AZ9031" s="4"/>
      <c r="BA9031" s="4"/>
      <c r="BB9031" s="4"/>
      <c r="BC9031" s="4">
        <v>40</v>
      </c>
      <c r="BD9031" t="str">
        <f>IF(AND(ADHOC!$G$15="",ADHOC!$S$4=""),"",IF(ADHOC!$G$15&lt;&gt;"",IF(ADHOC!$G$15=LEFT(Domein!$AS9031,LEN(ADHOC!$G$15)),MAX(Domein!BD$1:'Domein'!BD9030)+1,""),IF(ADHOC!$S$4=LEFT(Domein!$AS9031,LEN(ADHOC!$S$4)),MAX(Domein!BD$1:'Domein'!BD9030)+1,"")))</f>
        <v/>
      </c>
    </row>
    <row r="9032" spans="45:56" x14ac:dyDescent="0.2">
      <c r="AS9032" s="4" t="s">
        <v>35594</v>
      </c>
      <c r="AT9032" s="4" t="s">
        <v>21312</v>
      </c>
      <c r="AU9032" s="4" t="s">
        <v>456</v>
      </c>
      <c r="AV9032" s="4" t="s">
        <v>21220</v>
      </c>
      <c r="AW9032" s="4" t="s">
        <v>1167</v>
      </c>
      <c r="AX9032" s="4"/>
      <c r="AY9032" s="4"/>
      <c r="AZ9032" s="4"/>
      <c r="BA9032" s="4"/>
      <c r="BB9032" s="4"/>
      <c r="BC9032" s="4">
        <v>40</v>
      </c>
      <c r="BD9032" t="str">
        <f>IF(AND(ADHOC!$G$15="",ADHOC!$S$4=""),"",IF(ADHOC!$G$15&lt;&gt;"",IF(ADHOC!$G$15=LEFT(Domein!$AS9032,LEN(ADHOC!$G$15)),MAX(Domein!BD$1:'Domein'!BD9031)+1,""),IF(ADHOC!$S$4=LEFT(Domein!$AS9032,LEN(ADHOC!$S$4)),MAX(Domein!BD$1:'Domein'!BD9031)+1,"")))</f>
        <v/>
      </c>
    </row>
    <row r="9033" spans="45:56" x14ac:dyDescent="0.2">
      <c r="AS9033" s="4" t="s">
        <v>35595</v>
      </c>
      <c r="AT9033" s="4" t="s">
        <v>32370</v>
      </c>
      <c r="AU9033" s="4" t="s">
        <v>456</v>
      </c>
      <c r="AV9033" s="4" t="s">
        <v>12350</v>
      </c>
      <c r="AW9033" s="4" t="s">
        <v>724</v>
      </c>
      <c r="AX9033" s="4"/>
      <c r="AY9033" s="4"/>
      <c r="AZ9033" s="4"/>
      <c r="BA9033" s="4"/>
      <c r="BB9033" s="4"/>
      <c r="BC9033" s="4">
        <v>40</v>
      </c>
      <c r="BD9033" t="str">
        <f>IF(AND(ADHOC!$G$15="",ADHOC!$S$4=""),"",IF(ADHOC!$G$15&lt;&gt;"",IF(ADHOC!$G$15=LEFT(Domein!$AS9033,LEN(ADHOC!$G$15)),MAX(Domein!BD$1:'Domein'!BD9032)+1,""),IF(ADHOC!$S$4=LEFT(Domein!$AS9033,LEN(ADHOC!$S$4)),MAX(Domein!BD$1:'Domein'!BD9032)+1,"")))</f>
        <v/>
      </c>
    </row>
    <row r="9034" spans="45:56" x14ac:dyDescent="0.2">
      <c r="AS9034" s="4" t="s">
        <v>35596</v>
      </c>
      <c r="AT9034" s="4" t="s">
        <v>21370</v>
      </c>
      <c r="AU9034" s="4" t="s">
        <v>456</v>
      </c>
      <c r="AV9034" s="4" t="s">
        <v>12350</v>
      </c>
      <c r="AW9034" s="4" t="s">
        <v>724</v>
      </c>
      <c r="AX9034" s="4"/>
      <c r="AY9034" s="4"/>
      <c r="AZ9034" s="4"/>
      <c r="BA9034" s="4"/>
      <c r="BB9034" s="4"/>
      <c r="BC9034" s="4">
        <v>40</v>
      </c>
      <c r="BD9034" t="str">
        <f>IF(AND(ADHOC!$G$15="",ADHOC!$S$4=""),"",IF(ADHOC!$G$15&lt;&gt;"",IF(ADHOC!$G$15=LEFT(Domein!$AS9034,LEN(ADHOC!$G$15)),MAX(Domein!BD$1:'Domein'!BD9033)+1,""),IF(ADHOC!$S$4=LEFT(Domein!$AS9034,LEN(ADHOC!$S$4)),MAX(Domein!BD$1:'Domein'!BD9033)+1,"")))</f>
        <v/>
      </c>
    </row>
    <row r="9035" spans="45:56" x14ac:dyDescent="0.2">
      <c r="AS9035" s="4" t="s">
        <v>35517</v>
      </c>
      <c r="AT9035" s="4" t="s">
        <v>35518</v>
      </c>
      <c r="AU9035" s="4" t="s">
        <v>456</v>
      </c>
      <c r="AV9035" s="4" t="s">
        <v>12350</v>
      </c>
      <c r="AW9035" s="4" t="s">
        <v>724</v>
      </c>
      <c r="AX9035" s="4"/>
      <c r="AY9035" s="4"/>
      <c r="AZ9035" s="4"/>
      <c r="BA9035" s="4"/>
      <c r="BB9035" s="4"/>
      <c r="BC9035" s="4">
        <v>40</v>
      </c>
      <c r="BD9035" t="str">
        <f>IF(AND(ADHOC!$G$15="",ADHOC!$S$4=""),"",IF(ADHOC!$G$15&lt;&gt;"",IF(ADHOC!$G$15=LEFT(Domein!$AS9035,LEN(ADHOC!$G$15)),MAX(Domein!BD$1:'Domein'!BD9034)+1,""),IF(ADHOC!$S$4=LEFT(Domein!$AS9035,LEN(ADHOC!$S$4)),MAX(Domein!BD$1:'Domein'!BD9034)+1,"")))</f>
        <v/>
      </c>
    </row>
    <row r="9036" spans="45:56" x14ac:dyDescent="0.2">
      <c r="AS9036" s="4" t="s">
        <v>35519</v>
      </c>
      <c r="AT9036" s="4" t="s">
        <v>35520</v>
      </c>
      <c r="AU9036" s="4" t="s">
        <v>456</v>
      </c>
      <c r="AV9036" s="4" t="s">
        <v>12350</v>
      </c>
      <c r="AW9036" s="4" t="s">
        <v>724</v>
      </c>
      <c r="AX9036" s="4"/>
      <c r="AY9036" s="4"/>
      <c r="AZ9036" s="4"/>
      <c r="BA9036" s="4"/>
      <c r="BB9036" s="4"/>
      <c r="BC9036" s="4">
        <v>40</v>
      </c>
      <c r="BD9036" t="str">
        <f>IF(AND(ADHOC!$G$15="",ADHOC!$S$4=""),"",IF(ADHOC!$G$15&lt;&gt;"",IF(ADHOC!$G$15=LEFT(Domein!$AS9036,LEN(ADHOC!$G$15)),MAX(Domein!BD$1:'Domein'!BD9035)+1,""),IF(ADHOC!$S$4=LEFT(Domein!$AS9036,LEN(ADHOC!$S$4)),MAX(Domein!BD$1:'Domein'!BD9035)+1,"")))</f>
        <v/>
      </c>
    </row>
    <row r="9037" spans="45:56" x14ac:dyDescent="0.2">
      <c r="AS9037" s="4" t="s">
        <v>35350</v>
      </c>
      <c r="AT9037" s="4" t="s">
        <v>35351</v>
      </c>
      <c r="AU9037" s="4" t="s">
        <v>456</v>
      </c>
      <c r="AV9037" s="4" t="s">
        <v>12350</v>
      </c>
      <c r="AW9037" s="4" t="s">
        <v>724</v>
      </c>
      <c r="AX9037" s="4"/>
      <c r="AY9037" s="4"/>
      <c r="AZ9037" s="4"/>
      <c r="BA9037" s="4"/>
      <c r="BB9037" s="4"/>
      <c r="BC9037" s="4">
        <v>40</v>
      </c>
      <c r="BD9037" t="str">
        <f>IF(AND(ADHOC!$G$15="",ADHOC!$S$4=""),"",IF(ADHOC!$G$15&lt;&gt;"",IF(ADHOC!$G$15=LEFT(Domein!$AS9037,LEN(ADHOC!$G$15)),MAX(Domein!BD$1:'Domein'!BD9036)+1,""),IF(ADHOC!$S$4=LEFT(Domein!$AS9037,LEN(ADHOC!$S$4)),MAX(Domein!BD$1:'Domein'!BD9036)+1,"")))</f>
        <v/>
      </c>
    </row>
    <row r="9038" spans="45:56" x14ac:dyDescent="0.2">
      <c r="AS9038" s="4" t="s">
        <v>35597</v>
      </c>
      <c r="AT9038" s="4" t="s">
        <v>31733</v>
      </c>
      <c r="AU9038" s="4" t="s">
        <v>456</v>
      </c>
      <c r="AV9038" s="4" t="s">
        <v>12350</v>
      </c>
      <c r="AW9038" s="4" t="s">
        <v>724</v>
      </c>
      <c r="AX9038" s="4"/>
      <c r="AY9038" s="4"/>
      <c r="AZ9038" s="4"/>
      <c r="BA9038" s="4"/>
      <c r="BB9038" s="4"/>
      <c r="BC9038" s="4">
        <v>40</v>
      </c>
      <c r="BD9038" t="str">
        <f>IF(AND(ADHOC!$G$15="",ADHOC!$S$4=""),"",IF(ADHOC!$G$15&lt;&gt;"",IF(ADHOC!$G$15=LEFT(Domein!$AS9038,LEN(ADHOC!$G$15)),MAX(Domein!BD$1:'Domein'!BD9037)+1,""),IF(ADHOC!$S$4=LEFT(Domein!$AS9038,LEN(ADHOC!$S$4)),MAX(Domein!BD$1:'Domein'!BD9037)+1,"")))</f>
        <v/>
      </c>
    </row>
    <row r="9039" spans="45:56" x14ac:dyDescent="0.2">
      <c r="AS9039" s="4" t="s">
        <v>35521</v>
      </c>
      <c r="AT9039" s="4" t="s">
        <v>35522</v>
      </c>
      <c r="AU9039" s="4" t="s">
        <v>456</v>
      </c>
      <c r="AV9039" s="4" t="s">
        <v>12350</v>
      </c>
      <c r="AW9039" s="4" t="s">
        <v>724</v>
      </c>
      <c r="AX9039" s="4"/>
      <c r="AY9039" s="4"/>
      <c r="AZ9039" s="4"/>
      <c r="BA9039" s="4"/>
      <c r="BB9039" s="4"/>
      <c r="BC9039" s="4">
        <v>40</v>
      </c>
      <c r="BD9039" t="str">
        <f>IF(AND(ADHOC!$G$15="",ADHOC!$S$4=""),"",IF(ADHOC!$G$15&lt;&gt;"",IF(ADHOC!$G$15=LEFT(Domein!$AS9039,LEN(ADHOC!$G$15)),MAX(Domein!BD$1:'Domein'!BD9038)+1,""),IF(ADHOC!$S$4=LEFT(Domein!$AS9039,LEN(ADHOC!$S$4)),MAX(Domein!BD$1:'Domein'!BD9038)+1,"")))</f>
        <v/>
      </c>
    </row>
    <row r="9040" spans="45:56" x14ac:dyDescent="0.2">
      <c r="AS9040" s="4" t="s">
        <v>35523</v>
      </c>
      <c r="AT9040" s="4" t="s">
        <v>35524</v>
      </c>
      <c r="AU9040" s="4" t="s">
        <v>456</v>
      </c>
      <c r="AV9040" s="4" t="s">
        <v>12350</v>
      </c>
      <c r="AW9040" s="4" t="s">
        <v>724</v>
      </c>
      <c r="AX9040" s="4"/>
      <c r="AY9040" s="4"/>
      <c r="AZ9040" s="4"/>
      <c r="BA9040" s="4"/>
      <c r="BB9040" s="4"/>
      <c r="BC9040" s="4">
        <v>40</v>
      </c>
      <c r="BD9040" t="str">
        <f>IF(AND(ADHOC!$G$15="",ADHOC!$S$4=""),"",IF(ADHOC!$G$15&lt;&gt;"",IF(ADHOC!$G$15=LEFT(Domein!$AS9040,LEN(ADHOC!$G$15)),MAX(Domein!BD$1:'Domein'!BD9039)+1,""),IF(ADHOC!$S$4=LEFT(Domein!$AS9040,LEN(ADHOC!$S$4)),MAX(Domein!BD$1:'Domein'!BD9039)+1,"")))</f>
        <v/>
      </c>
    </row>
    <row r="9041" spans="45:56" x14ac:dyDescent="0.2">
      <c r="AS9041" s="4" t="s">
        <v>35352</v>
      </c>
      <c r="AT9041" s="4" t="s">
        <v>35353</v>
      </c>
      <c r="AU9041" s="4" t="s">
        <v>456</v>
      </c>
      <c r="AV9041" s="4" t="s">
        <v>12350</v>
      </c>
      <c r="AW9041" s="4" t="s">
        <v>724</v>
      </c>
      <c r="AX9041" s="4"/>
      <c r="AY9041" s="4"/>
      <c r="AZ9041" s="4"/>
      <c r="BA9041" s="4"/>
      <c r="BB9041" s="4"/>
      <c r="BC9041" s="4">
        <v>40</v>
      </c>
      <c r="BD9041" t="str">
        <f>IF(AND(ADHOC!$G$15="",ADHOC!$S$4=""),"",IF(ADHOC!$G$15&lt;&gt;"",IF(ADHOC!$G$15=LEFT(Domein!$AS9041,LEN(ADHOC!$G$15)),MAX(Domein!BD$1:'Domein'!BD9040)+1,""),IF(ADHOC!$S$4=LEFT(Domein!$AS9041,LEN(ADHOC!$S$4)),MAX(Domein!BD$1:'Domein'!BD9040)+1,"")))</f>
        <v/>
      </c>
    </row>
    <row r="9042" spans="45:56" x14ac:dyDescent="0.2">
      <c r="AS9042" s="4" t="s">
        <v>35659</v>
      </c>
      <c r="AT9042" s="4" t="s">
        <v>21286</v>
      </c>
      <c r="AU9042" s="4" t="s">
        <v>456</v>
      </c>
      <c r="AV9042" s="4" t="s">
        <v>21220</v>
      </c>
      <c r="AW9042" s="4" t="s">
        <v>1167</v>
      </c>
      <c r="AX9042" s="4"/>
      <c r="AY9042" s="4"/>
      <c r="AZ9042" s="4"/>
      <c r="BA9042" s="4"/>
      <c r="BB9042" s="4"/>
      <c r="BC9042" s="4">
        <v>40</v>
      </c>
      <c r="BD9042" t="str">
        <f>IF(AND(ADHOC!$G$15="",ADHOC!$S$4=""),"",IF(ADHOC!$G$15&lt;&gt;"",IF(ADHOC!$G$15=LEFT(Domein!$AS9042,LEN(ADHOC!$G$15)),MAX(Domein!BD$1:'Domein'!BD9041)+1,""),IF(ADHOC!$S$4=LEFT(Domein!$AS9042,LEN(ADHOC!$S$4)),MAX(Domein!BD$1:'Domein'!BD9041)+1,"")))</f>
        <v/>
      </c>
    </row>
    <row r="9043" spans="45:56" x14ac:dyDescent="0.2">
      <c r="AS9043" s="4" t="s">
        <v>33520</v>
      </c>
      <c r="AT9043" s="4" t="s">
        <v>21286</v>
      </c>
      <c r="AU9043" s="4" t="s">
        <v>456</v>
      </c>
      <c r="AV9043" s="4" t="s">
        <v>21220</v>
      </c>
      <c r="AW9043" s="4" t="s">
        <v>1167</v>
      </c>
      <c r="AX9043" s="4"/>
      <c r="AY9043" s="4"/>
      <c r="AZ9043" s="4"/>
      <c r="BA9043" s="4"/>
      <c r="BB9043" s="4"/>
      <c r="BC9043" s="4">
        <v>40</v>
      </c>
      <c r="BD9043" t="str">
        <f>IF(AND(ADHOC!$G$15="",ADHOC!$S$4=""),"",IF(ADHOC!$G$15&lt;&gt;"",IF(ADHOC!$G$15=LEFT(Domein!$AS9043,LEN(ADHOC!$G$15)),MAX(Domein!BD$1:'Domein'!BD9042)+1,""),IF(ADHOC!$S$4=LEFT(Domein!$AS9043,LEN(ADHOC!$S$4)),MAX(Domein!BD$1:'Domein'!BD9042)+1,"")))</f>
        <v/>
      </c>
    </row>
    <row r="9044" spans="45:56" x14ac:dyDescent="0.2">
      <c r="AS9044" s="4" t="s">
        <v>35354</v>
      </c>
      <c r="AT9044" s="4" t="s">
        <v>35355</v>
      </c>
      <c r="AU9044" s="4" t="s">
        <v>456</v>
      </c>
      <c r="AV9044" s="4" t="s">
        <v>12350</v>
      </c>
      <c r="AW9044" s="4" t="s">
        <v>724</v>
      </c>
      <c r="AX9044" s="4"/>
      <c r="AY9044" s="4"/>
      <c r="AZ9044" s="4"/>
      <c r="BA9044" s="4"/>
      <c r="BB9044" s="4"/>
      <c r="BC9044" s="4">
        <v>40</v>
      </c>
      <c r="BD9044" t="str">
        <f>IF(AND(ADHOC!$G$15="",ADHOC!$S$4=""),"",IF(ADHOC!$G$15&lt;&gt;"",IF(ADHOC!$G$15=LEFT(Domein!$AS9044,LEN(ADHOC!$G$15)),MAX(Domein!BD$1:'Domein'!BD9043)+1,""),IF(ADHOC!$S$4=LEFT(Domein!$AS9044,LEN(ADHOC!$S$4)),MAX(Domein!BD$1:'Domein'!BD9043)+1,"")))</f>
        <v/>
      </c>
    </row>
    <row r="9045" spans="45:56" x14ac:dyDescent="0.2">
      <c r="AS9045" s="4" t="s">
        <v>35598</v>
      </c>
      <c r="AT9045" s="4" t="s">
        <v>32359</v>
      </c>
      <c r="AU9045" s="4" t="s">
        <v>456</v>
      </c>
      <c r="AV9045" s="4" t="s">
        <v>21220</v>
      </c>
      <c r="AW9045" s="4" t="s">
        <v>1167</v>
      </c>
      <c r="AX9045" s="4"/>
      <c r="AY9045" s="4"/>
      <c r="AZ9045" s="4"/>
      <c r="BA9045" s="4"/>
      <c r="BB9045" s="4"/>
      <c r="BC9045" s="4">
        <v>40</v>
      </c>
      <c r="BD9045" t="str">
        <f>IF(AND(ADHOC!$G$15="",ADHOC!$S$4=""),"",IF(ADHOC!$G$15&lt;&gt;"",IF(ADHOC!$G$15=LEFT(Domein!$AS9045,LEN(ADHOC!$G$15)),MAX(Domein!BD$1:'Domein'!BD9044)+1,""),IF(ADHOC!$S$4=LEFT(Domein!$AS9045,LEN(ADHOC!$S$4)),MAX(Domein!BD$1:'Domein'!BD9044)+1,"")))</f>
        <v/>
      </c>
    </row>
    <row r="9046" spans="45:56" x14ac:dyDescent="0.2">
      <c r="AS9046" s="4" t="s">
        <v>33521</v>
      </c>
      <c r="AT9046" s="4" t="s">
        <v>32359</v>
      </c>
      <c r="AU9046" s="4" t="s">
        <v>456</v>
      </c>
      <c r="AV9046" s="4" t="s">
        <v>21220</v>
      </c>
      <c r="AW9046" s="4" t="s">
        <v>1167</v>
      </c>
      <c r="AX9046" s="4"/>
      <c r="AY9046" s="4"/>
      <c r="AZ9046" s="4"/>
      <c r="BA9046" s="4"/>
      <c r="BB9046" s="4"/>
      <c r="BC9046" s="4">
        <v>40</v>
      </c>
      <c r="BD9046" t="str">
        <f>IF(AND(ADHOC!$G$15="",ADHOC!$S$4=""),"",IF(ADHOC!$G$15&lt;&gt;"",IF(ADHOC!$G$15=LEFT(Domein!$AS9046,LEN(ADHOC!$G$15)),MAX(Domein!BD$1:'Domein'!BD9045)+1,""),IF(ADHOC!$S$4=LEFT(Domein!$AS9046,LEN(ADHOC!$S$4)),MAX(Domein!BD$1:'Domein'!BD9045)+1,"")))</f>
        <v/>
      </c>
    </row>
    <row r="9047" spans="45:56" x14ac:dyDescent="0.2">
      <c r="AS9047" s="4" t="s">
        <v>35822</v>
      </c>
      <c r="AT9047" s="4" t="s">
        <v>21312</v>
      </c>
      <c r="AU9047" s="4" t="s">
        <v>456</v>
      </c>
      <c r="AV9047" s="4" t="s">
        <v>21220</v>
      </c>
      <c r="AW9047" s="4" t="s">
        <v>1167</v>
      </c>
      <c r="AX9047" s="4"/>
      <c r="AY9047" s="4"/>
      <c r="AZ9047" s="4"/>
      <c r="BA9047" s="4"/>
      <c r="BB9047" s="4"/>
      <c r="BC9047" s="4">
        <v>40</v>
      </c>
      <c r="BD9047" t="str">
        <f>IF(AND(ADHOC!$G$15="",ADHOC!$S$4=""),"",IF(ADHOC!$G$15&lt;&gt;"",IF(ADHOC!$G$15=LEFT(Domein!$AS9047,LEN(ADHOC!$G$15)),MAX(Domein!BD$1:'Domein'!BD9046)+1,""),IF(ADHOC!$S$4=LEFT(Domein!$AS9047,LEN(ADHOC!$S$4)),MAX(Domein!BD$1:'Domein'!BD9046)+1,"")))</f>
        <v/>
      </c>
    </row>
    <row r="9048" spans="45:56" x14ac:dyDescent="0.2">
      <c r="AS9048" s="4" t="s">
        <v>35599</v>
      </c>
      <c r="AT9048" s="4" t="s">
        <v>21312</v>
      </c>
      <c r="AU9048" s="4" t="s">
        <v>456</v>
      </c>
      <c r="AV9048" s="4" t="s">
        <v>21220</v>
      </c>
      <c r="AW9048" s="4" t="s">
        <v>1167</v>
      </c>
      <c r="AX9048" s="4"/>
      <c r="AY9048" s="4"/>
      <c r="AZ9048" s="4"/>
      <c r="BA9048" s="4"/>
      <c r="BB9048" s="4"/>
      <c r="BC9048" s="4">
        <v>40</v>
      </c>
      <c r="BD9048" t="str">
        <f>IF(AND(ADHOC!$G$15="",ADHOC!$S$4=""),"",IF(ADHOC!$G$15&lt;&gt;"",IF(ADHOC!$G$15=LEFT(Domein!$AS9048,LEN(ADHOC!$G$15)),MAX(Domein!BD$1:'Domein'!BD9047)+1,""),IF(ADHOC!$S$4=LEFT(Domein!$AS9048,LEN(ADHOC!$S$4)),MAX(Domein!BD$1:'Domein'!BD9047)+1,"")))</f>
        <v/>
      </c>
    </row>
    <row r="9049" spans="45:56" x14ac:dyDescent="0.2">
      <c r="AS9049" s="4" t="s">
        <v>35660</v>
      </c>
      <c r="AT9049" s="4" t="s">
        <v>31742</v>
      </c>
      <c r="AU9049" s="4" t="s">
        <v>456</v>
      </c>
      <c r="AV9049" s="4" t="s">
        <v>21220</v>
      </c>
      <c r="AW9049" s="4" t="s">
        <v>1167</v>
      </c>
      <c r="AX9049" s="4"/>
      <c r="AY9049" s="4"/>
      <c r="AZ9049" s="4"/>
      <c r="BA9049" s="4"/>
      <c r="BB9049" s="4"/>
      <c r="BC9049" s="4">
        <v>40</v>
      </c>
      <c r="BD9049" t="str">
        <f>IF(AND(ADHOC!$G$15="",ADHOC!$S$4=""),"",IF(ADHOC!$G$15&lt;&gt;"",IF(ADHOC!$G$15=LEFT(Domein!$AS9049,LEN(ADHOC!$G$15)),MAX(Domein!BD$1:'Domein'!BD9048)+1,""),IF(ADHOC!$S$4=LEFT(Domein!$AS9049,LEN(ADHOC!$S$4)),MAX(Domein!BD$1:'Domein'!BD9048)+1,"")))</f>
        <v/>
      </c>
    </row>
    <row r="9050" spans="45:56" x14ac:dyDescent="0.2">
      <c r="AS9050" s="4" t="s">
        <v>35875</v>
      </c>
      <c r="AT9050" s="4" t="s">
        <v>31742</v>
      </c>
      <c r="AU9050" s="4" t="s">
        <v>456</v>
      </c>
      <c r="AV9050" s="4" t="s">
        <v>21220</v>
      </c>
      <c r="AW9050" s="4" t="s">
        <v>1167</v>
      </c>
      <c r="AX9050" s="4"/>
      <c r="AY9050" s="4"/>
      <c r="AZ9050" s="4"/>
      <c r="BA9050" s="4"/>
      <c r="BB9050" s="4"/>
      <c r="BC9050" s="4">
        <v>40</v>
      </c>
      <c r="BD9050" t="str">
        <f>IF(AND(ADHOC!$G$15="",ADHOC!$S$4=""),"",IF(ADHOC!$G$15&lt;&gt;"",IF(ADHOC!$G$15=LEFT(Domein!$AS9050,LEN(ADHOC!$G$15)),MAX(Domein!BD$1:'Domein'!BD9049)+1,""),IF(ADHOC!$S$4=LEFT(Domein!$AS9050,LEN(ADHOC!$S$4)),MAX(Domein!BD$1:'Domein'!BD9049)+1,"")))</f>
        <v/>
      </c>
    </row>
    <row r="9051" spans="45:56" x14ac:dyDescent="0.2">
      <c r="AS9051" s="4" t="s">
        <v>35525</v>
      </c>
      <c r="AT9051" s="4" t="s">
        <v>35526</v>
      </c>
      <c r="AU9051" s="4" t="s">
        <v>456</v>
      </c>
      <c r="AV9051" s="4" t="s">
        <v>12350</v>
      </c>
      <c r="AW9051" s="4" t="s">
        <v>724</v>
      </c>
      <c r="AX9051" s="4"/>
      <c r="AY9051" s="4"/>
      <c r="AZ9051" s="4"/>
      <c r="BA9051" s="4"/>
      <c r="BB9051" s="4"/>
      <c r="BC9051" s="4">
        <v>40</v>
      </c>
      <c r="BD9051" t="str">
        <f>IF(AND(ADHOC!$G$15="",ADHOC!$S$4=""),"",IF(ADHOC!$G$15&lt;&gt;"",IF(ADHOC!$G$15=LEFT(Domein!$AS9051,LEN(ADHOC!$G$15)),MAX(Domein!BD$1:'Domein'!BD9050)+1,""),IF(ADHOC!$S$4=LEFT(Domein!$AS9051,LEN(ADHOC!$S$4)),MAX(Domein!BD$1:'Domein'!BD9050)+1,"")))</f>
        <v/>
      </c>
    </row>
    <row r="9052" spans="45:56" x14ac:dyDescent="0.2">
      <c r="AS9052" s="4" t="s">
        <v>35527</v>
      </c>
      <c r="AT9052" s="4" t="s">
        <v>35528</v>
      </c>
      <c r="AU9052" s="4" t="s">
        <v>456</v>
      </c>
      <c r="AV9052" s="4" t="s">
        <v>12350</v>
      </c>
      <c r="AW9052" s="4" t="s">
        <v>724</v>
      </c>
      <c r="AX9052" s="4"/>
      <c r="AY9052" s="4"/>
      <c r="AZ9052" s="4"/>
      <c r="BA9052" s="4"/>
      <c r="BB9052" s="4"/>
      <c r="BC9052" s="4">
        <v>40</v>
      </c>
      <c r="BD9052" t="str">
        <f>IF(AND(ADHOC!$G$15="",ADHOC!$S$4=""),"",IF(ADHOC!$G$15&lt;&gt;"",IF(ADHOC!$G$15=LEFT(Domein!$AS9052,LEN(ADHOC!$G$15)),MAX(Domein!BD$1:'Domein'!BD9051)+1,""),IF(ADHOC!$S$4=LEFT(Domein!$AS9052,LEN(ADHOC!$S$4)),MAX(Domein!BD$1:'Domein'!BD9051)+1,"")))</f>
        <v/>
      </c>
    </row>
    <row r="9053" spans="45:56" x14ac:dyDescent="0.2">
      <c r="AS9053" s="4" t="s">
        <v>35823</v>
      </c>
      <c r="AT9053" s="4" t="s">
        <v>21312</v>
      </c>
      <c r="AU9053" s="4" t="s">
        <v>456</v>
      </c>
      <c r="AV9053" s="4" t="s">
        <v>21220</v>
      </c>
      <c r="AW9053" s="4" t="s">
        <v>1167</v>
      </c>
      <c r="AX9053" s="4"/>
      <c r="AY9053" s="4"/>
      <c r="AZ9053" s="4"/>
      <c r="BA9053" s="4"/>
      <c r="BB9053" s="4"/>
      <c r="BC9053" s="4">
        <v>40</v>
      </c>
      <c r="BD9053" t="str">
        <f>IF(AND(ADHOC!$G$15="",ADHOC!$S$4=""),"",IF(ADHOC!$G$15&lt;&gt;"",IF(ADHOC!$G$15=LEFT(Domein!$AS9053,LEN(ADHOC!$G$15)),MAX(Domein!BD$1:'Domein'!BD9052)+1,""),IF(ADHOC!$S$4=LEFT(Domein!$AS9053,LEN(ADHOC!$S$4)),MAX(Domein!BD$1:'Domein'!BD9052)+1,"")))</f>
        <v/>
      </c>
    </row>
    <row r="9054" spans="45:56" x14ac:dyDescent="0.2">
      <c r="AS9054" s="4" t="s">
        <v>35600</v>
      </c>
      <c r="AT9054" s="4" t="s">
        <v>31736</v>
      </c>
      <c r="AU9054" s="4" t="s">
        <v>456</v>
      </c>
      <c r="AV9054" s="4" t="s">
        <v>21220</v>
      </c>
      <c r="AW9054" s="4" t="s">
        <v>1167</v>
      </c>
      <c r="AX9054" s="4"/>
      <c r="AY9054" s="4"/>
      <c r="AZ9054" s="4"/>
      <c r="BA9054" s="4"/>
      <c r="BB9054" s="4"/>
      <c r="BC9054" s="4">
        <v>40</v>
      </c>
      <c r="BD9054" t="str">
        <f>IF(AND(ADHOC!$G$15="",ADHOC!$S$4=""),"",IF(ADHOC!$G$15&lt;&gt;"",IF(ADHOC!$G$15=LEFT(Domein!$AS9054,LEN(ADHOC!$G$15)),MAX(Domein!BD$1:'Domein'!BD9053)+1,""),IF(ADHOC!$S$4=LEFT(Domein!$AS9054,LEN(ADHOC!$S$4)),MAX(Domein!BD$1:'Domein'!BD9053)+1,"")))</f>
        <v/>
      </c>
    </row>
    <row r="9055" spans="45:56" x14ac:dyDescent="0.2">
      <c r="AS9055" s="4" t="s">
        <v>35661</v>
      </c>
      <c r="AT9055" s="4" t="s">
        <v>32359</v>
      </c>
      <c r="AU9055" s="4" t="s">
        <v>456</v>
      </c>
      <c r="AV9055" s="4" t="s">
        <v>21220</v>
      </c>
      <c r="AW9055" s="4" t="s">
        <v>1167</v>
      </c>
      <c r="AX9055" s="4"/>
      <c r="AY9055" s="4"/>
      <c r="AZ9055" s="4"/>
      <c r="BA9055" s="4"/>
      <c r="BB9055" s="4"/>
      <c r="BC9055" s="4">
        <v>40</v>
      </c>
      <c r="BD9055" t="str">
        <f>IF(AND(ADHOC!$G$15="",ADHOC!$S$4=""),"",IF(ADHOC!$G$15&lt;&gt;"",IF(ADHOC!$G$15=LEFT(Domein!$AS9055,LEN(ADHOC!$G$15)),MAX(Domein!BD$1:'Domein'!BD9054)+1,""),IF(ADHOC!$S$4=LEFT(Domein!$AS9055,LEN(ADHOC!$S$4)),MAX(Domein!BD$1:'Domein'!BD9054)+1,"")))</f>
        <v/>
      </c>
    </row>
    <row r="9056" spans="45:56" x14ac:dyDescent="0.2">
      <c r="AS9056" s="4" t="s">
        <v>35601</v>
      </c>
      <c r="AT9056" s="4" t="s">
        <v>32359</v>
      </c>
      <c r="AU9056" s="4" t="s">
        <v>456</v>
      </c>
      <c r="AV9056" s="4" t="s">
        <v>21220</v>
      </c>
      <c r="AW9056" s="4" t="s">
        <v>1167</v>
      </c>
      <c r="AX9056" s="4"/>
      <c r="AY9056" s="4"/>
      <c r="AZ9056" s="4"/>
      <c r="BA9056" s="4"/>
      <c r="BB9056" s="4"/>
      <c r="BC9056" s="4">
        <v>40</v>
      </c>
      <c r="BD9056" t="str">
        <f>IF(AND(ADHOC!$G$15="",ADHOC!$S$4=""),"",IF(ADHOC!$G$15&lt;&gt;"",IF(ADHOC!$G$15=LEFT(Domein!$AS9056,LEN(ADHOC!$G$15)),MAX(Domein!BD$1:'Domein'!BD9055)+1,""),IF(ADHOC!$S$4=LEFT(Domein!$AS9056,LEN(ADHOC!$S$4)),MAX(Domein!BD$1:'Domein'!BD9055)+1,"")))</f>
        <v/>
      </c>
    </row>
    <row r="9057" spans="45:56" x14ac:dyDescent="0.2">
      <c r="AS9057" s="4" t="s">
        <v>35356</v>
      </c>
      <c r="AT9057" s="4" t="s">
        <v>35357</v>
      </c>
      <c r="AU9057" s="4" t="s">
        <v>456</v>
      </c>
      <c r="AV9057" s="4" t="s">
        <v>12350</v>
      </c>
      <c r="AW9057" s="4" t="s">
        <v>724</v>
      </c>
      <c r="AX9057" s="4"/>
      <c r="AY9057" s="4"/>
      <c r="AZ9057" s="4"/>
      <c r="BA9057" s="4"/>
      <c r="BB9057" s="4"/>
      <c r="BC9057" s="4">
        <v>40</v>
      </c>
      <c r="BD9057" t="str">
        <f>IF(AND(ADHOC!$G$15="",ADHOC!$S$4=""),"",IF(ADHOC!$G$15&lt;&gt;"",IF(ADHOC!$G$15=LEFT(Domein!$AS9057,LEN(ADHOC!$G$15)),MAX(Domein!BD$1:'Domein'!BD9056)+1,""),IF(ADHOC!$S$4=LEFT(Domein!$AS9057,LEN(ADHOC!$S$4)),MAX(Domein!BD$1:'Domein'!BD9056)+1,"")))</f>
        <v/>
      </c>
    </row>
    <row r="9058" spans="45:56" x14ac:dyDescent="0.2">
      <c r="AS9058" s="4" t="s">
        <v>35824</v>
      </c>
      <c r="AT9058" s="4" t="s">
        <v>31736</v>
      </c>
      <c r="AU9058" s="4" t="s">
        <v>456</v>
      </c>
      <c r="AV9058" s="4" t="s">
        <v>21220</v>
      </c>
      <c r="AW9058" s="4" t="s">
        <v>1167</v>
      </c>
      <c r="AX9058" s="4"/>
      <c r="AY9058" s="4"/>
      <c r="AZ9058" s="4"/>
      <c r="BA9058" s="4"/>
      <c r="BB9058" s="4"/>
      <c r="BC9058" s="4">
        <v>40</v>
      </c>
      <c r="BD9058" t="str">
        <f>IF(AND(ADHOC!$G$15="",ADHOC!$S$4=""),"",IF(ADHOC!$G$15&lt;&gt;"",IF(ADHOC!$G$15=LEFT(Domein!$AS9058,LEN(ADHOC!$G$15)),MAX(Domein!BD$1:'Domein'!BD9057)+1,""),IF(ADHOC!$S$4=LEFT(Domein!$AS9058,LEN(ADHOC!$S$4)),MAX(Domein!BD$1:'Domein'!BD9057)+1,"")))</f>
        <v/>
      </c>
    </row>
    <row r="9059" spans="45:56" x14ac:dyDescent="0.2">
      <c r="AS9059" s="4" t="s">
        <v>33522</v>
      </c>
      <c r="AT9059" s="4" t="s">
        <v>31725</v>
      </c>
      <c r="AU9059" s="4" t="s">
        <v>456</v>
      </c>
      <c r="AV9059" s="4" t="s">
        <v>21220</v>
      </c>
      <c r="AW9059" s="4" t="s">
        <v>1167</v>
      </c>
      <c r="AX9059" s="4"/>
      <c r="AY9059" s="4"/>
      <c r="AZ9059" s="4"/>
      <c r="BA9059" s="4"/>
      <c r="BB9059" s="4"/>
      <c r="BC9059" s="4">
        <v>40</v>
      </c>
      <c r="BD9059" t="str">
        <f>IF(AND(ADHOC!$G$15="",ADHOC!$S$4=""),"",IF(ADHOC!$G$15&lt;&gt;"",IF(ADHOC!$G$15=LEFT(Domein!$AS9059,LEN(ADHOC!$G$15)),MAX(Domein!BD$1:'Domein'!BD9058)+1,""),IF(ADHOC!$S$4=LEFT(Domein!$AS9059,LEN(ADHOC!$S$4)),MAX(Domein!BD$1:'Domein'!BD9058)+1,"")))</f>
        <v/>
      </c>
    </row>
    <row r="9060" spans="45:56" x14ac:dyDescent="0.2">
      <c r="AS9060" s="4" t="s">
        <v>35825</v>
      </c>
      <c r="AT9060" s="4" t="s">
        <v>31725</v>
      </c>
      <c r="AU9060" s="4" t="s">
        <v>456</v>
      </c>
      <c r="AV9060" s="4" t="s">
        <v>21220</v>
      </c>
      <c r="AW9060" s="4" t="s">
        <v>1167</v>
      </c>
      <c r="AX9060" s="4"/>
      <c r="AY9060" s="4"/>
      <c r="AZ9060" s="4"/>
      <c r="BA9060" s="4"/>
      <c r="BB9060" s="4"/>
      <c r="BC9060" s="4">
        <v>40</v>
      </c>
      <c r="BD9060" t="str">
        <f>IF(AND(ADHOC!$G$15="",ADHOC!$S$4=""),"",IF(ADHOC!$G$15&lt;&gt;"",IF(ADHOC!$G$15=LEFT(Domein!$AS9060,LEN(ADHOC!$G$15)),MAX(Domein!BD$1:'Domein'!BD9059)+1,""),IF(ADHOC!$S$4=LEFT(Domein!$AS9060,LEN(ADHOC!$S$4)),MAX(Domein!BD$1:'Domein'!BD9059)+1,"")))</f>
        <v/>
      </c>
    </row>
    <row r="9061" spans="45:56" x14ac:dyDescent="0.2">
      <c r="AS9061" s="4" t="s">
        <v>33523</v>
      </c>
      <c r="AT9061" s="4" t="s">
        <v>21312</v>
      </c>
      <c r="AU9061" s="4" t="s">
        <v>456</v>
      </c>
      <c r="AV9061" s="4" t="s">
        <v>21220</v>
      </c>
      <c r="AW9061" s="4" t="s">
        <v>1167</v>
      </c>
      <c r="AX9061" s="4"/>
      <c r="AY9061" s="4"/>
      <c r="AZ9061" s="4"/>
      <c r="BA9061" s="4"/>
      <c r="BB9061" s="4"/>
      <c r="BC9061" s="4">
        <v>40</v>
      </c>
      <c r="BD9061" t="str">
        <f>IF(AND(ADHOC!$G$15="",ADHOC!$S$4=""),"",IF(ADHOC!$G$15&lt;&gt;"",IF(ADHOC!$G$15=LEFT(Domein!$AS9061,LEN(ADHOC!$G$15)),MAX(Domein!BD$1:'Domein'!BD9060)+1,""),IF(ADHOC!$S$4=LEFT(Domein!$AS9061,LEN(ADHOC!$S$4)),MAX(Domein!BD$1:'Domein'!BD9060)+1,"")))</f>
        <v/>
      </c>
    </row>
    <row r="9062" spans="45:56" x14ac:dyDescent="0.2">
      <c r="AS9062" s="4" t="s">
        <v>35529</v>
      </c>
      <c r="AT9062" s="4" t="s">
        <v>35530</v>
      </c>
      <c r="AU9062" s="4" t="s">
        <v>456</v>
      </c>
      <c r="AV9062" s="4" t="s">
        <v>12350</v>
      </c>
      <c r="AW9062" s="4" t="s">
        <v>724</v>
      </c>
      <c r="AX9062" s="4"/>
      <c r="AY9062" s="4"/>
      <c r="AZ9062" s="4"/>
      <c r="BA9062" s="4"/>
      <c r="BB9062" s="4"/>
      <c r="BC9062" s="4">
        <v>40</v>
      </c>
      <c r="BD9062" t="str">
        <f>IF(AND(ADHOC!$G$15="",ADHOC!$S$4=""),"",IF(ADHOC!$G$15&lt;&gt;"",IF(ADHOC!$G$15=LEFT(Domein!$AS9062,LEN(ADHOC!$G$15)),MAX(Domein!BD$1:'Domein'!BD9061)+1,""),IF(ADHOC!$S$4=LEFT(Domein!$AS9062,LEN(ADHOC!$S$4)),MAX(Domein!BD$1:'Domein'!BD9061)+1,"")))</f>
        <v/>
      </c>
    </row>
    <row r="9063" spans="45:56" x14ac:dyDescent="0.2">
      <c r="AS9063" s="4" t="s">
        <v>35433</v>
      </c>
      <c r="AT9063" s="4" t="s">
        <v>35434</v>
      </c>
      <c r="AU9063" s="4" t="s">
        <v>456</v>
      </c>
      <c r="AV9063" s="4" t="s">
        <v>12350</v>
      </c>
      <c r="AW9063" s="4" t="s">
        <v>724</v>
      </c>
      <c r="AX9063" s="4"/>
      <c r="AY9063" s="4"/>
      <c r="AZ9063" s="4"/>
      <c r="BA9063" s="4"/>
      <c r="BB9063" s="4"/>
      <c r="BC9063" s="4">
        <v>40</v>
      </c>
      <c r="BD9063" t="str">
        <f>IF(AND(ADHOC!$G$15="",ADHOC!$S$4=""),"",IF(ADHOC!$G$15&lt;&gt;"",IF(ADHOC!$G$15=LEFT(Domein!$AS9063,LEN(ADHOC!$G$15)),MAX(Domein!BD$1:'Domein'!BD9062)+1,""),IF(ADHOC!$S$4=LEFT(Domein!$AS9063,LEN(ADHOC!$S$4)),MAX(Domein!BD$1:'Domein'!BD9062)+1,"")))</f>
        <v/>
      </c>
    </row>
    <row r="9064" spans="45:56" x14ac:dyDescent="0.2">
      <c r="AS9064" s="4" t="s">
        <v>35358</v>
      </c>
      <c r="AT9064" s="4" t="s">
        <v>35359</v>
      </c>
      <c r="AU9064" s="4" t="s">
        <v>456</v>
      </c>
      <c r="AV9064" s="4" t="s">
        <v>12350</v>
      </c>
      <c r="AW9064" s="4" t="s">
        <v>724</v>
      </c>
      <c r="AX9064" s="4"/>
      <c r="AY9064" s="4"/>
      <c r="AZ9064" s="4"/>
      <c r="BA9064" s="4"/>
      <c r="BB9064" s="4"/>
      <c r="BC9064" s="4">
        <v>40</v>
      </c>
      <c r="BD9064" t="str">
        <f>IF(AND(ADHOC!$G$15="",ADHOC!$S$4=""),"",IF(ADHOC!$G$15&lt;&gt;"",IF(ADHOC!$G$15=LEFT(Domein!$AS9064,LEN(ADHOC!$G$15)),MAX(Domein!BD$1:'Domein'!BD9063)+1,""),IF(ADHOC!$S$4=LEFT(Domein!$AS9064,LEN(ADHOC!$S$4)),MAX(Domein!BD$1:'Domein'!BD9063)+1,"")))</f>
        <v/>
      </c>
    </row>
    <row r="9065" spans="45:56" x14ac:dyDescent="0.2">
      <c r="AS9065" s="4" t="s">
        <v>35360</v>
      </c>
      <c r="AT9065" s="4" t="s">
        <v>35361</v>
      </c>
      <c r="AU9065" s="4" t="s">
        <v>456</v>
      </c>
      <c r="AV9065" s="4" t="s">
        <v>12350</v>
      </c>
      <c r="AW9065" s="4" t="s">
        <v>724</v>
      </c>
      <c r="AX9065" s="4"/>
      <c r="AY9065" s="4"/>
      <c r="AZ9065" s="4"/>
      <c r="BA9065" s="4"/>
      <c r="BB9065" s="4"/>
      <c r="BC9065" s="4">
        <v>40</v>
      </c>
      <c r="BD9065" t="str">
        <f>IF(AND(ADHOC!$G$15="",ADHOC!$S$4=""),"",IF(ADHOC!$G$15&lt;&gt;"",IF(ADHOC!$G$15=LEFT(Domein!$AS9065,LEN(ADHOC!$G$15)),MAX(Domein!BD$1:'Domein'!BD9064)+1,""),IF(ADHOC!$S$4=LEFT(Domein!$AS9065,LEN(ADHOC!$S$4)),MAX(Domein!BD$1:'Domein'!BD9064)+1,"")))</f>
        <v/>
      </c>
    </row>
    <row r="9066" spans="45:56" x14ac:dyDescent="0.2">
      <c r="AS9066" s="4" t="s">
        <v>35362</v>
      </c>
      <c r="AT9066" s="4" t="s">
        <v>35363</v>
      </c>
      <c r="AU9066" s="4" t="s">
        <v>456</v>
      </c>
      <c r="AV9066" s="4" t="s">
        <v>12350</v>
      </c>
      <c r="AW9066" s="4" t="s">
        <v>724</v>
      </c>
      <c r="AX9066" s="4"/>
      <c r="AY9066" s="4"/>
      <c r="AZ9066" s="4"/>
      <c r="BA9066" s="4"/>
      <c r="BB9066" s="4"/>
      <c r="BC9066" s="4">
        <v>40</v>
      </c>
      <c r="BD9066" t="str">
        <f>IF(AND(ADHOC!$G$15="",ADHOC!$S$4=""),"",IF(ADHOC!$G$15&lt;&gt;"",IF(ADHOC!$G$15=LEFT(Domein!$AS9066,LEN(ADHOC!$G$15)),MAX(Domein!BD$1:'Domein'!BD9065)+1,""),IF(ADHOC!$S$4=LEFT(Domein!$AS9066,LEN(ADHOC!$S$4)),MAX(Domein!BD$1:'Domein'!BD9065)+1,"")))</f>
        <v/>
      </c>
    </row>
    <row r="9067" spans="45:56" x14ac:dyDescent="0.2">
      <c r="AS9067" s="4" t="s">
        <v>35602</v>
      </c>
      <c r="AT9067" s="4" t="s">
        <v>21312</v>
      </c>
      <c r="AU9067" s="4" t="s">
        <v>456</v>
      </c>
      <c r="AV9067" s="4" t="s">
        <v>12350</v>
      </c>
      <c r="AW9067" s="4" t="s">
        <v>724</v>
      </c>
      <c r="AX9067" s="4"/>
      <c r="AY9067" s="4"/>
      <c r="AZ9067" s="4"/>
      <c r="BA9067" s="4"/>
      <c r="BB9067" s="4"/>
      <c r="BC9067" s="4">
        <v>40</v>
      </c>
      <c r="BD9067" t="str">
        <f>IF(AND(ADHOC!$G$15="",ADHOC!$S$4=""),"",IF(ADHOC!$G$15&lt;&gt;"",IF(ADHOC!$G$15=LEFT(Domein!$AS9067,LEN(ADHOC!$G$15)),MAX(Domein!BD$1:'Domein'!BD9066)+1,""),IF(ADHOC!$S$4=LEFT(Domein!$AS9067,LEN(ADHOC!$S$4)),MAX(Domein!BD$1:'Domein'!BD9066)+1,"")))</f>
        <v/>
      </c>
    </row>
    <row r="9068" spans="45:56" x14ac:dyDescent="0.2">
      <c r="AS9068" s="4" t="s">
        <v>35826</v>
      </c>
      <c r="AT9068" s="4" t="s">
        <v>21312</v>
      </c>
      <c r="AU9068" s="4" t="s">
        <v>456</v>
      </c>
      <c r="AV9068" s="4" t="s">
        <v>21220</v>
      </c>
      <c r="AW9068" s="4" t="s">
        <v>1167</v>
      </c>
      <c r="AX9068" s="4"/>
      <c r="AY9068" s="4"/>
      <c r="AZ9068" s="4"/>
      <c r="BA9068" s="4"/>
      <c r="BB9068" s="4"/>
      <c r="BC9068" s="4">
        <v>40</v>
      </c>
      <c r="BD9068" t="str">
        <f>IF(AND(ADHOC!$G$15="",ADHOC!$S$4=""),"",IF(ADHOC!$G$15&lt;&gt;"",IF(ADHOC!$G$15=LEFT(Domein!$AS9068,LEN(ADHOC!$G$15)),MAX(Domein!BD$1:'Domein'!BD9067)+1,""),IF(ADHOC!$S$4=LEFT(Domein!$AS9068,LEN(ADHOC!$S$4)),MAX(Domein!BD$1:'Domein'!BD9067)+1,"")))</f>
        <v/>
      </c>
    </row>
    <row r="9069" spans="45:56" x14ac:dyDescent="0.2">
      <c r="AS9069" s="4" t="s">
        <v>35876</v>
      </c>
      <c r="AT9069" s="4" t="s">
        <v>21312</v>
      </c>
      <c r="AU9069" s="4" t="s">
        <v>456</v>
      </c>
      <c r="AV9069" s="4" t="s">
        <v>21220</v>
      </c>
      <c r="AW9069" s="4" t="s">
        <v>1167</v>
      </c>
      <c r="AX9069" s="4"/>
      <c r="AY9069" s="4"/>
      <c r="AZ9069" s="4"/>
      <c r="BA9069" s="4"/>
      <c r="BB9069" s="4"/>
      <c r="BC9069" s="4">
        <v>40</v>
      </c>
      <c r="BD9069" t="str">
        <f>IF(AND(ADHOC!$G$15="",ADHOC!$S$4=""),"",IF(ADHOC!$G$15&lt;&gt;"",IF(ADHOC!$G$15=LEFT(Domein!$AS9069,LEN(ADHOC!$G$15)),MAX(Domein!BD$1:'Domein'!BD9068)+1,""),IF(ADHOC!$S$4=LEFT(Domein!$AS9069,LEN(ADHOC!$S$4)),MAX(Domein!BD$1:'Domein'!BD9068)+1,"")))</f>
        <v/>
      </c>
    </row>
    <row r="9070" spans="45:56" x14ac:dyDescent="0.2">
      <c r="AS9070" s="4" t="s">
        <v>35435</v>
      </c>
      <c r="AT9070" s="4" t="s">
        <v>35436</v>
      </c>
      <c r="AU9070" s="4" t="s">
        <v>456</v>
      </c>
      <c r="AV9070" s="4" t="s">
        <v>12350</v>
      </c>
      <c r="AW9070" s="4" t="s">
        <v>724</v>
      </c>
      <c r="AX9070" s="4"/>
      <c r="AY9070" s="4"/>
      <c r="AZ9070" s="4"/>
      <c r="BA9070" s="4"/>
      <c r="BB9070" s="4"/>
      <c r="BC9070" s="4">
        <v>40</v>
      </c>
      <c r="BD9070" t="str">
        <f>IF(AND(ADHOC!$G$15="",ADHOC!$S$4=""),"",IF(ADHOC!$G$15&lt;&gt;"",IF(ADHOC!$G$15=LEFT(Domein!$AS9070,LEN(ADHOC!$G$15)),MAX(Domein!BD$1:'Domein'!BD9069)+1,""),IF(ADHOC!$S$4=LEFT(Domein!$AS9070,LEN(ADHOC!$S$4)),MAX(Domein!BD$1:'Domein'!BD9069)+1,"")))</f>
        <v/>
      </c>
    </row>
    <row r="9071" spans="45:56" x14ac:dyDescent="0.2">
      <c r="AS9071" s="4" t="s">
        <v>35364</v>
      </c>
      <c r="AT9071" s="4" t="s">
        <v>35365</v>
      </c>
      <c r="AU9071" s="4" t="s">
        <v>456</v>
      </c>
      <c r="AV9071" s="4" t="s">
        <v>12350</v>
      </c>
      <c r="AW9071" s="4" t="s">
        <v>724</v>
      </c>
      <c r="AX9071" s="4"/>
      <c r="AY9071" s="4"/>
      <c r="AZ9071" s="4"/>
      <c r="BA9071" s="4"/>
      <c r="BB9071" s="4"/>
      <c r="BC9071" s="4">
        <v>40</v>
      </c>
      <c r="BD9071" t="str">
        <f>IF(AND(ADHOC!$G$15="",ADHOC!$S$4=""),"",IF(ADHOC!$G$15&lt;&gt;"",IF(ADHOC!$G$15=LEFT(Domein!$AS9071,LEN(ADHOC!$G$15)),MAX(Domein!BD$1:'Domein'!BD9070)+1,""),IF(ADHOC!$S$4=LEFT(Domein!$AS9071,LEN(ADHOC!$S$4)),MAX(Domein!BD$1:'Domein'!BD9070)+1,"")))</f>
        <v/>
      </c>
    </row>
    <row r="9072" spans="45:56" x14ac:dyDescent="0.2">
      <c r="AS9072" s="4" t="s">
        <v>35531</v>
      </c>
      <c r="AT9072" s="4" t="s">
        <v>35532</v>
      </c>
      <c r="AU9072" s="4" t="s">
        <v>456</v>
      </c>
      <c r="AV9072" s="4" t="s">
        <v>12350</v>
      </c>
      <c r="AW9072" s="4" t="s">
        <v>724</v>
      </c>
      <c r="AX9072" s="4"/>
      <c r="AY9072" s="4"/>
      <c r="AZ9072" s="4"/>
      <c r="BA9072" s="4"/>
      <c r="BB9072" s="4"/>
      <c r="BC9072" s="4">
        <v>40</v>
      </c>
      <c r="BD9072" t="str">
        <f>IF(AND(ADHOC!$G$15="",ADHOC!$S$4=""),"",IF(ADHOC!$G$15&lt;&gt;"",IF(ADHOC!$G$15=LEFT(Domein!$AS9072,LEN(ADHOC!$G$15)),MAX(Domein!BD$1:'Domein'!BD9071)+1,""),IF(ADHOC!$S$4=LEFT(Domein!$AS9072,LEN(ADHOC!$S$4)),MAX(Domein!BD$1:'Domein'!BD9071)+1,"")))</f>
        <v/>
      </c>
    </row>
    <row r="9073" spans="45:56" x14ac:dyDescent="0.2">
      <c r="AS9073" s="4" t="s">
        <v>35366</v>
      </c>
      <c r="AT9073" s="4" t="s">
        <v>35367</v>
      </c>
      <c r="AU9073" s="4" t="s">
        <v>456</v>
      </c>
      <c r="AV9073" s="4" t="s">
        <v>12350</v>
      </c>
      <c r="AW9073" s="4" t="s">
        <v>724</v>
      </c>
      <c r="AX9073" s="4"/>
      <c r="AY9073" s="4"/>
      <c r="AZ9073" s="4"/>
      <c r="BA9073" s="4"/>
      <c r="BB9073" s="4"/>
      <c r="BC9073" s="4">
        <v>40</v>
      </c>
      <c r="BD9073" t="str">
        <f>IF(AND(ADHOC!$G$15="",ADHOC!$S$4=""),"",IF(ADHOC!$G$15&lt;&gt;"",IF(ADHOC!$G$15=LEFT(Domein!$AS9073,LEN(ADHOC!$G$15)),MAX(Domein!BD$1:'Domein'!BD9072)+1,""),IF(ADHOC!$S$4=LEFT(Domein!$AS9073,LEN(ADHOC!$S$4)),MAX(Domein!BD$1:'Domein'!BD9072)+1,"")))</f>
        <v/>
      </c>
    </row>
    <row r="9074" spans="45:56" x14ac:dyDescent="0.2">
      <c r="AS9074" s="4" t="s">
        <v>35368</v>
      </c>
      <c r="AT9074" s="4" t="s">
        <v>35369</v>
      </c>
      <c r="AU9074" s="4" t="s">
        <v>456</v>
      </c>
      <c r="AV9074" s="4" t="s">
        <v>12350</v>
      </c>
      <c r="AW9074" s="4" t="s">
        <v>724</v>
      </c>
      <c r="AX9074" s="4"/>
      <c r="AY9074" s="4"/>
      <c r="AZ9074" s="4"/>
      <c r="BA9074" s="4"/>
      <c r="BB9074" s="4"/>
      <c r="BC9074" s="4">
        <v>40</v>
      </c>
      <c r="BD9074" t="str">
        <f>IF(AND(ADHOC!$G$15="",ADHOC!$S$4=""),"",IF(ADHOC!$G$15&lt;&gt;"",IF(ADHOC!$G$15=LEFT(Domein!$AS9074,LEN(ADHOC!$G$15)),MAX(Domein!BD$1:'Domein'!BD9073)+1,""),IF(ADHOC!$S$4=LEFT(Domein!$AS9074,LEN(ADHOC!$S$4)),MAX(Domein!BD$1:'Domein'!BD9073)+1,"")))</f>
        <v/>
      </c>
    </row>
    <row r="9075" spans="45:56" x14ac:dyDescent="0.2">
      <c r="AS9075" s="4" t="s">
        <v>35533</v>
      </c>
      <c r="AT9075" s="4" t="s">
        <v>35534</v>
      </c>
      <c r="AU9075" s="4" t="s">
        <v>456</v>
      </c>
      <c r="AV9075" s="4" t="s">
        <v>12350</v>
      </c>
      <c r="AW9075" s="4" t="s">
        <v>724</v>
      </c>
      <c r="AX9075" s="4"/>
      <c r="AY9075" s="4"/>
      <c r="AZ9075" s="4"/>
      <c r="BA9075" s="4"/>
      <c r="BB9075" s="4"/>
      <c r="BC9075" s="4">
        <v>40</v>
      </c>
      <c r="BD9075" t="str">
        <f>IF(AND(ADHOC!$G$15="",ADHOC!$S$4=""),"",IF(ADHOC!$G$15&lt;&gt;"",IF(ADHOC!$G$15=LEFT(Domein!$AS9075,LEN(ADHOC!$G$15)),MAX(Domein!BD$1:'Domein'!BD9074)+1,""),IF(ADHOC!$S$4=LEFT(Domein!$AS9075,LEN(ADHOC!$S$4)),MAX(Domein!BD$1:'Domein'!BD9074)+1,"")))</f>
        <v/>
      </c>
    </row>
    <row r="9076" spans="45:56" x14ac:dyDescent="0.2">
      <c r="AS9076" s="4" t="s">
        <v>37593</v>
      </c>
      <c r="AT9076" s="4" t="s">
        <v>32359</v>
      </c>
      <c r="AU9076" s="4" t="s">
        <v>456</v>
      </c>
      <c r="AV9076" s="4" t="s">
        <v>21220</v>
      </c>
      <c r="AW9076" s="4" t="s">
        <v>1167</v>
      </c>
      <c r="AX9076" s="4"/>
      <c r="AY9076" s="4"/>
      <c r="AZ9076" s="4"/>
      <c r="BA9076" s="4"/>
      <c r="BB9076" s="4"/>
      <c r="BC9076" s="4">
        <v>40</v>
      </c>
      <c r="BD9076" t="str">
        <f>IF(AND(ADHOC!$G$15="",ADHOC!$S$4=""),"",IF(ADHOC!$G$15&lt;&gt;"",IF(ADHOC!$G$15=LEFT(Domein!$AS9076,LEN(ADHOC!$G$15)),MAX(Domein!BD$1:'Domein'!BD9075)+1,""),IF(ADHOC!$S$4=LEFT(Domein!$AS9076,LEN(ADHOC!$S$4)),MAX(Domein!BD$1:'Domein'!BD9075)+1,"")))</f>
        <v/>
      </c>
    </row>
    <row r="9077" spans="45:56" x14ac:dyDescent="0.2">
      <c r="AS9077" s="4" t="s">
        <v>36050</v>
      </c>
      <c r="AT9077" s="4" t="s">
        <v>32359</v>
      </c>
      <c r="AU9077" s="4" t="s">
        <v>456</v>
      </c>
      <c r="AV9077" s="4" t="s">
        <v>21220</v>
      </c>
      <c r="AW9077" s="4" t="s">
        <v>1167</v>
      </c>
      <c r="AX9077" s="4"/>
      <c r="AY9077" s="4"/>
      <c r="AZ9077" s="4"/>
      <c r="BA9077" s="4"/>
      <c r="BB9077" s="4"/>
      <c r="BC9077" s="4">
        <v>40</v>
      </c>
      <c r="BD9077" t="str">
        <f>IF(AND(ADHOC!$G$15="",ADHOC!$S$4=""),"",IF(ADHOC!$G$15&lt;&gt;"",IF(ADHOC!$G$15=LEFT(Domein!$AS9077,LEN(ADHOC!$G$15)),MAX(Domein!BD$1:'Domein'!BD9076)+1,""),IF(ADHOC!$S$4=LEFT(Domein!$AS9077,LEN(ADHOC!$S$4)),MAX(Domein!BD$1:'Domein'!BD9076)+1,"")))</f>
        <v/>
      </c>
    </row>
    <row r="9078" spans="45:56" x14ac:dyDescent="0.2">
      <c r="AS9078" s="4" t="s">
        <v>35603</v>
      </c>
      <c r="AT9078" s="4" t="s">
        <v>21237</v>
      </c>
      <c r="AU9078" s="4" t="s">
        <v>456</v>
      </c>
      <c r="AV9078" s="4" t="s">
        <v>12350</v>
      </c>
      <c r="AW9078" s="4" t="s">
        <v>724</v>
      </c>
      <c r="AX9078" s="4"/>
      <c r="AY9078" s="4"/>
      <c r="AZ9078" s="4"/>
      <c r="BA9078" s="4"/>
      <c r="BB9078" s="4"/>
      <c r="BC9078" s="4">
        <v>40</v>
      </c>
      <c r="BD9078" t="str">
        <f>IF(AND(ADHOC!$G$15="",ADHOC!$S$4=""),"",IF(ADHOC!$G$15&lt;&gt;"",IF(ADHOC!$G$15=LEFT(Domein!$AS9078,LEN(ADHOC!$G$15)),MAX(Domein!BD$1:'Domein'!BD9077)+1,""),IF(ADHOC!$S$4=LEFT(Domein!$AS9078,LEN(ADHOC!$S$4)),MAX(Domein!BD$1:'Domein'!BD9077)+1,"")))</f>
        <v/>
      </c>
    </row>
    <row r="9079" spans="45:56" x14ac:dyDescent="0.2">
      <c r="AS9079" s="4" t="s">
        <v>35437</v>
      </c>
      <c r="AT9079" s="4" t="s">
        <v>35438</v>
      </c>
      <c r="AU9079" s="4" t="s">
        <v>456</v>
      </c>
      <c r="AV9079" s="4" t="s">
        <v>12350</v>
      </c>
      <c r="AW9079" s="4" t="s">
        <v>724</v>
      </c>
      <c r="AX9079" s="4"/>
      <c r="AY9079" s="4"/>
      <c r="AZ9079" s="4"/>
      <c r="BA9079" s="4"/>
      <c r="BB9079" s="4"/>
      <c r="BC9079" s="4">
        <v>40</v>
      </c>
      <c r="BD9079" t="str">
        <f>IF(AND(ADHOC!$G$15="",ADHOC!$S$4=""),"",IF(ADHOC!$G$15&lt;&gt;"",IF(ADHOC!$G$15=LEFT(Domein!$AS9079,LEN(ADHOC!$G$15)),MAX(Domein!BD$1:'Domein'!BD9078)+1,""),IF(ADHOC!$S$4=LEFT(Domein!$AS9079,LEN(ADHOC!$S$4)),MAX(Domein!BD$1:'Domein'!BD9078)+1,"")))</f>
        <v/>
      </c>
    </row>
    <row r="9080" spans="45:56" x14ac:dyDescent="0.2">
      <c r="AS9080" s="4" t="s">
        <v>35604</v>
      </c>
      <c r="AT9080" s="4" t="s">
        <v>31760</v>
      </c>
      <c r="AU9080" s="4" t="s">
        <v>456</v>
      </c>
      <c r="AV9080" s="4" t="s">
        <v>12350</v>
      </c>
      <c r="AW9080" s="4" t="s">
        <v>724</v>
      </c>
      <c r="AX9080" s="4"/>
      <c r="AY9080" s="4"/>
      <c r="AZ9080" s="4"/>
      <c r="BA9080" s="4"/>
      <c r="BB9080" s="4"/>
      <c r="BC9080" s="4">
        <v>40</v>
      </c>
      <c r="BD9080" t="str">
        <f>IF(AND(ADHOC!$G$15="",ADHOC!$S$4=""),"",IF(ADHOC!$G$15&lt;&gt;"",IF(ADHOC!$G$15=LEFT(Domein!$AS9080,LEN(ADHOC!$G$15)),MAX(Domein!BD$1:'Domein'!BD9079)+1,""),IF(ADHOC!$S$4=LEFT(Domein!$AS9080,LEN(ADHOC!$S$4)),MAX(Domein!BD$1:'Domein'!BD9079)+1,"")))</f>
        <v/>
      </c>
    </row>
    <row r="9081" spans="45:56" x14ac:dyDescent="0.2">
      <c r="AS9081" s="4" t="s">
        <v>35827</v>
      </c>
      <c r="AT9081" s="4" t="s">
        <v>21182</v>
      </c>
      <c r="AU9081" s="4" t="s">
        <v>456</v>
      </c>
      <c r="AV9081" s="4" t="s">
        <v>21220</v>
      </c>
      <c r="AW9081" s="4" t="s">
        <v>1167</v>
      </c>
      <c r="AX9081" s="4"/>
      <c r="AY9081" s="4"/>
      <c r="AZ9081" s="4"/>
      <c r="BA9081" s="4"/>
      <c r="BB9081" s="4"/>
      <c r="BC9081" s="4">
        <v>40</v>
      </c>
      <c r="BD9081" t="str">
        <f>IF(AND(ADHOC!$G$15="",ADHOC!$S$4=""),"",IF(ADHOC!$G$15&lt;&gt;"",IF(ADHOC!$G$15=LEFT(Domein!$AS9081,LEN(ADHOC!$G$15)),MAX(Domein!BD$1:'Domein'!BD9080)+1,""),IF(ADHOC!$S$4=LEFT(Domein!$AS9081,LEN(ADHOC!$S$4)),MAX(Domein!BD$1:'Domein'!BD9080)+1,"")))</f>
        <v/>
      </c>
    </row>
    <row r="9082" spans="45:56" x14ac:dyDescent="0.2">
      <c r="AS9082" s="4" t="s">
        <v>33524</v>
      </c>
      <c r="AT9082" s="4" t="s">
        <v>21182</v>
      </c>
      <c r="AU9082" s="4" t="s">
        <v>456</v>
      </c>
      <c r="AV9082" s="4" t="s">
        <v>21220</v>
      </c>
      <c r="AW9082" s="4" t="s">
        <v>1167</v>
      </c>
      <c r="AX9082" s="4"/>
      <c r="AY9082" s="4"/>
      <c r="AZ9082" s="4"/>
      <c r="BA9082" s="4"/>
      <c r="BB9082" s="4"/>
      <c r="BC9082" s="4">
        <v>40</v>
      </c>
      <c r="BD9082" t="str">
        <f>IF(AND(ADHOC!$G$15="",ADHOC!$S$4=""),"",IF(ADHOC!$G$15&lt;&gt;"",IF(ADHOC!$G$15=LEFT(Domein!$AS9082,LEN(ADHOC!$G$15)),MAX(Domein!BD$1:'Domein'!BD9081)+1,""),IF(ADHOC!$S$4=LEFT(Domein!$AS9082,LEN(ADHOC!$S$4)),MAX(Domein!BD$1:'Domein'!BD9081)+1,"")))</f>
        <v/>
      </c>
    </row>
    <row r="9083" spans="45:56" x14ac:dyDescent="0.2">
      <c r="AS9083" s="4" t="s">
        <v>35535</v>
      </c>
      <c r="AT9083" s="4" t="s">
        <v>35536</v>
      </c>
      <c r="AU9083" s="4" t="s">
        <v>456</v>
      </c>
      <c r="AV9083" s="4" t="s">
        <v>12350</v>
      </c>
      <c r="AW9083" s="4" t="s">
        <v>724</v>
      </c>
      <c r="AX9083" s="4"/>
      <c r="AY9083" s="4"/>
      <c r="AZ9083" s="4"/>
      <c r="BA9083" s="4"/>
      <c r="BB9083" s="4"/>
      <c r="BC9083" s="4">
        <v>40</v>
      </c>
      <c r="BD9083" t="str">
        <f>IF(AND(ADHOC!$G$15="",ADHOC!$S$4=""),"",IF(ADHOC!$G$15&lt;&gt;"",IF(ADHOC!$G$15=LEFT(Domein!$AS9083,LEN(ADHOC!$G$15)),MAX(Domein!BD$1:'Domein'!BD9082)+1,""),IF(ADHOC!$S$4=LEFT(Domein!$AS9083,LEN(ADHOC!$S$4)),MAX(Domein!BD$1:'Domein'!BD9082)+1,"")))</f>
        <v/>
      </c>
    </row>
    <row r="9084" spans="45:56" x14ac:dyDescent="0.2">
      <c r="AS9084" s="4" t="s">
        <v>35439</v>
      </c>
      <c r="AT9084" s="4" t="s">
        <v>35440</v>
      </c>
      <c r="AU9084" s="4" t="s">
        <v>456</v>
      </c>
      <c r="AV9084" s="4" t="s">
        <v>12350</v>
      </c>
      <c r="AW9084" s="4" t="s">
        <v>724</v>
      </c>
      <c r="AX9084" s="4"/>
      <c r="AY9084" s="4"/>
      <c r="AZ9084" s="4"/>
      <c r="BA9084" s="4"/>
      <c r="BB9084" s="4"/>
      <c r="BC9084" s="4">
        <v>40</v>
      </c>
      <c r="BD9084" t="str">
        <f>IF(AND(ADHOC!$G$15="",ADHOC!$S$4=""),"",IF(ADHOC!$G$15&lt;&gt;"",IF(ADHOC!$G$15=LEFT(Domein!$AS9084,LEN(ADHOC!$G$15)),MAX(Domein!BD$1:'Domein'!BD9083)+1,""),IF(ADHOC!$S$4=LEFT(Domein!$AS9084,LEN(ADHOC!$S$4)),MAX(Domein!BD$1:'Domein'!BD9083)+1,"")))</f>
        <v/>
      </c>
    </row>
    <row r="9085" spans="45:56" x14ac:dyDescent="0.2">
      <c r="AS9085" s="4" t="s">
        <v>35605</v>
      </c>
      <c r="AT9085" s="4" t="s">
        <v>31766</v>
      </c>
      <c r="AU9085" s="4" t="s">
        <v>456</v>
      </c>
      <c r="AV9085" s="4" t="s">
        <v>12350</v>
      </c>
      <c r="AW9085" s="4" t="s">
        <v>724</v>
      </c>
      <c r="AX9085" s="4"/>
      <c r="AY9085" s="4"/>
      <c r="AZ9085" s="4"/>
      <c r="BA9085" s="4"/>
      <c r="BB9085" s="4"/>
      <c r="BC9085" s="4">
        <v>40</v>
      </c>
      <c r="BD9085" t="str">
        <f>IF(AND(ADHOC!$G$15="",ADHOC!$S$4=""),"",IF(ADHOC!$G$15&lt;&gt;"",IF(ADHOC!$G$15=LEFT(Domein!$AS9085,LEN(ADHOC!$G$15)),MAX(Domein!BD$1:'Domein'!BD9084)+1,""),IF(ADHOC!$S$4=LEFT(Domein!$AS9085,LEN(ADHOC!$S$4)),MAX(Domein!BD$1:'Domein'!BD9084)+1,"")))</f>
        <v/>
      </c>
    </row>
    <row r="9086" spans="45:56" x14ac:dyDescent="0.2">
      <c r="AS9086" s="4" t="s">
        <v>35537</v>
      </c>
      <c r="AT9086" s="4" t="s">
        <v>35538</v>
      </c>
      <c r="AU9086" s="4" t="s">
        <v>456</v>
      </c>
      <c r="AV9086" s="4" t="s">
        <v>12350</v>
      </c>
      <c r="AW9086" s="4" t="s">
        <v>724</v>
      </c>
      <c r="AX9086" s="4"/>
      <c r="AY9086" s="4"/>
      <c r="AZ9086" s="4"/>
      <c r="BA9086" s="4"/>
      <c r="BB9086" s="4"/>
      <c r="BC9086" s="4">
        <v>40</v>
      </c>
      <c r="BD9086" t="str">
        <f>IF(AND(ADHOC!$G$15="",ADHOC!$S$4=""),"",IF(ADHOC!$G$15&lt;&gt;"",IF(ADHOC!$G$15=LEFT(Domein!$AS9086,LEN(ADHOC!$G$15)),MAX(Domein!BD$1:'Domein'!BD9085)+1,""),IF(ADHOC!$S$4=LEFT(Domein!$AS9086,LEN(ADHOC!$S$4)),MAX(Domein!BD$1:'Domein'!BD9085)+1,"")))</f>
        <v/>
      </c>
    </row>
    <row r="9087" spans="45:56" x14ac:dyDescent="0.2">
      <c r="AS9087" s="4" t="s">
        <v>35606</v>
      </c>
      <c r="AT9087" s="4" t="s">
        <v>31729</v>
      </c>
      <c r="AU9087" s="4" t="s">
        <v>456</v>
      </c>
      <c r="AV9087" s="4" t="s">
        <v>12350</v>
      </c>
      <c r="AW9087" s="4" t="s">
        <v>724</v>
      </c>
      <c r="AX9087" s="4"/>
      <c r="AY9087" s="4"/>
      <c r="AZ9087" s="4"/>
      <c r="BA9087" s="4"/>
      <c r="BB9087" s="4"/>
      <c r="BC9087" s="4">
        <v>40</v>
      </c>
      <c r="BD9087" t="str">
        <f>IF(AND(ADHOC!$G$15="",ADHOC!$S$4=""),"",IF(ADHOC!$G$15&lt;&gt;"",IF(ADHOC!$G$15=LEFT(Domein!$AS9087,LEN(ADHOC!$G$15)),MAX(Domein!BD$1:'Domein'!BD9086)+1,""),IF(ADHOC!$S$4=LEFT(Domein!$AS9087,LEN(ADHOC!$S$4)),MAX(Domein!BD$1:'Domein'!BD9086)+1,"")))</f>
        <v/>
      </c>
    </row>
    <row r="9088" spans="45:56" x14ac:dyDescent="0.2">
      <c r="AS9088" s="4" t="s">
        <v>35607</v>
      </c>
      <c r="AT9088" s="4" t="s">
        <v>21219</v>
      </c>
      <c r="AU9088" s="4" t="s">
        <v>456</v>
      </c>
      <c r="AV9088" s="4" t="s">
        <v>12350</v>
      </c>
      <c r="AW9088" s="4" t="s">
        <v>724</v>
      </c>
      <c r="AX9088" s="4"/>
      <c r="AY9088" s="4"/>
      <c r="AZ9088" s="4"/>
      <c r="BA9088" s="4"/>
      <c r="BB9088" s="4"/>
      <c r="BC9088" s="4">
        <v>40</v>
      </c>
      <c r="BD9088" t="str">
        <f>IF(AND(ADHOC!$G$15="",ADHOC!$S$4=""),"",IF(ADHOC!$G$15&lt;&gt;"",IF(ADHOC!$G$15=LEFT(Domein!$AS9088,LEN(ADHOC!$G$15)),MAX(Domein!BD$1:'Domein'!BD9087)+1,""),IF(ADHOC!$S$4=LEFT(Domein!$AS9088,LEN(ADHOC!$S$4)),MAX(Domein!BD$1:'Domein'!BD9087)+1,"")))</f>
        <v/>
      </c>
    </row>
    <row r="9089" spans="45:56" x14ac:dyDescent="0.2">
      <c r="AS9089" s="4" t="s">
        <v>35539</v>
      </c>
      <c r="AT9089" s="4" t="s">
        <v>35540</v>
      </c>
      <c r="AU9089" s="4" t="s">
        <v>456</v>
      </c>
      <c r="AV9089" s="4" t="s">
        <v>12350</v>
      </c>
      <c r="AW9089" s="4" t="s">
        <v>724</v>
      </c>
      <c r="AX9089" s="4"/>
      <c r="AY9089" s="4"/>
      <c r="AZ9089" s="4"/>
      <c r="BA9089" s="4"/>
      <c r="BB9089" s="4"/>
      <c r="BC9089" s="4">
        <v>40</v>
      </c>
      <c r="BD9089" t="str">
        <f>IF(AND(ADHOC!$G$15="",ADHOC!$S$4=""),"",IF(ADHOC!$G$15&lt;&gt;"",IF(ADHOC!$G$15=LEFT(Domein!$AS9089,LEN(ADHOC!$G$15)),MAX(Domein!BD$1:'Domein'!BD9088)+1,""),IF(ADHOC!$S$4=LEFT(Domein!$AS9089,LEN(ADHOC!$S$4)),MAX(Domein!BD$1:'Domein'!BD9088)+1,"")))</f>
        <v/>
      </c>
    </row>
    <row r="9090" spans="45:56" x14ac:dyDescent="0.2">
      <c r="AS9090" s="4" t="s">
        <v>35541</v>
      </c>
      <c r="AT9090" s="4" t="s">
        <v>35542</v>
      </c>
      <c r="AU9090" s="4" t="s">
        <v>456</v>
      </c>
      <c r="AV9090" s="4" t="s">
        <v>12350</v>
      </c>
      <c r="AW9090" s="4" t="s">
        <v>724</v>
      </c>
      <c r="AX9090" s="4"/>
      <c r="AY9090" s="4"/>
      <c r="AZ9090" s="4"/>
      <c r="BA9090" s="4"/>
      <c r="BB9090" s="4"/>
      <c r="BC9090" s="4">
        <v>40</v>
      </c>
      <c r="BD9090" t="str">
        <f>IF(AND(ADHOC!$G$15="",ADHOC!$S$4=""),"",IF(ADHOC!$G$15&lt;&gt;"",IF(ADHOC!$G$15=LEFT(Domein!$AS9090,LEN(ADHOC!$G$15)),MAX(Domein!BD$1:'Domein'!BD9089)+1,""),IF(ADHOC!$S$4=LEFT(Domein!$AS9090,LEN(ADHOC!$S$4)),MAX(Domein!BD$1:'Domein'!BD9089)+1,"")))</f>
        <v/>
      </c>
    </row>
    <row r="9091" spans="45:56" x14ac:dyDescent="0.2">
      <c r="AS9091" s="4" t="s">
        <v>35662</v>
      </c>
      <c r="AT9091" s="4" t="s">
        <v>31902</v>
      </c>
      <c r="AU9091" s="4" t="s">
        <v>456</v>
      </c>
      <c r="AV9091" s="4" t="s">
        <v>21220</v>
      </c>
      <c r="AW9091" s="4" t="s">
        <v>1167</v>
      </c>
      <c r="AX9091" s="4"/>
      <c r="AY9091" s="4"/>
      <c r="AZ9091" s="4"/>
      <c r="BA9091" s="4"/>
      <c r="BB9091" s="4"/>
      <c r="BC9091" s="4">
        <v>40</v>
      </c>
      <c r="BD9091" t="str">
        <f>IF(AND(ADHOC!$G$15="",ADHOC!$S$4=""),"",IF(ADHOC!$G$15&lt;&gt;"",IF(ADHOC!$G$15=LEFT(Domein!$AS9091,LEN(ADHOC!$G$15)),MAX(Domein!BD$1:'Domein'!BD9090)+1,""),IF(ADHOC!$S$4=LEFT(Domein!$AS9091,LEN(ADHOC!$S$4)),MAX(Domein!BD$1:'Domein'!BD9090)+1,"")))</f>
        <v/>
      </c>
    </row>
    <row r="9092" spans="45:56" x14ac:dyDescent="0.2">
      <c r="AS9092" s="4" t="s">
        <v>35877</v>
      </c>
      <c r="AT9092" s="4" t="s">
        <v>31902</v>
      </c>
      <c r="AU9092" s="4" t="s">
        <v>456</v>
      </c>
      <c r="AV9092" s="4" t="s">
        <v>21220</v>
      </c>
      <c r="AW9092" s="4" t="s">
        <v>1167</v>
      </c>
      <c r="AX9092" s="4"/>
      <c r="AY9092" s="4"/>
      <c r="AZ9092" s="4"/>
      <c r="BA9092" s="4"/>
      <c r="BB9092" s="4"/>
      <c r="BC9092" s="4">
        <v>40</v>
      </c>
      <c r="BD9092" t="str">
        <f>IF(AND(ADHOC!$G$15="",ADHOC!$S$4=""),"",IF(ADHOC!$G$15&lt;&gt;"",IF(ADHOC!$G$15=LEFT(Domein!$AS9092,LEN(ADHOC!$G$15)),MAX(Domein!BD$1:'Domein'!BD9091)+1,""),IF(ADHOC!$S$4=LEFT(Domein!$AS9092,LEN(ADHOC!$S$4)),MAX(Domein!BD$1:'Domein'!BD9091)+1,"")))</f>
        <v/>
      </c>
    </row>
    <row r="9093" spans="45:56" x14ac:dyDescent="0.2">
      <c r="AS9093" s="4" t="s">
        <v>35608</v>
      </c>
      <c r="AT9093" s="4" t="s">
        <v>21312</v>
      </c>
      <c r="AU9093" s="4" t="s">
        <v>456</v>
      </c>
      <c r="AV9093" s="4" t="s">
        <v>12350</v>
      </c>
      <c r="AW9093" s="4" t="s">
        <v>724</v>
      </c>
      <c r="AX9093" s="4"/>
      <c r="AY9093" s="4"/>
      <c r="AZ9093" s="4"/>
      <c r="BA9093" s="4"/>
      <c r="BB9093" s="4"/>
      <c r="BC9093" s="4">
        <v>40</v>
      </c>
      <c r="BD9093" t="str">
        <f>IF(AND(ADHOC!$G$15="",ADHOC!$S$4=""),"",IF(ADHOC!$G$15&lt;&gt;"",IF(ADHOC!$G$15=LEFT(Domein!$AS9093,LEN(ADHOC!$G$15)),MAX(Domein!BD$1:'Domein'!BD9092)+1,""),IF(ADHOC!$S$4=LEFT(Domein!$AS9093,LEN(ADHOC!$S$4)),MAX(Domein!BD$1:'Domein'!BD9092)+1,"")))</f>
        <v/>
      </c>
    </row>
    <row r="9094" spans="45:56" x14ac:dyDescent="0.2">
      <c r="AS9094" s="4" t="s">
        <v>35828</v>
      </c>
      <c r="AT9094" s="4" t="s">
        <v>21312</v>
      </c>
      <c r="AU9094" s="4" t="s">
        <v>456</v>
      </c>
      <c r="AV9094" s="4" t="s">
        <v>21220</v>
      </c>
      <c r="AW9094" s="4" t="s">
        <v>1167</v>
      </c>
      <c r="AX9094" s="4"/>
      <c r="AY9094" s="4"/>
      <c r="AZ9094" s="4"/>
      <c r="BA9094" s="4"/>
      <c r="BB9094" s="4"/>
      <c r="BC9094" s="4">
        <v>40</v>
      </c>
      <c r="BD9094" t="str">
        <f>IF(AND(ADHOC!$G$15="",ADHOC!$S$4=""),"",IF(ADHOC!$G$15&lt;&gt;"",IF(ADHOC!$G$15=LEFT(Domein!$AS9094,LEN(ADHOC!$G$15)),MAX(Domein!BD$1:'Domein'!BD9093)+1,""),IF(ADHOC!$S$4=LEFT(Domein!$AS9094,LEN(ADHOC!$S$4)),MAX(Domein!BD$1:'Domein'!BD9093)+1,"")))</f>
        <v/>
      </c>
    </row>
    <row r="9095" spans="45:56" x14ac:dyDescent="0.2">
      <c r="AS9095" s="4" t="s">
        <v>35878</v>
      </c>
      <c r="AT9095" s="4" t="s">
        <v>21312</v>
      </c>
      <c r="AU9095" s="4" t="s">
        <v>456</v>
      </c>
      <c r="AV9095" s="4" t="s">
        <v>21220</v>
      </c>
      <c r="AW9095" s="4" t="s">
        <v>1167</v>
      </c>
      <c r="AX9095" s="4"/>
      <c r="AY9095" s="4"/>
      <c r="AZ9095" s="4"/>
      <c r="BA9095" s="4"/>
      <c r="BB9095" s="4"/>
      <c r="BC9095" s="4">
        <v>40</v>
      </c>
      <c r="BD9095" t="str">
        <f>IF(AND(ADHOC!$G$15="",ADHOC!$S$4=""),"",IF(ADHOC!$G$15&lt;&gt;"",IF(ADHOC!$G$15=LEFT(Domein!$AS9095,LEN(ADHOC!$G$15)),MAX(Domein!BD$1:'Domein'!BD9094)+1,""),IF(ADHOC!$S$4=LEFT(Domein!$AS9095,LEN(ADHOC!$S$4)),MAX(Domein!BD$1:'Domein'!BD9094)+1,"")))</f>
        <v/>
      </c>
    </row>
    <row r="9096" spans="45:56" x14ac:dyDescent="0.2">
      <c r="AS9096" s="4" t="s">
        <v>35879</v>
      </c>
      <c r="AT9096" s="4" t="s">
        <v>21705</v>
      </c>
      <c r="AU9096" s="4" t="s">
        <v>456</v>
      </c>
      <c r="AV9096" s="4" t="s">
        <v>21220</v>
      </c>
      <c r="AW9096" s="4" t="s">
        <v>1167</v>
      </c>
      <c r="AX9096" s="4"/>
      <c r="AY9096" s="4"/>
      <c r="AZ9096" s="4"/>
      <c r="BA9096" s="4"/>
      <c r="BB9096" s="4"/>
      <c r="BC9096" s="4">
        <v>40</v>
      </c>
      <c r="BD9096" t="str">
        <f>IF(AND(ADHOC!$G$15="",ADHOC!$S$4=""),"",IF(ADHOC!$G$15&lt;&gt;"",IF(ADHOC!$G$15=LEFT(Domein!$AS9096,LEN(ADHOC!$G$15)),MAX(Domein!BD$1:'Domein'!BD9095)+1,""),IF(ADHOC!$S$4=LEFT(Domein!$AS9096,LEN(ADHOC!$S$4)),MAX(Domein!BD$1:'Domein'!BD9095)+1,"")))</f>
        <v/>
      </c>
    </row>
    <row r="9097" spans="45:56" x14ac:dyDescent="0.2">
      <c r="AS9097" s="4" t="s">
        <v>35663</v>
      </c>
      <c r="AT9097" s="4" t="s">
        <v>21286</v>
      </c>
      <c r="AU9097" s="4" t="s">
        <v>456</v>
      </c>
      <c r="AV9097" s="4" t="s">
        <v>21220</v>
      </c>
      <c r="AW9097" s="4" t="s">
        <v>1167</v>
      </c>
      <c r="AX9097" s="4"/>
      <c r="AY9097" s="4"/>
      <c r="AZ9097" s="4"/>
      <c r="BA9097" s="4"/>
      <c r="BB9097" s="4"/>
      <c r="BC9097" s="4">
        <v>40</v>
      </c>
      <c r="BD9097" t="str">
        <f>IF(AND(ADHOC!$G$15="",ADHOC!$S$4=""),"",IF(ADHOC!$G$15&lt;&gt;"",IF(ADHOC!$G$15=LEFT(Domein!$AS9097,LEN(ADHOC!$G$15)),MAX(Domein!BD$1:'Domein'!BD9096)+1,""),IF(ADHOC!$S$4=LEFT(Domein!$AS9097,LEN(ADHOC!$S$4)),MAX(Domein!BD$1:'Domein'!BD9096)+1,"")))</f>
        <v/>
      </c>
    </row>
    <row r="9098" spans="45:56" x14ac:dyDescent="0.2">
      <c r="AS9098" s="4" t="s">
        <v>33525</v>
      </c>
      <c r="AT9098" s="4" t="s">
        <v>21286</v>
      </c>
      <c r="AU9098" s="4" t="s">
        <v>456</v>
      </c>
      <c r="AV9098" s="4" t="s">
        <v>21220</v>
      </c>
      <c r="AW9098" s="4" t="s">
        <v>1167</v>
      </c>
      <c r="AX9098" s="4"/>
      <c r="AY9098" s="4"/>
      <c r="AZ9098" s="4"/>
      <c r="BA9098" s="4"/>
      <c r="BB9098" s="4"/>
      <c r="BC9098" s="4">
        <v>40</v>
      </c>
      <c r="BD9098" t="str">
        <f>IF(AND(ADHOC!$G$15="",ADHOC!$S$4=""),"",IF(ADHOC!$G$15&lt;&gt;"",IF(ADHOC!$G$15=LEFT(Domein!$AS9098,LEN(ADHOC!$G$15)),MAX(Domein!BD$1:'Domein'!BD9097)+1,""),IF(ADHOC!$S$4=LEFT(Domein!$AS9098,LEN(ADHOC!$S$4)),MAX(Domein!BD$1:'Domein'!BD9097)+1,"")))</f>
        <v/>
      </c>
    </row>
    <row r="9099" spans="45:56" x14ac:dyDescent="0.2">
      <c r="AS9099" s="4" t="s">
        <v>36051</v>
      </c>
      <c r="AT9099" s="4" t="s">
        <v>21312</v>
      </c>
      <c r="AU9099" s="4" t="s">
        <v>456</v>
      </c>
      <c r="AV9099" s="4" t="s">
        <v>21220</v>
      </c>
      <c r="AW9099" s="4" t="s">
        <v>1167</v>
      </c>
      <c r="AX9099" s="4"/>
      <c r="AY9099" s="4"/>
      <c r="AZ9099" s="4"/>
      <c r="BA9099" s="4"/>
      <c r="BB9099" s="4"/>
      <c r="BC9099" s="4">
        <v>40</v>
      </c>
      <c r="BD9099" t="str">
        <f>IF(AND(ADHOC!$G$15="",ADHOC!$S$4=""),"",IF(ADHOC!$G$15&lt;&gt;"",IF(ADHOC!$G$15=LEFT(Domein!$AS9099,LEN(ADHOC!$G$15)),MAX(Domein!BD$1:'Domein'!BD9098)+1,""),IF(ADHOC!$S$4=LEFT(Domein!$AS9099,LEN(ADHOC!$S$4)),MAX(Domein!BD$1:'Domein'!BD9098)+1,"")))</f>
        <v/>
      </c>
    </row>
    <row r="9100" spans="45:56" x14ac:dyDescent="0.2">
      <c r="AS9100" s="4" t="s">
        <v>35880</v>
      </c>
      <c r="AT9100" s="4" t="s">
        <v>21312</v>
      </c>
      <c r="AU9100" s="4" t="s">
        <v>456</v>
      </c>
      <c r="AV9100" s="4" t="s">
        <v>21220</v>
      </c>
      <c r="AW9100" s="4" t="s">
        <v>1167</v>
      </c>
      <c r="AX9100" s="4"/>
      <c r="AY9100" s="4"/>
      <c r="AZ9100" s="4"/>
      <c r="BA9100" s="4"/>
      <c r="BB9100" s="4"/>
      <c r="BC9100" s="4">
        <v>40</v>
      </c>
      <c r="BD9100" t="str">
        <f>IF(AND(ADHOC!$G$15="",ADHOC!$S$4=""),"",IF(ADHOC!$G$15&lt;&gt;"",IF(ADHOC!$G$15=LEFT(Domein!$AS9100,LEN(ADHOC!$G$15)),MAX(Domein!BD$1:'Domein'!BD9099)+1,""),IF(ADHOC!$S$4=LEFT(Domein!$AS9100,LEN(ADHOC!$S$4)),MAX(Domein!BD$1:'Domein'!BD9099)+1,"")))</f>
        <v/>
      </c>
    </row>
    <row r="9101" spans="45:56" x14ac:dyDescent="0.2">
      <c r="AS9101" s="4" t="s">
        <v>35829</v>
      </c>
      <c r="AT9101" s="4" t="s">
        <v>31736</v>
      </c>
      <c r="AU9101" s="4" t="s">
        <v>456</v>
      </c>
      <c r="AV9101" s="4" t="s">
        <v>21220</v>
      </c>
      <c r="AW9101" s="4" t="s">
        <v>1167</v>
      </c>
      <c r="AX9101" s="4"/>
      <c r="AY9101" s="4"/>
      <c r="AZ9101" s="4"/>
      <c r="BA9101" s="4"/>
      <c r="BB9101" s="4"/>
      <c r="BC9101" s="4">
        <v>40</v>
      </c>
      <c r="BD9101" t="str">
        <f>IF(AND(ADHOC!$G$15="",ADHOC!$S$4=""),"",IF(ADHOC!$G$15&lt;&gt;"",IF(ADHOC!$G$15=LEFT(Domein!$AS9101,LEN(ADHOC!$G$15)),MAX(Domein!BD$1:'Domein'!BD9100)+1,""),IF(ADHOC!$S$4=LEFT(Domein!$AS9101,LEN(ADHOC!$S$4)),MAX(Domein!BD$1:'Domein'!BD9100)+1,"")))</f>
        <v/>
      </c>
    </row>
    <row r="9102" spans="45:56" x14ac:dyDescent="0.2">
      <c r="AS9102" s="4" t="s">
        <v>33526</v>
      </c>
      <c r="AT9102" s="4" t="s">
        <v>31736</v>
      </c>
      <c r="AU9102" s="4" t="s">
        <v>456</v>
      </c>
      <c r="AV9102" s="4" t="s">
        <v>21220</v>
      </c>
      <c r="AW9102" s="4" t="s">
        <v>1167</v>
      </c>
      <c r="AX9102" s="4"/>
      <c r="AY9102" s="4"/>
      <c r="AZ9102" s="4"/>
      <c r="BA9102" s="4"/>
      <c r="BB9102" s="4"/>
      <c r="BC9102" s="4">
        <v>40</v>
      </c>
      <c r="BD9102" t="str">
        <f>IF(AND(ADHOC!$G$15="",ADHOC!$S$4=""),"",IF(ADHOC!$G$15&lt;&gt;"",IF(ADHOC!$G$15=LEFT(Domein!$AS9102,LEN(ADHOC!$G$15)),MAX(Domein!BD$1:'Domein'!BD9101)+1,""),IF(ADHOC!$S$4=LEFT(Domein!$AS9102,LEN(ADHOC!$S$4)),MAX(Domein!BD$1:'Domein'!BD9101)+1,"")))</f>
        <v/>
      </c>
    </row>
    <row r="9103" spans="45:56" x14ac:dyDescent="0.2">
      <c r="AS9103" s="4" t="s">
        <v>37594</v>
      </c>
      <c r="AT9103" s="4" t="s">
        <v>32359</v>
      </c>
      <c r="AU9103" s="4" t="s">
        <v>456</v>
      </c>
      <c r="AV9103" s="4" t="s">
        <v>21220</v>
      </c>
      <c r="AW9103" s="4" t="s">
        <v>1167</v>
      </c>
      <c r="AX9103" s="4"/>
      <c r="AY9103" s="4"/>
      <c r="AZ9103" s="4"/>
      <c r="BA9103" s="4"/>
      <c r="BB9103" s="4"/>
      <c r="BC9103" s="4">
        <v>40</v>
      </c>
      <c r="BD9103" t="str">
        <f>IF(AND(ADHOC!$G$15="",ADHOC!$S$4=""),"",IF(ADHOC!$G$15&lt;&gt;"",IF(ADHOC!$G$15=LEFT(Domein!$AS9103,LEN(ADHOC!$G$15)),MAX(Domein!BD$1:'Domein'!BD9102)+1,""),IF(ADHOC!$S$4=LEFT(Domein!$AS9103,LEN(ADHOC!$S$4)),MAX(Domein!BD$1:'Domein'!BD9102)+1,"")))</f>
        <v/>
      </c>
    </row>
    <row r="9104" spans="45:56" x14ac:dyDescent="0.2">
      <c r="AS9104" s="4" t="s">
        <v>36052</v>
      </c>
      <c r="AT9104" s="4" t="s">
        <v>32359</v>
      </c>
      <c r="AU9104" s="4" t="s">
        <v>456</v>
      </c>
      <c r="AV9104" s="4" t="s">
        <v>21220</v>
      </c>
      <c r="AW9104" s="4" t="s">
        <v>1167</v>
      </c>
      <c r="AX9104" s="4"/>
      <c r="AY9104" s="4"/>
      <c r="AZ9104" s="4"/>
      <c r="BA9104" s="4"/>
      <c r="BB9104" s="4"/>
      <c r="BC9104" s="4">
        <v>40</v>
      </c>
      <c r="BD9104" t="str">
        <f>IF(AND(ADHOC!$G$15="",ADHOC!$S$4=""),"",IF(ADHOC!$G$15&lt;&gt;"",IF(ADHOC!$G$15=LEFT(Domein!$AS9104,LEN(ADHOC!$G$15)),MAX(Domein!BD$1:'Domein'!BD9103)+1,""),IF(ADHOC!$S$4=LEFT(Domein!$AS9104,LEN(ADHOC!$S$4)),MAX(Domein!BD$1:'Domein'!BD9103)+1,"")))</f>
        <v/>
      </c>
    </row>
    <row r="9105" spans="45:56" x14ac:dyDescent="0.2">
      <c r="AS9105" s="4" t="s">
        <v>37595</v>
      </c>
      <c r="AT9105" s="4" t="s">
        <v>31725</v>
      </c>
      <c r="AU9105" s="4" t="s">
        <v>456</v>
      </c>
      <c r="AV9105" s="4" t="s">
        <v>21220</v>
      </c>
      <c r="AW9105" s="4" t="s">
        <v>1167</v>
      </c>
      <c r="AX9105" s="4"/>
      <c r="AY9105" s="4"/>
      <c r="AZ9105" s="4"/>
      <c r="BA9105" s="4"/>
      <c r="BB9105" s="4"/>
      <c r="BC9105" s="4">
        <v>40</v>
      </c>
      <c r="BD9105" t="str">
        <f>IF(AND(ADHOC!$G$15="",ADHOC!$S$4=""),"",IF(ADHOC!$G$15&lt;&gt;"",IF(ADHOC!$G$15=LEFT(Domein!$AS9105,LEN(ADHOC!$G$15)),MAX(Domein!BD$1:'Domein'!BD9104)+1,""),IF(ADHOC!$S$4=LEFT(Domein!$AS9105,LEN(ADHOC!$S$4)),MAX(Domein!BD$1:'Domein'!BD9104)+1,"")))</f>
        <v/>
      </c>
    </row>
    <row r="9106" spans="45:56" x14ac:dyDescent="0.2">
      <c r="AS9106" s="4" t="s">
        <v>36053</v>
      </c>
      <c r="AT9106" s="4" t="s">
        <v>31725</v>
      </c>
      <c r="AU9106" s="4" t="s">
        <v>456</v>
      </c>
      <c r="AV9106" s="4" t="s">
        <v>21220</v>
      </c>
      <c r="AW9106" s="4" t="s">
        <v>1167</v>
      </c>
      <c r="AX9106" s="4"/>
      <c r="AY9106" s="4"/>
      <c r="AZ9106" s="4"/>
      <c r="BA9106" s="4"/>
      <c r="BB9106" s="4"/>
      <c r="BC9106" s="4">
        <v>40</v>
      </c>
      <c r="BD9106" t="str">
        <f>IF(AND(ADHOC!$G$15="",ADHOC!$S$4=""),"",IF(ADHOC!$G$15&lt;&gt;"",IF(ADHOC!$G$15=LEFT(Domein!$AS9106,LEN(ADHOC!$G$15)),MAX(Domein!BD$1:'Domein'!BD9105)+1,""),IF(ADHOC!$S$4=LEFT(Domein!$AS9106,LEN(ADHOC!$S$4)),MAX(Domein!BD$1:'Domein'!BD9105)+1,"")))</f>
        <v/>
      </c>
    </row>
    <row r="9107" spans="45:56" x14ac:dyDescent="0.2">
      <c r="AS9107" s="4" t="s">
        <v>37596</v>
      </c>
      <c r="AT9107" s="4" t="s">
        <v>21312</v>
      </c>
      <c r="AU9107" s="4" t="s">
        <v>456</v>
      </c>
      <c r="AV9107" s="4" t="s">
        <v>21220</v>
      </c>
      <c r="AW9107" s="4" t="s">
        <v>1167</v>
      </c>
      <c r="AX9107" s="4"/>
      <c r="AY9107" s="4"/>
      <c r="AZ9107" s="4"/>
      <c r="BA9107" s="4"/>
      <c r="BB9107" s="4"/>
      <c r="BC9107" s="4">
        <v>40</v>
      </c>
      <c r="BD9107" t="str">
        <f>IF(AND(ADHOC!$G$15="",ADHOC!$S$4=""),"",IF(ADHOC!$G$15&lt;&gt;"",IF(ADHOC!$G$15=LEFT(Domein!$AS9107,LEN(ADHOC!$G$15)),MAX(Domein!BD$1:'Domein'!BD9106)+1,""),IF(ADHOC!$S$4=LEFT(Domein!$AS9107,LEN(ADHOC!$S$4)),MAX(Domein!BD$1:'Domein'!BD9106)+1,"")))</f>
        <v/>
      </c>
    </row>
    <row r="9108" spans="45:56" x14ac:dyDescent="0.2">
      <c r="AS9108" s="4" t="s">
        <v>36054</v>
      </c>
      <c r="AT9108" s="4" t="s">
        <v>21312</v>
      </c>
      <c r="AU9108" s="4" t="s">
        <v>456</v>
      </c>
      <c r="AV9108" s="4" t="s">
        <v>21220</v>
      </c>
      <c r="AW9108" s="4" t="s">
        <v>1167</v>
      </c>
      <c r="AX9108" s="4"/>
      <c r="AY9108" s="4"/>
      <c r="AZ9108" s="4"/>
      <c r="BA9108" s="4"/>
      <c r="BB9108" s="4"/>
      <c r="BC9108" s="4">
        <v>40</v>
      </c>
      <c r="BD9108" t="str">
        <f>IF(AND(ADHOC!$G$15="",ADHOC!$S$4=""),"",IF(ADHOC!$G$15&lt;&gt;"",IF(ADHOC!$G$15=LEFT(Domein!$AS9108,LEN(ADHOC!$G$15)),MAX(Domein!BD$1:'Domein'!BD9107)+1,""),IF(ADHOC!$S$4=LEFT(Domein!$AS9108,LEN(ADHOC!$S$4)),MAX(Domein!BD$1:'Domein'!BD9107)+1,"")))</f>
        <v/>
      </c>
    </row>
    <row r="9109" spans="45:56" x14ac:dyDescent="0.2">
      <c r="AS9109" s="4" t="s">
        <v>36620</v>
      </c>
      <c r="AT9109" s="4" t="s">
        <v>36619</v>
      </c>
      <c r="AU9109" s="4" t="s">
        <v>456</v>
      </c>
      <c r="AV9109" s="4" t="s">
        <v>12350</v>
      </c>
      <c r="AW9109" s="4" t="s">
        <v>701</v>
      </c>
      <c r="AX9109" s="4"/>
      <c r="AY9109" s="4"/>
      <c r="AZ9109" s="4"/>
      <c r="BA9109" s="4"/>
      <c r="BB9109" s="4"/>
      <c r="BC9109" s="4">
        <v>40</v>
      </c>
      <c r="BD9109" t="str">
        <f>IF(AND(ADHOC!$G$15="",ADHOC!$S$4=""),"",IF(ADHOC!$G$15&lt;&gt;"",IF(ADHOC!$G$15=LEFT(Domein!$AS9109,LEN(ADHOC!$G$15)),MAX(Domein!BD$1:'Domein'!BD9108)+1,""),IF(ADHOC!$S$4=LEFT(Domein!$AS9109,LEN(ADHOC!$S$4)),MAX(Domein!BD$1:'Domein'!BD9108)+1,"")))</f>
        <v/>
      </c>
    </row>
    <row r="9110" spans="45:56" x14ac:dyDescent="0.2">
      <c r="AS9110" s="4" t="s">
        <v>36621</v>
      </c>
      <c r="AT9110" s="4" t="s">
        <v>36622</v>
      </c>
      <c r="AU9110" s="4" t="s">
        <v>456</v>
      </c>
      <c r="AV9110" s="4" t="s">
        <v>12350</v>
      </c>
      <c r="AW9110" s="4" t="s">
        <v>701</v>
      </c>
      <c r="AX9110" s="4"/>
      <c r="AY9110" s="4"/>
      <c r="AZ9110" s="4"/>
      <c r="BA9110" s="4"/>
      <c r="BB9110" s="4"/>
      <c r="BC9110" s="4">
        <v>40</v>
      </c>
      <c r="BD9110" t="str">
        <f>IF(AND(ADHOC!$G$15="",ADHOC!$S$4=""),"",IF(ADHOC!$G$15&lt;&gt;"",IF(ADHOC!$G$15=LEFT(Domein!$AS9110,LEN(ADHOC!$G$15)),MAX(Domein!BD$1:'Domein'!BD9109)+1,""),IF(ADHOC!$S$4=LEFT(Domein!$AS9110,LEN(ADHOC!$S$4)),MAX(Domein!BD$1:'Domein'!BD9109)+1,"")))</f>
        <v/>
      </c>
    </row>
    <row r="9111" spans="45:56" x14ac:dyDescent="0.2">
      <c r="AS9111" s="4" t="s">
        <v>36623</v>
      </c>
      <c r="AT9111" s="4" t="s">
        <v>36622</v>
      </c>
      <c r="AU9111" s="4" t="s">
        <v>456</v>
      </c>
      <c r="AV9111" s="4" t="s">
        <v>12350</v>
      </c>
      <c r="AW9111" s="4" t="s">
        <v>701</v>
      </c>
      <c r="AX9111" s="4"/>
      <c r="AY9111" s="4"/>
      <c r="AZ9111" s="4"/>
      <c r="BA9111" s="4"/>
      <c r="BB9111" s="4"/>
      <c r="BC9111" s="4">
        <v>40</v>
      </c>
      <c r="BD9111" t="str">
        <f>IF(AND(ADHOC!$G$15="",ADHOC!$S$4=""),"",IF(ADHOC!$G$15&lt;&gt;"",IF(ADHOC!$G$15=LEFT(Domein!$AS9111,LEN(ADHOC!$G$15)),MAX(Domein!BD$1:'Domein'!BD9110)+1,""),IF(ADHOC!$S$4=LEFT(Domein!$AS9111,LEN(ADHOC!$S$4)),MAX(Domein!BD$1:'Domein'!BD9110)+1,"")))</f>
        <v/>
      </c>
    </row>
    <row r="9112" spans="45:56" x14ac:dyDescent="0.2">
      <c r="AS9112" s="4" t="s">
        <v>37597</v>
      </c>
      <c r="AT9112" s="4" t="s">
        <v>21218</v>
      </c>
      <c r="AU9112" s="4" t="s">
        <v>456</v>
      </c>
      <c r="AV9112" s="4" t="s">
        <v>21220</v>
      </c>
      <c r="AW9112" s="4" t="s">
        <v>1167</v>
      </c>
      <c r="AX9112" s="4"/>
      <c r="AY9112" s="4"/>
      <c r="AZ9112" s="4"/>
      <c r="BA9112" s="4"/>
      <c r="BB9112" s="4"/>
      <c r="BC9112" s="4">
        <v>40</v>
      </c>
      <c r="BD9112" t="str">
        <f>IF(AND(ADHOC!$G$15="",ADHOC!$S$4=""),"",IF(ADHOC!$G$15&lt;&gt;"",IF(ADHOC!$G$15=LEFT(Domein!$AS9112,LEN(ADHOC!$G$15)),MAX(Domein!BD$1:'Domein'!BD9111)+1,""),IF(ADHOC!$S$4=LEFT(Domein!$AS9112,LEN(ADHOC!$S$4)),MAX(Domein!BD$1:'Domein'!BD9111)+1,"")))</f>
        <v/>
      </c>
    </row>
    <row r="9113" spans="45:56" x14ac:dyDescent="0.2">
      <c r="AS9113" s="4" t="s">
        <v>35881</v>
      </c>
      <c r="AT9113" s="4" t="s">
        <v>21218</v>
      </c>
      <c r="AU9113" s="4" t="s">
        <v>456</v>
      </c>
      <c r="AV9113" s="4" t="s">
        <v>21220</v>
      </c>
      <c r="AW9113" s="4" t="s">
        <v>1167</v>
      </c>
      <c r="AX9113" s="4"/>
      <c r="AY9113" s="4"/>
      <c r="AZ9113" s="4"/>
      <c r="BA9113" s="4"/>
      <c r="BB9113" s="4"/>
      <c r="BC9113" s="4">
        <v>40</v>
      </c>
      <c r="BD9113" t="str">
        <f>IF(AND(ADHOC!$G$15="",ADHOC!$S$4=""),"",IF(ADHOC!$G$15&lt;&gt;"",IF(ADHOC!$G$15=LEFT(Domein!$AS9113,LEN(ADHOC!$G$15)),MAX(Domein!BD$1:'Domein'!BD9112)+1,""),IF(ADHOC!$S$4=LEFT(Domein!$AS9113,LEN(ADHOC!$S$4)),MAX(Domein!BD$1:'Domein'!BD9112)+1,"")))</f>
        <v/>
      </c>
    </row>
    <row r="9114" spans="45:56" x14ac:dyDescent="0.2">
      <c r="AS9114" s="4" t="s">
        <v>37598</v>
      </c>
      <c r="AT9114" s="4" t="s">
        <v>21312</v>
      </c>
      <c r="AU9114" s="4" t="s">
        <v>456</v>
      </c>
      <c r="AV9114" s="4" t="s">
        <v>21220</v>
      </c>
      <c r="AW9114" s="4" t="s">
        <v>1167</v>
      </c>
      <c r="AX9114" s="4"/>
      <c r="AY9114" s="4"/>
      <c r="AZ9114" s="4"/>
      <c r="BA9114" s="4"/>
      <c r="BB9114" s="4"/>
      <c r="BC9114" s="4">
        <v>40</v>
      </c>
      <c r="BD9114" t="str">
        <f>IF(AND(ADHOC!$G$15="",ADHOC!$S$4=""),"",IF(ADHOC!$G$15&lt;&gt;"",IF(ADHOC!$G$15=LEFT(Domein!$AS9114,LEN(ADHOC!$G$15)),MAX(Domein!BD$1:'Domein'!BD9113)+1,""),IF(ADHOC!$S$4=LEFT(Domein!$AS9114,LEN(ADHOC!$S$4)),MAX(Domein!BD$1:'Domein'!BD9113)+1,"")))</f>
        <v/>
      </c>
    </row>
    <row r="9115" spans="45:56" x14ac:dyDescent="0.2">
      <c r="AS9115" s="4" t="s">
        <v>37599</v>
      </c>
      <c r="AT9115" s="4" t="s">
        <v>32359</v>
      </c>
      <c r="AU9115" s="4" t="s">
        <v>456</v>
      </c>
      <c r="AV9115" s="4" t="s">
        <v>21220</v>
      </c>
      <c r="AW9115" s="4" t="s">
        <v>1167</v>
      </c>
      <c r="AX9115" s="4"/>
      <c r="AY9115" s="4"/>
      <c r="AZ9115" s="4"/>
      <c r="BA9115" s="4"/>
      <c r="BB9115" s="4"/>
      <c r="BC9115" s="4">
        <v>40</v>
      </c>
      <c r="BD9115" t="str">
        <f>IF(AND(ADHOC!$G$15="",ADHOC!$S$4=""),"",IF(ADHOC!$G$15&lt;&gt;"",IF(ADHOC!$G$15=LEFT(Domein!$AS9115,LEN(ADHOC!$G$15)),MAX(Domein!BD$1:'Domein'!BD9114)+1,""),IF(ADHOC!$S$4=LEFT(Domein!$AS9115,LEN(ADHOC!$S$4)),MAX(Domein!BD$1:'Domein'!BD9114)+1,"")))</f>
        <v/>
      </c>
    </row>
    <row r="9116" spans="45:56" x14ac:dyDescent="0.2">
      <c r="AS9116" s="4" t="s">
        <v>37600</v>
      </c>
      <c r="AT9116" s="4" t="s">
        <v>32359</v>
      </c>
      <c r="AU9116" s="4" t="s">
        <v>456</v>
      </c>
      <c r="AV9116" s="4" t="s">
        <v>21220</v>
      </c>
      <c r="AW9116" s="4" t="s">
        <v>1167</v>
      </c>
      <c r="AX9116" s="4"/>
      <c r="AY9116" s="4"/>
      <c r="AZ9116" s="4"/>
      <c r="BA9116" s="4"/>
      <c r="BB9116" s="4"/>
      <c r="BC9116" s="4">
        <v>40</v>
      </c>
      <c r="BD9116" t="str">
        <f>IF(AND(ADHOC!$G$15="",ADHOC!$S$4=""),"",IF(ADHOC!$G$15&lt;&gt;"",IF(ADHOC!$G$15=LEFT(Domein!$AS9116,LEN(ADHOC!$G$15)),MAX(Domein!BD$1:'Domein'!BD9115)+1,""),IF(ADHOC!$S$4=LEFT(Domein!$AS9116,LEN(ADHOC!$S$4)),MAX(Domein!BD$1:'Domein'!BD9115)+1,"")))</f>
        <v/>
      </c>
    </row>
    <row r="9117" spans="45:56" x14ac:dyDescent="0.2">
      <c r="AS9117" s="4" t="s">
        <v>36055</v>
      </c>
      <c r="AT9117" s="4" t="s">
        <v>32359</v>
      </c>
      <c r="AU9117" s="4" t="s">
        <v>456</v>
      </c>
      <c r="AV9117" s="4" t="s">
        <v>21220</v>
      </c>
      <c r="AW9117" s="4" t="s">
        <v>1167</v>
      </c>
      <c r="AX9117" s="4"/>
      <c r="AY9117" s="4"/>
      <c r="AZ9117" s="4"/>
      <c r="BA9117" s="4"/>
      <c r="BB9117" s="4"/>
      <c r="BC9117" s="4">
        <v>40</v>
      </c>
      <c r="BD9117" t="str">
        <f>IF(AND(ADHOC!$G$15="",ADHOC!$S$4=""),"",IF(ADHOC!$G$15&lt;&gt;"",IF(ADHOC!$G$15=LEFT(Domein!$AS9117,LEN(ADHOC!$G$15)),MAX(Domein!BD$1:'Domein'!BD9116)+1,""),IF(ADHOC!$S$4=LEFT(Domein!$AS9117,LEN(ADHOC!$S$4)),MAX(Domein!BD$1:'Domein'!BD9116)+1,"")))</f>
        <v/>
      </c>
    </row>
    <row r="9118" spans="45:56" x14ac:dyDescent="0.2">
      <c r="AS9118" s="4" t="s">
        <v>37601</v>
      </c>
      <c r="AT9118" s="4" t="s">
        <v>21182</v>
      </c>
      <c r="AU9118" s="4" t="s">
        <v>456</v>
      </c>
      <c r="AV9118" s="4" t="s">
        <v>21220</v>
      </c>
      <c r="AW9118" s="4" t="s">
        <v>1167</v>
      </c>
      <c r="AX9118" s="4"/>
      <c r="AY9118" s="4"/>
      <c r="AZ9118" s="4"/>
      <c r="BA9118" s="4"/>
      <c r="BB9118" s="4"/>
      <c r="BC9118" s="4">
        <v>40</v>
      </c>
      <c r="BD9118" t="str">
        <f>IF(AND(ADHOC!$G$15="",ADHOC!$S$4=""),"",IF(ADHOC!$G$15&lt;&gt;"",IF(ADHOC!$G$15=LEFT(Domein!$AS9118,LEN(ADHOC!$G$15)),MAX(Domein!BD$1:'Domein'!BD9117)+1,""),IF(ADHOC!$S$4=LEFT(Domein!$AS9118,LEN(ADHOC!$S$4)),MAX(Domein!BD$1:'Domein'!BD9117)+1,"")))</f>
        <v/>
      </c>
    </row>
    <row r="9119" spans="45:56" x14ac:dyDescent="0.2">
      <c r="AS9119" s="4" t="s">
        <v>36056</v>
      </c>
      <c r="AT9119" s="4" t="s">
        <v>21182</v>
      </c>
      <c r="AU9119" s="4" t="s">
        <v>456</v>
      </c>
      <c r="AV9119" s="4" t="s">
        <v>21220</v>
      </c>
      <c r="AW9119" s="4" t="s">
        <v>1167</v>
      </c>
      <c r="AX9119" s="4"/>
      <c r="AY9119" s="4"/>
      <c r="AZ9119" s="4"/>
      <c r="BA9119" s="4"/>
      <c r="BB9119" s="4"/>
      <c r="BC9119" s="4">
        <v>40</v>
      </c>
      <c r="BD9119" t="str">
        <f>IF(AND(ADHOC!$G$15="",ADHOC!$S$4=""),"",IF(ADHOC!$G$15&lt;&gt;"",IF(ADHOC!$G$15=LEFT(Domein!$AS9119,LEN(ADHOC!$G$15)),MAX(Domein!BD$1:'Domein'!BD9118)+1,""),IF(ADHOC!$S$4=LEFT(Domein!$AS9119,LEN(ADHOC!$S$4)),MAX(Domein!BD$1:'Domein'!BD9118)+1,"")))</f>
        <v/>
      </c>
    </row>
    <row r="9120" spans="45:56" x14ac:dyDescent="0.2">
      <c r="AS9120" s="4" t="s">
        <v>37602</v>
      </c>
      <c r="AT9120" s="4" t="s">
        <v>21180</v>
      </c>
      <c r="AU9120" s="4" t="s">
        <v>456</v>
      </c>
      <c r="AV9120" s="4" t="s">
        <v>21220</v>
      </c>
      <c r="AW9120" s="4" t="s">
        <v>1167</v>
      </c>
      <c r="AX9120" s="4"/>
      <c r="AY9120" s="4"/>
      <c r="AZ9120" s="4"/>
      <c r="BA9120" s="4"/>
      <c r="BB9120" s="4"/>
      <c r="BC9120" s="4">
        <v>40</v>
      </c>
      <c r="BD9120" t="str">
        <f>IF(AND(ADHOC!$G$15="",ADHOC!$S$4=""),"",IF(ADHOC!$G$15&lt;&gt;"",IF(ADHOC!$G$15=LEFT(Domein!$AS9120,LEN(ADHOC!$G$15)),MAX(Domein!BD$1:'Domein'!BD9119)+1,""),IF(ADHOC!$S$4=LEFT(Domein!$AS9120,LEN(ADHOC!$S$4)),MAX(Domein!BD$1:'Domein'!BD9119)+1,"")))</f>
        <v/>
      </c>
    </row>
    <row r="9121" spans="45:56" x14ac:dyDescent="0.2">
      <c r="AS9121" s="4" t="s">
        <v>37603</v>
      </c>
      <c r="AT9121" s="4" t="s">
        <v>37604</v>
      </c>
      <c r="AU9121" s="4" t="s">
        <v>456</v>
      </c>
      <c r="AV9121" s="4" t="s">
        <v>21220</v>
      </c>
      <c r="AW9121" s="4" t="s">
        <v>1167</v>
      </c>
      <c r="AX9121" s="4"/>
      <c r="AY9121" s="4"/>
      <c r="AZ9121" s="4"/>
      <c r="BA9121" s="4"/>
      <c r="BB9121" s="4"/>
      <c r="BC9121" s="4">
        <v>40</v>
      </c>
      <c r="BD9121" t="str">
        <f>IF(AND(ADHOC!$G$15="",ADHOC!$S$4=""),"",IF(ADHOC!$G$15&lt;&gt;"",IF(ADHOC!$G$15=LEFT(Domein!$AS9121,LEN(ADHOC!$G$15)),MAX(Domein!BD$1:'Domein'!BD9120)+1,""),IF(ADHOC!$S$4=LEFT(Domein!$AS9121,LEN(ADHOC!$S$4)),MAX(Domein!BD$1:'Domein'!BD9120)+1,"")))</f>
        <v/>
      </c>
    </row>
    <row r="9122" spans="45:56" x14ac:dyDescent="0.2">
      <c r="AS9122" s="4" t="s">
        <v>37605</v>
      </c>
      <c r="AT9122" s="4" t="s">
        <v>31902</v>
      </c>
      <c r="AU9122" s="4" t="s">
        <v>456</v>
      </c>
      <c r="AV9122" s="4" t="s">
        <v>21220</v>
      </c>
      <c r="AW9122" s="4" t="s">
        <v>1167</v>
      </c>
      <c r="AX9122" s="4"/>
      <c r="AY9122" s="4"/>
      <c r="AZ9122" s="4"/>
      <c r="BA9122" s="4"/>
      <c r="BB9122" s="4"/>
      <c r="BC9122" s="4">
        <v>40</v>
      </c>
      <c r="BD9122" t="str">
        <f>IF(AND(ADHOC!$G$15="",ADHOC!$S$4=""),"",IF(ADHOC!$G$15&lt;&gt;"",IF(ADHOC!$G$15=LEFT(Domein!$AS9122,LEN(ADHOC!$G$15)),MAX(Domein!BD$1:'Domein'!BD9121)+1,""),IF(ADHOC!$S$4=LEFT(Domein!$AS9122,LEN(ADHOC!$S$4)),MAX(Domein!BD$1:'Domein'!BD9121)+1,"")))</f>
        <v/>
      </c>
    </row>
    <row r="9123" spans="45:56" x14ac:dyDescent="0.2">
      <c r="AS9123" s="4" t="s">
        <v>36057</v>
      </c>
      <c r="AT9123" s="4" t="s">
        <v>31902</v>
      </c>
      <c r="AU9123" s="4" t="s">
        <v>456</v>
      </c>
      <c r="AV9123" s="4" t="s">
        <v>21220</v>
      </c>
      <c r="AW9123" s="4" t="s">
        <v>1167</v>
      </c>
      <c r="AX9123" s="4"/>
      <c r="AY9123" s="4"/>
      <c r="AZ9123" s="4"/>
      <c r="BA9123" s="4"/>
      <c r="BB9123" s="4"/>
      <c r="BC9123" s="4">
        <v>40</v>
      </c>
      <c r="BD9123" t="str">
        <f>IF(AND(ADHOC!$G$15="",ADHOC!$S$4=""),"",IF(ADHOC!$G$15&lt;&gt;"",IF(ADHOC!$G$15=LEFT(Domein!$AS9123,LEN(ADHOC!$G$15)),MAX(Domein!BD$1:'Domein'!BD9122)+1,""),IF(ADHOC!$S$4=LEFT(Domein!$AS9123,LEN(ADHOC!$S$4)),MAX(Domein!BD$1:'Domein'!BD9122)+1,"")))</f>
        <v/>
      </c>
    </row>
    <row r="9124" spans="45:56" x14ac:dyDescent="0.2">
      <c r="AS9124" s="4" t="s">
        <v>37606</v>
      </c>
      <c r="AT9124" s="4" t="s">
        <v>21312</v>
      </c>
      <c r="AU9124" s="4" t="s">
        <v>456</v>
      </c>
      <c r="AV9124" s="4" t="s">
        <v>21220</v>
      </c>
      <c r="AW9124" s="4" t="s">
        <v>1167</v>
      </c>
      <c r="AX9124" s="4"/>
      <c r="AY9124" s="4"/>
      <c r="AZ9124" s="4"/>
      <c r="BA9124" s="4"/>
      <c r="BB9124" s="4"/>
      <c r="BC9124" s="4">
        <v>40</v>
      </c>
      <c r="BD9124" t="str">
        <f>IF(AND(ADHOC!$G$15="",ADHOC!$S$4=""),"",IF(ADHOC!$G$15&lt;&gt;"",IF(ADHOC!$G$15=LEFT(Domein!$AS9124,LEN(ADHOC!$G$15)),MAX(Domein!BD$1:'Domein'!BD9123)+1,""),IF(ADHOC!$S$4=LEFT(Domein!$AS9124,LEN(ADHOC!$S$4)),MAX(Domein!BD$1:'Domein'!BD9123)+1,"")))</f>
        <v/>
      </c>
    </row>
    <row r="9125" spans="45:56" x14ac:dyDescent="0.2">
      <c r="AS9125" s="4" t="s">
        <v>37607</v>
      </c>
      <c r="AT9125" s="4" t="s">
        <v>21286</v>
      </c>
      <c r="AU9125" s="4" t="s">
        <v>456</v>
      </c>
      <c r="AV9125" s="4" t="s">
        <v>21220</v>
      </c>
      <c r="AW9125" s="4" t="s">
        <v>1167</v>
      </c>
      <c r="AX9125" s="4"/>
      <c r="AY9125" s="4"/>
      <c r="AZ9125" s="4"/>
      <c r="BA9125" s="4"/>
      <c r="BB9125" s="4"/>
      <c r="BC9125" s="4">
        <v>40</v>
      </c>
      <c r="BD9125" t="str">
        <f>IF(AND(ADHOC!$G$15="",ADHOC!$S$4=""),"",IF(ADHOC!$G$15&lt;&gt;"",IF(ADHOC!$G$15=LEFT(Domein!$AS9125,LEN(ADHOC!$G$15)),MAX(Domein!BD$1:'Domein'!BD9124)+1,""),IF(ADHOC!$S$4=LEFT(Domein!$AS9125,LEN(ADHOC!$S$4)),MAX(Domein!BD$1:'Domein'!BD9124)+1,"")))</f>
        <v/>
      </c>
    </row>
    <row r="9126" spans="45:56" x14ac:dyDescent="0.2">
      <c r="AS9126" s="4" t="s">
        <v>36058</v>
      </c>
      <c r="AT9126" s="4" t="s">
        <v>21286</v>
      </c>
      <c r="AU9126" s="4" t="s">
        <v>456</v>
      </c>
      <c r="AV9126" s="4" t="s">
        <v>21220</v>
      </c>
      <c r="AW9126" s="4" t="s">
        <v>1167</v>
      </c>
      <c r="AX9126" s="4"/>
      <c r="AY9126" s="4"/>
      <c r="AZ9126" s="4"/>
      <c r="BA9126" s="4"/>
      <c r="BB9126" s="4"/>
      <c r="BC9126" s="4">
        <v>40</v>
      </c>
      <c r="BD9126" t="str">
        <f>IF(AND(ADHOC!$G$15="",ADHOC!$S$4=""),"",IF(ADHOC!$G$15&lt;&gt;"",IF(ADHOC!$G$15=LEFT(Domein!$AS9126,LEN(ADHOC!$G$15)),MAX(Domein!BD$1:'Domein'!BD9125)+1,""),IF(ADHOC!$S$4=LEFT(Domein!$AS9126,LEN(ADHOC!$S$4)),MAX(Domein!BD$1:'Domein'!BD9125)+1,"")))</f>
        <v/>
      </c>
    </row>
    <row r="9127" spans="45:56" x14ac:dyDescent="0.2">
      <c r="AS9127" s="4" t="s">
        <v>36059</v>
      </c>
      <c r="AT9127" s="4" t="s">
        <v>32842</v>
      </c>
      <c r="AU9127" s="4" t="s">
        <v>456</v>
      </c>
      <c r="AV9127" s="4" t="s">
        <v>21220</v>
      </c>
      <c r="AW9127" s="4" t="s">
        <v>1167</v>
      </c>
      <c r="AX9127" s="4"/>
      <c r="AY9127" s="4"/>
      <c r="AZ9127" s="4"/>
      <c r="BA9127" s="4"/>
      <c r="BB9127" s="4"/>
      <c r="BC9127" s="4">
        <v>40</v>
      </c>
      <c r="BD9127" t="str">
        <f>IF(AND(ADHOC!$G$15="",ADHOC!$S$4=""),"",IF(ADHOC!$G$15&lt;&gt;"",IF(ADHOC!$G$15=LEFT(Domein!$AS9127,LEN(ADHOC!$G$15)),MAX(Domein!BD$1:'Domein'!BD9126)+1,""),IF(ADHOC!$S$4=LEFT(Domein!$AS9127,LEN(ADHOC!$S$4)),MAX(Domein!BD$1:'Domein'!BD9126)+1,"")))</f>
        <v/>
      </c>
    </row>
    <row r="9128" spans="45:56" x14ac:dyDescent="0.2">
      <c r="AS9128" s="4" t="s">
        <v>37608</v>
      </c>
      <c r="AT9128" s="4" t="s">
        <v>21381</v>
      </c>
      <c r="AU9128" s="4" t="s">
        <v>456</v>
      </c>
      <c r="AV9128" s="4" t="s">
        <v>21220</v>
      </c>
      <c r="AW9128" s="4" t="s">
        <v>1167</v>
      </c>
      <c r="AX9128" s="4"/>
      <c r="AY9128" s="4"/>
      <c r="AZ9128" s="4"/>
      <c r="BA9128" s="4"/>
      <c r="BB9128" s="4"/>
      <c r="BC9128" s="4">
        <v>40</v>
      </c>
      <c r="BD9128" t="str">
        <f>IF(AND(ADHOC!$G$15="",ADHOC!$S$4=""),"",IF(ADHOC!$G$15&lt;&gt;"",IF(ADHOC!$G$15=LEFT(Domein!$AS9128,LEN(ADHOC!$G$15)),MAX(Domein!BD$1:'Domein'!BD9127)+1,""),IF(ADHOC!$S$4=LEFT(Domein!$AS9128,LEN(ADHOC!$S$4)),MAX(Domein!BD$1:'Domein'!BD9127)+1,"")))</f>
        <v/>
      </c>
    </row>
    <row r="9129" spans="45:56" x14ac:dyDescent="0.2">
      <c r="AS9129" s="4" t="s">
        <v>37609</v>
      </c>
      <c r="AT9129" s="4" t="s">
        <v>21237</v>
      </c>
      <c r="AU9129" s="4" t="s">
        <v>456</v>
      </c>
      <c r="AV9129" s="4" t="s">
        <v>21220</v>
      </c>
      <c r="AW9129" s="4" t="s">
        <v>1167</v>
      </c>
      <c r="AX9129" s="4"/>
      <c r="AY9129" s="4"/>
      <c r="AZ9129" s="4"/>
      <c r="BA9129" s="4"/>
      <c r="BB9129" s="4"/>
      <c r="BC9129" s="4">
        <v>40</v>
      </c>
      <c r="BD9129" t="str">
        <f>IF(AND(ADHOC!$G$15="",ADHOC!$S$4=""),"",IF(ADHOC!$G$15&lt;&gt;"",IF(ADHOC!$G$15=LEFT(Domein!$AS9129,LEN(ADHOC!$G$15)),MAX(Domein!BD$1:'Domein'!BD9128)+1,""),IF(ADHOC!$S$4=LEFT(Domein!$AS9129,LEN(ADHOC!$S$4)),MAX(Domein!BD$1:'Domein'!BD9128)+1,"")))</f>
        <v/>
      </c>
    </row>
    <row r="9130" spans="45:56" x14ac:dyDescent="0.2">
      <c r="AS9130" s="4" t="s">
        <v>37610</v>
      </c>
      <c r="AT9130" s="4" t="s">
        <v>21312</v>
      </c>
      <c r="AU9130" s="4" t="s">
        <v>456</v>
      </c>
      <c r="AV9130" s="4" t="s">
        <v>21220</v>
      </c>
      <c r="AW9130" s="4" t="s">
        <v>1167</v>
      </c>
      <c r="AX9130" s="4"/>
      <c r="AY9130" s="4"/>
      <c r="AZ9130" s="4"/>
      <c r="BA9130" s="4"/>
      <c r="BB9130" s="4"/>
      <c r="BC9130" s="4">
        <v>40</v>
      </c>
      <c r="BD9130" t="str">
        <f>IF(AND(ADHOC!$G$15="",ADHOC!$S$4=""),"",IF(ADHOC!$G$15&lt;&gt;"",IF(ADHOC!$G$15=LEFT(Domein!$AS9130,LEN(ADHOC!$G$15)),MAX(Domein!BD$1:'Domein'!BD9129)+1,""),IF(ADHOC!$S$4=LEFT(Domein!$AS9130,LEN(ADHOC!$S$4)),MAX(Domein!BD$1:'Domein'!BD9129)+1,"")))</f>
        <v/>
      </c>
    </row>
    <row r="9131" spans="45:56" x14ac:dyDescent="0.2">
      <c r="AS9131" s="4" t="s">
        <v>35830</v>
      </c>
      <c r="AT9131" s="4" t="s">
        <v>32276</v>
      </c>
      <c r="AU9131" s="4" t="s">
        <v>456</v>
      </c>
      <c r="AV9131" s="4" t="s">
        <v>21220</v>
      </c>
      <c r="AW9131" s="4" t="s">
        <v>1167</v>
      </c>
      <c r="AX9131" s="4"/>
      <c r="AY9131" s="4"/>
      <c r="AZ9131" s="4"/>
      <c r="BA9131" s="4"/>
      <c r="BB9131" s="4"/>
      <c r="BC9131" s="4">
        <v>40</v>
      </c>
      <c r="BD9131" t="str">
        <f>IF(AND(ADHOC!$G$15="",ADHOC!$S$4=""),"",IF(ADHOC!$G$15&lt;&gt;"",IF(ADHOC!$G$15=LEFT(Domein!$AS9131,LEN(ADHOC!$G$15)),MAX(Domein!BD$1:'Domein'!BD9130)+1,""),IF(ADHOC!$S$4=LEFT(Domein!$AS9131,LEN(ADHOC!$S$4)),MAX(Domein!BD$1:'Domein'!BD9130)+1,"")))</f>
        <v/>
      </c>
    </row>
    <row r="9132" spans="45:56" x14ac:dyDescent="0.2">
      <c r="AS9132" s="4" t="s">
        <v>37611</v>
      </c>
      <c r="AT9132" s="4" t="s">
        <v>31736</v>
      </c>
      <c r="AU9132" s="4" t="s">
        <v>456</v>
      </c>
      <c r="AV9132" s="4" t="s">
        <v>21220</v>
      </c>
      <c r="AW9132" s="4" t="s">
        <v>1167</v>
      </c>
      <c r="AX9132" s="4"/>
      <c r="AY9132" s="4"/>
      <c r="AZ9132" s="4"/>
      <c r="BA9132" s="4"/>
      <c r="BB9132" s="4"/>
      <c r="BC9132" s="4">
        <v>40</v>
      </c>
      <c r="BD9132" t="str">
        <f>IF(AND(ADHOC!$G$15="",ADHOC!$S$4=""),"",IF(ADHOC!$G$15&lt;&gt;"",IF(ADHOC!$G$15=LEFT(Domein!$AS9132,LEN(ADHOC!$G$15)),MAX(Domein!BD$1:'Domein'!BD9131)+1,""),IF(ADHOC!$S$4=LEFT(Domein!$AS9132,LEN(ADHOC!$S$4)),MAX(Domein!BD$1:'Domein'!BD9131)+1,"")))</f>
        <v/>
      </c>
    </row>
    <row r="9133" spans="45:56" x14ac:dyDescent="0.2">
      <c r="AS9133" s="4" t="s">
        <v>37612</v>
      </c>
      <c r="AT9133" s="4" t="s">
        <v>32359</v>
      </c>
      <c r="AU9133" s="4" t="s">
        <v>456</v>
      </c>
      <c r="AV9133" s="4" t="s">
        <v>21220</v>
      </c>
      <c r="AW9133" s="4" t="s">
        <v>1167</v>
      </c>
      <c r="AX9133" s="4"/>
      <c r="AY9133" s="4"/>
      <c r="AZ9133" s="4"/>
      <c r="BA9133" s="4"/>
      <c r="BB9133" s="4"/>
      <c r="BC9133" s="4">
        <v>40</v>
      </c>
      <c r="BD9133" t="str">
        <f>IF(AND(ADHOC!$G$15="",ADHOC!$S$4=""),"",IF(ADHOC!$G$15&lt;&gt;"",IF(ADHOC!$G$15=LEFT(Domein!$AS9133,LEN(ADHOC!$G$15)),MAX(Domein!BD$1:'Domein'!BD9132)+1,""),IF(ADHOC!$S$4=LEFT(Domein!$AS9133,LEN(ADHOC!$S$4)),MAX(Domein!BD$1:'Domein'!BD9132)+1,"")))</f>
        <v/>
      </c>
    </row>
    <row r="9134" spans="45:56" x14ac:dyDescent="0.2">
      <c r="AS9134" s="4" t="s">
        <v>37613</v>
      </c>
      <c r="AT9134" s="4" t="s">
        <v>21703</v>
      </c>
      <c r="AU9134" s="4" t="s">
        <v>456</v>
      </c>
      <c r="AV9134" s="4" t="s">
        <v>21220</v>
      </c>
      <c r="AW9134" s="4" t="s">
        <v>1167</v>
      </c>
      <c r="AX9134" s="4"/>
      <c r="AY9134" s="4"/>
      <c r="AZ9134" s="4"/>
      <c r="BA9134" s="4"/>
      <c r="BB9134" s="4"/>
      <c r="BC9134" s="4">
        <v>40</v>
      </c>
      <c r="BD9134" t="str">
        <f>IF(AND(ADHOC!$G$15="",ADHOC!$S$4=""),"",IF(ADHOC!$G$15&lt;&gt;"",IF(ADHOC!$G$15=LEFT(Domein!$AS9134,LEN(ADHOC!$G$15)),MAX(Domein!BD$1:'Domein'!BD9133)+1,""),IF(ADHOC!$S$4=LEFT(Domein!$AS9134,LEN(ADHOC!$S$4)),MAX(Domein!BD$1:'Domein'!BD9133)+1,"")))</f>
        <v/>
      </c>
    </row>
    <row r="9135" spans="45:56" x14ac:dyDescent="0.2">
      <c r="AS9135" s="4" t="s">
        <v>37614</v>
      </c>
      <c r="AT9135" s="4" t="s">
        <v>31725</v>
      </c>
      <c r="AU9135" s="4" t="s">
        <v>456</v>
      </c>
      <c r="AV9135" s="4" t="s">
        <v>21220</v>
      </c>
      <c r="AW9135" s="4" t="s">
        <v>1167</v>
      </c>
      <c r="AX9135" s="4"/>
      <c r="AY9135" s="4"/>
      <c r="AZ9135" s="4"/>
      <c r="BA9135" s="4"/>
      <c r="BB9135" s="4"/>
      <c r="BC9135" s="4">
        <v>40</v>
      </c>
      <c r="BD9135" t="str">
        <f>IF(AND(ADHOC!$G$15="",ADHOC!$S$4=""),"",IF(ADHOC!$G$15&lt;&gt;"",IF(ADHOC!$G$15=LEFT(Domein!$AS9135,LEN(ADHOC!$G$15)),MAX(Domein!BD$1:'Domein'!BD9134)+1,""),IF(ADHOC!$S$4=LEFT(Domein!$AS9135,LEN(ADHOC!$S$4)),MAX(Domein!BD$1:'Domein'!BD9134)+1,"")))</f>
        <v/>
      </c>
    </row>
    <row r="9136" spans="45:56" x14ac:dyDescent="0.2">
      <c r="AS9136" s="4" t="s">
        <v>37615</v>
      </c>
      <c r="AT9136" s="4" t="s">
        <v>21312</v>
      </c>
      <c r="AU9136" s="4" t="s">
        <v>456</v>
      </c>
      <c r="AV9136" s="4" t="s">
        <v>21220</v>
      </c>
      <c r="AW9136" s="4" t="s">
        <v>1167</v>
      </c>
      <c r="AX9136" s="4"/>
      <c r="AY9136" s="4"/>
      <c r="AZ9136" s="4"/>
      <c r="BA9136" s="4"/>
      <c r="BB9136" s="4"/>
      <c r="BC9136" s="4">
        <v>40</v>
      </c>
      <c r="BD9136" t="str">
        <f>IF(AND(ADHOC!$G$15="",ADHOC!$S$4=""),"",IF(ADHOC!$G$15&lt;&gt;"",IF(ADHOC!$G$15=LEFT(Domein!$AS9136,LEN(ADHOC!$G$15)),MAX(Domein!BD$1:'Domein'!BD9135)+1,""),IF(ADHOC!$S$4=LEFT(Domein!$AS9136,LEN(ADHOC!$S$4)),MAX(Domein!BD$1:'Domein'!BD9135)+1,"")))</f>
        <v/>
      </c>
    </row>
    <row r="9137" spans="45:56" x14ac:dyDescent="0.2">
      <c r="AS9137" s="4" t="s">
        <v>37616</v>
      </c>
      <c r="AT9137" s="4" t="s">
        <v>21219</v>
      </c>
      <c r="AU9137" s="4" t="s">
        <v>456</v>
      </c>
      <c r="AV9137" s="4" t="s">
        <v>21220</v>
      </c>
      <c r="AW9137" s="4" t="s">
        <v>1167</v>
      </c>
      <c r="AX9137" s="4"/>
      <c r="AY9137" s="4"/>
      <c r="AZ9137" s="4"/>
      <c r="BA9137" s="4"/>
      <c r="BB9137" s="4"/>
      <c r="BC9137" s="4">
        <v>40</v>
      </c>
      <c r="BD9137" t="str">
        <f>IF(AND(ADHOC!$G$15="",ADHOC!$S$4=""),"",IF(ADHOC!$G$15&lt;&gt;"",IF(ADHOC!$G$15=LEFT(Domein!$AS9137,LEN(ADHOC!$G$15)),MAX(Domein!BD$1:'Domein'!BD9136)+1,""),IF(ADHOC!$S$4=LEFT(Domein!$AS9137,LEN(ADHOC!$S$4)),MAX(Domein!BD$1:'Domein'!BD9136)+1,"")))</f>
        <v/>
      </c>
    </row>
    <row r="9138" spans="45:56" x14ac:dyDescent="0.2">
      <c r="AS9138" s="4" t="s">
        <v>37617</v>
      </c>
      <c r="AT9138" s="4" t="s">
        <v>31873</v>
      </c>
      <c r="AU9138" s="4" t="s">
        <v>456</v>
      </c>
      <c r="AV9138" s="4" t="s">
        <v>21220</v>
      </c>
      <c r="AW9138" s="4" t="s">
        <v>1167</v>
      </c>
      <c r="AX9138" s="4"/>
      <c r="AY9138" s="4"/>
      <c r="AZ9138" s="4"/>
      <c r="BA9138" s="4"/>
      <c r="BB9138" s="4"/>
      <c r="BC9138" s="4">
        <v>40</v>
      </c>
      <c r="BD9138" t="str">
        <f>IF(AND(ADHOC!$G$15="",ADHOC!$S$4=""),"",IF(ADHOC!$G$15&lt;&gt;"",IF(ADHOC!$G$15=LEFT(Domein!$AS9138,LEN(ADHOC!$G$15)),MAX(Domein!BD$1:'Domein'!BD9137)+1,""),IF(ADHOC!$S$4=LEFT(Domein!$AS9138,LEN(ADHOC!$S$4)),MAX(Domein!BD$1:'Domein'!BD9137)+1,"")))</f>
        <v/>
      </c>
    </row>
    <row r="9139" spans="45:56" x14ac:dyDescent="0.2">
      <c r="AS9139" s="4" t="s">
        <v>37618</v>
      </c>
      <c r="AT9139" s="4" t="s">
        <v>21182</v>
      </c>
      <c r="AU9139" s="4" t="s">
        <v>456</v>
      </c>
      <c r="AV9139" s="4" t="s">
        <v>21220</v>
      </c>
      <c r="AW9139" s="4" t="s">
        <v>1167</v>
      </c>
      <c r="AX9139" s="4"/>
      <c r="AY9139" s="4"/>
      <c r="AZ9139" s="4"/>
      <c r="BA9139" s="4"/>
      <c r="BB9139" s="4"/>
      <c r="BC9139" s="4">
        <v>40</v>
      </c>
      <c r="BD9139" t="str">
        <f>IF(AND(ADHOC!$G$15="",ADHOC!$S$4=""),"",IF(ADHOC!$G$15&lt;&gt;"",IF(ADHOC!$G$15=LEFT(Domein!$AS9139,LEN(ADHOC!$G$15)),MAX(Domein!BD$1:'Domein'!BD9138)+1,""),IF(ADHOC!$S$4=LEFT(Domein!$AS9139,LEN(ADHOC!$S$4)),MAX(Domein!BD$1:'Domein'!BD9138)+1,"")))</f>
        <v/>
      </c>
    </row>
    <row r="9140" spans="45:56" x14ac:dyDescent="0.2">
      <c r="AS9140" s="4" t="s">
        <v>37619</v>
      </c>
      <c r="AT9140" s="4" t="s">
        <v>31902</v>
      </c>
      <c r="AU9140" s="4" t="s">
        <v>456</v>
      </c>
      <c r="AV9140" s="4" t="s">
        <v>21220</v>
      </c>
      <c r="AW9140" s="4" t="s">
        <v>1167</v>
      </c>
      <c r="AX9140" s="4"/>
      <c r="AY9140" s="4"/>
      <c r="AZ9140" s="4"/>
      <c r="BA9140" s="4"/>
      <c r="BB9140" s="4"/>
      <c r="BC9140" s="4">
        <v>40</v>
      </c>
      <c r="BD9140" t="str">
        <f>IF(AND(ADHOC!$G$15="",ADHOC!$S$4=""),"",IF(ADHOC!$G$15&lt;&gt;"",IF(ADHOC!$G$15=LEFT(Domein!$AS9140,LEN(ADHOC!$G$15)),MAX(Domein!BD$1:'Domein'!BD9139)+1,""),IF(ADHOC!$S$4=LEFT(Domein!$AS9140,LEN(ADHOC!$S$4)),MAX(Domein!BD$1:'Domein'!BD9139)+1,"")))</f>
        <v/>
      </c>
    </row>
    <row r="9141" spans="45:56" x14ac:dyDescent="0.2">
      <c r="AS9141" s="4" t="s">
        <v>37620</v>
      </c>
      <c r="AT9141" s="4" t="s">
        <v>21312</v>
      </c>
      <c r="AU9141" s="4" t="s">
        <v>456</v>
      </c>
      <c r="AV9141" s="4" t="s">
        <v>21220</v>
      </c>
      <c r="AW9141" s="4" t="s">
        <v>1167</v>
      </c>
      <c r="AX9141" s="4"/>
      <c r="AY9141" s="4"/>
      <c r="AZ9141" s="4"/>
      <c r="BA9141" s="4"/>
      <c r="BB9141" s="4"/>
      <c r="BC9141" s="4">
        <v>40</v>
      </c>
      <c r="BD9141" t="str">
        <f>IF(AND(ADHOC!$G$15="",ADHOC!$S$4=""),"",IF(ADHOC!$G$15&lt;&gt;"",IF(ADHOC!$G$15=LEFT(Domein!$AS9141,LEN(ADHOC!$G$15)),MAX(Domein!BD$1:'Domein'!BD9140)+1,""),IF(ADHOC!$S$4=LEFT(Domein!$AS9141,LEN(ADHOC!$S$4)),MAX(Domein!BD$1:'Domein'!BD9140)+1,"")))</f>
        <v/>
      </c>
    </row>
    <row r="9142" spans="45:56" x14ac:dyDescent="0.2">
      <c r="AS9142" s="4" t="s">
        <v>37621</v>
      </c>
      <c r="AT9142" s="4" t="s">
        <v>21705</v>
      </c>
      <c r="AU9142" s="4" t="s">
        <v>456</v>
      </c>
      <c r="AV9142" s="4" t="s">
        <v>21220</v>
      </c>
      <c r="AW9142" s="4" t="s">
        <v>1167</v>
      </c>
      <c r="AX9142" s="4"/>
      <c r="AY9142" s="4"/>
      <c r="AZ9142" s="4"/>
      <c r="BA9142" s="4"/>
      <c r="BB9142" s="4"/>
      <c r="BC9142" s="4">
        <v>40</v>
      </c>
      <c r="BD9142" t="str">
        <f>IF(AND(ADHOC!$G$15="",ADHOC!$S$4=""),"",IF(ADHOC!$G$15&lt;&gt;"",IF(ADHOC!$G$15=LEFT(Domein!$AS9142,LEN(ADHOC!$G$15)),MAX(Domein!BD$1:'Domein'!BD9141)+1,""),IF(ADHOC!$S$4=LEFT(Domein!$AS9142,LEN(ADHOC!$S$4)),MAX(Domein!BD$1:'Domein'!BD9141)+1,"")))</f>
        <v/>
      </c>
    </row>
    <row r="9143" spans="45:56" x14ac:dyDescent="0.2">
      <c r="AS9143" s="4" t="s">
        <v>37622</v>
      </c>
      <c r="AT9143" s="4" t="s">
        <v>21286</v>
      </c>
      <c r="AU9143" s="4" t="s">
        <v>456</v>
      </c>
      <c r="AV9143" s="4" t="s">
        <v>21220</v>
      </c>
      <c r="AW9143" s="4" t="s">
        <v>1167</v>
      </c>
      <c r="AX9143" s="4"/>
      <c r="AY9143" s="4"/>
      <c r="AZ9143" s="4"/>
      <c r="BA9143" s="4"/>
      <c r="BB9143" s="4"/>
      <c r="BC9143" s="4">
        <v>40</v>
      </c>
      <c r="BD9143" t="str">
        <f>IF(AND(ADHOC!$G$15="",ADHOC!$S$4=""),"",IF(ADHOC!$G$15&lt;&gt;"",IF(ADHOC!$G$15=LEFT(Domein!$AS9143,LEN(ADHOC!$G$15)),MAX(Domein!BD$1:'Domein'!BD9142)+1,""),IF(ADHOC!$S$4=LEFT(Domein!$AS9143,LEN(ADHOC!$S$4)),MAX(Domein!BD$1:'Domein'!BD9142)+1,"")))</f>
        <v/>
      </c>
    </row>
    <row r="9144" spans="45:56" x14ac:dyDescent="0.2">
      <c r="AS9144" s="4" t="s">
        <v>36624</v>
      </c>
      <c r="AT9144" s="4" t="s">
        <v>36622</v>
      </c>
      <c r="AU9144" s="4" t="s">
        <v>456</v>
      </c>
      <c r="AV9144" s="4" t="s">
        <v>12350</v>
      </c>
      <c r="AW9144" s="4" t="s">
        <v>701</v>
      </c>
      <c r="AX9144" s="4"/>
      <c r="AY9144" s="4"/>
      <c r="AZ9144" s="4"/>
      <c r="BA9144" s="4"/>
      <c r="BB9144" s="4"/>
      <c r="BC9144" s="4">
        <v>40</v>
      </c>
      <c r="BD9144" t="str">
        <f>IF(AND(ADHOC!$G$15="",ADHOC!$S$4=""),"",IF(ADHOC!$G$15&lt;&gt;"",IF(ADHOC!$G$15=LEFT(Domein!$AS9144,LEN(ADHOC!$G$15)),MAX(Domein!BD$1:'Domein'!BD9143)+1,""),IF(ADHOC!$S$4=LEFT(Domein!$AS9144,LEN(ADHOC!$S$4)),MAX(Domein!BD$1:'Domein'!BD9143)+1,"")))</f>
        <v/>
      </c>
    </row>
    <row r="9145" spans="45:56" x14ac:dyDescent="0.2">
      <c r="AS9145" s="4" t="s">
        <v>35609</v>
      </c>
      <c r="AT9145" s="4" t="s">
        <v>21218</v>
      </c>
      <c r="AU9145" s="4" t="s">
        <v>456</v>
      </c>
      <c r="AV9145" s="4" t="s">
        <v>12350</v>
      </c>
      <c r="AW9145" s="4" t="s">
        <v>724</v>
      </c>
      <c r="AX9145" s="4"/>
      <c r="AY9145" s="4"/>
      <c r="AZ9145" s="4"/>
      <c r="BA9145" s="4"/>
      <c r="BB9145" s="4"/>
      <c r="BC9145" s="4">
        <v>40</v>
      </c>
      <c r="BD9145" t="str">
        <f>IF(AND(ADHOC!$G$15="",ADHOC!$S$4=""),"",IF(ADHOC!$G$15&lt;&gt;"",IF(ADHOC!$G$15=LEFT(Domein!$AS9145,LEN(ADHOC!$G$15)),MAX(Domein!BD$1:'Domein'!BD9144)+1,""),IF(ADHOC!$S$4=LEFT(Domein!$AS9145,LEN(ADHOC!$S$4)),MAX(Domein!BD$1:'Domein'!BD9144)+1,"")))</f>
        <v/>
      </c>
    </row>
    <row r="9146" spans="45:56" x14ac:dyDescent="0.2">
      <c r="AS9146" s="4" t="s">
        <v>35441</v>
      </c>
      <c r="AT9146" s="4" t="s">
        <v>35442</v>
      </c>
      <c r="AU9146" s="4" t="s">
        <v>456</v>
      </c>
      <c r="AV9146" s="4" t="s">
        <v>12350</v>
      </c>
      <c r="AW9146" s="4" t="s">
        <v>724</v>
      </c>
      <c r="AX9146" s="4"/>
      <c r="AY9146" s="4"/>
      <c r="AZ9146" s="4"/>
      <c r="BA9146" s="4"/>
      <c r="BB9146" s="4"/>
      <c r="BC9146" s="4">
        <v>40</v>
      </c>
      <c r="BD9146" t="str">
        <f>IF(AND(ADHOC!$G$15="",ADHOC!$S$4=""),"",IF(ADHOC!$G$15&lt;&gt;"",IF(ADHOC!$G$15=LEFT(Domein!$AS9146,LEN(ADHOC!$G$15)),MAX(Domein!BD$1:'Domein'!BD9145)+1,""),IF(ADHOC!$S$4=LEFT(Domein!$AS9146,LEN(ADHOC!$S$4)),MAX(Domein!BD$1:'Domein'!BD9145)+1,"")))</f>
        <v/>
      </c>
    </row>
    <row r="9147" spans="45:56" x14ac:dyDescent="0.2">
      <c r="AS9147" s="4" t="s">
        <v>37623</v>
      </c>
      <c r="AT9147" s="4" t="s">
        <v>32359</v>
      </c>
      <c r="AU9147" s="4" t="s">
        <v>456</v>
      </c>
      <c r="AV9147" s="4" t="s">
        <v>21220</v>
      </c>
      <c r="AW9147" s="4" t="s">
        <v>1167</v>
      </c>
      <c r="AX9147" s="4"/>
      <c r="AY9147" s="4"/>
      <c r="AZ9147" s="4"/>
      <c r="BA9147" s="4"/>
      <c r="BB9147" s="4"/>
      <c r="BC9147" s="4">
        <v>40</v>
      </c>
      <c r="BD9147" t="str">
        <f>IF(AND(ADHOC!$G$15="",ADHOC!$S$4=""),"",IF(ADHOC!$G$15&lt;&gt;"",IF(ADHOC!$G$15=LEFT(Domein!$AS9147,LEN(ADHOC!$G$15)),MAX(Domein!BD$1:'Domein'!BD9146)+1,""),IF(ADHOC!$S$4=LEFT(Domein!$AS9147,LEN(ADHOC!$S$4)),MAX(Domein!BD$1:'Domein'!BD9146)+1,"")))</f>
        <v/>
      </c>
    </row>
    <row r="9148" spans="45:56" x14ac:dyDescent="0.2">
      <c r="AS9148" s="4" t="s">
        <v>35443</v>
      </c>
      <c r="AT9148" s="4" t="s">
        <v>35444</v>
      </c>
      <c r="AU9148" s="4" t="s">
        <v>456</v>
      </c>
      <c r="AV9148" s="4" t="s">
        <v>12350</v>
      </c>
      <c r="AW9148" s="4" t="s">
        <v>724</v>
      </c>
      <c r="AX9148" s="4"/>
      <c r="AY9148" s="4"/>
      <c r="AZ9148" s="4"/>
      <c r="BA9148" s="4"/>
      <c r="BB9148" s="4"/>
      <c r="BC9148" s="4">
        <v>40</v>
      </c>
      <c r="BD9148" t="str">
        <f>IF(AND(ADHOC!$G$15="",ADHOC!$S$4=""),"",IF(ADHOC!$G$15&lt;&gt;"",IF(ADHOC!$G$15=LEFT(Domein!$AS9148,LEN(ADHOC!$G$15)),MAX(Domein!BD$1:'Domein'!BD9147)+1,""),IF(ADHOC!$S$4=LEFT(Domein!$AS9148,LEN(ADHOC!$S$4)),MAX(Domein!BD$1:'Domein'!BD9147)+1,"")))</f>
        <v/>
      </c>
    </row>
    <row r="9149" spans="45:56" x14ac:dyDescent="0.2">
      <c r="AS9149" s="4" t="s">
        <v>35610</v>
      </c>
      <c r="AT9149" s="4" t="s">
        <v>21235</v>
      </c>
      <c r="AU9149" s="4" t="s">
        <v>456</v>
      </c>
      <c r="AV9149" s="4" t="s">
        <v>12350</v>
      </c>
      <c r="AW9149" s="4" t="s">
        <v>724</v>
      </c>
      <c r="AX9149" s="4"/>
      <c r="AY9149" s="4"/>
      <c r="AZ9149" s="4"/>
      <c r="BA9149" s="4"/>
      <c r="BB9149" s="4"/>
      <c r="BC9149" s="4">
        <v>40</v>
      </c>
      <c r="BD9149" t="str">
        <f>IF(AND(ADHOC!$G$15="",ADHOC!$S$4=""),"",IF(ADHOC!$G$15&lt;&gt;"",IF(ADHOC!$G$15=LEFT(Domein!$AS9149,LEN(ADHOC!$G$15)),MAX(Domein!BD$1:'Domein'!BD9148)+1,""),IF(ADHOC!$S$4=LEFT(Domein!$AS9149,LEN(ADHOC!$S$4)),MAX(Domein!BD$1:'Domein'!BD9148)+1,"")))</f>
        <v/>
      </c>
    </row>
    <row r="9150" spans="45:56" x14ac:dyDescent="0.2">
      <c r="AS9150" s="4" t="s">
        <v>35611</v>
      </c>
      <c r="AT9150" s="4" t="s">
        <v>21179</v>
      </c>
      <c r="AU9150" s="4" t="s">
        <v>456</v>
      </c>
      <c r="AV9150" s="4" t="s">
        <v>12350</v>
      </c>
      <c r="AW9150" s="4" t="s">
        <v>724</v>
      </c>
      <c r="AX9150" s="4"/>
      <c r="AY9150" s="4"/>
      <c r="AZ9150" s="4"/>
      <c r="BA9150" s="4"/>
      <c r="BB9150" s="4"/>
      <c r="BC9150" s="4">
        <v>40</v>
      </c>
      <c r="BD9150" t="str">
        <f>IF(AND(ADHOC!$G$15="",ADHOC!$S$4=""),"",IF(ADHOC!$G$15&lt;&gt;"",IF(ADHOC!$G$15=LEFT(Domein!$AS9150,LEN(ADHOC!$G$15)),MAX(Domein!BD$1:'Domein'!BD9149)+1,""),IF(ADHOC!$S$4=LEFT(Domein!$AS9150,LEN(ADHOC!$S$4)),MAX(Domein!BD$1:'Domein'!BD9149)+1,"")))</f>
        <v/>
      </c>
    </row>
    <row r="9151" spans="45:56" x14ac:dyDescent="0.2">
      <c r="AS9151" s="4" t="s">
        <v>35445</v>
      </c>
      <c r="AT9151" s="4" t="s">
        <v>35446</v>
      </c>
      <c r="AU9151" s="4" t="s">
        <v>456</v>
      </c>
      <c r="AV9151" s="4" t="s">
        <v>12350</v>
      </c>
      <c r="AW9151" s="4" t="s">
        <v>724</v>
      </c>
      <c r="AX9151" s="4"/>
      <c r="AY9151" s="4"/>
      <c r="AZ9151" s="4"/>
      <c r="BA9151" s="4"/>
      <c r="BB9151" s="4"/>
      <c r="BC9151" s="4">
        <v>40</v>
      </c>
      <c r="BD9151" t="str">
        <f>IF(AND(ADHOC!$G$15="",ADHOC!$S$4=""),"",IF(ADHOC!$G$15&lt;&gt;"",IF(ADHOC!$G$15=LEFT(Domein!$AS9151,LEN(ADHOC!$G$15)),MAX(Domein!BD$1:'Domein'!BD9150)+1,""),IF(ADHOC!$S$4=LEFT(Domein!$AS9151,LEN(ADHOC!$S$4)),MAX(Domein!BD$1:'Domein'!BD9150)+1,"")))</f>
        <v/>
      </c>
    </row>
    <row r="9152" spans="45:56" x14ac:dyDescent="0.2">
      <c r="AS9152" s="4" t="s">
        <v>35543</v>
      </c>
      <c r="AT9152" s="4" t="s">
        <v>35544</v>
      </c>
      <c r="AU9152" s="4" t="s">
        <v>456</v>
      </c>
      <c r="AV9152" s="4" t="s">
        <v>12350</v>
      </c>
      <c r="AW9152" s="4" t="s">
        <v>724</v>
      </c>
      <c r="AX9152" s="4"/>
      <c r="AY9152" s="4"/>
      <c r="AZ9152" s="4"/>
      <c r="BA9152" s="4"/>
      <c r="BB9152" s="4"/>
      <c r="BC9152" s="4">
        <v>40</v>
      </c>
      <c r="BD9152" t="str">
        <f>IF(AND(ADHOC!$G$15="",ADHOC!$S$4=""),"",IF(ADHOC!$G$15&lt;&gt;"",IF(ADHOC!$G$15=LEFT(Domein!$AS9152,LEN(ADHOC!$G$15)),MAX(Domein!BD$1:'Domein'!BD9151)+1,""),IF(ADHOC!$S$4=LEFT(Domein!$AS9152,LEN(ADHOC!$S$4)),MAX(Domein!BD$1:'Domein'!BD9151)+1,"")))</f>
        <v/>
      </c>
    </row>
    <row r="9153" spans="45:56" x14ac:dyDescent="0.2">
      <c r="AS9153" s="4" t="s">
        <v>35447</v>
      </c>
      <c r="AT9153" s="4" t="s">
        <v>35448</v>
      </c>
      <c r="AU9153" s="4" t="s">
        <v>456</v>
      </c>
      <c r="AV9153" s="4" t="s">
        <v>12350</v>
      </c>
      <c r="AW9153" s="4" t="s">
        <v>724</v>
      </c>
      <c r="AX9153" s="4"/>
      <c r="AY9153" s="4"/>
      <c r="AZ9153" s="4"/>
      <c r="BA9153" s="4"/>
      <c r="BB9153" s="4"/>
      <c r="BC9153" s="4">
        <v>40</v>
      </c>
      <c r="BD9153" t="str">
        <f>IF(AND(ADHOC!$G$15="",ADHOC!$S$4=""),"",IF(ADHOC!$G$15&lt;&gt;"",IF(ADHOC!$G$15=LEFT(Domein!$AS9153,LEN(ADHOC!$G$15)),MAX(Domein!BD$1:'Domein'!BD9152)+1,""),IF(ADHOC!$S$4=LEFT(Domein!$AS9153,LEN(ADHOC!$S$4)),MAX(Domein!BD$1:'Domein'!BD9152)+1,"")))</f>
        <v/>
      </c>
    </row>
    <row r="9154" spans="45:56" x14ac:dyDescent="0.2">
      <c r="AS9154" s="4" t="s">
        <v>35370</v>
      </c>
      <c r="AT9154" s="4" t="s">
        <v>35371</v>
      </c>
      <c r="AU9154" s="4" t="s">
        <v>456</v>
      </c>
      <c r="AV9154" s="4" t="s">
        <v>12350</v>
      </c>
      <c r="AW9154" s="4" t="s">
        <v>724</v>
      </c>
      <c r="AX9154" s="4"/>
      <c r="AY9154" s="4"/>
      <c r="AZ9154" s="4"/>
      <c r="BA9154" s="4"/>
      <c r="BB9154" s="4"/>
      <c r="BC9154" s="4">
        <v>40</v>
      </c>
      <c r="BD9154" t="str">
        <f>IF(AND(ADHOC!$G$15="",ADHOC!$S$4=""),"",IF(ADHOC!$G$15&lt;&gt;"",IF(ADHOC!$G$15=LEFT(Domein!$AS9154,LEN(ADHOC!$G$15)),MAX(Domein!BD$1:'Domein'!BD9153)+1,""),IF(ADHOC!$S$4=LEFT(Domein!$AS9154,LEN(ADHOC!$S$4)),MAX(Domein!BD$1:'Domein'!BD9153)+1,"")))</f>
        <v/>
      </c>
    </row>
    <row r="9155" spans="45:56" x14ac:dyDescent="0.2">
      <c r="AS9155" s="4" t="s">
        <v>35449</v>
      </c>
      <c r="AT9155" s="4" t="s">
        <v>35450</v>
      </c>
      <c r="AU9155" s="4" t="s">
        <v>456</v>
      </c>
      <c r="AV9155" s="4" t="s">
        <v>12350</v>
      </c>
      <c r="AW9155" s="4" t="s">
        <v>724</v>
      </c>
      <c r="AX9155" s="4"/>
      <c r="AY9155" s="4"/>
      <c r="AZ9155" s="4"/>
      <c r="BA9155" s="4"/>
      <c r="BB9155" s="4"/>
      <c r="BC9155" s="4">
        <v>40</v>
      </c>
      <c r="BD9155" t="str">
        <f>IF(AND(ADHOC!$G$15="",ADHOC!$S$4=""),"",IF(ADHOC!$G$15&lt;&gt;"",IF(ADHOC!$G$15=LEFT(Domein!$AS9155,LEN(ADHOC!$G$15)),MAX(Domein!BD$1:'Domein'!BD9154)+1,""),IF(ADHOC!$S$4=LEFT(Domein!$AS9155,LEN(ADHOC!$S$4)),MAX(Domein!BD$1:'Domein'!BD9154)+1,"")))</f>
        <v/>
      </c>
    </row>
    <row r="9156" spans="45:56" x14ac:dyDescent="0.2">
      <c r="AS9156" s="4" t="s">
        <v>35451</v>
      </c>
      <c r="AT9156" s="4" t="s">
        <v>35452</v>
      </c>
      <c r="AU9156" s="4" t="s">
        <v>456</v>
      </c>
      <c r="AV9156" s="4" t="s">
        <v>12350</v>
      </c>
      <c r="AW9156" s="4" t="s">
        <v>724</v>
      </c>
      <c r="AX9156" s="4"/>
      <c r="AY9156" s="4"/>
      <c r="AZ9156" s="4"/>
      <c r="BA9156" s="4"/>
      <c r="BB9156" s="4"/>
      <c r="BC9156" s="4">
        <v>40</v>
      </c>
      <c r="BD9156" t="str">
        <f>IF(AND(ADHOC!$G$15="",ADHOC!$S$4=""),"",IF(ADHOC!$G$15&lt;&gt;"",IF(ADHOC!$G$15=LEFT(Domein!$AS9156,LEN(ADHOC!$G$15)),MAX(Domein!BD$1:'Domein'!BD9155)+1,""),IF(ADHOC!$S$4=LEFT(Domein!$AS9156,LEN(ADHOC!$S$4)),MAX(Domein!BD$1:'Domein'!BD9155)+1,"")))</f>
        <v/>
      </c>
    </row>
    <row r="9157" spans="45:56" x14ac:dyDescent="0.2">
      <c r="AS9157" s="4" t="s">
        <v>35372</v>
      </c>
      <c r="AT9157" s="4" t="s">
        <v>35373</v>
      </c>
      <c r="AU9157" s="4" t="s">
        <v>456</v>
      </c>
      <c r="AV9157" s="4" t="s">
        <v>12350</v>
      </c>
      <c r="AW9157" s="4" t="s">
        <v>724</v>
      </c>
      <c r="AX9157" s="4"/>
      <c r="AY9157" s="4"/>
      <c r="AZ9157" s="4"/>
      <c r="BA9157" s="4"/>
      <c r="BB9157" s="4"/>
      <c r="BC9157" s="4">
        <v>40</v>
      </c>
      <c r="BD9157" t="str">
        <f>IF(AND(ADHOC!$G$15="",ADHOC!$S$4=""),"",IF(ADHOC!$G$15&lt;&gt;"",IF(ADHOC!$G$15=LEFT(Domein!$AS9157,LEN(ADHOC!$G$15)),MAX(Domein!BD$1:'Domein'!BD9156)+1,""),IF(ADHOC!$S$4=LEFT(Domein!$AS9157,LEN(ADHOC!$S$4)),MAX(Domein!BD$1:'Domein'!BD9156)+1,"")))</f>
        <v/>
      </c>
    </row>
    <row r="9158" spans="45:56" x14ac:dyDescent="0.2">
      <c r="AS9158" s="4" t="s">
        <v>35453</v>
      </c>
      <c r="AT9158" s="4" t="s">
        <v>35454</v>
      </c>
      <c r="AU9158" s="4" t="s">
        <v>456</v>
      </c>
      <c r="AV9158" s="4" t="s">
        <v>12350</v>
      </c>
      <c r="AW9158" s="4" t="s">
        <v>724</v>
      </c>
      <c r="AX9158" s="4"/>
      <c r="AY9158" s="4"/>
      <c r="AZ9158" s="4"/>
      <c r="BA9158" s="4"/>
      <c r="BB9158" s="4"/>
      <c r="BC9158" s="4">
        <v>40</v>
      </c>
      <c r="BD9158" t="str">
        <f>IF(AND(ADHOC!$G$15="",ADHOC!$S$4=""),"",IF(ADHOC!$G$15&lt;&gt;"",IF(ADHOC!$G$15=LEFT(Domein!$AS9158,LEN(ADHOC!$G$15)),MAX(Domein!BD$1:'Domein'!BD9157)+1,""),IF(ADHOC!$S$4=LEFT(Domein!$AS9158,LEN(ADHOC!$S$4)),MAX(Domein!BD$1:'Domein'!BD9157)+1,"")))</f>
        <v/>
      </c>
    </row>
    <row r="9159" spans="45:56" x14ac:dyDescent="0.2">
      <c r="AS9159" s="4" t="s">
        <v>35455</v>
      </c>
      <c r="AT9159" s="4" t="s">
        <v>35456</v>
      </c>
      <c r="AU9159" s="4" t="s">
        <v>456</v>
      </c>
      <c r="AV9159" s="4" t="s">
        <v>12350</v>
      </c>
      <c r="AW9159" s="4" t="s">
        <v>724</v>
      </c>
      <c r="AX9159" s="4"/>
      <c r="AY9159" s="4"/>
      <c r="AZ9159" s="4"/>
      <c r="BA9159" s="4"/>
      <c r="BB9159" s="4"/>
      <c r="BC9159" s="4">
        <v>40</v>
      </c>
      <c r="BD9159" t="str">
        <f>IF(AND(ADHOC!$G$15="",ADHOC!$S$4=""),"",IF(ADHOC!$G$15&lt;&gt;"",IF(ADHOC!$G$15=LEFT(Domein!$AS9159,LEN(ADHOC!$G$15)),MAX(Domein!BD$1:'Domein'!BD9158)+1,""),IF(ADHOC!$S$4=LEFT(Domein!$AS9159,LEN(ADHOC!$S$4)),MAX(Domein!BD$1:'Domein'!BD9158)+1,"")))</f>
        <v/>
      </c>
    </row>
    <row r="9160" spans="45:56" x14ac:dyDescent="0.2">
      <c r="AS9160" s="4" t="s">
        <v>35457</v>
      </c>
      <c r="AT9160" s="4" t="s">
        <v>35458</v>
      </c>
      <c r="AU9160" s="4" t="s">
        <v>456</v>
      </c>
      <c r="AV9160" s="4" t="s">
        <v>12350</v>
      </c>
      <c r="AW9160" s="4" t="s">
        <v>724</v>
      </c>
      <c r="AX9160" s="4"/>
      <c r="AY9160" s="4"/>
      <c r="AZ9160" s="4"/>
      <c r="BA9160" s="4"/>
      <c r="BB9160" s="4"/>
      <c r="BC9160" s="4">
        <v>40</v>
      </c>
      <c r="BD9160" t="str">
        <f>IF(AND(ADHOC!$G$15="",ADHOC!$S$4=""),"",IF(ADHOC!$G$15&lt;&gt;"",IF(ADHOC!$G$15=LEFT(Domein!$AS9160,LEN(ADHOC!$G$15)),MAX(Domein!BD$1:'Domein'!BD9159)+1,""),IF(ADHOC!$S$4=LEFT(Domein!$AS9160,LEN(ADHOC!$S$4)),MAX(Domein!BD$1:'Domein'!BD9159)+1,"")))</f>
        <v/>
      </c>
    </row>
    <row r="9161" spans="45:56" x14ac:dyDescent="0.2">
      <c r="AS9161" s="4" t="s">
        <v>35459</v>
      </c>
      <c r="AT9161" s="4" t="s">
        <v>35460</v>
      </c>
      <c r="AU9161" s="4" t="s">
        <v>456</v>
      </c>
      <c r="AV9161" s="4" t="s">
        <v>12350</v>
      </c>
      <c r="AW9161" s="4" t="s">
        <v>724</v>
      </c>
      <c r="AX9161" s="4"/>
      <c r="AY9161" s="4"/>
      <c r="AZ9161" s="4"/>
      <c r="BA9161" s="4"/>
      <c r="BB9161" s="4"/>
      <c r="BC9161" s="4">
        <v>40</v>
      </c>
      <c r="BD9161" t="str">
        <f>IF(AND(ADHOC!$G$15="",ADHOC!$S$4=""),"",IF(ADHOC!$G$15&lt;&gt;"",IF(ADHOC!$G$15=LEFT(Domein!$AS9161,LEN(ADHOC!$G$15)),MAX(Domein!BD$1:'Domein'!BD9160)+1,""),IF(ADHOC!$S$4=LEFT(Domein!$AS9161,LEN(ADHOC!$S$4)),MAX(Domein!BD$1:'Domein'!BD9160)+1,"")))</f>
        <v/>
      </c>
    </row>
    <row r="9162" spans="45:56" x14ac:dyDescent="0.2">
      <c r="AS9162" s="4" t="s">
        <v>35545</v>
      </c>
      <c r="AT9162" s="4" t="s">
        <v>35546</v>
      </c>
      <c r="AU9162" s="4" t="s">
        <v>456</v>
      </c>
      <c r="AV9162" s="4" t="s">
        <v>12350</v>
      </c>
      <c r="AW9162" s="4" t="s">
        <v>724</v>
      </c>
      <c r="AX9162" s="4"/>
      <c r="AY9162" s="4"/>
      <c r="AZ9162" s="4"/>
      <c r="BA9162" s="4"/>
      <c r="BB9162" s="4"/>
      <c r="BC9162" s="4">
        <v>40</v>
      </c>
      <c r="BD9162" t="str">
        <f>IF(AND(ADHOC!$G$15="",ADHOC!$S$4=""),"",IF(ADHOC!$G$15&lt;&gt;"",IF(ADHOC!$G$15=LEFT(Domein!$AS9162,LEN(ADHOC!$G$15)),MAX(Domein!BD$1:'Domein'!BD9161)+1,""),IF(ADHOC!$S$4=LEFT(Domein!$AS9162,LEN(ADHOC!$S$4)),MAX(Domein!BD$1:'Domein'!BD9161)+1,"")))</f>
        <v/>
      </c>
    </row>
    <row r="9163" spans="45:56" x14ac:dyDescent="0.2">
      <c r="AS9163" s="4" t="s">
        <v>37624</v>
      </c>
      <c r="AT9163" s="4" t="s">
        <v>32359</v>
      </c>
      <c r="AU9163" s="4" t="s">
        <v>456</v>
      </c>
      <c r="AV9163" s="4" t="s">
        <v>21220</v>
      </c>
      <c r="AW9163" s="4" t="s">
        <v>1167</v>
      </c>
      <c r="AX9163" s="4"/>
      <c r="AY9163" s="4"/>
      <c r="AZ9163" s="4"/>
      <c r="BA9163" s="4"/>
      <c r="BB9163" s="4"/>
      <c r="BC9163" s="4">
        <v>40</v>
      </c>
      <c r="BD9163" t="str">
        <f>IF(AND(ADHOC!$G$15="",ADHOC!$S$4=""),"",IF(ADHOC!$G$15&lt;&gt;"",IF(ADHOC!$G$15=LEFT(Domein!$AS9163,LEN(ADHOC!$G$15)),MAX(Domein!BD$1:'Domein'!BD9162)+1,""),IF(ADHOC!$S$4=LEFT(Domein!$AS9163,LEN(ADHOC!$S$4)),MAX(Domein!BD$1:'Domein'!BD9162)+1,"")))</f>
        <v/>
      </c>
    </row>
    <row r="9164" spans="45:56" x14ac:dyDescent="0.2">
      <c r="AS9164" s="4" t="s">
        <v>35461</v>
      </c>
      <c r="AT9164" s="4" t="s">
        <v>35462</v>
      </c>
      <c r="AU9164" s="4" t="s">
        <v>456</v>
      </c>
      <c r="AV9164" s="4" t="s">
        <v>12350</v>
      </c>
      <c r="AW9164" s="4" t="s">
        <v>724</v>
      </c>
      <c r="AX9164" s="4"/>
      <c r="AY9164" s="4"/>
      <c r="AZ9164" s="4"/>
      <c r="BA9164" s="4"/>
      <c r="BB9164" s="4"/>
      <c r="BC9164" s="4">
        <v>40</v>
      </c>
      <c r="BD9164" t="str">
        <f>IF(AND(ADHOC!$G$15="",ADHOC!$S$4=""),"",IF(ADHOC!$G$15&lt;&gt;"",IF(ADHOC!$G$15=LEFT(Domein!$AS9164,LEN(ADHOC!$G$15)),MAX(Domein!BD$1:'Domein'!BD9163)+1,""),IF(ADHOC!$S$4=LEFT(Domein!$AS9164,LEN(ADHOC!$S$4)),MAX(Domein!BD$1:'Domein'!BD9163)+1,"")))</f>
        <v/>
      </c>
    </row>
    <row r="9165" spans="45:56" x14ac:dyDescent="0.2">
      <c r="AS9165" s="4" t="s">
        <v>35612</v>
      </c>
      <c r="AT9165" s="4" t="s">
        <v>21182</v>
      </c>
      <c r="AU9165" s="4" t="s">
        <v>456</v>
      </c>
      <c r="AV9165" s="4" t="s">
        <v>12350</v>
      </c>
      <c r="AW9165" s="4" t="s">
        <v>724</v>
      </c>
      <c r="AX9165" s="4"/>
      <c r="AY9165" s="4"/>
      <c r="AZ9165" s="4"/>
      <c r="BA9165" s="4"/>
      <c r="BB9165" s="4"/>
      <c r="BC9165" s="4">
        <v>40</v>
      </c>
      <c r="BD9165" t="str">
        <f>IF(AND(ADHOC!$G$15="",ADHOC!$S$4=""),"",IF(ADHOC!$G$15&lt;&gt;"",IF(ADHOC!$G$15=LEFT(Domein!$AS9165,LEN(ADHOC!$G$15)),MAX(Domein!BD$1:'Domein'!BD9164)+1,""),IF(ADHOC!$S$4=LEFT(Domein!$AS9165,LEN(ADHOC!$S$4)),MAX(Domein!BD$1:'Domein'!BD9164)+1,"")))</f>
        <v/>
      </c>
    </row>
    <row r="9166" spans="45:56" x14ac:dyDescent="0.2">
      <c r="AS9166" s="4" t="s">
        <v>35463</v>
      </c>
      <c r="AT9166" s="4" t="s">
        <v>35464</v>
      </c>
      <c r="AU9166" s="4" t="s">
        <v>456</v>
      </c>
      <c r="AV9166" s="4" t="s">
        <v>12350</v>
      </c>
      <c r="AW9166" s="4" t="s">
        <v>724</v>
      </c>
      <c r="AX9166" s="4"/>
      <c r="AY9166" s="4"/>
      <c r="AZ9166" s="4"/>
      <c r="BA9166" s="4"/>
      <c r="BB9166" s="4"/>
      <c r="BC9166" s="4">
        <v>40</v>
      </c>
      <c r="BD9166" t="str">
        <f>IF(AND(ADHOC!$G$15="",ADHOC!$S$4=""),"",IF(ADHOC!$G$15&lt;&gt;"",IF(ADHOC!$G$15=LEFT(Domein!$AS9166,LEN(ADHOC!$G$15)),MAX(Domein!BD$1:'Domein'!BD9165)+1,""),IF(ADHOC!$S$4=LEFT(Domein!$AS9166,LEN(ADHOC!$S$4)),MAX(Domein!BD$1:'Domein'!BD9165)+1,"")))</f>
        <v/>
      </c>
    </row>
    <row r="9167" spans="45:56" x14ac:dyDescent="0.2">
      <c r="AS9167" s="4" t="s">
        <v>35613</v>
      </c>
      <c r="AT9167" s="4" t="s">
        <v>31892</v>
      </c>
      <c r="AU9167" s="4" t="s">
        <v>456</v>
      </c>
      <c r="AV9167" s="4" t="s">
        <v>12350</v>
      </c>
      <c r="AW9167" s="4" t="s">
        <v>724</v>
      </c>
      <c r="AX9167" s="4"/>
      <c r="AY9167" s="4"/>
      <c r="AZ9167" s="4"/>
      <c r="BA9167" s="4"/>
      <c r="BB9167" s="4"/>
      <c r="BC9167" s="4">
        <v>40</v>
      </c>
      <c r="BD9167" t="str">
        <f>IF(AND(ADHOC!$G$15="",ADHOC!$S$4=""),"",IF(ADHOC!$G$15&lt;&gt;"",IF(ADHOC!$G$15=LEFT(Domein!$AS9167,LEN(ADHOC!$G$15)),MAX(Domein!BD$1:'Domein'!BD9166)+1,""),IF(ADHOC!$S$4=LEFT(Domein!$AS9167,LEN(ADHOC!$S$4)),MAX(Domein!BD$1:'Domein'!BD9166)+1,"")))</f>
        <v/>
      </c>
    </row>
    <row r="9168" spans="45:56" x14ac:dyDescent="0.2">
      <c r="AS9168" s="4" t="s">
        <v>35614</v>
      </c>
      <c r="AT9168" s="4" t="s">
        <v>31764</v>
      </c>
      <c r="AU9168" s="4" t="s">
        <v>456</v>
      </c>
      <c r="AV9168" s="4" t="s">
        <v>12350</v>
      </c>
      <c r="AW9168" s="4" t="s">
        <v>724</v>
      </c>
      <c r="AX9168" s="4"/>
      <c r="AY9168" s="4"/>
      <c r="AZ9168" s="4"/>
      <c r="BA9168" s="4"/>
      <c r="BB9168" s="4"/>
      <c r="BC9168" s="4">
        <v>40</v>
      </c>
      <c r="BD9168" t="str">
        <f>IF(AND(ADHOC!$G$15="",ADHOC!$S$4=""),"",IF(ADHOC!$G$15&lt;&gt;"",IF(ADHOC!$G$15=LEFT(Domein!$AS9168,LEN(ADHOC!$G$15)),MAX(Domein!BD$1:'Domein'!BD9167)+1,""),IF(ADHOC!$S$4=LEFT(Domein!$AS9168,LEN(ADHOC!$S$4)),MAX(Domein!BD$1:'Domein'!BD9167)+1,"")))</f>
        <v/>
      </c>
    </row>
    <row r="9169" spans="45:56" x14ac:dyDescent="0.2">
      <c r="AS9169" s="4" t="s">
        <v>35615</v>
      </c>
      <c r="AT9169" s="4" t="s">
        <v>31766</v>
      </c>
      <c r="AU9169" s="4" t="s">
        <v>456</v>
      </c>
      <c r="AV9169" s="4" t="s">
        <v>12350</v>
      </c>
      <c r="AW9169" s="4" t="s">
        <v>724</v>
      </c>
      <c r="AX9169" s="4"/>
      <c r="AY9169" s="4"/>
      <c r="AZ9169" s="4"/>
      <c r="BA9169" s="4"/>
      <c r="BB9169" s="4"/>
      <c r="BC9169" s="4">
        <v>40</v>
      </c>
      <c r="BD9169" t="str">
        <f>IF(AND(ADHOC!$G$15="",ADHOC!$S$4=""),"",IF(ADHOC!$G$15&lt;&gt;"",IF(ADHOC!$G$15=LEFT(Domein!$AS9169,LEN(ADHOC!$G$15)),MAX(Domein!BD$1:'Domein'!BD9168)+1,""),IF(ADHOC!$S$4=LEFT(Domein!$AS9169,LEN(ADHOC!$S$4)),MAX(Domein!BD$1:'Domein'!BD9168)+1,"")))</f>
        <v/>
      </c>
    </row>
    <row r="9170" spans="45:56" x14ac:dyDescent="0.2">
      <c r="AS9170" s="4" t="s">
        <v>35465</v>
      </c>
      <c r="AT9170" s="4" t="s">
        <v>35466</v>
      </c>
      <c r="AU9170" s="4" t="s">
        <v>456</v>
      </c>
      <c r="AV9170" s="4" t="s">
        <v>12350</v>
      </c>
      <c r="AW9170" s="4" t="s">
        <v>724</v>
      </c>
      <c r="AX9170" s="4"/>
      <c r="AY9170" s="4"/>
      <c r="AZ9170" s="4"/>
      <c r="BA9170" s="4"/>
      <c r="BB9170" s="4"/>
      <c r="BC9170" s="4">
        <v>40</v>
      </c>
      <c r="BD9170" t="str">
        <f>IF(AND(ADHOC!$G$15="",ADHOC!$S$4=""),"",IF(ADHOC!$G$15&lt;&gt;"",IF(ADHOC!$G$15=LEFT(Domein!$AS9170,LEN(ADHOC!$G$15)),MAX(Domein!BD$1:'Domein'!BD9169)+1,""),IF(ADHOC!$S$4=LEFT(Domein!$AS9170,LEN(ADHOC!$S$4)),MAX(Domein!BD$1:'Domein'!BD9169)+1,"")))</f>
        <v/>
      </c>
    </row>
    <row r="9171" spans="45:56" x14ac:dyDescent="0.2">
      <c r="AS9171" s="4" t="s">
        <v>35467</v>
      </c>
      <c r="AT9171" s="4" t="s">
        <v>35468</v>
      </c>
      <c r="AU9171" s="4" t="s">
        <v>456</v>
      </c>
      <c r="AV9171" s="4" t="s">
        <v>12350</v>
      </c>
      <c r="AW9171" s="4" t="s">
        <v>724</v>
      </c>
      <c r="AX9171" s="4"/>
      <c r="AY9171" s="4"/>
      <c r="AZ9171" s="4"/>
      <c r="BA9171" s="4"/>
      <c r="BB9171" s="4"/>
      <c r="BC9171" s="4">
        <v>40</v>
      </c>
      <c r="BD9171" t="str">
        <f>IF(AND(ADHOC!$G$15="",ADHOC!$S$4=""),"",IF(ADHOC!$G$15&lt;&gt;"",IF(ADHOC!$G$15=LEFT(Domein!$AS9171,LEN(ADHOC!$G$15)),MAX(Domein!BD$1:'Domein'!BD9170)+1,""),IF(ADHOC!$S$4=LEFT(Domein!$AS9171,LEN(ADHOC!$S$4)),MAX(Domein!BD$1:'Domein'!BD9170)+1,"")))</f>
        <v/>
      </c>
    </row>
    <row r="9172" spans="45:56" x14ac:dyDescent="0.2">
      <c r="AS9172" s="4" t="s">
        <v>35374</v>
      </c>
      <c r="AT9172" s="4" t="s">
        <v>35375</v>
      </c>
      <c r="AU9172" s="4" t="s">
        <v>456</v>
      </c>
      <c r="AV9172" s="4" t="s">
        <v>12350</v>
      </c>
      <c r="AW9172" s="4" t="s">
        <v>724</v>
      </c>
      <c r="AX9172" s="4"/>
      <c r="AY9172" s="4"/>
      <c r="AZ9172" s="4"/>
      <c r="BA9172" s="4"/>
      <c r="BB9172" s="4"/>
      <c r="BC9172" s="4">
        <v>40</v>
      </c>
      <c r="BD9172" t="str">
        <f>IF(AND(ADHOC!$G$15="",ADHOC!$S$4=""),"",IF(ADHOC!$G$15&lt;&gt;"",IF(ADHOC!$G$15=LEFT(Domein!$AS9172,LEN(ADHOC!$G$15)),MAX(Domein!BD$1:'Domein'!BD9171)+1,""),IF(ADHOC!$S$4=LEFT(Domein!$AS9172,LEN(ADHOC!$S$4)),MAX(Domein!BD$1:'Domein'!BD9171)+1,"")))</f>
        <v/>
      </c>
    </row>
    <row r="9173" spans="45:56" x14ac:dyDescent="0.2">
      <c r="AS9173" s="4" t="s">
        <v>35469</v>
      </c>
      <c r="AT9173" s="4" t="s">
        <v>35470</v>
      </c>
      <c r="AU9173" s="4" t="s">
        <v>456</v>
      </c>
      <c r="AV9173" s="4" t="s">
        <v>12350</v>
      </c>
      <c r="AW9173" s="4" t="s">
        <v>724</v>
      </c>
      <c r="AX9173" s="4"/>
      <c r="AY9173" s="4"/>
      <c r="AZ9173" s="4"/>
      <c r="BA9173" s="4"/>
      <c r="BB9173" s="4"/>
      <c r="BC9173" s="4">
        <v>40</v>
      </c>
      <c r="BD9173" t="str">
        <f>IF(AND(ADHOC!$G$15="",ADHOC!$S$4=""),"",IF(ADHOC!$G$15&lt;&gt;"",IF(ADHOC!$G$15=LEFT(Domein!$AS9173,LEN(ADHOC!$G$15)),MAX(Domein!BD$1:'Domein'!BD9172)+1,""),IF(ADHOC!$S$4=LEFT(Domein!$AS9173,LEN(ADHOC!$S$4)),MAX(Domein!BD$1:'Domein'!BD9172)+1,"")))</f>
        <v/>
      </c>
    </row>
    <row r="9174" spans="45:56" x14ac:dyDescent="0.2">
      <c r="AS9174" s="4" t="s">
        <v>35547</v>
      </c>
      <c r="AT9174" s="4" t="s">
        <v>35548</v>
      </c>
      <c r="AU9174" s="4" t="s">
        <v>456</v>
      </c>
      <c r="AV9174" s="4" t="s">
        <v>12350</v>
      </c>
      <c r="AW9174" s="4" t="s">
        <v>724</v>
      </c>
      <c r="AX9174" s="4"/>
      <c r="AY9174" s="4"/>
      <c r="AZ9174" s="4"/>
      <c r="BA9174" s="4"/>
      <c r="BB9174" s="4"/>
      <c r="BC9174" s="4">
        <v>40</v>
      </c>
      <c r="BD9174" t="str">
        <f>IF(AND(ADHOC!$G$15="",ADHOC!$S$4=""),"",IF(ADHOC!$G$15&lt;&gt;"",IF(ADHOC!$G$15=LEFT(Domein!$AS9174,LEN(ADHOC!$G$15)),MAX(Domein!BD$1:'Domein'!BD9173)+1,""),IF(ADHOC!$S$4=LEFT(Domein!$AS9174,LEN(ADHOC!$S$4)),MAX(Domein!BD$1:'Domein'!BD9173)+1,"")))</f>
        <v/>
      </c>
    </row>
    <row r="9175" spans="45:56" x14ac:dyDescent="0.2">
      <c r="AS9175" s="4" t="s">
        <v>35549</v>
      </c>
      <c r="AT9175" s="4" t="s">
        <v>35550</v>
      </c>
      <c r="AU9175" s="4" t="s">
        <v>456</v>
      </c>
      <c r="AV9175" s="4" t="s">
        <v>12350</v>
      </c>
      <c r="AW9175" s="4" t="s">
        <v>724</v>
      </c>
      <c r="AX9175" s="4"/>
      <c r="AY9175" s="4"/>
      <c r="AZ9175" s="4"/>
      <c r="BA9175" s="4"/>
      <c r="BB9175" s="4"/>
      <c r="BC9175" s="4">
        <v>40</v>
      </c>
      <c r="BD9175" t="str">
        <f>IF(AND(ADHOC!$G$15="",ADHOC!$S$4=""),"",IF(ADHOC!$G$15&lt;&gt;"",IF(ADHOC!$G$15=LEFT(Domein!$AS9175,LEN(ADHOC!$G$15)),MAX(Domein!BD$1:'Domein'!BD9174)+1,""),IF(ADHOC!$S$4=LEFT(Domein!$AS9175,LEN(ADHOC!$S$4)),MAX(Domein!BD$1:'Domein'!BD9174)+1,"")))</f>
        <v/>
      </c>
    </row>
    <row r="9176" spans="45:56" x14ac:dyDescent="0.2">
      <c r="AS9176" s="4" t="s">
        <v>34089</v>
      </c>
      <c r="AT9176" s="4" t="s">
        <v>34090</v>
      </c>
      <c r="AU9176" s="4" t="s">
        <v>456</v>
      </c>
      <c r="AV9176" s="4" t="s">
        <v>12350</v>
      </c>
      <c r="AW9176" s="4" t="s">
        <v>724</v>
      </c>
      <c r="AX9176" s="4"/>
      <c r="AY9176" s="4"/>
      <c r="AZ9176" s="4"/>
      <c r="BA9176" s="4"/>
      <c r="BB9176" s="4"/>
      <c r="BC9176" s="4">
        <v>40</v>
      </c>
      <c r="BD9176" t="str">
        <f>IF(AND(ADHOC!$G$15="",ADHOC!$S$4=""),"",IF(ADHOC!$G$15&lt;&gt;"",IF(ADHOC!$G$15=LEFT(Domein!$AS9176,LEN(ADHOC!$G$15)),MAX(Domein!BD$1:'Domein'!BD9175)+1,""),IF(ADHOC!$S$4=LEFT(Domein!$AS9176,LEN(ADHOC!$S$4)),MAX(Domein!BD$1:'Domein'!BD9175)+1,"")))</f>
        <v/>
      </c>
    </row>
    <row r="9177" spans="45:56" x14ac:dyDescent="0.2">
      <c r="AS9177" s="4" t="s">
        <v>34091</v>
      </c>
      <c r="AT9177" s="4" t="s">
        <v>34092</v>
      </c>
      <c r="AU9177" s="4" t="s">
        <v>456</v>
      </c>
      <c r="AV9177" s="4" t="s">
        <v>12350</v>
      </c>
      <c r="AW9177" s="4" t="s">
        <v>724</v>
      </c>
      <c r="AX9177" s="4"/>
      <c r="AY9177" s="4"/>
      <c r="AZ9177" s="4"/>
      <c r="BA9177" s="4"/>
      <c r="BB9177" s="4"/>
      <c r="BC9177" s="4">
        <v>40</v>
      </c>
      <c r="BD9177" t="str">
        <f>IF(AND(ADHOC!$G$15="",ADHOC!$S$4=""),"",IF(ADHOC!$G$15&lt;&gt;"",IF(ADHOC!$G$15=LEFT(Domein!$AS9177,LEN(ADHOC!$G$15)),MAX(Domein!BD$1:'Domein'!BD9176)+1,""),IF(ADHOC!$S$4=LEFT(Domein!$AS9177,LEN(ADHOC!$S$4)),MAX(Domein!BD$1:'Domein'!BD9176)+1,"")))</f>
        <v/>
      </c>
    </row>
    <row r="9178" spans="45:56" x14ac:dyDescent="0.2">
      <c r="AS9178" s="4" t="s">
        <v>34093</v>
      </c>
      <c r="AT9178" s="4" t="s">
        <v>34094</v>
      </c>
      <c r="AU9178" s="4" t="s">
        <v>456</v>
      </c>
      <c r="AV9178" s="4" t="s">
        <v>12350</v>
      </c>
      <c r="AW9178" s="4" t="s">
        <v>724</v>
      </c>
      <c r="AX9178" s="4"/>
      <c r="AY9178" s="4"/>
      <c r="AZ9178" s="4"/>
      <c r="BA9178" s="4"/>
      <c r="BB9178" s="4"/>
      <c r="BC9178" s="4">
        <v>40</v>
      </c>
      <c r="BD9178" t="str">
        <f>IF(AND(ADHOC!$G$15="",ADHOC!$S$4=""),"",IF(ADHOC!$G$15&lt;&gt;"",IF(ADHOC!$G$15=LEFT(Domein!$AS9178,LEN(ADHOC!$G$15)),MAX(Domein!BD$1:'Domein'!BD9177)+1,""),IF(ADHOC!$S$4=LEFT(Domein!$AS9178,LEN(ADHOC!$S$4)),MAX(Domein!BD$1:'Domein'!BD9177)+1,"")))</f>
        <v/>
      </c>
    </row>
    <row r="9179" spans="45:56" x14ac:dyDescent="0.2">
      <c r="AS9179" s="4" t="s">
        <v>34095</v>
      </c>
      <c r="AT9179" s="4" t="s">
        <v>34096</v>
      </c>
      <c r="AU9179" s="4" t="s">
        <v>456</v>
      </c>
      <c r="AV9179" s="4" t="s">
        <v>12350</v>
      </c>
      <c r="AW9179" s="4" t="s">
        <v>724</v>
      </c>
      <c r="AX9179" s="4"/>
      <c r="AY9179" s="4"/>
      <c r="AZ9179" s="4"/>
      <c r="BA9179" s="4"/>
      <c r="BB9179" s="4"/>
      <c r="BC9179" s="4">
        <v>40</v>
      </c>
      <c r="BD9179" t="str">
        <f>IF(AND(ADHOC!$G$15="",ADHOC!$S$4=""),"",IF(ADHOC!$G$15&lt;&gt;"",IF(ADHOC!$G$15=LEFT(Domein!$AS9179,LEN(ADHOC!$G$15)),MAX(Domein!BD$1:'Domein'!BD9178)+1,""),IF(ADHOC!$S$4=LEFT(Domein!$AS9179,LEN(ADHOC!$S$4)),MAX(Domein!BD$1:'Domein'!BD9178)+1,"")))</f>
        <v/>
      </c>
    </row>
    <row r="9180" spans="45:56" x14ac:dyDescent="0.2">
      <c r="AS9180" s="4" t="s">
        <v>34097</v>
      </c>
      <c r="AT9180" s="4" t="s">
        <v>34098</v>
      </c>
      <c r="AU9180" s="4" t="s">
        <v>456</v>
      </c>
      <c r="AV9180" s="4" t="s">
        <v>12350</v>
      </c>
      <c r="AW9180" s="4" t="s">
        <v>724</v>
      </c>
      <c r="AX9180" s="4"/>
      <c r="AY9180" s="4"/>
      <c r="AZ9180" s="4"/>
      <c r="BA9180" s="4"/>
      <c r="BB9180" s="4"/>
      <c r="BC9180" s="4">
        <v>40</v>
      </c>
      <c r="BD9180" t="str">
        <f>IF(AND(ADHOC!$G$15="",ADHOC!$S$4=""),"",IF(ADHOC!$G$15&lt;&gt;"",IF(ADHOC!$G$15=LEFT(Domein!$AS9180,LEN(ADHOC!$G$15)),MAX(Domein!BD$1:'Domein'!BD9179)+1,""),IF(ADHOC!$S$4=LEFT(Domein!$AS9180,LEN(ADHOC!$S$4)),MAX(Domein!BD$1:'Domein'!BD9179)+1,"")))</f>
        <v/>
      </c>
    </row>
    <row r="9181" spans="45:56" x14ac:dyDescent="0.2">
      <c r="AS9181" s="4" t="s">
        <v>34099</v>
      </c>
      <c r="AT9181" s="4" t="s">
        <v>34100</v>
      </c>
      <c r="AU9181" s="4" t="s">
        <v>456</v>
      </c>
      <c r="AV9181" s="4" t="s">
        <v>12350</v>
      </c>
      <c r="AW9181" s="4" t="s">
        <v>724</v>
      </c>
      <c r="AX9181" s="4"/>
      <c r="AY9181" s="4"/>
      <c r="AZ9181" s="4"/>
      <c r="BA9181" s="4"/>
      <c r="BB9181" s="4"/>
      <c r="BC9181" s="4">
        <v>40</v>
      </c>
      <c r="BD9181" t="str">
        <f>IF(AND(ADHOC!$G$15="",ADHOC!$S$4=""),"",IF(ADHOC!$G$15&lt;&gt;"",IF(ADHOC!$G$15=LEFT(Domein!$AS9181,LEN(ADHOC!$G$15)),MAX(Domein!BD$1:'Domein'!BD9180)+1,""),IF(ADHOC!$S$4=LEFT(Domein!$AS9181,LEN(ADHOC!$S$4)),MAX(Domein!BD$1:'Domein'!BD9180)+1,"")))</f>
        <v/>
      </c>
    </row>
    <row r="9182" spans="45:56" x14ac:dyDescent="0.2">
      <c r="AS9182" s="4" t="s">
        <v>35471</v>
      </c>
      <c r="AT9182" s="4" t="s">
        <v>35472</v>
      </c>
      <c r="AU9182" s="4" t="s">
        <v>456</v>
      </c>
      <c r="AV9182" s="4" t="s">
        <v>12350</v>
      </c>
      <c r="AW9182" s="4" t="s">
        <v>724</v>
      </c>
      <c r="AX9182" s="4"/>
      <c r="AY9182" s="4"/>
      <c r="AZ9182" s="4"/>
      <c r="BA9182" s="4"/>
      <c r="BB9182" s="4"/>
      <c r="BC9182" s="4">
        <v>40</v>
      </c>
      <c r="BD9182" t="str">
        <f>IF(AND(ADHOC!$G$15="",ADHOC!$S$4=""),"",IF(ADHOC!$G$15&lt;&gt;"",IF(ADHOC!$G$15=LEFT(Domein!$AS9182,LEN(ADHOC!$G$15)),MAX(Domein!BD$1:'Domein'!BD9181)+1,""),IF(ADHOC!$S$4=LEFT(Domein!$AS9182,LEN(ADHOC!$S$4)),MAX(Domein!BD$1:'Domein'!BD9181)+1,"")))</f>
        <v/>
      </c>
    </row>
    <row r="9183" spans="45:56" x14ac:dyDescent="0.2">
      <c r="AS9183" s="4" t="s">
        <v>35376</v>
      </c>
      <c r="AT9183" s="4" t="s">
        <v>35377</v>
      </c>
      <c r="AU9183" s="4" t="s">
        <v>456</v>
      </c>
      <c r="AV9183" s="4" t="s">
        <v>12350</v>
      </c>
      <c r="AW9183" s="4" t="s">
        <v>724</v>
      </c>
      <c r="AX9183" s="4"/>
      <c r="AY9183" s="4"/>
      <c r="AZ9183" s="4"/>
      <c r="BA9183" s="4"/>
      <c r="BB9183" s="4"/>
      <c r="BC9183" s="4">
        <v>40</v>
      </c>
      <c r="BD9183" t="str">
        <f>IF(AND(ADHOC!$G$15="",ADHOC!$S$4=""),"",IF(ADHOC!$G$15&lt;&gt;"",IF(ADHOC!$G$15=LEFT(Domein!$AS9183,LEN(ADHOC!$G$15)),MAX(Domein!BD$1:'Domein'!BD9182)+1,""),IF(ADHOC!$S$4=LEFT(Domein!$AS9183,LEN(ADHOC!$S$4)),MAX(Domein!BD$1:'Domein'!BD9182)+1,"")))</f>
        <v/>
      </c>
    </row>
    <row r="9184" spans="45:56" x14ac:dyDescent="0.2">
      <c r="AS9184" s="4" t="s">
        <v>35551</v>
      </c>
      <c r="AT9184" s="4" t="s">
        <v>35552</v>
      </c>
      <c r="AU9184" s="4" t="s">
        <v>456</v>
      </c>
      <c r="AV9184" s="4" t="s">
        <v>12350</v>
      </c>
      <c r="AW9184" s="4" t="s">
        <v>724</v>
      </c>
      <c r="AX9184" s="4"/>
      <c r="AY9184" s="4"/>
      <c r="AZ9184" s="4"/>
      <c r="BA9184" s="4"/>
      <c r="BB9184" s="4"/>
      <c r="BC9184" s="4">
        <v>40</v>
      </c>
      <c r="BD9184" t="str">
        <f>IF(AND(ADHOC!$G$15="",ADHOC!$S$4=""),"",IF(ADHOC!$G$15&lt;&gt;"",IF(ADHOC!$G$15=LEFT(Domein!$AS9184,LEN(ADHOC!$G$15)),MAX(Domein!BD$1:'Domein'!BD9183)+1,""),IF(ADHOC!$S$4=LEFT(Domein!$AS9184,LEN(ADHOC!$S$4)),MAX(Domein!BD$1:'Domein'!BD9183)+1,"")))</f>
        <v/>
      </c>
    </row>
    <row r="9185" spans="45:56" x14ac:dyDescent="0.2">
      <c r="AS9185" s="4" t="s">
        <v>35378</v>
      </c>
      <c r="AT9185" s="4" t="s">
        <v>35379</v>
      </c>
      <c r="AU9185" s="4" t="s">
        <v>456</v>
      </c>
      <c r="AV9185" s="4" t="s">
        <v>12350</v>
      </c>
      <c r="AW9185" s="4" t="s">
        <v>724</v>
      </c>
      <c r="AX9185" s="4"/>
      <c r="AY9185" s="4"/>
      <c r="AZ9185" s="4"/>
      <c r="BA9185" s="4"/>
      <c r="BB9185" s="4"/>
      <c r="BC9185" s="4">
        <v>40</v>
      </c>
      <c r="BD9185" t="str">
        <f>IF(AND(ADHOC!$G$15="",ADHOC!$S$4=""),"",IF(ADHOC!$G$15&lt;&gt;"",IF(ADHOC!$G$15=LEFT(Domein!$AS9185,LEN(ADHOC!$G$15)),MAX(Domein!BD$1:'Domein'!BD9184)+1,""),IF(ADHOC!$S$4=LEFT(Domein!$AS9185,LEN(ADHOC!$S$4)),MAX(Domein!BD$1:'Domein'!BD9184)+1,"")))</f>
        <v/>
      </c>
    </row>
    <row r="9186" spans="45:56" x14ac:dyDescent="0.2">
      <c r="AS9186" s="4" t="s">
        <v>35380</v>
      </c>
      <c r="AT9186" s="4" t="s">
        <v>35381</v>
      </c>
      <c r="AU9186" s="4" t="s">
        <v>456</v>
      </c>
      <c r="AV9186" s="4" t="s">
        <v>12350</v>
      </c>
      <c r="AW9186" s="4" t="s">
        <v>724</v>
      </c>
      <c r="AX9186" s="4"/>
      <c r="AY9186" s="4"/>
      <c r="AZ9186" s="4"/>
      <c r="BA9186" s="4"/>
      <c r="BB9186" s="4"/>
      <c r="BC9186" s="4">
        <v>40</v>
      </c>
      <c r="BD9186" t="str">
        <f>IF(AND(ADHOC!$G$15="",ADHOC!$S$4=""),"",IF(ADHOC!$G$15&lt;&gt;"",IF(ADHOC!$G$15=LEFT(Domein!$AS9186,LEN(ADHOC!$G$15)),MAX(Domein!BD$1:'Domein'!BD9185)+1,""),IF(ADHOC!$S$4=LEFT(Domein!$AS9186,LEN(ADHOC!$S$4)),MAX(Domein!BD$1:'Domein'!BD9185)+1,"")))</f>
        <v/>
      </c>
    </row>
    <row r="9187" spans="45:56" x14ac:dyDescent="0.2">
      <c r="AS9187" s="4" t="s">
        <v>35382</v>
      </c>
      <c r="AT9187" s="4" t="s">
        <v>35383</v>
      </c>
      <c r="AU9187" s="4" t="s">
        <v>456</v>
      </c>
      <c r="AV9187" s="4" t="s">
        <v>12350</v>
      </c>
      <c r="AW9187" s="4" t="s">
        <v>724</v>
      </c>
      <c r="AX9187" s="4"/>
      <c r="AY9187" s="4"/>
      <c r="AZ9187" s="4"/>
      <c r="BA9187" s="4"/>
      <c r="BB9187" s="4"/>
      <c r="BC9187" s="4">
        <v>40</v>
      </c>
      <c r="BD9187" t="str">
        <f>IF(AND(ADHOC!$G$15="",ADHOC!$S$4=""),"",IF(ADHOC!$G$15&lt;&gt;"",IF(ADHOC!$G$15=LEFT(Domein!$AS9187,LEN(ADHOC!$G$15)),MAX(Domein!BD$1:'Domein'!BD9186)+1,""),IF(ADHOC!$S$4=LEFT(Domein!$AS9187,LEN(ADHOC!$S$4)),MAX(Domein!BD$1:'Domein'!BD9186)+1,"")))</f>
        <v/>
      </c>
    </row>
    <row r="9188" spans="45:56" x14ac:dyDescent="0.2">
      <c r="AS9188" s="4" t="s">
        <v>35473</v>
      </c>
      <c r="AT9188" s="4" t="s">
        <v>35474</v>
      </c>
      <c r="AU9188" s="4" t="s">
        <v>456</v>
      </c>
      <c r="AV9188" s="4" t="s">
        <v>12350</v>
      </c>
      <c r="AW9188" s="4" t="s">
        <v>724</v>
      </c>
      <c r="AX9188" s="4"/>
      <c r="AY9188" s="4"/>
      <c r="AZ9188" s="4"/>
      <c r="BA9188" s="4"/>
      <c r="BB9188" s="4"/>
      <c r="BC9188" s="4">
        <v>40</v>
      </c>
      <c r="BD9188" t="str">
        <f>IF(AND(ADHOC!$G$15="",ADHOC!$S$4=""),"",IF(ADHOC!$G$15&lt;&gt;"",IF(ADHOC!$G$15=LEFT(Domein!$AS9188,LEN(ADHOC!$G$15)),MAX(Domein!BD$1:'Domein'!BD9187)+1,""),IF(ADHOC!$S$4=LEFT(Domein!$AS9188,LEN(ADHOC!$S$4)),MAX(Domein!BD$1:'Domein'!BD9187)+1,"")))</f>
        <v/>
      </c>
    </row>
    <row r="9189" spans="45:56" x14ac:dyDescent="0.2">
      <c r="AS9189" s="4" t="s">
        <v>35553</v>
      </c>
      <c r="AT9189" s="4" t="s">
        <v>35554</v>
      </c>
      <c r="AU9189" s="4" t="s">
        <v>456</v>
      </c>
      <c r="AV9189" s="4" t="s">
        <v>12350</v>
      </c>
      <c r="AW9189" s="4" t="s">
        <v>724</v>
      </c>
      <c r="AX9189" s="4"/>
      <c r="AY9189" s="4"/>
      <c r="AZ9189" s="4"/>
      <c r="BA9189" s="4"/>
      <c r="BB9189" s="4"/>
      <c r="BC9189" s="4">
        <v>40</v>
      </c>
      <c r="BD9189" t="str">
        <f>IF(AND(ADHOC!$G$15="",ADHOC!$S$4=""),"",IF(ADHOC!$G$15&lt;&gt;"",IF(ADHOC!$G$15=LEFT(Domein!$AS9189,LEN(ADHOC!$G$15)),MAX(Domein!BD$1:'Domein'!BD9188)+1,""),IF(ADHOC!$S$4=LEFT(Domein!$AS9189,LEN(ADHOC!$S$4)),MAX(Domein!BD$1:'Domein'!BD9188)+1,"")))</f>
        <v/>
      </c>
    </row>
    <row r="9190" spans="45:56" x14ac:dyDescent="0.2">
      <c r="AS9190" s="4" t="s">
        <v>35555</v>
      </c>
      <c r="AT9190" s="4" t="s">
        <v>35556</v>
      </c>
      <c r="AU9190" s="4" t="s">
        <v>456</v>
      </c>
      <c r="AV9190" s="4" t="s">
        <v>12350</v>
      </c>
      <c r="AW9190" s="4" t="s">
        <v>724</v>
      </c>
      <c r="AX9190" s="4"/>
      <c r="AY9190" s="4"/>
      <c r="AZ9190" s="4"/>
      <c r="BA9190" s="4"/>
      <c r="BB9190" s="4"/>
      <c r="BC9190" s="4">
        <v>40</v>
      </c>
      <c r="BD9190" t="str">
        <f>IF(AND(ADHOC!$G$15="",ADHOC!$S$4=""),"",IF(ADHOC!$G$15&lt;&gt;"",IF(ADHOC!$G$15=LEFT(Domein!$AS9190,LEN(ADHOC!$G$15)),MAX(Domein!BD$1:'Domein'!BD9189)+1,""),IF(ADHOC!$S$4=LEFT(Domein!$AS9190,LEN(ADHOC!$S$4)),MAX(Domein!BD$1:'Domein'!BD9189)+1,"")))</f>
        <v/>
      </c>
    </row>
    <row r="9191" spans="45:56" x14ac:dyDescent="0.2">
      <c r="AS9191" s="4" t="s">
        <v>35475</v>
      </c>
      <c r="AT9191" s="4" t="s">
        <v>35476</v>
      </c>
      <c r="AU9191" s="4" t="s">
        <v>456</v>
      </c>
      <c r="AV9191" s="4" t="s">
        <v>12350</v>
      </c>
      <c r="AW9191" s="4" t="s">
        <v>724</v>
      </c>
      <c r="AX9191" s="4"/>
      <c r="AY9191" s="4"/>
      <c r="AZ9191" s="4"/>
      <c r="BA9191" s="4"/>
      <c r="BB9191" s="4"/>
      <c r="BC9191" s="4">
        <v>40</v>
      </c>
      <c r="BD9191" t="str">
        <f>IF(AND(ADHOC!$G$15="",ADHOC!$S$4=""),"",IF(ADHOC!$G$15&lt;&gt;"",IF(ADHOC!$G$15=LEFT(Domein!$AS9191,LEN(ADHOC!$G$15)),MAX(Domein!BD$1:'Domein'!BD9190)+1,""),IF(ADHOC!$S$4=LEFT(Domein!$AS9191,LEN(ADHOC!$S$4)),MAX(Domein!BD$1:'Domein'!BD9190)+1,"")))</f>
        <v/>
      </c>
    </row>
    <row r="9192" spans="45:56" x14ac:dyDescent="0.2">
      <c r="AS9192" s="4" t="s">
        <v>35384</v>
      </c>
      <c r="AT9192" s="4" t="s">
        <v>35385</v>
      </c>
      <c r="AU9192" s="4" t="s">
        <v>456</v>
      </c>
      <c r="AV9192" s="4" t="s">
        <v>12350</v>
      </c>
      <c r="AW9192" s="4" t="s">
        <v>724</v>
      </c>
      <c r="AX9192" s="4"/>
      <c r="AY9192" s="4"/>
      <c r="AZ9192" s="4"/>
      <c r="BA9192" s="4"/>
      <c r="BB9192" s="4"/>
      <c r="BC9192" s="4">
        <v>40</v>
      </c>
      <c r="BD9192" t="str">
        <f>IF(AND(ADHOC!$G$15="",ADHOC!$S$4=""),"",IF(ADHOC!$G$15&lt;&gt;"",IF(ADHOC!$G$15=LEFT(Domein!$AS9192,LEN(ADHOC!$G$15)),MAX(Domein!BD$1:'Domein'!BD9191)+1,""),IF(ADHOC!$S$4=LEFT(Domein!$AS9192,LEN(ADHOC!$S$4)),MAX(Domein!BD$1:'Domein'!BD9191)+1,"")))</f>
        <v/>
      </c>
    </row>
    <row r="9193" spans="45:56" x14ac:dyDescent="0.2">
      <c r="AS9193" s="4" t="s">
        <v>35386</v>
      </c>
      <c r="AT9193" s="4" t="s">
        <v>35387</v>
      </c>
      <c r="AU9193" s="4" t="s">
        <v>456</v>
      </c>
      <c r="AV9193" s="4" t="s">
        <v>12350</v>
      </c>
      <c r="AW9193" s="4" t="s">
        <v>724</v>
      </c>
      <c r="AX9193" s="4"/>
      <c r="AY9193" s="4"/>
      <c r="AZ9193" s="4"/>
      <c r="BA9193" s="4"/>
      <c r="BB9193" s="4"/>
      <c r="BC9193" s="4">
        <v>40</v>
      </c>
      <c r="BD9193" t="str">
        <f>IF(AND(ADHOC!$G$15="",ADHOC!$S$4=""),"",IF(ADHOC!$G$15&lt;&gt;"",IF(ADHOC!$G$15=LEFT(Domein!$AS9193,LEN(ADHOC!$G$15)),MAX(Domein!BD$1:'Domein'!BD9192)+1,""),IF(ADHOC!$S$4=LEFT(Domein!$AS9193,LEN(ADHOC!$S$4)),MAX(Domein!BD$1:'Domein'!BD9192)+1,"")))</f>
        <v/>
      </c>
    </row>
    <row r="9194" spans="45:56" x14ac:dyDescent="0.2">
      <c r="AS9194" s="4" t="s">
        <v>35388</v>
      </c>
      <c r="AT9194" s="4" t="s">
        <v>35389</v>
      </c>
      <c r="AU9194" s="4" t="s">
        <v>456</v>
      </c>
      <c r="AV9194" s="4" t="s">
        <v>12350</v>
      </c>
      <c r="AW9194" s="4" t="s">
        <v>724</v>
      </c>
      <c r="AX9194" s="4"/>
      <c r="AY9194" s="4"/>
      <c r="AZ9194" s="4"/>
      <c r="BA9194" s="4"/>
      <c r="BB9194" s="4"/>
      <c r="BC9194" s="4">
        <v>40</v>
      </c>
      <c r="BD9194" t="str">
        <f>IF(AND(ADHOC!$G$15="",ADHOC!$S$4=""),"",IF(ADHOC!$G$15&lt;&gt;"",IF(ADHOC!$G$15=LEFT(Domein!$AS9194,LEN(ADHOC!$G$15)),MAX(Domein!BD$1:'Domein'!BD9193)+1,""),IF(ADHOC!$S$4=LEFT(Domein!$AS9194,LEN(ADHOC!$S$4)),MAX(Domein!BD$1:'Domein'!BD9193)+1,"")))</f>
        <v/>
      </c>
    </row>
    <row r="9195" spans="45:56" x14ac:dyDescent="0.2">
      <c r="AS9195" s="4" t="s">
        <v>37625</v>
      </c>
      <c r="AT9195" s="4" t="s">
        <v>21312</v>
      </c>
      <c r="AU9195" s="4" t="s">
        <v>456</v>
      </c>
      <c r="AV9195" s="4" t="s">
        <v>21220</v>
      </c>
      <c r="AW9195" s="4" t="s">
        <v>1167</v>
      </c>
      <c r="AX9195" s="4"/>
      <c r="AY9195" s="4"/>
      <c r="AZ9195" s="4"/>
      <c r="BA9195" s="4"/>
      <c r="BB9195" s="4"/>
      <c r="BC9195" s="4">
        <v>40</v>
      </c>
      <c r="BD9195" t="str">
        <f>IF(AND(ADHOC!$G$15="",ADHOC!$S$4=""),"",IF(ADHOC!$G$15&lt;&gt;"",IF(ADHOC!$G$15=LEFT(Domein!$AS9195,LEN(ADHOC!$G$15)),MAX(Domein!BD$1:'Domein'!BD9194)+1,""),IF(ADHOC!$S$4=LEFT(Domein!$AS9195,LEN(ADHOC!$S$4)),MAX(Domein!BD$1:'Domein'!BD9194)+1,"")))</f>
        <v/>
      </c>
    </row>
    <row r="9196" spans="45:56" x14ac:dyDescent="0.2">
      <c r="AS9196" s="4" t="s">
        <v>37626</v>
      </c>
      <c r="AT9196" s="4" t="s">
        <v>32359</v>
      </c>
      <c r="AU9196" s="4" t="s">
        <v>456</v>
      </c>
      <c r="AV9196" s="4" t="s">
        <v>21220</v>
      </c>
      <c r="AW9196" s="4" t="s">
        <v>1167</v>
      </c>
      <c r="AX9196" s="4"/>
      <c r="AY9196" s="4"/>
      <c r="AZ9196" s="4"/>
      <c r="BA9196" s="4"/>
      <c r="BB9196" s="4"/>
      <c r="BC9196" s="4">
        <v>40</v>
      </c>
      <c r="BD9196" t="str">
        <f>IF(AND(ADHOC!$G$15="",ADHOC!$S$4=""),"",IF(ADHOC!$G$15&lt;&gt;"",IF(ADHOC!$G$15=LEFT(Domein!$AS9196,LEN(ADHOC!$G$15)),MAX(Domein!BD$1:'Domein'!BD9195)+1,""),IF(ADHOC!$S$4=LEFT(Domein!$AS9196,LEN(ADHOC!$S$4)),MAX(Domein!BD$1:'Domein'!BD9195)+1,"")))</f>
        <v/>
      </c>
    </row>
    <row r="9197" spans="45:56" x14ac:dyDescent="0.2">
      <c r="AS9197" s="4" t="s">
        <v>37627</v>
      </c>
      <c r="AT9197" s="4" t="s">
        <v>31725</v>
      </c>
      <c r="AU9197" s="4" t="s">
        <v>456</v>
      </c>
      <c r="AV9197" s="4" t="s">
        <v>21220</v>
      </c>
      <c r="AW9197" s="4" t="s">
        <v>1167</v>
      </c>
      <c r="AX9197" s="4"/>
      <c r="AY9197" s="4"/>
      <c r="AZ9197" s="4"/>
      <c r="BA9197" s="4"/>
      <c r="BB9197" s="4"/>
      <c r="BC9197" s="4">
        <v>40</v>
      </c>
      <c r="BD9197" t="str">
        <f>IF(AND(ADHOC!$G$15="",ADHOC!$S$4=""),"",IF(ADHOC!$G$15&lt;&gt;"",IF(ADHOC!$G$15=LEFT(Domein!$AS9197,LEN(ADHOC!$G$15)),MAX(Domein!BD$1:'Domein'!BD9196)+1,""),IF(ADHOC!$S$4=LEFT(Domein!$AS9197,LEN(ADHOC!$S$4)),MAX(Domein!BD$1:'Domein'!BD9196)+1,"")))</f>
        <v/>
      </c>
    </row>
    <row r="9198" spans="45:56" x14ac:dyDescent="0.2">
      <c r="AS9198" s="4" t="s">
        <v>37628</v>
      </c>
      <c r="AT9198" s="4" t="s">
        <v>21312</v>
      </c>
      <c r="AU9198" s="4" t="s">
        <v>456</v>
      </c>
      <c r="AV9198" s="4" t="s">
        <v>21220</v>
      </c>
      <c r="AW9198" s="4" t="s">
        <v>1167</v>
      </c>
      <c r="AX9198" s="4"/>
      <c r="AY9198" s="4"/>
      <c r="AZ9198" s="4"/>
      <c r="BA9198" s="4"/>
      <c r="BB9198" s="4"/>
      <c r="BC9198" s="4">
        <v>40</v>
      </c>
      <c r="BD9198" t="str">
        <f>IF(AND(ADHOC!$G$15="",ADHOC!$S$4=""),"",IF(ADHOC!$G$15&lt;&gt;"",IF(ADHOC!$G$15=LEFT(Domein!$AS9198,LEN(ADHOC!$G$15)),MAX(Domein!BD$1:'Domein'!BD9197)+1,""),IF(ADHOC!$S$4=LEFT(Domein!$AS9198,LEN(ADHOC!$S$4)),MAX(Domein!BD$1:'Domein'!BD9197)+1,"")))</f>
        <v/>
      </c>
    </row>
    <row r="9199" spans="45:56" x14ac:dyDescent="0.2">
      <c r="AS9199" s="4" t="s">
        <v>36625</v>
      </c>
      <c r="AT9199" s="4" t="s">
        <v>36619</v>
      </c>
      <c r="AU9199" s="4" t="s">
        <v>456</v>
      </c>
      <c r="AV9199" s="4" t="s">
        <v>12350</v>
      </c>
      <c r="AW9199" s="4" t="s">
        <v>701</v>
      </c>
      <c r="AX9199" s="4"/>
      <c r="AY9199" s="4"/>
      <c r="AZ9199" s="4"/>
      <c r="BA9199" s="4"/>
      <c r="BB9199" s="4"/>
      <c r="BC9199" s="4">
        <v>40</v>
      </c>
      <c r="BD9199" t="str">
        <f>IF(AND(ADHOC!$G$15="",ADHOC!$S$4=""),"",IF(ADHOC!$G$15&lt;&gt;"",IF(ADHOC!$G$15=LEFT(Domein!$AS9199,LEN(ADHOC!$G$15)),MAX(Domein!BD$1:'Domein'!BD9198)+1,""),IF(ADHOC!$S$4=LEFT(Domein!$AS9199,LEN(ADHOC!$S$4)),MAX(Domein!BD$1:'Domein'!BD9198)+1,"")))</f>
        <v/>
      </c>
    </row>
    <row r="9200" spans="45:56" x14ac:dyDescent="0.2">
      <c r="AS9200" s="4" t="s">
        <v>36626</v>
      </c>
      <c r="AT9200" s="4" t="s">
        <v>36622</v>
      </c>
      <c r="AU9200" s="4" t="s">
        <v>456</v>
      </c>
      <c r="AV9200" s="4" t="s">
        <v>12350</v>
      </c>
      <c r="AW9200" s="4" t="s">
        <v>701</v>
      </c>
      <c r="AX9200" s="4"/>
      <c r="AY9200" s="4"/>
      <c r="AZ9200" s="4"/>
      <c r="BA9200" s="4"/>
      <c r="BB9200" s="4"/>
      <c r="BC9200" s="4">
        <v>40</v>
      </c>
      <c r="BD9200" t="str">
        <f>IF(AND(ADHOC!$G$15="",ADHOC!$S$4=""),"",IF(ADHOC!$G$15&lt;&gt;"",IF(ADHOC!$G$15=LEFT(Domein!$AS9200,LEN(ADHOC!$G$15)),MAX(Domein!BD$1:'Domein'!BD9199)+1,""),IF(ADHOC!$S$4=LEFT(Domein!$AS9200,LEN(ADHOC!$S$4)),MAX(Domein!BD$1:'Domein'!BD9199)+1,"")))</f>
        <v/>
      </c>
    </row>
    <row r="9201" spans="45:56" x14ac:dyDescent="0.2">
      <c r="AS9201" s="4" t="s">
        <v>37629</v>
      </c>
      <c r="AT9201" s="4" t="s">
        <v>21218</v>
      </c>
      <c r="AU9201" s="4" t="s">
        <v>456</v>
      </c>
      <c r="AV9201" s="4" t="s">
        <v>21220</v>
      </c>
      <c r="AW9201" s="4" t="s">
        <v>1167</v>
      </c>
      <c r="AX9201" s="4"/>
      <c r="AY9201" s="4"/>
      <c r="AZ9201" s="4"/>
      <c r="BA9201" s="4"/>
      <c r="BB9201" s="4"/>
      <c r="BC9201" s="4">
        <v>40</v>
      </c>
      <c r="BD9201" t="str">
        <f>IF(AND(ADHOC!$G$15="",ADHOC!$S$4=""),"",IF(ADHOC!$G$15&lt;&gt;"",IF(ADHOC!$G$15=LEFT(Domein!$AS9201,LEN(ADHOC!$G$15)),MAX(Domein!BD$1:'Domein'!BD9200)+1,""),IF(ADHOC!$S$4=LEFT(Domein!$AS9201,LEN(ADHOC!$S$4)),MAX(Domein!BD$1:'Domein'!BD9200)+1,"")))</f>
        <v/>
      </c>
    </row>
    <row r="9202" spans="45:56" x14ac:dyDescent="0.2">
      <c r="AS9202" s="4" t="s">
        <v>35831</v>
      </c>
      <c r="AT9202" s="4" t="s">
        <v>21182</v>
      </c>
      <c r="AU9202" s="4" t="s">
        <v>456</v>
      </c>
      <c r="AV9202" s="4" t="s">
        <v>21220</v>
      </c>
      <c r="AW9202" s="4" t="s">
        <v>1167</v>
      </c>
      <c r="AX9202" s="4"/>
      <c r="AY9202" s="4"/>
      <c r="AZ9202" s="4"/>
      <c r="BA9202" s="4"/>
      <c r="BB9202" s="4"/>
      <c r="BC9202" s="4">
        <v>40</v>
      </c>
      <c r="BD9202" t="str">
        <f>IF(AND(ADHOC!$G$15="",ADHOC!$S$4=""),"",IF(ADHOC!$G$15&lt;&gt;"",IF(ADHOC!$G$15=LEFT(Domein!$AS9202,LEN(ADHOC!$G$15)),MAX(Domein!BD$1:'Domein'!BD9201)+1,""),IF(ADHOC!$S$4=LEFT(Domein!$AS9202,LEN(ADHOC!$S$4)),MAX(Domein!BD$1:'Domein'!BD9201)+1,"")))</f>
        <v/>
      </c>
    </row>
    <row r="9203" spans="45:56" x14ac:dyDescent="0.2">
      <c r="AS9203" s="4" t="s">
        <v>37630</v>
      </c>
      <c r="AT9203" s="4" t="s">
        <v>31902</v>
      </c>
      <c r="AU9203" s="4" t="s">
        <v>456</v>
      </c>
      <c r="AV9203" s="4" t="s">
        <v>21220</v>
      </c>
      <c r="AW9203" s="4" t="s">
        <v>1167</v>
      </c>
      <c r="AX9203" s="4"/>
      <c r="AY9203" s="4"/>
      <c r="AZ9203" s="4"/>
      <c r="BA9203" s="4"/>
      <c r="BB9203" s="4"/>
      <c r="BC9203" s="4">
        <v>40</v>
      </c>
      <c r="BD9203" t="str">
        <f>IF(AND(ADHOC!$G$15="",ADHOC!$S$4=""),"",IF(ADHOC!$G$15&lt;&gt;"",IF(ADHOC!$G$15=LEFT(Domein!$AS9203,LEN(ADHOC!$G$15)),MAX(Domein!BD$1:'Domein'!BD9202)+1,""),IF(ADHOC!$S$4=LEFT(Domein!$AS9203,LEN(ADHOC!$S$4)),MAX(Domein!BD$1:'Domein'!BD9202)+1,"")))</f>
        <v/>
      </c>
    </row>
    <row r="9204" spans="45:56" x14ac:dyDescent="0.2">
      <c r="AS9204" s="4" t="s">
        <v>35832</v>
      </c>
      <c r="AT9204" s="4" t="s">
        <v>21705</v>
      </c>
      <c r="AU9204" s="4" t="s">
        <v>456</v>
      </c>
      <c r="AV9204" s="4" t="s">
        <v>21220</v>
      </c>
      <c r="AW9204" s="4" t="s">
        <v>1167</v>
      </c>
      <c r="AX9204" s="4"/>
      <c r="AY9204" s="4"/>
      <c r="AZ9204" s="4"/>
      <c r="BA9204" s="4"/>
      <c r="BB9204" s="4"/>
      <c r="BC9204" s="4">
        <v>40</v>
      </c>
      <c r="BD9204" t="str">
        <f>IF(AND(ADHOC!$G$15="",ADHOC!$S$4=""),"",IF(ADHOC!$G$15&lt;&gt;"",IF(ADHOC!$G$15=LEFT(Domein!$AS9204,LEN(ADHOC!$G$15)),MAX(Domein!BD$1:'Domein'!BD9203)+1,""),IF(ADHOC!$S$4=LEFT(Domein!$AS9204,LEN(ADHOC!$S$4)),MAX(Domein!BD$1:'Domein'!BD9203)+1,"")))</f>
        <v/>
      </c>
    </row>
    <row r="9205" spans="45:56" x14ac:dyDescent="0.2">
      <c r="AS9205" s="4" t="s">
        <v>37631</v>
      </c>
      <c r="AT9205" s="4" t="s">
        <v>21286</v>
      </c>
      <c r="AU9205" s="4" t="s">
        <v>456</v>
      </c>
      <c r="AV9205" s="4" t="s">
        <v>21220</v>
      </c>
      <c r="AW9205" s="4" t="s">
        <v>1167</v>
      </c>
      <c r="AX9205" s="4"/>
      <c r="AY9205" s="4"/>
      <c r="AZ9205" s="4"/>
      <c r="BA9205" s="4"/>
      <c r="BB9205" s="4"/>
      <c r="BC9205" s="4">
        <v>40</v>
      </c>
      <c r="BD9205" t="str">
        <f>IF(AND(ADHOC!$G$15="",ADHOC!$S$4=""),"",IF(ADHOC!$G$15&lt;&gt;"",IF(ADHOC!$G$15=LEFT(Domein!$AS9205,LEN(ADHOC!$G$15)),MAX(Domein!BD$1:'Domein'!BD9204)+1,""),IF(ADHOC!$S$4=LEFT(Domein!$AS9205,LEN(ADHOC!$S$4)),MAX(Domein!BD$1:'Domein'!BD9204)+1,"")))</f>
        <v/>
      </c>
    </row>
    <row r="9206" spans="45:56" x14ac:dyDescent="0.2">
      <c r="AS9206" s="4" t="s">
        <v>37632</v>
      </c>
      <c r="AT9206" s="4" t="s">
        <v>21180</v>
      </c>
      <c r="AU9206" s="4" t="s">
        <v>456</v>
      </c>
      <c r="AV9206" s="4" t="s">
        <v>21220</v>
      </c>
      <c r="AW9206" s="4" t="s">
        <v>1167</v>
      </c>
      <c r="AX9206" s="4"/>
      <c r="AY9206" s="4"/>
      <c r="AZ9206" s="4"/>
      <c r="BA9206" s="4"/>
      <c r="BB9206" s="4"/>
      <c r="BC9206" s="4">
        <v>40</v>
      </c>
      <c r="BD9206" t="str">
        <f>IF(AND(ADHOC!$G$15="",ADHOC!$S$4=""),"",IF(ADHOC!$G$15&lt;&gt;"",IF(ADHOC!$G$15=LEFT(Domein!$AS9206,LEN(ADHOC!$G$15)),MAX(Domein!BD$1:'Domein'!BD9205)+1,""),IF(ADHOC!$S$4=LEFT(Domein!$AS9206,LEN(ADHOC!$S$4)),MAX(Domein!BD$1:'Domein'!BD9205)+1,"")))</f>
        <v/>
      </c>
    </row>
    <row r="9207" spans="45:56" x14ac:dyDescent="0.2">
      <c r="AS9207" s="4" t="s">
        <v>37633</v>
      </c>
      <c r="AT9207" s="4" t="s">
        <v>31736</v>
      </c>
      <c r="AU9207" s="4" t="s">
        <v>456</v>
      </c>
      <c r="AV9207" s="4" t="s">
        <v>21220</v>
      </c>
      <c r="AW9207" s="4" t="s">
        <v>1167</v>
      </c>
      <c r="AX9207" s="4"/>
      <c r="AY9207" s="4"/>
      <c r="AZ9207" s="4"/>
      <c r="BA9207" s="4"/>
      <c r="BB9207" s="4"/>
      <c r="BC9207" s="4">
        <v>40</v>
      </c>
      <c r="BD9207" t="str">
        <f>IF(AND(ADHOC!$G$15="",ADHOC!$S$4=""),"",IF(ADHOC!$G$15&lt;&gt;"",IF(ADHOC!$G$15=LEFT(Domein!$AS9207,LEN(ADHOC!$G$15)),MAX(Domein!BD$1:'Domein'!BD9206)+1,""),IF(ADHOC!$S$4=LEFT(Domein!$AS9207,LEN(ADHOC!$S$4)),MAX(Domein!BD$1:'Domein'!BD9206)+1,"")))</f>
        <v/>
      </c>
    </row>
    <row r="9208" spans="45:56" x14ac:dyDescent="0.2">
      <c r="AS9208" s="4" t="s">
        <v>37634</v>
      </c>
      <c r="AT9208" s="4" t="s">
        <v>31873</v>
      </c>
      <c r="AU9208" s="4" t="s">
        <v>456</v>
      </c>
      <c r="AV9208" s="4" t="s">
        <v>21220</v>
      </c>
      <c r="AW9208" s="4" t="s">
        <v>1167</v>
      </c>
      <c r="AX9208" s="4"/>
      <c r="AY9208" s="4"/>
      <c r="AZ9208" s="4"/>
      <c r="BA9208" s="4"/>
      <c r="BB9208" s="4"/>
      <c r="BC9208" s="4">
        <v>40</v>
      </c>
      <c r="BD9208" t="str">
        <f>IF(AND(ADHOC!$G$15="",ADHOC!$S$4=""),"",IF(ADHOC!$G$15&lt;&gt;"",IF(ADHOC!$G$15=LEFT(Domein!$AS9208,LEN(ADHOC!$G$15)),MAX(Domein!BD$1:'Domein'!BD9207)+1,""),IF(ADHOC!$S$4=LEFT(Domein!$AS9208,LEN(ADHOC!$S$4)),MAX(Domein!BD$1:'Domein'!BD9207)+1,"")))</f>
        <v/>
      </c>
    </row>
    <row r="9209" spans="45:56" x14ac:dyDescent="0.2">
      <c r="AS9209" s="4" t="s">
        <v>37635</v>
      </c>
      <c r="AT9209" s="4" t="s">
        <v>21235</v>
      </c>
      <c r="AU9209" s="4" t="s">
        <v>456</v>
      </c>
      <c r="AV9209" s="4" t="s">
        <v>12350</v>
      </c>
      <c r="AW9209" s="4" t="s">
        <v>724</v>
      </c>
      <c r="AX9209" s="4"/>
      <c r="AY9209" s="4"/>
      <c r="AZ9209" s="4"/>
      <c r="BA9209" s="4"/>
      <c r="BB9209" s="4"/>
      <c r="BC9209" s="4">
        <v>40</v>
      </c>
      <c r="BD9209" t="str">
        <f>IF(AND(ADHOC!$G$15="",ADHOC!$S$4=""),"",IF(ADHOC!$G$15&lt;&gt;"",IF(ADHOC!$G$15=LEFT(Domein!$AS9209,LEN(ADHOC!$G$15)),MAX(Domein!BD$1:'Domein'!BD9208)+1,""),IF(ADHOC!$S$4=LEFT(Domein!$AS9209,LEN(ADHOC!$S$4)),MAX(Domein!BD$1:'Domein'!BD9208)+1,"")))</f>
        <v/>
      </c>
    </row>
    <row r="9210" spans="45:56" x14ac:dyDescent="0.2">
      <c r="AS9210" s="4" t="s">
        <v>38130</v>
      </c>
      <c r="AT9210" s="4" t="s">
        <v>21179</v>
      </c>
      <c r="AU9210" s="4" t="s">
        <v>456</v>
      </c>
      <c r="AV9210" s="4" t="s">
        <v>12350</v>
      </c>
      <c r="AW9210" s="4" t="s">
        <v>724</v>
      </c>
      <c r="AX9210" s="4"/>
      <c r="AY9210" s="4"/>
      <c r="AZ9210" s="4"/>
      <c r="BA9210" s="4"/>
      <c r="BB9210" s="4"/>
      <c r="BC9210" s="4">
        <v>40</v>
      </c>
      <c r="BD9210" t="str">
        <f>IF(AND(ADHOC!$G$15="",ADHOC!$S$4=""),"",IF(ADHOC!$G$15&lt;&gt;"",IF(ADHOC!$G$15=LEFT(Domein!$AS9210,LEN(ADHOC!$G$15)),MAX(Domein!BD$1:'Domein'!BD9209)+1,""),IF(ADHOC!$S$4=LEFT(Domein!$AS9210,LEN(ADHOC!$S$4)),MAX(Domein!BD$1:'Domein'!BD9209)+1,"")))</f>
        <v/>
      </c>
    </row>
    <row r="9211" spans="45:56" x14ac:dyDescent="0.2">
      <c r="AS9211" s="4" t="s">
        <v>38131</v>
      </c>
      <c r="AT9211" s="4" t="s">
        <v>31746</v>
      </c>
      <c r="AU9211" s="4" t="s">
        <v>456</v>
      </c>
      <c r="AV9211" s="4" t="s">
        <v>12350</v>
      </c>
      <c r="AW9211" s="4" t="s">
        <v>724</v>
      </c>
      <c r="AX9211" s="4"/>
      <c r="AY9211" s="4"/>
      <c r="AZ9211" s="4"/>
      <c r="BA9211" s="4"/>
      <c r="BB9211" s="4"/>
      <c r="BC9211" s="4">
        <v>40</v>
      </c>
      <c r="BD9211" t="str">
        <f>IF(AND(ADHOC!$G$15="",ADHOC!$S$4=""),"",IF(ADHOC!$G$15&lt;&gt;"",IF(ADHOC!$G$15=LEFT(Domein!$AS9211,LEN(ADHOC!$G$15)),MAX(Domein!BD$1:'Domein'!BD9210)+1,""),IF(ADHOC!$S$4=LEFT(Domein!$AS9211,LEN(ADHOC!$S$4)),MAX(Domein!BD$1:'Domein'!BD9210)+1,"")))</f>
        <v/>
      </c>
    </row>
    <row r="9212" spans="45:56" x14ac:dyDescent="0.2">
      <c r="AS9212" s="4" t="s">
        <v>37636</v>
      </c>
      <c r="AT9212" s="4" t="s">
        <v>21176</v>
      </c>
      <c r="AU9212" s="4" t="s">
        <v>456</v>
      </c>
      <c r="AV9212" s="4" t="s">
        <v>12350</v>
      </c>
      <c r="AW9212" s="4" t="s">
        <v>724</v>
      </c>
      <c r="AX9212" s="4"/>
      <c r="AY9212" s="4"/>
      <c r="AZ9212" s="4"/>
      <c r="BA9212" s="4"/>
      <c r="BB9212" s="4"/>
      <c r="BC9212" s="4">
        <v>40</v>
      </c>
      <c r="BD9212" t="str">
        <f>IF(AND(ADHOC!$G$15="",ADHOC!$S$4=""),"",IF(ADHOC!$G$15&lt;&gt;"",IF(ADHOC!$G$15=LEFT(Domein!$AS9212,LEN(ADHOC!$G$15)),MAX(Domein!BD$1:'Domein'!BD9211)+1,""),IF(ADHOC!$S$4=LEFT(Domein!$AS9212,LEN(ADHOC!$S$4)),MAX(Domein!BD$1:'Domein'!BD9211)+1,"")))</f>
        <v/>
      </c>
    </row>
    <row r="9213" spans="45:56" x14ac:dyDescent="0.2">
      <c r="AS9213" s="4" t="s">
        <v>37637</v>
      </c>
      <c r="AT9213" s="4" t="s">
        <v>21177</v>
      </c>
      <c r="AU9213" s="4" t="s">
        <v>456</v>
      </c>
      <c r="AV9213" s="4" t="s">
        <v>12350</v>
      </c>
      <c r="AW9213" s="4" t="s">
        <v>724</v>
      </c>
      <c r="AX9213" s="4"/>
      <c r="AY9213" s="4"/>
      <c r="AZ9213" s="4"/>
      <c r="BA9213" s="4"/>
      <c r="BB9213" s="4"/>
      <c r="BC9213" s="4">
        <v>40</v>
      </c>
      <c r="BD9213" t="str">
        <f>IF(AND(ADHOC!$G$15="",ADHOC!$S$4=""),"",IF(ADHOC!$G$15&lt;&gt;"",IF(ADHOC!$G$15=LEFT(Domein!$AS9213,LEN(ADHOC!$G$15)),MAX(Domein!BD$1:'Domein'!BD9212)+1,""),IF(ADHOC!$S$4=LEFT(Domein!$AS9213,LEN(ADHOC!$S$4)),MAX(Domein!BD$1:'Domein'!BD9212)+1,"")))</f>
        <v/>
      </c>
    </row>
    <row r="9214" spans="45:56" x14ac:dyDescent="0.2">
      <c r="AS9214" s="4" t="s">
        <v>37638</v>
      </c>
      <c r="AT9214" s="4" t="s">
        <v>21312</v>
      </c>
      <c r="AU9214" s="4" t="s">
        <v>456</v>
      </c>
      <c r="AV9214" s="4" t="s">
        <v>12350</v>
      </c>
      <c r="AW9214" s="4" t="s">
        <v>724</v>
      </c>
      <c r="AX9214" s="4"/>
      <c r="AY9214" s="4"/>
      <c r="AZ9214" s="4"/>
      <c r="BA9214" s="4"/>
      <c r="BB9214" s="4"/>
      <c r="BC9214" s="4">
        <v>40</v>
      </c>
      <c r="BD9214" t="str">
        <f>IF(AND(ADHOC!$G$15="",ADHOC!$S$4=""),"",IF(ADHOC!$G$15&lt;&gt;"",IF(ADHOC!$G$15=LEFT(Domein!$AS9214,LEN(ADHOC!$G$15)),MAX(Domein!BD$1:'Domein'!BD9213)+1,""),IF(ADHOC!$S$4=LEFT(Domein!$AS9214,LEN(ADHOC!$S$4)),MAX(Domein!BD$1:'Domein'!BD9213)+1,"")))</f>
        <v/>
      </c>
    </row>
    <row r="9215" spans="45:56" x14ac:dyDescent="0.2">
      <c r="AS9215" s="4" t="s">
        <v>37639</v>
      </c>
      <c r="AT9215" s="4" t="s">
        <v>31750</v>
      </c>
      <c r="AU9215" s="4" t="s">
        <v>456</v>
      </c>
      <c r="AV9215" s="4" t="s">
        <v>12350</v>
      </c>
      <c r="AW9215" s="4" t="s">
        <v>724</v>
      </c>
      <c r="AX9215" s="4"/>
      <c r="AY9215" s="4"/>
      <c r="AZ9215" s="4"/>
      <c r="BA9215" s="4"/>
      <c r="BB9215" s="4"/>
      <c r="BC9215" s="4">
        <v>40</v>
      </c>
      <c r="BD9215" t="str">
        <f>IF(AND(ADHOC!$G$15="",ADHOC!$S$4=""),"",IF(ADHOC!$G$15&lt;&gt;"",IF(ADHOC!$G$15=LEFT(Domein!$AS9215,LEN(ADHOC!$G$15)),MAX(Domein!BD$1:'Domein'!BD9214)+1,""),IF(ADHOC!$S$4=LEFT(Domein!$AS9215,LEN(ADHOC!$S$4)),MAX(Domein!BD$1:'Domein'!BD9214)+1,"")))</f>
        <v/>
      </c>
    </row>
    <row r="9216" spans="45:56" x14ac:dyDescent="0.2">
      <c r="AS9216" s="4" t="s">
        <v>38132</v>
      </c>
      <c r="AT9216" s="4" t="s">
        <v>31752</v>
      </c>
      <c r="AU9216" s="4" t="s">
        <v>456</v>
      </c>
      <c r="AV9216" s="4" t="s">
        <v>12350</v>
      </c>
      <c r="AW9216" s="4" t="s">
        <v>724</v>
      </c>
      <c r="AX9216" s="4"/>
      <c r="AY9216" s="4"/>
      <c r="AZ9216" s="4"/>
      <c r="BA9216" s="4"/>
      <c r="BB9216" s="4"/>
      <c r="BC9216" s="4">
        <v>40</v>
      </c>
      <c r="BD9216" t="str">
        <f>IF(AND(ADHOC!$G$15="",ADHOC!$S$4=""),"",IF(ADHOC!$G$15&lt;&gt;"",IF(ADHOC!$G$15=LEFT(Domein!$AS9216,LEN(ADHOC!$G$15)),MAX(Domein!BD$1:'Domein'!BD9215)+1,""),IF(ADHOC!$S$4=LEFT(Domein!$AS9216,LEN(ADHOC!$S$4)),MAX(Domein!BD$1:'Domein'!BD9215)+1,"")))</f>
        <v/>
      </c>
    </row>
    <row r="9217" spans="45:56" x14ac:dyDescent="0.2">
      <c r="AS9217" s="4" t="s">
        <v>38133</v>
      </c>
      <c r="AT9217" s="4" t="s">
        <v>21181</v>
      </c>
      <c r="AU9217" s="4" t="s">
        <v>456</v>
      </c>
      <c r="AV9217" s="4" t="s">
        <v>12350</v>
      </c>
      <c r="AW9217" s="4" t="s">
        <v>724</v>
      </c>
      <c r="AX9217" s="4"/>
      <c r="AY9217" s="4"/>
      <c r="AZ9217" s="4"/>
      <c r="BA9217" s="4"/>
      <c r="BB9217" s="4"/>
      <c r="BC9217" s="4">
        <v>40</v>
      </c>
      <c r="BD9217" t="str">
        <f>IF(AND(ADHOC!$G$15="",ADHOC!$S$4=""),"",IF(ADHOC!$G$15&lt;&gt;"",IF(ADHOC!$G$15=LEFT(Domein!$AS9217,LEN(ADHOC!$G$15)),MAX(Domein!BD$1:'Domein'!BD9216)+1,""),IF(ADHOC!$S$4=LEFT(Domein!$AS9217,LEN(ADHOC!$S$4)),MAX(Domein!BD$1:'Domein'!BD9216)+1,"")))</f>
        <v/>
      </c>
    </row>
    <row r="9218" spans="45:56" x14ac:dyDescent="0.2">
      <c r="AS9218" s="4" t="s">
        <v>38134</v>
      </c>
      <c r="AT9218" s="4" t="s">
        <v>21236</v>
      </c>
      <c r="AU9218" s="4" t="s">
        <v>456</v>
      </c>
      <c r="AV9218" s="4" t="s">
        <v>12350</v>
      </c>
      <c r="AW9218" s="4" t="s">
        <v>724</v>
      </c>
      <c r="AX9218" s="4"/>
      <c r="AY9218" s="4"/>
      <c r="AZ9218" s="4"/>
      <c r="BA9218" s="4"/>
      <c r="BB9218" s="4"/>
      <c r="BC9218" s="4">
        <v>40</v>
      </c>
      <c r="BD9218" t="str">
        <f>IF(AND(ADHOC!$G$15="",ADHOC!$S$4=""),"",IF(ADHOC!$G$15&lt;&gt;"",IF(ADHOC!$G$15=LEFT(Domein!$AS9218,LEN(ADHOC!$G$15)),MAX(Domein!BD$1:'Domein'!BD9217)+1,""),IF(ADHOC!$S$4=LEFT(Domein!$AS9218,LEN(ADHOC!$S$4)),MAX(Domein!BD$1:'Domein'!BD9217)+1,"")))</f>
        <v/>
      </c>
    </row>
    <row r="9219" spans="45:56" x14ac:dyDescent="0.2">
      <c r="AS9219" s="4" t="s">
        <v>37640</v>
      </c>
      <c r="AT9219" s="4" t="s">
        <v>31757</v>
      </c>
      <c r="AU9219" s="4" t="s">
        <v>456</v>
      </c>
      <c r="AV9219" s="4" t="s">
        <v>12350</v>
      </c>
      <c r="AW9219" s="4" t="s">
        <v>724</v>
      </c>
      <c r="AX9219" s="4"/>
      <c r="AY9219" s="4"/>
      <c r="AZ9219" s="4"/>
      <c r="BA9219" s="4"/>
      <c r="BB9219" s="4"/>
      <c r="BC9219" s="4">
        <v>40</v>
      </c>
      <c r="BD9219" t="str">
        <f>IF(AND(ADHOC!$G$15="",ADHOC!$S$4=""),"",IF(ADHOC!$G$15&lt;&gt;"",IF(ADHOC!$G$15=LEFT(Domein!$AS9219,LEN(ADHOC!$G$15)),MAX(Domein!BD$1:'Domein'!BD9218)+1,""),IF(ADHOC!$S$4=LEFT(Domein!$AS9219,LEN(ADHOC!$S$4)),MAX(Domein!BD$1:'Domein'!BD9218)+1,"")))</f>
        <v/>
      </c>
    </row>
    <row r="9220" spans="45:56" x14ac:dyDescent="0.2">
      <c r="AS9220" s="4" t="s">
        <v>38135</v>
      </c>
      <c r="AT9220" s="4" t="s">
        <v>21180</v>
      </c>
      <c r="AU9220" s="4" t="s">
        <v>456</v>
      </c>
      <c r="AV9220" s="4" t="s">
        <v>12350</v>
      </c>
      <c r="AW9220" s="4" t="s">
        <v>724</v>
      </c>
      <c r="AX9220" s="4"/>
      <c r="AY9220" s="4"/>
      <c r="AZ9220" s="4"/>
      <c r="BA9220" s="4"/>
      <c r="BB9220" s="4"/>
      <c r="BC9220" s="4">
        <v>40</v>
      </c>
      <c r="BD9220" t="str">
        <f>IF(AND(ADHOC!$G$15="",ADHOC!$S$4=""),"",IF(ADHOC!$G$15&lt;&gt;"",IF(ADHOC!$G$15=LEFT(Domein!$AS9220,LEN(ADHOC!$G$15)),MAX(Domein!BD$1:'Domein'!BD9219)+1,""),IF(ADHOC!$S$4=LEFT(Domein!$AS9220,LEN(ADHOC!$S$4)),MAX(Domein!BD$1:'Domein'!BD9219)+1,"")))</f>
        <v/>
      </c>
    </row>
    <row r="9221" spans="45:56" x14ac:dyDescent="0.2">
      <c r="AS9221" s="4" t="s">
        <v>38136</v>
      </c>
      <c r="AT9221" s="4" t="s">
        <v>32359</v>
      </c>
      <c r="AU9221" s="4" t="s">
        <v>456</v>
      </c>
      <c r="AV9221" s="4" t="s">
        <v>12350</v>
      </c>
      <c r="AW9221" s="4" t="s">
        <v>724</v>
      </c>
      <c r="AX9221" s="4"/>
      <c r="AY9221" s="4"/>
      <c r="AZ9221" s="4"/>
      <c r="BA9221" s="4"/>
      <c r="BB9221" s="4"/>
      <c r="BC9221" s="4">
        <v>40</v>
      </c>
      <c r="BD9221" t="str">
        <f>IF(AND(ADHOC!$G$15="",ADHOC!$S$4=""),"",IF(ADHOC!$G$15&lt;&gt;"",IF(ADHOC!$G$15=LEFT(Domein!$AS9221,LEN(ADHOC!$G$15)),MAX(Domein!BD$1:'Domein'!BD9220)+1,""),IF(ADHOC!$S$4=LEFT(Domein!$AS9221,LEN(ADHOC!$S$4)),MAX(Domein!BD$1:'Domein'!BD9220)+1,"")))</f>
        <v/>
      </c>
    </row>
    <row r="9222" spans="45:56" x14ac:dyDescent="0.2">
      <c r="AS9222" s="4" t="s">
        <v>37641</v>
      </c>
      <c r="AT9222" s="4" t="s">
        <v>21237</v>
      </c>
      <c r="AU9222" s="4" t="s">
        <v>456</v>
      </c>
      <c r="AV9222" s="4" t="s">
        <v>12350</v>
      </c>
      <c r="AW9222" s="4" t="s">
        <v>724</v>
      </c>
      <c r="AX9222" s="4"/>
      <c r="AY9222" s="4"/>
      <c r="AZ9222" s="4"/>
      <c r="BA9222" s="4"/>
      <c r="BB9222" s="4"/>
      <c r="BC9222" s="4">
        <v>40</v>
      </c>
      <c r="BD9222" t="str">
        <f>IF(AND(ADHOC!$G$15="",ADHOC!$S$4=""),"",IF(ADHOC!$G$15&lt;&gt;"",IF(ADHOC!$G$15=LEFT(Domein!$AS9222,LEN(ADHOC!$G$15)),MAX(Domein!BD$1:'Domein'!BD9221)+1,""),IF(ADHOC!$S$4=LEFT(Domein!$AS9222,LEN(ADHOC!$S$4)),MAX(Domein!BD$1:'Domein'!BD9221)+1,"")))</f>
        <v/>
      </c>
    </row>
    <row r="9223" spans="45:56" x14ac:dyDescent="0.2">
      <c r="AS9223" s="4" t="s">
        <v>38137</v>
      </c>
      <c r="AT9223" s="4" t="s">
        <v>21182</v>
      </c>
      <c r="AU9223" s="4" t="s">
        <v>456</v>
      </c>
      <c r="AV9223" s="4" t="s">
        <v>12350</v>
      </c>
      <c r="AW9223" s="4" t="s">
        <v>724</v>
      </c>
      <c r="AX9223" s="4"/>
      <c r="AY9223" s="4"/>
      <c r="AZ9223" s="4"/>
      <c r="BA9223" s="4"/>
      <c r="BB9223" s="4"/>
      <c r="BC9223" s="4">
        <v>40</v>
      </c>
      <c r="BD9223" t="str">
        <f>IF(AND(ADHOC!$G$15="",ADHOC!$S$4=""),"",IF(ADHOC!$G$15&lt;&gt;"",IF(ADHOC!$G$15=LEFT(Domein!$AS9223,LEN(ADHOC!$G$15)),MAX(Domein!BD$1:'Domein'!BD9222)+1,""),IF(ADHOC!$S$4=LEFT(Domein!$AS9223,LEN(ADHOC!$S$4)),MAX(Domein!BD$1:'Domein'!BD9222)+1,"")))</f>
        <v/>
      </c>
    </row>
    <row r="9224" spans="45:56" x14ac:dyDescent="0.2">
      <c r="AS9224" s="4" t="s">
        <v>37642</v>
      </c>
      <c r="AT9224" s="4" t="s">
        <v>31760</v>
      </c>
      <c r="AU9224" s="4" t="s">
        <v>456</v>
      </c>
      <c r="AV9224" s="4" t="s">
        <v>12350</v>
      </c>
      <c r="AW9224" s="4" t="s">
        <v>724</v>
      </c>
      <c r="AX9224" s="4"/>
      <c r="AY9224" s="4"/>
      <c r="AZ9224" s="4"/>
      <c r="BA9224" s="4"/>
      <c r="BB9224" s="4"/>
      <c r="BC9224" s="4">
        <v>40</v>
      </c>
      <c r="BD9224" t="str">
        <f>IF(AND(ADHOC!$G$15="",ADHOC!$S$4=""),"",IF(ADHOC!$G$15&lt;&gt;"",IF(ADHOC!$G$15=LEFT(Domein!$AS9224,LEN(ADHOC!$G$15)),MAX(Domein!BD$1:'Domein'!BD9223)+1,""),IF(ADHOC!$S$4=LEFT(Domein!$AS9224,LEN(ADHOC!$S$4)),MAX(Domein!BD$1:'Domein'!BD9223)+1,"")))</f>
        <v/>
      </c>
    </row>
    <row r="9225" spans="45:56" x14ac:dyDescent="0.2">
      <c r="AS9225" s="4" t="s">
        <v>37643</v>
      </c>
      <c r="AT9225" s="4" t="s">
        <v>31892</v>
      </c>
      <c r="AU9225" s="4" t="s">
        <v>456</v>
      </c>
      <c r="AV9225" s="4" t="s">
        <v>12350</v>
      </c>
      <c r="AW9225" s="4" t="s">
        <v>724</v>
      </c>
      <c r="AX9225" s="4"/>
      <c r="AY9225" s="4"/>
      <c r="AZ9225" s="4"/>
      <c r="BA9225" s="4"/>
      <c r="BB9225" s="4"/>
      <c r="BC9225" s="4">
        <v>40</v>
      </c>
      <c r="BD9225" t="str">
        <f>IF(AND(ADHOC!$G$15="",ADHOC!$S$4=""),"",IF(ADHOC!$G$15&lt;&gt;"",IF(ADHOC!$G$15=LEFT(Domein!$AS9225,LEN(ADHOC!$G$15)),MAX(Domein!BD$1:'Domein'!BD9224)+1,""),IF(ADHOC!$S$4=LEFT(Domein!$AS9225,LEN(ADHOC!$S$4)),MAX(Domein!BD$1:'Domein'!BD9224)+1,"")))</f>
        <v/>
      </c>
    </row>
    <row r="9226" spans="45:56" x14ac:dyDescent="0.2">
      <c r="AS9226" s="4" t="s">
        <v>38138</v>
      </c>
      <c r="AT9226" s="4" t="s">
        <v>31764</v>
      </c>
      <c r="AU9226" s="4" t="s">
        <v>456</v>
      </c>
      <c r="AV9226" s="4" t="s">
        <v>12350</v>
      </c>
      <c r="AW9226" s="4" t="s">
        <v>724</v>
      </c>
      <c r="AX9226" s="4"/>
      <c r="AY9226" s="4"/>
      <c r="AZ9226" s="4"/>
      <c r="BA9226" s="4"/>
      <c r="BB9226" s="4"/>
      <c r="BC9226" s="4">
        <v>40</v>
      </c>
      <c r="BD9226" t="str">
        <f>IF(AND(ADHOC!$G$15="",ADHOC!$S$4=""),"",IF(ADHOC!$G$15&lt;&gt;"",IF(ADHOC!$G$15=LEFT(Domein!$AS9226,LEN(ADHOC!$G$15)),MAX(Domein!BD$1:'Domein'!BD9225)+1,""),IF(ADHOC!$S$4=LEFT(Domein!$AS9226,LEN(ADHOC!$S$4)),MAX(Domein!BD$1:'Domein'!BD9225)+1,"")))</f>
        <v/>
      </c>
    </row>
    <row r="9227" spans="45:56" x14ac:dyDescent="0.2">
      <c r="AS9227" s="4" t="s">
        <v>37644</v>
      </c>
      <c r="AT9227" s="4" t="s">
        <v>31766</v>
      </c>
      <c r="AU9227" s="4" t="s">
        <v>456</v>
      </c>
      <c r="AV9227" s="4" t="s">
        <v>12350</v>
      </c>
      <c r="AW9227" s="4" t="s">
        <v>724</v>
      </c>
      <c r="AX9227" s="4"/>
      <c r="AY9227" s="4"/>
      <c r="AZ9227" s="4"/>
      <c r="BA9227" s="4"/>
      <c r="BB9227" s="4"/>
      <c r="BC9227" s="4">
        <v>40</v>
      </c>
      <c r="BD9227" t="str">
        <f>IF(AND(ADHOC!$G$15="",ADHOC!$S$4=""),"",IF(ADHOC!$G$15&lt;&gt;"",IF(ADHOC!$G$15=LEFT(Domein!$AS9227,LEN(ADHOC!$G$15)),MAX(Domein!BD$1:'Domein'!BD9226)+1,""),IF(ADHOC!$S$4=LEFT(Domein!$AS9227,LEN(ADHOC!$S$4)),MAX(Domein!BD$1:'Domein'!BD9226)+1,"")))</f>
        <v/>
      </c>
    </row>
    <row r="9228" spans="45:56" x14ac:dyDescent="0.2">
      <c r="AS9228" s="4" t="s">
        <v>38139</v>
      </c>
      <c r="AT9228" s="4" t="s">
        <v>21705</v>
      </c>
      <c r="AU9228" s="4" t="s">
        <v>456</v>
      </c>
      <c r="AV9228" s="4" t="s">
        <v>12350</v>
      </c>
      <c r="AW9228" s="4" t="s">
        <v>724</v>
      </c>
      <c r="AX9228" s="4"/>
      <c r="AY9228" s="4"/>
      <c r="AZ9228" s="4"/>
      <c r="BA9228" s="4"/>
      <c r="BB9228" s="4"/>
      <c r="BC9228" s="4">
        <v>40</v>
      </c>
      <c r="BD9228" t="str">
        <f>IF(AND(ADHOC!$G$15="",ADHOC!$S$4=""),"",IF(ADHOC!$G$15&lt;&gt;"",IF(ADHOC!$G$15=LEFT(Domein!$AS9228,LEN(ADHOC!$G$15)),MAX(Domein!BD$1:'Domein'!BD9227)+1,""),IF(ADHOC!$S$4=LEFT(Domein!$AS9228,LEN(ADHOC!$S$4)),MAX(Domein!BD$1:'Domein'!BD9227)+1,"")))</f>
        <v/>
      </c>
    </row>
    <row r="9229" spans="45:56" x14ac:dyDescent="0.2">
      <c r="AS9229" s="4" t="s">
        <v>37645</v>
      </c>
      <c r="AT9229" s="4" t="s">
        <v>31729</v>
      </c>
      <c r="AU9229" s="4" t="s">
        <v>456</v>
      </c>
      <c r="AV9229" s="4" t="s">
        <v>12350</v>
      </c>
      <c r="AW9229" s="4" t="s">
        <v>724</v>
      </c>
      <c r="AX9229" s="4"/>
      <c r="AY9229" s="4"/>
      <c r="AZ9229" s="4"/>
      <c r="BA9229" s="4"/>
      <c r="BB9229" s="4"/>
      <c r="BC9229" s="4">
        <v>40</v>
      </c>
      <c r="BD9229" t="str">
        <f>IF(AND(ADHOC!$G$15="",ADHOC!$S$4=""),"",IF(ADHOC!$G$15&lt;&gt;"",IF(ADHOC!$G$15=LEFT(Domein!$AS9229,LEN(ADHOC!$G$15)),MAX(Domein!BD$1:'Domein'!BD9228)+1,""),IF(ADHOC!$S$4=LEFT(Domein!$AS9229,LEN(ADHOC!$S$4)),MAX(Domein!BD$1:'Domein'!BD9228)+1,"")))</f>
        <v/>
      </c>
    </row>
    <row r="9230" spans="45:56" x14ac:dyDescent="0.2">
      <c r="AS9230" s="4" t="s">
        <v>37646</v>
      </c>
      <c r="AT9230" s="4" t="s">
        <v>21219</v>
      </c>
      <c r="AU9230" s="4" t="s">
        <v>456</v>
      </c>
      <c r="AV9230" s="4" t="s">
        <v>12350</v>
      </c>
      <c r="AW9230" s="4" t="s">
        <v>724</v>
      </c>
      <c r="AX9230" s="4"/>
      <c r="AY9230" s="4"/>
      <c r="AZ9230" s="4"/>
      <c r="BA9230" s="4"/>
      <c r="BB9230" s="4"/>
      <c r="BC9230" s="4">
        <v>40</v>
      </c>
      <c r="BD9230" t="str">
        <f>IF(AND(ADHOC!$G$15="",ADHOC!$S$4=""),"",IF(ADHOC!$G$15&lt;&gt;"",IF(ADHOC!$G$15=LEFT(Domein!$AS9230,LEN(ADHOC!$G$15)),MAX(Domein!BD$1:'Domein'!BD9229)+1,""),IF(ADHOC!$S$4=LEFT(Domein!$AS9230,LEN(ADHOC!$S$4)),MAX(Domein!BD$1:'Domein'!BD9229)+1,"")))</f>
        <v/>
      </c>
    </row>
    <row r="9231" spans="45:56" x14ac:dyDescent="0.2">
      <c r="AS9231" s="4" t="s">
        <v>37647</v>
      </c>
      <c r="AT9231" s="4" t="s">
        <v>31731</v>
      </c>
      <c r="AU9231" s="4" t="s">
        <v>456</v>
      </c>
      <c r="AV9231" s="4" t="s">
        <v>12350</v>
      </c>
      <c r="AW9231" s="4" t="s">
        <v>724</v>
      </c>
      <c r="AX9231" s="4"/>
      <c r="AY9231" s="4"/>
      <c r="AZ9231" s="4"/>
      <c r="BA9231" s="4"/>
      <c r="BB9231" s="4"/>
      <c r="BC9231" s="4">
        <v>40</v>
      </c>
      <c r="BD9231" t="str">
        <f>IF(AND(ADHOC!$G$15="",ADHOC!$S$4=""),"",IF(ADHOC!$G$15&lt;&gt;"",IF(ADHOC!$G$15=LEFT(Domein!$AS9231,LEN(ADHOC!$G$15)),MAX(Domein!BD$1:'Domein'!BD9230)+1,""),IF(ADHOC!$S$4=LEFT(Domein!$AS9231,LEN(ADHOC!$S$4)),MAX(Domein!BD$1:'Domein'!BD9230)+1,"")))</f>
        <v/>
      </c>
    </row>
    <row r="9232" spans="45:56" x14ac:dyDescent="0.2">
      <c r="AS9232" s="4" t="s">
        <v>37648</v>
      </c>
      <c r="AT9232" s="4" t="s">
        <v>31899</v>
      </c>
      <c r="AU9232" s="4" t="s">
        <v>456</v>
      </c>
      <c r="AV9232" s="4" t="s">
        <v>12350</v>
      </c>
      <c r="AW9232" s="4" t="s">
        <v>724</v>
      </c>
      <c r="AX9232" s="4"/>
      <c r="AY9232" s="4"/>
      <c r="AZ9232" s="4"/>
      <c r="BA9232" s="4"/>
      <c r="BB9232" s="4"/>
      <c r="BC9232" s="4">
        <v>40</v>
      </c>
      <c r="BD9232" t="str">
        <f>IF(AND(ADHOC!$G$15="",ADHOC!$S$4=""),"",IF(ADHOC!$G$15&lt;&gt;"",IF(ADHOC!$G$15=LEFT(Domein!$AS9232,LEN(ADHOC!$G$15)),MAX(Domein!BD$1:'Domein'!BD9231)+1,""),IF(ADHOC!$S$4=LEFT(Domein!$AS9232,LEN(ADHOC!$S$4)),MAX(Domein!BD$1:'Domein'!BD9231)+1,"")))</f>
        <v/>
      </c>
    </row>
    <row r="9233" spans="45:56" x14ac:dyDescent="0.2">
      <c r="AS9233" s="4" t="s">
        <v>37649</v>
      </c>
      <c r="AT9233" s="4" t="s">
        <v>32842</v>
      </c>
      <c r="AU9233" s="4" t="s">
        <v>456</v>
      </c>
      <c r="AV9233" s="4" t="s">
        <v>12350</v>
      </c>
      <c r="AW9233" s="4" t="s">
        <v>724</v>
      </c>
      <c r="AX9233" s="4"/>
      <c r="AY9233" s="4"/>
      <c r="AZ9233" s="4"/>
      <c r="BA9233" s="4"/>
      <c r="BB9233" s="4"/>
      <c r="BC9233" s="4">
        <v>40</v>
      </c>
      <c r="BD9233" t="str">
        <f>IF(AND(ADHOC!$G$15="",ADHOC!$S$4=""),"",IF(ADHOC!$G$15&lt;&gt;"",IF(ADHOC!$G$15=LEFT(Domein!$AS9233,LEN(ADHOC!$G$15)),MAX(Domein!BD$1:'Domein'!BD9232)+1,""),IF(ADHOC!$S$4=LEFT(Domein!$AS9233,LEN(ADHOC!$S$4)),MAX(Domein!BD$1:'Domein'!BD9232)+1,"")))</f>
        <v/>
      </c>
    </row>
    <row r="9234" spans="45:56" x14ac:dyDescent="0.2">
      <c r="AS9234" s="4" t="s">
        <v>38140</v>
      </c>
      <c r="AT9234" s="4" t="s">
        <v>31902</v>
      </c>
      <c r="AU9234" s="4" t="s">
        <v>456</v>
      </c>
      <c r="AV9234" s="4" t="s">
        <v>12350</v>
      </c>
      <c r="AW9234" s="4" t="s">
        <v>724</v>
      </c>
      <c r="AX9234" s="4"/>
      <c r="AY9234" s="4"/>
      <c r="AZ9234" s="4"/>
      <c r="BA9234" s="4"/>
      <c r="BB9234" s="4"/>
      <c r="BC9234" s="4">
        <v>40</v>
      </c>
      <c r="BD9234" t="str">
        <f>IF(AND(ADHOC!$G$15="",ADHOC!$S$4=""),"",IF(ADHOC!$G$15&lt;&gt;"",IF(ADHOC!$G$15=LEFT(Domein!$AS9234,LEN(ADHOC!$G$15)),MAX(Domein!BD$1:'Domein'!BD9233)+1,""),IF(ADHOC!$S$4=LEFT(Domein!$AS9234,LEN(ADHOC!$S$4)),MAX(Domein!BD$1:'Domein'!BD9233)+1,"")))</f>
        <v/>
      </c>
    </row>
    <row r="9235" spans="45:56" x14ac:dyDescent="0.2">
      <c r="AS9235" s="4" t="s">
        <v>37650</v>
      </c>
      <c r="AT9235" s="4" t="s">
        <v>32370</v>
      </c>
      <c r="AU9235" s="4" t="s">
        <v>456</v>
      </c>
      <c r="AV9235" s="4" t="s">
        <v>12350</v>
      </c>
      <c r="AW9235" s="4" t="s">
        <v>724</v>
      </c>
      <c r="AX9235" s="4"/>
      <c r="AY9235" s="4"/>
      <c r="AZ9235" s="4"/>
      <c r="BA9235" s="4"/>
      <c r="BB9235" s="4"/>
      <c r="BC9235" s="4">
        <v>40</v>
      </c>
      <c r="BD9235" t="str">
        <f>IF(AND(ADHOC!$G$15="",ADHOC!$S$4=""),"",IF(ADHOC!$G$15&lt;&gt;"",IF(ADHOC!$G$15=LEFT(Domein!$AS9235,LEN(ADHOC!$G$15)),MAX(Domein!BD$1:'Domein'!BD9234)+1,""),IF(ADHOC!$S$4=LEFT(Domein!$AS9235,LEN(ADHOC!$S$4)),MAX(Domein!BD$1:'Domein'!BD9234)+1,"")))</f>
        <v/>
      </c>
    </row>
    <row r="9236" spans="45:56" x14ac:dyDescent="0.2">
      <c r="AS9236" s="4" t="s">
        <v>37651</v>
      </c>
      <c r="AT9236" s="4" t="s">
        <v>21370</v>
      </c>
      <c r="AU9236" s="4" t="s">
        <v>456</v>
      </c>
      <c r="AV9236" s="4" t="s">
        <v>12350</v>
      </c>
      <c r="AW9236" s="4" t="s">
        <v>724</v>
      </c>
      <c r="AX9236" s="4"/>
      <c r="AY9236" s="4"/>
      <c r="AZ9236" s="4"/>
      <c r="BA9236" s="4"/>
      <c r="BB9236" s="4"/>
      <c r="BC9236" s="4">
        <v>40</v>
      </c>
      <c r="BD9236" t="str">
        <f>IF(AND(ADHOC!$G$15="",ADHOC!$S$4=""),"",IF(ADHOC!$G$15&lt;&gt;"",IF(ADHOC!$G$15=LEFT(Domein!$AS9236,LEN(ADHOC!$G$15)),MAX(Domein!BD$1:'Domein'!BD9235)+1,""),IF(ADHOC!$S$4=LEFT(Domein!$AS9236,LEN(ADHOC!$S$4)),MAX(Domein!BD$1:'Domein'!BD9235)+1,"")))</f>
        <v/>
      </c>
    </row>
    <row r="9237" spans="45:56" x14ac:dyDescent="0.2">
      <c r="AS9237" s="4" t="s">
        <v>38141</v>
      </c>
      <c r="AT9237" s="4" t="s">
        <v>32276</v>
      </c>
      <c r="AU9237" s="4" t="s">
        <v>456</v>
      </c>
      <c r="AV9237" s="4" t="s">
        <v>12350</v>
      </c>
      <c r="AW9237" s="4" t="s">
        <v>724</v>
      </c>
      <c r="AX9237" s="4"/>
      <c r="AY9237" s="4"/>
      <c r="AZ9237" s="4"/>
      <c r="BA9237" s="4"/>
      <c r="BB9237" s="4"/>
      <c r="BC9237" s="4">
        <v>40</v>
      </c>
      <c r="BD9237" t="str">
        <f>IF(AND(ADHOC!$G$15="",ADHOC!$S$4=""),"",IF(ADHOC!$G$15&lt;&gt;"",IF(ADHOC!$G$15=LEFT(Domein!$AS9237,LEN(ADHOC!$G$15)),MAX(Domein!BD$1:'Domein'!BD9236)+1,""),IF(ADHOC!$S$4=LEFT(Domein!$AS9237,LEN(ADHOC!$S$4)),MAX(Domein!BD$1:'Domein'!BD9236)+1,"")))</f>
        <v/>
      </c>
    </row>
    <row r="9238" spans="45:56" x14ac:dyDescent="0.2">
      <c r="AS9238" s="4" t="s">
        <v>38142</v>
      </c>
      <c r="AT9238" s="4" t="s">
        <v>31868</v>
      </c>
      <c r="AU9238" s="4" t="s">
        <v>456</v>
      </c>
      <c r="AV9238" s="4" t="s">
        <v>12350</v>
      </c>
      <c r="AW9238" s="4" t="s">
        <v>724</v>
      </c>
      <c r="AX9238" s="4"/>
      <c r="AY9238" s="4"/>
      <c r="AZ9238" s="4"/>
      <c r="BA9238" s="4"/>
      <c r="BB9238" s="4"/>
      <c r="BC9238" s="4">
        <v>40</v>
      </c>
      <c r="BD9238" t="str">
        <f>IF(AND(ADHOC!$G$15="",ADHOC!$S$4=""),"",IF(ADHOC!$G$15&lt;&gt;"",IF(ADHOC!$G$15=LEFT(Domein!$AS9238,LEN(ADHOC!$G$15)),MAX(Domein!BD$1:'Domein'!BD9237)+1,""),IF(ADHOC!$S$4=LEFT(Domein!$AS9238,LEN(ADHOC!$S$4)),MAX(Domein!BD$1:'Domein'!BD9237)+1,"")))</f>
        <v/>
      </c>
    </row>
    <row r="9239" spans="45:56" x14ac:dyDescent="0.2">
      <c r="AS9239" s="4" t="s">
        <v>37652</v>
      </c>
      <c r="AT9239" s="4" t="s">
        <v>32236</v>
      </c>
      <c r="AU9239" s="4" t="s">
        <v>456</v>
      </c>
      <c r="AV9239" s="4" t="s">
        <v>12350</v>
      </c>
      <c r="AW9239" s="4" t="s">
        <v>724</v>
      </c>
      <c r="AX9239" s="4"/>
      <c r="AY9239" s="4"/>
      <c r="AZ9239" s="4"/>
      <c r="BA9239" s="4"/>
      <c r="BB9239" s="4"/>
      <c r="BC9239" s="4">
        <v>40</v>
      </c>
      <c r="BD9239" t="str">
        <f>IF(AND(ADHOC!$G$15="",ADHOC!$S$4=""),"",IF(ADHOC!$G$15&lt;&gt;"",IF(ADHOC!$G$15=LEFT(Domein!$AS9239,LEN(ADHOC!$G$15)),MAX(Domein!BD$1:'Domein'!BD9238)+1,""),IF(ADHOC!$S$4=LEFT(Domein!$AS9239,LEN(ADHOC!$S$4)),MAX(Domein!BD$1:'Domein'!BD9238)+1,"")))</f>
        <v/>
      </c>
    </row>
    <row r="9240" spans="45:56" x14ac:dyDescent="0.2">
      <c r="AS9240" s="4" t="s">
        <v>37653</v>
      </c>
      <c r="AT9240" s="4" t="s">
        <v>31733</v>
      </c>
      <c r="AU9240" s="4" t="s">
        <v>456</v>
      </c>
      <c r="AV9240" s="4" t="s">
        <v>12350</v>
      </c>
      <c r="AW9240" s="4" t="s">
        <v>724</v>
      </c>
      <c r="AX9240" s="4"/>
      <c r="AY9240" s="4"/>
      <c r="AZ9240" s="4"/>
      <c r="BA9240" s="4"/>
      <c r="BB9240" s="4"/>
      <c r="BC9240" s="4">
        <v>40</v>
      </c>
      <c r="BD9240" t="str">
        <f>IF(AND(ADHOC!$G$15="",ADHOC!$S$4=""),"",IF(ADHOC!$G$15&lt;&gt;"",IF(ADHOC!$G$15=LEFT(Domein!$AS9240,LEN(ADHOC!$G$15)),MAX(Domein!BD$1:'Domein'!BD9239)+1,""),IF(ADHOC!$S$4=LEFT(Domein!$AS9240,LEN(ADHOC!$S$4)),MAX(Domein!BD$1:'Domein'!BD9239)+1,"")))</f>
        <v/>
      </c>
    </row>
    <row r="9241" spans="45:56" x14ac:dyDescent="0.2">
      <c r="AS9241" s="4" t="s">
        <v>37654</v>
      </c>
      <c r="AT9241" s="4" t="s">
        <v>21286</v>
      </c>
      <c r="AU9241" s="4" t="s">
        <v>456</v>
      </c>
      <c r="AV9241" s="4" t="s">
        <v>12350</v>
      </c>
      <c r="AW9241" s="4" t="s">
        <v>724</v>
      </c>
      <c r="AX9241" s="4"/>
      <c r="AY9241" s="4"/>
      <c r="AZ9241" s="4"/>
      <c r="BA9241" s="4"/>
      <c r="BB9241" s="4"/>
      <c r="BC9241" s="4">
        <v>40</v>
      </c>
      <c r="BD9241" t="str">
        <f>IF(AND(ADHOC!$G$15="",ADHOC!$S$4=""),"",IF(ADHOC!$G$15&lt;&gt;"",IF(ADHOC!$G$15=LEFT(Domein!$AS9241,LEN(ADHOC!$G$15)),MAX(Domein!BD$1:'Domein'!BD9240)+1,""),IF(ADHOC!$S$4=LEFT(Domein!$AS9241,LEN(ADHOC!$S$4)),MAX(Domein!BD$1:'Domein'!BD9240)+1,"")))</f>
        <v/>
      </c>
    </row>
    <row r="9242" spans="45:56" x14ac:dyDescent="0.2">
      <c r="AS9242" s="4" t="s">
        <v>38143</v>
      </c>
      <c r="AT9242" s="4" t="s">
        <v>21703</v>
      </c>
      <c r="AU9242" s="4" t="s">
        <v>456</v>
      </c>
      <c r="AV9242" s="4" t="s">
        <v>12350</v>
      </c>
      <c r="AW9242" s="4" t="s">
        <v>724</v>
      </c>
      <c r="AX9242" s="4"/>
      <c r="AY9242" s="4"/>
      <c r="AZ9242" s="4"/>
      <c r="BA9242" s="4"/>
      <c r="BB9242" s="4"/>
      <c r="BC9242" s="4">
        <v>40</v>
      </c>
      <c r="BD9242" t="str">
        <f>IF(AND(ADHOC!$G$15="",ADHOC!$S$4=""),"",IF(ADHOC!$G$15&lt;&gt;"",IF(ADHOC!$G$15=LEFT(Domein!$AS9242,LEN(ADHOC!$G$15)),MAX(Domein!BD$1:'Domein'!BD9241)+1,""),IF(ADHOC!$S$4=LEFT(Domein!$AS9242,LEN(ADHOC!$S$4)),MAX(Domein!BD$1:'Domein'!BD9241)+1,"")))</f>
        <v/>
      </c>
    </row>
    <row r="9243" spans="45:56" x14ac:dyDescent="0.2">
      <c r="AS9243" s="4" t="s">
        <v>37655</v>
      </c>
      <c r="AT9243" s="4" t="s">
        <v>31871</v>
      </c>
      <c r="AU9243" s="4" t="s">
        <v>456</v>
      </c>
      <c r="AV9243" s="4" t="s">
        <v>12350</v>
      </c>
      <c r="AW9243" s="4" t="s">
        <v>724</v>
      </c>
      <c r="AX9243" s="4"/>
      <c r="AY9243" s="4"/>
      <c r="AZ9243" s="4"/>
      <c r="BA9243" s="4"/>
      <c r="BB9243" s="4"/>
      <c r="BC9243" s="4">
        <v>40</v>
      </c>
      <c r="BD9243" t="str">
        <f>IF(AND(ADHOC!$G$15="",ADHOC!$S$4=""),"",IF(ADHOC!$G$15&lt;&gt;"",IF(ADHOC!$G$15=LEFT(Domein!$AS9243,LEN(ADHOC!$G$15)),MAX(Domein!BD$1:'Domein'!BD9242)+1,""),IF(ADHOC!$S$4=LEFT(Domein!$AS9243,LEN(ADHOC!$S$4)),MAX(Domein!BD$1:'Domein'!BD9242)+1,"")))</f>
        <v/>
      </c>
    </row>
    <row r="9244" spans="45:56" x14ac:dyDescent="0.2">
      <c r="AS9244" s="4" t="s">
        <v>37656</v>
      </c>
      <c r="AT9244" s="4" t="s">
        <v>31738</v>
      </c>
      <c r="AU9244" s="4" t="s">
        <v>456</v>
      </c>
      <c r="AV9244" s="4" t="s">
        <v>12350</v>
      </c>
      <c r="AW9244" s="4" t="s">
        <v>724</v>
      </c>
      <c r="AX9244" s="4"/>
      <c r="AY9244" s="4"/>
      <c r="AZ9244" s="4"/>
      <c r="BA9244" s="4"/>
      <c r="BB9244" s="4"/>
      <c r="BC9244" s="4">
        <v>40</v>
      </c>
      <c r="BD9244" t="str">
        <f>IF(AND(ADHOC!$G$15="",ADHOC!$S$4=""),"",IF(ADHOC!$G$15&lt;&gt;"",IF(ADHOC!$G$15=LEFT(Domein!$AS9244,LEN(ADHOC!$G$15)),MAX(Domein!BD$1:'Domein'!BD9243)+1,""),IF(ADHOC!$S$4=LEFT(Domein!$AS9244,LEN(ADHOC!$S$4)),MAX(Domein!BD$1:'Domein'!BD9243)+1,"")))</f>
        <v/>
      </c>
    </row>
    <row r="9245" spans="45:56" x14ac:dyDescent="0.2">
      <c r="AS9245" s="4" t="s">
        <v>38144</v>
      </c>
      <c r="AT9245" s="4" t="s">
        <v>31740</v>
      </c>
      <c r="AU9245" s="4" t="s">
        <v>456</v>
      </c>
      <c r="AV9245" s="4" t="s">
        <v>12350</v>
      </c>
      <c r="AW9245" s="4" t="s">
        <v>724</v>
      </c>
      <c r="AX9245" s="4"/>
      <c r="AY9245" s="4"/>
      <c r="AZ9245" s="4"/>
      <c r="BA9245" s="4"/>
      <c r="BB9245" s="4"/>
      <c r="BC9245" s="4">
        <v>40</v>
      </c>
      <c r="BD9245" t="str">
        <f>IF(AND(ADHOC!$G$15="",ADHOC!$S$4=""),"",IF(ADHOC!$G$15&lt;&gt;"",IF(ADHOC!$G$15=LEFT(Domein!$AS9245,LEN(ADHOC!$G$15)),MAX(Domein!BD$1:'Domein'!BD9244)+1,""),IF(ADHOC!$S$4=LEFT(Domein!$AS9245,LEN(ADHOC!$S$4)),MAX(Domein!BD$1:'Domein'!BD9244)+1,"")))</f>
        <v/>
      </c>
    </row>
    <row r="9246" spans="45:56" x14ac:dyDescent="0.2">
      <c r="AS9246" s="4" t="s">
        <v>37657</v>
      </c>
      <c r="AT9246" s="4" t="s">
        <v>31873</v>
      </c>
      <c r="AU9246" s="4" t="s">
        <v>456</v>
      </c>
      <c r="AV9246" s="4" t="s">
        <v>12350</v>
      </c>
      <c r="AW9246" s="4" t="s">
        <v>724</v>
      </c>
      <c r="AX9246" s="4"/>
      <c r="AY9246" s="4"/>
      <c r="AZ9246" s="4"/>
      <c r="BA9246" s="4"/>
      <c r="BB9246" s="4"/>
      <c r="BC9246" s="4">
        <v>40</v>
      </c>
      <c r="BD9246" t="str">
        <f>IF(AND(ADHOC!$G$15="",ADHOC!$S$4=""),"",IF(ADHOC!$G$15&lt;&gt;"",IF(ADHOC!$G$15=LEFT(Domein!$AS9246,LEN(ADHOC!$G$15)),MAX(Domein!BD$1:'Domein'!BD9245)+1,""),IF(ADHOC!$S$4=LEFT(Domein!$AS9246,LEN(ADHOC!$S$4)),MAX(Domein!BD$1:'Domein'!BD9245)+1,"")))</f>
        <v/>
      </c>
    </row>
    <row r="9247" spans="45:56" x14ac:dyDescent="0.2">
      <c r="AS9247" s="4" t="s">
        <v>37658</v>
      </c>
      <c r="AT9247" s="4" t="s">
        <v>31742</v>
      </c>
      <c r="AU9247" s="4" t="s">
        <v>456</v>
      </c>
      <c r="AV9247" s="4" t="s">
        <v>12350</v>
      </c>
      <c r="AW9247" s="4" t="s">
        <v>724</v>
      </c>
      <c r="AX9247" s="4"/>
      <c r="AY9247" s="4"/>
      <c r="AZ9247" s="4"/>
      <c r="BA9247" s="4"/>
      <c r="BB9247" s="4"/>
      <c r="BC9247" s="4">
        <v>40</v>
      </c>
      <c r="BD9247" t="str">
        <f>IF(AND(ADHOC!$G$15="",ADHOC!$S$4=""),"",IF(ADHOC!$G$15&lt;&gt;"",IF(ADHOC!$G$15=LEFT(Domein!$AS9247,LEN(ADHOC!$G$15)),MAX(Domein!BD$1:'Domein'!BD9246)+1,""),IF(ADHOC!$S$4=LEFT(Domein!$AS9247,LEN(ADHOC!$S$4)),MAX(Domein!BD$1:'Domein'!BD9246)+1,"")))</f>
        <v/>
      </c>
    </row>
    <row r="9248" spans="45:56" x14ac:dyDescent="0.2">
      <c r="AS9248" s="4" t="s">
        <v>38145</v>
      </c>
      <c r="AT9248" s="4" t="s">
        <v>21218</v>
      </c>
      <c r="AU9248" s="4" t="s">
        <v>456</v>
      </c>
      <c r="AV9248" s="4" t="s">
        <v>12350</v>
      </c>
      <c r="AW9248" s="4" t="s">
        <v>724</v>
      </c>
      <c r="AX9248" s="4"/>
      <c r="AY9248" s="4"/>
      <c r="AZ9248" s="4"/>
      <c r="BA9248" s="4"/>
      <c r="BB9248" s="4"/>
      <c r="BC9248" s="4">
        <v>40</v>
      </c>
      <c r="BD9248" t="str">
        <f>IF(AND(ADHOC!$G$15="",ADHOC!$S$4=""),"",IF(ADHOC!$G$15&lt;&gt;"",IF(ADHOC!$G$15=LEFT(Domein!$AS9248,LEN(ADHOC!$G$15)),MAX(Domein!BD$1:'Domein'!BD9247)+1,""),IF(ADHOC!$S$4=LEFT(Domein!$AS9248,LEN(ADHOC!$S$4)),MAX(Domein!BD$1:'Domein'!BD9247)+1,"")))</f>
        <v/>
      </c>
    </row>
    <row r="9249" spans="45:56" x14ac:dyDescent="0.2">
      <c r="AS9249" s="4" t="s">
        <v>37659</v>
      </c>
      <c r="AT9249" s="4" t="s">
        <v>31736</v>
      </c>
      <c r="AU9249" s="4" t="s">
        <v>456</v>
      </c>
      <c r="AV9249" s="4" t="s">
        <v>12350</v>
      </c>
      <c r="AW9249" s="4" t="s">
        <v>724</v>
      </c>
      <c r="AX9249" s="4"/>
      <c r="AY9249" s="4"/>
      <c r="AZ9249" s="4"/>
      <c r="BA9249" s="4"/>
      <c r="BB9249" s="4"/>
      <c r="BC9249" s="4">
        <v>40</v>
      </c>
      <c r="BD9249" t="str">
        <f>IF(AND(ADHOC!$G$15="",ADHOC!$S$4=""),"",IF(ADHOC!$G$15&lt;&gt;"",IF(ADHOC!$G$15=LEFT(Domein!$AS9249,LEN(ADHOC!$G$15)),MAX(Domein!BD$1:'Domein'!BD9248)+1,""),IF(ADHOC!$S$4=LEFT(Domein!$AS9249,LEN(ADHOC!$S$4)),MAX(Domein!BD$1:'Domein'!BD9248)+1,"")))</f>
        <v/>
      </c>
    </row>
    <row r="9250" spans="45:56" x14ac:dyDescent="0.2">
      <c r="AS9250" s="4" t="s">
        <v>37660</v>
      </c>
      <c r="AT9250" s="4" t="s">
        <v>31725</v>
      </c>
      <c r="AU9250" s="4" t="s">
        <v>456</v>
      </c>
      <c r="AV9250" s="4" t="s">
        <v>12350</v>
      </c>
      <c r="AW9250" s="4" t="s">
        <v>724</v>
      </c>
      <c r="AX9250" s="4"/>
      <c r="AY9250" s="4"/>
      <c r="AZ9250" s="4"/>
      <c r="BA9250" s="4"/>
      <c r="BB9250" s="4"/>
      <c r="BC9250" s="4">
        <v>40</v>
      </c>
      <c r="BD9250" t="str">
        <f>IF(AND(ADHOC!$G$15="",ADHOC!$S$4=""),"",IF(ADHOC!$G$15&lt;&gt;"",IF(ADHOC!$G$15=LEFT(Domein!$AS9250,LEN(ADHOC!$G$15)),MAX(Domein!BD$1:'Domein'!BD9249)+1,""),IF(ADHOC!$S$4=LEFT(Domein!$AS9250,LEN(ADHOC!$S$4)),MAX(Domein!BD$1:'Domein'!BD9249)+1,"")))</f>
        <v/>
      </c>
    </row>
    <row r="9251" spans="45:56" x14ac:dyDescent="0.2">
      <c r="AS9251" s="4" t="s">
        <v>36627</v>
      </c>
      <c r="AT9251" s="4" t="s">
        <v>36619</v>
      </c>
      <c r="AU9251" s="4" t="s">
        <v>456</v>
      </c>
      <c r="AV9251" s="4" t="s">
        <v>12350</v>
      </c>
      <c r="AW9251" s="4" t="s">
        <v>701</v>
      </c>
      <c r="AX9251" s="4"/>
      <c r="AY9251" s="4"/>
      <c r="AZ9251" s="4"/>
      <c r="BA9251" s="4"/>
      <c r="BB9251" s="4"/>
      <c r="BC9251" s="4">
        <v>40</v>
      </c>
      <c r="BD9251" t="str">
        <f>IF(AND(ADHOC!$G$15="",ADHOC!$S$4=""),"",IF(ADHOC!$G$15&lt;&gt;"",IF(ADHOC!$G$15=LEFT(Domein!$AS9251,LEN(ADHOC!$G$15)),MAX(Domein!BD$1:'Domein'!BD9250)+1,""),IF(ADHOC!$S$4=LEFT(Domein!$AS9251,LEN(ADHOC!$S$4)),MAX(Domein!BD$1:'Domein'!BD9250)+1,"")))</f>
        <v/>
      </c>
    </row>
    <row r="9252" spans="45:56" x14ac:dyDescent="0.2">
      <c r="AS9252" s="4" t="s">
        <v>35477</v>
      </c>
      <c r="AT9252" s="4" t="s">
        <v>35478</v>
      </c>
      <c r="AU9252" s="4" t="s">
        <v>456</v>
      </c>
      <c r="AV9252" s="4" t="s">
        <v>12350</v>
      </c>
      <c r="AW9252" s="4" t="s">
        <v>724</v>
      </c>
      <c r="AX9252" s="4"/>
      <c r="AY9252" s="4"/>
      <c r="AZ9252" s="4"/>
      <c r="BA9252" s="4"/>
      <c r="BB9252" s="4"/>
      <c r="BC9252" s="4">
        <v>40</v>
      </c>
      <c r="BD9252" t="str">
        <f>IF(AND(ADHOC!$G$15="",ADHOC!$S$4=""),"",IF(ADHOC!$G$15&lt;&gt;"",IF(ADHOC!$G$15=LEFT(Domein!$AS9252,LEN(ADHOC!$G$15)),MAX(Domein!BD$1:'Domein'!BD9251)+1,""),IF(ADHOC!$S$4=LEFT(Domein!$AS9252,LEN(ADHOC!$S$4)),MAX(Domein!BD$1:'Domein'!BD9251)+1,"")))</f>
        <v/>
      </c>
    </row>
    <row r="9253" spans="45:56" x14ac:dyDescent="0.2">
      <c r="AS9253" s="4" t="s">
        <v>17334</v>
      </c>
      <c r="AT9253" s="4" t="s">
        <v>9796</v>
      </c>
      <c r="AU9253" s="4" t="s">
        <v>456</v>
      </c>
      <c r="AV9253" s="4" t="s">
        <v>8520</v>
      </c>
      <c r="AW9253" s="4" t="s">
        <v>1167</v>
      </c>
      <c r="AX9253" s="4"/>
      <c r="AY9253" s="4"/>
      <c r="AZ9253" s="4"/>
      <c r="BA9253" s="4"/>
      <c r="BB9253" s="4"/>
      <c r="BC9253" s="4">
        <v>40</v>
      </c>
      <c r="BD9253" t="str">
        <f>IF(AND(ADHOC!$G$15="",ADHOC!$S$4=""),"",IF(ADHOC!$G$15&lt;&gt;"",IF(ADHOC!$G$15=LEFT(Domein!$AS9253,LEN(ADHOC!$G$15)),MAX(Domein!BD$1:'Domein'!BD9252)+1,""),IF(ADHOC!$S$4=LEFT(Domein!$AS9253,LEN(ADHOC!$S$4)),MAX(Domein!BD$1:'Domein'!BD9252)+1,"")))</f>
        <v/>
      </c>
    </row>
    <row r="9254" spans="45:56" x14ac:dyDescent="0.2">
      <c r="AS9254" s="4" t="s">
        <v>16911</v>
      </c>
      <c r="AT9254" s="4" t="s">
        <v>9796</v>
      </c>
      <c r="AU9254" s="4" t="s">
        <v>456</v>
      </c>
      <c r="AV9254" s="4" t="s">
        <v>8520</v>
      </c>
      <c r="AW9254" s="4" t="s">
        <v>1167</v>
      </c>
      <c r="AX9254" s="4"/>
      <c r="AY9254" s="4"/>
      <c r="AZ9254" s="4"/>
      <c r="BA9254" s="4"/>
      <c r="BB9254" s="4"/>
      <c r="BC9254" s="4">
        <v>40</v>
      </c>
      <c r="BD9254" t="str">
        <f>IF(AND(ADHOC!$G$15="",ADHOC!$S$4=""),"",IF(ADHOC!$G$15&lt;&gt;"",IF(ADHOC!$G$15=LEFT(Domein!$AS9254,LEN(ADHOC!$G$15)),MAX(Domein!BD$1:'Domein'!BD9253)+1,""),IF(ADHOC!$S$4=LEFT(Domein!$AS9254,LEN(ADHOC!$S$4)),MAX(Domein!BD$1:'Domein'!BD9253)+1,"")))</f>
        <v/>
      </c>
    </row>
    <row r="9255" spans="45:56" x14ac:dyDescent="0.2">
      <c r="AS9255" s="4" t="s">
        <v>16034</v>
      </c>
      <c r="AT9255" s="4" t="s">
        <v>9796</v>
      </c>
      <c r="AU9255" s="4" t="s">
        <v>456</v>
      </c>
      <c r="AV9255" s="4" t="s">
        <v>8520</v>
      </c>
      <c r="AW9255" s="4" t="s">
        <v>1167</v>
      </c>
      <c r="AX9255" s="4"/>
      <c r="AY9255" s="4"/>
      <c r="AZ9255" s="4"/>
      <c r="BA9255" s="4"/>
      <c r="BB9255" s="4"/>
      <c r="BC9255" s="4">
        <v>40</v>
      </c>
      <c r="BD9255" t="str">
        <f>IF(AND(ADHOC!$G$15="",ADHOC!$S$4=""),"",IF(ADHOC!$G$15&lt;&gt;"",IF(ADHOC!$G$15=LEFT(Domein!$AS9255,LEN(ADHOC!$G$15)),MAX(Domein!BD$1:'Domein'!BD9254)+1,""),IF(ADHOC!$S$4=LEFT(Domein!$AS9255,LEN(ADHOC!$S$4)),MAX(Domein!BD$1:'Domein'!BD9254)+1,"")))</f>
        <v/>
      </c>
    </row>
    <row r="9256" spans="45:56" x14ac:dyDescent="0.2">
      <c r="AS9256" s="4" t="s">
        <v>15750</v>
      </c>
      <c r="AT9256" s="4" t="s">
        <v>9796</v>
      </c>
      <c r="AU9256" s="4" t="s">
        <v>456</v>
      </c>
      <c r="AV9256" s="4" t="s">
        <v>8520</v>
      </c>
      <c r="AW9256" s="4" t="s">
        <v>1167</v>
      </c>
      <c r="AX9256" s="4"/>
      <c r="AY9256" s="4"/>
      <c r="AZ9256" s="4"/>
      <c r="BA9256" s="4"/>
      <c r="BB9256" s="4"/>
      <c r="BC9256" s="4">
        <v>40</v>
      </c>
      <c r="BD9256" t="str">
        <f>IF(AND(ADHOC!$G$15="",ADHOC!$S$4=""),"",IF(ADHOC!$G$15&lt;&gt;"",IF(ADHOC!$G$15=LEFT(Domein!$AS9256,LEN(ADHOC!$G$15)),MAX(Domein!BD$1:'Domein'!BD9255)+1,""),IF(ADHOC!$S$4=LEFT(Domein!$AS9256,LEN(ADHOC!$S$4)),MAX(Domein!BD$1:'Domein'!BD9255)+1,"")))</f>
        <v/>
      </c>
    </row>
    <row r="9257" spans="45:56" x14ac:dyDescent="0.2">
      <c r="AS9257" s="4" t="s">
        <v>15464</v>
      </c>
      <c r="AT9257" s="4" t="s">
        <v>9796</v>
      </c>
      <c r="AU9257" s="4" t="s">
        <v>456</v>
      </c>
      <c r="AV9257" s="4" t="s">
        <v>8520</v>
      </c>
      <c r="AW9257" s="4" t="s">
        <v>939</v>
      </c>
      <c r="AX9257" s="4"/>
      <c r="AY9257" s="4"/>
      <c r="AZ9257" s="4"/>
      <c r="BA9257" s="4"/>
      <c r="BB9257" s="4"/>
      <c r="BC9257" s="4">
        <v>40</v>
      </c>
      <c r="BD9257" t="str">
        <f>IF(AND(ADHOC!$G$15="",ADHOC!$S$4=""),"",IF(ADHOC!$G$15&lt;&gt;"",IF(ADHOC!$G$15=LEFT(Domein!$AS9257,LEN(ADHOC!$G$15)),MAX(Domein!BD$1:'Domein'!BD9256)+1,""),IF(ADHOC!$S$4=LEFT(Domein!$AS9257,LEN(ADHOC!$S$4)),MAX(Domein!BD$1:'Domein'!BD9256)+1,"")))</f>
        <v/>
      </c>
    </row>
    <row r="9258" spans="45:56" x14ac:dyDescent="0.2">
      <c r="AS9258" s="4" t="s">
        <v>14682</v>
      </c>
      <c r="AT9258" s="4" t="s">
        <v>14360</v>
      </c>
      <c r="AU9258" s="4" t="s">
        <v>456</v>
      </c>
      <c r="AV9258" s="4" t="s">
        <v>8520</v>
      </c>
      <c r="AW9258" s="4" t="s">
        <v>939</v>
      </c>
      <c r="AX9258" s="4"/>
      <c r="AY9258" s="4"/>
      <c r="AZ9258" s="4"/>
      <c r="BA9258" s="4"/>
      <c r="BB9258" s="4"/>
      <c r="BC9258" s="4">
        <v>40</v>
      </c>
      <c r="BD9258" t="str">
        <f>IF(AND(ADHOC!$G$15="",ADHOC!$S$4=""),"",IF(ADHOC!$G$15&lt;&gt;"",IF(ADHOC!$G$15=LEFT(Domein!$AS9258,LEN(ADHOC!$G$15)),MAX(Domein!BD$1:'Domein'!BD9257)+1,""),IF(ADHOC!$S$4=LEFT(Domein!$AS9258,LEN(ADHOC!$S$4)),MAX(Domein!BD$1:'Domein'!BD9257)+1,"")))</f>
        <v/>
      </c>
    </row>
    <row r="9259" spans="45:56" x14ac:dyDescent="0.2">
      <c r="AS9259" s="4" t="s">
        <v>14359</v>
      </c>
      <c r="AT9259" s="4" t="s">
        <v>14360</v>
      </c>
      <c r="AU9259" s="4" t="s">
        <v>456</v>
      </c>
      <c r="AV9259" s="4" t="s">
        <v>8520</v>
      </c>
      <c r="AW9259" s="4" t="s">
        <v>939</v>
      </c>
      <c r="AX9259" s="4"/>
      <c r="AY9259" s="4"/>
      <c r="AZ9259" s="4"/>
      <c r="BA9259" s="4"/>
      <c r="BB9259" s="4"/>
      <c r="BC9259" s="4">
        <v>40</v>
      </c>
      <c r="BD9259" t="str">
        <f>IF(AND(ADHOC!$G$15="",ADHOC!$S$4=""),"",IF(ADHOC!$G$15&lt;&gt;"",IF(ADHOC!$G$15=LEFT(Domein!$AS9259,LEN(ADHOC!$G$15)),MAX(Domein!BD$1:'Domein'!BD9258)+1,""),IF(ADHOC!$S$4=LEFT(Domein!$AS9259,LEN(ADHOC!$S$4)),MAX(Domein!BD$1:'Domein'!BD9258)+1,"")))</f>
        <v/>
      </c>
    </row>
    <row r="9260" spans="45:56" x14ac:dyDescent="0.2">
      <c r="AS9260" s="4" t="s">
        <v>12646</v>
      </c>
      <c r="AT9260" s="4" t="s">
        <v>9796</v>
      </c>
      <c r="AU9260" s="4" t="s">
        <v>456</v>
      </c>
      <c r="AV9260" s="4" t="s">
        <v>8520</v>
      </c>
      <c r="AW9260" s="4" t="s">
        <v>724</v>
      </c>
      <c r="AX9260" s="4"/>
      <c r="AY9260" s="4"/>
      <c r="AZ9260" s="4"/>
      <c r="BA9260" s="4"/>
      <c r="BB9260" s="4"/>
      <c r="BC9260" s="4">
        <v>40</v>
      </c>
      <c r="BD9260" t="str">
        <f>IF(AND(ADHOC!$G$15="",ADHOC!$S$4=""),"",IF(ADHOC!$G$15&lt;&gt;"",IF(ADHOC!$G$15=LEFT(Domein!$AS9260,LEN(ADHOC!$G$15)),MAX(Domein!BD$1:'Domein'!BD9259)+1,""),IF(ADHOC!$S$4=LEFT(Domein!$AS9260,LEN(ADHOC!$S$4)),MAX(Domein!BD$1:'Domein'!BD9259)+1,"")))</f>
        <v/>
      </c>
    </row>
    <row r="9261" spans="45:56" x14ac:dyDescent="0.2">
      <c r="AS9261" s="4" t="s">
        <v>15751</v>
      </c>
      <c r="AT9261" s="4" t="s">
        <v>9797</v>
      </c>
      <c r="AU9261" s="4" t="s">
        <v>456</v>
      </c>
      <c r="AV9261" s="4" t="s">
        <v>8520</v>
      </c>
      <c r="AW9261" s="4" t="s">
        <v>1167</v>
      </c>
      <c r="AX9261" s="4"/>
      <c r="AY9261" s="4"/>
      <c r="AZ9261" s="4"/>
      <c r="BA9261" s="4"/>
      <c r="BB9261" s="4"/>
      <c r="BC9261" s="4">
        <v>40</v>
      </c>
      <c r="BD9261" t="str">
        <f>IF(AND(ADHOC!$G$15="",ADHOC!$S$4=""),"",IF(ADHOC!$G$15&lt;&gt;"",IF(ADHOC!$G$15=LEFT(Domein!$AS9261,LEN(ADHOC!$G$15)),MAX(Domein!BD$1:'Domein'!BD9260)+1,""),IF(ADHOC!$S$4=LEFT(Domein!$AS9261,LEN(ADHOC!$S$4)),MAX(Domein!BD$1:'Domein'!BD9260)+1,"")))</f>
        <v/>
      </c>
    </row>
    <row r="9262" spans="45:56" x14ac:dyDescent="0.2">
      <c r="AS9262" s="4" t="s">
        <v>15465</v>
      </c>
      <c r="AT9262" s="4" t="s">
        <v>9797</v>
      </c>
      <c r="AU9262" s="4" t="s">
        <v>456</v>
      </c>
      <c r="AV9262" s="4" t="s">
        <v>8520</v>
      </c>
      <c r="AW9262" s="4" t="s">
        <v>939</v>
      </c>
      <c r="AX9262" s="4"/>
      <c r="AY9262" s="4"/>
      <c r="AZ9262" s="4"/>
      <c r="BA9262" s="4"/>
      <c r="BB9262" s="4"/>
      <c r="BC9262" s="4">
        <v>40</v>
      </c>
      <c r="BD9262" t="str">
        <f>IF(AND(ADHOC!$G$15="",ADHOC!$S$4=""),"",IF(ADHOC!$G$15&lt;&gt;"",IF(ADHOC!$G$15=LEFT(Domein!$AS9262,LEN(ADHOC!$G$15)),MAX(Domein!BD$1:'Domein'!BD9261)+1,""),IF(ADHOC!$S$4=LEFT(Domein!$AS9262,LEN(ADHOC!$S$4)),MAX(Domein!BD$1:'Domein'!BD9261)+1,"")))</f>
        <v/>
      </c>
    </row>
    <row r="9263" spans="45:56" x14ac:dyDescent="0.2">
      <c r="AS9263" s="4" t="s">
        <v>14683</v>
      </c>
      <c r="AT9263" s="4" t="s">
        <v>14362</v>
      </c>
      <c r="AU9263" s="4" t="s">
        <v>456</v>
      </c>
      <c r="AV9263" s="4" t="s">
        <v>8520</v>
      </c>
      <c r="AW9263" s="4" t="s">
        <v>939</v>
      </c>
      <c r="AX9263" s="4"/>
      <c r="AY9263" s="4"/>
      <c r="AZ9263" s="4"/>
      <c r="BA9263" s="4"/>
      <c r="BB9263" s="4"/>
      <c r="BC9263" s="4">
        <v>40</v>
      </c>
      <c r="BD9263" t="str">
        <f>IF(AND(ADHOC!$G$15="",ADHOC!$S$4=""),"",IF(ADHOC!$G$15&lt;&gt;"",IF(ADHOC!$G$15=LEFT(Domein!$AS9263,LEN(ADHOC!$G$15)),MAX(Domein!BD$1:'Domein'!BD9262)+1,""),IF(ADHOC!$S$4=LEFT(Domein!$AS9263,LEN(ADHOC!$S$4)),MAX(Domein!BD$1:'Domein'!BD9262)+1,"")))</f>
        <v/>
      </c>
    </row>
    <row r="9264" spans="45:56" x14ac:dyDescent="0.2">
      <c r="AS9264" s="4" t="s">
        <v>14361</v>
      </c>
      <c r="AT9264" s="4" t="s">
        <v>14362</v>
      </c>
      <c r="AU9264" s="4" t="s">
        <v>456</v>
      </c>
      <c r="AV9264" s="4" t="s">
        <v>8520</v>
      </c>
      <c r="AW9264" s="4" t="s">
        <v>939</v>
      </c>
      <c r="AX9264" s="4"/>
      <c r="AY9264" s="4"/>
      <c r="AZ9264" s="4"/>
      <c r="BA9264" s="4"/>
      <c r="BB9264" s="4"/>
      <c r="BC9264" s="4">
        <v>40</v>
      </c>
      <c r="BD9264" t="str">
        <f>IF(AND(ADHOC!$G$15="",ADHOC!$S$4=""),"",IF(ADHOC!$G$15&lt;&gt;"",IF(ADHOC!$G$15=LEFT(Domein!$AS9264,LEN(ADHOC!$G$15)),MAX(Domein!BD$1:'Domein'!BD9263)+1,""),IF(ADHOC!$S$4=LEFT(Domein!$AS9264,LEN(ADHOC!$S$4)),MAX(Domein!BD$1:'Domein'!BD9263)+1,"")))</f>
        <v/>
      </c>
    </row>
    <row r="9265" spans="45:56" x14ac:dyDescent="0.2">
      <c r="AS9265" s="4" t="s">
        <v>12647</v>
      </c>
      <c r="AT9265" s="4" t="s">
        <v>9797</v>
      </c>
      <c r="AU9265" s="4" t="s">
        <v>456</v>
      </c>
      <c r="AV9265" s="4" t="s">
        <v>8520</v>
      </c>
      <c r="AW9265" s="4" t="s">
        <v>939</v>
      </c>
      <c r="AX9265" s="4"/>
      <c r="AY9265" s="4"/>
      <c r="AZ9265" s="4"/>
      <c r="BA9265" s="4"/>
      <c r="BB9265" s="4"/>
      <c r="BC9265" s="4">
        <v>40</v>
      </c>
      <c r="BD9265" t="str">
        <f>IF(AND(ADHOC!$G$15="",ADHOC!$S$4=""),"",IF(ADHOC!$G$15&lt;&gt;"",IF(ADHOC!$G$15=LEFT(Domein!$AS9265,LEN(ADHOC!$G$15)),MAX(Domein!BD$1:'Domein'!BD9264)+1,""),IF(ADHOC!$S$4=LEFT(Domein!$AS9265,LEN(ADHOC!$S$4)),MAX(Domein!BD$1:'Domein'!BD9264)+1,"")))</f>
        <v/>
      </c>
    </row>
    <row r="9266" spans="45:56" x14ac:dyDescent="0.2">
      <c r="AS9266" s="4" t="s">
        <v>16426</v>
      </c>
      <c r="AT9266" s="4" t="s">
        <v>9796</v>
      </c>
      <c r="AU9266" s="4" t="s">
        <v>456</v>
      </c>
      <c r="AV9266" s="4" t="s">
        <v>8520</v>
      </c>
      <c r="AW9266" s="4" t="s">
        <v>1167</v>
      </c>
      <c r="AX9266" s="4"/>
      <c r="AY9266" s="4"/>
      <c r="AZ9266" s="4"/>
      <c r="BA9266" s="4"/>
      <c r="BB9266" s="4"/>
      <c r="BC9266" s="4">
        <v>40</v>
      </c>
      <c r="BD9266" t="str">
        <f>IF(AND(ADHOC!$G$15="",ADHOC!$S$4=""),"",IF(ADHOC!$G$15&lt;&gt;"",IF(ADHOC!$G$15=LEFT(Domein!$AS9266,LEN(ADHOC!$G$15)),MAX(Domein!BD$1:'Domein'!BD9265)+1,""),IF(ADHOC!$S$4=LEFT(Domein!$AS9266,LEN(ADHOC!$S$4)),MAX(Domein!BD$1:'Domein'!BD9265)+1,"")))</f>
        <v/>
      </c>
    </row>
    <row r="9267" spans="45:56" x14ac:dyDescent="0.2">
      <c r="AS9267" s="4" t="s">
        <v>17251</v>
      </c>
      <c r="AT9267" s="4" t="s">
        <v>12129</v>
      </c>
      <c r="AU9267" s="4" t="s">
        <v>456</v>
      </c>
      <c r="AV9267" s="4" t="s">
        <v>8521</v>
      </c>
      <c r="AW9267" s="4" t="s">
        <v>724</v>
      </c>
      <c r="AX9267" s="4"/>
      <c r="AY9267" s="4"/>
      <c r="AZ9267" s="4"/>
      <c r="BA9267" s="4"/>
      <c r="BB9267" s="4"/>
      <c r="BC9267" s="4">
        <v>40</v>
      </c>
      <c r="BD9267" t="str">
        <f>IF(AND(ADHOC!$G$15="",ADHOC!$S$4=""),"",IF(ADHOC!$G$15&lt;&gt;"",IF(ADHOC!$G$15=LEFT(Domein!$AS9267,LEN(ADHOC!$G$15)),MAX(Domein!BD$1:'Domein'!BD9266)+1,""),IF(ADHOC!$S$4=LEFT(Domein!$AS9267,LEN(ADHOC!$S$4)),MAX(Domein!BD$1:'Domein'!BD9266)+1,"")))</f>
        <v/>
      </c>
    </row>
    <row r="9268" spans="45:56" x14ac:dyDescent="0.2">
      <c r="AS9268" s="4" t="s">
        <v>15989</v>
      </c>
      <c r="AT9268" s="4" t="s">
        <v>12129</v>
      </c>
      <c r="AU9268" s="4" t="s">
        <v>456</v>
      </c>
      <c r="AV9268" s="4" t="s">
        <v>8521</v>
      </c>
      <c r="AW9268" s="4" t="s">
        <v>724</v>
      </c>
      <c r="AX9268" s="4"/>
      <c r="AY9268" s="4"/>
      <c r="AZ9268" s="4"/>
      <c r="BA9268" s="4"/>
      <c r="BB9268" s="4"/>
      <c r="BC9268" s="4">
        <v>40</v>
      </c>
      <c r="BD9268" t="str">
        <f>IF(AND(ADHOC!$G$15="",ADHOC!$S$4=""),"",IF(ADHOC!$G$15&lt;&gt;"",IF(ADHOC!$G$15=LEFT(Domein!$AS9268,LEN(ADHOC!$G$15)),MAX(Domein!BD$1:'Domein'!BD9267)+1,""),IF(ADHOC!$S$4=LEFT(Domein!$AS9268,LEN(ADHOC!$S$4)),MAX(Domein!BD$1:'Domein'!BD9267)+1,"")))</f>
        <v/>
      </c>
    </row>
    <row r="9269" spans="45:56" x14ac:dyDescent="0.2">
      <c r="AS9269" s="4" t="s">
        <v>14363</v>
      </c>
      <c r="AT9269" s="4" t="s">
        <v>14364</v>
      </c>
      <c r="AU9269" s="4" t="s">
        <v>456</v>
      </c>
      <c r="AV9269" s="4" t="s">
        <v>8521</v>
      </c>
      <c r="AW9269" s="4" t="s">
        <v>724</v>
      </c>
      <c r="AX9269" s="4"/>
      <c r="AY9269" s="4"/>
      <c r="AZ9269" s="4"/>
      <c r="BA9269" s="4"/>
      <c r="BB9269" s="4"/>
      <c r="BC9269" s="4">
        <v>40</v>
      </c>
      <c r="BD9269" t="str">
        <f>IF(AND(ADHOC!$G$15="",ADHOC!$S$4=""),"",IF(ADHOC!$G$15&lt;&gt;"",IF(ADHOC!$G$15=LEFT(Domein!$AS9269,LEN(ADHOC!$G$15)),MAX(Domein!BD$1:'Domein'!BD9268)+1,""),IF(ADHOC!$S$4=LEFT(Domein!$AS9269,LEN(ADHOC!$S$4)),MAX(Domein!BD$1:'Domein'!BD9268)+1,"")))</f>
        <v/>
      </c>
    </row>
    <row r="9270" spans="45:56" x14ac:dyDescent="0.2">
      <c r="AS9270" s="4" t="s">
        <v>16814</v>
      </c>
      <c r="AT9270" s="4" t="s">
        <v>11823</v>
      </c>
      <c r="AU9270" s="4" t="s">
        <v>456</v>
      </c>
      <c r="AV9270" s="4" t="s">
        <v>8518</v>
      </c>
      <c r="AW9270" s="4" t="s">
        <v>724</v>
      </c>
      <c r="AX9270" s="4"/>
      <c r="AY9270" s="4"/>
      <c r="AZ9270" s="4"/>
      <c r="BA9270" s="4"/>
      <c r="BB9270" s="4"/>
      <c r="BC9270" s="4">
        <v>40</v>
      </c>
      <c r="BD9270" t="str">
        <f>IF(AND(ADHOC!$G$15="",ADHOC!$S$4=""),"",IF(ADHOC!$G$15&lt;&gt;"",IF(ADHOC!$G$15=LEFT(Domein!$AS9270,LEN(ADHOC!$G$15)),MAX(Domein!BD$1:'Domein'!BD9269)+1,""),IF(ADHOC!$S$4=LEFT(Domein!$AS9270,LEN(ADHOC!$S$4)),MAX(Domein!BD$1:'Domein'!BD9269)+1,"")))</f>
        <v/>
      </c>
    </row>
    <row r="9271" spans="45:56" x14ac:dyDescent="0.2">
      <c r="AS9271" s="4" t="s">
        <v>15689</v>
      </c>
      <c r="AT9271" s="4" t="s">
        <v>11823</v>
      </c>
      <c r="AU9271" s="4" t="s">
        <v>456</v>
      </c>
      <c r="AV9271" s="4" t="s">
        <v>8518</v>
      </c>
      <c r="AW9271" s="4" t="s">
        <v>724</v>
      </c>
      <c r="AX9271" s="4"/>
      <c r="AY9271" s="4"/>
      <c r="AZ9271" s="4"/>
      <c r="BA9271" s="4"/>
      <c r="BB9271" s="4"/>
      <c r="BC9271" s="4">
        <v>40</v>
      </c>
      <c r="BD9271" t="str">
        <f>IF(AND(ADHOC!$G$15="",ADHOC!$S$4=""),"",IF(ADHOC!$G$15&lt;&gt;"",IF(ADHOC!$G$15=LEFT(Domein!$AS9271,LEN(ADHOC!$G$15)),MAX(Domein!BD$1:'Domein'!BD9270)+1,""),IF(ADHOC!$S$4=LEFT(Domein!$AS9271,LEN(ADHOC!$S$4)),MAX(Domein!BD$1:'Domein'!BD9270)+1,"")))</f>
        <v/>
      </c>
    </row>
    <row r="9272" spans="45:56" x14ac:dyDescent="0.2">
      <c r="AS9272" s="4" t="s">
        <v>13831</v>
      </c>
      <c r="AT9272" s="4" t="s">
        <v>11823</v>
      </c>
      <c r="AU9272" s="4" t="s">
        <v>456</v>
      </c>
      <c r="AV9272" s="4" t="s">
        <v>8520</v>
      </c>
      <c r="AW9272" s="4" t="s">
        <v>724</v>
      </c>
      <c r="AX9272" s="4"/>
      <c r="AY9272" s="4"/>
      <c r="AZ9272" s="4"/>
      <c r="BA9272" s="4"/>
      <c r="BB9272" s="4"/>
      <c r="BC9272" s="4">
        <v>40</v>
      </c>
      <c r="BD9272" t="str">
        <f>IF(AND(ADHOC!$G$15="",ADHOC!$S$4=""),"",IF(ADHOC!$G$15&lt;&gt;"",IF(ADHOC!$G$15=LEFT(Domein!$AS9272,LEN(ADHOC!$G$15)),MAX(Domein!BD$1:'Domein'!BD9271)+1,""),IF(ADHOC!$S$4=LEFT(Domein!$AS9272,LEN(ADHOC!$S$4)),MAX(Domein!BD$1:'Domein'!BD9271)+1,"")))</f>
        <v/>
      </c>
    </row>
    <row r="9273" spans="45:56" x14ac:dyDescent="0.2">
      <c r="AS9273" s="4" t="s">
        <v>16498</v>
      </c>
      <c r="AT9273" s="4" t="s">
        <v>11824</v>
      </c>
      <c r="AU9273" s="4" t="s">
        <v>456</v>
      </c>
      <c r="AV9273" s="4" t="s">
        <v>8518</v>
      </c>
      <c r="AW9273" s="4" t="s">
        <v>724</v>
      </c>
      <c r="AX9273" s="4"/>
      <c r="AY9273" s="4"/>
      <c r="AZ9273" s="4"/>
      <c r="BA9273" s="4"/>
      <c r="BB9273" s="4"/>
      <c r="BC9273" s="4">
        <v>40</v>
      </c>
      <c r="BD9273" t="str">
        <f>IF(AND(ADHOC!$G$15="",ADHOC!$S$4=""),"",IF(ADHOC!$G$15&lt;&gt;"",IF(ADHOC!$G$15=LEFT(Domein!$AS9273,LEN(ADHOC!$G$15)),MAX(Domein!BD$1:'Domein'!BD9272)+1,""),IF(ADHOC!$S$4=LEFT(Domein!$AS9273,LEN(ADHOC!$S$4)),MAX(Domein!BD$1:'Domein'!BD9272)+1,"")))</f>
        <v/>
      </c>
    </row>
    <row r="9274" spans="45:56" x14ac:dyDescent="0.2">
      <c r="AS9274" s="4" t="s">
        <v>15702</v>
      </c>
      <c r="AT9274" s="4" t="s">
        <v>11824</v>
      </c>
      <c r="AU9274" s="4" t="s">
        <v>456</v>
      </c>
      <c r="AV9274" s="4" t="s">
        <v>8518</v>
      </c>
      <c r="AW9274" s="4" t="s">
        <v>724</v>
      </c>
      <c r="AX9274" s="4"/>
      <c r="AY9274" s="4"/>
      <c r="AZ9274" s="4"/>
      <c r="BA9274" s="4"/>
      <c r="BB9274" s="4"/>
      <c r="BC9274" s="4">
        <v>40</v>
      </c>
      <c r="BD9274" t="str">
        <f>IF(AND(ADHOC!$G$15="",ADHOC!$S$4=""),"",IF(ADHOC!$G$15&lt;&gt;"",IF(ADHOC!$G$15=LEFT(Domein!$AS9274,LEN(ADHOC!$G$15)),MAX(Domein!BD$1:'Domein'!BD9273)+1,""),IF(ADHOC!$S$4=LEFT(Domein!$AS9274,LEN(ADHOC!$S$4)),MAX(Domein!BD$1:'Domein'!BD9273)+1,"")))</f>
        <v/>
      </c>
    </row>
    <row r="9275" spans="45:56" x14ac:dyDescent="0.2">
      <c r="AS9275" s="4" t="s">
        <v>13832</v>
      </c>
      <c r="AT9275" s="4" t="s">
        <v>11824</v>
      </c>
      <c r="AU9275" s="4" t="s">
        <v>456</v>
      </c>
      <c r="AV9275" s="4" t="s">
        <v>8520</v>
      </c>
      <c r="AW9275" s="4" t="s">
        <v>724</v>
      </c>
      <c r="AX9275" s="4"/>
      <c r="AY9275" s="4"/>
      <c r="AZ9275" s="4"/>
      <c r="BA9275" s="4"/>
      <c r="BB9275" s="4"/>
      <c r="BC9275" s="4">
        <v>40</v>
      </c>
      <c r="BD9275" t="str">
        <f>IF(AND(ADHOC!$G$15="",ADHOC!$S$4=""),"",IF(ADHOC!$G$15&lt;&gt;"",IF(ADHOC!$G$15=LEFT(Domein!$AS9275,LEN(ADHOC!$G$15)),MAX(Domein!BD$1:'Domein'!BD9274)+1,""),IF(ADHOC!$S$4=LEFT(Domein!$AS9275,LEN(ADHOC!$S$4)),MAX(Domein!BD$1:'Domein'!BD9274)+1,"")))</f>
        <v/>
      </c>
    </row>
    <row r="9276" spans="45:56" x14ac:dyDescent="0.2">
      <c r="AS9276" s="4" t="s">
        <v>16873</v>
      </c>
      <c r="AT9276" s="4" t="s">
        <v>12131</v>
      </c>
      <c r="AU9276" s="4" t="s">
        <v>456</v>
      </c>
      <c r="AV9276" s="4" t="s">
        <v>8521</v>
      </c>
      <c r="AW9276" s="4" t="s">
        <v>724</v>
      </c>
      <c r="AX9276" s="4"/>
      <c r="AY9276" s="4"/>
      <c r="AZ9276" s="4"/>
      <c r="BA9276" s="4"/>
      <c r="BB9276" s="4"/>
      <c r="BC9276" s="4">
        <v>40</v>
      </c>
      <c r="BD9276" t="str">
        <f>IF(AND(ADHOC!$G$15="",ADHOC!$S$4=""),"",IF(ADHOC!$G$15&lt;&gt;"",IF(ADHOC!$G$15=LEFT(Domein!$AS9276,LEN(ADHOC!$G$15)),MAX(Domein!BD$1:'Domein'!BD9275)+1,""),IF(ADHOC!$S$4=LEFT(Domein!$AS9276,LEN(ADHOC!$S$4)),MAX(Domein!BD$1:'Domein'!BD9275)+1,"")))</f>
        <v/>
      </c>
    </row>
    <row r="9277" spans="45:56" x14ac:dyDescent="0.2">
      <c r="AS9277" s="4" t="s">
        <v>15923</v>
      </c>
      <c r="AT9277" s="4" t="s">
        <v>12131</v>
      </c>
      <c r="AU9277" s="4" t="s">
        <v>456</v>
      </c>
      <c r="AV9277" s="4" t="s">
        <v>8520</v>
      </c>
      <c r="AW9277" s="4" t="s">
        <v>724</v>
      </c>
      <c r="AX9277" s="4"/>
      <c r="AY9277" s="4"/>
      <c r="AZ9277" s="4"/>
      <c r="BA9277" s="4"/>
      <c r="BB9277" s="4"/>
      <c r="BC9277" s="4">
        <v>40</v>
      </c>
      <c r="BD9277" t="str">
        <f>IF(AND(ADHOC!$G$15="",ADHOC!$S$4=""),"",IF(ADHOC!$G$15&lt;&gt;"",IF(ADHOC!$G$15=LEFT(Domein!$AS9277,LEN(ADHOC!$G$15)),MAX(Domein!BD$1:'Domein'!BD9276)+1,""),IF(ADHOC!$S$4=LEFT(Domein!$AS9277,LEN(ADHOC!$S$4)),MAX(Domein!BD$1:'Domein'!BD9276)+1,"")))</f>
        <v/>
      </c>
    </row>
    <row r="9278" spans="45:56" x14ac:dyDescent="0.2">
      <c r="AS9278" s="4" t="s">
        <v>14250</v>
      </c>
      <c r="AT9278" s="4" t="s">
        <v>12131</v>
      </c>
      <c r="AU9278" s="4" t="s">
        <v>456</v>
      </c>
      <c r="AV9278" s="4" t="s">
        <v>8521</v>
      </c>
      <c r="AW9278" s="4" t="s">
        <v>724</v>
      </c>
      <c r="AX9278" s="4"/>
      <c r="AY9278" s="4"/>
      <c r="AZ9278" s="4"/>
      <c r="BA9278" s="4"/>
      <c r="BB9278" s="4"/>
      <c r="BC9278" s="4">
        <v>40</v>
      </c>
      <c r="BD9278" t="str">
        <f>IF(AND(ADHOC!$G$15="",ADHOC!$S$4=""),"",IF(ADHOC!$G$15&lt;&gt;"",IF(ADHOC!$G$15=LEFT(Domein!$AS9278,LEN(ADHOC!$G$15)),MAX(Domein!BD$1:'Domein'!BD9277)+1,""),IF(ADHOC!$S$4=LEFT(Domein!$AS9278,LEN(ADHOC!$S$4)),MAX(Domein!BD$1:'Domein'!BD9277)+1,"")))</f>
        <v/>
      </c>
    </row>
    <row r="9279" spans="45:56" x14ac:dyDescent="0.2">
      <c r="AS9279" s="4" t="s">
        <v>16874</v>
      </c>
      <c r="AT9279" s="4" t="s">
        <v>9794</v>
      </c>
      <c r="AU9279" s="4" t="s">
        <v>456</v>
      </c>
      <c r="AV9279" s="4" t="s">
        <v>8521</v>
      </c>
      <c r="AW9279" s="4" t="s">
        <v>724</v>
      </c>
      <c r="AX9279" s="4"/>
      <c r="AY9279" s="4"/>
      <c r="AZ9279" s="4"/>
      <c r="BA9279" s="4"/>
      <c r="BB9279" s="4"/>
      <c r="BC9279" s="4">
        <v>40</v>
      </c>
      <c r="BD9279" t="str">
        <f>IF(AND(ADHOC!$G$15="",ADHOC!$S$4=""),"",IF(ADHOC!$G$15&lt;&gt;"",IF(ADHOC!$G$15=LEFT(Domein!$AS9279,LEN(ADHOC!$G$15)),MAX(Domein!BD$1:'Domein'!BD9278)+1,""),IF(ADHOC!$S$4=LEFT(Domein!$AS9279,LEN(ADHOC!$S$4)),MAX(Domein!BD$1:'Domein'!BD9278)+1,"")))</f>
        <v/>
      </c>
    </row>
    <row r="9280" spans="45:56" x14ac:dyDescent="0.2">
      <c r="AS9280" s="4" t="s">
        <v>15820</v>
      </c>
      <c r="AT9280" s="4" t="s">
        <v>15821</v>
      </c>
      <c r="AU9280" s="4" t="s">
        <v>456</v>
      </c>
      <c r="AV9280" s="4" t="s">
        <v>8520</v>
      </c>
      <c r="AW9280" s="4" t="s">
        <v>1167</v>
      </c>
      <c r="AX9280" s="4"/>
      <c r="AY9280" s="4"/>
      <c r="AZ9280" s="4"/>
      <c r="BA9280" s="4"/>
      <c r="BB9280" s="4"/>
      <c r="BC9280" s="4">
        <v>40</v>
      </c>
      <c r="BD9280" t="str">
        <f>IF(AND(ADHOC!$G$15="",ADHOC!$S$4=""),"",IF(ADHOC!$G$15&lt;&gt;"",IF(ADHOC!$G$15=LEFT(Domein!$AS9280,LEN(ADHOC!$G$15)),MAX(Domein!BD$1:'Domein'!BD9279)+1,""),IF(ADHOC!$S$4=LEFT(Domein!$AS9280,LEN(ADHOC!$S$4)),MAX(Domein!BD$1:'Domein'!BD9279)+1,"")))</f>
        <v/>
      </c>
    </row>
    <row r="9281" spans="45:56" x14ac:dyDescent="0.2">
      <c r="AS9281" s="4" t="s">
        <v>14119</v>
      </c>
      <c r="AT9281" s="4" t="s">
        <v>9794</v>
      </c>
      <c r="AU9281" s="4" t="s">
        <v>456</v>
      </c>
      <c r="AV9281" s="4" t="s">
        <v>8520</v>
      </c>
      <c r="AW9281" s="4" t="s">
        <v>724</v>
      </c>
      <c r="AX9281" s="4"/>
      <c r="AY9281" s="4"/>
      <c r="AZ9281" s="4"/>
      <c r="BA9281" s="4"/>
      <c r="BB9281" s="4"/>
      <c r="BC9281" s="4">
        <v>40</v>
      </c>
      <c r="BD9281" t="str">
        <f>IF(AND(ADHOC!$G$15="",ADHOC!$S$4=""),"",IF(ADHOC!$G$15&lt;&gt;"",IF(ADHOC!$G$15=LEFT(Domein!$AS9281,LEN(ADHOC!$G$15)),MAX(Domein!BD$1:'Domein'!BD9280)+1,""),IF(ADHOC!$S$4=LEFT(Domein!$AS9281,LEN(ADHOC!$S$4)),MAX(Domein!BD$1:'Domein'!BD9280)+1,"")))</f>
        <v/>
      </c>
    </row>
    <row r="9282" spans="45:56" x14ac:dyDescent="0.2">
      <c r="AS9282" s="4" t="s">
        <v>17269</v>
      </c>
      <c r="AT9282" s="4" t="s">
        <v>9795</v>
      </c>
      <c r="AU9282" s="4" t="s">
        <v>456</v>
      </c>
      <c r="AV9282" s="4" t="s">
        <v>8518</v>
      </c>
      <c r="AW9282" s="4" t="s">
        <v>724</v>
      </c>
      <c r="AX9282" s="4"/>
      <c r="AY9282" s="4"/>
      <c r="AZ9282" s="4"/>
      <c r="BA9282" s="4"/>
      <c r="BB9282" s="4"/>
      <c r="BC9282" s="4">
        <v>40</v>
      </c>
      <c r="BD9282" t="str">
        <f>IF(AND(ADHOC!$G$15="",ADHOC!$S$4=""),"",IF(ADHOC!$G$15&lt;&gt;"",IF(ADHOC!$G$15=LEFT(Domein!$AS9282,LEN(ADHOC!$G$15)),MAX(Domein!BD$1:'Domein'!BD9281)+1,""),IF(ADHOC!$S$4=LEFT(Domein!$AS9282,LEN(ADHOC!$S$4)),MAX(Domein!BD$1:'Domein'!BD9281)+1,"")))</f>
        <v/>
      </c>
    </row>
    <row r="9283" spans="45:56" x14ac:dyDescent="0.2">
      <c r="AS9283" s="4" t="s">
        <v>16875</v>
      </c>
      <c r="AT9283" s="4" t="s">
        <v>9795</v>
      </c>
      <c r="AU9283" s="4" t="s">
        <v>456</v>
      </c>
      <c r="AV9283" s="4" t="s">
        <v>8518</v>
      </c>
      <c r="AW9283" s="4" t="s">
        <v>724</v>
      </c>
      <c r="AX9283" s="4"/>
      <c r="AY9283" s="4"/>
      <c r="AZ9283" s="4"/>
      <c r="BA9283" s="4"/>
      <c r="BB9283" s="4"/>
      <c r="BC9283" s="4">
        <v>40</v>
      </c>
      <c r="BD9283" t="str">
        <f>IF(AND(ADHOC!$G$15="",ADHOC!$S$4=""),"",IF(ADHOC!$G$15&lt;&gt;"",IF(ADHOC!$G$15=LEFT(Domein!$AS9283,LEN(ADHOC!$G$15)),MAX(Domein!BD$1:'Domein'!BD9282)+1,""),IF(ADHOC!$S$4=LEFT(Domein!$AS9283,LEN(ADHOC!$S$4)),MAX(Domein!BD$1:'Domein'!BD9282)+1,"")))</f>
        <v/>
      </c>
    </row>
    <row r="9284" spans="45:56" x14ac:dyDescent="0.2">
      <c r="AS9284" s="4" t="s">
        <v>16427</v>
      </c>
      <c r="AT9284" s="4" t="s">
        <v>9795</v>
      </c>
      <c r="AU9284" s="4" t="s">
        <v>456</v>
      </c>
      <c r="AV9284" s="4" t="s">
        <v>8518</v>
      </c>
      <c r="AW9284" s="4" t="s">
        <v>1167</v>
      </c>
      <c r="AX9284" s="4"/>
      <c r="AY9284" s="4"/>
      <c r="AZ9284" s="4"/>
      <c r="BA9284" s="4"/>
      <c r="BB9284" s="4"/>
      <c r="BC9284" s="4">
        <v>40</v>
      </c>
      <c r="BD9284" t="str">
        <f>IF(AND(ADHOC!$G$15="",ADHOC!$S$4=""),"",IF(ADHOC!$G$15&lt;&gt;"",IF(ADHOC!$G$15=LEFT(Domein!$AS9284,LEN(ADHOC!$G$15)),MAX(Domein!BD$1:'Domein'!BD9283)+1,""),IF(ADHOC!$S$4=LEFT(Domein!$AS9284,LEN(ADHOC!$S$4)),MAX(Domein!BD$1:'Domein'!BD9283)+1,"")))</f>
        <v/>
      </c>
    </row>
    <row r="9285" spans="45:56" x14ac:dyDescent="0.2">
      <c r="AS9285" s="4" t="s">
        <v>16340</v>
      </c>
      <c r="AT9285" s="4" t="s">
        <v>9795</v>
      </c>
      <c r="AU9285" s="4" t="s">
        <v>456</v>
      </c>
      <c r="AV9285" s="4" t="s">
        <v>8518</v>
      </c>
      <c r="AW9285" s="4" t="s">
        <v>724</v>
      </c>
      <c r="AX9285" s="4"/>
      <c r="AY9285" s="4"/>
      <c r="AZ9285" s="4"/>
      <c r="BA9285" s="4"/>
      <c r="BB9285" s="4"/>
      <c r="BC9285" s="4">
        <v>40</v>
      </c>
      <c r="BD9285" t="str">
        <f>IF(AND(ADHOC!$G$15="",ADHOC!$S$4=""),"",IF(ADHOC!$G$15&lt;&gt;"",IF(ADHOC!$G$15=LEFT(Domein!$AS9285,LEN(ADHOC!$G$15)),MAX(Domein!BD$1:'Domein'!BD9284)+1,""),IF(ADHOC!$S$4=LEFT(Domein!$AS9285,LEN(ADHOC!$S$4)),MAX(Domein!BD$1:'Domein'!BD9284)+1,"")))</f>
        <v/>
      </c>
    </row>
    <row r="9286" spans="45:56" x14ac:dyDescent="0.2">
      <c r="AS9286" s="4" t="s">
        <v>15822</v>
      </c>
      <c r="AT9286" s="4" t="s">
        <v>15823</v>
      </c>
      <c r="AU9286" s="4" t="s">
        <v>456</v>
      </c>
      <c r="AV9286" s="4" t="s">
        <v>8520</v>
      </c>
      <c r="AW9286" s="4" t="s">
        <v>724</v>
      </c>
      <c r="AX9286" s="4"/>
      <c r="AY9286" s="4"/>
      <c r="AZ9286" s="4"/>
      <c r="BA9286" s="4"/>
      <c r="BB9286" s="4"/>
      <c r="BC9286" s="4">
        <v>40</v>
      </c>
      <c r="BD9286" t="str">
        <f>IF(AND(ADHOC!$G$15="",ADHOC!$S$4=""),"",IF(ADHOC!$G$15&lt;&gt;"",IF(ADHOC!$G$15=LEFT(Domein!$AS9286,LEN(ADHOC!$G$15)),MAX(Domein!BD$1:'Domein'!BD9285)+1,""),IF(ADHOC!$S$4=LEFT(Domein!$AS9286,LEN(ADHOC!$S$4)),MAX(Domein!BD$1:'Domein'!BD9285)+1,"")))</f>
        <v/>
      </c>
    </row>
    <row r="9287" spans="45:56" x14ac:dyDescent="0.2">
      <c r="AS9287" s="4" t="s">
        <v>15824</v>
      </c>
      <c r="AT9287" s="4" t="s">
        <v>15823</v>
      </c>
      <c r="AU9287" s="4" t="s">
        <v>456</v>
      </c>
      <c r="AV9287" s="4" t="s">
        <v>8520</v>
      </c>
      <c r="AW9287" s="4" t="s">
        <v>724</v>
      </c>
      <c r="AX9287" s="4"/>
      <c r="AY9287" s="4"/>
      <c r="AZ9287" s="4"/>
      <c r="BA9287" s="4"/>
      <c r="BB9287" s="4"/>
      <c r="BC9287" s="4">
        <v>40</v>
      </c>
      <c r="BD9287" t="str">
        <f>IF(AND(ADHOC!$G$15="",ADHOC!$S$4=""),"",IF(ADHOC!$G$15&lt;&gt;"",IF(ADHOC!$G$15=LEFT(Domein!$AS9287,LEN(ADHOC!$G$15)),MAX(Domein!BD$1:'Domein'!BD9286)+1,""),IF(ADHOC!$S$4=LEFT(Domein!$AS9287,LEN(ADHOC!$S$4)),MAX(Domein!BD$1:'Domein'!BD9286)+1,"")))</f>
        <v/>
      </c>
    </row>
    <row r="9288" spans="45:56" x14ac:dyDescent="0.2">
      <c r="AS9288" s="4" t="s">
        <v>15703</v>
      </c>
      <c r="AT9288" s="4" t="s">
        <v>9795</v>
      </c>
      <c r="AU9288" s="4" t="s">
        <v>456</v>
      </c>
      <c r="AV9288" s="4" t="s">
        <v>8518</v>
      </c>
      <c r="AW9288" s="4" t="s">
        <v>724</v>
      </c>
      <c r="AX9288" s="4"/>
      <c r="AY9288" s="4"/>
      <c r="AZ9288" s="4"/>
      <c r="BA9288" s="4"/>
      <c r="BB9288" s="4"/>
      <c r="BC9288" s="4">
        <v>40</v>
      </c>
      <c r="BD9288" t="str">
        <f>IF(AND(ADHOC!$G$15="",ADHOC!$S$4=""),"",IF(ADHOC!$G$15&lt;&gt;"",IF(ADHOC!$G$15=LEFT(Domein!$AS9288,LEN(ADHOC!$G$15)),MAX(Domein!BD$1:'Domein'!BD9287)+1,""),IF(ADHOC!$S$4=LEFT(Domein!$AS9288,LEN(ADHOC!$S$4)),MAX(Domein!BD$1:'Domein'!BD9287)+1,"")))</f>
        <v/>
      </c>
    </row>
    <row r="9289" spans="45:56" x14ac:dyDescent="0.2">
      <c r="AS9289" s="4" t="s">
        <v>15025</v>
      </c>
      <c r="AT9289" s="4" t="s">
        <v>9795</v>
      </c>
      <c r="AU9289" s="4" t="s">
        <v>456</v>
      </c>
      <c r="AV9289" s="4" t="s">
        <v>8518</v>
      </c>
      <c r="AW9289" s="4" t="s">
        <v>724</v>
      </c>
      <c r="AX9289" s="4"/>
      <c r="AY9289" s="4"/>
      <c r="AZ9289" s="4"/>
      <c r="BA9289" s="4"/>
      <c r="BB9289" s="4"/>
      <c r="BC9289" s="4">
        <v>40</v>
      </c>
      <c r="BD9289" t="str">
        <f>IF(AND(ADHOC!$G$15="",ADHOC!$S$4=""),"",IF(ADHOC!$G$15&lt;&gt;"",IF(ADHOC!$G$15=LEFT(Domein!$AS9289,LEN(ADHOC!$G$15)),MAX(Domein!BD$1:'Domein'!BD9288)+1,""),IF(ADHOC!$S$4=LEFT(Domein!$AS9289,LEN(ADHOC!$S$4)),MAX(Domein!BD$1:'Domein'!BD9288)+1,"")))</f>
        <v/>
      </c>
    </row>
    <row r="9290" spans="45:56" x14ac:dyDescent="0.2">
      <c r="AS9290" s="4" t="s">
        <v>14120</v>
      </c>
      <c r="AT9290" s="4" t="s">
        <v>9795</v>
      </c>
      <c r="AU9290" s="4" t="s">
        <v>456</v>
      </c>
      <c r="AV9290" s="4" t="s">
        <v>8520</v>
      </c>
      <c r="AW9290" s="4" t="s">
        <v>724</v>
      </c>
      <c r="AX9290" s="4"/>
      <c r="AY9290" s="4"/>
      <c r="AZ9290" s="4"/>
      <c r="BA9290" s="4"/>
      <c r="BB9290" s="4"/>
      <c r="BC9290" s="4">
        <v>40</v>
      </c>
      <c r="BD9290" t="str">
        <f>IF(AND(ADHOC!$G$15="",ADHOC!$S$4=""),"",IF(ADHOC!$G$15&lt;&gt;"",IF(ADHOC!$G$15=LEFT(Domein!$AS9290,LEN(ADHOC!$G$15)),MAX(Domein!BD$1:'Domein'!BD9289)+1,""),IF(ADHOC!$S$4=LEFT(Domein!$AS9290,LEN(ADHOC!$S$4)),MAX(Domein!BD$1:'Domein'!BD9289)+1,"")))</f>
        <v/>
      </c>
    </row>
    <row r="9291" spans="45:56" x14ac:dyDescent="0.2">
      <c r="AS9291" s="4" t="s">
        <v>12648</v>
      </c>
      <c r="AT9291" s="4" t="s">
        <v>9795</v>
      </c>
      <c r="AU9291" s="4" t="s">
        <v>456</v>
      </c>
      <c r="AV9291" s="4" t="s">
        <v>8518</v>
      </c>
      <c r="AW9291" s="4" t="s">
        <v>724</v>
      </c>
      <c r="AX9291" s="4"/>
      <c r="AY9291" s="4"/>
      <c r="AZ9291" s="4"/>
      <c r="BA9291" s="4"/>
      <c r="BB9291" s="4"/>
      <c r="BC9291" s="4">
        <v>40</v>
      </c>
      <c r="BD9291" t="str">
        <f>IF(AND(ADHOC!$G$15="",ADHOC!$S$4=""),"",IF(ADHOC!$G$15&lt;&gt;"",IF(ADHOC!$G$15=LEFT(Domein!$AS9291,LEN(ADHOC!$G$15)),MAX(Domein!BD$1:'Domein'!BD9290)+1,""),IF(ADHOC!$S$4=LEFT(Domein!$AS9291,LEN(ADHOC!$S$4)),MAX(Domein!BD$1:'Domein'!BD9290)+1,"")))</f>
        <v/>
      </c>
    </row>
    <row r="9292" spans="45:56" x14ac:dyDescent="0.2">
      <c r="AS9292" s="4" t="s">
        <v>16341</v>
      </c>
      <c r="AT9292" s="4" t="s">
        <v>11825</v>
      </c>
      <c r="AU9292" s="4" t="s">
        <v>456</v>
      </c>
      <c r="AV9292" s="4" t="s">
        <v>8518</v>
      </c>
      <c r="AW9292" s="4" t="s">
        <v>724</v>
      </c>
      <c r="AX9292" s="4"/>
      <c r="AY9292" s="4"/>
      <c r="AZ9292" s="4"/>
      <c r="BA9292" s="4"/>
      <c r="BB9292" s="4"/>
      <c r="BC9292" s="4">
        <v>40</v>
      </c>
      <c r="BD9292" t="str">
        <f>IF(AND(ADHOC!$G$15="",ADHOC!$S$4=""),"",IF(ADHOC!$G$15&lt;&gt;"",IF(ADHOC!$G$15=LEFT(Domein!$AS9292,LEN(ADHOC!$G$15)),MAX(Domein!BD$1:'Domein'!BD9291)+1,""),IF(ADHOC!$S$4=LEFT(Domein!$AS9292,LEN(ADHOC!$S$4)),MAX(Domein!BD$1:'Domein'!BD9291)+1,"")))</f>
        <v/>
      </c>
    </row>
    <row r="9293" spans="45:56" x14ac:dyDescent="0.2">
      <c r="AS9293" s="4" t="s">
        <v>15637</v>
      </c>
      <c r="AT9293" s="4" t="s">
        <v>11825</v>
      </c>
      <c r="AU9293" s="4" t="s">
        <v>456</v>
      </c>
      <c r="AV9293" s="4" t="s">
        <v>8518</v>
      </c>
      <c r="AW9293" s="4" t="s">
        <v>724</v>
      </c>
      <c r="AX9293" s="4"/>
      <c r="AY9293" s="4"/>
      <c r="AZ9293" s="4"/>
      <c r="BA9293" s="4"/>
      <c r="BB9293" s="4"/>
      <c r="BC9293" s="4">
        <v>40</v>
      </c>
      <c r="BD9293" t="str">
        <f>IF(AND(ADHOC!$G$15="",ADHOC!$S$4=""),"",IF(ADHOC!$G$15&lt;&gt;"",IF(ADHOC!$G$15=LEFT(Domein!$AS9293,LEN(ADHOC!$G$15)),MAX(Domein!BD$1:'Domein'!BD9292)+1,""),IF(ADHOC!$S$4=LEFT(Domein!$AS9293,LEN(ADHOC!$S$4)),MAX(Domein!BD$1:'Domein'!BD9292)+1,"")))</f>
        <v/>
      </c>
    </row>
    <row r="9294" spans="45:56" x14ac:dyDescent="0.2">
      <c r="AS9294" s="4" t="s">
        <v>13833</v>
      </c>
      <c r="AT9294" s="4" t="s">
        <v>11825</v>
      </c>
      <c r="AU9294" s="4" t="s">
        <v>456</v>
      </c>
      <c r="AV9294" s="4" t="s">
        <v>8520</v>
      </c>
      <c r="AW9294" s="4" t="s">
        <v>724</v>
      </c>
      <c r="AX9294" s="4"/>
      <c r="AY9294" s="4"/>
      <c r="AZ9294" s="4"/>
      <c r="BA9294" s="4"/>
      <c r="BB9294" s="4"/>
      <c r="BC9294" s="4">
        <v>40</v>
      </c>
      <c r="BD9294" t="str">
        <f>IF(AND(ADHOC!$G$15="",ADHOC!$S$4=""),"",IF(ADHOC!$G$15&lt;&gt;"",IF(ADHOC!$G$15=LEFT(Domein!$AS9294,LEN(ADHOC!$G$15)),MAX(Domein!BD$1:'Domein'!BD9293)+1,""),IF(ADHOC!$S$4=LEFT(Domein!$AS9294,LEN(ADHOC!$S$4)),MAX(Domein!BD$1:'Domein'!BD9293)+1,"")))</f>
        <v/>
      </c>
    </row>
    <row r="9295" spans="45:56" x14ac:dyDescent="0.2">
      <c r="AS9295" s="4" t="s">
        <v>14006</v>
      </c>
      <c r="AT9295" s="4" t="s">
        <v>14007</v>
      </c>
      <c r="AU9295" s="4" t="s">
        <v>456</v>
      </c>
      <c r="AV9295" s="4" t="s">
        <v>8520</v>
      </c>
      <c r="AW9295" s="4" t="s">
        <v>701</v>
      </c>
      <c r="AX9295" s="4"/>
      <c r="AY9295" s="4"/>
      <c r="AZ9295" s="4"/>
      <c r="BA9295" s="4"/>
      <c r="BB9295" s="4"/>
      <c r="BC9295" s="4">
        <v>40</v>
      </c>
      <c r="BD9295" t="str">
        <f>IF(AND(ADHOC!$G$15="",ADHOC!$S$4=""),"",IF(ADHOC!$G$15&lt;&gt;"",IF(ADHOC!$G$15=LEFT(Domein!$AS9295,LEN(ADHOC!$G$15)),MAX(Domein!BD$1:'Domein'!BD9294)+1,""),IF(ADHOC!$S$4=LEFT(Domein!$AS9295,LEN(ADHOC!$S$4)),MAX(Domein!BD$1:'Domein'!BD9294)+1,"")))</f>
        <v/>
      </c>
    </row>
    <row r="9296" spans="45:56" x14ac:dyDescent="0.2">
      <c r="AS9296" s="4" t="s">
        <v>14008</v>
      </c>
      <c r="AT9296" s="4" t="s">
        <v>14009</v>
      </c>
      <c r="AU9296" s="4" t="s">
        <v>456</v>
      </c>
      <c r="AV9296" s="4" t="s">
        <v>8520</v>
      </c>
      <c r="AW9296" s="4" t="s">
        <v>724</v>
      </c>
      <c r="AX9296" s="4"/>
      <c r="AY9296" s="4"/>
      <c r="AZ9296" s="4"/>
      <c r="BA9296" s="4"/>
      <c r="BB9296" s="4"/>
      <c r="BC9296" s="4">
        <v>40</v>
      </c>
      <c r="BD9296" t="str">
        <f>IF(AND(ADHOC!$G$15="",ADHOC!$S$4=""),"",IF(ADHOC!$G$15&lt;&gt;"",IF(ADHOC!$G$15=LEFT(Domein!$AS9296,LEN(ADHOC!$G$15)),MAX(Domein!BD$1:'Domein'!BD9295)+1,""),IF(ADHOC!$S$4=LEFT(Domein!$AS9296,LEN(ADHOC!$S$4)),MAX(Domein!BD$1:'Domein'!BD9295)+1,"")))</f>
        <v/>
      </c>
    </row>
    <row r="9297" spans="45:56" x14ac:dyDescent="0.2">
      <c r="AS9297" s="4" t="s">
        <v>14010</v>
      </c>
      <c r="AT9297" s="4" t="s">
        <v>14011</v>
      </c>
      <c r="AU9297" s="4" t="s">
        <v>456</v>
      </c>
      <c r="AV9297" s="4" t="s">
        <v>8520</v>
      </c>
      <c r="AW9297" s="4" t="s">
        <v>724</v>
      </c>
      <c r="AX9297" s="4"/>
      <c r="AY9297" s="4"/>
      <c r="AZ9297" s="4"/>
      <c r="BA9297" s="4"/>
      <c r="BB9297" s="4"/>
      <c r="BC9297" s="4">
        <v>40</v>
      </c>
      <c r="BD9297" t="str">
        <f>IF(AND(ADHOC!$G$15="",ADHOC!$S$4=""),"",IF(ADHOC!$G$15&lt;&gt;"",IF(ADHOC!$G$15=LEFT(Domein!$AS9297,LEN(ADHOC!$G$15)),MAX(Domein!BD$1:'Domein'!BD9296)+1,""),IF(ADHOC!$S$4=LEFT(Domein!$AS9297,LEN(ADHOC!$S$4)),MAX(Domein!BD$1:'Domein'!BD9296)+1,"")))</f>
        <v/>
      </c>
    </row>
    <row r="9298" spans="45:56" x14ac:dyDescent="0.2">
      <c r="AS9298" s="4" t="s">
        <v>14012</v>
      </c>
      <c r="AT9298" s="4" t="s">
        <v>14013</v>
      </c>
      <c r="AU9298" s="4" t="s">
        <v>456</v>
      </c>
      <c r="AV9298" s="4" t="s">
        <v>8520</v>
      </c>
      <c r="AW9298" s="4" t="s">
        <v>724</v>
      </c>
      <c r="AX9298" s="4"/>
      <c r="AY9298" s="4"/>
      <c r="AZ9298" s="4"/>
      <c r="BA9298" s="4"/>
      <c r="BB9298" s="4"/>
      <c r="BC9298" s="4">
        <v>40</v>
      </c>
      <c r="BD9298" t="str">
        <f>IF(AND(ADHOC!$G$15="",ADHOC!$S$4=""),"",IF(ADHOC!$G$15&lt;&gt;"",IF(ADHOC!$G$15=LEFT(Domein!$AS9298,LEN(ADHOC!$G$15)),MAX(Domein!BD$1:'Domein'!BD9297)+1,""),IF(ADHOC!$S$4=LEFT(Domein!$AS9298,LEN(ADHOC!$S$4)),MAX(Domein!BD$1:'Domein'!BD9297)+1,"")))</f>
        <v/>
      </c>
    </row>
    <row r="9299" spans="45:56" x14ac:dyDescent="0.2">
      <c r="AS9299" s="4" t="s">
        <v>14014</v>
      </c>
      <c r="AT9299" s="4" t="s">
        <v>14015</v>
      </c>
      <c r="AU9299" s="4" t="s">
        <v>456</v>
      </c>
      <c r="AV9299" s="4" t="s">
        <v>8520</v>
      </c>
      <c r="AW9299" s="4" t="s">
        <v>724</v>
      </c>
      <c r="AX9299" s="4"/>
      <c r="AY9299" s="4"/>
      <c r="AZ9299" s="4"/>
      <c r="BA9299" s="4"/>
      <c r="BB9299" s="4"/>
      <c r="BC9299" s="4">
        <v>40</v>
      </c>
      <c r="BD9299" t="str">
        <f>IF(AND(ADHOC!$G$15="",ADHOC!$S$4=""),"",IF(ADHOC!$G$15&lt;&gt;"",IF(ADHOC!$G$15=LEFT(Domein!$AS9299,LEN(ADHOC!$G$15)),MAX(Domein!BD$1:'Domein'!BD9298)+1,""),IF(ADHOC!$S$4=LEFT(Domein!$AS9299,LEN(ADHOC!$S$4)),MAX(Domein!BD$1:'Domein'!BD9298)+1,"")))</f>
        <v/>
      </c>
    </row>
    <row r="9300" spans="45:56" x14ac:dyDescent="0.2">
      <c r="AS9300" s="4" t="s">
        <v>15704</v>
      </c>
      <c r="AT9300" s="4" t="s">
        <v>15705</v>
      </c>
      <c r="AU9300" s="4" t="s">
        <v>456</v>
      </c>
      <c r="AV9300" s="4" t="s">
        <v>8520</v>
      </c>
      <c r="AW9300" s="4" t="s">
        <v>701</v>
      </c>
      <c r="AX9300" s="4"/>
      <c r="AY9300" s="4"/>
      <c r="AZ9300" s="4"/>
      <c r="BA9300" s="4"/>
      <c r="BB9300" s="4"/>
      <c r="BC9300" s="4">
        <v>40</v>
      </c>
      <c r="BD9300" t="str">
        <f>IF(AND(ADHOC!$G$15="",ADHOC!$S$4=""),"",IF(ADHOC!$G$15&lt;&gt;"",IF(ADHOC!$G$15=LEFT(Domein!$AS9300,LEN(ADHOC!$G$15)),MAX(Domein!BD$1:'Domein'!BD9299)+1,""),IF(ADHOC!$S$4=LEFT(Domein!$AS9300,LEN(ADHOC!$S$4)),MAX(Domein!BD$1:'Domein'!BD9299)+1,"")))</f>
        <v/>
      </c>
    </row>
    <row r="9301" spans="45:56" x14ac:dyDescent="0.2">
      <c r="AS9301" s="4" t="s">
        <v>16076</v>
      </c>
      <c r="AT9301" s="4" t="s">
        <v>15991</v>
      </c>
      <c r="AU9301" s="4" t="s">
        <v>456</v>
      </c>
      <c r="AV9301" s="4" t="s">
        <v>8520</v>
      </c>
      <c r="AW9301" s="4" t="s">
        <v>724</v>
      </c>
      <c r="AX9301" s="4"/>
      <c r="AY9301" s="4"/>
      <c r="AZ9301" s="4"/>
      <c r="BA9301" s="4"/>
      <c r="BB9301" s="4"/>
      <c r="BC9301" s="4">
        <v>40</v>
      </c>
      <c r="BD9301" t="str">
        <f>IF(AND(ADHOC!$G$15="",ADHOC!$S$4=""),"",IF(ADHOC!$G$15&lt;&gt;"",IF(ADHOC!$G$15=LEFT(Domein!$AS9301,LEN(ADHOC!$G$15)),MAX(Domein!BD$1:'Domein'!BD9300)+1,""),IF(ADHOC!$S$4=LEFT(Domein!$AS9301,LEN(ADHOC!$S$4)),MAX(Domein!BD$1:'Domein'!BD9300)+1,"")))</f>
        <v/>
      </c>
    </row>
    <row r="9302" spans="45:56" x14ac:dyDescent="0.2">
      <c r="AS9302" s="4" t="s">
        <v>16077</v>
      </c>
      <c r="AT9302" s="4" t="s">
        <v>16078</v>
      </c>
      <c r="AU9302" s="4" t="s">
        <v>456</v>
      </c>
      <c r="AV9302" s="4" t="s">
        <v>8520</v>
      </c>
      <c r="AW9302" s="4" t="s">
        <v>724</v>
      </c>
      <c r="AX9302" s="4"/>
      <c r="AY9302" s="4"/>
      <c r="AZ9302" s="4"/>
      <c r="BA9302" s="4"/>
      <c r="BB9302" s="4"/>
      <c r="BC9302" s="4">
        <v>40</v>
      </c>
      <c r="BD9302" t="str">
        <f>IF(AND(ADHOC!$G$15="",ADHOC!$S$4=""),"",IF(ADHOC!$G$15&lt;&gt;"",IF(ADHOC!$G$15=LEFT(Domein!$AS9302,LEN(ADHOC!$G$15)),MAX(Domein!BD$1:'Domein'!BD9301)+1,""),IF(ADHOC!$S$4=LEFT(Domein!$AS9302,LEN(ADHOC!$S$4)),MAX(Domein!BD$1:'Domein'!BD9301)+1,"")))</f>
        <v/>
      </c>
    </row>
    <row r="9303" spans="45:56" x14ac:dyDescent="0.2">
      <c r="AS9303" s="4" t="s">
        <v>16079</v>
      </c>
      <c r="AT9303" s="4" t="s">
        <v>15997</v>
      </c>
      <c r="AU9303" s="4" t="s">
        <v>456</v>
      </c>
      <c r="AV9303" s="4" t="s">
        <v>8520</v>
      </c>
      <c r="AW9303" s="4" t="s">
        <v>724</v>
      </c>
      <c r="AX9303" s="4"/>
      <c r="AY9303" s="4"/>
      <c r="AZ9303" s="4"/>
      <c r="BA9303" s="4"/>
      <c r="BB9303" s="4"/>
      <c r="BC9303" s="4">
        <v>40</v>
      </c>
      <c r="BD9303" t="str">
        <f>IF(AND(ADHOC!$G$15="",ADHOC!$S$4=""),"",IF(ADHOC!$G$15&lt;&gt;"",IF(ADHOC!$G$15=LEFT(Domein!$AS9303,LEN(ADHOC!$G$15)),MAX(Domein!BD$1:'Domein'!BD9302)+1,""),IF(ADHOC!$S$4=LEFT(Domein!$AS9303,LEN(ADHOC!$S$4)),MAX(Domein!BD$1:'Domein'!BD9302)+1,"")))</f>
        <v/>
      </c>
    </row>
    <row r="9304" spans="45:56" x14ac:dyDescent="0.2">
      <c r="AS9304" s="4" t="s">
        <v>16342</v>
      </c>
      <c r="AT9304" s="4" t="s">
        <v>15991</v>
      </c>
      <c r="AU9304" s="4" t="s">
        <v>456</v>
      </c>
      <c r="AV9304" s="4" t="s">
        <v>8520</v>
      </c>
      <c r="AW9304" s="4" t="s">
        <v>724</v>
      </c>
      <c r="AX9304" s="4"/>
      <c r="AY9304" s="4"/>
      <c r="AZ9304" s="4"/>
      <c r="BA9304" s="4"/>
      <c r="BB9304" s="4"/>
      <c r="BC9304" s="4">
        <v>40</v>
      </c>
      <c r="BD9304" t="str">
        <f>IF(AND(ADHOC!$G$15="",ADHOC!$S$4=""),"",IF(ADHOC!$G$15&lt;&gt;"",IF(ADHOC!$G$15=LEFT(Domein!$AS9304,LEN(ADHOC!$G$15)),MAX(Domein!BD$1:'Domein'!BD9303)+1,""),IF(ADHOC!$S$4=LEFT(Domein!$AS9304,LEN(ADHOC!$S$4)),MAX(Domein!BD$1:'Domein'!BD9303)+1,"")))</f>
        <v/>
      </c>
    </row>
    <row r="9305" spans="45:56" x14ac:dyDescent="0.2">
      <c r="AS9305" s="4" t="s">
        <v>16692</v>
      </c>
      <c r="AT9305" s="4" t="s">
        <v>16693</v>
      </c>
      <c r="AU9305" s="4" t="s">
        <v>460</v>
      </c>
      <c r="AV9305" s="4" t="s">
        <v>8520</v>
      </c>
      <c r="AW9305" s="4" t="s">
        <v>724</v>
      </c>
      <c r="AX9305" s="4"/>
      <c r="AY9305" s="4"/>
      <c r="AZ9305" s="4"/>
      <c r="BA9305" s="4"/>
      <c r="BB9305" s="4"/>
      <c r="BC9305" s="4">
        <v>40</v>
      </c>
      <c r="BD9305" t="str">
        <f>IF(AND(ADHOC!$G$15="",ADHOC!$S$4=""),"",IF(ADHOC!$G$15&lt;&gt;"",IF(ADHOC!$G$15=LEFT(Domein!$AS9305,LEN(ADHOC!$G$15)),MAX(Domein!BD$1:'Domein'!BD9304)+1,""),IF(ADHOC!$S$4=LEFT(Domein!$AS9305,LEN(ADHOC!$S$4)),MAX(Domein!BD$1:'Domein'!BD9304)+1,"")))</f>
        <v/>
      </c>
    </row>
    <row r="9306" spans="45:56" x14ac:dyDescent="0.2">
      <c r="AS9306" s="4" t="s">
        <v>15990</v>
      </c>
      <c r="AT9306" s="4" t="s">
        <v>15991</v>
      </c>
      <c r="AU9306" s="4" t="s">
        <v>456</v>
      </c>
      <c r="AV9306" s="4" t="s">
        <v>8520</v>
      </c>
      <c r="AW9306" s="4" t="s">
        <v>724</v>
      </c>
      <c r="AX9306" s="4"/>
      <c r="AY9306" s="4"/>
      <c r="AZ9306" s="4"/>
      <c r="BA9306" s="4"/>
      <c r="BB9306" s="4"/>
      <c r="BC9306" s="4">
        <v>40</v>
      </c>
      <c r="BD9306" t="str">
        <f>IF(AND(ADHOC!$G$15="",ADHOC!$S$4=""),"",IF(ADHOC!$G$15&lt;&gt;"",IF(ADHOC!$G$15=LEFT(Domein!$AS9306,LEN(ADHOC!$G$15)),MAX(Domein!BD$1:'Domein'!BD9305)+1,""),IF(ADHOC!$S$4=LEFT(Domein!$AS9306,LEN(ADHOC!$S$4)),MAX(Domein!BD$1:'Domein'!BD9305)+1,"")))</f>
        <v/>
      </c>
    </row>
    <row r="9307" spans="45:56" x14ac:dyDescent="0.2">
      <c r="AS9307" s="4" t="s">
        <v>16343</v>
      </c>
      <c r="AT9307" s="4" t="s">
        <v>15993</v>
      </c>
      <c r="AU9307" s="4" t="s">
        <v>456</v>
      </c>
      <c r="AV9307" s="4" t="s">
        <v>8520</v>
      </c>
      <c r="AW9307" s="4" t="s">
        <v>724</v>
      </c>
      <c r="AX9307" s="4"/>
      <c r="AY9307" s="4"/>
      <c r="AZ9307" s="4"/>
      <c r="BA9307" s="4"/>
      <c r="BB9307" s="4"/>
      <c r="BC9307" s="4">
        <v>40</v>
      </c>
      <c r="BD9307" t="str">
        <f>IF(AND(ADHOC!$G$15="",ADHOC!$S$4=""),"",IF(ADHOC!$G$15&lt;&gt;"",IF(ADHOC!$G$15=LEFT(Domein!$AS9307,LEN(ADHOC!$G$15)),MAX(Domein!BD$1:'Domein'!BD9306)+1,""),IF(ADHOC!$S$4=LEFT(Domein!$AS9307,LEN(ADHOC!$S$4)),MAX(Domein!BD$1:'Domein'!BD9306)+1,"")))</f>
        <v/>
      </c>
    </row>
    <row r="9308" spans="45:56" x14ac:dyDescent="0.2">
      <c r="AS9308" s="4" t="s">
        <v>15992</v>
      </c>
      <c r="AT9308" s="4" t="s">
        <v>15993</v>
      </c>
      <c r="AU9308" s="4" t="s">
        <v>456</v>
      </c>
      <c r="AV9308" s="4" t="s">
        <v>8520</v>
      </c>
      <c r="AW9308" s="4" t="s">
        <v>724</v>
      </c>
      <c r="AX9308" s="4"/>
      <c r="AY9308" s="4"/>
      <c r="AZ9308" s="4"/>
      <c r="BA9308" s="4"/>
      <c r="BB9308" s="4"/>
      <c r="BC9308" s="4">
        <v>40</v>
      </c>
      <c r="BD9308" t="str">
        <f>IF(AND(ADHOC!$G$15="",ADHOC!$S$4=""),"",IF(ADHOC!$G$15&lt;&gt;"",IF(ADHOC!$G$15=LEFT(Domein!$AS9308,LEN(ADHOC!$G$15)),MAX(Domein!BD$1:'Domein'!BD9307)+1,""),IF(ADHOC!$S$4=LEFT(Domein!$AS9308,LEN(ADHOC!$S$4)),MAX(Domein!BD$1:'Domein'!BD9307)+1,"")))</f>
        <v/>
      </c>
    </row>
    <row r="9309" spans="45:56" x14ac:dyDescent="0.2">
      <c r="AS9309" s="4" t="s">
        <v>16344</v>
      </c>
      <c r="AT9309" s="4" t="s">
        <v>15995</v>
      </c>
      <c r="AU9309" s="4" t="s">
        <v>456</v>
      </c>
      <c r="AV9309" s="4" t="s">
        <v>8520</v>
      </c>
      <c r="AW9309" s="4" t="s">
        <v>724</v>
      </c>
      <c r="AX9309" s="4"/>
      <c r="AY9309" s="4"/>
      <c r="AZ9309" s="4"/>
      <c r="BA9309" s="4"/>
      <c r="BB9309" s="4"/>
      <c r="BC9309" s="4">
        <v>40</v>
      </c>
      <c r="BD9309" t="str">
        <f>IF(AND(ADHOC!$G$15="",ADHOC!$S$4=""),"",IF(ADHOC!$G$15&lt;&gt;"",IF(ADHOC!$G$15=LEFT(Domein!$AS9309,LEN(ADHOC!$G$15)),MAX(Domein!BD$1:'Domein'!BD9308)+1,""),IF(ADHOC!$S$4=LEFT(Domein!$AS9309,LEN(ADHOC!$S$4)),MAX(Domein!BD$1:'Domein'!BD9308)+1,"")))</f>
        <v/>
      </c>
    </row>
    <row r="9310" spans="45:56" x14ac:dyDescent="0.2">
      <c r="AS9310" s="4" t="s">
        <v>16694</v>
      </c>
      <c r="AT9310" s="4" t="s">
        <v>16695</v>
      </c>
      <c r="AU9310" s="4" t="s">
        <v>460</v>
      </c>
      <c r="AV9310" s="4" t="s">
        <v>8520</v>
      </c>
      <c r="AW9310" s="4" t="s">
        <v>724</v>
      </c>
      <c r="AX9310" s="4"/>
      <c r="AY9310" s="4"/>
      <c r="AZ9310" s="4"/>
      <c r="BA9310" s="4"/>
      <c r="BB9310" s="4"/>
      <c r="BC9310" s="4">
        <v>40</v>
      </c>
      <c r="BD9310" t="str">
        <f>IF(AND(ADHOC!$G$15="",ADHOC!$S$4=""),"",IF(ADHOC!$G$15&lt;&gt;"",IF(ADHOC!$G$15=LEFT(Domein!$AS9310,LEN(ADHOC!$G$15)),MAX(Domein!BD$1:'Domein'!BD9309)+1,""),IF(ADHOC!$S$4=LEFT(Domein!$AS9310,LEN(ADHOC!$S$4)),MAX(Domein!BD$1:'Domein'!BD9309)+1,"")))</f>
        <v/>
      </c>
    </row>
    <row r="9311" spans="45:56" x14ac:dyDescent="0.2">
      <c r="AS9311" s="4" t="s">
        <v>15994</v>
      </c>
      <c r="AT9311" s="4" t="s">
        <v>15995</v>
      </c>
      <c r="AU9311" s="4" t="s">
        <v>456</v>
      </c>
      <c r="AV9311" s="4" t="s">
        <v>8520</v>
      </c>
      <c r="AW9311" s="4" t="s">
        <v>724</v>
      </c>
      <c r="AX9311" s="4"/>
      <c r="AY9311" s="4"/>
      <c r="AZ9311" s="4"/>
      <c r="BA9311" s="4"/>
      <c r="BB9311" s="4"/>
      <c r="BC9311" s="4">
        <v>40</v>
      </c>
      <c r="BD9311" t="str">
        <f>IF(AND(ADHOC!$G$15="",ADHOC!$S$4=""),"",IF(ADHOC!$G$15&lt;&gt;"",IF(ADHOC!$G$15=LEFT(Domein!$AS9311,LEN(ADHOC!$G$15)),MAX(Domein!BD$1:'Domein'!BD9310)+1,""),IF(ADHOC!$S$4=LEFT(Domein!$AS9311,LEN(ADHOC!$S$4)),MAX(Domein!BD$1:'Domein'!BD9310)+1,"")))</f>
        <v/>
      </c>
    </row>
    <row r="9312" spans="45:56" x14ac:dyDescent="0.2">
      <c r="AS9312" s="4" t="s">
        <v>16345</v>
      </c>
      <c r="AT9312" s="4" t="s">
        <v>16346</v>
      </c>
      <c r="AU9312" s="4" t="s">
        <v>456</v>
      </c>
      <c r="AV9312" s="4" t="s">
        <v>8520</v>
      </c>
      <c r="AW9312" s="4" t="s">
        <v>724</v>
      </c>
      <c r="AX9312" s="4"/>
      <c r="AY9312" s="4"/>
      <c r="AZ9312" s="4"/>
      <c r="BA9312" s="4"/>
      <c r="BB9312" s="4"/>
      <c r="BC9312" s="4">
        <v>40</v>
      </c>
      <c r="BD9312" t="str">
        <f>IF(AND(ADHOC!$G$15="",ADHOC!$S$4=""),"",IF(ADHOC!$G$15&lt;&gt;"",IF(ADHOC!$G$15=LEFT(Domein!$AS9312,LEN(ADHOC!$G$15)),MAX(Domein!BD$1:'Domein'!BD9311)+1,""),IF(ADHOC!$S$4=LEFT(Domein!$AS9312,LEN(ADHOC!$S$4)),MAX(Domein!BD$1:'Domein'!BD9311)+1,"")))</f>
        <v/>
      </c>
    </row>
    <row r="9313" spans="45:56" x14ac:dyDescent="0.2">
      <c r="AS9313" s="4" t="s">
        <v>16347</v>
      </c>
      <c r="AT9313" s="4" t="s">
        <v>16348</v>
      </c>
      <c r="AU9313" s="4" t="s">
        <v>456</v>
      </c>
      <c r="AV9313" s="4" t="s">
        <v>8520</v>
      </c>
      <c r="AW9313" s="4" t="s">
        <v>724</v>
      </c>
      <c r="AX9313" s="4"/>
      <c r="AY9313" s="4"/>
      <c r="AZ9313" s="4"/>
      <c r="BA9313" s="4"/>
      <c r="BB9313" s="4"/>
      <c r="BC9313" s="4">
        <v>40</v>
      </c>
      <c r="BD9313" t="str">
        <f>IF(AND(ADHOC!$G$15="",ADHOC!$S$4=""),"",IF(ADHOC!$G$15&lt;&gt;"",IF(ADHOC!$G$15=LEFT(Domein!$AS9313,LEN(ADHOC!$G$15)),MAX(Domein!BD$1:'Domein'!BD9312)+1,""),IF(ADHOC!$S$4=LEFT(Domein!$AS9313,LEN(ADHOC!$S$4)),MAX(Domein!BD$1:'Domein'!BD9312)+1,"")))</f>
        <v/>
      </c>
    </row>
    <row r="9314" spans="45:56" x14ac:dyDescent="0.2">
      <c r="AS9314" s="4" t="s">
        <v>16349</v>
      </c>
      <c r="AT9314" s="4" t="s">
        <v>16350</v>
      </c>
      <c r="AU9314" s="4" t="s">
        <v>456</v>
      </c>
      <c r="AV9314" s="4" t="s">
        <v>8520</v>
      </c>
      <c r="AW9314" s="4" t="s">
        <v>724</v>
      </c>
      <c r="AX9314" s="4"/>
      <c r="AY9314" s="4"/>
      <c r="AZ9314" s="4"/>
      <c r="BA9314" s="4"/>
      <c r="BB9314" s="4"/>
      <c r="BC9314" s="4">
        <v>40</v>
      </c>
      <c r="BD9314" t="str">
        <f>IF(AND(ADHOC!$G$15="",ADHOC!$S$4=""),"",IF(ADHOC!$G$15&lt;&gt;"",IF(ADHOC!$G$15=LEFT(Domein!$AS9314,LEN(ADHOC!$G$15)),MAX(Domein!BD$1:'Domein'!BD9313)+1,""),IF(ADHOC!$S$4=LEFT(Domein!$AS9314,LEN(ADHOC!$S$4)),MAX(Domein!BD$1:'Domein'!BD9313)+1,"")))</f>
        <v/>
      </c>
    </row>
    <row r="9315" spans="45:56" x14ac:dyDescent="0.2">
      <c r="AS9315" s="4" t="s">
        <v>16351</v>
      </c>
      <c r="AT9315" s="4" t="s">
        <v>15997</v>
      </c>
      <c r="AU9315" s="4" t="s">
        <v>456</v>
      </c>
      <c r="AV9315" s="4" t="s">
        <v>8520</v>
      </c>
      <c r="AW9315" s="4" t="s">
        <v>724</v>
      </c>
      <c r="AX9315" s="4"/>
      <c r="AY9315" s="4"/>
      <c r="AZ9315" s="4"/>
      <c r="BA9315" s="4"/>
      <c r="BB9315" s="4"/>
      <c r="BC9315" s="4">
        <v>40</v>
      </c>
      <c r="BD9315" t="str">
        <f>IF(AND(ADHOC!$G$15="",ADHOC!$S$4=""),"",IF(ADHOC!$G$15&lt;&gt;"",IF(ADHOC!$G$15=LEFT(Domein!$AS9315,LEN(ADHOC!$G$15)),MAX(Domein!BD$1:'Domein'!BD9314)+1,""),IF(ADHOC!$S$4=LEFT(Domein!$AS9315,LEN(ADHOC!$S$4)),MAX(Domein!BD$1:'Domein'!BD9314)+1,"")))</f>
        <v/>
      </c>
    </row>
    <row r="9316" spans="45:56" x14ac:dyDescent="0.2">
      <c r="AS9316" s="4" t="s">
        <v>16696</v>
      </c>
      <c r="AT9316" s="4" t="s">
        <v>16697</v>
      </c>
      <c r="AU9316" s="4" t="s">
        <v>460</v>
      </c>
      <c r="AV9316" s="4" t="s">
        <v>8520</v>
      </c>
      <c r="AW9316" s="4" t="s">
        <v>724</v>
      </c>
      <c r="AX9316" s="4"/>
      <c r="AY9316" s="4"/>
      <c r="AZ9316" s="4"/>
      <c r="BA9316" s="4"/>
      <c r="BB9316" s="4"/>
      <c r="BC9316" s="4">
        <v>40</v>
      </c>
      <c r="BD9316" t="str">
        <f>IF(AND(ADHOC!$G$15="",ADHOC!$S$4=""),"",IF(ADHOC!$G$15&lt;&gt;"",IF(ADHOC!$G$15=LEFT(Domein!$AS9316,LEN(ADHOC!$G$15)),MAX(Domein!BD$1:'Domein'!BD9315)+1,""),IF(ADHOC!$S$4=LEFT(Domein!$AS9316,LEN(ADHOC!$S$4)),MAX(Domein!BD$1:'Domein'!BD9315)+1,"")))</f>
        <v/>
      </c>
    </row>
    <row r="9317" spans="45:56" x14ac:dyDescent="0.2">
      <c r="AS9317" s="4" t="s">
        <v>15996</v>
      </c>
      <c r="AT9317" s="4" t="s">
        <v>15997</v>
      </c>
      <c r="AU9317" s="4" t="s">
        <v>456</v>
      </c>
      <c r="AV9317" s="4" t="s">
        <v>8520</v>
      </c>
      <c r="AW9317" s="4" t="s">
        <v>724</v>
      </c>
      <c r="AX9317" s="4"/>
      <c r="AY9317" s="4"/>
      <c r="AZ9317" s="4"/>
      <c r="BA9317" s="4"/>
      <c r="BB9317" s="4"/>
      <c r="BC9317" s="4">
        <v>40</v>
      </c>
      <c r="BD9317" t="str">
        <f>IF(AND(ADHOC!$G$15="",ADHOC!$S$4=""),"",IF(ADHOC!$G$15&lt;&gt;"",IF(ADHOC!$G$15=LEFT(Domein!$AS9317,LEN(ADHOC!$G$15)),MAX(Domein!BD$1:'Domein'!BD9316)+1,""),IF(ADHOC!$S$4=LEFT(Domein!$AS9317,LEN(ADHOC!$S$4)),MAX(Domein!BD$1:'Domein'!BD9316)+1,"")))</f>
        <v/>
      </c>
    </row>
    <row r="9318" spans="45:56" x14ac:dyDescent="0.2">
      <c r="AS9318" s="4" t="s">
        <v>16352</v>
      </c>
      <c r="AT9318" s="4" t="s">
        <v>15999</v>
      </c>
      <c r="AU9318" s="4" t="s">
        <v>456</v>
      </c>
      <c r="AV9318" s="4" t="s">
        <v>8520</v>
      </c>
      <c r="AW9318" s="4" t="s">
        <v>724</v>
      </c>
      <c r="AX9318" s="4"/>
      <c r="AY9318" s="4"/>
      <c r="AZ9318" s="4"/>
      <c r="BA9318" s="4"/>
      <c r="BB9318" s="4"/>
      <c r="BC9318" s="4">
        <v>40</v>
      </c>
      <c r="BD9318" t="str">
        <f>IF(AND(ADHOC!$G$15="",ADHOC!$S$4=""),"",IF(ADHOC!$G$15&lt;&gt;"",IF(ADHOC!$G$15=LEFT(Domein!$AS9318,LEN(ADHOC!$G$15)),MAX(Domein!BD$1:'Domein'!BD9317)+1,""),IF(ADHOC!$S$4=LEFT(Domein!$AS9318,LEN(ADHOC!$S$4)),MAX(Domein!BD$1:'Domein'!BD9317)+1,"")))</f>
        <v/>
      </c>
    </row>
    <row r="9319" spans="45:56" x14ac:dyDescent="0.2">
      <c r="AS9319" s="4" t="s">
        <v>15998</v>
      </c>
      <c r="AT9319" s="4" t="s">
        <v>15999</v>
      </c>
      <c r="AU9319" s="4" t="s">
        <v>456</v>
      </c>
      <c r="AV9319" s="4" t="s">
        <v>8520</v>
      </c>
      <c r="AW9319" s="4" t="s">
        <v>724</v>
      </c>
      <c r="AX9319" s="4"/>
      <c r="AY9319" s="4"/>
      <c r="AZ9319" s="4"/>
      <c r="BA9319" s="4"/>
      <c r="BB9319" s="4"/>
      <c r="BC9319" s="4">
        <v>40</v>
      </c>
      <c r="BD9319" t="str">
        <f>IF(AND(ADHOC!$G$15="",ADHOC!$S$4=""),"",IF(ADHOC!$G$15&lt;&gt;"",IF(ADHOC!$G$15=LEFT(Domein!$AS9319,LEN(ADHOC!$G$15)),MAX(Domein!BD$1:'Domein'!BD9318)+1,""),IF(ADHOC!$S$4=LEFT(Domein!$AS9319,LEN(ADHOC!$S$4)),MAX(Domein!BD$1:'Domein'!BD9318)+1,"")))</f>
        <v/>
      </c>
    </row>
    <row r="9320" spans="45:56" x14ac:dyDescent="0.2">
      <c r="AS9320" s="4" t="s">
        <v>16353</v>
      </c>
      <c r="AT9320" s="4" t="s">
        <v>16001</v>
      </c>
      <c r="AU9320" s="4" t="s">
        <v>456</v>
      </c>
      <c r="AV9320" s="4" t="s">
        <v>8520</v>
      </c>
      <c r="AW9320" s="4" t="s">
        <v>724</v>
      </c>
      <c r="AX9320" s="4"/>
      <c r="AY9320" s="4"/>
      <c r="AZ9320" s="4"/>
      <c r="BA9320" s="4"/>
      <c r="BB9320" s="4"/>
      <c r="BC9320" s="4">
        <v>40</v>
      </c>
      <c r="BD9320" t="str">
        <f>IF(AND(ADHOC!$G$15="",ADHOC!$S$4=""),"",IF(ADHOC!$G$15&lt;&gt;"",IF(ADHOC!$G$15=LEFT(Domein!$AS9320,LEN(ADHOC!$G$15)),MAX(Domein!BD$1:'Domein'!BD9319)+1,""),IF(ADHOC!$S$4=LEFT(Domein!$AS9320,LEN(ADHOC!$S$4)),MAX(Domein!BD$1:'Domein'!BD9319)+1,"")))</f>
        <v/>
      </c>
    </row>
    <row r="9321" spans="45:56" x14ac:dyDescent="0.2">
      <c r="AS9321" s="4" t="s">
        <v>16000</v>
      </c>
      <c r="AT9321" s="4" t="s">
        <v>16001</v>
      </c>
      <c r="AU9321" s="4" t="s">
        <v>456</v>
      </c>
      <c r="AV9321" s="4" t="s">
        <v>8520</v>
      </c>
      <c r="AW9321" s="4" t="s">
        <v>724</v>
      </c>
      <c r="AX9321" s="4"/>
      <c r="AY9321" s="4"/>
      <c r="AZ9321" s="4"/>
      <c r="BA9321" s="4"/>
      <c r="BB9321" s="4"/>
      <c r="BC9321" s="4">
        <v>40</v>
      </c>
      <c r="BD9321" t="str">
        <f>IF(AND(ADHOC!$G$15="",ADHOC!$S$4=""),"",IF(ADHOC!$G$15&lt;&gt;"",IF(ADHOC!$G$15=LEFT(Domein!$AS9321,LEN(ADHOC!$G$15)),MAX(Domein!BD$1:'Domein'!BD9320)+1,""),IF(ADHOC!$S$4=LEFT(Domein!$AS9321,LEN(ADHOC!$S$4)),MAX(Domein!BD$1:'Domein'!BD9320)+1,"")))</f>
        <v/>
      </c>
    </row>
    <row r="9322" spans="45:56" x14ac:dyDescent="0.2">
      <c r="AS9322" s="4" t="s">
        <v>16354</v>
      </c>
      <c r="AT9322" s="4" t="s">
        <v>16355</v>
      </c>
      <c r="AU9322" s="4" t="s">
        <v>456</v>
      </c>
      <c r="AV9322" s="4" t="s">
        <v>8520</v>
      </c>
      <c r="AW9322" s="4" t="s">
        <v>724</v>
      </c>
      <c r="AX9322" s="4"/>
      <c r="AY9322" s="4"/>
      <c r="AZ9322" s="4"/>
      <c r="BA9322" s="4"/>
      <c r="BB9322" s="4"/>
      <c r="BC9322" s="4">
        <v>40</v>
      </c>
      <c r="BD9322" t="str">
        <f>IF(AND(ADHOC!$G$15="",ADHOC!$S$4=""),"",IF(ADHOC!$G$15&lt;&gt;"",IF(ADHOC!$G$15=LEFT(Domein!$AS9322,LEN(ADHOC!$G$15)),MAX(Domein!BD$1:'Domein'!BD9321)+1,""),IF(ADHOC!$S$4=LEFT(Domein!$AS9322,LEN(ADHOC!$S$4)),MAX(Domein!BD$1:'Domein'!BD9321)+1,"")))</f>
        <v/>
      </c>
    </row>
    <row r="9323" spans="45:56" x14ac:dyDescent="0.2">
      <c r="AS9323" s="4" t="s">
        <v>16815</v>
      </c>
      <c r="AT9323" s="4" t="s">
        <v>16816</v>
      </c>
      <c r="AU9323" s="4" t="s">
        <v>456</v>
      </c>
      <c r="AV9323" s="4" t="s">
        <v>8520</v>
      </c>
      <c r="AW9323" s="4" t="s">
        <v>724</v>
      </c>
      <c r="AX9323" s="4"/>
      <c r="AY9323" s="4"/>
      <c r="AZ9323" s="4"/>
      <c r="BA9323" s="4"/>
      <c r="BB9323" s="4"/>
      <c r="BC9323" s="4">
        <v>40</v>
      </c>
      <c r="BD9323" t="str">
        <f>IF(AND(ADHOC!$G$15="",ADHOC!$S$4=""),"",IF(ADHOC!$G$15&lt;&gt;"",IF(ADHOC!$G$15=LEFT(Domein!$AS9323,LEN(ADHOC!$G$15)),MAX(Domein!BD$1:'Domein'!BD9322)+1,""),IF(ADHOC!$S$4=LEFT(Domein!$AS9323,LEN(ADHOC!$S$4)),MAX(Domein!BD$1:'Domein'!BD9322)+1,"")))</f>
        <v/>
      </c>
    </row>
    <row r="9324" spans="45:56" x14ac:dyDescent="0.2">
      <c r="AS9324" s="4" t="s">
        <v>16817</v>
      </c>
      <c r="AT9324" s="4" t="s">
        <v>16816</v>
      </c>
      <c r="AU9324" s="4" t="s">
        <v>456</v>
      </c>
      <c r="AV9324" s="4" t="s">
        <v>8520</v>
      </c>
      <c r="AW9324" s="4" t="s">
        <v>724</v>
      </c>
      <c r="AX9324" s="4"/>
      <c r="AY9324" s="4"/>
      <c r="AZ9324" s="4"/>
      <c r="BA9324" s="4"/>
      <c r="BB9324" s="4"/>
      <c r="BC9324" s="4">
        <v>40</v>
      </c>
      <c r="BD9324" t="str">
        <f>IF(AND(ADHOC!$G$15="",ADHOC!$S$4=""),"",IF(ADHOC!$G$15&lt;&gt;"",IF(ADHOC!$G$15=LEFT(Domein!$AS9324,LEN(ADHOC!$G$15)),MAX(Domein!BD$1:'Domein'!BD9323)+1,""),IF(ADHOC!$S$4=LEFT(Domein!$AS9324,LEN(ADHOC!$S$4)),MAX(Domein!BD$1:'Domein'!BD9323)+1,"")))</f>
        <v/>
      </c>
    </row>
    <row r="9325" spans="45:56" x14ac:dyDescent="0.2">
      <c r="AS9325" s="4" t="s">
        <v>20904</v>
      </c>
      <c r="AT9325" s="4" t="s">
        <v>20905</v>
      </c>
      <c r="AU9325" s="4" t="s">
        <v>456</v>
      </c>
      <c r="AV9325" s="4" t="s">
        <v>8520</v>
      </c>
      <c r="AW9325" s="4" t="s">
        <v>701</v>
      </c>
      <c r="AX9325" s="4"/>
      <c r="AY9325" s="4"/>
      <c r="AZ9325" s="4"/>
      <c r="BA9325" s="4"/>
      <c r="BB9325" s="4"/>
      <c r="BC9325" s="4">
        <v>40</v>
      </c>
      <c r="BD9325" t="str">
        <f>IF(AND(ADHOC!$G$15="",ADHOC!$S$4=""),"",IF(ADHOC!$G$15&lt;&gt;"",IF(ADHOC!$G$15=LEFT(Domein!$AS9325,LEN(ADHOC!$G$15)),MAX(Domein!BD$1:'Domein'!BD9324)+1,""),IF(ADHOC!$S$4=LEFT(Domein!$AS9325,LEN(ADHOC!$S$4)),MAX(Domein!BD$1:'Domein'!BD9324)+1,"")))</f>
        <v/>
      </c>
    </row>
    <row r="9326" spans="45:56" x14ac:dyDescent="0.2">
      <c r="AS9326" s="4" t="s">
        <v>17252</v>
      </c>
      <c r="AT9326" s="4" t="s">
        <v>17253</v>
      </c>
      <c r="AU9326" s="4" t="s">
        <v>456</v>
      </c>
      <c r="AV9326" s="4" t="s">
        <v>8520</v>
      </c>
      <c r="AW9326" s="4" t="s">
        <v>701</v>
      </c>
      <c r="AX9326" s="4"/>
      <c r="AY9326" s="4"/>
      <c r="AZ9326" s="4"/>
      <c r="BA9326" s="4"/>
      <c r="BB9326" s="4"/>
      <c r="BC9326" s="4">
        <v>40</v>
      </c>
      <c r="BD9326" t="str">
        <f>IF(AND(ADHOC!$G$15="",ADHOC!$S$4=""),"",IF(ADHOC!$G$15&lt;&gt;"",IF(ADHOC!$G$15=LEFT(Domein!$AS9326,LEN(ADHOC!$G$15)),MAX(Domein!BD$1:'Domein'!BD9325)+1,""),IF(ADHOC!$S$4=LEFT(Domein!$AS9326,LEN(ADHOC!$S$4)),MAX(Domein!BD$1:'Domein'!BD9325)+1,"")))</f>
        <v/>
      </c>
    </row>
    <row r="9327" spans="45:56" x14ac:dyDescent="0.2">
      <c r="AS9327" s="4" t="s">
        <v>17335</v>
      </c>
      <c r="AT9327" s="4" t="s">
        <v>9795</v>
      </c>
      <c r="AU9327" s="4" t="s">
        <v>456</v>
      </c>
      <c r="AV9327" s="4" t="s">
        <v>8518</v>
      </c>
      <c r="AW9327" s="4" t="s">
        <v>1167</v>
      </c>
      <c r="AX9327" s="4"/>
      <c r="AY9327" s="4"/>
      <c r="AZ9327" s="4"/>
      <c r="BA9327" s="4"/>
      <c r="BB9327" s="4"/>
      <c r="BC9327" s="4">
        <v>40</v>
      </c>
      <c r="BD9327" t="str">
        <f>IF(AND(ADHOC!$G$15="",ADHOC!$S$4=""),"",IF(ADHOC!$G$15&lt;&gt;"",IF(ADHOC!$G$15=LEFT(Domein!$AS9327,LEN(ADHOC!$G$15)),MAX(Domein!BD$1:'Domein'!BD9326)+1,""),IF(ADHOC!$S$4=LEFT(Domein!$AS9327,LEN(ADHOC!$S$4)),MAX(Domein!BD$1:'Domein'!BD9326)+1,"")))</f>
        <v/>
      </c>
    </row>
    <row r="9328" spans="45:56" x14ac:dyDescent="0.2">
      <c r="AS9328" s="4" t="s">
        <v>21091</v>
      </c>
      <c r="AT9328" s="4" t="s">
        <v>21092</v>
      </c>
      <c r="AU9328" s="4" t="s">
        <v>456</v>
      </c>
      <c r="AV9328" s="4" t="s">
        <v>8520</v>
      </c>
      <c r="AW9328" s="4" t="s">
        <v>724</v>
      </c>
      <c r="AX9328" s="4"/>
      <c r="AY9328" s="4"/>
      <c r="AZ9328" s="4"/>
      <c r="BA9328" s="4"/>
      <c r="BB9328" s="4"/>
      <c r="BC9328" s="4">
        <v>40</v>
      </c>
      <c r="BD9328" t="str">
        <f>IF(AND(ADHOC!$G$15="",ADHOC!$S$4=""),"",IF(ADHOC!$G$15&lt;&gt;"",IF(ADHOC!$G$15=LEFT(Domein!$AS9328,LEN(ADHOC!$G$15)),MAX(Domein!BD$1:'Domein'!BD9327)+1,""),IF(ADHOC!$S$4=LEFT(Domein!$AS9328,LEN(ADHOC!$S$4)),MAX(Domein!BD$1:'Domein'!BD9327)+1,"")))</f>
        <v/>
      </c>
    </row>
    <row r="9329" spans="45:56" x14ac:dyDescent="0.2">
      <c r="AS9329" s="4" t="s">
        <v>37661</v>
      </c>
      <c r="AT9329" s="4" t="s">
        <v>12129</v>
      </c>
      <c r="AU9329" s="4" t="s">
        <v>456</v>
      </c>
      <c r="AV9329" s="4" t="s">
        <v>8521</v>
      </c>
      <c r="AW9329" s="4" t="s">
        <v>724</v>
      </c>
      <c r="AX9329" s="4"/>
      <c r="AY9329" s="4"/>
      <c r="AZ9329" s="4"/>
      <c r="BA9329" s="4"/>
      <c r="BB9329" s="4"/>
      <c r="BC9329" s="4">
        <v>40</v>
      </c>
      <c r="BD9329" t="str">
        <f>IF(AND(ADHOC!$G$15="",ADHOC!$S$4=""),"",IF(ADHOC!$G$15&lt;&gt;"",IF(ADHOC!$G$15=LEFT(Domein!$AS9329,LEN(ADHOC!$G$15)),MAX(Domein!BD$1:'Domein'!BD9328)+1,""),IF(ADHOC!$S$4=LEFT(Domein!$AS9329,LEN(ADHOC!$S$4)),MAX(Domein!BD$1:'Domein'!BD9328)+1,"")))</f>
        <v/>
      </c>
    </row>
    <row r="9330" spans="45:56" x14ac:dyDescent="0.2">
      <c r="AS9330" s="4" t="s">
        <v>35714</v>
      </c>
      <c r="AT9330" s="4" t="s">
        <v>12129</v>
      </c>
      <c r="AU9330" s="4" t="s">
        <v>456</v>
      </c>
      <c r="AV9330" s="4" t="s">
        <v>8521</v>
      </c>
      <c r="AW9330" s="4" t="s">
        <v>701</v>
      </c>
      <c r="AX9330" s="4"/>
      <c r="AY9330" s="4"/>
      <c r="AZ9330" s="4"/>
      <c r="BA9330" s="4"/>
      <c r="BB9330" s="4"/>
      <c r="BC9330" s="4">
        <v>40</v>
      </c>
      <c r="BD9330" t="str">
        <f>IF(AND(ADHOC!$G$15="",ADHOC!$S$4=""),"",IF(ADHOC!$G$15&lt;&gt;"",IF(ADHOC!$G$15=LEFT(Domein!$AS9330,LEN(ADHOC!$G$15)),MAX(Domein!BD$1:'Domein'!BD9329)+1,""),IF(ADHOC!$S$4=LEFT(Domein!$AS9330,LEN(ADHOC!$S$4)),MAX(Domein!BD$1:'Domein'!BD9329)+1,"")))</f>
        <v/>
      </c>
    </row>
    <row r="9331" spans="45:56" x14ac:dyDescent="0.2">
      <c r="AS9331" s="4" t="s">
        <v>33674</v>
      </c>
      <c r="AT9331" s="4" t="s">
        <v>33675</v>
      </c>
      <c r="AU9331" s="4" t="s">
        <v>456</v>
      </c>
      <c r="AV9331" s="4" t="s">
        <v>8521</v>
      </c>
      <c r="AW9331" s="4" t="s">
        <v>724</v>
      </c>
      <c r="AX9331" s="4"/>
      <c r="AY9331" s="4"/>
      <c r="AZ9331" s="4"/>
      <c r="BA9331" s="4"/>
      <c r="BB9331" s="4"/>
      <c r="BC9331" s="4">
        <v>40</v>
      </c>
      <c r="BD9331" t="str">
        <f>IF(AND(ADHOC!$G$15="",ADHOC!$S$4=""),"",IF(ADHOC!$G$15&lt;&gt;"",IF(ADHOC!$G$15=LEFT(Domein!$AS9331,LEN(ADHOC!$G$15)),MAX(Domein!BD$1:'Domein'!BD9330)+1,""),IF(ADHOC!$S$4=LEFT(Domein!$AS9331,LEN(ADHOC!$S$4)),MAX(Domein!BD$1:'Domein'!BD9330)+1,"")))</f>
        <v/>
      </c>
    </row>
    <row r="9332" spans="45:56" x14ac:dyDescent="0.2">
      <c r="AS9332" s="4" t="s">
        <v>28986</v>
      </c>
      <c r="AT9332" s="4" t="s">
        <v>14364</v>
      </c>
      <c r="AU9332" s="4" t="s">
        <v>456</v>
      </c>
      <c r="AV9332" s="4" t="s">
        <v>8521</v>
      </c>
      <c r="AW9332" s="4" t="s">
        <v>724</v>
      </c>
      <c r="AX9332" s="4"/>
      <c r="AY9332" s="4"/>
      <c r="AZ9332" s="4"/>
      <c r="BA9332" s="4"/>
      <c r="BB9332" s="4"/>
      <c r="BC9332" s="4">
        <v>40</v>
      </c>
      <c r="BD9332" t="str">
        <f>IF(AND(ADHOC!$G$15="",ADHOC!$S$4=""),"",IF(ADHOC!$G$15&lt;&gt;"",IF(ADHOC!$G$15=LEFT(Domein!$AS9332,LEN(ADHOC!$G$15)),MAX(Domein!BD$1:'Domein'!BD9331)+1,""),IF(ADHOC!$S$4=LEFT(Domein!$AS9332,LEN(ADHOC!$S$4)),MAX(Domein!BD$1:'Domein'!BD9331)+1,"")))</f>
        <v/>
      </c>
    </row>
    <row r="9333" spans="45:56" x14ac:dyDescent="0.2">
      <c r="AS9333" s="4" t="s">
        <v>36869</v>
      </c>
      <c r="AT9333" s="4" t="s">
        <v>9794</v>
      </c>
      <c r="AU9333" s="4" t="s">
        <v>456</v>
      </c>
      <c r="AV9333" s="4" t="s">
        <v>8521</v>
      </c>
      <c r="AW9333" s="4" t="s">
        <v>701</v>
      </c>
      <c r="AX9333" s="4"/>
      <c r="AY9333" s="4"/>
      <c r="AZ9333" s="4"/>
      <c r="BA9333" s="4"/>
      <c r="BB9333" s="4"/>
      <c r="BC9333" s="4">
        <v>40</v>
      </c>
      <c r="BD9333" t="str">
        <f>IF(AND(ADHOC!$G$15="",ADHOC!$S$4=""),"",IF(ADHOC!$G$15&lt;&gt;"",IF(ADHOC!$G$15=LEFT(Domein!$AS9333,LEN(ADHOC!$G$15)),MAX(Domein!BD$1:'Domein'!BD9332)+1,""),IF(ADHOC!$S$4=LEFT(Domein!$AS9333,LEN(ADHOC!$S$4)),MAX(Domein!BD$1:'Domein'!BD9332)+1,"")))</f>
        <v/>
      </c>
    </row>
    <row r="9334" spans="45:56" x14ac:dyDescent="0.2">
      <c r="AS9334" s="4" t="s">
        <v>35944</v>
      </c>
      <c r="AT9334" s="4" t="s">
        <v>9794</v>
      </c>
      <c r="AU9334" s="4" t="s">
        <v>456</v>
      </c>
      <c r="AV9334" s="4" t="s">
        <v>8521</v>
      </c>
      <c r="AW9334" s="4" t="s">
        <v>724</v>
      </c>
      <c r="AX9334" s="4"/>
      <c r="AY9334" s="4"/>
      <c r="AZ9334" s="4"/>
      <c r="BA9334" s="4"/>
      <c r="BB9334" s="4"/>
      <c r="BC9334" s="4">
        <v>40</v>
      </c>
      <c r="BD9334" t="str">
        <f>IF(AND(ADHOC!$G$15="",ADHOC!$S$4=""),"",IF(ADHOC!$G$15&lt;&gt;"",IF(ADHOC!$G$15=LEFT(Domein!$AS9334,LEN(ADHOC!$G$15)),MAX(Domein!BD$1:'Domein'!BD9333)+1,""),IF(ADHOC!$S$4=LEFT(Domein!$AS9334,LEN(ADHOC!$S$4)),MAX(Domein!BD$1:'Domein'!BD9333)+1,"")))</f>
        <v/>
      </c>
    </row>
    <row r="9335" spans="45:56" x14ac:dyDescent="0.2">
      <c r="AS9335" s="4" t="s">
        <v>35557</v>
      </c>
      <c r="AT9335" s="4" t="s">
        <v>9794</v>
      </c>
      <c r="AU9335" s="4" t="s">
        <v>456</v>
      </c>
      <c r="AV9335" s="4" t="s">
        <v>8521</v>
      </c>
      <c r="AW9335" s="4" t="s">
        <v>724</v>
      </c>
      <c r="AX9335" s="4"/>
      <c r="AY9335" s="4"/>
      <c r="AZ9335" s="4"/>
      <c r="BA9335" s="4"/>
      <c r="BB9335" s="4"/>
      <c r="BC9335" s="4">
        <v>40</v>
      </c>
      <c r="BD9335" t="str">
        <f>IF(AND(ADHOC!$G$15="",ADHOC!$S$4=""),"",IF(ADHOC!$G$15&lt;&gt;"",IF(ADHOC!$G$15=LEFT(Domein!$AS9335,LEN(ADHOC!$G$15)),MAX(Domein!BD$1:'Domein'!BD9334)+1,""),IF(ADHOC!$S$4=LEFT(Domein!$AS9335,LEN(ADHOC!$S$4)),MAX(Domein!BD$1:'Domein'!BD9334)+1,"")))</f>
        <v/>
      </c>
    </row>
    <row r="9336" spans="45:56" x14ac:dyDescent="0.2">
      <c r="AS9336" s="4" t="s">
        <v>33246</v>
      </c>
      <c r="AT9336" s="4" t="s">
        <v>9794</v>
      </c>
      <c r="AU9336" s="4" t="s">
        <v>456</v>
      </c>
      <c r="AV9336" s="4" t="s">
        <v>8521</v>
      </c>
      <c r="AW9336" s="4" t="s">
        <v>724</v>
      </c>
      <c r="AX9336" s="4"/>
      <c r="AY9336" s="4"/>
      <c r="AZ9336" s="4"/>
      <c r="BA9336" s="4"/>
      <c r="BB9336" s="4"/>
      <c r="BC9336" s="4">
        <v>40</v>
      </c>
      <c r="BD9336" t="str">
        <f>IF(AND(ADHOC!$G$15="",ADHOC!$S$4=""),"",IF(ADHOC!$G$15&lt;&gt;"",IF(ADHOC!$G$15=LEFT(Domein!$AS9336,LEN(ADHOC!$G$15)),MAX(Domein!BD$1:'Domein'!BD9335)+1,""),IF(ADHOC!$S$4=LEFT(Domein!$AS9336,LEN(ADHOC!$S$4)),MAX(Domein!BD$1:'Domein'!BD9335)+1,"")))</f>
        <v/>
      </c>
    </row>
    <row r="9337" spans="45:56" x14ac:dyDescent="0.2">
      <c r="AS9337" s="4" t="s">
        <v>21791</v>
      </c>
      <c r="AT9337" s="4" t="s">
        <v>9794</v>
      </c>
      <c r="AU9337" s="4" t="s">
        <v>456</v>
      </c>
      <c r="AV9337" s="4" t="s">
        <v>8521</v>
      </c>
      <c r="AW9337" s="4" t="s">
        <v>724</v>
      </c>
      <c r="AX9337" s="4"/>
      <c r="AY9337" s="4"/>
      <c r="AZ9337" s="4"/>
      <c r="BA9337" s="4"/>
      <c r="BB9337" s="4"/>
      <c r="BC9337" s="4">
        <v>40</v>
      </c>
      <c r="BD9337" t="str">
        <f>IF(AND(ADHOC!$G$15="",ADHOC!$S$4=""),"",IF(ADHOC!$G$15&lt;&gt;"",IF(ADHOC!$G$15=LEFT(Domein!$AS9337,LEN(ADHOC!$G$15)),MAX(Domein!BD$1:'Domein'!BD9336)+1,""),IF(ADHOC!$S$4=LEFT(Domein!$AS9337,LEN(ADHOC!$S$4)),MAX(Domein!BD$1:'Domein'!BD9336)+1,"")))</f>
        <v/>
      </c>
    </row>
    <row r="9338" spans="45:56" x14ac:dyDescent="0.2">
      <c r="AS9338" s="4" t="s">
        <v>36870</v>
      </c>
      <c r="AT9338" s="4" t="s">
        <v>9795</v>
      </c>
      <c r="AU9338" s="4" t="s">
        <v>456</v>
      </c>
      <c r="AV9338" s="4" t="s">
        <v>8521</v>
      </c>
      <c r="AW9338" s="4" t="s">
        <v>701</v>
      </c>
      <c r="AX9338" s="4"/>
      <c r="AY9338" s="4"/>
      <c r="AZ9338" s="4"/>
      <c r="BA9338" s="4"/>
      <c r="BB9338" s="4"/>
      <c r="BC9338" s="4">
        <v>40</v>
      </c>
      <c r="BD9338" t="str">
        <f>IF(AND(ADHOC!$G$15="",ADHOC!$S$4=""),"",IF(ADHOC!$G$15&lt;&gt;"",IF(ADHOC!$G$15=LEFT(Domein!$AS9338,LEN(ADHOC!$G$15)),MAX(Domein!BD$1:'Domein'!BD9337)+1,""),IF(ADHOC!$S$4=LEFT(Domein!$AS9338,LEN(ADHOC!$S$4)),MAX(Domein!BD$1:'Domein'!BD9337)+1,"")))</f>
        <v/>
      </c>
    </row>
    <row r="9339" spans="45:56" x14ac:dyDescent="0.2">
      <c r="AS9339" s="4" t="s">
        <v>35945</v>
      </c>
      <c r="AT9339" s="4" t="s">
        <v>9795</v>
      </c>
      <c r="AU9339" s="4" t="s">
        <v>456</v>
      </c>
      <c r="AV9339" s="4" t="s">
        <v>8521</v>
      </c>
      <c r="AW9339" s="4" t="s">
        <v>724</v>
      </c>
      <c r="AX9339" s="4"/>
      <c r="AY9339" s="4"/>
      <c r="AZ9339" s="4"/>
      <c r="BA9339" s="4"/>
      <c r="BB9339" s="4"/>
      <c r="BC9339" s="4">
        <v>40</v>
      </c>
      <c r="BD9339" t="str">
        <f>IF(AND(ADHOC!$G$15="",ADHOC!$S$4=""),"",IF(ADHOC!$G$15&lt;&gt;"",IF(ADHOC!$G$15=LEFT(Domein!$AS9339,LEN(ADHOC!$G$15)),MAX(Domein!BD$1:'Domein'!BD9338)+1,""),IF(ADHOC!$S$4=LEFT(Domein!$AS9339,LEN(ADHOC!$S$4)),MAX(Domein!BD$1:'Domein'!BD9338)+1,"")))</f>
        <v/>
      </c>
    </row>
    <row r="9340" spans="45:56" x14ac:dyDescent="0.2">
      <c r="AS9340" s="4" t="s">
        <v>35558</v>
      </c>
      <c r="AT9340" s="4" t="s">
        <v>9795</v>
      </c>
      <c r="AU9340" s="4" t="s">
        <v>456</v>
      </c>
      <c r="AV9340" s="4" t="s">
        <v>8521</v>
      </c>
      <c r="AW9340" s="4" t="s">
        <v>724</v>
      </c>
      <c r="AX9340" s="4"/>
      <c r="AY9340" s="4"/>
      <c r="AZ9340" s="4"/>
      <c r="BA9340" s="4"/>
      <c r="BB9340" s="4"/>
      <c r="BC9340" s="4">
        <v>40</v>
      </c>
      <c r="BD9340" t="str">
        <f>IF(AND(ADHOC!$G$15="",ADHOC!$S$4=""),"",IF(ADHOC!$G$15&lt;&gt;"",IF(ADHOC!$G$15=LEFT(Domein!$AS9340,LEN(ADHOC!$G$15)),MAX(Domein!BD$1:'Domein'!BD9339)+1,""),IF(ADHOC!$S$4=LEFT(Domein!$AS9340,LEN(ADHOC!$S$4)),MAX(Domein!BD$1:'Domein'!BD9339)+1,"")))</f>
        <v/>
      </c>
    </row>
    <row r="9341" spans="45:56" x14ac:dyDescent="0.2">
      <c r="AS9341" s="4" t="s">
        <v>33247</v>
      </c>
      <c r="AT9341" s="4" t="s">
        <v>9795</v>
      </c>
      <c r="AU9341" s="4" t="s">
        <v>456</v>
      </c>
      <c r="AV9341" s="4" t="s">
        <v>8521</v>
      </c>
      <c r="AW9341" s="4" t="s">
        <v>724</v>
      </c>
      <c r="AX9341" s="4"/>
      <c r="AY9341" s="4"/>
      <c r="AZ9341" s="4"/>
      <c r="BA9341" s="4"/>
      <c r="BB9341" s="4"/>
      <c r="BC9341" s="4">
        <v>40</v>
      </c>
      <c r="BD9341" t="str">
        <f>IF(AND(ADHOC!$G$15="",ADHOC!$S$4=""),"",IF(ADHOC!$G$15&lt;&gt;"",IF(ADHOC!$G$15=LEFT(Domein!$AS9341,LEN(ADHOC!$G$15)),MAX(Domein!BD$1:'Domein'!BD9340)+1,""),IF(ADHOC!$S$4=LEFT(Domein!$AS9341,LEN(ADHOC!$S$4)),MAX(Domein!BD$1:'Domein'!BD9340)+1,"")))</f>
        <v/>
      </c>
    </row>
    <row r="9342" spans="45:56" x14ac:dyDescent="0.2">
      <c r="AS9342" s="4" t="s">
        <v>21792</v>
      </c>
      <c r="AT9342" s="4" t="s">
        <v>9795</v>
      </c>
      <c r="AU9342" s="4" t="s">
        <v>456</v>
      </c>
      <c r="AV9342" s="4" t="s">
        <v>8521</v>
      </c>
      <c r="AW9342" s="4" t="s">
        <v>724</v>
      </c>
      <c r="AX9342" s="4"/>
      <c r="AY9342" s="4"/>
      <c r="AZ9342" s="4"/>
      <c r="BA9342" s="4"/>
      <c r="BB9342" s="4"/>
      <c r="BC9342" s="4">
        <v>40</v>
      </c>
      <c r="BD9342" t="str">
        <f>IF(AND(ADHOC!$G$15="",ADHOC!$S$4=""),"",IF(ADHOC!$G$15&lt;&gt;"",IF(ADHOC!$G$15=LEFT(Domein!$AS9342,LEN(ADHOC!$G$15)),MAX(Domein!BD$1:'Domein'!BD9341)+1,""),IF(ADHOC!$S$4=LEFT(Domein!$AS9342,LEN(ADHOC!$S$4)),MAX(Domein!BD$1:'Domein'!BD9341)+1,"")))</f>
        <v/>
      </c>
    </row>
    <row r="9343" spans="45:56" x14ac:dyDescent="0.2">
      <c r="AS9343" s="4" t="s">
        <v>37662</v>
      </c>
      <c r="AT9343" s="4" t="s">
        <v>31904</v>
      </c>
      <c r="AU9343" s="4" t="s">
        <v>456</v>
      </c>
      <c r="AV9343" s="4" t="s">
        <v>8521</v>
      </c>
      <c r="AW9343" s="4" t="s">
        <v>724</v>
      </c>
      <c r="AX9343" s="4"/>
      <c r="AY9343" s="4"/>
      <c r="AZ9343" s="4"/>
      <c r="BA9343" s="4"/>
      <c r="BB9343" s="4"/>
      <c r="BC9343" s="4">
        <v>40</v>
      </c>
      <c r="BD9343" t="str">
        <f>IF(AND(ADHOC!$G$15="",ADHOC!$S$4=""),"",IF(ADHOC!$G$15&lt;&gt;"",IF(ADHOC!$G$15=LEFT(Domein!$AS9343,LEN(ADHOC!$G$15)),MAX(Domein!BD$1:'Domein'!BD9342)+1,""),IF(ADHOC!$S$4=LEFT(Domein!$AS9343,LEN(ADHOC!$S$4)),MAX(Domein!BD$1:'Domein'!BD9342)+1,"")))</f>
        <v/>
      </c>
    </row>
    <row r="9344" spans="45:56" x14ac:dyDescent="0.2">
      <c r="AS9344" s="4" t="s">
        <v>35956</v>
      </c>
      <c r="AT9344" s="4" t="s">
        <v>31904</v>
      </c>
      <c r="AU9344" s="4" t="s">
        <v>456</v>
      </c>
      <c r="AV9344" s="4" t="s">
        <v>8520</v>
      </c>
      <c r="AW9344" s="4" t="s">
        <v>724</v>
      </c>
      <c r="AX9344" s="4"/>
      <c r="AY9344" s="4"/>
      <c r="AZ9344" s="4"/>
      <c r="BA9344" s="4"/>
      <c r="BB9344" s="4"/>
      <c r="BC9344" s="4">
        <v>40</v>
      </c>
      <c r="BD9344" t="str">
        <f>IF(AND(ADHOC!$G$15="",ADHOC!$S$4=""),"",IF(ADHOC!$G$15&lt;&gt;"",IF(ADHOC!$G$15=LEFT(Domein!$AS9344,LEN(ADHOC!$G$15)),MAX(Domein!BD$1:'Domein'!BD9343)+1,""),IF(ADHOC!$S$4=LEFT(Domein!$AS9344,LEN(ADHOC!$S$4)),MAX(Domein!BD$1:'Domein'!BD9343)+1,"")))</f>
        <v/>
      </c>
    </row>
    <row r="9345" spans="45:56" x14ac:dyDescent="0.2">
      <c r="AS9345" s="4" t="s">
        <v>33676</v>
      </c>
      <c r="AT9345" s="4" t="s">
        <v>31904</v>
      </c>
      <c r="AU9345" s="4" t="s">
        <v>456</v>
      </c>
      <c r="AV9345" s="4" t="s">
        <v>8521</v>
      </c>
      <c r="AW9345" s="4" t="s">
        <v>724</v>
      </c>
      <c r="AX9345" s="4"/>
      <c r="AY9345" s="4"/>
      <c r="AZ9345" s="4"/>
      <c r="BA9345" s="4"/>
      <c r="BB9345" s="4"/>
      <c r="BC9345" s="4">
        <v>40</v>
      </c>
      <c r="BD9345" t="str">
        <f>IF(AND(ADHOC!$G$15="",ADHOC!$S$4=""),"",IF(ADHOC!$G$15&lt;&gt;"",IF(ADHOC!$G$15=LEFT(Domein!$AS9345,LEN(ADHOC!$G$15)),MAX(Domein!BD$1:'Domein'!BD9344)+1,""),IF(ADHOC!$S$4=LEFT(Domein!$AS9345,LEN(ADHOC!$S$4)),MAX(Domein!BD$1:'Domein'!BD9344)+1,"")))</f>
        <v/>
      </c>
    </row>
    <row r="9346" spans="45:56" x14ac:dyDescent="0.2">
      <c r="AS9346" s="4" t="s">
        <v>31903</v>
      </c>
      <c r="AT9346" s="4" t="s">
        <v>31904</v>
      </c>
      <c r="AU9346" s="4" t="s">
        <v>456</v>
      </c>
      <c r="AV9346" s="4" t="s">
        <v>8521</v>
      </c>
      <c r="AW9346" s="4" t="s">
        <v>724</v>
      </c>
      <c r="AX9346" s="4"/>
      <c r="AY9346" s="4"/>
      <c r="AZ9346" s="4"/>
      <c r="BA9346" s="4"/>
      <c r="BB9346" s="4"/>
      <c r="BC9346" s="4">
        <v>40</v>
      </c>
      <c r="BD9346" t="str">
        <f>IF(AND(ADHOC!$G$15="",ADHOC!$S$4=""),"",IF(ADHOC!$G$15&lt;&gt;"",IF(ADHOC!$G$15=LEFT(Domein!$AS9346,LEN(ADHOC!$G$15)),MAX(Domein!BD$1:'Domein'!BD9345)+1,""),IF(ADHOC!$S$4=LEFT(Domein!$AS9346,LEN(ADHOC!$S$4)),MAX(Domein!BD$1:'Domein'!BD9345)+1,"")))</f>
        <v/>
      </c>
    </row>
    <row r="9347" spans="45:56" x14ac:dyDescent="0.2">
      <c r="AS9347" s="4" t="s">
        <v>37663</v>
      </c>
      <c r="AT9347" s="4" t="s">
        <v>31906</v>
      </c>
      <c r="AU9347" s="4" t="s">
        <v>456</v>
      </c>
      <c r="AV9347" s="4" t="s">
        <v>8521</v>
      </c>
      <c r="AW9347" s="4" t="s">
        <v>724</v>
      </c>
      <c r="AX9347" s="4"/>
      <c r="AY9347" s="4"/>
      <c r="AZ9347" s="4"/>
      <c r="BA9347" s="4"/>
      <c r="BB9347" s="4"/>
      <c r="BC9347" s="4">
        <v>40</v>
      </c>
      <c r="BD9347" t="str">
        <f>IF(AND(ADHOC!$G$15="",ADHOC!$S$4=""),"",IF(ADHOC!$G$15&lt;&gt;"",IF(ADHOC!$G$15=LEFT(Domein!$AS9347,LEN(ADHOC!$G$15)),MAX(Domein!BD$1:'Domein'!BD9346)+1,""),IF(ADHOC!$S$4=LEFT(Domein!$AS9347,LEN(ADHOC!$S$4)),MAX(Domein!BD$1:'Domein'!BD9346)+1,"")))</f>
        <v/>
      </c>
    </row>
    <row r="9348" spans="45:56" x14ac:dyDescent="0.2">
      <c r="AS9348" s="4" t="s">
        <v>35957</v>
      </c>
      <c r="AT9348" s="4" t="s">
        <v>31906</v>
      </c>
      <c r="AU9348" s="4" t="s">
        <v>456</v>
      </c>
      <c r="AV9348" s="4" t="s">
        <v>8520</v>
      </c>
      <c r="AW9348" s="4" t="s">
        <v>724</v>
      </c>
      <c r="AX9348" s="4"/>
      <c r="AY9348" s="4"/>
      <c r="AZ9348" s="4"/>
      <c r="BA9348" s="4"/>
      <c r="BB9348" s="4"/>
      <c r="BC9348" s="4">
        <v>40</v>
      </c>
      <c r="BD9348" t="str">
        <f>IF(AND(ADHOC!$G$15="",ADHOC!$S$4=""),"",IF(ADHOC!$G$15&lt;&gt;"",IF(ADHOC!$G$15=LEFT(Domein!$AS9348,LEN(ADHOC!$G$15)),MAX(Domein!BD$1:'Domein'!BD9347)+1,""),IF(ADHOC!$S$4=LEFT(Domein!$AS9348,LEN(ADHOC!$S$4)),MAX(Domein!BD$1:'Domein'!BD9347)+1,"")))</f>
        <v/>
      </c>
    </row>
    <row r="9349" spans="45:56" x14ac:dyDescent="0.2">
      <c r="AS9349" s="4" t="s">
        <v>33677</v>
      </c>
      <c r="AT9349" s="4" t="s">
        <v>31906</v>
      </c>
      <c r="AU9349" s="4" t="s">
        <v>456</v>
      </c>
      <c r="AV9349" s="4" t="s">
        <v>8521</v>
      </c>
      <c r="AW9349" s="4" t="s">
        <v>724</v>
      </c>
      <c r="AX9349" s="4"/>
      <c r="AY9349" s="4"/>
      <c r="AZ9349" s="4"/>
      <c r="BA9349" s="4"/>
      <c r="BB9349" s="4"/>
      <c r="BC9349" s="4">
        <v>40</v>
      </c>
      <c r="BD9349" t="str">
        <f>IF(AND(ADHOC!$G$15="",ADHOC!$S$4=""),"",IF(ADHOC!$G$15&lt;&gt;"",IF(ADHOC!$G$15=LEFT(Domein!$AS9349,LEN(ADHOC!$G$15)),MAX(Domein!BD$1:'Domein'!BD9348)+1,""),IF(ADHOC!$S$4=LEFT(Domein!$AS9349,LEN(ADHOC!$S$4)),MAX(Domein!BD$1:'Domein'!BD9348)+1,"")))</f>
        <v/>
      </c>
    </row>
    <row r="9350" spans="45:56" x14ac:dyDescent="0.2">
      <c r="AS9350" s="4" t="s">
        <v>31905</v>
      </c>
      <c r="AT9350" s="4" t="s">
        <v>31906</v>
      </c>
      <c r="AU9350" s="4" t="s">
        <v>456</v>
      </c>
      <c r="AV9350" s="4" t="s">
        <v>8521</v>
      </c>
      <c r="AW9350" s="4" t="s">
        <v>724</v>
      </c>
      <c r="AX9350" s="4"/>
      <c r="AY9350" s="4"/>
      <c r="AZ9350" s="4"/>
      <c r="BA9350" s="4"/>
      <c r="BB9350" s="4"/>
      <c r="BC9350" s="4">
        <v>40</v>
      </c>
      <c r="BD9350" t="str">
        <f>IF(AND(ADHOC!$G$15="",ADHOC!$S$4=""),"",IF(ADHOC!$G$15&lt;&gt;"",IF(ADHOC!$G$15=LEFT(Domein!$AS9350,LEN(ADHOC!$G$15)),MAX(Domein!BD$1:'Domein'!BD9349)+1,""),IF(ADHOC!$S$4=LEFT(Domein!$AS9350,LEN(ADHOC!$S$4)),MAX(Domein!BD$1:'Domein'!BD9349)+1,"")))</f>
        <v/>
      </c>
    </row>
    <row r="9351" spans="45:56" x14ac:dyDescent="0.2">
      <c r="AS9351" s="4" t="s">
        <v>21384</v>
      </c>
      <c r="AT9351" s="4" t="s">
        <v>21385</v>
      </c>
      <c r="AU9351" s="4" t="s">
        <v>456</v>
      </c>
      <c r="AV9351" s="4" t="s">
        <v>8520</v>
      </c>
      <c r="AW9351" s="4" t="s">
        <v>1167</v>
      </c>
      <c r="AX9351" s="4"/>
      <c r="AY9351" s="4"/>
      <c r="AZ9351" s="4"/>
      <c r="BA9351" s="4"/>
      <c r="BB9351" s="4"/>
      <c r="BC9351" s="4">
        <v>40</v>
      </c>
      <c r="BD9351" t="str">
        <f>IF(AND(ADHOC!$G$15="",ADHOC!$S$4=""),"",IF(ADHOC!$G$15&lt;&gt;"",IF(ADHOC!$G$15=LEFT(Domein!$AS9351,LEN(ADHOC!$G$15)),MAX(Domein!BD$1:'Domein'!BD9350)+1,""),IF(ADHOC!$S$4=LEFT(Domein!$AS9351,LEN(ADHOC!$S$4)),MAX(Domein!BD$1:'Domein'!BD9350)+1,"")))</f>
        <v/>
      </c>
    </row>
    <row r="9352" spans="45:56" x14ac:dyDescent="0.2">
      <c r="AS9352" s="4" t="s">
        <v>21793</v>
      </c>
      <c r="AT9352" s="4" t="s">
        <v>21794</v>
      </c>
      <c r="AU9352" s="4" t="s">
        <v>456</v>
      </c>
      <c r="AV9352" s="4" t="s">
        <v>8520</v>
      </c>
      <c r="AW9352" s="4" t="s">
        <v>724</v>
      </c>
      <c r="AX9352" s="4"/>
      <c r="AY9352" s="4"/>
      <c r="AZ9352" s="4"/>
      <c r="BA9352" s="4"/>
      <c r="BB9352" s="4"/>
      <c r="BC9352" s="4">
        <v>40</v>
      </c>
      <c r="BD9352" t="str">
        <f>IF(AND(ADHOC!$G$15="",ADHOC!$S$4=""),"",IF(ADHOC!$G$15&lt;&gt;"",IF(ADHOC!$G$15=LEFT(Domein!$AS9352,LEN(ADHOC!$G$15)),MAX(Domein!BD$1:'Domein'!BD9351)+1,""),IF(ADHOC!$S$4=LEFT(Domein!$AS9352,LEN(ADHOC!$S$4)),MAX(Domein!BD$1:'Domein'!BD9351)+1,"")))</f>
        <v/>
      </c>
    </row>
    <row r="9353" spans="45:56" x14ac:dyDescent="0.2">
      <c r="AS9353" s="4" t="s">
        <v>21795</v>
      </c>
      <c r="AT9353" s="4" t="s">
        <v>21796</v>
      </c>
      <c r="AU9353" s="4" t="s">
        <v>456</v>
      </c>
      <c r="AV9353" s="4" t="s">
        <v>8520</v>
      </c>
      <c r="AW9353" s="4" t="s">
        <v>701</v>
      </c>
      <c r="AX9353" s="4"/>
      <c r="AY9353" s="4"/>
      <c r="AZ9353" s="4"/>
      <c r="BA9353" s="4"/>
      <c r="BB9353" s="4"/>
      <c r="BC9353" s="4">
        <v>40</v>
      </c>
      <c r="BD9353" t="str">
        <f>IF(AND(ADHOC!$G$15="",ADHOC!$S$4=""),"",IF(ADHOC!$G$15&lt;&gt;"",IF(ADHOC!$G$15=LEFT(Domein!$AS9353,LEN(ADHOC!$G$15)),MAX(Domein!BD$1:'Domein'!BD9352)+1,""),IF(ADHOC!$S$4=LEFT(Domein!$AS9353,LEN(ADHOC!$S$4)),MAX(Domein!BD$1:'Domein'!BD9352)+1,"")))</f>
        <v/>
      </c>
    </row>
    <row r="9354" spans="45:56" x14ac:dyDescent="0.2">
      <c r="AS9354" s="4" t="s">
        <v>22007</v>
      </c>
      <c r="AT9354" s="4" t="s">
        <v>22008</v>
      </c>
      <c r="AU9354" s="4" t="s">
        <v>456</v>
      </c>
      <c r="AV9354" s="4" t="s">
        <v>8520</v>
      </c>
      <c r="AW9354" s="4" t="s">
        <v>701</v>
      </c>
      <c r="AX9354" s="4"/>
      <c r="AY9354" s="4"/>
      <c r="AZ9354" s="4"/>
      <c r="BA9354" s="4"/>
      <c r="BB9354" s="4"/>
      <c r="BC9354" s="4">
        <v>40</v>
      </c>
      <c r="BD9354" t="str">
        <f>IF(AND(ADHOC!$G$15="",ADHOC!$S$4=""),"",IF(ADHOC!$G$15&lt;&gt;"",IF(ADHOC!$G$15=LEFT(Domein!$AS9354,LEN(ADHOC!$G$15)),MAX(Domein!BD$1:'Domein'!BD9353)+1,""),IF(ADHOC!$S$4=LEFT(Domein!$AS9354,LEN(ADHOC!$S$4)),MAX(Domein!BD$1:'Domein'!BD9353)+1,"")))</f>
        <v/>
      </c>
    </row>
    <row r="9355" spans="45:56" x14ac:dyDescent="0.2">
      <c r="AS9355" s="4" t="s">
        <v>22009</v>
      </c>
      <c r="AT9355" s="4" t="s">
        <v>22010</v>
      </c>
      <c r="AU9355" s="4" t="s">
        <v>456</v>
      </c>
      <c r="AV9355" s="4" t="s">
        <v>8520</v>
      </c>
      <c r="AW9355" s="4" t="s">
        <v>701</v>
      </c>
      <c r="AX9355" s="4"/>
      <c r="AY9355" s="4"/>
      <c r="AZ9355" s="4"/>
      <c r="BA9355" s="4"/>
      <c r="BB9355" s="4"/>
      <c r="BC9355" s="4">
        <v>40</v>
      </c>
      <c r="BD9355" t="str">
        <f>IF(AND(ADHOC!$G$15="",ADHOC!$S$4=""),"",IF(ADHOC!$G$15&lt;&gt;"",IF(ADHOC!$G$15=LEFT(Domein!$AS9355,LEN(ADHOC!$G$15)),MAX(Domein!BD$1:'Domein'!BD9354)+1,""),IF(ADHOC!$S$4=LEFT(Domein!$AS9355,LEN(ADHOC!$S$4)),MAX(Domein!BD$1:'Domein'!BD9354)+1,"")))</f>
        <v/>
      </c>
    </row>
    <row r="9356" spans="45:56" x14ac:dyDescent="0.2">
      <c r="AS9356" s="4" t="s">
        <v>37664</v>
      </c>
      <c r="AT9356" s="4" t="s">
        <v>31908</v>
      </c>
      <c r="AU9356" s="4" t="s">
        <v>456</v>
      </c>
      <c r="AV9356" s="4" t="s">
        <v>8521</v>
      </c>
      <c r="AW9356" s="4" t="s">
        <v>724</v>
      </c>
      <c r="AX9356" s="4"/>
      <c r="AY9356" s="4"/>
      <c r="AZ9356" s="4"/>
      <c r="BA9356" s="4"/>
      <c r="BB9356" s="4"/>
      <c r="BC9356" s="4">
        <v>40</v>
      </c>
      <c r="BD9356" t="str">
        <f>IF(AND(ADHOC!$G$15="",ADHOC!$S$4=""),"",IF(ADHOC!$G$15&lt;&gt;"",IF(ADHOC!$G$15=LEFT(Domein!$AS9356,LEN(ADHOC!$G$15)),MAX(Domein!BD$1:'Domein'!BD9355)+1,""),IF(ADHOC!$S$4=LEFT(Domein!$AS9356,LEN(ADHOC!$S$4)),MAX(Domein!BD$1:'Domein'!BD9355)+1,"")))</f>
        <v/>
      </c>
    </row>
    <row r="9357" spans="45:56" x14ac:dyDescent="0.2">
      <c r="AS9357" s="4" t="s">
        <v>35958</v>
      </c>
      <c r="AT9357" s="4" t="s">
        <v>31908</v>
      </c>
      <c r="AU9357" s="4" t="s">
        <v>456</v>
      </c>
      <c r="AV9357" s="4" t="s">
        <v>8520</v>
      </c>
      <c r="AW9357" s="4" t="s">
        <v>724</v>
      </c>
      <c r="AX9357" s="4"/>
      <c r="AY9357" s="4"/>
      <c r="AZ9357" s="4"/>
      <c r="BA9357" s="4"/>
      <c r="BB9357" s="4"/>
      <c r="BC9357" s="4">
        <v>40</v>
      </c>
      <c r="BD9357" t="str">
        <f>IF(AND(ADHOC!$G$15="",ADHOC!$S$4=""),"",IF(ADHOC!$G$15&lt;&gt;"",IF(ADHOC!$G$15=LEFT(Domein!$AS9357,LEN(ADHOC!$G$15)),MAX(Domein!BD$1:'Domein'!BD9356)+1,""),IF(ADHOC!$S$4=LEFT(Domein!$AS9357,LEN(ADHOC!$S$4)),MAX(Domein!BD$1:'Domein'!BD9356)+1,"")))</f>
        <v/>
      </c>
    </row>
    <row r="9358" spans="45:56" x14ac:dyDescent="0.2">
      <c r="AS9358" s="4" t="s">
        <v>33678</v>
      </c>
      <c r="AT9358" s="4" t="s">
        <v>31908</v>
      </c>
      <c r="AU9358" s="4" t="s">
        <v>456</v>
      </c>
      <c r="AV9358" s="4" t="s">
        <v>8521</v>
      </c>
      <c r="AW9358" s="4" t="s">
        <v>724</v>
      </c>
      <c r="AX9358" s="4"/>
      <c r="AY9358" s="4"/>
      <c r="AZ9358" s="4"/>
      <c r="BA9358" s="4"/>
      <c r="BB9358" s="4"/>
      <c r="BC9358" s="4">
        <v>40</v>
      </c>
      <c r="BD9358" t="str">
        <f>IF(AND(ADHOC!$G$15="",ADHOC!$S$4=""),"",IF(ADHOC!$G$15&lt;&gt;"",IF(ADHOC!$G$15=LEFT(Domein!$AS9358,LEN(ADHOC!$G$15)),MAX(Domein!BD$1:'Domein'!BD9357)+1,""),IF(ADHOC!$S$4=LEFT(Domein!$AS9358,LEN(ADHOC!$S$4)),MAX(Domein!BD$1:'Domein'!BD9357)+1,"")))</f>
        <v/>
      </c>
    </row>
    <row r="9359" spans="45:56" x14ac:dyDescent="0.2">
      <c r="AS9359" s="4" t="s">
        <v>31907</v>
      </c>
      <c r="AT9359" s="4" t="s">
        <v>31908</v>
      </c>
      <c r="AU9359" s="4" t="s">
        <v>456</v>
      </c>
      <c r="AV9359" s="4" t="s">
        <v>8521</v>
      </c>
      <c r="AW9359" s="4" t="s">
        <v>724</v>
      </c>
      <c r="AX9359" s="4"/>
      <c r="AY9359" s="4"/>
      <c r="AZ9359" s="4"/>
      <c r="BA9359" s="4"/>
      <c r="BB9359" s="4"/>
      <c r="BC9359" s="4">
        <v>40</v>
      </c>
      <c r="BD9359" t="str">
        <f>IF(AND(ADHOC!$G$15="",ADHOC!$S$4=""),"",IF(ADHOC!$G$15&lt;&gt;"",IF(ADHOC!$G$15=LEFT(Domein!$AS9359,LEN(ADHOC!$G$15)),MAX(Domein!BD$1:'Domein'!BD9358)+1,""),IF(ADHOC!$S$4=LEFT(Domein!$AS9359,LEN(ADHOC!$S$4)),MAX(Domein!BD$1:'Domein'!BD9358)+1,"")))</f>
        <v/>
      </c>
    </row>
    <row r="9360" spans="45:56" x14ac:dyDescent="0.2">
      <c r="AS9360" s="4" t="s">
        <v>37665</v>
      </c>
      <c r="AT9360" s="4" t="s">
        <v>33680</v>
      </c>
      <c r="AU9360" s="4" t="s">
        <v>456</v>
      </c>
      <c r="AV9360" s="4" t="s">
        <v>8521</v>
      </c>
      <c r="AW9360" s="4" t="s">
        <v>724</v>
      </c>
      <c r="AX9360" s="4"/>
      <c r="AY9360" s="4"/>
      <c r="AZ9360" s="4"/>
      <c r="BA9360" s="4"/>
      <c r="BB9360" s="4"/>
      <c r="BC9360" s="4">
        <v>40</v>
      </c>
      <c r="BD9360" t="str">
        <f>IF(AND(ADHOC!$G$15="",ADHOC!$S$4=""),"",IF(ADHOC!$G$15&lt;&gt;"",IF(ADHOC!$G$15=LEFT(Domein!$AS9360,LEN(ADHOC!$G$15)),MAX(Domein!BD$1:'Domein'!BD9359)+1,""),IF(ADHOC!$S$4=LEFT(Domein!$AS9360,LEN(ADHOC!$S$4)),MAX(Domein!BD$1:'Domein'!BD9359)+1,"")))</f>
        <v/>
      </c>
    </row>
    <row r="9361" spans="45:56" x14ac:dyDescent="0.2">
      <c r="AS9361" s="4" t="s">
        <v>35938</v>
      </c>
      <c r="AT9361" s="4" t="s">
        <v>33680</v>
      </c>
      <c r="AU9361" s="4" t="s">
        <v>456</v>
      </c>
      <c r="AV9361" s="4" t="s">
        <v>8520</v>
      </c>
      <c r="AW9361" s="4" t="s">
        <v>724</v>
      </c>
      <c r="AX9361" s="4"/>
      <c r="AY9361" s="4"/>
      <c r="AZ9361" s="4"/>
      <c r="BA9361" s="4"/>
      <c r="BB9361" s="4"/>
      <c r="BC9361" s="4">
        <v>40</v>
      </c>
      <c r="BD9361" t="str">
        <f>IF(AND(ADHOC!$G$15="",ADHOC!$S$4=""),"",IF(ADHOC!$G$15&lt;&gt;"",IF(ADHOC!$G$15=LEFT(Domein!$AS9361,LEN(ADHOC!$G$15)),MAX(Domein!BD$1:'Domein'!BD9360)+1,""),IF(ADHOC!$S$4=LEFT(Domein!$AS9361,LEN(ADHOC!$S$4)),MAX(Domein!BD$1:'Domein'!BD9360)+1,"")))</f>
        <v/>
      </c>
    </row>
    <row r="9362" spans="45:56" x14ac:dyDescent="0.2">
      <c r="AS9362" s="4" t="s">
        <v>33679</v>
      </c>
      <c r="AT9362" s="4" t="s">
        <v>33680</v>
      </c>
      <c r="AU9362" s="4" t="s">
        <v>456</v>
      </c>
      <c r="AV9362" s="4" t="s">
        <v>8521</v>
      </c>
      <c r="AW9362" s="4" t="s">
        <v>724</v>
      </c>
      <c r="AX9362" s="4"/>
      <c r="AY9362" s="4"/>
      <c r="AZ9362" s="4"/>
      <c r="BA9362" s="4"/>
      <c r="BB9362" s="4"/>
      <c r="BC9362" s="4">
        <v>40</v>
      </c>
      <c r="BD9362" t="str">
        <f>IF(AND(ADHOC!$G$15="",ADHOC!$S$4=""),"",IF(ADHOC!$G$15&lt;&gt;"",IF(ADHOC!$G$15=LEFT(Domein!$AS9362,LEN(ADHOC!$G$15)),MAX(Domein!BD$1:'Domein'!BD9361)+1,""),IF(ADHOC!$S$4=LEFT(Domein!$AS9362,LEN(ADHOC!$S$4)),MAX(Domein!BD$1:'Domein'!BD9361)+1,"")))</f>
        <v/>
      </c>
    </row>
    <row r="9363" spans="45:56" x14ac:dyDescent="0.2">
      <c r="AS9363" s="4" t="s">
        <v>31909</v>
      </c>
      <c r="AT9363" s="4" t="s">
        <v>31910</v>
      </c>
      <c r="AU9363" s="4" t="s">
        <v>456</v>
      </c>
      <c r="AV9363" s="4" t="s">
        <v>8521</v>
      </c>
      <c r="AW9363" s="4" t="s">
        <v>724</v>
      </c>
      <c r="AX9363" s="4"/>
      <c r="AY9363" s="4"/>
      <c r="AZ9363" s="4"/>
      <c r="BA9363" s="4"/>
      <c r="BB9363" s="4"/>
      <c r="BC9363" s="4">
        <v>40</v>
      </c>
      <c r="BD9363" t="str">
        <f>IF(AND(ADHOC!$G$15="",ADHOC!$S$4=""),"",IF(ADHOC!$G$15&lt;&gt;"",IF(ADHOC!$G$15=LEFT(Domein!$AS9363,LEN(ADHOC!$G$15)),MAX(Domein!BD$1:'Domein'!BD9362)+1,""),IF(ADHOC!$S$4=LEFT(Domein!$AS9363,LEN(ADHOC!$S$4)),MAX(Domein!BD$1:'Domein'!BD9362)+1,"")))</f>
        <v/>
      </c>
    </row>
    <row r="9364" spans="45:56" x14ac:dyDescent="0.2">
      <c r="AS9364" s="4" t="s">
        <v>32791</v>
      </c>
      <c r="AT9364" s="4" t="s">
        <v>32792</v>
      </c>
      <c r="AU9364" s="4" t="s">
        <v>456</v>
      </c>
      <c r="AV9364" s="4" t="s">
        <v>8520</v>
      </c>
      <c r="AW9364" s="4" t="s">
        <v>701</v>
      </c>
      <c r="AX9364" s="4"/>
      <c r="AY9364" s="4"/>
      <c r="AZ9364" s="4"/>
      <c r="BA9364" s="4"/>
      <c r="BB9364" s="4"/>
      <c r="BC9364" s="4">
        <v>40</v>
      </c>
      <c r="BD9364" t="str">
        <f>IF(AND(ADHOC!$G$15="",ADHOC!$S$4=""),"",IF(ADHOC!$G$15&lt;&gt;"",IF(ADHOC!$G$15=LEFT(Domein!$AS9364,LEN(ADHOC!$G$15)),MAX(Domein!BD$1:'Domein'!BD9363)+1,""),IF(ADHOC!$S$4=LEFT(Domein!$AS9364,LEN(ADHOC!$S$4)),MAX(Domein!BD$1:'Domein'!BD9363)+1,"")))</f>
        <v/>
      </c>
    </row>
    <row r="9365" spans="45:56" x14ac:dyDescent="0.2">
      <c r="AS9365" s="4" t="s">
        <v>32793</v>
      </c>
      <c r="AT9365" s="4" t="s">
        <v>32794</v>
      </c>
      <c r="AU9365" s="4" t="s">
        <v>456</v>
      </c>
      <c r="AV9365" s="4" t="s">
        <v>8520</v>
      </c>
      <c r="AW9365" s="4" t="s">
        <v>701</v>
      </c>
      <c r="AX9365" s="4"/>
      <c r="AY9365" s="4"/>
      <c r="AZ9365" s="4"/>
      <c r="BA9365" s="4"/>
      <c r="BB9365" s="4"/>
      <c r="BC9365" s="4">
        <v>40</v>
      </c>
      <c r="BD9365" t="str">
        <f>IF(AND(ADHOC!$G$15="",ADHOC!$S$4=""),"",IF(ADHOC!$G$15&lt;&gt;"",IF(ADHOC!$G$15=LEFT(Domein!$AS9365,LEN(ADHOC!$G$15)),MAX(Domein!BD$1:'Domein'!BD9364)+1,""),IF(ADHOC!$S$4=LEFT(Domein!$AS9365,LEN(ADHOC!$S$4)),MAX(Domein!BD$1:'Domein'!BD9364)+1,"")))</f>
        <v/>
      </c>
    </row>
    <row r="9366" spans="45:56" x14ac:dyDescent="0.2">
      <c r="AS9366" s="4" t="s">
        <v>33380</v>
      </c>
      <c r="AT9366" s="4" t="s">
        <v>33381</v>
      </c>
      <c r="AU9366" s="4" t="s">
        <v>456</v>
      </c>
      <c r="AV9366" s="4" t="s">
        <v>8521</v>
      </c>
      <c r="AW9366" s="4" t="s">
        <v>724</v>
      </c>
      <c r="AX9366" s="4"/>
      <c r="AY9366" s="4"/>
      <c r="AZ9366" s="4"/>
      <c r="BA9366" s="4"/>
      <c r="BB9366" s="4"/>
      <c r="BC9366" s="4">
        <v>40</v>
      </c>
      <c r="BD9366" t="str">
        <f>IF(AND(ADHOC!$G$15="",ADHOC!$S$4=""),"",IF(ADHOC!$G$15&lt;&gt;"",IF(ADHOC!$G$15=LEFT(Domein!$AS9366,LEN(ADHOC!$G$15)),MAX(Domein!BD$1:'Domein'!BD9365)+1,""),IF(ADHOC!$S$4=LEFT(Domein!$AS9366,LEN(ADHOC!$S$4)),MAX(Domein!BD$1:'Domein'!BD9365)+1,"")))</f>
        <v/>
      </c>
    </row>
    <row r="9367" spans="45:56" x14ac:dyDescent="0.2">
      <c r="AS9367" s="4" t="s">
        <v>33254</v>
      </c>
      <c r="AT9367" s="4" t="s">
        <v>33255</v>
      </c>
      <c r="AU9367" s="4" t="s">
        <v>456</v>
      </c>
      <c r="AV9367" s="4" t="s">
        <v>8520</v>
      </c>
      <c r="AW9367" s="4" t="s">
        <v>701</v>
      </c>
      <c r="AX9367" s="4"/>
      <c r="AY9367" s="4"/>
      <c r="AZ9367" s="4"/>
      <c r="BA9367" s="4"/>
      <c r="BB9367" s="4"/>
      <c r="BC9367" s="4">
        <v>40</v>
      </c>
      <c r="BD9367" t="str">
        <f>IF(AND(ADHOC!$G$15="",ADHOC!$S$4=""),"",IF(ADHOC!$G$15&lt;&gt;"",IF(ADHOC!$G$15=LEFT(Domein!$AS9367,LEN(ADHOC!$G$15)),MAX(Domein!BD$1:'Domein'!BD9366)+1,""),IF(ADHOC!$S$4=LEFT(Domein!$AS9367,LEN(ADHOC!$S$4)),MAX(Domein!BD$1:'Domein'!BD9366)+1,"")))</f>
        <v/>
      </c>
    </row>
    <row r="9368" spans="45:56" x14ac:dyDescent="0.2">
      <c r="AS9368" s="4" t="s">
        <v>33256</v>
      </c>
      <c r="AT9368" s="4" t="s">
        <v>33257</v>
      </c>
      <c r="AU9368" s="4" t="s">
        <v>456</v>
      </c>
      <c r="AV9368" s="4" t="s">
        <v>8520</v>
      </c>
      <c r="AW9368" s="4" t="s">
        <v>701</v>
      </c>
      <c r="AX9368" s="4"/>
      <c r="AY9368" s="4"/>
      <c r="AZ9368" s="4"/>
      <c r="BA9368" s="4"/>
      <c r="BB9368" s="4"/>
      <c r="BC9368" s="4">
        <v>40</v>
      </c>
      <c r="BD9368" t="str">
        <f>IF(AND(ADHOC!$G$15="",ADHOC!$S$4=""),"",IF(ADHOC!$G$15&lt;&gt;"",IF(ADHOC!$G$15=LEFT(Domein!$AS9368,LEN(ADHOC!$G$15)),MAX(Domein!BD$1:'Domein'!BD9367)+1,""),IF(ADHOC!$S$4=LEFT(Domein!$AS9368,LEN(ADHOC!$S$4)),MAX(Domein!BD$1:'Domein'!BD9367)+1,"")))</f>
        <v/>
      </c>
    </row>
    <row r="9369" spans="45:56" x14ac:dyDescent="0.2">
      <c r="AS9369" s="4" t="s">
        <v>33540</v>
      </c>
      <c r="AT9369" s="4" t="s">
        <v>33541</v>
      </c>
      <c r="AU9369" s="4" t="s">
        <v>456</v>
      </c>
      <c r="AV9369" s="4" t="s">
        <v>8521</v>
      </c>
      <c r="AW9369" s="4" t="s">
        <v>701</v>
      </c>
      <c r="AX9369" s="4"/>
      <c r="AY9369" s="4"/>
      <c r="AZ9369" s="4"/>
      <c r="BA9369" s="4"/>
      <c r="BB9369" s="4"/>
      <c r="BC9369" s="4">
        <v>40</v>
      </c>
      <c r="BD9369" t="str">
        <f>IF(AND(ADHOC!$G$15="",ADHOC!$S$4=""),"",IF(ADHOC!$G$15&lt;&gt;"",IF(ADHOC!$G$15=LEFT(Domein!$AS9369,LEN(ADHOC!$G$15)),MAX(Domein!BD$1:'Domein'!BD9368)+1,""),IF(ADHOC!$S$4=LEFT(Domein!$AS9369,LEN(ADHOC!$S$4)),MAX(Domein!BD$1:'Domein'!BD9368)+1,"")))</f>
        <v/>
      </c>
    </row>
    <row r="9370" spans="45:56" x14ac:dyDescent="0.2">
      <c r="AS9370" s="4" t="s">
        <v>33941</v>
      </c>
      <c r="AT9370" s="4" t="s">
        <v>33942</v>
      </c>
      <c r="AU9370" s="4" t="s">
        <v>456</v>
      </c>
      <c r="AV9370" s="4" t="s">
        <v>8520</v>
      </c>
      <c r="AW9370" s="4" t="s">
        <v>701</v>
      </c>
      <c r="AX9370" s="4"/>
      <c r="AY9370" s="4"/>
      <c r="AZ9370" s="4"/>
      <c r="BA9370" s="4"/>
      <c r="BB9370" s="4"/>
      <c r="BC9370" s="4">
        <v>40</v>
      </c>
      <c r="BD9370" t="str">
        <f>IF(AND(ADHOC!$G$15="",ADHOC!$S$4=""),"",IF(ADHOC!$G$15&lt;&gt;"",IF(ADHOC!$G$15=LEFT(Domein!$AS9370,LEN(ADHOC!$G$15)),MAX(Domein!BD$1:'Domein'!BD9369)+1,""),IF(ADHOC!$S$4=LEFT(Domein!$AS9370,LEN(ADHOC!$S$4)),MAX(Domein!BD$1:'Domein'!BD9369)+1,"")))</f>
        <v/>
      </c>
    </row>
    <row r="9371" spans="45:56" x14ac:dyDescent="0.2">
      <c r="AS9371" s="4" t="s">
        <v>33943</v>
      </c>
      <c r="AT9371" s="4" t="s">
        <v>33944</v>
      </c>
      <c r="AU9371" s="4" t="s">
        <v>456</v>
      </c>
      <c r="AV9371" s="4" t="s">
        <v>8520</v>
      </c>
      <c r="AW9371" s="4" t="s">
        <v>701</v>
      </c>
      <c r="AX9371" s="4"/>
      <c r="AY9371" s="4"/>
      <c r="AZ9371" s="4"/>
      <c r="BA9371" s="4"/>
      <c r="BB9371" s="4"/>
      <c r="BC9371" s="4">
        <v>40</v>
      </c>
      <c r="BD9371" t="str">
        <f>IF(AND(ADHOC!$G$15="",ADHOC!$S$4=""),"",IF(ADHOC!$G$15&lt;&gt;"",IF(ADHOC!$G$15=LEFT(Domein!$AS9371,LEN(ADHOC!$G$15)),MAX(Domein!BD$1:'Domein'!BD9370)+1,""),IF(ADHOC!$S$4=LEFT(Domein!$AS9371,LEN(ADHOC!$S$4)),MAX(Domein!BD$1:'Domein'!BD9370)+1,"")))</f>
        <v/>
      </c>
    </row>
    <row r="9372" spans="45:56" x14ac:dyDescent="0.2">
      <c r="AS9372" s="4" t="s">
        <v>33945</v>
      </c>
      <c r="AT9372" s="4" t="s">
        <v>33946</v>
      </c>
      <c r="AU9372" s="4" t="s">
        <v>456</v>
      </c>
      <c r="AV9372" s="4" t="s">
        <v>8520</v>
      </c>
      <c r="AW9372" s="4" t="s">
        <v>701</v>
      </c>
      <c r="AX9372" s="4"/>
      <c r="AY9372" s="4"/>
      <c r="AZ9372" s="4"/>
      <c r="BA9372" s="4"/>
      <c r="BB9372" s="4"/>
      <c r="BC9372" s="4">
        <v>40</v>
      </c>
      <c r="BD9372" t="str">
        <f>IF(AND(ADHOC!$G$15="",ADHOC!$S$4=""),"",IF(ADHOC!$G$15&lt;&gt;"",IF(ADHOC!$G$15=LEFT(Domein!$AS9372,LEN(ADHOC!$G$15)),MAX(Domein!BD$1:'Domein'!BD9371)+1,""),IF(ADHOC!$S$4=LEFT(Domein!$AS9372,LEN(ADHOC!$S$4)),MAX(Domein!BD$1:'Domein'!BD9371)+1,"")))</f>
        <v/>
      </c>
    </row>
    <row r="9373" spans="45:56" x14ac:dyDescent="0.2">
      <c r="AS9373" s="4" t="s">
        <v>34118</v>
      </c>
      <c r="AT9373" s="4" t="s">
        <v>32794</v>
      </c>
      <c r="AU9373" s="4" t="s">
        <v>456</v>
      </c>
      <c r="AV9373" s="4" t="s">
        <v>8520</v>
      </c>
      <c r="AW9373" s="4" t="s">
        <v>701</v>
      </c>
      <c r="AX9373" s="4"/>
      <c r="AY9373" s="4"/>
      <c r="AZ9373" s="4"/>
      <c r="BA9373" s="4"/>
      <c r="BB9373" s="4"/>
      <c r="BC9373" s="4">
        <v>40</v>
      </c>
      <c r="BD9373" t="str">
        <f>IF(AND(ADHOC!$G$15="",ADHOC!$S$4=""),"",IF(ADHOC!$G$15&lt;&gt;"",IF(ADHOC!$G$15=LEFT(Domein!$AS9373,LEN(ADHOC!$G$15)),MAX(Domein!BD$1:'Domein'!BD9372)+1,""),IF(ADHOC!$S$4=LEFT(Domein!$AS9373,LEN(ADHOC!$S$4)),MAX(Domein!BD$1:'Domein'!BD9372)+1,"")))</f>
        <v/>
      </c>
    </row>
    <row r="9374" spans="45:56" x14ac:dyDescent="0.2">
      <c r="AS9374" s="4" t="s">
        <v>34119</v>
      </c>
      <c r="AT9374" s="4" t="s">
        <v>34120</v>
      </c>
      <c r="AU9374" s="4" t="s">
        <v>456</v>
      </c>
      <c r="AV9374" s="4" t="s">
        <v>8520</v>
      </c>
      <c r="AW9374" s="4" t="s">
        <v>701</v>
      </c>
      <c r="AX9374" s="4"/>
      <c r="AY9374" s="4"/>
      <c r="AZ9374" s="4"/>
      <c r="BA9374" s="4"/>
      <c r="BB9374" s="4"/>
      <c r="BC9374" s="4">
        <v>40</v>
      </c>
      <c r="BD9374" t="str">
        <f>IF(AND(ADHOC!$G$15="",ADHOC!$S$4=""),"",IF(ADHOC!$G$15&lt;&gt;"",IF(ADHOC!$G$15=LEFT(Domein!$AS9374,LEN(ADHOC!$G$15)),MAX(Domein!BD$1:'Domein'!BD9373)+1,""),IF(ADHOC!$S$4=LEFT(Domein!$AS9374,LEN(ADHOC!$S$4)),MAX(Domein!BD$1:'Domein'!BD9373)+1,"")))</f>
        <v/>
      </c>
    </row>
    <row r="9375" spans="45:56" x14ac:dyDescent="0.2">
      <c r="AS9375" s="4" t="s">
        <v>34121</v>
      </c>
      <c r="AT9375" s="4" t="s">
        <v>34122</v>
      </c>
      <c r="AU9375" s="4" t="s">
        <v>456</v>
      </c>
      <c r="AV9375" s="4" t="s">
        <v>8520</v>
      </c>
      <c r="AW9375" s="4" t="s">
        <v>701</v>
      </c>
      <c r="AX9375" s="4"/>
      <c r="AY9375" s="4"/>
      <c r="AZ9375" s="4"/>
      <c r="BA9375" s="4"/>
      <c r="BB9375" s="4"/>
      <c r="BC9375" s="4">
        <v>40</v>
      </c>
      <c r="BD9375" t="str">
        <f>IF(AND(ADHOC!$G$15="",ADHOC!$S$4=""),"",IF(ADHOC!$G$15&lt;&gt;"",IF(ADHOC!$G$15=LEFT(Domein!$AS9375,LEN(ADHOC!$G$15)),MAX(Domein!BD$1:'Domein'!BD9374)+1,""),IF(ADHOC!$S$4=LEFT(Domein!$AS9375,LEN(ADHOC!$S$4)),MAX(Domein!BD$1:'Domein'!BD9374)+1,"")))</f>
        <v/>
      </c>
    </row>
    <row r="9376" spans="45:56" x14ac:dyDescent="0.2">
      <c r="AS9376" s="4" t="s">
        <v>34123</v>
      </c>
      <c r="AT9376" s="4" t="s">
        <v>34124</v>
      </c>
      <c r="AU9376" s="4" t="s">
        <v>456</v>
      </c>
      <c r="AV9376" s="4" t="s">
        <v>8520</v>
      </c>
      <c r="AW9376" s="4" t="s">
        <v>701</v>
      </c>
      <c r="AX9376" s="4"/>
      <c r="AY9376" s="4"/>
      <c r="AZ9376" s="4"/>
      <c r="BA9376" s="4"/>
      <c r="BB9376" s="4"/>
      <c r="BC9376" s="4">
        <v>40</v>
      </c>
      <c r="BD9376" t="str">
        <f>IF(AND(ADHOC!$G$15="",ADHOC!$S$4=""),"",IF(ADHOC!$G$15&lt;&gt;"",IF(ADHOC!$G$15=LEFT(Domein!$AS9376,LEN(ADHOC!$G$15)),MAX(Domein!BD$1:'Domein'!BD9375)+1,""),IF(ADHOC!$S$4=LEFT(Domein!$AS9376,LEN(ADHOC!$S$4)),MAX(Domein!BD$1:'Domein'!BD9375)+1,"")))</f>
        <v/>
      </c>
    </row>
    <row r="9377" spans="45:56" x14ac:dyDescent="0.2">
      <c r="AS9377" s="4" t="s">
        <v>34717</v>
      </c>
      <c r="AT9377" s="4" t="s">
        <v>34718</v>
      </c>
      <c r="AU9377" s="4" t="s">
        <v>456</v>
      </c>
      <c r="AV9377" s="4" t="s">
        <v>8520</v>
      </c>
      <c r="AW9377" s="4" t="s">
        <v>701</v>
      </c>
      <c r="AX9377" s="4"/>
      <c r="AY9377" s="4"/>
      <c r="AZ9377" s="4"/>
      <c r="BA9377" s="4"/>
      <c r="BB9377" s="4"/>
      <c r="BC9377" s="4">
        <v>40</v>
      </c>
      <c r="BD9377" t="str">
        <f>IF(AND(ADHOC!$G$15="",ADHOC!$S$4=""),"",IF(ADHOC!$G$15&lt;&gt;"",IF(ADHOC!$G$15=LEFT(Domein!$AS9377,LEN(ADHOC!$G$15)),MAX(Domein!BD$1:'Domein'!BD9376)+1,""),IF(ADHOC!$S$4=LEFT(Domein!$AS9377,LEN(ADHOC!$S$4)),MAX(Domein!BD$1:'Domein'!BD9376)+1,"")))</f>
        <v/>
      </c>
    </row>
    <row r="9378" spans="45:56" x14ac:dyDescent="0.2">
      <c r="AS9378" s="4" t="s">
        <v>35559</v>
      </c>
      <c r="AT9378" s="4" t="s">
        <v>35560</v>
      </c>
      <c r="AU9378" s="4" t="s">
        <v>456</v>
      </c>
      <c r="AV9378" s="4" t="s">
        <v>8520</v>
      </c>
      <c r="AW9378" s="4" t="s">
        <v>724</v>
      </c>
      <c r="AX9378" s="4"/>
      <c r="AY9378" s="4"/>
      <c r="AZ9378" s="4"/>
      <c r="BA9378" s="4"/>
      <c r="BB9378" s="4"/>
      <c r="BC9378" s="4">
        <v>40</v>
      </c>
      <c r="BD9378" t="str">
        <f>IF(AND(ADHOC!$G$15="",ADHOC!$S$4=""),"",IF(ADHOC!$G$15&lt;&gt;"",IF(ADHOC!$G$15=LEFT(Domein!$AS9378,LEN(ADHOC!$G$15)),MAX(Domein!BD$1:'Domein'!BD9377)+1,""),IF(ADHOC!$S$4=LEFT(Domein!$AS9378,LEN(ADHOC!$S$4)),MAX(Domein!BD$1:'Domein'!BD9377)+1,"")))</f>
        <v/>
      </c>
    </row>
    <row r="9379" spans="45:56" x14ac:dyDescent="0.2">
      <c r="AS9379" s="4" t="s">
        <v>36871</v>
      </c>
      <c r="AT9379" s="4" t="s">
        <v>36872</v>
      </c>
      <c r="AU9379" s="4" t="s">
        <v>456</v>
      </c>
      <c r="AV9379" s="4" t="s">
        <v>8520</v>
      </c>
      <c r="AW9379" s="4" t="s">
        <v>701</v>
      </c>
      <c r="AX9379" s="4"/>
      <c r="AY9379" s="4"/>
      <c r="AZ9379" s="4"/>
      <c r="BA9379" s="4"/>
      <c r="BB9379" s="4"/>
      <c r="BC9379" s="4">
        <v>40</v>
      </c>
      <c r="BD9379" t="str">
        <f>IF(AND(ADHOC!$G$15="",ADHOC!$S$4=""),"",IF(ADHOC!$G$15&lt;&gt;"",IF(ADHOC!$G$15=LEFT(Domein!$AS9379,LEN(ADHOC!$G$15)),MAX(Domein!BD$1:'Domein'!BD9378)+1,""),IF(ADHOC!$S$4=LEFT(Domein!$AS9379,LEN(ADHOC!$S$4)),MAX(Domein!BD$1:'Domein'!BD9378)+1,"")))</f>
        <v/>
      </c>
    </row>
    <row r="9380" spans="45:56" x14ac:dyDescent="0.2">
      <c r="AS9380" s="4" t="s">
        <v>37666</v>
      </c>
      <c r="AT9380" s="4" t="s">
        <v>37667</v>
      </c>
      <c r="AU9380" s="4" t="s">
        <v>456</v>
      </c>
      <c r="AV9380" s="4" t="s">
        <v>8520</v>
      </c>
      <c r="AW9380" s="4" t="s">
        <v>1167</v>
      </c>
      <c r="AX9380" s="4"/>
      <c r="AY9380" s="4"/>
      <c r="AZ9380" s="4"/>
      <c r="BA9380" s="4"/>
      <c r="BB9380" s="4"/>
      <c r="BC9380" s="4">
        <v>40</v>
      </c>
      <c r="BD9380" t="str">
        <f>IF(AND(ADHOC!$G$15="",ADHOC!$S$4=""),"",IF(ADHOC!$G$15&lt;&gt;"",IF(ADHOC!$G$15=LEFT(Domein!$AS9380,LEN(ADHOC!$G$15)),MAX(Domein!BD$1:'Domein'!BD9379)+1,""),IF(ADHOC!$S$4=LEFT(Domein!$AS9380,LEN(ADHOC!$S$4)),MAX(Domein!BD$1:'Domein'!BD9379)+1,"")))</f>
        <v/>
      </c>
    </row>
    <row r="9381" spans="45:56" x14ac:dyDescent="0.2">
      <c r="AS9381" s="4" t="s">
        <v>37668</v>
      </c>
      <c r="AT9381" s="4" t="s">
        <v>37669</v>
      </c>
      <c r="AU9381" s="4" t="s">
        <v>456</v>
      </c>
      <c r="AV9381" s="4" t="s">
        <v>8520</v>
      </c>
      <c r="AW9381" s="4" t="s">
        <v>1167</v>
      </c>
      <c r="AX9381" s="4"/>
      <c r="AY9381" s="4"/>
      <c r="AZ9381" s="4"/>
      <c r="BA9381" s="4"/>
      <c r="BB9381" s="4"/>
      <c r="BC9381" s="4">
        <v>40</v>
      </c>
      <c r="BD9381" t="str">
        <f>IF(AND(ADHOC!$G$15="",ADHOC!$S$4=""),"",IF(ADHOC!$G$15&lt;&gt;"",IF(ADHOC!$G$15=LEFT(Domein!$AS9381,LEN(ADHOC!$G$15)),MAX(Domein!BD$1:'Domein'!BD9380)+1,""),IF(ADHOC!$S$4=LEFT(Domein!$AS9381,LEN(ADHOC!$S$4)),MAX(Domein!BD$1:'Domein'!BD9380)+1,"")))</f>
        <v/>
      </c>
    </row>
    <row r="9382" spans="45:56" x14ac:dyDescent="0.2">
      <c r="AS9382" s="4" t="s">
        <v>37670</v>
      </c>
      <c r="AT9382" s="4" t="s">
        <v>37671</v>
      </c>
      <c r="AU9382" s="4" t="s">
        <v>456</v>
      </c>
      <c r="AV9382" s="4" t="s">
        <v>8520</v>
      </c>
      <c r="AW9382" s="4" t="s">
        <v>1167</v>
      </c>
      <c r="AX9382" s="4"/>
      <c r="AY9382" s="4"/>
      <c r="AZ9382" s="4"/>
      <c r="BA9382" s="4"/>
      <c r="BB9382" s="4"/>
      <c r="BC9382" s="4">
        <v>40</v>
      </c>
      <c r="BD9382" t="str">
        <f>IF(AND(ADHOC!$G$15="",ADHOC!$S$4=""),"",IF(ADHOC!$G$15&lt;&gt;"",IF(ADHOC!$G$15=LEFT(Domein!$AS9382,LEN(ADHOC!$G$15)),MAX(Domein!BD$1:'Domein'!BD9381)+1,""),IF(ADHOC!$S$4=LEFT(Domein!$AS9382,LEN(ADHOC!$S$4)),MAX(Domein!BD$1:'Domein'!BD9381)+1,"")))</f>
        <v/>
      </c>
    </row>
    <row r="9383" spans="45:56" x14ac:dyDescent="0.2">
      <c r="AS9383" s="4" t="s">
        <v>11917</v>
      </c>
      <c r="AT9383" s="4" t="s">
        <v>11918</v>
      </c>
      <c r="AU9383" s="4" t="s">
        <v>456</v>
      </c>
      <c r="AV9383" s="4" t="s">
        <v>764</v>
      </c>
      <c r="AW9383" s="4" t="s">
        <v>724</v>
      </c>
      <c r="AX9383" s="4"/>
      <c r="AY9383" s="4"/>
      <c r="AZ9383" s="4"/>
      <c r="BA9383" s="4"/>
      <c r="BB9383" s="4"/>
      <c r="BC9383" s="4">
        <v>40</v>
      </c>
      <c r="BD9383" t="str">
        <f>IF(AND(ADHOC!$G$15="",ADHOC!$S$4=""),"",IF(ADHOC!$G$15&lt;&gt;"",IF(ADHOC!$G$15=LEFT(Domein!$AS9383,LEN(ADHOC!$G$15)),MAX(Domein!BD$1:'Domein'!BD9382)+1,""),IF(ADHOC!$S$4=LEFT(Domein!$AS9383,LEN(ADHOC!$S$4)),MAX(Domein!BD$1:'Domein'!BD9382)+1,"")))</f>
        <v/>
      </c>
    </row>
    <row r="9384" spans="45:56" x14ac:dyDescent="0.2">
      <c r="AS9384" s="4" t="s">
        <v>11919</v>
      </c>
      <c r="AT9384" s="4" t="s">
        <v>11920</v>
      </c>
      <c r="AU9384" s="4" t="s">
        <v>456</v>
      </c>
      <c r="AV9384" s="4" t="s">
        <v>764</v>
      </c>
      <c r="AW9384" s="4" t="s">
        <v>724</v>
      </c>
      <c r="AX9384" s="4"/>
      <c r="AY9384" s="4"/>
      <c r="AZ9384" s="4"/>
      <c r="BA9384" s="4"/>
      <c r="BB9384" s="4"/>
      <c r="BC9384" s="4">
        <v>40</v>
      </c>
      <c r="BD9384" t="str">
        <f>IF(AND(ADHOC!$G$15="",ADHOC!$S$4=""),"",IF(ADHOC!$G$15&lt;&gt;"",IF(ADHOC!$G$15=LEFT(Domein!$AS9384,LEN(ADHOC!$G$15)),MAX(Domein!BD$1:'Domein'!BD9383)+1,""),IF(ADHOC!$S$4=LEFT(Domein!$AS9384,LEN(ADHOC!$S$4)),MAX(Domein!BD$1:'Domein'!BD9383)+1,"")))</f>
        <v/>
      </c>
    </row>
    <row r="9385" spans="45:56" x14ac:dyDescent="0.2">
      <c r="AS9385" s="4" t="s">
        <v>11921</v>
      </c>
      <c r="AT9385" s="4" t="s">
        <v>11922</v>
      </c>
      <c r="AU9385" s="4" t="s">
        <v>456</v>
      </c>
      <c r="AV9385" s="4" t="s">
        <v>764</v>
      </c>
      <c r="AW9385" s="4" t="s">
        <v>724</v>
      </c>
      <c r="AX9385" s="4"/>
      <c r="AY9385" s="4"/>
      <c r="AZ9385" s="4"/>
      <c r="BA9385" s="4"/>
      <c r="BB9385" s="4"/>
      <c r="BC9385" s="4">
        <v>40</v>
      </c>
      <c r="BD9385" t="str">
        <f>IF(AND(ADHOC!$G$15="",ADHOC!$S$4=""),"",IF(ADHOC!$G$15&lt;&gt;"",IF(ADHOC!$G$15=LEFT(Domein!$AS9385,LEN(ADHOC!$G$15)),MAX(Domein!BD$1:'Domein'!BD9384)+1,""),IF(ADHOC!$S$4=LEFT(Domein!$AS9385,LEN(ADHOC!$S$4)),MAX(Domein!BD$1:'Domein'!BD9384)+1,"")))</f>
        <v/>
      </c>
    </row>
    <row r="9386" spans="45:56" x14ac:dyDescent="0.2">
      <c r="AS9386" s="4" t="s">
        <v>11056</v>
      </c>
      <c r="AT9386" s="4" t="s">
        <v>7111</v>
      </c>
      <c r="AU9386" s="4" t="s">
        <v>456</v>
      </c>
      <c r="AV9386" s="4" t="s">
        <v>764</v>
      </c>
      <c r="AW9386" s="4" t="s">
        <v>724</v>
      </c>
      <c r="AX9386" s="4"/>
      <c r="AY9386" s="4"/>
      <c r="AZ9386" s="4"/>
      <c r="BA9386" s="4"/>
      <c r="BB9386" s="4"/>
      <c r="BC9386" s="4">
        <v>40</v>
      </c>
      <c r="BD9386" t="str">
        <f>IF(AND(ADHOC!$G$15="",ADHOC!$S$4=""),"",IF(ADHOC!$G$15&lt;&gt;"",IF(ADHOC!$G$15=LEFT(Domein!$AS9386,LEN(ADHOC!$G$15)),MAX(Domein!BD$1:'Domein'!BD9385)+1,""),IF(ADHOC!$S$4=LEFT(Domein!$AS9386,LEN(ADHOC!$S$4)),MAX(Domein!BD$1:'Domein'!BD9385)+1,"")))</f>
        <v/>
      </c>
    </row>
    <row r="9387" spans="45:56" x14ac:dyDescent="0.2">
      <c r="AS9387" s="4" t="s">
        <v>38405</v>
      </c>
      <c r="AT9387" s="4" t="s">
        <v>38406</v>
      </c>
      <c r="AU9387" s="4" t="s">
        <v>456</v>
      </c>
      <c r="AV9387" s="4" t="s">
        <v>764</v>
      </c>
      <c r="AW9387" s="4" t="s">
        <v>724</v>
      </c>
      <c r="AX9387" s="4"/>
      <c r="AY9387" s="4"/>
      <c r="AZ9387" s="4"/>
      <c r="BA9387" s="4"/>
      <c r="BB9387" s="4"/>
      <c r="BC9387" s="4">
        <v>40</v>
      </c>
      <c r="BD9387" t="str">
        <f>IF(AND(ADHOC!$G$15="",ADHOC!$S$4=""),"",IF(ADHOC!$G$15&lt;&gt;"",IF(ADHOC!$G$15=LEFT(Domein!$AS9387,LEN(ADHOC!$G$15)),MAX(Domein!BD$1:'Domein'!BD9386)+1,""),IF(ADHOC!$S$4=LEFT(Domein!$AS9387,LEN(ADHOC!$S$4)),MAX(Domein!BD$1:'Domein'!BD9386)+1,"")))</f>
        <v/>
      </c>
    </row>
    <row r="9388" spans="45:56" x14ac:dyDescent="0.2">
      <c r="AS9388" s="4" t="s">
        <v>38407</v>
      </c>
      <c r="AT9388" s="4" t="s">
        <v>38408</v>
      </c>
      <c r="AU9388" s="4" t="s">
        <v>456</v>
      </c>
      <c r="AV9388" s="4" t="s">
        <v>764</v>
      </c>
      <c r="AW9388" s="4" t="s">
        <v>724</v>
      </c>
      <c r="AX9388" s="4"/>
      <c r="AY9388" s="4"/>
      <c r="AZ9388" s="4"/>
      <c r="BA9388" s="4"/>
      <c r="BB9388" s="4"/>
      <c r="BC9388" s="4">
        <v>40</v>
      </c>
      <c r="BD9388" t="str">
        <f>IF(AND(ADHOC!$G$15="",ADHOC!$S$4=""),"",IF(ADHOC!$G$15&lt;&gt;"",IF(ADHOC!$G$15=LEFT(Domein!$AS9388,LEN(ADHOC!$G$15)),MAX(Domein!BD$1:'Domein'!BD9387)+1,""),IF(ADHOC!$S$4=LEFT(Domein!$AS9388,LEN(ADHOC!$S$4)),MAX(Domein!BD$1:'Domein'!BD9387)+1,"")))</f>
        <v/>
      </c>
    </row>
    <row r="9389" spans="45:56" x14ac:dyDescent="0.2">
      <c r="AS9389" s="4" t="s">
        <v>38409</v>
      </c>
      <c r="AT9389" s="4" t="s">
        <v>38410</v>
      </c>
      <c r="AU9389" s="4" t="s">
        <v>456</v>
      </c>
      <c r="AV9389" s="4" t="s">
        <v>764</v>
      </c>
      <c r="AW9389" s="4" t="s">
        <v>724</v>
      </c>
      <c r="AX9389" s="4"/>
      <c r="AY9389" s="4"/>
      <c r="AZ9389" s="4"/>
      <c r="BA9389" s="4"/>
      <c r="BB9389" s="4"/>
      <c r="BC9389" s="4">
        <v>40</v>
      </c>
      <c r="BD9389" t="str">
        <f>IF(AND(ADHOC!$G$15="",ADHOC!$S$4=""),"",IF(ADHOC!$G$15&lt;&gt;"",IF(ADHOC!$G$15=LEFT(Domein!$AS9389,LEN(ADHOC!$G$15)),MAX(Domein!BD$1:'Domein'!BD9388)+1,""),IF(ADHOC!$S$4=LEFT(Domein!$AS9389,LEN(ADHOC!$S$4)),MAX(Domein!BD$1:'Domein'!BD9388)+1,"")))</f>
        <v/>
      </c>
    </row>
    <row r="9390" spans="45:56" x14ac:dyDescent="0.2">
      <c r="AS9390" s="4" t="s">
        <v>38411</v>
      </c>
      <c r="AT9390" s="4" t="s">
        <v>38412</v>
      </c>
      <c r="AU9390" s="4" t="s">
        <v>456</v>
      </c>
      <c r="AV9390" s="4" t="s">
        <v>764</v>
      </c>
      <c r="AW9390" s="4" t="s">
        <v>724</v>
      </c>
      <c r="AX9390" s="4"/>
      <c r="AY9390" s="4"/>
      <c r="AZ9390" s="4"/>
      <c r="BA9390" s="4"/>
      <c r="BB9390" s="4"/>
      <c r="BC9390" s="4">
        <v>40</v>
      </c>
      <c r="BD9390" t="str">
        <f>IF(AND(ADHOC!$G$15="",ADHOC!$S$4=""),"",IF(ADHOC!$G$15&lt;&gt;"",IF(ADHOC!$G$15=LEFT(Domein!$AS9390,LEN(ADHOC!$G$15)),MAX(Domein!BD$1:'Domein'!BD9389)+1,""),IF(ADHOC!$S$4=LEFT(Domein!$AS9390,LEN(ADHOC!$S$4)),MAX(Domein!BD$1:'Domein'!BD9389)+1,"")))</f>
        <v/>
      </c>
    </row>
    <row r="9391" spans="45:56" x14ac:dyDescent="0.2">
      <c r="AS9391" s="4" t="s">
        <v>38413</v>
      </c>
      <c r="AT9391" s="4" t="s">
        <v>38414</v>
      </c>
      <c r="AU9391" s="4" t="s">
        <v>456</v>
      </c>
      <c r="AV9391" s="4" t="s">
        <v>764</v>
      </c>
      <c r="AW9391" s="4" t="s">
        <v>724</v>
      </c>
      <c r="AX9391" s="4"/>
      <c r="AY9391" s="4"/>
      <c r="AZ9391" s="4"/>
      <c r="BA9391" s="4"/>
      <c r="BB9391" s="4"/>
      <c r="BC9391" s="4">
        <v>40</v>
      </c>
      <c r="BD9391" t="str">
        <f>IF(AND(ADHOC!$G$15="",ADHOC!$S$4=""),"",IF(ADHOC!$G$15&lt;&gt;"",IF(ADHOC!$G$15=LEFT(Domein!$AS9391,LEN(ADHOC!$G$15)),MAX(Domein!BD$1:'Domein'!BD9390)+1,""),IF(ADHOC!$S$4=LEFT(Domein!$AS9391,LEN(ADHOC!$S$4)),MAX(Domein!BD$1:'Domein'!BD9390)+1,"")))</f>
        <v/>
      </c>
    </row>
    <row r="9392" spans="45:56" x14ac:dyDescent="0.2">
      <c r="AS9392" s="4" t="s">
        <v>39056</v>
      </c>
      <c r="AT9392" s="4" t="s">
        <v>38408</v>
      </c>
      <c r="AU9392" s="4" t="s">
        <v>456</v>
      </c>
      <c r="AV9392" s="4" t="s">
        <v>38403</v>
      </c>
      <c r="AW9392" s="4" t="s">
        <v>724</v>
      </c>
      <c r="AX9392" s="4"/>
      <c r="AY9392" s="4"/>
      <c r="AZ9392" s="4"/>
      <c r="BA9392" s="4"/>
      <c r="BB9392" s="4"/>
      <c r="BC9392" s="4">
        <v>40</v>
      </c>
      <c r="BD9392" t="str">
        <f>IF(AND(ADHOC!$G$15="",ADHOC!$S$4=""),"",IF(ADHOC!$G$15&lt;&gt;"",IF(ADHOC!$G$15=LEFT(Domein!$AS9392,LEN(ADHOC!$G$15)),MAX(Domein!BD$1:'Domein'!BD9391)+1,""),IF(ADHOC!$S$4=LEFT(Domein!$AS9392,LEN(ADHOC!$S$4)),MAX(Domein!BD$1:'Domein'!BD9391)+1,"")))</f>
        <v/>
      </c>
    </row>
    <row r="9393" spans="45:56" x14ac:dyDescent="0.2">
      <c r="AS9393" s="4" t="s">
        <v>39057</v>
      </c>
      <c r="AT9393" s="4" t="s">
        <v>39058</v>
      </c>
      <c r="AU9393" s="4" t="s">
        <v>456</v>
      </c>
      <c r="AV9393" s="4" t="s">
        <v>38403</v>
      </c>
      <c r="AW9393" s="4" t="s">
        <v>724</v>
      </c>
      <c r="AX9393" s="4"/>
      <c r="AY9393" s="4"/>
      <c r="AZ9393" s="4"/>
      <c r="BA9393" s="4"/>
      <c r="BB9393" s="4"/>
      <c r="BC9393" s="4">
        <v>40</v>
      </c>
      <c r="BD9393" t="str">
        <f>IF(AND(ADHOC!$G$15="",ADHOC!$S$4=""),"",IF(ADHOC!$G$15&lt;&gt;"",IF(ADHOC!$G$15=LEFT(Domein!$AS9393,LEN(ADHOC!$G$15)),MAX(Domein!BD$1:'Domein'!BD9392)+1,""),IF(ADHOC!$S$4=LEFT(Domein!$AS9393,LEN(ADHOC!$S$4)),MAX(Domein!BD$1:'Domein'!BD9392)+1,"")))</f>
        <v/>
      </c>
    </row>
    <row r="9394" spans="45:56" x14ac:dyDescent="0.2">
      <c r="AS9394" s="4" t="s">
        <v>39059</v>
      </c>
      <c r="AT9394" s="4" t="s">
        <v>39060</v>
      </c>
      <c r="AU9394" s="4" t="s">
        <v>456</v>
      </c>
      <c r="AV9394" s="4" t="s">
        <v>38403</v>
      </c>
      <c r="AW9394" s="4" t="s">
        <v>724</v>
      </c>
      <c r="AX9394" s="4"/>
      <c r="AY9394" s="4"/>
      <c r="AZ9394" s="4"/>
      <c r="BA9394" s="4"/>
      <c r="BB9394" s="4"/>
      <c r="BC9394" s="4">
        <v>40</v>
      </c>
      <c r="BD9394" t="str">
        <f>IF(AND(ADHOC!$G$15="",ADHOC!$S$4=""),"",IF(ADHOC!$G$15&lt;&gt;"",IF(ADHOC!$G$15=LEFT(Domein!$AS9394,LEN(ADHOC!$G$15)),MAX(Domein!BD$1:'Domein'!BD9393)+1,""),IF(ADHOC!$S$4=LEFT(Domein!$AS9394,LEN(ADHOC!$S$4)),MAX(Domein!BD$1:'Domein'!BD9393)+1,"")))</f>
        <v/>
      </c>
    </row>
    <row r="9395" spans="45:56" x14ac:dyDescent="0.2">
      <c r="AS9395" s="4" t="s">
        <v>39061</v>
      </c>
      <c r="AT9395" s="4" t="s">
        <v>38414</v>
      </c>
      <c r="AU9395" s="4" t="s">
        <v>456</v>
      </c>
      <c r="AV9395" s="4" t="s">
        <v>38403</v>
      </c>
      <c r="AW9395" s="4" t="s">
        <v>724</v>
      </c>
      <c r="AX9395" s="4"/>
      <c r="AY9395" s="4"/>
      <c r="AZ9395" s="4"/>
      <c r="BA9395" s="4"/>
      <c r="BB9395" s="4"/>
      <c r="BC9395" s="4">
        <v>40</v>
      </c>
      <c r="BD9395" t="str">
        <f>IF(AND(ADHOC!$G$15="",ADHOC!$S$4=""),"",IF(ADHOC!$G$15&lt;&gt;"",IF(ADHOC!$G$15=LEFT(Domein!$AS9395,LEN(ADHOC!$G$15)),MAX(Domein!BD$1:'Domein'!BD9394)+1,""),IF(ADHOC!$S$4=LEFT(Domein!$AS9395,LEN(ADHOC!$S$4)),MAX(Domein!BD$1:'Domein'!BD9394)+1,"")))</f>
        <v/>
      </c>
    </row>
    <row r="9396" spans="45:56" x14ac:dyDescent="0.2">
      <c r="AS9396" s="4" t="s">
        <v>39062</v>
      </c>
      <c r="AT9396" s="4" t="s">
        <v>38408</v>
      </c>
      <c r="AU9396" s="4" t="s">
        <v>456</v>
      </c>
      <c r="AV9396" s="4" t="s">
        <v>38403</v>
      </c>
      <c r="AW9396" s="4" t="s">
        <v>724</v>
      </c>
      <c r="AX9396" s="4"/>
      <c r="AY9396" s="4"/>
      <c r="AZ9396" s="4"/>
      <c r="BA9396" s="4"/>
      <c r="BB9396" s="4"/>
      <c r="BC9396" s="4">
        <v>40</v>
      </c>
      <c r="BD9396" t="str">
        <f>IF(AND(ADHOC!$G$15="",ADHOC!$S$4=""),"",IF(ADHOC!$G$15&lt;&gt;"",IF(ADHOC!$G$15=LEFT(Domein!$AS9396,LEN(ADHOC!$G$15)),MAX(Domein!BD$1:'Domein'!BD9395)+1,""),IF(ADHOC!$S$4=LEFT(Domein!$AS9396,LEN(ADHOC!$S$4)),MAX(Domein!BD$1:'Domein'!BD9395)+1,"")))</f>
        <v/>
      </c>
    </row>
    <row r="9397" spans="45:56" x14ac:dyDescent="0.2">
      <c r="AS9397" s="4" t="s">
        <v>39063</v>
      </c>
      <c r="AT9397" s="4" t="s">
        <v>38410</v>
      </c>
      <c r="AU9397" s="4" t="s">
        <v>456</v>
      </c>
      <c r="AV9397" s="4" t="s">
        <v>38403</v>
      </c>
      <c r="AW9397" s="4" t="s">
        <v>724</v>
      </c>
      <c r="AX9397" s="4"/>
      <c r="AY9397" s="4"/>
      <c r="AZ9397" s="4"/>
      <c r="BA9397" s="4"/>
      <c r="BB9397" s="4"/>
      <c r="BC9397" s="4">
        <v>40</v>
      </c>
      <c r="BD9397" t="str">
        <f>IF(AND(ADHOC!$G$15="",ADHOC!$S$4=""),"",IF(ADHOC!$G$15&lt;&gt;"",IF(ADHOC!$G$15=LEFT(Domein!$AS9397,LEN(ADHOC!$G$15)),MAX(Domein!BD$1:'Domein'!BD9396)+1,""),IF(ADHOC!$S$4=LEFT(Domein!$AS9397,LEN(ADHOC!$S$4)),MAX(Domein!BD$1:'Domein'!BD9396)+1,"")))</f>
        <v/>
      </c>
    </row>
    <row r="9398" spans="45:56" x14ac:dyDescent="0.2">
      <c r="AS9398" s="4" t="s">
        <v>38101</v>
      </c>
      <c r="AT9398" s="4" t="s">
        <v>38102</v>
      </c>
      <c r="AU9398" s="4" t="s">
        <v>456</v>
      </c>
      <c r="AV9398" s="4" t="s">
        <v>33258</v>
      </c>
      <c r="AW9398" s="4" t="s">
        <v>724</v>
      </c>
      <c r="AX9398" s="4"/>
      <c r="AY9398" s="4">
        <v>209740</v>
      </c>
      <c r="AZ9398" s="4">
        <v>525650</v>
      </c>
      <c r="BA9398" s="4" t="s">
        <v>38103</v>
      </c>
      <c r="BB9398" s="4" t="s">
        <v>38104</v>
      </c>
      <c r="BC9398" s="4">
        <v>40</v>
      </c>
      <c r="BD9398" t="str">
        <f>IF(AND(ADHOC!$G$15="",ADHOC!$S$4=""),"",IF(ADHOC!$G$15&lt;&gt;"",IF(ADHOC!$G$15=LEFT(Domein!$AS9398,LEN(ADHOC!$G$15)),MAX(Domein!BD$1:'Domein'!BD9397)+1,""),IF(ADHOC!$S$4=LEFT(Domein!$AS9398,LEN(ADHOC!$S$4)),MAX(Domein!BD$1:'Domein'!BD9397)+1,"")))</f>
        <v/>
      </c>
    </row>
    <row r="9399" spans="45:56" x14ac:dyDescent="0.2">
      <c r="AS9399" s="4" t="s">
        <v>3505</v>
      </c>
      <c r="AT9399" s="4" t="s">
        <v>3506</v>
      </c>
      <c r="AU9399" s="4" t="s">
        <v>456</v>
      </c>
      <c r="AV9399" s="4" t="s">
        <v>791</v>
      </c>
      <c r="AW9399" s="4" t="s">
        <v>701</v>
      </c>
      <c r="AX9399" s="4"/>
      <c r="AY9399" s="4"/>
      <c r="AZ9399" s="4"/>
      <c r="BA9399" s="4"/>
      <c r="BB9399" s="4"/>
      <c r="BC9399" s="4">
        <v>40</v>
      </c>
      <c r="BD9399" t="str">
        <f>IF(AND(ADHOC!$G$15="",ADHOC!$S$4=""),"",IF(ADHOC!$G$15&lt;&gt;"",IF(ADHOC!$G$15=LEFT(Domein!$AS9399,LEN(ADHOC!$G$15)),MAX(Domein!BD$1:'Domein'!BD9398)+1,""),IF(ADHOC!$S$4=LEFT(Domein!$AS9399,LEN(ADHOC!$S$4)),MAX(Domein!BD$1:'Domein'!BD9398)+1,"")))</f>
        <v/>
      </c>
    </row>
    <row r="9400" spans="45:56" x14ac:dyDescent="0.2">
      <c r="AS9400" s="4" t="s">
        <v>3507</v>
      </c>
      <c r="AT9400" s="4" t="s">
        <v>3508</v>
      </c>
      <c r="AU9400" s="4" t="s">
        <v>456</v>
      </c>
      <c r="AV9400" s="4" t="s">
        <v>791</v>
      </c>
      <c r="AW9400" s="4" t="s">
        <v>701</v>
      </c>
      <c r="AX9400" s="4"/>
      <c r="AY9400" s="4"/>
      <c r="AZ9400" s="4"/>
      <c r="BA9400" s="4"/>
      <c r="BB9400" s="4"/>
      <c r="BC9400" s="4">
        <v>40</v>
      </c>
      <c r="BD9400" t="str">
        <f>IF(AND(ADHOC!$G$15="",ADHOC!$S$4=""),"",IF(ADHOC!$G$15&lt;&gt;"",IF(ADHOC!$G$15=LEFT(Domein!$AS9400,LEN(ADHOC!$G$15)),MAX(Domein!BD$1:'Domein'!BD9399)+1,""),IF(ADHOC!$S$4=LEFT(Domein!$AS9400,LEN(ADHOC!$S$4)),MAX(Domein!BD$1:'Domein'!BD9399)+1,"")))</f>
        <v/>
      </c>
    </row>
    <row r="9401" spans="45:56" x14ac:dyDescent="0.2">
      <c r="AS9401" s="4" t="s">
        <v>9798</v>
      </c>
      <c r="AT9401" s="4" t="s">
        <v>9799</v>
      </c>
      <c r="AU9401" s="4" t="s">
        <v>462</v>
      </c>
      <c r="AV9401" s="4" t="s">
        <v>764</v>
      </c>
      <c r="AW9401" s="4" t="s">
        <v>701</v>
      </c>
      <c r="AX9401" s="4"/>
      <c r="AY9401" s="4"/>
      <c r="AZ9401" s="4"/>
      <c r="BA9401" s="4"/>
      <c r="BB9401" s="4"/>
      <c r="BC9401" s="4">
        <v>40</v>
      </c>
      <c r="BD9401" t="str">
        <f>IF(AND(ADHOC!$G$15="",ADHOC!$S$4=""),"",IF(ADHOC!$G$15&lt;&gt;"",IF(ADHOC!$G$15=LEFT(Domein!$AS9401,LEN(ADHOC!$G$15)),MAX(Domein!BD$1:'Domein'!BD9400)+1,""),IF(ADHOC!$S$4=LEFT(Domein!$AS9401,LEN(ADHOC!$S$4)),MAX(Domein!BD$1:'Domein'!BD9400)+1,"")))</f>
        <v/>
      </c>
    </row>
    <row r="9402" spans="45:56" x14ac:dyDescent="0.2">
      <c r="AS9402" s="4" t="s">
        <v>9800</v>
      </c>
      <c r="AT9402" s="4" t="s">
        <v>16356</v>
      </c>
      <c r="AU9402" s="4" t="s">
        <v>462</v>
      </c>
      <c r="AV9402" s="4" t="s">
        <v>764</v>
      </c>
      <c r="AW9402" s="4" t="s">
        <v>701</v>
      </c>
      <c r="AX9402" s="4"/>
      <c r="AY9402" s="4"/>
      <c r="AZ9402" s="4"/>
      <c r="BA9402" s="4"/>
      <c r="BB9402" s="4"/>
      <c r="BC9402" s="4">
        <v>40</v>
      </c>
      <c r="BD9402" t="str">
        <f>IF(AND(ADHOC!$G$15="",ADHOC!$S$4=""),"",IF(ADHOC!$G$15&lt;&gt;"",IF(ADHOC!$G$15=LEFT(Domein!$AS9402,LEN(ADHOC!$G$15)),MAX(Domein!BD$1:'Domein'!BD9401)+1,""),IF(ADHOC!$S$4=LEFT(Domein!$AS9402,LEN(ADHOC!$S$4)),MAX(Domein!BD$1:'Domein'!BD9401)+1,"")))</f>
        <v/>
      </c>
    </row>
    <row r="9403" spans="45:56" x14ac:dyDescent="0.2">
      <c r="AS9403" s="4" t="s">
        <v>3554</v>
      </c>
      <c r="AT9403" s="4" t="s">
        <v>3555</v>
      </c>
      <c r="AU9403" s="4" t="s">
        <v>456</v>
      </c>
      <c r="AV9403" s="4" t="s">
        <v>764</v>
      </c>
      <c r="AW9403" s="4" t="s">
        <v>724</v>
      </c>
      <c r="AX9403" s="4"/>
      <c r="AY9403" s="4"/>
      <c r="AZ9403" s="4"/>
      <c r="BA9403" s="4"/>
      <c r="BB9403" s="4"/>
      <c r="BC9403" s="4">
        <v>40</v>
      </c>
      <c r="BD9403" t="str">
        <f>IF(AND(ADHOC!$G$15="",ADHOC!$S$4=""),"",IF(ADHOC!$G$15&lt;&gt;"",IF(ADHOC!$G$15=LEFT(Domein!$AS9403,LEN(ADHOC!$G$15)),MAX(Domein!BD$1:'Domein'!BD9402)+1,""),IF(ADHOC!$S$4=LEFT(Domein!$AS9403,LEN(ADHOC!$S$4)),MAX(Domein!BD$1:'Domein'!BD9402)+1,"")))</f>
        <v/>
      </c>
    </row>
    <row r="9404" spans="45:56" x14ac:dyDescent="0.2">
      <c r="AS9404" s="4" t="s">
        <v>7952</v>
      </c>
      <c r="AT9404" s="4" t="s">
        <v>7953</v>
      </c>
      <c r="AU9404" s="4" t="s">
        <v>456</v>
      </c>
      <c r="AV9404" s="4" t="s">
        <v>764</v>
      </c>
      <c r="AW9404" s="4" t="s">
        <v>701</v>
      </c>
      <c r="AX9404" s="4"/>
      <c r="AY9404" s="4"/>
      <c r="AZ9404" s="4"/>
      <c r="BA9404" s="4"/>
      <c r="BB9404" s="4"/>
      <c r="BC9404" s="4">
        <v>40</v>
      </c>
      <c r="BD9404" t="str">
        <f>IF(AND(ADHOC!$G$15="",ADHOC!$S$4=""),"",IF(ADHOC!$G$15&lt;&gt;"",IF(ADHOC!$G$15=LEFT(Domein!$AS9404,LEN(ADHOC!$G$15)),MAX(Domein!BD$1:'Domein'!BD9403)+1,""),IF(ADHOC!$S$4=LEFT(Domein!$AS9404,LEN(ADHOC!$S$4)),MAX(Domein!BD$1:'Domein'!BD9403)+1,"")))</f>
        <v/>
      </c>
    </row>
    <row r="9405" spans="45:56" x14ac:dyDescent="0.2">
      <c r="AS9405" s="4" t="s">
        <v>7954</v>
      </c>
      <c r="AT9405" s="4" t="s">
        <v>7955</v>
      </c>
      <c r="AU9405" s="4" t="s">
        <v>456</v>
      </c>
      <c r="AV9405" s="4" t="s">
        <v>764</v>
      </c>
      <c r="AW9405" s="4" t="s">
        <v>701</v>
      </c>
      <c r="AX9405" s="4"/>
      <c r="AY9405" s="4"/>
      <c r="AZ9405" s="4"/>
      <c r="BA9405" s="4"/>
      <c r="BB9405" s="4"/>
      <c r="BC9405" s="4">
        <v>40</v>
      </c>
      <c r="BD9405" t="str">
        <f>IF(AND(ADHOC!$G$15="",ADHOC!$S$4=""),"",IF(ADHOC!$G$15&lt;&gt;"",IF(ADHOC!$G$15=LEFT(Domein!$AS9405,LEN(ADHOC!$G$15)),MAX(Domein!BD$1:'Domein'!BD9404)+1,""),IF(ADHOC!$S$4=LEFT(Domein!$AS9405,LEN(ADHOC!$S$4)),MAX(Domein!BD$1:'Domein'!BD9404)+1,"")))</f>
        <v/>
      </c>
    </row>
    <row r="9406" spans="45:56" x14ac:dyDescent="0.2">
      <c r="AS9406" s="4" t="s">
        <v>7956</v>
      </c>
      <c r="AT9406" s="4" t="s">
        <v>7957</v>
      </c>
      <c r="AU9406" s="4" t="s">
        <v>456</v>
      </c>
      <c r="AV9406" s="4" t="s">
        <v>764</v>
      </c>
      <c r="AW9406" s="4" t="s">
        <v>701</v>
      </c>
      <c r="AX9406" s="4"/>
      <c r="AY9406" s="4"/>
      <c r="AZ9406" s="4"/>
      <c r="BA9406" s="4"/>
      <c r="BB9406" s="4"/>
      <c r="BC9406" s="4">
        <v>40</v>
      </c>
      <c r="BD9406" t="str">
        <f>IF(AND(ADHOC!$G$15="",ADHOC!$S$4=""),"",IF(ADHOC!$G$15&lt;&gt;"",IF(ADHOC!$G$15=LEFT(Domein!$AS9406,LEN(ADHOC!$G$15)),MAX(Domein!BD$1:'Domein'!BD9405)+1,""),IF(ADHOC!$S$4=LEFT(Domein!$AS9406,LEN(ADHOC!$S$4)),MAX(Domein!BD$1:'Domein'!BD9405)+1,"")))</f>
        <v/>
      </c>
    </row>
    <row r="9407" spans="45:56" x14ac:dyDescent="0.2">
      <c r="AS9407" s="4" t="s">
        <v>11568</v>
      </c>
      <c r="AT9407" s="4" t="s">
        <v>11569</v>
      </c>
      <c r="AU9407" s="4" t="s">
        <v>456</v>
      </c>
      <c r="AV9407" s="4" t="s">
        <v>764</v>
      </c>
      <c r="AW9407" s="4" t="s">
        <v>701</v>
      </c>
      <c r="AX9407" s="4"/>
      <c r="AY9407" s="4"/>
      <c r="AZ9407" s="4"/>
      <c r="BA9407" s="4"/>
      <c r="BB9407" s="4"/>
      <c r="BC9407" s="4">
        <v>40</v>
      </c>
      <c r="BD9407" t="str">
        <f>IF(AND(ADHOC!$G$15="",ADHOC!$S$4=""),"",IF(ADHOC!$G$15&lt;&gt;"",IF(ADHOC!$G$15=LEFT(Domein!$AS9407,LEN(ADHOC!$G$15)),MAX(Domein!BD$1:'Domein'!BD9406)+1,""),IF(ADHOC!$S$4=LEFT(Domein!$AS9407,LEN(ADHOC!$S$4)),MAX(Domein!BD$1:'Domein'!BD9406)+1,"")))</f>
        <v/>
      </c>
    </row>
    <row r="9408" spans="45:56" x14ac:dyDescent="0.2">
      <c r="AS9408" s="4" t="s">
        <v>9801</v>
      </c>
      <c r="AT9408" s="4" t="s">
        <v>9802</v>
      </c>
      <c r="AU9408" s="4" t="s">
        <v>462</v>
      </c>
      <c r="AV9408" s="4" t="s">
        <v>764</v>
      </c>
      <c r="AW9408" s="4" t="s">
        <v>701</v>
      </c>
      <c r="AX9408" s="4"/>
      <c r="AY9408" s="4"/>
      <c r="AZ9408" s="4"/>
      <c r="BA9408" s="4"/>
      <c r="BB9408" s="4"/>
      <c r="BC9408" s="4">
        <v>40</v>
      </c>
      <c r="BD9408" t="str">
        <f>IF(AND(ADHOC!$G$15="",ADHOC!$S$4=""),"",IF(ADHOC!$G$15&lt;&gt;"",IF(ADHOC!$G$15=LEFT(Domein!$AS9408,LEN(ADHOC!$G$15)),MAX(Domein!BD$1:'Domein'!BD9407)+1,""),IF(ADHOC!$S$4=LEFT(Domein!$AS9408,LEN(ADHOC!$S$4)),MAX(Domein!BD$1:'Domein'!BD9407)+1,"")))</f>
        <v/>
      </c>
    </row>
    <row r="9409" spans="45:56" x14ac:dyDescent="0.2">
      <c r="AS9409" s="4" t="s">
        <v>16582</v>
      </c>
      <c r="AT9409" s="4" t="s">
        <v>16583</v>
      </c>
      <c r="AU9409" s="4" t="s">
        <v>456</v>
      </c>
      <c r="AV9409" s="4" t="s">
        <v>8528</v>
      </c>
      <c r="AW9409" s="4" t="s">
        <v>701</v>
      </c>
      <c r="AX9409" s="4"/>
      <c r="AY9409" s="4"/>
      <c r="AZ9409" s="4"/>
      <c r="BA9409" s="4"/>
      <c r="BB9409" s="4"/>
      <c r="BC9409" s="4">
        <v>40</v>
      </c>
      <c r="BD9409" t="str">
        <f>IF(AND(ADHOC!$G$15="",ADHOC!$S$4=""),"",IF(ADHOC!$G$15&lt;&gt;"",IF(ADHOC!$G$15=LEFT(Domein!$AS9409,LEN(ADHOC!$G$15)),MAX(Domein!BD$1:'Domein'!BD9408)+1,""),IF(ADHOC!$S$4=LEFT(Domein!$AS9409,LEN(ADHOC!$S$4)),MAX(Domein!BD$1:'Domein'!BD9408)+1,"")))</f>
        <v/>
      </c>
    </row>
    <row r="9410" spans="45:56" x14ac:dyDescent="0.2">
      <c r="AS9410" s="4" t="s">
        <v>36646</v>
      </c>
      <c r="AT9410" s="4" t="s">
        <v>1714</v>
      </c>
      <c r="AU9410" s="4" t="s">
        <v>463</v>
      </c>
      <c r="AV9410" s="4" t="s">
        <v>8528</v>
      </c>
      <c r="AW9410" s="4" t="s">
        <v>701</v>
      </c>
      <c r="AX9410" s="4"/>
      <c r="AY9410" s="4"/>
      <c r="AZ9410" s="4"/>
      <c r="BA9410" s="4"/>
      <c r="BB9410" s="4"/>
      <c r="BC9410" s="4">
        <v>40</v>
      </c>
      <c r="BD9410" t="str">
        <f>IF(AND(ADHOC!$G$15="",ADHOC!$S$4=""),"",IF(ADHOC!$G$15&lt;&gt;"",IF(ADHOC!$G$15=LEFT(Domein!$AS9410,LEN(ADHOC!$G$15)),MAX(Domein!BD$1:'Domein'!BD9409)+1,""),IF(ADHOC!$S$4=LEFT(Domein!$AS9410,LEN(ADHOC!$S$4)),MAX(Domein!BD$1:'Domein'!BD9409)+1,"")))</f>
        <v/>
      </c>
    </row>
    <row r="9411" spans="45:56" x14ac:dyDescent="0.2">
      <c r="AS9411" s="4" t="s">
        <v>36647</v>
      </c>
      <c r="AT9411" s="4" t="s">
        <v>1715</v>
      </c>
      <c r="AU9411" s="4" t="s">
        <v>463</v>
      </c>
      <c r="AV9411" s="4" t="s">
        <v>8528</v>
      </c>
      <c r="AW9411" s="4" t="s">
        <v>701</v>
      </c>
      <c r="AX9411" s="4"/>
      <c r="AY9411" s="4"/>
      <c r="AZ9411" s="4"/>
      <c r="BA9411" s="4"/>
      <c r="BB9411" s="4"/>
      <c r="BC9411" s="4">
        <v>40</v>
      </c>
      <c r="BD9411" t="str">
        <f>IF(AND(ADHOC!$G$15="",ADHOC!$S$4=""),"",IF(ADHOC!$G$15&lt;&gt;"",IF(ADHOC!$G$15=LEFT(Domein!$AS9411,LEN(ADHOC!$G$15)),MAX(Domein!BD$1:'Domein'!BD9410)+1,""),IF(ADHOC!$S$4=LEFT(Domein!$AS9411,LEN(ADHOC!$S$4)),MAX(Domein!BD$1:'Domein'!BD9410)+1,"")))</f>
        <v/>
      </c>
    </row>
    <row r="9412" spans="45:56" x14ac:dyDescent="0.2">
      <c r="AS9412" s="4" t="s">
        <v>3556</v>
      </c>
      <c r="AT9412" s="4" t="s">
        <v>35335</v>
      </c>
      <c r="AU9412" s="4" t="s">
        <v>456</v>
      </c>
      <c r="AV9412" s="4" t="s">
        <v>775</v>
      </c>
      <c r="AW9412" s="4" t="s">
        <v>701</v>
      </c>
      <c r="AX9412" s="4"/>
      <c r="AY9412" s="4"/>
      <c r="AZ9412" s="4"/>
      <c r="BA9412" s="4"/>
      <c r="BB9412" s="4"/>
      <c r="BC9412" s="4">
        <v>40</v>
      </c>
      <c r="BD9412" t="str">
        <f>IF(AND(ADHOC!$G$15="",ADHOC!$S$4=""),"",IF(ADHOC!$G$15&lt;&gt;"",IF(ADHOC!$G$15=LEFT(Domein!$AS9412,LEN(ADHOC!$G$15)),MAX(Domein!BD$1:'Domein'!BD9411)+1,""),IF(ADHOC!$S$4=LEFT(Domein!$AS9412,LEN(ADHOC!$S$4)),MAX(Domein!BD$1:'Domein'!BD9411)+1,"")))</f>
        <v/>
      </c>
    </row>
    <row r="9413" spans="45:56" x14ac:dyDescent="0.2">
      <c r="AS9413" s="4" t="s">
        <v>15199</v>
      </c>
      <c r="AT9413" s="4" t="s">
        <v>3557</v>
      </c>
      <c r="AU9413" s="4" t="s">
        <v>456</v>
      </c>
      <c r="AV9413" s="4" t="s">
        <v>775</v>
      </c>
      <c r="AW9413" s="4" t="s">
        <v>701</v>
      </c>
      <c r="AX9413" s="4"/>
      <c r="AY9413" s="4"/>
      <c r="AZ9413" s="4"/>
      <c r="BA9413" s="4"/>
      <c r="BB9413" s="4"/>
      <c r="BC9413" s="4">
        <v>40</v>
      </c>
      <c r="BD9413" t="str">
        <f>IF(AND(ADHOC!$G$15="",ADHOC!$S$4=""),"",IF(ADHOC!$G$15&lt;&gt;"",IF(ADHOC!$G$15=LEFT(Domein!$AS9413,LEN(ADHOC!$G$15)),MAX(Domein!BD$1:'Domein'!BD9412)+1,""),IF(ADHOC!$S$4=LEFT(Domein!$AS9413,LEN(ADHOC!$S$4)),MAX(Domein!BD$1:'Domein'!BD9412)+1,"")))</f>
        <v/>
      </c>
    </row>
    <row r="9414" spans="45:56" x14ac:dyDescent="0.2">
      <c r="AS9414" s="4" t="s">
        <v>12577</v>
      </c>
      <c r="AT9414" s="4" t="s">
        <v>12578</v>
      </c>
      <c r="AU9414" s="4" t="s">
        <v>456</v>
      </c>
      <c r="AV9414" s="4" t="s">
        <v>775</v>
      </c>
      <c r="AW9414" s="4" t="s">
        <v>701</v>
      </c>
      <c r="AX9414" s="4"/>
      <c r="AY9414" s="4"/>
      <c r="AZ9414" s="4"/>
      <c r="BA9414" s="4"/>
      <c r="BB9414" s="4"/>
      <c r="BC9414" s="4">
        <v>40</v>
      </c>
      <c r="BD9414" t="str">
        <f>IF(AND(ADHOC!$G$15="",ADHOC!$S$4=""),"",IF(ADHOC!$G$15&lt;&gt;"",IF(ADHOC!$G$15=LEFT(Domein!$AS9414,LEN(ADHOC!$G$15)),MAX(Domein!BD$1:'Domein'!BD9413)+1,""),IF(ADHOC!$S$4=LEFT(Domein!$AS9414,LEN(ADHOC!$S$4)),MAX(Domein!BD$1:'Domein'!BD9413)+1,"")))</f>
        <v/>
      </c>
    </row>
    <row r="9415" spans="45:56" x14ac:dyDescent="0.2">
      <c r="AS9415" s="4" t="s">
        <v>15200</v>
      </c>
      <c r="AT9415" s="4" t="s">
        <v>3557</v>
      </c>
      <c r="AU9415" s="4" t="s">
        <v>456</v>
      </c>
      <c r="AV9415" s="4" t="s">
        <v>775</v>
      </c>
      <c r="AW9415" s="4" t="s">
        <v>701</v>
      </c>
      <c r="AX9415" s="4"/>
      <c r="AY9415" s="4"/>
      <c r="AZ9415" s="4"/>
      <c r="BA9415" s="4"/>
      <c r="BB9415" s="4"/>
      <c r="BC9415" s="4">
        <v>40</v>
      </c>
      <c r="BD9415" t="str">
        <f>IF(AND(ADHOC!$G$15="",ADHOC!$S$4=""),"",IF(ADHOC!$G$15&lt;&gt;"",IF(ADHOC!$G$15=LEFT(Domein!$AS9415,LEN(ADHOC!$G$15)),MAX(Domein!BD$1:'Domein'!BD9414)+1,""),IF(ADHOC!$S$4=LEFT(Domein!$AS9415,LEN(ADHOC!$S$4)),MAX(Domein!BD$1:'Domein'!BD9414)+1,"")))</f>
        <v/>
      </c>
    </row>
    <row r="9416" spans="45:56" x14ac:dyDescent="0.2">
      <c r="AS9416" s="4" t="s">
        <v>33527</v>
      </c>
      <c r="AT9416" s="4" t="s">
        <v>33528</v>
      </c>
      <c r="AU9416" s="4" t="s">
        <v>456</v>
      </c>
      <c r="AV9416" s="4" t="s">
        <v>775</v>
      </c>
      <c r="AW9416" s="4" t="s">
        <v>1167</v>
      </c>
      <c r="AX9416" s="4"/>
      <c r="AY9416" s="4"/>
      <c r="AZ9416" s="4"/>
      <c r="BA9416" s="4"/>
      <c r="BB9416" s="4"/>
      <c r="BC9416" s="4">
        <v>40</v>
      </c>
      <c r="BD9416" t="str">
        <f>IF(AND(ADHOC!$G$15="",ADHOC!$S$4=""),"",IF(ADHOC!$G$15&lt;&gt;"",IF(ADHOC!$G$15=LEFT(Domein!$AS9416,LEN(ADHOC!$G$15)),MAX(Domein!BD$1:'Domein'!BD9415)+1,""),IF(ADHOC!$S$4=LEFT(Domein!$AS9416,LEN(ADHOC!$S$4)),MAX(Domein!BD$1:'Domein'!BD9415)+1,"")))</f>
        <v/>
      </c>
    </row>
    <row r="9417" spans="45:56" x14ac:dyDescent="0.2">
      <c r="AS9417" s="4" t="s">
        <v>33529</v>
      </c>
      <c r="AT9417" s="4" t="s">
        <v>33530</v>
      </c>
      <c r="AU9417" s="4" t="s">
        <v>456</v>
      </c>
      <c r="AV9417" s="4" t="s">
        <v>775</v>
      </c>
      <c r="AW9417" s="4" t="s">
        <v>1167</v>
      </c>
      <c r="AX9417" s="4"/>
      <c r="AY9417" s="4"/>
      <c r="AZ9417" s="4"/>
      <c r="BA9417" s="4"/>
      <c r="BB9417" s="4"/>
      <c r="BC9417" s="4">
        <v>40</v>
      </c>
      <c r="BD9417" t="str">
        <f>IF(AND(ADHOC!$G$15="",ADHOC!$S$4=""),"",IF(ADHOC!$G$15&lt;&gt;"",IF(ADHOC!$G$15=LEFT(Domein!$AS9417,LEN(ADHOC!$G$15)),MAX(Domein!BD$1:'Domein'!BD9416)+1,""),IF(ADHOC!$S$4=LEFT(Domein!$AS9417,LEN(ADHOC!$S$4)),MAX(Domein!BD$1:'Domein'!BD9416)+1,"")))</f>
        <v/>
      </c>
    </row>
    <row r="9418" spans="45:56" x14ac:dyDescent="0.2">
      <c r="AS9418" s="4" t="s">
        <v>3558</v>
      </c>
      <c r="AT9418" s="4" t="s">
        <v>3559</v>
      </c>
      <c r="AU9418" s="4" t="s">
        <v>456</v>
      </c>
      <c r="AV9418" s="4" t="s">
        <v>768</v>
      </c>
      <c r="AW9418" s="4" t="s">
        <v>701</v>
      </c>
      <c r="AX9418" s="4"/>
      <c r="AY9418" s="4">
        <v>240376</v>
      </c>
      <c r="AZ9418" s="4">
        <v>487113</v>
      </c>
      <c r="BA9418" s="4" t="s">
        <v>28987</v>
      </c>
      <c r="BB9418" s="4" t="s">
        <v>28988</v>
      </c>
      <c r="BC9418" s="4">
        <v>40</v>
      </c>
      <c r="BD9418" t="str">
        <f>IF(AND(ADHOC!$G$15="",ADHOC!$S$4=""),"",IF(ADHOC!$G$15&lt;&gt;"",IF(ADHOC!$G$15=LEFT(Domein!$AS9418,LEN(ADHOC!$G$15)),MAX(Domein!BD$1:'Domein'!BD9417)+1,""),IF(ADHOC!$S$4=LEFT(Domein!$AS9418,LEN(ADHOC!$S$4)),MAX(Domein!BD$1:'Domein'!BD9417)+1,"")))</f>
        <v/>
      </c>
    </row>
    <row r="9419" spans="45:56" x14ac:dyDescent="0.2">
      <c r="AS9419" s="4" t="s">
        <v>9803</v>
      </c>
      <c r="AT9419" s="4" t="s">
        <v>9804</v>
      </c>
      <c r="AU9419" s="4" t="s">
        <v>456</v>
      </c>
      <c r="AV9419" s="4" t="s">
        <v>784</v>
      </c>
      <c r="AW9419" s="4" t="s">
        <v>724</v>
      </c>
      <c r="AX9419" s="4"/>
      <c r="AY9419" s="4">
        <v>239609</v>
      </c>
      <c r="AZ9419" s="4">
        <v>491096</v>
      </c>
      <c r="BA9419" s="4" t="s">
        <v>28989</v>
      </c>
      <c r="BB9419" s="4" t="s">
        <v>28990</v>
      </c>
      <c r="BC9419" s="4">
        <v>40</v>
      </c>
      <c r="BD9419" t="str">
        <f>IF(AND(ADHOC!$G$15="",ADHOC!$S$4=""),"",IF(ADHOC!$G$15&lt;&gt;"",IF(ADHOC!$G$15=LEFT(Domein!$AS9419,LEN(ADHOC!$G$15)),MAX(Domein!BD$1:'Domein'!BD9418)+1,""),IF(ADHOC!$S$4=LEFT(Domein!$AS9419,LEN(ADHOC!$S$4)),MAX(Domein!BD$1:'Domein'!BD9418)+1,"")))</f>
        <v/>
      </c>
    </row>
    <row r="9420" spans="45:56" x14ac:dyDescent="0.2">
      <c r="AS9420" s="4" t="s">
        <v>17109</v>
      </c>
      <c r="AT9420" s="4" t="s">
        <v>17110</v>
      </c>
      <c r="AU9420" s="4" t="s">
        <v>456</v>
      </c>
      <c r="AV9420" s="4" t="s">
        <v>764</v>
      </c>
      <c r="AW9420" s="4" t="s">
        <v>724</v>
      </c>
      <c r="AX9420" s="4"/>
      <c r="AY9420" s="4"/>
      <c r="AZ9420" s="4"/>
      <c r="BA9420" s="4"/>
      <c r="BB9420" s="4"/>
      <c r="BC9420" s="4">
        <v>40</v>
      </c>
      <c r="BD9420" t="str">
        <f>IF(AND(ADHOC!$G$15="",ADHOC!$S$4=""),"",IF(ADHOC!$G$15&lt;&gt;"",IF(ADHOC!$G$15=LEFT(Domein!$AS9420,LEN(ADHOC!$G$15)),MAX(Domein!BD$1:'Domein'!BD9419)+1,""),IF(ADHOC!$S$4=LEFT(Domein!$AS9420,LEN(ADHOC!$S$4)),MAX(Domein!BD$1:'Domein'!BD9419)+1,"")))</f>
        <v/>
      </c>
    </row>
    <row r="9421" spans="45:56" x14ac:dyDescent="0.2">
      <c r="AS9421" s="4" t="s">
        <v>17111</v>
      </c>
      <c r="AT9421" s="4" t="s">
        <v>17112</v>
      </c>
      <c r="AU9421" s="4" t="s">
        <v>456</v>
      </c>
      <c r="AV9421" s="4" t="s">
        <v>764</v>
      </c>
      <c r="AW9421" s="4" t="s">
        <v>724</v>
      </c>
      <c r="AX9421" s="4"/>
      <c r="AY9421" s="4"/>
      <c r="AZ9421" s="4"/>
      <c r="BA9421" s="4"/>
      <c r="BB9421" s="4"/>
      <c r="BC9421" s="4">
        <v>40</v>
      </c>
      <c r="BD9421" t="str">
        <f>IF(AND(ADHOC!$G$15="",ADHOC!$S$4=""),"",IF(ADHOC!$G$15&lt;&gt;"",IF(ADHOC!$G$15=LEFT(Domein!$AS9421,LEN(ADHOC!$G$15)),MAX(Domein!BD$1:'Domein'!BD9420)+1,""),IF(ADHOC!$S$4=LEFT(Domein!$AS9421,LEN(ADHOC!$S$4)),MAX(Domein!BD$1:'Domein'!BD9420)+1,"")))</f>
        <v/>
      </c>
    </row>
    <row r="9422" spans="45:56" x14ac:dyDescent="0.2">
      <c r="AS9422" s="4" t="s">
        <v>11316</v>
      </c>
      <c r="AT9422" s="4" t="s">
        <v>11317</v>
      </c>
      <c r="AU9422" s="4" t="s">
        <v>456</v>
      </c>
      <c r="AV9422" s="4" t="s">
        <v>8519</v>
      </c>
      <c r="AW9422" s="4" t="s">
        <v>701</v>
      </c>
      <c r="AX9422" s="4"/>
      <c r="AY9422" s="4"/>
      <c r="AZ9422" s="4"/>
      <c r="BA9422" s="4"/>
      <c r="BB9422" s="4"/>
      <c r="BC9422" s="4">
        <v>40</v>
      </c>
      <c r="BD9422" t="str">
        <f>IF(AND(ADHOC!$G$15="",ADHOC!$S$4=""),"",IF(ADHOC!$G$15&lt;&gt;"",IF(ADHOC!$G$15=LEFT(Domein!$AS9422,LEN(ADHOC!$G$15)),MAX(Domein!BD$1:'Domein'!BD9421)+1,""),IF(ADHOC!$S$4=LEFT(Domein!$AS9422,LEN(ADHOC!$S$4)),MAX(Domein!BD$1:'Domein'!BD9421)+1,"")))</f>
        <v/>
      </c>
    </row>
    <row r="9423" spans="45:56" x14ac:dyDescent="0.2">
      <c r="AS9423" s="4" t="s">
        <v>11318</v>
      </c>
      <c r="AT9423" s="4" t="s">
        <v>11319</v>
      </c>
      <c r="AU9423" s="4" t="s">
        <v>456</v>
      </c>
      <c r="AV9423" s="4" t="s">
        <v>764</v>
      </c>
      <c r="AW9423" s="4" t="s">
        <v>701</v>
      </c>
      <c r="AX9423" s="4"/>
      <c r="AY9423" s="4"/>
      <c r="AZ9423" s="4"/>
      <c r="BA9423" s="4"/>
      <c r="BB9423" s="4"/>
      <c r="BC9423" s="4">
        <v>40</v>
      </c>
      <c r="BD9423" t="str">
        <f>IF(AND(ADHOC!$G$15="",ADHOC!$S$4=""),"",IF(ADHOC!$G$15&lt;&gt;"",IF(ADHOC!$G$15=LEFT(Domein!$AS9423,LEN(ADHOC!$G$15)),MAX(Domein!BD$1:'Domein'!BD9422)+1,""),IF(ADHOC!$S$4=LEFT(Domein!$AS9423,LEN(ADHOC!$S$4)),MAX(Domein!BD$1:'Domein'!BD9422)+1,"")))</f>
        <v/>
      </c>
    </row>
    <row r="9424" spans="45:56" x14ac:dyDescent="0.2">
      <c r="AS9424" s="4" t="s">
        <v>9805</v>
      </c>
      <c r="AT9424" s="4" t="s">
        <v>7958</v>
      </c>
      <c r="AU9424" s="4" t="s">
        <v>458</v>
      </c>
      <c r="AV9424" s="4" t="s">
        <v>764</v>
      </c>
      <c r="AW9424" s="4" t="s">
        <v>701</v>
      </c>
      <c r="AX9424" s="4"/>
      <c r="AY9424" s="4"/>
      <c r="AZ9424" s="4"/>
      <c r="BA9424" s="4"/>
      <c r="BB9424" s="4"/>
      <c r="BC9424" s="4">
        <v>40</v>
      </c>
      <c r="BD9424" t="str">
        <f>IF(AND(ADHOC!$G$15="",ADHOC!$S$4=""),"",IF(ADHOC!$G$15&lt;&gt;"",IF(ADHOC!$G$15=LEFT(Domein!$AS9424,LEN(ADHOC!$G$15)),MAX(Domein!BD$1:'Domein'!BD9423)+1,""),IF(ADHOC!$S$4=LEFT(Domein!$AS9424,LEN(ADHOC!$S$4)),MAX(Domein!BD$1:'Domein'!BD9423)+1,"")))</f>
        <v/>
      </c>
    </row>
    <row r="9425" spans="45:56" x14ac:dyDescent="0.2">
      <c r="AS9425" s="4" t="s">
        <v>7959</v>
      </c>
      <c r="AT9425" s="4" t="s">
        <v>7960</v>
      </c>
      <c r="AU9425" s="4" t="s">
        <v>458</v>
      </c>
      <c r="AV9425" s="4" t="s">
        <v>764</v>
      </c>
      <c r="AW9425" s="4" t="s">
        <v>701</v>
      </c>
      <c r="AX9425" s="4"/>
      <c r="AY9425" s="4">
        <v>192137</v>
      </c>
      <c r="AZ9425" s="4">
        <v>325025</v>
      </c>
      <c r="BA9425" s="4" t="s">
        <v>28991</v>
      </c>
      <c r="BB9425" s="4" t="s">
        <v>28992</v>
      </c>
      <c r="BC9425" s="4">
        <v>40</v>
      </c>
      <c r="BD9425" t="str">
        <f>IF(AND(ADHOC!$G$15="",ADHOC!$S$4=""),"",IF(ADHOC!$G$15&lt;&gt;"",IF(ADHOC!$G$15=LEFT(Domein!$AS9425,LEN(ADHOC!$G$15)),MAX(Domein!BD$1:'Domein'!BD9424)+1,""),IF(ADHOC!$S$4=LEFT(Domein!$AS9425,LEN(ADHOC!$S$4)),MAX(Domein!BD$1:'Domein'!BD9424)+1,"")))</f>
        <v/>
      </c>
    </row>
    <row r="9426" spans="45:56" x14ac:dyDescent="0.2">
      <c r="AS9426" s="4" t="s">
        <v>7961</v>
      </c>
      <c r="AT9426" s="4" t="s">
        <v>7962</v>
      </c>
      <c r="AU9426" s="4" t="s">
        <v>458</v>
      </c>
      <c r="AV9426" s="4" t="s">
        <v>764</v>
      </c>
      <c r="AW9426" s="4" t="s">
        <v>701</v>
      </c>
      <c r="AX9426" s="4"/>
      <c r="AY9426" s="4">
        <v>201550</v>
      </c>
      <c r="AZ9426" s="4">
        <v>321700</v>
      </c>
      <c r="BA9426" s="4" t="s">
        <v>28993</v>
      </c>
      <c r="BB9426" s="4" t="s">
        <v>28994</v>
      </c>
      <c r="BC9426" s="4">
        <v>40</v>
      </c>
      <c r="BD9426" t="str">
        <f>IF(AND(ADHOC!$G$15="",ADHOC!$S$4=""),"",IF(ADHOC!$G$15&lt;&gt;"",IF(ADHOC!$G$15=LEFT(Domein!$AS9426,LEN(ADHOC!$G$15)),MAX(Domein!BD$1:'Domein'!BD9425)+1,""),IF(ADHOC!$S$4=LEFT(Domein!$AS9426,LEN(ADHOC!$S$4)),MAX(Domein!BD$1:'Domein'!BD9425)+1,"")))</f>
        <v/>
      </c>
    </row>
    <row r="9427" spans="45:56" x14ac:dyDescent="0.2">
      <c r="AS9427" s="4" t="s">
        <v>7963</v>
      </c>
      <c r="AT9427" s="4" t="s">
        <v>7964</v>
      </c>
      <c r="AU9427" s="4" t="s">
        <v>458</v>
      </c>
      <c r="AV9427" s="4" t="s">
        <v>764</v>
      </c>
      <c r="AW9427" s="4" t="s">
        <v>701</v>
      </c>
      <c r="AX9427" s="4"/>
      <c r="AY9427" s="4">
        <v>188650</v>
      </c>
      <c r="AZ9427" s="4">
        <v>373400</v>
      </c>
      <c r="BA9427" s="4" t="s">
        <v>28995</v>
      </c>
      <c r="BB9427" s="4" t="s">
        <v>28996</v>
      </c>
      <c r="BC9427" s="4">
        <v>40</v>
      </c>
      <c r="BD9427" t="str">
        <f>IF(AND(ADHOC!$G$15="",ADHOC!$S$4=""),"",IF(ADHOC!$G$15&lt;&gt;"",IF(ADHOC!$G$15=LEFT(Domein!$AS9427,LEN(ADHOC!$G$15)),MAX(Domein!BD$1:'Domein'!BD9426)+1,""),IF(ADHOC!$S$4=LEFT(Domein!$AS9427,LEN(ADHOC!$S$4)),MAX(Domein!BD$1:'Domein'!BD9426)+1,"")))</f>
        <v/>
      </c>
    </row>
    <row r="9428" spans="45:56" x14ac:dyDescent="0.2">
      <c r="AS9428" s="4" t="s">
        <v>7965</v>
      </c>
      <c r="AT9428" s="4" t="s">
        <v>7966</v>
      </c>
      <c r="AU9428" s="4" t="s">
        <v>458</v>
      </c>
      <c r="AV9428" s="4" t="s">
        <v>764</v>
      </c>
      <c r="AW9428" s="4" t="s">
        <v>701</v>
      </c>
      <c r="AX9428" s="4"/>
      <c r="AY9428" s="4">
        <v>195970</v>
      </c>
      <c r="AZ9428" s="4">
        <v>315940</v>
      </c>
      <c r="BA9428" s="4" t="s">
        <v>28997</v>
      </c>
      <c r="BB9428" s="4" t="s">
        <v>28998</v>
      </c>
      <c r="BC9428" s="4">
        <v>40</v>
      </c>
      <c r="BD9428" t="str">
        <f>IF(AND(ADHOC!$G$15="",ADHOC!$S$4=""),"",IF(ADHOC!$G$15&lt;&gt;"",IF(ADHOC!$G$15=LEFT(Domein!$AS9428,LEN(ADHOC!$G$15)),MAX(Domein!BD$1:'Domein'!BD9427)+1,""),IF(ADHOC!$S$4=LEFT(Domein!$AS9428,LEN(ADHOC!$S$4)),MAX(Domein!BD$1:'Domein'!BD9427)+1,"")))</f>
        <v/>
      </c>
    </row>
    <row r="9429" spans="45:56" x14ac:dyDescent="0.2">
      <c r="AS9429" s="4" t="s">
        <v>7967</v>
      </c>
      <c r="AT9429" s="4" t="s">
        <v>7968</v>
      </c>
      <c r="AU9429" s="4" t="s">
        <v>458</v>
      </c>
      <c r="AV9429" s="4" t="s">
        <v>764</v>
      </c>
      <c r="AW9429" s="4" t="s">
        <v>701</v>
      </c>
      <c r="AX9429" s="4"/>
      <c r="AY9429" s="4">
        <v>186250</v>
      </c>
      <c r="AZ9429" s="4">
        <v>341600</v>
      </c>
      <c r="BA9429" s="4" t="s">
        <v>28999</v>
      </c>
      <c r="BB9429" s="4" t="s">
        <v>29000</v>
      </c>
      <c r="BC9429" s="4">
        <v>40</v>
      </c>
      <c r="BD9429" t="str">
        <f>IF(AND(ADHOC!$G$15="",ADHOC!$S$4=""),"",IF(ADHOC!$G$15&lt;&gt;"",IF(ADHOC!$G$15=LEFT(Domein!$AS9429,LEN(ADHOC!$G$15)),MAX(Domein!BD$1:'Domein'!BD9428)+1,""),IF(ADHOC!$S$4=LEFT(Domein!$AS9429,LEN(ADHOC!$S$4)),MAX(Domein!BD$1:'Domein'!BD9428)+1,"")))</f>
        <v/>
      </c>
    </row>
    <row r="9430" spans="45:56" x14ac:dyDescent="0.2">
      <c r="AS9430" s="4" t="s">
        <v>7969</v>
      </c>
      <c r="AT9430" s="4" t="s">
        <v>7970</v>
      </c>
      <c r="AU9430" s="4" t="s">
        <v>458</v>
      </c>
      <c r="AV9430" s="4" t="s">
        <v>764</v>
      </c>
      <c r="AW9430" s="4" t="s">
        <v>701</v>
      </c>
      <c r="AX9430" s="4"/>
      <c r="AY9430" s="4">
        <v>196700</v>
      </c>
      <c r="AZ9430" s="4">
        <v>395900</v>
      </c>
      <c r="BA9430" s="4" t="s">
        <v>29001</v>
      </c>
      <c r="BB9430" s="4" t="s">
        <v>29002</v>
      </c>
      <c r="BC9430" s="4">
        <v>40</v>
      </c>
      <c r="BD9430" t="str">
        <f>IF(AND(ADHOC!$G$15="",ADHOC!$S$4=""),"",IF(ADHOC!$G$15&lt;&gt;"",IF(ADHOC!$G$15=LEFT(Domein!$AS9430,LEN(ADHOC!$G$15)),MAX(Domein!BD$1:'Domein'!BD9429)+1,""),IF(ADHOC!$S$4=LEFT(Domein!$AS9430,LEN(ADHOC!$S$4)),MAX(Domein!BD$1:'Domein'!BD9429)+1,"")))</f>
        <v/>
      </c>
    </row>
    <row r="9431" spans="45:56" x14ac:dyDescent="0.2">
      <c r="AS9431" s="4" t="s">
        <v>7971</v>
      </c>
      <c r="AT9431" s="4" t="s">
        <v>7972</v>
      </c>
      <c r="AU9431" s="4" t="s">
        <v>458</v>
      </c>
      <c r="AV9431" s="4" t="s">
        <v>764</v>
      </c>
      <c r="AW9431" s="4" t="s">
        <v>701</v>
      </c>
      <c r="AX9431" s="4"/>
      <c r="AY9431" s="4">
        <v>190950</v>
      </c>
      <c r="AZ9431" s="4">
        <v>315350</v>
      </c>
      <c r="BA9431" s="4" t="s">
        <v>29003</v>
      </c>
      <c r="BB9431" s="4" t="s">
        <v>29004</v>
      </c>
      <c r="BC9431" s="4">
        <v>40</v>
      </c>
      <c r="BD9431" t="str">
        <f>IF(AND(ADHOC!$G$15="",ADHOC!$S$4=""),"",IF(ADHOC!$G$15&lt;&gt;"",IF(ADHOC!$G$15=LEFT(Domein!$AS9431,LEN(ADHOC!$G$15)),MAX(Domein!BD$1:'Domein'!BD9430)+1,""),IF(ADHOC!$S$4=LEFT(Domein!$AS9431,LEN(ADHOC!$S$4)),MAX(Domein!BD$1:'Domein'!BD9430)+1,"")))</f>
        <v/>
      </c>
    </row>
    <row r="9432" spans="45:56" x14ac:dyDescent="0.2">
      <c r="AS9432" s="4" t="s">
        <v>7973</v>
      </c>
      <c r="AT9432" s="4" t="s">
        <v>7551</v>
      </c>
      <c r="AU9432" s="4" t="s">
        <v>458</v>
      </c>
      <c r="AV9432" s="4" t="s">
        <v>764</v>
      </c>
      <c r="AW9432" s="4" t="s">
        <v>701</v>
      </c>
      <c r="AX9432" s="4"/>
      <c r="AY9432" s="4">
        <v>179400</v>
      </c>
      <c r="AZ9432" s="4">
        <v>364200</v>
      </c>
      <c r="BA9432" s="4" t="s">
        <v>29005</v>
      </c>
      <c r="BB9432" s="4" t="s">
        <v>29006</v>
      </c>
      <c r="BC9432" s="4">
        <v>40</v>
      </c>
      <c r="BD9432" t="str">
        <f>IF(AND(ADHOC!$G$15="",ADHOC!$S$4=""),"",IF(ADHOC!$G$15&lt;&gt;"",IF(ADHOC!$G$15=LEFT(Domein!$AS9432,LEN(ADHOC!$G$15)),MAX(Domein!BD$1:'Domein'!BD9431)+1,""),IF(ADHOC!$S$4=LEFT(Domein!$AS9432,LEN(ADHOC!$S$4)),MAX(Domein!BD$1:'Domein'!BD9431)+1,"")))</f>
        <v/>
      </c>
    </row>
    <row r="9433" spans="45:56" x14ac:dyDescent="0.2">
      <c r="AS9433" s="4" t="s">
        <v>9806</v>
      </c>
      <c r="AT9433" s="4" t="s">
        <v>7833</v>
      </c>
      <c r="AU9433" s="4" t="s">
        <v>458</v>
      </c>
      <c r="AV9433" s="4" t="s">
        <v>764</v>
      </c>
      <c r="AW9433" s="4" t="s">
        <v>701</v>
      </c>
      <c r="AX9433" s="4"/>
      <c r="AY9433" s="4"/>
      <c r="AZ9433" s="4"/>
      <c r="BA9433" s="4"/>
      <c r="BB9433" s="4"/>
      <c r="BC9433" s="4">
        <v>40</v>
      </c>
      <c r="BD9433" t="str">
        <f>IF(AND(ADHOC!$G$15="",ADHOC!$S$4=""),"",IF(ADHOC!$G$15&lt;&gt;"",IF(ADHOC!$G$15=LEFT(Domein!$AS9433,LEN(ADHOC!$G$15)),MAX(Domein!BD$1:'Domein'!BD9432)+1,""),IF(ADHOC!$S$4=LEFT(Domein!$AS9433,LEN(ADHOC!$S$4)),MAX(Domein!BD$1:'Domein'!BD9432)+1,"")))</f>
        <v/>
      </c>
    </row>
    <row r="9434" spans="45:56" x14ac:dyDescent="0.2">
      <c r="AS9434" s="4" t="s">
        <v>9807</v>
      </c>
      <c r="AT9434" s="4" t="s">
        <v>7832</v>
      </c>
      <c r="AU9434" s="4" t="s">
        <v>458</v>
      </c>
      <c r="AV9434" s="4" t="s">
        <v>764</v>
      </c>
      <c r="AW9434" s="4" t="s">
        <v>701</v>
      </c>
      <c r="AX9434" s="4"/>
      <c r="AY9434" s="4"/>
      <c r="AZ9434" s="4"/>
      <c r="BA9434" s="4"/>
      <c r="BB9434" s="4"/>
      <c r="BC9434" s="4">
        <v>40</v>
      </c>
      <c r="BD9434" t="str">
        <f>IF(AND(ADHOC!$G$15="",ADHOC!$S$4=""),"",IF(ADHOC!$G$15&lt;&gt;"",IF(ADHOC!$G$15=LEFT(Domein!$AS9434,LEN(ADHOC!$G$15)),MAX(Domein!BD$1:'Domein'!BD9433)+1,""),IF(ADHOC!$S$4=LEFT(Domein!$AS9434,LEN(ADHOC!$S$4)),MAX(Domein!BD$1:'Domein'!BD9433)+1,"")))</f>
        <v/>
      </c>
    </row>
    <row r="9435" spans="45:56" x14ac:dyDescent="0.2">
      <c r="AS9435" s="4" t="s">
        <v>9808</v>
      </c>
      <c r="AT9435" s="4" t="s">
        <v>7834</v>
      </c>
      <c r="AU9435" s="4" t="s">
        <v>458</v>
      </c>
      <c r="AV9435" s="4" t="s">
        <v>764</v>
      </c>
      <c r="AW9435" s="4" t="s">
        <v>701</v>
      </c>
      <c r="AX9435" s="4"/>
      <c r="AY9435" s="4"/>
      <c r="AZ9435" s="4"/>
      <c r="BA9435" s="4"/>
      <c r="BB9435" s="4"/>
      <c r="BC9435" s="4">
        <v>40</v>
      </c>
      <c r="BD9435" t="str">
        <f>IF(AND(ADHOC!$G$15="",ADHOC!$S$4=""),"",IF(ADHOC!$G$15&lt;&gt;"",IF(ADHOC!$G$15=LEFT(Domein!$AS9435,LEN(ADHOC!$G$15)),MAX(Domein!BD$1:'Domein'!BD9434)+1,""),IF(ADHOC!$S$4=LEFT(Domein!$AS9435,LEN(ADHOC!$S$4)),MAX(Domein!BD$1:'Domein'!BD9434)+1,"")))</f>
        <v/>
      </c>
    </row>
    <row r="9436" spans="45:56" x14ac:dyDescent="0.2">
      <c r="AS9436" s="4" t="s">
        <v>9809</v>
      </c>
      <c r="AT9436" s="4" t="s">
        <v>7835</v>
      </c>
      <c r="AU9436" s="4" t="s">
        <v>458</v>
      </c>
      <c r="AV9436" s="4" t="s">
        <v>764</v>
      </c>
      <c r="AW9436" s="4" t="s">
        <v>701</v>
      </c>
      <c r="AX9436" s="4"/>
      <c r="AY9436" s="4"/>
      <c r="AZ9436" s="4"/>
      <c r="BA9436" s="4"/>
      <c r="BB9436" s="4"/>
      <c r="BC9436" s="4">
        <v>40</v>
      </c>
      <c r="BD9436" t="str">
        <f>IF(AND(ADHOC!$G$15="",ADHOC!$S$4=""),"",IF(ADHOC!$G$15&lt;&gt;"",IF(ADHOC!$G$15=LEFT(Domein!$AS9436,LEN(ADHOC!$G$15)),MAX(Domein!BD$1:'Domein'!BD9435)+1,""),IF(ADHOC!$S$4=LEFT(Domein!$AS9436,LEN(ADHOC!$S$4)),MAX(Domein!BD$1:'Domein'!BD9435)+1,"")))</f>
        <v/>
      </c>
    </row>
    <row r="9437" spans="45:56" x14ac:dyDescent="0.2">
      <c r="AS9437" s="4" t="s">
        <v>9810</v>
      </c>
      <c r="AT9437" s="4" t="s">
        <v>7836</v>
      </c>
      <c r="AU9437" s="4" t="s">
        <v>458</v>
      </c>
      <c r="AV9437" s="4" t="s">
        <v>764</v>
      </c>
      <c r="AW9437" s="4" t="s">
        <v>701</v>
      </c>
      <c r="AX9437" s="4"/>
      <c r="AY9437" s="4"/>
      <c r="AZ9437" s="4"/>
      <c r="BA9437" s="4"/>
      <c r="BB9437" s="4"/>
      <c r="BC9437" s="4">
        <v>40</v>
      </c>
      <c r="BD9437" t="str">
        <f>IF(AND(ADHOC!$G$15="",ADHOC!$S$4=""),"",IF(ADHOC!$G$15&lt;&gt;"",IF(ADHOC!$G$15=LEFT(Domein!$AS9437,LEN(ADHOC!$G$15)),MAX(Domein!BD$1:'Domein'!BD9436)+1,""),IF(ADHOC!$S$4=LEFT(Domein!$AS9437,LEN(ADHOC!$S$4)),MAX(Domein!BD$1:'Domein'!BD9436)+1,"")))</f>
        <v/>
      </c>
    </row>
    <row r="9438" spans="45:56" x14ac:dyDescent="0.2">
      <c r="AS9438" s="4" t="s">
        <v>9811</v>
      </c>
      <c r="AT9438" s="4" t="s">
        <v>7842</v>
      </c>
      <c r="AU9438" s="4" t="s">
        <v>458</v>
      </c>
      <c r="AV9438" s="4" t="s">
        <v>764</v>
      </c>
      <c r="AW9438" s="4" t="s">
        <v>701</v>
      </c>
      <c r="AX9438" s="4"/>
      <c r="AY9438" s="4"/>
      <c r="AZ9438" s="4"/>
      <c r="BA9438" s="4"/>
      <c r="BB9438" s="4"/>
      <c r="BC9438" s="4">
        <v>40</v>
      </c>
      <c r="BD9438" t="str">
        <f>IF(AND(ADHOC!$G$15="",ADHOC!$S$4=""),"",IF(ADHOC!$G$15&lt;&gt;"",IF(ADHOC!$G$15=LEFT(Domein!$AS9438,LEN(ADHOC!$G$15)),MAX(Domein!BD$1:'Domein'!BD9437)+1,""),IF(ADHOC!$S$4=LEFT(Domein!$AS9438,LEN(ADHOC!$S$4)),MAX(Domein!BD$1:'Domein'!BD9437)+1,"")))</f>
        <v/>
      </c>
    </row>
    <row r="9439" spans="45:56" x14ac:dyDescent="0.2">
      <c r="AS9439" s="4" t="s">
        <v>9812</v>
      </c>
      <c r="AT9439" s="4" t="s">
        <v>7974</v>
      </c>
      <c r="AU9439" s="4" t="s">
        <v>456</v>
      </c>
      <c r="AV9439" s="4" t="s">
        <v>764</v>
      </c>
      <c r="AW9439" s="4" t="s">
        <v>724</v>
      </c>
      <c r="AX9439" s="4"/>
      <c r="AY9439" s="4"/>
      <c r="AZ9439" s="4"/>
      <c r="BA9439" s="4"/>
      <c r="BB9439" s="4"/>
      <c r="BC9439" s="4">
        <v>40</v>
      </c>
      <c r="BD9439" t="str">
        <f>IF(AND(ADHOC!$G$15="",ADHOC!$S$4=""),"",IF(ADHOC!$G$15&lt;&gt;"",IF(ADHOC!$G$15=LEFT(Domein!$AS9439,LEN(ADHOC!$G$15)),MAX(Domein!BD$1:'Domein'!BD9438)+1,""),IF(ADHOC!$S$4=LEFT(Domein!$AS9439,LEN(ADHOC!$S$4)),MAX(Domein!BD$1:'Domein'!BD9438)+1,"")))</f>
        <v/>
      </c>
    </row>
    <row r="9440" spans="45:56" x14ac:dyDescent="0.2">
      <c r="AS9440" s="4" t="s">
        <v>34709</v>
      </c>
      <c r="AT9440" s="4" t="s">
        <v>34710</v>
      </c>
      <c r="AU9440" s="4" t="s">
        <v>456</v>
      </c>
      <c r="AV9440" s="4" t="s">
        <v>784</v>
      </c>
      <c r="AW9440" s="4" t="s">
        <v>724</v>
      </c>
      <c r="AX9440" s="4"/>
      <c r="AY9440" s="4">
        <v>239395</v>
      </c>
      <c r="AZ9440" s="4">
        <v>491195</v>
      </c>
      <c r="BA9440" s="4" t="s">
        <v>34711</v>
      </c>
      <c r="BB9440" s="4" t="s">
        <v>34712</v>
      </c>
      <c r="BC9440" s="4">
        <v>40</v>
      </c>
      <c r="BD9440" t="str">
        <f>IF(AND(ADHOC!$G$15="",ADHOC!$S$4=""),"",IF(ADHOC!$G$15&lt;&gt;"",IF(ADHOC!$G$15=LEFT(Domein!$AS9440,LEN(ADHOC!$G$15)),MAX(Domein!BD$1:'Domein'!BD9439)+1,""),IF(ADHOC!$S$4=LEFT(Domein!$AS9440,LEN(ADHOC!$S$4)),MAX(Domein!BD$1:'Domein'!BD9439)+1,"")))</f>
        <v/>
      </c>
    </row>
    <row r="9441" spans="45:56" x14ac:dyDescent="0.2">
      <c r="AS9441" s="4" t="s">
        <v>13311</v>
      </c>
      <c r="AT9441" s="4" t="s">
        <v>13312</v>
      </c>
      <c r="AU9441" s="4" t="s">
        <v>456</v>
      </c>
      <c r="AV9441" s="4" t="s">
        <v>787</v>
      </c>
      <c r="AW9441" s="4" t="s">
        <v>701</v>
      </c>
      <c r="AX9441" s="4"/>
      <c r="AY9441" s="4"/>
      <c r="AZ9441" s="4"/>
      <c r="BA9441" s="4"/>
      <c r="BB9441" s="4"/>
      <c r="BC9441" s="4">
        <v>40</v>
      </c>
      <c r="BD9441" t="str">
        <f>IF(AND(ADHOC!$G$15="",ADHOC!$S$4=""),"",IF(ADHOC!$G$15&lt;&gt;"",IF(ADHOC!$G$15=LEFT(Domein!$AS9441,LEN(ADHOC!$G$15)),MAX(Domein!BD$1:'Domein'!BD9440)+1,""),IF(ADHOC!$S$4=LEFT(Domein!$AS9441,LEN(ADHOC!$S$4)),MAX(Domein!BD$1:'Domein'!BD9440)+1,"")))</f>
        <v/>
      </c>
    </row>
    <row r="9442" spans="45:56" x14ac:dyDescent="0.2">
      <c r="AS9442" s="4" t="s">
        <v>16584</v>
      </c>
      <c r="AT9442" s="4" t="s">
        <v>16585</v>
      </c>
      <c r="AU9442" s="4" t="s">
        <v>456</v>
      </c>
      <c r="AV9442" s="4" t="s">
        <v>764</v>
      </c>
      <c r="AW9442" s="4" t="s">
        <v>701</v>
      </c>
      <c r="AX9442" s="4"/>
      <c r="AY9442" s="4">
        <v>152625</v>
      </c>
      <c r="AZ9442" s="4">
        <v>464928</v>
      </c>
      <c r="BA9442" s="4" t="s">
        <v>29007</v>
      </c>
      <c r="BB9442" s="4" t="s">
        <v>29008</v>
      </c>
      <c r="BC9442" s="4">
        <v>40</v>
      </c>
      <c r="BD9442" t="str">
        <f>IF(AND(ADHOC!$G$15="",ADHOC!$S$4=""),"",IF(ADHOC!$G$15&lt;&gt;"",IF(ADHOC!$G$15=LEFT(Domein!$AS9442,LEN(ADHOC!$G$15)),MAX(Domein!BD$1:'Domein'!BD9441)+1,""),IF(ADHOC!$S$4=LEFT(Domein!$AS9442,LEN(ADHOC!$S$4)),MAX(Domein!BD$1:'Domein'!BD9441)+1,"")))</f>
        <v/>
      </c>
    </row>
    <row r="9443" spans="45:56" x14ac:dyDescent="0.2">
      <c r="AS9443" s="4" t="s">
        <v>16586</v>
      </c>
      <c r="AT9443" s="4" t="s">
        <v>16587</v>
      </c>
      <c r="AU9443" s="4" t="s">
        <v>456</v>
      </c>
      <c r="AV9443" s="4" t="s">
        <v>764</v>
      </c>
      <c r="AW9443" s="4" t="s">
        <v>701</v>
      </c>
      <c r="AX9443" s="4"/>
      <c r="AY9443" s="4">
        <v>75354</v>
      </c>
      <c r="AZ9443" s="4">
        <v>379664</v>
      </c>
      <c r="BA9443" s="4" t="s">
        <v>29009</v>
      </c>
      <c r="BB9443" s="4" t="s">
        <v>29010</v>
      </c>
      <c r="BC9443" s="4">
        <v>40</v>
      </c>
      <c r="BD9443" t="str">
        <f>IF(AND(ADHOC!$G$15="",ADHOC!$S$4=""),"",IF(ADHOC!$G$15&lt;&gt;"",IF(ADHOC!$G$15=LEFT(Domein!$AS9443,LEN(ADHOC!$G$15)),MAX(Domein!BD$1:'Domein'!BD9442)+1,""),IF(ADHOC!$S$4=LEFT(Domein!$AS9443,LEN(ADHOC!$S$4)),MAX(Domein!BD$1:'Domein'!BD9442)+1,"")))</f>
        <v/>
      </c>
    </row>
    <row r="9444" spans="45:56" x14ac:dyDescent="0.2">
      <c r="AS9444" s="4" t="s">
        <v>16588</v>
      </c>
      <c r="AT9444" s="4" t="s">
        <v>16589</v>
      </c>
      <c r="AU9444" s="4" t="s">
        <v>456</v>
      </c>
      <c r="AV9444" s="4" t="s">
        <v>764</v>
      </c>
      <c r="AW9444" s="4" t="s">
        <v>701</v>
      </c>
      <c r="AX9444" s="4"/>
      <c r="AY9444" s="4">
        <v>163146</v>
      </c>
      <c r="AZ9444" s="4">
        <v>385408</v>
      </c>
      <c r="BA9444" s="4" t="s">
        <v>29011</v>
      </c>
      <c r="BB9444" s="4" t="s">
        <v>29012</v>
      </c>
      <c r="BC9444" s="4">
        <v>40</v>
      </c>
      <c r="BD9444" t="str">
        <f>IF(AND(ADHOC!$G$15="",ADHOC!$S$4=""),"",IF(ADHOC!$G$15&lt;&gt;"",IF(ADHOC!$G$15=LEFT(Domein!$AS9444,LEN(ADHOC!$G$15)),MAX(Domein!BD$1:'Domein'!BD9443)+1,""),IF(ADHOC!$S$4=LEFT(Domein!$AS9444,LEN(ADHOC!$S$4)),MAX(Domein!BD$1:'Domein'!BD9443)+1,"")))</f>
        <v/>
      </c>
    </row>
    <row r="9445" spans="45:56" x14ac:dyDescent="0.2">
      <c r="AS9445" s="4" t="s">
        <v>16590</v>
      </c>
      <c r="AT9445" s="4" t="s">
        <v>16591</v>
      </c>
      <c r="AU9445" s="4" t="s">
        <v>456</v>
      </c>
      <c r="AV9445" s="4" t="s">
        <v>764</v>
      </c>
      <c r="AW9445" s="4" t="s">
        <v>701</v>
      </c>
      <c r="AX9445" s="4"/>
      <c r="AY9445" s="4">
        <v>96880</v>
      </c>
      <c r="AZ9445" s="4">
        <v>435742</v>
      </c>
      <c r="BA9445" s="4" t="s">
        <v>29013</v>
      </c>
      <c r="BB9445" s="4" t="s">
        <v>29014</v>
      </c>
      <c r="BC9445" s="4">
        <v>40</v>
      </c>
      <c r="BD9445" t="str">
        <f>IF(AND(ADHOC!$G$15="",ADHOC!$S$4=""),"",IF(ADHOC!$G$15&lt;&gt;"",IF(ADHOC!$G$15=LEFT(Domein!$AS9445,LEN(ADHOC!$G$15)),MAX(Domein!BD$1:'Domein'!BD9444)+1,""),IF(ADHOC!$S$4=LEFT(Domein!$AS9445,LEN(ADHOC!$S$4)),MAX(Domein!BD$1:'Domein'!BD9444)+1,"")))</f>
        <v/>
      </c>
    </row>
    <row r="9446" spans="45:56" x14ac:dyDescent="0.2">
      <c r="AS9446" s="4" t="s">
        <v>16592</v>
      </c>
      <c r="AT9446" s="4" t="s">
        <v>16593</v>
      </c>
      <c r="AU9446" s="4" t="s">
        <v>456</v>
      </c>
      <c r="AV9446" s="4" t="s">
        <v>764</v>
      </c>
      <c r="AW9446" s="4" t="s">
        <v>701</v>
      </c>
      <c r="AX9446" s="4"/>
      <c r="AY9446" s="4">
        <v>197157</v>
      </c>
      <c r="AZ9446" s="4">
        <v>442971</v>
      </c>
      <c r="BA9446" s="4" t="s">
        <v>29015</v>
      </c>
      <c r="BB9446" s="4" t="s">
        <v>29016</v>
      </c>
      <c r="BC9446" s="4">
        <v>40</v>
      </c>
      <c r="BD9446" t="str">
        <f>IF(AND(ADHOC!$G$15="",ADHOC!$S$4=""),"",IF(ADHOC!$G$15&lt;&gt;"",IF(ADHOC!$G$15=LEFT(Domein!$AS9446,LEN(ADHOC!$G$15)),MAX(Domein!BD$1:'Domein'!BD9445)+1,""),IF(ADHOC!$S$4=LEFT(Domein!$AS9446,LEN(ADHOC!$S$4)),MAX(Domein!BD$1:'Domein'!BD9445)+1,"")))</f>
        <v/>
      </c>
    </row>
    <row r="9447" spans="45:56" x14ac:dyDescent="0.2">
      <c r="AS9447" s="4" t="s">
        <v>16594</v>
      </c>
      <c r="AT9447" s="4" t="s">
        <v>16595</v>
      </c>
      <c r="AU9447" s="4" t="s">
        <v>456</v>
      </c>
      <c r="AV9447" s="4" t="s">
        <v>764</v>
      </c>
      <c r="AW9447" s="4" t="s">
        <v>701</v>
      </c>
      <c r="AX9447" s="4"/>
      <c r="AY9447" s="4">
        <v>183411</v>
      </c>
      <c r="AZ9447" s="4">
        <v>428849</v>
      </c>
      <c r="BA9447" s="4" t="s">
        <v>29017</v>
      </c>
      <c r="BB9447" s="4" t="s">
        <v>29018</v>
      </c>
      <c r="BC9447" s="4">
        <v>40</v>
      </c>
      <c r="BD9447" t="str">
        <f>IF(AND(ADHOC!$G$15="",ADHOC!$S$4=""),"",IF(ADHOC!$G$15&lt;&gt;"",IF(ADHOC!$G$15=LEFT(Domein!$AS9447,LEN(ADHOC!$G$15)),MAX(Domein!BD$1:'Domein'!BD9446)+1,""),IF(ADHOC!$S$4=LEFT(Domein!$AS9447,LEN(ADHOC!$S$4)),MAX(Domein!BD$1:'Domein'!BD9446)+1,"")))</f>
        <v/>
      </c>
    </row>
    <row r="9448" spans="45:56" x14ac:dyDescent="0.2">
      <c r="AS9448" s="4" t="s">
        <v>9813</v>
      </c>
      <c r="AT9448" s="4" t="s">
        <v>9700</v>
      </c>
      <c r="AU9448" s="4" t="s">
        <v>456</v>
      </c>
      <c r="AV9448" s="4" t="s">
        <v>764</v>
      </c>
      <c r="AW9448" s="4" t="s">
        <v>701</v>
      </c>
      <c r="AX9448" s="4"/>
      <c r="AY9448" s="4"/>
      <c r="AZ9448" s="4"/>
      <c r="BA9448" s="4"/>
      <c r="BB9448" s="4"/>
      <c r="BC9448" s="4">
        <v>40</v>
      </c>
      <c r="BD9448" t="str">
        <f>IF(AND(ADHOC!$G$15="",ADHOC!$S$4=""),"",IF(ADHOC!$G$15&lt;&gt;"",IF(ADHOC!$G$15=LEFT(Domein!$AS9448,LEN(ADHOC!$G$15)),MAX(Domein!BD$1:'Domein'!BD9447)+1,""),IF(ADHOC!$S$4=LEFT(Domein!$AS9448,LEN(ADHOC!$S$4)),MAX(Domein!BD$1:'Domein'!BD9447)+1,"")))</f>
        <v/>
      </c>
    </row>
    <row r="9449" spans="45:56" x14ac:dyDescent="0.2">
      <c r="AS9449" s="4" t="s">
        <v>32850</v>
      </c>
      <c r="AT9449" s="4" t="s">
        <v>32851</v>
      </c>
      <c r="AU9449" s="4" t="s">
        <v>456</v>
      </c>
      <c r="AV9449" s="4" t="s">
        <v>764</v>
      </c>
      <c r="AW9449" s="4" t="s">
        <v>1167</v>
      </c>
      <c r="AX9449" s="4"/>
      <c r="AY9449" s="4"/>
      <c r="AZ9449" s="4"/>
      <c r="BA9449" s="4"/>
      <c r="BB9449" s="4"/>
      <c r="BC9449" s="4">
        <v>40</v>
      </c>
      <c r="BD9449" t="str">
        <f>IF(AND(ADHOC!$G$15="",ADHOC!$S$4=""),"",IF(ADHOC!$G$15&lt;&gt;"",IF(ADHOC!$G$15=LEFT(Domein!$AS9449,LEN(ADHOC!$G$15)),MAX(Domein!BD$1:'Domein'!BD9448)+1,""),IF(ADHOC!$S$4=LEFT(Domein!$AS9449,LEN(ADHOC!$S$4)),MAX(Domein!BD$1:'Domein'!BD9448)+1,"")))</f>
        <v/>
      </c>
    </row>
    <row r="9450" spans="45:56" x14ac:dyDescent="0.2">
      <c r="AS9450" s="4" t="s">
        <v>32852</v>
      </c>
      <c r="AT9450" s="4" t="s">
        <v>32853</v>
      </c>
      <c r="AU9450" s="4" t="s">
        <v>456</v>
      </c>
      <c r="AV9450" s="4" t="s">
        <v>764</v>
      </c>
      <c r="AW9450" s="4" t="s">
        <v>1167</v>
      </c>
      <c r="AX9450" s="4"/>
      <c r="AY9450" s="4"/>
      <c r="AZ9450" s="4"/>
      <c r="BA9450" s="4"/>
      <c r="BB9450" s="4"/>
      <c r="BC9450" s="4">
        <v>40</v>
      </c>
      <c r="BD9450" t="str">
        <f>IF(AND(ADHOC!$G$15="",ADHOC!$S$4=""),"",IF(ADHOC!$G$15&lt;&gt;"",IF(ADHOC!$G$15=LEFT(Domein!$AS9450,LEN(ADHOC!$G$15)),MAX(Domein!BD$1:'Domein'!BD9449)+1,""),IF(ADHOC!$S$4=LEFT(Domein!$AS9450,LEN(ADHOC!$S$4)),MAX(Domein!BD$1:'Domein'!BD9449)+1,"")))</f>
        <v/>
      </c>
    </row>
    <row r="9451" spans="45:56" x14ac:dyDescent="0.2">
      <c r="AS9451" s="4" t="s">
        <v>32854</v>
      </c>
      <c r="AT9451" s="4" t="s">
        <v>32855</v>
      </c>
      <c r="AU9451" s="4" t="s">
        <v>456</v>
      </c>
      <c r="AV9451" s="4" t="s">
        <v>764</v>
      </c>
      <c r="AW9451" s="4" t="s">
        <v>1167</v>
      </c>
      <c r="AX9451" s="4"/>
      <c r="AY9451" s="4"/>
      <c r="AZ9451" s="4"/>
      <c r="BA9451" s="4"/>
      <c r="BB9451" s="4"/>
      <c r="BC9451" s="4">
        <v>40</v>
      </c>
      <c r="BD9451" t="str">
        <f>IF(AND(ADHOC!$G$15="",ADHOC!$S$4=""),"",IF(ADHOC!$G$15&lt;&gt;"",IF(ADHOC!$G$15=LEFT(Domein!$AS9451,LEN(ADHOC!$G$15)),MAX(Domein!BD$1:'Domein'!BD9450)+1,""),IF(ADHOC!$S$4=LEFT(Domein!$AS9451,LEN(ADHOC!$S$4)),MAX(Domein!BD$1:'Domein'!BD9450)+1,"")))</f>
        <v/>
      </c>
    </row>
    <row r="9452" spans="45:56" x14ac:dyDescent="0.2">
      <c r="AS9452" s="4" t="s">
        <v>32856</v>
      </c>
      <c r="AT9452" s="4" t="s">
        <v>32857</v>
      </c>
      <c r="AU9452" s="4" t="s">
        <v>456</v>
      </c>
      <c r="AV9452" s="4" t="s">
        <v>764</v>
      </c>
      <c r="AW9452" s="4" t="s">
        <v>1167</v>
      </c>
      <c r="AX9452" s="4"/>
      <c r="AY9452" s="4"/>
      <c r="AZ9452" s="4"/>
      <c r="BA9452" s="4"/>
      <c r="BB9452" s="4"/>
      <c r="BC9452" s="4">
        <v>40</v>
      </c>
      <c r="BD9452" t="str">
        <f>IF(AND(ADHOC!$G$15="",ADHOC!$S$4=""),"",IF(ADHOC!$G$15&lt;&gt;"",IF(ADHOC!$G$15=LEFT(Domein!$AS9452,LEN(ADHOC!$G$15)),MAX(Domein!BD$1:'Domein'!BD9451)+1,""),IF(ADHOC!$S$4=LEFT(Domein!$AS9452,LEN(ADHOC!$S$4)),MAX(Domein!BD$1:'Domein'!BD9451)+1,"")))</f>
        <v/>
      </c>
    </row>
    <row r="9453" spans="45:56" x14ac:dyDescent="0.2">
      <c r="AS9453" s="4" t="s">
        <v>3560</v>
      </c>
      <c r="AT9453" s="4" t="s">
        <v>3561</v>
      </c>
      <c r="AU9453" s="4" t="s">
        <v>456</v>
      </c>
      <c r="AV9453" s="4" t="s">
        <v>764</v>
      </c>
      <c r="AW9453" s="4" t="s">
        <v>724</v>
      </c>
      <c r="AX9453" s="4"/>
      <c r="AY9453" s="4"/>
      <c r="AZ9453" s="4"/>
      <c r="BA9453" s="4"/>
      <c r="BB9453" s="4"/>
      <c r="BC9453" s="4">
        <v>40</v>
      </c>
      <c r="BD9453" t="str">
        <f>IF(AND(ADHOC!$G$15="",ADHOC!$S$4=""),"",IF(ADHOC!$G$15&lt;&gt;"",IF(ADHOC!$G$15=LEFT(Domein!$AS9453,LEN(ADHOC!$G$15)),MAX(Domein!BD$1:'Domein'!BD9452)+1,""),IF(ADHOC!$S$4=LEFT(Domein!$AS9453,LEN(ADHOC!$S$4)),MAX(Domein!BD$1:'Domein'!BD9452)+1,"")))</f>
        <v/>
      </c>
    </row>
    <row r="9454" spans="45:56" x14ac:dyDescent="0.2">
      <c r="AS9454" s="4" t="s">
        <v>38759</v>
      </c>
      <c r="AT9454" s="4" t="s">
        <v>38742</v>
      </c>
      <c r="AU9454" s="4" t="s">
        <v>456</v>
      </c>
      <c r="AV9454" s="4" t="s">
        <v>11916</v>
      </c>
      <c r="AW9454" s="4" t="s">
        <v>724</v>
      </c>
      <c r="AX9454" s="4"/>
      <c r="AY9454" s="4"/>
      <c r="AZ9454" s="4"/>
      <c r="BA9454" s="4"/>
      <c r="BB9454" s="4"/>
      <c r="BC9454" s="4">
        <v>40</v>
      </c>
      <c r="BD9454" t="str">
        <f>IF(AND(ADHOC!$G$15="",ADHOC!$S$4=""),"",IF(ADHOC!$G$15&lt;&gt;"",IF(ADHOC!$G$15=LEFT(Domein!$AS9454,LEN(ADHOC!$G$15)),MAX(Domein!BD$1:'Domein'!BD9453)+1,""),IF(ADHOC!$S$4=LEFT(Domein!$AS9454,LEN(ADHOC!$S$4)),MAX(Domein!BD$1:'Domein'!BD9453)+1,"")))</f>
        <v/>
      </c>
    </row>
    <row r="9455" spans="45:56" x14ac:dyDescent="0.2">
      <c r="AS9455" s="4" t="s">
        <v>9815</v>
      </c>
      <c r="AT9455" s="4" t="s">
        <v>9814</v>
      </c>
      <c r="AU9455" s="4" t="s">
        <v>456</v>
      </c>
      <c r="AV9455" s="4" t="s">
        <v>764</v>
      </c>
      <c r="AW9455" s="4" t="s">
        <v>701</v>
      </c>
      <c r="AX9455" s="4"/>
      <c r="AY9455" s="4"/>
      <c r="AZ9455" s="4"/>
      <c r="BA9455" s="4"/>
      <c r="BB9455" s="4"/>
      <c r="BC9455" s="4">
        <v>40</v>
      </c>
      <c r="BD9455" t="str">
        <f>IF(AND(ADHOC!$G$15="",ADHOC!$S$4=""),"",IF(ADHOC!$G$15&lt;&gt;"",IF(ADHOC!$G$15=LEFT(Domein!$AS9455,LEN(ADHOC!$G$15)),MAX(Domein!BD$1:'Domein'!BD9454)+1,""),IF(ADHOC!$S$4=LEFT(Domein!$AS9455,LEN(ADHOC!$S$4)),MAX(Domein!BD$1:'Domein'!BD9454)+1,"")))</f>
        <v/>
      </c>
    </row>
    <row r="9456" spans="45:56" x14ac:dyDescent="0.2">
      <c r="AS9456" s="4" t="s">
        <v>9816</v>
      </c>
      <c r="AT9456" s="4" t="s">
        <v>9817</v>
      </c>
      <c r="AU9456" s="4" t="s">
        <v>463</v>
      </c>
      <c r="AV9456" s="4" t="s">
        <v>764</v>
      </c>
      <c r="AW9456" s="4" t="s">
        <v>701</v>
      </c>
      <c r="AX9456" s="4"/>
      <c r="AY9456" s="4"/>
      <c r="AZ9456" s="4"/>
      <c r="BA9456" s="4"/>
      <c r="BB9456" s="4"/>
      <c r="BC9456" s="4">
        <v>40</v>
      </c>
      <c r="BD9456" t="str">
        <f>IF(AND(ADHOC!$G$15="",ADHOC!$S$4=""),"",IF(ADHOC!$G$15&lt;&gt;"",IF(ADHOC!$G$15=LEFT(Domein!$AS9456,LEN(ADHOC!$G$15)),MAX(Domein!BD$1:'Domein'!BD9455)+1,""),IF(ADHOC!$S$4=LEFT(Domein!$AS9456,LEN(ADHOC!$S$4)),MAX(Domein!BD$1:'Domein'!BD9455)+1,"")))</f>
        <v/>
      </c>
    </row>
    <row r="9457" spans="45:56" x14ac:dyDescent="0.2">
      <c r="AS9457" s="4" t="s">
        <v>9818</v>
      </c>
      <c r="AT9457" s="4" t="s">
        <v>9819</v>
      </c>
      <c r="AU9457" s="4" t="s">
        <v>463</v>
      </c>
      <c r="AV9457" s="4" t="s">
        <v>764</v>
      </c>
      <c r="AW9457" s="4" t="s">
        <v>701</v>
      </c>
      <c r="AX9457" s="4"/>
      <c r="AY9457" s="4"/>
      <c r="AZ9457" s="4"/>
      <c r="BA9457" s="4"/>
      <c r="BB9457" s="4"/>
      <c r="BC9457" s="4">
        <v>40</v>
      </c>
      <c r="BD9457" t="str">
        <f>IF(AND(ADHOC!$G$15="",ADHOC!$S$4=""),"",IF(ADHOC!$G$15&lt;&gt;"",IF(ADHOC!$G$15=LEFT(Domein!$AS9457,LEN(ADHOC!$G$15)),MAX(Domein!BD$1:'Domein'!BD9456)+1,""),IF(ADHOC!$S$4=LEFT(Domein!$AS9457,LEN(ADHOC!$S$4)),MAX(Domein!BD$1:'Domein'!BD9456)+1,"")))</f>
        <v/>
      </c>
    </row>
    <row r="9458" spans="45:56" x14ac:dyDescent="0.2">
      <c r="AS9458" s="4" t="s">
        <v>36320</v>
      </c>
      <c r="AT9458" s="4" t="s">
        <v>36321</v>
      </c>
      <c r="AU9458" s="4" t="s">
        <v>456</v>
      </c>
      <c r="AV9458" s="4" t="s">
        <v>15308</v>
      </c>
      <c r="AW9458" s="4" t="s">
        <v>701</v>
      </c>
      <c r="AX9458" s="4"/>
      <c r="AY9458" s="4"/>
      <c r="AZ9458" s="4"/>
      <c r="BA9458" s="4"/>
      <c r="BB9458" s="4"/>
      <c r="BC9458" s="4">
        <v>40</v>
      </c>
      <c r="BD9458" t="str">
        <f>IF(AND(ADHOC!$G$15="",ADHOC!$S$4=""),"",IF(ADHOC!$G$15&lt;&gt;"",IF(ADHOC!$G$15=LEFT(Domein!$AS9458,LEN(ADHOC!$G$15)),MAX(Domein!BD$1:'Domein'!BD9457)+1,""),IF(ADHOC!$S$4=LEFT(Domein!$AS9458,LEN(ADHOC!$S$4)),MAX(Domein!BD$1:'Domein'!BD9457)+1,"")))</f>
        <v/>
      </c>
    </row>
    <row r="9459" spans="45:56" x14ac:dyDescent="0.2">
      <c r="AS9459" s="4" t="s">
        <v>11735</v>
      </c>
      <c r="AT9459" s="4" t="s">
        <v>9591</v>
      </c>
      <c r="AU9459" s="4" t="s">
        <v>456</v>
      </c>
      <c r="AV9459" s="4" t="s">
        <v>8523</v>
      </c>
      <c r="AW9459" s="4" t="s">
        <v>701</v>
      </c>
      <c r="AX9459" s="4"/>
      <c r="AY9459" s="4">
        <v>255773</v>
      </c>
      <c r="AZ9459" s="4">
        <v>527957</v>
      </c>
      <c r="BA9459" s="4" t="s">
        <v>27529</v>
      </c>
      <c r="BB9459" s="4" t="s">
        <v>27530</v>
      </c>
      <c r="BC9459" s="4">
        <v>40</v>
      </c>
      <c r="BD9459" t="str">
        <f>IF(AND(ADHOC!$G$15="",ADHOC!$S$4=""),"",IF(ADHOC!$G$15&lt;&gt;"",IF(ADHOC!$G$15=LEFT(Domein!$AS9459,LEN(ADHOC!$G$15)),MAX(Domein!BD$1:'Domein'!BD9458)+1,""),IF(ADHOC!$S$4=LEFT(Domein!$AS9459,LEN(ADHOC!$S$4)),MAX(Domein!BD$1:'Domein'!BD9458)+1,"")))</f>
        <v/>
      </c>
    </row>
    <row r="9460" spans="45:56" x14ac:dyDescent="0.2">
      <c r="AS9460" s="4" t="s">
        <v>15328</v>
      </c>
      <c r="AT9460" s="4" t="s">
        <v>9593</v>
      </c>
      <c r="AU9460" s="4" t="s">
        <v>456</v>
      </c>
      <c r="AV9460" s="4" t="s">
        <v>15308</v>
      </c>
      <c r="AW9460" s="4" t="s">
        <v>701</v>
      </c>
      <c r="AX9460" s="4"/>
      <c r="AY9460" s="4">
        <v>255772</v>
      </c>
      <c r="AZ9460" s="4">
        <v>527956</v>
      </c>
      <c r="BA9460" s="4" t="s">
        <v>27531</v>
      </c>
      <c r="BB9460" s="4" t="s">
        <v>27532</v>
      </c>
      <c r="BC9460" s="4">
        <v>40</v>
      </c>
      <c r="BD9460" t="str">
        <f>IF(AND(ADHOC!$G$15="",ADHOC!$S$4=""),"",IF(ADHOC!$G$15&lt;&gt;"",IF(ADHOC!$G$15=LEFT(Domein!$AS9460,LEN(ADHOC!$G$15)),MAX(Domein!BD$1:'Domein'!BD9459)+1,""),IF(ADHOC!$S$4=LEFT(Domein!$AS9460,LEN(ADHOC!$S$4)),MAX(Domein!BD$1:'Domein'!BD9459)+1,"")))</f>
        <v/>
      </c>
    </row>
    <row r="9461" spans="45:56" x14ac:dyDescent="0.2">
      <c r="AS9461" s="4" t="s">
        <v>16264</v>
      </c>
      <c r="AT9461" s="4" t="s">
        <v>9595</v>
      </c>
      <c r="AU9461" s="4" t="s">
        <v>463</v>
      </c>
      <c r="AV9461" s="4" t="s">
        <v>15308</v>
      </c>
      <c r="AW9461" s="4" t="s">
        <v>701</v>
      </c>
      <c r="AX9461" s="4"/>
      <c r="AY9461" s="4">
        <v>255773</v>
      </c>
      <c r="AZ9461" s="4">
        <v>527957</v>
      </c>
      <c r="BA9461" s="4" t="s">
        <v>27529</v>
      </c>
      <c r="BB9461" s="4" t="s">
        <v>27530</v>
      </c>
      <c r="BC9461" s="4">
        <v>40</v>
      </c>
      <c r="BD9461" t="str">
        <f>IF(AND(ADHOC!$G$15="",ADHOC!$S$4=""),"",IF(ADHOC!$G$15&lt;&gt;"",IF(ADHOC!$G$15=LEFT(Domein!$AS9461,LEN(ADHOC!$G$15)),MAX(Domein!BD$1:'Domein'!BD9460)+1,""),IF(ADHOC!$S$4=LEFT(Domein!$AS9461,LEN(ADHOC!$S$4)),MAX(Domein!BD$1:'Domein'!BD9460)+1,"")))</f>
        <v/>
      </c>
    </row>
    <row r="9462" spans="45:56" x14ac:dyDescent="0.2">
      <c r="AS9462" s="4" t="s">
        <v>11736</v>
      </c>
      <c r="AT9462" s="4" t="s">
        <v>9596</v>
      </c>
      <c r="AU9462" s="4" t="s">
        <v>462</v>
      </c>
      <c r="AV9462" s="4" t="s">
        <v>8523</v>
      </c>
      <c r="AW9462" s="4" t="s">
        <v>701</v>
      </c>
      <c r="AX9462" s="4"/>
      <c r="AY9462" s="4">
        <v>255774</v>
      </c>
      <c r="AZ9462" s="4">
        <v>527958</v>
      </c>
      <c r="BA9462" s="4" t="s">
        <v>27533</v>
      </c>
      <c r="BB9462" s="4" t="s">
        <v>27534</v>
      </c>
      <c r="BC9462" s="4">
        <v>40</v>
      </c>
      <c r="BD9462" t="str">
        <f>IF(AND(ADHOC!$G$15="",ADHOC!$S$4=""),"",IF(ADHOC!$G$15&lt;&gt;"",IF(ADHOC!$G$15=LEFT(Domein!$AS9462,LEN(ADHOC!$G$15)),MAX(Domein!BD$1:'Domein'!BD9461)+1,""),IF(ADHOC!$S$4=LEFT(Domein!$AS9462,LEN(ADHOC!$S$4)),MAX(Domein!BD$1:'Domein'!BD9461)+1,"")))</f>
        <v/>
      </c>
    </row>
    <row r="9463" spans="45:56" x14ac:dyDescent="0.2">
      <c r="AS9463" s="4" t="s">
        <v>9820</v>
      </c>
      <c r="AT9463" s="4" t="s">
        <v>9598</v>
      </c>
      <c r="AU9463" s="4" t="s">
        <v>456</v>
      </c>
      <c r="AV9463" s="4" t="s">
        <v>8523</v>
      </c>
      <c r="AW9463" s="4" t="s">
        <v>701</v>
      </c>
      <c r="AX9463" s="4"/>
      <c r="AY9463" s="4">
        <v>255776</v>
      </c>
      <c r="AZ9463" s="4">
        <v>527960</v>
      </c>
      <c r="BA9463" s="4" t="s">
        <v>22684</v>
      </c>
      <c r="BB9463" s="4" t="s">
        <v>29020</v>
      </c>
      <c r="BC9463" s="4">
        <v>40</v>
      </c>
      <c r="BD9463" t="str">
        <f>IF(AND(ADHOC!$G$15="",ADHOC!$S$4=""),"",IF(ADHOC!$G$15&lt;&gt;"",IF(ADHOC!$G$15=LEFT(Domein!$AS9463,LEN(ADHOC!$G$15)),MAX(Domein!BD$1:'Domein'!BD9462)+1,""),IF(ADHOC!$S$4=LEFT(Domein!$AS9463,LEN(ADHOC!$S$4)),MAX(Domein!BD$1:'Domein'!BD9462)+1,"")))</f>
        <v/>
      </c>
    </row>
    <row r="9464" spans="45:56" x14ac:dyDescent="0.2">
      <c r="AS9464" s="4" t="s">
        <v>11737</v>
      </c>
      <c r="AT9464" s="4" t="s">
        <v>11738</v>
      </c>
      <c r="AU9464" s="4" t="s">
        <v>456</v>
      </c>
      <c r="AV9464" s="4" t="s">
        <v>8523</v>
      </c>
      <c r="AW9464" s="4" t="s">
        <v>701</v>
      </c>
      <c r="AX9464" s="4"/>
      <c r="AY9464" s="4">
        <v>255952</v>
      </c>
      <c r="AZ9464" s="4">
        <v>528116</v>
      </c>
      <c r="BA9464" s="4" t="s">
        <v>27536</v>
      </c>
      <c r="BB9464" s="4" t="s">
        <v>27537</v>
      </c>
      <c r="BC9464" s="4">
        <v>40</v>
      </c>
      <c r="BD9464" t="str">
        <f>IF(AND(ADHOC!$G$15="",ADHOC!$S$4=""),"",IF(ADHOC!$G$15&lt;&gt;"",IF(ADHOC!$G$15=LEFT(Domein!$AS9464,LEN(ADHOC!$G$15)),MAX(Domein!BD$1:'Domein'!BD9463)+1,""),IF(ADHOC!$S$4=LEFT(Domein!$AS9464,LEN(ADHOC!$S$4)),MAX(Domein!BD$1:'Domein'!BD9463)+1,"")))</f>
        <v/>
      </c>
    </row>
    <row r="9465" spans="45:56" x14ac:dyDescent="0.2">
      <c r="AS9465" s="4" t="s">
        <v>36322</v>
      </c>
      <c r="AT9465" s="4" t="s">
        <v>36323</v>
      </c>
      <c r="AU9465" s="4" t="s">
        <v>456</v>
      </c>
      <c r="AV9465" s="4" t="s">
        <v>15308</v>
      </c>
      <c r="AW9465" s="4" t="s">
        <v>701</v>
      </c>
      <c r="AX9465" s="4"/>
      <c r="AY9465" s="4"/>
      <c r="AZ9465" s="4"/>
      <c r="BA9465" s="4"/>
      <c r="BB9465" s="4"/>
      <c r="BC9465" s="4">
        <v>40</v>
      </c>
      <c r="BD9465" t="str">
        <f>IF(AND(ADHOC!$G$15="",ADHOC!$S$4=""),"",IF(ADHOC!$G$15&lt;&gt;"",IF(ADHOC!$G$15=LEFT(Domein!$AS9465,LEN(ADHOC!$G$15)),MAX(Domein!BD$1:'Domein'!BD9464)+1,""),IF(ADHOC!$S$4=LEFT(Domein!$AS9465,LEN(ADHOC!$S$4)),MAX(Domein!BD$1:'Domein'!BD9464)+1,"")))</f>
        <v/>
      </c>
    </row>
    <row r="9466" spans="45:56" x14ac:dyDescent="0.2">
      <c r="AS9466" s="4" t="s">
        <v>36324</v>
      </c>
      <c r="AT9466" s="4" t="s">
        <v>36325</v>
      </c>
      <c r="AU9466" s="4" t="s">
        <v>456</v>
      </c>
      <c r="AV9466" s="4" t="s">
        <v>15308</v>
      </c>
      <c r="AW9466" s="4" t="s">
        <v>701</v>
      </c>
      <c r="AX9466" s="4"/>
      <c r="AY9466" s="4"/>
      <c r="AZ9466" s="4"/>
      <c r="BA9466" s="4"/>
      <c r="BB9466" s="4"/>
      <c r="BC9466" s="4">
        <v>40</v>
      </c>
      <c r="BD9466" t="str">
        <f>IF(AND(ADHOC!$G$15="",ADHOC!$S$4=""),"",IF(ADHOC!$G$15&lt;&gt;"",IF(ADHOC!$G$15=LEFT(Domein!$AS9466,LEN(ADHOC!$G$15)),MAX(Domein!BD$1:'Domein'!BD9465)+1,""),IF(ADHOC!$S$4=LEFT(Domein!$AS9466,LEN(ADHOC!$S$4)),MAX(Domein!BD$1:'Domein'!BD9465)+1,"")))</f>
        <v/>
      </c>
    </row>
    <row r="9467" spans="45:56" x14ac:dyDescent="0.2">
      <c r="AS9467" s="4" t="s">
        <v>9821</v>
      </c>
      <c r="AT9467" s="4" t="s">
        <v>15201</v>
      </c>
      <c r="AU9467" s="4" t="s">
        <v>456</v>
      </c>
      <c r="AV9467" s="4" t="s">
        <v>14740</v>
      </c>
      <c r="AW9467" s="4" t="s">
        <v>724</v>
      </c>
      <c r="AX9467" s="4"/>
      <c r="AY9467" s="4">
        <v>158345</v>
      </c>
      <c r="AZ9467" s="4">
        <v>467609</v>
      </c>
      <c r="BA9467" s="4" t="s">
        <v>29021</v>
      </c>
      <c r="BB9467" s="4" t="s">
        <v>29022</v>
      </c>
      <c r="BC9467" s="4">
        <v>40</v>
      </c>
      <c r="BD9467" t="str">
        <f>IF(AND(ADHOC!$G$15="",ADHOC!$S$4=""),"",IF(ADHOC!$G$15&lt;&gt;"",IF(ADHOC!$G$15=LEFT(Domein!$AS9467,LEN(ADHOC!$G$15)),MAX(Domein!BD$1:'Domein'!BD9466)+1,""),IF(ADHOC!$S$4=LEFT(Domein!$AS9467,LEN(ADHOC!$S$4)),MAX(Domein!BD$1:'Domein'!BD9466)+1,"")))</f>
        <v/>
      </c>
    </row>
    <row r="9468" spans="45:56" x14ac:dyDescent="0.2">
      <c r="AS9468" s="4" t="s">
        <v>9822</v>
      </c>
      <c r="AT9468" s="4" t="s">
        <v>15202</v>
      </c>
      <c r="AU9468" s="4" t="s">
        <v>456</v>
      </c>
      <c r="AV9468" s="4" t="s">
        <v>14740</v>
      </c>
      <c r="AW9468" s="4" t="s">
        <v>724</v>
      </c>
      <c r="AX9468" s="4"/>
      <c r="AY9468" s="4">
        <v>158276</v>
      </c>
      <c r="AZ9468" s="4">
        <v>467933</v>
      </c>
      <c r="BA9468" s="4" t="s">
        <v>29023</v>
      </c>
      <c r="BB9468" s="4" t="s">
        <v>29024</v>
      </c>
      <c r="BC9468" s="4">
        <v>40</v>
      </c>
      <c r="BD9468" t="str">
        <f>IF(AND(ADHOC!$G$15="",ADHOC!$S$4=""),"",IF(ADHOC!$G$15&lt;&gt;"",IF(ADHOC!$G$15=LEFT(Domein!$AS9468,LEN(ADHOC!$G$15)),MAX(Domein!BD$1:'Domein'!BD9467)+1,""),IF(ADHOC!$S$4=LEFT(Domein!$AS9468,LEN(ADHOC!$S$4)),MAX(Domein!BD$1:'Domein'!BD9467)+1,"")))</f>
        <v/>
      </c>
    </row>
    <row r="9469" spans="45:56" x14ac:dyDescent="0.2">
      <c r="AS9469" s="4" t="s">
        <v>9823</v>
      </c>
      <c r="AT9469" s="4" t="s">
        <v>15203</v>
      </c>
      <c r="AU9469" s="4" t="s">
        <v>456</v>
      </c>
      <c r="AV9469" s="4" t="s">
        <v>14740</v>
      </c>
      <c r="AW9469" s="4" t="s">
        <v>724</v>
      </c>
      <c r="AX9469" s="4"/>
      <c r="AY9469" s="4">
        <v>158061</v>
      </c>
      <c r="AZ9469" s="4">
        <v>467914</v>
      </c>
      <c r="BA9469" s="4" t="s">
        <v>29025</v>
      </c>
      <c r="BB9469" s="4" t="s">
        <v>29026</v>
      </c>
      <c r="BC9469" s="4">
        <v>40</v>
      </c>
      <c r="BD9469" t="str">
        <f>IF(AND(ADHOC!$G$15="",ADHOC!$S$4=""),"",IF(ADHOC!$G$15&lt;&gt;"",IF(ADHOC!$G$15=LEFT(Domein!$AS9469,LEN(ADHOC!$G$15)),MAX(Domein!BD$1:'Domein'!BD9468)+1,""),IF(ADHOC!$S$4=LEFT(Domein!$AS9469,LEN(ADHOC!$S$4)),MAX(Domein!BD$1:'Domein'!BD9468)+1,"")))</f>
        <v/>
      </c>
    </row>
    <row r="9470" spans="45:56" x14ac:dyDescent="0.2">
      <c r="AS9470" s="4" t="s">
        <v>13313</v>
      </c>
      <c r="AT9470" s="4" t="s">
        <v>13314</v>
      </c>
      <c r="AU9470" s="4" t="s">
        <v>456</v>
      </c>
      <c r="AV9470" s="4" t="s">
        <v>789</v>
      </c>
      <c r="AW9470" s="4" t="s">
        <v>701</v>
      </c>
      <c r="AX9470" s="4"/>
      <c r="AY9470" s="4"/>
      <c r="AZ9470" s="4"/>
      <c r="BA9470" s="4"/>
      <c r="BB9470" s="4"/>
      <c r="BC9470" s="4">
        <v>40</v>
      </c>
      <c r="BD9470" t="str">
        <f>IF(AND(ADHOC!$G$15="",ADHOC!$S$4=""),"",IF(ADHOC!$G$15&lt;&gt;"",IF(ADHOC!$G$15=LEFT(Domein!$AS9470,LEN(ADHOC!$G$15)),MAX(Domein!BD$1:'Domein'!BD9469)+1,""),IF(ADHOC!$S$4=LEFT(Domein!$AS9470,LEN(ADHOC!$S$4)),MAX(Domein!BD$1:'Domein'!BD9469)+1,"")))</f>
        <v/>
      </c>
    </row>
    <row r="9471" spans="45:56" x14ac:dyDescent="0.2">
      <c r="AS9471" s="4" t="s">
        <v>3562</v>
      </c>
      <c r="AT9471" s="4" t="s">
        <v>14312</v>
      </c>
      <c r="AU9471" s="4" t="s">
        <v>456</v>
      </c>
      <c r="AV9471" s="4" t="s">
        <v>784</v>
      </c>
      <c r="AW9471" s="4" t="s">
        <v>724</v>
      </c>
      <c r="AX9471" s="4"/>
      <c r="AY9471" s="4">
        <v>239191</v>
      </c>
      <c r="AZ9471" s="4">
        <v>490947</v>
      </c>
      <c r="BA9471" s="4" t="s">
        <v>29027</v>
      </c>
      <c r="BB9471" s="4" t="s">
        <v>29028</v>
      </c>
      <c r="BC9471" s="4">
        <v>40</v>
      </c>
      <c r="BD9471" t="str">
        <f>IF(AND(ADHOC!$G$15="",ADHOC!$S$4=""),"",IF(ADHOC!$G$15&lt;&gt;"",IF(ADHOC!$G$15=LEFT(Domein!$AS9471,LEN(ADHOC!$G$15)),MAX(Domein!BD$1:'Domein'!BD9470)+1,""),IF(ADHOC!$S$4=LEFT(Domein!$AS9471,LEN(ADHOC!$S$4)),MAX(Domein!BD$1:'Domein'!BD9470)+1,"")))</f>
        <v/>
      </c>
    </row>
    <row r="9472" spans="45:56" x14ac:dyDescent="0.2">
      <c r="AS9472" s="4" t="s">
        <v>9824</v>
      </c>
      <c r="AT9472" s="4" t="s">
        <v>16357</v>
      </c>
      <c r="AU9472" s="4" t="s">
        <v>462</v>
      </c>
      <c r="AV9472" s="4" t="s">
        <v>764</v>
      </c>
      <c r="AW9472" s="4" t="s">
        <v>701</v>
      </c>
      <c r="AX9472" s="4"/>
      <c r="AY9472" s="4"/>
      <c r="AZ9472" s="4"/>
      <c r="BA9472" s="4"/>
      <c r="BB9472" s="4"/>
      <c r="BC9472" s="4">
        <v>40</v>
      </c>
      <c r="BD9472" t="str">
        <f>IF(AND(ADHOC!$G$15="",ADHOC!$S$4=""),"",IF(ADHOC!$G$15&lt;&gt;"",IF(ADHOC!$G$15=LEFT(Domein!$AS9472,LEN(ADHOC!$G$15)),MAX(Domein!BD$1:'Domein'!BD9471)+1,""),IF(ADHOC!$S$4=LEFT(Domein!$AS9472,LEN(ADHOC!$S$4)),MAX(Domein!BD$1:'Domein'!BD9471)+1,"")))</f>
        <v/>
      </c>
    </row>
    <row r="9473" spans="45:56" x14ac:dyDescent="0.2">
      <c r="AS9473" s="4" t="s">
        <v>34746</v>
      </c>
      <c r="AT9473" s="4" t="s">
        <v>34695</v>
      </c>
      <c r="AU9473" s="4" t="s">
        <v>456</v>
      </c>
      <c r="AV9473" s="4" t="s">
        <v>784</v>
      </c>
      <c r="AW9473" s="4" t="s">
        <v>724</v>
      </c>
      <c r="AX9473" s="4"/>
      <c r="AY9473" s="4">
        <v>239636</v>
      </c>
      <c r="AZ9473" s="4">
        <v>491540</v>
      </c>
      <c r="BA9473" s="4" t="s">
        <v>34747</v>
      </c>
      <c r="BB9473" s="4" t="s">
        <v>34748</v>
      </c>
      <c r="BC9473" s="4">
        <v>40</v>
      </c>
      <c r="BD9473" t="str">
        <f>IF(AND(ADHOC!$G$15="",ADHOC!$S$4=""),"",IF(ADHOC!$G$15&lt;&gt;"",IF(ADHOC!$G$15=LEFT(Domein!$AS9473,LEN(ADHOC!$G$15)),MAX(Domein!BD$1:'Domein'!BD9472)+1,""),IF(ADHOC!$S$4=LEFT(Domein!$AS9473,LEN(ADHOC!$S$4)),MAX(Domein!BD$1:'Domein'!BD9472)+1,"")))</f>
        <v/>
      </c>
    </row>
    <row r="9474" spans="45:56" x14ac:dyDescent="0.2">
      <c r="AS9474" s="4" t="s">
        <v>20825</v>
      </c>
      <c r="AT9474" s="4" t="s">
        <v>20826</v>
      </c>
      <c r="AU9474" s="4" t="s">
        <v>456</v>
      </c>
      <c r="AV9474" s="4" t="s">
        <v>8519</v>
      </c>
      <c r="AW9474" s="4" t="s">
        <v>701</v>
      </c>
      <c r="AX9474" s="4"/>
      <c r="AY9474" s="4"/>
      <c r="AZ9474" s="4"/>
      <c r="BA9474" s="4"/>
      <c r="BB9474" s="4"/>
      <c r="BC9474" s="4">
        <v>40</v>
      </c>
      <c r="BD9474" t="str">
        <f>IF(AND(ADHOC!$G$15="",ADHOC!$S$4=""),"",IF(ADHOC!$G$15&lt;&gt;"",IF(ADHOC!$G$15=LEFT(Domein!$AS9474,LEN(ADHOC!$G$15)),MAX(Domein!BD$1:'Domein'!BD9473)+1,""),IF(ADHOC!$S$4=LEFT(Domein!$AS9474,LEN(ADHOC!$S$4)),MAX(Domein!BD$1:'Domein'!BD9473)+1,"")))</f>
        <v/>
      </c>
    </row>
    <row r="9475" spans="45:56" x14ac:dyDescent="0.2">
      <c r="AS9475" s="4" t="s">
        <v>9825</v>
      </c>
      <c r="AT9475" s="4" t="s">
        <v>9826</v>
      </c>
      <c r="AU9475" s="4" t="s">
        <v>456</v>
      </c>
      <c r="AV9475" s="4" t="s">
        <v>784</v>
      </c>
      <c r="AW9475" s="4" t="s">
        <v>724</v>
      </c>
      <c r="AX9475" s="4"/>
      <c r="AY9475" s="4">
        <v>239228</v>
      </c>
      <c r="AZ9475" s="4">
        <v>491130</v>
      </c>
      <c r="BA9475" s="4" t="s">
        <v>29029</v>
      </c>
      <c r="BB9475" s="4" t="s">
        <v>29030</v>
      </c>
      <c r="BC9475" s="4">
        <v>40</v>
      </c>
      <c r="BD9475" t="str">
        <f>IF(AND(ADHOC!$G$15="",ADHOC!$S$4=""),"",IF(ADHOC!$G$15&lt;&gt;"",IF(ADHOC!$G$15=LEFT(Domein!$AS9475,LEN(ADHOC!$G$15)),MAX(Domein!BD$1:'Domein'!BD9474)+1,""),IF(ADHOC!$S$4=LEFT(Domein!$AS9475,LEN(ADHOC!$S$4)),MAX(Domein!BD$1:'Domein'!BD9474)+1,"")))</f>
        <v/>
      </c>
    </row>
    <row r="9476" spans="45:56" x14ac:dyDescent="0.2">
      <c r="AS9476" s="4" t="s">
        <v>7975</v>
      </c>
      <c r="AT9476" s="4" t="s">
        <v>7976</v>
      </c>
      <c r="AU9476" s="4" t="s">
        <v>463</v>
      </c>
      <c r="AV9476" s="4" t="s">
        <v>764</v>
      </c>
      <c r="AW9476" s="4" t="s">
        <v>701</v>
      </c>
      <c r="AX9476" s="4"/>
      <c r="AY9476" s="4"/>
      <c r="AZ9476" s="4"/>
      <c r="BA9476" s="4"/>
      <c r="BB9476" s="4"/>
      <c r="BC9476" s="4">
        <v>40</v>
      </c>
      <c r="BD9476" t="str">
        <f>IF(AND(ADHOC!$G$15="",ADHOC!$S$4=""),"",IF(ADHOC!$G$15&lt;&gt;"",IF(ADHOC!$G$15=LEFT(Domein!$AS9476,LEN(ADHOC!$G$15)),MAX(Domein!BD$1:'Domein'!BD9475)+1,""),IF(ADHOC!$S$4=LEFT(Domein!$AS9476,LEN(ADHOC!$S$4)),MAX(Domein!BD$1:'Domein'!BD9475)+1,"")))</f>
        <v/>
      </c>
    </row>
    <row r="9477" spans="45:56" x14ac:dyDescent="0.2">
      <c r="AS9477" s="4" t="s">
        <v>7977</v>
      </c>
      <c r="AT9477" s="4" t="s">
        <v>7978</v>
      </c>
      <c r="AU9477" s="4" t="s">
        <v>463</v>
      </c>
      <c r="AV9477" s="4" t="s">
        <v>764</v>
      </c>
      <c r="AW9477" s="4" t="s">
        <v>701</v>
      </c>
      <c r="AX9477" s="4"/>
      <c r="AY9477" s="4"/>
      <c r="AZ9477" s="4"/>
      <c r="BA9477" s="4"/>
      <c r="BB9477" s="4"/>
      <c r="BC9477" s="4">
        <v>40</v>
      </c>
      <c r="BD9477" t="str">
        <f>IF(AND(ADHOC!$G$15="",ADHOC!$S$4=""),"",IF(ADHOC!$G$15&lt;&gt;"",IF(ADHOC!$G$15=LEFT(Domein!$AS9477,LEN(ADHOC!$G$15)),MAX(Domein!BD$1:'Domein'!BD9476)+1,""),IF(ADHOC!$S$4=LEFT(Domein!$AS9477,LEN(ADHOC!$S$4)),MAX(Domein!BD$1:'Domein'!BD9476)+1,"")))</f>
        <v/>
      </c>
    </row>
    <row r="9478" spans="45:56" x14ac:dyDescent="0.2">
      <c r="AS9478" s="4" t="s">
        <v>7979</v>
      </c>
      <c r="AT9478" s="4" t="s">
        <v>7980</v>
      </c>
      <c r="AU9478" s="4" t="s">
        <v>456</v>
      </c>
      <c r="AV9478" s="4" t="s">
        <v>764</v>
      </c>
      <c r="AW9478" s="4" t="s">
        <v>939</v>
      </c>
      <c r="AX9478" s="4"/>
      <c r="AY9478" s="4"/>
      <c r="AZ9478" s="4"/>
      <c r="BA9478" s="4"/>
      <c r="BB9478" s="4"/>
      <c r="BC9478" s="4">
        <v>40</v>
      </c>
      <c r="BD9478" t="str">
        <f>IF(AND(ADHOC!$G$15="",ADHOC!$S$4=""),"",IF(ADHOC!$G$15&lt;&gt;"",IF(ADHOC!$G$15=LEFT(Domein!$AS9478,LEN(ADHOC!$G$15)),MAX(Domein!BD$1:'Domein'!BD9477)+1,""),IF(ADHOC!$S$4=LEFT(Domein!$AS9478,LEN(ADHOC!$S$4)),MAX(Domein!BD$1:'Domein'!BD9477)+1,"")))</f>
        <v/>
      </c>
    </row>
    <row r="9479" spans="45:56" x14ac:dyDescent="0.2">
      <c r="AS9479" s="4" t="s">
        <v>7981</v>
      </c>
      <c r="AT9479" s="4" t="s">
        <v>7982</v>
      </c>
      <c r="AU9479" s="4" t="s">
        <v>456</v>
      </c>
      <c r="AV9479" s="4" t="s">
        <v>764</v>
      </c>
      <c r="AW9479" s="4" t="s">
        <v>939</v>
      </c>
      <c r="AX9479" s="4"/>
      <c r="AY9479" s="4"/>
      <c r="AZ9479" s="4"/>
      <c r="BA9479" s="4"/>
      <c r="BB9479" s="4"/>
      <c r="BC9479" s="4">
        <v>40</v>
      </c>
      <c r="BD9479" t="str">
        <f>IF(AND(ADHOC!$G$15="",ADHOC!$S$4=""),"",IF(ADHOC!$G$15&lt;&gt;"",IF(ADHOC!$G$15=LEFT(Domein!$AS9479,LEN(ADHOC!$G$15)),MAX(Domein!BD$1:'Domein'!BD9478)+1,""),IF(ADHOC!$S$4=LEFT(Domein!$AS9479,LEN(ADHOC!$S$4)),MAX(Domein!BD$1:'Domein'!BD9478)+1,"")))</f>
        <v/>
      </c>
    </row>
    <row r="9480" spans="45:56" x14ac:dyDescent="0.2">
      <c r="AS9480" s="4" t="s">
        <v>7983</v>
      </c>
      <c r="AT9480" s="4" t="s">
        <v>7984</v>
      </c>
      <c r="AU9480" s="4" t="s">
        <v>463</v>
      </c>
      <c r="AV9480" s="4" t="s">
        <v>764</v>
      </c>
      <c r="AW9480" s="4" t="s">
        <v>701</v>
      </c>
      <c r="AX9480" s="4"/>
      <c r="AY9480" s="4"/>
      <c r="AZ9480" s="4"/>
      <c r="BA9480" s="4"/>
      <c r="BB9480" s="4"/>
      <c r="BC9480" s="4">
        <v>40</v>
      </c>
      <c r="BD9480" t="str">
        <f>IF(AND(ADHOC!$G$15="",ADHOC!$S$4=""),"",IF(ADHOC!$G$15&lt;&gt;"",IF(ADHOC!$G$15=LEFT(Domein!$AS9480,LEN(ADHOC!$G$15)),MAX(Domein!BD$1:'Domein'!BD9479)+1,""),IF(ADHOC!$S$4=LEFT(Domein!$AS9480,LEN(ADHOC!$S$4)),MAX(Domein!BD$1:'Domein'!BD9479)+1,"")))</f>
        <v/>
      </c>
    </row>
    <row r="9481" spans="45:56" x14ac:dyDescent="0.2">
      <c r="AS9481" s="4" t="s">
        <v>7985</v>
      </c>
      <c r="AT9481" s="4" t="s">
        <v>7986</v>
      </c>
      <c r="AU9481" s="4" t="s">
        <v>463</v>
      </c>
      <c r="AV9481" s="4" t="s">
        <v>764</v>
      </c>
      <c r="AW9481" s="4" t="s">
        <v>701</v>
      </c>
      <c r="AX9481" s="4"/>
      <c r="AY9481" s="4"/>
      <c r="AZ9481" s="4"/>
      <c r="BA9481" s="4"/>
      <c r="BB9481" s="4"/>
      <c r="BC9481" s="4">
        <v>40</v>
      </c>
      <c r="BD9481" t="str">
        <f>IF(AND(ADHOC!$G$15="",ADHOC!$S$4=""),"",IF(ADHOC!$G$15&lt;&gt;"",IF(ADHOC!$G$15=LEFT(Domein!$AS9481,LEN(ADHOC!$G$15)),MAX(Domein!BD$1:'Domein'!BD9480)+1,""),IF(ADHOC!$S$4=LEFT(Domein!$AS9481,LEN(ADHOC!$S$4)),MAX(Domein!BD$1:'Domein'!BD9480)+1,"")))</f>
        <v/>
      </c>
    </row>
    <row r="9482" spans="45:56" x14ac:dyDescent="0.2">
      <c r="AS9482" s="4" t="s">
        <v>7987</v>
      </c>
      <c r="AT9482" s="4" t="s">
        <v>7988</v>
      </c>
      <c r="AU9482" s="4" t="s">
        <v>456</v>
      </c>
      <c r="AV9482" s="4" t="s">
        <v>764</v>
      </c>
      <c r="AW9482" s="4" t="s">
        <v>939</v>
      </c>
      <c r="AX9482" s="4"/>
      <c r="AY9482" s="4"/>
      <c r="AZ9482" s="4"/>
      <c r="BA9482" s="4"/>
      <c r="BB9482" s="4"/>
      <c r="BC9482" s="4">
        <v>40</v>
      </c>
      <c r="BD9482" t="str">
        <f>IF(AND(ADHOC!$G$15="",ADHOC!$S$4=""),"",IF(ADHOC!$G$15&lt;&gt;"",IF(ADHOC!$G$15=LEFT(Domein!$AS9482,LEN(ADHOC!$G$15)),MAX(Domein!BD$1:'Domein'!BD9481)+1,""),IF(ADHOC!$S$4=LEFT(Domein!$AS9482,LEN(ADHOC!$S$4)),MAX(Domein!BD$1:'Domein'!BD9481)+1,"")))</f>
        <v/>
      </c>
    </row>
    <row r="9483" spans="45:56" x14ac:dyDescent="0.2">
      <c r="AS9483" s="4" t="s">
        <v>7989</v>
      </c>
      <c r="AT9483" s="4" t="s">
        <v>7990</v>
      </c>
      <c r="AU9483" s="4" t="s">
        <v>456</v>
      </c>
      <c r="AV9483" s="4" t="s">
        <v>764</v>
      </c>
      <c r="AW9483" s="4" t="s">
        <v>939</v>
      </c>
      <c r="AX9483" s="4"/>
      <c r="AY9483" s="4"/>
      <c r="AZ9483" s="4"/>
      <c r="BA9483" s="4"/>
      <c r="BB9483" s="4"/>
      <c r="BC9483" s="4">
        <v>40</v>
      </c>
      <c r="BD9483" t="str">
        <f>IF(AND(ADHOC!$G$15="",ADHOC!$S$4=""),"",IF(ADHOC!$G$15&lt;&gt;"",IF(ADHOC!$G$15=LEFT(Domein!$AS9483,LEN(ADHOC!$G$15)),MAX(Domein!BD$1:'Domein'!BD9482)+1,""),IF(ADHOC!$S$4=LEFT(Domein!$AS9483,LEN(ADHOC!$S$4)),MAX(Domein!BD$1:'Domein'!BD9482)+1,"")))</f>
        <v/>
      </c>
    </row>
    <row r="9484" spans="45:56" x14ac:dyDescent="0.2">
      <c r="AS9484" s="4" t="s">
        <v>7991</v>
      </c>
      <c r="AT9484" s="4" t="s">
        <v>7992</v>
      </c>
      <c r="AU9484" s="4" t="s">
        <v>463</v>
      </c>
      <c r="AV9484" s="4" t="s">
        <v>764</v>
      </c>
      <c r="AW9484" s="4" t="s">
        <v>701</v>
      </c>
      <c r="AX9484" s="4"/>
      <c r="AY9484" s="4"/>
      <c r="AZ9484" s="4"/>
      <c r="BA9484" s="4"/>
      <c r="BB9484" s="4"/>
      <c r="BC9484" s="4">
        <v>40</v>
      </c>
      <c r="BD9484" t="str">
        <f>IF(AND(ADHOC!$G$15="",ADHOC!$S$4=""),"",IF(ADHOC!$G$15&lt;&gt;"",IF(ADHOC!$G$15=LEFT(Domein!$AS9484,LEN(ADHOC!$G$15)),MAX(Domein!BD$1:'Domein'!BD9483)+1,""),IF(ADHOC!$S$4=LEFT(Domein!$AS9484,LEN(ADHOC!$S$4)),MAX(Domein!BD$1:'Domein'!BD9483)+1,"")))</f>
        <v/>
      </c>
    </row>
    <row r="9485" spans="45:56" x14ac:dyDescent="0.2">
      <c r="AS9485" s="4" t="s">
        <v>7993</v>
      </c>
      <c r="AT9485" s="4" t="s">
        <v>7994</v>
      </c>
      <c r="AU9485" s="4" t="s">
        <v>463</v>
      </c>
      <c r="AV9485" s="4" t="s">
        <v>764</v>
      </c>
      <c r="AW9485" s="4" t="s">
        <v>701</v>
      </c>
      <c r="AX9485" s="4"/>
      <c r="AY9485" s="4"/>
      <c r="AZ9485" s="4"/>
      <c r="BA9485" s="4"/>
      <c r="BB9485" s="4"/>
      <c r="BC9485" s="4">
        <v>40</v>
      </c>
      <c r="BD9485" t="str">
        <f>IF(AND(ADHOC!$G$15="",ADHOC!$S$4=""),"",IF(ADHOC!$G$15&lt;&gt;"",IF(ADHOC!$G$15=LEFT(Domein!$AS9485,LEN(ADHOC!$G$15)),MAX(Domein!BD$1:'Domein'!BD9484)+1,""),IF(ADHOC!$S$4=LEFT(Domein!$AS9485,LEN(ADHOC!$S$4)),MAX(Domein!BD$1:'Domein'!BD9484)+1,"")))</f>
        <v/>
      </c>
    </row>
    <row r="9486" spans="45:56" x14ac:dyDescent="0.2">
      <c r="AS9486" s="4" t="s">
        <v>7995</v>
      </c>
      <c r="AT9486" s="4" t="s">
        <v>7996</v>
      </c>
      <c r="AU9486" s="4" t="s">
        <v>456</v>
      </c>
      <c r="AV9486" s="4" t="s">
        <v>764</v>
      </c>
      <c r="AW9486" s="4" t="s">
        <v>939</v>
      </c>
      <c r="AX9486" s="4"/>
      <c r="AY9486" s="4"/>
      <c r="AZ9486" s="4"/>
      <c r="BA9486" s="4"/>
      <c r="BB9486" s="4"/>
      <c r="BC9486" s="4">
        <v>40</v>
      </c>
      <c r="BD9486" t="str">
        <f>IF(AND(ADHOC!$G$15="",ADHOC!$S$4=""),"",IF(ADHOC!$G$15&lt;&gt;"",IF(ADHOC!$G$15=LEFT(Domein!$AS9486,LEN(ADHOC!$G$15)),MAX(Domein!BD$1:'Domein'!BD9485)+1,""),IF(ADHOC!$S$4=LEFT(Domein!$AS9486,LEN(ADHOC!$S$4)),MAX(Domein!BD$1:'Domein'!BD9485)+1,"")))</f>
        <v/>
      </c>
    </row>
    <row r="9487" spans="45:56" x14ac:dyDescent="0.2">
      <c r="AS9487" s="4" t="s">
        <v>7998</v>
      </c>
      <c r="AT9487" s="4" t="s">
        <v>7997</v>
      </c>
      <c r="AU9487" s="4" t="s">
        <v>463</v>
      </c>
      <c r="AV9487" s="4" t="s">
        <v>764</v>
      </c>
      <c r="AW9487" s="4" t="s">
        <v>701</v>
      </c>
      <c r="AX9487" s="4"/>
      <c r="AY9487" s="4"/>
      <c r="AZ9487" s="4"/>
      <c r="BA9487" s="4"/>
      <c r="BB9487" s="4"/>
      <c r="BC9487" s="4">
        <v>40</v>
      </c>
      <c r="BD9487" t="str">
        <f>IF(AND(ADHOC!$G$15="",ADHOC!$S$4=""),"",IF(ADHOC!$G$15&lt;&gt;"",IF(ADHOC!$G$15=LEFT(Domein!$AS9487,LEN(ADHOC!$G$15)),MAX(Domein!BD$1:'Domein'!BD9486)+1,""),IF(ADHOC!$S$4=LEFT(Domein!$AS9487,LEN(ADHOC!$S$4)),MAX(Domein!BD$1:'Domein'!BD9486)+1,"")))</f>
        <v/>
      </c>
    </row>
    <row r="9488" spans="45:56" x14ac:dyDescent="0.2">
      <c r="AS9488" s="4" t="s">
        <v>7999</v>
      </c>
      <c r="AT9488" s="4" t="s">
        <v>8000</v>
      </c>
      <c r="AU9488" s="4" t="s">
        <v>456</v>
      </c>
      <c r="AV9488" s="4" t="s">
        <v>764</v>
      </c>
      <c r="AW9488" s="4" t="s">
        <v>939</v>
      </c>
      <c r="AX9488" s="4"/>
      <c r="AY9488" s="4"/>
      <c r="AZ9488" s="4"/>
      <c r="BA9488" s="4"/>
      <c r="BB9488" s="4"/>
      <c r="BC9488" s="4">
        <v>40</v>
      </c>
      <c r="BD9488" t="str">
        <f>IF(AND(ADHOC!$G$15="",ADHOC!$S$4=""),"",IF(ADHOC!$G$15&lt;&gt;"",IF(ADHOC!$G$15=LEFT(Domein!$AS9488,LEN(ADHOC!$G$15)),MAX(Domein!BD$1:'Domein'!BD9487)+1,""),IF(ADHOC!$S$4=LEFT(Domein!$AS9488,LEN(ADHOC!$S$4)),MAX(Domein!BD$1:'Domein'!BD9487)+1,"")))</f>
        <v/>
      </c>
    </row>
    <row r="9489" spans="45:56" x14ac:dyDescent="0.2">
      <c r="AS9489" s="4" t="s">
        <v>8001</v>
      </c>
      <c r="AT9489" s="4" t="s">
        <v>8000</v>
      </c>
      <c r="AU9489" s="4" t="s">
        <v>456</v>
      </c>
      <c r="AV9489" s="4" t="s">
        <v>764</v>
      </c>
      <c r="AW9489" s="4" t="s">
        <v>939</v>
      </c>
      <c r="AX9489" s="4"/>
      <c r="AY9489" s="4"/>
      <c r="AZ9489" s="4"/>
      <c r="BA9489" s="4"/>
      <c r="BB9489" s="4"/>
      <c r="BC9489" s="4">
        <v>40</v>
      </c>
      <c r="BD9489" t="str">
        <f>IF(AND(ADHOC!$G$15="",ADHOC!$S$4=""),"",IF(ADHOC!$G$15&lt;&gt;"",IF(ADHOC!$G$15=LEFT(Domein!$AS9489,LEN(ADHOC!$G$15)),MAX(Domein!BD$1:'Domein'!BD9488)+1,""),IF(ADHOC!$S$4=LEFT(Domein!$AS9489,LEN(ADHOC!$S$4)),MAX(Domein!BD$1:'Domein'!BD9488)+1,"")))</f>
        <v/>
      </c>
    </row>
    <row r="9490" spans="45:56" x14ac:dyDescent="0.2">
      <c r="AS9490" s="4" t="s">
        <v>9827</v>
      </c>
      <c r="AT9490" s="4" t="s">
        <v>9828</v>
      </c>
      <c r="AU9490" s="4" t="s">
        <v>456</v>
      </c>
      <c r="AV9490" s="4" t="s">
        <v>8542</v>
      </c>
      <c r="AW9490" s="4" t="s">
        <v>701</v>
      </c>
      <c r="AX9490" s="4"/>
      <c r="AY9490" s="4"/>
      <c r="AZ9490" s="4"/>
      <c r="BA9490" s="4"/>
      <c r="BB9490" s="4"/>
      <c r="BC9490" s="4">
        <v>40</v>
      </c>
      <c r="BD9490" t="str">
        <f>IF(AND(ADHOC!$G$15="",ADHOC!$S$4=""),"",IF(ADHOC!$G$15&lt;&gt;"",IF(ADHOC!$G$15=LEFT(Domein!$AS9490,LEN(ADHOC!$G$15)),MAX(Domein!BD$1:'Domein'!BD9489)+1,""),IF(ADHOC!$S$4=LEFT(Domein!$AS9490,LEN(ADHOC!$S$4)),MAX(Domein!BD$1:'Domein'!BD9489)+1,"")))</f>
        <v/>
      </c>
    </row>
    <row r="9491" spans="45:56" x14ac:dyDescent="0.2">
      <c r="AS9491" s="4" t="s">
        <v>9829</v>
      </c>
      <c r="AT9491" s="4" t="s">
        <v>9830</v>
      </c>
      <c r="AU9491" s="4" t="s">
        <v>456</v>
      </c>
      <c r="AV9491" s="4" t="s">
        <v>8542</v>
      </c>
      <c r="AW9491" s="4" t="s">
        <v>701</v>
      </c>
      <c r="AX9491" s="4"/>
      <c r="AY9491" s="4"/>
      <c r="AZ9491" s="4"/>
      <c r="BA9491" s="4"/>
      <c r="BB9491" s="4"/>
      <c r="BC9491" s="4">
        <v>40</v>
      </c>
      <c r="BD9491" t="str">
        <f>IF(AND(ADHOC!$G$15="",ADHOC!$S$4=""),"",IF(ADHOC!$G$15&lt;&gt;"",IF(ADHOC!$G$15=LEFT(Domein!$AS9491,LEN(ADHOC!$G$15)),MAX(Domein!BD$1:'Domein'!BD9490)+1,""),IF(ADHOC!$S$4=LEFT(Domein!$AS9491,LEN(ADHOC!$S$4)),MAX(Domein!BD$1:'Domein'!BD9490)+1,"")))</f>
        <v/>
      </c>
    </row>
    <row r="9492" spans="45:56" x14ac:dyDescent="0.2">
      <c r="AS9492" s="4" t="s">
        <v>8002</v>
      </c>
      <c r="AT9492" s="4" t="s">
        <v>8003</v>
      </c>
      <c r="AU9492" s="4" t="s">
        <v>456</v>
      </c>
      <c r="AV9492" s="4" t="s">
        <v>764</v>
      </c>
      <c r="AW9492" s="4" t="s">
        <v>939</v>
      </c>
      <c r="AX9492" s="4"/>
      <c r="AY9492" s="4"/>
      <c r="AZ9492" s="4"/>
      <c r="BA9492" s="4"/>
      <c r="BB9492" s="4"/>
      <c r="BC9492" s="4">
        <v>40</v>
      </c>
      <c r="BD9492" t="str">
        <f>IF(AND(ADHOC!$G$15="",ADHOC!$S$4=""),"",IF(ADHOC!$G$15&lt;&gt;"",IF(ADHOC!$G$15=LEFT(Domein!$AS9492,LEN(ADHOC!$G$15)),MAX(Domein!BD$1:'Domein'!BD9491)+1,""),IF(ADHOC!$S$4=LEFT(Domein!$AS9492,LEN(ADHOC!$S$4)),MAX(Domein!BD$1:'Domein'!BD9491)+1,"")))</f>
        <v/>
      </c>
    </row>
    <row r="9493" spans="45:56" x14ac:dyDescent="0.2">
      <c r="AS9493" s="4" t="s">
        <v>8004</v>
      </c>
      <c r="AT9493" s="4" t="s">
        <v>8005</v>
      </c>
      <c r="AU9493" s="4" t="s">
        <v>463</v>
      </c>
      <c r="AV9493" s="4" t="s">
        <v>764</v>
      </c>
      <c r="AW9493" s="4" t="s">
        <v>701</v>
      </c>
      <c r="AX9493" s="4"/>
      <c r="AY9493" s="4"/>
      <c r="AZ9493" s="4"/>
      <c r="BA9493" s="4"/>
      <c r="BB9493" s="4"/>
      <c r="BC9493" s="4">
        <v>40</v>
      </c>
      <c r="BD9493" t="str">
        <f>IF(AND(ADHOC!$G$15="",ADHOC!$S$4=""),"",IF(ADHOC!$G$15&lt;&gt;"",IF(ADHOC!$G$15=LEFT(Domein!$AS9493,LEN(ADHOC!$G$15)),MAX(Domein!BD$1:'Domein'!BD9492)+1,""),IF(ADHOC!$S$4=LEFT(Domein!$AS9493,LEN(ADHOC!$S$4)),MAX(Domein!BD$1:'Domein'!BD9492)+1,"")))</f>
        <v/>
      </c>
    </row>
    <row r="9494" spans="45:56" x14ac:dyDescent="0.2">
      <c r="AS9494" s="4" t="s">
        <v>8006</v>
      </c>
      <c r="AT9494" s="4" t="s">
        <v>8007</v>
      </c>
      <c r="AU9494" s="4" t="s">
        <v>463</v>
      </c>
      <c r="AV9494" s="4" t="s">
        <v>764</v>
      </c>
      <c r="AW9494" s="4" t="s">
        <v>701</v>
      </c>
      <c r="AX9494" s="4"/>
      <c r="AY9494" s="4"/>
      <c r="AZ9494" s="4"/>
      <c r="BA9494" s="4"/>
      <c r="BB9494" s="4"/>
      <c r="BC9494" s="4">
        <v>40</v>
      </c>
      <c r="BD9494" t="str">
        <f>IF(AND(ADHOC!$G$15="",ADHOC!$S$4=""),"",IF(ADHOC!$G$15&lt;&gt;"",IF(ADHOC!$G$15=LEFT(Domein!$AS9494,LEN(ADHOC!$G$15)),MAX(Domein!BD$1:'Domein'!BD9493)+1,""),IF(ADHOC!$S$4=LEFT(Domein!$AS9494,LEN(ADHOC!$S$4)),MAX(Domein!BD$1:'Domein'!BD9493)+1,"")))</f>
        <v/>
      </c>
    </row>
    <row r="9495" spans="45:56" x14ac:dyDescent="0.2">
      <c r="AS9495" s="4" t="s">
        <v>8008</v>
      </c>
      <c r="AT9495" s="4" t="s">
        <v>8009</v>
      </c>
      <c r="AU9495" s="4" t="s">
        <v>456</v>
      </c>
      <c r="AV9495" s="4" t="s">
        <v>764</v>
      </c>
      <c r="AW9495" s="4" t="s">
        <v>939</v>
      </c>
      <c r="AX9495" s="4"/>
      <c r="AY9495" s="4"/>
      <c r="AZ9495" s="4"/>
      <c r="BA9495" s="4"/>
      <c r="BB9495" s="4"/>
      <c r="BC9495" s="4">
        <v>40</v>
      </c>
      <c r="BD9495" t="str">
        <f>IF(AND(ADHOC!$G$15="",ADHOC!$S$4=""),"",IF(ADHOC!$G$15&lt;&gt;"",IF(ADHOC!$G$15=LEFT(Domein!$AS9495,LEN(ADHOC!$G$15)),MAX(Domein!BD$1:'Domein'!BD9494)+1,""),IF(ADHOC!$S$4=LEFT(Domein!$AS9495,LEN(ADHOC!$S$4)),MAX(Domein!BD$1:'Domein'!BD9494)+1,"")))</f>
        <v/>
      </c>
    </row>
    <row r="9496" spans="45:56" x14ac:dyDescent="0.2">
      <c r="AS9496" s="4" t="s">
        <v>8010</v>
      </c>
      <c r="AT9496" s="4" t="s">
        <v>8011</v>
      </c>
      <c r="AU9496" s="4" t="s">
        <v>463</v>
      </c>
      <c r="AV9496" s="4" t="s">
        <v>764</v>
      </c>
      <c r="AW9496" s="4" t="s">
        <v>701</v>
      </c>
      <c r="AX9496" s="4"/>
      <c r="AY9496" s="4"/>
      <c r="AZ9496" s="4"/>
      <c r="BA9496" s="4"/>
      <c r="BB9496" s="4"/>
      <c r="BC9496" s="4">
        <v>40</v>
      </c>
      <c r="BD9496" t="str">
        <f>IF(AND(ADHOC!$G$15="",ADHOC!$S$4=""),"",IF(ADHOC!$G$15&lt;&gt;"",IF(ADHOC!$G$15=LEFT(Domein!$AS9496,LEN(ADHOC!$G$15)),MAX(Domein!BD$1:'Domein'!BD9495)+1,""),IF(ADHOC!$S$4=LEFT(Domein!$AS9496,LEN(ADHOC!$S$4)),MAX(Domein!BD$1:'Domein'!BD9495)+1,"")))</f>
        <v/>
      </c>
    </row>
    <row r="9497" spans="45:56" x14ac:dyDescent="0.2">
      <c r="AS9497" s="4" t="s">
        <v>8012</v>
      </c>
      <c r="AT9497" s="4" t="s">
        <v>8013</v>
      </c>
      <c r="AU9497" s="4" t="s">
        <v>463</v>
      </c>
      <c r="AV9497" s="4" t="s">
        <v>764</v>
      </c>
      <c r="AW9497" s="4" t="s">
        <v>701</v>
      </c>
      <c r="AX9497" s="4"/>
      <c r="AY9497" s="4"/>
      <c r="AZ9497" s="4"/>
      <c r="BA9497" s="4"/>
      <c r="BB9497" s="4"/>
      <c r="BC9497" s="4">
        <v>40</v>
      </c>
      <c r="BD9497" t="str">
        <f>IF(AND(ADHOC!$G$15="",ADHOC!$S$4=""),"",IF(ADHOC!$G$15&lt;&gt;"",IF(ADHOC!$G$15=LEFT(Domein!$AS9497,LEN(ADHOC!$G$15)),MAX(Domein!BD$1:'Domein'!BD9496)+1,""),IF(ADHOC!$S$4=LEFT(Domein!$AS9497,LEN(ADHOC!$S$4)),MAX(Domein!BD$1:'Domein'!BD9496)+1,"")))</f>
        <v/>
      </c>
    </row>
    <row r="9498" spans="45:56" x14ac:dyDescent="0.2">
      <c r="AS9498" s="4" t="s">
        <v>8014</v>
      </c>
      <c r="AT9498" s="4" t="s">
        <v>8015</v>
      </c>
      <c r="AU9498" s="4" t="s">
        <v>456</v>
      </c>
      <c r="AV9498" s="4" t="s">
        <v>764</v>
      </c>
      <c r="AW9498" s="4" t="s">
        <v>939</v>
      </c>
      <c r="AX9498" s="4"/>
      <c r="AY9498" s="4"/>
      <c r="AZ9498" s="4"/>
      <c r="BA9498" s="4"/>
      <c r="BB9498" s="4"/>
      <c r="BC9498" s="4">
        <v>40</v>
      </c>
      <c r="BD9498" t="str">
        <f>IF(AND(ADHOC!$G$15="",ADHOC!$S$4=""),"",IF(ADHOC!$G$15&lt;&gt;"",IF(ADHOC!$G$15=LEFT(Domein!$AS9498,LEN(ADHOC!$G$15)),MAX(Domein!BD$1:'Domein'!BD9497)+1,""),IF(ADHOC!$S$4=LEFT(Domein!$AS9498,LEN(ADHOC!$S$4)),MAX(Domein!BD$1:'Domein'!BD9497)+1,"")))</f>
        <v/>
      </c>
    </row>
    <row r="9499" spans="45:56" x14ac:dyDescent="0.2">
      <c r="AS9499" s="4" t="s">
        <v>8016</v>
      </c>
      <c r="AT9499" s="4" t="s">
        <v>8017</v>
      </c>
      <c r="AU9499" s="4" t="s">
        <v>463</v>
      </c>
      <c r="AV9499" s="4" t="s">
        <v>764</v>
      </c>
      <c r="AW9499" s="4" t="s">
        <v>701</v>
      </c>
      <c r="AX9499" s="4"/>
      <c r="AY9499" s="4"/>
      <c r="AZ9499" s="4"/>
      <c r="BA9499" s="4"/>
      <c r="BB9499" s="4"/>
      <c r="BC9499" s="4">
        <v>40</v>
      </c>
      <c r="BD9499" t="str">
        <f>IF(AND(ADHOC!$G$15="",ADHOC!$S$4=""),"",IF(ADHOC!$G$15&lt;&gt;"",IF(ADHOC!$G$15=LEFT(Domein!$AS9499,LEN(ADHOC!$G$15)),MAX(Domein!BD$1:'Domein'!BD9498)+1,""),IF(ADHOC!$S$4=LEFT(Domein!$AS9499,LEN(ADHOC!$S$4)),MAX(Domein!BD$1:'Domein'!BD9498)+1,"")))</f>
        <v/>
      </c>
    </row>
    <row r="9500" spans="45:56" x14ac:dyDescent="0.2">
      <c r="AS9500" s="4" t="s">
        <v>8018</v>
      </c>
      <c r="AT9500" s="4" t="s">
        <v>8019</v>
      </c>
      <c r="AU9500" s="4" t="s">
        <v>463</v>
      </c>
      <c r="AV9500" s="4" t="s">
        <v>764</v>
      </c>
      <c r="AW9500" s="4" t="s">
        <v>701</v>
      </c>
      <c r="AX9500" s="4"/>
      <c r="AY9500" s="4"/>
      <c r="AZ9500" s="4"/>
      <c r="BA9500" s="4"/>
      <c r="BB9500" s="4"/>
      <c r="BC9500" s="4">
        <v>40</v>
      </c>
      <c r="BD9500" t="str">
        <f>IF(AND(ADHOC!$G$15="",ADHOC!$S$4=""),"",IF(ADHOC!$G$15&lt;&gt;"",IF(ADHOC!$G$15=LEFT(Domein!$AS9500,LEN(ADHOC!$G$15)),MAX(Domein!BD$1:'Domein'!BD9499)+1,""),IF(ADHOC!$S$4=LEFT(Domein!$AS9500,LEN(ADHOC!$S$4)),MAX(Domein!BD$1:'Domein'!BD9499)+1,"")))</f>
        <v/>
      </c>
    </row>
    <row r="9501" spans="45:56" x14ac:dyDescent="0.2">
      <c r="AS9501" s="4" t="s">
        <v>8020</v>
      </c>
      <c r="AT9501" s="4" t="s">
        <v>8021</v>
      </c>
      <c r="AU9501" s="4" t="s">
        <v>456</v>
      </c>
      <c r="AV9501" s="4" t="s">
        <v>764</v>
      </c>
      <c r="AW9501" s="4" t="s">
        <v>939</v>
      </c>
      <c r="AX9501" s="4"/>
      <c r="AY9501" s="4"/>
      <c r="AZ9501" s="4"/>
      <c r="BA9501" s="4"/>
      <c r="BB9501" s="4"/>
      <c r="BC9501" s="4">
        <v>40</v>
      </c>
      <c r="BD9501" t="str">
        <f>IF(AND(ADHOC!$G$15="",ADHOC!$S$4=""),"",IF(ADHOC!$G$15&lt;&gt;"",IF(ADHOC!$G$15=LEFT(Domein!$AS9501,LEN(ADHOC!$G$15)),MAX(Domein!BD$1:'Domein'!BD9500)+1,""),IF(ADHOC!$S$4=LEFT(Domein!$AS9501,LEN(ADHOC!$S$4)),MAX(Domein!BD$1:'Domein'!BD9500)+1,"")))</f>
        <v/>
      </c>
    </row>
    <row r="9502" spans="45:56" x14ac:dyDescent="0.2">
      <c r="AS9502" s="4" t="s">
        <v>8022</v>
      </c>
      <c r="AT9502" s="4" t="s">
        <v>8023</v>
      </c>
      <c r="AU9502" s="4" t="s">
        <v>456</v>
      </c>
      <c r="AV9502" s="4" t="s">
        <v>764</v>
      </c>
      <c r="AW9502" s="4" t="s">
        <v>701</v>
      </c>
      <c r="AX9502" s="4"/>
      <c r="AY9502" s="4"/>
      <c r="AZ9502" s="4"/>
      <c r="BA9502" s="4"/>
      <c r="BB9502" s="4"/>
      <c r="BC9502" s="4">
        <v>40</v>
      </c>
      <c r="BD9502" t="str">
        <f>IF(AND(ADHOC!$G$15="",ADHOC!$S$4=""),"",IF(ADHOC!$G$15&lt;&gt;"",IF(ADHOC!$G$15=LEFT(Domein!$AS9502,LEN(ADHOC!$G$15)),MAX(Domein!BD$1:'Domein'!BD9501)+1,""),IF(ADHOC!$S$4=LEFT(Domein!$AS9502,LEN(ADHOC!$S$4)),MAX(Domein!BD$1:'Domein'!BD9501)+1,"")))</f>
        <v/>
      </c>
    </row>
    <row r="9503" spans="45:56" x14ac:dyDescent="0.2">
      <c r="AS9503" s="4" t="s">
        <v>8024</v>
      </c>
      <c r="AT9503" s="4" t="s">
        <v>8025</v>
      </c>
      <c r="AU9503" s="4" t="s">
        <v>456</v>
      </c>
      <c r="AV9503" s="4" t="s">
        <v>764</v>
      </c>
      <c r="AW9503" s="4" t="s">
        <v>701</v>
      </c>
      <c r="AX9503" s="4"/>
      <c r="AY9503" s="4"/>
      <c r="AZ9503" s="4"/>
      <c r="BA9503" s="4"/>
      <c r="BB9503" s="4"/>
      <c r="BC9503" s="4">
        <v>40</v>
      </c>
      <c r="BD9503" t="str">
        <f>IF(AND(ADHOC!$G$15="",ADHOC!$S$4=""),"",IF(ADHOC!$G$15&lt;&gt;"",IF(ADHOC!$G$15=LEFT(Domein!$AS9503,LEN(ADHOC!$G$15)),MAX(Domein!BD$1:'Domein'!BD9502)+1,""),IF(ADHOC!$S$4=LEFT(Domein!$AS9503,LEN(ADHOC!$S$4)),MAX(Domein!BD$1:'Domein'!BD9502)+1,"")))</f>
        <v/>
      </c>
    </row>
    <row r="9504" spans="45:56" x14ac:dyDescent="0.2">
      <c r="AS9504" s="4" t="s">
        <v>8026</v>
      </c>
      <c r="AT9504" s="4" t="s">
        <v>8027</v>
      </c>
      <c r="AU9504" s="4" t="s">
        <v>456</v>
      </c>
      <c r="AV9504" s="4" t="s">
        <v>764</v>
      </c>
      <c r="AW9504" s="4" t="s">
        <v>939</v>
      </c>
      <c r="AX9504" s="4"/>
      <c r="AY9504" s="4"/>
      <c r="AZ9504" s="4"/>
      <c r="BA9504" s="4"/>
      <c r="BB9504" s="4"/>
      <c r="BC9504" s="4">
        <v>40</v>
      </c>
      <c r="BD9504" t="str">
        <f>IF(AND(ADHOC!$G$15="",ADHOC!$S$4=""),"",IF(ADHOC!$G$15&lt;&gt;"",IF(ADHOC!$G$15=LEFT(Domein!$AS9504,LEN(ADHOC!$G$15)),MAX(Domein!BD$1:'Domein'!BD9503)+1,""),IF(ADHOC!$S$4=LEFT(Domein!$AS9504,LEN(ADHOC!$S$4)),MAX(Domein!BD$1:'Domein'!BD9503)+1,"")))</f>
        <v/>
      </c>
    </row>
    <row r="9505" spans="45:56" x14ac:dyDescent="0.2">
      <c r="AS9505" s="4" t="s">
        <v>8028</v>
      </c>
      <c r="AT9505" s="4" t="s">
        <v>8029</v>
      </c>
      <c r="AU9505" s="4" t="s">
        <v>456</v>
      </c>
      <c r="AV9505" s="4" t="s">
        <v>764</v>
      </c>
      <c r="AW9505" s="4" t="s">
        <v>701</v>
      </c>
      <c r="AX9505" s="4"/>
      <c r="AY9505" s="4"/>
      <c r="AZ9505" s="4"/>
      <c r="BA9505" s="4"/>
      <c r="BB9505" s="4"/>
      <c r="BC9505" s="4">
        <v>40</v>
      </c>
      <c r="BD9505" t="str">
        <f>IF(AND(ADHOC!$G$15="",ADHOC!$S$4=""),"",IF(ADHOC!$G$15&lt;&gt;"",IF(ADHOC!$G$15=LEFT(Domein!$AS9505,LEN(ADHOC!$G$15)),MAX(Domein!BD$1:'Domein'!BD9504)+1,""),IF(ADHOC!$S$4=LEFT(Domein!$AS9505,LEN(ADHOC!$S$4)),MAX(Domein!BD$1:'Domein'!BD9504)+1,"")))</f>
        <v/>
      </c>
    </row>
    <row r="9506" spans="45:56" x14ac:dyDescent="0.2">
      <c r="AS9506" s="4" t="s">
        <v>8030</v>
      </c>
      <c r="AT9506" s="4" t="s">
        <v>8031</v>
      </c>
      <c r="AU9506" s="4" t="s">
        <v>456</v>
      </c>
      <c r="AV9506" s="4" t="s">
        <v>764</v>
      </c>
      <c r="AW9506" s="4" t="s">
        <v>939</v>
      </c>
      <c r="AX9506" s="4"/>
      <c r="AY9506" s="4"/>
      <c r="AZ9506" s="4"/>
      <c r="BA9506" s="4"/>
      <c r="BB9506" s="4"/>
      <c r="BC9506" s="4">
        <v>40</v>
      </c>
      <c r="BD9506" t="str">
        <f>IF(AND(ADHOC!$G$15="",ADHOC!$S$4=""),"",IF(ADHOC!$G$15&lt;&gt;"",IF(ADHOC!$G$15=LEFT(Domein!$AS9506,LEN(ADHOC!$G$15)),MAX(Domein!BD$1:'Domein'!BD9505)+1,""),IF(ADHOC!$S$4=LEFT(Domein!$AS9506,LEN(ADHOC!$S$4)),MAX(Domein!BD$1:'Domein'!BD9505)+1,"")))</f>
        <v/>
      </c>
    </row>
    <row r="9507" spans="45:56" x14ac:dyDescent="0.2">
      <c r="AS9507" s="4" t="s">
        <v>36468</v>
      </c>
      <c r="AT9507" s="4" t="s">
        <v>13522</v>
      </c>
      <c r="AU9507" s="4" t="s">
        <v>456</v>
      </c>
      <c r="AV9507" s="4" t="s">
        <v>36464</v>
      </c>
      <c r="AW9507" s="4" t="s">
        <v>724</v>
      </c>
      <c r="AX9507" s="4"/>
      <c r="AY9507" s="4"/>
      <c r="AZ9507" s="4"/>
      <c r="BA9507" s="4"/>
      <c r="BB9507" s="4"/>
      <c r="BC9507" s="4">
        <v>40</v>
      </c>
      <c r="BD9507" t="str">
        <f>IF(AND(ADHOC!$G$15="",ADHOC!$S$4=""),"",IF(ADHOC!$G$15&lt;&gt;"",IF(ADHOC!$G$15=LEFT(Domein!$AS9507,LEN(ADHOC!$G$15)),MAX(Domein!BD$1:'Domein'!BD9506)+1,""),IF(ADHOC!$S$4=LEFT(Domein!$AS9507,LEN(ADHOC!$S$4)),MAX(Domein!BD$1:'Domein'!BD9506)+1,"")))</f>
        <v/>
      </c>
    </row>
    <row r="9508" spans="45:56" x14ac:dyDescent="0.2">
      <c r="AS9508" s="4" t="s">
        <v>8032</v>
      </c>
      <c r="AT9508" s="4" t="s">
        <v>8033</v>
      </c>
      <c r="AU9508" s="4" t="s">
        <v>456</v>
      </c>
      <c r="AV9508" s="4" t="s">
        <v>764</v>
      </c>
      <c r="AW9508" s="4" t="s">
        <v>939</v>
      </c>
      <c r="AX9508" s="4"/>
      <c r="AY9508" s="4"/>
      <c r="AZ9508" s="4"/>
      <c r="BA9508" s="4"/>
      <c r="BB9508" s="4"/>
      <c r="BC9508" s="4">
        <v>40</v>
      </c>
      <c r="BD9508" t="str">
        <f>IF(AND(ADHOC!$G$15="",ADHOC!$S$4=""),"",IF(ADHOC!$G$15&lt;&gt;"",IF(ADHOC!$G$15=LEFT(Domein!$AS9508,LEN(ADHOC!$G$15)),MAX(Domein!BD$1:'Domein'!BD9507)+1,""),IF(ADHOC!$S$4=LEFT(Domein!$AS9508,LEN(ADHOC!$S$4)),MAX(Domein!BD$1:'Domein'!BD9507)+1,"")))</f>
        <v/>
      </c>
    </row>
    <row r="9509" spans="45:56" x14ac:dyDescent="0.2">
      <c r="AS9509" s="4" t="s">
        <v>8034</v>
      </c>
      <c r="AT9509" s="4" t="s">
        <v>8035</v>
      </c>
      <c r="AU9509" s="4" t="s">
        <v>456</v>
      </c>
      <c r="AV9509" s="4" t="s">
        <v>764</v>
      </c>
      <c r="AW9509" s="4" t="s">
        <v>939</v>
      </c>
      <c r="AX9509" s="4"/>
      <c r="AY9509" s="4"/>
      <c r="AZ9509" s="4"/>
      <c r="BA9509" s="4"/>
      <c r="BB9509" s="4"/>
      <c r="BC9509" s="4">
        <v>40</v>
      </c>
      <c r="BD9509" t="str">
        <f>IF(AND(ADHOC!$G$15="",ADHOC!$S$4=""),"",IF(ADHOC!$G$15&lt;&gt;"",IF(ADHOC!$G$15=LEFT(Domein!$AS9509,LEN(ADHOC!$G$15)),MAX(Domein!BD$1:'Domein'!BD9508)+1,""),IF(ADHOC!$S$4=LEFT(Domein!$AS9509,LEN(ADHOC!$S$4)),MAX(Domein!BD$1:'Domein'!BD9508)+1,"")))</f>
        <v/>
      </c>
    </row>
    <row r="9510" spans="45:56" x14ac:dyDescent="0.2">
      <c r="AS9510" s="4" t="s">
        <v>36469</v>
      </c>
      <c r="AT9510" s="4" t="s">
        <v>13524</v>
      </c>
      <c r="AU9510" s="4" t="s">
        <v>456</v>
      </c>
      <c r="AV9510" s="4" t="s">
        <v>36464</v>
      </c>
      <c r="AW9510" s="4" t="s">
        <v>724</v>
      </c>
      <c r="AX9510" s="4"/>
      <c r="AY9510" s="4"/>
      <c r="AZ9510" s="4"/>
      <c r="BA9510" s="4"/>
      <c r="BB9510" s="4"/>
      <c r="BC9510" s="4">
        <v>40</v>
      </c>
      <c r="BD9510" t="str">
        <f>IF(AND(ADHOC!$G$15="",ADHOC!$S$4=""),"",IF(ADHOC!$G$15&lt;&gt;"",IF(ADHOC!$G$15=LEFT(Domein!$AS9510,LEN(ADHOC!$G$15)),MAX(Domein!BD$1:'Domein'!BD9509)+1,""),IF(ADHOC!$S$4=LEFT(Domein!$AS9510,LEN(ADHOC!$S$4)),MAX(Domein!BD$1:'Domein'!BD9509)+1,"")))</f>
        <v/>
      </c>
    </row>
    <row r="9511" spans="45:56" x14ac:dyDescent="0.2">
      <c r="AS9511" s="4" t="s">
        <v>13740</v>
      </c>
      <c r="AT9511" s="4" t="s">
        <v>13741</v>
      </c>
      <c r="AU9511" s="4" t="s">
        <v>456</v>
      </c>
      <c r="AV9511" s="4" t="s">
        <v>790</v>
      </c>
      <c r="AW9511" s="4" t="s">
        <v>701</v>
      </c>
      <c r="AX9511" s="4"/>
      <c r="AY9511" s="4"/>
      <c r="AZ9511" s="4"/>
      <c r="BA9511" s="4"/>
      <c r="BB9511" s="4"/>
      <c r="BC9511" s="4">
        <v>40</v>
      </c>
      <c r="BD9511" t="str">
        <f>IF(AND(ADHOC!$G$15="",ADHOC!$S$4=""),"",IF(ADHOC!$G$15&lt;&gt;"",IF(ADHOC!$G$15=LEFT(Domein!$AS9511,LEN(ADHOC!$G$15)),MAX(Domein!BD$1:'Domein'!BD9510)+1,""),IF(ADHOC!$S$4=LEFT(Domein!$AS9511,LEN(ADHOC!$S$4)),MAX(Domein!BD$1:'Domein'!BD9510)+1,"")))</f>
        <v/>
      </c>
    </row>
    <row r="9512" spans="45:56" x14ac:dyDescent="0.2">
      <c r="AS9512" s="4" t="s">
        <v>13742</v>
      </c>
      <c r="AT9512" s="4" t="s">
        <v>13743</v>
      </c>
      <c r="AU9512" s="4" t="s">
        <v>456</v>
      </c>
      <c r="AV9512" s="4" t="s">
        <v>790</v>
      </c>
      <c r="AW9512" s="4" t="s">
        <v>701</v>
      </c>
      <c r="AX9512" s="4"/>
      <c r="AY9512" s="4"/>
      <c r="AZ9512" s="4"/>
      <c r="BA9512" s="4"/>
      <c r="BB9512" s="4"/>
      <c r="BC9512" s="4">
        <v>40</v>
      </c>
      <c r="BD9512" t="str">
        <f>IF(AND(ADHOC!$G$15="",ADHOC!$S$4=""),"",IF(ADHOC!$G$15&lt;&gt;"",IF(ADHOC!$G$15=LEFT(Domein!$AS9512,LEN(ADHOC!$G$15)),MAX(Domein!BD$1:'Domein'!BD9511)+1,""),IF(ADHOC!$S$4=LEFT(Domein!$AS9512,LEN(ADHOC!$S$4)),MAX(Domein!BD$1:'Domein'!BD9511)+1,"")))</f>
        <v/>
      </c>
    </row>
    <row r="9513" spans="45:56" x14ac:dyDescent="0.2">
      <c r="AS9513" s="4" t="s">
        <v>36470</v>
      </c>
      <c r="AT9513" s="4" t="s">
        <v>13530</v>
      </c>
      <c r="AU9513" s="4" t="s">
        <v>456</v>
      </c>
      <c r="AV9513" s="4" t="s">
        <v>36464</v>
      </c>
      <c r="AW9513" s="4" t="s">
        <v>724</v>
      </c>
      <c r="AX9513" s="4"/>
      <c r="AY9513" s="4"/>
      <c r="AZ9513" s="4"/>
      <c r="BA9513" s="4"/>
      <c r="BB9513" s="4"/>
      <c r="BC9513" s="4">
        <v>40</v>
      </c>
      <c r="BD9513" t="str">
        <f>IF(AND(ADHOC!$G$15="",ADHOC!$S$4=""),"",IF(ADHOC!$G$15&lt;&gt;"",IF(ADHOC!$G$15=LEFT(Domein!$AS9513,LEN(ADHOC!$G$15)),MAX(Domein!BD$1:'Domein'!BD9512)+1,""),IF(ADHOC!$S$4=LEFT(Domein!$AS9513,LEN(ADHOC!$S$4)),MAX(Domein!BD$1:'Domein'!BD9512)+1,"")))</f>
        <v/>
      </c>
    </row>
    <row r="9514" spans="45:56" x14ac:dyDescent="0.2">
      <c r="AS9514" s="4" t="s">
        <v>7100</v>
      </c>
      <c r="AT9514" s="4" t="s">
        <v>6997</v>
      </c>
      <c r="AU9514" s="4" t="s">
        <v>462</v>
      </c>
      <c r="AV9514" s="4" t="s">
        <v>764</v>
      </c>
      <c r="AW9514" s="4" t="s">
        <v>701</v>
      </c>
      <c r="AX9514" s="4"/>
      <c r="AY9514" s="4"/>
      <c r="AZ9514" s="4"/>
      <c r="BA9514" s="4"/>
      <c r="BB9514" s="4"/>
      <c r="BC9514" s="4">
        <v>40</v>
      </c>
      <c r="BD9514" t="str">
        <f>IF(AND(ADHOC!$G$15="",ADHOC!$S$4=""),"",IF(ADHOC!$G$15&lt;&gt;"",IF(ADHOC!$G$15=LEFT(Domein!$AS9514,LEN(ADHOC!$G$15)),MAX(Domein!BD$1:'Domein'!BD9513)+1,""),IF(ADHOC!$S$4=LEFT(Domein!$AS9514,LEN(ADHOC!$S$4)),MAX(Domein!BD$1:'Domein'!BD9513)+1,"")))</f>
        <v/>
      </c>
    </row>
    <row r="9515" spans="45:56" x14ac:dyDescent="0.2">
      <c r="AS9515" s="4" t="s">
        <v>36471</v>
      </c>
      <c r="AT9515" s="4" t="s">
        <v>13536</v>
      </c>
      <c r="AU9515" s="4" t="s">
        <v>456</v>
      </c>
      <c r="AV9515" s="4" t="s">
        <v>36464</v>
      </c>
      <c r="AW9515" s="4" t="s">
        <v>724</v>
      </c>
      <c r="AX9515" s="4"/>
      <c r="AY9515" s="4"/>
      <c r="AZ9515" s="4"/>
      <c r="BA9515" s="4"/>
      <c r="BB9515" s="4"/>
      <c r="BC9515" s="4">
        <v>40</v>
      </c>
      <c r="BD9515" t="str">
        <f>IF(AND(ADHOC!$G$15="",ADHOC!$S$4=""),"",IF(ADHOC!$G$15&lt;&gt;"",IF(ADHOC!$G$15=LEFT(Domein!$AS9515,LEN(ADHOC!$G$15)),MAX(Domein!BD$1:'Domein'!BD9514)+1,""),IF(ADHOC!$S$4=LEFT(Domein!$AS9515,LEN(ADHOC!$S$4)),MAX(Domein!BD$1:'Domein'!BD9514)+1,"")))</f>
        <v/>
      </c>
    </row>
    <row r="9516" spans="45:56" x14ac:dyDescent="0.2">
      <c r="AS9516" s="4" t="s">
        <v>36472</v>
      </c>
      <c r="AT9516" s="4" t="s">
        <v>13538</v>
      </c>
      <c r="AU9516" s="4" t="s">
        <v>456</v>
      </c>
      <c r="AV9516" s="4" t="s">
        <v>36464</v>
      </c>
      <c r="AW9516" s="4" t="s">
        <v>724</v>
      </c>
      <c r="AX9516" s="4"/>
      <c r="AY9516" s="4"/>
      <c r="AZ9516" s="4"/>
      <c r="BA9516" s="4"/>
      <c r="BB9516" s="4"/>
      <c r="BC9516" s="4">
        <v>40</v>
      </c>
      <c r="BD9516" t="str">
        <f>IF(AND(ADHOC!$G$15="",ADHOC!$S$4=""),"",IF(ADHOC!$G$15&lt;&gt;"",IF(ADHOC!$G$15=LEFT(Domein!$AS9516,LEN(ADHOC!$G$15)),MAX(Domein!BD$1:'Domein'!BD9515)+1,""),IF(ADHOC!$S$4=LEFT(Domein!$AS9516,LEN(ADHOC!$S$4)),MAX(Domein!BD$1:'Domein'!BD9515)+1,"")))</f>
        <v/>
      </c>
    </row>
    <row r="9517" spans="45:56" x14ac:dyDescent="0.2">
      <c r="AS9517" s="4" t="s">
        <v>13703</v>
      </c>
      <c r="AT9517" s="4" t="s">
        <v>9796</v>
      </c>
      <c r="AU9517" s="4" t="s">
        <v>456</v>
      </c>
      <c r="AV9517" s="4" t="s">
        <v>8520</v>
      </c>
      <c r="AW9517" s="4" t="s">
        <v>939</v>
      </c>
      <c r="AX9517" s="4"/>
      <c r="AY9517" s="4"/>
      <c r="AZ9517" s="4"/>
      <c r="BA9517" s="4"/>
      <c r="BB9517" s="4"/>
      <c r="BC9517" s="4">
        <v>40</v>
      </c>
      <c r="BD9517" t="str">
        <f>IF(AND(ADHOC!$G$15="",ADHOC!$S$4=""),"",IF(ADHOC!$G$15&lt;&gt;"",IF(ADHOC!$G$15=LEFT(Domein!$AS9517,LEN(ADHOC!$G$15)),MAX(Domein!BD$1:'Domein'!BD9516)+1,""),IF(ADHOC!$S$4=LEFT(Domein!$AS9517,LEN(ADHOC!$S$4)),MAX(Domein!BD$1:'Domein'!BD9516)+1,"")))</f>
        <v/>
      </c>
    </row>
    <row r="9518" spans="45:56" x14ac:dyDescent="0.2">
      <c r="AS9518" s="4" t="s">
        <v>13704</v>
      </c>
      <c r="AT9518" s="4" t="s">
        <v>9797</v>
      </c>
      <c r="AU9518" s="4" t="s">
        <v>456</v>
      </c>
      <c r="AV9518" s="4" t="s">
        <v>8520</v>
      </c>
      <c r="AW9518" s="4" t="s">
        <v>939</v>
      </c>
      <c r="AX9518" s="4"/>
      <c r="AY9518" s="4"/>
      <c r="AZ9518" s="4"/>
      <c r="BA9518" s="4"/>
      <c r="BB9518" s="4"/>
      <c r="BC9518" s="4">
        <v>40</v>
      </c>
      <c r="BD9518" t="str">
        <f>IF(AND(ADHOC!$G$15="",ADHOC!$S$4=""),"",IF(ADHOC!$G$15&lt;&gt;"",IF(ADHOC!$G$15=LEFT(Domein!$AS9518,LEN(ADHOC!$G$15)),MAX(Domein!BD$1:'Domein'!BD9517)+1,""),IF(ADHOC!$S$4=LEFT(Domein!$AS9518,LEN(ADHOC!$S$4)),MAX(Domein!BD$1:'Domein'!BD9517)+1,"")))</f>
        <v/>
      </c>
    </row>
    <row r="9519" spans="45:56" x14ac:dyDescent="0.2">
      <c r="AS9519" s="4" t="s">
        <v>12128</v>
      </c>
      <c r="AT9519" s="4" t="s">
        <v>12129</v>
      </c>
      <c r="AU9519" s="4" t="s">
        <v>456</v>
      </c>
      <c r="AV9519" s="4" t="s">
        <v>8521</v>
      </c>
      <c r="AW9519" s="4" t="s">
        <v>939</v>
      </c>
      <c r="AX9519" s="4"/>
      <c r="AY9519" s="4"/>
      <c r="AZ9519" s="4"/>
      <c r="BA9519" s="4"/>
      <c r="BB9519" s="4"/>
      <c r="BC9519" s="4">
        <v>40</v>
      </c>
      <c r="BD9519" t="str">
        <f>IF(AND(ADHOC!$G$15="",ADHOC!$S$4=""),"",IF(ADHOC!$G$15&lt;&gt;"",IF(ADHOC!$G$15=LEFT(Domein!$AS9519,LEN(ADHOC!$G$15)),MAX(Domein!BD$1:'Domein'!BD9518)+1,""),IF(ADHOC!$S$4=LEFT(Domein!$AS9519,LEN(ADHOC!$S$4)),MAX(Domein!BD$1:'Domein'!BD9518)+1,"")))</f>
        <v/>
      </c>
    </row>
    <row r="9520" spans="45:56" x14ac:dyDescent="0.2">
      <c r="AS9520" s="4" t="s">
        <v>12130</v>
      </c>
      <c r="AT9520" s="4" t="s">
        <v>12131</v>
      </c>
      <c r="AU9520" s="4" t="s">
        <v>456</v>
      </c>
      <c r="AV9520" s="4" t="s">
        <v>8521</v>
      </c>
      <c r="AW9520" s="4" t="s">
        <v>724</v>
      </c>
      <c r="AX9520" s="4"/>
      <c r="AY9520" s="4"/>
      <c r="AZ9520" s="4"/>
      <c r="BA9520" s="4"/>
      <c r="BB9520" s="4"/>
      <c r="BC9520" s="4">
        <v>40</v>
      </c>
      <c r="BD9520" t="str">
        <f>IF(AND(ADHOC!$G$15="",ADHOC!$S$4=""),"",IF(ADHOC!$G$15&lt;&gt;"",IF(ADHOC!$G$15=LEFT(Domein!$AS9520,LEN(ADHOC!$G$15)),MAX(Domein!BD$1:'Domein'!BD9519)+1,""),IF(ADHOC!$S$4=LEFT(Domein!$AS9520,LEN(ADHOC!$S$4)),MAX(Domein!BD$1:'Domein'!BD9519)+1,"")))</f>
        <v/>
      </c>
    </row>
    <row r="9521" spans="45:56" x14ac:dyDescent="0.2">
      <c r="AS9521" s="4" t="s">
        <v>13705</v>
      </c>
      <c r="AT9521" s="4" t="s">
        <v>9795</v>
      </c>
      <c r="AU9521" s="4" t="s">
        <v>456</v>
      </c>
      <c r="AV9521" s="4" t="s">
        <v>8518</v>
      </c>
      <c r="AW9521" s="4" t="s">
        <v>724</v>
      </c>
      <c r="AX9521" s="4"/>
      <c r="AY9521" s="4"/>
      <c r="AZ9521" s="4"/>
      <c r="BA9521" s="4"/>
      <c r="BB9521" s="4"/>
      <c r="BC9521" s="4">
        <v>40</v>
      </c>
      <c r="BD9521" t="str">
        <f>IF(AND(ADHOC!$G$15="",ADHOC!$S$4=""),"",IF(ADHOC!$G$15&lt;&gt;"",IF(ADHOC!$G$15=LEFT(Domein!$AS9521,LEN(ADHOC!$G$15)),MAX(Domein!BD$1:'Domein'!BD9520)+1,""),IF(ADHOC!$S$4=LEFT(Domein!$AS9521,LEN(ADHOC!$S$4)),MAX(Domein!BD$1:'Domein'!BD9520)+1,"")))</f>
        <v/>
      </c>
    </row>
    <row r="9522" spans="45:56" x14ac:dyDescent="0.2">
      <c r="AS9522" s="4" t="s">
        <v>12132</v>
      </c>
      <c r="AT9522" s="4" t="s">
        <v>9795</v>
      </c>
      <c r="AU9522" s="4" t="s">
        <v>456</v>
      </c>
      <c r="AV9522" s="4" t="s">
        <v>8521</v>
      </c>
      <c r="AW9522" s="4" t="s">
        <v>724</v>
      </c>
      <c r="AX9522" s="4"/>
      <c r="AY9522" s="4"/>
      <c r="AZ9522" s="4"/>
      <c r="BA9522" s="4"/>
      <c r="BB9522" s="4"/>
      <c r="BC9522" s="4">
        <v>40</v>
      </c>
      <c r="BD9522" t="str">
        <f>IF(AND(ADHOC!$G$15="",ADHOC!$S$4=""),"",IF(ADHOC!$G$15&lt;&gt;"",IF(ADHOC!$G$15=LEFT(Domein!$AS9522,LEN(ADHOC!$G$15)),MAX(Domein!BD$1:'Domein'!BD9521)+1,""),IF(ADHOC!$S$4=LEFT(Domein!$AS9522,LEN(ADHOC!$S$4)),MAX(Domein!BD$1:'Domein'!BD9521)+1,"")))</f>
        <v/>
      </c>
    </row>
    <row r="9523" spans="45:56" x14ac:dyDescent="0.2">
      <c r="AS9523" s="4" t="s">
        <v>12133</v>
      </c>
      <c r="AT9523" s="4" t="s">
        <v>9794</v>
      </c>
      <c r="AU9523" s="4" t="s">
        <v>456</v>
      </c>
      <c r="AV9523" s="4" t="s">
        <v>8521</v>
      </c>
      <c r="AW9523" s="4" t="s">
        <v>724</v>
      </c>
      <c r="AX9523" s="4"/>
      <c r="AY9523" s="4"/>
      <c r="AZ9523" s="4"/>
      <c r="BA9523" s="4"/>
      <c r="BB9523" s="4"/>
      <c r="BC9523" s="4">
        <v>40</v>
      </c>
      <c r="BD9523" t="str">
        <f>IF(AND(ADHOC!$G$15="",ADHOC!$S$4=""),"",IF(ADHOC!$G$15&lt;&gt;"",IF(ADHOC!$G$15=LEFT(Domein!$AS9523,LEN(ADHOC!$G$15)),MAX(Domein!BD$1:'Domein'!BD9522)+1,""),IF(ADHOC!$S$4=LEFT(Domein!$AS9523,LEN(ADHOC!$S$4)),MAX(Domein!BD$1:'Domein'!BD9522)+1,"")))</f>
        <v/>
      </c>
    </row>
    <row r="9524" spans="45:56" x14ac:dyDescent="0.2">
      <c r="AS9524" s="4" t="s">
        <v>12134</v>
      </c>
      <c r="AT9524" s="4" t="s">
        <v>12135</v>
      </c>
      <c r="AU9524" s="4" t="s">
        <v>456</v>
      </c>
      <c r="AV9524" s="4" t="s">
        <v>8520</v>
      </c>
      <c r="AW9524" s="4" t="s">
        <v>939</v>
      </c>
      <c r="AX9524" s="4"/>
      <c r="AY9524" s="4"/>
      <c r="AZ9524" s="4"/>
      <c r="BA9524" s="4"/>
      <c r="BB9524" s="4"/>
      <c r="BC9524" s="4">
        <v>40</v>
      </c>
      <c r="BD9524" t="str">
        <f>IF(AND(ADHOC!$G$15="",ADHOC!$S$4=""),"",IF(ADHOC!$G$15&lt;&gt;"",IF(ADHOC!$G$15=LEFT(Domein!$AS9524,LEN(ADHOC!$G$15)),MAX(Domein!BD$1:'Domein'!BD9523)+1,""),IF(ADHOC!$S$4=LEFT(Domein!$AS9524,LEN(ADHOC!$S$4)),MAX(Domein!BD$1:'Domein'!BD9523)+1,"")))</f>
        <v/>
      </c>
    </row>
    <row r="9525" spans="45:56" x14ac:dyDescent="0.2">
      <c r="AS9525" s="4" t="s">
        <v>38313</v>
      </c>
      <c r="AT9525" s="4" t="s">
        <v>38314</v>
      </c>
      <c r="AU9525" s="4" t="s">
        <v>456</v>
      </c>
      <c r="AV9525" s="4" t="s">
        <v>764</v>
      </c>
      <c r="AW9525" s="4" t="s">
        <v>701</v>
      </c>
      <c r="AX9525" s="4"/>
      <c r="AY9525" s="4"/>
      <c r="AZ9525" s="4"/>
      <c r="BA9525" s="4"/>
      <c r="BB9525" s="4"/>
      <c r="BC9525" s="4">
        <v>40</v>
      </c>
      <c r="BD9525" t="str">
        <f>IF(AND(ADHOC!$G$15="",ADHOC!$S$4=""),"",IF(ADHOC!$G$15&lt;&gt;"",IF(ADHOC!$G$15=LEFT(Domein!$AS9525,LEN(ADHOC!$G$15)),MAX(Domein!BD$1:'Domein'!BD9524)+1,""),IF(ADHOC!$S$4=LEFT(Domein!$AS9525,LEN(ADHOC!$S$4)),MAX(Domein!BD$1:'Domein'!BD9524)+1,"")))</f>
        <v/>
      </c>
    </row>
    <row r="9526" spans="45:56" x14ac:dyDescent="0.2">
      <c r="AS9526" s="4" t="s">
        <v>38315</v>
      </c>
      <c r="AT9526" s="4" t="s">
        <v>38316</v>
      </c>
      <c r="AU9526" s="4" t="s">
        <v>456</v>
      </c>
      <c r="AV9526" s="4" t="s">
        <v>764</v>
      </c>
      <c r="AW9526" s="4" t="s">
        <v>701</v>
      </c>
      <c r="AX9526" s="4"/>
      <c r="AY9526" s="4"/>
      <c r="AZ9526" s="4"/>
      <c r="BA9526" s="4"/>
      <c r="BB9526" s="4"/>
      <c r="BC9526" s="4">
        <v>40</v>
      </c>
      <c r="BD9526" t="str">
        <f>IF(AND(ADHOC!$G$15="",ADHOC!$S$4=""),"",IF(ADHOC!$G$15&lt;&gt;"",IF(ADHOC!$G$15=LEFT(Domein!$AS9526,LEN(ADHOC!$G$15)),MAX(Domein!BD$1:'Domein'!BD9525)+1,""),IF(ADHOC!$S$4=LEFT(Domein!$AS9526,LEN(ADHOC!$S$4)),MAX(Domein!BD$1:'Domein'!BD9525)+1,"")))</f>
        <v/>
      </c>
    </row>
    <row r="9527" spans="45:56" x14ac:dyDescent="0.2">
      <c r="AS9527" s="4" t="s">
        <v>38317</v>
      </c>
      <c r="AT9527" s="4" t="s">
        <v>38318</v>
      </c>
      <c r="AU9527" s="4" t="s">
        <v>456</v>
      </c>
      <c r="AV9527" s="4" t="s">
        <v>764</v>
      </c>
      <c r="AW9527" s="4" t="s">
        <v>701</v>
      </c>
      <c r="AX9527" s="4"/>
      <c r="AY9527" s="4"/>
      <c r="AZ9527" s="4"/>
      <c r="BA9527" s="4"/>
      <c r="BB9527" s="4"/>
      <c r="BC9527" s="4">
        <v>40</v>
      </c>
      <c r="BD9527" t="str">
        <f>IF(AND(ADHOC!$G$15="",ADHOC!$S$4=""),"",IF(ADHOC!$G$15&lt;&gt;"",IF(ADHOC!$G$15=LEFT(Domein!$AS9527,LEN(ADHOC!$G$15)),MAX(Domein!BD$1:'Domein'!BD9526)+1,""),IF(ADHOC!$S$4=LEFT(Domein!$AS9527,LEN(ADHOC!$S$4)),MAX(Domein!BD$1:'Domein'!BD9526)+1,"")))</f>
        <v/>
      </c>
    </row>
    <row r="9528" spans="45:56" x14ac:dyDescent="0.2">
      <c r="AS9528" s="4" t="s">
        <v>38319</v>
      </c>
      <c r="AT9528" s="4" t="s">
        <v>38320</v>
      </c>
      <c r="AU9528" s="4" t="s">
        <v>456</v>
      </c>
      <c r="AV9528" s="4" t="s">
        <v>764</v>
      </c>
      <c r="AW9528" s="4" t="s">
        <v>701</v>
      </c>
      <c r="AX9528" s="4"/>
      <c r="AY9528" s="4"/>
      <c r="AZ9528" s="4"/>
      <c r="BA9528" s="4"/>
      <c r="BB9528" s="4"/>
      <c r="BC9528" s="4">
        <v>40</v>
      </c>
      <c r="BD9528" t="str">
        <f>IF(AND(ADHOC!$G$15="",ADHOC!$S$4=""),"",IF(ADHOC!$G$15&lt;&gt;"",IF(ADHOC!$G$15=LEFT(Domein!$AS9528,LEN(ADHOC!$G$15)),MAX(Domein!BD$1:'Domein'!BD9527)+1,""),IF(ADHOC!$S$4=LEFT(Domein!$AS9528,LEN(ADHOC!$S$4)),MAX(Domein!BD$1:'Domein'!BD9527)+1,"")))</f>
        <v/>
      </c>
    </row>
    <row r="9529" spans="45:56" x14ac:dyDescent="0.2">
      <c r="AS9529" s="4" t="s">
        <v>38321</v>
      </c>
      <c r="AT9529" s="4" t="s">
        <v>38322</v>
      </c>
      <c r="AU9529" s="4" t="s">
        <v>456</v>
      </c>
      <c r="AV9529" s="4" t="s">
        <v>764</v>
      </c>
      <c r="AW9529" s="4" t="s">
        <v>701</v>
      </c>
      <c r="AX9529" s="4"/>
      <c r="AY9529" s="4"/>
      <c r="AZ9529" s="4"/>
      <c r="BA9529" s="4"/>
      <c r="BB9529" s="4"/>
      <c r="BC9529" s="4">
        <v>40</v>
      </c>
      <c r="BD9529" t="str">
        <f>IF(AND(ADHOC!$G$15="",ADHOC!$S$4=""),"",IF(ADHOC!$G$15&lt;&gt;"",IF(ADHOC!$G$15=LEFT(Domein!$AS9529,LEN(ADHOC!$G$15)),MAX(Domein!BD$1:'Domein'!BD9528)+1,""),IF(ADHOC!$S$4=LEFT(Domein!$AS9529,LEN(ADHOC!$S$4)),MAX(Domein!BD$1:'Domein'!BD9528)+1,"")))</f>
        <v/>
      </c>
    </row>
    <row r="9530" spans="45:56" x14ac:dyDescent="0.2">
      <c r="AS9530" s="4" t="s">
        <v>38323</v>
      </c>
      <c r="AT9530" s="4" t="s">
        <v>38324</v>
      </c>
      <c r="AU9530" s="4" t="s">
        <v>456</v>
      </c>
      <c r="AV9530" s="4" t="s">
        <v>764</v>
      </c>
      <c r="AW9530" s="4" t="s">
        <v>701</v>
      </c>
      <c r="AX9530" s="4"/>
      <c r="AY9530" s="4"/>
      <c r="AZ9530" s="4"/>
      <c r="BA9530" s="4"/>
      <c r="BB9530" s="4"/>
      <c r="BC9530" s="4">
        <v>40</v>
      </c>
      <c r="BD9530" t="str">
        <f>IF(AND(ADHOC!$G$15="",ADHOC!$S$4=""),"",IF(ADHOC!$G$15&lt;&gt;"",IF(ADHOC!$G$15=LEFT(Domein!$AS9530,LEN(ADHOC!$G$15)),MAX(Domein!BD$1:'Domein'!BD9529)+1,""),IF(ADHOC!$S$4=LEFT(Domein!$AS9530,LEN(ADHOC!$S$4)),MAX(Domein!BD$1:'Domein'!BD9529)+1,"")))</f>
        <v/>
      </c>
    </row>
    <row r="9531" spans="45:56" x14ac:dyDescent="0.2">
      <c r="AS9531" s="4" t="s">
        <v>38325</v>
      </c>
      <c r="AT9531" s="4" t="s">
        <v>38326</v>
      </c>
      <c r="AU9531" s="4" t="s">
        <v>456</v>
      </c>
      <c r="AV9531" s="4" t="s">
        <v>764</v>
      </c>
      <c r="AW9531" s="4" t="s">
        <v>701</v>
      </c>
      <c r="AX9531" s="4"/>
      <c r="AY9531" s="4"/>
      <c r="AZ9531" s="4"/>
      <c r="BA9531" s="4"/>
      <c r="BB9531" s="4"/>
      <c r="BC9531" s="4">
        <v>40</v>
      </c>
      <c r="BD9531" t="str">
        <f>IF(AND(ADHOC!$G$15="",ADHOC!$S$4=""),"",IF(ADHOC!$G$15&lt;&gt;"",IF(ADHOC!$G$15=LEFT(Domein!$AS9531,LEN(ADHOC!$G$15)),MAX(Domein!BD$1:'Domein'!BD9530)+1,""),IF(ADHOC!$S$4=LEFT(Domein!$AS9531,LEN(ADHOC!$S$4)),MAX(Domein!BD$1:'Domein'!BD9530)+1,"")))</f>
        <v/>
      </c>
    </row>
    <row r="9532" spans="45:56" x14ac:dyDescent="0.2">
      <c r="AS9532" s="4" t="s">
        <v>38327</v>
      </c>
      <c r="AT9532" s="4" t="s">
        <v>38328</v>
      </c>
      <c r="AU9532" s="4" t="s">
        <v>456</v>
      </c>
      <c r="AV9532" s="4" t="s">
        <v>764</v>
      </c>
      <c r="AW9532" s="4" t="s">
        <v>701</v>
      </c>
      <c r="AX9532" s="4"/>
      <c r="AY9532" s="4"/>
      <c r="AZ9532" s="4"/>
      <c r="BA9532" s="4"/>
      <c r="BB9532" s="4"/>
      <c r="BC9532" s="4">
        <v>40</v>
      </c>
      <c r="BD9532" t="str">
        <f>IF(AND(ADHOC!$G$15="",ADHOC!$S$4=""),"",IF(ADHOC!$G$15&lt;&gt;"",IF(ADHOC!$G$15=LEFT(Domein!$AS9532,LEN(ADHOC!$G$15)),MAX(Domein!BD$1:'Domein'!BD9531)+1,""),IF(ADHOC!$S$4=LEFT(Domein!$AS9532,LEN(ADHOC!$S$4)),MAX(Domein!BD$1:'Domein'!BD9531)+1,"")))</f>
        <v/>
      </c>
    </row>
    <row r="9533" spans="45:56" x14ac:dyDescent="0.2">
      <c r="AS9533" s="4" t="s">
        <v>38329</v>
      </c>
      <c r="AT9533" s="4" t="s">
        <v>38330</v>
      </c>
      <c r="AU9533" s="4" t="s">
        <v>456</v>
      </c>
      <c r="AV9533" s="4" t="s">
        <v>764</v>
      </c>
      <c r="AW9533" s="4" t="s">
        <v>701</v>
      </c>
      <c r="AX9533" s="4"/>
      <c r="AY9533" s="4"/>
      <c r="AZ9533" s="4"/>
      <c r="BA9533" s="4"/>
      <c r="BB9533" s="4"/>
      <c r="BC9533" s="4">
        <v>40</v>
      </c>
      <c r="BD9533" t="str">
        <f>IF(AND(ADHOC!$G$15="",ADHOC!$S$4=""),"",IF(ADHOC!$G$15&lt;&gt;"",IF(ADHOC!$G$15=LEFT(Domein!$AS9533,LEN(ADHOC!$G$15)),MAX(Domein!BD$1:'Domein'!BD9532)+1,""),IF(ADHOC!$S$4=LEFT(Domein!$AS9533,LEN(ADHOC!$S$4)),MAX(Domein!BD$1:'Domein'!BD9532)+1,"")))</f>
        <v/>
      </c>
    </row>
    <row r="9534" spans="45:56" x14ac:dyDescent="0.2">
      <c r="AS9534" s="4" t="s">
        <v>38331</v>
      </c>
      <c r="AT9534" s="4" t="s">
        <v>38332</v>
      </c>
      <c r="AU9534" s="4" t="s">
        <v>456</v>
      </c>
      <c r="AV9534" s="4" t="s">
        <v>764</v>
      </c>
      <c r="AW9534" s="4" t="s">
        <v>701</v>
      </c>
      <c r="AX9534" s="4"/>
      <c r="AY9534" s="4"/>
      <c r="AZ9534" s="4"/>
      <c r="BA9534" s="4"/>
      <c r="BB9534" s="4"/>
      <c r="BC9534" s="4">
        <v>40</v>
      </c>
      <c r="BD9534" t="str">
        <f>IF(AND(ADHOC!$G$15="",ADHOC!$S$4=""),"",IF(ADHOC!$G$15&lt;&gt;"",IF(ADHOC!$G$15=LEFT(Domein!$AS9534,LEN(ADHOC!$G$15)),MAX(Domein!BD$1:'Domein'!BD9533)+1,""),IF(ADHOC!$S$4=LEFT(Domein!$AS9534,LEN(ADHOC!$S$4)),MAX(Domein!BD$1:'Domein'!BD9533)+1,"")))</f>
        <v/>
      </c>
    </row>
    <row r="9535" spans="45:56" x14ac:dyDescent="0.2">
      <c r="AS9535" s="4" t="s">
        <v>38693</v>
      </c>
      <c r="AT9535" s="4" t="s">
        <v>38694</v>
      </c>
      <c r="AU9535" s="4" t="s">
        <v>456</v>
      </c>
      <c r="AV9535" s="4" t="s">
        <v>764</v>
      </c>
      <c r="AW9535" s="4" t="s">
        <v>701</v>
      </c>
      <c r="AX9535" s="4"/>
      <c r="AY9535" s="4"/>
      <c r="AZ9535" s="4"/>
      <c r="BA9535" s="4"/>
      <c r="BB9535" s="4"/>
      <c r="BC9535" s="4">
        <v>40</v>
      </c>
      <c r="BD9535" t="str">
        <f>IF(AND(ADHOC!$G$15="",ADHOC!$S$4=""),"",IF(ADHOC!$G$15&lt;&gt;"",IF(ADHOC!$G$15=LEFT(Domein!$AS9535,LEN(ADHOC!$G$15)),MAX(Domein!BD$1:'Domein'!BD9534)+1,""),IF(ADHOC!$S$4=LEFT(Domein!$AS9535,LEN(ADHOC!$S$4)),MAX(Domein!BD$1:'Domein'!BD9534)+1,"")))</f>
        <v/>
      </c>
    </row>
    <row r="9536" spans="45:56" x14ac:dyDescent="0.2">
      <c r="AS9536" s="4" t="s">
        <v>38695</v>
      </c>
      <c r="AT9536" s="4" t="s">
        <v>38696</v>
      </c>
      <c r="AU9536" s="4" t="s">
        <v>456</v>
      </c>
      <c r="AV9536" s="4" t="s">
        <v>764</v>
      </c>
      <c r="AW9536" s="4" t="s">
        <v>701</v>
      </c>
      <c r="AX9536" s="4"/>
      <c r="AY9536" s="4"/>
      <c r="AZ9536" s="4"/>
      <c r="BA9536" s="4"/>
      <c r="BB9536" s="4"/>
      <c r="BC9536" s="4">
        <v>40</v>
      </c>
      <c r="BD9536" t="str">
        <f>IF(AND(ADHOC!$G$15="",ADHOC!$S$4=""),"",IF(ADHOC!$G$15&lt;&gt;"",IF(ADHOC!$G$15=LEFT(Domein!$AS9536,LEN(ADHOC!$G$15)),MAX(Domein!BD$1:'Domein'!BD9535)+1,""),IF(ADHOC!$S$4=LEFT(Domein!$AS9536,LEN(ADHOC!$S$4)),MAX(Domein!BD$1:'Domein'!BD9535)+1,"")))</f>
        <v/>
      </c>
    </row>
    <row r="9537" spans="45:56" x14ac:dyDescent="0.2">
      <c r="AS9537" s="4" t="s">
        <v>38697</v>
      </c>
      <c r="AT9537" s="4" t="s">
        <v>38698</v>
      </c>
      <c r="AU9537" s="4" t="s">
        <v>456</v>
      </c>
      <c r="AV9537" s="4" t="s">
        <v>764</v>
      </c>
      <c r="AW9537" s="4" t="s">
        <v>701</v>
      </c>
      <c r="AX9537" s="4"/>
      <c r="AY9537" s="4"/>
      <c r="AZ9537" s="4"/>
      <c r="BA9537" s="4"/>
      <c r="BB9537" s="4"/>
      <c r="BC9537" s="4">
        <v>40</v>
      </c>
      <c r="BD9537" t="str">
        <f>IF(AND(ADHOC!$G$15="",ADHOC!$S$4=""),"",IF(ADHOC!$G$15&lt;&gt;"",IF(ADHOC!$G$15=LEFT(Domein!$AS9537,LEN(ADHOC!$G$15)),MAX(Domein!BD$1:'Domein'!BD9536)+1,""),IF(ADHOC!$S$4=LEFT(Domein!$AS9537,LEN(ADHOC!$S$4)),MAX(Domein!BD$1:'Domein'!BD9536)+1,"")))</f>
        <v/>
      </c>
    </row>
    <row r="9538" spans="45:56" x14ac:dyDescent="0.2">
      <c r="AS9538" s="4" t="s">
        <v>38699</v>
      </c>
      <c r="AT9538" s="4" t="s">
        <v>38700</v>
      </c>
      <c r="AU9538" s="4" t="s">
        <v>456</v>
      </c>
      <c r="AV9538" s="4" t="s">
        <v>764</v>
      </c>
      <c r="AW9538" s="4" t="s">
        <v>701</v>
      </c>
      <c r="AX9538" s="4"/>
      <c r="AY9538" s="4"/>
      <c r="AZ9538" s="4"/>
      <c r="BA9538" s="4"/>
      <c r="BB9538" s="4"/>
      <c r="BC9538" s="4">
        <v>40</v>
      </c>
      <c r="BD9538" t="str">
        <f>IF(AND(ADHOC!$G$15="",ADHOC!$S$4=""),"",IF(ADHOC!$G$15&lt;&gt;"",IF(ADHOC!$G$15=LEFT(Domein!$AS9538,LEN(ADHOC!$G$15)),MAX(Domein!BD$1:'Domein'!BD9537)+1,""),IF(ADHOC!$S$4=LEFT(Domein!$AS9538,LEN(ADHOC!$S$4)),MAX(Domein!BD$1:'Domein'!BD9537)+1,"")))</f>
        <v/>
      </c>
    </row>
    <row r="9539" spans="45:56" x14ac:dyDescent="0.2">
      <c r="AS9539" s="4" t="s">
        <v>38701</v>
      </c>
      <c r="AT9539" s="4" t="s">
        <v>38702</v>
      </c>
      <c r="AU9539" s="4" t="s">
        <v>456</v>
      </c>
      <c r="AV9539" s="4" t="s">
        <v>764</v>
      </c>
      <c r="AW9539" s="4" t="s">
        <v>701</v>
      </c>
      <c r="AX9539" s="4"/>
      <c r="AY9539" s="4"/>
      <c r="AZ9539" s="4"/>
      <c r="BA9539" s="4"/>
      <c r="BB9539" s="4"/>
      <c r="BC9539" s="4">
        <v>40</v>
      </c>
      <c r="BD9539" t="str">
        <f>IF(AND(ADHOC!$G$15="",ADHOC!$S$4=""),"",IF(ADHOC!$G$15&lt;&gt;"",IF(ADHOC!$G$15=LEFT(Domein!$AS9539,LEN(ADHOC!$G$15)),MAX(Domein!BD$1:'Domein'!BD9538)+1,""),IF(ADHOC!$S$4=LEFT(Domein!$AS9539,LEN(ADHOC!$S$4)),MAX(Domein!BD$1:'Domein'!BD9538)+1,"")))</f>
        <v/>
      </c>
    </row>
    <row r="9540" spans="45:56" x14ac:dyDescent="0.2">
      <c r="AS9540" s="4" t="s">
        <v>36473</v>
      </c>
      <c r="AT9540" s="4" t="s">
        <v>13546</v>
      </c>
      <c r="AU9540" s="4" t="s">
        <v>456</v>
      </c>
      <c r="AV9540" s="4" t="s">
        <v>36464</v>
      </c>
      <c r="AW9540" s="4" t="s">
        <v>724</v>
      </c>
      <c r="AX9540" s="4"/>
      <c r="AY9540" s="4"/>
      <c r="AZ9540" s="4"/>
      <c r="BA9540" s="4"/>
      <c r="BB9540" s="4"/>
      <c r="BC9540" s="4">
        <v>40</v>
      </c>
      <c r="BD9540" t="str">
        <f>IF(AND(ADHOC!$G$15="",ADHOC!$S$4=""),"",IF(ADHOC!$G$15&lt;&gt;"",IF(ADHOC!$G$15=LEFT(Domein!$AS9540,LEN(ADHOC!$G$15)),MAX(Domein!BD$1:'Domein'!BD9539)+1,""),IF(ADHOC!$S$4=LEFT(Domein!$AS9540,LEN(ADHOC!$S$4)),MAX(Domein!BD$1:'Domein'!BD9539)+1,"")))</f>
        <v/>
      </c>
    </row>
    <row r="9541" spans="45:56" x14ac:dyDescent="0.2">
      <c r="AS9541" s="4" t="s">
        <v>36474</v>
      </c>
      <c r="AT9541" s="4" t="s">
        <v>13548</v>
      </c>
      <c r="AU9541" s="4" t="s">
        <v>456</v>
      </c>
      <c r="AV9541" s="4" t="s">
        <v>36464</v>
      </c>
      <c r="AW9541" s="4" t="s">
        <v>724</v>
      </c>
      <c r="AX9541" s="4"/>
      <c r="AY9541" s="4"/>
      <c r="AZ9541" s="4"/>
      <c r="BA9541" s="4"/>
      <c r="BB9541" s="4"/>
      <c r="BC9541" s="4">
        <v>40</v>
      </c>
      <c r="BD9541" t="str">
        <f>IF(AND(ADHOC!$G$15="",ADHOC!$S$4=""),"",IF(ADHOC!$G$15&lt;&gt;"",IF(ADHOC!$G$15=LEFT(Domein!$AS9541,LEN(ADHOC!$G$15)),MAX(Domein!BD$1:'Domein'!BD9540)+1,""),IF(ADHOC!$S$4=LEFT(Domein!$AS9541,LEN(ADHOC!$S$4)),MAX(Domein!BD$1:'Domein'!BD9540)+1,"")))</f>
        <v/>
      </c>
    </row>
    <row r="9542" spans="45:56" x14ac:dyDescent="0.2">
      <c r="AS9542" s="4" t="s">
        <v>8036</v>
      </c>
      <c r="AT9542" s="4" t="s">
        <v>8037</v>
      </c>
      <c r="AU9542" s="4" t="s">
        <v>456</v>
      </c>
      <c r="AV9542" s="4" t="s">
        <v>764</v>
      </c>
      <c r="AW9542" s="4" t="s">
        <v>724</v>
      </c>
      <c r="AX9542" s="4"/>
      <c r="AY9542" s="4"/>
      <c r="AZ9542" s="4"/>
      <c r="BA9542" s="4"/>
      <c r="BB9542" s="4"/>
      <c r="BC9542" s="4">
        <v>40</v>
      </c>
      <c r="BD9542" t="str">
        <f>IF(AND(ADHOC!$G$15="",ADHOC!$S$4=""),"",IF(ADHOC!$G$15&lt;&gt;"",IF(ADHOC!$G$15=LEFT(Domein!$AS9542,LEN(ADHOC!$G$15)),MAX(Domein!BD$1:'Domein'!BD9541)+1,""),IF(ADHOC!$S$4=LEFT(Domein!$AS9542,LEN(ADHOC!$S$4)),MAX(Domein!BD$1:'Domein'!BD9541)+1,"")))</f>
        <v/>
      </c>
    </row>
    <row r="9543" spans="45:56" x14ac:dyDescent="0.2">
      <c r="AS9543" s="4" t="s">
        <v>36475</v>
      </c>
      <c r="AT9543" s="4" t="s">
        <v>13550</v>
      </c>
      <c r="AU9543" s="4" t="s">
        <v>456</v>
      </c>
      <c r="AV9543" s="4" t="s">
        <v>36464</v>
      </c>
      <c r="AW9543" s="4" t="s">
        <v>724</v>
      </c>
      <c r="AX9543" s="4"/>
      <c r="AY9543" s="4"/>
      <c r="AZ9543" s="4"/>
      <c r="BA9543" s="4"/>
      <c r="BB9543" s="4"/>
      <c r="BC9543" s="4">
        <v>40</v>
      </c>
      <c r="BD9543" t="str">
        <f>IF(AND(ADHOC!$G$15="",ADHOC!$S$4=""),"",IF(ADHOC!$G$15&lt;&gt;"",IF(ADHOC!$G$15=LEFT(Domein!$AS9543,LEN(ADHOC!$G$15)),MAX(Domein!BD$1:'Domein'!BD9542)+1,""),IF(ADHOC!$S$4=LEFT(Domein!$AS9543,LEN(ADHOC!$S$4)),MAX(Domein!BD$1:'Domein'!BD9542)+1,"")))</f>
        <v/>
      </c>
    </row>
    <row r="9544" spans="45:56" x14ac:dyDescent="0.2">
      <c r="AS9544" s="4" t="s">
        <v>36476</v>
      </c>
      <c r="AT9544" s="4" t="s">
        <v>13552</v>
      </c>
      <c r="AU9544" s="4" t="s">
        <v>456</v>
      </c>
      <c r="AV9544" s="4" t="s">
        <v>36464</v>
      </c>
      <c r="AW9544" s="4" t="s">
        <v>724</v>
      </c>
      <c r="AX9544" s="4"/>
      <c r="AY9544" s="4"/>
      <c r="AZ9544" s="4"/>
      <c r="BA9544" s="4"/>
      <c r="BB9544" s="4"/>
      <c r="BC9544" s="4">
        <v>40</v>
      </c>
      <c r="BD9544" t="str">
        <f>IF(AND(ADHOC!$G$15="",ADHOC!$S$4=""),"",IF(ADHOC!$G$15&lt;&gt;"",IF(ADHOC!$G$15=LEFT(Domein!$AS9544,LEN(ADHOC!$G$15)),MAX(Domein!BD$1:'Domein'!BD9543)+1,""),IF(ADHOC!$S$4=LEFT(Domein!$AS9544,LEN(ADHOC!$S$4)),MAX(Domein!BD$1:'Domein'!BD9543)+1,"")))</f>
        <v/>
      </c>
    </row>
    <row r="9545" spans="45:56" x14ac:dyDescent="0.2">
      <c r="AS9545" s="4" t="s">
        <v>8038</v>
      </c>
      <c r="AT9545" s="4" t="s">
        <v>8039</v>
      </c>
      <c r="AU9545" s="4" t="s">
        <v>456</v>
      </c>
      <c r="AV9545" s="4" t="s">
        <v>764</v>
      </c>
      <c r="AW9545" s="4" t="s">
        <v>724</v>
      </c>
      <c r="AX9545" s="4"/>
      <c r="AY9545" s="4"/>
      <c r="AZ9545" s="4"/>
      <c r="BA9545" s="4"/>
      <c r="BB9545" s="4"/>
      <c r="BC9545" s="4">
        <v>40</v>
      </c>
      <c r="BD9545" t="str">
        <f>IF(AND(ADHOC!$G$15="",ADHOC!$S$4=""),"",IF(ADHOC!$G$15&lt;&gt;"",IF(ADHOC!$G$15=LEFT(Domein!$AS9545,LEN(ADHOC!$G$15)),MAX(Domein!BD$1:'Domein'!BD9544)+1,""),IF(ADHOC!$S$4=LEFT(Domein!$AS9545,LEN(ADHOC!$S$4)),MAX(Domein!BD$1:'Domein'!BD9544)+1,"")))</f>
        <v/>
      </c>
    </row>
    <row r="9546" spans="45:56" x14ac:dyDescent="0.2">
      <c r="AS9546" s="4" t="s">
        <v>36477</v>
      </c>
      <c r="AT9546" s="4" t="s">
        <v>13554</v>
      </c>
      <c r="AU9546" s="4" t="s">
        <v>456</v>
      </c>
      <c r="AV9546" s="4" t="s">
        <v>36464</v>
      </c>
      <c r="AW9546" s="4" t="s">
        <v>724</v>
      </c>
      <c r="AX9546" s="4"/>
      <c r="AY9546" s="4"/>
      <c r="AZ9546" s="4"/>
      <c r="BA9546" s="4"/>
      <c r="BB9546" s="4"/>
      <c r="BC9546" s="4">
        <v>40</v>
      </c>
      <c r="BD9546" t="str">
        <f>IF(AND(ADHOC!$G$15="",ADHOC!$S$4=""),"",IF(ADHOC!$G$15&lt;&gt;"",IF(ADHOC!$G$15=LEFT(Domein!$AS9546,LEN(ADHOC!$G$15)),MAX(Domein!BD$1:'Domein'!BD9545)+1,""),IF(ADHOC!$S$4=LEFT(Domein!$AS9546,LEN(ADHOC!$S$4)),MAX(Domein!BD$1:'Domein'!BD9545)+1,"")))</f>
        <v/>
      </c>
    </row>
    <row r="9547" spans="45:56" x14ac:dyDescent="0.2">
      <c r="AS9547" s="4" t="s">
        <v>36478</v>
      </c>
      <c r="AT9547" s="4" t="s">
        <v>2117</v>
      </c>
      <c r="AU9547" s="4" t="s">
        <v>456</v>
      </c>
      <c r="AV9547" s="4" t="s">
        <v>36464</v>
      </c>
      <c r="AW9547" s="4" t="s">
        <v>724</v>
      </c>
      <c r="AX9547" s="4"/>
      <c r="AY9547" s="4"/>
      <c r="AZ9547" s="4"/>
      <c r="BA9547" s="4"/>
      <c r="BB9547" s="4"/>
      <c r="BC9547" s="4">
        <v>40</v>
      </c>
      <c r="BD9547" t="str">
        <f>IF(AND(ADHOC!$G$15="",ADHOC!$S$4=""),"",IF(ADHOC!$G$15&lt;&gt;"",IF(ADHOC!$G$15=LEFT(Domein!$AS9547,LEN(ADHOC!$G$15)),MAX(Domein!BD$1:'Domein'!BD9546)+1,""),IF(ADHOC!$S$4=LEFT(Domein!$AS9547,LEN(ADHOC!$S$4)),MAX(Domein!BD$1:'Domein'!BD9546)+1,"")))</f>
        <v/>
      </c>
    </row>
    <row r="9548" spans="45:56" x14ac:dyDescent="0.2">
      <c r="AS9548" s="4" t="s">
        <v>36479</v>
      </c>
      <c r="AT9548" s="4" t="s">
        <v>1874</v>
      </c>
      <c r="AU9548" s="4" t="s">
        <v>456</v>
      </c>
      <c r="AV9548" s="4" t="s">
        <v>36464</v>
      </c>
      <c r="AW9548" s="4" t="s">
        <v>724</v>
      </c>
      <c r="AX9548" s="4"/>
      <c r="AY9548" s="4"/>
      <c r="AZ9548" s="4"/>
      <c r="BA9548" s="4"/>
      <c r="BB9548" s="4"/>
      <c r="BC9548" s="4">
        <v>40</v>
      </c>
      <c r="BD9548" t="str">
        <f>IF(AND(ADHOC!$G$15="",ADHOC!$S$4=""),"",IF(ADHOC!$G$15&lt;&gt;"",IF(ADHOC!$G$15=LEFT(Domein!$AS9548,LEN(ADHOC!$G$15)),MAX(Domein!BD$1:'Domein'!BD9547)+1,""),IF(ADHOC!$S$4=LEFT(Domein!$AS9548,LEN(ADHOC!$S$4)),MAX(Domein!BD$1:'Domein'!BD9547)+1,"")))</f>
        <v/>
      </c>
    </row>
    <row r="9549" spans="45:56" x14ac:dyDescent="0.2">
      <c r="AS9549" s="4" t="s">
        <v>36480</v>
      </c>
      <c r="AT9549" s="4" t="s">
        <v>2122</v>
      </c>
      <c r="AU9549" s="4" t="s">
        <v>456</v>
      </c>
      <c r="AV9549" s="4" t="s">
        <v>36464</v>
      </c>
      <c r="AW9549" s="4" t="s">
        <v>724</v>
      </c>
      <c r="AX9549" s="4"/>
      <c r="AY9549" s="4"/>
      <c r="AZ9549" s="4"/>
      <c r="BA9549" s="4"/>
      <c r="BB9549" s="4"/>
      <c r="BC9549" s="4">
        <v>40</v>
      </c>
      <c r="BD9549" t="str">
        <f>IF(AND(ADHOC!$G$15="",ADHOC!$S$4=""),"",IF(ADHOC!$G$15&lt;&gt;"",IF(ADHOC!$G$15=LEFT(Domein!$AS9549,LEN(ADHOC!$G$15)),MAX(Domein!BD$1:'Domein'!BD9548)+1,""),IF(ADHOC!$S$4=LEFT(Domein!$AS9549,LEN(ADHOC!$S$4)),MAX(Domein!BD$1:'Domein'!BD9548)+1,"")))</f>
        <v/>
      </c>
    </row>
    <row r="9550" spans="45:56" x14ac:dyDescent="0.2">
      <c r="AS9550" s="4" t="s">
        <v>36481</v>
      </c>
      <c r="AT9550" s="4" t="s">
        <v>2132</v>
      </c>
      <c r="AU9550" s="4" t="s">
        <v>456</v>
      </c>
      <c r="AV9550" s="4" t="s">
        <v>36464</v>
      </c>
      <c r="AW9550" s="4" t="s">
        <v>724</v>
      </c>
      <c r="AX9550" s="4"/>
      <c r="AY9550" s="4"/>
      <c r="AZ9550" s="4"/>
      <c r="BA9550" s="4"/>
      <c r="BB9550" s="4"/>
      <c r="BC9550" s="4">
        <v>40</v>
      </c>
      <c r="BD9550" t="str">
        <f>IF(AND(ADHOC!$G$15="",ADHOC!$S$4=""),"",IF(ADHOC!$G$15&lt;&gt;"",IF(ADHOC!$G$15=LEFT(Domein!$AS9550,LEN(ADHOC!$G$15)),MAX(Domein!BD$1:'Domein'!BD9549)+1,""),IF(ADHOC!$S$4=LEFT(Domein!$AS9550,LEN(ADHOC!$S$4)),MAX(Domein!BD$1:'Domein'!BD9549)+1,"")))</f>
        <v/>
      </c>
    </row>
    <row r="9551" spans="45:56" x14ac:dyDescent="0.2">
      <c r="AS9551" s="4" t="s">
        <v>36482</v>
      </c>
      <c r="AT9551" s="4" t="s">
        <v>2142</v>
      </c>
      <c r="AU9551" s="4" t="s">
        <v>456</v>
      </c>
      <c r="AV9551" s="4" t="s">
        <v>36464</v>
      </c>
      <c r="AW9551" s="4" t="s">
        <v>724</v>
      </c>
      <c r="AX9551" s="4"/>
      <c r="AY9551" s="4"/>
      <c r="AZ9551" s="4"/>
      <c r="BA9551" s="4"/>
      <c r="BB9551" s="4"/>
      <c r="BC9551" s="4">
        <v>40</v>
      </c>
      <c r="BD9551" t="str">
        <f>IF(AND(ADHOC!$G$15="",ADHOC!$S$4=""),"",IF(ADHOC!$G$15&lt;&gt;"",IF(ADHOC!$G$15=LEFT(Domein!$AS9551,LEN(ADHOC!$G$15)),MAX(Domein!BD$1:'Domein'!BD9550)+1,""),IF(ADHOC!$S$4=LEFT(Domein!$AS9551,LEN(ADHOC!$S$4)),MAX(Domein!BD$1:'Domein'!BD9550)+1,"")))</f>
        <v/>
      </c>
    </row>
    <row r="9552" spans="45:56" x14ac:dyDescent="0.2">
      <c r="AS9552" s="4" t="s">
        <v>36483</v>
      </c>
      <c r="AT9552" s="4" t="s">
        <v>2146</v>
      </c>
      <c r="AU9552" s="4" t="s">
        <v>456</v>
      </c>
      <c r="AV9552" s="4" t="s">
        <v>36464</v>
      </c>
      <c r="AW9552" s="4" t="s">
        <v>724</v>
      </c>
      <c r="AX9552" s="4"/>
      <c r="AY9552" s="4"/>
      <c r="AZ9552" s="4"/>
      <c r="BA9552" s="4"/>
      <c r="BB9552" s="4"/>
      <c r="BC9552" s="4">
        <v>40</v>
      </c>
      <c r="BD9552" t="str">
        <f>IF(AND(ADHOC!$G$15="",ADHOC!$S$4=""),"",IF(ADHOC!$G$15&lt;&gt;"",IF(ADHOC!$G$15=LEFT(Domein!$AS9552,LEN(ADHOC!$G$15)),MAX(Domein!BD$1:'Domein'!BD9551)+1,""),IF(ADHOC!$S$4=LEFT(Domein!$AS9552,LEN(ADHOC!$S$4)),MAX(Domein!BD$1:'Domein'!BD9551)+1,"")))</f>
        <v/>
      </c>
    </row>
    <row r="9553" spans="45:56" x14ac:dyDescent="0.2">
      <c r="AS9553" s="4" t="s">
        <v>36484</v>
      </c>
      <c r="AT9553" s="4" t="s">
        <v>2152</v>
      </c>
      <c r="AU9553" s="4" t="s">
        <v>456</v>
      </c>
      <c r="AV9553" s="4" t="s">
        <v>36464</v>
      </c>
      <c r="AW9553" s="4" t="s">
        <v>724</v>
      </c>
      <c r="AX9553" s="4"/>
      <c r="AY9553" s="4"/>
      <c r="AZ9553" s="4"/>
      <c r="BA9553" s="4"/>
      <c r="BB9553" s="4"/>
      <c r="BC9553" s="4">
        <v>40</v>
      </c>
      <c r="BD9553" t="str">
        <f>IF(AND(ADHOC!$G$15="",ADHOC!$S$4=""),"",IF(ADHOC!$G$15&lt;&gt;"",IF(ADHOC!$G$15=LEFT(Domein!$AS9553,LEN(ADHOC!$G$15)),MAX(Domein!BD$1:'Domein'!BD9552)+1,""),IF(ADHOC!$S$4=LEFT(Domein!$AS9553,LEN(ADHOC!$S$4)),MAX(Domein!BD$1:'Domein'!BD9552)+1,"")))</f>
        <v/>
      </c>
    </row>
    <row r="9554" spans="45:56" x14ac:dyDescent="0.2">
      <c r="AS9554" s="4" t="s">
        <v>36485</v>
      </c>
      <c r="AT9554" s="4" t="s">
        <v>2154</v>
      </c>
      <c r="AU9554" s="4" t="s">
        <v>456</v>
      </c>
      <c r="AV9554" s="4" t="s">
        <v>36464</v>
      </c>
      <c r="AW9554" s="4" t="s">
        <v>724</v>
      </c>
      <c r="AX9554" s="4"/>
      <c r="AY9554" s="4"/>
      <c r="AZ9554" s="4"/>
      <c r="BA9554" s="4"/>
      <c r="BB9554" s="4"/>
      <c r="BC9554" s="4">
        <v>40</v>
      </c>
      <c r="BD9554" t="str">
        <f>IF(AND(ADHOC!$G$15="",ADHOC!$S$4=""),"",IF(ADHOC!$G$15&lt;&gt;"",IF(ADHOC!$G$15=LEFT(Domein!$AS9554,LEN(ADHOC!$G$15)),MAX(Domein!BD$1:'Domein'!BD9553)+1,""),IF(ADHOC!$S$4=LEFT(Domein!$AS9554,LEN(ADHOC!$S$4)),MAX(Domein!BD$1:'Domein'!BD9553)+1,"")))</f>
        <v/>
      </c>
    </row>
    <row r="9555" spans="45:56" x14ac:dyDescent="0.2">
      <c r="AS9555" s="4" t="s">
        <v>36486</v>
      </c>
      <c r="AT9555" s="4" t="s">
        <v>2160</v>
      </c>
      <c r="AU9555" s="4" t="s">
        <v>456</v>
      </c>
      <c r="AV9555" s="4" t="s">
        <v>36464</v>
      </c>
      <c r="AW9555" s="4" t="s">
        <v>724</v>
      </c>
      <c r="AX9555" s="4"/>
      <c r="AY9555" s="4"/>
      <c r="AZ9555" s="4"/>
      <c r="BA9555" s="4"/>
      <c r="BB9555" s="4"/>
      <c r="BC9555" s="4">
        <v>40</v>
      </c>
      <c r="BD9555" t="str">
        <f>IF(AND(ADHOC!$G$15="",ADHOC!$S$4=""),"",IF(ADHOC!$G$15&lt;&gt;"",IF(ADHOC!$G$15=LEFT(Domein!$AS9555,LEN(ADHOC!$G$15)),MAX(Domein!BD$1:'Domein'!BD9554)+1,""),IF(ADHOC!$S$4=LEFT(Domein!$AS9555,LEN(ADHOC!$S$4)),MAX(Domein!BD$1:'Domein'!BD9554)+1,"")))</f>
        <v/>
      </c>
    </row>
    <row r="9556" spans="45:56" x14ac:dyDescent="0.2">
      <c r="AS9556" s="4" t="s">
        <v>36487</v>
      </c>
      <c r="AT9556" s="4" t="s">
        <v>2162</v>
      </c>
      <c r="AU9556" s="4" t="s">
        <v>456</v>
      </c>
      <c r="AV9556" s="4" t="s">
        <v>36464</v>
      </c>
      <c r="AW9556" s="4" t="s">
        <v>724</v>
      </c>
      <c r="AX9556" s="4"/>
      <c r="AY9556" s="4"/>
      <c r="AZ9556" s="4"/>
      <c r="BA9556" s="4"/>
      <c r="BB9556" s="4"/>
      <c r="BC9556" s="4">
        <v>40</v>
      </c>
      <c r="BD9556" t="str">
        <f>IF(AND(ADHOC!$G$15="",ADHOC!$S$4=""),"",IF(ADHOC!$G$15&lt;&gt;"",IF(ADHOC!$G$15=LEFT(Domein!$AS9556,LEN(ADHOC!$G$15)),MAX(Domein!BD$1:'Domein'!BD9555)+1,""),IF(ADHOC!$S$4=LEFT(Domein!$AS9556,LEN(ADHOC!$S$4)),MAX(Domein!BD$1:'Domein'!BD9555)+1,"")))</f>
        <v/>
      </c>
    </row>
    <row r="9557" spans="45:56" x14ac:dyDescent="0.2">
      <c r="AS9557" s="4" t="s">
        <v>36488</v>
      </c>
      <c r="AT9557" s="4" t="s">
        <v>2164</v>
      </c>
      <c r="AU9557" s="4" t="s">
        <v>456</v>
      </c>
      <c r="AV9557" s="4" t="s">
        <v>36464</v>
      </c>
      <c r="AW9557" s="4" t="s">
        <v>724</v>
      </c>
      <c r="AX9557" s="4"/>
      <c r="AY9557" s="4"/>
      <c r="AZ9557" s="4"/>
      <c r="BA9557" s="4"/>
      <c r="BB9557" s="4"/>
      <c r="BC9557" s="4">
        <v>40</v>
      </c>
      <c r="BD9557" t="str">
        <f>IF(AND(ADHOC!$G$15="",ADHOC!$S$4=""),"",IF(ADHOC!$G$15&lt;&gt;"",IF(ADHOC!$G$15=LEFT(Domein!$AS9557,LEN(ADHOC!$G$15)),MAX(Domein!BD$1:'Domein'!BD9556)+1,""),IF(ADHOC!$S$4=LEFT(Domein!$AS9557,LEN(ADHOC!$S$4)),MAX(Domein!BD$1:'Domein'!BD9556)+1,"")))</f>
        <v/>
      </c>
    </row>
    <row r="9558" spans="45:56" x14ac:dyDescent="0.2">
      <c r="AS9558" s="4" t="s">
        <v>36489</v>
      </c>
      <c r="AT9558" s="4" t="s">
        <v>2167</v>
      </c>
      <c r="AU9558" s="4" t="s">
        <v>456</v>
      </c>
      <c r="AV9558" s="4" t="s">
        <v>36464</v>
      </c>
      <c r="AW9558" s="4" t="s">
        <v>724</v>
      </c>
      <c r="AX9558" s="4"/>
      <c r="AY9558" s="4"/>
      <c r="AZ9558" s="4"/>
      <c r="BA9558" s="4"/>
      <c r="BB9558" s="4"/>
      <c r="BC9558" s="4">
        <v>40</v>
      </c>
      <c r="BD9558" t="str">
        <f>IF(AND(ADHOC!$G$15="",ADHOC!$S$4=""),"",IF(ADHOC!$G$15&lt;&gt;"",IF(ADHOC!$G$15=LEFT(Domein!$AS9558,LEN(ADHOC!$G$15)),MAX(Domein!BD$1:'Domein'!BD9557)+1,""),IF(ADHOC!$S$4=LEFT(Domein!$AS9558,LEN(ADHOC!$S$4)),MAX(Domein!BD$1:'Domein'!BD9557)+1,"")))</f>
        <v/>
      </c>
    </row>
    <row r="9559" spans="45:56" x14ac:dyDescent="0.2">
      <c r="AS9559" s="4" t="s">
        <v>7101</v>
      </c>
      <c r="AT9559" s="4" t="s">
        <v>7102</v>
      </c>
      <c r="AU9559" s="4" t="s">
        <v>462</v>
      </c>
      <c r="AV9559" s="4" t="s">
        <v>764</v>
      </c>
      <c r="AW9559" s="4" t="s">
        <v>701</v>
      </c>
      <c r="AX9559" s="4"/>
      <c r="AY9559" s="4"/>
      <c r="AZ9559" s="4"/>
      <c r="BA9559" s="4"/>
      <c r="BB9559" s="4"/>
      <c r="BC9559" s="4">
        <v>40</v>
      </c>
      <c r="BD9559" t="str">
        <f>IF(AND(ADHOC!$G$15="",ADHOC!$S$4=""),"",IF(ADHOC!$G$15&lt;&gt;"",IF(ADHOC!$G$15=LEFT(Domein!$AS9559,LEN(ADHOC!$G$15)),MAX(Domein!BD$1:'Domein'!BD9558)+1,""),IF(ADHOC!$S$4=LEFT(Domein!$AS9559,LEN(ADHOC!$S$4)),MAX(Domein!BD$1:'Domein'!BD9558)+1,"")))</f>
        <v/>
      </c>
    </row>
    <row r="9560" spans="45:56" x14ac:dyDescent="0.2">
      <c r="AS9560" s="4" t="s">
        <v>7103</v>
      </c>
      <c r="AT9560" s="4" t="s">
        <v>7104</v>
      </c>
      <c r="AU9560" s="4" t="s">
        <v>462</v>
      </c>
      <c r="AV9560" s="4" t="s">
        <v>764</v>
      </c>
      <c r="AW9560" s="4" t="s">
        <v>701</v>
      </c>
      <c r="AX9560" s="4"/>
      <c r="AY9560" s="4"/>
      <c r="AZ9560" s="4"/>
      <c r="BA9560" s="4"/>
      <c r="BB9560" s="4"/>
      <c r="BC9560" s="4">
        <v>40</v>
      </c>
      <c r="BD9560" t="str">
        <f>IF(AND(ADHOC!$G$15="",ADHOC!$S$4=""),"",IF(ADHOC!$G$15&lt;&gt;"",IF(ADHOC!$G$15=LEFT(Domein!$AS9560,LEN(ADHOC!$G$15)),MAX(Domein!BD$1:'Domein'!BD9559)+1,""),IF(ADHOC!$S$4=LEFT(Domein!$AS9560,LEN(ADHOC!$S$4)),MAX(Domein!BD$1:'Domein'!BD9559)+1,"")))</f>
        <v/>
      </c>
    </row>
    <row r="9561" spans="45:56" x14ac:dyDescent="0.2">
      <c r="AS9561" s="4" t="s">
        <v>7105</v>
      </c>
      <c r="AT9561" s="4" t="s">
        <v>7106</v>
      </c>
      <c r="AU9561" s="4" t="s">
        <v>462</v>
      </c>
      <c r="AV9561" s="4" t="s">
        <v>764</v>
      </c>
      <c r="AW9561" s="4" t="s">
        <v>701</v>
      </c>
      <c r="AX9561" s="4"/>
      <c r="AY9561" s="4"/>
      <c r="AZ9561" s="4"/>
      <c r="BA9561" s="4"/>
      <c r="BB9561" s="4"/>
      <c r="BC9561" s="4">
        <v>40</v>
      </c>
      <c r="BD9561" t="str">
        <f>IF(AND(ADHOC!$G$15="",ADHOC!$S$4=""),"",IF(ADHOC!$G$15&lt;&gt;"",IF(ADHOC!$G$15=LEFT(Domein!$AS9561,LEN(ADHOC!$G$15)),MAX(Domein!BD$1:'Domein'!BD9560)+1,""),IF(ADHOC!$S$4=LEFT(Domein!$AS9561,LEN(ADHOC!$S$4)),MAX(Domein!BD$1:'Domein'!BD9560)+1,"")))</f>
        <v/>
      </c>
    </row>
    <row r="9562" spans="45:56" x14ac:dyDescent="0.2">
      <c r="AS9562" s="4" t="s">
        <v>7107</v>
      </c>
      <c r="AT9562" s="4" t="s">
        <v>7108</v>
      </c>
      <c r="AU9562" s="4" t="s">
        <v>462</v>
      </c>
      <c r="AV9562" s="4" t="s">
        <v>764</v>
      </c>
      <c r="AW9562" s="4" t="s">
        <v>701</v>
      </c>
      <c r="AX9562" s="4"/>
      <c r="AY9562" s="4"/>
      <c r="AZ9562" s="4"/>
      <c r="BA9562" s="4"/>
      <c r="BB9562" s="4"/>
      <c r="BC9562" s="4">
        <v>40</v>
      </c>
      <c r="BD9562" t="str">
        <f>IF(AND(ADHOC!$G$15="",ADHOC!$S$4=""),"",IF(ADHOC!$G$15&lt;&gt;"",IF(ADHOC!$G$15=LEFT(Domein!$AS9562,LEN(ADHOC!$G$15)),MAX(Domein!BD$1:'Domein'!BD9561)+1,""),IF(ADHOC!$S$4=LEFT(Domein!$AS9562,LEN(ADHOC!$S$4)),MAX(Domein!BD$1:'Domein'!BD9561)+1,"")))</f>
        <v/>
      </c>
    </row>
    <row r="9563" spans="45:56" x14ac:dyDescent="0.2">
      <c r="AS9563" s="4" t="s">
        <v>36490</v>
      </c>
      <c r="AT9563" s="4" t="s">
        <v>19760</v>
      </c>
      <c r="AU9563" s="4" t="s">
        <v>456</v>
      </c>
      <c r="AV9563" s="4" t="s">
        <v>36464</v>
      </c>
      <c r="AW9563" s="4" t="s">
        <v>724</v>
      </c>
      <c r="AX9563" s="4"/>
      <c r="AY9563" s="4"/>
      <c r="AZ9563" s="4"/>
      <c r="BA9563" s="4"/>
      <c r="BB9563" s="4"/>
      <c r="BC9563" s="4">
        <v>40</v>
      </c>
      <c r="BD9563" t="str">
        <f>IF(AND(ADHOC!$G$15="",ADHOC!$S$4=""),"",IF(ADHOC!$G$15&lt;&gt;"",IF(ADHOC!$G$15=LEFT(Domein!$AS9563,LEN(ADHOC!$G$15)),MAX(Domein!BD$1:'Domein'!BD9562)+1,""),IF(ADHOC!$S$4=LEFT(Domein!$AS9563,LEN(ADHOC!$S$4)),MAX(Domein!BD$1:'Domein'!BD9562)+1,"")))</f>
        <v/>
      </c>
    </row>
    <row r="9564" spans="45:56" x14ac:dyDescent="0.2">
      <c r="AS9564" s="4" t="s">
        <v>36491</v>
      </c>
      <c r="AT9564" s="4" t="s">
        <v>13557</v>
      </c>
      <c r="AU9564" s="4" t="s">
        <v>456</v>
      </c>
      <c r="AV9564" s="4" t="s">
        <v>36464</v>
      </c>
      <c r="AW9564" s="4" t="s">
        <v>724</v>
      </c>
      <c r="AX9564" s="4"/>
      <c r="AY9564" s="4"/>
      <c r="AZ9564" s="4"/>
      <c r="BA9564" s="4"/>
      <c r="BB9564" s="4"/>
      <c r="BC9564" s="4">
        <v>40</v>
      </c>
      <c r="BD9564" t="str">
        <f>IF(AND(ADHOC!$G$15="",ADHOC!$S$4=""),"",IF(ADHOC!$G$15&lt;&gt;"",IF(ADHOC!$G$15=LEFT(Domein!$AS9564,LEN(ADHOC!$G$15)),MAX(Domein!BD$1:'Domein'!BD9563)+1,""),IF(ADHOC!$S$4=LEFT(Domein!$AS9564,LEN(ADHOC!$S$4)),MAX(Domein!BD$1:'Domein'!BD9563)+1,"")))</f>
        <v/>
      </c>
    </row>
    <row r="9565" spans="45:56" x14ac:dyDescent="0.2">
      <c r="AS9565" s="4" t="s">
        <v>36492</v>
      </c>
      <c r="AT9565" s="4" t="s">
        <v>13559</v>
      </c>
      <c r="AU9565" s="4" t="s">
        <v>456</v>
      </c>
      <c r="AV9565" s="4" t="s">
        <v>36464</v>
      </c>
      <c r="AW9565" s="4" t="s">
        <v>724</v>
      </c>
      <c r="AX9565" s="4"/>
      <c r="AY9565" s="4"/>
      <c r="AZ9565" s="4"/>
      <c r="BA9565" s="4"/>
      <c r="BB9565" s="4"/>
      <c r="BC9565" s="4">
        <v>40</v>
      </c>
      <c r="BD9565" t="str">
        <f>IF(AND(ADHOC!$G$15="",ADHOC!$S$4=""),"",IF(ADHOC!$G$15&lt;&gt;"",IF(ADHOC!$G$15=LEFT(Domein!$AS9565,LEN(ADHOC!$G$15)),MAX(Domein!BD$1:'Domein'!BD9564)+1,""),IF(ADHOC!$S$4=LEFT(Domein!$AS9565,LEN(ADHOC!$S$4)),MAX(Domein!BD$1:'Domein'!BD9564)+1,"")))</f>
        <v/>
      </c>
    </row>
    <row r="9566" spans="45:56" x14ac:dyDescent="0.2">
      <c r="AS9566" s="4" t="s">
        <v>36493</v>
      </c>
      <c r="AT9566" s="4" t="s">
        <v>13561</v>
      </c>
      <c r="AU9566" s="4" t="s">
        <v>456</v>
      </c>
      <c r="AV9566" s="4" t="s">
        <v>36464</v>
      </c>
      <c r="AW9566" s="4" t="s">
        <v>724</v>
      </c>
      <c r="AX9566" s="4"/>
      <c r="AY9566" s="4"/>
      <c r="AZ9566" s="4"/>
      <c r="BA9566" s="4"/>
      <c r="BB9566" s="4"/>
      <c r="BC9566" s="4">
        <v>40</v>
      </c>
      <c r="BD9566" t="str">
        <f>IF(AND(ADHOC!$G$15="",ADHOC!$S$4=""),"",IF(ADHOC!$G$15&lt;&gt;"",IF(ADHOC!$G$15=LEFT(Domein!$AS9566,LEN(ADHOC!$G$15)),MAX(Domein!BD$1:'Domein'!BD9565)+1,""),IF(ADHOC!$S$4=LEFT(Domein!$AS9566,LEN(ADHOC!$S$4)),MAX(Domein!BD$1:'Domein'!BD9565)+1,"")))</f>
        <v/>
      </c>
    </row>
    <row r="9567" spans="45:56" x14ac:dyDescent="0.2">
      <c r="AS9567" s="4" t="s">
        <v>9831</v>
      </c>
      <c r="AT9567" s="4" t="s">
        <v>9832</v>
      </c>
      <c r="AU9567" s="4" t="s">
        <v>463</v>
      </c>
      <c r="AV9567" s="4" t="s">
        <v>764</v>
      </c>
      <c r="AW9567" s="4" t="s">
        <v>939</v>
      </c>
      <c r="AX9567" s="4"/>
      <c r="AY9567" s="4"/>
      <c r="AZ9567" s="4"/>
      <c r="BA9567" s="4"/>
      <c r="BB9567" s="4"/>
      <c r="BC9567" s="4">
        <v>40</v>
      </c>
      <c r="BD9567" t="str">
        <f>IF(AND(ADHOC!$G$15="",ADHOC!$S$4=""),"",IF(ADHOC!$G$15&lt;&gt;"",IF(ADHOC!$G$15=LEFT(Domein!$AS9567,LEN(ADHOC!$G$15)),MAX(Domein!BD$1:'Domein'!BD9566)+1,""),IF(ADHOC!$S$4=LEFT(Domein!$AS9567,LEN(ADHOC!$S$4)),MAX(Domein!BD$1:'Domein'!BD9566)+1,"")))</f>
        <v/>
      </c>
    </row>
    <row r="9568" spans="45:56" x14ac:dyDescent="0.2">
      <c r="AS9568" s="4" t="s">
        <v>9833</v>
      </c>
      <c r="AT9568" s="4" t="s">
        <v>9834</v>
      </c>
      <c r="AU9568" s="4" t="s">
        <v>463</v>
      </c>
      <c r="AV9568" s="4" t="s">
        <v>764</v>
      </c>
      <c r="AW9568" s="4" t="s">
        <v>939</v>
      </c>
      <c r="AX9568" s="4"/>
      <c r="AY9568" s="4"/>
      <c r="AZ9568" s="4"/>
      <c r="BA9568" s="4"/>
      <c r="BB9568" s="4"/>
      <c r="BC9568" s="4">
        <v>40</v>
      </c>
      <c r="BD9568" t="str">
        <f>IF(AND(ADHOC!$G$15="",ADHOC!$S$4=""),"",IF(ADHOC!$G$15&lt;&gt;"",IF(ADHOC!$G$15=LEFT(Domein!$AS9568,LEN(ADHOC!$G$15)),MAX(Domein!BD$1:'Domein'!BD9567)+1,""),IF(ADHOC!$S$4=LEFT(Domein!$AS9568,LEN(ADHOC!$S$4)),MAX(Domein!BD$1:'Domein'!BD9567)+1,"")))</f>
        <v/>
      </c>
    </row>
    <row r="9569" spans="45:56" x14ac:dyDescent="0.2">
      <c r="AS9569" s="4" t="s">
        <v>8361</v>
      </c>
      <c r="AT9569" s="4" t="s">
        <v>8342</v>
      </c>
      <c r="AU9569" s="4" t="s">
        <v>456</v>
      </c>
      <c r="AV9569" s="4" t="s">
        <v>764</v>
      </c>
      <c r="AW9569" s="4" t="s">
        <v>701</v>
      </c>
      <c r="AX9569" s="4"/>
      <c r="AY9569" s="4"/>
      <c r="AZ9569" s="4"/>
      <c r="BA9569" s="4"/>
      <c r="BB9569" s="4"/>
      <c r="BC9569" s="4">
        <v>40</v>
      </c>
      <c r="BD9569" t="str">
        <f>IF(AND(ADHOC!$G$15="",ADHOC!$S$4=""),"",IF(ADHOC!$G$15&lt;&gt;"",IF(ADHOC!$G$15=LEFT(Domein!$AS9569,LEN(ADHOC!$G$15)),MAX(Domein!BD$1:'Domein'!BD9568)+1,""),IF(ADHOC!$S$4=LEFT(Domein!$AS9569,LEN(ADHOC!$S$4)),MAX(Domein!BD$1:'Domein'!BD9568)+1,"")))</f>
        <v/>
      </c>
    </row>
    <row r="9570" spans="45:56" x14ac:dyDescent="0.2">
      <c r="AS9570" s="4" t="s">
        <v>8362</v>
      </c>
      <c r="AT9570" s="4" t="s">
        <v>8343</v>
      </c>
      <c r="AU9570" s="4" t="s">
        <v>456</v>
      </c>
      <c r="AV9570" s="4" t="s">
        <v>764</v>
      </c>
      <c r="AW9570" s="4" t="s">
        <v>701</v>
      </c>
      <c r="AX9570" s="4"/>
      <c r="AY9570" s="4"/>
      <c r="AZ9570" s="4"/>
      <c r="BA9570" s="4"/>
      <c r="BB9570" s="4"/>
      <c r="BC9570" s="4">
        <v>40</v>
      </c>
      <c r="BD9570" t="str">
        <f>IF(AND(ADHOC!$G$15="",ADHOC!$S$4=""),"",IF(ADHOC!$G$15&lt;&gt;"",IF(ADHOC!$G$15=LEFT(Domein!$AS9570,LEN(ADHOC!$G$15)),MAX(Domein!BD$1:'Domein'!BD9569)+1,""),IF(ADHOC!$S$4=LEFT(Domein!$AS9570,LEN(ADHOC!$S$4)),MAX(Domein!BD$1:'Domein'!BD9569)+1,"")))</f>
        <v/>
      </c>
    </row>
    <row r="9571" spans="45:56" x14ac:dyDescent="0.2">
      <c r="AS9571" s="4" t="s">
        <v>36494</v>
      </c>
      <c r="AT9571" s="4" t="s">
        <v>13563</v>
      </c>
      <c r="AU9571" s="4" t="s">
        <v>456</v>
      </c>
      <c r="AV9571" s="4" t="s">
        <v>36464</v>
      </c>
      <c r="AW9571" s="4" t="s">
        <v>724</v>
      </c>
      <c r="AX9571" s="4"/>
      <c r="AY9571" s="4"/>
      <c r="AZ9571" s="4"/>
      <c r="BA9571" s="4"/>
      <c r="BB9571" s="4"/>
      <c r="BC9571" s="4">
        <v>40</v>
      </c>
      <c r="BD9571" t="str">
        <f>IF(AND(ADHOC!$G$15="",ADHOC!$S$4=""),"",IF(ADHOC!$G$15&lt;&gt;"",IF(ADHOC!$G$15=LEFT(Domein!$AS9571,LEN(ADHOC!$G$15)),MAX(Domein!BD$1:'Domein'!BD9570)+1,""),IF(ADHOC!$S$4=LEFT(Domein!$AS9571,LEN(ADHOC!$S$4)),MAX(Domein!BD$1:'Domein'!BD9570)+1,"")))</f>
        <v/>
      </c>
    </row>
    <row r="9572" spans="45:56" x14ac:dyDescent="0.2">
      <c r="AS9572" s="4" t="s">
        <v>13744</v>
      </c>
      <c r="AT9572" s="4" t="s">
        <v>13745</v>
      </c>
      <c r="AU9572" s="4" t="s">
        <v>456</v>
      </c>
      <c r="AV9572" s="4" t="s">
        <v>790</v>
      </c>
      <c r="AW9572" s="4" t="s">
        <v>701</v>
      </c>
      <c r="AX9572" s="4"/>
      <c r="AY9572" s="4"/>
      <c r="AZ9572" s="4"/>
      <c r="BA9572" s="4"/>
      <c r="BB9572" s="4"/>
      <c r="BC9572" s="4">
        <v>40</v>
      </c>
      <c r="BD9572" t="str">
        <f>IF(AND(ADHOC!$G$15="",ADHOC!$S$4=""),"",IF(ADHOC!$G$15&lt;&gt;"",IF(ADHOC!$G$15=LEFT(Domein!$AS9572,LEN(ADHOC!$G$15)),MAX(Domein!BD$1:'Domein'!BD9571)+1,""),IF(ADHOC!$S$4=LEFT(Domein!$AS9572,LEN(ADHOC!$S$4)),MAX(Domein!BD$1:'Domein'!BD9571)+1,"")))</f>
        <v/>
      </c>
    </row>
    <row r="9573" spans="45:56" x14ac:dyDescent="0.2">
      <c r="AS9573" s="4" t="s">
        <v>36495</v>
      </c>
      <c r="AT9573" s="4" t="s">
        <v>13565</v>
      </c>
      <c r="AU9573" s="4" t="s">
        <v>456</v>
      </c>
      <c r="AV9573" s="4" t="s">
        <v>36464</v>
      </c>
      <c r="AW9573" s="4" t="s">
        <v>724</v>
      </c>
      <c r="AX9573" s="4"/>
      <c r="AY9573" s="4"/>
      <c r="AZ9573" s="4"/>
      <c r="BA9573" s="4"/>
      <c r="BB9573" s="4"/>
      <c r="BC9573" s="4">
        <v>40</v>
      </c>
      <c r="BD9573" t="str">
        <f>IF(AND(ADHOC!$G$15="",ADHOC!$S$4=""),"",IF(ADHOC!$G$15&lt;&gt;"",IF(ADHOC!$G$15=LEFT(Domein!$AS9573,LEN(ADHOC!$G$15)),MAX(Domein!BD$1:'Domein'!BD9572)+1,""),IF(ADHOC!$S$4=LEFT(Domein!$AS9573,LEN(ADHOC!$S$4)),MAX(Domein!BD$1:'Domein'!BD9572)+1,"")))</f>
        <v/>
      </c>
    </row>
    <row r="9574" spans="45:56" x14ac:dyDescent="0.2">
      <c r="AS9574" s="4" t="s">
        <v>36496</v>
      </c>
      <c r="AT9574" s="4" t="s">
        <v>13567</v>
      </c>
      <c r="AU9574" s="4" t="s">
        <v>456</v>
      </c>
      <c r="AV9574" s="4" t="s">
        <v>36464</v>
      </c>
      <c r="AW9574" s="4" t="s">
        <v>724</v>
      </c>
      <c r="AX9574" s="4"/>
      <c r="AY9574" s="4"/>
      <c r="AZ9574" s="4"/>
      <c r="BA9574" s="4"/>
      <c r="BB9574" s="4"/>
      <c r="BC9574" s="4">
        <v>40</v>
      </c>
      <c r="BD9574" t="str">
        <f>IF(AND(ADHOC!$G$15="",ADHOC!$S$4=""),"",IF(ADHOC!$G$15&lt;&gt;"",IF(ADHOC!$G$15=LEFT(Domein!$AS9574,LEN(ADHOC!$G$15)),MAX(Domein!BD$1:'Domein'!BD9573)+1,""),IF(ADHOC!$S$4=LEFT(Domein!$AS9574,LEN(ADHOC!$S$4)),MAX(Domein!BD$1:'Domein'!BD9573)+1,"")))</f>
        <v/>
      </c>
    </row>
    <row r="9575" spans="45:56" x14ac:dyDescent="0.2">
      <c r="AS9575" s="4" t="s">
        <v>36497</v>
      </c>
      <c r="AT9575" s="4" t="s">
        <v>13569</v>
      </c>
      <c r="AU9575" s="4" t="s">
        <v>456</v>
      </c>
      <c r="AV9575" s="4" t="s">
        <v>36464</v>
      </c>
      <c r="AW9575" s="4" t="s">
        <v>724</v>
      </c>
      <c r="AX9575" s="4"/>
      <c r="AY9575" s="4"/>
      <c r="AZ9575" s="4"/>
      <c r="BA9575" s="4"/>
      <c r="BB9575" s="4"/>
      <c r="BC9575" s="4">
        <v>40</v>
      </c>
      <c r="BD9575" t="str">
        <f>IF(AND(ADHOC!$G$15="",ADHOC!$S$4=""),"",IF(ADHOC!$G$15&lt;&gt;"",IF(ADHOC!$G$15=LEFT(Domein!$AS9575,LEN(ADHOC!$G$15)),MAX(Domein!BD$1:'Domein'!BD9574)+1,""),IF(ADHOC!$S$4=LEFT(Domein!$AS9575,LEN(ADHOC!$S$4)),MAX(Domein!BD$1:'Domein'!BD9574)+1,"")))</f>
        <v/>
      </c>
    </row>
    <row r="9576" spans="45:56" x14ac:dyDescent="0.2">
      <c r="AS9576" s="4" t="s">
        <v>36498</v>
      </c>
      <c r="AT9576" s="4" t="s">
        <v>13571</v>
      </c>
      <c r="AU9576" s="4" t="s">
        <v>456</v>
      </c>
      <c r="AV9576" s="4" t="s">
        <v>36464</v>
      </c>
      <c r="AW9576" s="4" t="s">
        <v>724</v>
      </c>
      <c r="AX9576" s="4"/>
      <c r="AY9576" s="4"/>
      <c r="AZ9576" s="4"/>
      <c r="BA9576" s="4"/>
      <c r="BB9576" s="4"/>
      <c r="BC9576" s="4">
        <v>40</v>
      </c>
      <c r="BD9576" t="str">
        <f>IF(AND(ADHOC!$G$15="",ADHOC!$S$4=""),"",IF(ADHOC!$G$15&lt;&gt;"",IF(ADHOC!$G$15=LEFT(Domein!$AS9576,LEN(ADHOC!$G$15)),MAX(Domein!BD$1:'Domein'!BD9575)+1,""),IF(ADHOC!$S$4=LEFT(Domein!$AS9576,LEN(ADHOC!$S$4)),MAX(Domein!BD$1:'Domein'!BD9575)+1,"")))</f>
        <v/>
      </c>
    </row>
    <row r="9577" spans="45:56" x14ac:dyDescent="0.2">
      <c r="AS9577" s="4" t="s">
        <v>36499</v>
      </c>
      <c r="AT9577" s="4" t="s">
        <v>13573</v>
      </c>
      <c r="AU9577" s="4" t="s">
        <v>456</v>
      </c>
      <c r="AV9577" s="4" t="s">
        <v>36464</v>
      </c>
      <c r="AW9577" s="4" t="s">
        <v>724</v>
      </c>
      <c r="AX9577" s="4"/>
      <c r="AY9577" s="4"/>
      <c r="AZ9577" s="4"/>
      <c r="BA9577" s="4"/>
      <c r="BB9577" s="4"/>
      <c r="BC9577" s="4">
        <v>40</v>
      </c>
      <c r="BD9577" t="str">
        <f>IF(AND(ADHOC!$G$15="",ADHOC!$S$4=""),"",IF(ADHOC!$G$15&lt;&gt;"",IF(ADHOC!$G$15=LEFT(Domein!$AS9577,LEN(ADHOC!$G$15)),MAX(Domein!BD$1:'Domein'!BD9576)+1,""),IF(ADHOC!$S$4=LEFT(Domein!$AS9577,LEN(ADHOC!$S$4)),MAX(Domein!BD$1:'Domein'!BD9576)+1,"")))</f>
        <v/>
      </c>
    </row>
    <row r="9578" spans="45:56" x14ac:dyDescent="0.2">
      <c r="AS9578" s="4" t="s">
        <v>36500</v>
      </c>
      <c r="AT9578" s="4" t="s">
        <v>13609</v>
      </c>
      <c r="AU9578" s="4" t="s">
        <v>456</v>
      </c>
      <c r="AV9578" s="4" t="s">
        <v>36464</v>
      </c>
      <c r="AW9578" s="4" t="s">
        <v>724</v>
      </c>
      <c r="AX9578" s="4"/>
      <c r="AY9578" s="4"/>
      <c r="AZ9578" s="4"/>
      <c r="BA9578" s="4"/>
      <c r="BB9578" s="4"/>
      <c r="BC9578" s="4">
        <v>40</v>
      </c>
      <c r="BD9578" t="str">
        <f>IF(AND(ADHOC!$G$15="",ADHOC!$S$4=""),"",IF(ADHOC!$G$15&lt;&gt;"",IF(ADHOC!$G$15=LEFT(Domein!$AS9578,LEN(ADHOC!$G$15)),MAX(Domein!BD$1:'Domein'!BD9577)+1,""),IF(ADHOC!$S$4=LEFT(Domein!$AS9578,LEN(ADHOC!$S$4)),MAX(Domein!BD$1:'Domein'!BD9577)+1,"")))</f>
        <v/>
      </c>
    </row>
    <row r="9579" spans="45:56" x14ac:dyDescent="0.2">
      <c r="AS9579" s="4" t="s">
        <v>3497</v>
      </c>
      <c r="AT9579" s="4" t="s">
        <v>3498</v>
      </c>
      <c r="AU9579" s="4" t="s">
        <v>456</v>
      </c>
      <c r="AV9579" s="4" t="s">
        <v>788</v>
      </c>
      <c r="AW9579" s="4" t="s">
        <v>701</v>
      </c>
      <c r="AX9579" s="4"/>
      <c r="AY9579" s="4">
        <v>254881</v>
      </c>
      <c r="AZ9579" s="4">
        <v>473398</v>
      </c>
      <c r="BA9579" s="4" t="s">
        <v>29031</v>
      </c>
      <c r="BB9579" s="4" t="s">
        <v>29032</v>
      </c>
      <c r="BC9579" s="4">
        <v>40</v>
      </c>
      <c r="BD9579" t="str">
        <f>IF(AND(ADHOC!$G$15="",ADHOC!$S$4=""),"",IF(ADHOC!$G$15&lt;&gt;"",IF(ADHOC!$G$15=LEFT(Domein!$AS9579,LEN(ADHOC!$G$15)),MAX(Domein!BD$1:'Domein'!BD9578)+1,""),IF(ADHOC!$S$4=LEFT(Domein!$AS9579,LEN(ADHOC!$S$4)),MAX(Domein!BD$1:'Domein'!BD9578)+1,"")))</f>
        <v/>
      </c>
    </row>
    <row r="9580" spans="45:56" x14ac:dyDescent="0.2">
      <c r="AS9580" s="4" t="s">
        <v>3499</v>
      </c>
      <c r="AT9580" s="4" t="s">
        <v>12329</v>
      </c>
      <c r="AU9580" s="4" t="s">
        <v>463</v>
      </c>
      <c r="AV9580" s="4" t="s">
        <v>774</v>
      </c>
      <c r="AW9580" s="4" t="s">
        <v>701</v>
      </c>
      <c r="AX9580" s="4"/>
      <c r="AY9580" s="4"/>
      <c r="AZ9580" s="4"/>
      <c r="BA9580" s="4"/>
      <c r="BB9580" s="4"/>
      <c r="BC9580" s="4">
        <v>40</v>
      </c>
      <c r="BD9580" t="str">
        <f>IF(AND(ADHOC!$G$15="",ADHOC!$S$4=""),"",IF(ADHOC!$G$15&lt;&gt;"",IF(ADHOC!$G$15=LEFT(Domein!$AS9580,LEN(ADHOC!$G$15)),MAX(Domein!BD$1:'Domein'!BD9579)+1,""),IF(ADHOC!$S$4=LEFT(Domein!$AS9580,LEN(ADHOC!$S$4)),MAX(Domein!BD$1:'Domein'!BD9579)+1,"")))</f>
        <v/>
      </c>
    </row>
    <row r="9581" spans="45:56" x14ac:dyDescent="0.2">
      <c r="AS9581" s="4" t="s">
        <v>3500</v>
      </c>
      <c r="AT9581" s="4" t="s">
        <v>3501</v>
      </c>
      <c r="AU9581" s="4" t="s">
        <v>456</v>
      </c>
      <c r="AV9581" s="4" t="s">
        <v>789</v>
      </c>
      <c r="AW9581" s="4" t="s">
        <v>701</v>
      </c>
      <c r="AX9581" s="4"/>
      <c r="AY9581" s="4">
        <v>265886</v>
      </c>
      <c r="AZ9581" s="4">
        <v>474643</v>
      </c>
      <c r="BA9581" s="4" t="s">
        <v>29033</v>
      </c>
      <c r="BB9581" s="4" t="s">
        <v>29034</v>
      </c>
      <c r="BC9581" s="4">
        <v>40</v>
      </c>
      <c r="BD9581" t="str">
        <f>IF(AND(ADHOC!$G$15="",ADHOC!$S$4=""),"",IF(ADHOC!$G$15&lt;&gt;"",IF(ADHOC!$G$15=LEFT(Domein!$AS9581,LEN(ADHOC!$G$15)),MAX(Domein!BD$1:'Domein'!BD9580)+1,""),IF(ADHOC!$S$4=LEFT(Domein!$AS9581,LEN(ADHOC!$S$4)),MAX(Domein!BD$1:'Domein'!BD9580)+1,"")))</f>
        <v/>
      </c>
    </row>
    <row r="9582" spans="45:56" x14ac:dyDescent="0.2">
      <c r="AS9582" s="4" t="s">
        <v>3502</v>
      </c>
      <c r="AT9582" s="4" t="s">
        <v>3262</v>
      </c>
      <c r="AU9582" s="4" t="s">
        <v>463</v>
      </c>
      <c r="AV9582" s="4" t="s">
        <v>767</v>
      </c>
      <c r="AW9582" s="4" t="s">
        <v>701</v>
      </c>
      <c r="AX9582" s="4"/>
      <c r="AY9582" s="4"/>
      <c r="AZ9582" s="4"/>
      <c r="BA9582" s="4"/>
      <c r="BB9582" s="4"/>
      <c r="BC9582" s="4">
        <v>40</v>
      </c>
      <c r="BD9582" t="str">
        <f>IF(AND(ADHOC!$G$15="",ADHOC!$S$4=""),"",IF(ADHOC!$G$15&lt;&gt;"",IF(ADHOC!$G$15=LEFT(Domein!$AS9582,LEN(ADHOC!$G$15)),MAX(Domein!BD$1:'Domein'!BD9581)+1,""),IF(ADHOC!$S$4=LEFT(Domein!$AS9582,LEN(ADHOC!$S$4)),MAX(Domein!BD$1:'Domein'!BD9581)+1,"")))</f>
        <v/>
      </c>
    </row>
    <row r="9583" spans="45:56" x14ac:dyDescent="0.2">
      <c r="AS9583" s="4" t="s">
        <v>3503</v>
      </c>
      <c r="AT9583" s="4" t="s">
        <v>6934</v>
      </c>
      <c r="AU9583" s="4" t="s">
        <v>463</v>
      </c>
      <c r="AV9583" s="4" t="s">
        <v>792</v>
      </c>
      <c r="AW9583" s="4" t="s">
        <v>701</v>
      </c>
      <c r="AX9583" s="4"/>
      <c r="AY9583" s="4">
        <v>239958</v>
      </c>
      <c r="AZ9583" s="4">
        <v>487940</v>
      </c>
      <c r="BA9583" s="4" t="s">
        <v>22970</v>
      </c>
      <c r="BB9583" s="4" t="s">
        <v>22971</v>
      </c>
      <c r="BC9583" s="4">
        <v>40</v>
      </c>
      <c r="BD9583" t="str">
        <f>IF(AND(ADHOC!$G$15="",ADHOC!$S$4=""),"",IF(ADHOC!$G$15&lt;&gt;"",IF(ADHOC!$G$15=LEFT(Domein!$AS9583,LEN(ADHOC!$G$15)),MAX(Domein!BD$1:'Domein'!BD9582)+1,""),IF(ADHOC!$S$4=LEFT(Domein!$AS9583,LEN(ADHOC!$S$4)),MAX(Domein!BD$1:'Domein'!BD9582)+1,"")))</f>
        <v/>
      </c>
    </row>
    <row r="9584" spans="45:56" x14ac:dyDescent="0.2">
      <c r="AS9584" s="4" t="s">
        <v>3504</v>
      </c>
      <c r="AT9584" s="4" t="s">
        <v>9835</v>
      </c>
      <c r="AU9584" s="4" t="s">
        <v>463</v>
      </c>
      <c r="AV9584" s="4" t="s">
        <v>766</v>
      </c>
      <c r="AW9584" s="4" t="s">
        <v>701</v>
      </c>
      <c r="AX9584" s="4"/>
      <c r="AY9584" s="4"/>
      <c r="AZ9584" s="4"/>
      <c r="BA9584" s="4"/>
      <c r="BB9584" s="4"/>
      <c r="BC9584" s="4">
        <v>40</v>
      </c>
      <c r="BD9584" t="str">
        <f>IF(AND(ADHOC!$G$15="",ADHOC!$S$4=""),"",IF(ADHOC!$G$15&lt;&gt;"",IF(ADHOC!$G$15=LEFT(Domein!$AS9584,LEN(ADHOC!$G$15)),MAX(Domein!BD$1:'Domein'!BD9583)+1,""),IF(ADHOC!$S$4=LEFT(Domein!$AS9584,LEN(ADHOC!$S$4)),MAX(Domein!BD$1:'Domein'!BD9583)+1,"")))</f>
        <v/>
      </c>
    </row>
    <row r="9585" spans="45:56" x14ac:dyDescent="0.2">
      <c r="AS9585" s="4" t="s">
        <v>29035</v>
      </c>
      <c r="AT9585" s="4" t="s">
        <v>29036</v>
      </c>
      <c r="AU9585" s="4" t="s">
        <v>456</v>
      </c>
      <c r="AV9585" s="4" t="s">
        <v>22038</v>
      </c>
      <c r="AW9585" s="4" t="s">
        <v>701</v>
      </c>
      <c r="AX9585" s="4"/>
      <c r="AY9585" s="4">
        <v>204431</v>
      </c>
      <c r="AZ9585" s="4">
        <v>482756</v>
      </c>
      <c r="BA9585" s="4" t="s">
        <v>29037</v>
      </c>
      <c r="BB9585" s="4" t="s">
        <v>29038</v>
      </c>
      <c r="BC9585" s="4">
        <v>40</v>
      </c>
      <c r="BD9585" t="str">
        <f>IF(AND(ADHOC!$G$15="",ADHOC!$S$4=""),"",IF(ADHOC!$G$15&lt;&gt;"",IF(ADHOC!$G$15=LEFT(Domein!$AS9585,LEN(ADHOC!$G$15)),MAX(Domein!BD$1:'Domein'!BD9584)+1,""),IF(ADHOC!$S$4=LEFT(Domein!$AS9585,LEN(ADHOC!$S$4)),MAX(Domein!BD$1:'Domein'!BD9584)+1,"")))</f>
        <v/>
      </c>
    </row>
    <row r="9586" spans="45:56" x14ac:dyDescent="0.2">
      <c r="AS9586" s="4" t="s">
        <v>15448</v>
      </c>
      <c r="AT9586" s="4" t="s">
        <v>15449</v>
      </c>
      <c r="AU9586" s="4" t="s">
        <v>456</v>
      </c>
      <c r="AV9586" s="4" t="s">
        <v>764</v>
      </c>
      <c r="AW9586" s="4" t="s">
        <v>701</v>
      </c>
      <c r="AX9586" s="4"/>
      <c r="AY9586" s="4"/>
      <c r="AZ9586" s="4"/>
      <c r="BA9586" s="4"/>
      <c r="BB9586" s="4"/>
      <c r="BC9586" s="4">
        <v>40</v>
      </c>
      <c r="BD9586" t="str">
        <f>IF(AND(ADHOC!$G$15="",ADHOC!$S$4=""),"",IF(ADHOC!$G$15&lt;&gt;"",IF(ADHOC!$G$15=LEFT(Domein!$AS9586,LEN(ADHOC!$G$15)),MAX(Domein!BD$1:'Domein'!BD9585)+1,""),IF(ADHOC!$S$4=LEFT(Domein!$AS9586,LEN(ADHOC!$S$4)),MAX(Domein!BD$1:'Domein'!BD9585)+1,"")))</f>
        <v/>
      </c>
    </row>
    <row r="9587" spans="45:56" x14ac:dyDescent="0.2">
      <c r="AS9587" s="4" t="s">
        <v>36501</v>
      </c>
      <c r="AT9587" s="4" t="s">
        <v>13595</v>
      </c>
      <c r="AU9587" s="4" t="s">
        <v>456</v>
      </c>
      <c r="AV9587" s="4" t="s">
        <v>36464</v>
      </c>
      <c r="AW9587" s="4" t="s">
        <v>724</v>
      </c>
      <c r="AX9587" s="4"/>
      <c r="AY9587" s="4"/>
      <c r="AZ9587" s="4"/>
      <c r="BA9587" s="4"/>
      <c r="BB9587" s="4"/>
      <c r="BC9587" s="4">
        <v>40</v>
      </c>
      <c r="BD9587" t="str">
        <f>IF(AND(ADHOC!$G$15="",ADHOC!$S$4=""),"",IF(ADHOC!$G$15&lt;&gt;"",IF(ADHOC!$G$15=LEFT(Domein!$AS9587,LEN(ADHOC!$G$15)),MAX(Domein!BD$1:'Domein'!BD9586)+1,""),IF(ADHOC!$S$4=LEFT(Domein!$AS9587,LEN(ADHOC!$S$4)),MAX(Domein!BD$1:'Domein'!BD9586)+1,"")))</f>
        <v/>
      </c>
    </row>
    <row r="9588" spans="45:56" x14ac:dyDescent="0.2">
      <c r="AS9588" s="4" t="s">
        <v>36502</v>
      </c>
      <c r="AT9588" s="4" t="s">
        <v>13603</v>
      </c>
      <c r="AU9588" s="4" t="s">
        <v>456</v>
      </c>
      <c r="AV9588" s="4" t="s">
        <v>36464</v>
      </c>
      <c r="AW9588" s="4" t="s">
        <v>724</v>
      </c>
      <c r="AX9588" s="4"/>
      <c r="AY9588" s="4"/>
      <c r="AZ9588" s="4"/>
      <c r="BA9588" s="4"/>
      <c r="BB9588" s="4"/>
      <c r="BC9588" s="4">
        <v>40</v>
      </c>
      <c r="BD9588" t="str">
        <f>IF(AND(ADHOC!$G$15="",ADHOC!$S$4=""),"",IF(ADHOC!$G$15&lt;&gt;"",IF(ADHOC!$G$15=LEFT(Domein!$AS9588,LEN(ADHOC!$G$15)),MAX(Domein!BD$1:'Domein'!BD9587)+1,""),IF(ADHOC!$S$4=LEFT(Domein!$AS9588,LEN(ADHOC!$S$4)),MAX(Domein!BD$1:'Domein'!BD9587)+1,"")))</f>
        <v/>
      </c>
    </row>
    <row r="9589" spans="45:56" x14ac:dyDescent="0.2">
      <c r="AS9589" s="4" t="s">
        <v>36503</v>
      </c>
      <c r="AT9589" s="4" t="s">
        <v>3489</v>
      </c>
      <c r="AU9589" s="4" t="s">
        <v>456</v>
      </c>
      <c r="AV9589" s="4" t="s">
        <v>36464</v>
      </c>
      <c r="AW9589" s="4" t="s">
        <v>724</v>
      </c>
      <c r="AX9589" s="4"/>
      <c r="AY9589" s="4"/>
      <c r="AZ9589" s="4"/>
      <c r="BA9589" s="4"/>
      <c r="BB9589" s="4"/>
      <c r="BC9589" s="4">
        <v>40</v>
      </c>
      <c r="BD9589" t="str">
        <f>IF(AND(ADHOC!$G$15="",ADHOC!$S$4=""),"",IF(ADHOC!$G$15&lt;&gt;"",IF(ADHOC!$G$15=LEFT(Domein!$AS9589,LEN(ADHOC!$G$15)),MAX(Domein!BD$1:'Domein'!BD9588)+1,""),IF(ADHOC!$S$4=LEFT(Domein!$AS9589,LEN(ADHOC!$S$4)),MAX(Domein!BD$1:'Domein'!BD9588)+1,"")))</f>
        <v/>
      </c>
    </row>
    <row r="9590" spans="45:56" x14ac:dyDescent="0.2">
      <c r="AS9590" s="4" t="s">
        <v>36504</v>
      </c>
      <c r="AT9590" s="4" t="s">
        <v>3491</v>
      </c>
      <c r="AU9590" s="4" t="s">
        <v>456</v>
      </c>
      <c r="AV9590" s="4" t="s">
        <v>36464</v>
      </c>
      <c r="AW9590" s="4" t="s">
        <v>724</v>
      </c>
      <c r="AX9590" s="4"/>
      <c r="AY9590" s="4"/>
      <c r="AZ9590" s="4"/>
      <c r="BA9590" s="4"/>
      <c r="BB9590" s="4"/>
      <c r="BC9590" s="4">
        <v>40</v>
      </c>
      <c r="BD9590" t="str">
        <f>IF(AND(ADHOC!$G$15="",ADHOC!$S$4=""),"",IF(ADHOC!$G$15&lt;&gt;"",IF(ADHOC!$G$15=LEFT(Domein!$AS9590,LEN(ADHOC!$G$15)),MAX(Domein!BD$1:'Domein'!BD9589)+1,""),IF(ADHOC!$S$4=LEFT(Domein!$AS9590,LEN(ADHOC!$S$4)),MAX(Domein!BD$1:'Domein'!BD9589)+1,"")))</f>
        <v/>
      </c>
    </row>
    <row r="9591" spans="45:56" x14ac:dyDescent="0.2">
      <c r="AS9591" s="4" t="s">
        <v>37672</v>
      </c>
      <c r="AT9591" s="4" t="s">
        <v>37673</v>
      </c>
      <c r="AU9591" s="4" t="s">
        <v>456</v>
      </c>
      <c r="AV9591" s="4" t="s">
        <v>35947</v>
      </c>
      <c r="AW9591" s="4" t="s">
        <v>1259</v>
      </c>
      <c r="AX9591" s="4"/>
      <c r="AY9591" s="4"/>
      <c r="AZ9591" s="4"/>
      <c r="BA9591" s="4"/>
      <c r="BB9591" s="4"/>
      <c r="BC9591" s="4">
        <v>40</v>
      </c>
      <c r="BD9591" t="str">
        <f>IF(AND(ADHOC!$G$15="",ADHOC!$S$4=""),"",IF(ADHOC!$G$15&lt;&gt;"",IF(ADHOC!$G$15=LEFT(Domein!$AS9591,LEN(ADHOC!$G$15)),MAX(Domein!BD$1:'Domein'!BD9590)+1,""),IF(ADHOC!$S$4=LEFT(Domein!$AS9591,LEN(ADHOC!$S$4)),MAX(Domein!BD$1:'Domein'!BD9590)+1,"")))</f>
        <v/>
      </c>
    </row>
    <row r="9592" spans="45:56" x14ac:dyDescent="0.2">
      <c r="AS9592" s="4" t="s">
        <v>37674</v>
      </c>
      <c r="AT9592" s="4" t="s">
        <v>37675</v>
      </c>
      <c r="AU9592" s="4" t="s">
        <v>456</v>
      </c>
      <c r="AV9592" s="4" t="s">
        <v>35947</v>
      </c>
      <c r="AW9592" s="4" t="s">
        <v>1259</v>
      </c>
      <c r="AX9592" s="4"/>
      <c r="AY9592" s="4"/>
      <c r="AZ9592" s="4"/>
      <c r="BA9592" s="4"/>
      <c r="BB9592" s="4"/>
      <c r="BC9592" s="4">
        <v>40</v>
      </c>
      <c r="BD9592" t="str">
        <f>IF(AND(ADHOC!$G$15="",ADHOC!$S$4=""),"",IF(ADHOC!$G$15&lt;&gt;"",IF(ADHOC!$G$15=LEFT(Domein!$AS9592,LEN(ADHOC!$G$15)),MAX(Domein!BD$1:'Domein'!BD9591)+1,""),IF(ADHOC!$S$4=LEFT(Domein!$AS9592,LEN(ADHOC!$S$4)),MAX(Domein!BD$1:'Domein'!BD9591)+1,"")))</f>
        <v/>
      </c>
    </row>
    <row r="9593" spans="45:56" x14ac:dyDescent="0.2">
      <c r="AS9593" s="4" t="s">
        <v>37676</v>
      </c>
      <c r="AT9593" s="4" t="s">
        <v>37677</v>
      </c>
      <c r="AU9593" s="4" t="s">
        <v>456</v>
      </c>
      <c r="AV9593" s="4" t="s">
        <v>35947</v>
      </c>
      <c r="AW9593" s="4" t="s">
        <v>1259</v>
      </c>
      <c r="AX9593" s="4"/>
      <c r="AY9593" s="4"/>
      <c r="AZ9593" s="4"/>
      <c r="BA9593" s="4"/>
      <c r="BB9593" s="4"/>
      <c r="BC9593" s="4">
        <v>40</v>
      </c>
      <c r="BD9593" t="str">
        <f>IF(AND(ADHOC!$G$15="",ADHOC!$S$4=""),"",IF(ADHOC!$G$15&lt;&gt;"",IF(ADHOC!$G$15=LEFT(Domein!$AS9593,LEN(ADHOC!$G$15)),MAX(Domein!BD$1:'Domein'!BD9592)+1,""),IF(ADHOC!$S$4=LEFT(Domein!$AS9593,LEN(ADHOC!$S$4)),MAX(Domein!BD$1:'Domein'!BD9592)+1,"")))</f>
        <v/>
      </c>
    </row>
    <row r="9594" spans="45:56" x14ac:dyDescent="0.2">
      <c r="AS9594" s="4" t="s">
        <v>37678</v>
      </c>
      <c r="AT9594" s="4" t="s">
        <v>37679</v>
      </c>
      <c r="AU9594" s="4" t="s">
        <v>456</v>
      </c>
      <c r="AV9594" s="4" t="s">
        <v>35947</v>
      </c>
      <c r="AW9594" s="4" t="s">
        <v>1259</v>
      </c>
      <c r="AX9594" s="4"/>
      <c r="AY9594" s="4"/>
      <c r="AZ9594" s="4"/>
      <c r="BA9594" s="4"/>
      <c r="BB9594" s="4"/>
      <c r="BC9594" s="4">
        <v>40</v>
      </c>
      <c r="BD9594" t="str">
        <f>IF(AND(ADHOC!$G$15="",ADHOC!$S$4=""),"",IF(ADHOC!$G$15&lt;&gt;"",IF(ADHOC!$G$15=LEFT(Domein!$AS9594,LEN(ADHOC!$G$15)),MAX(Domein!BD$1:'Domein'!BD9593)+1,""),IF(ADHOC!$S$4=LEFT(Domein!$AS9594,LEN(ADHOC!$S$4)),MAX(Domein!BD$1:'Domein'!BD9593)+1,"")))</f>
        <v/>
      </c>
    </row>
    <row r="9595" spans="45:56" x14ac:dyDescent="0.2">
      <c r="AS9595" s="4" t="s">
        <v>38445</v>
      </c>
      <c r="AT9595" s="4" t="s">
        <v>38446</v>
      </c>
      <c r="AU9595" s="4" t="s">
        <v>456</v>
      </c>
      <c r="AV9595" s="4" t="s">
        <v>806</v>
      </c>
      <c r="AW9595" s="4" t="s">
        <v>1259</v>
      </c>
      <c r="AX9595" s="4"/>
      <c r="AY9595" s="4"/>
      <c r="AZ9595" s="4"/>
      <c r="BA9595" s="4"/>
      <c r="BB9595" s="4"/>
      <c r="BC9595" s="4">
        <v>40</v>
      </c>
      <c r="BD9595" t="str">
        <f>IF(AND(ADHOC!$G$15="",ADHOC!$S$4=""),"",IF(ADHOC!$G$15&lt;&gt;"",IF(ADHOC!$G$15=LEFT(Domein!$AS9595,LEN(ADHOC!$G$15)),MAX(Domein!BD$1:'Domein'!BD9594)+1,""),IF(ADHOC!$S$4=LEFT(Domein!$AS9595,LEN(ADHOC!$S$4)),MAX(Domein!BD$1:'Domein'!BD9594)+1,"")))</f>
        <v/>
      </c>
    </row>
    <row r="9596" spans="45:56" x14ac:dyDescent="0.2">
      <c r="AS9596" s="4" t="s">
        <v>38447</v>
      </c>
      <c r="AT9596" s="4" t="s">
        <v>38448</v>
      </c>
      <c r="AU9596" s="4" t="s">
        <v>456</v>
      </c>
      <c r="AV9596" s="4" t="s">
        <v>806</v>
      </c>
      <c r="AW9596" s="4" t="s">
        <v>1259</v>
      </c>
      <c r="AX9596" s="4"/>
      <c r="AY9596" s="4"/>
      <c r="AZ9596" s="4"/>
      <c r="BA9596" s="4"/>
      <c r="BB9596" s="4"/>
      <c r="BC9596" s="4">
        <v>40</v>
      </c>
      <c r="BD9596" t="str">
        <f>IF(AND(ADHOC!$G$15="",ADHOC!$S$4=""),"",IF(ADHOC!$G$15&lt;&gt;"",IF(ADHOC!$G$15=LEFT(Domein!$AS9596,LEN(ADHOC!$G$15)),MAX(Domein!BD$1:'Domein'!BD9595)+1,""),IF(ADHOC!$S$4=LEFT(Domein!$AS9596,LEN(ADHOC!$S$4)),MAX(Domein!BD$1:'Domein'!BD9595)+1,"")))</f>
        <v/>
      </c>
    </row>
    <row r="9597" spans="45:56" x14ac:dyDescent="0.2">
      <c r="AS9597" s="4" t="s">
        <v>15506</v>
      </c>
      <c r="AT9597" s="4" t="s">
        <v>15507</v>
      </c>
      <c r="AU9597" s="4" t="s">
        <v>456</v>
      </c>
      <c r="AV9597" s="4" t="s">
        <v>7668</v>
      </c>
      <c r="AW9597" s="4" t="s">
        <v>724</v>
      </c>
      <c r="AX9597" s="4"/>
      <c r="AY9597" s="4"/>
      <c r="AZ9597" s="4"/>
      <c r="BA9597" s="4"/>
      <c r="BB9597" s="4"/>
      <c r="BC9597" s="4">
        <v>40</v>
      </c>
      <c r="BD9597" t="str">
        <f>IF(AND(ADHOC!$G$15="",ADHOC!$S$4=""),"",IF(ADHOC!$G$15&lt;&gt;"",IF(ADHOC!$G$15=LEFT(Domein!$AS9597,LEN(ADHOC!$G$15)),MAX(Domein!BD$1:'Domein'!BD9596)+1,""),IF(ADHOC!$S$4=LEFT(Domein!$AS9597,LEN(ADHOC!$S$4)),MAX(Domein!BD$1:'Domein'!BD9596)+1,"")))</f>
        <v/>
      </c>
    </row>
    <row r="9598" spans="45:56" x14ac:dyDescent="0.2">
      <c r="AS9598" s="4" t="s">
        <v>9836</v>
      </c>
      <c r="AT9598" s="4" t="s">
        <v>9837</v>
      </c>
      <c r="AU9598" s="4" t="s">
        <v>456</v>
      </c>
      <c r="AV9598" s="4" t="s">
        <v>824</v>
      </c>
      <c r="AW9598" s="4" t="s">
        <v>1259</v>
      </c>
      <c r="AX9598" s="4"/>
      <c r="AY9598" s="4"/>
      <c r="AZ9598" s="4"/>
      <c r="BA9598" s="4"/>
      <c r="BB9598" s="4"/>
      <c r="BC9598" s="4">
        <v>40</v>
      </c>
      <c r="BD9598" t="str">
        <f>IF(AND(ADHOC!$G$15="",ADHOC!$S$4=""),"",IF(ADHOC!$G$15&lt;&gt;"",IF(ADHOC!$G$15=LEFT(Domein!$AS9598,LEN(ADHOC!$G$15)),MAX(Domein!BD$1:'Domein'!BD9597)+1,""),IF(ADHOC!$S$4=LEFT(Domein!$AS9598,LEN(ADHOC!$S$4)),MAX(Domein!BD$1:'Domein'!BD9597)+1,"")))</f>
        <v/>
      </c>
    </row>
    <row r="9599" spans="45:56" x14ac:dyDescent="0.2">
      <c r="AS9599" s="4" t="s">
        <v>9838</v>
      </c>
      <c r="AT9599" s="4" t="s">
        <v>9839</v>
      </c>
      <c r="AU9599" s="4" t="s">
        <v>456</v>
      </c>
      <c r="AV9599" s="4" t="s">
        <v>824</v>
      </c>
      <c r="AW9599" s="4" t="s">
        <v>1259</v>
      </c>
      <c r="AX9599" s="4"/>
      <c r="AY9599" s="4"/>
      <c r="AZ9599" s="4"/>
      <c r="BA9599" s="4"/>
      <c r="BB9599" s="4"/>
      <c r="BC9599" s="4">
        <v>40</v>
      </c>
      <c r="BD9599" t="str">
        <f>IF(AND(ADHOC!$G$15="",ADHOC!$S$4=""),"",IF(ADHOC!$G$15&lt;&gt;"",IF(ADHOC!$G$15=LEFT(Domein!$AS9599,LEN(ADHOC!$G$15)),MAX(Domein!BD$1:'Domein'!BD9598)+1,""),IF(ADHOC!$S$4=LEFT(Domein!$AS9599,LEN(ADHOC!$S$4)),MAX(Domein!BD$1:'Domein'!BD9598)+1,"")))</f>
        <v/>
      </c>
    </row>
    <row r="9600" spans="45:56" x14ac:dyDescent="0.2">
      <c r="AS9600" s="4" t="s">
        <v>9840</v>
      </c>
      <c r="AT9600" s="4" t="s">
        <v>9841</v>
      </c>
      <c r="AU9600" s="4" t="s">
        <v>456</v>
      </c>
      <c r="AV9600" s="4" t="s">
        <v>824</v>
      </c>
      <c r="AW9600" s="4" t="s">
        <v>1259</v>
      </c>
      <c r="AX9600" s="4"/>
      <c r="AY9600" s="4"/>
      <c r="AZ9600" s="4"/>
      <c r="BA9600" s="4"/>
      <c r="BB9600" s="4"/>
      <c r="BC9600" s="4">
        <v>40</v>
      </c>
      <c r="BD9600" t="str">
        <f>IF(AND(ADHOC!$G$15="",ADHOC!$S$4=""),"",IF(ADHOC!$G$15&lt;&gt;"",IF(ADHOC!$G$15=LEFT(Domein!$AS9600,LEN(ADHOC!$G$15)),MAX(Domein!BD$1:'Domein'!BD9599)+1,""),IF(ADHOC!$S$4=LEFT(Domein!$AS9600,LEN(ADHOC!$S$4)),MAX(Domein!BD$1:'Domein'!BD9599)+1,"")))</f>
        <v/>
      </c>
    </row>
    <row r="9601" spans="45:56" x14ac:dyDescent="0.2">
      <c r="AS9601" s="4" t="s">
        <v>9842</v>
      </c>
      <c r="AT9601" s="4" t="s">
        <v>9843</v>
      </c>
      <c r="AU9601" s="4" t="s">
        <v>456</v>
      </c>
      <c r="AV9601" s="4" t="s">
        <v>824</v>
      </c>
      <c r="AW9601" s="4" t="s">
        <v>1259</v>
      </c>
      <c r="AX9601" s="4"/>
      <c r="AY9601" s="4"/>
      <c r="AZ9601" s="4"/>
      <c r="BA9601" s="4"/>
      <c r="BB9601" s="4"/>
      <c r="BC9601" s="4">
        <v>40</v>
      </c>
      <c r="BD9601" t="str">
        <f>IF(AND(ADHOC!$G$15="",ADHOC!$S$4=""),"",IF(ADHOC!$G$15&lt;&gt;"",IF(ADHOC!$G$15=LEFT(Domein!$AS9601,LEN(ADHOC!$G$15)),MAX(Domein!BD$1:'Domein'!BD9600)+1,""),IF(ADHOC!$S$4=LEFT(Domein!$AS9601,LEN(ADHOC!$S$4)),MAX(Domein!BD$1:'Domein'!BD9600)+1,"")))</f>
        <v/>
      </c>
    </row>
    <row r="9602" spans="45:56" x14ac:dyDescent="0.2">
      <c r="AS9602" s="4" t="s">
        <v>9844</v>
      </c>
      <c r="AT9602" s="4" t="s">
        <v>9845</v>
      </c>
      <c r="AU9602" s="4" t="s">
        <v>456</v>
      </c>
      <c r="AV9602" s="4" t="s">
        <v>824</v>
      </c>
      <c r="AW9602" s="4" t="s">
        <v>1259</v>
      </c>
      <c r="AX9602" s="4"/>
      <c r="AY9602" s="4"/>
      <c r="AZ9602" s="4"/>
      <c r="BA9602" s="4"/>
      <c r="BB9602" s="4"/>
      <c r="BC9602" s="4">
        <v>40</v>
      </c>
      <c r="BD9602" t="str">
        <f>IF(AND(ADHOC!$G$15="",ADHOC!$S$4=""),"",IF(ADHOC!$G$15&lt;&gt;"",IF(ADHOC!$G$15=LEFT(Domein!$AS9602,LEN(ADHOC!$G$15)),MAX(Domein!BD$1:'Domein'!BD9601)+1,""),IF(ADHOC!$S$4=LEFT(Domein!$AS9602,LEN(ADHOC!$S$4)),MAX(Domein!BD$1:'Domein'!BD9601)+1,"")))</f>
        <v/>
      </c>
    </row>
    <row r="9603" spans="45:56" x14ac:dyDescent="0.2">
      <c r="AS9603" s="4" t="s">
        <v>9846</v>
      </c>
      <c r="AT9603" s="4" t="s">
        <v>9847</v>
      </c>
      <c r="AU9603" s="4" t="s">
        <v>456</v>
      </c>
      <c r="AV9603" s="4" t="s">
        <v>824</v>
      </c>
      <c r="AW9603" s="4" t="s">
        <v>1259</v>
      </c>
      <c r="AX9603" s="4"/>
      <c r="AY9603" s="4"/>
      <c r="AZ9603" s="4"/>
      <c r="BA9603" s="4"/>
      <c r="BB9603" s="4"/>
      <c r="BC9603" s="4">
        <v>40</v>
      </c>
      <c r="BD9603" t="str">
        <f>IF(AND(ADHOC!$G$15="",ADHOC!$S$4=""),"",IF(ADHOC!$G$15&lt;&gt;"",IF(ADHOC!$G$15=LEFT(Domein!$AS9603,LEN(ADHOC!$G$15)),MAX(Domein!BD$1:'Domein'!BD9602)+1,""),IF(ADHOC!$S$4=LEFT(Domein!$AS9603,LEN(ADHOC!$S$4)),MAX(Domein!BD$1:'Domein'!BD9602)+1,"")))</f>
        <v/>
      </c>
    </row>
    <row r="9604" spans="45:56" x14ac:dyDescent="0.2">
      <c r="AS9604" s="4" t="s">
        <v>9848</v>
      </c>
      <c r="AT9604" s="4" t="s">
        <v>9849</v>
      </c>
      <c r="AU9604" s="4" t="s">
        <v>456</v>
      </c>
      <c r="AV9604" s="4" t="s">
        <v>824</v>
      </c>
      <c r="AW9604" s="4" t="s">
        <v>1259</v>
      </c>
      <c r="AX9604" s="4"/>
      <c r="AY9604" s="4"/>
      <c r="AZ9604" s="4"/>
      <c r="BA9604" s="4"/>
      <c r="BB9604" s="4"/>
      <c r="BC9604" s="4">
        <v>40</v>
      </c>
      <c r="BD9604" t="str">
        <f>IF(AND(ADHOC!$G$15="",ADHOC!$S$4=""),"",IF(ADHOC!$G$15&lt;&gt;"",IF(ADHOC!$G$15=LEFT(Domein!$AS9604,LEN(ADHOC!$G$15)),MAX(Domein!BD$1:'Domein'!BD9603)+1,""),IF(ADHOC!$S$4=LEFT(Domein!$AS9604,LEN(ADHOC!$S$4)),MAX(Domein!BD$1:'Domein'!BD9603)+1,"")))</f>
        <v/>
      </c>
    </row>
    <row r="9605" spans="45:56" x14ac:dyDescent="0.2">
      <c r="AS9605" s="4" t="s">
        <v>9850</v>
      </c>
      <c r="AT9605" s="4" t="s">
        <v>9851</v>
      </c>
      <c r="AU9605" s="4" t="s">
        <v>456</v>
      </c>
      <c r="AV9605" s="4" t="s">
        <v>824</v>
      </c>
      <c r="AW9605" s="4" t="s">
        <v>1259</v>
      </c>
      <c r="AX9605" s="4"/>
      <c r="AY9605" s="4"/>
      <c r="AZ9605" s="4"/>
      <c r="BA9605" s="4"/>
      <c r="BB9605" s="4"/>
      <c r="BC9605" s="4">
        <v>40</v>
      </c>
      <c r="BD9605" t="str">
        <f>IF(AND(ADHOC!$G$15="",ADHOC!$S$4=""),"",IF(ADHOC!$G$15&lt;&gt;"",IF(ADHOC!$G$15=LEFT(Domein!$AS9605,LEN(ADHOC!$G$15)),MAX(Domein!BD$1:'Domein'!BD9604)+1,""),IF(ADHOC!$S$4=LEFT(Domein!$AS9605,LEN(ADHOC!$S$4)),MAX(Domein!BD$1:'Domein'!BD9604)+1,"")))</f>
        <v/>
      </c>
    </row>
    <row r="9606" spans="45:56" x14ac:dyDescent="0.2">
      <c r="AS9606" s="4" t="s">
        <v>9852</v>
      </c>
      <c r="AT9606" s="4" t="s">
        <v>9853</v>
      </c>
      <c r="AU9606" s="4" t="s">
        <v>456</v>
      </c>
      <c r="AV9606" s="4" t="s">
        <v>824</v>
      </c>
      <c r="AW9606" s="4" t="s">
        <v>1259</v>
      </c>
      <c r="AX9606" s="4"/>
      <c r="AY9606" s="4"/>
      <c r="AZ9606" s="4"/>
      <c r="BA9606" s="4"/>
      <c r="BB9606" s="4"/>
      <c r="BC9606" s="4">
        <v>40</v>
      </c>
      <c r="BD9606" t="str">
        <f>IF(AND(ADHOC!$G$15="",ADHOC!$S$4=""),"",IF(ADHOC!$G$15&lt;&gt;"",IF(ADHOC!$G$15=LEFT(Domein!$AS9606,LEN(ADHOC!$G$15)),MAX(Domein!BD$1:'Domein'!BD9605)+1,""),IF(ADHOC!$S$4=LEFT(Domein!$AS9606,LEN(ADHOC!$S$4)),MAX(Domein!BD$1:'Domein'!BD9605)+1,"")))</f>
        <v/>
      </c>
    </row>
    <row r="9607" spans="45:56" x14ac:dyDescent="0.2">
      <c r="AS9607" s="4" t="s">
        <v>9854</v>
      </c>
      <c r="AT9607" s="4" t="s">
        <v>9855</v>
      </c>
      <c r="AU9607" s="4" t="s">
        <v>456</v>
      </c>
      <c r="AV9607" s="4" t="s">
        <v>824</v>
      </c>
      <c r="AW9607" s="4" t="s">
        <v>1259</v>
      </c>
      <c r="AX9607" s="4"/>
      <c r="AY9607" s="4"/>
      <c r="AZ9607" s="4"/>
      <c r="BA9607" s="4"/>
      <c r="BB9607" s="4"/>
      <c r="BC9607" s="4">
        <v>40</v>
      </c>
      <c r="BD9607" t="str">
        <f>IF(AND(ADHOC!$G$15="",ADHOC!$S$4=""),"",IF(ADHOC!$G$15&lt;&gt;"",IF(ADHOC!$G$15=LEFT(Domein!$AS9607,LEN(ADHOC!$G$15)),MAX(Domein!BD$1:'Domein'!BD9606)+1,""),IF(ADHOC!$S$4=LEFT(Domein!$AS9607,LEN(ADHOC!$S$4)),MAX(Domein!BD$1:'Domein'!BD9606)+1,"")))</f>
        <v/>
      </c>
    </row>
    <row r="9608" spans="45:56" x14ac:dyDescent="0.2">
      <c r="AS9608" s="4" t="s">
        <v>9856</v>
      </c>
      <c r="AT9608" s="4" t="s">
        <v>9857</v>
      </c>
      <c r="AU9608" s="4" t="s">
        <v>456</v>
      </c>
      <c r="AV9608" s="4" t="s">
        <v>824</v>
      </c>
      <c r="AW9608" s="4" t="s">
        <v>1259</v>
      </c>
      <c r="AX9608" s="4"/>
      <c r="AY9608" s="4"/>
      <c r="AZ9608" s="4"/>
      <c r="BA9608" s="4"/>
      <c r="BB9608" s="4"/>
      <c r="BC9608" s="4">
        <v>40</v>
      </c>
      <c r="BD9608" t="str">
        <f>IF(AND(ADHOC!$G$15="",ADHOC!$S$4=""),"",IF(ADHOC!$G$15&lt;&gt;"",IF(ADHOC!$G$15=LEFT(Domein!$AS9608,LEN(ADHOC!$G$15)),MAX(Domein!BD$1:'Domein'!BD9607)+1,""),IF(ADHOC!$S$4=LEFT(Domein!$AS9608,LEN(ADHOC!$S$4)),MAX(Domein!BD$1:'Domein'!BD9607)+1,"")))</f>
        <v/>
      </c>
    </row>
    <row r="9609" spans="45:56" x14ac:dyDescent="0.2">
      <c r="AS9609" s="4" t="s">
        <v>9858</v>
      </c>
      <c r="AT9609" s="4" t="s">
        <v>9859</v>
      </c>
      <c r="AU9609" s="4" t="s">
        <v>456</v>
      </c>
      <c r="AV9609" s="4" t="s">
        <v>824</v>
      </c>
      <c r="AW9609" s="4" t="s">
        <v>1259</v>
      </c>
      <c r="AX9609" s="4"/>
      <c r="AY9609" s="4"/>
      <c r="AZ9609" s="4"/>
      <c r="BA9609" s="4"/>
      <c r="BB9609" s="4"/>
      <c r="BC9609" s="4">
        <v>40</v>
      </c>
      <c r="BD9609" t="str">
        <f>IF(AND(ADHOC!$G$15="",ADHOC!$S$4=""),"",IF(ADHOC!$G$15&lt;&gt;"",IF(ADHOC!$G$15=LEFT(Domein!$AS9609,LEN(ADHOC!$G$15)),MAX(Domein!BD$1:'Domein'!BD9608)+1,""),IF(ADHOC!$S$4=LEFT(Domein!$AS9609,LEN(ADHOC!$S$4)),MAX(Domein!BD$1:'Domein'!BD9608)+1,"")))</f>
        <v/>
      </c>
    </row>
    <row r="9610" spans="45:56" x14ac:dyDescent="0.2">
      <c r="AS9610" s="4" t="s">
        <v>9860</v>
      </c>
      <c r="AT9610" s="4" t="s">
        <v>9861</v>
      </c>
      <c r="AU9610" s="4" t="s">
        <v>456</v>
      </c>
      <c r="AV9610" s="4" t="s">
        <v>824</v>
      </c>
      <c r="AW9610" s="4" t="s">
        <v>1259</v>
      </c>
      <c r="AX9610" s="4"/>
      <c r="AY9610" s="4"/>
      <c r="AZ9610" s="4"/>
      <c r="BA9610" s="4"/>
      <c r="BB9610" s="4"/>
      <c r="BC9610" s="4">
        <v>40</v>
      </c>
      <c r="BD9610" t="str">
        <f>IF(AND(ADHOC!$G$15="",ADHOC!$S$4=""),"",IF(ADHOC!$G$15&lt;&gt;"",IF(ADHOC!$G$15=LEFT(Domein!$AS9610,LEN(ADHOC!$G$15)),MAX(Domein!BD$1:'Domein'!BD9609)+1,""),IF(ADHOC!$S$4=LEFT(Domein!$AS9610,LEN(ADHOC!$S$4)),MAX(Domein!BD$1:'Domein'!BD9609)+1,"")))</f>
        <v/>
      </c>
    </row>
    <row r="9611" spans="45:56" x14ac:dyDescent="0.2">
      <c r="AS9611" s="4" t="s">
        <v>9862</v>
      </c>
      <c r="AT9611" s="4" t="s">
        <v>9863</v>
      </c>
      <c r="AU9611" s="4" t="s">
        <v>456</v>
      </c>
      <c r="AV9611" s="4" t="s">
        <v>824</v>
      </c>
      <c r="AW9611" s="4" t="s">
        <v>1259</v>
      </c>
      <c r="AX9611" s="4"/>
      <c r="AY9611" s="4"/>
      <c r="AZ9611" s="4"/>
      <c r="BA9611" s="4"/>
      <c r="BB9611" s="4"/>
      <c r="BC9611" s="4">
        <v>40</v>
      </c>
      <c r="BD9611" t="str">
        <f>IF(AND(ADHOC!$G$15="",ADHOC!$S$4=""),"",IF(ADHOC!$G$15&lt;&gt;"",IF(ADHOC!$G$15=LEFT(Domein!$AS9611,LEN(ADHOC!$G$15)),MAX(Domein!BD$1:'Domein'!BD9610)+1,""),IF(ADHOC!$S$4=LEFT(Domein!$AS9611,LEN(ADHOC!$S$4)),MAX(Domein!BD$1:'Domein'!BD9610)+1,"")))</f>
        <v/>
      </c>
    </row>
    <row r="9612" spans="45:56" x14ac:dyDescent="0.2">
      <c r="AS9612" s="4" t="s">
        <v>9864</v>
      </c>
      <c r="AT9612" s="4" t="s">
        <v>9865</v>
      </c>
      <c r="AU9612" s="4" t="s">
        <v>456</v>
      </c>
      <c r="AV9612" s="4" t="s">
        <v>824</v>
      </c>
      <c r="AW9612" s="4" t="s">
        <v>1259</v>
      </c>
      <c r="AX9612" s="4"/>
      <c r="AY9612" s="4"/>
      <c r="AZ9612" s="4"/>
      <c r="BA9612" s="4"/>
      <c r="BB9612" s="4"/>
      <c r="BC9612" s="4">
        <v>40</v>
      </c>
      <c r="BD9612" t="str">
        <f>IF(AND(ADHOC!$G$15="",ADHOC!$S$4=""),"",IF(ADHOC!$G$15&lt;&gt;"",IF(ADHOC!$G$15=LEFT(Domein!$AS9612,LEN(ADHOC!$G$15)),MAX(Domein!BD$1:'Domein'!BD9611)+1,""),IF(ADHOC!$S$4=LEFT(Domein!$AS9612,LEN(ADHOC!$S$4)),MAX(Domein!BD$1:'Domein'!BD9611)+1,"")))</f>
        <v/>
      </c>
    </row>
    <row r="9613" spans="45:56" x14ac:dyDescent="0.2">
      <c r="AS9613" s="4" t="s">
        <v>9866</v>
      </c>
      <c r="AT9613" s="4" t="s">
        <v>9867</v>
      </c>
      <c r="AU9613" s="4" t="s">
        <v>456</v>
      </c>
      <c r="AV9613" s="4" t="s">
        <v>824</v>
      </c>
      <c r="AW9613" s="4" t="s">
        <v>1259</v>
      </c>
      <c r="AX9613" s="4"/>
      <c r="AY9613" s="4"/>
      <c r="AZ9613" s="4"/>
      <c r="BA9613" s="4"/>
      <c r="BB9613" s="4"/>
      <c r="BC9613" s="4">
        <v>40</v>
      </c>
      <c r="BD9613" t="str">
        <f>IF(AND(ADHOC!$G$15="",ADHOC!$S$4=""),"",IF(ADHOC!$G$15&lt;&gt;"",IF(ADHOC!$G$15=LEFT(Domein!$AS9613,LEN(ADHOC!$G$15)),MAX(Domein!BD$1:'Domein'!BD9612)+1,""),IF(ADHOC!$S$4=LEFT(Domein!$AS9613,LEN(ADHOC!$S$4)),MAX(Domein!BD$1:'Domein'!BD9612)+1,"")))</f>
        <v/>
      </c>
    </row>
    <row r="9614" spans="45:56" x14ac:dyDescent="0.2">
      <c r="AS9614" s="4" t="s">
        <v>9868</v>
      </c>
      <c r="AT9614" s="4" t="s">
        <v>9869</v>
      </c>
      <c r="AU9614" s="4" t="s">
        <v>456</v>
      </c>
      <c r="AV9614" s="4" t="s">
        <v>824</v>
      </c>
      <c r="AW9614" s="4" t="s">
        <v>1259</v>
      </c>
      <c r="AX9614" s="4"/>
      <c r="AY9614" s="4"/>
      <c r="AZ9614" s="4"/>
      <c r="BA9614" s="4"/>
      <c r="BB9614" s="4"/>
      <c r="BC9614" s="4">
        <v>40</v>
      </c>
      <c r="BD9614" t="str">
        <f>IF(AND(ADHOC!$G$15="",ADHOC!$S$4=""),"",IF(ADHOC!$G$15&lt;&gt;"",IF(ADHOC!$G$15=LEFT(Domein!$AS9614,LEN(ADHOC!$G$15)),MAX(Domein!BD$1:'Domein'!BD9613)+1,""),IF(ADHOC!$S$4=LEFT(Domein!$AS9614,LEN(ADHOC!$S$4)),MAX(Domein!BD$1:'Domein'!BD9613)+1,"")))</f>
        <v/>
      </c>
    </row>
    <row r="9615" spans="45:56" x14ac:dyDescent="0.2">
      <c r="AS9615" s="4" t="s">
        <v>9870</v>
      </c>
      <c r="AT9615" s="4" t="s">
        <v>9871</v>
      </c>
      <c r="AU9615" s="4" t="s">
        <v>456</v>
      </c>
      <c r="AV9615" s="4" t="s">
        <v>824</v>
      </c>
      <c r="AW9615" s="4" t="s">
        <v>1259</v>
      </c>
      <c r="AX9615" s="4"/>
      <c r="AY9615" s="4"/>
      <c r="AZ9615" s="4"/>
      <c r="BA9615" s="4"/>
      <c r="BB9615" s="4"/>
      <c r="BC9615" s="4">
        <v>40</v>
      </c>
      <c r="BD9615" t="str">
        <f>IF(AND(ADHOC!$G$15="",ADHOC!$S$4=""),"",IF(ADHOC!$G$15&lt;&gt;"",IF(ADHOC!$G$15=LEFT(Domein!$AS9615,LEN(ADHOC!$G$15)),MAX(Domein!BD$1:'Domein'!BD9614)+1,""),IF(ADHOC!$S$4=LEFT(Domein!$AS9615,LEN(ADHOC!$S$4)),MAX(Domein!BD$1:'Domein'!BD9614)+1,"")))</f>
        <v/>
      </c>
    </row>
    <row r="9616" spans="45:56" x14ac:dyDescent="0.2">
      <c r="AS9616" s="4" t="s">
        <v>9872</v>
      </c>
      <c r="AT9616" s="4" t="s">
        <v>9873</v>
      </c>
      <c r="AU9616" s="4" t="s">
        <v>456</v>
      </c>
      <c r="AV9616" s="4" t="s">
        <v>824</v>
      </c>
      <c r="AW9616" s="4" t="s">
        <v>1259</v>
      </c>
      <c r="AX9616" s="4"/>
      <c r="AY9616" s="4"/>
      <c r="AZ9616" s="4"/>
      <c r="BA9616" s="4"/>
      <c r="BB9616" s="4"/>
      <c r="BC9616" s="4">
        <v>40</v>
      </c>
      <c r="BD9616" t="str">
        <f>IF(AND(ADHOC!$G$15="",ADHOC!$S$4=""),"",IF(ADHOC!$G$15&lt;&gt;"",IF(ADHOC!$G$15=LEFT(Domein!$AS9616,LEN(ADHOC!$G$15)),MAX(Domein!BD$1:'Domein'!BD9615)+1,""),IF(ADHOC!$S$4=LEFT(Domein!$AS9616,LEN(ADHOC!$S$4)),MAX(Domein!BD$1:'Domein'!BD9615)+1,"")))</f>
        <v/>
      </c>
    </row>
    <row r="9617" spans="45:56" x14ac:dyDescent="0.2">
      <c r="AS9617" s="4" t="s">
        <v>9874</v>
      </c>
      <c r="AT9617" s="4" t="s">
        <v>9875</v>
      </c>
      <c r="AU9617" s="4" t="s">
        <v>456</v>
      </c>
      <c r="AV9617" s="4" t="s">
        <v>824</v>
      </c>
      <c r="AW9617" s="4" t="s">
        <v>1259</v>
      </c>
      <c r="AX9617" s="4"/>
      <c r="AY9617" s="4"/>
      <c r="AZ9617" s="4"/>
      <c r="BA9617" s="4"/>
      <c r="BB9617" s="4"/>
      <c r="BC9617" s="4">
        <v>40</v>
      </c>
      <c r="BD9617" t="str">
        <f>IF(AND(ADHOC!$G$15="",ADHOC!$S$4=""),"",IF(ADHOC!$G$15&lt;&gt;"",IF(ADHOC!$G$15=LEFT(Domein!$AS9617,LEN(ADHOC!$G$15)),MAX(Domein!BD$1:'Domein'!BD9616)+1,""),IF(ADHOC!$S$4=LEFT(Domein!$AS9617,LEN(ADHOC!$S$4)),MAX(Domein!BD$1:'Domein'!BD9616)+1,"")))</f>
        <v/>
      </c>
    </row>
    <row r="9618" spans="45:56" x14ac:dyDescent="0.2">
      <c r="AS9618" s="4" t="s">
        <v>9876</v>
      </c>
      <c r="AT9618" s="4" t="s">
        <v>9877</v>
      </c>
      <c r="AU9618" s="4" t="s">
        <v>456</v>
      </c>
      <c r="AV9618" s="4" t="s">
        <v>824</v>
      </c>
      <c r="AW9618" s="4" t="s">
        <v>1259</v>
      </c>
      <c r="AX9618" s="4"/>
      <c r="AY9618" s="4"/>
      <c r="AZ9618" s="4"/>
      <c r="BA9618" s="4"/>
      <c r="BB9618" s="4"/>
      <c r="BC9618" s="4">
        <v>40</v>
      </c>
      <c r="BD9618" t="str">
        <f>IF(AND(ADHOC!$G$15="",ADHOC!$S$4=""),"",IF(ADHOC!$G$15&lt;&gt;"",IF(ADHOC!$G$15=LEFT(Domein!$AS9618,LEN(ADHOC!$G$15)),MAX(Domein!BD$1:'Domein'!BD9617)+1,""),IF(ADHOC!$S$4=LEFT(Domein!$AS9618,LEN(ADHOC!$S$4)),MAX(Domein!BD$1:'Domein'!BD9617)+1,"")))</f>
        <v/>
      </c>
    </row>
    <row r="9619" spans="45:56" x14ac:dyDescent="0.2">
      <c r="AS9619" s="4" t="s">
        <v>9878</v>
      </c>
      <c r="AT9619" s="4" t="s">
        <v>9879</v>
      </c>
      <c r="AU9619" s="4" t="s">
        <v>456</v>
      </c>
      <c r="AV9619" s="4" t="s">
        <v>824</v>
      </c>
      <c r="AW9619" s="4" t="s">
        <v>1259</v>
      </c>
      <c r="AX9619" s="4"/>
      <c r="AY9619" s="4"/>
      <c r="AZ9619" s="4"/>
      <c r="BA9619" s="4"/>
      <c r="BB9619" s="4"/>
      <c r="BC9619" s="4">
        <v>40</v>
      </c>
      <c r="BD9619" t="str">
        <f>IF(AND(ADHOC!$G$15="",ADHOC!$S$4=""),"",IF(ADHOC!$G$15&lt;&gt;"",IF(ADHOC!$G$15=LEFT(Domein!$AS9619,LEN(ADHOC!$G$15)),MAX(Domein!BD$1:'Domein'!BD9618)+1,""),IF(ADHOC!$S$4=LEFT(Domein!$AS9619,LEN(ADHOC!$S$4)),MAX(Domein!BD$1:'Domein'!BD9618)+1,"")))</f>
        <v/>
      </c>
    </row>
    <row r="9620" spans="45:56" x14ac:dyDescent="0.2">
      <c r="AS9620" s="4" t="s">
        <v>9880</v>
      </c>
      <c r="AT9620" s="4" t="s">
        <v>9881</v>
      </c>
      <c r="AU9620" s="4" t="s">
        <v>456</v>
      </c>
      <c r="AV9620" s="4" t="s">
        <v>824</v>
      </c>
      <c r="AW9620" s="4" t="s">
        <v>1259</v>
      </c>
      <c r="AX9620" s="4"/>
      <c r="AY9620" s="4"/>
      <c r="AZ9620" s="4"/>
      <c r="BA9620" s="4"/>
      <c r="BB9620" s="4"/>
      <c r="BC9620" s="4">
        <v>40</v>
      </c>
      <c r="BD9620" t="str">
        <f>IF(AND(ADHOC!$G$15="",ADHOC!$S$4=""),"",IF(ADHOC!$G$15&lt;&gt;"",IF(ADHOC!$G$15=LEFT(Domein!$AS9620,LEN(ADHOC!$G$15)),MAX(Domein!BD$1:'Domein'!BD9619)+1,""),IF(ADHOC!$S$4=LEFT(Domein!$AS9620,LEN(ADHOC!$S$4)),MAX(Domein!BD$1:'Domein'!BD9619)+1,"")))</f>
        <v/>
      </c>
    </row>
    <row r="9621" spans="45:56" x14ac:dyDescent="0.2">
      <c r="AS9621" s="4" t="s">
        <v>9882</v>
      </c>
      <c r="AT9621" s="4" t="s">
        <v>9883</v>
      </c>
      <c r="AU9621" s="4" t="s">
        <v>456</v>
      </c>
      <c r="AV9621" s="4" t="s">
        <v>824</v>
      </c>
      <c r="AW9621" s="4" t="s">
        <v>1259</v>
      </c>
      <c r="AX9621" s="4"/>
      <c r="AY9621" s="4"/>
      <c r="AZ9621" s="4"/>
      <c r="BA9621" s="4"/>
      <c r="BB9621" s="4"/>
      <c r="BC9621" s="4">
        <v>40</v>
      </c>
      <c r="BD9621" t="str">
        <f>IF(AND(ADHOC!$G$15="",ADHOC!$S$4=""),"",IF(ADHOC!$G$15&lt;&gt;"",IF(ADHOC!$G$15=LEFT(Domein!$AS9621,LEN(ADHOC!$G$15)),MAX(Domein!BD$1:'Domein'!BD9620)+1,""),IF(ADHOC!$S$4=LEFT(Domein!$AS9621,LEN(ADHOC!$S$4)),MAX(Domein!BD$1:'Domein'!BD9620)+1,"")))</f>
        <v/>
      </c>
    </row>
    <row r="9622" spans="45:56" x14ac:dyDescent="0.2">
      <c r="AS9622" s="4" t="s">
        <v>9884</v>
      </c>
      <c r="AT9622" s="4" t="s">
        <v>9885</v>
      </c>
      <c r="AU9622" s="4" t="s">
        <v>456</v>
      </c>
      <c r="AV9622" s="4" t="s">
        <v>824</v>
      </c>
      <c r="AW9622" s="4" t="s">
        <v>1259</v>
      </c>
      <c r="AX9622" s="4"/>
      <c r="AY9622" s="4"/>
      <c r="AZ9622" s="4"/>
      <c r="BA9622" s="4"/>
      <c r="BB9622" s="4"/>
      <c r="BC9622" s="4">
        <v>40</v>
      </c>
      <c r="BD9622" t="str">
        <f>IF(AND(ADHOC!$G$15="",ADHOC!$S$4=""),"",IF(ADHOC!$G$15&lt;&gt;"",IF(ADHOC!$G$15=LEFT(Domein!$AS9622,LEN(ADHOC!$G$15)),MAX(Domein!BD$1:'Domein'!BD9621)+1,""),IF(ADHOC!$S$4=LEFT(Domein!$AS9622,LEN(ADHOC!$S$4)),MAX(Domein!BD$1:'Domein'!BD9621)+1,"")))</f>
        <v/>
      </c>
    </row>
    <row r="9623" spans="45:56" x14ac:dyDescent="0.2">
      <c r="AS9623" s="4" t="s">
        <v>9886</v>
      </c>
      <c r="AT9623" s="4" t="s">
        <v>9887</v>
      </c>
      <c r="AU9623" s="4" t="s">
        <v>456</v>
      </c>
      <c r="AV9623" s="4" t="s">
        <v>824</v>
      </c>
      <c r="AW9623" s="4" t="s">
        <v>1259</v>
      </c>
      <c r="AX9623" s="4"/>
      <c r="AY9623" s="4"/>
      <c r="AZ9623" s="4"/>
      <c r="BA9623" s="4"/>
      <c r="BB9623" s="4"/>
      <c r="BC9623" s="4">
        <v>40</v>
      </c>
      <c r="BD9623" t="str">
        <f>IF(AND(ADHOC!$G$15="",ADHOC!$S$4=""),"",IF(ADHOC!$G$15&lt;&gt;"",IF(ADHOC!$G$15=LEFT(Domein!$AS9623,LEN(ADHOC!$G$15)),MAX(Domein!BD$1:'Domein'!BD9622)+1,""),IF(ADHOC!$S$4=LEFT(Domein!$AS9623,LEN(ADHOC!$S$4)),MAX(Domein!BD$1:'Domein'!BD9622)+1,"")))</f>
        <v/>
      </c>
    </row>
    <row r="9624" spans="45:56" x14ac:dyDescent="0.2">
      <c r="AS9624" s="4" t="s">
        <v>9888</v>
      </c>
      <c r="AT9624" s="4" t="s">
        <v>9889</v>
      </c>
      <c r="AU9624" s="4" t="s">
        <v>456</v>
      </c>
      <c r="AV9624" s="4" t="s">
        <v>824</v>
      </c>
      <c r="AW9624" s="4" t="s">
        <v>1259</v>
      </c>
      <c r="AX9624" s="4"/>
      <c r="AY9624" s="4"/>
      <c r="AZ9624" s="4"/>
      <c r="BA9624" s="4"/>
      <c r="BB9624" s="4"/>
      <c r="BC9624" s="4">
        <v>40</v>
      </c>
      <c r="BD9624" t="str">
        <f>IF(AND(ADHOC!$G$15="",ADHOC!$S$4=""),"",IF(ADHOC!$G$15&lt;&gt;"",IF(ADHOC!$G$15=LEFT(Domein!$AS9624,LEN(ADHOC!$G$15)),MAX(Domein!BD$1:'Domein'!BD9623)+1,""),IF(ADHOC!$S$4=LEFT(Domein!$AS9624,LEN(ADHOC!$S$4)),MAX(Domein!BD$1:'Domein'!BD9623)+1,"")))</f>
        <v/>
      </c>
    </row>
    <row r="9625" spans="45:56" x14ac:dyDescent="0.2">
      <c r="AS9625" s="4" t="s">
        <v>9890</v>
      </c>
      <c r="AT9625" s="4" t="s">
        <v>9891</v>
      </c>
      <c r="AU9625" s="4" t="s">
        <v>456</v>
      </c>
      <c r="AV9625" s="4" t="s">
        <v>824</v>
      </c>
      <c r="AW9625" s="4" t="s">
        <v>1259</v>
      </c>
      <c r="AX9625" s="4"/>
      <c r="AY9625" s="4"/>
      <c r="AZ9625" s="4"/>
      <c r="BA9625" s="4"/>
      <c r="BB9625" s="4"/>
      <c r="BC9625" s="4">
        <v>40</v>
      </c>
      <c r="BD9625" t="str">
        <f>IF(AND(ADHOC!$G$15="",ADHOC!$S$4=""),"",IF(ADHOC!$G$15&lt;&gt;"",IF(ADHOC!$G$15=LEFT(Domein!$AS9625,LEN(ADHOC!$G$15)),MAX(Domein!BD$1:'Domein'!BD9624)+1,""),IF(ADHOC!$S$4=LEFT(Domein!$AS9625,LEN(ADHOC!$S$4)),MAX(Domein!BD$1:'Domein'!BD9624)+1,"")))</f>
        <v/>
      </c>
    </row>
    <row r="9626" spans="45:56" x14ac:dyDescent="0.2">
      <c r="AS9626" s="4" t="s">
        <v>34384</v>
      </c>
      <c r="AT9626" s="4" t="s">
        <v>34385</v>
      </c>
      <c r="AU9626" s="4" t="s">
        <v>456</v>
      </c>
      <c r="AV9626" s="4" t="s">
        <v>7668</v>
      </c>
      <c r="AW9626" s="4" t="s">
        <v>724</v>
      </c>
      <c r="AX9626" s="4"/>
      <c r="AY9626" s="4"/>
      <c r="AZ9626" s="4"/>
      <c r="BA9626" s="4"/>
      <c r="BB9626" s="4"/>
      <c r="BC9626" s="4">
        <v>40</v>
      </c>
      <c r="BD9626" t="str">
        <f>IF(AND(ADHOC!$G$15="",ADHOC!$S$4=""),"",IF(ADHOC!$G$15&lt;&gt;"",IF(ADHOC!$G$15=LEFT(Domein!$AS9626,LEN(ADHOC!$G$15)),MAX(Domein!BD$1:'Domein'!BD9625)+1,""),IF(ADHOC!$S$4=LEFT(Domein!$AS9626,LEN(ADHOC!$S$4)),MAX(Domein!BD$1:'Domein'!BD9625)+1,"")))</f>
        <v/>
      </c>
    </row>
    <row r="9627" spans="45:56" x14ac:dyDescent="0.2">
      <c r="AS9627" s="4" t="s">
        <v>34386</v>
      </c>
      <c r="AT9627" s="4" t="s">
        <v>34387</v>
      </c>
      <c r="AU9627" s="4" t="s">
        <v>456</v>
      </c>
      <c r="AV9627" s="4" t="s">
        <v>7668</v>
      </c>
      <c r="AW9627" s="4" t="s">
        <v>724</v>
      </c>
      <c r="AX9627" s="4"/>
      <c r="AY9627" s="4"/>
      <c r="AZ9627" s="4"/>
      <c r="BA9627" s="4"/>
      <c r="BB9627" s="4"/>
      <c r="BC9627" s="4">
        <v>40</v>
      </c>
      <c r="BD9627" t="str">
        <f>IF(AND(ADHOC!$G$15="",ADHOC!$S$4=""),"",IF(ADHOC!$G$15&lt;&gt;"",IF(ADHOC!$G$15=LEFT(Domein!$AS9627,LEN(ADHOC!$G$15)),MAX(Domein!BD$1:'Domein'!BD9626)+1,""),IF(ADHOC!$S$4=LEFT(Domein!$AS9627,LEN(ADHOC!$S$4)),MAX(Domein!BD$1:'Domein'!BD9626)+1,"")))</f>
        <v/>
      </c>
    </row>
    <row r="9628" spans="45:56" x14ac:dyDescent="0.2">
      <c r="AS9628" s="4" t="s">
        <v>34388</v>
      </c>
      <c r="AT9628" s="4" t="s">
        <v>34389</v>
      </c>
      <c r="AU9628" s="4" t="s">
        <v>456</v>
      </c>
      <c r="AV9628" s="4" t="s">
        <v>7668</v>
      </c>
      <c r="AW9628" s="4" t="s">
        <v>724</v>
      </c>
      <c r="AX9628" s="4"/>
      <c r="AY9628" s="4"/>
      <c r="AZ9628" s="4"/>
      <c r="BA9628" s="4"/>
      <c r="BB9628" s="4"/>
      <c r="BC9628" s="4">
        <v>40</v>
      </c>
      <c r="BD9628" t="str">
        <f>IF(AND(ADHOC!$G$15="",ADHOC!$S$4=""),"",IF(ADHOC!$G$15&lt;&gt;"",IF(ADHOC!$G$15=LEFT(Domein!$AS9628,LEN(ADHOC!$G$15)),MAX(Domein!BD$1:'Domein'!BD9627)+1,""),IF(ADHOC!$S$4=LEFT(Domein!$AS9628,LEN(ADHOC!$S$4)),MAX(Domein!BD$1:'Domein'!BD9627)+1,"")))</f>
        <v/>
      </c>
    </row>
    <row r="9629" spans="45:56" x14ac:dyDescent="0.2">
      <c r="AS9629" s="4" t="s">
        <v>34390</v>
      </c>
      <c r="AT9629" s="4" t="s">
        <v>34391</v>
      </c>
      <c r="AU9629" s="4" t="s">
        <v>456</v>
      </c>
      <c r="AV9629" s="4" t="s">
        <v>7668</v>
      </c>
      <c r="AW9629" s="4" t="s">
        <v>724</v>
      </c>
      <c r="AX9629" s="4"/>
      <c r="AY9629" s="4"/>
      <c r="AZ9629" s="4"/>
      <c r="BA9629" s="4"/>
      <c r="BB9629" s="4"/>
      <c r="BC9629" s="4">
        <v>40</v>
      </c>
      <c r="BD9629" t="str">
        <f>IF(AND(ADHOC!$G$15="",ADHOC!$S$4=""),"",IF(ADHOC!$G$15&lt;&gt;"",IF(ADHOC!$G$15=LEFT(Domein!$AS9629,LEN(ADHOC!$G$15)),MAX(Domein!BD$1:'Domein'!BD9628)+1,""),IF(ADHOC!$S$4=LEFT(Domein!$AS9629,LEN(ADHOC!$S$4)),MAX(Domein!BD$1:'Domein'!BD9628)+1,"")))</f>
        <v/>
      </c>
    </row>
    <row r="9630" spans="45:56" x14ac:dyDescent="0.2">
      <c r="AS9630" s="4" t="s">
        <v>34392</v>
      </c>
      <c r="AT9630" s="4" t="s">
        <v>34393</v>
      </c>
      <c r="AU9630" s="4" t="s">
        <v>456</v>
      </c>
      <c r="AV9630" s="4" t="s">
        <v>7668</v>
      </c>
      <c r="AW9630" s="4" t="s">
        <v>724</v>
      </c>
      <c r="AX9630" s="4"/>
      <c r="AY9630" s="4"/>
      <c r="AZ9630" s="4"/>
      <c r="BA9630" s="4"/>
      <c r="BB9630" s="4"/>
      <c r="BC9630" s="4">
        <v>40</v>
      </c>
      <c r="BD9630" t="str">
        <f>IF(AND(ADHOC!$G$15="",ADHOC!$S$4=""),"",IF(ADHOC!$G$15&lt;&gt;"",IF(ADHOC!$G$15=LEFT(Domein!$AS9630,LEN(ADHOC!$G$15)),MAX(Domein!BD$1:'Domein'!BD9629)+1,""),IF(ADHOC!$S$4=LEFT(Domein!$AS9630,LEN(ADHOC!$S$4)),MAX(Domein!BD$1:'Domein'!BD9629)+1,"")))</f>
        <v/>
      </c>
    </row>
    <row r="9631" spans="45:56" x14ac:dyDescent="0.2">
      <c r="AS9631" s="4" t="s">
        <v>34394</v>
      </c>
      <c r="AT9631" s="4" t="s">
        <v>34395</v>
      </c>
      <c r="AU9631" s="4" t="s">
        <v>456</v>
      </c>
      <c r="AV9631" s="4" t="s">
        <v>7668</v>
      </c>
      <c r="AW9631" s="4" t="s">
        <v>724</v>
      </c>
      <c r="AX9631" s="4"/>
      <c r="AY9631" s="4"/>
      <c r="AZ9631" s="4"/>
      <c r="BA9631" s="4"/>
      <c r="BB9631" s="4"/>
      <c r="BC9631" s="4">
        <v>40</v>
      </c>
      <c r="BD9631" t="str">
        <f>IF(AND(ADHOC!$G$15="",ADHOC!$S$4=""),"",IF(ADHOC!$G$15&lt;&gt;"",IF(ADHOC!$G$15=LEFT(Domein!$AS9631,LEN(ADHOC!$G$15)),MAX(Domein!BD$1:'Domein'!BD9630)+1,""),IF(ADHOC!$S$4=LEFT(Domein!$AS9631,LEN(ADHOC!$S$4)),MAX(Domein!BD$1:'Domein'!BD9630)+1,"")))</f>
        <v/>
      </c>
    </row>
    <row r="9632" spans="45:56" x14ac:dyDescent="0.2">
      <c r="AS9632" s="4" t="s">
        <v>34396</v>
      </c>
      <c r="AT9632" s="4" t="s">
        <v>34397</v>
      </c>
      <c r="AU9632" s="4" t="s">
        <v>456</v>
      </c>
      <c r="AV9632" s="4" t="s">
        <v>7668</v>
      </c>
      <c r="AW9632" s="4" t="s">
        <v>724</v>
      </c>
      <c r="AX9632" s="4"/>
      <c r="AY9632" s="4"/>
      <c r="AZ9632" s="4"/>
      <c r="BA9632" s="4"/>
      <c r="BB9632" s="4"/>
      <c r="BC9632" s="4">
        <v>40</v>
      </c>
      <c r="BD9632" t="str">
        <f>IF(AND(ADHOC!$G$15="",ADHOC!$S$4=""),"",IF(ADHOC!$G$15&lt;&gt;"",IF(ADHOC!$G$15=LEFT(Domein!$AS9632,LEN(ADHOC!$G$15)),MAX(Domein!BD$1:'Domein'!BD9631)+1,""),IF(ADHOC!$S$4=LEFT(Domein!$AS9632,LEN(ADHOC!$S$4)),MAX(Domein!BD$1:'Domein'!BD9631)+1,"")))</f>
        <v/>
      </c>
    </row>
    <row r="9633" spans="45:56" x14ac:dyDescent="0.2">
      <c r="AS9633" s="4" t="s">
        <v>34398</v>
      </c>
      <c r="AT9633" s="4" t="s">
        <v>34399</v>
      </c>
      <c r="AU9633" s="4" t="s">
        <v>456</v>
      </c>
      <c r="AV9633" s="4" t="s">
        <v>7668</v>
      </c>
      <c r="AW9633" s="4" t="s">
        <v>724</v>
      </c>
      <c r="AX9633" s="4"/>
      <c r="AY9633" s="4"/>
      <c r="AZ9633" s="4"/>
      <c r="BA9633" s="4"/>
      <c r="BB9633" s="4"/>
      <c r="BC9633" s="4">
        <v>40</v>
      </c>
      <c r="BD9633" t="str">
        <f>IF(AND(ADHOC!$G$15="",ADHOC!$S$4=""),"",IF(ADHOC!$G$15&lt;&gt;"",IF(ADHOC!$G$15=LEFT(Domein!$AS9633,LEN(ADHOC!$G$15)),MAX(Domein!BD$1:'Domein'!BD9632)+1,""),IF(ADHOC!$S$4=LEFT(Domein!$AS9633,LEN(ADHOC!$S$4)),MAX(Domein!BD$1:'Domein'!BD9632)+1,"")))</f>
        <v/>
      </c>
    </row>
    <row r="9634" spans="45:56" x14ac:dyDescent="0.2">
      <c r="AS9634" s="4" t="s">
        <v>34400</v>
      </c>
      <c r="AT9634" s="4" t="s">
        <v>34401</v>
      </c>
      <c r="AU9634" s="4" t="s">
        <v>456</v>
      </c>
      <c r="AV9634" s="4" t="s">
        <v>7668</v>
      </c>
      <c r="AW9634" s="4" t="s">
        <v>724</v>
      </c>
      <c r="AX9634" s="4"/>
      <c r="AY9634" s="4"/>
      <c r="AZ9634" s="4"/>
      <c r="BA9634" s="4"/>
      <c r="BB9634" s="4"/>
      <c r="BC9634" s="4">
        <v>40</v>
      </c>
      <c r="BD9634" t="str">
        <f>IF(AND(ADHOC!$G$15="",ADHOC!$S$4=""),"",IF(ADHOC!$G$15&lt;&gt;"",IF(ADHOC!$G$15=LEFT(Domein!$AS9634,LEN(ADHOC!$G$15)),MAX(Domein!BD$1:'Domein'!BD9633)+1,""),IF(ADHOC!$S$4=LEFT(Domein!$AS9634,LEN(ADHOC!$S$4)),MAX(Domein!BD$1:'Domein'!BD9633)+1,"")))</f>
        <v/>
      </c>
    </row>
    <row r="9635" spans="45:56" x14ac:dyDescent="0.2">
      <c r="AS9635" s="4" t="s">
        <v>34402</v>
      </c>
      <c r="AT9635" s="4" t="s">
        <v>34403</v>
      </c>
      <c r="AU9635" s="4" t="s">
        <v>456</v>
      </c>
      <c r="AV9635" s="4" t="s">
        <v>7668</v>
      </c>
      <c r="AW9635" s="4" t="s">
        <v>724</v>
      </c>
      <c r="AX9635" s="4"/>
      <c r="AY9635" s="4"/>
      <c r="AZ9635" s="4"/>
      <c r="BA9635" s="4"/>
      <c r="BB9635" s="4"/>
      <c r="BC9635" s="4">
        <v>40</v>
      </c>
      <c r="BD9635" t="str">
        <f>IF(AND(ADHOC!$G$15="",ADHOC!$S$4=""),"",IF(ADHOC!$G$15&lt;&gt;"",IF(ADHOC!$G$15=LEFT(Domein!$AS9635,LEN(ADHOC!$G$15)),MAX(Domein!BD$1:'Domein'!BD9634)+1,""),IF(ADHOC!$S$4=LEFT(Domein!$AS9635,LEN(ADHOC!$S$4)),MAX(Domein!BD$1:'Domein'!BD9634)+1,"")))</f>
        <v/>
      </c>
    </row>
    <row r="9636" spans="45:56" x14ac:dyDescent="0.2">
      <c r="AS9636" s="4" t="s">
        <v>34404</v>
      </c>
      <c r="AT9636" s="4" t="s">
        <v>34405</v>
      </c>
      <c r="AU9636" s="4" t="s">
        <v>456</v>
      </c>
      <c r="AV9636" s="4" t="s">
        <v>7668</v>
      </c>
      <c r="AW9636" s="4" t="s">
        <v>724</v>
      </c>
      <c r="AX9636" s="4"/>
      <c r="AY9636" s="4"/>
      <c r="AZ9636" s="4"/>
      <c r="BA9636" s="4"/>
      <c r="BB9636" s="4"/>
      <c r="BC9636" s="4">
        <v>40</v>
      </c>
      <c r="BD9636" t="str">
        <f>IF(AND(ADHOC!$G$15="",ADHOC!$S$4=""),"",IF(ADHOC!$G$15&lt;&gt;"",IF(ADHOC!$G$15=LEFT(Domein!$AS9636,LEN(ADHOC!$G$15)),MAX(Domein!BD$1:'Domein'!BD9635)+1,""),IF(ADHOC!$S$4=LEFT(Domein!$AS9636,LEN(ADHOC!$S$4)),MAX(Domein!BD$1:'Domein'!BD9635)+1,"")))</f>
        <v/>
      </c>
    </row>
    <row r="9637" spans="45:56" x14ac:dyDescent="0.2">
      <c r="AS9637" s="4" t="s">
        <v>34406</v>
      </c>
      <c r="AT9637" s="4" t="s">
        <v>34407</v>
      </c>
      <c r="AU9637" s="4" t="s">
        <v>456</v>
      </c>
      <c r="AV9637" s="4" t="s">
        <v>7668</v>
      </c>
      <c r="AW9637" s="4" t="s">
        <v>724</v>
      </c>
      <c r="AX9637" s="4"/>
      <c r="AY9637" s="4"/>
      <c r="AZ9637" s="4"/>
      <c r="BA9637" s="4"/>
      <c r="BB9637" s="4"/>
      <c r="BC9637" s="4">
        <v>40</v>
      </c>
      <c r="BD9637" t="str">
        <f>IF(AND(ADHOC!$G$15="",ADHOC!$S$4=""),"",IF(ADHOC!$G$15&lt;&gt;"",IF(ADHOC!$G$15=LEFT(Domein!$AS9637,LEN(ADHOC!$G$15)),MAX(Domein!BD$1:'Domein'!BD9636)+1,""),IF(ADHOC!$S$4=LEFT(Domein!$AS9637,LEN(ADHOC!$S$4)),MAX(Domein!BD$1:'Domein'!BD9636)+1,"")))</f>
        <v/>
      </c>
    </row>
    <row r="9638" spans="45:56" x14ac:dyDescent="0.2">
      <c r="AS9638" s="4" t="s">
        <v>34408</v>
      </c>
      <c r="AT9638" s="4" t="s">
        <v>7155</v>
      </c>
      <c r="AU9638" s="4" t="s">
        <v>456</v>
      </c>
      <c r="AV9638" s="4" t="s">
        <v>7668</v>
      </c>
      <c r="AW9638" s="4" t="s">
        <v>724</v>
      </c>
      <c r="AX9638" s="4"/>
      <c r="AY9638" s="4"/>
      <c r="AZ9638" s="4"/>
      <c r="BA9638" s="4"/>
      <c r="BB9638" s="4"/>
      <c r="BC9638" s="4">
        <v>40</v>
      </c>
      <c r="BD9638" t="str">
        <f>IF(AND(ADHOC!$G$15="",ADHOC!$S$4=""),"",IF(ADHOC!$G$15&lt;&gt;"",IF(ADHOC!$G$15=LEFT(Domein!$AS9638,LEN(ADHOC!$G$15)),MAX(Domein!BD$1:'Domein'!BD9637)+1,""),IF(ADHOC!$S$4=LEFT(Domein!$AS9638,LEN(ADHOC!$S$4)),MAX(Domein!BD$1:'Domein'!BD9637)+1,"")))</f>
        <v/>
      </c>
    </row>
    <row r="9639" spans="45:56" x14ac:dyDescent="0.2">
      <c r="AS9639" s="4" t="s">
        <v>15508</v>
      </c>
      <c r="AT9639" s="4" t="s">
        <v>15509</v>
      </c>
      <c r="AU9639" s="4" t="s">
        <v>456</v>
      </c>
      <c r="AV9639" s="4" t="s">
        <v>7668</v>
      </c>
      <c r="AW9639" s="4" t="s">
        <v>724</v>
      </c>
      <c r="AX9639" s="4"/>
      <c r="AY9639" s="4"/>
      <c r="AZ9639" s="4"/>
      <c r="BA9639" s="4"/>
      <c r="BB9639" s="4"/>
      <c r="BC9639" s="4">
        <v>40</v>
      </c>
      <c r="BD9639" t="str">
        <f>IF(AND(ADHOC!$G$15="",ADHOC!$S$4=""),"",IF(ADHOC!$G$15&lt;&gt;"",IF(ADHOC!$G$15=LEFT(Domein!$AS9639,LEN(ADHOC!$G$15)),MAX(Domein!BD$1:'Domein'!BD9638)+1,""),IF(ADHOC!$S$4=LEFT(Domein!$AS9639,LEN(ADHOC!$S$4)),MAX(Domein!BD$1:'Domein'!BD9638)+1,"")))</f>
        <v/>
      </c>
    </row>
    <row r="9640" spans="45:56" x14ac:dyDescent="0.2">
      <c r="AS9640" s="4" t="s">
        <v>6974</v>
      </c>
      <c r="AT9640" s="4" t="s">
        <v>6975</v>
      </c>
      <c r="AU9640" s="4" t="s">
        <v>456</v>
      </c>
      <c r="AV9640" s="4" t="s">
        <v>795</v>
      </c>
      <c r="AW9640" s="4" t="s">
        <v>724</v>
      </c>
      <c r="AX9640" s="4"/>
      <c r="AY9640" s="4"/>
      <c r="AZ9640" s="4"/>
      <c r="BA9640" s="4"/>
      <c r="BB9640" s="4"/>
      <c r="BC9640" s="4">
        <v>40</v>
      </c>
      <c r="BD9640" t="str">
        <f>IF(AND(ADHOC!$G$15="",ADHOC!$S$4=""),"",IF(ADHOC!$G$15&lt;&gt;"",IF(ADHOC!$G$15=LEFT(Domein!$AS9640,LEN(ADHOC!$G$15)),MAX(Domein!BD$1:'Domein'!BD9639)+1,""),IF(ADHOC!$S$4=LEFT(Domein!$AS9640,LEN(ADHOC!$S$4)),MAX(Domein!BD$1:'Domein'!BD9639)+1,"")))</f>
        <v/>
      </c>
    </row>
    <row r="9641" spans="45:56" x14ac:dyDescent="0.2">
      <c r="AS9641" s="4" t="s">
        <v>15510</v>
      </c>
      <c r="AT9641" s="4" t="s">
        <v>15511</v>
      </c>
      <c r="AU9641" s="4" t="s">
        <v>456</v>
      </c>
      <c r="AV9641" s="4" t="s">
        <v>7668</v>
      </c>
      <c r="AW9641" s="4" t="s">
        <v>724</v>
      </c>
      <c r="AX9641" s="4"/>
      <c r="AY9641" s="4"/>
      <c r="AZ9641" s="4"/>
      <c r="BA9641" s="4"/>
      <c r="BB9641" s="4"/>
      <c r="BC9641" s="4">
        <v>40</v>
      </c>
      <c r="BD9641" t="str">
        <f>IF(AND(ADHOC!$G$15="",ADHOC!$S$4=""),"",IF(ADHOC!$G$15&lt;&gt;"",IF(ADHOC!$G$15=LEFT(Domein!$AS9641,LEN(ADHOC!$G$15)),MAX(Domein!BD$1:'Domein'!BD9640)+1,""),IF(ADHOC!$S$4=LEFT(Domein!$AS9641,LEN(ADHOC!$S$4)),MAX(Domein!BD$1:'Domein'!BD9640)+1,"")))</f>
        <v/>
      </c>
    </row>
    <row r="9642" spans="45:56" x14ac:dyDescent="0.2">
      <c r="AS9642" s="4" t="s">
        <v>15512</v>
      </c>
      <c r="AT9642" s="4" t="s">
        <v>15513</v>
      </c>
      <c r="AU9642" s="4" t="s">
        <v>456</v>
      </c>
      <c r="AV9642" s="4" t="s">
        <v>7668</v>
      </c>
      <c r="AW9642" s="4" t="s">
        <v>724</v>
      </c>
      <c r="AX9642" s="4"/>
      <c r="AY9642" s="4"/>
      <c r="AZ9642" s="4"/>
      <c r="BA9642" s="4"/>
      <c r="BB9642" s="4"/>
      <c r="BC9642" s="4">
        <v>40</v>
      </c>
      <c r="BD9642" t="str">
        <f>IF(AND(ADHOC!$G$15="",ADHOC!$S$4=""),"",IF(ADHOC!$G$15&lt;&gt;"",IF(ADHOC!$G$15=LEFT(Domein!$AS9642,LEN(ADHOC!$G$15)),MAX(Domein!BD$1:'Domein'!BD9641)+1,""),IF(ADHOC!$S$4=LEFT(Domein!$AS9642,LEN(ADHOC!$S$4)),MAX(Domein!BD$1:'Domein'!BD9641)+1,"")))</f>
        <v/>
      </c>
    </row>
    <row r="9643" spans="45:56" x14ac:dyDescent="0.2">
      <c r="AS9643" s="4" t="s">
        <v>37680</v>
      </c>
      <c r="AT9643" s="4" t="s">
        <v>37681</v>
      </c>
      <c r="AU9643" s="4" t="s">
        <v>456</v>
      </c>
      <c r="AV9643" s="4" t="s">
        <v>35947</v>
      </c>
      <c r="AW9643" s="4" t="s">
        <v>1259</v>
      </c>
      <c r="AX9643" s="4"/>
      <c r="AY9643" s="4"/>
      <c r="AZ9643" s="4"/>
      <c r="BA9643" s="4"/>
      <c r="BB9643" s="4"/>
      <c r="BC9643" s="4">
        <v>40</v>
      </c>
      <c r="BD9643" t="str">
        <f>IF(AND(ADHOC!$G$15="",ADHOC!$S$4=""),"",IF(ADHOC!$G$15&lt;&gt;"",IF(ADHOC!$G$15=LEFT(Domein!$AS9643,LEN(ADHOC!$G$15)),MAX(Domein!BD$1:'Domein'!BD9642)+1,""),IF(ADHOC!$S$4=LEFT(Domein!$AS9643,LEN(ADHOC!$S$4)),MAX(Domein!BD$1:'Domein'!BD9642)+1,"")))</f>
        <v/>
      </c>
    </row>
    <row r="9644" spans="45:56" x14ac:dyDescent="0.2">
      <c r="AS9644" s="4" t="s">
        <v>37682</v>
      </c>
      <c r="AT9644" s="4" t="s">
        <v>37683</v>
      </c>
      <c r="AU9644" s="4" t="s">
        <v>456</v>
      </c>
      <c r="AV9644" s="4" t="s">
        <v>35947</v>
      </c>
      <c r="AW9644" s="4" t="s">
        <v>1259</v>
      </c>
      <c r="AX9644" s="4"/>
      <c r="AY9644" s="4"/>
      <c r="AZ9644" s="4"/>
      <c r="BA9644" s="4"/>
      <c r="BB9644" s="4"/>
      <c r="BC9644" s="4">
        <v>40</v>
      </c>
      <c r="BD9644" t="str">
        <f>IF(AND(ADHOC!$G$15="",ADHOC!$S$4=""),"",IF(ADHOC!$G$15&lt;&gt;"",IF(ADHOC!$G$15=LEFT(Domein!$AS9644,LEN(ADHOC!$G$15)),MAX(Domein!BD$1:'Domein'!BD9643)+1,""),IF(ADHOC!$S$4=LEFT(Domein!$AS9644,LEN(ADHOC!$S$4)),MAX(Domein!BD$1:'Domein'!BD9643)+1,"")))</f>
        <v/>
      </c>
    </row>
    <row r="9645" spans="45:56" x14ac:dyDescent="0.2">
      <c r="AS9645" s="4" t="s">
        <v>37684</v>
      </c>
      <c r="AT9645" s="4" t="s">
        <v>37685</v>
      </c>
      <c r="AU9645" s="4" t="s">
        <v>456</v>
      </c>
      <c r="AV9645" s="4" t="s">
        <v>35947</v>
      </c>
      <c r="AW9645" s="4" t="s">
        <v>1259</v>
      </c>
      <c r="AX9645" s="4"/>
      <c r="AY9645" s="4"/>
      <c r="AZ9645" s="4"/>
      <c r="BA9645" s="4"/>
      <c r="BB9645" s="4"/>
      <c r="BC9645" s="4">
        <v>40</v>
      </c>
      <c r="BD9645" t="str">
        <f>IF(AND(ADHOC!$G$15="",ADHOC!$S$4=""),"",IF(ADHOC!$G$15&lt;&gt;"",IF(ADHOC!$G$15=LEFT(Domein!$AS9645,LEN(ADHOC!$G$15)),MAX(Domein!BD$1:'Domein'!BD9644)+1,""),IF(ADHOC!$S$4=LEFT(Domein!$AS9645,LEN(ADHOC!$S$4)),MAX(Domein!BD$1:'Domein'!BD9644)+1,"")))</f>
        <v/>
      </c>
    </row>
    <row r="9646" spans="45:56" x14ac:dyDescent="0.2">
      <c r="AS9646" s="4" t="s">
        <v>37686</v>
      </c>
      <c r="AT9646" s="4" t="s">
        <v>37687</v>
      </c>
      <c r="AU9646" s="4" t="s">
        <v>456</v>
      </c>
      <c r="AV9646" s="4" t="s">
        <v>35947</v>
      </c>
      <c r="AW9646" s="4" t="s">
        <v>1259</v>
      </c>
      <c r="AX9646" s="4"/>
      <c r="AY9646" s="4"/>
      <c r="AZ9646" s="4"/>
      <c r="BA9646" s="4"/>
      <c r="BB9646" s="4"/>
      <c r="BC9646" s="4">
        <v>40</v>
      </c>
      <c r="BD9646" t="str">
        <f>IF(AND(ADHOC!$G$15="",ADHOC!$S$4=""),"",IF(ADHOC!$G$15&lt;&gt;"",IF(ADHOC!$G$15=LEFT(Domein!$AS9646,LEN(ADHOC!$G$15)),MAX(Domein!BD$1:'Domein'!BD9645)+1,""),IF(ADHOC!$S$4=LEFT(Domein!$AS9646,LEN(ADHOC!$S$4)),MAX(Domein!BD$1:'Domein'!BD9645)+1,"")))</f>
        <v/>
      </c>
    </row>
    <row r="9647" spans="45:56" x14ac:dyDescent="0.2">
      <c r="AS9647" s="4" t="s">
        <v>15514</v>
      </c>
      <c r="AT9647" s="4" t="s">
        <v>15515</v>
      </c>
      <c r="AU9647" s="4" t="s">
        <v>456</v>
      </c>
      <c r="AV9647" s="4" t="s">
        <v>7668</v>
      </c>
      <c r="AW9647" s="4" t="s">
        <v>724</v>
      </c>
      <c r="AX9647" s="4"/>
      <c r="AY9647" s="4"/>
      <c r="AZ9647" s="4"/>
      <c r="BA9647" s="4"/>
      <c r="BB9647" s="4"/>
      <c r="BC9647" s="4">
        <v>40</v>
      </c>
      <c r="BD9647" t="str">
        <f>IF(AND(ADHOC!$G$15="",ADHOC!$S$4=""),"",IF(ADHOC!$G$15&lt;&gt;"",IF(ADHOC!$G$15=LEFT(Domein!$AS9647,LEN(ADHOC!$G$15)),MAX(Domein!BD$1:'Domein'!BD9646)+1,""),IF(ADHOC!$S$4=LEFT(Domein!$AS9647,LEN(ADHOC!$S$4)),MAX(Domein!BD$1:'Domein'!BD9646)+1,"")))</f>
        <v/>
      </c>
    </row>
    <row r="9648" spans="45:56" x14ac:dyDescent="0.2">
      <c r="AS9648" s="4" t="s">
        <v>9893</v>
      </c>
      <c r="AT9648" s="4" t="s">
        <v>3577</v>
      </c>
      <c r="AU9648" s="4" t="s">
        <v>456</v>
      </c>
      <c r="AV9648" s="4" t="s">
        <v>8547</v>
      </c>
      <c r="AW9648" s="4" t="s">
        <v>724</v>
      </c>
      <c r="AX9648" s="4"/>
      <c r="AY9648" s="4"/>
      <c r="AZ9648" s="4"/>
      <c r="BA9648" s="4"/>
      <c r="BB9648" s="4"/>
      <c r="BC9648" s="4">
        <v>40</v>
      </c>
      <c r="BD9648" t="str">
        <f>IF(AND(ADHOC!$G$15="",ADHOC!$S$4=""),"",IF(ADHOC!$G$15&lt;&gt;"",IF(ADHOC!$G$15=LEFT(Domein!$AS9648,LEN(ADHOC!$G$15)),MAX(Domein!BD$1:'Domein'!BD9647)+1,""),IF(ADHOC!$S$4=LEFT(Domein!$AS9648,LEN(ADHOC!$S$4)),MAX(Domein!BD$1:'Domein'!BD9647)+1,"")))</f>
        <v/>
      </c>
    </row>
    <row r="9649" spans="45:56" x14ac:dyDescent="0.2">
      <c r="AS9649" s="4" t="s">
        <v>9894</v>
      </c>
      <c r="AT9649" s="4" t="s">
        <v>9895</v>
      </c>
      <c r="AU9649" s="4" t="s">
        <v>456</v>
      </c>
      <c r="AV9649" s="4" t="s">
        <v>8547</v>
      </c>
      <c r="AW9649" s="4" t="s">
        <v>724</v>
      </c>
      <c r="AX9649" s="4"/>
      <c r="AY9649" s="4"/>
      <c r="AZ9649" s="4"/>
      <c r="BA9649" s="4"/>
      <c r="BB9649" s="4"/>
      <c r="BC9649" s="4">
        <v>40</v>
      </c>
      <c r="BD9649" t="str">
        <f>IF(AND(ADHOC!$G$15="",ADHOC!$S$4=""),"",IF(ADHOC!$G$15&lt;&gt;"",IF(ADHOC!$G$15=LEFT(Domein!$AS9649,LEN(ADHOC!$G$15)),MAX(Domein!BD$1:'Domein'!BD9648)+1,""),IF(ADHOC!$S$4=LEFT(Domein!$AS9649,LEN(ADHOC!$S$4)),MAX(Domein!BD$1:'Domein'!BD9648)+1,"")))</f>
        <v/>
      </c>
    </row>
    <row r="9650" spans="45:56" x14ac:dyDescent="0.2">
      <c r="AS9650" s="4" t="s">
        <v>9896</v>
      </c>
      <c r="AT9650" s="4" t="s">
        <v>9897</v>
      </c>
      <c r="AU9650" s="4" t="s">
        <v>456</v>
      </c>
      <c r="AV9650" s="4" t="s">
        <v>8547</v>
      </c>
      <c r="AW9650" s="4" t="s">
        <v>724</v>
      </c>
      <c r="AX9650" s="4"/>
      <c r="AY9650" s="4"/>
      <c r="AZ9650" s="4"/>
      <c r="BA9650" s="4"/>
      <c r="BB9650" s="4"/>
      <c r="BC9650" s="4">
        <v>40</v>
      </c>
      <c r="BD9650" t="str">
        <f>IF(AND(ADHOC!$G$15="",ADHOC!$S$4=""),"",IF(ADHOC!$G$15&lt;&gt;"",IF(ADHOC!$G$15=LEFT(Domein!$AS9650,LEN(ADHOC!$G$15)),MAX(Domein!BD$1:'Domein'!BD9649)+1,""),IF(ADHOC!$S$4=LEFT(Domein!$AS9650,LEN(ADHOC!$S$4)),MAX(Domein!BD$1:'Domein'!BD9649)+1,"")))</f>
        <v/>
      </c>
    </row>
    <row r="9651" spans="45:56" x14ac:dyDescent="0.2">
      <c r="AS9651" s="4" t="s">
        <v>13492</v>
      </c>
      <c r="AT9651" s="4" t="s">
        <v>11842</v>
      </c>
      <c r="AU9651" s="4" t="s">
        <v>456</v>
      </c>
      <c r="AV9651" s="4" t="s">
        <v>8547</v>
      </c>
      <c r="AW9651" s="4" t="s">
        <v>724</v>
      </c>
      <c r="AX9651" s="4"/>
      <c r="AY9651" s="4"/>
      <c r="AZ9651" s="4"/>
      <c r="BA9651" s="4"/>
      <c r="BB9651" s="4"/>
      <c r="BC9651" s="4">
        <v>40</v>
      </c>
      <c r="BD9651" t="str">
        <f>IF(AND(ADHOC!$G$15="",ADHOC!$S$4=""),"",IF(ADHOC!$G$15&lt;&gt;"",IF(ADHOC!$G$15=LEFT(Domein!$AS9651,LEN(ADHOC!$G$15)),MAX(Domein!BD$1:'Domein'!BD9650)+1,""),IF(ADHOC!$S$4=LEFT(Domein!$AS9651,LEN(ADHOC!$S$4)),MAX(Domein!BD$1:'Domein'!BD9650)+1,"")))</f>
        <v/>
      </c>
    </row>
    <row r="9652" spans="45:56" x14ac:dyDescent="0.2">
      <c r="AS9652" s="4" t="s">
        <v>13493</v>
      </c>
      <c r="AT9652" s="4" t="s">
        <v>11844</v>
      </c>
      <c r="AU9652" s="4" t="s">
        <v>456</v>
      </c>
      <c r="AV9652" s="4" t="s">
        <v>8547</v>
      </c>
      <c r="AW9652" s="4" t="s">
        <v>724</v>
      </c>
      <c r="AX9652" s="4"/>
      <c r="AY9652" s="4"/>
      <c r="AZ9652" s="4"/>
      <c r="BA9652" s="4"/>
      <c r="BB9652" s="4"/>
      <c r="BC9652" s="4">
        <v>40</v>
      </c>
      <c r="BD9652" t="str">
        <f>IF(AND(ADHOC!$G$15="",ADHOC!$S$4=""),"",IF(ADHOC!$G$15&lt;&gt;"",IF(ADHOC!$G$15=LEFT(Domein!$AS9652,LEN(ADHOC!$G$15)),MAX(Domein!BD$1:'Domein'!BD9651)+1,""),IF(ADHOC!$S$4=LEFT(Domein!$AS9652,LEN(ADHOC!$S$4)),MAX(Domein!BD$1:'Domein'!BD9651)+1,"")))</f>
        <v/>
      </c>
    </row>
    <row r="9653" spans="45:56" x14ac:dyDescent="0.2">
      <c r="AS9653" s="4" t="s">
        <v>34784</v>
      </c>
      <c r="AT9653" s="4" t="s">
        <v>34785</v>
      </c>
      <c r="AU9653" s="4" t="s">
        <v>456</v>
      </c>
      <c r="AV9653" s="4" t="s">
        <v>794</v>
      </c>
      <c r="AW9653" s="4" t="s">
        <v>724</v>
      </c>
      <c r="AX9653" s="4"/>
      <c r="AY9653" s="4"/>
      <c r="AZ9653" s="4"/>
      <c r="BA9653" s="4"/>
      <c r="BB9653" s="4"/>
      <c r="BC9653" s="4">
        <v>40</v>
      </c>
      <c r="BD9653" t="str">
        <f>IF(AND(ADHOC!$G$15="",ADHOC!$S$4=""),"",IF(ADHOC!$G$15&lt;&gt;"",IF(ADHOC!$G$15=LEFT(Domein!$AS9653,LEN(ADHOC!$G$15)),MAX(Domein!BD$1:'Domein'!BD9652)+1,""),IF(ADHOC!$S$4=LEFT(Domein!$AS9653,LEN(ADHOC!$S$4)),MAX(Domein!BD$1:'Domein'!BD9652)+1,"")))</f>
        <v/>
      </c>
    </row>
    <row r="9654" spans="45:56" x14ac:dyDescent="0.2">
      <c r="AS9654" s="4" t="s">
        <v>34786</v>
      </c>
      <c r="AT9654" s="4" t="s">
        <v>34787</v>
      </c>
      <c r="AU9654" s="4" t="s">
        <v>456</v>
      </c>
      <c r="AV9654" s="4" t="s">
        <v>794</v>
      </c>
      <c r="AW9654" s="4" t="s">
        <v>724</v>
      </c>
      <c r="AX9654" s="4"/>
      <c r="AY9654" s="4"/>
      <c r="AZ9654" s="4"/>
      <c r="BA9654" s="4"/>
      <c r="BB9654" s="4"/>
      <c r="BC9654" s="4">
        <v>40</v>
      </c>
      <c r="BD9654" t="str">
        <f>IF(AND(ADHOC!$G$15="",ADHOC!$S$4=""),"",IF(ADHOC!$G$15&lt;&gt;"",IF(ADHOC!$G$15=LEFT(Domein!$AS9654,LEN(ADHOC!$G$15)),MAX(Domein!BD$1:'Domein'!BD9653)+1,""),IF(ADHOC!$S$4=LEFT(Domein!$AS9654,LEN(ADHOC!$S$4)),MAX(Domein!BD$1:'Domein'!BD9653)+1,"")))</f>
        <v/>
      </c>
    </row>
    <row r="9655" spans="45:56" x14ac:dyDescent="0.2">
      <c r="AS9655" s="4" t="s">
        <v>32763</v>
      </c>
      <c r="AT9655" s="4" t="s">
        <v>32463</v>
      </c>
      <c r="AU9655" s="4" t="s">
        <v>456</v>
      </c>
      <c r="AV9655" s="4" t="s">
        <v>21516</v>
      </c>
      <c r="AW9655" s="4" t="s">
        <v>724</v>
      </c>
      <c r="AX9655" s="4"/>
      <c r="AY9655" s="4"/>
      <c r="AZ9655" s="4"/>
      <c r="BA9655" s="4"/>
      <c r="BB9655" s="4"/>
      <c r="BC9655" s="4">
        <v>40</v>
      </c>
      <c r="BD9655" t="str">
        <f>IF(AND(ADHOC!$G$15="",ADHOC!$S$4=""),"",IF(ADHOC!$G$15&lt;&gt;"",IF(ADHOC!$G$15=LEFT(Domein!$AS9655,LEN(ADHOC!$G$15)),MAX(Domein!BD$1:'Domein'!BD9654)+1,""),IF(ADHOC!$S$4=LEFT(Domein!$AS9655,LEN(ADHOC!$S$4)),MAX(Domein!BD$1:'Domein'!BD9654)+1,"")))</f>
        <v/>
      </c>
    </row>
    <row r="9656" spans="45:56" x14ac:dyDescent="0.2">
      <c r="AS9656" s="4" t="s">
        <v>15516</v>
      </c>
      <c r="AT9656" s="4" t="s">
        <v>15517</v>
      </c>
      <c r="AU9656" s="4" t="s">
        <v>456</v>
      </c>
      <c r="AV9656" s="4" t="s">
        <v>7668</v>
      </c>
      <c r="AW9656" s="4" t="s">
        <v>724</v>
      </c>
      <c r="AX9656" s="4"/>
      <c r="AY9656" s="4"/>
      <c r="AZ9656" s="4"/>
      <c r="BA9656" s="4"/>
      <c r="BB9656" s="4"/>
      <c r="BC9656" s="4">
        <v>40</v>
      </c>
      <c r="BD9656" t="str">
        <f>IF(AND(ADHOC!$G$15="",ADHOC!$S$4=""),"",IF(ADHOC!$G$15&lt;&gt;"",IF(ADHOC!$G$15=LEFT(Domein!$AS9656,LEN(ADHOC!$G$15)),MAX(Domein!BD$1:'Domein'!BD9655)+1,""),IF(ADHOC!$S$4=LEFT(Domein!$AS9656,LEN(ADHOC!$S$4)),MAX(Domein!BD$1:'Domein'!BD9655)+1,"")))</f>
        <v/>
      </c>
    </row>
    <row r="9657" spans="45:56" x14ac:dyDescent="0.2">
      <c r="AS9657" s="4" t="s">
        <v>15518</v>
      </c>
      <c r="AT9657" s="4" t="s">
        <v>15519</v>
      </c>
      <c r="AU9657" s="4" t="s">
        <v>456</v>
      </c>
      <c r="AV9657" s="4" t="s">
        <v>7668</v>
      </c>
      <c r="AW9657" s="4" t="s">
        <v>724</v>
      </c>
      <c r="AX9657" s="4"/>
      <c r="AY9657" s="4"/>
      <c r="AZ9657" s="4"/>
      <c r="BA9657" s="4"/>
      <c r="BB9657" s="4"/>
      <c r="BC9657" s="4">
        <v>40</v>
      </c>
      <c r="BD9657" t="str">
        <f>IF(AND(ADHOC!$G$15="",ADHOC!$S$4=""),"",IF(ADHOC!$G$15&lt;&gt;"",IF(ADHOC!$G$15=LEFT(Domein!$AS9657,LEN(ADHOC!$G$15)),MAX(Domein!BD$1:'Domein'!BD9656)+1,""),IF(ADHOC!$S$4=LEFT(Domein!$AS9657,LEN(ADHOC!$S$4)),MAX(Domein!BD$1:'Domein'!BD9656)+1,"")))</f>
        <v/>
      </c>
    </row>
    <row r="9658" spans="45:56" x14ac:dyDescent="0.2">
      <c r="AS9658" s="4" t="s">
        <v>33405</v>
      </c>
      <c r="AT9658" s="4" t="s">
        <v>7159</v>
      </c>
      <c r="AU9658" s="4" t="s">
        <v>456</v>
      </c>
      <c r="AV9658" s="4" t="s">
        <v>794</v>
      </c>
      <c r="AW9658" s="4" t="s">
        <v>724</v>
      </c>
      <c r="AX9658" s="4"/>
      <c r="AY9658" s="4"/>
      <c r="AZ9658" s="4"/>
      <c r="BA9658" s="4"/>
      <c r="BB9658" s="4"/>
      <c r="BC9658" s="4">
        <v>40</v>
      </c>
      <c r="BD9658" t="str">
        <f>IF(AND(ADHOC!$G$15="",ADHOC!$S$4=""),"",IF(ADHOC!$G$15&lt;&gt;"",IF(ADHOC!$G$15=LEFT(Domein!$AS9658,LEN(ADHOC!$G$15)),MAX(Domein!BD$1:'Domein'!BD9657)+1,""),IF(ADHOC!$S$4=LEFT(Domein!$AS9658,LEN(ADHOC!$S$4)),MAX(Domein!BD$1:'Domein'!BD9657)+1,"")))</f>
        <v/>
      </c>
    </row>
    <row r="9659" spans="45:56" x14ac:dyDescent="0.2">
      <c r="AS9659" s="4" t="s">
        <v>32985</v>
      </c>
      <c r="AT9659" s="4" t="s">
        <v>32986</v>
      </c>
      <c r="AU9659" s="4" t="s">
        <v>456</v>
      </c>
      <c r="AV9659" s="4" t="s">
        <v>794</v>
      </c>
      <c r="AW9659" s="4" t="s">
        <v>724</v>
      </c>
      <c r="AX9659" s="4"/>
      <c r="AY9659" s="4"/>
      <c r="AZ9659" s="4"/>
      <c r="BA9659" s="4"/>
      <c r="BB9659" s="4"/>
      <c r="BC9659" s="4">
        <v>40</v>
      </c>
      <c r="BD9659" t="str">
        <f>IF(AND(ADHOC!$G$15="",ADHOC!$S$4=""),"",IF(ADHOC!$G$15&lt;&gt;"",IF(ADHOC!$G$15=LEFT(Domein!$AS9659,LEN(ADHOC!$G$15)),MAX(Domein!BD$1:'Domein'!BD9658)+1,""),IF(ADHOC!$S$4=LEFT(Domein!$AS9659,LEN(ADHOC!$S$4)),MAX(Domein!BD$1:'Domein'!BD9658)+1,"")))</f>
        <v/>
      </c>
    </row>
    <row r="9660" spans="45:56" x14ac:dyDescent="0.2">
      <c r="AS9660" s="4" t="s">
        <v>33406</v>
      </c>
      <c r="AT9660" s="4" t="s">
        <v>33407</v>
      </c>
      <c r="AU9660" s="4" t="s">
        <v>456</v>
      </c>
      <c r="AV9660" s="4" t="s">
        <v>794</v>
      </c>
      <c r="AW9660" s="4" t="s">
        <v>724</v>
      </c>
      <c r="AX9660" s="4"/>
      <c r="AY9660" s="4"/>
      <c r="AZ9660" s="4"/>
      <c r="BA9660" s="4"/>
      <c r="BB9660" s="4"/>
      <c r="BC9660" s="4">
        <v>40</v>
      </c>
      <c r="BD9660" t="str">
        <f>IF(AND(ADHOC!$G$15="",ADHOC!$S$4=""),"",IF(ADHOC!$G$15&lt;&gt;"",IF(ADHOC!$G$15=LEFT(Domein!$AS9660,LEN(ADHOC!$G$15)),MAX(Domein!BD$1:'Domein'!BD9659)+1,""),IF(ADHOC!$S$4=LEFT(Domein!$AS9660,LEN(ADHOC!$S$4)),MAX(Domein!BD$1:'Domein'!BD9659)+1,"")))</f>
        <v/>
      </c>
    </row>
    <row r="9661" spans="45:56" x14ac:dyDescent="0.2">
      <c r="AS9661" s="4" t="s">
        <v>33408</v>
      </c>
      <c r="AT9661" s="4" t="s">
        <v>33409</v>
      </c>
      <c r="AU9661" s="4" t="s">
        <v>456</v>
      </c>
      <c r="AV9661" s="4" t="s">
        <v>794</v>
      </c>
      <c r="AW9661" s="4" t="s">
        <v>724</v>
      </c>
      <c r="AX9661" s="4"/>
      <c r="AY9661" s="4"/>
      <c r="AZ9661" s="4"/>
      <c r="BA9661" s="4"/>
      <c r="BB9661" s="4"/>
      <c r="BC9661" s="4">
        <v>40</v>
      </c>
      <c r="BD9661" t="str">
        <f>IF(AND(ADHOC!$G$15="",ADHOC!$S$4=""),"",IF(ADHOC!$G$15&lt;&gt;"",IF(ADHOC!$G$15=LEFT(Domein!$AS9661,LEN(ADHOC!$G$15)),MAX(Domein!BD$1:'Domein'!BD9660)+1,""),IF(ADHOC!$S$4=LEFT(Domein!$AS9661,LEN(ADHOC!$S$4)),MAX(Domein!BD$1:'Domein'!BD9660)+1,"")))</f>
        <v/>
      </c>
    </row>
    <row r="9662" spans="45:56" x14ac:dyDescent="0.2">
      <c r="AS9662" s="4" t="s">
        <v>33410</v>
      </c>
      <c r="AT9662" s="4" t="s">
        <v>33411</v>
      </c>
      <c r="AU9662" s="4" t="s">
        <v>456</v>
      </c>
      <c r="AV9662" s="4" t="s">
        <v>794</v>
      </c>
      <c r="AW9662" s="4" t="s">
        <v>724</v>
      </c>
      <c r="AX9662" s="4"/>
      <c r="AY9662" s="4"/>
      <c r="AZ9662" s="4"/>
      <c r="BA9662" s="4"/>
      <c r="BB9662" s="4"/>
      <c r="BC9662" s="4">
        <v>40</v>
      </c>
      <c r="BD9662" t="str">
        <f>IF(AND(ADHOC!$G$15="",ADHOC!$S$4=""),"",IF(ADHOC!$G$15&lt;&gt;"",IF(ADHOC!$G$15=LEFT(Domein!$AS9662,LEN(ADHOC!$G$15)),MAX(Domein!BD$1:'Domein'!BD9661)+1,""),IF(ADHOC!$S$4=LEFT(Domein!$AS9662,LEN(ADHOC!$S$4)),MAX(Domein!BD$1:'Domein'!BD9661)+1,"")))</f>
        <v/>
      </c>
    </row>
    <row r="9663" spans="45:56" x14ac:dyDescent="0.2">
      <c r="AS9663" s="4" t="s">
        <v>33412</v>
      </c>
      <c r="AT9663" s="4" t="s">
        <v>33413</v>
      </c>
      <c r="AU9663" s="4" t="s">
        <v>456</v>
      </c>
      <c r="AV9663" s="4" t="s">
        <v>794</v>
      </c>
      <c r="AW9663" s="4" t="s">
        <v>724</v>
      </c>
      <c r="AX9663" s="4"/>
      <c r="AY9663" s="4"/>
      <c r="AZ9663" s="4"/>
      <c r="BA9663" s="4"/>
      <c r="BB9663" s="4"/>
      <c r="BC9663" s="4">
        <v>40</v>
      </c>
      <c r="BD9663" t="str">
        <f>IF(AND(ADHOC!$G$15="",ADHOC!$S$4=""),"",IF(ADHOC!$G$15&lt;&gt;"",IF(ADHOC!$G$15=LEFT(Domein!$AS9663,LEN(ADHOC!$G$15)),MAX(Domein!BD$1:'Domein'!BD9662)+1,""),IF(ADHOC!$S$4=LEFT(Domein!$AS9663,LEN(ADHOC!$S$4)),MAX(Domein!BD$1:'Domein'!BD9662)+1,"")))</f>
        <v/>
      </c>
    </row>
    <row r="9664" spans="45:56" x14ac:dyDescent="0.2">
      <c r="AS9664" s="4" t="s">
        <v>33414</v>
      </c>
      <c r="AT9664" s="4" t="s">
        <v>33415</v>
      </c>
      <c r="AU9664" s="4" t="s">
        <v>456</v>
      </c>
      <c r="AV9664" s="4" t="s">
        <v>794</v>
      </c>
      <c r="AW9664" s="4" t="s">
        <v>724</v>
      </c>
      <c r="AX9664" s="4"/>
      <c r="AY9664" s="4"/>
      <c r="AZ9664" s="4"/>
      <c r="BA9664" s="4"/>
      <c r="BB9664" s="4"/>
      <c r="BC9664" s="4">
        <v>40</v>
      </c>
      <c r="BD9664" t="str">
        <f>IF(AND(ADHOC!$G$15="",ADHOC!$S$4=""),"",IF(ADHOC!$G$15&lt;&gt;"",IF(ADHOC!$G$15=LEFT(Domein!$AS9664,LEN(ADHOC!$G$15)),MAX(Domein!BD$1:'Domein'!BD9663)+1,""),IF(ADHOC!$S$4=LEFT(Domein!$AS9664,LEN(ADHOC!$S$4)),MAX(Domein!BD$1:'Domein'!BD9663)+1,"")))</f>
        <v/>
      </c>
    </row>
    <row r="9665" spans="45:56" x14ac:dyDescent="0.2">
      <c r="AS9665" s="4" t="s">
        <v>34788</v>
      </c>
      <c r="AT9665" s="4" t="s">
        <v>4318</v>
      </c>
      <c r="AU9665" s="4" t="s">
        <v>456</v>
      </c>
      <c r="AV9665" s="4" t="s">
        <v>794</v>
      </c>
      <c r="AW9665" s="4" t="s">
        <v>724</v>
      </c>
      <c r="AX9665" s="4"/>
      <c r="AY9665" s="4"/>
      <c r="AZ9665" s="4"/>
      <c r="BA9665" s="4"/>
      <c r="BB9665" s="4"/>
      <c r="BC9665" s="4">
        <v>40</v>
      </c>
      <c r="BD9665" t="str">
        <f>IF(AND(ADHOC!$G$15="",ADHOC!$S$4=""),"",IF(ADHOC!$G$15&lt;&gt;"",IF(ADHOC!$G$15=LEFT(Domein!$AS9665,LEN(ADHOC!$G$15)),MAX(Domein!BD$1:'Domein'!BD9664)+1,""),IF(ADHOC!$S$4=LEFT(Domein!$AS9665,LEN(ADHOC!$S$4)),MAX(Domein!BD$1:'Domein'!BD9664)+1,"")))</f>
        <v/>
      </c>
    </row>
    <row r="9666" spans="45:56" x14ac:dyDescent="0.2">
      <c r="AS9666" s="4" t="s">
        <v>31623</v>
      </c>
      <c r="AT9666" s="4" t="s">
        <v>31624</v>
      </c>
      <c r="AU9666" s="4" t="s">
        <v>456</v>
      </c>
      <c r="AV9666" s="4" t="s">
        <v>21516</v>
      </c>
      <c r="AW9666" s="4" t="s">
        <v>724</v>
      </c>
      <c r="AX9666" s="4"/>
      <c r="AY9666" s="4"/>
      <c r="AZ9666" s="4"/>
      <c r="BA9666" s="4"/>
      <c r="BB9666" s="4"/>
      <c r="BC9666" s="4">
        <v>40</v>
      </c>
      <c r="BD9666" t="str">
        <f>IF(AND(ADHOC!$G$15="",ADHOC!$S$4=""),"",IF(ADHOC!$G$15&lt;&gt;"",IF(ADHOC!$G$15=LEFT(Domein!$AS9666,LEN(ADHOC!$G$15)),MAX(Domein!BD$1:'Domein'!BD9665)+1,""),IF(ADHOC!$S$4=LEFT(Domein!$AS9666,LEN(ADHOC!$S$4)),MAX(Domein!BD$1:'Domein'!BD9665)+1,"")))</f>
        <v/>
      </c>
    </row>
    <row r="9667" spans="45:56" x14ac:dyDescent="0.2">
      <c r="AS9667" s="4" t="s">
        <v>31625</v>
      </c>
      <c r="AT9667" s="4" t="s">
        <v>31626</v>
      </c>
      <c r="AU9667" s="4" t="s">
        <v>456</v>
      </c>
      <c r="AV9667" s="4" t="s">
        <v>21516</v>
      </c>
      <c r="AW9667" s="4" t="s">
        <v>724</v>
      </c>
      <c r="AX9667" s="4"/>
      <c r="AY9667" s="4"/>
      <c r="AZ9667" s="4"/>
      <c r="BA9667" s="4"/>
      <c r="BB9667" s="4"/>
      <c r="BC9667" s="4">
        <v>40</v>
      </c>
      <c r="BD9667" t="str">
        <f>IF(AND(ADHOC!$G$15="",ADHOC!$S$4=""),"",IF(ADHOC!$G$15&lt;&gt;"",IF(ADHOC!$G$15=LEFT(Domein!$AS9667,LEN(ADHOC!$G$15)),MAX(Domein!BD$1:'Domein'!BD9666)+1,""),IF(ADHOC!$S$4=LEFT(Domein!$AS9667,LEN(ADHOC!$S$4)),MAX(Domein!BD$1:'Domein'!BD9666)+1,"")))</f>
        <v/>
      </c>
    </row>
    <row r="9668" spans="45:56" x14ac:dyDescent="0.2">
      <c r="AS9668" s="4" t="s">
        <v>16125</v>
      </c>
      <c r="AT9668" s="4" t="s">
        <v>16126</v>
      </c>
      <c r="AU9668" s="4" t="s">
        <v>456</v>
      </c>
      <c r="AV9668" s="4" t="s">
        <v>794</v>
      </c>
      <c r="AW9668" s="4" t="s">
        <v>724</v>
      </c>
      <c r="AX9668" s="4"/>
      <c r="AY9668" s="4"/>
      <c r="AZ9668" s="4"/>
      <c r="BA9668" s="4"/>
      <c r="BB9668" s="4"/>
      <c r="BC9668" s="4">
        <v>40</v>
      </c>
      <c r="BD9668" t="str">
        <f>IF(AND(ADHOC!$G$15="",ADHOC!$S$4=""),"",IF(ADHOC!$G$15&lt;&gt;"",IF(ADHOC!$G$15=LEFT(Domein!$AS9668,LEN(ADHOC!$G$15)),MAX(Domein!BD$1:'Domein'!BD9667)+1,""),IF(ADHOC!$S$4=LEFT(Domein!$AS9668,LEN(ADHOC!$S$4)),MAX(Domein!BD$1:'Domein'!BD9667)+1,"")))</f>
        <v/>
      </c>
    </row>
    <row r="9669" spans="45:56" x14ac:dyDescent="0.2">
      <c r="AS9669" s="4" t="s">
        <v>16127</v>
      </c>
      <c r="AT9669" s="4" t="s">
        <v>16128</v>
      </c>
      <c r="AU9669" s="4" t="s">
        <v>456</v>
      </c>
      <c r="AV9669" s="4" t="s">
        <v>794</v>
      </c>
      <c r="AW9669" s="4" t="s">
        <v>724</v>
      </c>
      <c r="AX9669" s="4"/>
      <c r="AY9669" s="4"/>
      <c r="AZ9669" s="4"/>
      <c r="BA9669" s="4"/>
      <c r="BB9669" s="4"/>
      <c r="BC9669" s="4">
        <v>40</v>
      </c>
      <c r="BD9669" t="str">
        <f>IF(AND(ADHOC!$G$15="",ADHOC!$S$4=""),"",IF(ADHOC!$G$15&lt;&gt;"",IF(ADHOC!$G$15=LEFT(Domein!$AS9669,LEN(ADHOC!$G$15)),MAX(Domein!BD$1:'Domein'!BD9668)+1,""),IF(ADHOC!$S$4=LEFT(Domein!$AS9669,LEN(ADHOC!$S$4)),MAX(Domein!BD$1:'Domein'!BD9668)+1,"")))</f>
        <v/>
      </c>
    </row>
    <row r="9670" spans="45:56" x14ac:dyDescent="0.2">
      <c r="AS9670" s="4" t="s">
        <v>16129</v>
      </c>
      <c r="AT9670" s="4" t="s">
        <v>16130</v>
      </c>
      <c r="AU9670" s="4" t="s">
        <v>456</v>
      </c>
      <c r="AV9670" s="4" t="s">
        <v>794</v>
      </c>
      <c r="AW9670" s="4" t="s">
        <v>724</v>
      </c>
      <c r="AX9670" s="4"/>
      <c r="AY9670" s="4"/>
      <c r="AZ9670" s="4"/>
      <c r="BA9670" s="4"/>
      <c r="BB9670" s="4"/>
      <c r="BC9670" s="4">
        <v>40</v>
      </c>
      <c r="BD9670" t="str">
        <f>IF(AND(ADHOC!$G$15="",ADHOC!$S$4=""),"",IF(ADHOC!$G$15&lt;&gt;"",IF(ADHOC!$G$15=LEFT(Domein!$AS9670,LEN(ADHOC!$G$15)),MAX(Domein!BD$1:'Domein'!BD9669)+1,""),IF(ADHOC!$S$4=LEFT(Domein!$AS9670,LEN(ADHOC!$S$4)),MAX(Domein!BD$1:'Domein'!BD9669)+1,"")))</f>
        <v/>
      </c>
    </row>
    <row r="9671" spans="45:56" x14ac:dyDescent="0.2">
      <c r="AS9671" s="4" t="s">
        <v>15253</v>
      </c>
      <c r="AT9671" s="4" t="s">
        <v>3583</v>
      </c>
      <c r="AU9671" s="4" t="s">
        <v>456</v>
      </c>
      <c r="AV9671" s="4" t="s">
        <v>794</v>
      </c>
      <c r="AW9671" s="4" t="s">
        <v>724</v>
      </c>
      <c r="AX9671" s="4"/>
      <c r="AY9671" s="4"/>
      <c r="AZ9671" s="4"/>
      <c r="BA9671" s="4"/>
      <c r="BB9671" s="4"/>
      <c r="BC9671" s="4">
        <v>40</v>
      </c>
      <c r="BD9671" t="str">
        <f>IF(AND(ADHOC!$G$15="",ADHOC!$S$4=""),"",IF(ADHOC!$G$15&lt;&gt;"",IF(ADHOC!$G$15=LEFT(Domein!$AS9671,LEN(ADHOC!$G$15)),MAX(Domein!BD$1:'Domein'!BD9670)+1,""),IF(ADHOC!$S$4=LEFT(Domein!$AS9671,LEN(ADHOC!$S$4)),MAX(Domein!BD$1:'Domein'!BD9670)+1,"")))</f>
        <v/>
      </c>
    </row>
    <row r="9672" spans="45:56" x14ac:dyDescent="0.2">
      <c r="AS9672" s="4" t="s">
        <v>16131</v>
      </c>
      <c r="AT9672" s="4" t="s">
        <v>16132</v>
      </c>
      <c r="AU9672" s="4" t="s">
        <v>456</v>
      </c>
      <c r="AV9672" s="4" t="s">
        <v>794</v>
      </c>
      <c r="AW9672" s="4" t="s">
        <v>724</v>
      </c>
      <c r="AX9672" s="4"/>
      <c r="AY9672" s="4"/>
      <c r="AZ9672" s="4"/>
      <c r="BA9672" s="4"/>
      <c r="BB9672" s="4"/>
      <c r="BC9672" s="4">
        <v>40</v>
      </c>
      <c r="BD9672" t="str">
        <f>IF(AND(ADHOC!$G$15="",ADHOC!$S$4=""),"",IF(ADHOC!$G$15&lt;&gt;"",IF(ADHOC!$G$15=LEFT(Domein!$AS9672,LEN(ADHOC!$G$15)),MAX(Domein!BD$1:'Domein'!BD9671)+1,""),IF(ADHOC!$S$4=LEFT(Domein!$AS9672,LEN(ADHOC!$S$4)),MAX(Domein!BD$1:'Domein'!BD9671)+1,"")))</f>
        <v/>
      </c>
    </row>
    <row r="9673" spans="45:56" x14ac:dyDescent="0.2">
      <c r="AS9673" s="4" t="s">
        <v>3579</v>
      </c>
      <c r="AT9673" s="4" t="s">
        <v>3580</v>
      </c>
      <c r="AU9673" s="4" t="s">
        <v>456</v>
      </c>
      <c r="AV9673" s="4" t="s">
        <v>794</v>
      </c>
      <c r="AW9673" s="4" t="s">
        <v>724</v>
      </c>
      <c r="AX9673" s="4"/>
      <c r="AY9673" s="4"/>
      <c r="AZ9673" s="4"/>
      <c r="BA9673" s="4"/>
      <c r="BB9673" s="4"/>
      <c r="BC9673" s="4">
        <v>40</v>
      </c>
      <c r="BD9673" t="str">
        <f>IF(AND(ADHOC!$G$15="",ADHOC!$S$4=""),"",IF(ADHOC!$G$15&lt;&gt;"",IF(ADHOC!$G$15=LEFT(Domein!$AS9673,LEN(ADHOC!$G$15)),MAX(Domein!BD$1:'Domein'!BD9672)+1,""),IF(ADHOC!$S$4=LEFT(Domein!$AS9673,LEN(ADHOC!$S$4)),MAX(Domein!BD$1:'Domein'!BD9672)+1,"")))</f>
        <v/>
      </c>
    </row>
    <row r="9674" spans="45:56" x14ac:dyDescent="0.2">
      <c r="AS9674" s="4" t="s">
        <v>9901</v>
      </c>
      <c r="AT9674" s="4" t="s">
        <v>9902</v>
      </c>
      <c r="AU9674" s="4" t="s">
        <v>456</v>
      </c>
      <c r="AV9674" s="4" t="s">
        <v>8437</v>
      </c>
      <c r="AW9674" s="4" t="s">
        <v>724</v>
      </c>
      <c r="AX9674" s="4"/>
      <c r="AY9674" s="4"/>
      <c r="AZ9674" s="4"/>
      <c r="BA9674" s="4"/>
      <c r="BB9674" s="4"/>
      <c r="BC9674" s="4">
        <v>40</v>
      </c>
      <c r="BD9674" t="str">
        <f>IF(AND(ADHOC!$G$15="",ADHOC!$S$4=""),"",IF(ADHOC!$G$15&lt;&gt;"",IF(ADHOC!$G$15=LEFT(Domein!$AS9674,LEN(ADHOC!$G$15)),MAX(Domein!BD$1:'Domein'!BD9673)+1,""),IF(ADHOC!$S$4=LEFT(Domein!$AS9674,LEN(ADHOC!$S$4)),MAX(Domein!BD$1:'Domein'!BD9673)+1,"")))</f>
        <v/>
      </c>
    </row>
    <row r="9675" spans="45:56" x14ac:dyDescent="0.2">
      <c r="AS9675" s="4" t="s">
        <v>7119</v>
      </c>
      <c r="AT9675" s="4" t="s">
        <v>7120</v>
      </c>
      <c r="AU9675" s="4" t="s">
        <v>456</v>
      </c>
      <c r="AV9675" s="4" t="s">
        <v>794</v>
      </c>
      <c r="AW9675" s="4" t="s">
        <v>724</v>
      </c>
      <c r="AX9675" s="4"/>
      <c r="AY9675" s="4"/>
      <c r="AZ9675" s="4"/>
      <c r="BA9675" s="4"/>
      <c r="BB9675" s="4"/>
      <c r="BC9675" s="4">
        <v>40</v>
      </c>
      <c r="BD9675" t="str">
        <f>IF(AND(ADHOC!$G$15="",ADHOC!$S$4=""),"",IF(ADHOC!$G$15&lt;&gt;"",IF(ADHOC!$G$15=LEFT(Domein!$AS9675,LEN(ADHOC!$G$15)),MAX(Domein!BD$1:'Domein'!BD9674)+1,""),IF(ADHOC!$S$4=LEFT(Domein!$AS9675,LEN(ADHOC!$S$4)),MAX(Domein!BD$1:'Domein'!BD9674)+1,"")))</f>
        <v/>
      </c>
    </row>
    <row r="9676" spans="45:56" x14ac:dyDescent="0.2">
      <c r="AS9676" s="4" t="s">
        <v>9903</v>
      </c>
      <c r="AT9676" s="4" t="s">
        <v>9904</v>
      </c>
      <c r="AU9676" s="4" t="s">
        <v>456</v>
      </c>
      <c r="AV9676" s="4" t="s">
        <v>8437</v>
      </c>
      <c r="AW9676" s="4" t="s">
        <v>724</v>
      </c>
      <c r="AX9676" s="4"/>
      <c r="AY9676" s="4"/>
      <c r="AZ9676" s="4"/>
      <c r="BA9676" s="4"/>
      <c r="BB9676" s="4"/>
      <c r="BC9676" s="4">
        <v>40</v>
      </c>
      <c r="BD9676" t="str">
        <f>IF(AND(ADHOC!$G$15="",ADHOC!$S$4=""),"",IF(ADHOC!$G$15&lt;&gt;"",IF(ADHOC!$G$15=LEFT(Domein!$AS9676,LEN(ADHOC!$G$15)),MAX(Domein!BD$1:'Domein'!BD9675)+1,""),IF(ADHOC!$S$4=LEFT(Domein!$AS9676,LEN(ADHOC!$S$4)),MAX(Domein!BD$1:'Domein'!BD9675)+1,"")))</f>
        <v/>
      </c>
    </row>
    <row r="9677" spans="45:56" x14ac:dyDescent="0.2">
      <c r="AS9677" s="4" t="s">
        <v>13494</v>
      </c>
      <c r="AT9677" s="4" t="s">
        <v>13495</v>
      </c>
      <c r="AU9677" s="4" t="s">
        <v>456</v>
      </c>
      <c r="AV9677" s="4" t="s">
        <v>8437</v>
      </c>
      <c r="AW9677" s="4" t="s">
        <v>724</v>
      </c>
      <c r="AX9677" s="4"/>
      <c r="AY9677" s="4"/>
      <c r="AZ9677" s="4"/>
      <c r="BA9677" s="4"/>
      <c r="BB9677" s="4"/>
      <c r="BC9677" s="4">
        <v>40</v>
      </c>
      <c r="BD9677" t="str">
        <f>IF(AND(ADHOC!$G$15="",ADHOC!$S$4=""),"",IF(ADHOC!$G$15&lt;&gt;"",IF(ADHOC!$G$15=LEFT(Domein!$AS9677,LEN(ADHOC!$G$15)),MAX(Domein!BD$1:'Domein'!BD9676)+1,""),IF(ADHOC!$S$4=LEFT(Domein!$AS9677,LEN(ADHOC!$S$4)),MAX(Domein!BD$1:'Domein'!BD9676)+1,"")))</f>
        <v/>
      </c>
    </row>
    <row r="9678" spans="45:56" x14ac:dyDescent="0.2">
      <c r="AS9678" s="4" t="s">
        <v>9905</v>
      </c>
      <c r="AT9678" s="4" t="s">
        <v>9906</v>
      </c>
      <c r="AU9678" s="4" t="s">
        <v>456</v>
      </c>
      <c r="AV9678" s="4" t="s">
        <v>794</v>
      </c>
      <c r="AW9678" s="4" t="s">
        <v>724</v>
      </c>
      <c r="AX9678" s="4"/>
      <c r="AY9678" s="4"/>
      <c r="AZ9678" s="4"/>
      <c r="BA9678" s="4"/>
      <c r="BB9678" s="4"/>
      <c r="BC9678" s="4">
        <v>40</v>
      </c>
      <c r="BD9678" t="str">
        <f>IF(AND(ADHOC!$G$15="",ADHOC!$S$4=""),"",IF(ADHOC!$G$15&lt;&gt;"",IF(ADHOC!$G$15=LEFT(Domein!$AS9678,LEN(ADHOC!$G$15)),MAX(Domein!BD$1:'Domein'!BD9677)+1,""),IF(ADHOC!$S$4=LEFT(Domein!$AS9678,LEN(ADHOC!$S$4)),MAX(Domein!BD$1:'Domein'!BD9677)+1,"")))</f>
        <v/>
      </c>
    </row>
    <row r="9679" spans="45:56" x14ac:dyDescent="0.2">
      <c r="AS9679" s="4" t="s">
        <v>9907</v>
      </c>
      <c r="AT9679" s="4" t="s">
        <v>9908</v>
      </c>
      <c r="AU9679" s="4" t="s">
        <v>456</v>
      </c>
      <c r="AV9679" s="4" t="s">
        <v>794</v>
      </c>
      <c r="AW9679" s="4" t="s">
        <v>724</v>
      </c>
      <c r="AX9679" s="4"/>
      <c r="AY9679" s="4"/>
      <c r="AZ9679" s="4"/>
      <c r="BA9679" s="4"/>
      <c r="BB9679" s="4"/>
      <c r="BC9679" s="4">
        <v>40</v>
      </c>
      <c r="BD9679" t="str">
        <f>IF(AND(ADHOC!$G$15="",ADHOC!$S$4=""),"",IF(ADHOC!$G$15&lt;&gt;"",IF(ADHOC!$G$15=LEFT(Domein!$AS9679,LEN(ADHOC!$G$15)),MAX(Domein!BD$1:'Domein'!BD9678)+1,""),IF(ADHOC!$S$4=LEFT(Domein!$AS9679,LEN(ADHOC!$S$4)),MAX(Domein!BD$1:'Domein'!BD9678)+1,"")))</f>
        <v/>
      </c>
    </row>
    <row r="9680" spans="45:56" x14ac:dyDescent="0.2">
      <c r="AS9680" s="4" t="s">
        <v>13376</v>
      </c>
      <c r="AT9680" s="4" t="s">
        <v>13377</v>
      </c>
      <c r="AU9680" s="4" t="s">
        <v>456</v>
      </c>
      <c r="AV9680" s="4" t="s">
        <v>11776</v>
      </c>
      <c r="AW9680" s="4" t="s">
        <v>724</v>
      </c>
      <c r="AX9680" s="4"/>
      <c r="AY9680" s="4"/>
      <c r="AZ9680" s="4"/>
      <c r="BA9680" s="4"/>
      <c r="BB9680" s="4"/>
      <c r="BC9680" s="4">
        <v>40</v>
      </c>
      <c r="BD9680" t="str">
        <f>IF(AND(ADHOC!$G$15="",ADHOC!$S$4=""),"",IF(ADHOC!$G$15&lt;&gt;"",IF(ADHOC!$G$15=LEFT(Domein!$AS9680,LEN(ADHOC!$G$15)),MAX(Domein!BD$1:'Domein'!BD9679)+1,""),IF(ADHOC!$S$4=LEFT(Domein!$AS9680,LEN(ADHOC!$S$4)),MAX(Domein!BD$1:'Domein'!BD9679)+1,"")))</f>
        <v/>
      </c>
    </row>
    <row r="9681" spans="45:56" x14ac:dyDescent="0.2">
      <c r="AS9681" s="4" t="s">
        <v>34789</v>
      </c>
      <c r="AT9681" s="4" t="s">
        <v>34790</v>
      </c>
      <c r="AU9681" s="4" t="s">
        <v>456</v>
      </c>
      <c r="AV9681" s="4" t="s">
        <v>21516</v>
      </c>
      <c r="AW9681" s="4" t="s">
        <v>724</v>
      </c>
      <c r="AX9681" s="4"/>
      <c r="AY9681" s="4"/>
      <c r="AZ9681" s="4"/>
      <c r="BA9681" s="4"/>
      <c r="BB9681" s="4"/>
      <c r="BC9681" s="4">
        <v>40</v>
      </c>
      <c r="BD9681" t="str">
        <f>IF(AND(ADHOC!$G$15="",ADHOC!$S$4=""),"",IF(ADHOC!$G$15&lt;&gt;"",IF(ADHOC!$G$15=LEFT(Domein!$AS9681,LEN(ADHOC!$G$15)),MAX(Domein!BD$1:'Domein'!BD9680)+1,""),IF(ADHOC!$S$4=LEFT(Domein!$AS9681,LEN(ADHOC!$S$4)),MAX(Domein!BD$1:'Domein'!BD9680)+1,"")))</f>
        <v/>
      </c>
    </row>
    <row r="9682" spans="45:56" x14ac:dyDescent="0.2">
      <c r="AS9682" s="4" t="s">
        <v>34791</v>
      </c>
      <c r="AT9682" s="4" t="s">
        <v>34792</v>
      </c>
      <c r="AU9682" s="4" t="s">
        <v>456</v>
      </c>
      <c r="AV9682" s="4" t="s">
        <v>21516</v>
      </c>
      <c r="AW9682" s="4" t="s">
        <v>724</v>
      </c>
      <c r="AX9682" s="4"/>
      <c r="AY9682" s="4"/>
      <c r="AZ9682" s="4"/>
      <c r="BA9682" s="4"/>
      <c r="BB9682" s="4"/>
      <c r="BC9682" s="4">
        <v>40</v>
      </c>
      <c r="BD9682" t="str">
        <f>IF(AND(ADHOC!$G$15="",ADHOC!$S$4=""),"",IF(ADHOC!$G$15&lt;&gt;"",IF(ADHOC!$G$15=LEFT(Domein!$AS9682,LEN(ADHOC!$G$15)),MAX(Domein!BD$1:'Domein'!BD9681)+1,""),IF(ADHOC!$S$4=LEFT(Domein!$AS9682,LEN(ADHOC!$S$4)),MAX(Domein!BD$1:'Domein'!BD9681)+1,"")))</f>
        <v/>
      </c>
    </row>
    <row r="9683" spans="45:56" x14ac:dyDescent="0.2">
      <c r="AS9683" s="4" t="s">
        <v>34793</v>
      </c>
      <c r="AT9683" s="4" t="s">
        <v>34794</v>
      </c>
      <c r="AU9683" s="4" t="s">
        <v>456</v>
      </c>
      <c r="AV9683" s="4" t="s">
        <v>21516</v>
      </c>
      <c r="AW9683" s="4" t="s">
        <v>724</v>
      </c>
      <c r="AX9683" s="4"/>
      <c r="AY9683" s="4"/>
      <c r="AZ9683" s="4"/>
      <c r="BA9683" s="4"/>
      <c r="BB9683" s="4"/>
      <c r="BC9683" s="4">
        <v>40</v>
      </c>
      <c r="BD9683" t="str">
        <f>IF(AND(ADHOC!$G$15="",ADHOC!$S$4=""),"",IF(ADHOC!$G$15&lt;&gt;"",IF(ADHOC!$G$15=LEFT(Domein!$AS9683,LEN(ADHOC!$G$15)),MAX(Domein!BD$1:'Domein'!BD9682)+1,""),IF(ADHOC!$S$4=LEFT(Domein!$AS9683,LEN(ADHOC!$S$4)),MAX(Domein!BD$1:'Domein'!BD9682)+1,"")))</f>
        <v/>
      </c>
    </row>
    <row r="9684" spans="45:56" x14ac:dyDescent="0.2">
      <c r="AS9684" s="4" t="s">
        <v>34795</v>
      </c>
      <c r="AT9684" s="4" t="s">
        <v>34796</v>
      </c>
      <c r="AU9684" s="4" t="s">
        <v>456</v>
      </c>
      <c r="AV9684" s="4" t="s">
        <v>21516</v>
      </c>
      <c r="AW9684" s="4" t="s">
        <v>724</v>
      </c>
      <c r="AX9684" s="4"/>
      <c r="AY9684" s="4"/>
      <c r="AZ9684" s="4"/>
      <c r="BA9684" s="4"/>
      <c r="BB9684" s="4"/>
      <c r="BC9684" s="4">
        <v>40</v>
      </c>
      <c r="BD9684" t="str">
        <f>IF(AND(ADHOC!$G$15="",ADHOC!$S$4=""),"",IF(ADHOC!$G$15&lt;&gt;"",IF(ADHOC!$G$15=LEFT(Domein!$AS9684,LEN(ADHOC!$G$15)),MAX(Domein!BD$1:'Domein'!BD9683)+1,""),IF(ADHOC!$S$4=LEFT(Domein!$AS9684,LEN(ADHOC!$S$4)),MAX(Domein!BD$1:'Domein'!BD9683)+1,"")))</f>
        <v/>
      </c>
    </row>
    <row r="9685" spans="45:56" x14ac:dyDescent="0.2">
      <c r="AS9685" s="4" t="s">
        <v>34797</v>
      </c>
      <c r="AT9685" s="4" t="s">
        <v>7164</v>
      </c>
      <c r="AU9685" s="4" t="s">
        <v>456</v>
      </c>
      <c r="AV9685" s="4" t="s">
        <v>794</v>
      </c>
      <c r="AW9685" s="4" t="s">
        <v>724</v>
      </c>
      <c r="AX9685" s="4"/>
      <c r="AY9685" s="4"/>
      <c r="AZ9685" s="4"/>
      <c r="BA9685" s="4"/>
      <c r="BB9685" s="4"/>
      <c r="BC9685" s="4">
        <v>40</v>
      </c>
      <c r="BD9685" t="str">
        <f>IF(AND(ADHOC!$G$15="",ADHOC!$S$4=""),"",IF(ADHOC!$G$15&lt;&gt;"",IF(ADHOC!$G$15=LEFT(Domein!$AS9685,LEN(ADHOC!$G$15)),MAX(Domein!BD$1:'Domein'!BD9684)+1,""),IF(ADHOC!$S$4=LEFT(Domein!$AS9685,LEN(ADHOC!$S$4)),MAX(Domein!BD$1:'Domein'!BD9684)+1,"")))</f>
        <v/>
      </c>
    </row>
    <row r="9686" spans="45:56" x14ac:dyDescent="0.2">
      <c r="AS9686" s="4" t="s">
        <v>34798</v>
      </c>
      <c r="AT9686" s="4" t="s">
        <v>9909</v>
      </c>
      <c r="AU9686" s="4" t="s">
        <v>456</v>
      </c>
      <c r="AV9686" s="4" t="s">
        <v>21516</v>
      </c>
      <c r="AW9686" s="4" t="s">
        <v>724</v>
      </c>
      <c r="AX9686" s="4"/>
      <c r="AY9686" s="4"/>
      <c r="AZ9686" s="4"/>
      <c r="BA9686" s="4"/>
      <c r="BB9686" s="4"/>
      <c r="BC9686" s="4">
        <v>40</v>
      </c>
      <c r="BD9686" t="str">
        <f>IF(AND(ADHOC!$G$15="",ADHOC!$S$4=""),"",IF(ADHOC!$G$15&lt;&gt;"",IF(ADHOC!$G$15=LEFT(Domein!$AS9686,LEN(ADHOC!$G$15)),MAX(Domein!BD$1:'Domein'!BD9685)+1,""),IF(ADHOC!$S$4=LEFT(Domein!$AS9686,LEN(ADHOC!$S$4)),MAX(Domein!BD$1:'Domein'!BD9685)+1,"")))</f>
        <v/>
      </c>
    </row>
    <row r="9687" spans="45:56" x14ac:dyDescent="0.2">
      <c r="AS9687" s="4" t="s">
        <v>34799</v>
      </c>
      <c r="AT9687" s="4" t="s">
        <v>34800</v>
      </c>
      <c r="AU9687" s="4" t="s">
        <v>456</v>
      </c>
      <c r="AV9687" s="4" t="s">
        <v>21516</v>
      </c>
      <c r="AW9687" s="4" t="s">
        <v>724</v>
      </c>
      <c r="AX9687" s="4"/>
      <c r="AY9687" s="4"/>
      <c r="AZ9687" s="4"/>
      <c r="BA9687" s="4"/>
      <c r="BB9687" s="4"/>
      <c r="BC9687" s="4">
        <v>40</v>
      </c>
      <c r="BD9687" t="str">
        <f>IF(AND(ADHOC!$G$15="",ADHOC!$S$4=""),"",IF(ADHOC!$G$15&lt;&gt;"",IF(ADHOC!$G$15=LEFT(Domein!$AS9687,LEN(ADHOC!$G$15)),MAX(Domein!BD$1:'Domein'!BD9686)+1,""),IF(ADHOC!$S$4=LEFT(Domein!$AS9687,LEN(ADHOC!$S$4)),MAX(Domein!BD$1:'Domein'!BD9686)+1,"")))</f>
        <v/>
      </c>
    </row>
    <row r="9688" spans="45:56" x14ac:dyDescent="0.2">
      <c r="AS9688" s="4" t="s">
        <v>34801</v>
      </c>
      <c r="AT9688" s="4" t="s">
        <v>9909</v>
      </c>
      <c r="AU9688" s="4" t="s">
        <v>456</v>
      </c>
      <c r="AV9688" s="4" t="s">
        <v>794</v>
      </c>
      <c r="AW9688" s="4" t="s">
        <v>724</v>
      </c>
      <c r="AX9688" s="4"/>
      <c r="AY9688" s="4"/>
      <c r="AZ9688" s="4"/>
      <c r="BA9688" s="4"/>
      <c r="BB9688" s="4"/>
      <c r="BC9688" s="4">
        <v>40</v>
      </c>
      <c r="BD9688" t="str">
        <f>IF(AND(ADHOC!$G$15="",ADHOC!$S$4=""),"",IF(ADHOC!$G$15&lt;&gt;"",IF(ADHOC!$G$15=LEFT(Domein!$AS9688,LEN(ADHOC!$G$15)),MAX(Domein!BD$1:'Domein'!BD9687)+1,""),IF(ADHOC!$S$4=LEFT(Domein!$AS9688,LEN(ADHOC!$S$4)),MAX(Domein!BD$1:'Domein'!BD9687)+1,"")))</f>
        <v/>
      </c>
    </row>
    <row r="9689" spans="45:56" x14ac:dyDescent="0.2">
      <c r="AS9689" s="4" t="s">
        <v>12528</v>
      </c>
      <c r="AT9689" s="4" t="s">
        <v>12529</v>
      </c>
      <c r="AU9689" s="4" t="s">
        <v>456</v>
      </c>
      <c r="AV9689" s="4" t="s">
        <v>8340</v>
      </c>
      <c r="AW9689" s="4" t="s">
        <v>724</v>
      </c>
      <c r="AX9689" s="4"/>
      <c r="AY9689" s="4"/>
      <c r="AZ9689" s="4"/>
      <c r="BA9689" s="4"/>
      <c r="BB9689" s="4"/>
      <c r="BC9689" s="4">
        <v>40</v>
      </c>
      <c r="BD9689" t="str">
        <f>IF(AND(ADHOC!$G$15="",ADHOC!$S$4=""),"",IF(ADHOC!$G$15&lt;&gt;"",IF(ADHOC!$G$15=LEFT(Domein!$AS9689,LEN(ADHOC!$G$15)),MAX(Domein!BD$1:'Domein'!BD9688)+1,""),IF(ADHOC!$S$4=LEFT(Domein!$AS9689,LEN(ADHOC!$S$4)),MAX(Domein!BD$1:'Domein'!BD9688)+1,"")))</f>
        <v/>
      </c>
    </row>
    <row r="9690" spans="45:56" x14ac:dyDescent="0.2">
      <c r="AS9690" s="4" t="s">
        <v>34409</v>
      </c>
      <c r="AT9690" s="4" t="s">
        <v>34410</v>
      </c>
      <c r="AU9690" s="4" t="s">
        <v>456</v>
      </c>
      <c r="AV9690" s="4" t="s">
        <v>7668</v>
      </c>
      <c r="AW9690" s="4" t="s">
        <v>724</v>
      </c>
      <c r="AX9690" s="4"/>
      <c r="AY9690" s="4"/>
      <c r="AZ9690" s="4"/>
      <c r="BA9690" s="4"/>
      <c r="BB9690" s="4"/>
      <c r="BC9690" s="4">
        <v>40</v>
      </c>
      <c r="BD9690" t="str">
        <f>IF(AND(ADHOC!$G$15="",ADHOC!$S$4=""),"",IF(ADHOC!$G$15&lt;&gt;"",IF(ADHOC!$G$15=LEFT(Domein!$AS9690,LEN(ADHOC!$G$15)),MAX(Domein!BD$1:'Domein'!BD9689)+1,""),IF(ADHOC!$S$4=LEFT(Domein!$AS9690,LEN(ADHOC!$S$4)),MAX(Domein!BD$1:'Domein'!BD9689)+1,"")))</f>
        <v/>
      </c>
    </row>
    <row r="9691" spans="45:56" x14ac:dyDescent="0.2">
      <c r="AS9691" s="4" t="s">
        <v>34411</v>
      </c>
      <c r="AT9691" s="4" t="s">
        <v>4474</v>
      </c>
      <c r="AU9691" s="4" t="s">
        <v>456</v>
      </c>
      <c r="AV9691" s="4" t="s">
        <v>7668</v>
      </c>
      <c r="AW9691" s="4" t="s">
        <v>724</v>
      </c>
      <c r="AX9691" s="4"/>
      <c r="AY9691" s="4"/>
      <c r="AZ9691" s="4"/>
      <c r="BA9691" s="4"/>
      <c r="BB9691" s="4"/>
      <c r="BC9691" s="4">
        <v>40</v>
      </c>
      <c r="BD9691" t="str">
        <f>IF(AND(ADHOC!$G$15="",ADHOC!$S$4=""),"",IF(ADHOC!$G$15&lt;&gt;"",IF(ADHOC!$G$15=LEFT(Domein!$AS9691,LEN(ADHOC!$G$15)),MAX(Domein!BD$1:'Domein'!BD9690)+1,""),IF(ADHOC!$S$4=LEFT(Domein!$AS9691,LEN(ADHOC!$S$4)),MAX(Domein!BD$1:'Domein'!BD9690)+1,"")))</f>
        <v/>
      </c>
    </row>
    <row r="9692" spans="45:56" x14ac:dyDescent="0.2">
      <c r="AS9692" s="4" t="s">
        <v>34412</v>
      </c>
      <c r="AT9692" s="4" t="s">
        <v>4475</v>
      </c>
      <c r="AU9692" s="4" t="s">
        <v>456</v>
      </c>
      <c r="AV9692" s="4" t="s">
        <v>7668</v>
      </c>
      <c r="AW9692" s="4" t="s">
        <v>724</v>
      </c>
      <c r="AX9692" s="4"/>
      <c r="AY9692" s="4"/>
      <c r="AZ9692" s="4"/>
      <c r="BA9692" s="4"/>
      <c r="BB9692" s="4"/>
      <c r="BC9692" s="4">
        <v>40</v>
      </c>
      <c r="BD9692" t="str">
        <f>IF(AND(ADHOC!$G$15="",ADHOC!$S$4=""),"",IF(ADHOC!$G$15&lt;&gt;"",IF(ADHOC!$G$15=LEFT(Domein!$AS9692,LEN(ADHOC!$G$15)),MAX(Domein!BD$1:'Domein'!BD9691)+1,""),IF(ADHOC!$S$4=LEFT(Domein!$AS9692,LEN(ADHOC!$S$4)),MAX(Domein!BD$1:'Domein'!BD9691)+1,"")))</f>
        <v/>
      </c>
    </row>
    <row r="9693" spans="45:56" x14ac:dyDescent="0.2">
      <c r="AS9693" s="4" t="s">
        <v>34413</v>
      </c>
      <c r="AT9693" s="4" t="s">
        <v>34414</v>
      </c>
      <c r="AU9693" s="4" t="s">
        <v>456</v>
      </c>
      <c r="AV9693" s="4" t="s">
        <v>7668</v>
      </c>
      <c r="AW9693" s="4" t="s">
        <v>724</v>
      </c>
      <c r="AX9693" s="4"/>
      <c r="AY9693" s="4"/>
      <c r="AZ9693" s="4"/>
      <c r="BA9693" s="4"/>
      <c r="BB9693" s="4"/>
      <c r="BC9693" s="4">
        <v>40</v>
      </c>
      <c r="BD9693" t="str">
        <f>IF(AND(ADHOC!$G$15="",ADHOC!$S$4=""),"",IF(ADHOC!$G$15&lt;&gt;"",IF(ADHOC!$G$15=LEFT(Domein!$AS9693,LEN(ADHOC!$G$15)),MAX(Domein!BD$1:'Domein'!BD9692)+1,""),IF(ADHOC!$S$4=LEFT(Domein!$AS9693,LEN(ADHOC!$S$4)),MAX(Domein!BD$1:'Domein'!BD9692)+1,"")))</f>
        <v/>
      </c>
    </row>
    <row r="9694" spans="45:56" x14ac:dyDescent="0.2">
      <c r="AS9694" s="4" t="s">
        <v>34415</v>
      </c>
      <c r="AT9694" s="4" t="s">
        <v>34416</v>
      </c>
      <c r="AU9694" s="4" t="s">
        <v>456</v>
      </c>
      <c r="AV9694" s="4" t="s">
        <v>7668</v>
      </c>
      <c r="AW9694" s="4" t="s">
        <v>724</v>
      </c>
      <c r="AX9694" s="4"/>
      <c r="AY9694" s="4"/>
      <c r="AZ9694" s="4"/>
      <c r="BA9694" s="4"/>
      <c r="BB9694" s="4"/>
      <c r="BC9694" s="4">
        <v>40</v>
      </c>
      <c r="BD9694" t="str">
        <f>IF(AND(ADHOC!$G$15="",ADHOC!$S$4=""),"",IF(ADHOC!$G$15&lt;&gt;"",IF(ADHOC!$G$15=LEFT(Domein!$AS9694,LEN(ADHOC!$G$15)),MAX(Domein!BD$1:'Domein'!BD9693)+1,""),IF(ADHOC!$S$4=LEFT(Domein!$AS9694,LEN(ADHOC!$S$4)),MAX(Domein!BD$1:'Domein'!BD9693)+1,"")))</f>
        <v/>
      </c>
    </row>
    <row r="9695" spans="45:56" x14ac:dyDescent="0.2">
      <c r="AS9695" s="4" t="s">
        <v>33416</v>
      </c>
      <c r="AT9695" s="4" t="s">
        <v>7166</v>
      </c>
      <c r="AU9695" s="4" t="s">
        <v>456</v>
      </c>
      <c r="AV9695" s="4" t="s">
        <v>794</v>
      </c>
      <c r="AW9695" s="4" t="s">
        <v>724</v>
      </c>
      <c r="AX9695" s="4"/>
      <c r="AY9695" s="4"/>
      <c r="AZ9695" s="4"/>
      <c r="BA9695" s="4"/>
      <c r="BB9695" s="4"/>
      <c r="BC9695" s="4">
        <v>40</v>
      </c>
      <c r="BD9695" t="str">
        <f>IF(AND(ADHOC!$G$15="",ADHOC!$S$4=""),"",IF(ADHOC!$G$15&lt;&gt;"",IF(ADHOC!$G$15=LEFT(Domein!$AS9695,LEN(ADHOC!$G$15)),MAX(Domein!BD$1:'Domein'!BD9694)+1,""),IF(ADHOC!$S$4=LEFT(Domein!$AS9695,LEN(ADHOC!$S$4)),MAX(Domein!BD$1:'Domein'!BD9694)+1,"")))</f>
        <v/>
      </c>
    </row>
    <row r="9696" spans="45:56" x14ac:dyDescent="0.2">
      <c r="AS9696" s="4" t="s">
        <v>33417</v>
      </c>
      <c r="AT9696" s="4" t="s">
        <v>15205</v>
      </c>
      <c r="AU9696" s="4" t="s">
        <v>456</v>
      </c>
      <c r="AV9696" s="4" t="s">
        <v>794</v>
      </c>
      <c r="AW9696" s="4" t="s">
        <v>724</v>
      </c>
      <c r="AX9696" s="4"/>
      <c r="AY9696" s="4"/>
      <c r="AZ9696" s="4"/>
      <c r="BA9696" s="4"/>
      <c r="BB9696" s="4"/>
      <c r="BC9696" s="4">
        <v>40</v>
      </c>
      <c r="BD9696" t="str">
        <f>IF(AND(ADHOC!$G$15="",ADHOC!$S$4=""),"",IF(ADHOC!$G$15&lt;&gt;"",IF(ADHOC!$G$15=LEFT(Domein!$AS9696,LEN(ADHOC!$G$15)),MAX(Domein!BD$1:'Domein'!BD9695)+1,""),IF(ADHOC!$S$4=LEFT(Domein!$AS9696,LEN(ADHOC!$S$4)),MAX(Domein!BD$1:'Domein'!BD9695)+1,"")))</f>
        <v/>
      </c>
    </row>
    <row r="9697" spans="45:56" x14ac:dyDescent="0.2">
      <c r="AS9697" s="4" t="s">
        <v>33418</v>
      </c>
      <c r="AT9697" s="4" t="s">
        <v>33419</v>
      </c>
      <c r="AU9697" s="4" t="s">
        <v>456</v>
      </c>
      <c r="AV9697" s="4" t="s">
        <v>794</v>
      </c>
      <c r="AW9697" s="4" t="s">
        <v>724</v>
      </c>
      <c r="AX9697" s="4"/>
      <c r="AY9697" s="4"/>
      <c r="AZ9697" s="4"/>
      <c r="BA9697" s="4"/>
      <c r="BB9697" s="4"/>
      <c r="BC9697" s="4">
        <v>40</v>
      </c>
      <c r="BD9697" t="str">
        <f>IF(AND(ADHOC!$G$15="",ADHOC!$S$4=""),"",IF(ADHOC!$G$15&lt;&gt;"",IF(ADHOC!$G$15=LEFT(Domein!$AS9697,LEN(ADHOC!$G$15)),MAX(Domein!BD$1:'Domein'!BD9696)+1,""),IF(ADHOC!$S$4=LEFT(Domein!$AS9697,LEN(ADHOC!$S$4)),MAX(Domein!BD$1:'Domein'!BD9696)+1,"")))</f>
        <v/>
      </c>
    </row>
    <row r="9698" spans="45:56" x14ac:dyDescent="0.2">
      <c r="AS9698" s="4" t="s">
        <v>33420</v>
      </c>
      <c r="AT9698" s="4" t="s">
        <v>33421</v>
      </c>
      <c r="AU9698" s="4" t="s">
        <v>456</v>
      </c>
      <c r="AV9698" s="4" t="s">
        <v>794</v>
      </c>
      <c r="AW9698" s="4" t="s">
        <v>724</v>
      </c>
      <c r="AX9698" s="4"/>
      <c r="AY9698" s="4"/>
      <c r="AZ9698" s="4"/>
      <c r="BA9698" s="4"/>
      <c r="BB9698" s="4"/>
      <c r="BC9698" s="4">
        <v>40</v>
      </c>
      <c r="BD9698" t="str">
        <f>IF(AND(ADHOC!$G$15="",ADHOC!$S$4=""),"",IF(ADHOC!$G$15&lt;&gt;"",IF(ADHOC!$G$15=LEFT(Domein!$AS9698,LEN(ADHOC!$G$15)),MAX(Domein!BD$1:'Domein'!BD9697)+1,""),IF(ADHOC!$S$4=LEFT(Domein!$AS9698,LEN(ADHOC!$S$4)),MAX(Domein!BD$1:'Domein'!BD9697)+1,"")))</f>
        <v/>
      </c>
    </row>
    <row r="9699" spans="45:56" x14ac:dyDescent="0.2">
      <c r="AS9699" s="4" t="s">
        <v>33422</v>
      </c>
      <c r="AT9699" s="4" t="s">
        <v>3581</v>
      </c>
      <c r="AU9699" s="4" t="s">
        <v>456</v>
      </c>
      <c r="AV9699" s="4" t="s">
        <v>794</v>
      </c>
      <c r="AW9699" s="4" t="s">
        <v>724</v>
      </c>
      <c r="AX9699" s="4"/>
      <c r="AY9699" s="4"/>
      <c r="AZ9699" s="4"/>
      <c r="BA9699" s="4"/>
      <c r="BB9699" s="4"/>
      <c r="BC9699" s="4">
        <v>40</v>
      </c>
      <c r="BD9699" t="str">
        <f>IF(AND(ADHOC!$G$15="",ADHOC!$S$4=""),"",IF(ADHOC!$G$15&lt;&gt;"",IF(ADHOC!$G$15=LEFT(Domein!$AS9699,LEN(ADHOC!$G$15)),MAX(Domein!BD$1:'Domein'!BD9698)+1,""),IF(ADHOC!$S$4=LEFT(Domein!$AS9699,LEN(ADHOC!$S$4)),MAX(Domein!BD$1:'Domein'!BD9698)+1,"")))</f>
        <v/>
      </c>
    </row>
    <row r="9700" spans="45:56" x14ac:dyDescent="0.2">
      <c r="AS9700" s="4" t="s">
        <v>34802</v>
      </c>
      <c r="AT9700" s="4" t="s">
        <v>34803</v>
      </c>
      <c r="AU9700" s="4" t="s">
        <v>456</v>
      </c>
      <c r="AV9700" s="4" t="s">
        <v>794</v>
      </c>
      <c r="AW9700" s="4" t="s">
        <v>724</v>
      </c>
      <c r="AX9700" s="4"/>
      <c r="AY9700" s="4"/>
      <c r="AZ9700" s="4"/>
      <c r="BA9700" s="4"/>
      <c r="BB9700" s="4"/>
      <c r="BC9700" s="4">
        <v>40</v>
      </c>
      <c r="BD9700" t="str">
        <f>IF(AND(ADHOC!$G$15="",ADHOC!$S$4=""),"",IF(ADHOC!$G$15&lt;&gt;"",IF(ADHOC!$G$15=LEFT(Domein!$AS9700,LEN(ADHOC!$G$15)),MAX(Domein!BD$1:'Domein'!BD9699)+1,""),IF(ADHOC!$S$4=LEFT(Domein!$AS9700,LEN(ADHOC!$S$4)),MAX(Domein!BD$1:'Domein'!BD9699)+1,"")))</f>
        <v/>
      </c>
    </row>
    <row r="9701" spans="45:56" x14ac:dyDescent="0.2">
      <c r="AS9701" s="4" t="s">
        <v>15254</v>
      </c>
      <c r="AT9701" s="4" t="s">
        <v>15255</v>
      </c>
      <c r="AU9701" s="4" t="s">
        <v>456</v>
      </c>
      <c r="AV9701" s="4" t="s">
        <v>794</v>
      </c>
      <c r="AW9701" s="4" t="s">
        <v>724</v>
      </c>
      <c r="AX9701" s="4"/>
      <c r="AY9701" s="4"/>
      <c r="AZ9701" s="4"/>
      <c r="BA9701" s="4"/>
      <c r="BB9701" s="4"/>
      <c r="BC9701" s="4">
        <v>40</v>
      </c>
      <c r="BD9701" t="str">
        <f>IF(AND(ADHOC!$G$15="",ADHOC!$S$4=""),"",IF(ADHOC!$G$15&lt;&gt;"",IF(ADHOC!$G$15=LEFT(Domein!$AS9701,LEN(ADHOC!$G$15)),MAX(Domein!BD$1:'Domein'!BD9700)+1,""),IF(ADHOC!$S$4=LEFT(Domein!$AS9701,LEN(ADHOC!$S$4)),MAX(Domein!BD$1:'Domein'!BD9700)+1,"")))</f>
        <v/>
      </c>
    </row>
    <row r="9702" spans="45:56" x14ac:dyDescent="0.2">
      <c r="AS9702" s="4" t="s">
        <v>15520</v>
      </c>
      <c r="AT9702" s="4" t="s">
        <v>15521</v>
      </c>
      <c r="AU9702" s="4" t="s">
        <v>456</v>
      </c>
      <c r="AV9702" s="4" t="s">
        <v>7668</v>
      </c>
      <c r="AW9702" s="4" t="s">
        <v>724</v>
      </c>
      <c r="AX9702" s="4"/>
      <c r="AY9702" s="4"/>
      <c r="AZ9702" s="4"/>
      <c r="BA9702" s="4"/>
      <c r="BB9702" s="4"/>
      <c r="BC9702" s="4">
        <v>40</v>
      </c>
      <c r="BD9702" t="str">
        <f>IF(AND(ADHOC!$G$15="",ADHOC!$S$4=""),"",IF(ADHOC!$G$15&lt;&gt;"",IF(ADHOC!$G$15=LEFT(Domein!$AS9702,LEN(ADHOC!$G$15)),MAX(Domein!BD$1:'Domein'!BD9701)+1,""),IF(ADHOC!$S$4=LEFT(Domein!$AS9702,LEN(ADHOC!$S$4)),MAX(Domein!BD$1:'Domein'!BD9701)+1,"")))</f>
        <v/>
      </c>
    </row>
    <row r="9703" spans="45:56" x14ac:dyDescent="0.2">
      <c r="AS9703" s="4" t="s">
        <v>34417</v>
      </c>
      <c r="AT9703" s="4" t="s">
        <v>34418</v>
      </c>
      <c r="AU9703" s="4" t="s">
        <v>456</v>
      </c>
      <c r="AV9703" s="4" t="s">
        <v>7668</v>
      </c>
      <c r="AW9703" s="4" t="s">
        <v>724</v>
      </c>
      <c r="AX9703" s="4"/>
      <c r="AY9703" s="4"/>
      <c r="AZ9703" s="4"/>
      <c r="BA9703" s="4"/>
      <c r="BB9703" s="4"/>
      <c r="BC9703" s="4">
        <v>40</v>
      </c>
      <c r="BD9703" t="str">
        <f>IF(AND(ADHOC!$G$15="",ADHOC!$S$4=""),"",IF(ADHOC!$G$15&lt;&gt;"",IF(ADHOC!$G$15=LEFT(Domein!$AS9703,LEN(ADHOC!$G$15)),MAX(Domein!BD$1:'Domein'!BD9702)+1,""),IF(ADHOC!$S$4=LEFT(Domein!$AS9703,LEN(ADHOC!$S$4)),MAX(Domein!BD$1:'Domein'!BD9702)+1,"")))</f>
        <v/>
      </c>
    </row>
    <row r="9704" spans="45:56" x14ac:dyDescent="0.2">
      <c r="AS9704" s="4" t="s">
        <v>34419</v>
      </c>
      <c r="AT9704" s="4" t="s">
        <v>34420</v>
      </c>
      <c r="AU9704" s="4" t="s">
        <v>456</v>
      </c>
      <c r="AV9704" s="4" t="s">
        <v>7668</v>
      </c>
      <c r="AW9704" s="4" t="s">
        <v>724</v>
      </c>
      <c r="AX9704" s="4"/>
      <c r="AY9704" s="4"/>
      <c r="AZ9704" s="4"/>
      <c r="BA9704" s="4"/>
      <c r="BB9704" s="4"/>
      <c r="BC9704" s="4">
        <v>40</v>
      </c>
      <c r="BD9704" t="str">
        <f>IF(AND(ADHOC!$G$15="",ADHOC!$S$4=""),"",IF(ADHOC!$G$15&lt;&gt;"",IF(ADHOC!$G$15=LEFT(Domein!$AS9704,LEN(ADHOC!$G$15)),MAX(Domein!BD$1:'Domein'!BD9703)+1,""),IF(ADHOC!$S$4=LEFT(Domein!$AS9704,LEN(ADHOC!$S$4)),MAX(Domein!BD$1:'Domein'!BD9703)+1,"")))</f>
        <v/>
      </c>
    </row>
    <row r="9705" spans="45:56" x14ac:dyDescent="0.2">
      <c r="AS9705" s="4" t="s">
        <v>15522</v>
      </c>
      <c r="AT9705" s="4" t="s">
        <v>15523</v>
      </c>
      <c r="AU9705" s="4" t="s">
        <v>456</v>
      </c>
      <c r="AV9705" s="4" t="s">
        <v>7668</v>
      </c>
      <c r="AW9705" s="4" t="s">
        <v>724</v>
      </c>
      <c r="AX9705" s="4"/>
      <c r="AY9705" s="4"/>
      <c r="AZ9705" s="4"/>
      <c r="BA9705" s="4"/>
      <c r="BB9705" s="4"/>
      <c r="BC9705" s="4">
        <v>40</v>
      </c>
      <c r="BD9705" t="str">
        <f>IF(AND(ADHOC!$G$15="",ADHOC!$S$4=""),"",IF(ADHOC!$G$15&lt;&gt;"",IF(ADHOC!$G$15=LEFT(Domein!$AS9705,LEN(ADHOC!$G$15)),MAX(Domein!BD$1:'Domein'!BD9704)+1,""),IF(ADHOC!$S$4=LEFT(Domein!$AS9705,LEN(ADHOC!$S$4)),MAX(Domein!BD$1:'Domein'!BD9704)+1,"")))</f>
        <v/>
      </c>
    </row>
    <row r="9706" spans="45:56" x14ac:dyDescent="0.2">
      <c r="AS9706" s="4" t="s">
        <v>15524</v>
      </c>
      <c r="AT9706" s="4" t="s">
        <v>10419</v>
      </c>
      <c r="AU9706" s="4" t="s">
        <v>456</v>
      </c>
      <c r="AV9706" s="4" t="s">
        <v>7668</v>
      </c>
      <c r="AW9706" s="4" t="s">
        <v>724</v>
      </c>
      <c r="AX9706" s="4"/>
      <c r="AY9706" s="4"/>
      <c r="AZ9706" s="4"/>
      <c r="BA9706" s="4"/>
      <c r="BB9706" s="4"/>
      <c r="BC9706" s="4">
        <v>40</v>
      </c>
      <c r="BD9706" t="str">
        <f>IF(AND(ADHOC!$G$15="",ADHOC!$S$4=""),"",IF(ADHOC!$G$15&lt;&gt;"",IF(ADHOC!$G$15=LEFT(Domein!$AS9706,LEN(ADHOC!$G$15)),MAX(Domein!BD$1:'Domein'!BD9705)+1,""),IF(ADHOC!$S$4=LEFT(Domein!$AS9706,LEN(ADHOC!$S$4)),MAX(Domein!BD$1:'Domein'!BD9705)+1,"")))</f>
        <v/>
      </c>
    </row>
    <row r="9707" spans="45:56" x14ac:dyDescent="0.2">
      <c r="AS9707" s="4" t="s">
        <v>15525</v>
      </c>
      <c r="AT9707" s="4" t="s">
        <v>15526</v>
      </c>
      <c r="AU9707" s="4" t="s">
        <v>456</v>
      </c>
      <c r="AV9707" s="4" t="s">
        <v>7668</v>
      </c>
      <c r="AW9707" s="4" t="s">
        <v>724</v>
      </c>
      <c r="AX9707" s="4"/>
      <c r="AY9707" s="4"/>
      <c r="AZ9707" s="4"/>
      <c r="BA9707" s="4"/>
      <c r="BB9707" s="4"/>
      <c r="BC9707" s="4">
        <v>40</v>
      </c>
      <c r="BD9707" t="str">
        <f>IF(AND(ADHOC!$G$15="",ADHOC!$S$4=""),"",IF(ADHOC!$G$15&lt;&gt;"",IF(ADHOC!$G$15=LEFT(Domein!$AS9707,LEN(ADHOC!$G$15)),MAX(Domein!BD$1:'Domein'!BD9706)+1,""),IF(ADHOC!$S$4=LEFT(Domein!$AS9707,LEN(ADHOC!$S$4)),MAX(Domein!BD$1:'Domein'!BD9706)+1,"")))</f>
        <v/>
      </c>
    </row>
    <row r="9708" spans="45:56" x14ac:dyDescent="0.2">
      <c r="AS9708" s="4" t="s">
        <v>15527</v>
      </c>
      <c r="AT9708" s="4" t="s">
        <v>15528</v>
      </c>
      <c r="AU9708" s="4" t="s">
        <v>456</v>
      </c>
      <c r="AV9708" s="4" t="s">
        <v>7668</v>
      </c>
      <c r="AW9708" s="4" t="s">
        <v>724</v>
      </c>
      <c r="AX9708" s="4"/>
      <c r="AY9708" s="4"/>
      <c r="AZ9708" s="4"/>
      <c r="BA9708" s="4"/>
      <c r="BB9708" s="4"/>
      <c r="BC9708" s="4">
        <v>40</v>
      </c>
      <c r="BD9708" t="str">
        <f>IF(AND(ADHOC!$G$15="",ADHOC!$S$4=""),"",IF(ADHOC!$G$15&lt;&gt;"",IF(ADHOC!$G$15=LEFT(Domein!$AS9708,LEN(ADHOC!$G$15)),MAX(Domein!BD$1:'Domein'!BD9707)+1,""),IF(ADHOC!$S$4=LEFT(Domein!$AS9708,LEN(ADHOC!$S$4)),MAX(Domein!BD$1:'Domein'!BD9707)+1,"")))</f>
        <v/>
      </c>
    </row>
    <row r="9709" spans="45:56" x14ac:dyDescent="0.2">
      <c r="AS9709" s="4" t="s">
        <v>15529</v>
      </c>
      <c r="AT9709" s="4" t="s">
        <v>15530</v>
      </c>
      <c r="AU9709" s="4" t="s">
        <v>456</v>
      </c>
      <c r="AV9709" s="4" t="s">
        <v>7668</v>
      </c>
      <c r="AW9709" s="4" t="s">
        <v>724</v>
      </c>
      <c r="AX9709" s="4"/>
      <c r="AY9709" s="4"/>
      <c r="AZ9709" s="4"/>
      <c r="BA9709" s="4"/>
      <c r="BB9709" s="4"/>
      <c r="BC9709" s="4">
        <v>40</v>
      </c>
      <c r="BD9709" t="str">
        <f>IF(AND(ADHOC!$G$15="",ADHOC!$S$4=""),"",IF(ADHOC!$G$15&lt;&gt;"",IF(ADHOC!$G$15=LEFT(Domein!$AS9709,LEN(ADHOC!$G$15)),MAX(Domein!BD$1:'Domein'!BD9708)+1,""),IF(ADHOC!$S$4=LEFT(Domein!$AS9709,LEN(ADHOC!$S$4)),MAX(Domein!BD$1:'Domein'!BD9708)+1,"")))</f>
        <v/>
      </c>
    </row>
    <row r="9710" spans="45:56" x14ac:dyDescent="0.2">
      <c r="AS9710" s="4" t="s">
        <v>15531</v>
      </c>
      <c r="AT9710" s="4" t="s">
        <v>15532</v>
      </c>
      <c r="AU9710" s="4" t="s">
        <v>456</v>
      </c>
      <c r="AV9710" s="4" t="s">
        <v>7668</v>
      </c>
      <c r="AW9710" s="4" t="s">
        <v>724</v>
      </c>
      <c r="AX9710" s="4"/>
      <c r="AY9710" s="4"/>
      <c r="AZ9710" s="4"/>
      <c r="BA9710" s="4"/>
      <c r="BB9710" s="4"/>
      <c r="BC9710" s="4">
        <v>40</v>
      </c>
      <c r="BD9710" t="str">
        <f>IF(AND(ADHOC!$G$15="",ADHOC!$S$4=""),"",IF(ADHOC!$G$15&lt;&gt;"",IF(ADHOC!$G$15=LEFT(Domein!$AS9710,LEN(ADHOC!$G$15)),MAX(Domein!BD$1:'Domein'!BD9709)+1,""),IF(ADHOC!$S$4=LEFT(Domein!$AS9710,LEN(ADHOC!$S$4)),MAX(Domein!BD$1:'Domein'!BD9709)+1,"")))</f>
        <v/>
      </c>
    </row>
    <row r="9711" spans="45:56" x14ac:dyDescent="0.2">
      <c r="AS9711" s="4" t="s">
        <v>15533</v>
      </c>
      <c r="AT9711" s="4" t="s">
        <v>15534</v>
      </c>
      <c r="AU9711" s="4" t="s">
        <v>456</v>
      </c>
      <c r="AV9711" s="4" t="s">
        <v>7668</v>
      </c>
      <c r="AW9711" s="4" t="s">
        <v>724</v>
      </c>
      <c r="AX9711" s="4"/>
      <c r="AY9711" s="4"/>
      <c r="AZ9711" s="4"/>
      <c r="BA9711" s="4"/>
      <c r="BB9711" s="4"/>
      <c r="BC9711" s="4">
        <v>40</v>
      </c>
      <c r="BD9711" t="str">
        <f>IF(AND(ADHOC!$G$15="",ADHOC!$S$4=""),"",IF(ADHOC!$G$15&lt;&gt;"",IF(ADHOC!$G$15=LEFT(Domein!$AS9711,LEN(ADHOC!$G$15)),MAX(Domein!BD$1:'Domein'!BD9710)+1,""),IF(ADHOC!$S$4=LEFT(Domein!$AS9711,LEN(ADHOC!$S$4)),MAX(Domein!BD$1:'Domein'!BD9710)+1,"")))</f>
        <v/>
      </c>
    </row>
    <row r="9712" spans="45:56" x14ac:dyDescent="0.2">
      <c r="AS9712" s="4" t="s">
        <v>15535</v>
      </c>
      <c r="AT9712" s="4" t="s">
        <v>15536</v>
      </c>
      <c r="AU9712" s="4" t="s">
        <v>456</v>
      </c>
      <c r="AV9712" s="4" t="s">
        <v>7668</v>
      </c>
      <c r="AW9712" s="4" t="s">
        <v>724</v>
      </c>
      <c r="AX9712" s="4"/>
      <c r="AY9712" s="4"/>
      <c r="AZ9712" s="4"/>
      <c r="BA9712" s="4"/>
      <c r="BB9712" s="4"/>
      <c r="BC9712" s="4">
        <v>40</v>
      </c>
      <c r="BD9712" t="str">
        <f>IF(AND(ADHOC!$G$15="",ADHOC!$S$4=""),"",IF(ADHOC!$G$15&lt;&gt;"",IF(ADHOC!$G$15=LEFT(Domein!$AS9712,LEN(ADHOC!$G$15)),MAX(Domein!BD$1:'Domein'!BD9711)+1,""),IF(ADHOC!$S$4=LEFT(Domein!$AS9712,LEN(ADHOC!$S$4)),MAX(Domein!BD$1:'Domein'!BD9711)+1,"")))</f>
        <v/>
      </c>
    </row>
    <row r="9713" spans="45:56" x14ac:dyDescent="0.2">
      <c r="AS9713" s="4" t="s">
        <v>34421</v>
      </c>
      <c r="AT9713" s="4" t="s">
        <v>34422</v>
      </c>
      <c r="AU9713" s="4" t="s">
        <v>456</v>
      </c>
      <c r="AV9713" s="4" t="s">
        <v>7668</v>
      </c>
      <c r="AW9713" s="4" t="s">
        <v>724</v>
      </c>
      <c r="AX9713" s="4"/>
      <c r="AY9713" s="4"/>
      <c r="AZ9713" s="4"/>
      <c r="BA9713" s="4"/>
      <c r="BB9713" s="4"/>
      <c r="BC9713" s="4">
        <v>40</v>
      </c>
      <c r="BD9713" t="str">
        <f>IF(AND(ADHOC!$G$15="",ADHOC!$S$4=""),"",IF(ADHOC!$G$15&lt;&gt;"",IF(ADHOC!$G$15=LEFT(Domein!$AS9713,LEN(ADHOC!$G$15)),MAX(Domein!BD$1:'Domein'!BD9712)+1,""),IF(ADHOC!$S$4=LEFT(Domein!$AS9713,LEN(ADHOC!$S$4)),MAX(Domein!BD$1:'Domein'!BD9712)+1,"")))</f>
        <v/>
      </c>
    </row>
    <row r="9714" spans="45:56" x14ac:dyDescent="0.2">
      <c r="AS9714" s="4" t="s">
        <v>34423</v>
      </c>
      <c r="AT9714" s="4" t="s">
        <v>34424</v>
      </c>
      <c r="AU9714" s="4" t="s">
        <v>456</v>
      </c>
      <c r="AV9714" s="4" t="s">
        <v>7668</v>
      </c>
      <c r="AW9714" s="4" t="s">
        <v>724</v>
      </c>
      <c r="AX9714" s="4"/>
      <c r="AY9714" s="4"/>
      <c r="AZ9714" s="4"/>
      <c r="BA9714" s="4"/>
      <c r="BB9714" s="4"/>
      <c r="BC9714" s="4">
        <v>40</v>
      </c>
      <c r="BD9714" t="str">
        <f>IF(AND(ADHOC!$G$15="",ADHOC!$S$4=""),"",IF(ADHOC!$G$15&lt;&gt;"",IF(ADHOC!$G$15=LEFT(Domein!$AS9714,LEN(ADHOC!$G$15)),MAX(Domein!BD$1:'Domein'!BD9713)+1,""),IF(ADHOC!$S$4=LEFT(Domein!$AS9714,LEN(ADHOC!$S$4)),MAX(Domein!BD$1:'Domein'!BD9713)+1,"")))</f>
        <v/>
      </c>
    </row>
    <row r="9715" spans="45:56" x14ac:dyDescent="0.2">
      <c r="AS9715" s="4" t="s">
        <v>34425</v>
      </c>
      <c r="AT9715" s="4" t="s">
        <v>34426</v>
      </c>
      <c r="AU9715" s="4" t="s">
        <v>456</v>
      </c>
      <c r="AV9715" s="4" t="s">
        <v>7668</v>
      </c>
      <c r="AW9715" s="4" t="s">
        <v>724</v>
      </c>
      <c r="AX9715" s="4"/>
      <c r="AY9715" s="4"/>
      <c r="AZ9715" s="4"/>
      <c r="BA9715" s="4"/>
      <c r="BB9715" s="4"/>
      <c r="BC9715" s="4">
        <v>40</v>
      </c>
      <c r="BD9715" t="str">
        <f>IF(AND(ADHOC!$G$15="",ADHOC!$S$4=""),"",IF(ADHOC!$G$15&lt;&gt;"",IF(ADHOC!$G$15=LEFT(Domein!$AS9715,LEN(ADHOC!$G$15)),MAX(Domein!BD$1:'Domein'!BD9714)+1,""),IF(ADHOC!$S$4=LEFT(Domein!$AS9715,LEN(ADHOC!$S$4)),MAX(Domein!BD$1:'Domein'!BD9714)+1,"")))</f>
        <v/>
      </c>
    </row>
    <row r="9716" spans="45:56" x14ac:dyDescent="0.2">
      <c r="AS9716" s="4" t="s">
        <v>34427</v>
      </c>
      <c r="AT9716" s="4" t="s">
        <v>34428</v>
      </c>
      <c r="AU9716" s="4" t="s">
        <v>456</v>
      </c>
      <c r="AV9716" s="4" t="s">
        <v>7668</v>
      </c>
      <c r="AW9716" s="4" t="s">
        <v>724</v>
      </c>
      <c r="AX9716" s="4"/>
      <c r="AY9716" s="4"/>
      <c r="AZ9716" s="4"/>
      <c r="BA9716" s="4"/>
      <c r="BB9716" s="4"/>
      <c r="BC9716" s="4">
        <v>40</v>
      </c>
      <c r="BD9716" t="str">
        <f>IF(AND(ADHOC!$G$15="",ADHOC!$S$4=""),"",IF(ADHOC!$G$15&lt;&gt;"",IF(ADHOC!$G$15=LEFT(Domein!$AS9716,LEN(ADHOC!$G$15)),MAX(Domein!BD$1:'Domein'!BD9715)+1,""),IF(ADHOC!$S$4=LEFT(Domein!$AS9716,LEN(ADHOC!$S$4)),MAX(Domein!BD$1:'Domein'!BD9715)+1,"")))</f>
        <v/>
      </c>
    </row>
    <row r="9717" spans="45:56" x14ac:dyDescent="0.2">
      <c r="AS9717" s="4" t="s">
        <v>34429</v>
      </c>
      <c r="AT9717" s="4" t="s">
        <v>34430</v>
      </c>
      <c r="AU9717" s="4" t="s">
        <v>456</v>
      </c>
      <c r="AV9717" s="4" t="s">
        <v>7668</v>
      </c>
      <c r="AW9717" s="4" t="s">
        <v>724</v>
      </c>
      <c r="AX9717" s="4"/>
      <c r="AY9717" s="4"/>
      <c r="AZ9717" s="4"/>
      <c r="BA9717" s="4"/>
      <c r="BB9717" s="4"/>
      <c r="BC9717" s="4">
        <v>40</v>
      </c>
      <c r="BD9717" t="str">
        <f>IF(AND(ADHOC!$G$15="",ADHOC!$S$4=""),"",IF(ADHOC!$G$15&lt;&gt;"",IF(ADHOC!$G$15=LEFT(Domein!$AS9717,LEN(ADHOC!$G$15)),MAX(Domein!BD$1:'Domein'!BD9716)+1,""),IF(ADHOC!$S$4=LEFT(Domein!$AS9717,LEN(ADHOC!$S$4)),MAX(Domein!BD$1:'Domein'!BD9716)+1,"")))</f>
        <v/>
      </c>
    </row>
    <row r="9718" spans="45:56" x14ac:dyDescent="0.2">
      <c r="AS9718" s="4" t="s">
        <v>34431</v>
      </c>
      <c r="AT9718" s="4" t="s">
        <v>34432</v>
      </c>
      <c r="AU9718" s="4" t="s">
        <v>456</v>
      </c>
      <c r="AV9718" s="4" t="s">
        <v>7668</v>
      </c>
      <c r="AW9718" s="4" t="s">
        <v>724</v>
      </c>
      <c r="AX9718" s="4"/>
      <c r="AY9718" s="4"/>
      <c r="AZ9718" s="4"/>
      <c r="BA9718" s="4"/>
      <c r="BB9718" s="4"/>
      <c r="BC9718" s="4">
        <v>40</v>
      </c>
      <c r="BD9718" t="str">
        <f>IF(AND(ADHOC!$G$15="",ADHOC!$S$4=""),"",IF(ADHOC!$G$15&lt;&gt;"",IF(ADHOC!$G$15=LEFT(Domein!$AS9718,LEN(ADHOC!$G$15)),MAX(Domein!BD$1:'Domein'!BD9717)+1,""),IF(ADHOC!$S$4=LEFT(Domein!$AS9718,LEN(ADHOC!$S$4)),MAX(Domein!BD$1:'Domein'!BD9717)+1,"")))</f>
        <v/>
      </c>
    </row>
    <row r="9719" spans="45:56" x14ac:dyDescent="0.2">
      <c r="AS9719" s="4" t="s">
        <v>34433</v>
      </c>
      <c r="AT9719" s="4" t="s">
        <v>34434</v>
      </c>
      <c r="AU9719" s="4" t="s">
        <v>456</v>
      </c>
      <c r="AV9719" s="4" t="s">
        <v>7668</v>
      </c>
      <c r="AW9719" s="4" t="s">
        <v>724</v>
      </c>
      <c r="AX9719" s="4"/>
      <c r="AY9719" s="4"/>
      <c r="AZ9719" s="4"/>
      <c r="BA9719" s="4"/>
      <c r="BB9719" s="4"/>
      <c r="BC9719" s="4">
        <v>40</v>
      </c>
      <c r="BD9719" t="str">
        <f>IF(AND(ADHOC!$G$15="",ADHOC!$S$4=""),"",IF(ADHOC!$G$15&lt;&gt;"",IF(ADHOC!$G$15=LEFT(Domein!$AS9719,LEN(ADHOC!$G$15)),MAX(Domein!BD$1:'Domein'!BD9718)+1,""),IF(ADHOC!$S$4=LEFT(Domein!$AS9719,LEN(ADHOC!$S$4)),MAX(Domein!BD$1:'Domein'!BD9718)+1,"")))</f>
        <v/>
      </c>
    </row>
    <row r="9720" spans="45:56" x14ac:dyDescent="0.2">
      <c r="AS9720" s="4" t="s">
        <v>16133</v>
      </c>
      <c r="AT9720" s="4" t="s">
        <v>4555</v>
      </c>
      <c r="AU9720" s="4" t="s">
        <v>456</v>
      </c>
      <c r="AV9720" s="4" t="s">
        <v>794</v>
      </c>
      <c r="AW9720" s="4" t="s">
        <v>724</v>
      </c>
      <c r="AX9720" s="4"/>
      <c r="AY9720" s="4"/>
      <c r="AZ9720" s="4"/>
      <c r="BA9720" s="4"/>
      <c r="BB9720" s="4"/>
      <c r="BC9720" s="4">
        <v>40</v>
      </c>
      <c r="BD9720" t="str">
        <f>IF(AND(ADHOC!$G$15="",ADHOC!$S$4=""),"",IF(ADHOC!$G$15&lt;&gt;"",IF(ADHOC!$G$15=LEFT(Domein!$AS9720,LEN(ADHOC!$G$15)),MAX(Domein!BD$1:'Domein'!BD9719)+1,""),IF(ADHOC!$S$4=LEFT(Domein!$AS9720,LEN(ADHOC!$S$4)),MAX(Domein!BD$1:'Domein'!BD9719)+1,"")))</f>
        <v/>
      </c>
    </row>
    <row r="9721" spans="45:56" x14ac:dyDescent="0.2">
      <c r="AS9721" s="4" t="s">
        <v>32987</v>
      </c>
      <c r="AT9721" s="4" t="s">
        <v>32988</v>
      </c>
      <c r="AU9721" s="4" t="s">
        <v>456</v>
      </c>
      <c r="AV9721" s="4" t="s">
        <v>794</v>
      </c>
      <c r="AW9721" s="4" t="s">
        <v>724</v>
      </c>
      <c r="AX9721" s="4"/>
      <c r="AY9721" s="4"/>
      <c r="AZ9721" s="4"/>
      <c r="BA9721" s="4"/>
      <c r="BB9721" s="4"/>
      <c r="BC9721" s="4">
        <v>40</v>
      </c>
      <c r="BD9721" t="str">
        <f>IF(AND(ADHOC!$G$15="",ADHOC!$S$4=""),"",IF(ADHOC!$G$15&lt;&gt;"",IF(ADHOC!$G$15=LEFT(Domein!$AS9721,LEN(ADHOC!$G$15)),MAX(Domein!BD$1:'Domein'!BD9720)+1,""),IF(ADHOC!$S$4=LEFT(Domein!$AS9721,LEN(ADHOC!$S$4)),MAX(Domein!BD$1:'Domein'!BD9720)+1,"")))</f>
        <v/>
      </c>
    </row>
    <row r="9722" spans="45:56" x14ac:dyDescent="0.2">
      <c r="AS9722" s="4" t="s">
        <v>14459</v>
      </c>
      <c r="AT9722" s="4" t="s">
        <v>14460</v>
      </c>
      <c r="AU9722" s="4" t="s">
        <v>456</v>
      </c>
      <c r="AV9722" s="4" t="s">
        <v>794</v>
      </c>
      <c r="AW9722" s="4" t="s">
        <v>724</v>
      </c>
      <c r="AX9722" s="4"/>
      <c r="AY9722" s="4"/>
      <c r="AZ9722" s="4"/>
      <c r="BA9722" s="4"/>
      <c r="BB9722" s="4"/>
      <c r="BC9722" s="4">
        <v>40</v>
      </c>
      <c r="BD9722" t="str">
        <f>IF(AND(ADHOC!$G$15="",ADHOC!$S$4=""),"",IF(ADHOC!$G$15&lt;&gt;"",IF(ADHOC!$G$15=LEFT(Domein!$AS9722,LEN(ADHOC!$G$15)),MAX(Domein!BD$1:'Domein'!BD9721)+1,""),IF(ADHOC!$S$4=LEFT(Domein!$AS9722,LEN(ADHOC!$S$4)),MAX(Domein!BD$1:'Domein'!BD9721)+1,"")))</f>
        <v/>
      </c>
    </row>
    <row r="9723" spans="45:56" x14ac:dyDescent="0.2">
      <c r="AS9723" s="4" t="s">
        <v>37688</v>
      </c>
      <c r="AT9723" s="4" t="s">
        <v>37689</v>
      </c>
      <c r="AU9723" s="4" t="s">
        <v>456</v>
      </c>
      <c r="AV9723" s="4" t="s">
        <v>35947</v>
      </c>
      <c r="AW9723" s="4" t="s">
        <v>1259</v>
      </c>
      <c r="AX9723" s="4"/>
      <c r="AY9723" s="4"/>
      <c r="AZ9723" s="4"/>
      <c r="BA9723" s="4"/>
      <c r="BB9723" s="4"/>
      <c r="BC9723" s="4">
        <v>40</v>
      </c>
      <c r="BD9723" t="str">
        <f>IF(AND(ADHOC!$G$15="",ADHOC!$S$4=""),"",IF(ADHOC!$G$15&lt;&gt;"",IF(ADHOC!$G$15=LEFT(Domein!$AS9723,LEN(ADHOC!$G$15)),MAX(Domein!BD$1:'Domein'!BD9722)+1,""),IF(ADHOC!$S$4=LEFT(Domein!$AS9723,LEN(ADHOC!$S$4)),MAX(Domein!BD$1:'Domein'!BD9722)+1,"")))</f>
        <v/>
      </c>
    </row>
    <row r="9724" spans="45:56" x14ac:dyDescent="0.2">
      <c r="AS9724" s="4" t="s">
        <v>37690</v>
      </c>
      <c r="AT9724" s="4" t="s">
        <v>37691</v>
      </c>
      <c r="AU9724" s="4" t="s">
        <v>456</v>
      </c>
      <c r="AV9724" s="4" t="s">
        <v>35947</v>
      </c>
      <c r="AW9724" s="4" t="s">
        <v>1259</v>
      </c>
      <c r="AX9724" s="4"/>
      <c r="AY9724" s="4"/>
      <c r="AZ9724" s="4"/>
      <c r="BA9724" s="4"/>
      <c r="BB9724" s="4"/>
      <c r="BC9724" s="4">
        <v>40</v>
      </c>
      <c r="BD9724" t="str">
        <f>IF(AND(ADHOC!$G$15="",ADHOC!$S$4=""),"",IF(ADHOC!$G$15&lt;&gt;"",IF(ADHOC!$G$15=LEFT(Domein!$AS9724,LEN(ADHOC!$G$15)),MAX(Domein!BD$1:'Domein'!BD9723)+1,""),IF(ADHOC!$S$4=LEFT(Domein!$AS9724,LEN(ADHOC!$S$4)),MAX(Domein!BD$1:'Domein'!BD9723)+1,"")))</f>
        <v/>
      </c>
    </row>
    <row r="9725" spans="45:56" x14ac:dyDescent="0.2">
      <c r="AS9725" s="4" t="s">
        <v>37692</v>
      </c>
      <c r="AT9725" s="4" t="s">
        <v>37693</v>
      </c>
      <c r="AU9725" s="4" t="s">
        <v>456</v>
      </c>
      <c r="AV9725" s="4" t="s">
        <v>35947</v>
      </c>
      <c r="AW9725" s="4" t="s">
        <v>1259</v>
      </c>
      <c r="AX9725" s="4"/>
      <c r="AY9725" s="4"/>
      <c r="AZ9725" s="4"/>
      <c r="BA9725" s="4"/>
      <c r="BB9725" s="4"/>
      <c r="BC9725" s="4">
        <v>40</v>
      </c>
      <c r="BD9725" t="str">
        <f>IF(AND(ADHOC!$G$15="",ADHOC!$S$4=""),"",IF(ADHOC!$G$15&lt;&gt;"",IF(ADHOC!$G$15=LEFT(Domein!$AS9725,LEN(ADHOC!$G$15)),MAX(Domein!BD$1:'Domein'!BD9724)+1,""),IF(ADHOC!$S$4=LEFT(Domein!$AS9725,LEN(ADHOC!$S$4)),MAX(Domein!BD$1:'Domein'!BD9724)+1,"")))</f>
        <v/>
      </c>
    </row>
    <row r="9726" spans="45:56" x14ac:dyDescent="0.2">
      <c r="AS9726" s="4" t="s">
        <v>37694</v>
      </c>
      <c r="AT9726" s="4" t="s">
        <v>37695</v>
      </c>
      <c r="AU9726" s="4" t="s">
        <v>456</v>
      </c>
      <c r="AV9726" s="4" t="s">
        <v>35947</v>
      </c>
      <c r="AW9726" s="4" t="s">
        <v>1259</v>
      </c>
      <c r="AX9726" s="4"/>
      <c r="AY9726" s="4"/>
      <c r="AZ9726" s="4"/>
      <c r="BA9726" s="4"/>
      <c r="BB9726" s="4"/>
      <c r="BC9726" s="4">
        <v>40</v>
      </c>
      <c r="BD9726" t="str">
        <f>IF(AND(ADHOC!$G$15="",ADHOC!$S$4=""),"",IF(ADHOC!$G$15&lt;&gt;"",IF(ADHOC!$G$15=LEFT(Domein!$AS9726,LEN(ADHOC!$G$15)),MAX(Domein!BD$1:'Domein'!BD9725)+1,""),IF(ADHOC!$S$4=LEFT(Domein!$AS9726,LEN(ADHOC!$S$4)),MAX(Domein!BD$1:'Domein'!BD9725)+1,"")))</f>
        <v/>
      </c>
    </row>
    <row r="9727" spans="45:56" x14ac:dyDescent="0.2">
      <c r="AS9727" s="4" t="s">
        <v>37696</v>
      </c>
      <c r="AT9727" s="4" t="s">
        <v>37697</v>
      </c>
      <c r="AU9727" s="4" t="s">
        <v>456</v>
      </c>
      <c r="AV9727" s="4" t="s">
        <v>35947</v>
      </c>
      <c r="AW9727" s="4" t="s">
        <v>1259</v>
      </c>
      <c r="AX9727" s="4"/>
      <c r="AY9727" s="4"/>
      <c r="AZ9727" s="4"/>
      <c r="BA9727" s="4"/>
      <c r="BB9727" s="4"/>
      <c r="BC9727" s="4">
        <v>40</v>
      </c>
      <c r="BD9727" t="str">
        <f>IF(AND(ADHOC!$G$15="",ADHOC!$S$4=""),"",IF(ADHOC!$G$15&lt;&gt;"",IF(ADHOC!$G$15=LEFT(Domein!$AS9727,LEN(ADHOC!$G$15)),MAX(Domein!BD$1:'Domein'!BD9726)+1,""),IF(ADHOC!$S$4=LEFT(Domein!$AS9727,LEN(ADHOC!$S$4)),MAX(Domein!BD$1:'Domein'!BD9726)+1,"")))</f>
        <v/>
      </c>
    </row>
    <row r="9728" spans="45:56" x14ac:dyDescent="0.2">
      <c r="AS9728" s="4" t="s">
        <v>37698</v>
      </c>
      <c r="AT9728" s="4" t="s">
        <v>37699</v>
      </c>
      <c r="AU9728" s="4" t="s">
        <v>456</v>
      </c>
      <c r="AV9728" s="4" t="s">
        <v>35947</v>
      </c>
      <c r="AW9728" s="4" t="s">
        <v>1259</v>
      </c>
      <c r="AX9728" s="4"/>
      <c r="AY9728" s="4"/>
      <c r="AZ9728" s="4"/>
      <c r="BA9728" s="4"/>
      <c r="BB9728" s="4"/>
      <c r="BC9728" s="4">
        <v>40</v>
      </c>
      <c r="BD9728" t="str">
        <f>IF(AND(ADHOC!$G$15="",ADHOC!$S$4=""),"",IF(ADHOC!$G$15&lt;&gt;"",IF(ADHOC!$G$15=LEFT(Domein!$AS9728,LEN(ADHOC!$G$15)),MAX(Domein!BD$1:'Domein'!BD9727)+1,""),IF(ADHOC!$S$4=LEFT(Domein!$AS9728,LEN(ADHOC!$S$4)),MAX(Domein!BD$1:'Domein'!BD9727)+1,"")))</f>
        <v/>
      </c>
    </row>
    <row r="9729" spans="45:56" x14ac:dyDescent="0.2">
      <c r="AS9729" s="4" t="s">
        <v>37700</v>
      </c>
      <c r="AT9729" s="4" t="s">
        <v>37701</v>
      </c>
      <c r="AU9729" s="4" t="s">
        <v>456</v>
      </c>
      <c r="AV9729" s="4" t="s">
        <v>35947</v>
      </c>
      <c r="AW9729" s="4" t="s">
        <v>1259</v>
      </c>
      <c r="AX9729" s="4"/>
      <c r="AY9729" s="4"/>
      <c r="AZ9729" s="4"/>
      <c r="BA9729" s="4"/>
      <c r="BB9729" s="4"/>
      <c r="BC9729" s="4">
        <v>40</v>
      </c>
      <c r="BD9729" t="str">
        <f>IF(AND(ADHOC!$G$15="",ADHOC!$S$4=""),"",IF(ADHOC!$G$15&lt;&gt;"",IF(ADHOC!$G$15=LEFT(Domein!$AS9729,LEN(ADHOC!$G$15)),MAX(Domein!BD$1:'Domein'!BD9728)+1,""),IF(ADHOC!$S$4=LEFT(Domein!$AS9729,LEN(ADHOC!$S$4)),MAX(Domein!BD$1:'Domein'!BD9728)+1,"")))</f>
        <v/>
      </c>
    </row>
    <row r="9730" spans="45:56" x14ac:dyDescent="0.2">
      <c r="AS9730" s="4" t="s">
        <v>37702</v>
      </c>
      <c r="AT9730" s="4" t="s">
        <v>37703</v>
      </c>
      <c r="AU9730" s="4" t="s">
        <v>456</v>
      </c>
      <c r="AV9730" s="4" t="s">
        <v>35947</v>
      </c>
      <c r="AW9730" s="4" t="s">
        <v>1259</v>
      </c>
      <c r="AX9730" s="4"/>
      <c r="AY9730" s="4"/>
      <c r="AZ9730" s="4"/>
      <c r="BA9730" s="4"/>
      <c r="BB9730" s="4"/>
      <c r="BC9730" s="4">
        <v>40</v>
      </c>
      <c r="BD9730" t="str">
        <f>IF(AND(ADHOC!$G$15="",ADHOC!$S$4=""),"",IF(ADHOC!$G$15&lt;&gt;"",IF(ADHOC!$G$15=LEFT(Domein!$AS9730,LEN(ADHOC!$G$15)),MAX(Domein!BD$1:'Domein'!BD9729)+1,""),IF(ADHOC!$S$4=LEFT(Domein!$AS9730,LEN(ADHOC!$S$4)),MAX(Domein!BD$1:'Domein'!BD9729)+1,"")))</f>
        <v/>
      </c>
    </row>
    <row r="9731" spans="45:56" x14ac:dyDescent="0.2">
      <c r="AS9731" s="4" t="s">
        <v>37704</v>
      </c>
      <c r="AT9731" s="4" t="s">
        <v>37705</v>
      </c>
      <c r="AU9731" s="4" t="s">
        <v>456</v>
      </c>
      <c r="AV9731" s="4" t="s">
        <v>35947</v>
      </c>
      <c r="AW9731" s="4" t="s">
        <v>1259</v>
      </c>
      <c r="AX9731" s="4"/>
      <c r="AY9731" s="4"/>
      <c r="AZ9731" s="4"/>
      <c r="BA9731" s="4"/>
      <c r="BB9731" s="4"/>
      <c r="BC9731" s="4">
        <v>40</v>
      </c>
      <c r="BD9731" t="str">
        <f>IF(AND(ADHOC!$G$15="",ADHOC!$S$4=""),"",IF(ADHOC!$G$15&lt;&gt;"",IF(ADHOC!$G$15=LEFT(Domein!$AS9731,LEN(ADHOC!$G$15)),MAX(Domein!BD$1:'Domein'!BD9730)+1,""),IF(ADHOC!$S$4=LEFT(Domein!$AS9731,LEN(ADHOC!$S$4)),MAX(Domein!BD$1:'Domein'!BD9730)+1,"")))</f>
        <v/>
      </c>
    </row>
    <row r="9732" spans="45:56" x14ac:dyDescent="0.2">
      <c r="AS9732" s="4" t="s">
        <v>37706</v>
      </c>
      <c r="AT9732" s="4" t="s">
        <v>37707</v>
      </c>
      <c r="AU9732" s="4" t="s">
        <v>456</v>
      </c>
      <c r="AV9732" s="4" t="s">
        <v>35947</v>
      </c>
      <c r="AW9732" s="4" t="s">
        <v>1259</v>
      </c>
      <c r="AX9732" s="4"/>
      <c r="AY9732" s="4"/>
      <c r="AZ9732" s="4"/>
      <c r="BA9732" s="4"/>
      <c r="BB9732" s="4"/>
      <c r="BC9732" s="4">
        <v>40</v>
      </c>
      <c r="BD9732" t="str">
        <f>IF(AND(ADHOC!$G$15="",ADHOC!$S$4=""),"",IF(ADHOC!$G$15&lt;&gt;"",IF(ADHOC!$G$15=LEFT(Domein!$AS9732,LEN(ADHOC!$G$15)),MAX(Domein!BD$1:'Domein'!BD9731)+1,""),IF(ADHOC!$S$4=LEFT(Domein!$AS9732,LEN(ADHOC!$S$4)),MAX(Domein!BD$1:'Domein'!BD9731)+1,"")))</f>
        <v/>
      </c>
    </row>
    <row r="9733" spans="45:56" x14ac:dyDescent="0.2">
      <c r="AS9733" s="4" t="s">
        <v>37708</v>
      </c>
      <c r="AT9733" s="4" t="s">
        <v>37709</v>
      </c>
      <c r="AU9733" s="4" t="s">
        <v>456</v>
      </c>
      <c r="AV9733" s="4" t="s">
        <v>35947</v>
      </c>
      <c r="AW9733" s="4" t="s">
        <v>1259</v>
      </c>
      <c r="AX9733" s="4"/>
      <c r="AY9733" s="4"/>
      <c r="AZ9733" s="4"/>
      <c r="BA9733" s="4"/>
      <c r="BB9733" s="4"/>
      <c r="BC9733" s="4">
        <v>40</v>
      </c>
      <c r="BD9733" t="str">
        <f>IF(AND(ADHOC!$G$15="",ADHOC!$S$4=""),"",IF(ADHOC!$G$15&lt;&gt;"",IF(ADHOC!$G$15=LEFT(Domein!$AS9733,LEN(ADHOC!$G$15)),MAX(Domein!BD$1:'Domein'!BD9732)+1,""),IF(ADHOC!$S$4=LEFT(Domein!$AS9733,LEN(ADHOC!$S$4)),MAX(Domein!BD$1:'Domein'!BD9732)+1,"")))</f>
        <v/>
      </c>
    </row>
    <row r="9734" spans="45:56" x14ac:dyDescent="0.2">
      <c r="AS9734" s="4" t="s">
        <v>37710</v>
      </c>
      <c r="AT9734" s="4" t="s">
        <v>37711</v>
      </c>
      <c r="AU9734" s="4" t="s">
        <v>456</v>
      </c>
      <c r="AV9734" s="4" t="s">
        <v>35947</v>
      </c>
      <c r="AW9734" s="4" t="s">
        <v>1259</v>
      </c>
      <c r="AX9734" s="4"/>
      <c r="AY9734" s="4"/>
      <c r="AZ9734" s="4"/>
      <c r="BA9734" s="4"/>
      <c r="BB9734" s="4"/>
      <c r="BC9734" s="4">
        <v>40</v>
      </c>
      <c r="BD9734" t="str">
        <f>IF(AND(ADHOC!$G$15="",ADHOC!$S$4=""),"",IF(ADHOC!$G$15&lt;&gt;"",IF(ADHOC!$G$15=LEFT(Domein!$AS9734,LEN(ADHOC!$G$15)),MAX(Domein!BD$1:'Domein'!BD9733)+1,""),IF(ADHOC!$S$4=LEFT(Domein!$AS9734,LEN(ADHOC!$S$4)),MAX(Domein!BD$1:'Domein'!BD9733)+1,"")))</f>
        <v/>
      </c>
    </row>
    <row r="9735" spans="45:56" x14ac:dyDescent="0.2">
      <c r="AS9735" s="4" t="s">
        <v>37712</v>
      </c>
      <c r="AT9735" s="4" t="s">
        <v>37713</v>
      </c>
      <c r="AU9735" s="4" t="s">
        <v>456</v>
      </c>
      <c r="AV9735" s="4" t="s">
        <v>35947</v>
      </c>
      <c r="AW9735" s="4" t="s">
        <v>1259</v>
      </c>
      <c r="AX9735" s="4"/>
      <c r="AY9735" s="4"/>
      <c r="AZ9735" s="4"/>
      <c r="BA9735" s="4"/>
      <c r="BB9735" s="4"/>
      <c r="BC9735" s="4">
        <v>40</v>
      </c>
      <c r="BD9735" t="str">
        <f>IF(AND(ADHOC!$G$15="",ADHOC!$S$4=""),"",IF(ADHOC!$G$15&lt;&gt;"",IF(ADHOC!$G$15=LEFT(Domein!$AS9735,LEN(ADHOC!$G$15)),MAX(Domein!BD$1:'Domein'!BD9734)+1,""),IF(ADHOC!$S$4=LEFT(Domein!$AS9735,LEN(ADHOC!$S$4)),MAX(Domein!BD$1:'Domein'!BD9734)+1,"")))</f>
        <v/>
      </c>
    </row>
    <row r="9736" spans="45:56" x14ac:dyDescent="0.2">
      <c r="AS9736" s="4" t="s">
        <v>37714</v>
      </c>
      <c r="AT9736" s="4" t="s">
        <v>37715</v>
      </c>
      <c r="AU9736" s="4" t="s">
        <v>456</v>
      </c>
      <c r="AV9736" s="4" t="s">
        <v>35947</v>
      </c>
      <c r="AW9736" s="4" t="s">
        <v>1259</v>
      </c>
      <c r="AX9736" s="4"/>
      <c r="AY9736" s="4"/>
      <c r="AZ9736" s="4"/>
      <c r="BA9736" s="4"/>
      <c r="BB9736" s="4"/>
      <c r="BC9736" s="4">
        <v>40</v>
      </c>
      <c r="BD9736" t="str">
        <f>IF(AND(ADHOC!$G$15="",ADHOC!$S$4=""),"",IF(ADHOC!$G$15&lt;&gt;"",IF(ADHOC!$G$15=LEFT(Domein!$AS9736,LEN(ADHOC!$G$15)),MAX(Domein!BD$1:'Domein'!BD9735)+1,""),IF(ADHOC!$S$4=LEFT(Domein!$AS9736,LEN(ADHOC!$S$4)),MAX(Domein!BD$1:'Domein'!BD9735)+1,"")))</f>
        <v/>
      </c>
    </row>
    <row r="9737" spans="45:56" x14ac:dyDescent="0.2">
      <c r="AS9737" s="4" t="s">
        <v>37716</v>
      </c>
      <c r="AT9737" s="4" t="s">
        <v>37717</v>
      </c>
      <c r="AU9737" s="4" t="s">
        <v>456</v>
      </c>
      <c r="AV9737" s="4" t="s">
        <v>35947</v>
      </c>
      <c r="AW9737" s="4" t="s">
        <v>1259</v>
      </c>
      <c r="AX9737" s="4"/>
      <c r="AY9737" s="4"/>
      <c r="AZ9737" s="4"/>
      <c r="BA9737" s="4"/>
      <c r="BB9737" s="4"/>
      <c r="BC9737" s="4">
        <v>40</v>
      </c>
      <c r="BD9737" t="str">
        <f>IF(AND(ADHOC!$G$15="",ADHOC!$S$4=""),"",IF(ADHOC!$G$15&lt;&gt;"",IF(ADHOC!$G$15=LEFT(Domein!$AS9737,LEN(ADHOC!$G$15)),MAX(Domein!BD$1:'Domein'!BD9736)+1,""),IF(ADHOC!$S$4=LEFT(Domein!$AS9737,LEN(ADHOC!$S$4)),MAX(Domein!BD$1:'Domein'!BD9736)+1,"")))</f>
        <v/>
      </c>
    </row>
    <row r="9738" spans="45:56" x14ac:dyDescent="0.2">
      <c r="AS9738" s="4" t="s">
        <v>37718</v>
      </c>
      <c r="AT9738" s="4" t="s">
        <v>37719</v>
      </c>
      <c r="AU9738" s="4" t="s">
        <v>456</v>
      </c>
      <c r="AV9738" s="4" t="s">
        <v>35947</v>
      </c>
      <c r="AW9738" s="4" t="s">
        <v>1259</v>
      </c>
      <c r="AX9738" s="4"/>
      <c r="AY9738" s="4"/>
      <c r="AZ9738" s="4"/>
      <c r="BA9738" s="4"/>
      <c r="BB9738" s="4"/>
      <c r="BC9738" s="4">
        <v>40</v>
      </c>
      <c r="BD9738" t="str">
        <f>IF(AND(ADHOC!$G$15="",ADHOC!$S$4=""),"",IF(ADHOC!$G$15&lt;&gt;"",IF(ADHOC!$G$15=LEFT(Domein!$AS9738,LEN(ADHOC!$G$15)),MAX(Domein!BD$1:'Domein'!BD9737)+1,""),IF(ADHOC!$S$4=LEFT(Domein!$AS9738,LEN(ADHOC!$S$4)),MAX(Domein!BD$1:'Domein'!BD9737)+1,"")))</f>
        <v/>
      </c>
    </row>
    <row r="9739" spans="45:56" x14ac:dyDescent="0.2">
      <c r="AS9739" s="4" t="s">
        <v>37720</v>
      </c>
      <c r="AT9739" s="4" t="s">
        <v>37721</v>
      </c>
      <c r="AU9739" s="4" t="s">
        <v>456</v>
      </c>
      <c r="AV9739" s="4" t="s">
        <v>35947</v>
      </c>
      <c r="AW9739" s="4" t="s">
        <v>1259</v>
      </c>
      <c r="AX9739" s="4"/>
      <c r="AY9739" s="4"/>
      <c r="AZ9739" s="4"/>
      <c r="BA9739" s="4"/>
      <c r="BB9739" s="4"/>
      <c r="BC9739" s="4">
        <v>40</v>
      </c>
      <c r="BD9739" t="str">
        <f>IF(AND(ADHOC!$G$15="",ADHOC!$S$4=""),"",IF(ADHOC!$G$15&lt;&gt;"",IF(ADHOC!$G$15=LEFT(Domein!$AS9739,LEN(ADHOC!$G$15)),MAX(Domein!BD$1:'Domein'!BD9738)+1,""),IF(ADHOC!$S$4=LEFT(Domein!$AS9739,LEN(ADHOC!$S$4)),MAX(Domein!BD$1:'Domein'!BD9738)+1,"")))</f>
        <v/>
      </c>
    </row>
    <row r="9740" spans="45:56" x14ac:dyDescent="0.2">
      <c r="AS9740" s="4" t="s">
        <v>37722</v>
      </c>
      <c r="AT9740" s="4" t="s">
        <v>37723</v>
      </c>
      <c r="AU9740" s="4" t="s">
        <v>456</v>
      </c>
      <c r="AV9740" s="4" t="s">
        <v>35947</v>
      </c>
      <c r="AW9740" s="4" t="s">
        <v>1259</v>
      </c>
      <c r="AX9740" s="4"/>
      <c r="AY9740" s="4"/>
      <c r="AZ9740" s="4"/>
      <c r="BA9740" s="4"/>
      <c r="BB9740" s="4"/>
      <c r="BC9740" s="4">
        <v>40</v>
      </c>
      <c r="BD9740" t="str">
        <f>IF(AND(ADHOC!$G$15="",ADHOC!$S$4=""),"",IF(ADHOC!$G$15&lt;&gt;"",IF(ADHOC!$G$15=LEFT(Domein!$AS9740,LEN(ADHOC!$G$15)),MAX(Domein!BD$1:'Domein'!BD9739)+1,""),IF(ADHOC!$S$4=LEFT(Domein!$AS9740,LEN(ADHOC!$S$4)),MAX(Domein!BD$1:'Domein'!BD9739)+1,"")))</f>
        <v/>
      </c>
    </row>
    <row r="9741" spans="45:56" x14ac:dyDescent="0.2">
      <c r="AS9741" s="4" t="s">
        <v>15537</v>
      </c>
      <c r="AT9741" s="4" t="s">
        <v>15538</v>
      </c>
      <c r="AU9741" s="4" t="s">
        <v>456</v>
      </c>
      <c r="AV9741" s="4" t="s">
        <v>7668</v>
      </c>
      <c r="AW9741" s="4" t="s">
        <v>724</v>
      </c>
      <c r="AX9741" s="4"/>
      <c r="AY9741" s="4"/>
      <c r="AZ9741" s="4"/>
      <c r="BA9741" s="4"/>
      <c r="BB9741" s="4"/>
      <c r="BC9741" s="4">
        <v>40</v>
      </c>
      <c r="BD9741" t="str">
        <f>IF(AND(ADHOC!$G$15="",ADHOC!$S$4=""),"",IF(ADHOC!$G$15&lt;&gt;"",IF(ADHOC!$G$15=LEFT(Domein!$AS9741,LEN(ADHOC!$G$15)),MAX(Domein!BD$1:'Domein'!BD9740)+1,""),IF(ADHOC!$S$4=LEFT(Domein!$AS9741,LEN(ADHOC!$S$4)),MAX(Domein!BD$1:'Domein'!BD9740)+1,"")))</f>
        <v/>
      </c>
    </row>
    <row r="9742" spans="45:56" x14ac:dyDescent="0.2">
      <c r="AS9742" s="4" t="s">
        <v>14461</v>
      </c>
      <c r="AT9742" s="4" t="s">
        <v>14462</v>
      </c>
      <c r="AU9742" s="4" t="s">
        <v>456</v>
      </c>
      <c r="AV9742" s="4" t="s">
        <v>794</v>
      </c>
      <c r="AW9742" s="4" t="s">
        <v>724</v>
      </c>
      <c r="AX9742" s="4"/>
      <c r="AY9742" s="4"/>
      <c r="AZ9742" s="4"/>
      <c r="BA9742" s="4"/>
      <c r="BB9742" s="4"/>
      <c r="BC9742" s="4">
        <v>40</v>
      </c>
      <c r="BD9742" t="str">
        <f>IF(AND(ADHOC!$G$15="",ADHOC!$S$4=""),"",IF(ADHOC!$G$15&lt;&gt;"",IF(ADHOC!$G$15=LEFT(Domein!$AS9742,LEN(ADHOC!$G$15)),MAX(Domein!BD$1:'Domein'!BD9741)+1,""),IF(ADHOC!$S$4=LEFT(Domein!$AS9742,LEN(ADHOC!$S$4)),MAX(Domein!BD$1:'Domein'!BD9741)+1,"")))</f>
        <v/>
      </c>
    </row>
    <row r="9743" spans="45:56" x14ac:dyDescent="0.2">
      <c r="AS9743" s="4" t="s">
        <v>15539</v>
      </c>
      <c r="AT9743" s="4" t="s">
        <v>15540</v>
      </c>
      <c r="AU9743" s="4" t="s">
        <v>456</v>
      </c>
      <c r="AV9743" s="4" t="s">
        <v>7668</v>
      </c>
      <c r="AW9743" s="4" t="s">
        <v>724</v>
      </c>
      <c r="AX9743" s="4"/>
      <c r="AY9743" s="4"/>
      <c r="AZ9743" s="4"/>
      <c r="BA9743" s="4"/>
      <c r="BB9743" s="4"/>
      <c r="BC9743" s="4">
        <v>40</v>
      </c>
      <c r="BD9743" t="str">
        <f>IF(AND(ADHOC!$G$15="",ADHOC!$S$4=""),"",IF(ADHOC!$G$15&lt;&gt;"",IF(ADHOC!$G$15=LEFT(Domein!$AS9743,LEN(ADHOC!$G$15)),MAX(Domein!BD$1:'Domein'!BD9742)+1,""),IF(ADHOC!$S$4=LEFT(Domein!$AS9743,LEN(ADHOC!$S$4)),MAX(Domein!BD$1:'Domein'!BD9742)+1,"")))</f>
        <v/>
      </c>
    </row>
    <row r="9744" spans="45:56" x14ac:dyDescent="0.2">
      <c r="AS9744" s="4" t="s">
        <v>15541</v>
      </c>
      <c r="AT9744" s="4" t="s">
        <v>15542</v>
      </c>
      <c r="AU9744" s="4" t="s">
        <v>456</v>
      </c>
      <c r="AV9744" s="4" t="s">
        <v>7668</v>
      </c>
      <c r="AW9744" s="4" t="s">
        <v>724</v>
      </c>
      <c r="AX9744" s="4"/>
      <c r="AY9744" s="4"/>
      <c r="AZ9744" s="4"/>
      <c r="BA9744" s="4"/>
      <c r="BB9744" s="4"/>
      <c r="BC9744" s="4">
        <v>40</v>
      </c>
      <c r="BD9744" t="str">
        <f>IF(AND(ADHOC!$G$15="",ADHOC!$S$4=""),"",IF(ADHOC!$G$15&lt;&gt;"",IF(ADHOC!$G$15=LEFT(Domein!$AS9744,LEN(ADHOC!$G$15)),MAX(Domein!BD$1:'Domein'!BD9743)+1,""),IF(ADHOC!$S$4=LEFT(Domein!$AS9744,LEN(ADHOC!$S$4)),MAX(Domein!BD$1:'Domein'!BD9743)+1,"")))</f>
        <v/>
      </c>
    </row>
    <row r="9745" spans="45:56" x14ac:dyDescent="0.2">
      <c r="AS9745" s="4" t="s">
        <v>15543</v>
      </c>
      <c r="AT9745" s="4" t="s">
        <v>7172</v>
      </c>
      <c r="AU9745" s="4" t="s">
        <v>456</v>
      </c>
      <c r="AV9745" s="4" t="s">
        <v>7668</v>
      </c>
      <c r="AW9745" s="4" t="s">
        <v>724</v>
      </c>
      <c r="AX9745" s="4"/>
      <c r="AY9745" s="4"/>
      <c r="AZ9745" s="4"/>
      <c r="BA9745" s="4"/>
      <c r="BB9745" s="4"/>
      <c r="BC9745" s="4">
        <v>40</v>
      </c>
      <c r="BD9745" t="str">
        <f>IF(AND(ADHOC!$G$15="",ADHOC!$S$4=""),"",IF(ADHOC!$G$15&lt;&gt;"",IF(ADHOC!$G$15=LEFT(Domein!$AS9745,LEN(ADHOC!$G$15)),MAX(Domein!BD$1:'Domein'!BD9744)+1,""),IF(ADHOC!$S$4=LEFT(Domein!$AS9745,LEN(ADHOC!$S$4)),MAX(Domein!BD$1:'Domein'!BD9744)+1,"")))</f>
        <v/>
      </c>
    </row>
    <row r="9746" spans="45:56" x14ac:dyDescent="0.2">
      <c r="AS9746" s="4" t="s">
        <v>15544</v>
      </c>
      <c r="AT9746" s="4" t="s">
        <v>15545</v>
      </c>
      <c r="AU9746" s="4" t="s">
        <v>456</v>
      </c>
      <c r="AV9746" s="4" t="s">
        <v>7668</v>
      </c>
      <c r="AW9746" s="4" t="s">
        <v>724</v>
      </c>
      <c r="AX9746" s="4"/>
      <c r="AY9746" s="4"/>
      <c r="AZ9746" s="4"/>
      <c r="BA9746" s="4"/>
      <c r="BB9746" s="4"/>
      <c r="BC9746" s="4">
        <v>40</v>
      </c>
      <c r="BD9746" t="str">
        <f>IF(AND(ADHOC!$G$15="",ADHOC!$S$4=""),"",IF(ADHOC!$G$15&lt;&gt;"",IF(ADHOC!$G$15=LEFT(Domein!$AS9746,LEN(ADHOC!$G$15)),MAX(Domein!BD$1:'Domein'!BD9745)+1,""),IF(ADHOC!$S$4=LEFT(Domein!$AS9746,LEN(ADHOC!$S$4)),MAX(Domein!BD$1:'Domein'!BD9745)+1,"")))</f>
        <v/>
      </c>
    </row>
    <row r="9747" spans="45:56" x14ac:dyDescent="0.2">
      <c r="AS9747" s="4" t="s">
        <v>15546</v>
      </c>
      <c r="AT9747" s="4" t="s">
        <v>15547</v>
      </c>
      <c r="AU9747" s="4" t="s">
        <v>456</v>
      </c>
      <c r="AV9747" s="4" t="s">
        <v>7668</v>
      </c>
      <c r="AW9747" s="4" t="s">
        <v>724</v>
      </c>
      <c r="AX9747" s="4"/>
      <c r="AY9747" s="4"/>
      <c r="AZ9747" s="4"/>
      <c r="BA9747" s="4"/>
      <c r="BB9747" s="4"/>
      <c r="BC9747" s="4">
        <v>40</v>
      </c>
      <c r="BD9747" t="str">
        <f>IF(AND(ADHOC!$G$15="",ADHOC!$S$4=""),"",IF(ADHOC!$G$15&lt;&gt;"",IF(ADHOC!$G$15=LEFT(Domein!$AS9747,LEN(ADHOC!$G$15)),MAX(Domein!BD$1:'Domein'!BD9746)+1,""),IF(ADHOC!$S$4=LEFT(Domein!$AS9747,LEN(ADHOC!$S$4)),MAX(Domein!BD$1:'Domein'!BD9746)+1,"")))</f>
        <v/>
      </c>
    </row>
    <row r="9748" spans="45:56" x14ac:dyDescent="0.2">
      <c r="AS9748" s="4" t="s">
        <v>15548</v>
      </c>
      <c r="AT9748" s="4" t="s">
        <v>7173</v>
      </c>
      <c r="AU9748" s="4" t="s">
        <v>456</v>
      </c>
      <c r="AV9748" s="4" t="s">
        <v>7668</v>
      </c>
      <c r="AW9748" s="4" t="s">
        <v>724</v>
      </c>
      <c r="AX9748" s="4"/>
      <c r="AY9748" s="4"/>
      <c r="AZ9748" s="4"/>
      <c r="BA9748" s="4"/>
      <c r="BB9748" s="4"/>
      <c r="BC9748" s="4">
        <v>40</v>
      </c>
      <c r="BD9748" t="str">
        <f>IF(AND(ADHOC!$G$15="",ADHOC!$S$4=""),"",IF(ADHOC!$G$15&lt;&gt;"",IF(ADHOC!$G$15=LEFT(Domein!$AS9748,LEN(ADHOC!$G$15)),MAX(Domein!BD$1:'Domein'!BD9747)+1,""),IF(ADHOC!$S$4=LEFT(Domein!$AS9748,LEN(ADHOC!$S$4)),MAX(Domein!BD$1:'Domein'!BD9747)+1,"")))</f>
        <v/>
      </c>
    </row>
    <row r="9749" spans="45:56" x14ac:dyDescent="0.2">
      <c r="AS9749" s="4" t="s">
        <v>15549</v>
      </c>
      <c r="AT9749" s="4" t="s">
        <v>15550</v>
      </c>
      <c r="AU9749" s="4" t="s">
        <v>456</v>
      </c>
      <c r="AV9749" s="4" t="s">
        <v>7668</v>
      </c>
      <c r="AW9749" s="4" t="s">
        <v>724</v>
      </c>
      <c r="AX9749" s="4"/>
      <c r="AY9749" s="4"/>
      <c r="AZ9749" s="4"/>
      <c r="BA9749" s="4"/>
      <c r="BB9749" s="4"/>
      <c r="BC9749" s="4">
        <v>40</v>
      </c>
      <c r="BD9749" t="str">
        <f>IF(AND(ADHOC!$G$15="",ADHOC!$S$4=""),"",IF(ADHOC!$G$15&lt;&gt;"",IF(ADHOC!$G$15=LEFT(Domein!$AS9749,LEN(ADHOC!$G$15)),MAX(Domein!BD$1:'Domein'!BD9748)+1,""),IF(ADHOC!$S$4=LEFT(Domein!$AS9749,LEN(ADHOC!$S$4)),MAX(Domein!BD$1:'Domein'!BD9748)+1,"")))</f>
        <v/>
      </c>
    </row>
    <row r="9750" spans="45:56" x14ac:dyDescent="0.2">
      <c r="AS9750" s="4" t="s">
        <v>14463</v>
      </c>
      <c r="AT9750" s="4" t="s">
        <v>10420</v>
      </c>
      <c r="AU9750" s="4" t="s">
        <v>456</v>
      </c>
      <c r="AV9750" s="4" t="s">
        <v>794</v>
      </c>
      <c r="AW9750" s="4" t="s">
        <v>724</v>
      </c>
      <c r="AX9750" s="4"/>
      <c r="AY9750" s="4"/>
      <c r="AZ9750" s="4"/>
      <c r="BA9750" s="4"/>
      <c r="BB9750" s="4"/>
      <c r="BC9750" s="4">
        <v>40</v>
      </c>
      <c r="BD9750" t="str">
        <f>IF(AND(ADHOC!$G$15="",ADHOC!$S$4=""),"",IF(ADHOC!$G$15&lt;&gt;"",IF(ADHOC!$G$15=LEFT(Domein!$AS9750,LEN(ADHOC!$G$15)),MAX(Domein!BD$1:'Domein'!BD9749)+1,""),IF(ADHOC!$S$4=LEFT(Domein!$AS9750,LEN(ADHOC!$S$4)),MAX(Domein!BD$1:'Domein'!BD9749)+1,"")))</f>
        <v/>
      </c>
    </row>
    <row r="9751" spans="45:56" x14ac:dyDescent="0.2">
      <c r="AS9751" s="4" t="s">
        <v>14464</v>
      </c>
      <c r="AT9751" s="4" t="s">
        <v>10421</v>
      </c>
      <c r="AU9751" s="4" t="s">
        <v>456</v>
      </c>
      <c r="AV9751" s="4" t="s">
        <v>794</v>
      </c>
      <c r="AW9751" s="4" t="s">
        <v>724</v>
      </c>
      <c r="AX9751" s="4"/>
      <c r="AY9751" s="4"/>
      <c r="AZ9751" s="4"/>
      <c r="BA9751" s="4"/>
      <c r="BB9751" s="4"/>
      <c r="BC9751" s="4">
        <v>40</v>
      </c>
      <c r="BD9751" t="str">
        <f>IF(AND(ADHOC!$G$15="",ADHOC!$S$4=""),"",IF(ADHOC!$G$15&lt;&gt;"",IF(ADHOC!$G$15=LEFT(Domein!$AS9751,LEN(ADHOC!$G$15)),MAX(Domein!BD$1:'Domein'!BD9750)+1,""),IF(ADHOC!$S$4=LEFT(Domein!$AS9751,LEN(ADHOC!$S$4)),MAX(Domein!BD$1:'Domein'!BD9750)+1,"")))</f>
        <v/>
      </c>
    </row>
    <row r="9752" spans="45:56" x14ac:dyDescent="0.2">
      <c r="AS9752" s="4" t="s">
        <v>14465</v>
      </c>
      <c r="AT9752" s="4" t="s">
        <v>10422</v>
      </c>
      <c r="AU9752" s="4" t="s">
        <v>456</v>
      </c>
      <c r="AV9752" s="4" t="s">
        <v>794</v>
      </c>
      <c r="AW9752" s="4" t="s">
        <v>724</v>
      </c>
      <c r="AX9752" s="4"/>
      <c r="AY9752" s="4"/>
      <c r="AZ9752" s="4"/>
      <c r="BA9752" s="4"/>
      <c r="BB9752" s="4"/>
      <c r="BC9752" s="4">
        <v>40</v>
      </c>
      <c r="BD9752" t="str">
        <f>IF(AND(ADHOC!$G$15="",ADHOC!$S$4=""),"",IF(ADHOC!$G$15&lt;&gt;"",IF(ADHOC!$G$15=LEFT(Domein!$AS9752,LEN(ADHOC!$G$15)),MAX(Domein!BD$1:'Domein'!BD9751)+1,""),IF(ADHOC!$S$4=LEFT(Domein!$AS9752,LEN(ADHOC!$S$4)),MAX(Domein!BD$1:'Domein'!BD9751)+1,"")))</f>
        <v/>
      </c>
    </row>
    <row r="9753" spans="45:56" x14ac:dyDescent="0.2">
      <c r="AS9753" s="4" t="s">
        <v>14466</v>
      </c>
      <c r="AT9753" s="4" t="s">
        <v>7122</v>
      </c>
      <c r="AU9753" s="4" t="s">
        <v>456</v>
      </c>
      <c r="AV9753" s="4" t="s">
        <v>794</v>
      </c>
      <c r="AW9753" s="4" t="s">
        <v>724</v>
      </c>
      <c r="AX9753" s="4"/>
      <c r="AY9753" s="4"/>
      <c r="AZ9753" s="4"/>
      <c r="BA9753" s="4"/>
      <c r="BB9753" s="4"/>
      <c r="BC9753" s="4">
        <v>40</v>
      </c>
      <c r="BD9753" t="str">
        <f>IF(AND(ADHOC!$G$15="",ADHOC!$S$4=""),"",IF(ADHOC!$G$15&lt;&gt;"",IF(ADHOC!$G$15=LEFT(Domein!$AS9753,LEN(ADHOC!$G$15)),MAX(Domein!BD$1:'Domein'!BD9752)+1,""),IF(ADHOC!$S$4=LEFT(Domein!$AS9753,LEN(ADHOC!$S$4)),MAX(Domein!BD$1:'Domein'!BD9752)+1,"")))</f>
        <v/>
      </c>
    </row>
    <row r="9754" spans="45:56" x14ac:dyDescent="0.2">
      <c r="AS9754" s="4" t="s">
        <v>14467</v>
      </c>
      <c r="AT9754" s="4" t="s">
        <v>14468</v>
      </c>
      <c r="AU9754" s="4" t="s">
        <v>456</v>
      </c>
      <c r="AV9754" s="4" t="s">
        <v>794</v>
      </c>
      <c r="AW9754" s="4" t="s">
        <v>724</v>
      </c>
      <c r="AX9754" s="4"/>
      <c r="AY9754" s="4"/>
      <c r="AZ9754" s="4"/>
      <c r="BA9754" s="4"/>
      <c r="BB9754" s="4"/>
      <c r="BC9754" s="4">
        <v>40</v>
      </c>
      <c r="BD9754" t="str">
        <f>IF(AND(ADHOC!$G$15="",ADHOC!$S$4=""),"",IF(ADHOC!$G$15&lt;&gt;"",IF(ADHOC!$G$15=LEFT(Domein!$AS9754,LEN(ADHOC!$G$15)),MAX(Domein!BD$1:'Domein'!BD9753)+1,""),IF(ADHOC!$S$4=LEFT(Domein!$AS9754,LEN(ADHOC!$S$4)),MAX(Domein!BD$1:'Domein'!BD9753)+1,"")))</f>
        <v/>
      </c>
    </row>
    <row r="9755" spans="45:56" x14ac:dyDescent="0.2">
      <c r="AS9755" s="4" t="s">
        <v>14469</v>
      </c>
      <c r="AT9755" s="4" t="s">
        <v>7123</v>
      </c>
      <c r="AU9755" s="4" t="s">
        <v>456</v>
      </c>
      <c r="AV9755" s="4" t="s">
        <v>794</v>
      </c>
      <c r="AW9755" s="4" t="s">
        <v>724</v>
      </c>
      <c r="AX9755" s="4"/>
      <c r="AY9755" s="4"/>
      <c r="AZ9755" s="4"/>
      <c r="BA9755" s="4"/>
      <c r="BB9755" s="4"/>
      <c r="BC9755" s="4">
        <v>40</v>
      </c>
      <c r="BD9755" t="str">
        <f>IF(AND(ADHOC!$G$15="",ADHOC!$S$4=""),"",IF(ADHOC!$G$15&lt;&gt;"",IF(ADHOC!$G$15=LEFT(Domein!$AS9755,LEN(ADHOC!$G$15)),MAX(Domein!BD$1:'Domein'!BD9754)+1,""),IF(ADHOC!$S$4=LEFT(Domein!$AS9755,LEN(ADHOC!$S$4)),MAX(Domein!BD$1:'Domein'!BD9754)+1,"")))</f>
        <v/>
      </c>
    </row>
    <row r="9756" spans="45:56" x14ac:dyDescent="0.2">
      <c r="AS9756" s="4" t="s">
        <v>16134</v>
      </c>
      <c r="AT9756" s="4" t="s">
        <v>16135</v>
      </c>
      <c r="AU9756" s="4" t="s">
        <v>456</v>
      </c>
      <c r="AV9756" s="4" t="s">
        <v>794</v>
      </c>
      <c r="AW9756" s="4" t="s">
        <v>724</v>
      </c>
      <c r="AX9756" s="4"/>
      <c r="AY9756" s="4"/>
      <c r="AZ9756" s="4"/>
      <c r="BA9756" s="4"/>
      <c r="BB9756" s="4"/>
      <c r="BC9756" s="4">
        <v>40</v>
      </c>
      <c r="BD9756" t="str">
        <f>IF(AND(ADHOC!$G$15="",ADHOC!$S$4=""),"",IF(ADHOC!$G$15&lt;&gt;"",IF(ADHOC!$G$15=LEFT(Domein!$AS9756,LEN(ADHOC!$G$15)),MAX(Domein!BD$1:'Domein'!BD9755)+1,""),IF(ADHOC!$S$4=LEFT(Domein!$AS9756,LEN(ADHOC!$S$4)),MAX(Domein!BD$1:'Domein'!BD9755)+1,"")))</f>
        <v/>
      </c>
    </row>
    <row r="9757" spans="45:56" x14ac:dyDescent="0.2">
      <c r="AS9757" s="4" t="s">
        <v>15256</v>
      </c>
      <c r="AT9757" s="4" t="s">
        <v>15257</v>
      </c>
      <c r="AU9757" s="4" t="s">
        <v>456</v>
      </c>
      <c r="AV9757" s="4" t="s">
        <v>794</v>
      </c>
      <c r="AW9757" s="4" t="s">
        <v>724</v>
      </c>
      <c r="AX9757" s="4"/>
      <c r="AY9757" s="4"/>
      <c r="AZ9757" s="4"/>
      <c r="BA9757" s="4"/>
      <c r="BB9757" s="4"/>
      <c r="BC9757" s="4">
        <v>40</v>
      </c>
      <c r="BD9757" t="str">
        <f>IF(AND(ADHOC!$G$15="",ADHOC!$S$4=""),"",IF(ADHOC!$G$15&lt;&gt;"",IF(ADHOC!$G$15=LEFT(Domein!$AS9757,LEN(ADHOC!$G$15)),MAX(Domein!BD$1:'Domein'!BD9756)+1,""),IF(ADHOC!$S$4=LEFT(Domein!$AS9757,LEN(ADHOC!$S$4)),MAX(Domein!BD$1:'Domein'!BD9756)+1,"")))</f>
        <v/>
      </c>
    </row>
    <row r="9758" spans="45:56" x14ac:dyDescent="0.2">
      <c r="AS9758" s="4" t="s">
        <v>16136</v>
      </c>
      <c r="AT9758" s="4" t="s">
        <v>7555</v>
      </c>
      <c r="AU9758" s="4" t="s">
        <v>456</v>
      </c>
      <c r="AV9758" s="4" t="s">
        <v>794</v>
      </c>
      <c r="AW9758" s="4" t="s">
        <v>724</v>
      </c>
      <c r="AX9758" s="4"/>
      <c r="AY9758" s="4"/>
      <c r="AZ9758" s="4"/>
      <c r="BA9758" s="4"/>
      <c r="BB9758" s="4"/>
      <c r="BC9758" s="4">
        <v>40</v>
      </c>
      <c r="BD9758" t="str">
        <f>IF(AND(ADHOC!$G$15="",ADHOC!$S$4=""),"",IF(ADHOC!$G$15&lt;&gt;"",IF(ADHOC!$G$15=LEFT(Domein!$AS9758,LEN(ADHOC!$G$15)),MAX(Domein!BD$1:'Domein'!BD9757)+1,""),IF(ADHOC!$S$4=LEFT(Domein!$AS9758,LEN(ADHOC!$S$4)),MAX(Domein!BD$1:'Domein'!BD9757)+1,"")))</f>
        <v/>
      </c>
    </row>
    <row r="9759" spans="45:56" x14ac:dyDescent="0.2">
      <c r="AS9759" s="4" t="s">
        <v>15258</v>
      </c>
      <c r="AT9759" s="4" t="s">
        <v>4616</v>
      </c>
      <c r="AU9759" s="4" t="s">
        <v>456</v>
      </c>
      <c r="AV9759" s="4" t="s">
        <v>794</v>
      </c>
      <c r="AW9759" s="4" t="s">
        <v>724</v>
      </c>
      <c r="AX9759" s="4"/>
      <c r="AY9759" s="4"/>
      <c r="AZ9759" s="4"/>
      <c r="BA9759" s="4"/>
      <c r="BB9759" s="4"/>
      <c r="BC9759" s="4">
        <v>40</v>
      </c>
      <c r="BD9759" t="str">
        <f>IF(AND(ADHOC!$G$15="",ADHOC!$S$4=""),"",IF(ADHOC!$G$15&lt;&gt;"",IF(ADHOC!$G$15=LEFT(Domein!$AS9759,LEN(ADHOC!$G$15)),MAX(Domein!BD$1:'Domein'!BD9758)+1,""),IF(ADHOC!$S$4=LEFT(Domein!$AS9759,LEN(ADHOC!$S$4)),MAX(Domein!BD$1:'Domein'!BD9758)+1,"")))</f>
        <v/>
      </c>
    </row>
    <row r="9760" spans="45:56" x14ac:dyDescent="0.2">
      <c r="AS9760" s="4" t="s">
        <v>13496</v>
      </c>
      <c r="AT9760" s="4" t="s">
        <v>13497</v>
      </c>
      <c r="AU9760" s="4" t="s">
        <v>456</v>
      </c>
      <c r="AV9760" s="4" t="s">
        <v>11776</v>
      </c>
      <c r="AW9760" s="4" t="s">
        <v>724</v>
      </c>
      <c r="AX9760" s="4"/>
      <c r="AY9760" s="4"/>
      <c r="AZ9760" s="4"/>
      <c r="BA9760" s="4"/>
      <c r="BB9760" s="4"/>
      <c r="BC9760" s="4">
        <v>40</v>
      </c>
      <c r="BD9760" t="str">
        <f>IF(AND(ADHOC!$G$15="",ADHOC!$S$4=""),"",IF(ADHOC!$G$15&lt;&gt;"",IF(ADHOC!$G$15=LEFT(Domein!$AS9760,LEN(ADHOC!$G$15)),MAX(Domein!BD$1:'Domein'!BD9759)+1,""),IF(ADHOC!$S$4=LEFT(Domein!$AS9760,LEN(ADHOC!$S$4)),MAX(Domein!BD$1:'Domein'!BD9759)+1,"")))</f>
        <v/>
      </c>
    </row>
    <row r="9761" spans="45:56" x14ac:dyDescent="0.2">
      <c r="AS9761" s="4" t="s">
        <v>13498</v>
      </c>
      <c r="AT9761" s="4" t="s">
        <v>10424</v>
      </c>
      <c r="AU9761" s="4" t="s">
        <v>456</v>
      </c>
      <c r="AV9761" s="4" t="s">
        <v>11776</v>
      </c>
      <c r="AW9761" s="4" t="s">
        <v>724</v>
      </c>
      <c r="AX9761" s="4"/>
      <c r="AY9761" s="4"/>
      <c r="AZ9761" s="4"/>
      <c r="BA9761" s="4"/>
      <c r="BB9761" s="4"/>
      <c r="BC9761" s="4">
        <v>40</v>
      </c>
      <c r="BD9761" t="str">
        <f>IF(AND(ADHOC!$G$15="",ADHOC!$S$4=""),"",IF(ADHOC!$G$15&lt;&gt;"",IF(ADHOC!$G$15=LEFT(Domein!$AS9761,LEN(ADHOC!$G$15)),MAX(Domein!BD$1:'Domein'!BD9760)+1,""),IF(ADHOC!$S$4=LEFT(Domein!$AS9761,LEN(ADHOC!$S$4)),MAX(Domein!BD$1:'Domein'!BD9760)+1,"")))</f>
        <v/>
      </c>
    </row>
    <row r="9762" spans="45:56" x14ac:dyDescent="0.2">
      <c r="AS9762" s="4" t="s">
        <v>13499</v>
      </c>
      <c r="AT9762" s="4" t="s">
        <v>10424</v>
      </c>
      <c r="AU9762" s="4" t="s">
        <v>456</v>
      </c>
      <c r="AV9762" s="4" t="s">
        <v>11776</v>
      </c>
      <c r="AW9762" s="4" t="s">
        <v>724</v>
      </c>
      <c r="AX9762" s="4"/>
      <c r="AY9762" s="4"/>
      <c r="AZ9762" s="4"/>
      <c r="BA9762" s="4"/>
      <c r="BB9762" s="4"/>
      <c r="BC9762" s="4">
        <v>40</v>
      </c>
      <c r="BD9762" t="str">
        <f>IF(AND(ADHOC!$G$15="",ADHOC!$S$4=""),"",IF(ADHOC!$G$15&lt;&gt;"",IF(ADHOC!$G$15=LEFT(Domein!$AS9762,LEN(ADHOC!$G$15)),MAX(Domein!BD$1:'Domein'!BD9761)+1,""),IF(ADHOC!$S$4=LEFT(Domein!$AS9762,LEN(ADHOC!$S$4)),MAX(Domein!BD$1:'Domein'!BD9761)+1,"")))</f>
        <v/>
      </c>
    </row>
    <row r="9763" spans="45:56" x14ac:dyDescent="0.2">
      <c r="AS9763" s="4" t="s">
        <v>14470</v>
      </c>
      <c r="AT9763" s="4" t="s">
        <v>14471</v>
      </c>
      <c r="AU9763" s="4" t="s">
        <v>456</v>
      </c>
      <c r="AV9763" s="4" t="s">
        <v>794</v>
      </c>
      <c r="AW9763" s="4" t="s">
        <v>724</v>
      </c>
      <c r="AX9763" s="4"/>
      <c r="AY9763" s="4"/>
      <c r="AZ9763" s="4"/>
      <c r="BA9763" s="4"/>
      <c r="BB9763" s="4"/>
      <c r="BC9763" s="4">
        <v>40</v>
      </c>
      <c r="BD9763" t="str">
        <f>IF(AND(ADHOC!$G$15="",ADHOC!$S$4=""),"",IF(ADHOC!$G$15&lt;&gt;"",IF(ADHOC!$G$15=LEFT(Domein!$AS9763,LEN(ADHOC!$G$15)),MAX(Domein!BD$1:'Domein'!BD9762)+1,""),IF(ADHOC!$S$4=LEFT(Domein!$AS9763,LEN(ADHOC!$S$4)),MAX(Domein!BD$1:'Domein'!BD9762)+1,"")))</f>
        <v/>
      </c>
    </row>
    <row r="9764" spans="45:56" x14ac:dyDescent="0.2">
      <c r="AS9764" s="4" t="s">
        <v>14472</v>
      </c>
      <c r="AT9764" s="4" t="s">
        <v>7174</v>
      </c>
      <c r="AU9764" s="4" t="s">
        <v>456</v>
      </c>
      <c r="AV9764" s="4" t="s">
        <v>794</v>
      </c>
      <c r="AW9764" s="4" t="s">
        <v>724</v>
      </c>
      <c r="AX9764" s="4"/>
      <c r="AY9764" s="4"/>
      <c r="AZ9764" s="4"/>
      <c r="BA9764" s="4"/>
      <c r="BB9764" s="4"/>
      <c r="BC9764" s="4">
        <v>40</v>
      </c>
      <c r="BD9764" t="str">
        <f>IF(AND(ADHOC!$G$15="",ADHOC!$S$4=""),"",IF(ADHOC!$G$15&lt;&gt;"",IF(ADHOC!$G$15=LEFT(Domein!$AS9764,LEN(ADHOC!$G$15)),MAX(Domein!BD$1:'Domein'!BD9763)+1,""),IF(ADHOC!$S$4=LEFT(Domein!$AS9764,LEN(ADHOC!$S$4)),MAX(Domein!BD$1:'Domein'!BD9763)+1,"")))</f>
        <v/>
      </c>
    </row>
    <row r="9765" spans="45:56" x14ac:dyDescent="0.2">
      <c r="AS9765" s="4" t="s">
        <v>14473</v>
      </c>
      <c r="AT9765" s="4" t="s">
        <v>14474</v>
      </c>
      <c r="AU9765" s="4" t="s">
        <v>456</v>
      </c>
      <c r="AV9765" s="4" t="s">
        <v>794</v>
      </c>
      <c r="AW9765" s="4" t="s">
        <v>724</v>
      </c>
      <c r="AX9765" s="4"/>
      <c r="AY9765" s="4"/>
      <c r="AZ9765" s="4"/>
      <c r="BA9765" s="4"/>
      <c r="BB9765" s="4"/>
      <c r="BC9765" s="4">
        <v>40</v>
      </c>
      <c r="BD9765" t="str">
        <f>IF(AND(ADHOC!$G$15="",ADHOC!$S$4=""),"",IF(ADHOC!$G$15&lt;&gt;"",IF(ADHOC!$G$15=LEFT(Domein!$AS9765,LEN(ADHOC!$G$15)),MAX(Domein!BD$1:'Domein'!BD9764)+1,""),IF(ADHOC!$S$4=LEFT(Domein!$AS9765,LEN(ADHOC!$S$4)),MAX(Domein!BD$1:'Domein'!BD9764)+1,"")))</f>
        <v/>
      </c>
    </row>
    <row r="9766" spans="45:56" x14ac:dyDescent="0.2">
      <c r="AS9766" s="4" t="s">
        <v>34435</v>
      </c>
      <c r="AT9766" s="4" t="s">
        <v>34436</v>
      </c>
      <c r="AU9766" s="4" t="s">
        <v>456</v>
      </c>
      <c r="AV9766" s="4" t="s">
        <v>7668</v>
      </c>
      <c r="AW9766" s="4" t="s">
        <v>724</v>
      </c>
      <c r="AX9766" s="4"/>
      <c r="AY9766" s="4"/>
      <c r="AZ9766" s="4"/>
      <c r="BA9766" s="4"/>
      <c r="BB9766" s="4"/>
      <c r="BC9766" s="4">
        <v>40</v>
      </c>
      <c r="BD9766" t="str">
        <f>IF(AND(ADHOC!$G$15="",ADHOC!$S$4=""),"",IF(ADHOC!$G$15&lt;&gt;"",IF(ADHOC!$G$15=LEFT(Domein!$AS9766,LEN(ADHOC!$G$15)),MAX(Domein!BD$1:'Domein'!BD9765)+1,""),IF(ADHOC!$S$4=LEFT(Domein!$AS9766,LEN(ADHOC!$S$4)),MAX(Domein!BD$1:'Domein'!BD9765)+1,"")))</f>
        <v/>
      </c>
    </row>
    <row r="9767" spans="45:56" x14ac:dyDescent="0.2">
      <c r="AS9767" s="4" t="s">
        <v>15551</v>
      </c>
      <c r="AT9767" s="4" t="s">
        <v>15552</v>
      </c>
      <c r="AU9767" s="4" t="s">
        <v>456</v>
      </c>
      <c r="AV9767" s="4" t="s">
        <v>7668</v>
      </c>
      <c r="AW9767" s="4" t="s">
        <v>724</v>
      </c>
      <c r="AX9767" s="4"/>
      <c r="AY9767" s="4"/>
      <c r="AZ9767" s="4"/>
      <c r="BA9767" s="4"/>
      <c r="BB9767" s="4"/>
      <c r="BC9767" s="4">
        <v>40</v>
      </c>
      <c r="BD9767" t="str">
        <f>IF(AND(ADHOC!$G$15="",ADHOC!$S$4=""),"",IF(ADHOC!$G$15&lt;&gt;"",IF(ADHOC!$G$15=LEFT(Domein!$AS9767,LEN(ADHOC!$G$15)),MAX(Domein!BD$1:'Domein'!BD9766)+1,""),IF(ADHOC!$S$4=LEFT(Domein!$AS9767,LEN(ADHOC!$S$4)),MAX(Domein!BD$1:'Domein'!BD9766)+1,"")))</f>
        <v/>
      </c>
    </row>
    <row r="9768" spans="45:56" x14ac:dyDescent="0.2">
      <c r="AS9768" s="4" t="s">
        <v>15553</v>
      </c>
      <c r="AT9768" s="4" t="s">
        <v>15554</v>
      </c>
      <c r="AU9768" s="4" t="s">
        <v>456</v>
      </c>
      <c r="AV9768" s="4" t="s">
        <v>7668</v>
      </c>
      <c r="AW9768" s="4" t="s">
        <v>724</v>
      </c>
      <c r="AX9768" s="4"/>
      <c r="AY9768" s="4"/>
      <c r="AZ9768" s="4"/>
      <c r="BA9768" s="4"/>
      <c r="BB9768" s="4"/>
      <c r="BC9768" s="4">
        <v>40</v>
      </c>
      <c r="BD9768" t="str">
        <f>IF(AND(ADHOC!$G$15="",ADHOC!$S$4=""),"",IF(ADHOC!$G$15&lt;&gt;"",IF(ADHOC!$G$15=LEFT(Domein!$AS9768,LEN(ADHOC!$G$15)),MAX(Domein!BD$1:'Domein'!BD9767)+1,""),IF(ADHOC!$S$4=LEFT(Domein!$AS9768,LEN(ADHOC!$S$4)),MAX(Domein!BD$1:'Domein'!BD9767)+1,"")))</f>
        <v/>
      </c>
    </row>
    <row r="9769" spans="45:56" x14ac:dyDescent="0.2">
      <c r="AS9769" s="4" t="s">
        <v>37724</v>
      </c>
      <c r="AT9769" s="4" t="s">
        <v>37725</v>
      </c>
      <c r="AU9769" s="4" t="s">
        <v>456</v>
      </c>
      <c r="AV9769" s="4" t="s">
        <v>35947</v>
      </c>
      <c r="AW9769" s="4" t="s">
        <v>1259</v>
      </c>
      <c r="AX9769" s="4"/>
      <c r="AY9769" s="4"/>
      <c r="AZ9769" s="4"/>
      <c r="BA9769" s="4"/>
      <c r="BB9769" s="4"/>
      <c r="BC9769" s="4">
        <v>40</v>
      </c>
      <c r="BD9769" t="str">
        <f>IF(AND(ADHOC!$G$15="",ADHOC!$S$4=""),"",IF(ADHOC!$G$15&lt;&gt;"",IF(ADHOC!$G$15=LEFT(Domein!$AS9769,LEN(ADHOC!$G$15)),MAX(Domein!BD$1:'Domein'!BD9768)+1,""),IF(ADHOC!$S$4=LEFT(Domein!$AS9769,LEN(ADHOC!$S$4)),MAX(Domein!BD$1:'Domein'!BD9768)+1,"")))</f>
        <v/>
      </c>
    </row>
    <row r="9770" spans="45:56" x14ac:dyDescent="0.2">
      <c r="AS9770" s="4" t="s">
        <v>37726</v>
      </c>
      <c r="AT9770" s="4" t="s">
        <v>37727</v>
      </c>
      <c r="AU9770" s="4" t="s">
        <v>456</v>
      </c>
      <c r="AV9770" s="4" t="s">
        <v>35947</v>
      </c>
      <c r="AW9770" s="4" t="s">
        <v>1259</v>
      </c>
      <c r="AX9770" s="4"/>
      <c r="AY9770" s="4"/>
      <c r="AZ9770" s="4"/>
      <c r="BA9770" s="4"/>
      <c r="BB9770" s="4"/>
      <c r="BC9770" s="4">
        <v>40</v>
      </c>
      <c r="BD9770" t="str">
        <f>IF(AND(ADHOC!$G$15="",ADHOC!$S$4=""),"",IF(ADHOC!$G$15&lt;&gt;"",IF(ADHOC!$G$15=LEFT(Domein!$AS9770,LEN(ADHOC!$G$15)),MAX(Domein!BD$1:'Domein'!BD9769)+1,""),IF(ADHOC!$S$4=LEFT(Domein!$AS9770,LEN(ADHOC!$S$4)),MAX(Domein!BD$1:'Domein'!BD9769)+1,"")))</f>
        <v/>
      </c>
    </row>
    <row r="9771" spans="45:56" x14ac:dyDescent="0.2">
      <c r="AS9771" s="4" t="s">
        <v>37728</v>
      </c>
      <c r="AT9771" s="4" t="s">
        <v>37729</v>
      </c>
      <c r="AU9771" s="4" t="s">
        <v>456</v>
      </c>
      <c r="AV9771" s="4" t="s">
        <v>35947</v>
      </c>
      <c r="AW9771" s="4" t="s">
        <v>1259</v>
      </c>
      <c r="AX9771" s="4"/>
      <c r="AY9771" s="4"/>
      <c r="AZ9771" s="4"/>
      <c r="BA9771" s="4"/>
      <c r="BB9771" s="4"/>
      <c r="BC9771" s="4">
        <v>40</v>
      </c>
      <c r="BD9771" t="str">
        <f>IF(AND(ADHOC!$G$15="",ADHOC!$S$4=""),"",IF(ADHOC!$G$15&lt;&gt;"",IF(ADHOC!$G$15=LEFT(Domein!$AS9771,LEN(ADHOC!$G$15)),MAX(Domein!BD$1:'Domein'!BD9770)+1,""),IF(ADHOC!$S$4=LEFT(Domein!$AS9771,LEN(ADHOC!$S$4)),MAX(Domein!BD$1:'Domein'!BD9770)+1,"")))</f>
        <v/>
      </c>
    </row>
    <row r="9772" spans="45:56" x14ac:dyDescent="0.2">
      <c r="AS9772" s="4" t="s">
        <v>37730</v>
      </c>
      <c r="AT9772" s="4" t="s">
        <v>37731</v>
      </c>
      <c r="AU9772" s="4" t="s">
        <v>456</v>
      </c>
      <c r="AV9772" s="4" t="s">
        <v>35947</v>
      </c>
      <c r="AW9772" s="4" t="s">
        <v>1259</v>
      </c>
      <c r="AX9772" s="4"/>
      <c r="AY9772" s="4"/>
      <c r="AZ9772" s="4"/>
      <c r="BA9772" s="4"/>
      <c r="BB9772" s="4"/>
      <c r="BC9772" s="4">
        <v>40</v>
      </c>
      <c r="BD9772" t="str">
        <f>IF(AND(ADHOC!$G$15="",ADHOC!$S$4=""),"",IF(ADHOC!$G$15&lt;&gt;"",IF(ADHOC!$G$15=LEFT(Domein!$AS9772,LEN(ADHOC!$G$15)),MAX(Domein!BD$1:'Domein'!BD9771)+1,""),IF(ADHOC!$S$4=LEFT(Domein!$AS9772,LEN(ADHOC!$S$4)),MAX(Domein!BD$1:'Domein'!BD9771)+1,"")))</f>
        <v/>
      </c>
    </row>
    <row r="9773" spans="45:56" x14ac:dyDescent="0.2">
      <c r="AS9773" s="4" t="s">
        <v>37732</v>
      </c>
      <c r="AT9773" s="4" t="s">
        <v>37733</v>
      </c>
      <c r="AU9773" s="4" t="s">
        <v>456</v>
      </c>
      <c r="AV9773" s="4" t="s">
        <v>35947</v>
      </c>
      <c r="AW9773" s="4" t="s">
        <v>1259</v>
      </c>
      <c r="AX9773" s="4"/>
      <c r="AY9773" s="4"/>
      <c r="AZ9773" s="4"/>
      <c r="BA9773" s="4"/>
      <c r="BB9773" s="4"/>
      <c r="BC9773" s="4">
        <v>40</v>
      </c>
      <c r="BD9773" t="str">
        <f>IF(AND(ADHOC!$G$15="",ADHOC!$S$4=""),"",IF(ADHOC!$G$15&lt;&gt;"",IF(ADHOC!$G$15=LEFT(Domein!$AS9773,LEN(ADHOC!$G$15)),MAX(Domein!BD$1:'Domein'!BD9772)+1,""),IF(ADHOC!$S$4=LEFT(Domein!$AS9773,LEN(ADHOC!$S$4)),MAX(Domein!BD$1:'Domein'!BD9772)+1,"")))</f>
        <v/>
      </c>
    </row>
    <row r="9774" spans="45:56" x14ac:dyDescent="0.2">
      <c r="AS9774" s="4" t="s">
        <v>37734</v>
      </c>
      <c r="AT9774" s="4" t="s">
        <v>37735</v>
      </c>
      <c r="AU9774" s="4" t="s">
        <v>456</v>
      </c>
      <c r="AV9774" s="4" t="s">
        <v>35947</v>
      </c>
      <c r="AW9774" s="4" t="s">
        <v>1259</v>
      </c>
      <c r="AX9774" s="4"/>
      <c r="AY9774" s="4"/>
      <c r="AZ9774" s="4"/>
      <c r="BA9774" s="4"/>
      <c r="BB9774" s="4"/>
      <c r="BC9774" s="4">
        <v>40</v>
      </c>
      <c r="BD9774" t="str">
        <f>IF(AND(ADHOC!$G$15="",ADHOC!$S$4=""),"",IF(ADHOC!$G$15&lt;&gt;"",IF(ADHOC!$G$15=LEFT(Domein!$AS9774,LEN(ADHOC!$G$15)),MAX(Domein!BD$1:'Domein'!BD9773)+1,""),IF(ADHOC!$S$4=LEFT(Domein!$AS9774,LEN(ADHOC!$S$4)),MAX(Domein!BD$1:'Domein'!BD9773)+1,"")))</f>
        <v/>
      </c>
    </row>
    <row r="9775" spans="45:56" x14ac:dyDescent="0.2">
      <c r="AS9775" s="4" t="s">
        <v>33423</v>
      </c>
      <c r="AT9775" s="4" t="s">
        <v>33424</v>
      </c>
      <c r="AU9775" s="4" t="s">
        <v>456</v>
      </c>
      <c r="AV9775" s="4" t="s">
        <v>794</v>
      </c>
      <c r="AW9775" s="4" t="s">
        <v>724</v>
      </c>
      <c r="AX9775" s="4"/>
      <c r="AY9775" s="4"/>
      <c r="AZ9775" s="4"/>
      <c r="BA9775" s="4"/>
      <c r="BB9775" s="4"/>
      <c r="BC9775" s="4">
        <v>40</v>
      </c>
      <c r="BD9775" t="str">
        <f>IF(AND(ADHOC!$G$15="",ADHOC!$S$4=""),"",IF(ADHOC!$G$15&lt;&gt;"",IF(ADHOC!$G$15=LEFT(Domein!$AS9775,LEN(ADHOC!$G$15)),MAX(Domein!BD$1:'Domein'!BD9774)+1,""),IF(ADHOC!$S$4=LEFT(Domein!$AS9775,LEN(ADHOC!$S$4)),MAX(Domein!BD$1:'Domein'!BD9774)+1,"")))</f>
        <v/>
      </c>
    </row>
    <row r="9776" spans="45:56" x14ac:dyDescent="0.2">
      <c r="AS9776" s="4" t="s">
        <v>15555</v>
      </c>
      <c r="AT9776" s="4" t="s">
        <v>15556</v>
      </c>
      <c r="AU9776" s="4" t="s">
        <v>456</v>
      </c>
      <c r="AV9776" s="4" t="s">
        <v>7668</v>
      </c>
      <c r="AW9776" s="4" t="s">
        <v>724</v>
      </c>
      <c r="AX9776" s="4"/>
      <c r="AY9776" s="4"/>
      <c r="AZ9776" s="4"/>
      <c r="BA9776" s="4"/>
      <c r="BB9776" s="4"/>
      <c r="BC9776" s="4">
        <v>40</v>
      </c>
      <c r="BD9776" t="str">
        <f>IF(AND(ADHOC!$G$15="",ADHOC!$S$4=""),"",IF(ADHOC!$G$15&lt;&gt;"",IF(ADHOC!$G$15=LEFT(Domein!$AS9776,LEN(ADHOC!$G$15)),MAX(Domein!BD$1:'Domein'!BD9775)+1,""),IF(ADHOC!$S$4=LEFT(Domein!$AS9776,LEN(ADHOC!$S$4)),MAX(Domein!BD$1:'Domein'!BD9775)+1,"")))</f>
        <v/>
      </c>
    </row>
    <row r="9777" spans="45:56" x14ac:dyDescent="0.2">
      <c r="AS9777" s="4" t="s">
        <v>14475</v>
      </c>
      <c r="AT9777" s="4" t="s">
        <v>10425</v>
      </c>
      <c r="AU9777" s="4" t="s">
        <v>456</v>
      </c>
      <c r="AV9777" s="4" t="s">
        <v>794</v>
      </c>
      <c r="AW9777" s="4" t="s">
        <v>724</v>
      </c>
      <c r="AX9777" s="4"/>
      <c r="AY9777" s="4"/>
      <c r="AZ9777" s="4"/>
      <c r="BA9777" s="4"/>
      <c r="BB9777" s="4"/>
      <c r="BC9777" s="4">
        <v>40</v>
      </c>
      <c r="BD9777" t="str">
        <f>IF(AND(ADHOC!$G$15="",ADHOC!$S$4=""),"",IF(ADHOC!$G$15&lt;&gt;"",IF(ADHOC!$G$15=LEFT(Domein!$AS9777,LEN(ADHOC!$G$15)),MAX(Domein!BD$1:'Domein'!BD9776)+1,""),IF(ADHOC!$S$4=LEFT(Domein!$AS9777,LEN(ADHOC!$S$4)),MAX(Domein!BD$1:'Domein'!BD9776)+1,"")))</f>
        <v/>
      </c>
    </row>
    <row r="9778" spans="45:56" x14ac:dyDescent="0.2">
      <c r="AS9778" s="4" t="s">
        <v>34437</v>
      </c>
      <c r="AT9778" s="4" t="s">
        <v>34438</v>
      </c>
      <c r="AU9778" s="4" t="s">
        <v>456</v>
      </c>
      <c r="AV9778" s="4" t="s">
        <v>7668</v>
      </c>
      <c r="AW9778" s="4" t="s">
        <v>724</v>
      </c>
      <c r="AX9778" s="4"/>
      <c r="AY9778" s="4"/>
      <c r="AZ9778" s="4"/>
      <c r="BA9778" s="4"/>
      <c r="BB9778" s="4"/>
      <c r="BC9778" s="4">
        <v>40</v>
      </c>
      <c r="BD9778" t="str">
        <f>IF(AND(ADHOC!$G$15="",ADHOC!$S$4=""),"",IF(ADHOC!$G$15&lt;&gt;"",IF(ADHOC!$G$15=LEFT(Domein!$AS9778,LEN(ADHOC!$G$15)),MAX(Domein!BD$1:'Domein'!BD9777)+1,""),IF(ADHOC!$S$4=LEFT(Domein!$AS9778,LEN(ADHOC!$S$4)),MAX(Domein!BD$1:'Domein'!BD9777)+1,"")))</f>
        <v/>
      </c>
    </row>
    <row r="9779" spans="45:56" x14ac:dyDescent="0.2">
      <c r="AS9779" s="4" t="s">
        <v>34439</v>
      </c>
      <c r="AT9779" s="4" t="s">
        <v>34440</v>
      </c>
      <c r="AU9779" s="4" t="s">
        <v>456</v>
      </c>
      <c r="AV9779" s="4" t="s">
        <v>7668</v>
      </c>
      <c r="AW9779" s="4" t="s">
        <v>724</v>
      </c>
      <c r="AX9779" s="4"/>
      <c r="AY9779" s="4"/>
      <c r="AZ9779" s="4"/>
      <c r="BA9779" s="4"/>
      <c r="BB9779" s="4"/>
      <c r="BC9779" s="4">
        <v>40</v>
      </c>
      <c r="BD9779" t="str">
        <f>IF(AND(ADHOC!$G$15="",ADHOC!$S$4=""),"",IF(ADHOC!$G$15&lt;&gt;"",IF(ADHOC!$G$15=LEFT(Domein!$AS9779,LEN(ADHOC!$G$15)),MAX(Domein!BD$1:'Domein'!BD9778)+1,""),IF(ADHOC!$S$4=LEFT(Domein!$AS9779,LEN(ADHOC!$S$4)),MAX(Domein!BD$1:'Domein'!BD9778)+1,"")))</f>
        <v/>
      </c>
    </row>
    <row r="9780" spans="45:56" x14ac:dyDescent="0.2">
      <c r="AS9780" s="4" t="s">
        <v>15557</v>
      </c>
      <c r="AT9780" s="4" t="s">
        <v>15558</v>
      </c>
      <c r="AU9780" s="4" t="s">
        <v>456</v>
      </c>
      <c r="AV9780" s="4" t="s">
        <v>7668</v>
      </c>
      <c r="AW9780" s="4" t="s">
        <v>724</v>
      </c>
      <c r="AX9780" s="4"/>
      <c r="AY9780" s="4"/>
      <c r="AZ9780" s="4"/>
      <c r="BA9780" s="4"/>
      <c r="BB9780" s="4"/>
      <c r="BC9780" s="4">
        <v>40</v>
      </c>
      <c r="BD9780" t="str">
        <f>IF(AND(ADHOC!$G$15="",ADHOC!$S$4=""),"",IF(ADHOC!$G$15&lt;&gt;"",IF(ADHOC!$G$15=LEFT(Domein!$AS9780,LEN(ADHOC!$G$15)),MAX(Domein!BD$1:'Domein'!BD9779)+1,""),IF(ADHOC!$S$4=LEFT(Domein!$AS9780,LEN(ADHOC!$S$4)),MAX(Domein!BD$1:'Domein'!BD9779)+1,"")))</f>
        <v/>
      </c>
    </row>
    <row r="9781" spans="45:56" x14ac:dyDescent="0.2">
      <c r="AS9781" s="4" t="s">
        <v>33425</v>
      </c>
      <c r="AT9781" s="4" t="s">
        <v>33426</v>
      </c>
      <c r="AU9781" s="4" t="s">
        <v>456</v>
      </c>
      <c r="AV9781" s="4" t="s">
        <v>794</v>
      </c>
      <c r="AW9781" s="4" t="s">
        <v>724</v>
      </c>
      <c r="AX9781" s="4"/>
      <c r="AY9781" s="4"/>
      <c r="AZ9781" s="4"/>
      <c r="BA9781" s="4"/>
      <c r="BB9781" s="4"/>
      <c r="BC9781" s="4">
        <v>40</v>
      </c>
      <c r="BD9781" t="str">
        <f>IF(AND(ADHOC!$G$15="",ADHOC!$S$4=""),"",IF(ADHOC!$G$15&lt;&gt;"",IF(ADHOC!$G$15=LEFT(Domein!$AS9781,LEN(ADHOC!$G$15)),MAX(Domein!BD$1:'Domein'!BD9780)+1,""),IF(ADHOC!$S$4=LEFT(Domein!$AS9781,LEN(ADHOC!$S$4)),MAX(Domein!BD$1:'Domein'!BD9780)+1,"")))</f>
        <v/>
      </c>
    </row>
    <row r="9782" spans="45:56" x14ac:dyDescent="0.2">
      <c r="AS9782" s="4" t="s">
        <v>33427</v>
      </c>
      <c r="AT9782" s="4" t="s">
        <v>33428</v>
      </c>
      <c r="AU9782" s="4" t="s">
        <v>456</v>
      </c>
      <c r="AV9782" s="4" t="s">
        <v>794</v>
      </c>
      <c r="AW9782" s="4" t="s">
        <v>724</v>
      </c>
      <c r="AX9782" s="4"/>
      <c r="AY9782" s="4"/>
      <c r="AZ9782" s="4"/>
      <c r="BA9782" s="4"/>
      <c r="BB9782" s="4"/>
      <c r="BC9782" s="4">
        <v>40</v>
      </c>
      <c r="BD9782" t="str">
        <f>IF(AND(ADHOC!$G$15="",ADHOC!$S$4=""),"",IF(ADHOC!$G$15&lt;&gt;"",IF(ADHOC!$G$15=LEFT(Domein!$AS9782,LEN(ADHOC!$G$15)),MAX(Domein!BD$1:'Domein'!BD9781)+1,""),IF(ADHOC!$S$4=LEFT(Domein!$AS9782,LEN(ADHOC!$S$4)),MAX(Domein!BD$1:'Domein'!BD9781)+1,"")))</f>
        <v/>
      </c>
    </row>
    <row r="9783" spans="45:56" x14ac:dyDescent="0.2">
      <c r="AS9783" s="4" t="s">
        <v>32989</v>
      </c>
      <c r="AT9783" s="4" t="s">
        <v>9915</v>
      </c>
      <c r="AU9783" s="4" t="s">
        <v>456</v>
      </c>
      <c r="AV9783" s="4" t="s">
        <v>794</v>
      </c>
      <c r="AW9783" s="4" t="s">
        <v>724</v>
      </c>
      <c r="AX9783" s="4"/>
      <c r="AY9783" s="4"/>
      <c r="AZ9783" s="4"/>
      <c r="BA9783" s="4"/>
      <c r="BB9783" s="4"/>
      <c r="BC9783" s="4">
        <v>40</v>
      </c>
      <c r="BD9783" t="str">
        <f>IF(AND(ADHOC!$G$15="",ADHOC!$S$4=""),"",IF(ADHOC!$G$15&lt;&gt;"",IF(ADHOC!$G$15=LEFT(Domein!$AS9783,LEN(ADHOC!$G$15)),MAX(Domein!BD$1:'Domein'!BD9782)+1,""),IF(ADHOC!$S$4=LEFT(Domein!$AS9783,LEN(ADHOC!$S$4)),MAX(Domein!BD$1:'Domein'!BD9782)+1,"")))</f>
        <v/>
      </c>
    </row>
    <row r="9784" spans="45:56" x14ac:dyDescent="0.2">
      <c r="AS9784" s="4" t="s">
        <v>33429</v>
      </c>
      <c r="AT9784" s="4" t="s">
        <v>4797</v>
      </c>
      <c r="AU9784" s="4" t="s">
        <v>456</v>
      </c>
      <c r="AV9784" s="4" t="s">
        <v>794</v>
      </c>
      <c r="AW9784" s="4" t="s">
        <v>724</v>
      </c>
      <c r="AX9784" s="4"/>
      <c r="AY9784" s="4"/>
      <c r="AZ9784" s="4"/>
      <c r="BA9784" s="4"/>
      <c r="BB9784" s="4"/>
      <c r="BC9784" s="4">
        <v>40</v>
      </c>
      <c r="BD9784" t="str">
        <f>IF(AND(ADHOC!$G$15="",ADHOC!$S$4=""),"",IF(ADHOC!$G$15&lt;&gt;"",IF(ADHOC!$G$15=LEFT(Domein!$AS9784,LEN(ADHOC!$G$15)),MAX(Domein!BD$1:'Domein'!BD9783)+1,""),IF(ADHOC!$S$4=LEFT(Domein!$AS9784,LEN(ADHOC!$S$4)),MAX(Domein!BD$1:'Domein'!BD9783)+1,"")))</f>
        <v/>
      </c>
    </row>
    <row r="9785" spans="45:56" x14ac:dyDescent="0.2">
      <c r="AS9785" s="4" t="s">
        <v>13500</v>
      </c>
      <c r="AT9785" s="4" t="s">
        <v>13501</v>
      </c>
      <c r="AU9785" s="4" t="s">
        <v>456</v>
      </c>
      <c r="AV9785" s="4" t="s">
        <v>794</v>
      </c>
      <c r="AW9785" s="4" t="s">
        <v>724</v>
      </c>
      <c r="AX9785" s="4"/>
      <c r="AY9785" s="4"/>
      <c r="AZ9785" s="4"/>
      <c r="BA9785" s="4"/>
      <c r="BB9785" s="4"/>
      <c r="BC9785" s="4">
        <v>40</v>
      </c>
      <c r="BD9785" t="str">
        <f>IF(AND(ADHOC!$G$15="",ADHOC!$S$4=""),"",IF(ADHOC!$G$15&lt;&gt;"",IF(ADHOC!$G$15=LEFT(Domein!$AS9785,LEN(ADHOC!$G$15)),MAX(Domein!BD$1:'Domein'!BD9784)+1,""),IF(ADHOC!$S$4=LEFT(Domein!$AS9785,LEN(ADHOC!$S$4)),MAX(Domein!BD$1:'Domein'!BD9784)+1,"")))</f>
        <v/>
      </c>
    </row>
    <row r="9786" spans="45:56" x14ac:dyDescent="0.2">
      <c r="AS9786" s="4" t="s">
        <v>34441</v>
      </c>
      <c r="AT9786" s="4" t="s">
        <v>34442</v>
      </c>
      <c r="AU9786" s="4" t="s">
        <v>456</v>
      </c>
      <c r="AV9786" s="4" t="s">
        <v>7668</v>
      </c>
      <c r="AW9786" s="4" t="s">
        <v>724</v>
      </c>
      <c r="AX9786" s="4"/>
      <c r="AY9786" s="4"/>
      <c r="AZ9786" s="4"/>
      <c r="BA9786" s="4"/>
      <c r="BB9786" s="4"/>
      <c r="BC9786" s="4">
        <v>40</v>
      </c>
      <c r="BD9786" t="str">
        <f>IF(AND(ADHOC!$G$15="",ADHOC!$S$4=""),"",IF(ADHOC!$G$15&lt;&gt;"",IF(ADHOC!$G$15=LEFT(Domein!$AS9786,LEN(ADHOC!$G$15)),MAX(Domein!BD$1:'Domein'!BD9785)+1,""),IF(ADHOC!$S$4=LEFT(Domein!$AS9786,LEN(ADHOC!$S$4)),MAX(Domein!BD$1:'Domein'!BD9785)+1,"")))</f>
        <v/>
      </c>
    </row>
    <row r="9787" spans="45:56" x14ac:dyDescent="0.2">
      <c r="AS9787" s="4" t="s">
        <v>7124</v>
      </c>
      <c r="AT9787" s="4" t="s">
        <v>7125</v>
      </c>
      <c r="AU9787" s="4" t="s">
        <v>456</v>
      </c>
      <c r="AV9787" s="4" t="s">
        <v>794</v>
      </c>
      <c r="AW9787" s="4" t="s">
        <v>724</v>
      </c>
      <c r="AX9787" s="4"/>
      <c r="AY9787" s="4"/>
      <c r="AZ9787" s="4"/>
      <c r="BA9787" s="4"/>
      <c r="BB9787" s="4"/>
      <c r="BC9787" s="4">
        <v>40</v>
      </c>
      <c r="BD9787" t="str">
        <f>IF(AND(ADHOC!$G$15="",ADHOC!$S$4=""),"",IF(ADHOC!$G$15&lt;&gt;"",IF(ADHOC!$G$15=LEFT(Domein!$AS9787,LEN(ADHOC!$G$15)),MAX(Domein!BD$1:'Domein'!BD9786)+1,""),IF(ADHOC!$S$4=LEFT(Domein!$AS9787,LEN(ADHOC!$S$4)),MAX(Domein!BD$1:'Domein'!BD9786)+1,"")))</f>
        <v/>
      </c>
    </row>
    <row r="9788" spans="45:56" x14ac:dyDescent="0.2">
      <c r="AS9788" s="4" t="s">
        <v>13502</v>
      </c>
      <c r="AT9788" s="4" t="s">
        <v>13503</v>
      </c>
      <c r="AU9788" s="4" t="s">
        <v>456</v>
      </c>
      <c r="AV9788" s="4" t="s">
        <v>794</v>
      </c>
      <c r="AW9788" s="4" t="s">
        <v>724</v>
      </c>
      <c r="AX9788" s="4"/>
      <c r="AY9788" s="4"/>
      <c r="AZ9788" s="4"/>
      <c r="BA9788" s="4"/>
      <c r="BB9788" s="4"/>
      <c r="BC9788" s="4">
        <v>40</v>
      </c>
      <c r="BD9788" t="str">
        <f>IF(AND(ADHOC!$G$15="",ADHOC!$S$4=""),"",IF(ADHOC!$G$15&lt;&gt;"",IF(ADHOC!$G$15=LEFT(Domein!$AS9788,LEN(ADHOC!$G$15)),MAX(Domein!BD$1:'Domein'!BD9787)+1,""),IF(ADHOC!$S$4=LEFT(Domein!$AS9788,LEN(ADHOC!$S$4)),MAX(Domein!BD$1:'Domein'!BD9787)+1,"")))</f>
        <v/>
      </c>
    </row>
    <row r="9789" spans="45:56" x14ac:dyDescent="0.2">
      <c r="AS9789" s="4" t="s">
        <v>13504</v>
      </c>
      <c r="AT9789" s="4" t="s">
        <v>7126</v>
      </c>
      <c r="AU9789" s="4" t="s">
        <v>456</v>
      </c>
      <c r="AV9789" s="4" t="s">
        <v>794</v>
      </c>
      <c r="AW9789" s="4" t="s">
        <v>724</v>
      </c>
      <c r="AX9789" s="4"/>
      <c r="AY9789" s="4"/>
      <c r="AZ9789" s="4"/>
      <c r="BA9789" s="4"/>
      <c r="BB9789" s="4"/>
      <c r="BC9789" s="4">
        <v>40</v>
      </c>
      <c r="BD9789" t="str">
        <f>IF(AND(ADHOC!$G$15="",ADHOC!$S$4=""),"",IF(ADHOC!$G$15&lt;&gt;"",IF(ADHOC!$G$15=LEFT(Domein!$AS9789,LEN(ADHOC!$G$15)),MAX(Domein!BD$1:'Domein'!BD9788)+1,""),IF(ADHOC!$S$4=LEFT(Domein!$AS9789,LEN(ADHOC!$S$4)),MAX(Domein!BD$1:'Domein'!BD9788)+1,"")))</f>
        <v/>
      </c>
    </row>
    <row r="9790" spans="45:56" x14ac:dyDescent="0.2">
      <c r="AS9790" s="4" t="s">
        <v>13505</v>
      </c>
      <c r="AT9790" s="4" t="s">
        <v>13506</v>
      </c>
      <c r="AU9790" s="4" t="s">
        <v>456</v>
      </c>
      <c r="AV9790" s="4" t="s">
        <v>794</v>
      </c>
      <c r="AW9790" s="4" t="s">
        <v>724</v>
      </c>
      <c r="AX9790" s="4"/>
      <c r="AY9790" s="4"/>
      <c r="AZ9790" s="4"/>
      <c r="BA9790" s="4"/>
      <c r="BB9790" s="4"/>
      <c r="BC9790" s="4">
        <v>40</v>
      </c>
      <c r="BD9790" t="str">
        <f>IF(AND(ADHOC!$G$15="",ADHOC!$S$4=""),"",IF(ADHOC!$G$15&lt;&gt;"",IF(ADHOC!$G$15=LEFT(Domein!$AS9790,LEN(ADHOC!$G$15)),MAX(Domein!BD$1:'Domein'!BD9789)+1,""),IF(ADHOC!$S$4=LEFT(Domein!$AS9790,LEN(ADHOC!$S$4)),MAX(Domein!BD$1:'Domein'!BD9789)+1,"")))</f>
        <v/>
      </c>
    </row>
    <row r="9791" spans="45:56" x14ac:dyDescent="0.2">
      <c r="AS9791" s="4" t="s">
        <v>32764</v>
      </c>
      <c r="AT9791" s="4" t="s">
        <v>32497</v>
      </c>
      <c r="AU9791" s="4" t="s">
        <v>456</v>
      </c>
      <c r="AV9791" s="4" t="s">
        <v>21516</v>
      </c>
      <c r="AW9791" s="4" t="s">
        <v>724</v>
      </c>
      <c r="AX9791" s="4"/>
      <c r="AY9791" s="4"/>
      <c r="AZ9791" s="4"/>
      <c r="BA9791" s="4"/>
      <c r="BB9791" s="4"/>
      <c r="BC9791" s="4">
        <v>40</v>
      </c>
      <c r="BD9791" t="str">
        <f>IF(AND(ADHOC!$G$15="",ADHOC!$S$4=""),"",IF(ADHOC!$G$15&lt;&gt;"",IF(ADHOC!$G$15=LEFT(Domein!$AS9791,LEN(ADHOC!$G$15)),MAX(Domein!BD$1:'Domein'!BD9790)+1,""),IF(ADHOC!$S$4=LEFT(Domein!$AS9791,LEN(ADHOC!$S$4)),MAX(Domein!BD$1:'Domein'!BD9790)+1,"")))</f>
        <v/>
      </c>
    </row>
    <row r="9792" spans="45:56" x14ac:dyDescent="0.2">
      <c r="AS9792" s="4" t="s">
        <v>32765</v>
      </c>
      <c r="AT9792" s="4" t="s">
        <v>21054</v>
      </c>
      <c r="AU9792" s="4" t="s">
        <v>456</v>
      </c>
      <c r="AV9792" s="4" t="s">
        <v>21516</v>
      </c>
      <c r="AW9792" s="4" t="s">
        <v>724</v>
      </c>
      <c r="AX9792" s="4"/>
      <c r="AY9792" s="4"/>
      <c r="AZ9792" s="4"/>
      <c r="BA9792" s="4"/>
      <c r="BB9792" s="4"/>
      <c r="BC9792" s="4">
        <v>40</v>
      </c>
      <c r="BD9792" t="str">
        <f>IF(AND(ADHOC!$G$15="",ADHOC!$S$4=""),"",IF(ADHOC!$G$15&lt;&gt;"",IF(ADHOC!$G$15=LEFT(Domein!$AS9792,LEN(ADHOC!$G$15)),MAX(Domein!BD$1:'Domein'!BD9791)+1,""),IF(ADHOC!$S$4=LEFT(Domein!$AS9792,LEN(ADHOC!$S$4)),MAX(Domein!BD$1:'Domein'!BD9791)+1,"")))</f>
        <v/>
      </c>
    </row>
    <row r="9793" spans="45:56" x14ac:dyDescent="0.2">
      <c r="AS9793" s="4" t="s">
        <v>32766</v>
      </c>
      <c r="AT9793" s="4" t="s">
        <v>21056</v>
      </c>
      <c r="AU9793" s="4" t="s">
        <v>456</v>
      </c>
      <c r="AV9793" s="4" t="s">
        <v>794</v>
      </c>
      <c r="AW9793" s="4" t="s">
        <v>724</v>
      </c>
      <c r="AX9793" s="4"/>
      <c r="AY9793" s="4"/>
      <c r="AZ9793" s="4"/>
      <c r="BA9793" s="4"/>
      <c r="BB9793" s="4"/>
      <c r="BC9793" s="4">
        <v>40</v>
      </c>
      <c r="BD9793" t="str">
        <f>IF(AND(ADHOC!$G$15="",ADHOC!$S$4=""),"",IF(ADHOC!$G$15&lt;&gt;"",IF(ADHOC!$G$15=LEFT(Domein!$AS9793,LEN(ADHOC!$G$15)),MAX(Domein!BD$1:'Domein'!BD9792)+1,""),IF(ADHOC!$S$4=LEFT(Domein!$AS9793,LEN(ADHOC!$S$4)),MAX(Domein!BD$1:'Domein'!BD9792)+1,"")))</f>
        <v/>
      </c>
    </row>
    <row r="9794" spans="45:56" x14ac:dyDescent="0.2">
      <c r="AS9794" s="4" t="s">
        <v>15559</v>
      </c>
      <c r="AT9794" s="4" t="s">
        <v>15560</v>
      </c>
      <c r="AU9794" s="4" t="s">
        <v>456</v>
      </c>
      <c r="AV9794" s="4" t="s">
        <v>7668</v>
      </c>
      <c r="AW9794" s="4" t="s">
        <v>724</v>
      </c>
      <c r="AX9794" s="4"/>
      <c r="AY9794" s="4"/>
      <c r="AZ9794" s="4"/>
      <c r="BA9794" s="4"/>
      <c r="BB9794" s="4"/>
      <c r="BC9794" s="4">
        <v>40</v>
      </c>
      <c r="BD9794" t="str">
        <f>IF(AND(ADHOC!$G$15="",ADHOC!$S$4=""),"",IF(ADHOC!$G$15&lt;&gt;"",IF(ADHOC!$G$15=LEFT(Domein!$AS9794,LEN(ADHOC!$G$15)),MAX(Domein!BD$1:'Domein'!BD9793)+1,""),IF(ADHOC!$S$4=LEFT(Domein!$AS9794,LEN(ADHOC!$S$4)),MAX(Domein!BD$1:'Domein'!BD9793)+1,"")))</f>
        <v/>
      </c>
    </row>
    <row r="9795" spans="45:56" x14ac:dyDescent="0.2">
      <c r="AS9795" s="4" t="s">
        <v>15561</v>
      </c>
      <c r="AT9795" s="4" t="s">
        <v>15562</v>
      </c>
      <c r="AU9795" s="4" t="s">
        <v>456</v>
      </c>
      <c r="AV9795" s="4" t="s">
        <v>7668</v>
      </c>
      <c r="AW9795" s="4" t="s">
        <v>724</v>
      </c>
      <c r="AX9795" s="4"/>
      <c r="AY9795" s="4"/>
      <c r="AZ9795" s="4"/>
      <c r="BA9795" s="4"/>
      <c r="BB9795" s="4"/>
      <c r="BC9795" s="4">
        <v>40</v>
      </c>
      <c r="BD9795" t="str">
        <f>IF(AND(ADHOC!$G$15="",ADHOC!$S$4=""),"",IF(ADHOC!$G$15&lt;&gt;"",IF(ADHOC!$G$15=LEFT(Domein!$AS9795,LEN(ADHOC!$G$15)),MAX(Domein!BD$1:'Domein'!BD9794)+1,""),IF(ADHOC!$S$4=LEFT(Domein!$AS9795,LEN(ADHOC!$S$4)),MAX(Domein!BD$1:'Domein'!BD9794)+1,"")))</f>
        <v/>
      </c>
    </row>
    <row r="9796" spans="45:56" x14ac:dyDescent="0.2">
      <c r="AS9796" s="4" t="s">
        <v>15563</v>
      </c>
      <c r="AT9796" s="4" t="s">
        <v>15564</v>
      </c>
      <c r="AU9796" s="4" t="s">
        <v>456</v>
      </c>
      <c r="AV9796" s="4" t="s">
        <v>7668</v>
      </c>
      <c r="AW9796" s="4" t="s">
        <v>724</v>
      </c>
      <c r="AX9796" s="4"/>
      <c r="AY9796" s="4"/>
      <c r="AZ9796" s="4"/>
      <c r="BA9796" s="4"/>
      <c r="BB9796" s="4"/>
      <c r="BC9796" s="4">
        <v>40</v>
      </c>
      <c r="BD9796" t="str">
        <f>IF(AND(ADHOC!$G$15="",ADHOC!$S$4=""),"",IF(ADHOC!$G$15&lt;&gt;"",IF(ADHOC!$G$15=LEFT(Domein!$AS9796,LEN(ADHOC!$G$15)),MAX(Domein!BD$1:'Domein'!BD9795)+1,""),IF(ADHOC!$S$4=LEFT(Domein!$AS9796,LEN(ADHOC!$S$4)),MAX(Domein!BD$1:'Domein'!BD9795)+1,"")))</f>
        <v/>
      </c>
    </row>
    <row r="9797" spans="45:56" x14ac:dyDescent="0.2">
      <c r="AS9797" s="4" t="s">
        <v>15565</v>
      </c>
      <c r="AT9797" s="4" t="s">
        <v>15566</v>
      </c>
      <c r="AU9797" s="4" t="s">
        <v>456</v>
      </c>
      <c r="AV9797" s="4" t="s">
        <v>7668</v>
      </c>
      <c r="AW9797" s="4" t="s">
        <v>724</v>
      </c>
      <c r="AX9797" s="4"/>
      <c r="AY9797" s="4"/>
      <c r="AZ9797" s="4"/>
      <c r="BA9797" s="4"/>
      <c r="BB9797" s="4"/>
      <c r="BC9797" s="4">
        <v>40</v>
      </c>
      <c r="BD9797" t="str">
        <f>IF(AND(ADHOC!$G$15="",ADHOC!$S$4=""),"",IF(ADHOC!$G$15&lt;&gt;"",IF(ADHOC!$G$15=LEFT(Domein!$AS9797,LEN(ADHOC!$G$15)),MAX(Domein!BD$1:'Domein'!BD9796)+1,""),IF(ADHOC!$S$4=LEFT(Domein!$AS9797,LEN(ADHOC!$S$4)),MAX(Domein!BD$1:'Domein'!BD9796)+1,"")))</f>
        <v/>
      </c>
    </row>
    <row r="9798" spans="45:56" x14ac:dyDescent="0.2">
      <c r="AS9798" s="4" t="s">
        <v>15567</v>
      </c>
      <c r="AT9798" s="4" t="s">
        <v>15568</v>
      </c>
      <c r="AU9798" s="4" t="s">
        <v>456</v>
      </c>
      <c r="AV9798" s="4" t="s">
        <v>7668</v>
      </c>
      <c r="AW9798" s="4" t="s">
        <v>724</v>
      </c>
      <c r="AX9798" s="4"/>
      <c r="AY9798" s="4"/>
      <c r="AZ9798" s="4"/>
      <c r="BA9798" s="4"/>
      <c r="BB9798" s="4"/>
      <c r="BC9798" s="4">
        <v>40</v>
      </c>
      <c r="BD9798" t="str">
        <f>IF(AND(ADHOC!$G$15="",ADHOC!$S$4=""),"",IF(ADHOC!$G$15&lt;&gt;"",IF(ADHOC!$G$15=LEFT(Domein!$AS9798,LEN(ADHOC!$G$15)),MAX(Domein!BD$1:'Domein'!BD9797)+1,""),IF(ADHOC!$S$4=LEFT(Domein!$AS9798,LEN(ADHOC!$S$4)),MAX(Domein!BD$1:'Domein'!BD9797)+1,"")))</f>
        <v/>
      </c>
    </row>
    <row r="9799" spans="45:56" x14ac:dyDescent="0.2">
      <c r="AS9799" s="4" t="s">
        <v>15569</v>
      </c>
      <c r="AT9799" s="4" t="s">
        <v>15570</v>
      </c>
      <c r="AU9799" s="4" t="s">
        <v>456</v>
      </c>
      <c r="AV9799" s="4" t="s">
        <v>7668</v>
      </c>
      <c r="AW9799" s="4" t="s">
        <v>724</v>
      </c>
      <c r="AX9799" s="4"/>
      <c r="AY9799" s="4"/>
      <c r="AZ9799" s="4"/>
      <c r="BA9799" s="4"/>
      <c r="BB9799" s="4"/>
      <c r="BC9799" s="4">
        <v>40</v>
      </c>
      <c r="BD9799" t="str">
        <f>IF(AND(ADHOC!$G$15="",ADHOC!$S$4=""),"",IF(ADHOC!$G$15&lt;&gt;"",IF(ADHOC!$G$15=LEFT(Domein!$AS9799,LEN(ADHOC!$G$15)),MAX(Domein!BD$1:'Domein'!BD9798)+1,""),IF(ADHOC!$S$4=LEFT(Domein!$AS9799,LEN(ADHOC!$S$4)),MAX(Domein!BD$1:'Domein'!BD9798)+1,"")))</f>
        <v/>
      </c>
    </row>
    <row r="9800" spans="45:56" x14ac:dyDescent="0.2">
      <c r="AS9800" s="4" t="s">
        <v>34804</v>
      </c>
      <c r="AT9800" s="4" t="s">
        <v>32510</v>
      </c>
      <c r="AU9800" s="4" t="s">
        <v>456</v>
      </c>
      <c r="AV9800" s="4" t="s">
        <v>8340</v>
      </c>
      <c r="AW9800" s="4" t="s">
        <v>724</v>
      </c>
      <c r="AX9800" s="4"/>
      <c r="AY9800" s="4"/>
      <c r="AZ9800" s="4"/>
      <c r="BA9800" s="4"/>
      <c r="BB9800" s="4"/>
      <c r="BC9800" s="4">
        <v>40</v>
      </c>
      <c r="BD9800" t="str">
        <f>IF(AND(ADHOC!$G$15="",ADHOC!$S$4=""),"",IF(ADHOC!$G$15&lt;&gt;"",IF(ADHOC!$G$15=LEFT(Domein!$AS9800,LEN(ADHOC!$G$15)),MAX(Domein!BD$1:'Domein'!BD9799)+1,""),IF(ADHOC!$S$4=LEFT(Domein!$AS9800,LEN(ADHOC!$S$4)),MAX(Domein!BD$1:'Domein'!BD9799)+1,"")))</f>
        <v/>
      </c>
    </row>
    <row r="9801" spans="45:56" x14ac:dyDescent="0.2">
      <c r="AS9801" s="4" t="s">
        <v>34805</v>
      </c>
      <c r="AT9801" s="4" t="s">
        <v>32492</v>
      </c>
      <c r="AU9801" s="4" t="s">
        <v>456</v>
      </c>
      <c r="AV9801" s="4" t="s">
        <v>21516</v>
      </c>
      <c r="AW9801" s="4" t="s">
        <v>724</v>
      </c>
      <c r="AX9801" s="4"/>
      <c r="AY9801" s="4"/>
      <c r="AZ9801" s="4"/>
      <c r="BA9801" s="4"/>
      <c r="BB9801" s="4"/>
      <c r="BC9801" s="4">
        <v>40</v>
      </c>
      <c r="BD9801" t="str">
        <f>IF(AND(ADHOC!$G$15="",ADHOC!$S$4=""),"",IF(ADHOC!$G$15&lt;&gt;"",IF(ADHOC!$G$15=LEFT(Domein!$AS9801,LEN(ADHOC!$G$15)),MAX(Domein!BD$1:'Domein'!BD9800)+1,""),IF(ADHOC!$S$4=LEFT(Domein!$AS9801,LEN(ADHOC!$S$4)),MAX(Domein!BD$1:'Domein'!BD9800)+1,"")))</f>
        <v/>
      </c>
    </row>
    <row r="9802" spans="45:56" x14ac:dyDescent="0.2">
      <c r="AS9802" s="4" t="s">
        <v>15571</v>
      </c>
      <c r="AT9802" s="4" t="s">
        <v>15572</v>
      </c>
      <c r="AU9802" s="4" t="s">
        <v>456</v>
      </c>
      <c r="AV9802" s="4" t="s">
        <v>7668</v>
      </c>
      <c r="AW9802" s="4" t="s">
        <v>724</v>
      </c>
      <c r="AX9802" s="4"/>
      <c r="AY9802" s="4"/>
      <c r="AZ9802" s="4"/>
      <c r="BA9802" s="4"/>
      <c r="BB9802" s="4"/>
      <c r="BC9802" s="4">
        <v>40</v>
      </c>
      <c r="BD9802" t="str">
        <f>IF(AND(ADHOC!$G$15="",ADHOC!$S$4=""),"",IF(ADHOC!$G$15&lt;&gt;"",IF(ADHOC!$G$15=LEFT(Domein!$AS9802,LEN(ADHOC!$G$15)),MAX(Domein!BD$1:'Domein'!BD9801)+1,""),IF(ADHOC!$S$4=LEFT(Domein!$AS9802,LEN(ADHOC!$S$4)),MAX(Domein!BD$1:'Domein'!BD9801)+1,"")))</f>
        <v/>
      </c>
    </row>
    <row r="9803" spans="45:56" x14ac:dyDescent="0.2">
      <c r="AS9803" s="4" t="s">
        <v>14476</v>
      </c>
      <c r="AT9803" s="4" t="s">
        <v>14477</v>
      </c>
      <c r="AU9803" s="4" t="s">
        <v>456</v>
      </c>
      <c r="AV9803" s="4" t="s">
        <v>794</v>
      </c>
      <c r="AW9803" s="4" t="s">
        <v>724</v>
      </c>
      <c r="AX9803" s="4"/>
      <c r="AY9803" s="4"/>
      <c r="AZ9803" s="4"/>
      <c r="BA9803" s="4"/>
      <c r="BB9803" s="4"/>
      <c r="BC9803" s="4">
        <v>40</v>
      </c>
      <c r="BD9803" t="str">
        <f>IF(AND(ADHOC!$G$15="",ADHOC!$S$4=""),"",IF(ADHOC!$G$15&lt;&gt;"",IF(ADHOC!$G$15=LEFT(Domein!$AS9803,LEN(ADHOC!$G$15)),MAX(Domein!BD$1:'Domein'!BD9802)+1,""),IF(ADHOC!$S$4=LEFT(Domein!$AS9803,LEN(ADHOC!$S$4)),MAX(Domein!BD$1:'Domein'!BD9802)+1,"")))</f>
        <v/>
      </c>
    </row>
    <row r="9804" spans="45:56" x14ac:dyDescent="0.2">
      <c r="AS9804" s="4" t="s">
        <v>14478</v>
      </c>
      <c r="AT9804" s="4" t="s">
        <v>14479</v>
      </c>
      <c r="AU9804" s="4" t="s">
        <v>456</v>
      </c>
      <c r="AV9804" s="4" t="s">
        <v>794</v>
      </c>
      <c r="AW9804" s="4" t="s">
        <v>724</v>
      </c>
      <c r="AX9804" s="4"/>
      <c r="AY9804" s="4"/>
      <c r="AZ9804" s="4"/>
      <c r="BA9804" s="4"/>
      <c r="BB9804" s="4"/>
      <c r="BC9804" s="4">
        <v>40</v>
      </c>
      <c r="BD9804" t="str">
        <f>IF(AND(ADHOC!$G$15="",ADHOC!$S$4=""),"",IF(ADHOC!$G$15&lt;&gt;"",IF(ADHOC!$G$15=LEFT(Domein!$AS9804,LEN(ADHOC!$G$15)),MAX(Domein!BD$1:'Domein'!BD9803)+1,""),IF(ADHOC!$S$4=LEFT(Domein!$AS9804,LEN(ADHOC!$S$4)),MAX(Domein!BD$1:'Domein'!BD9803)+1,"")))</f>
        <v/>
      </c>
    </row>
    <row r="9805" spans="45:56" x14ac:dyDescent="0.2">
      <c r="AS9805" s="4" t="s">
        <v>14480</v>
      </c>
      <c r="AT9805" s="4" t="s">
        <v>14481</v>
      </c>
      <c r="AU9805" s="4" t="s">
        <v>456</v>
      </c>
      <c r="AV9805" s="4" t="s">
        <v>794</v>
      </c>
      <c r="AW9805" s="4" t="s">
        <v>724</v>
      </c>
      <c r="AX9805" s="4"/>
      <c r="AY9805" s="4"/>
      <c r="AZ9805" s="4"/>
      <c r="BA9805" s="4"/>
      <c r="BB9805" s="4"/>
      <c r="BC9805" s="4">
        <v>40</v>
      </c>
      <c r="BD9805" t="str">
        <f>IF(AND(ADHOC!$G$15="",ADHOC!$S$4=""),"",IF(ADHOC!$G$15&lt;&gt;"",IF(ADHOC!$G$15=LEFT(Domein!$AS9805,LEN(ADHOC!$G$15)),MAX(Domein!BD$1:'Domein'!BD9804)+1,""),IF(ADHOC!$S$4=LEFT(Domein!$AS9805,LEN(ADHOC!$S$4)),MAX(Domein!BD$1:'Domein'!BD9804)+1,"")))</f>
        <v/>
      </c>
    </row>
    <row r="9806" spans="45:56" x14ac:dyDescent="0.2">
      <c r="AS9806" s="4" t="s">
        <v>14482</v>
      </c>
      <c r="AT9806" s="4" t="s">
        <v>14483</v>
      </c>
      <c r="AU9806" s="4" t="s">
        <v>456</v>
      </c>
      <c r="AV9806" s="4" t="s">
        <v>794</v>
      </c>
      <c r="AW9806" s="4" t="s">
        <v>724</v>
      </c>
      <c r="AX9806" s="4"/>
      <c r="AY9806" s="4"/>
      <c r="AZ9806" s="4"/>
      <c r="BA9806" s="4"/>
      <c r="BB9806" s="4"/>
      <c r="BC9806" s="4">
        <v>40</v>
      </c>
      <c r="BD9806" t="str">
        <f>IF(AND(ADHOC!$G$15="",ADHOC!$S$4=""),"",IF(ADHOC!$G$15&lt;&gt;"",IF(ADHOC!$G$15=LEFT(Domein!$AS9806,LEN(ADHOC!$G$15)),MAX(Domein!BD$1:'Domein'!BD9805)+1,""),IF(ADHOC!$S$4=LEFT(Domein!$AS9806,LEN(ADHOC!$S$4)),MAX(Domein!BD$1:'Domein'!BD9805)+1,"")))</f>
        <v/>
      </c>
    </row>
    <row r="9807" spans="45:56" x14ac:dyDescent="0.2">
      <c r="AS9807" s="4" t="s">
        <v>15573</v>
      </c>
      <c r="AT9807" s="4" t="s">
        <v>15574</v>
      </c>
      <c r="AU9807" s="4" t="s">
        <v>456</v>
      </c>
      <c r="AV9807" s="4" t="s">
        <v>7668</v>
      </c>
      <c r="AW9807" s="4" t="s">
        <v>724</v>
      </c>
      <c r="AX9807" s="4"/>
      <c r="AY9807" s="4"/>
      <c r="AZ9807" s="4"/>
      <c r="BA9807" s="4"/>
      <c r="BB9807" s="4"/>
      <c r="BC9807" s="4">
        <v>40</v>
      </c>
      <c r="BD9807" t="str">
        <f>IF(AND(ADHOC!$G$15="",ADHOC!$S$4=""),"",IF(ADHOC!$G$15&lt;&gt;"",IF(ADHOC!$G$15=LEFT(Domein!$AS9807,LEN(ADHOC!$G$15)),MAX(Domein!BD$1:'Domein'!BD9806)+1,""),IF(ADHOC!$S$4=LEFT(Domein!$AS9807,LEN(ADHOC!$S$4)),MAX(Domein!BD$1:'Domein'!BD9806)+1,"")))</f>
        <v/>
      </c>
    </row>
    <row r="9808" spans="45:56" x14ac:dyDescent="0.2">
      <c r="AS9808" s="4" t="s">
        <v>14484</v>
      </c>
      <c r="AT9808" s="4" t="s">
        <v>14485</v>
      </c>
      <c r="AU9808" s="4" t="s">
        <v>456</v>
      </c>
      <c r="AV9808" s="4" t="s">
        <v>794</v>
      </c>
      <c r="AW9808" s="4" t="s">
        <v>724</v>
      </c>
      <c r="AX9808" s="4"/>
      <c r="AY9808" s="4"/>
      <c r="AZ9808" s="4"/>
      <c r="BA9808" s="4"/>
      <c r="BB9808" s="4"/>
      <c r="BC9808" s="4">
        <v>40</v>
      </c>
      <c r="BD9808" t="str">
        <f>IF(AND(ADHOC!$G$15="",ADHOC!$S$4=""),"",IF(ADHOC!$G$15&lt;&gt;"",IF(ADHOC!$G$15=LEFT(Domein!$AS9808,LEN(ADHOC!$G$15)),MAX(Domein!BD$1:'Domein'!BD9807)+1,""),IF(ADHOC!$S$4=LEFT(Domein!$AS9808,LEN(ADHOC!$S$4)),MAX(Domein!BD$1:'Domein'!BD9807)+1,"")))</f>
        <v/>
      </c>
    </row>
    <row r="9809" spans="45:56" x14ac:dyDescent="0.2">
      <c r="AS9809" s="4" t="s">
        <v>34443</v>
      </c>
      <c r="AT9809" s="4" t="s">
        <v>34444</v>
      </c>
      <c r="AU9809" s="4" t="s">
        <v>456</v>
      </c>
      <c r="AV9809" s="4" t="s">
        <v>7668</v>
      </c>
      <c r="AW9809" s="4" t="s">
        <v>724</v>
      </c>
      <c r="AX9809" s="4"/>
      <c r="AY9809" s="4"/>
      <c r="AZ9809" s="4"/>
      <c r="BA9809" s="4"/>
      <c r="BB9809" s="4"/>
      <c r="BC9809" s="4">
        <v>40</v>
      </c>
      <c r="BD9809" t="str">
        <f>IF(AND(ADHOC!$G$15="",ADHOC!$S$4=""),"",IF(ADHOC!$G$15&lt;&gt;"",IF(ADHOC!$G$15=LEFT(Domein!$AS9809,LEN(ADHOC!$G$15)),MAX(Domein!BD$1:'Domein'!BD9808)+1,""),IF(ADHOC!$S$4=LEFT(Domein!$AS9809,LEN(ADHOC!$S$4)),MAX(Domein!BD$1:'Domein'!BD9808)+1,"")))</f>
        <v/>
      </c>
    </row>
    <row r="9810" spans="45:56" x14ac:dyDescent="0.2">
      <c r="AS9810" s="4" t="s">
        <v>15575</v>
      </c>
      <c r="AT9810" s="4" t="s">
        <v>15576</v>
      </c>
      <c r="AU9810" s="4" t="s">
        <v>456</v>
      </c>
      <c r="AV9810" s="4" t="s">
        <v>7668</v>
      </c>
      <c r="AW9810" s="4" t="s">
        <v>724</v>
      </c>
      <c r="AX9810" s="4"/>
      <c r="AY9810" s="4"/>
      <c r="AZ9810" s="4"/>
      <c r="BA9810" s="4"/>
      <c r="BB9810" s="4"/>
      <c r="BC9810" s="4">
        <v>40</v>
      </c>
      <c r="BD9810" t="str">
        <f>IF(AND(ADHOC!$G$15="",ADHOC!$S$4=""),"",IF(ADHOC!$G$15&lt;&gt;"",IF(ADHOC!$G$15=LEFT(Domein!$AS9810,LEN(ADHOC!$G$15)),MAX(Domein!BD$1:'Domein'!BD9809)+1,""),IF(ADHOC!$S$4=LEFT(Domein!$AS9810,LEN(ADHOC!$S$4)),MAX(Domein!BD$1:'Domein'!BD9809)+1,"")))</f>
        <v/>
      </c>
    </row>
    <row r="9811" spans="45:56" x14ac:dyDescent="0.2">
      <c r="AS9811" s="4" t="s">
        <v>15577</v>
      </c>
      <c r="AT9811" s="4" t="s">
        <v>15578</v>
      </c>
      <c r="AU9811" s="4" t="s">
        <v>456</v>
      </c>
      <c r="AV9811" s="4" t="s">
        <v>7668</v>
      </c>
      <c r="AW9811" s="4" t="s">
        <v>724</v>
      </c>
      <c r="AX9811" s="4"/>
      <c r="AY9811" s="4"/>
      <c r="AZ9811" s="4"/>
      <c r="BA9811" s="4"/>
      <c r="BB9811" s="4"/>
      <c r="BC9811" s="4">
        <v>40</v>
      </c>
      <c r="BD9811" t="str">
        <f>IF(AND(ADHOC!$G$15="",ADHOC!$S$4=""),"",IF(ADHOC!$G$15&lt;&gt;"",IF(ADHOC!$G$15=LEFT(Domein!$AS9811,LEN(ADHOC!$G$15)),MAX(Domein!BD$1:'Domein'!BD9810)+1,""),IF(ADHOC!$S$4=LEFT(Domein!$AS9811,LEN(ADHOC!$S$4)),MAX(Domein!BD$1:'Domein'!BD9810)+1,"")))</f>
        <v/>
      </c>
    </row>
    <row r="9812" spans="45:56" x14ac:dyDescent="0.2">
      <c r="AS9812" s="4" t="s">
        <v>12530</v>
      </c>
      <c r="AT9812" s="4" t="s">
        <v>12531</v>
      </c>
      <c r="AU9812" s="4" t="s">
        <v>456</v>
      </c>
      <c r="AV9812" s="4" t="s">
        <v>11954</v>
      </c>
      <c r="AW9812" s="4" t="s">
        <v>724</v>
      </c>
      <c r="AX9812" s="4"/>
      <c r="AY9812" s="4"/>
      <c r="AZ9812" s="4"/>
      <c r="BA9812" s="4"/>
      <c r="BB9812" s="4"/>
      <c r="BC9812" s="4">
        <v>40</v>
      </c>
      <c r="BD9812" t="str">
        <f>IF(AND(ADHOC!$G$15="",ADHOC!$S$4=""),"",IF(ADHOC!$G$15&lt;&gt;"",IF(ADHOC!$G$15=LEFT(Domein!$AS9812,LEN(ADHOC!$G$15)),MAX(Domein!BD$1:'Domein'!BD9811)+1,""),IF(ADHOC!$S$4=LEFT(Domein!$AS9812,LEN(ADHOC!$S$4)),MAX(Domein!BD$1:'Domein'!BD9811)+1,"")))</f>
        <v/>
      </c>
    </row>
    <row r="9813" spans="45:56" x14ac:dyDescent="0.2">
      <c r="AS9813" s="4" t="s">
        <v>13315</v>
      </c>
      <c r="AT9813" s="4" t="s">
        <v>13316</v>
      </c>
      <c r="AU9813" s="4" t="s">
        <v>456</v>
      </c>
      <c r="AV9813" s="4" t="s">
        <v>11954</v>
      </c>
      <c r="AW9813" s="4" t="s">
        <v>724</v>
      </c>
      <c r="AX9813" s="4"/>
      <c r="AY9813" s="4"/>
      <c r="AZ9813" s="4"/>
      <c r="BA9813" s="4"/>
      <c r="BB9813" s="4"/>
      <c r="BC9813" s="4">
        <v>40</v>
      </c>
      <c r="BD9813" t="str">
        <f>IF(AND(ADHOC!$G$15="",ADHOC!$S$4=""),"",IF(ADHOC!$G$15&lt;&gt;"",IF(ADHOC!$G$15=LEFT(Domein!$AS9813,LEN(ADHOC!$G$15)),MAX(Domein!BD$1:'Domein'!BD9812)+1,""),IF(ADHOC!$S$4=LEFT(Domein!$AS9813,LEN(ADHOC!$S$4)),MAX(Domein!BD$1:'Domein'!BD9812)+1,"")))</f>
        <v/>
      </c>
    </row>
    <row r="9814" spans="45:56" x14ac:dyDescent="0.2">
      <c r="AS9814" s="4" t="s">
        <v>12532</v>
      </c>
      <c r="AT9814" s="4" t="s">
        <v>12533</v>
      </c>
      <c r="AU9814" s="4" t="s">
        <v>456</v>
      </c>
      <c r="AV9814" s="4" t="s">
        <v>8340</v>
      </c>
      <c r="AW9814" s="4" t="s">
        <v>724</v>
      </c>
      <c r="AX9814" s="4"/>
      <c r="AY9814" s="4"/>
      <c r="AZ9814" s="4"/>
      <c r="BA9814" s="4"/>
      <c r="BB9814" s="4"/>
      <c r="BC9814" s="4">
        <v>40</v>
      </c>
      <c r="BD9814" t="str">
        <f>IF(AND(ADHOC!$G$15="",ADHOC!$S$4=""),"",IF(ADHOC!$G$15&lt;&gt;"",IF(ADHOC!$G$15=LEFT(Domein!$AS9814,LEN(ADHOC!$G$15)),MAX(Domein!BD$1:'Domein'!BD9813)+1,""),IF(ADHOC!$S$4=LEFT(Domein!$AS9814,LEN(ADHOC!$S$4)),MAX(Domein!BD$1:'Domein'!BD9813)+1,"")))</f>
        <v/>
      </c>
    </row>
    <row r="9815" spans="45:56" x14ac:dyDescent="0.2">
      <c r="AS9815" s="4" t="s">
        <v>12534</v>
      </c>
      <c r="AT9815" s="4" t="s">
        <v>12531</v>
      </c>
      <c r="AU9815" s="4" t="s">
        <v>456</v>
      </c>
      <c r="AV9815" s="4" t="s">
        <v>11954</v>
      </c>
      <c r="AW9815" s="4" t="s">
        <v>724</v>
      </c>
      <c r="AX9815" s="4"/>
      <c r="AY9815" s="4"/>
      <c r="AZ9815" s="4"/>
      <c r="BA9815" s="4"/>
      <c r="BB9815" s="4"/>
      <c r="BC9815" s="4">
        <v>40</v>
      </c>
      <c r="BD9815" t="str">
        <f>IF(AND(ADHOC!$G$15="",ADHOC!$S$4=""),"",IF(ADHOC!$G$15&lt;&gt;"",IF(ADHOC!$G$15=LEFT(Domein!$AS9815,LEN(ADHOC!$G$15)),MAX(Domein!BD$1:'Domein'!BD9814)+1,""),IF(ADHOC!$S$4=LEFT(Domein!$AS9815,LEN(ADHOC!$S$4)),MAX(Domein!BD$1:'Domein'!BD9814)+1,"")))</f>
        <v/>
      </c>
    </row>
    <row r="9816" spans="45:56" x14ac:dyDescent="0.2">
      <c r="AS9816" s="4" t="s">
        <v>12535</v>
      </c>
      <c r="AT9816" s="4" t="s">
        <v>12531</v>
      </c>
      <c r="AU9816" s="4" t="s">
        <v>456</v>
      </c>
      <c r="AV9816" s="4" t="s">
        <v>11954</v>
      </c>
      <c r="AW9816" s="4" t="s">
        <v>724</v>
      </c>
      <c r="AX9816" s="4"/>
      <c r="AY9816" s="4"/>
      <c r="AZ9816" s="4"/>
      <c r="BA9816" s="4"/>
      <c r="BB9816" s="4"/>
      <c r="BC9816" s="4">
        <v>40</v>
      </c>
      <c r="BD9816" t="str">
        <f>IF(AND(ADHOC!$G$15="",ADHOC!$S$4=""),"",IF(ADHOC!$G$15&lt;&gt;"",IF(ADHOC!$G$15=LEFT(Domein!$AS9816,LEN(ADHOC!$G$15)),MAX(Domein!BD$1:'Domein'!BD9815)+1,""),IF(ADHOC!$S$4=LEFT(Domein!$AS9816,LEN(ADHOC!$S$4)),MAX(Domein!BD$1:'Domein'!BD9815)+1,"")))</f>
        <v/>
      </c>
    </row>
    <row r="9817" spans="45:56" x14ac:dyDescent="0.2">
      <c r="AS9817" s="4" t="s">
        <v>12536</v>
      </c>
      <c r="AT9817" s="4" t="s">
        <v>12537</v>
      </c>
      <c r="AU9817" s="4" t="s">
        <v>456</v>
      </c>
      <c r="AV9817" s="4" t="s">
        <v>11954</v>
      </c>
      <c r="AW9817" s="4" t="s">
        <v>724</v>
      </c>
      <c r="AX9817" s="4"/>
      <c r="AY9817" s="4"/>
      <c r="AZ9817" s="4"/>
      <c r="BA9817" s="4"/>
      <c r="BB9817" s="4"/>
      <c r="BC9817" s="4">
        <v>40</v>
      </c>
      <c r="BD9817" t="str">
        <f>IF(AND(ADHOC!$G$15="",ADHOC!$S$4=""),"",IF(ADHOC!$G$15&lt;&gt;"",IF(ADHOC!$G$15=LEFT(Domein!$AS9817,LEN(ADHOC!$G$15)),MAX(Domein!BD$1:'Domein'!BD9816)+1,""),IF(ADHOC!$S$4=LEFT(Domein!$AS9817,LEN(ADHOC!$S$4)),MAX(Domein!BD$1:'Domein'!BD9816)+1,"")))</f>
        <v/>
      </c>
    </row>
    <row r="9818" spans="45:56" x14ac:dyDescent="0.2">
      <c r="AS9818" s="4" t="s">
        <v>12538</v>
      </c>
      <c r="AT9818" s="4" t="s">
        <v>12537</v>
      </c>
      <c r="AU9818" s="4" t="s">
        <v>456</v>
      </c>
      <c r="AV9818" s="4" t="s">
        <v>11954</v>
      </c>
      <c r="AW9818" s="4" t="s">
        <v>724</v>
      </c>
      <c r="AX9818" s="4"/>
      <c r="AY9818" s="4"/>
      <c r="AZ9818" s="4"/>
      <c r="BA9818" s="4"/>
      <c r="BB9818" s="4"/>
      <c r="BC9818" s="4">
        <v>40</v>
      </c>
      <c r="BD9818" t="str">
        <f>IF(AND(ADHOC!$G$15="",ADHOC!$S$4=""),"",IF(ADHOC!$G$15&lt;&gt;"",IF(ADHOC!$G$15=LEFT(Domein!$AS9818,LEN(ADHOC!$G$15)),MAX(Domein!BD$1:'Domein'!BD9817)+1,""),IF(ADHOC!$S$4=LEFT(Domein!$AS9818,LEN(ADHOC!$S$4)),MAX(Domein!BD$1:'Domein'!BD9817)+1,"")))</f>
        <v/>
      </c>
    </row>
    <row r="9819" spans="45:56" x14ac:dyDescent="0.2">
      <c r="AS9819" s="4" t="s">
        <v>37736</v>
      </c>
      <c r="AT9819" s="4" t="s">
        <v>37737</v>
      </c>
      <c r="AU9819" s="4" t="s">
        <v>456</v>
      </c>
      <c r="AV9819" s="4" t="s">
        <v>35947</v>
      </c>
      <c r="AW9819" s="4" t="s">
        <v>1259</v>
      </c>
      <c r="AX9819" s="4"/>
      <c r="AY9819" s="4"/>
      <c r="AZ9819" s="4"/>
      <c r="BA9819" s="4"/>
      <c r="BB9819" s="4"/>
      <c r="BC9819" s="4">
        <v>40</v>
      </c>
      <c r="BD9819" t="str">
        <f>IF(AND(ADHOC!$G$15="",ADHOC!$S$4=""),"",IF(ADHOC!$G$15&lt;&gt;"",IF(ADHOC!$G$15=LEFT(Domein!$AS9819,LEN(ADHOC!$G$15)),MAX(Domein!BD$1:'Domein'!BD9818)+1,""),IF(ADHOC!$S$4=LEFT(Domein!$AS9819,LEN(ADHOC!$S$4)),MAX(Domein!BD$1:'Domein'!BD9818)+1,"")))</f>
        <v/>
      </c>
    </row>
    <row r="9820" spans="45:56" x14ac:dyDescent="0.2">
      <c r="AS9820" s="4" t="s">
        <v>37738</v>
      </c>
      <c r="AT9820" s="4" t="s">
        <v>37739</v>
      </c>
      <c r="AU9820" s="4" t="s">
        <v>456</v>
      </c>
      <c r="AV9820" s="4" t="s">
        <v>35947</v>
      </c>
      <c r="AW9820" s="4" t="s">
        <v>1259</v>
      </c>
      <c r="AX9820" s="4"/>
      <c r="AY9820" s="4"/>
      <c r="AZ9820" s="4"/>
      <c r="BA9820" s="4"/>
      <c r="BB9820" s="4"/>
      <c r="BC9820" s="4">
        <v>40</v>
      </c>
      <c r="BD9820" t="str">
        <f>IF(AND(ADHOC!$G$15="",ADHOC!$S$4=""),"",IF(ADHOC!$G$15&lt;&gt;"",IF(ADHOC!$G$15=LEFT(Domein!$AS9820,LEN(ADHOC!$G$15)),MAX(Domein!BD$1:'Domein'!BD9819)+1,""),IF(ADHOC!$S$4=LEFT(Domein!$AS9820,LEN(ADHOC!$S$4)),MAX(Domein!BD$1:'Domein'!BD9819)+1,"")))</f>
        <v/>
      </c>
    </row>
    <row r="9821" spans="45:56" x14ac:dyDescent="0.2">
      <c r="AS9821" s="4" t="s">
        <v>37740</v>
      </c>
      <c r="AT9821" s="4" t="s">
        <v>37741</v>
      </c>
      <c r="AU9821" s="4" t="s">
        <v>456</v>
      </c>
      <c r="AV9821" s="4" t="s">
        <v>35947</v>
      </c>
      <c r="AW9821" s="4" t="s">
        <v>1259</v>
      </c>
      <c r="AX9821" s="4"/>
      <c r="AY9821" s="4"/>
      <c r="AZ9821" s="4"/>
      <c r="BA9821" s="4"/>
      <c r="BB9821" s="4"/>
      <c r="BC9821" s="4">
        <v>40</v>
      </c>
      <c r="BD9821" t="str">
        <f>IF(AND(ADHOC!$G$15="",ADHOC!$S$4=""),"",IF(ADHOC!$G$15&lt;&gt;"",IF(ADHOC!$G$15=LEFT(Domein!$AS9821,LEN(ADHOC!$G$15)),MAX(Domein!BD$1:'Domein'!BD9820)+1,""),IF(ADHOC!$S$4=LEFT(Domein!$AS9821,LEN(ADHOC!$S$4)),MAX(Domein!BD$1:'Domein'!BD9820)+1,"")))</f>
        <v/>
      </c>
    </row>
    <row r="9822" spans="45:56" x14ac:dyDescent="0.2">
      <c r="AS9822" s="4" t="s">
        <v>37742</v>
      </c>
      <c r="AT9822" s="4" t="s">
        <v>37743</v>
      </c>
      <c r="AU9822" s="4" t="s">
        <v>456</v>
      </c>
      <c r="AV9822" s="4" t="s">
        <v>35947</v>
      </c>
      <c r="AW9822" s="4" t="s">
        <v>1259</v>
      </c>
      <c r="AX9822" s="4"/>
      <c r="AY9822" s="4"/>
      <c r="AZ9822" s="4"/>
      <c r="BA9822" s="4"/>
      <c r="BB9822" s="4"/>
      <c r="BC9822" s="4">
        <v>40</v>
      </c>
      <c r="BD9822" t="str">
        <f>IF(AND(ADHOC!$G$15="",ADHOC!$S$4=""),"",IF(ADHOC!$G$15&lt;&gt;"",IF(ADHOC!$G$15=LEFT(Domein!$AS9822,LEN(ADHOC!$G$15)),MAX(Domein!BD$1:'Domein'!BD9821)+1,""),IF(ADHOC!$S$4=LEFT(Domein!$AS9822,LEN(ADHOC!$S$4)),MAX(Domein!BD$1:'Domein'!BD9821)+1,"")))</f>
        <v/>
      </c>
    </row>
    <row r="9823" spans="45:56" x14ac:dyDescent="0.2">
      <c r="AS9823" s="4" t="s">
        <v>37744</v>
      </c>
      <c r="AT9823" s="4" t="s">
        <v>37745</v>
      </c>
      <c r="AU9823" s="4" t="s">
        <v>456</v>
      </c>
      <c r="AV9823" s="4" t="s">
        <v>35947</v>
      </c>
      <c r="AW9823" s="4" t="s">
        <v>1259</v>
      </c>
      <c r="AX9823" s="4"/>
      <c r="AY9823" s="4"/>
      <c r="AZ9823" s="4"/>
      <c r="BA9823" s="4"/>
      <c r="BB9823" s="4"/>
      <c r="BC9823" s="4">
        <v>40</v>
      </c>
      <c r="BD9823" t="str">
        <f>IF(AND(ADHOC!$G$15="",ADHOC!$S$4=""),"",IF(ADHOC!$G$15&lt;&gt;"",IF(ADHOC!$G$15=LEFT(Domein!$AS9823,LEN(ADHOC!$G$15)),MAX(Domein!BD$1:'Domein'!BD9822)+1,""),IF(ADHOC!$S$4=LEFT(Domein!$AS9823,LEN(ADHOC!$S$4)),MAX(Domein!BD$1:'Domein'!BD9822)+1,"")))</f>
        <v/>
      </c>
    </row>
    <row r="9824" spans="45:56" x14ac:dyDescent="0.2">
      <c r="AS9824" s="4" t="s">
        <v>37746</v>
      </c>
      <c r="AT9824" s="4" t="s">
        <v>37747</v>
      </c>
      <c r="AU9824" s="4" t="s">
        <v>456</v>
      </c>
      <c r="AV9824" s="4" t="s">
        <v>35947</v>
      </c>
      <c r="AW9824" s="4" t="s">
        <v>1259</v>
      </c>
      <c r="AX9824" s="4"/>
      <c r="AY9824" s="4"/>
      <c r="AZ9824" s="4"/>
      <c r="BA9824" s="4"/>
      <c r="BB9824" s="4"/>
      <c r="BC9824" s="4">
        <v>40</v>
      </c>
      <c r="BD9824" t="str">
        <f>IF(AND(ADHOC!$G$15="",ADHOC!$S$4=""),"",IF(ADHOC!$G$15&lt;&gt;"",IF(ADHOC!$G$15=LEFT(Domein!$AS9824,LEN(ADHOC!$G$15)),MAX(Domein!BD$1:'Domein'!BD9823)+1,""),IF(ADHOC!$S$4=LEFT(Domein!$AS9824,LEN(ADHOC!$S$4)),MAX(Domein!BD$1:'Domein'!BD9823)+1,"")))</f>
        <v/>
      </c>
    </row>
    <row r="9825" spans="45:56" x14ac:dyDescent="0.2">
      <c r="AS9825" s="4" t="s">
        <v>7127</v>
      </c>
      <c r="AT9825" s="4" t="s">
        <v>3583</v>
      </c>
      <c r="AU9825" s="4" t="s">
        <v>456</v>
      </c>
      <c r="AV9825" s="4" t="s">
        <v>798</v>
      </c>
      <c r="AW9825" s="4" t="s">
        <v>724</v>
      </c>
      <c r="AX9825" s="4"/>
      <c r="AY9825" s="4">
        <v>229971</v>
      </c>
      <c r="AZ9825" s="4">
        <v>466518</v>
      </c>
      <c r="BA9825" s="4" t="s">
        <v>29039</v>
      </c>
      <c r="BB9825" s="4" t="s">
        <v>29040</v>
      </c>
      <c r="BC9825" s="4">
        <v>40</v>
      </c>
      <c r="BD9825" t="str">
        <f>IF(AND(ADHOC!$G$15="",ADHOC!$S$4=""),"",IF(ADHOC!$G$15&lt;&gt;"",IF(ADHOC!$G$15=LEFT(Domein!$AS9825,LEN(ADHOC!$G$15)),MAX(Domein!BD$1:'Domein'!BD9824)+1,""),IF(ADHOC!$S$4=LEFT(Domein!$AS9825,LEN(ADHOC!$S$4)),MAX(Domein!BD$1:'Domein'!BD9824)+1,"")))</f>
        <v/>
      </c>
    </row>
    <row r="9826" spans="45:56" x14ac:dyDescent="0.2">
      <c r="AS9826" s="4" t="s">
        <v>13805</v>
      </c>
      <c r="AT9826" s="4" t="s">
        <v>7181</v>
      </c>
      <c r="AU9826" s="4" t="s">
        <v>456</v>
      </c>
      <c r="AV9826" s="4" t="s">
        <v>794</v>
      </c>
      <c r="AW9826" s="4" t="s">
        <v>724</v>
      </c>
      <c r="AX9826" s="4"/>
      <c r="AY9826" s="4"/>
      <c r="AZ9826" s="4"/>
      <c r="BA9826" s="4"/>
      <c r="BB9826" s="4"/>
      <c r="BC9826" s="4">
        <v>40</v>
      </c>
      <c r="BD9826" t="str">
        <f>IF(AND(ADHOC!$G$15="",ADHOC!$S$4=""),"",IF(ADHOC!$G$15&lt;&gt;"",IF(ADHOC!$G$15=LEFT(Domein!$AS9826,LEN(ADHOC!$G$15)),MAX(Domein!BD$1:'Domein'!BD9825)+1,""),IF(ADHOC!$S$4=LEFT(Domein!$AS9826,LEN(ADHOC!$S$4)),MAX(Domein!BD$1:'Domein'!BD9825)+1,"")))</f>
        <v/>
      </c>
    </row>
    <row r="9827" spans="45:56" x14ac:dyDescent="0.2">
      <c r="AS9827" s="4" t="s">
        <v>14486</v>
      </c>
      <c r="AT9827" s="4" t="s">
        <v>14487</v>
      </c>
      <c r="AU9827" s="4" t="s">
        <v>456</v>
      </c>
      <c r="AV9827" s="4" t="s">
        <v>794</v>
      </c>
      <c r="AW9827" s="4" t="s">
        <v>724</v>
      </c>
      <c r="AX9827" s="4"/>
      <c r="AY9827" s="4"/>
      <c r="AZ9827" s="4"/>
      <c r="BA9827" s="4"/>
      <c r="BB9827" s="4"/>
      <c r="BC9827" s="4">
        <v>40</v>
      </c>
      <c r="BD9827" t="str">
        <f>IF(AND(ADHOC!$G$15="",ADHOC!$S$4=""),"",IF(ADHOC!$G$15&lt;&gt;"",IF(ADHOC!$G$15=LEFT(Domein!$AS9827,LEN(ADHOC!$G$15)),MAX(Domein!BD$1:'Domein'!BD9826)+1,""),IF(ADHOC!$S$4=LEFT(Domein!$AS9827,LEN(ADHOC!$S$4)),MAX(Domein!BD$1:'Domein'!BD9826)+1,"")))</f>
        <v/>
      </c>
    </row>
    <row r="9828" spans="45:56" x14ac:dyDescent="0.2">
      <c r="AS9828" s="4" t="s">
        <v>14488</v>
      </c>
      <c r="AT9828" s="4" t="s">
        <v>14489</v>
      </c>
      <c r="AU9828" s="4" t="s">
        <v>456</v>
      </c>
      <c r="AV9828" s="4" t="s">
        <v>794</v>
      </c>
      <c r="AW9828" s="4" t="s">
        <v>724</v>
      </c>
      <c r="AX9828" s="4"/>
      <c r="AY9828" s="4"/>
      <c r="AZ9828" s="4"/>
      <c r="BA9828" s="4"/>
      <c r="BB9828" s="4"/>
      <c r="BC9828" s="4">
        <v>40</v>
      </c>
      <c r="BD9828" t="str">
        <f>IF(AND(ADHOC!$G$15="",ADHOC!$S$4=""),"",IF(ADHOC!$G$15&lt;&gt;"",IF(ADHOC!$G$15=LEFT(Domein!$AS9828,LEN(ADHOC!$G$15)),MAX(Domein!BD$1:'Domein'!BD9827)+1,""),IF(ADHOC!$S$4=LEFT(Domein!$AS9828,LEN(ADHOC!$S$4)),MAX(Domein!BD$1:'Domein'!BD9827)+1,"")))</f>
        <v/>
      </c>
    </row>
    <row r="9829" spans="45:56" x14ac:dyDescent="0.2">
      <c r="AS9829" s="4" t="s">
        <v>14490</v>
      </c>
      <c r="AT9829" s="4" t="s">
        <v>7181</v>
      </c>
      <c r="AU9829" s="4" t="s">
        <v>456</v>
      </c>
      <c r="AV9829" s="4" t="s">
        <v>794</v>
      </c>
      <c r="AW9829" s="4" t="s">
        <v>724</v>
      </c>
      <c r="AX9829" s="4"/>
      <c r="AY9829" s="4"/>
      <c r="AZ9829" s="4"/>
      <c r="BA9829" s="4"/>
      <c r="BB9829" s="4"/>
      <c r="BC9829" s="4">
        <v>40</v>
      </c>
      <c r="BD9829" t="str">
        <f>IF(AND(ADHOC!$G$15="",ADHOC!$S$4=""),"",IF(ADHOC!$G$15&lt;&gt;"",IF(ADHOC!$G$15=LEFT(Domein!$AS9829,LEN(ADHOC!$G$15)),MAX(Domein!BD$1:'Domein'!BD9828)+1,""),IF(ADHOC!$S$4=LEFT(Domein!$AS9829,LEN(ADHOC!$S$4)),MAX(Domein!BD$1:'Domein'!BD9828)+1,"")))</f>
        <v/>
      </c>
    </row>
    <row r="9830" spans="45:56" x14ac:dyDescent="0.2">
      <c r="AS9830" s="4" t="s">
        <v>14491</v>
      </c>
      <c r="AT9830" s="4" t="s">
        <v>14492</v>
      </c>
      <c r="AU9830" s="4" t="s">
        <v>456</v>
      </c>
      <c r="AV9830" s="4" t="s">
        <v>794</v>
      </c>
      <c r="AW9830" s="4" t="s">
        <v>724</v>
      </c>
      <c r="AX9830" s="4"/>
      <c r="AY9830" s="4"/>
      <c r="AZ9830" s="4"/>
      <c r="BA9830" s="4"/>
      <c r="BB9830" s="4"/>
      <c r="BC9830" s="4">
        <v>40</v>
      </c>
      <c r="BD9830" t="str">
        <f>IF(AND(ADHOC!$G$15="",ADHOC!$S$4=""),"",IF(ADHOC!$G$15&lt;&gt;"",IF(ADHOC!$G$15=LEFT(Domein!$AS9830,LEN(ADHOC!$G$15)),MAX(Domein!BD$1:'Domein'!BD9829)+1,""),IF(ADHOC!$S$4=LEFT(Domein!$AS9830,LEN(ADHOC!$S$4)),MAX(Domein!BD$1:'Domein'!BD9829)+1,"")))</f>
        <v/>
      </c>
    </row>
    <row r="9831" spans="45:56" x14ac:dyDescent="0.2">
      <c r="AS9831" s="4" t="s">
        <v>13806</v>
      </c>
      <c r="AT9831" s="4" t="s">
        <v>13807</v>
      </c>
      <c r="AU9831" s="4" t="s">
        <v>456</v>
      </c>
      <c r="AV9831" s="4" t="s">
        <v>794</v>
      </c>
      <c r="AW9831" s="4" t="s">
        <v>724</v>
      </c>
      <c r="AX9831" s="4"/>
      <c r="AY9831" s="4"/>
      <c r="AZ9831" s="4"/>
      <c r="BA9831" s="4"/>
      <c r="BB9831" s="4"/>
      <c r="BC9831" s="4">
        <v>40</v>
      </c>
      <c r="BD9831" t="str">
        <f>IF(AND(ADHOC!$G$15="",ADHOC!$S$4=""),"",IF(ADHOC!$G$15&lt;&gt;"",IF(ADHOC!$G$15=LEFT(Domein!$AS9831,LEN(ADHOC!$G$15)),MAX(Domein!BD$1:'Domein'!BD9830)+1,""),IF(ADHOC!$S$4=LEFT(Domein!$AS9831,LEN(ADHOC!$S$4)),MAX(Domein!BD$1:'Domein'!BD9830)+1,"")))</f>
        <v/>
      </c>
    </row>
    <row r="9832" spans="45:56" x14ac:dyDescent="0.2">
      <c r="AS9832" s="4" t="s">
        <v>13808</v>
      </c>
      <c r="AT9832" s="4" t="s">
        <v>7180</v>
      </c>
      <c r="AU9832" s="4" t="s">
        <v>456</v>
      </c>
      <c r="AV9832" s="4" t="s">
        <v>794</v>
      </c>
      <c r="AW9832" s="4" t="s">
        <v>724</v>
      </c>
      <c r="AX9832" s="4"/>
      <c r="AY9832" s="4"/>
      <c r="AZ9832" s="4"/>
      <c r="BA9832" s="4"/>
      <c r="BB9832" s="4"/>
      <c r="BC9832" s="4">
        <v>40</v>
      </c>
      <c r="BD9832" t="str">
        <f>IF(AND(ADHOC!$G$15="",ADHOC!$S$4=""),"",IF(ADHOC!$G$15&lt;&gt;"",IF(ADHOC!$G$15=LEFT(Domein!$AS9832,LEN(ADHOC!$G$15)),MAX(Domein!BD$1:'Domein'!BD9831)+1,""),IF(ADHOC!$S$4=LEFT(Domein!$AS9832,LEN(ADHOC!$S$4)),MAX(Domein!BD$1:'Domein'!BD9831)+1,"")))</f>
        <v/>
      </c>
    </row>
    <row r="9833" spans="45:56" x14ac:dyDescent="0.2">
      <c r="AS9833" s="4" t="s">
        <v>13507</v>
      </c>
      <c r="AT9833" s="4" t="s">
        <v>13508</v>
      </c>
      <c r="AU9833" s="4" t="s">
        <v>456</v>
      </c>
      <c r="AV9833" s="4" t="s">
        <v>794</v>
      </c>
      <c r="AW9833" s="4" t="s">
        <v>724</v>
      </c>
      <c r="AX9833" s="4"/>
      <c r="AY9833" s="4"/>
      <c r="AZ9833" s="4"/>
      <c r="BA9833" s="4"/>
      <c r="BB9833" s="4"/>
      <c r="BC9833" s="4">
        <v>40</v>
      </c>
      <c r="BD9833" t="str">
        <f>IF(AND(ADHOC!$G$15="",ADHOC!$S$4=""),"",IF(ADHOC!$G$15&lt;&gt;"",IF(ADHOC!$G$15=LEFT(Domein!$AS9833,LEN(ADHOC!$G$15)),MAX(Domein!BD$1:'Domein'!BD9832)+1,""),IF(ADHOC!$S$4=LEFT(Domein!$AS9833,LEN(ADHOC!$S$4)),MAX(Domein!BD$1:'Domein'!BD9832)+1,"")))</f>
        <v/>
      </c>
    </row>
    <row r="9834" spans="45:56" x14ac:dyDescent="0.2">
      <c r="AS9834" s="4" t="s">
        <v>37748</v>
      </c>
      <c r="AT9834" s="4" t="s">
        <v>37749</v>
      </c>
      <c r="AU9834" s="4" t="s">
        <v>456</v>
      </c>
      <c r="AV9834" s="4" t="s">
        <v>35947</v>
      </c>
      <c r="AW9834" s="4" t="s">
        <v>1259</v>
      </c>
      <c r="AX9834" s="4"/>
      <c r="AY9834" s="4"/>
      <c r="AZ9834" s="4"/>
      <c r="BA9834" s="4"/>
      <c r="BB9834" s="4"/>
      <c r="BC9834" s="4">
        <v>40</v>
      </c>
      <c r="BD9834" t="str">
        <f>IF(AND(ADHOC!$G$15="",ADHOC!$S$4=""),"",IF(ADHOC!$G$15&lt;&gt;"",IF(ADHOC!$G$15=LEFT(Domein!$AS9834,LEN(ADHOC!$G$15)),MAX(Domein!BD$1:'Domein'!BD9833)+1,""),IF(ADHOC!$S$4=LEFT(Domein!$AS9834,LEN(ADHOC!$S$4)),MAX(Domein!BD$1:'Domein'!BD9833)+1,"")))</f>
        <v/>
      </c>
    </row>
    <row r="9835" spans="45:56" x14ac:dyDescent="0.2">
      <c r="AS9835" s="4" t="s">
        <v>37750</v>
      </c>
      <c r="AT9835" s="4" t="s">
        <v>37751</v>
      </c>
      <c r="AU9835" s="4" t="s">
        <v>456</v>
      </c>
      <c r="AV9835" s="4" t="s">
        <v>35947</v>
      </c>
      <c r="AW9835" s="4" t="s">
        <v>1259</v>
      </c>
      <c r="AX9835" s="4"/>
      <c r="AY9835" s="4"/>
      <c r="AZ9835" s="4"/>
      <c r="BA9835" s="4"/>
      <c r="BB9835" s="4"/>
      <c r="BC9835" s="4">
        <v>40</v>
      </c>
      <c r="BD9835" t="str">
        <f>IF(AND(ADHOC!$G$15="",ADHOC!$S$4=""),"",IF(ADHOC!$G$15&lt;&gt;"",IF(ADHOC!$G$15=LEFT(Domein!$AS9835,LEN(ADHOC!$G$15)),MAX(Domein!BD$1:'Domein'!BD9834)+1,""),IF(ADHOC!$S$4=LEFT(Domein!$AS9835,LEN(ADHOC!$S$4)),MAX(Domein!BD$1:'Domein'!BD9834)+1,"")))</f>
        <v/>
      </c>
    </row>
    <row r="9836" spans="45:56" x14ac:dyDescent="0.2">
      <c r="AS9836" s="4" t="s">
        <v>37752</v>
      </c>
      <c r="AT9836" s="4" t="s">
        <v>37753</v>
      </c>
      <c r="AU9836" s="4" t="s">
        <v>456</v>
      </c>
      <c r="AV9836" s="4" t="s">
        <v>35947</v>
      </c>
      <c r="AW9836" s="4" t="s">
        <v>1259</v>
      </c>
      <c r="AX9836" s="4"/>
      <c r="AY9836" s="4"/>
      <c r="AZ9836" s="4"/>
      <c r="BA9836" s="4"/>
      <c r="BB9836" s="4"/>
      <c r="BC9836" s="4">
        <v>40</v>
      </c>
      <c r="BD9836" t="str">
        <f>IF(AND(ADHOC!$G$15="",ADHOC!$S$4=""),"",IF(ADHOC!$G$15&lt;&gt;"",IF(ADHOC!$G$15=LEFT(Domein!$AS9836,LEN(ADHOC!$G$15)),MAX(Domein!BD$1:'Domein'!BD9835)+1,""),IF(ADHOC!$S$4=LEFT(Domein!$AS9836,LEN(ADHOC!$S$4)),MAX(Domein!BD$1:'Domein'!BD9835)+1,"")))</f>
        <v/>
      </c>
    </row>
    <row r="9837" spans="45:56" x14ac:dyDescent="0.2">
      <c r="AS9837" s="4" t="s">
        <v>37754</v>
      </c>
      <c r="AT9837" s="4" t="s">
        <v>37755</v>
      </c>
      <c r="AU9837" s="4" t="s">
        <v>456</v>
      </c>
      <c r="AV9837" s="4" t="s">
        <v>35947</v>
      </c>
      <c r="AW9837" s="4" t="s">
        <v>1259</v>
      </c>
      <c r="AX9837" s="4"/>
      <c r="AY9837" s="4"/>
      <c r="AZ9837" s="4"/>
      <c r="BA9837" s="4"/>
      <c r="BB9837" s="4"/>
      <c r="BC9837" s="4">
        <v>40</v>
      </c>
      <c r="BD9837" t="str">
        <f>IF(AND(ADHOC!$G$15="",ADHOC!$S$4=""),"",IF(ADHOC!$G$15&lt;&gt;"",IF(ADHOC!$G$15=LEFT(Domein!$AS9837,LEN(ADHOC!$G$15)),MAX(Domein!BD$1:'Domein'!BD9836)+1,""),IF(ADHOC!$S$4=LEFT(Domein!$AS9837,LEN(ADHOC!$S$4)),MAX(Domein!BD$1:'Domein'!BD9836)+1,"")))</f>
        <v/>
      </c>
    </row>
    <row r="9838" spans="45:56" x14ac:dyDescent="0.2">
      <c r="AS9838" s="4" t="s">
        <v>37756</v>
      </c>
      <c r="AT9838" s="4" t="s">
        <v>37757</v>
      </c>
      <c r="AU9838" s="4" t="s">
        <v>456</v>
      </c>
      <c r="AV9838" s="4" t="s">
        <v>35947</v>
      </c>
      <c r="AW9838" s="4" t="s">
        <v>1259</v>
      </c>
      <c r="AX9838" s="4"/>
      <c r="AY9838" s="4"/>
      <c r="AZ9838" s="4"/>
      <c r="BA9838" s="4"/>
      <c r="BB9838" s="4"/>
      <c r="BC9838" s="4">
        <v>40</v>
      </c>
      <c r="BD9838" t="str">
        <f>IF(AND(ADHOC!$G$15="",ADHOC!$S$4=""),"",IF(ADHOC!$G$15&lt;&gt;"",IF(ADHOC!$G$15=LEFT(Domein!$AS9838,LEN(ADHOC!$G$15)),MAX(Domein!BD$1:'Domein'!BD9837)+1,""),IF(ADHOC!$S$4=LEFT(Domein!$AS9838,LEN(ADHOC!$S$4)),MAX(Domein!BD$1:'Domein'!BD9837)+1,"")))</f>
        <v/>
      </c>
    </row>
    <row r="9839" spans="45:56" x14ac:dyDescent="0.2">
      <c r="AS9839" s="4" t="s">
        <v>37758</v>
      </c>
      <c r="AT9839" s="4" t="s">
        <v>37759</v>
      </c>
      <c r="AU9839" s="4" t="s">
        <v>456</v>
      </c>
      <c r="AV9839" s="4" t="s">
        <v>35947</v>
      </c>
      <c r="AW9839" s="4" t="s">
        <v>1259</v>
      </c>
      <c r="AX9839" s="4"/>
      <c r="AY9839" s="4"/>
      <c r="AZ9839" s="4"/>
      <c r="BA9839" s="4"/>
      <c r="BB9839" s="4"/>
      <c r="BC9839" s="4">
        <v>40</v>
      </c>
      <c r="BD9839" t="str">
        <f>IF(AND(ADHOC!$G$15="",ADHOC!$S$4=""),"",IF(ADHOC!$G$15&lt;&gt;"",IF(ADHOC!$G$15=LEFT(Domein!$AS9839,LEN(ADHOC!$G$15)),MAX(Domein!BD$1:'Domein'!BD9838)+1,""),IF(ADHOC!$S$4=LEFT(Domein!$AS9839,LEN(ADHOC!$S$4)),MAX(Domein!BD$1:'Domein'!BD9838)+1,"")))</f>
        <v/>
      </c>
    </row>
    <row r="9840" spans="45:56" x14ac:dyDescent="0.2">
      <c r="AS9840" s="4" t="s">
        <v>37760</v>
      </c>
      <c r="AT9840" s="4" t="s">
        <v>37761</v>
      </c>
      <c r="AU9840" s="4" t="s">
        <v>456</v>
      </c>
      <c r="AV9840" s="4" t="s">
        <v>35947</v>
      </c>
      <c r="AW9840" s="4" t="s">
        <v>1259</v>
      </c>
      <c r="AX9840" s="4"/>
      <c r="AY9840" s="4"/>
      <c r="AZ9840" s="4"/>
      <c r="BA9840" s="4"/>
      <c r="BB9840" s="4"/>
      <c r="BC9840" s="4">
        <v>40</v>
      </c>
      <c r="BD9840" t="str">
        <f>IF(AND(ADHOC!$G$15="",ADHOC!$S$4=""),"",IF(ADHOC!$G$15&lt;&gt;"",IF(ADHOC!$G$15=LEFT(Domein!$AS9840,LEN(ADHOC!$G$15)),MAX(Domein!BD$1:'Domein'!BD9839)+1,""),IF(ADHOC!$S$4=LEFT(Domein!$AS9840,LEN(ADHOC!$S$4)),MAX(Domein!BD$1:'Domein'!BD9839)+1,"")))</f>
        <v/>
      </c>
    </row>
    <row r="9841" spans="45:56" x14ac:dyDescent="0.2">
      <c r="AS9841" s="4" t="s">
        <v>37762</v>
      </c>
      <c r="AT9841" s="4" t="s">
        <v>37763</v>
      </c>
      <c r="AU9841" s="4" t="s">
        <v>456</v>
      </c>
      <c r="AV9841" s="4" t="s">
        <v>35947</v>
      </c>
      <c r="AW9841" s="4" t="s">
        <v>1259</v>
      </c>
      <c r="AX9841" s="4"/>
      <c r="AY9841" s="4"/>
      <c r="AZ9841" s="4"/>
      <c r="BA9841" s="4"/>
      <c r="BB9841" s="4"/>
      <c r="BC9841" s="4">
        <v>40</v>
      </c>
      <c r="BD9841" t="str">
        <f>IF(AND(ADHOC!$G$15="",ADHOC!$S$4=""),"",IF(ADHOC!$G$15&lt;&gt;"",IF(ADHOC!$G$15=LEFT(Domein!$AS9841,LEN(ADHOC!$G$15)),MAX(Domein!BD$1:'Domein'!BD9840)+1,""),IF(ADHOC!$S$4=LEFT(Domein!$AS9841,LEN(ADHOC!$S$4)),MAX(Domein!BD$1:'Domein'!BD9840)+1,"")))</f>
        <v/>
      </c>
    </row>
    <row r="9842" spans="45:56" x14ac:dyDescent="0.2">
      <c r="AS9842" s="4" t="s">
        <v>37764</v>
      </c>
      <c r="AT9842" s="4" t="s">
        <v>37765</v>
      </c>
      <c r="AU9842" s="4" t="s">
        <v>456</v>
      </c>
      <c r="AV9842" s="4" t="s">
        <v>35947</v>
      </c>
      <c r="AW9842" s="4" t="s">
        <v>1259</v>
      </c>
      <c r="AX9842" s="4"/>
      <c r="AY9842" s="4"/>
      <c r="AZ9842" s="4"/>
      <c r="BA9842" s="4"/>
      <c r="BB9842" s="4"/>
      <c r="BC9842" s="4">
        <v>40</v>
      </c>
      <c r="BD9842" t="str">
        <f>IF(AND(ADHOC!$G$15="",ADHOC!$S$4=""),"",IF(ADHOC!$G$15&lt;&gt;"",IF(ADHOC!$G$15=LEFT(Domein!$AS9842,LEN(ADHOC!$G$15)),MAX(Domein!BD$1:'Domein'!BD9841)+1,""),IF(ADHOC!$S$4=LEFT(Domein!$AS9842,LEN(ADHOC!$S$4)),MAX(Domein!BD$1:'Domein'!BD9841)+1,"")))</f>
        <v/>
      </c>
    </row>
    <row r="9843" spans="45:56" x14ac:dyDescent="0.2">
      <c r="AS9843" s="4" t="s">
        <v>37766</v>
      </c>
      <c r="AT9843" s="4" t="s">
        <v>37767</v>
      </c>
      <c r="AU9843" s="4" t="s">
        <v>456</v>
      </c>
      <c r="AV9843" s="4" t="s">
        <v>35947</v>
      </c>
      <c r="AW9843" s="4" t="s">
        <v>1259</v>
      </c>
      <c r="AX9843" s="4"/>
      <c r="AY9843" s="4"/>
      <c r="AZ9843" s="4"/>
      <c r="BA9843" s="4"/>
      <c r="BB9843" s="4"/>
      <c r="BC9843" s="4">
        <v>40</v>
      </c>
      <c r="BD9843" t="str">
        <f>IF(AND(ADHOC!$G$15="",ADHOC!$S$4=""),"",IF(ADHOC!$G$15&lt;&gt;"",IF(ADHOC!$G$15=LEFT(Domein!$AS9843,LEN(ADHOC!$G$15)),MAX(Domein!BD$1:'Domein'!BD9842)+1,""),IF(ADHOC!$S$4=LEFT(Domein!$AS9843,LEN(ADHOC!$S$4)),MAX(Domein!BD$1:'Domein'!BD9842)+1,"")))</f>
        <v/>
      </c>
    </row>
    <row r="9844" spans="45:56" x14ac:dyDescent="0.2">
      <c r="AS9844" s="4" t="s">
        <v>37768</v>
      </c>
      <c r="AT9844" s="4" t="s">
        <v>37769</v>
      </c>
      <c r="AU9844" s="4" t="s">
        <v>456</v>
      </c>
      <c r="AV9844" s="4" t="s">
        <v>35947</v>
      </c>
      <c r="AW9844" s="4" t="s">
        <v>1259</v>
      </c>
      <c r="AX9844" s="4"/>
      <c r="AY9844" s="4"/>
      <c r="AZ9844" s="4"/>
      <c r="BA9844" s="4"/>
      <c r="BB9844" s="4"/>
      <c r="BC9844" s="4">
        <v>40</v>
      </c>
      <c r="BD9844" t="str">
        <f>IF(AND(ADHOC!$G$15="",ADHOC!$S$4=""),"",IF(ADHOC!$G$15&lt;&gt;"",IF(ADHOC!$G$15=LEFT(Domein!$AS9844,LEN(ADHOC!$G$15)),MAX(Domein!BD$1:'Domein'!BD9843)+1,""),IF(ADHOC!$S$4=LEFT(Domein!$AS9844,LEN(ADHOC!$S$4)),MAX(Domein!BD$1:'Domein'!BD9843)+1,"")))</f>
        <v/>
      </c>
    </row>
    <row r="9845" spans="45:56" x14ac:dyDescent="0.2">
      <c r="AS9845" s="4" t="s">
        <v>37770</v>
      </c>
      <c r="AT9845" s="4" t="s">
        <v>37771</v>
      </c>
      <c r="AU9845" s="4" t="s">
        <v>456</v>
      </c>
      <c r="AV9845" s="4" t="s">
        <v>35947</v>
      </c>
      <c r="AW9845" s="4" t="s">
        <v>1259</v>
      </c>
      <c r="AX9845" s="4"/>
      <c r="AY9845" s="4"/>
      <c r="AZ9845" s="4"/>
      <c r="BA9845" s="4"/>
      <c r="BB9845" s="4"/>
      <c r="BC9845" s="4">
        <v>40</v>
      </c>
      <c r="BD9845" t="str">
        <f>IF(AND(ADHOC!$G$15="",ADHOC!$S$4=""),"",IF(ADHOC!$G$15&lt;&gt;"",IF(ADHOC!$G$15=LEFT(Domein!$AS9845,LEN(ADHOC!$G$15)),MAX(Domein!BD$1:'Domein'!BD9844)+1,""),IF(ADHOC!$S$4=LEFT(Domein!$AS9845,LEN(ADHOC!$S$4)),MAX(Domein!BD$1:'Domein'!BD9844)+1,"")))</f>
        <v/>
      </c>
    </row>
    <row r="9846" spans="45:56" x14ac:dyDescent="0.2">
      <c r="AS9846" s="4" t="s">
        <v>37772</v>
      </c>
      <c r="AT9846" s="4" t="s">
        <v>37773</v>
      </c>
      <c r="AU9846" s="4" t="s">
        <v>456</v>
      </c>
      <c r="AV9846" s="4" t="s">
        <v>35947</v>
      </c>
      <c r="AW9846" s="4" t="s">
        <v>1259</v>
      </c>
      <c r="AX9846" s="4"/>
      <c r="AY9846" s="4"/>
      <c r="AZ9846" s="4"/>
      <c r="BA9846" s="4"/>
      <c r="BB9846" s="4"/>
      <c r="BC9846" s="4">
        <v>40</v>
      </c>
      <c r="BD9846" t="str">
        <f>IF(AND(ADHOC!$G$15="",ADHOC!$S$4=""),"",IF(ADHOC!$G$15&lt;&gt;"",IF(ADHOC!$G$15=LEFT(Domein!$AS9846,LEN(ADHOC!$G$15)),MAX(Domein!BD$1:'Domein'!BD9845)+1,""),IF(ADHOC!$S$4=LEFT(Domein!$AS9846,LEN(ADHOC!$S$4)),MAX(Domein!BD$1:'Domein'!BD9845)+1,"")))</f>
        <v/>
      </c>
    </row>
    <row r="9847" spans="45:56" x14ac:dyDescent="0.2">
      <c r="AS9847" s="4" t="s">
        <v>37774</v>
      </c>
      <c r="AT9847" s="4" t="s">
        <v>37775</v>
      </c>
      <c r="AU9847" s="4" t="s">
        <v>456</v>
      </c>
      <c r="AV9847" s="4" t="s">
        <v>35947</v>
      </c>
      <c r="AW9847" s="4" t="s">
        <v>1259</v>
      </c>
      <c r="AX9847" s="4"/>
      <c r="AY9847" s="4"/>
      <c r="AZ9847" s="4"/>
      <c r="BA9847" s="4"/>
      <c r="BB9847" s="4"/>
      <c r="BC9847" s="4">
        <v>40</v>
      </c>
      <c r="BD9847" t="str">
        <f>IF(AND(ADHOC!$G$15="",ADHOC!$S$4=""),"",IF(ADHOC!$G$15&lt;&gt;"",IF(ADHOC!$G$15=LEFT(Domein!$AS9847,LEN(ADHOC!$G$15)),MAX(Domein!BD$1:'Domein'!BD9846)+1,""),IF(ADHOC!$S$4=LEFT(Domein!$AS9847,LEN(ADHOC!$S$4)),MAX(Domein!BD$1:'Domein'!BD9846)+1,"")))</f>
        <v/>
      </c>
    </row>
    <row r="9848" spans="45:56" x14ac:dyDescent="0.2">
      <c r="AS9848" s="4" t="s">
        <v>14266</v>
      </c>
      <c r="AT9848" s="4" t="s">
        <v>14267</v>
      </c>
      <c r="AU9848" s="4" t="s">
        <v>456</v>
      </c>
      <c r="AV9848" s="4" t="s">
        <v>794</v>
      </c>
      <c r="AW9848" s="4" t="s">
        <v>724</v>
      </c>
      <c r="AX9848" s="4"/>
      <c r="AY9848" s="4"/>
      <c r="AZ9848" s="4"/>
      <c r="BA9848" s="4"/>
      <c r="BB9848" s="4"/>
      <c r="BC9848" s="4">
        <v>40</v>
      </c>
      <c r="BD9848" t="str">
        <f>IF(AND(ADHOC!$G$15="",ADHOC!$S$4=""),"",IF(ADHOC!$G$15&lt;&gt;"",IF(ADHOC!$G$15=LEFT(Domein!$AS9848,LEN(ADHOC!$G$15)),MAX(Domein!BD$1:'Domein'!BD9847)+1,""),IF(ADHOC!$S$4=LEFT(Domein!$AS9848,LEN(ADHOC!$S$4)),MAX(Domein!BD$1:'Domein'!BD9847)+1,"")))</f>
        <v/>
      </c>
    </row>
    <row r="9849" spans="45:56" x14ac:dyDescent="0.2">
      <c r="AS9849" s="4" t="s">
        <v>34445</v>
      </c>
      <c r="AT9849" s="4" t="s">
        <v>7128</v>
      </c>
      <c r="AU9849" s="4" t="s">
        <v>456</v>
      </c>
      <c r="AV9849" s="4" t="s">
        <v>7668</v>
      </c>
      <c r="AW9849" s="4" t="s">
        <v>724</v>
      </c>
      <c r="AX9849" s="4"/>
      <c r="AY9849" s="4"/>
      <c r="AZ9849" s="4"/>
      <c r="BA9849" s="4"/>
      <c r="BB9849" s="4"/>
      <c r="BC9849" s="4">
        <v>40</v>
      </c>
      <c r="BD9849" t="str">
        <f>IF(AND(ADHOC!$G$15="",ADHOC!$S$4=""),"",IF(ADHOC!$G$15&lt;&gt;"",IF(ADHOC!$G$15=LEFT(Domein!$AS9849,LEN(ADHOC!$G$15)),MAX(Domein!BD$1:'Domein'!BD9848)+1,""),IF(ADHOC!$S$4=LEFT(Domein!$AS9849,LEN(ADHOC!$S$4)),MAX(Domein!BD$1:'Domein'!BD9848)+1,"")))</f>
        <v/>
      </c>
    </row>
    <row r="9850" spans="45:56" x14ac:dyDescent="0.2">
      <c r="AS9850" s="4" t="s">
        <v>12539</v>
      </c>
      <c r="AT9850" s="4" t="s">
        <v>7128</v>
      </c>
      <c r="AU9850" s="4" t="s">
        <v>456</v>
      </c>
      <c r="AV9850" s="4" t="s">
        <v>794</v>
      </c>
      <c r="AW9850" s="4" t="s">
        <v>724</v>
      </c>
      <c r="AX9850" s="4"/>
      <c r="AY9850" s="4"/>
      <c r="AZ9850" s="4"/>
      <c r="BA9850" s="4"/>
      <c r="BB9850" s="4"/>
      <c r="BC9850" s="4">
        <v>40</v>
      </c>
      <c r="BD9850" t="str">
        <f>IF(AND(ADHOC!$G$15="",ADHOC!$S$4=""),"",IF(ADHOC!$G$15&lt;&gt;"",IF(ADHOC!$G$15=LEFT(Domein!$AS9850,LEN(ADHOC!$G$15)),MAX(Domein!BD$1:'Domein'!BD9849)+1,""),IF(ADHOC!$S$4=LEFT(Domein!$AS9850,LEN(ADHOC!$S$4)),MAX(Domein!BD$1:'Domein'!BD9849)+1,"")))</f>
        <v/>
      </c>
    </row>
    <row r="9851" spans="45:56" x14ac:dyDescent="0.2">
      <c r="AS9851" s="4" t="s">
        <v>12540</v>
      </c>
      <c r="AT9851" s="4" t="s">
        <v>12541</v>
      </c>
      <c r="AU9851" s="4" t="s">
        <v>456</v>
      </c>
      <c r="AV9851" s="4" t="s">
        <v>794</v>
      </c>
      <c r="AW9851" s="4" t="s">
        <v>724</v>
      </c>
      <c r="AX9851" s="4"/>
      <c r="AY9851" s="4"/>
      <c r="AZ9851" s="4"/>
      <c r="BA9851" s="4"/>
      <c r="BB9851" s="4"/>
      <c r="BC9851" s="4">
        <v>40</v>
      </c>
      <c r="BD9851" t="str">
        <f>IF(AND(ADHOC!$G$15="",ADHOC!$S$4=""),"",IF(ADHOC!$G$15&lt;&gt;"",IF(ADHOC!$G$15=LEFT(Domein!$AS9851,LEN(ADHOC!$G$15)),MAX(Domein!BD$1:'Domein'!BD9850)+1,""),IF(ADHOC!$S$4=LEFT(Domein!$AS9851,LEN(ADHOC!$S$4)),MAX(Domein!BD$1:'Domein'!BD9850)+1,"")))</f>
        <v/>
      </c>
    </row>
    <row r="9852" spans="45:56" x14ac:dyDescent="0.2">
      <c r="AS9852" s="4" t="s">
        <v>34446</v>
      </c>
      <c r="AT9852" s="4" t="s">
        <v>34447</v>
      </c>
      <c r="AU9852" s="4" t="s">
        <v>456</v>
      </c>
      <c r="AV9852" s="4" t="s">
        <v>7668</v>
      </c>
      <c r="AW9852" s="4" t="s">
        <v>724</v>
      </c>
      <c r="AX9852" s="4"/>
      <c r="AY9852" s="4"/>
      <c r="AZ9852" s="4"/>
      <c r="BA9852" s="4"/>
      <c r="BB9852" s="4"/>
      <c r="BC9852" s="4">
        <v>40</v>
      </c>
      <c r="BD9852" t="str">
        <f>IF(AND(ADHOC!$G$15="",ADHOC!$S$4=""),"",IF(ADHOC!$G$15&lt;&gt;"",IF(ADHOC!$G$15=LEFT(Domein!$AS9852,LEN(ADHOC!$G$15)),MAX(Domein!BD$1:'Domein'!BD9851)+1,""),IF(ADHOC!$S$4=LEFT(Domein!$AS9852,LEN(ADHOC!$S$4)),MAX(Domein!BD$1:'Domein'!BD9851)+1,"")))</f>
        <v/>
      </c>
    </row>
    <row r="9853" spans="45:56" x14ac:dyDescent="0.2">
      <c r="AS9853" s="4" t="s">
        <v>32767</v>
      </c>
      <c r="AT9853" s="4" t="s">
        <v>32525</v>
      </c>
      <c r="AU9853" s="4" t="s">
        <v>456</v>
      </c>
      <c r="AV9853" s="4" t="s">
        <v>21516</v>
      </c>
      <c r="AW9853" s="4" t="s">
        <v>724</v>
      </c>
      <c r="AX9853" s="4"/>
      <c r="AY9853" s="4"/>
      <c r="AZ9853" s="4"/>
      <c r="BA9853" s="4"/>
      <c r="BB9853" s="4"/>
      <c r="BC9853" s="4">
        <v>40</v>
      </c>
      <c r="BD9853" t="str">
        <f>IF(AND(ADHOC!$G$15="",ADHOC!$S$4=""),"",IF(ADHOC!$G$15&lt;&gt;"",IF(ADHOC!$G$15=LEFT(Domein!$AS9853,LEN(ADHOC!$G$15)),MAX(Domein!BD$1:'Domein'!BD9852)+1,""),IF(ADHOC!$S$4=LEFT(Domein!$AS9853,LEN(ADHOC!$S$4)),MAX(Domein!BD$1:'Domein'!BD9852)+1,"")))</f>
        <v/>
      </c>
    </row>
    <row r="9854" spans="45:56" x14ac:dyDescent="0.2">
      <c r="AS9854" s="4" t="s">
        <v>34448</v>
      </c>
      <c r="AT9854" s="4" t="s">
        <v>34449</v>
      </c>
      <c r="AU9854" s="4" t="s">
        <v>456</v>
      </c>
      <c r="AV9854" s="4" t="s">
        <v>7668</v>
      </c>
      <c r="AW9854" s="4" t="s">
        <v>724</v>
      </c>
      <c r="AX9854" s="4"/>
      <c r="AY9854" s="4"/>
      <c r="AZ9854" s="4"/>
      <c r="BA9854" s="4"/>
      <c r="BB9854" s="4"/>
      <c r="BC9854" s="4">
        <v>40</v>
      </c>
      <c r="BD9854" t="str">
        <f>IF(AND(ADHOC!$G$15="",ADHOC!$S$4=""),"",IF(ADHOC!$G$15&lt;&gt;"",IF(ADHOC!$G$15=LEFT(Domein!$AS9854,LEN(ADHOC!$G$15)),MAX(Domein!BD$1:'Domein'!BD9853)+1,""),IF(ADHOC!$S$4=LEFT(Domein!$AS9854,LEN(ADHOC!$S$4)),MAX(Domein!BD$1:'Domein'!BD9853)+1,"")))</f>
        <v/>
      </c>
    </row>
    <row r="9855" spans="45:56" x14ac:dyDescent="0.2">
      <c r="AS9855" s="4" t="s">
        <v>15579</v>
      </c>
      <c r="AT9855" s="4" t="s">
        <v>15580</v>
      </c>
      <c r="AU9855" s="4" t="s">
        <v>456</v>
      </c>
      <c r="AV9855" s="4" t="s">
        <v>7668</v>
      </c>
      <c r="AW9855" s="4" t="s">
        <v>724</v>
      </c>
      <c r="AX9855" s="4"/>
      <c r="AY9855" s="4"/>
      <c r="AZ9855" s="4"/>
      <c r="BA9855" s="4"/>
      <c r="BB9855" s="4"/>
      <c r="BC9855" s="4">
        <v>40</v>
      </c>
      <c r="BD9855" t="str">
        <f>IF(AND(ADHOC!$G$15="",ADHOC!$S$4=""),"",IF(ADHOC!$G$15&lt;&gt;"",IF(ADHOC!$G$15=LEFT(Domein!$AS9855,LEN(ADHOC!$G$15)),MAX(Domein!BD$1:'Domein'!BD9854)+1,""),IF(ADHOC!$S$4=LEFT(Domein!$AS9855,LEN(ADHOC!$S$4)),MAX(Domein!BD$1:'Domein'!BD9854)+1,"")))</f>
        <v/>
      </c>
    </row>
    <row r="9856" spans="45:56" x14ac:dyDescent="0.2">
      <c r="AS9856" s="4" t="s">
        <v>15581</v>
      </c>
      <c r="AT9856" s="4" t="s">
        <v>10426</v>
      </c>
      <c r="AU9856" s="4" t="s">
        <v>456</v>
      </c>
      <c r="AV9856" s="4" t="s">
        <v>7668</v>
      </c>
      <c r="AW9856" s="4" t="s">
        <v>724</v>
      </c>
      <c r="AX9856" s="4"/>
      <c r="AY9856" s="4"/>
      <c r="AZ9856" s="4"/>
      <c r="BA9856" s="4"/>
      <c r="BB9856" s="4"/>
      <c r="BC9856" s="4">
        <v>40</v>
      </c>
      <c r="BD9856" t="str">
        <f>IF(AND(ADHOC!$G$15="",ADHOC!$S$4=""),"",IF(ADHOC!$G$15&lt;&gt;"",IF(ADHOC!$G$15=LEFT(Domein!$AS9856,LEN(ADHOC!$G$15)),MAX(Domein!BD$1:'Domein'!BD9855)+1,""),IF(ADHOC!$S$4=LEFT(Domein!$AS9856,LEN(ADHOC!$S$4)),MAX(Domein!BD$1:'Domein'!BD9855)+1,"")))</f>
        <v/>
      </c>
    </row>
    <row r="9857" spans="45:56" x14ac:dyDescent="0.2">
      <c r="AS9857" s="4" t="s">
        <v>15582</v>
      </c>
      <c r="AT9857" s="4" t="s">
        <v>15583</v>
      </c>
      <c r="AU9857" s="4" t="s">
        <v>456</v>
      </c>
      <c r="AV9857" s="4" t="s">
        <v>7668</v>
      </c>
      <c r="AW9857" s="4" t="s">
        <v>724</v>
      </c>
      <c r="AX9857" s="4"/>
      <c r="AY9857" s="4"/>
      <c r="AZ9857" s="4"/>
      <c r="BA9857" s="4"/>
      <c r="BB9857" s="4"/>
      <c r="BC9857" s="4">
        <v>40</v>
      </c>
      <c r="BD9857" t="str">
        <f>IF(AND(ADHOC!$G$15="",ADHOC!$S$4=""),"",IF(ADHOC!$G$15&lt;&gt;"",IF(ADHOC!$G$15=LEFT(Domein!$AS9857,LEN(ADHOC!$G$15)),MAX(Domein!BD$1:'Domein'!BD9856)+1,""),IF(ADHOC!$S$4=LEFT(Domein!$AS9857,LEN(ADHOC!$S$4)),MAX(Domein!BD$1:'Domein'!BD9856)+1,"")))</f>
        <v/>
      </c>
    </row>
    <row r="9858" spans="45:56" x14ac:dyDescent="0.2">
      <c r="AS9858" s="4" t="s">
        <v>13509</v>
      </c>
      <c r="AT9858" s="4" t="s">
        <v>13510</v>
      </c>
      <c r="AU9858" s="4" t="s">
        <v>456</v>
      </c>
      <c r="AV9858" s="4" t="s">
        <v>794</v>
      </c>
      <c r="AW9858" s="4" t="s">
        <v>724</v>
      </c>
      <c r="AX9858" s="4"/>
      <c r="AY9858" s="4"/>
      <c r="AZ9858" s="4"/>
      <c r="BA9858" s="4"/>
      <c r="BB9858" s="4"/>
      <c r="BC9858" s="4">
        <v>40</v>
      </c>
      <c r="BD9858" t="str">
        <f>IF(AND(ADHOC!$G$15="",ADHOC!$S$4=""),"",IF(ADHOC!$G$15&lt;&gt;"",IF(ADHOC!$G$15=LEFT(Domein!$AS9858,LEN(ADHOC!$G$15)),MAX(Domein!BD$1:'Domein'!BD9857)+1,""),IF(ADHOC!$S$4=LEFT(Domein!$AS9858,LEN(ADHOC!$S$4)),MAX(Domein!BD$1:'Domein'!BD9857)+1,"")))</f>
        <v/>
      </c>
    </row>
    <row r="9859" spans="45:56" x14ac:dyDescent="0.2">
      <c r="AS9859" s="4" t="s">
        <v>34450</v>
      </c>
      <c r="AT9859" s="4" t="s">
        <v>34451</v>
      </c>
      <c r="AU9859" s="4" t="s">
        <v>456</v>
      </c>
      <c r="AV9859" s="4" t="s">
        <v>7668</v>
      </c>
      <c r="AW9859" s="4" t="s">
        <v>724</v>
      </c>
      <c r="AX9859" s="4"/>
      <c r="AY9859" s="4"/>
      <c r="AZ9859" s="4"/>
      <c r="BA9859" s="4"/>
      <c r="BB9859" s="4"/>
      <c r="BC9859" s="4">
        <v>40</v>
      </c>
      <c r="BD9859" t="str">
        <f>IF(AND(ADHOC!$G$15="",ADHOC!$S$4=""),"",IF(ADHOC!$G$15&lt;&gt;"",IF(ADHOC!$G$15=LEFT(Domein!$AS9859,LEN(ADHOC!$G$15)),MAX(Domein!BD$1:'Domein'!BD9858)+1,""),IF(ADHOC!$S$4=LEFT(Domein!$AS9859,LEN(ADHOC!$S$4)),MAX(Domein!BD$1:'Domein'!BD9858)+1,"")))</f>
        <v/>
      </c>
    </row>
    <row r="9860" spans="45:56" x14ac:dyDescent="0.2">
      <c r="AS9860" s="4" t="s">
        <v>31627</v>
      </c>
      <c r="AT9860" s="4" t="s">
        <v>31628</v>
      </c>
      <c r="AU9860" s="4" t="s">
        <v>456</v>
      </c>
      <c r="AV9860" s="4" t="s">
        <v>21516</v>
      </c>
      <c r="AW9860" s="4" t="s">
        <v>724</v>
      </c>
      <c r="AX9860" s="4"/>
      <c r="AY9860" s="4"/>
      <c r="AZ9860" s="4"/>
      <c r="BA9860" s="4"/>
      <c r="BB9860" s="4"/>
      <c r="BC9860" s="4">
        <v>40</v>
      </c>
      <c r="BD9860" t="str">
        <f>IF(AND(ADHOC!$G$15="",ADHOC!$S$4=""),"",IF(ADHOC!$G$15&lt;&gt;"",IF(ADHOC!$G$15=LEFT(Domein!$AS9860,LEN(ADHOC!$G$15)),MAX(Domein!BD$1:'Domein'!BD9859)+1,""),IF(ADHOC!$S$4=LEFT(Domein!$AS9860,LEN(ADHOC!$S$4)),MAX(Domein!BD$1:'Domein'!BD9859)+1,"")))</f>
        <v/>
      </c>
    </row>
    <row r="9861" spans="45:56" x14ac:dyDescent="0.2">
      <c r="AS9861" s="4" t="s">
        <v>34452</v>
      </c>
      <c r="AT9861" s="4" t="s">
        <v>9917</v>
      </c>
      <c r="AU9861" s="4" t="s">
        <v>456</v>
      </c>
      <c r="AV9861" s="4" t="s">
        <v>7668</v>
      </c>
      <c r="AW9861" s="4" t="s">
        <v>724</v>
      </c>
      <c r="AX9861" s="4"/>
      <c r="AY9861" s="4"/>
      <c r="AZ9861" s="4"/>
      <c r="BA9861" s="4"/>
      <c r="BB9861" s="4"/>
      <c r="BC9861" s="4">
        <v>40</v>
      </c>
      <c r="BD9861" t="str">
        <f>IF(AND(ADHOC!$G$15="",ADHOC!$S$4=""),"",IF(ADHOC!$G$15&lt;&gt;"",IF(ADHOC!$G$15=LEFT(Domein!$AS9861,LEN(ADHOC!$G$15)),MAX(Domein!BD$1:'Domein'!BD9860)+1,""),IF(ADHOC!$S$4=LEFT(Domein!$AS9861,LEN(ADHOC!$S$4)),MAX(Domein!BD$1:'Domein'!BD9860)+1,"")))</f>
        <v/>
      </c>
    </row>
    <row r="9862" spans="45:56" x14ac:dyDescent="0.2">
      <c r="AS9862" s="4" t="s">
        <v>34453</v>
      </c>
      <c r="AT9862" s="4" t="s">
        <v>9918</v>
      </c>
      <c r="AU9862" s="4" t="s">
        <v>456</v>
      </c>
      <c r="AV9862" s="4" t="s">
        <v>7668</v>
      </c>
      <c r="AW9862" s="4" t="s">
        <v>724</v>
      </c>
      <c r="AX9862" s="4"/>
      <c r="AY9862" s="4"/>
      <c r="AZ9862" s="4"/>
      <c r="BA9862" s="4"/>
      <c r="BB9862" s="4"/>
      <c r="BC9862" s="4">
        <v>40</v>
      </c>
      <c r="BD9862" t="str">
        <f>IF(AND(ADHOC!$G$15="",ADHOC!$S$4=""),"",IF(ADHOC!$G$15&lt;&gt;"",IF(ADHOC!$G$15=LEFT(Domein!$AS9862,LEN(ADHOC!$G$15)),MAX(Domein!BD$1:'Domein'!BD9861)+1,""),IF(ADHOC!$S$4=LEFT(Domein!$AS9862,LEN(ADHOC!$S$4)),MAX(Domein!BD$1:'Domein'!BD9861)+1,"")))</f>
        <v/>
      </c>
    </row>
    <row r="9863" spans="45:56" x14ac:dyDescent="0.2">
      <c r="AS9863" s="4" t="s">
        <v>34454</v>
      </c>
      <c r="AT9863" s="4" t="s">
        <v>9919</v>
      </c>
      <c r="AU9863" s="4" t="s">
        <v>456</v>
      </c>
      <c r="AV9863" s="4" t="s">
        <v>7668</v>
      </c>
      <c r="AW9863" s="4" t="s">
        <v>724</v>
      </c>
      <c r="AX9863" s="4"/>
      <c r="AY9863" s="4"/>
      <c r="AZ9863" s="4"/>
      <c r="BA9863" s="4"/>
      <c r="BB9863" s="4"/>
      <c r="BC9863" s="4">
        <v>40</v>
      </c>
      <c r="BD9863" t="str">
        <f>IF(AND(ADHOC!$G$15="",ADHOC!$S$4=""),"",IF(ADHOC!$G$15&lt;&gt;"",IF(ADHOC!$G$15=LEFT(Domein!$AS9863,LEN(ADHOC!$G$15)),MAX(Domein!BD$1:'Domein'!BD9862)+1,""),IF(ADHOC!$S$4=LEFT(Domein!$AS9863,LEN(ADHOC!$S$4)),MAX(Domein!BD$1:'Domein'!BD9862)+1,"")))</f>
        <v/>
      </c>
    </row>
    <row r="9864" spans="45:56" x14ac:dyDescent="0.2">
      <c r="AS9864" s="4" t="s">
        <v>13378</v>
      </c>
      <c r="AT9864" s="4" t="s">
        <v>13379</v>
      </c>
      <c r="AU9864" s="4" t="s">
        <v>456</v>
      </c>
      <c r="AV9864" s="4" t="s">
        <v>794</v>
      </c>
      <c r="AW9864" s="4" t="s">
        <v>724</v>
      </c>
      <c r="AX9864" s="4"/>
      <c r="AY9864" s="4"/>
      <c r="AZ9864" s="4"/>
      <c r="BA9864" s="4"/>
      <c r="BB9864" s="4"/>
      <c r="BC9864" s="4">
        <v>40</v>
      </c>
      <c r="BD9864" t="str">
        <f>IF(AND(ADHOC!$G$15="",ADHOC!$S$4=""),"",IF(ADHOC!$G$15&lt;&gt;"",IF(ADHOC!$G$15=LEFT(Domein!$AS9864,LEN(ADHOC!$G$15)),MAX(Domein!BD$1:'Domein'!BD9863)+1,""),IF(ADHOC!$S$4=LEFT(Domein!$AS9864,LEN(ADHOC!$S$4)),MAX(Domein!BD$1:'Domein'!BD9863)+1,"")))</f>
        <v/>
      </c>
    </row>
    <row r="9865" spans="45:56" x14ac:dyDescent="0.2">
      <c r="AS9865" s="4" t="s">
        <v>13380</v>
      </c>
      <c r="AT9865" s="4" t="s">
        <v>11868</v>
      </c>
      <c r="AU9865" s="4" t="s">
        <v>456</v>
      </c>
      <c r="AV9865" s="4" t="s">
        <v>11776</v>
      </c>
      <c r="AW9865" s="4" t="s">
        <v>724</v>
      </c>
      <c r="AX9865" s="4"/>
      <c r="AY9865" s="4"/>
      <c r="AZ9865" s="4"/>
      <c r="BA9865" s="4"/>
      <c r="BB9865" s="4"/>
      <c r="BC9865" s="4">
        <v>40</v>
      </c>
      <c r="BD9865" t="str">
        <f>IF(AND(ADHOC!$G$15="",ADHOC!$S$4=""),"",IF(ADHOC!$G$15&lt;&gt;"",IF(ADHOC!$G$15=LEFT(Domein!$AS9865,LEN(ADHOC!$G$15)),MAX(Domein!BD$1:'Domein'!BD9864)+1,""),IF(ADHOC!$S$4=LEFT(Domein!$AS9865,LEN(ADHOC!$S$4)),MAX(Domein!BD$1:'Domein'!BD9864)+1,"")))</f>
        <v/>
      </c>
    </row>
    <row r="9866" spans="45:56" x14ac:dyDescent="0.2">
      <c r="AS9866" s="4" t="s">
        <v>13381</v>
      </c>
      <c r="AT9866" s="4" t="s">
        <v>13382</v>
      </c>
      <c r="AU9866" s="4" t="s">
        <v>456</v>
      </c>
      <c r="AV9866" s="4" t="s">
        <v>794</v>
      </c>
      <c r="AW9866" s="4" t="s">
        <v>724</v>
      </c>
      <c r="AX9866" s="4"/>
      <c r="AY9866" s="4"/>
      <c r="AZ9866" s="4"/>
      <c r="BA9866" s="4"/>
      <c r="BB9866" s="4"/>
      <c r="BC9866" s="4">
        <v>40</v>
      </c>
      <c r="BD9866" t="str">
        <f>IF(AND(ADHOC!$G$15="",ADHOC!$S$4=""),"",IF(ADHOC!$G$15&lt;&gt;"",IF(ADHOC!$G$15=LEFT(Domein!$AS9866,LEN(ADHOC!$G$15)),MAX(Domein!BD$1:'Domein'!BD9865)+1,""),IF(ADHOC!$S$4=LEFT(Domein!$AS9866,LEN(ADHOC!$S$4)),MAX(Domein!BD$1:'Domein'!BD9865)+1,"")))</f>
        <v/>
      </c>
    </row>
    <row r="9867" spans="45:56" x14ac:dyDescent="0.2">
      <c r="AS9867" s="4" t="s">
        <v>33430</v>
      </c>
      <c r="AT9867" s="4" t="s">
        <v>33431</v>
      </c>
      <c r="AU9867" s="4" t="s">
        <v>456</v>
      </c>
      <c r="AV9867" s="4" t="s">
        <v>794</v>
      </c>
      <c r="AW9867" s="4" t="s">
        <v>724</v>
      </c>
      <c r="AX9867" s="4"/>
      <c r="AY9867" s="4"/>
      <c r="AZ9867" s="4"/>
      <c r="BA9867" s="4"/>
      <c r="BB9867" s="4"/>
      <c r="BC9867" s="4">
        <v>40</v>
      </c>
      <c r="BD9867" t="str">
        <f>IF(AND(ADHOC!$G$15="",ADHOC!$S$4=""),"",IF(ADHOC!$G$15&lt;&gt;"",IF(ADHOC!$G$15=LEFT(Domein!$AS9867,LEN(ADHOC!$G$15)),MAX(Domein!BD$1:'Domein'!BD9866)+1,""),IF(ADHOC!$S$4=LEFT(Domein!$AS9867,LEN(ADHOC!$S$4)),MAX(Domein!BD$1:'Domein'!BD9866)+1,"")))</f>
        <v/>
      </c>
    </row>
    <row r="9868" spans="45:56" x14ac:dyDescent="0.2">
      <c r="AS9868" s="4" t="s">
        <v>33432</v>
      </c>
      <c r="AT9868" s="4" t="s">
        <v>33433</v>
      </c>
      <c r="AU9868" s="4" t="s">
        <v>456</v>
      </c>
      <c r="AV9868" s="4" t="s">
        <v>794</v>
      </c>
      <c r="AW9868" s="4" t="s">
        <v>724</v>
      </c>
      <c r="AX9868" s="4"/>
      <c r="AY9868" s="4"/>
      <c r="AZ9868" s="4"/>
      <c r="BA9868" s="4"/>
      <c r="BB9868" s="4"/>
      <c r="BC9868" s="4">
        <v>40</v>
      </c>
      <c r="BD9868" t="str">
        <f>IF(AND(ADHOC!$G$15="",ADHOC!$S$4=""),"",IF(ADHOC!$G$15&lt;&gt;"",IF(ADHOC!$G$15=LEFT(Domein!$AS9868,LEN(ADHOC!$G$15)),MAX(Domein!BD$1:'Domein'!BD9867)+1,""),IF(ADHOC!$S$4=LEFT(Domein!$AS9868,LEN(ADHOC!$S$4)),MAX(Domein!BD$1:'Domein'!BD9867)+1,"")))</f>
        <v/>
      </c>
    </row>
    <row r="9869" spans="45:56" x14ac:dyDescent="0.2">
      <c r="AS9869" s="4" t="s">
        <v>33434</v>
      </c>
      <c r="AT9869" s="4" t="s">
        <v>33435</v>
      </c>
      <c r="AU9869" s="4" t="s">
        <v>456</v>
      </c>
      <c r="AV9869" s="4" t="s">
        <v>794</v>
      </c>
      <c r="AW9869" s="4" t="s">
        <v>724</v>
      </c>
      <c r="AX9869" s="4"/>
      <c r="AY9869" s="4"/>
      <c r="AZ9869" s="4"/>
      <c r="BA9869" s="4"/>
      <c r="BB9869" s="4"/>
      <c r="BC9869" s="4">
        <v>40</v>
      </c>
      <c r="BD9869" t="str">
        <f>IF(AND(ADHOC!$G$15="",ADHOC!$S$4=""),"",IF(ADHOC!$G$15&lt;&gt;"",IF(ADHOC!$G$15=LEFT(Domein!$AS9869,LEN(ADHOC!$G$15)),MAX(Domein!BD$1:'Domein'!BD9868)+1,""),IF(ADHOC!$S$4=LEFT(Domein!$AS9869,LEN(ADHOC!$S$4)),MAX(Domein!BD$1:'Domein'!BD9868)+1,"")))</f>
        <v/>
      </c>
    </row>
    <row r="9870" spans="45:56" x14ac:dyDescent="0.2">
      <c r="AS9870" s="4" t="s">
        <v>33436</v>
      </c>
      <c r="AT9870" s="4" t="s">
        <v>5182</v>
      </c>
      <c r="AU9870" s="4" t="s">
        <v>456</v>
      </c>
      <c r="AV9870" s="4" t="s">
        <v>794</v>
      </c>
      <c r="AW9870" s="4" t="s">
        <v>724</v>
      </c>
      <c r="AX9870" s="4"/>
      <c r="AY9870" s="4"/>
      <c r="AZ9870" s="4"/>
      <c r="BA9870" s="4"/>
      <c r="BB9870" s="4"/>
      <c r="BC9870" s="4">
        <v>40</v>
      </c>
      <c r="BD9870" t="str">
        <f>IF(AND(ADHOC!$G$15="",ADHOC!$S$4=""),"",IF(ADHOC!$G$15&lt;&gt;"",IF(ADHOC!$G$15=LEFT(Domein!$AS9870,LEN(ADHOC!$G$15)),MAX(Domein!BD$1:'Domein'!BD9869)+1,""),IF(ADHOC!$S$4=LEFT(Domein!$AS9870,LEN(ADHOC!$S$4)),MAX(Domein!BD$1:'Domein'!BD9869)+1,"")))</f>
        <v/>
      </c>
    </row>
    <row r="9871" spans="45:56" x14ac:dyDescent="0.2">
      <c r="AS9871" s="4" t="s">
        <v>32990</v>
      </c>
      <c r="AT9871" s="4" t="s">
        <v>32991</v>
      </c>
      <c r="AU9871" s="4" t="s">
        <v>456</v>
      </c>
      <c r="AV9871" s="4" t="s">
        <v>794</v>
      </c>
      <c r="AW9871" s="4" t="s">
        <v>724</v>
      </c>
      <c r="AX9871" s="4"/>
      <c r="AY9871" s="4"/>
      <c r="AZ9871" s="4"/>
      <c r="BA9871" s="4"/>
      <c r="BB9871" s="4"/>
      <c r="BC9871" s="4">
        <v>40</v>
      </c>
      <c r="BD9871" t="str">
        <f>IF(AND(ADHOC!$G$15="",ADHOC!$S$4=""),"",IF(ADHOC!$G$15&lt;&gt;"",IF(ADHOC!$G$15=LEFT(Domein!$AS9871,LEN(ADHOC!$G$15)),MAX(Domein!BD$1:'Domein'!BD9870)+1,""),IF(ADHOC!$S$4=LEFT(Domein!$AS9871,LEN(ADHOC!$S$4)),MAX(Domein!BD$1:'Domein'!BD9870)+1,"")))</f>
        <v/>
      </c>
    </row>
    <row r="9872" spans="45:56" x14ac:dyDescent="0.2">
      <c r="AS9872" s="4" t="s">
        <v>34806</v>
      </c>
      <c r="AT9872" s="4" t="s">
        <v>5185</v>
      </c>
      <c r="AU9872" s="4" t="s">
        <v>456</v>
      </c>
      <c r="AV9872" s="4" t="s">
        <v>794</v>
      </c>
      <c r="AW9872" s="4" t="s">
        <v>724</v>
      </c>
      <c r="AX9872" s="4"/>
      <c r="AY9872" s="4"/>
      <c r="AZ9872" s="4"/>
      <c r="BA9872" s="4"/>
      <c r="BB9872" s="4"/>
      <c r="BC9872" s="4">
        <v>40</v>
      </c>
      <c r="BD9872" t="str">
        <f>IF(AND(ADHOC!$G$15="",ADHOC!$S$4=""),"",IF(ADHOC!$G$15&lt;&gt;"",IF(ADHOC!$G$15=LEFT(Domein!$AS9872,LEN(ADHOC!$G$15)),MAX(Domein!BD$1:'Domein'!BD9871)+1,""),IF(ADHOC!$S$4=LEFT(Domein!$AS9872,LEN(ADHOC!$S$4)),MAX(Domein!BD$1:'Domein'!BD9871)+1,"")))</f>
        <v/>
      </c>
    </row>
    <row r="9873" spans="45:56" x14ac:dyDescent="0.2">
      <c r="AS9873" s="4" t="s">
        <v>33437</v>
      </c>
      <c r="AT9873" s="4" t="s">
        <v>33438</v>
      </c>
      <c r="AU9873" s="4" t="s">
        <v>456</v>
      </c>
      <c r="AV9873" s="4" t="s">
        <v>794</v>
      </c>
      <c r="AW9873" s="4" t="s">
        <v>724</v>
      </c>
      <c r="AX9873" s="4"/>
      <c r="AY9873" s="4"/>
      <c r="AZ9873" s="4"/>
      <c r="BA9873" s="4"/>
      <c r="BB9873" s="4"/>
      <c r="BC9873" s="4">
        <v>40</v>
      </c>
      <c r="BD9873" t="str">
        <f>IF(AND(ADHOC!$G$15="",ADHOC!$S$4=""),"",IF(ADHOC!$G$15&lt;&gt;"",IF(ADHOC!$G$15=LEFT(Domein!$AS9873,LEN(ADHOC!$G$15)),MAX(Domein!BD$1:'Domein'!BD9872)+1,""),IF(ADHOC!$S$4=LEFT(Domein!$AS9873,LEN(ADHOC!$S$4)),MAX(Domein!BD$1:'Domein'!BD9872)+1,"")))</f>
        <v/>
      </c>
    </row>
    <row r="9874" spans="45:56" x14ac:dyDescent="0.2">
      <c r="AS9874" s="4" t="s">
        <v>37776</v>
      </c>
      <c r="AT9874" s="4" t="s">
        <v>37777</v>
      </c>
      <c r="AU9874" s="4" t="s">
        <v>456</v>
      </c>
      <c r="AV9874" s="4" t="s">
        <v>35947</v>
      </c>
      <c r="AW9874" s="4" t="s">
        <v>1259</v>
      </c>
      <c r="AX9874" s="4"/>
      <c r="AY9874" s="4"/>
      <c r="AZ9874" s="4"/>
      <c r="BA9874" s="4"/>
      <c r="BB9874" s="4"/>
      <c r="BC9874" s="4">
        <v>40</v>
      </c>
      <c r="BD9874" t="str">
        <f>IF(AND(ADHOC!$G$15="",ADHOC!$S$4=""),"",IF(ADHOC!$G$15&lt;&gt;"",IF(ADHOC!$G$15=LEFT(Domein!$AS9874,LEN(ADHOC!$G$15)),MAX(Domein!BD$1:'Domein'!BD9873)+1,""),IF(ADHOC!$S$4=LEFT(Domein!$AS9874,LEN(ADHOC!$S$4)),MAX(Domein!BD$1:'Domein'!BD9873)+1,"")))</f>
        <v/>
      </c>
    </row>
    <row r="9875" spans="45:56" x14ac:dyDescent="0.2">
      <c r="AS9875" s="4" t="s">
        <v>37778</v>
      </c>
      <c r="AT9875" s="4" t="s">
        <v>37779</v>
      </c>
      <c r="AU9875" s="4" t="s">
        <v>456</v>
      </c>
      <c r="AV9875" s="4" t="s">
        <v>35947</v>
      </c>
      <c r="AW9875" s="4" t="s">
        <v>1259</v>
      </c>
      <c r="AX9875" s="4"/>
      <c r="AY9875" s="4"/>
      <c r="AZ9875" s="4"/>
      <c r="BA9875" s="4"/>
      <c r="BB9875" s="4"/>
      <c r="BC9875" s="4">
        <v>40</v>
      </c>
      <c r="BD9875" t="str">
        <f>IF(AND(ADHOC!$G$15="",ADHOC!$S$4=""),"",IF(ADHOC!$G$15&lt;&gt;"",IF(ADHOC!$G$15=LEFT(Domein!$AS9875,LEN(ADHOC!$G$15)),MAX(Domein!BD$1:'Domein'!BD9874)+1,""),IF(ADHOC!$S$4=LEFT(Domein!$AS9875,LEN(ADHOC!$S$4)),MAX(Domein!BD$1:'Domein'!BD9874)+1,"")))</f>
        <v/>
      </c>
    </row>
    <row r="9876" spans="45:56" x14ac:dyDescent="0.2">
      <c r="AS9876" s="4" t="s">
        <v>37780</v>
      </c>
      <c r="AT9876" s="4" t="s">
        <v>37781</v>
      </c>
      <c r="AU9876" s="4" t="s">
        <v>456</v>
      </c>
      <c r="AV9876" s="4" t="s">
        <v>35947</v>
      </c>
      <c r="AW9876" s="4" t="s">
        <v>1259</v>
      </c>
      <c r="AX9876" s="4"/>
      <c r="AY9876" s="4"/>
      <c r="AZ9876" s="4"/>
      <c r="BA9876" s="4"/>
      <c r="BB9876" s="4"/>
      <c r="BC9876" s="4">
        <v>40</v>
      </c>
      <c r="BD9876" t="str">
        <f>IF(AND(ADHOC!$G$15="",ADHOC!$S$4=""),"",IF(ADHOC!$G$15&lt;&gt;"",IF(ADHOC!$G$15=LEFT(Domein!$AS9876,LEN(ADHOC!$G$15)),MAX(Domein!BD$1:'Domein'!BD9875)+1,""),IF(ADHOC!$S$4=LEFT(Domein!$AS9876,LEN(ADHOC!$S$4)),MAX(Domein!BD$1:'Domein'!BD9875)+1,"")))</f>
        <v/>
      </c>
    </row>
    <row r="9877" spans="45:56" x14ac:dyDescent="0.2">
      <c r="AS9877" s="4" t="s">
        <v>37782</v>
      </c>
      <c r="AT9877" s="4" t="s">
        <v>37783</v>
      </c>
      <c r="AU9877" s="4" t="s">
        <v>456</v>
      </c>
      <c r="AV9877" s="4" t="s">
        <v>35947</v>
      </c>
      <c r="AW9877" s="4" t="s">
        <v>1259</v>
      </c>
      <c r="AX9877" s="4"/>
      <c r="AY9877" s="4"/>
      <c r="AZ9877" s="4"/>
      <c r="BA9877" s="4"/>
      <c r="BB9877" s="4"/>
      <c r="BC9877" s="4">
        <v>40</v>
      </c>
      <c r="BD9877" t="str">
        <f>IF(AND(ADHOC!$G$15="",ADHOC!$S$4=""),"",IF(ADHOC!$G$15&lt;&gt;"",IF(ADHOC!$G$15=LEFT(Domein!$AS9877,LEN(ADHOC!$G$15)),MAX(Domein!BD$1:'Domein'!BD9876)+1,""),IF(ADHOC!$S$4=LEFT(Domein!$AS9877,LEN(ADHOC!$S$4)),MAX(Domein!BD$1:'Domein'!BD9876)+1,"")))</f>
        <v/>
      </c>
    </row>
    <row r="9878" spans="45:56" x14ac:dyDescent="0.2">
      <c r="AS9878" s="4" t="s">
        <v>37784</v>
      </c>
      <c r="AT9878" s="4" t="s">
        <v>37785</v>
      </c>
      <c r="AU9878" s="4" t="s">
        <v>456</v>
      </c>
      <c r="AV9878" s="4" t="s">
        <v>35947</v>
      </c>
      <c r="AW9878" s="4" t="s">
        <v>1259</v>
      </c>
      <c r="AX9878" s="4"/>
      <c r="AY9878" s="4"/>
      <c r="AZ9878" s="4"/>
      <c r="BA9878" s="4"/>
      <c r="BB9878" s="4"/>
      <c r="BC9878" s="4">
        <v>40</v>
      </c>
      <c r="BD9878" t="str">
        <f>IF(AND(ADHOC!$G$15="",ADHOC!$S$4=""),"",IF(ADHOC!$G$15&lt;&gt;"",IF(ADHOC!$G$15=LEFT(Domein!$AS9878,LEN(ADHOC!$G$15)),MAX(Domein!BD$1:'Domein'!BD9877)+1,""),IF(ADHOC!$S$4=LEFT(Domein!$AS9878,LEN(ADHOC!$S$4)),MAX(Domein!BD$1:'Domein'!BD9877)+1,"")))</f>
        <v/>
      </c>
    </row>
    <row r="9879" spans="45:56" x14ac:dyDescent="0.2">
      <c r="AS9879" s="4" t="s">
        <v>37786</v>
      </c>
      <c r="AT9879" s="4" t="s">
        <v>37787</v>
      </c>
      <c r="AU9879" s="4" t="s">
        <v>456</v>
      </c>
      <c r="AV9879" s="4" t="s">
        <v>35947</v>
      </c>
      <c r="AW9879" s="4" t="s">
        <v>1259</v>
      </c>
      <c r="AX9879" s="4"/>
      <c r="AY9879" s="4"/>
      <c r="AZ9879" s="4"/>
      <c r="BA9879" s="4"/>
      <c r="BB9879" s="4"/>
      <c r="BC9879" s="4">
        <v>40</v>
      </c>
      <c r="BD9879" t="str">
        <f>IF(AND(ADHOC!$G$15="",ADHOC!$S$4=""),"",IF(ADHOC!$G$15&lt;&gt;"",IF(ADHOC!$G$15=LEFT(Domein!$AS9879,LEN(ADHOC!$G$15)),MAX(Domein!BD$1:'Domein'!BD9878)+1,""),IF(ADHOC!$S$4=LEFT(Domein!$AS9879,LEN(ADHOC!$S$4)),MAX(Domein!BD$1:'Domein'!BD9878)+1,"")))</f>
        <v/>
      </c>
    </row>
    <row r="9880" spans="45:56" x14ac:dyDescent="0.2">
      <c r="AS9880" s="4" t="s">
        <v>34807</v>
      </c>
      <c r="AT9880" s="4" t="s">
        <v>32554</v>
      </c>
      <c r="AU9880" s="4" t="s">
        <v>456</v>
      </c>
      <c r="AV9880" s="4" t="s">
        <v>21516</v>
      </c>
      <c r="AW9880" s="4" t="s">
        <v>724</v>
      </c>
      <c r="AX9880" s="4"/>
      <c r="AY9880" s="4"/>
      <c r="AZ9880" s="4"/>
      <c r="BA9880" s="4"/>
      <c r="BB9880" s="4"/>
      <c r="BC9880" s="4">
        <v>40</v>
      </c>
      <c r="BD9880" t="str">
        <f>IF(AND(ADHOC!$G$15="",ADHOC!$S$4=""),"",IF(ADHOC!$G$15&lt;&gt;"",IF(ADHOC!$G$15=LEFT(Domein!$AS9880,LEN(ADHOC!$G$15)),MAX(Domein!BD$1:'Domein'!BD9879)+1,""),IF(ADHOC!$S$4=LEFT(Domein!$AS9880,LEN(ADHOC!$S$4)),MAX(Domein!BD$1:'Domein'!BD9879)+1,"")))</f>
        <v/>
      </c>
    </row>
    <row r="9881" spans="45:56" x14ac:dyDescent="0.2">
      <c r="AS9881" s="4" t="s">
        <v>12542</v>
      </c>
      <c r="AT9881" s="4" t="s">
        <v>5213</v>
      </c>
      <c r="AU9881" s="4" t="s">
        <v>456</v>
      </c>
      <c r="AV9881" s="4" t="s">
        <v>8340</v>
      </c>
      <c r="AW9881" s="4" t="s">
        <v>724</v>
      </c>
      <c r="AX9881" s="4"/>
      <c r="AY9881" s="4"/>
      <c r="AZ9881" s="4"/>
      <c r="BA9881" s="4"/>
      <c r="BB9881" s="4"/>
      <c r="BC9881" s="4">
        <v>40</v>
      </c>
      <c r="BD9881" t="str">
        <f>IF(AND(ADHOC!$G$15="",ADHOC!$S$4=""),"",IF(ADHOC!$G$15&lt;&gt;"",IF(ADHOC!$G$15=LEFT(Domein!$AS9881,LEN(ADHOC!$G$15)),MAX(Domein!BD$1:'Domein'!BD9880)+1,""),IF(ADHOC!$S$4=LEFT(Domein!$AS9881,LEN(ADHOC!$S$4)),MAX(Domein!BD$1:'Domein'!BD9880)+1,"")))</f>
        <v/>
      </c>
    </row>
    <row r="9882" spans="45:56" x14ac:dyDescent="0.2">
      <c r="AS9882" s="4" t="s">
        <v>34808</v>
      </c>
      <c r="AT9882" s="4" t="s">
        <v>32557</v>
      </c>
      <c r="AU9882" s="4" t="s">
        <v>456</v>
      </c>
      <c r="AV9882" s="4" t="s">
        <v>8340</v>
      </c>
      <c r="AW9882" s="4" t="s">
        <v>724</v>
      </c>
      <c r="AX9882" s="4"/>
      <c r="AY9882" s="4"/>
      <c r="AZ9882" s="4"/>
      <c r="BA9882" s="4"/>
      <c r="BB9882" s="4"/>
      <c r="BC9882" s="4">
        <v>40</v>
      </c>
      <c r="BD9882" t="str">
        <f>IF(AND(ADHOC!$G$15="",ADHOC!$S$4=""),"",IF(ADHOC!$G$15&lt;&gt;"",IF(ADHOC!$G$15=LEFT(Domein!$AS9882,LEN(ADHOC!$G$15)),MAX(Domein!BD$1:'Domein'!BD9881)+1,""),IF(ADHOC!$S$4=LEFT(Domein!$AS9882,LEN(ADHOC!$S$4)),MAX(Domein!BD$1:'Domein'!BD9881)+1,"")))</f>
        <v/>
      </c>
    </row>
    <row r="9883" spans="45:56" x14ac:dyDescent="0.2">
      <c r="AS9883" s="4" t="s">
        <v>31629</v>
      </c>
      <c r="AT9883" s="4" t="s">
        <v>31630</v>
      </c>
      <c r="AU9883" s="4" t="s">
        <v>456</v>
      </c>
      <c r="AV9883" s="4" t="s">
        <v>21516</v>
      </c>
      <c r="AW9883" s="4" t="s">
        <v>724</v>
      </c>
      <c r="AX9883" s="4"/>
      <c r="AY9883" s="4"/>
      <c r="AZ9883" s="4"/>
      <c r="BA9883" s="4"/>
      <c r="BB9883" s="4"/>
      <c r="BC9883" s="4">
        <v>40</v>
      </c>
      <c r="BD9883" t="str">
        <f>IF(AND(ADHOC!$G$15="",ADHOC!$S$4=""),"",IF(ADHOC!$G$15&lt;&gt;"",IF(ADHOC!$G$15=LEFT(Domein!$AS9883,LEN(ADHOC!$G$15)),MAX(Domein!BD$1:'Domein'!BD9882)+1,""),IF(ADHOC!$S$4=LEFT(Domein!$AS9883,LEN(ADHOC!$S$4)),MAX(Domein!BD$1:'Domein'!BD9882)+1,"")))</f>
        <v/>
      </c>
    </row>
    <row r="9884" spans="45:56" x14ac:dyDescent="0.2">
      <c r="AS9884" s="4" t="s">
        <v>32450</v>
      </c>
      <c r="AT9884" s="4" t="s">
        <v>32451</v>
      </c>
      <c r="AU9884" s="4" t="s">
        <v>456</v>
      </c>
      <c r="AV9884" s="4" t="s">
        <v>21516</v>
      </c>
      <c r="AW9884" s="4" t="s">
        <v>724</v>
      </c>
      <c r="AX9884" s="4"/>
      <c r="AY9884" s="4"/>
      <c r="AZ9884" s="4"/>
      <c r="BA9884" s="4"/>
      <c r="BB9884" s="4"/>
      <c r="BC9884" s="4">
        <v>40</v>
      </c>
      <c r="BD9884" t="str">
        <f>IF(AND(ADHOC!$G$15="",ADHOC!$S$4=""),"",IF(ADHOC!$G$15&lt;&gt;"",IF(ADHOC!$G$15=LEFT(Domein!$AS9884,LEN(ADHOC!$G$15)),MAX(Domein!BD$1:'Domein'!BD9883)+1,""),IF(ADHOC!$S$4=LEFT(Domein!$AS9884,LEN(ADHOC!$S$4)),MAX(Domein!BD$1:'Domein'!BD9883)+1,"")))</f>
        <v/>
      </c>
    </row>
    <row r="9885" spans="45:56" x14ac:dyDescent="0.2">
      <c r="AS9885" s="4" t="s">
        <v>32452</v>
      </c>
      <c r="AT9885" s="4" t="s">
        <v>32453</v>
      </c>
      <c r="AU9885" s="4" t="s">
        <v>456</v>
      </c>
      <c r="AV9885" s="4" t="s">
        <v>21516</v>
      </c>
      <c r="AW9885" s="4" t="s">
        <v>724</v>
      </c>
      <c r="AX9885" s="4"/>
      <c r="AY9885" s="4"/>
      <c r="AZ9885" s="4"/>
      <c r="BA9885" s="4"/>
      <c r="BB9885" s="4"/>
      <c r="BC9885" s="4">
        <v>40</v>
      </c>
      <c r="BD9885" t="str">
        <f>IF(AND(ADHOC!$G$15="",ADHOC!$S$4=""),"",IF(ADHOC!$G$15&lt;&gt;"",IF(ADHOC!$G$15=LEFT(Domein!$AS9885,LEN(ADHOC!$G$15)),MAX(Domein!BD$1:'Domein'!BD9884)+1,""),IF(ADHOC!$S$4=LEFT(Domein!$AS9885,LEN(ADHOC!$S$4)),MAX(Domein!BD$1:'Domein'!BD9884)+1,"")))</f>
        <v/>
      </c>
    </row>
    <row r="9886" spans="45:56" x14ac:dyDescent="0.2">
      <c r="AS9886" s="4" t="s">
        <v>12543</v>
      </c>
      <c r="AT9886" s="4" t="s">
        <v>12544</v>
      </c>
      <c r="AU9886" s="4" t="s">
        <v>456</v>
      </c>
      <c r="AV9886" s="4" t="s">
        <v>8340</v>
      </c>
      <c r="AW9886" s="4" t="s">
        <v>724</v>
      </c>
      <c r="AX9886" s="4"/>
      <c r="AY9886" s="4"/>
      <c r="AZ9886" s="4"/>
      <c r="BA9886" s="4"/>
      <c r="BB9886" s="4"/>
      <c r="BC9886" s="4">
        <v>40</v>
      </c>
      <c r="BD9886" t="str">
        <f>IF(AND(ADHOC!$G$15="",ADHOC!$S$4=""),"",IF(ADHOC!$G$15&lt;&gt;"",IF(ADHOC!$G$15=LEFT(Domein!$AS9886,LEN(ADHOC!$G$15)),MAX(Domein!BD$1:'Domein'!BD9885)+1,""),IF(ADHOC!$S$4=LEFT(Domein!$AS9886,LEN(ADHOC!$S$4)),MAX(Domein!BD$1:'Domein'!BD9885)+1,"")))</f>
        <v/>
      </c>
    </row>
    <row r="9887" spans="45:56" x14ac:dyDescent="0.2">
      <c r="AS9887" s="4" t="s">
        <v>34455</v>
      </c>
      <c r="AT9887" s="4" t="s">
        <v>34456</v>
      </c>
      <c r="AU9887" s="4" t="s">
        <v>456</v>
      </c>
      <c r="AV9887" s="4" t="s">
        <v>7668</v>
      </c>
      <c r="AW9887" s="4" t="s">
        <v>724</v>
      </c>
      <c r="AX9887" s="4"/>
      <c r="AY9887" s="4"/>
      <c r="AZ9887" s="4"/>
      <c r="BA9887" s="4"/>
      <c r="BB9887" s="4"/>
      <c r="BC9887" s="4">
        <v>40</v>
      </c>
      <c r="BD9887" t="str">
        <f>IF(AND(ADHOC!$G$15="",ADHOC!$S$4=""),"",IF(ADHOC!$G$15&lt;&gt;"",IF(ADHOC!$G$15=LEFT(Domein!$AS9887,LEN(ADHOC!$G$15)),MAX(Domein!BD$1:'Domein'!BD9886)+1,""),IF(ADHOC!$S$4=LEFT(Domein!$AS9887,LEN(ADHOC!$S$4)),MAX(Domein!BD$1:'Domein'!BD9886)+1,"")))</f>
        <v/>
      </c>
    </row>
    <row r="9888" spans="45:56" x14ac:dyDescent="0.2">
      <c r="AS9888" s="4" t="s">
        <v>34457</v>
      </c>
      <c r="AT9888" s="4" t="s">
        <v>34458</v>
      </c>
      <c r="AU9888" s="4" t="s">
        <v>456</v>
      </c>
      <c r="AV9888" s="4" t="s">
        <v>7668</v>
      </c>
      <c r="AW9888" s="4" t="s">
        <v>724</v>
      </c>
      <c r="AX9888" s="4"/>
      <c r="AY9888" s="4"/>
      <c r="AZ9888" s="4"/>
      <c r="BA9888" s="4"/>
      <c r="BB9888" s="4"/>
      <c r="BC9888" s="4">
        <v>40</v>
      </c>
      <c r="BD9888" t="str">
        <f>IF(AND(ADHOC!$G$15="",ADHOC!$S$4=""),"",IF(ADHOC!$G$15&lt;&gt;"",IF(ADHOC!$G$15=LEFT(Domein!$AS9888,LEN(ADHOC!$G$15)),MAX(Domein!BD$1:'Domein'!BD9887)+1,""),IF(ADHOC!$S$4=LEFT(Domein!$AS9888,LEN(ADHOC!$S$4)),MAX(Domein!BD$1:'Domein'!BD9887)+1,"")))</f>
        <v/>
      </c>
    </row>
    <row r="9889" spans="45:56" x14ac:dyDescent="0.2">
      <c r="AS9889" s="4" t="s">
        <v>14493</v>
      </c>
      <c r="AT9889" s="4" t="s">
        <v>14494</v>
      </c>
      <c r="AU9889" s="4" t="s">
        <v>456</v>
      </c>
      <c r="AV9889" s="4" t="s">
        <v>794</v>
      </c>
      <c r="AW9889" s="4" t="s">
        <v>724</v>
      </c>
      <c r="AX9889" s="4"/>
      <c r="AY9889" s="4"/>
      <c r="AZ9889" s="4"/>
      <c r="BA9889" s="4"/>
      <c r="BB9889" s="4"/>
      <c r="BC9889" s="4">
        <v>40</v>
      </c>
      <c r="BD9889" t="str">
        <f>IF(AND(ADHOC!$G$15="",ADHOC!$S$4=""),"",IF(ADHOC!$G$15&lt;&gt;"",IF(ADHOC!$G$15=LEFT(Domein!$AS9889,LEN(ADHOC!$G$15)),MAX(Domein!BD$1:'Domein'!BD9888)+1,""),IF(ADHOC!$S$4=LEFT(Domein!$AS9889,LEN(ADHOC!$S$4)),MAX(Domein!BD$1:'Domein'!BD9888)+1,"")))</f>
        <v/>
      </c>
    </row>
    <row r="9890" spans="45:56" x14ac:dyDescent="0.2">
      <c r="AS9890" s="4" t="s">
        <v>15584</v>
      </c>
      <c r="AT9890" s="4" t="s">
        <v>15585</v>
      </c>
      <c r="AU9890" s="4" t="s">
        <v>456</v>
      </c>
      <c r="AV9890" s="4" t="s">
        <v>7668</v>
      </c>
      <c r="AW9890" s="4" t="s">
        <v>724</v>
      </c>
      <c r="AX9890" s="4"/>
      <c r="AY9890" s="4"/>
      <c r="AZ9890" s="4"/>
      <c r="BA9890" s="4"/>
      <c r="BB9890" s="4"/>
      <c r="BC9890" s="4">
        <v>40</v>
      </c>
      <c r="BD9890" t="str">
        <f>IF(AND(ADHOC!$G$15="",ADHOC!$S$4=""),"",IF(ADHOC!$G$15&lt;&gt;"",IF(ADHOC!$G$15=LEFT(Domein!$AS9890,LEN(ADHOC!$G$15)),MAX(Domein!BD$1:'Domein'!BD9889)+1,""),IF(ADHOC!$S$4=LEFT(Domein!$AS9890,LEN(ADHOC!$S$4)),MAX(Domein!BD$1:'Domein'!BD9889)+1,"")))</f>
        <v/>
      </c>
    </row>
    <row r="9891" spans="45:56" x14ac:dyDescent="0.2">
      <c r="AS9891" s="4" t="s">
        <v>15586</v>
      </c>
      <c r="AT9891" s="4" t="s">
        <v>15587</v>
      </c>
      <c r="AU9891" s="4" t="s">
        <v>456</v>
      </c>
      <c r="AV9891" s="4" t="s">
        <v>7668</v>
      </c>
      <c r="AW9891" s="4" t="s">
        <v>724</v>
      </c>
      <c r="AX9891" s="4"/>
      <c r="AY9891" s="4"/>
      <c r="AZ9891" s="4"/>
      <c r="BA9891" s="4"/>
      <c r="BB9891" s="4"/>
      <c r="BC9891" s="4">
        <v>40</v>
      </c>
      <c r="BD9891" t="str">
        <f>IF(AND(ADHOC!$G$15="",ADHOC!$S$4=""),"",IF(ADHOC!$G$15&lt;&gt;"",IF(ADHOC!$G$15=LEFT(Domein!$AS9891,LEN(ADHOC!$G$15)),MAX(Domein!BD$1:'Domein'!BD9890)+1,""),IF(ADHOC!$S$4=LEFT(Domein!$AS9891,LEN(ADHOC!$S$4)),MAX(Domein!BD$1:'Domein'!BD9890)+1,"")))</f>
        <v/>
      </c>
    </row>
    <row r="9892" spans="45:56" x14ac:dyDescent="0.2">
      <c r="AS9892" s="4" t="s">
        <v>14495</v>
      </c>
      <c r="AT9892" s="4" t="s">
        <v>14496</v>
      </c>
      <c r="AU9892" s="4" t="s">
        <v>456</v>
      </c>
      <c r="AV9892" s="4" t="s">
        <v>794</v>
      </c>
      <c r="AW9892" s="4" t="s">
        <v>724</v>
      </c>
      <c r="AX9892" s="4"/>
      <c r="AY9892" s="4"/>
      <c r="AZ9892" s="4"/>
      <c r="BA9892" s="4"/>
      <c r="BB9892" s="4"/>
      <c r="BC9892" s="4">
        <v>40</v>
      </c>
      <c r="BD9892" t="str">
        <f>IF(AND(ADHOC!$G$15="",ADHOC!$S$4=""),"",IF(ADHOC!$G$15&lt;&gt;"",IF(ADHOC!$G$15=LEFT(Domein!$AS9892,LEN(ADHOC!$G$15)),MAX(Domein!BD$1:'Domein'!BD9891)+1,""),IF(ADHOC!$S$4=LEFT(Domein!$AS9892,LEN(ADHOC!$S$4)),MAX(Domein!BD$1:'Domein'!BD9891)+1,"")))</f>
        <v/>
      </c>
    </row>
    <row r="9893" spans="45:56" x14ac:dyDescent="0.2">
      <c r="AS9893" s="4" t="s">
        <v>14497</v>
      </c>
      <c r="AT9893" s="4" t="s">
        <v>14498</v>
      </c>
      <c r="AU9893" s="4" t="s">
        <v>456</v>
      </c>
      <c r="AV9893" s="4" t="s">
        <v>794</v>
      </c>
      <c r="AW9893" s="4" t="s">
        <v>724</v>
      </c>
      <c r="AX9893" s="4"/>
      <c r="AY9893" s="4"/>
      <c r="AZ9893" s="4"/>
      <c r="BA9893" s="4"/>
      <c r="BB9893" s="4"/>
      <c r="BC9893" s="4">
        <v>40</v>
      </c>
      <c r="BD9893" t="str">
        <f>IF(AND(ADHOC!$G$15="",ADHOC!$S$4=""),"",IF(ADHOC!$G$15&lt;&gt;"",IF(ADHOC!$G$15=LEFT(Domein!$AS9893,LEN(ADHOC!$G$15)),MAX(Domein!BD$1:'Domein'!BD9892)+1,""),IF(ADHOC!$S$4=LEFT(Domein!$AS9893,LEN(ADHOC!$S$4)),MAX(Domein!BD$1:'Domein'!BD9892)+1,"")))</f>
        <v/>
      </c>
    </row>
    <row r="9894" spans="45:56" x14ac:dyDescent="0.2">
      <c r="AS9894" s="4" t="s">
        <v>14499</v>
      </c>
      <c r="AT9894" s="4" t="s">
        <v>14500</v>
      </c>
      <c r="AU9894" s="4" t="s">
        <v>456</v>
      </c>
      <c r="AV9894" s="4" t="s">
        <v>794</v>
      </c>
      <c r="AW9894" s="4" t="s">
        <v>724</v>
      </c>
      <c r="AX9894" s="4"/>
      <c r="AY9894" s="4"/>
      <c r="AZ9894" s="4"/>
      <c r="BA9894" s="4"/>
      <c r="BB9894" s="4"/>
      <c r="BC9894" s="4">
        <v>40</v>
      </c>
      <c r="BD9894" t="str">
        <f>IF(AND(ADHOC!$G$15="",ADHOC!$S$4=""),"",IF(ADHOC!$G$15&lt;&gt;"",IF(ADHOC!$G$15=LEFT(Domein!$AS9894,LEN(ADHOC!$G$15)),MAX(Domein!BD$1:'Domein'!BD9893)+1,""),IF(ADHOC!$S$4=LEFT(Domein!$AS9894,LEN(ADHOC!$S$4)),MAX(Domein!BD$1:'Domein'!BD9893)+1,"")))</f>
        <v/>
      </c>
    </row>
    <row r="9895" spans="45:56" x14ac:dyDescent="0.2">
      <c r="AS9895" s="4" t="s">
        <v>15259</v>
      </c>
      <c r="AT9895" s="4" t="s">
        <v>15260</v>
      </c>
      <c r="AU9895" s="4" t="s">
        <v>456</v>
      </c>
      <c r="AV9895" s="4" t="s">
        <v>794</v>
      </c>
      <c r="AW9895" s="4" t="s">
        <v>724</v>
      </c>
      <c r="AX9895" s="4"/>
      <c r="AY9895" s="4"/>
      <c r="AZ9895" s="4"/>
      <c r="BA9895" s="4"/>
      <c r="BB9895" s="4"/>
      <c r="BC9895" s="4">
        <v>40</v>
      </c>
      <c r="BD9895" t="str">
        <f>IF(AND(ADHOC!$G$15="",ADHOC!$S$4=""),"",IF(ADHOC!$G$15&lt;&gt;"",IF(ADHOC!$G$15=LEFT(Domein!$AS9895,LEN(ADHOC!$G$15)),MAX(Domein!BD$1:'Domein'!BD9894)+1,""),IF(ADHOC!$S$4=LEFT(Domein!$AS9895,LEN(ADHOC!$S$4)),MAX(Domein!BD$1:'Domein'!BD9894)+1,"")))</f>
        <v/>
      </c>
    </row>
    <row r="9896" spans="45:56" x14ac:dyDescent="0.2">
      <c r="AS9896" s="4" t="s">
        <v>14501</v>
      </c>
      <c r="AT9896" s="4" t="s">
        <v>14502</v>
      </c>
      <c r="AU9896" s="4" t="s">
        <v>456</v>
      </c>
      <c r="AV9896" s="4" t="s">
        <v>794</v>
      </c>
      <c r="AW9896" s="4" t="s">
        <v>724</v>
      </c>
      <c r="AX9896" s="4"/>
      <c r="AY9896" s="4"/>
      <c r="AZ9896" s="4"/>
      <c r="BA9896" s="4"/>
      <c r="BB9896" s="4"/>
      <c r="BC9896" s="4">
        <v>40</v>
      </c>
      <c r="BD9896" t="str">
        <f>IF(AND(ADHOC!$G$15="",ADHOC!$S$4=""),"",IF(ADHOC!$G$15&lt;&gt;"",IF(ADHOC!$G$15=LEFT(Domein!$AS9896,LEN(ADHOC!$G$15)),MAX(Domein!BD$1:'Domein'!BD9895)+1,""),IF(ADHOC!$S$4=LEFT(Domein!$AS9896,LEN(ADHOC!$S$4)),MAX(Domein!BD$1:'Domein'!BD9895)+1,"")))</f>
        <v/>
      </c>
    </row>
    <row r="9897" spans="45:56" x14ac:dyDescent="0.2">
      <c r="AS9897" s="4" t="s">
        <v>14503</v>
      </c>
      <c r="AT9897" s="4" t="s">
        <v>14504</v>
      </c>
      <c r="AU9897" s="4" t="s">
        <v>456</v>
      </c>
      <c r="AV9897" s="4" t="s">
        <v>794</v>
      </c>
      <c r="AW9897" s="4" t="s">
        <v>724</v>
      </c>
      <c r="AX9897" s="4"/>
      <c r="AY9897" s="4"/>
      <c r="AZ9897" s="4"/>
      <c r="BA9897" s="4"/>
      <c r="BB9897" s="4"/>
      <c r="BC9897" s="4">
        <v>40</v>
      </c>
      <c r="BD9897" t="str">
        <f>IF(AND(ADHOC!$G$15="",ADHOC!$S$4=""),"",IF(ADHOC!$G$15&lt;&gt;"",IF(ADHOC!$G$15=LEFT(Domein!$AS9897,LEN(ADHOC!$G$15)),MAX(Domein!BD$1:'Domein'!BD9896)+1,""),IF(ADHOC!$S$4=LEFT(Domein!$AS9897,LEN(ADHOC!$S$4)),MAX(Domein!BD$1:'Domein'!BD9896)+1,"")))</f>
        <v/>
      </c>
    </row>
    <row r="9898" spans="45:56" x14ac:dyDescent="0.2">
      <c r="AS9898" s="4" t="s">
        <v>14505</v>
      </c>
      <c r="AT9898" s="4" t="s">
        <v>14506</v>
      </c>
      <c r="AU9898" s="4" t="s">
        <v>456</v>
      </c>
      <c r="AV9898" s="4" t="s">
        <v>794</v>
      </c>
      <c r="AW9898" s="4" t="s">
        <v>724</v>
      </c>
      <c r="AX9898" s="4"/>
      <c r="AY9898" s="4"/>
      <c r="AZ9898" s="4"/>
      <c r="BA9898" s="4"/>
      <c r="BB9898" s="4"/>
      <c r="BC9898" s="4">
        <v>40</v>
      </c>
      <c r="BD9898" t="str">
        <f>IF(AND(ADHOC!$G$15="",ADHOC!$S$4=""),"",IF(ADHOC!$G$15&lt;&gt;"",IF(ADHOC!$G$15=LEFT(Domein!$AS9898,LEN(ADHOC!$G$15)),MAX(Domein!BD$1:'Domein'!BD9897)+1,""),IF(ADHOC!$S$4=LEFT(Domein!$AS9898,LEN(ADHOC!$S$4)),MAX(Domein!BD$1:'Domein'!BD9897)+1,"")))</f>
        <v/>
      </c>
    </row>
    <row r="9899" spans="45:56" x14ac:dyDescent="0.2">
      <c r="AS9899" s="4" t="s">
        <v>13511</v>
      </c>
      <c r="AT9899" s="4" t="s">
        <v>7557</v>
      </c>
      <c r="AU9899" s="4" t="s">
        <v>456</v>
      </c>
      <c r="AV9899" s="4" t="s">
        <v>8547</v>
      </c>
      <c r="AW9899" s="4" t="s">
        <v>724</v>
      </c>
      <c r="AX9899" s="4"/>
      <c r="AY9899" s="4"/>
      <c r="AZ9899" s="4"/>
      <c r="BA9899" s="4"/>
      <c r="BB9899" s="4"/>
      <c r="BC9899" s="4">
        <v>40</v>
      </c>
      <c r="BD9899" t="str">
        <f>IF(AND(ADHOC!$G$15="",ADHOC!$S$4=""),"",IF(ADHOC!$G$15&lt;&gt;"",IF(ADHOC!$G$15=LEFT(Domein!$AS9899,LEN(ADHOC!$G$15)),MAX(Domein!BD$1:'Domein'!BD9898)+1,""),IF(ADHOC!$S$4=LEFT(Domein!$AS9899,LEN(ADHOC!$S$4)),MAX(Domein!BD$1:'Domein'!BD9898)+1,"")))</f>
        <v/>
      </c>
    </row>
    <row r="9900" spans="45:56" x14ac:dyDescent="0.2">
      <c r="AS9900" s="4" t="s">
        <v>34459</v>
      </c>
      <c r="AT9900" s="4" t="s">
        <v>34460</v>
      </c>
      <c r="AU9900" s="4" t="s">
        <v>456</v>
      </c>
      <c r="AV9900" s="4" t="s">
        <v>7668</v>
      </c>
      <c r="AW9900" s="4" t="s">
        <v>724</v>
      </c>
      <c r="AX9900" s="4"/>
      <c r="AY9900" s="4"/>
      <c r="AZ9900" s="4"/>
      <c r="BA9900" s="4"/>
      <c r="BB9900" s="4"/>
      <c r="BC9900" s="4">
        <v>40</v>
      </c>
      <c r="BD9900" t="str">
        <f>IF(AND(ADHOC!$G$15="",ADHOC!$S$4=""),"",IF(ADHOC!$G$15&lt;&gt;"",IF(ADHOC!$G$15=LEFT(Domein!$AS9900,LEN(ADHOC!$G$15)),MAX(Domein!BD$1:'Domein'!BD9899)+1,""),IF(ADHOC!$S$4=LEFT(Domein!$AS9900,LEN(ADHOC!$S$4)),MAX(Domein!BD$1:'Domein'!BD9899)+1,"")))</f>
        <v/>
      </c>
    </row>
    <row r="9901" spans="45:56" x14ac:dyDescent="0.2">
      <c r="AS9901" s="4" t="s">
        <v>34461</v>
      </c>
      <c r="AT9901" s="4" t="s">
        <v>34462</v>
      </c>
      <c r="AU9901" s="4" t="s">
        <v>456</v>
      </c>
      <c r="AV9901" s="4" t="s">
        <v>7668</v>
      </c>
      <c r="AW9901" s="4" t="s">
        <v>724</v>
      </c>
      <c r="AX9901" s="4"/>
      <c r="AY9901" s="4"/>
      <c r="AZ9901" s="4"/>
      <c r="BA9901" s="4"/>
      <c r="BB9901" s="4"/>
      <c r="BC9901" s="4">
        <v>40</v>
      </c>
      <c r="BD9901" t="str">
        <f>IF(AND(ADHOC!$G$15="",ADHOC!$S$4=""),"",IF(ADHOC!$G$15&lt;&gt;"",IF(ADHOC!$G$15=LEFT(Domein!$AS9901,LEN(ADHOC!$G$15)),MAX(Domein!BD$1:'Domein'!BD9900)+1,""),IF(ADHOC!$S$4=LEFT(Domein!$AS9901,LEN(ADHOC!$S$4)),MAX(Domein!BD$1:'Domein'!BD9900)+1,"")))</f>
        <v/>
      </c>
    </row>
    <row r="9902" spans="45:56" x14ac:dyDescent="0.2">
      <c r="AS9902" s="4" t="s">
        <v>34463</v>
      </c>
      <c r="AT9902" s="4" t="s">
        <v>34464</v>
      </c>
      <c r="AU9902" s="4" t="s">
        <v>456</v>
      </c>
      <c r="AV9902" s="4" t="s">
        <v>7668</v>
      </c>
      <c r="AW9902" s="4" t="s">
        <v>724</v>
      </c>
      <c r="AX9902" s="4"/>
      <c r="AY9902" s="4"/>
      <c r="AZ9902" s="4"/>
      <c r="BA9902" s="4"/>
      <c r="BB9902" s="4"/>
      <c r="BC9902" s="4">
        <v>40</v>
      </c>
      <c r="BD9902" t="str">
        <f>IF(AND(ADHOC!$G$15="",ADHOC!$S$4=""),"",IF(ADHOC!$G$15&lt;&gt;"",IF(ADHOC!$G$15=LEFT(Domein!$AS9902,LEN(ADHOC!$G$15)),MAX(Domein!BD$1:'Domein'!BD9901)+1,""),IF(ADHOC!$S$4=LEFT(Domein!$AS9902,LEN(ADHOC!$S$4)),MAX(Domein!BD$1:'Domein'!BD9901)+1,"")))</f>
        <v/>
      </c>
    </row>
    <row r="9903" spans="45:56" x14ac:dyDescent="0.2">
      <c r="AS9903" s="4" t="s">
        <v>32454</v>
      </c>
      <c r="AT9903" s="4" t="s">
        <v>32455</v>
      </c>
      <c r="AU9903" s="4" t="s">
        <v>456</v>
      </c>
      <c r="AV9903" s="4" t="s">
        <v>8340</v>
      </c>
      <c r="AW9903" s="4" t="s">
        <v>724</v>
      </c>
      <c r="AX9903" s="4"/>
      <c r="AY9903" s="4"/>
      <c r="AZ9903" s="4"/>
      <c r="BA9903" s="4"/>
      <c r="BB9903" s="4"/>
      <c r="BC9903" s="4">
        <v>40</v>
      </c>
      <c r="BD9903" t="str">
        <f>IF(AND(ADHOC!$G$15="",ADHOC!$S$4=""),"",IF(ADHOC!$G$15&lt;&gt;"",IF(ADHOC!$G$15=LEFT(Domein!$AS9903,LEN(ADHOC!$G$15)),MAX(Domein!BD$1:'Domein'!BD9902)+1,""),IF(ADHOC!$S$4=LEFT(Domein!$AS9903,LEN(ADHOC!$S$4)),MAX(Domein!BD$1:'Domein'!BD9902)+1,"")))</f>
        <v/>
      </c>
    </row>
    <row r="9904" spans="45:56" x14ac:dyDescent="0.2">
      <c r="AS9904" s="4" t="s">
        <v>15588</v>
      </c>
      <c r="AT9904" s="4" t="s">
        <v>15589</v>
      </c>
      <c r="AU9904" s="4" t="s">
        <v>456</v>
      </c>
      <c r="AV9904" s="4" t="s">
        <v>7668</v>
      </c>
      <c r="AW9904" s="4" t="s">
        <v>724</v>
      </c>
      <c r="AX9904" s="4"/>
      <c r="AY9904" s="4"/>
      <c r="AZ9904" s="4"/>
      <c r="BA9904" s="4"/>
      <c r="BB9904" s="4"/>
      <c r="BC9904" s="4">
        <v>40</v>
      </c>
      <c r="BD9904" t="str">
        <f>IF(AND(ADHOC!$G$15="",ADHOC!$S$4=""),"",IF(ADHOC!$G$15&lt;&gt;"",IF(ADHOC!$G$15=LEFT(Domein!$AS9904,LEN(ADHOC!$G$15)),MAX(Domein!BD$1:'Domein'!BD9903)+1,""),IF(ADHOC!$S$4=LEFT(Domein!$AS9904,LEN(ADHOC!$S$4)),MAX(Domein!BD$1:'Domein'!BD9903)+1,"")))</f>
        <v/>
      </c>
    </row>
    <row r="9905" spans="45:56" x14ac:dyDescent="0.2">
      <c r="AS9905" s="4" t="s">
        <v>15590</v>
      </c>
      <c r="AT9905" s="4" t="s">
        <v>15591</v>
      </c>
      <c r="AU9905" s="4" t="s">
        <v>456</v>
      </c>
      <c r="AV9905" s="4" t="s">
        <v>7668</v>
      </c>
      <c r="AW9905" s="4" t="s">
        <v>724</v>
      </c>
      <c r="AX9905" s="4"/>
      <c r="AY9905" s="4"/>
      <c r="AZ9905" s="4"/>
      <c r="BA9905" s="4"/>
      <c r="BB9905" s="4"/>
      <c r="BC9905" s="4">
        <v>40</v>
      </c>
      <c r="BD9905" t="str">
        <f>IF(AND(ADHOC!$G$15="",ADHOC!$S$4=""),"",IF(ADHOC!$G$15&lt;&gt;"",IF(ADHOC!$G$15=LEFT(Domein!$AS9905,LEN(ADHOC!$G$15)),MAX(Domein!BD$1:'Domein'!BD9904)+1,""),IF(ADHOC!$S$4=LEFT(Domein!$AS9905,LEN(ADHOC!$S$4)),MAX(Domein!BD$1:'Domein'!BD9904)+1,"")))</f>
        <v/>
      </c>
    </row>
    <row r="9906" spans="45:56" x14ac:dyDescent="0.2">
      <c r="AS9906" s="4" t="s">
        <v>32456</v>
      </c>
      <c r="AT9906" s="4" t="s">
        <v>32457</v>
      </c>
      <c r="AU9906" s="4" t="s">
        <v>456</v>
      </c>
      <c r="AV9906" s="4" t="s">
        <v>8340</v>
      </c>
      <c r="AW9906" s="4" t="s">
        <v>724</v>
      </c>
      <c r="AX9906" s="4"/>
      <c r="AY9906" s="4"/>
      <c r="AZ9906" s="4"/>
      <c r="BA9906" s="4"/>
      <c r="BB9906" s="4"/>
      <c r="BC9906" s="4">
        <v>40</v>
      </c>
      <c r="BD9906" t="str">
        <f>IF(AND(ADHOC!$G$15="",ADHOC!$S$4=""),"",IF(ADHOC!$G$15&lt;&gt;"",IF(ADHOC!$G$15=LEFT(Domein!$AS9906,LEN(ADHOC!$G$15)),MAX(Domein!BD$1:'Domein'!BD9905)+1,""),IF(ADHOC!$S$4=LEFT(Domein!$AS9906,LEN(ADHOC!$S$4)),MAX(Domein!BD$1:'Domein'!BD9905)+1,"")))</f>
        <v/>
      </c>
    </row>
    <row r="9907" spans="45:56" x14ac:dyDescent="0.2">
      <c r="AS9907" s="4" t="s">
        <v>32458</v>
      </c>
      <c r="AT9907" s="4" t="s">
        <v>32459</v>
      </c>
      <c r="AU9907" s="4" t="s">
        <v>456</v>
      </c>
      <c r="AV9907" s="4" t="s">
        <v>8340</v>
      </c>
      <c r="AW9907" s="4" t="s">
        <v>724</v>
      </c>
      <c r="AX9907" s="4"/>
      <c r="AY9907" s="4"/>
      <c r="AZ9907" s="4"/>
      <c r="BA9907" s="4"/>
      <c r="BB9907" s="4"/>
      <c r="BC9907" s="4">
        <v>40</v>
      </c>
      <c r="BD9907" t="str">
        <f>IF(AND(ADHOC!$G$15="",ADHOC!$S$4=""),"",IF(ADHOC!$G$15&lt;&gt;"",IF(ADHOC!$G$15=LEFT(Domein!$AS9907,LEN(ADHOC!$G$15)),MAX(Domein!BD$1:'Domein'!BD9906)+1,""),IF(ADHOC!$S$4=LEFT(Domein!$AS9907,LEN(ADHOC!$S$4)),MAX(Domein!BD$1:'Domein'!BD9906)+1,"")))</f>
        <v/>
      </c>
    </row>
    <row r="9908" spans="45:56" x14ac:dyDescent="0.2">
      <c r="AS9908" s="4" t="s">
        <v>34809</v>
      </c>
      <c r="AT9908" s="4" t="s">
        <v>7192</v>
      </c>
      <c r="AU9908" s="4" t="s">
        <v>456</v>
      </c>
      <c r="AV9908" s="4" t="s">
        <v>794</v>
      </c>
      <c r="AW9908" s="4" t="s">
        <v>724</v>
      </c>
      <c r="AX9908" s="4"/>
      <c r="AY9908" s="4"/>
      <c r="AZ9908" s="4"/>
      <c r="BA9908" s="4"/>
      <c r="BB9908" s="4"/>
      <c r="BC9908" s="4">
        <v>40</v>
      </c>
      <c r="BD9908" t="str">
        <f>IF(AND(ADHOC!$G$15="",ADHOC!$S$4=""),"",IF(ADHOC!$G$15&lt;&gt;"",IF(ADHOC!$G$15=LEFT(Domein!$AS9908,LEN(ADHOC!$G$15)),MAX(Domein!BD$1:'Domein'!BD9907)+1,""),IF(ADHOC!$S$4=LEFT(Domein!$AS9908,LEN(ADHOC!$S$4)),MAX(Domein!BD$1:'Domein'!BD9907)+1,"")))</f>
        <v/>
      </c>
    </row>
    <row r="9909" spans="45:56" x14ac:dyDescent="0.2">
      <c r="AS9909" s="4" t="s">
        <v>34810</v>
      </c>
      <c r="AT9909" s="4" t="s">
        <v>34811</v>
      </c>
      <c r="AU9909" s="4" t="s">
        <v>456</v>
      </c>
      <c r="AV9909" s="4" t="s">
        <v>794</v>
      </c>
      <c r="AW9909" s="4" t="s">
        <v>724</v>
      </c>
      <c r="AX9909" s="4"/>
      <c r="AY9909" s="4"/>
      <c r="AZ9909" s="4"/>
      <c r="BA9909" s="4"/>
      <c r="BB9909" s="4"/>
      <c r="BC9909" s="4">
        <v>40</v>
      </c>
      <c r="BD9909" t="str">
        <f>IF(AND(ADHOC!$G$15="",ADHOC!$S$4=""),"",IF(ADHOC!$G$15&lt;&gt;"",IF(ADHOC!$G$15=LEFT(Domein!$AS9909,LEN(ADHOC!$G$15)),MAX(Domein!BD$1:'Domein'!BD9908)+1,""),IF(ADHOC!$S$4=LEFT(Domein!$AS9909,LEN(ADHOC!$S$4)),MAX(Domein!BD$1:'Domein'!BD9908)+1,"")))</f>
        <v/>
      </c>
    </row>
    <row r="9910" spans="45:56" x14ac:dyDescent="0.2">
      <c r="AS9910" s="4" t="s">
        <v>15592</v>
      </c>
      <c r="AT9910" s="4" t="s">
        <v>15593</v>
      </c>
      <c r="AU9910" s="4" t="s">
        <v>456</v>
      </c>
      <c r="AV9910" s="4" t="s">
        <v>7668</v>
      </c>
      <c r="AW9910" s="4" t="s">
        <v>724</v>
      </c>
      <c r="AX9910" s="4"/>
      <c r="AY9910" s="4"/>
      <c r="AZ9910" s="4"/>
      <c r="BA9910" s="4"/>
      <c r="BB9910" s="4"/>
      <c r="BC9910" s="4">
        <v>40</v>
      </c>
      <c r="BD9910" t="str">
        <f>IF(AND(ADHOC!$G$15="",ADHOC!$S$4=""),"",IF(ADHOC!$G$15&lt;&gt;"",IF(ADHOC!$G$15=LEFT(Domein!$AS9910,LEN(ADHOC!$G$15)),MAX(Domein!BD$1:'Domein'!BD9909)+1,""),IF(ADHOC!$S$4=LEFT(Domein!$AS9910,LEN(ADHOC!$S$4)),MAX(Domein!BD$1:'Domein'!BD9909)+1,"")))</f>
        <v/>
      </c>
    </row>
    <row r="9911" spans="45:56" x14ac:dyDescent="0.2">
      <c r="AS9911" s="4" t="s">
        <v>15594</v>
      </c>
      <c r="AT9911" s="4" t="s">
        <v>15595</v>
      </c>
      <c r="AU9911" s="4" t="s">
        <v>456</v>
      </c>
      <c r="AV9911" s="4" t="s">
        <v>7668</v>
      </c>
      <c r="AW9911" s="4" t="s">
        <v>724</v>
      </c>
      <c r="AX9911" s="4"/>
      <c r="AY9911" s="4"/>
      <c r="AZ9911" s="4"/>
      <c r="BA9911" s="4"/>
      <c r="BB9911" s="4"/>
      <c r="BC9911" s="4">
        <v>40</v>
      </c>
      <c r="BD9911" t="str">
        <f>IF(AND(ADHOC!$G$15="",ADHOC!$S$4=""),"",IF(ADHOC!$G$15&lt;&gt;"",IF(ADHOC!$G$15=LEFT(Domein!$AS9911,LEN(ADHOC!$G$15)),MAX(Domein!BD$1:'Domein'!BD9910)+1,""),IF(ADHOC!$S$4=LEFT(Domein!$AS9911,LEN(ADHOC!$S$4)),MAX(Domein!BD$1:'Domein'!BD9910)+1,"")))</f>
        <v/>
      </c>
    </row>
    <row r="9912" spans="45:56" x14ac:dyDescent="0.2">
      <c r="AS9912" s="4" t="s">
        <v>12545</v>
      </c>
      <c r="AT9912" s="4" t="s">
        <v>12546</v>
      </c>
      <c r="AU9912" s="4" t="s">
        <v>456</v>
      </c>
      <c r="AV9912" s="4" t="s">
        <v>8340</v>
      </c>
      <c r="AW9912" s="4" t="s">
        <v>724</v>
      </c>
      <c r="AX9912" s="4"/>
      <c r="AY9912" s="4"/>
      <c r="AZ9912" s="4"/>
      <c r="BA9912" s="4"/>
      <c r="BB9912" s="4"/>
      <c r="BC9912" s="4">
        <v>40</v>
      </c>
      <c r="BD9912" t="str">
        <f>IF(AND(ADHOC!$G$15="",ADHOC!$S$4=""),"",IF(ADHOC!$G$15&lt;&gt;"",IF(ADHOC!$G$15=LEFT(Domein!$AS9912,LEN(ADHOC!$G$15)),MAX(Domein!BD$1:'Domein'!BD9911)+1,""),IF(ADHOC!$S$4=LEFT(Domein!$AS9912,LEN(ADHOC!$S$4)),MAX(Domein!BD$1:'Domein'!BD9911)+1,"")))</f>
        <v/>
      </c>
    </row>
    <row r="9913" spans="45:56" x14ac:dyDescent="0.2">
      <c r="AS9913" s="4" t="s">
        <v>15596</v>
      </c>
      <c r="AT9913" s="4" t="s">
        <v>15597</v>
      </c>
      <c r="AU9913" s="4" t="s">
        <v>456</v>
      </c>
      <c r="AV9913" s="4" t="s">
        <v>7668</v>
      </c>
      <c r="AW9913" s="4" t="s">
        <v>724</v>
      </c>
      <c r="AX9913" s="4"/>
      <c r="AY9913" s="4"/>
      <c r="AZ9913" s="4"/>
      <c r="BA9913" s="4"/>
      <c r="BB9913" s="4"/>
      <c r="BC9913" s="4">
        <v>40</v>
      </c>
      <c r="BD9913" t="str">
        <f>IF(AND(ADHOC!$G$15="",ADHOC!$S$4=""),"",IF(ADHOC!$G$15&lt;&gt;"",IF(ADHOC!$G$15=LEFT(Domein!$AS9913,LEN(ADHOC!$G$15)),MAX(Domein!BD$1:'Domein'!BD9912)+1,""),IF(ADHOC!$S$4=LEFT(Domein!$AS9913,LEN(ADHOC!$S$4)),MAX(Domein!BD$1:'Domein'!BD9912)+1,"")))</f>
        <v/>
      </c>
    </row>
    <row r="9914" spans="45:56" x14ac:dyDescent="0.2">
      <c r="AS9914" s="4" t="s">
        <v>15598</v>
      </c>
      <c r="AT9914" s="4" t="s">
        <v>15599</v>
      </c>
      <c r="AU9914" s="4" t="s">
        <v>456</v>
      </c>
      <c r="AV9914" s="4" t="s">
        <v>7668</v>
      </c>
      <c r="AW9914" s="4" t="s">
        <v>724</v>
      </c>
      <c r="AX9914" s="4"/>
      <c r="AY9914" s="4"/>
      <c r="AZ9914" s="4"/>
      <c r="BA9914" s="4"/>
      <c r="BB9914" s="4"/>
      <c r="BC9914" s="4">
        <v>40</v>
      </c>
      <c r="BD9914" t="str">
        <f>IF(AND(ADHOC!$G$15="",ADHOC!$S$4=""),"",IF(ADHOC!$G$15&lt;&gt;"",IF(ADHOC!$G$15=LEFT(Domein!$AS9914,LEN(ADHOC!$G$15)),MAX(Domein!BD$1:'Domein'!BD9913)+1,""),IF(ADHOC!$S$4=LEFT(Domein!$AS9914,LEN(ADHOC!$S$4)),MAX(Domein!BD$1:'Domein'!BD9913)+1,"")))</f>
        <v/>
      </c>
    </row>
    <row r="9915" spans="45:56" x14ac:dyDescent="0.2">
      <c r="AS9915" s="4" t="s">
        <v>33439</v>
      </c>
      <c r="AT9915" s="4" t="s">
        <v>33440</v>
      </c>
      <c r="AU9915" s="4" t="s">
        <v>456</v>
      </c>
      <c r="AV9915" s="4" t="s">
        <v>794</v>
      </c>
      <c r="AW9915" s="4" t="s">
        <v>724</v>
      </c>
      <c r="AX9915" s="4"/>
      <c r="AY9915" s="4"/>
      <c r="AZ9915" s="4"/>
      <c r="BA9915" s="4"/>
      <c r="BB9915" s="4"/>
      <c r="BC9915" s="4">
        <v>40</v>
      </c>
      <c r="BD9915" t="str">
        <f>IF(AND(ADHOC!$G$15="",ADHOC!$S$4=""),"",IF(ADHOC!$G$15&lt;&gt;"",IF(ADHOC!$G$15=LEFT(Domein!$AS9915,LEN(ADHOC!$G$15)),MAX(Domein!BD$1:'Domein'!BD9914)+1,""),IF(ADHOC!$S$4=LEFT(Domein!$AS9915,LEN(ADHOC!$S$4)),MAX(Domein!BD$1:'Domein'!BD9914)+1,"")))</f>
        <v/>
      </c>
    </row>
    <row r="9916" spans="45:56" x14ac:dyDescent="0.2">
      <c r="AS9916" s="4" t="s">
        <v>34465</v>
      </c>
      <c r="AT9916" s="4" t="s">
        <v>34466</v>
      </c>
      <c r="AU9916" s="4" t="s">
        <v>456</v>
      </c>
      <c r="AV9916" s="4" t="s">
        <v>7668</v>
      </c>
      <c r="AW9916" s="4" t="s">
        <v>724</v>
      </c>
      <c r="AX9916" s="4"/>
      <c r="AY9916" s="4"/>
      <c r="AZ9916" s="4"/>
      <c r="BA9916" s="4"/>
      <c r="BB9916" s="4"/>
      <c r="BC9916" s="4">
        <v>40</v>
      </c>
      <c r="BD9916" t="str">
        <f>IF(AND(ADHOC!$G$15="",ADHOC!$S$4=""),"",IF(ADHOC!$G$15&lt;&gt;"",IF(ADHOC!$G$15=LEFT(Domein!$AS9916,LEN(ADHOC!$G$15)),MAX(Domein!BD$1:'Domein'!BD9915)+1,""),IF(ADHOC!$S$4=LEFT(Domein!$AS9916,LEN(ADHOC!$S$4)),MAX(Domein!BD$1:'Domein'!BD9915)+1,"")))</f>
        <v/>
      </c>
    </row>
    <row r="9917" spans="45:56" x14ac:dyDescent="0.2">
      <c r="AS9917" s="4" t="s">
        <v>33441</v>
      </c>
      <c r="AT9917" s="4" t="s">
        <v>33442</v>
      </c>
      <c r="AU9917" s="4" t="s">
        <v>456</v>
      </c>
      <c r="AV9917" s="4" t="s">
        <v>794</v>
      </c>
      <c r="AW9917" s="4" t="s">
        <v>724</v>
      </c>
      <c r="AX9917" s="4"/>
      <c r="AY9917" s="4"/>
      <c r="AZ9917" s="4"/>
      <c r="BA9917" s="4"/>
      <c r="BB9917" s="4"/>
      <c r="BC9917" s="4">
        <v>40</v>
      </c>
      <c r="BD9917" t="str">
        <f>IF(AND(ADHOC!$G$15="",ADHOC!$S$4=""),"",IF(ADHOC!$G$15&lt;&gt;"",IF(ADHOC!$G$15=LEFT(Domein!$AS9917,LEN(ADHOC!$G$15)),MAX(Domein!BD$1:'Domein'!BD9916)+1,""),IF(ADHOC!$S$4=LEFT(Domein!$AS9917,LEN(ADHOC!$S$4)),MAX(Domein!BD$1:'Domein'!BD9916)+1,"")))</f>
        <v/>
      </c>
    </row>
    <row r="9918" spans="45:56" x14ac:dyDescent="0.2">
      <c r="AS9918" s="4" t="s">
        <v>13383</v>
      </c>
      <c r="AT9918" s="4" t="s">
        <v>13384</v>
      </c>
      <c r="AU9918" s="4" t="s">
        <v>456</v>
      </c>
      <c r="AV9918" s="4" t="s">
        <v>794</v>
      </c>
      <c r="AW9918" s="4" t="s">
        <v>724</v>
      </c>
      <c r="AX9918" s="4"/>
      <c r="AY9918" s="4"/>
      <c r="AZ9918" s="4"/>
      <c r="BA9918" s="4"/>
      <c r="BB9918" s="4"/>
      <c r="BC9918" s="4">
        <v>40</v>
      </c>
      <c r="BD9918" t="str">
        <f>IF(AND(ADHOC!$G$15="",ADHOC!$S$4=""),"",IF(ADHOC!$G$15&lt;&gt;"",IF(ADHOC!$G$15=LEFT(Domein!$AS9918,LEN(ADHOC!$G$15)),MAX(Domein!BD$1:'Domein'!BD9917)+1,""),IF(ADHOC!$S$4=LEFT(Domein!$AS9918,LEN(ADHOC!$S$4)),MAX(Domein!BD$1:'Domein'!BD9917)+1,"")))</f>
        <v/>
      </c>
    </row>
    <row r="9919" spans="45:56" x14ac:dyDescent="0.2">
      <c r="AS9919" s="4" t="s">
        <v>32460</v>
      </c>
      <c r="AT9919" s="4" t="s">
        <v>32461</v>
      </c>
      <c r="AU9919" s="4" t="s">
        <v>456</v>
      </c>
      <c r="AV9919" s="4" t="s">
        <v>21516</v>
      </c>
      <c r="AW9919" s="4" t="s">
        <v>724</v>
      </c>
      <c r="AX9919" s="4"/>
      <c r="AY9919" s="4"/>
      <c r="AZ9919" s="4"/>
      <c r="BA9919" s="4"/>
      <c r="BB9919" s="4"/>
      <c r="BC9919" s="4">
        <v>40</v>
      </c>
      <c r="BD9919" t="str">
        <f>IF(AND(ADHOC!$G$15="",ADHOC!$S$4=""),"",IF(ADHOC!$G$15&lt;&gt;"",IF(ADHOC!$G$15=LEFT(Domein!$AS9919,LEN(ADHOC!$G$15)),MAX(Domein!BD$1:'Domein'!BD9918)+1,""),IF(ADHOC!$S$4=LEFT(Domein!$AS9919,LEN(ADHOC!$S$4)),MAX(Domein!BD$1:'Domein'!BD9918)+1,"")))</f>
        <v/>
      </c>
    </row>
    <row r="9920" spans="45:56" x14ac:dyDescent="0.2">
      <c r="AS9920" s="4" t="s">
        <v>34467</v>
      </c>
      <c r="AT9920" s="4" t="s">
        <v>34468</v>
      </c>
      <c r="AU9920" s="4" t="s">
        <v>456</v>
      </c>
      <c r="AV9920" s="4" t="s">
        <v>7668</v>
      </c>
      <c r="AW9920" s="4" t="s">
        <v>724</v>
      </c>
      <c r="AX9920" s="4"/>
      <c r="AY9920" s="4"/>
      <c r="AZ9920" s="4"/>
      <c r="BA9920" s="4"/>
      <c r="BB9920" s="4"/>
      <c r="BC9920" s="4">
        <v>40</v>
      </c>
      <c r="BD9920" t="str">
        <f>IF(AND(ADHOC!$G$15="",ADHOC!$S$4=""),"",IF(ADHOC!$G$15&lt;&gt;"",IF(ADHOC!$G$15=LEFT(Domein!$AS9920,LEN(ADHOC!$G$15)),MAX(Domein!BD$1:'Domein'!BD9919)+1,""),IF(ADHOC!$S$4=LEFT(Domein!$AS9920,LEN(ADHOC!$S$4)),MAX(Domein!BD$1:'Domein'!BD9919)+1,"")))</f>
        <v/>
      </c>
    </row>
    <row r="9921" spans="45:56" x14ac:dyDescent="0.2">
      <c r="AS9921" s="4" t="s">
        <v>34469</v>
      </c>
      <c r="AT9921" s="4" t="s">
        <v>34470</v>
      </c>
      <c r="AU9921" s="4" t="s">
        <v>456</v>
      </c>
      <c r="AV9921" s="4" t="s">
        <v>7668</v>
      </c>
      <c r="AW9921" s="4" t="s">
        <v>724</v>
      </c>
      <c r="AX9921" s="4"/>
      <c r="AY9921" s="4"/>
      <c r="AZ9921" s="4"/>
      <c r="BA9921" s="4"/>
      <c r="BB9921" s="4"/>
      <c r="BC9921" s="4">
        <v>40</v>
      </c>
      <c r="BD9921" t="str">
        <f>IF(AND(ADHOC!$G$15="",ADHOC!$S$4=""),"",IF(ADHOC!$G$15&lt;&gt;"",IF(ADHOC!$G$15=LEFT(Domein!$AS9921,LEN(ADHOC!$G$15)),MAX(Domein!BD$1:'Domein'!BD9920)+1,""),IF(ADHOC!$S$4=LEFT(Domein!$AS9921,LEN(ADHOC!$S$4)),MAX(Domein!BD$1:'Domein'!BD9920)+1,"")))</f>
        <v/>
      </c>
    </row>
    <row r="9922" spans="45:56" x14ac:dyDescent="0.2">
      <c r="AS9922" s="4" t="s">
        <v>34471</v>
      </c>
      <c r="AT9922" s="4" t="s">
        <v>34472</v>
      </c>
      <c r="AU9922" s="4" t="s">
        <v>456</v>
      </c>
      <c r="AV9922" s="4" t="s">
        <v>7668</v>
      </c>
      <c r="AW9922" s="4" t="s">
        <v>724</v>
      </c>
      <c r="AX9922" s="4"/>
      <c r="AY9922" s="4"/>
      <c r="AZ9922" s="4"/>
      <c r="BA9922" s="4"/>
      <c r="BB9922" s="4"/>
      <c r="BC9922" s="4">
        <v>40</v>
      </c>
      <c r="BD9922" t="str">
        <f>IF(AND(ADHOC!$G$15="",ADHOC!$S$4=""),"",IF(ADHOC!$G$15&lt;&gt;"",IF(ADHOC!$G$15=LEFT(Domein!$AS9922,LEN(ADHOC!$G$15)),MAX(Domein!BD$1:'Domein'!BD9921)+1,""),IF(ADHOC!$S$4=LEFT(Domein!$AS9922,LEN(ADHOC!$S$4)),MAX(Domein!BD$1:'Domein'!BD9921)+1,"")))</f>
        <v/>
      </c>
    </row>
    <row r="9923" spans="45:56" x14ac:dyDescent="0.2">
      <c r="AS9923" s="4" t="s">
        <v>34473</v>
      </c>
      <c r="AT9923" s="4" t="s">
        <v>34474</v>
      </c>
      <c r="AU9923" s="4" t="s">
        <v>456</v>
      </c>
      <c r="AV9923" s="4" t="s">
        <v>7668</v>
      </c>
      <c r="AW9923" s="4" t="s">
        <v>724</v>
      </c>
      <c r="AX9923" s="4"/>
      <c r="AY9923" s="4"/>
      <c r="AZ9923" s="4"/>
      <c r="BA9923" s="4"/>
      <c r="BB9923" s="4"/>
      <c r="BC9923" s="4">
        <v>40</v>
      </c>
      <c r="BD9923" t="str">
        <f>IF(AND(ADHOC!$G$15="",ADHOC!$S$4=""),"",IF(ADHOC!$G$15&lt;&gt;"",IF(ADHOC!$G$15=LEFT(Domein!$AS9923,LEN(ADHOC!$G$15)),MAX(Domein!BD$1:'Domein'!BD9922)+1,""),IF(ADHOC!$S$4=LEFT(Domein!$AS9923,LEN(ADHOC!$S$4)),MAX(Domein!BD$1:'Domein'!BD9922)+1,"")))</f>
        <v/>
      </c>
    </row>
    <row r="9924" spans="45:56" x14ac:dyDescent="0.2">
      <c r="AS9924" s="4" t="s">
        <v>34475</v>
      </c>
      <c r="AT9924" s="4" t="s">
        <v>9921</v>
      </c>
      <c r="AU9924" s="4" t="s">
        <v>456</v>
      </c>
      <c r="AV9924" s="4" t="s">
        <v>7668</v>
      </c>
      <c r="AW9924" s="4" t="s">
        <v>724</v>
      </c>
      <c r="AX9924" s="4"/>
      <c r="AY9924" s="4"/>
      <c r="AZ9924" s="4"/>
      <c r="BA9924" s="4"/>
      <c r="BB9924" s="4"/>
      <c r="BC9924" s="4">
        <v>40</v>
      </c>
      <c r="BD9924" t="str">
        <f>IF(AND(ADHOC!$G$15="",ADHOC!$S$4=""),"",IF(ADHOC!$G$15&lt;&gt;"",IF(ADHOC!$G$15=LEFT(Domein!$AS9924,LEN(ADHOC!$G$15)),MAX(Domein!BD$1:'Domein'!BD9923)+1,""),IF(ADHOC!$S$4=LEFT(Domein!$AS9924,LEN(ADHOC!$S$4)),MAX(Domein!BD$1:'Domein'!BD9923)+1,"")))</f>
        <v/>
      </c>
    </row>
    <row r="9925" spans="45:56" x14ac:dyDescent="0.2">
      <c r="AS9925" s="4" t="s">
        <v>34476</v>
      </c>
      <c r="AT9925" s="4" t="s">
        <v>34477</v>
      </c>
      <c r="AU9925" s="4" t="s">
        <v>456</v>
      </c>
      <c r="AV9925" s="4" t="s">
        <v>7668</v>
      </c>
      <c r="AW9925" s="4" t="s">
        <v>724</v>
      </c>
      <c r="AX9925" s="4"/>
      <c r="AY9925" s="4"/>
      <c r="AZ9925" s="4"/>
      <c r="BA9925" s="4"/>
      <c r="BB9925" s="4"/>
      <c r="BC9925" s="4">
        <v>40</v>
      </c>
      <c r="BD9925" t="str">
        <f>IF(AND(ADHOC!$G$15="",ADHOC!$S$4=""),"",IF(ADHOC!$G$15&lt;&gt;"",IF(ADHOC!$G$15=LEFT(Domein!$AS9925,LEN(ADHOC!$G$15)),MAX(Domein!BD$1:'Domein'!BD9924)+1,""),IF(ADHOC!$S$4=LEFT(Domein!$AS9925,LEN(ADHOC!$S$4)),MAX(Domein!BD$1:'Domein'!BD9924)+1,"")))</f>
        <v/>
      </c>
    </row>
    <row r="9926" spans="45:56" x14ac:dyDescent="0.2">
      <c r="AS9926" s="4" t="s">
        <v>34478</v>
      </c>
      <c r="AT9926" s="4" t="s">
        <v>34479</v>
      </c>
      <c r="AU9926" s="4" t="s">
        <v>456</v>
      </c>
      <c r="AV9926" s="4" t="s">
        <v>7668</v>
      </c>
      <c r="AW9926" s="4" t="s">
        <v>724</v>
      </c>
      <c r="AX9926" s="4"/>
      <c r="AY9926" s="4"/>
      <c r="AZ9926" s="4"/>
      <c r="BA9926" s="4"/>
      <c r="BB9926" s="4"/>
      <c r="BC9926" s="4">
        <v>40</v>
      </c>
      <c r="BD9926" t="str">
        <f>IF(AND(ADHOC!$G$15="",ADHOC!$S$4=""),"",IF(ADHOC!$G$15&lt;&gt;"",IF(ADHOC!$G$15=LEFT(Domein!$AS9926,LEN(ADHOC!$G$15)),MAX(Domein!BD$1:'Domein'!BD9925)+1,""),IF(ADHOC!$S$4=LEFT(Domein!$AS9926,LEN(ADHOC!$S$4)),MAX(Domein!BD$1:'Domein'!BD9925)+1,"")))</f>
        <v/>
      </c>
    </row>
    <row r="9927" spans="45:56" x14ac:dyDescent="0.2">
      <c r="AS9927" s="4" t="s">
        <v>15600</v>
      </c>
      <c r="AT9927" s="4" t="s">
        <v>15601</v>
      </c>
      <c r="AU9927" s="4" t="s">
        <v>456</v>
      </c>
      <c r="AV9927" s="4" t="s">
        <v>7668</v>
      </c>
      <c r="AW9927" s="4" t="s">
        <v>724</v>
      </c>
      <c r="AX9927" s="4"/>
      <c r="AY9927" s="4"/>
      <c r="AZ9927" s="4"/>
      <c r="BA9927" s="4"/>
      <c r="BB9927" s="4"/>
      <c r="BC9927" s="4">
        <v>40</v>
      </c>
      <c r="BD9927" t="str">
        <f>IF(AND(ADHOC!$G$15="",ADHOC!$S$4=""),"",IF(ADHOC!$G$15&lt;&gt;"",IF(ADHOC!$G$15=LEFT(Domein!$AS9927,LEN(ADHOC!$G$15)),MAX(Domein!BD$1:'Domein'!BD9926)+1,""),IF(ADHOC!$S$4=LEFT(Domein!$AS9927,LEN(ADHOC!$S$4)),MAX(Domein!BD$1:'Domein'!BD9926)+1,"")))</f>
        <v/>
      </c>
    </row>
    <row r="9928" spans="45:56" x14ac:dyDescent="0.2">
      <c r="AS9928" s="4" t="s">
        <v>15602</v>
      </c>
      <c r="AT9928" s="4" t="s">
        <v>15603</v>
      </c>
      <c r="AU9928" s="4" t="s">
        <v>456</v>
      </c>
      <c r="AV9928" s="4" t="s">
        <v>7668</v>
      </c>
      <c r="AW9928" s="4" t="s">
        <v>724</v>
      </c>
      <c r="AX9928" s="4"/>
      <c r="AY9928" s="4"/>
      <c r="AZ9928" s="4"/>
      <c r="BA9928" s="4"/>
      <c r="BB9928" s="4"/>
      <c r="BC9928" s="4">
        <v>40</v>
      </c>
      <c r="BD9928" t="str">
        <f>IF(AND(ADHOC!$G$15="",ADHOC!$S$4=""),"",IF(ADHOC!$G$15&lt;&gt;"",IF(ADHOC!$G$15=LEFT(Domein!$AS9928,LEN(ADHOC!$G$15)),MAX(Domein!BD$1:'Domein'!BD9927)+1,""),IF(ADHOC!$S$4=LEFT(Domein!$AS9928,LEN(ADHOC!$S$4)),MAX(Domein!BD$1:'Domein'!BD9927)+1,"")))</f>
        <v/>
      </c>
    </row>
    <row r="9929" spans="45:56" x14ac:dyDescent="0.2">
      <c r="AS9929" s="4" t="s">
        <v>15604</v>
      </c>
      <c r="AT9929" s="4" t="s">
        <v>15605</v>
      </c>
      <c r="AU9929" s="4" t="s">
        <v>456</v>
      </c>
      <c r="AV9929" s="4" t="s">
        <v>7668</v>
      </c>
      <c r="AW9929" s="4" t="s">
        <v>724</v>
      </c>
      <c r="AX9929" s="4"/>
      <c r="AY9929" s="4"/>
      <c r="AZ9929" s="4"/>
      <c r="BA9929" s="4"/>
      <c r="BB9929" s="4"/>
      <c r="BC9929" s="4">
        <v>40</v>
      </c>
      <c r="BD9929" t="str">
        <f>IF(AND(ADHOC!$G$15="",ADHOC!$S$4=""),"",IF(ADHOC!$G$15&lt;&gt;"",IF(ADHOC!$G$15=LEFT(Domein!$AS9929,LEN(ADHOC!$G$15)),MAX(Domein!BD$1:'Domein'!BD9928)+1,""),IF(ADHOC!$S$4=LEFT(Domein!$AS9929,LEN(ADHOC!$S$4)),MAX(Domein!BD$1:'Domein'!BD9928)+1,"")))</f>
        <v/>
      </c>
    </row>
    <row r="9930" spans="45:56" x14ac:dyDescent="0.2">
      <c r="AS9930" s="4" t="s">
        <v>15606</v>
      </c>
      <c r="AT9930" s="4" t="s">
        <v>15607</v>
      </c>
      <c r="AU9930" s="4" t="s">
        <v>456</v>
      </c>
      <c r="AV9930" s="4" t="s">
        <v>7668</v>
      </c>
      <c r="AW9930" s="4" t="s">
        <v>724</v>
      </c>
      <c r="AX9930" s="4"/>
      <c r="AY9930" s="4"/>
      <c r="AZ9930" s="4"/>
      <c r="BA9930" s="4"/>
      <c r="BB9930" s="4"/>
      <c r="BC9930" s="4">
        <v>40</v>
      </c>
      <c r="BD9930" t="str">
        <f>IF(AND(ADHOC!$G$15="",ADHOC!$S$4=""),"",IF(ADHOC!$G$15&lt;&gt;"",IF(ADHOC!$G$15=LEFT(Domein!$AS9930,LEN(ADHOC!$G$15)),MAX(Domein!BD$1:'Domein'!BD9929)+1,""),IF(ADHOC!$S$4=LEFT(Domein!$AS9930,LEN(ADHOC!$S$4)),MAX(Domein!BD$1:'Domein'!BD9929)+1,"")))</f>
        <v/>
      </c>
    </row>
    <row r="9931" spans="45:56" x14ac:dyDescent="0.2">
      <c r="AS9931" s="4" t="s">
        <v>15608</v>
      </c>
      <c r="AT9931" s="4" t="s">
        <v>15609</v>
      </c>
      <c r="AU9931" s="4" t="s">
        <v>456</v>
      </c>
      <c r="AV9931" s="4" t="s">
        <v>7668</v>
      </c>
      <c r="AW9931" s="4" t="s">
        <v>724</v>
      </c>
      <c r="AX9931" s="4"/>
      <c r="AY9931" s="4"/>
      <c r="AZ9931" s="4"/>
      <c r="BA9931" s="4"/>
      <c r="BB9931" s="4"/>
      <c r="BC9931" s="4">
        <v>40</v>
      </c>
      <c r="BD9931" t="str">
        <f>IF(AND(ADHOC!$G$15="",ADHOC!$S$4=""),"",IF(ADHOC!$G$15&lt;&gt;"",IF(ADHOC!$G$15=LEFT(Domein!$AS9931,LEN(ADHOC!$G$15)),MAX(Domein!BD$1:'Domein'!BD9930)+1,""),IF(ADHOC!$S$4=LEFT(Domein!$AS9931,LEN(ADHOC!$S$4)),MAX(Domein!BD$1:'Domein'!BD9930)+1,"")))</f>
        <v/>
      </c>
    </row>
    <row r="9932" spans="45:56" x14ac:dyDescent="0.2">
      <c r="AS9932" s="4" t="s">
        <v>15610</v>
      </c>
      <c r="AT9932" s="4" t="s">
        <v>15611</v>
      </c>
      <c r="AU9932" s="4" t="s">
        <v>456</v>
      </c>
      <c r="AV9932" s="4" t="s">
        <v>7668</v>
      </c>
      <c r="AW9932" s="4" t="s">
        <v>724</v>
      </c>
      <c r="AX9932" s="4"/>
      <c r="AY9932" s="4"/>
      <c r="AZ9932" s="4"/>
      <c r="BA9932" s="4"/>
      <c r="BB9932" s="4"/>
      <c r="BC9932" s="4">
        <v>40</v>
      </c>
      <c r="BD9932" t="str">
        <f>IF(AND(ADHOC!$G$15="",ADHOC!$S$4=""),"",IF(ADHOC!$G$15&lt;&gt;"",IF(ADHOC!$G$15=LEFT(Domein!$AS9932,LEN(ADHOC!$G$15)),MAX(Domein!BD$1:'Domein'!BD9931)+1,""),IF(ADHOC!$S$4=LEFT(Domein!$AS9932,LEN(ADHOC!$S$4)),MAX(Domein!BD$1:'Domein'!BD9931)+1,"")))</f>
        <v/>
      </c>
    </row>
    <row r="9933" spans="45:56" x14ac:dyDescent="0.2">
      <c r="AS9933" s="4" t="s">
        <v>15612</v>
      </c>
      <c r="AT9933" s="4" t="s">
        <v>15613</v>
      </c>
      <c r="AU9933" s="4" t="s">
        <v>456</v>
      </c>
      <c r="AV9933" s="4" t="s">
        <v>7668</v>
      </c>
      <c r="AW9933" s="4" t="s">
        <v>724</v>
      </c>
      <c r="AX9933" s="4"/>
      <c r="AY9933" s="4"/>
      <c r="AZ9933" s="4"/>
      <c r="BA9933" s="4"/>
      <c r="BB9933" s="4"/>
      <c r="BC9933" s="4">
        <v>40</v>
      </c>
      <c r="BD9933" t="str">
        <f>IF(AND(ADHOC!$G$15="",ADHOC!$S$4=""),"",IF(ADHOC!$G$15&lt;&gt;"",IF(ADHOC!$G$15=LEFT(Domein!$AS9933,LEN(ADHOC!$G$15)),MAX(Domein!BD$1:'Domein'!BD9932)+1,""),IF(ADHOC!$S$4=LEFT(Domein!$AS9933,LEN(ADHOC!$S$4)),MAX(Domein!BD$1:'Domein'!BD9932)+1,"")))</f>
        <v/>
      </c>
    </row>
    <row r="9934" spans="45:56" x14ac:dyDescent="0.2">
      <c r="AS9934" s="4" t="s">
        <v>15614</v>
      </c>
      <c r="AT9934" s="4" t="s">
        <v>15615</v>
      </c>
      <c r="AU9934" s="4" t="s">
        <v>456</v>
      </c>
      <c r="AV9934" s="4" t="s">
        <v>7668</v>
      </c>
      <c r="AW9934" s="4" t="s">
        <v>724</v>
      </c>
      <c r="AX9934" s="4"/>
      <c r="AY9934" s="4"/>
      <c r="AZ9934" s="4"/>
      <c r="BA9934" s="4"/>
      <c r="BB9934" s="4"/>
      <c r="BC9934" s="4">
        <v>40</v>
      </c>
      <c r="BD9934" t="str">
        <f>IF(AND(ADHOC!$G$15="",ADHOC!$S$4=""),"",IF(ADHOC!$G$15&lt;&gt;"",IF(ADHOC!$G$15=LEFT(Domein!$AS9934,LEN(ADHOC!$G$15)),MAX(Domein!BD$1:'Domein'!BD9933)+1,""),IF(ADHOC!$S$4=LEFT(Domein!$AS9934,LEN(ADHOC!$S$4)),MAX(Domein!BD$1:'Domein'!BD9933)+1,"")))</f>
        <v/>
      </c>
    </row>
    <row r="9935" spans="45:56" x14ac:dyDescent="0.2">
      <c r="AS9935" s="4" t="s">
        <v>15616</v>
      </c>
      <c r="AT9935" s="4" t="s">
        <v>15617</v>
      </c>
      <c r="AU9935" s="4" t="s">
        <v>456</v>
      </c>
      <c r="AV9935" s="4" t="s">
        <v>7668</v>
      </c>
      <c r="AW9935" s="4" t="s">
        <v>724</v>
      </c>
      <c r="AX9935" s="4"/>
      <c r="AY9935" s="4"/>
      <c r="AZ9935" s="4"/>
      <c r="BA9935" s="4"/>
      <c r="BB9935" s="4"/>
      <c r="BC9935" s="4">
        <v>40</v>
      </c>
      <c r="BD9935" t="str">
        <f>IF(AND(ADHOC!$G$15="",ADHOC!$S$4=""),"",IF(ADHOC!$G$15&lt;&gt;"",IF(ADHOC!$G$15=LEFT(Domein!$AS9935,LEN(ADHOC!$G$15)),MAX(Domein!BD$1:'Domein'!BD9934)+1,""),IF(ADHOC!$S$4=LEFT(Domein!$AS9935,LEN(ADHOC!$S$4)),MAX(Domein!BD$1:'Domein'!BD9934)+1,"")))</f>
        <v/>
      </c>
    </row>
    <row r="9936" spans="45:56" x14ac:dyDescent="0.2">
      <c r="AS9936" s="4" t="s">
        <v>15618</v>
      </c>
      <c r="AT9936" s="4" t="s">
        <v>15619</v>
      </c>
      <c r="AU9936" s="4" t="s">
        <v>456</v>
      </c>
      <c r="AV9936" s="4" t="s">
        <v>7668</v>
      </c>
      <c r="AW9936" s="4" t="s">
        <v>724</v>
      </c>
      <c r="AX9936" s="4"/>
      <c r="AY9936" s="4"/>
      <c r="AZ9936" s="4"/>
      <c r="BA9936" s="4"/>
      <c r="BB9936" s="4"/>
      <c r="BC9936" s="4">
        <v>40</v>
      </c>
      <c r="BD9936" t="str">
        <f>IF(AND(ADHOC!$G$15="",ADHOC!$S$4=""),"",IF(ADHOC!$G$15&lt;&gt;"",IF(ADHOC!$G$15=LEFT(Domein!$AS9936,LEN(ADHOC!$G$15)),MAX(Domein!BD$1:'Domein'!BD9935)+1,""),IF(ADHOC!$S$4=LEFT(Domein!$AS9936,LEN(ADHOC!$S$4)),MAX(Domein!BD$1:'Domein'!BD9935)+1,"")))</f>
        <v/>
      </c>
    </row>
    <row r="9937" spans="45:56" x14ac:dyDescent="0.2">
      <c r="AS9937" s="4" t="s">
        <v>9922</v>
      </c>
      <c r="AT9937" s="4" t="s">
        <v>9923</v>
      </c>
      <c r="AU9937" s="4" t="s">
        <v>456</v>
      </c>
      <c r="AV9937" s="4" t="s">
        <v>824</v>
      </c>
      <c r="AW9937" s="4" t="s">
        <v>1259</v>
      </c>
      <c r="AX9937" s="4"/>
      <c r="AY9937" s="4"/>
      <c r="AZ9937" s="4"/>
      <c r="BA9937" s="4"/>
      <c r="BB9937" s="4"/>
      <c r="BC9937" s="4">
        <v>40</v>
      </c>
      <c r="BD9937" t="str">
        <f>IF(AND(ADHOC!$G$15="",ADHOC!$S$4=""),"",IF(ADHOC!$G$15&lt;&gt;"",IF(ADHOC!$G$15=LEFT(Domein!$AS9937,LEN(ADHOC!$G$15)),MAX(Domein!BD$1:'Domein'!BD9936)+1,""),IF(ADHOC!$S$4=LEFT(Domein!$AS9937,LEN(ADHOC!$S$4)),MAX(Domein!BD$1:'Domein'!BD9936)+1,"")))</f>
        <v/>
      </c>
    </row>
    <row r="9938" spans="45:56" x14ac:dyDescent="0.2">
      <c r="AS9938" s="4" t="s">
        <v>9924</v>
      </c>
      <c r="AT9938" s="4" t="s">
        <v>9925</v>
      </c>
      <c r="AU9938" s="4" t="s">
        <v>456</v>
      </c>
      <c r="AV9938" s="4" t="s">
        <v>824</v>
      </c>
      <c r="AW9938" s="4" t="s">
        <v>1259</v>
      </c>
      <c r="AX9938" s="4"/>
      <c r="AY9938" s="4"/>
      <c r="AZ9938" s="4"/>
      <c r="BA9938" s="4"/>
      <c r="BB9938" s="4"/>
      <c r="BC9938" s="4">
        <v>40</v>
      </c>
      <c r="BD9938" t="str">
        <f>IF(AND(ADHOC!$G$15="",ADHOC!$S$4=""),"",IF(ADHOC!$G$15&lt;&gt;"",IF(ADHOC!$G$15=LEFT(Domein!$AS9938,LEN(ADHOC!$G$15)),MAX(Domein!BD$1:'Domein'!BD9937)+1,""),IF(ADHOC!$S$4=LEFT(Domein!$AS9938,LEN(ADHOC!$S$4)),MAX(Domein!BD$1:'Domein'!BD9937)+1,"")))</f>
        <v/>
      </c>
    </row>
    <row r="9939" spans="45:56" x14ac:dyDescent="0.2">
      <c r="AS9939" s="4" t="s">
        <v>9926</v>
      </c>
      <c r="AT9939" s="4" t="s">
        <v>9927</v>
      </c>
      <c r="AU9939" s="4" t="s">
        <v>456</v>
      </c>
      <c r="AV9939" s="4" t="s">
        <v>824</v>
      </c>
      <c r="AW9939" s="4" t="s">
        <v>1259</v>
      </c>
      <c r="AX9939" s="4"/>
      <c r="AY9939" s="4"/>
      <c r="AZ9939" s="4"/>
      <c r="BA9939" s="4"/>
      <c r="BB9939" s="4"/>
      <c r="BC9939" s="4">
        <v>40</v>
      </c>
      <c r="BD9939" t="str">
        <f>IF(AND(ADHOC!$G$15="",ADHOC!$S$4=""),"",IF(ADHOC!$G$15&lt;&gt;"",IF(ADHOC!$G$15=LEFT(Domein!$AS9939,LEN(ADHOC!$G$15)),MAX(Domein!BD$1:'Domein'!BD9938)+1,""),IF(ADHOC!$S$4=LEFT(Domein!$AS9939,LEN(ADHOC!$S$4)),MAX(Domein!BD$1:'Domein'!BD9938)+1,"")))</f>
        <v/>
      </c>
    </row>
    <row r="9940" spans="45:56" x14ac:dyDescent="0.2">
      <c r="AS9940" s="4" t="s">
        <v>9928</v>
      </c>
      <c r="AT9940" s="4" t="s">
        <v>9929</v>
      </c>
      <c r="AU9940" s="4" t="s">
        <v>456</v>
      </c>
      <c r="AV9940" s="4" t="s">
        <v>824</v>
      </c>
      <c r="AW9940" s="4" t="s">
        <v>1259</v>
      </c>
      <c r="AX9940" s="4"/>
      <c r="AY9940" s="4"/>
      <c r="AZ9940" s="4"/>
      <c r="BA9940" s="4"/>
      <c r="BB9940" s="4"/>
      <c r="BC9940" s="4">
        <v>40</v>
      </c>
      <c r="BD9940" t="str">
        <f>IF(AND(ADHOC!$G$15="",ADHOC!$S$4=""),"",IF(ADHOC!$G$15&lt;&gt;"",IF(ADHOC!$G$15=LEFT(Domein!$AS9940,LEN(ADHOC!$G$15)),MAX(Domein!BD$1:'Domein'!BD9939)+1,""),IF(ADHOC!$S$4=LEFT(Domein!$AS9940,LEN(ADHOC!$S$4)),MAX(Domein!BD$1:'Domein'!BD9939)+1,"")))</f>
        <v/>
      </c>
    </row>
    <row r="9941" spans="45:56" x14ac:dyDescent="0.2">
      <c r="AS9941" s="4" t="s">
        <v>9930</v>
      </c>
      <c r="AT9941" s="4" t="s">
        <v>9931</v>
      </c>
      <c r="AU9941" s="4" t="s">
        <v>456</v>
      </c>
      <c r="AV9941" s="4" t="s">
        <v>824</v>
      </c>
      <c r="AW9941" s="4" t="s">
        <v>1259</v>
      </c>
      <c r="AX9941" s="4"/>
      <c r="AY9941" s="4"/>
      <c r="AZ9941" s="4"/>
      <c r="BA9941" s="4"/>
      <c r="BB9941" s="4"/>
      <c r="BC9941" s="4">
        <v>40</v>
      </c>
      <c r="BD9941" t="str">
        <f>IF(AND(ADHOC!$G$15="",ADHOC!$S$4=""),"",IF(ADHOC!$G$15&lt;&gt;"",IF(ADHOC!$G$15=LEFT(Domein!$AS9941,LEN(ADHOC!$G$15)),MAX(Domein!BD$1:'Domein'!BD9940)+1,""),IF(ADHOC!$S$4=LEFT(Domein!$AS9941,LEN(ADHOC!$S$4)),MAX(Domein!BD$1:'Domein'!BD9940)+1,"")))</f>
        <v/>
      </c>
    </row>
    <row r="9942" spans="45:56" x14ac:dyDescent="0.2">
      <c r="AS9942" s="4" t="s">
        <v>9932</v>
      </c>
      <c r="AT9942" s="4" t="s">
        <v>9933</v>
      </c>
      <c r="AU9942" s="4" t="s">
        <v>456</v>
      </c>
      <c r="AV9942" s="4" t="s">
        <v>824</v>
      </c>
      <c r="AW9942" s="4" t="s">
        <v>1259</v>
      </c>
      <c r="AX9942" s="4"/>
      <c r="AY9942" s="4"/>
      <c r="AZ9942" s="4"/>
      <c r="BA9942" s="4"/>
      <c r="BB9942" s="4"/>
      <c r="BC9942" s="4">
        <v>40</v>
      </c>
      <c r="BD9942" t="str">
        <f>IF(AND(ADHOC!$G$15="",ADHOC!$S$4=""),"",IF(ADHOC!$G$15&lt;&gt;"",IF(ADHOC!$G$15=LEFT(Domein!$AS9942,LEN(ADHOC!$G$15)),MAX(Domein!BD$1:'Domein'!BD9941)+1,""),IF(ADHOC!$S$4=LEFT(Domein!$AS9942,LEN(ADHOC!$S$4)),MAX(Domein!BD$1:'Domein'!BD9941)+1,"")))</f>
        <v/>
      </c>
    </row>
    <row r="9943" spans="45:56" x14ac:dyDescent="0.2">
      <c r="AS9943" s="4" t="s">
        <v>14507</v>
      </c>
      <c r="AT9943" s="4" t="s">
        <v>5519</v>
      </c>
      <c r="AU9943" s="4" t="s">
        <v>456</v>
      </c>
      <c r="AV9943" s="4" t="s">
        <v>794</v>
      </c>
      <c r="AW9943" s="4" t="s">
        <v>724</v>
      </c>
      <c r="AX9943" s="4"/>
      <c r="AY9943" s="4"/>
      <c r="AZ9943" s="4"/>
      <c r="BA9943" s="4"/>
      <c r="BB9943" s="4"/>
      <c r="BC9943" s="4">
        <v>40</v>
      </c>
      <c r="BD9943" t="str">
        <f>IF(AND(ADHOC!$G$15="",ADHOC!$S$4=""),"",IF(ADHOC!$G$15&lt;&gt;"",IF(ADHOC!$G$15=LEFT(Domein!$AS9943,LEN(ADHOC!$G$15)),MAX(Domein!BD$1:'Domein'!BD9942)+1,""),IF(ADHOC!$S$4=LEFT(Domein!$AS9943,LEN(ADHOC!$S$4)),MAX(Domein!BD$1:'Domein'!BD9942)+1,"")))</f>
        <v/>
      </c>
    </row>
    <row r="9944" spans="45:56" x14ac:dyDescent="0.2">
      <c r="AS9944" s="4" t="s">
        <v>9934</v>
      </c>
      <c r="AT9944" s="4" t="s">
        <v>9935</v>
      </c>
      <c r="AU9944" s="4" t="s">
        <v>456</v>
      </c>
      <c r="AV9944" s="4" t="s">
        <v>824</v>
      </c>
      <c r="AW9944" s="4" t="s">
        <v>1259</v>
      </c>
      <c r="AX9944" s="4"/>
      <c r="AY9944" s="4"/>
      <c r="AZ9944" s="4"/>
      <c r="BA9944" s="4"/>
      <c r="BB9944" s="4"/>
      <c r="BC9944" s="4">
        <v>40</v>
      </c>
      <c r="BD9944" t="str">
        <f>IF(AND(ADHOC!$G$15="",ADHOC!$S$4=""),"",IF(ADHOC!$G$15&lt;&gt;"",IF(ADHOC!$G$15=LEFT(Domein!$AS9944,LEN(ADHOC!$G$15)),MAX(Domein!BD$1:'Domein'!BD9943)+1,""),IF(ADHOC!$S$4=LEFT(Domein!$AS9944,LEN(ADHOC!$S$4)),MAX(Domein!BD$1:'Domein'!BD9943)+1,"")))</f>
        <v/>
      </c>
    </row>
    <row r="9945" spans="45:56" x14ac:dyDescent="0.2">
      <c r="AS9945" s="4" t="s">
        <v>9936</v>
      </c>
      <c r="AT9945" s="4" t="s">
        <v>9937</v>
      </c>
      <c r="AU9945" s="4" t="s">
        <v>456</v>
      </c>
      <c r="AV9945" s="4" t="s">
        <v>824</v>
      </c>
      <c r="AW9945" s="4" t="s">
        <v>1259</v>
      </c>
      <c r="AX9945" s="4"/>
      <c r="AY9945" s="4"/>
      <c r="AZ9945" s="4"/>
      <c r="BA9945" s="4"/>
      <c r="BB9945" s="4"/>
      <c r="BC9945" s="4">
        <v>40</v>
      </c>
      <c r="BD9945" t="str">
        <f>IF(AND(ADHOC!$G$15="",ADHOC!$S$4=""),"",IF(ADHOC!$G$15&lt;&gt;"",IF(ADHOC!$G$15=LEFT(Domein!$AS9945,LEN(ADHOC!$G$15)),MAX(Domein!BD$1:'Domein'!BD9944)+1,""),IF(ADHOC!$S$4=LEFT(Domein!$AS9945,LEN(ADHOC!$S$4)),MAX(Domein!BD$1:'Domein'!BD9944)+1,"")))</f>
        <v/>
      </c>
    </row>
    <row r="9946" spans="45:56" x14ac:dyDescent="0.2">
      <c r="AS9946" s="4" t="s">
        <v>9938</v>
      </c>
      <c r="AT9946" s="4" t="s">
        <v>9939</v>
      </c>
      <c r="AU9946" s="4" t="s">
        <v>456</v>
      </c>
      <c r="AV9946" s="4" t="s">
        <v>824</v>
      </c>
      <c r="AW9946" s="4" t="s">
        <v>1259</v>
      </c>
      <c r="AX9946" s="4"/>
      <c r="AY9946" s="4"/>
      <c r="AZ9946" s="4"/>
      <c r="BA9946" s="4"/>
      <c r="BB9946" s="4"/>
      <c r="BC9946" s="4">
        <v>40</v>
      </c>
      <c r="BD9946" t="str">
        <f>IF(AND(ADHOC!$G$15="",ADHOC!$S$4=""),"",IF(ADHOC!$G$15&lt;&gt;"",IF(ADHOC!$G$15=LEFT(Domein!$AS9946,LEN(ADHOC!$G$15)),MAX(Domein!BD$1:'Domein'!BD9945)+1,""),IF(ADHOC!$S$4=LEFT(Domein!$AS9946,LEN(ADHOC!$S$4)),MAX(Domein!BD$1:'Domein'!BD9945)+1,"")))</f>
        <v/>
      </c>
    </row>
    <row r="9947" spans="45:56" x14ac:dyDescent="0.2">
      <c r="AS9947" s="4" t="s">
        <v>9940</v>
      </c>
      <c r="AT9947" s="4" t="s">
        <v>9941</v>
      </c>
      <c r="AU9947" s="4" t="s">
        <v>456</v>
      </c>
      <c r="AV9947" s="4" t="s">
        <v>824</v>
      </c>
      <c r="AW9947" s="4" t="s">
        <v>1259</v>
      </c>
      <c r="AX9947" s="4"/>
      <c r="AY9947" s="4"/>
      <c r="AZ9947" s="4"/>
      <c r="BA9947" s="4"/>
      <c r="BB9947" s="4"/>
      <c r="BC9947" s="4">
        <v>40</v>
      </c>
      <c r="BD9947" t="str">
        <f>IF(AND(ADHOC!$G$15="",ADHOC!$S$4=""),"",IF(ADHOC!$G$15&lt;&gt;"",IF(ADHOC!$G$15=LEFT(Domein!$AS9947,LEN(ADHOC!$G$15)),MAX(Domein!BD$1:'Domein'!BD9946)+1,""),IF(ADHOC!$S$4=LEFT(Domein!$AS9947,LEN(ADHOC!$S$4)),MAX(Domein!BD$1:'Domein'!BD9946)+1,"")))</f>
        <v/>
      </c>
    </row>
    <row r="9948" spans="45:56" x14ac:dyDescent="0.2">
      <c r="AS9948" s="4" t="s">
        <v>9942</v>
      </c>
      <c r="AT9948" s="4" t="s">
        <v>9943</v>
      </c>
      <c r="AU9948" s="4" t="s">
        <v>456</v>
      </c>
      <c r="AV9948" s="4" t="s">
        <v>824</v>
      </c>
      <c r="AW9948" s="4" t="s">
        <v>1259</v>
      </c>
      <c r="AX9948" s="4"/>
      <c r="AY9948" s="4"/>
      <c r="AZ9948" s="4"/>
      <c r="BA9948" s="4"/>
      <c r="BB9948" s="4"/>
      <c r="BC9948" s="4">
        <v>40</v>
      </c>
      <c r="BD9948" t="str">
        <f>IF(AND(ADHOC!$G$15="",ADHOC!$S$4=""),"",IF(ADHOC!$G$15&lt;&gt;"",IF(ADHOC!$G$15=LEFT(Domein!$AS9948,LEN(ADHOC!$G$15)),MAX(Domein!BD$1:'Domein'!BD9947)+1,""),IF(ADHOC!$S$4=LEFT(Domein!$AS9948,LEN(ADHOC!$S$4)),MAX(Domein!BD$1:'Domein'!BD9947)+1,"")))</f>
        <v/>
      </c>
    </row>
    <row r="9949" spans="45:56" x14ac:dyDescent="0.2">
      <c r="AS9949" s="4" t="s">
        <v>9944</v>
      </c>
      <c r="AT9949" s="4" t="s">
        <v>9945</v>
      </c>
      <c r="AU9949" s="4" t="s">
        <v>456</v>
      </c>
      <c r="AV9949" s="4" t="s">
        <v>824</v>
      </c>
      <c r="AW9949" s="4" t="s">
        <v>1259</v>
      </c>
      <c r="AX9949" s="4"/>
      <c r="AY9949" s="4"/>
      <c r="AZ9949" s="4"/>
      <c r="BA9949" s="4"/>
      <c r="BB9949" s="4"/>
      <c r="BC9949" s="4">
        <v>40</v>
      </c>
      <c r="BD9949" t="str">
        <f>IF(AND(ADHOC!$G$15="",ADHOC!$S$4=""),"",IF(ADHOC!$G$15&lt;&gt;"",IF(ADHOC!$G$15=LEFT(Domein!$AS9949,LEN(ADHOC!$G$15)),MAX(Domein!BD$1:'Domein'!BD9948)+1,""),IF(ADHOC!$S$4=LEFT(Domein!$AS9949,LEN(ADHOC!$S$4)),MAX(Domein!BD$1:'Domein'!BD9948)+1,"")))</f>
        <v/>
      </c>
    </row>
    <row r="9950" spans="45:56" x14ac:dyDescent="0.2">
      <c r="AS9950" s="4" t="s">
        <v>9946</v>
      </c>
      <c r="AT9950" s="4" t="s">
        <v>9947</v>
      </c>
      <c r="AU9950" s="4" t="s">
        <v>456</v>
      </c>
      <c r="AV9950" s="4" t="s">
        <v>824</v>
      </c>
      <c r="AW9950" s="4" t="s">
        <v>1259</v>
      </c>
      <c r="AX9950" s="4"/>
      <c r="AY9950" s="4"/>
      <c r="AZ9950" s="4"/>
      <c r="BA9950" s="4"/>
      <c r="BB9950" s="4"/>
      <c r="BC9950" s="4">
        <v>40</v>
      </c>
      <c r="BD9950" t="str">
        <f>IF(AND(ADHOC!$G$15="",ADHOC!$S$4=""),"",IF(ADHOC!$G$15&lt;&gt;"",IF(ADHOC!$G$15=LEFT(Domein!$AS9950,LEN(ADHOC!$G$15)),MAX(Domein!BD$1:'Domein'!BD9949)+1,""),IF(ADHOC!$S$4=LEFT(Domein!$AS9950,LEN(ADHOC!$S$4)),MAX(Domein!BD$1:'Domein'!BD9949)+1,"")))</f>
        <v/>
      </c>
    </row>
    <row r="9951" spans="45:56" x14ac:dyDescent="0.2">
      <c r="AS9951" s="4" t="s">
        <v>9948</v>
      </c>
      <c r="AT9951" s="4" t="s">
        <v>9949</v>
      </c>
      <c r="AU9951" s="4" t="s">
        <v>456</v>
      </c>
      <c r="AV9951" s="4" t="s">
        <v>824</v>
      </c>
      <c r="AW9951" s="4" t="s">
        <v>1259</v>
      </c>
      <c r="AX9951" s="4"/>
      <c r="AY9951" s="4"/>
      <c r="AZ9951" s="4"/>
      <c r="BA9951" s="4"/>
      <c r="BB9951" s="4"/>
      <c r="BC9951" s="4">
        <v>40</v>
      </c>
      <c r="BD9951" t="str">
        <f>IF(AND(ADHOC!$G$15="",ADHOC!$S$4=""),"",IF(ADHOC!$G$15&lt;&gt;"",IF(ADHOC!$G$15=LEFT(Domein!$AS9951,LEN(ADHOC!$G$15)),MAX(Domein!BD$1:'Domein'!BD9950)+1,""),IF(ADHOC!$S$4=LEFT(Domein!$AS9951,LEN(ADHOC!$S$4)),MAX(Domein!BD$1:'Domein'!BD9950)+1,"")))</f>
        <v/>
      </c>
    </row>
    <row r="9952" spans="45:56" x14ac:dyDescent="0.2">
      <c r="AS9952" s="4" t="s">
        <v>33443</v>
      </c>
      <c r="AT9952" s="4" t="s">
        <v>33444</v>
      </c>
      <c r="AU9952" s="4" t="s">
        <v>456</v>
      </c>
      <c r="AV9952" s="4" t="s">
        <v>794</v>
      </c>
      <c r="AW9952" s="4" t="s">
        <v>724</v>
      </c>
      <c r="AX9952" s="4"/>
      <c r="AY9952" s="4"/>
      <c r="AZ9952" s="4"/>
      <c r="BA9952" s="4"/>
      <c r="BB9952" s="4"/>
      <c r="BC9952" s="4">
        <v>40</v>
      </c>
      <c r="BD9952" t="str">
        <f>IF(AND(ADHOC!$G$15="",ADHOC!$S$4=""),"",IF(ADHOC!$G$15&lt;&gt;"",IF(ADHOC!$G$15=LEFT(Domein!$AS9952,LEN(ADHOC!$G$15)),MAX(Domein!BD$1:'Domein'!BD9951)+1,""),IF(ADHOC!$S$4=LEFT(Domein!$AS9952,LEN(ADHOC!$S$4)),MAX(Domein!BD$1:'Domein'!BD9951)+1,"")))</f>
        <v/>
      </c>
    </row>
    <row r="9953" spans="45:56" x14ac:dyDescent="0.2">
      <c r="AS9953" s="4" t="s">
        <v>34480</v>
      </c>
      <c r="AT9953" s="4" t="s">
        <v>34481</v>
      </c>
      <c r="AU9953" s="4" t="s">
        <v>456</v>
      </c>
      <c r="AV9953" s="4" t="s">
        <v>7668</v>
      </c>
      <c r="AW9953" s="4" t="s">
        <v>724</v>
      </c>
      <c r="AX9953" s="4"/>
      <c r="AY9953" s="4"/>
      <c r="AZ9953" s="4"/>
      <c r="BA9953" s="4"/>
      <c r="BB9953" s="4"/>
      <c r="BC9953" s="4">
        <v>40</v>
      </c>
      <c r="BD9953" t="str">
        <f>IF(AND(ADHOC!$G$15="",ADHOC!$S$4=""),"",IF(ADHOC!$G$15&lt;&gt;"",IF(ADHOC!$G$15=LEFT(Domein!$AS9953,LEN(ADHOC!$G$15)),MAX(Domein!BD$1:'Domein'!BD9952)+1,""),IF(ADHOC!$S$4=LEFT(Domein!$AS9953,LEN(ADHOC!$S$4)),MAX(Domein!BD$1:'Domein'!BD9952)+1,"")))</f>
        <v/>
      </c>
    </row>
    <row r="9954" spans="45:56" x14ac:dyDescent="0.2">
      <c r="AS9954" s="4" t="s">
        <v>33445</v>
      </c>
      <c r="AT9954" s="4" t="s">
        <v>33446</v>
      </c>
      <c r="AU9954" s="4" t="s">
        <v>456</v>
      </c>
      <c r="AV9954" s="4" t="s">
        <v>794</v>
      </c>
      <c r="AW9954" s="4" t="s">
        <v>724</v>
      </c>
      <c r="AX9954" s="4"/>
      <c r="AY9954" s="4"/>
      <c r="AZ9954" s="4"/>
      <c r="BA9954" s="4"/>
      <c r="BB9954" s="4"/>
      <c r="BC9954" s="4">
        <v>40</v>
      </c>
      <c r="BD9954" t="str">
        <f>IF(AND(ADHOC!$G$15="",ADHOC!$S$4=""),"",IF(ADHOC!$G$15&lt;&gt;"",IF(ADHOC!$G$15=LEFT(Domein!$AS9954,LEN(ADHOC!$G$15)),MAX(Domein!BD$1:'Domein'!BD9953)+1,""),IF(ADHOC!$S$4=LEFT(Domein!$AS9954,LEN(ADHOC!$S$4)),MAX(Domein!BD$1:'Domein'!BD9953)+1,"")))</f>
        <v/>
      </c>
    </row>
    <row r="9955" spans="45:56" x14ac:dyDescent="0.2">
      <c r="AS9955" s="4" t="s">
        <v>12547</v>
      </c>
      <c r="AT9955" s="4" t="s">
        <v>12548</v>
      </c>
      <c r="AU9955" s="4" t="s">
        <v>456</v>
      </c>
      <c r="AV9955" s="4" t="s">
        <v>8340</v>
      </c>
      <c r="AW9955" s="4" t="s">
        <v>724</v>
      </c>
      <c r="AX9955" s="4"/>
      <c r="AY9955" s="4"/>
      <c r="AZ9955" s="4"/>
      <c r="BA9955" s="4"/>
      <c r="BB9955" s="4"/>
      <c r="BC9955" s="4">
        <v>40</v>
      </c>
      <c r="BD9955" t="str">
        <f>IF(AND(ADHOC!$G$15="",ADHOC!$S$4=""),"",IF(ADHOC!$G$15&lt;&gt;"",IF(ADHOC!$G$15=LEFT(Domein!$AS9955,LEN(ADHOC!$G$15)),MAX(Domein!BD$1:'Domein'!BD9954)+1,""),IF(ADHOC!$S$4=LEFT(Domein!$AS9955,LEN(ADHOC!$S$4)),MAX(Domein!BD$1:'Domein'!BD9954)+1,"")))</f>
        <v/>
      </c>
    </row>
    <row r="9956" spans="45:56" x14ac:dyDescent="0.2">
      <c r="AS9956" s="4" t="s">
        <v>13512</v>
      </c>
      <c r="AT9956" s="4" t="s">
        <v>13513</v>
      </c>
      <c r="AU9956" s="4" t="s">
        <v>456</v>
      </c>
      <c r="AV9956" s="4" t="s">
        <v>794</v>
      </c>
      <c r="AW9956" s="4" t="s">
        <v>724</v>
      </c>
      <c r="AX9956" s="4"/>
      <c r="AY9956" s="4"/>
      <c r="AZ9956" s="4"/>
      <c r="BA9956" s="4"/>
      <c r="BB9956" s="4"/>
      <c r="BC9956" s="4">
        <v>40</v>
      </c>
      <c r="BD9956" t="str">
        <f>IF(AND(ADHOC!$G$15="",ADHOC!$S$4=""),"",IF(ADHOC!$G$15&lt;&gt;"",IF(ADHOC!$G$15=LEFT(Domein!$AS9956,LEN(ADHOC!$G$15)),MAX(Domein!BD$1:'Domein'!BD9955)+1,""),IF(ADHOC!$S$4=LEFT(Domein!$AS9956,LEN(ADHOC!$S$4)),MAX(Domein!BD$1:'Domein'!BD9955)+1,"")))</f>
        <v/>
      </c>
    </row>
    <row r="9957" spans="45:56" x14ac:dyDescent="0.2">
      <c r="AS9957" s="4" t="s">
        <v>3586</v>
      </c>
      <c r="AT9957" s="4" t="s">
        <v>3587</v>
      </c>
      <c r="AU9957" s="4" t="s">
        <v>456</v>
      </c>
      <c r="AV9957" s="4" t="s">
        <v>794</v>
      </c>
      <c r="AW9957" s="4" t="s">
        <v>724</v>
      </c>
      <c r="AX9957" s="4"/>
      <c r="AY9957" s="4"/>
      <c r="AZ9957" s="4"/>
      <c r="BA9957" s="4"/>
      <c r="BB9957" s="4"/>
      <c r="BC9957" s="4">
        <v>40</v>
      </c>
      <c r="BD9957" t="str">
        <f>IF(AND(ADHOC!$G$15="",ADHOC!$S$4=""),"",IF(ADHOC!$G$15&lt;&gt;"",IF(ADHOC!$G$15=LEFT(Domein!$AS9957,LEN(ADHOC!$G$15)),MAX(Domein!BD$1:'Domein'!BD9956)+1,""),IF(ADHOC!$S$4=LEFT(Domein!$AS9957,LEN(ADHOC!$S$4)),MAX(Domein!BD$1:'Domein'!BD9956)+1,"")))</f>
        <v/>
      </c>
    </row>
    <row r="9958" spans="45:56" x14ac:dyDescent="0.2">
      <c r="AS9958" s="4" t="s">
        <v>34482</v>
      </c>
      <c r="AT9958" s="4" t="s">
        <v>34483</v>
      </c>
      <c r="AU9958" s="4" t="s">
        <v>456</v>
      </c>
      <c r="AV9958" s="4" t="s">
        <v>7668</v>
      </c>
      <c r="AW9958" s="4" t="s">
        <v>724</v>
      </c>
      <c r="AX9958" s="4"/>
      <c r="AY9958" s="4"/>
      <c r="AZ9958" s="4"/>
      <c r="BA9958" s="4"/>
      <c r="BB9958" s="4"/>
      <c r="BC9958" s="4">
        <v>40</v>
      </c>
      <c r="BD9958" t="str">
        <f>IF(AND(ADHOC!$G$15="",ADHOC!$S$4=""),"",IF(ADHOC!$G$15&lt;&gt;"",IF(ADHOC!$G$15=LEFT(Domein!$AS9958,LEN(ADHOC!$G$15)),MAX(Domein!BD$1:'Domein'!BD9957)+1,""),IF(ADHOC!$S$4=LEFT(Domein!$AS9958,LEN(ADHOC!$S$4)),MAX(Domein!BD$1:'Domein'!BD9957)+1,"")))</f>
        <v/>
      </c>
    </row>
    <row r="9959" spans="45:56" x14ac:dyDescent="0.2">
      <c r="AS9959" s="4" t="s">
        <v>34484</v>
      </c>
      <c r="AT9959" s="4" t="s">
        <v>34485</v>
      </c>
      <c r="AU9959" s="4" t="s">
        <v>456</v>
      </c>
      <c r="AV9959" s="4" t="s">
        <v>7668</v>
      </c>
      <c r="AW9959" s="4" t="s">
        <v>724</v>
      </c>
      <c r="AX9959" s="4"/>
      <c r="AY9959" s="4"/>
      <c r="AZ9959" s="4"/>
      <c r="BA9959" s="4"/>
      <c r="BB9959" s="4"/>
      <c r="BC9959" s="4">
        <v>40</v>
      </c>
      <c r="BD9959" t="str">
        <f>IF(AND(ADHOC!$G$15="",ADHOC!$S$4=""),"",IF(ADHOC!$G$15&lt;&gt;"",IF(ADHOC!$G$15=LEFT(Domein!$AS9959,LEN(ADHOC!$G$15)),MAX(Domein!BD$1:'Domein'!BD9958)+1,""),IF(ADHOC!$S$4=LEFT(Domein!$AS9959,LEN(ADHOC!$S$4)),MAX(Domein!BD$1:'Domein'!BD9958)+1,"")))</f>
        <v/>
      </c>
    </row>
    <row r="9960" spans="45:56" x14ac:dyDescent="0.2">
      <c r="AS9960" s="4" t="s">
        <v>34486</v>
      </c>
      <c r="AT9960" s="4" t="s">
        <v>34487</v>
      </c>
      <c r="AU9960" s="4" t="s">
        <v>456</v>
      </c>
      <c r="AV9960" s="4" t="s">
        <v>7668</v>
      </c>
      <c r="AW9960" s="4" t="s">
        <v>724</v>
      </c>
      <c r="AX9960" s="4"/>
      <c r="AY9960" s="4"/>
      <c r="AZ9960" s="4"/>
      <c r="BA9960" s="4"/>
      <c r="BB9960" s="4"/>
      <c r="BC9960" s="4">
        <v>40</v>
      </c>
      <c r="BD9960" t="str">
        <f>IF(AND(ADHOC!$G$15="",ADHOC!$S$4=""),"",IF(ADHOC!$G$15&lt;&gt;"",IF(ADHOC!$G$15=LEFT(Domein!$AS9960,LEN(ADHOC!$G$15)),MAX(Domein!BD$1:'Domein'!BD9959)+1,""),IF(ADHOC!$S$4=LEFT(Domein!$AS9960,LEN(ADHOC!$S$4)),MAX(Domein!BD$1:'Domein'!BD9959)+1,"")))</f>
        <v/>
      </c>
    </row>
    <row r="9961" spans="45:56" x14ac:dyDescent="0.2">
      <c r="AS9961" s="4" t="s">
        <v>34488</v>
      </c>
      <c r="AT9961" s="4" t="s">
        <v>34489</v>
      </c>
      <c r="AU9961" s="4" t="s">
        <v>456</v>
      </c>
      <c r="AV9961" s="4" t="s">
        <v>7668</v>
      </c>
      <c r="AW9961" s="4" t="s">
        <v>724</v>
      </c>
      <c r="AX9961" s="4"/>
      <c r="AY9961" s="4"/>
      <c r="AZ9961" s="4"/>
      <c r="BA9961" s="4"/>
      <c r="BB9961" s="4"/>
      <c r="BC9961" s="4">
        <v>40</v>
      </c>
      <c r="BD9961" t="str">
        <f>IF(AND(ADHOC!$G$15="",ADHOC!$S$4=""),"",IF(ADHOC!$G$15&lt;&gt;"",IF(ADHOC!$G$15=LEFT(Domein!$AS9961,LEN(ADHOC!$G$15)),MAX(Domein!BD$1:'Domein'!BD9960)+1,""),IF(ADHOC!$S$4=LEFT(Domein!$AS9961,LEN(ADHOC!$S$4)),MAX(Domein!BD$1:'Domein'!BD9960)+1,"")))</f>
        <v/>
      </c>
    </row>
    <row r="9962" spans="45:56" x14ac:dyDescent="0.2">
      <c r="AS9962" s="4" t="s">
        <v>34490</v>
      </c>
      <c r="AT9962" s="4" t="s">
        <v>34491</v>
      </c>
      <c r="AU9962" s="4" t="s">
        <v>456</v>
      </c>
      <c r="AV9962" s="4" t="s">
        <v>7668</v>
      </c>
      <c r="AW9962" s="4" t="s">
        <v>724</v>
      </c>
      <c r="AX9962" s="4"/>
      <c r="AY9962" s="4"/>
      <c r="AZ9962" s="4"/>
      <c r="BA9962" s="4"/>
      <c r="BB9962" s="4"/>
      <c r="BC9962" s="4">
        <v>40</v>
      </c>
      <c r="BD9962" t="str">
        <f>IF(AND(ADHOC!$G$15="",ADHOC!$S$4=""),"",IF(ADHOC!$G$15&lt;&gt;"",IF(ADHOC!$G$15=LEFT(Domein!$AS9962,LEN(ADHOC!$G$15)),MAX(Domein!BD$1:'Domein'!BD9961)+1,""),IF(ADHOC!$S$4=LEFT(Domein!$AS9962,LEN(ADHOC!$S$4)),MAX(Domein!BD$1:'Domein'!BD9961)+1,"")))</f>
        <v/>
      </c>
    </row>
    <row r="9963" spans="45:56" x14ac:dyDescent="0.2">
      <c r="AS9963" s="4" t="s">
        <v>34492</v>
      </c>
      <c r="AT9963" s="4" t="s">
        <v>34493</v>
      </c>
      <c r="AU9963" s="4" t="s">
        <v>456</v>
      </c>
      <c r="AV9963" s="4" t="s">
        <v>7668</v>
      </c>
      <c r="AW9963" s="4" t="s">
        <v>724</v>
      </c>
      <c r="AX9963" s="4"/>
      <c r="AY9963" s="4"/>
      <c r="AZ9963" s="4"/>
      <c r="BA9963" s="4"/>
      <c r="BB9963" s="4"/>
      <c r="BC9963" s="4">
        <v>40</v>
      </c>
      <c r="BD9963" t="str">
        <f>IF(AND(ADHOC!$G$15="",ADHOC!$S$4=""),"",IF(ADHOC!$G$15&lt;&gt;"",IF(ADHOC!$G$15=LEFT(Domein!$AS9963,LEN(ADHOC!$G$15)),MAX(Domein!BD$1:'Domein'!BD9962)+1,""),IF(ADHOC!$S$4=LEFT(Domein!$AS9963,LEN(ADHOC!$S$4)),MAX(Domein!BD$1:'Domein'!BD9962)+1,"")))</f>
        <v/>
      </c>
    </row>
    <row r="9964" spans="45:56" x14ac:dyDescent="0.2">
      <c r="AS9964" s="4" t="s">
        <v>34494</v>
      </c>
      <c r="AT9964" s="4" t="s">
        <v>34495</v>
      </c>
      <c r="AU9964" s="4" t="s">
        <v>456</v>
      </c>
      <c r="AV9964" s="4" t="s">
        <v>7668</v>
      </c>
      <c r="AW9964" s="4" t="s">
        <v>724</v>
      </c>
      <c r="AX9964" s="4"/>
      <c r="AY9964" s="4"/>
      <c r="AZ9964" s="4"/>
      <c r="BA9964" s="4"/>
      <c r="BB9964" s="4"/>
      <c r="BC9964" s="4">
        <v>40</v>
      </c>
      <c r="BD9964" t="str">
        <f>IF(AND(ADHOC!$G$15="",ADHOC!$S$4=""),"",IF(ADHOC!$G$15&lt;&gt;"",IF(ADHOC!$G$15=LEFT(Domein!$AS9964,LEN(ADHOC!$G$15)),MAX(Domein!BD$1:'Domein'!BD9963)+1,""),IF(ADHOC!$S$4=LEFT(Domein!$AS9964,LEN(ADHOC!$S$4)),MAX(Domein!BD$1:'Domein'!BD9963)+1,"")))</f>
        <v/>
      </c>
    </row>
    <row r="9965" spans="45:56" x14ac:dyDescent="0.2">
      <c r="AS9965" s="4" t="s">
        <v>33447</v>
      </c>
      <c r="AT9965" s="4" t="s">
        <v>7193</v>
      </c>
      <c r="AU9965" s="4" t="s">
        <v>456</v>
      </c>
      <c r="AV9965" s="4" t="s">
        <v>794</v>
      </c>
      <c r="AW9965" s="4" t="s">
        <v>724</v>
      </c>
      <c r="AX9965" s="4"/>
      <c r="AY9965" s="4"/>
      <c r="AZ9965" s="4"/>
      <c r="BA9965" s="4"/>
      <c r="BB9965" s="4"/>
      <c r="BC9965" s="4">
        <v>40</v>
      </c>
      <c r="BD9965" t="str">
        <f>IF(AND(ADHOC!$G$15="",ADHOC!$S$4=""),"",IF(ADHOC!$G$15&lt;&gt;"",IF(ADHOC!$G$15=LEFT(Domein!$AS9965,LEN(ADHOC!$G$15)),MAX(Domein!BD$1:'Domein'!BD9964)+1,""),IF(ADHOC!$S$4=LEFT(Domein!$AS9965,LEN(ADHOC!$S$4)),MAX(Domein!BD$1:'Domein'!BD9964)+1,"")))</f>
        <v/>
      </c>
    </row>
    <row r="9966" spans="45:56" x14ac:dyDescent="0.2">
      <c r="AS9966" s="4" t="s">
        <v>15620</v>
      </c>
      <c r="AT9966" s="4" t="s">
        <v>15621</v>
      </c>
      <c r="AU9966" s="4" t="s">
        <v>456</v>
      </c>
      <c r="AV9966" s="4" t="s">
        <v>7668</v>
      </c>
      <c r="AW9966" s="4" t="s">
        <v>724</v>
      </c>
      <c r="AX9966" s="4"/>
      <c r="AY9966" s="4"/>
      <c r="AZ9966" s="4"/>
      <c r="BA9966" s="4"/>
      <c r="BB9966" s="4"/>
      <c r="BC9966" s="4">
        <v>40</v>
      </c>
      <c r="BD9966" t="str">
        <f>IF(AND(ADHOC!$G$15="",ADHOC!$S$4=""),"",IF(ADHOC!$G$15&lt;&gt;"",IF(ADHOC!$G$15=LEFT(Domein!$AS9966,LEN(ADHOC!$G$15)),MAX(Domein!BD$1:'Domein'!BD9965)+1,""),IF(ADHOC!$S$4=LEFT(Domein!$AS9966,LEN(ADHOC!$S$4)),MAX(Domein!BD$1:'Domein'!BD9965)+1,"")))</f>
        <v/>
      </c>
    </row>
    <row r="9967" spans="45:56" x14ac:dyDescent="0.2">
      <c r="AS9967" s="4" t="s">
        <v>3588</v>
      </c>
      <c r="AT9967" s="4" t="s">
        <v>3589</v>
      </c>
      <c r="AU9967" s="4" t="s">
        <v>456</v>
      </c>
      <c r="AV9967" s="4" t="s">
        <v>803</v>
      </c>
      <c r="AW9967" s="4" t="s">
        <v>1167</v>
      </c>
      <c r="AX9967" s="4"/>
      <c r="AY9967" s="4"/>
      <c r="AZ9967" s="4"/>
      <c r="BA9967" s="4"/>
      <c r="BB9967" s="4"/>
      <c r="BC9967" s="4">
        <v>40</v>
      </c>
      <c r="BD9967" t="str">
        <f>IF(AND(ADHOC!$G$15="",ADHOC!$S$4=""),"",IF(ADHOC!$G$15&lt;&gt;"",IF(ADHOC!$G$15=LEFT(Domein!$AS9967,LEN(ADHOC!$G$15)),MAX(Domein!BD$1:'Domein'!BD9966)+1,""),IF(ADHOC!$S$4=LEFT(Domein!$AS9967,LEN(ADHOC!$S$4)),MAX(Domein!BD$1:'Domein'!BD9966)+1,"")))</f>
        <v/>
      </c>
    </row>
    <row r="9968" spans="45:56" x14ac:dyDescent="0.2">
      <c r="AS9968" s="4" t="s">
        <v>7129</v>
      </c>
      <c r="AT9968" s="4" t="s">
        <v>7130</v>
      </c>
      <c r="AU9968" s="4" t="s">
        <v>463</v>
      </c>
      <c r="AV9968" s="4" t="s">
        <v>803</v>
      </c>
      <c r="AW9968" s="4" t="s">
        <v>939</v>
      </c>
      <c r="AX9968" s="4"/>
      <c r="AY9968" s="4"/>
      <c r="AZ9968" s="4"/>
      <c r="BA9968" s="4"/>
      <c r="BB9968" s="4"/>
      <c r="BC9968" s="4">
        <v>40</v>
      </c>
      <c r="BD9968" t="str">
        <f>IF(AND(ADHOC!$G$15="",ADHOC!$S$4=""),"",IF(ADHOC!$G$15&lt;&gt;"",IF(ADHOC!$G$15=LEFT(Domein!$AS9968,LEN(ADHOC!$G$15)),MAX(Domein!BD$1:'Domein'!BD9967)+1,""),IF(ADHOC!$S$4=LEFT(Domein!$AS9968,LEN(ADHOC!$S$4)),MAX(Domein!BD$1:'Domein'!BD9967)+1,"")))</f>
        <v/>
      </c>
    </row>
    <row r="9969" spans="45:56" x14ac:dyDescent="0.2">
      <c r="AS9969" s="4" t="s">
        <v>3590</v>
      </c>
      <c r="AT9969" s="4" t="s">
        <v>3591</v>
      </c>
      <c r="AU9969" s="4" t="s">
        <v>456</v>
      </c>
      <c r="AV9969" s="4" t="s">
        <v>803</v>
      </c>
      <c r="AW9969" s="4" t="s">
        <v>1167</v>
      </c>
      <c r="AX9969" s="4"/>
      <c r="AY9969" s="4"/>
      <c r="AZ9969" s="4"/>
      <c r="BA9969" s="4"/>
      <c r="BB9969" s="4"/>
      <c r="BC9969" s="4">
        <v>40</v>
      </c>
      <c r="BD9969" t="str">
        <f>IF(AND(ADHOC!$G$15="",ADHOC!$S$4=""),"",IF(ADHOC!$G$15&lt;&gt;"",IF(ADHOC!$G$15=LEFT(Domein!$AS9969,LEN(ADHOC!$G$15)),MAX(Domein!BD$1:'Domein'!BD9968)+1,""),IF(ADHOC!$S$4=LEFT(Domein!$AS9969,LEN(ADHOC!$S$4)),MAX(Domein!BD$1:'Domein'!BD9968)+1,"")))</f>
        <v/>
      </c>
    </row>
    <row r="9970" spans="45:56" x14ac:dyDescent="0.2">
      <c r="AS9970" s="4" t="s">
        <v>7131</v>
      </c>
      <c r="AT9970" s="4" t="s">
        <v>7132</v>
      </c>
      <c r="AU9970" s="4" t="s">
        <v>463</v>
      </c>
      <c r="AV9970" s="4" t="s">
        <v>803</v>
      </c>
      <c r="AW9970" s="4" t="s">
        <v>939</v>
      </c>
      <c r="AX9970" s="4"/>
      <c r="AY9970" s="4"/>
      <c r="AZ9970" s="4"/>
      <c r="BA9970" s="4"/>
      <c r="BB9970" s="4"/>
      <c r="BC9970" s="4">
        <v>40</v>
      </c>
      <c r="BD9970" t="str">
        <f>IF(AND(ADHOC!$G$15="",ADHOC!$S$4=""),"",IF(ADHOC!$G$15&lt;&gt;"",IF(ADHOC!$G$15=LEFT(Domein!$AS9970,LEN(ADHOC!$G$15)),MAX(Domein!BD$1:'Domein'!BD9969)+1,""),IF(ADHOC!$S$4=LEFT(Domein!$AS9970,LEN(ADHOC!$S$4)),MAX(Domein!BD$1:'Domein'!BD9969)+1,"")))</f>
        <v/>
      </c>
    </row>
    <row r="9971" spans="45:56" x14ac:dyDescent="0.2">
      <c r="AS9971" s="4" t="s">
        <v>3592</v>
      </c>
      <c r="AT9971" s="4" t="s">
        <v>3593</v>
      </c>
      <c r="AU9971" s="4" t="s">
        <v>456</v>
      </c>
      <c r="AV9971" s="4" t="s">
        <v>803</v>
      </c>
      <c r="AW9971" s="4" t="s">
        <v>1167</v>
      </c>
      <c r="AX9971" s="4"/>
      <c r="AY9971" s="4"/>
      <c r="AZ9971" s="4"/>
      <c r="BA9971" s="4"/>
      <c r="BB9971" s="4"/>
      <c r="BC9971" s="4">
        <v>40</v>
      </c>
      <c r="BD9971" t="str">
        <f>IF(AND(ADHOC!$G$15="",ADHOC!$S$4=""),"",IF(ADHOC!$G$15&lt;&gt;"",IF(ADHOC!$G$15=LEFT(Domein!$AS9971,LEN(ADHOC!$G$15)),MAX(Domein!BD$1:'Domein'!BD9970)+1,""),IF(ADHOC!$S$4=LEFT(Domein!$AS9971,LEN(ADHOC!$S$4)),MAX(Domein!BD$1:'Domein'!BD9970)+1,"")))</f>
        <v/>
      </c>
    </row>
    <row r="9972" spans="45:56" x14ac:dyDescent="0.2">
      <c r="AS9972" s="4" t="s">
        <v>3594</v>
      </c>
      <c r="AT9972" s="4" t="s">
        <v>3595</v>
      </c>
      <c r="AU9972" s="4" t="s">
        <v>456</v>
      </c>
      <c r="AV9972" s="4" t="s">
        <v>803</v>
      </c>
      <c r="AW9972" s="4" t="s">
        <v>1167</v>
      </c>
      <c r="AX9972" s="4"/>
      <c r="AY9972" s="4"/>
      <c r="AZ9972" s="4"/>
      <c r="BA9972" s="4"/>
      <c r="BB9972" s="4"/>
      <c r="BC9972" s="4">
        <v>40</v>
      </c>
      <c r="BD9972" t="str">
        <f>IF(AND(ADHOC!$G$15="",ADHOC!$S$4=""),"",IF(ADHOC!$G$15&lt;&gt;"",IF(ADHOC!$G$15=LEFT(Domein!$AS9972,LEN(ADHOC!$G$15)),MAX(Domein!BD$1:'Domein'!BD9971)+1,""),IF(ADHOC!$S$4=LEFT(Domein!$AS9972,LEN(ADHOC!$S$4)),MAX(Domein!BD$1:'Domein'!BD9971)+1,"")))</f>
        <v/>
      </c>
    </row>
    <row r="9973" spans="45:56" x14ac:dyDescent="0.2">
      <c r="AS9973" s="4" t="s">
        <v>3596</v>
      </c>
      <c r="AT9973" s="4" t="s">
        <v>3597</v>
      </c>
      <c r="AU9973" s="4" t="s">
        <v>463</v>
      </c>
      <c r="AV9973" s="4" t="s">
        <v>803</v>
      </c>
      <c r="AW9973" s="4" t="s">
        <v>939</v>
      </c>
      <c r="AX9973" s="4"/>
      <c r="AY9973" s="4"/>
      <c r="AZ9973" s="4"/>
      <c r="BA9973" s="4"/>
      <c r="BB9973" s="4"/>
      <c r="BC9973" s="4">
        <v>40</v>
      </c>
      <c r="BD9973" t="str">
        <f>IF(AND(ADHOC!$G$15="",ADHOC!$S$4=""),"",IF(ADHOC!$G$15&lt;&gt;"",IF(ADHOC!$G$15=LEFT(Domein!$AS9973,LEN(ADHOC!$G$15)),MAX(Domein!BD$1:'Domein'!BD9972)+1,""),IF(ADHOC!$S$4=LEFT(Domein!$AS9973,LEN(ADHOC!$S$4)),MAX(Domein!BD$1:'Domein'!BD9972)+1,"")))</f>
        <v/>
      </c>
    </row>
    <row r="9974" spans="45:56" x14ac:dyDescent="0.2">
      <c r="AS9974" s="4" t="s">
        <v>3598</v>
      </c>
      <c r="AT9974" s="4" t="s">
        <v>3599</v>
      </c>
      <c r="AU9974" s="4" t="s">
        <v>463</v>
      </c>
      <c r="AV9974" s="4" t="s">
        <v>803</v>
      </c>
      <c r="AW9974" s="4" t="s">
        <v>939</v>
      </c>
      <c r="AX9974" s="4"/>
      <c r="AY9974" s="4"/>
      <c r="AZ9974" s="4"/>
      <c r="BA9974" s="4"/>
      <c r="BB9974" s="4"/>
      <c r="BC9974" s="4">
        <v>40</v>
      </c>
      <c r="BD9974" t="str">
        <f>IF(AND(ADHOC!$G$15="",ADHOC!$S$4=""),"",IF(ADHOC!$G$15&lt;&gt;"",IF(ADHOC!$G$15=LEFT(Domein!$AS9974,LEN(ADHOC!$G$15)),MAX(Domein!BD$1:'Domein'!BD9973)+1,""),IF(ADHOC!$S$4=LEFT(Domein!$AS9974,LEN(ADHOC!$S$4)),MAX(Domein!BD$1:'Domein'!BD9973)+1,"")))</f>
        <v/>
      </c>
    </row>
    <row r="9975" spans="45:56" x14ac:dyDescent="0.2">
      <c r="AS9975" s="4" t="s">
        <v>3600</v>
      </c>
      <c r="AT9975" s="4" t="s">
        <v>7133</v>
      </c>
      <c r="AU9975" s="4" t="s">
        <v>456</v>
      </c>
      <c r="AV9975" s="4" t="s">
        <v>811</v>
      </c>
      <c r="AW9975" s="4" t="s">
        <v>939</v>
      </c>
      <c r="AX9975" s="4"/>
      <c r="AY9975" s="4"/>
      <c r="AZ9975" s="4"/>
      <c r="BA9975" s="4"/>
      <c r="BB9975" s="4"/>
      <c r="BC9975" s="4">
        <v>40</v>
      </c>
      <c r="BD9975" t="str">
        <f>IF(AND(ADHOC!$G$15="",ADHOC!$S$4=""),"",IF(ADHOC!$G$15&lt;&gt;"",IF(ADHOC!$G$15=LEFT(Domein!$AS9975,LEN(ADHOC!$G$15)),MAX(Domein!BD$1:'Domein'!BD9974)+1,""),IF(ADHOC!$S$4=LEFT(Domein!$AS9975,LEN(ADHOC!$S$4)),MAX(Domein!BD$1:'Domein'!BD9974)+1,"")))</f>
        <v/>
      </c>
    </row>
    <row r="9976" spans="45:56" x14ac:dyDescent="0.2">
      <c r="AS9976" s="4" t="s">
        <v>3601</v>
      </c>
      <c r="AT9976" s="4" t="s">
        <v>7134</v>
      </c>
      <c r="AU9976" s="4" t="s">
        <v>456</v>
      </c>
      <c r="AV9976" s="4" t="s">
        <v>811</v>
      </c>
      <c r="AW9976" s="4" t="s">
        <v>939</v>
      </c>
      <c r="AX9976" s="4"/>
      <c r="AY9976" s="4"/>
      <c r="AZ9976" s="4"/>
      <c r="BA9976" s="4"/>
      <c r="BB9976" s="4"/>
      <c r="BC9976" s="4">
        <v>40</v>
      </c>
      <c r="BD9976" t="str">
        <f>IF(AND(ADHOC!$G$15="",ADHOC!$S$4=""),"",IF(ADHOC!$G$15&lt;&gt;"",IF(ADHOC!$G$15=LEFT(Domein!$AS9976,LEN(ADHOC!$G$15)),MAX(Domein!BD$1:'Domein'!BD9975)+1,""),IF(ADHOC!$S$4=LEFT(Domein!$AS9976,LEN(ADHOC!$S$4)),MAX(Domein!BD$1:'Domein'!BD9975)+1,"")))</f>
        <v/>
      </c>
    </row>
    <row r="9977" spans="45:56" x14ac:dyDescent="0.2">
      <c r="AS9977" s="4" t="s">
        <v>3602</v>
      </c>
      <c r="AT9977" s="4" t="s">
        <v>7135</v>
      </c>
      <c r="AU9977" s="4" t="s">
        <v>456</v>
      </c>
      <c r="AV9977" s="4" t="s">
        <v>813</v>
      </c>
      <c r="AW9977" s="4" t="s">
        <v>939</v>
      </c>
      <c r="AX9977" s="4"/>
      <c r="AY9977" s="4"/>
      <c r="AZ9977" s="4"/>
      <c r="BA9977" s="4"/>
      <c r="BB9977" s="4"/>
      <c r="BC9977" s="4">
        <v>40</v>
      </c>
      <c r="BD9977" t="str">
        <f>IF(AND(ADHOC!$G$15="",ADHOC!$S$4=""),"",IF(ADHOC!$G$15&lt;&gt;"",IF(ADHOC!$G$15=LEFT(Domein!$AS9977,LEN(ADHOC!$G$15)),MAX(Domein!BD$1:'Domein'!BD9976)+1,""),IF(ADHOC!$S$4=LEFT(Domein!$AS9977,LEN(ADHOC!$S$4)),MAX(Domein!BD$1:'Domein'!BD9976)+1,"")))</f>
        <v/>
      </c>
    </row>
    <row r="9978" spans="45:56" x14ac:dyDescent="0.2">
      <c r="AS9978" s="4" t="s">
        <v>7136</v>
      </c>
      <c r="AT9978" s="4" t="s">
        <v>7137</v>
      </c>
      <c r="AU9978" s="4" t="s">
        <v>456</v>
      </c>
      <c r="AV9978" s="4" t="s">
        <v>815</v>
      </c>
      <c r="AW9978" s="4" t="s">
        <v>939</v>
      </c>
      <c r="AX9978" s="4"/>
      <c r="AY9978" s="4"/>
      <c r="AZ9978" s="4"/>
      <c r="BA9978" s="4"/>
      <c r="BB9978" s="4"/>
      <c r="BC9978" s="4">
        <v>40</v>
      </c>
      <c r="BD9978" t="str">
        <f>IF(AND(ADHOC!$G$15="",ADHOC!$S$4=""),"",IF(ADHOC!$G$15&lt;&gt;"",IF(ADHOC!$G$15=LEFT(Domein!$AS9978,LEN(ADHOC!$G$15)),MAX(Domein!BD$1:'Domein'!BD9977)+1,""),IF(ADHOC!$S$4=LEFT(Domein!$AS9978,LEN(ADHOC!$S$4)),MAX(Domein!BD$1:'Domein'!BD9977)+1,"")))</f>
        <v/>
      </c>
    </row>
    <row r="9979" spans="45:56" x14ac:dyDescent="0.2">
      <c r="AS9979" s="4" t="s">
        <v>7138</v>
      </c>
      <c r="AT9979" s="4" t="s">
        <v>7139</v>
      </c>
      <c r="AU9979" s="4" t="s">
        <v>456</v>
      </c>
      <c r="AV9979" s="4" t="s">
        <v>815</v>
      </c>
      <c r="AW9979" s="4" t="s">
        <v>939</v>
      </c>
      <c r="AX9979" s="4"/>
      <c r="AY9979" s="4"/>
      <c r="AZ9979" s="4"/>
      <c r="BA9979" s="4"/>
      <c r="BB9979" s="4"/>
      <c r="BC9979" s="4">
        <v>40</v>
      </c>
      <c r="BD9979" t="str">
        <f>IF(AND(ADHOC!$G$15="",ADHOC!$S$4=""),"",IF(ADHOC!$G$15&lt;&gt;"",IF(ADHOC!$G$15=LEFT(Domein!$AS9979,LEN(ADHOC!$G$15)),MAX(Domein!BD$1:'Domein'!BD9978)+1,""),IF(ADHOC!$S$4=LEFT(Domein!$AS9979,LEN(ADHOC!$S$4)),MAX(Domein!BD$1:'Domein'!BD9978)+1,"")))</f>
        <v/>
      </c>
    </row>
    <row r="9980" spans="45:56" x14ac:dyDescent="0.2">
      <c r="AS9980" s="4" t="s">
        <v>7140</v>
      </c>
      <c r="AT9980" s="4" t="s">
        <v>7141</v>
      </c>
      <c r="AU9980" s="4" t="s">
        <v>456</v>
      </c>
      <c r="AV9980" s="4" t="s">
        <v>816</v>
      </c>
      <c r="AW9980" s="4" t="s">
        <v>939</v>
      </c>
      <c r="AX9980" s="4"/>
      <c r="AY9980" s="4"/>
      <c r="AZ9980" s="4"/>
      <c r="BA9980" s="4"/>
      <c r="BB9980" s="4"/>
      <c r="BC9980" s="4">
        <v>40</v>
      </c>
      <c r="BD9980" t="str">
        <f>IF(AND(ADHOC!$G$15="",ADHOC!$S$4=""),"",IF(ADHOC!$G$15&lt;&gt;"",IF(ADHOC!$G$15=LEFT(Domein!$AS9980,LEN(ADHOC!$G$15)),MAX(Domein!BD$1:'Domein'!BD9979)+1,""),IF(ADHOC!$S$4=LEFT(Domein!$AS9980,LEN(ADHOC!$S$4)),MAX(Domein!BD$1:'Domein'!BD9979)+1,"")))</f>
        <v/>
      </c>
    </row>
    <row r="9981" spans="45:56" x14ac:dyDescent="0.2">
      <c r="AS9981" s="4" t="s">
        <v>7142</v>
      </c>
      <c r="AT9981" s="4" t="s">
        <v>7143</v>
      </c>
      <c r="AU9981" s="4" t="s">
        <v>456</v>
      </c>
      <c r="AV9981" s="4" t="s">
        <v>816</v>
      </c>
      <c r="AW9981" s="4" t="s">
        <v>939</v>
      </c>
      <c r="AX9981" s="4"/>
      <c r="AY9981" s="4"/>
      <c r="AZ9981" s="4"/>
      <c r="BA9981" s="4"/>
      <c r="BB9981" s="4"/>
      <c r="BC9981" s="4">
        <v>40</v>
      </c>
      <c r="BD9981" t="str">
        <f>IF(AND(ADHOC!$G$15="",ADHOC!$S$4=""),"",IF(ADHOC!$G$15&lt;&gt;"",IF(ADHOC!$G$15=LEFT(Domein!$AS9981,LEN(ADHOC!$G$15)),MAX(Domein!BD$1:'Domein'!BD9980)+1,""),IF(ADHOC!$S$4=LEFT(Domein!$AS9981,LEN(ADHOC!$S$4)),MAX(Domein!BD$1:'Domein'!BD9980)+1,"")))</f>
        <v/>
      </c>
    </row>
    <row r="9982" spans="45:56" x14ac:dyDescent="0.2">
      <c r="AS9982" s="4" t="s">
        <v>7144</v>
      </c>
      <c r="AT9982" s="4" t="s">
        <v>3581</v>
      </c>
      <c r="AU9982" s="4" t="s">
        <v>456</v>
      </c>
      <c r="AV9982" s="4" t="s">
        <v>798</v>
      </c>
      <c r="AW9982" s="4" t="s">
        <v>724</v>
      </c>
      <c r="AX9982" s="4"/>
      <c r="AY9982" s="4">
        <v>207921</v>
      </c>
      <c r="AZ9982" s="4">
        <v>445015</v>
      </c>
      <c r="BA9982" s="4" t="s">
        <v>29041</v>
      </c>
      <c r="BB9982" s="4" t="s">
        <v>29042</v>
      </c>
      <c r="BC9982" s="4">
        <v>40</v>
      </c>
      <c r="BD9982" t="str">
        <f>IF(AND(ADHOC!$G$15="",ADHOC!$S$4=""),"",IF(ADHOC!$G$15&lt;&gt;"",IF(ADHOC!$G$15=LEFT(Domein!$AS9982,LEN(ADHOC!$G$15)),MAX(Domein!BD$1:'Domein'!BD9981)+1,""),IF(ADHOC!$S$4=LEFT(Domein!$AS9982,LEN(ADHOC!$S$4)),MAX(Domein!BD$1:'Domein'!BD9981)+1,"")))</f>
        <v/>
      </c>
    </row>
    <row r="9983" spans="45:56" x14ac:dyDescent="0.2">
      <c r="AS9983" s="4" t="s">
        <v>37788</v>
      </c>
      <c r="AT9983" s="4" t="s">
        <v>37789</v>
      </c>
      <c r="AU9983" s="4" t="s">
        <v>456</v>
      </c>
      <c r="AV9983" s="4" t="s">
        <v>35947</v>
      </c>
      <c r="AW9983" s="4" t="s">
        <v>1259</v>
      </c>
      <c r="AX9983" s="4"/>
      <c r="AY9983" s="4"/>
      <c r="AZ9983" s="4"/>
      <c r="BA9983" s="4"/>
      <c r="BB9983" s="4"/>
      <c r="BC9983" s="4">
        <v>40</v>
      </c>
      <c r="BD9983" t="str">
        <f>IF(AND(ADHOC!$G$15="",ADHOC!$S$4=""),"",IF(ADHOC!$G$15&lt;&gt;"",IF(ADHOC!$G$15=LEFT(Domein!$AS9983,LEN(ADHOC!$G$15)),MAX(Domein!BD$1:'Domein'!BD9982)+1,""),IF(ADHOC!$S$4=LEFT(Domein!$AS9983,LEN(ADHOC!$S$4)),MAX(Domein!BD$1:'Domein'!BD9982)+1,"")))</f>
        <v/>
      </c>
    </row>
    <row r="9984" spans="45:56" x14ac:dyDescent="0.2">
      <c r="AS9984" s="4" t="s">
        <v>37790</v>
      </c>
      <c r="AT9984" s="4" t="s">
        <v>37791</v>
      </c>
      <c r="AU9984" s="4" t="s">
        <v>456</v>
      </c>
      <c r="AV9984" s="4" t="s">
        <v>35947</v>
      </c>
      <c r="AW9984" s="4" t="s">
        <v>1259</v>
      </c>
      <c r="AX9984" s="4"/>
      <c r="AY9984" s="4"/>
      <c r="AZ9984" s="4"/>
      <c r="BA9984" s="4"/>
      <c r="BB9984" s="4"/>
      <c r="BC9984" s="4">
        <v>40</v>
      </c>
      <c r="BD9984" t="str">
        <f>IF(AND(ADHOC!$G$15="",ADHOC!$S$4=""),"",IF(ADHOC!$G$15&lt;&gt;"",IF(ADHOC!$G$15=LEFT(Domein!$AS9984,LEN(ADHOC!$G$15)),MAX(Domein!BD$1:'Domein'!BD9983)+1,""),IF(ADHOC!$S$4=LEFT(Domein!$AS9984,LEN(ADHOC!$S$4)),MAX(Domein!BD$1:'Domein'!BD9983)+1,"")))</f>
        <v/>
      </c>
    </row>
    <row r="9985" spans="45:56" x14ac:dyDescent="0.2">
      <c r="AS9985" s="4" t="s">
        <v>37792</v>
      </c>
      <c r="AT9985" s="4" t="s">
        <v>37793</v>
      </c>
      <c r="AU9985" s="4" t="s">
        <v>456</v>
      </c>
      <c r="AV9985" s="4" t="s">
        <v>35947</v>
      </c>
      <c r="AW9985" s="4" t="s">
        <v>1259</v>
      </c>
      <c r="AX9985" s="4"/>
      <c r="AY9985" s="4"/>
      <c r="AZ9985" s="4"/>
      <c r="BA9985" s="4"/>
      <c r="BB9985" s="4"/>
      <c r="BC9985" s="4">
        <v>40</v>
      </c>
      <c r="BD9985" t="str">
        <f>IF(AND(ADHOC!$G$15="",ADHOC!$S$4=""),"",IF(ADHOC!$G$15&lt;&gt;"",IF(ADHOC!$G$15=LEFT(Domein!$AS9985,LEN(ADHOC!$G$15)),MAX(Domein!BD$1:'Domein'!BD9984)+1,""),IF(ADHOC!$S$4=LEFT(Domein!$AS9985,LEN(ADHOC!$S$4)),MAX(Domein!BD$1:'Domein'!BD9984)+1,"")))</f>
        <v/>
      </c>
    </row>
    <row r="9986" spans="45:56" x14ac:dyDescent="0.2">
      <c r="AS9986" s="4" t="s">
        <v>37794</v>
      </c>
      <c r="AT9986" s="4" t="s">
        <v>37795</v>
      </c>
      <c r="AU9986" s="4" t="s">
        <v>456</v>
      </c>
      <c r="AV9986" s="4" t="s">
        <v>35947</v>
      </c>
      <c r="AW9986" s="4" t="s">
        <v>1259</v>
      </c>
      <c r="AX9986" s="4"/>
      <c r="AY9986" s="4"/>
      <c r="AZ9986" s="4"/>
      <c r="BA9986" s="4"/>
      <c r="BB9986" s="4"/>
      <c r="BC9986" s="4">
        <v>40</v>
      </c>
      <c r="BD9986" t="str">
        <f>IF(AND(ADHOC!$G$15="",ADHOC!$S$4=""),"",IF(ADHOC!$G$15&lt;&gt;"",IF(ADHOC!$G$15=LEFT(Domein!$AS9986,LEN(ADHOC!$G$15)),MAX(Domein!BD$1:'Domein'!BD9985)+1,""),IF(ADHOC!$S$4=LEFT(Domein!$AS9986,LEN(ADHOC!$S$4)),MAX(Domein!BD$1:'Domein'!BD9985)+1,"")))</f>
        <v/>
      </c>
    </row>
    <row r="9987" spans="45:56" x14ac:dyDescent="0.2">
      <c r="AS9987" s="4" t="s">
        <v>37796</v>
      </c>
      <c r="AT9987" s="4" t="s">
        <v>37797</v>
      </c>
      <c r="AU9987" s="4" t="s">
        <v>456</v>
      </c>
      <c r="AV9987" s="4" t="s">
        <v>35947</v>
      </c>
      <c r="AW9987" s="4" t="s">
        <v>1259</v>
      </c>
      <c r="AX9987" s="4"/>
      <c r="AY9987" s="4"/>
      <c r="AZ9987" s="4"/>
      <c r="BA9987" s="4"/>
      <c r="BB9987" s="4"/>
      <c r="BC9987" s="4">
        <v>40</v>
      </c>
      <c r="BD9987" t="str">
        <f>IF(AND(ADHOC!$G$15="",ADHOC!$S$4=""),"",IF(ADHOC!$G$15&lt;&gt;"",IF(ADHOC!$G$15=LEFT(Domein!$AS9987,LEN(ADHOC!$G$15)),MAX(Domein!BD$1:'Domein'!BD9986)+1,""),IF(ADHOC!$S$4=LEFT(Domein!$AS9987,LEN(ADHOC!$S$4)),MAX(Domein!BD$1:'Domein'!BD9986)+1,"")))</f>
        <v/>
      </c>
    </row>
    <row r="9988" spans="45:56" x14ac:dyDescent="0.2">
      <c r="AS9988" s="4" t="s">
        <v>37798</v>
      </c>
      <c r="AT9988" s="4" t="s">
        <v>37799</v>
      </c>
      <c r="AU9988" s="4" t="s">
        <v>456</v>
      </c>
      <c r="AV9988" s="4" t="s">
        <v>35947</v>
      </c>
      <c r="AW9988" s="4" t="s">
        <v>1259</v>
      </c>
      <c r="AX9988" s="4"/>
      <c r="AY9988" s="4"/>
      <c r="AZ9988" s="4"/>
      <c r="BA9988" s="4"/>
      <c r="BB9988" s="4"/>
      <c r="BC9988" s="4">
        <v>40</v>
      </c>
      <c r="BD9988" t="str">
        <f>IF(AND(ADHOC!$G$15="",ADHOC!$S$4=""),"",IF(ADHOC!$G$15&lt;&gt;"",IF(ADHOC!$G$15=LEFT(Domein!$AS9988,LEN(ADHOC!$G$15)),MAX(Domein!BD$1:'Domein'!BD9987)+1,""),IF(ADHOC!$S$4=LEFT(Domein!$AS9988,LEN(ADHOC!$S$4)),MAX(Domein!BD$1:'Domein'!BD9987)+1,"")))</f>
        <v/>
      </c>
    </row>
    <row r="9989" spans="45:56" x14ac:dyDescent="0.2">
      <c r="AS9989" s="4" t="s">
        <v>9951</v>
      </c>
      <c r="AT9989" s="4" t="s">
        <v>9952</v>
      </c>
      <c r="AU9989" s="4" t="s">
        <v>456</v>
      </c>
      <c r="AV9989" s="4" t="s">
        <v>824</v>
      </c>
      <c r="AW9989" s="4" t="s">
        <v>1259</v>
      </c>
      <c r="AX9989" s="4"/>
      <c r="AY9989" s="4"/>
      <c r="AZ9989" s="4"/>
      <c r="BA9989" s="4"/>
      <c r="BB9989" s="4"/>
      <c r="BC9989" s="4">
        <v>40</v>
      </c>
      <c r="BD9989" t="str">
        <f>IF(AND(ADHOC!$G$15="",ADHOC!$S$4=""),"",IF(ADHOC!$G$15&lt;&gt;"",IF(ADHOC!$G$15=LEFT(Domein!$AS9989,LEN(ADHOC!$G$15)),MAX(Domein!BD$1:'Domein'!BD9988)+1,""),IF(ADHOC!$S$4=LEFT(Domein!$AS9989,LEN(ADHOC!$S$4)),MAX(Domein!BD$1:'Domein'!BD9988)+1,"")))</f>
        <v/>
      </c>
    </row>
    <row r="9990" spans="45:56" x14ac:dyDescent="0.2">
      <c r="AS9990" s="4" t="s">
        <v>9953</v>
      </c>
      <c r="AT9990" s="4" t="s">
        <v>9954</v>
      </c>
      <c r="AU9990" s="4" t="s">
        <v>456</v>
      </c>
      <c r="AV9990" s="4" t="s">
        <v>824</v>
      </c>
      <c r="AW9990" s="4" t="s">
        <v>1259</v>
      </c>
      <c r="AX9990" s="4"/>
      <c r="AY9990" s="4"/>
      <c r="AZ9990" s="4"/>
      <c r="BA9990" s="4"/>
      <c r="BB9990" s="4"/>
      <c r="BC9990" s="4">
        <v>40</v>
      </c>
      <c r="BD9990" t="str">
        <f>IF(AND(ADHOC!$G$15="",ADHOC!$S$4=""),"",IF(ADHOC!$G$15&lt;&gt;"",IF(ADHOC!$G$15=LEFT(Domein!$AS9990,LEN(ADHOC!$G$15)),MAX(Domein!BD$1:'Domein'!BD9989)+1,""),IF(ADHOC!$S$4=LEFT(Domein!$AS9990,LEN(ADHOC!$S$4)),MAX(Domein!BD$1:'Domein'!BD9989)+1,"")))</f>
        <v/>
      </c>
    </row>
    <row r="9991" spans="45:56" x14ac:dyDescent="0.2">
      <c r="AS9991" s="4" t="s">
        <v>9955</v>
      </c>
      <c r="AT9991" s="4" t="s">
        <v>9956</v>
      </c>
      <c r="AU9991" s="4" t="s">
        <v>456</v>
      </c>
      <c r="AV9991" s="4" t="s">
        <v>824</v>
      </c>
      <c r="AW9991" s="4" t="s">
        <v>1259</v>
      </c>
      <c r="AX9991" s="4"/>
      <c r="AY9991" s="4"/>
      <c r="AZ9991" s="4"/>
      <c r="BA9991" s="4"/>
      <c r="BB9991" s="4"/>
      <c r="BC9991" s="4">
        <v>40</v>
      </c>
      <c r="BD9991" t="str">
        <f>IF(AND(ADHOC!$G$15="",ADHOC!$S$4=""),"",IF(ADHOC!$G$15&lt;&gt;"",IF(ADHOC!$G$15=LEFT(Domein!$AS9991,LEN(ADHOC!$G$15)),MAX(Domein!BD$1:'Domein'!BD9990)+1,""),IF(ADHOC!$S$4=LEFT(Domein!$AS9991,LEN(ADHOC!$S$4)),MAX(Domein!BD$1:'Domein'!BD9990)+1,"")))</f>
        <v/>
      </c>
    </row>
    <row r="9992" spans="45:56" x14ac:dyDescent="0.2">
      <c r="AS9992" s="4" t="s">
        <v>9957</v>
      </c>
      <c r="AT9992" s="4" t="s">
        <v>9958</v>
      </c>
      <c r="AU9992" s="4" t="s">
        <v>456</v>
      </c>
      <c r="AV9992" s="4" t="s">
        <v>824</v>
      </c>
      <c r="AW9992" s="4" t="s">
        <v>1259</v>
      </c>
      <c r="AX9992" s="4"/>
      <c r="AY9992" s="4"/>
      <c r="AZ9992" s="4"/>
      <c r="BA9992" s="4"/>
      <c r="BB9992" s="4"/>
      <c r="BC9992" s="4">
        <v>40</v>
      </c>
      <c r="BD9992" t="str">
        <f>IF(AND(ADHOC!$G$15="",ADHOC!$S$4=""),"",IF(ADHOC!$G$15&lt;&gt;"",IF(ADHOC!$G$15=LEFT(Domein!$AS9992,LEN(ADHOC!$G$15)),MAX(Domein!BD$1:'Domein'!BD9991)+1,""),IF(ADHOC!$S$4=LEFT(Domein!$AS9992,LEN(ADHOC!$S$4)),MAX(Domein!BD$1:'Domein'!BD9991)+1,"")))</f>
        <v/>
      </c>
    </row>
    <row r="9993" spans="45:56" x14ac:dyDescent="0.2">
      <c r="AS9993" s="4" t="s">
        <v>9959</v>
      </c>
      <c r="AT9993" s="4" t="s">
        <v>9960</v>
      </c>
      <c r="AU9993" s="4" t="s">
        <v>456</v>
      </c>
      <c r="AV9993" s="4" t="s">
        <v>824</v>
      </c>
      <c r="AW9993" s="4" t="s">
        <v>1259</v>
      </c>
      <c r="AX9993" s="4"/>
      <c r="AY9993" s="4"/>
      <c r="AZ9993" s="4"/>
      <c r="BA9993" s="4"/>
      <c r="BB9993" s="4"/>
      <c r="BC9993" s="4">
        <v>40</v>
      </c>
      <c r="BD9993" t="str">
        <f>IF(AND(ADHOC!$G$15="",ADHOC!$S$4=""),"",IF(ADHOC!$G$15&lt;&gt;"",IF(ADHOC!$G$15=LEFT(Domein!$AS9993,LEN(ADHOC!$G$15)),MAX(Domein!BD$1:'Domein'!BD9992)+1,""),IF(ADHOC!$S$4=LEFT(Domein!$AS9993,LEN(ADHOC!$S$4)),MAX(Domein!BD$1:'Domein'!BD9992)+1,"")))</f>
        <v/>
      </c>
    </row>
    <row r="9994" spans="45:56" x14ac:dyDescent="0.2">
      <c r="AS9994" s="4" t="s">
        <v>9961</v>
      </c>
      <c r="AT9994" s="4" t="s">
        <v>9962</v>
      </c>
      <c r="AU9994" s="4" t="s">
        <v>456</v>
      </c>
      <c r="AV9994" s="4" t="s">
        <v>824</v>
      </c>
      <c r="AW9994" s="4" t="s">
        <v>1259</v>
      </c>
      <c r="AX9994" s="4"/>
      <c r="AY9994" s="4"/>
      <c r="AZ9994" s="4"/>
      <c r="BA9994" s="4"/>
      <c r="BB9994" s="4"/>
      <c r="BC9994" s="4">
        <v>40</v>
      </c>
      <c r="BD9994" t="str">
        <f>IF(AND(ADHOC!$G$15="",ADHOC!$S$4=""),"",IF(ADHOC!$G$15&lt;&gt;"",IF(ADHOC!$G$15=LEFT(Domein!$AS9994,LEN(ADHOC!$G$15)),MAX(Domein!BD$1:'Domein'!BD9993)+1,""),IF(ADHOC!$S$4=LEFT(Domein!$AS9994,LEN(ADHOC!$S$4)),MAX(Domein!BD$1:'Domein'!BD9993)+1,"")))</f>
        <v/>
      </c>
    </row>
    <row r="9995" spans="45:56" x14ac:dyDescent="0.2">
      <c r="AS9995" s="4" t="s">
        <v>9963</v>
      </c>
      <c r="AT9995" s="4" t="s">
        <v>9964</v>
      </c>
      <c r="AU9995" s="4" t="s">
        <v>456</v>
      </c>
      <c r="AV9995" s="4" t="s">
        <v>824</v>
      </c>
      <c r="AW9995" s="4" t="s">
        <v>1259</v>
      </c>
      <c r="AX9995" s="4"/>
      <c r="AY9995" s="4"/>
      <c r="AZ9995" s="4"/>
      <c r="BA9995" s="4"/>
      <c r="BB9995" s="4"/>
      <c r="BC9995" s="4">
        <v>40</v>
      </c>
      <c r="BD9995" t="str">
        <f>IF(AND(ADHOC!$G$15="",ADHOC!$S$4=""),"",IF(ADHOC!$G$15&lt;&gt;"",IF(ADHOC!$G$15=LEFT(Domein!$AS9995,LEN(ADHOC!$G$15)),MAX(Domein!BD$1:'Domein'!BD9994)+1,""),IF(ADHOC!$S$4=LEFT(Domein!$AS9995,LEN(ADHOC!$S$4)),MAX(Domein!BD$1:'Domein'!BD9994)+1,"")))</f>
        <v/>
      </c>
    </row>
    <row r="9996" spans="45:56" x14ac:dyDescent="0.2">
      <c r="AS9996" s="4" t="s">
        <v>9965</v>
      </c>
      <c r="AT9996" s="4" t="s">
        <v>9966</v>
      </c>
      <c r="AU9996" s="4" t="s">
        <v>456</v>
      </c>
      <c r="AV9996" s="4" t="s">
        <v>824</v>
      </c>
      <c r="AW9996" s="4" t="s">
        <v>1259</v>
      </c>
      <c r="AX9996" s="4"/>
      <c r="AY9996" s="4"/>
      <c r="AZ9996" s="4"/>
      <c r="BA9996" s="4"/>
      <c r="BB9996" s="4"/>
      <c r="BC9996" s="4">
        <v>40</v>
      </c>
      <c r="BD9996" t="str">
        <f>IF(AND(ADHOC!$G$15="",ADHOC!$S$4=""),"",IF(ADHOC!$G$15&lt;&gt;"",IF(ADHOC!$G$15=LEFT(Domein!$AS9996,LEN(ADHOC!$G$15)),MAX(Domein!BD$1:'Domein'!BD9995)+1,""),IF(ADHOC!$S$4=LEFT(Domein!$AS9996,LEN(ADHOC!$S$4)),MAX(Domein!BD$1:'Domein'!BD9995)+1,"")))</f>
        <v/>
      </c>
    </row>
    <row r="9997" spans="45:56" x14ac:dyDescent="0.2">
      <c r="AS9997" s="4" t="s">
        <v>9967</v>
      </c>
      <c r="AT9997" s="4" t="s">
        <v>9968</v>
      </c>
      <c r="AU9997" s="4" t="s">
        <v>456</v>
      </c>
      <c r="AV9997" s="4" t="s">
        <v>824</v>
      </c>
      <c r="AW9997" s="4" t="s">
        <v>1259</v>
      </c>
      <c r="AX9997" s="4"/>
      <c r="AY9997" s="4"/>
      <c r="AZ9997" s="4"/>
      <c r="BA9997" s="4"/>
      <c r="BB9997" s="4"/>
      <c r="BC9997" s="4">
        <v>40</v>
      </c>
      <c r="BD9997" t="str">
        <f>IF(AND(ADHOC!$G$15="",ADHOC!$S$4=""),"",IF(ADHOC!$G$15&lt;&gt;"",IF(ADHOC!$G$15=LEFT(Domein!$AS9997,LEN(ADHOC!$G$15)),MAX(Domein!BD$1:'Domein'!BD9996)+1,""),IF(ADHOC!$S$4=LEFT(Domein!$AS9997,LEN(ADHOC!$S$4)),MAX(Domein!BD$1:'Domein'!BD9996)+1,"")))</f>
        <v/>
      </c>
    </row>
    <row r="9998" spans="45:56" x14ac:dyDescent="0.2">
      <c r="AS9998" s="4" t="s">
        <v>9969</v>
      </c>
      <c r="AT9998" s="4" t="s">
        <v>9970</v>
      </c>
      <c r="AU9998" s="4" t="s">
        <v>456</v>
      </c>
      <c r="AV9998" s="4" t="s">
        <v>824</v>
      </c>
      <c r="AW9998" s="4" t="s">
        <v>1259</v>
      </c>
      <c r="AX9998" s="4"/>
      <c r="AY9998" s="4"/>
      <c r="AZ9998" s="4"/>
      <c r="BA9998" s="4"/>
      <c r="BB9998" s="4"/>
      <c r="BC9998" s="4">
        <v>40</v>
      </c>
      <c r="BD9998" t="str">
        <f>IF(AND(ADHOC!$G$15="",ADHOC!$S$4=""),"",IF(ADHOC!$G$15&lt;&gt;"",IF(ADHOC!$G$15=LEFT(Domein!$AS9998,LEN(ADHOC!$G$15)),MAX(Domein!BD$1:'Domein'!BD9997)+1,""),IF(ADHOC!$S$4=LEFT(Domein!$AS9998,LEN(ADHOC!$S$4)),MAX(Domein!BD$1:'Domein'!BD9997)+1,"")))</f>
        <v/>
      </c>
    </row>
    <row r="9999" spans="45:56" x14ac:dyDescent="0.2">
      <c r="AS9999" s="4" t="s">
        <v>9971</v>
      </c>
      <c r="AT9999" s="4" t="s">
        <v>9972</v>
      </c>
      <c r="AU9999" s="4" t="s">
        <v>456</v>
      </c>
      <c r="AV9999" s="4" t="s">
        <v>824</v>
      </c>
      <c r="AW9999" s="4" t="s">
        <v>1259</v>
      </c>
      <c r="AX9999" s="4"/>
      <c r="AY9999" s="4"/>
      <c r="AZ9999" s="4"/>
      <c r="BA9999" s="4"/>
      <c r="BB9999" s="4"/>
      <c r="BC9999" s="4">
        <v>40</v>
      </c>
      <c r="BD9999" t="str">
        <f>IF(AND(ADHOC!$G$15="",ADHOC!$S$4=""),"",IF(ADHOC!$G$15&lt;&gt;"",IF(ADHOC!$G$15=LEFT(Domein!$AS9999,LEN(ADHOC!$G$15)),MAX(Domein!BD$1:'Domein'!BD9998)+1,""),IF(ADHOC!$S$4=LEFT(Domein!$AS9999,LEN(ADHOC!$S$4)),MAX(Domein!BD$1:'Domein'!BD9998)+1,"")))</f>
        <v/>
      </c>
    </row>
    <row r="10000" spans="45:56" x14ac:dyDescent="0.2">
      <c r="AS10000" s="4" t="s">
        <v>9973</v>
      </c>
      <c r="AT10000" s="4" t="s">
        <v>9974</v>
      </c>
      <c r="AU10000" s="4" t="s">
        <v>456</v>
      </c>
      <c r="AV10000" s="4" t="s">
        <v>824</v>
      </c>
      <c r="AW10000" s="4" t="s">
        <v>1259</v>
      </c>
      <c r="AX10000" s="4"/>
      <c r="AY10000" s="4"/>
      <c r="AZ10000" s="4"/>
      <c r="BA10000" s="4"/>
      <c r="BB10000" s="4"/>
      <c r="BC10000" s="4">
        <v>40</v>
      </c>
      <c r="BD10000" t="str">
        <f>IF(AND(ADHOC!$G$15="",ADHOC!$S$4=""),"",IF(ADHOC!$G$15&lt;&gt;"",IF(ADHOC!$G$15=LEFT(Domein!$AS10000,LEN(ADHOC!$G$15)),MAX(Domein!BD$1:'Domein'!BD9999)+1,""),IF(ADHOC!$S$4=LEFT(Domein!$AS10000,LEN(ADHOC!$S$4)),MAX(Domein!BD$1:'Domein'!BD9999)+1,"")))</f>
        <v/>
      </c>
    </row>
    <row r="10001" spans="45:56" x14ac:dyDescent="0.2">
      <c r="AS10001" s="4" t="s">
        <v>9975</v>
      </c>
      <c r="AT10001" s="4" t="s">
        <v>9976</v>
      </c>
      <c r="AU10001" s="4" t="s">
        <v>456</v>
      </c>
      <c r="AV10001" s="4" t="s">
        <v>824</v>
      </c>
      <c r="AW10001" s="4" t="s">
        <v>1259</v>
      </c>
      <c r="AX10001" s="4"/>
      <c r="AY10001" s="4"/>
      <c r="AZ10001" s="4"/>
      <c r="BA10001" s="4"/>
      <c r="BB10001" s="4"/>
      <c r="BC10001" s="4">
        <v>40</v>
      </c>
      <c r="BD10001" t="str">
        <f>IF(AND(ADHOC!$G$15="",ADHOC!$S$4=""),"",IF(ADHOC!$G$15&lt;&gt;"",IF(ADHOC!$G$15=LEFT(Domein!$AS10001,LEN(ADHOC!$G$15)),MAX(Domein!BD$1:'Domein'!BD10000)+1,""),IF(ADHOC!$S$4=LEFT(Domein!$AS10001,LEN(ADHOC!$S$4)),MAX(Domein!BD$1:'Domein'!BD10000)+1,"")))</f>
        <v/>
      </c>
    </row>
    <row r="10002" spans="45:56" x14ac:dyDescent="0.2">
      <c r="AS10002" s="4" t="s">
        <v>9977</v>
      </c>
      <c r="AT10002" s="4" t="s">
        <v>9978</v>
      </c>
      <c r="AU10002" s="4" t="s">
        <v>456</v>
      </c>
      <c r="AV10002" s="4" t="s">
        <v>824</v>
      </c>
      <c r="AW10002" s="4" t="s">
        <v>1259</v>
      </c>
      <c r="AX10002" s="4"/>
      <c r="AY10002" s="4"/>
      <c r="AZ10002" s="4"/>
      <c r="BA10002" s="4"/>
      <c r="BB10002" s="4"/>
      <c r="BC10002" s="4">
        <v>40</v>
      </c>
      <c r="BD10002" t="str">
        <f>IF(AND(ADHOC!$G$15="",ADHOC!$S$4=""),"",IF(ADHOC!$G$15&lt;&gt;"",IF(ADHOC!$G$15=LEFT(Domein!$AS10002,LEN(ADHOC!$G$15)),MAX(Domein!BD$1:'Domein'!BD10001)+1,""),IF(ADHOC!$S$4=LEFT(Domein!$AS10002,LEN(ADHOC!$S$4)),MAX(Domein!BD$1:'Domein'!BD10001)+1,"")))</f>
        <v/>
      </c>
    </row>
    <row r="10003" spans="45:56" x14ac:dyDescent="0.2">
      <c r="AS10003" s="4" t="s">
        <v>9979</v>
      </c>
      <c r="AT10003" s="4" t="s">
        <v>9980</v>
      </c>
      <c r="AU10003" s="4" t="s">
        <v>456</v>
      </c>
      <c r="AV10003" s="4" t="s">
        <v>824</v>
      </c>
      <c r="AW10003" s="4" t="s">
        <v>1259</v>
      </c>
      <c r="AX10003" s="4"/>
      <c r="AY10003" s="4"/>
      <c r="AZ10003" s="4"/>
      <c r="BA10003" s="4"/>
      <c r="BB10003" s="4"/>
      <c r="BC10003" s="4">
        <v>40</v>
      </c>
      <c r="BD10003" t="str">
        <f>IF(AND(ADHOC!$G$15="",ADHOC!$S$4=""),"",IF(ADHOC!$G$15&lt;&gt;"",IF(ADHOC!$G$15=LEFT(Domein!$AS10003,LEN(ADHOC!$G$15)),MAX(Domein!BD$1:'Domein'!BD10002)+1,""),IF(ADHOC!$S$4=LEFT(Domein!$AS10003,LEN(ADHOC!$S$4)),MAX(Domein!BD$1:'Domein'!BD10002)+1,"")))</f>
        <v/>
      </c>
    </row>
    <row r="10004" spans="45:56" x14ac:dyDescent="0.2">
      <c r="AS10004" s="4" t="s">
        <v>9981</v>
      </c>
      <c r="AT10004" s="4" t="s">
        <v>9982</v>
      </c>
      <c r="AU10004" s="4" t="s">
        <v>456</v>
      </c>
      <c r="AV10004" s="4" t="s">
        <v>824</v>
      </c>
      <c r="AW10004" s="4" t="s">
        <v>1259</v>
      </c>
      <c r="AX10004" s="4"/>
      <c r="AY10004" s="4"/>
      <c r="AZ10004" s="4"/>
      <c r="BA10004" s="4"/>
      <c r="BB10004" s="4"/>
      <c r="BC10004" s="4">
        <v>40</v>
      </c>
      <c r="BD10004" t="str">
        <f>IF(AND(ADHOC!$G$15="",ADHOC!$S$4=""),"",IF(ADHOC!$G$15&lt;&gt;"",IF(ADHOC!$G$15=LEFT(Domein!$AS10004,LEN(ADHOC!$G$15)),MAX(Domein!BD$1:'Domein'!BD10003)+1,""),IF(ADHOC!$S$4=LEFT(Domein!$AS10004,LEN(ADHOC!$S$4)),MAX(Domein!BD$1:'Domein'!BD10003)+1,"")))</f>
        <v/>
      </c>
    </row>
    <row r="10005" spans="45:56" x14ac:dyDescent="0.2">
      <c r="AS10005" s="4" t="s">
        <v>9983</v>
      </c>
      <c r="AT10005" s="4" t="s">
        <v>9984</v>
      </c>
      <c r="AU10005" s="4" t="s">
        <v>456</v>
      </c>
      <c r="AV10005" s="4" t="s">
        <v>824</v>
      </c>
      <c r="AW10005" s="4" t="s">
        <v>1259</v>
      </c>
      <c r="AX10005" s="4"/>
      <c r="AY10005" s="4"/>
      <c r="AZ10005" s="4"/>
      <c r="BA10005" s="4"/>
      <c r="BB10005" s="4"/>
      <c r="BC10005" s="4">
        <v>40</v>
      </c>
      <c r="BD10005" t="str">
        <f>IF(AND(ADHOC!$G$15="",ADHOC!$S$4=""),"",IF(ADHOC!$G$15&lt;&gt;"",IF(ADHOC!$G$15=LEFT(Domein!$AS10005,LEN(ADHOC!$G$15)),MAX(Domein!BD$1:'Domein'!BD10004)+1,""),IF(ADHOC!$S$4=LEFT(Domein!$AS10005,LEN(ADHOC!$S$4)),MAX(Domein!BD$1:'Domein'!BD10004)+1,"")))</f>
        <v/>
      </c>
    </row>
    <row r="10006" spans="45:56" x14ac:dyDescent="0.2">
      <c r="AS10006" s="4" t="s">
        <v>9985</v>
      </c>
      <c r="AT10006" s="4" t="s">
        <v>9986</v>
      </c>
      <c r="AU10006" s="4" t="s">
        <v>456</v>
      </c>
      <c r="AV10006" s="4" t="s">
        <v>824</v>
      </c>
      <c r="AW10006" s="4" t="s">
        <v>1259</v>
      </c>
      <c r="AX10006" s="4"/>
      <c r="AY10006" s="4"/>
      <c r="AZ10006" s="4"/>
      <c r="BA10006" s="4"/>
      <c r="BB10006" s="4"/>
      <c r="BC10006" s="4">
        <v>40</v>
      </c>
      <c r="BD10006" t="str">
        <f>IF(AND(ADHOC!$G$15="",ADHOC!$S$4=""),"",IF(ADHOC!$G$15&lt;&gt;"",IF(ADHOC!$G$15=LEFT(Domein!$AS10006,LEN(ADHOC!$G$15)),MAX(Domein!BD$1:'Domein'!BD10005)+1,""),IF(ADHOC!$S$4=LEFT(Domein!$AS10006,LEN(ADHOC!$S$4)),MAX(Domein!BD$1:'Domein'!BD10005)+1,"")))</f>
        <v/>
      </c>
    </row>
    <row r="10007" spans="45:56" x14ac:dyDescent="0.2">
      <c r="AS10007" s="4" t="s">
        <v>9987</v>
      </c>
      <c r="AT10007" s="4" t="s">
        <v>9988</v>
      </c>
      <c r="AU10007" s="4" t="s">
        <v>456</v>
      </c>
      <c r="AV10007" s="4" t="s">
        <v>824</v>
      </c>
      <c r="AW10007" s="4" t="s">
        <v>1259</v>
      </c>
      <c r="AX10007" s="4"/>
      <c r="AY10007" s="4"/>
      <c r="AZ10007" s="4"/>
      <c r="BA10007" s="4"/>
      <c r="BB10007" s="4"/>
      <c r="BC10007" s="4">
        <v>40</v>
      </c>
      <c r="BD10007" t="str">
        <f>IF(AND(ADHOC!$G$15="",ADHOC!$S$4=""),"",IF(ADHOC!$G$15&lt;&gt;"",IF(ADHOC!$G$15=LEFT(Domein!$AS10007,LEN(ADHOC!$G$15)),MAX(Domein!BD$1:'Domein'!BD10006)+1,""),IF(ADHOC!$S$4=LEFT(Domein!$AS10007,LEN(ADHOC!$S$4)),MAX(Domein!BD$1:'Domein'!BD10006)+1,"")))</f>
        <v/>
      </c>
    </row>
    <row r="10008" spans="45:56" x14ac:dyDescent="0.2">
      <c r="AS10008" s="4" t="s">
        <v>9989</v>
      </c>
      <c r="AT10008" s="4" t="s">
        <v>9990</v>
      </c>
      <c r="AU10008" s="4" t="s">
        <v>456</v>
      </c>
      <c r="AV10008" s="4" t="s">
        <v>824</v>
      </c>
      <c r="AW10008" s="4" t="s">
        <v>1259</v>
      </c>
      <c r="AX10008" s="4"/>
      <c r="AY10008" s="4"/>
      <c r="AZ10008" s="4"/>
      <c r="BA10008" s="4"/>
      <c r="BB10008" s="4"/>
      <c r="BC10008" s="4">
        <v>40</v>
      </c>
      <c r="BD10008" t="str">
        <f>IF(AND(ADHOC!$G$15="",ADHOC!$S$4=""),"",IF(ADHOC!$G$15&lt;&gt;"",IF(ADHOC!$G$15=LEFT(Domein!$AS10008,LEN(ADHOC!$G$15)),MAX(Domein!BD$1:'Domein'!BD10007)+1,""),IF(ADHOC!$S$4=LEFT(Domein!$AS10008,LEN(ADHOC!$S$4)),MAX(Domein!BD$1:'Domein'!BD10007)+1,"")))</f>
        <v/>
      </c>
    </row>
    <row r="10009" spans="45:56" x14ac:dyDescent="0.2">
      <c r="AS10009" s="4" t="s">
        <v>9992</v>
      </c>
      <c r="AT10009" s="4" t="s">
        <v>9993</v>
      </c>
      <c r="AU10009" s="4" t="s">
        <v>456</v>
      </c>
      <c r="AV10009" s="4" t="s">
        <v>824</v>
      </c>
      <c r="AW10009" s="4" t="s">
        <v>1259</v>
      </c>
      <c r="AX10009" s="4"/>
      <c r="AY10009" s="4"/>
      <c r="AZ10009" s="4"/>
      <c r="BA10009" s="4"/>
      <c r="BB10009" s="4"/>
      <c r="BC10009" s="4">
        <v>40</v>
      </c>
      <c r="BD10009" t="str">
        <f>IF(AND(ADHOC!$G$15="",ADHOC!$S$4=""),"",IF(ADHOC!$G$15&lt;&gt;"",IF(ADHOC!$G$15=LEFT(Domein!$AS10009,LEN(ADHOC!$G$15)),MAX(Domein!BD$1:'Domein'!BD10008)+1,""),IF(ADHOC!$S$4=LEFT(Domein!$AS10009,LEN(ADHOC!$S$4)),MAX(Domein!BD$1:'Domein'!BD10008)+1,"")))</f>
        <v/>
      </c>
    </row>
    <row r="10010" spans="45:56" x14ac:dyDescent="0.2">
      <c r="AS10010" s="4" t="s">
        <v>9994</v>
      </c>
      <c r="AT10010" s="4" t="s">
        <v>9995</v>
      </c>
      <c r="AU10010" s="4" t="s">
        <v>456</v>
      </c>
      <c r="AV10010" s="4" t="s">
        <v>824</v>
      </c>
      <c r="AW10010" s="4" t="s">
        <v>1259</v>
      </c>
      <c r="AX10010" s="4"/>
      <c r="AY10010" s="4"/>
      <c r="AZ10010" s="4"/>
      <c r="BA10010" s="4"/>
      <c r="BB10010" s="4"/>
      <c r="BC10010" s="4">
        <v>40</v>
      </c>
      <c r="BD10010" t="str">
        <f>IF(AND(ADHOC!$G$15="",ADHOC!$S$4=""),"",IF(ADHOC!$G$15&lt;&gt;"",IF(ADHOC!$G$15=LEFT(Domein!$AS10010,LEN(ADHOC!$G$15)),MAX(Domein!BD$1:'Domein'!BD10009)+1,""),IF(ADHOC!$S$4=LEFT(Domein!$AS10010,LEN(ADHOC!$S$4)),MAX(Domein!BD$1:'Domein'!BD10009)+1,"")))</f>
        <v/>
      </c>
    </row>
    <row r="10011" spans="45:56" x14ac:dyDescent="0.2">
      <c r="AS10011" s="4" t="s">
        <v>9996</v>
      </c>
      <c r="AT10011" s="4" t="s">
        <v>9997</v>
      </c>
      <c r="AU10011" s="4" t="s">
        <v>456</v>
      </c>
      <c r="AV10011" s="4" t="s">
        <v>824</v>
      </c>
      <c r="AW10011" s="4" t="s">
        <v>1259</v>
      </c>
      <c r="AX10011" s="4"/>
      <c r="AY10011" s="4"/>
      <c r="AZ10011" s="4"/>
      <c r="BA10011" s="4"/>
      <c r="BB10011" s="4"/>
      <c r="BC10011" s="4">
        <v>40</v>
      </c>
      <c r="BD10011" t="str">
        <f>IF(AND(ADHOC!$G$15="",ADHOC!$S$4=""),"",IF(ADHOC!$G$15&lt;&gt;"",IF(ADHOC!$G$15=LEFT(Domein!$AS10011,LEN(ADHOC!$G$15)),MAX(Domein!BD$1:'Domein'!BD10010)+1,""),IF(ADHOC!$S$4=LEFT(Domein!$AS10011,LEN(ADHOC!$S$4)),MAX(Domein!BD$1:'Domein'!BD10010)+1,"")))</f>
        <v/>
      </c>
    </row>
    <row r="10012" spans="45:56" x14ac:dyDescent="0.2">
      <c r="AS10012" s="4" t="s">
        <v>9998</v>
      </c>
      <c r="AT10012" s="4" t="s">
        <v>9999</v>
      </c>
      <c r="AU10012" s="4" t="s">
        <v>456</v>
      </c>
      <c r="AV10012" s="4" t="s">
        <v>824</v>
      </c>
      <c r="AW10012" s="4" t="s">
        <v>1259</v>
      </c>
      <c r="AX10012" s="4"/>
      <c r="AY10012" s="4"/>
      <c r="AZ10012" s="4"/>
      <c r="BA10012" s="4"/>
      <c r="BB10012" s="4"/>
      <c r="BC10012" s="4">
        <v>40</v>
      </c>
      <c r="BD10012" t="str">
        <f>IF(AND(ADHOC!$G$15="",ADHOC!$S$4=""),"",IF(ADHOC!$G$15&lt;&gt;"",IF(ADHOC!$G$15=LEFT(Domein!$AS10012,LEN(ADHOC!$G$15)),MAX(Domein!BD$1:'Domein'!BD10011)+1,""),IF(ADHOC!$S$4=LEFT(Domein!$AS10012,LEN(ADHOC!$S$4)),MAX(Domein!BD$1:'Domein'!BD10011)+1,"")))</f>
        <v/>
      </c>
    </row>
    <row r="10013" spans="45:56" x14ac:dyDescent="0.2">
      <c r="AS10013" s="4" t="s">
        <v>10000</v>
      </c>
      <c r="AT10013" s="4" t="s">
        <v>10001</v>
      </c>
      <c r="AU10013" s="4" t="s">
        <v>456</v>
      </c>
      <c r="AV10013" s="4" t="s">
        <v>824</v>
      </c>
      <c r="AW10013" s="4" t="s">
        <v>1259</v>
      </c>
      <c r="AX10013" s="4"/>
      <c r="AY10013" s="4"/>
      <c r="AZ10013" s="4"/>
      <c r="BA10013" s="4"/>
      <c r="BB10013" s="4"/>
      <c r="BC10013" s="4">
        <v>40</v>
      </c>
      <c r="BD10013" t="str">
        <f>IF(AND(ADHOC!$G$15="",ADHOC!$S$4=""),"",IF(ADHOC!$G$15&lt;&gt;"",IF(ADHOC!$G$15=LEFT(Domein!$AS10013,LEN(ADHOC!$G$15)),MAX(Domein!BD$1:'Domein'!BD10012)+1,""),IF(ADHOC!$S$4=LEFT(Domein!$AS10013,LEN(ADHOC!$S$4)),MAX(Domein!BD$1:'Domein'!BD10012)+1,"")))</f>
        <v/>
      </c>
    </row>
    <row r="10014" spans="45:56" x14ac:dyDescent="0.2">
      <c r="AS10014" s="4" t="s">
        <v>10002</v>
      </c>
      <c r="AT10014" s="4" t="s">
        <v>10003</v>
      </c>
      <c r="AU10014" s="4" t="s">
        <v>456</v>
      </c>
      <c r="AV10014" s="4" t="s">
        <v>824</v>
      </c>
      <c r="AW10014" s="4" t="s">
        <v>1259</v>
      </c>
      <c r="AX10014" s="4"/>
      <c r="AY10014" s="4"/>
      <c r="AZ10014" s="4"/>
      <c r="BA10014" s="4"/>
      <c r="BB10014" s="4"/>
      <c r="BC10014" s="4">
        <v>40</v>
      </c>
      <c r="BD10014" t="str">
        <f>IF(AND(ADHOC!$G$15="",ADHOC!$S$4=""),"",IF(ADHOC!$G$15&lt;&gt;"",IF(ADHOC!$G$15=LEFT(Domein!$AS10014,LEN(ADHOC!$G$15)),MAX(Domein!BD$1:'Domein'!BD10013)+1,""),IF(ADHOC!$S$4=LEFT(Domein!$AS10014,LEN(ADHOC!$S$4)),MAX(Domein!BD$1:'Domein'!BD10013)+1,"")))</f>
        <v/>
      </c>
    </row>
    <row r="10015" spans="45:56" x14ac:dyDescent="0.2">
      <c r="AS10015" s="4" t="s">
        <v>10004</v>
      </c>
      <c r="AT10015" s="4" t="s">
        <v>10005</v>
      </c>
      <c r="AU10015" s="4" t="s">
        <v>456</v>
      </c>
      <c r="AV10015" s="4" t="s">
        <v>824</v>
      </c>
      <c r="AW10015" s="4" t="s">
        <v>1259</v>
      </c>
      <c r="AX10015" s="4"/>
      <c r="AY10015" s="4"/>
      <c r="AZ10015" s="4"/>
      <c r="BA10015" s="4"/>
      <c r="BB10015" s="4"/>
      <c r="BC10015" s="4">
        <v>40</v>
      </c>
      <c r="BD10015" t="str">
        <f>IF(AND(ADHOC!$G$15="",ADHOC!$S$4=""),"",IF(ADHOC!$G$15&lt;&gt;"",IF(ADHOC!$G$15=LEFT(Domein!$AS10015,LEN(ADHOC!$G$15)),MAX(Domein!BD$1:'Domein'!BD10014)+1,""),IF(ADHOC!$S$4=LEFT(Domein!$AS10015,LEN(ADHOC!$S$4)),MAX(Domein!BD$1:'Domein'!BD10014)+1,"")))</f>
        <v/>
      </c>
    </row>
    <row r="10016" spans="45:56" x14ac:dyDescent="0.2">
      <c r="AS10016" s="4" t="s">
        <v>10006</v>
      </c>
      <c r="AT10016" s="4" t="s">
        <v>10007</v>
      </c>
      <c r="AU10016" s="4" t="s">
        <v>456</v>
      </c>
      <c r="AV10016" s="4" t="s">
        <v>824</v>
      </c>
      <c r="AW10016" s="4" t="s">
        <v>1259</v>
      </c>
      <c r="AX10016" s="4"/>
      <c r="AY10016" s="4"/>
      <c r="AZ10016" s="4"/>
      <c r="BA10016" s="4"/>
      <c r="BB10016" s="4"/>
      <c r="BC10016" s="4">
        <v>40</v>
      </c>
      <c r="BD10016" t="str">
        <f>IF(AND(ADHOC!$G$15="",ADHOC!$S$4=""),"",IF(ADHOC!$G$15&lt;&gt;"",IF(ADHOC!$G$15=LEFT(Domein!$AS10016,LEN(ADHOC!$G$15)),MAX(Domein!BD$1:'Domein'!BD10015)+1,""),IF(ADHOC!$S$4=LEFT(Domein!$AS10016,LEN(ADHOC!$S$4)),MAX(Domein!BD$1:'Domein'!BD10015)+1,"")))</f>
        <v/>
      </c>
    </row>
    <row r="10017" spans="45:56" x14ac:dyDescent="0.2">
      <c r="AS10017" s="4" t="s">
        <v>10008</v>
      </c>
      <c r="AT10017" s="4" t="s">
        <v>10009</v>
      </c>
      <c r="AU10017" s="4" t="s">
        <v>456</v>
      </c>
      <c r="AV10017" s="4" t="s">
        <v>824</v>
      </c>
      <c r="AW10017" s="4" t="s">
        <v>1259</v>
      </c>
      <c r="AX10017" s="4"/>
      <c r="AY10017" s="4"/>
      <c r="AZ10017" s="4"/>
      <c r="BA10017" s="4"/>
      <c r="BB10017" s="4"/>
      <c r="BC10017" s="4">
        <v>40</v>
      </c>
      <c r="BD10017" t="str">
        <f>IF(AND(ADHOC!$G$15="",ADHOC!$S$4=""),"",IF(ADHOC!$G$15&lt;&gt;"",IF(ADHOC!$G$15=LEFT(Domein!$AS10017,LEN(ADHOC!$G$15)),MAX(Domein!BD$1:'Domein'!BD10016)+1,""),IF(ADHOC!$S$4=LEFT(Domein!$AS10017,LEN(ADHOC!$S$4)),MAX(Domein!BD$1:'Domein'!BD10016)+1,"")))</f>
        <v/>
      </c>
    </row>
    <row r="10018" spans="45:56" x14ac:dyDescent="0.2">
      <c r="AS10018" s="4" t="s">
        <v>10010</v>
      </c>
      <c r="AT10018" s="4" t="s">
        <v>10011</v>
      </c>
      <c r="AU10018" s="4" t="s">
        <v>456</v>
      </c>
      <c r="AV10018" s="4" t="s">
        <v>824</v>
      </c>
      <c r="AW10018" s="4" t="s">
        <v>1259</v>
      </c>
      <c r="AX10018" s="4"/>
      <c r="AY10018" s="4"/>
      <c r="AZ10018" s="4"/>
      <c r="BA10018" s="4"/>
      <c r="BB10018" s="4"/>
      <c r="BC10018" s="4">
        <v>40</v>
      </c>
      <c r="BD10018" t="str">
        <f>IF(AND(ADHOC!$G$15="",ADHOC!$S$4=""),"",IF(ADHOC!$G$15&lt;&gt;"",IF(ADHOC!$G$15=LEFT(Domein!$AS10018,LEN(ADHOC!$G$15)),MAX(Domein!BD$1:'Domein'!BD10017)+1,""),IF(ADHOC!$S$4=LEFT(Domein!$AS10018,LEN(ADHOC!$S$4)),MAX(Domein!BD$1:'Domein'!BD10017)+1,"")))</f>
        <v/>
      </c>
    </row>
    <row r="10019" spans="45:56" x14ac:dyDescent="0.2">
      <c r="AS10019" s="4" t="s">
        <v>10012</v>
      </c>
      <c r="AT10019" s="4" t="s">
        <v>10013</v>
      </c>
      <c r="AU10019" s="4" t="s">
        <v>456</v>
      </c>
      <c r="AV10019" s="4" t="s">
        <v>824</v>
      </c>
      <c r="AW10019" s="4" t="s">
        <v>1259</v>
      </c>
      <c r="AX10019" s="4"/>
      <c r="AY10019" s="4"/>
      <c r="AZ10019" s="4"/>
      <c r="BA10019" s="4"/>
      <c r="BB10019" s="4"/>
      <c r="BC10019" s="4">
        <v>40</v>
      </c>
      <c r="BD10019" t="str">
        <f>IF(AND(ADHOC!$G$15="",ADHOC!$S$4=""),"",IF(ADHOC!$G$15&lt;&gt;"",IF(ADHOC!$G$15=LEFT(Domein!$AS10019,LEN(ADHOC!$G$15)),MAX(Domein!BD$1:'Domein'!BD10018)+1,""),IF(ADHOC!$S$4=LEFT(Domein!$AS10019,LEN(ADHOC!$S$4)),MAX(Domein!BD$1:'Domein'!BD10018)+1,"")))</f>
        <v/>
      </c>
    </row>
    <row r="10020" spans="45:56" x14ac:dyDescent="0.2">
      <c r="AS10020" s="4" t="s">
        <v>10014</v>
      </c>
      <c r="AT10020" s="4" t="s">
        <v>10015</v>
      </c>
      <c r="AU10020" s="4" t="s">
        <v>456</v>
      </c>
      <c r="AV10020" s="4" t="s">
        <v>824</v>
      </c>
      <c r="AW10020" s="4" t="s">
        <v>1259</v>
      </c>
      <c r="AX10020" s="4"/>
      <c r="AY10020" s="4"/>
      <c r="AZ10020" s="4"/>
      <c r="BA10020" s="4"/>
      <c r="BB10020" s="4"/>
      <c r="BC10020" s="4">
        <v>40</v>
      </c>
      <c r="BD10020" t="str">
        <f>IF(AND(ADHOC!$G$15="",ADHOC!$S$4=""),"",IF(ADHOC!$G$15&lt;&gt;"",IF(ADHOC!$G$15=LEFT(Domein!$AS10020,LEN(ADHOC!$G$15)),MAX(Domein!BD$1:'Domein'!BD10019)+1,""),IF(ADHOC!$S$4=LEFT(Domein!$AS10020,LEN(ADHOC!$S$4)),MAX(Domein!BD$1:'Domein'!BD10019)+1,"")))</f>
        <v/>
      </c>
    </row>
    <row r="10021" spans="45:56" x14ac:dyDescent="0.2">
      <c r="AS10021" s="4" t="s">
        <v>10016</v>
      </c>
      <c r="AT10021" s="4" t="s">
        <v>10017</v>
      </c>
      <c r="AU10021" s="4" t="s">
        <v>456</v>
      </c>
      <c r="AV10021" s="4" t="s">
        <v>824</v>
      </c>
      <c r="AW10021" s="4" t="s">
        <v>1259</v>
      </c>
      <c r="AX10021" s="4"/>
      <c r="AY10021" s="4"/>
      <c r="AZ10021" s="4"/>
      <c r="BA10021" s="4"/>
      <c r="BB10021" s="4"/>
      <c r="BC10021" s="4">
        <v>40</v>
      </c>
      <c r="BD10021" t="str">
        <f>IF(AND(ADHOC!$G$15="",ADHOC!$S$4=""),"",IF(ADHOC!$G$15&lt;&gt;"",IF(ADHOC!$G$15=LEFT(Domein!$AS10021,LEN(ADHOC!$G$15)),MAX(Domein!BD$1:'Domein'!BD10020)+1,""),IF(ADHOC!$S$4=LEFT(Domein!$AS10021,LEN(ADHOC!$S$4)),MAX(Domein!BD$1:'Domein'!BD10020)+1,"")))</f>
        <v/>
      </c>
    </row>
    <row r="10022" spans="45:56" x14ac:dyDescent="0.2">
      <c r="AS10022" s="4" t="s">
        <v>10018</v>
      </c>
      <c r="AT10022" s="4" t="s">
        <v>10019</v>
      </c>
      <c r="AU10022" s="4" t="s">
        <v>456</v>
      </c>
      <c r="AV10022" s="4" t="s">
        <v>824</v>
      </c>
      <c r="AW10022" s="4" t="s">
        <v>1259</v>
      </c>
      <c r="AX10022" s="4"/>
      <c r="AY10022" s="4"/>
      <c r="AZ10022" s="4"/>
      <c r="BA10022" s="4"/>
      <c r="BB10022" s="4"/>
      <c r="BC10022" s="4">
        <v>40</v>
      </c>
      <c r="BD10022" t="str">
        <f>IF(AND(ADHOC!$G$15="",ADHOC!$S$4=""),"",IF(ADHOC!$G$15&lt;&gt;"",IF(ADHOC!$G$15=LEFT(Domein!$AS10022,LEN(ADHOC!$G$15)),MAX(Domein!BD$1:'Domein'!BD10021)+1,""),IF(ADHOC!$S$4=LEFT(Domein!$AS10022,LEN(ADHOC!$S$4)),MAX(Domein!BD$1:'Domein'!BD10021)+1,"")))</f>
        <v/>
      </c>
    </row>
    <row r="10023" spans="45:56" x14ac:dyDescent="0.2">
      <c r="AS10023" s="4" t="s">
        <v>10020</v>
      </c>
      <c r="AT10023" s="4" t="s">
        <v>10021</v>
      </c>
      <c r="AU10023" s="4" t="s">
        <v>456</v>
      </c>
      <c r="AV10023" s="4" t="s">
        <v>824</v>
      </c>
      <c r="AW10023" s="4" t="s">
        <v>1259</v>
      </c>
      <c r="AX10023" s="4"/>
      <c r="AY10023" s="4"/>
      <c r="AZ10023" s="4"/>
      <c r="BA10023" s="4"/>
      <c r="BB10023" s="4"/>
      <c r="BC10023" s="4">
        <v>40</v>
      </c>
      <c r="BD10023" t="str">
        <f>IF(AND(ADHOC!$G$15="",ADHOC!$S$4=""),"",IF(ADHOC!$G$15&lt;&gt;"",IF(ADHOC!$G$15=LEFT(Domein!$AS10023,LEN(ADHOC!$G$15)),MAX(Domein!BD$1:'Domein'!BD10022)+1,""),IF(ADHOC!$S$4=LEFT(Domein!$AS10023,LEN(ADHOC!$S$4)),MAX(Domein!BD$1:'Domein'!BD10022)+1,"")))</f>
        <v/>
      </c>
    </row>
    <row r="10024" spans="45:56" x14ac:dyDescent="0.2">
      <c r="AS10024" s="4" t="s">
        <v>10022</v>
      </c>
      <c r="AT10024" s="4" t="s">
        <v>10023</v>
      </c>
      <c r="AU10024" s="4" t="s">
        <v>456</v>
      </c>
      <c r="AV10024" s="4" t="s">
        <v>824</v>
      </c>
      <c r="AW10024" s="4" t="s">
        <v>1259</v>
      </c>
      <c r="AX10024" s="4"/>
      <c r="AY10024" s="4"/>
      <c r="AZ10024" s="4"/>
      <c r="BA10024" s="4"/>
      <c r="BB10024" s="4"/>
      <c r="BC10024" s="4">
        <v>40</v>
      </c>
      <c r="BD10024" t="str">
        <f>IF(AND(ADHOC!$G$15="",ADHOC!$S$4=""),"",IF(ADHOC!$G$15&lt;&gt;"",IF(ADHOC!$G$15=LEFT(Domein!$AS10024,LEN(ADHOC!$G$15)),MAX(Domein!BD$1:'Domein'!BD10023)+1,""),IF(ADHOC!$S$4=LEFT(Domein!$AS10024,LEN(ADHOC!$S$4)),MAX(Domein!BD$1:'Domein'!BD10023)+1,"")))</f>
        <v/>
      </c>
    </row>
    <row r="10025" spans="45:56" x14ac:dyDescent="0.2">
      <c r="AS10025" s="4" t="s">
        <v>10024</v>
      </c>
      <c r="AT10025" s="4" t="s">
        <v>10025</v>
      </c>
      <c r="AU10025" s="4" t="s">
        <v>456</v>
      </c>
      <c r="AV10025" s="4" t="s">
        <v>824</v>
      </c>
      <c r="AW10025" s="4" t="s">
        <v>1259</v>
      </c>
      <c r="AX10025" s="4"/>
      <c r="AY10025" s="4"/>
      <c r="AZ10025" s="4"/>
      <c r="BA10025" s="4"/>
      <c r="BB10025" s="4"/>
      <c r="BC10025" s="4">
        <v>40</v>
      </c>
      <c r="BD10025" t="str">
        <f>IF(AND(ADHOC!$G$15="",ADHOC!$S$4=""),"",IF(ADHOC!$G$15&lt;&gt;"",IF(ADHOC!$G$15=LEFT(Domein!$AS10025,LEN(ADHOC!$G$15)),MAX(Domein!BD$1:'Domein'!BD10024)+1,""),IF(ADHOC!$S$4=LEFT(Domein!$AS10025,LEN(ADHOC!$S$4)),MAX(Domein!BD$1:'Domein'!BD10024)+1,"")))</f>
        <v/>
      </c>
    </row>
    <row r="10026" spans="45:56" x14ac:dyDescent="0.2">
      <c r="AS10026" s="4" t="s">
        <v>10026</v>
      </c>
      <c r="AT10026" s="4" t="s">
        <v>10027</v>
      </c>
      <c r="AU10026" s="4" t="s">
        <v>456</v>
      </c>
      <c r="AV10026" s="4" t="s">
        <v>824</v>
      </c>
      <c r="AW10026" s="4" t="s">
        <v>1259</v>
      </c>
      <c r="AX10026" s="4"/>
      <c r="AY10026" s="4"/>
      <c r="AZ10026" s="4"/>
      <c r="BA10026" s="4"/>
      <c r="BB10026" s="4"/>
      <c r="BC10026" s="4">
        <v>40</v>
      </c>
      <c r="BD10026" t="str">
        <f>IF(AND(ADHOC!$G$15="",ADHOC!$S$4=""),"",IF(ADHOC!$G$15&lt;&gt;"",IF(ADHOC!$G$15=LEFT(Domein!$AS10026,LEN(ADHOC!$G$15)),MAX(Domein!BD$1:'Domein'!BD10025)+1,""),IF(ADHOC!$S$4=LEFT(Domein!$AS10026,LEN(ADHOC!$S$4)),MAX(Domein!BD$1:'Domein'!BD10025)+1,"")))</f>
        <v/>
      </c>
    </row>
    <row r="10027" spans="45:56" x14ac:dyDescent="0.2">
      <c r="AS10027" s="4" t="s">
        <v>10028</v>
      </c>
      <c r="AT10027" s="4" t="s">
        <v>10029</v>
      </c>
      <c r="AU10027" s="4" t="s">
        <v>456</v>
      </c>
      <c r="AV10027" s="4" t="s">
        <v>824</v>
      </c>
      <c r="AW10027" s="4" t="s">
        <v>1259</v>
      </c>
      <c r="AX10027" s="4"/>
      <c r="AY10027" s="4"/>
      <c r="AZ10027" s="4"/>
      <c r="BA10027" s="4"/>
      <c r="BB10027" s="4"/>
      <c r="BC10027" s="4">
        <v>40</v>
      </c>
      <c r="BD10027" t="str">
        <f>IF(AND(ADHOC!$G$15="",ADHOC!$S$4=""),"",IF(ADHOC!$G$15&lt;&gt;"",IF(ADHOC!$G$15=LEFT(Domein!$AS10027,LEN(ADHOC!$G$15)),MAX(Domein!BD$1:'Domein'!BD10026)+1,""),IF(ADHOC!$S$4=LEFT(Domein!$AS10027,LEN(ADHOC!$S$4)),MAX(Domein!BD$1:'Domein'!BD10026)+1,"")))</f>
        <v/>
      </c>
    </row>
    <row r="10028" spans="45:56" x14ac:dyDescent="0.2">
      <c r="AS10028" s="4" t="s">
        <v>10030</v>
      </c>
      <c r="AT10028" s="4" t="s">
        <v>10031</v>
      </c>
      <c r="AU10028" s="4" t="s">
        <v>456</v>
      </c>
      <c r="AV10028" s="4" t="s">
        <v>824</v>
      </c>
      <c r="AW10028" s="4" t="s">
        <v>1259</v>
      </c>
      <c r="AX10028" s="4"/>
      <c r="AY10028" s="4"/>
      <c r="AZ10028" s="4"/>
      <c r="BA10028" s="4"/>
      <c r="BB10028" s="4"/>
      <c r="BC10028" s="4">
        <v>40</v>
      </c>
      <c r="BD10028" t="str">
        <f>IF(AND(ADHOC!$G$15="",ADHOC!$S$4=""),"",IF(ADHOC!$G$15&lt;&gt;"",IF(ADHOC!$G$15=LEFT(Domein!$AS10028,LEN(ADHOC!$G$15)),MAX(Domein!BD$1:'Domein'!BD10027)+1,""),IF(ADHOC!$S$4=LEFT(Domein!$AS10028,LEN(ADHOC!$S$4)),MAX(Domein!BD$1:'Domein'!BD10027)+1,"")))</f>
        <v/>
      </c>
    </row>
    <row r="10029" spans="45:56" x14ac:dyDescent="0.2">
      <c r="AS10029" s="4" t="s">
        <v>10032</v>
      </c>
      <c r="AT10029" s="4" t="s">
        <v>10033</v>
      </c>
      <c r="AU10029" s="4" t="s">
        <v>456</v>
      </c>
      <c r="AV10029" s="4" t="s">
        <v>824</v>
      </c>
      <c r="AW10029" s="4" t="s">
        <v>1259</v>
      </c>
      <c r="AX10029" s="4"/>
      <c r="AY10029" s="4"/>
      <c r="AZ10029" s="4"/>
      <c r="BA10029" s="4"/>
      <c r="BB10029" s="4"/>
      <c r="BC10029" s="4">
        <v>40</v>
      </c>
      <c r="BD10029" t="str">
        <f>IF(AND(ADHOC!$G$15="",ADHOC!$S$4=""),"",IF(ADHOC!$G$15&lt;&gt;"",IF(ADHOC!$G$15=LEFT(Domein!$AS10029,LEN(ADHOC!$G$15)),MAX(Domein!BD$1:'Domein'!BD10028)+1,""),IF(ADHOC!$S$4=LEFT(Domein!$AS10029,LEN(ADHOC!$S$4)),MAX(Domein!BD$1:'Domein'!BD10028)+1,"")))</f>
        <v/>
      </c>
    </row>
    <row r="10030" spans="45:56" x14ac:dyDescent="0.2">
      <c r="AS10030" s="4" t="s">
        <v>10034</v>
      </c>
      <c r="AT10030" s="4" t="s">
        <v>10035</v>
      </c>
      <c r="AU10030" s="4" t="s">
        <v>456</v>
      </c>
      <c r="AV10030" s="4" t="s">
        <v>824</v>
      </c>
      <c r="AW10030" s="4" t="s">
        <v>1259</v>
      </c>
      <c r="AX10030" s="4"/>
      <c r="AY10030" s="4"/>
      <c r="AZ10030" s="4"/>
      <c r="BA10030" s="4"/>
      <c r="BB10030" s="4"/>
      <c r="BC10030" s="4">
        <v>40</v>
      </c>
      <c r="BD10030" t="str">
        <f>IF(AND(ADHOC!$G$15="",ADHOC!$S$4=""),"",IF(ADHOC!$G$15&lt;&gt;"",IF(ADHOC!$G$15=LEFT(Domein!$AS10030,LEN(ADHOC!$G$15)),MAX(Domein!BD$1:'Domein'!BD10029)+1,""),IF(ADHOC!$S$4=LEFT(Domein!$AS10030,LEN(ADHOC!$S$4)),MAX(Domein!BD$1:'Domein'!BD10029)+1,"")))</f>
        <v/>
      </c>
    </row>
    <row r="10031" spans="45:56" x14ac:dyDescent="0.2">
      <c r="AS10031" s="4" t="s">
        <v>10036</v>
      </c>
      <c r="AT10031" s="4" t="s">
        <v>10037</v>
      </c>
      <c r="AU10031" s="4" t="s">
        <v>456</v>
      </c>
      <c r="AV10031" s="4" t="s">
        <v>824</v>
      </c>
      <c r="AW10031" s="4" t="s">
        <v>1259</v>
      </c>
      <c r="AX10031" s="4"/>
      <c r="AY10031" s="4"/>
      <c r="AZ10031" s="4"/>
      <c r="BA10031" s="4"/>
      <c r="BB10031" s="4"/>
      <c r="BC10031" s="4">
        <v>40</v>
      </c>
      <c r="BD10031" t="str">
        <f>IF(AND(ADHOC!$G$15="",ADHOC!$S$4=""),"",IF(ADHOC!$G$15&lt;&gt;"",IF(ADHOC!$G$15=LEFT(Domein!$AS10031,LEN(ADHOC!$G$15)),MAX(Domein!BD$1:'Domein'!BD10030)+1,""),IF(ADHOC!$S$4=LEFT(Domein!$AS10031,LEN(ADHOC!$S$4)),MAX(Domein!BD$1:'Domein'!BD10030)+1,"")))</f>
        <v/>
      </c>
    </row>
    <row r="10032" spans="45:56" x14ac:dyDescent="0.2">
      <c r="AS10032" s="4" t="s">
        <v>10038</v>
      </c>
      <c r="AT10032" s="4" t="s">
        <v>10039</v>
      </c>
      <c r="AU10032" s="4" t="s">
        <v>456</v>
      </c>
      <c r="AV10032" s="4" t="s">
        <v>824</v>
      </c>
      <c r="AW10032" s="4" t="s">
        <v>1259</v>
      </c>
      <c r="AX10032" s="4"/>
      <c r="AY10032" s="4"/>
      <c r="AZ10032" s="4"/>
      <c r="BA10032" s="4"/>
      <c r="BB10032" s="4"/>
      <c r="BC10032" s="4">
        <v>40</v>
      </c>
      <c r="BD10032" t="str">
        <f>IF(AND(ADHOC!$G$15="",ADHOC!$S$4=""),"",IF(ADHOC!$G$15&lt;&gt;"",IF(ADHOC!$G$15=LEFT(Domein!$AS10032,LEN(ADHOC!$G$15)),MAX(Domein!BD$1:'Domein'!BD10031)+1,""),IF(ADHOC!$S$4=LEFT(Domein!$AS10032,LEN(ADHOC!$S$4)),MAX(Domein!BD$1:'Domein'!BD10031)+1,"")))</f>
        <v/>
      </c>
    </row>
    <row r="10033" spans="45:56" x14ac:dyDescent="0.2">
      <c r="AS10033" s="4" t="s">
        <v>10040</v>
      </c>
      <c r="AT10033" s="4" t="s">
        <v>10001</v>
      </c>
      <c r="AU10033" s="4" t="s">
        <v>456</v>
      </c>
      <c r="AV10033" s="4" t="s">
        <v>824</v>
      </c>
      <c r="AW10033" s="4" t="s">
        <v>1259</v>
      </c>
      <c r="AX10033" s="4"/>
      <c r="AY10033" s="4"/>
      <c r="AZ10033" s="4"/>
      <c r="BA10033" s="4"/>
      <c r="BB10033" s="4"/>
      <c r="BC10033" s="4">
        <v>40</v>
      </c>
      <c r="BD10033" t="str">
        <f>IF(AND(ADHOC!$G$15="",ADHOC!$S$4=""),"",IF(ADHOC!$G$15&lt;&gt;"",IF(ADHOC!$G$15=LEFT(Domein!$AS10033,LEN(ADHOC!$G$15)),MAX(Domein!BD$1:'Domein'!BD10032)+1,""),IF(ADHOC!$S$4=LEFT(Domein!$AS10033,LEN(ADHOC!$S$4)),MAX(Domein!BD$1:'Domein'!BD10032)+1,"")))</f>
        <v/>
      </c>
    </row>
    <row r="10034" spans="45:56" x14ac:dyDescent="0.2">
      <c r="AS10034" s="4" t="s">
        <v>10041</v>
      </c>
      <c r="AT10034" s="4" t="s">
        <v>10003</v>
      </c>
      <c r="AU10034" s="4" t="s">
        <v>456</v>
      </c>
      <c r="AV10034" s="4" t="s">
        <v>824</v>
      </c>
      <c r="AW10034" s="4" t="s">
        <v>1259</v>
      </c>
      <c r="AX10034" s="4"/>
      <c r="AY10034" s="4"/>
      <c r="AZ10034" s="4"/>
      <c r="BA10034" s="4"/>
      <c r="BB10034" s="4"/>
      <c r="BC10034" s="4">
        <v>40</v>
      </c>
      <c r="BD10034" t="str">
        <f>IF(AND(ADHOC!$G$15="",ADHOC!$S$4=""),"",IF(ADHOC!$G$15&lt;&gt;"",IF(ADHOC!$G$15=LEFT(Domein!$AS10034,LEN(ADHOC!$G$15)),MAX(Domein!BD$1:'Domein'!BD10033)+1,""),IF(ADHOC!$S$4=LEFT(Domein!$AS10034,LEN(ADHOC!$S$4)),MAX(Domein!BD$1:'Domein'!BD10033)+1,"")))</f>
        <v/>
      </c>
    </row>
    <row r="10035" spans="45:56" x14ac:dyDescent="0.2">
      <c r="AS10035" s="4" t="s">
        <v>10042</v>
      </c>
      <c r="AT10035" s="4" t="s">
        <v>10043</v>
      </c>
      <c r="AU10035" s="4" t="s">
        <v>456</v>
      </c>
      <c r="AV10035" s="4" t="s">
        <v>824</v>
      </c>
      <c r="AW10035" s="4" t="s">
        <v>1259</v>
      </c>
      <c r="AX10035" s="4"/>
      <c r="AY10035" s="4"/>
      <c r="AZ10035" s="4"/>
      <c r="BA10035" s="4"/>
      <c r="BB10035" s="4"/>
      <c r="BC10035" s="4">
        <v>40</v>
      </c>
      <c r="BD10035" t="str">
        <f>IF(AND(ADHOC!$G$15="",ADHOC!$S$4=""),"",IF(ADHOC!$G$15&lt;&gt;"",IF(ADHOC!$G$15=LEFT(Domein!$AS10035,LEN(ADHOC!$G$15)),MAX(Domein!BD$1:'Domein'!BD10034)+1,""),IF(ADHOC!$S$4=LEFT(Domein!$AS10035,LEN(ADHOC!$S$4)),MAX(Domein!BD$1:'Domein'!BD10034)+1,"")))</f>
        <v/>
      </c>
    </row>
    <row r="10036" spans="45:56" x14ac:dyDescent="0.2">
      <c r="AS10036" s="4" t="s">
        <v>10044</v>
      </c>
      <c r="AT10036" s="4" t="s">
        <v>10045</v>
      </c>
      <c r="AU10036" s="4" t="s">
        <v>456</v>
      </c>
      <c r="AV10036" s="4" t="s">
        <v>824</v>
      </c>
      <c r="AW10036" s="4" t="s">
        <v>1259</v>
      </c>
      <c r="AX10036" s="4"/>
      <c r="AY10036" s="4"/>
      <c r="AZ10036" s="4"/>
      <c r="BA10036" s="4"/>
      <c r="BB10036" s="4"/>
      <c r="BC10036" s="4">
        <v>40</v>
      </c>
      <c r="BD10036" t="str">
        <f>IF(AND(ADHOC!$G$15="",ADHOC!$S$4=""),"",IF(ADHOC!$G$15&lt;&gt;"",IF(ADHOC!$G$15=LEFT(Domein!$AS10036,LEN(ADHOC!$G$15)),MAX(Domein!BD$1:'Domein'!BD10035)+1,""),IF(ADHOC!$S$4=LEFT(Domein!$AS10036,LEN(ADHOC!$S$4)),MAX(Domein!BD$1:'Domein'!BD10035)+1,"")))</f>
        <v/>
      </c>
    </row>
    <row r="10037" spans="45:56" x14ac:dyDescent="0.2">
      <c r="AS10037" s="4" t="s">
        <v>10046</v>
      </c>
      <c r="AT10037" s="4" t="s">
        <v>10047</v>
      </c>
      <c r="AU10037" s="4" t="s">
        <v>456</v>
      </c>
      <c r="AV10037" s="4" t="s">
        <v>824</v>
      </c>
      <c r="AW10037" s="4" t="s">
        <v>1259</v>
      </c>
      <c r="AX10037" s="4"/>
      <c r="AY10037" s="4"/>
      <c r="AZ10037" s="4"/>
      <c r="BA10037" s="4"/>
      <c r="BB10037" s="4"/>
      <c r="BC10037" s="4">
        <v>40</v>
      </c>
      <c r="BD10037" t="str">
        <f>IF(AND(ADHOC!$G$15="",ADHOC!$S$4=""),"",IF(ADHOC!$G$15&lt;&gt;"",IF(ADHOC!$G$15=LEFT(Domein!$AS10037,LEN(ADHOC!$G$15)),MAX(Domein!BD$1:'Domein'!BD10036)+1,""),IF(ADHOC!$S$4=LEFT(Domein!$AS10037,LEN(ADHOC!$S$4)),MAX(Domein!BD$1:'Domein'!BD10036)+1,"")))</f>
        <v/>
      </c>
    </row>
    <row r="10038" spans="45:56" x14ac:dyDescent="0.2">
      <c r="AS10038" s="4" t="s">
        <v>10048</v>
      </c>
      <c r="AT10038" s="4" t="s">
        <v>10049</v>
      </c>
      <c r="AU10038" s="4" t="s">
        <v>456</v>
      </c>
      <c r="AV10038" s="4" t="s">
        <v>824</v>
      </c>
      <c r="AW10038" s="4" t="s">
        <v>1259</v>
      </c>
      <c r="AX10038" s="4"/>
      <c r="AY10038" s="4"/>
      <c r="AZ10038" s="4"/>
      <c r="BA10038" s="4"/>
      <c r="BB10038" s="4"/>
      <c r="BC10038" s="4">
        <v>40</v>
      </c>
      <c r="BD10038" t="str">
        <f>IF(AND(ADHOC!$G$15="",ADHOC!$S$4=""),"",IF(ADHOC!$G$15&lt;&gt;"",IF(ADHOC!$G$15=LEFT(Domein!$AS10038,LEN(ADHOC!$G$15)),MAX(Domein!BD$1:'Domein'!BD10037)+1,""),IF(ADHOC!$S$4=LEFT(Domein!$AS10038,LEN(ADHOC!$S$4)),MAX(Domein!BD$1:'Domein'!BD10037)+1,"")))</f>
        <v/>
      </c>
    </row>
    <row r="10039" spans="45:56" x14ac:dyDescent="0.2">
      <c r="AS10039" s="4" t="s">
        <v>10050</v>
      </c>
      <c r="AT10039" s="4" t="s">
        <v>10051</v>
      </c>
      <c r="AU10039" s="4" t="s">
        <v>456</v>
      </c>
      <c r="AV10039" s="4" t="s">
        <v>824</v>
      </c>
      <c r="AW10039" s="4" t="s">
        <v>1259</v>
      </c>
      <c r="AX10039" s="4"/>
      <c r="AY10039" s="4"/>
      <c r="AZ10039" s="4"/>
      <c r="BA10039" s="4"/>
      <c r="BB10039" s="4"/>
      <c r="BC10039" s="4">
        <v>40</v>
      </c>
      <c r="BD10039" t="str">
        <f>IF(AND(ADHOC!$G$15="",ADHOC!$S$4=""),"",IF(ADHOC!$G$15&lt;&gt;"",IF(ADHOC!$G$15=LEFT(Domein!$AS10039,LEN(ADHOC!$G$15)),MAX(Domein!BD$1:'Domein'!BD10038)+1,""),IF(ADHOC!$S$4=LEFT(Domein!$AS10039,LEN(ADHOC!$S$4)),MAX(Domein!BD$1:'Domein'!BD10038)+1,"")))</f>
        <v/>
      </c>
    </row>
    <row r="10040" spans="45:56" x14ac:dyDescent="0.2">
      <c r="AS10040" s="4" t="s">
        <v>10052</v>
      </c>
      <c r="AT10040" s="4" t="s">
        <v>10053</v>
      </c>
      <c r="AU10040" s="4" t="s">
        <v>456</v>
      </c>
      <c r="AV10040" s="4" t="s">
        <v>824</v>
      </c>
      <c r="AW10040" s="4" t="s">
        <v>1259</v>
      </c>
      <c r="AX10040" s="4"/>
      <c r="AY10040" s="4"/>
      <c r="AZ10040" s="4"/>
      <c r="BA10040" s="4"/>
      <c r="BB10040" s="4"/>
      <c r="BC10040" s="4">
        <v>40</v>
      </c>
      <c r="BD10040" t="str">
        <f>IF(AND(ADHOC!$G$15="",ADHOC!$S$4=""),"",IF(ADHOC!$G$15&lt;&gt;"",IF(ADHOC!$G$15=LEFT(Domein!$AS10040,LEN(ADHOC!$G$15)),MAX(Domein!BD$1:'Domein'!BD10039)+1,""),IF(ADHOC!$S$4=LEFT(Domein!$AS10040,LEN(ADHOC!$S$4)),MAX(Domein!BD$1:'Domein'!BD10039)+1,"")))</f>
        <v/>
      </c>
    </row>
    <row r="10041" spans="45:56" x14ac:dyDescent="0.2">
      <c r="AS10041" s="4" t="s">
        <v>10054</v>
      </c>
      <c r="AT10041" s="4" t="s">
        <v>10055</v>
      </c>
      <c r="AU10041" s="4" t="s">
        <v>456</v>
      </c>
      <c r="AV10041" s="4" t="s">
        <v>824</v>
      </c>
      <c r="AW10041" s="4" t="s">
        <v>1259</v>
      </c>
      <c r="AX10041" s="4"/>
      <c r="AY10041" s="4"/>
      <c r="AZ10041" s="4"/>
      <c r="BA10041" s="4"/>
      <c r="BB10041" s="4"/>
      <c r="BC10041" s="4">
        <v>40</v>
      </c>
      <c r="BD10041" t="str">
        <f>IF(AND(ADHOC!$G$15="",ADHOC!$S$4=""),"",IF(ADHOC!$G$15&lt;&gt;"",IF(ADHOC!$G$15=LEFT(Domein!$AS10041,LEN(ADHOC!$G$15)),MAX(Domein!BD$1:'Domein'!BD10040)+1,""),IF(ADHOC!$S$4=LEFT(Domein!$AS10041,LEN(ADHOC!$S$4)),MAX(Domein!BD$1:'Domein'!BD10040)+1,"")))</f>
        <v/>
      </c>
    </row>
    <row r="10042" spans="45:56" x14ac:dyDescent="0.2">
      <c r="AS10042" s="4" t="s">
        <v>10056</v>
      </c>
      <c r="AT10042" s="4" t="s">
        <v>10057</v>
      </c>
      <c r="AU10042" s="4" t="s">
        <v>456</v>
      </c>
      <c r="AV10042" s="4" t="s">
        <v>824</v>
      </c>
      <c r="AW10042" s="4" t="s">
        <v>1259</v>
      </c>
      <c r="AX10042" s="4"/>
      <c r="AY10042" s="4"/>
      <c r="AZ10042" s="4"/>
      <c r="BA10042" s="4"/>
      <c r="BB10042" s="4"/>
      <c r="BC10042" s="4">
        <v>40</v>
      </c>
      <c r="BD10042" t="str">
        <f>IF(AND(ADHOC!$G$15="",ADHOC!$S$4=""),"",IF(ADHOC!$G$15&lt;&gt;"",IF(ADHOC!$G$15=LEFT(Domein!$AS10042,LEN(ADHOC!$G$15)),MAX(Domein!BD$1:'Domein'!BD10041)+1,""),IF(ADHOC!$S$4=LEFT(Domein!$AS10042,LEN(ADHOC!$S$4)),MAX(Domein!BD$1:'Domein'!BD10041)+1,"")))</f>
        <v/>
      </c>
    </row>
    <row r="10043" spans="45:56" x14ac:dyDescent="0.2">
      <c r="AS10043" s="4" t="s">
        <v>10058</v>
      </c>
      <c r="AT10043" s="4" t="s">
        <v>10059</v>
      </c>
      <c r="AU10043" s="4" t="s">
        <v>456</v>
      </c>
      <c r="AV10043" s="4" t="s">
        <v>824</v>
      </c>
      <c r="AW10043" s="4" t="s">
        <v>1259</v>
      </c>
      <c r="AX10043" s="4"/>
      <c r="AY10043" s="4"/>
      <c r="AZ10043" s="4"/>
      <c r="BA10043" s="4"/>
      <c r="BB10043" s="4"/>
      <c r="BC10043" s="4">
        <v>40</v>
      </c>
      <c r="BD10043" t="str">
        <f>IF(AND(ADHOC!$G$15="",ADHOC!$S$4=""),"",IF(ADHOC!$G$15&lt;&gt;"",IF(ADHOC!$G$15=LEFT(Domein!$AS10043,LEN(ADHOC!$G$15)),MAX(Domein!BD$1:'Domein'!BD10042)+1,""),IF(ADHOC!$S$4=LEFT(Domein!$AS10043,LEN(ADHOC!$S$4)),MAX(Domein!BD$1:'Domein'!BD10042)+1,"")))</f>
        <v/>
      </c>
    </row>
    <row r="10044" spans="45:56" x14ac:dyDescent="0.2">
      <c r="AS10044" s="4" t="s">
        <v>10060</v>
      </c>
      <c r="AT10044" s="4" t="s">
        <v>10061</v>
      </c>
      <c r="AU10044" s="4" t="s">
        <v>456</v>
      </c>
      <c r="AV10044" s="4" t="s">
        <v>824</v>
      </c>
      <c r="AW10044" s="4" t="s">
        <v>1259</v>
      </c>
      <c r="AX10044" s="4"/>
      <c r="AY10044" s="4"/>
      <c r="AZ10044" s="4"/>
      <c r="BA10044" s="4"/>
      <c r="BB10044" s="4"/>
      <c r="BC10044" s="4">
        <v>40</v>
      </c>
      <c r="BD10044" t="str">
        <f>IF(AND(ADHOC!$G$15="",ADHOC!$S$4=""),"",IF(ADHOC!$G$15&lt;&gt;"",IF(ADHOC!$G$15=LEFT(Domein!$AS10044,LEN(ADHOC!$G$15)),MAX(Domein!BD$1:'Domein'!BD10043)+1,""),IF(ADHOC!$S$4=LEFT(Domein!$AS10044,LEN(ADHOC!$S$4)),MAX(Domein!BD$1:'Domein'!BD10043)+1,"")))</f>
        <v/>
      </c>
    </row>
    <row r="10045" spans="45:56" x14ac:dyDescent="0.2">
      <c r="AS10045" s="4" t="s">
        <v>10062</v>
      </c>
      <c r="AT10045" s="4" t="s">
        <v>10063</v>
      </c>
      <c r="AU10045" s="4" t="s">
        <v>456</v>
      </c>
      <c r="AV10045" s="4" t="s">
        <v>824</v>
      </c>
      <c r="AW10045" s="4" t="s">
        <v>1259</v>
      </c>
      <c r="AX10045" s="4"/>
      <c r="AY10045" s="4"/>
      <c r="AZ10045" s="4"/>
      <c r="BA10045" s="4"/>
      <c r="BB10045" s="4"/>
      <c r="BC10045" s="4">
        <v>40</v>
      </c>
      <c r="BD10045" t="str">
        <f>IF(AND(ADHOC!$G$15="",ADHOC!$S$4=""),"",IF(ADHOC!$G$15&lt;&gt;"",IF(ADHOC!$G$15=LEFT(Domein!$AS10045,LEN(ADHOC!$G$15)),MAX(Domein!BD$1:'Domein'!BD10044)+1,""),IF(ADHOC!$S$4=LEFT(Domein!$AS10045,LEN(ADHOC!$S$4)),MAX(Domein!BD$1:'Domein'!BD10044)+1,"")))</f>
        <v/>
      </c>
    </row>
    <row r="10046" spans="45:56" x14ac:dyDescent="0.2">
      <c r="AS10046" s="4" t="s">
        <v>10064</v>
      </c>
      <c r="AT10046" s="4" t="s">
        <v>10065</v>
      </c>
      <c r="AU10046" s="4" t="s">
        <v>456</v>
      </c>
      <c r="AV10046" s="4" t="s">
        <v>824</v>
      </c>
      <c r="AW10046" s="4" t="s">
        <v>1259</v>
      </c>
      <c r="AX10046" s="4"/>
      <c r="AY10046" s="4"/>
      <c r="AZ10046" s="4"/>
      <c r="BA10046" s="4"/>
      <c r="BB10046" s="4"/>
      <c r="BC10046" s="4">
        <v>40</v>
      </c>
      <c r="BD10046" t="str">
        <f>IF(AND(ADHOC!$G$15="",ADHOC!$S$4=""),"",IF(ADHOC!$G$15&lt;&gt;"",IF(ADHOC!$G$15=LEFT(Domein!$AS10046,LEN(ADHOC!$G$15)),MAX(Domein!BD$1:'Domein'!BD10045)+1,""),IF(ADHOC!$S$4=LEFT(Domein!$AS10046,LEN(ADHOC!$S$4)),MAX(Domein!BD$1:'Domein'!BD10045)+1,"")))</f>
        <v/>
      </c>
    </row>
    <row r="10047" spans="45:56" x14ac:dyDescent="0.2">
      <c r="AS10047" s="4" t="s">
        <v>10066</v>
      </c>
      <c r="AT10047" s="4" t="s">
        <v>10067</v>
      </c>
      <c r="AU10047" s="4" t="s">
        <v>456</v>
      </c>
      <c r="AV10047" s="4" t="s">
        <v>824</v>
      </c>
      <c r="AW10047" s="4" t="s">
        <v>1259</v>
      </c>
      <c r="AX10047" s="4"/>
      <c r="AY10047" s="4"/>
      <c r="AZ10047" s="4"/>
      <c r="BA10047" s="4"/>
      <c r="BB10047" s="4"/>
      <c r="BC10047" s="4">
        <v>40</v>
      </c>
      <c r="BD10047" t="str">
        <f>IF(AND(ADHOC!$G$15="",ADHOC!$S$4=""),"",IF(ADHOC!$G$15&lt;&gt;"",IF(ADHOC!$G$15=LEFT(Domein!$AS10047,LEN(ADHOC!$G$15)),MAX(Domein!BD$1:'Domein'!BD10046)+1,""),IF(ADHOC!$S$4=LEFT(Domein!$AS10047,LEN(ADHOC!$S$4)),MAX(Domein!BD$1:'Domein'!BD10046)+1,"")))</f>
        <v/>
      </c>
    </row>
    <row r="10048" spans="45:56" x14ac:dyDescent="0.2">
      <c r="AS10048" s="4" t="s">
        <v>10068</v>
      </c>
      <c r="AT10048" s="4" t="s">
        <v>10069</v>
      </c>
      <c r="AU10048" s="4" t="s">
        <v>456</v>
      </c>
      <c r="AV10048" s="4" t="s">
        <v>824</v>
      </c>
      <c r="AW10048" s="4" t="s">
        <v>1259</v>
      </c>
      <c r="AX10048" s="4"/>
      <c r="AY10048" s="4"/>
      <c r="AZ10048" s="4"/>
      <c r="BA10048" s="4"/>
      <c r="BB10048" s="4"/>
      <c r="BC10048" s="4">
        <v>40</v>
      </c>
      <c r="BD10048" t="str">
        <f>IF(AND(ADHOC!$G$15="",ADHOC!$S$4=""),"",IF(ADHOC!$G$15&lt;&gt;"",IF(ADHOC!$G$15=LEFT(Domein!$AS10048,LEN(ADHOC!$G$15)),MAX(Domein!BD$1:'Domein'!BD10047)+1,""),IF(ADHOC!$S$4=LEFT(Domein!$AS10048,LEN(ADHOC!$S$4)),MAX(Domein!BD$1:'Domein'!BD10047)+1,"")))</f>
        <v/>
      </c>
    </row>
    <row r="10049" spans="45:56" x14ac:dyDescent="0.2">
      <c r="AS10049" s="4" t="s">
        <v>10070</v>
      </c>
      <c r="AT10049" s="4" t="s">
        <v>10071</v>
      </c>
      <c r="AU10049" s="4" t="s">
        <v>456</v>
      </c>
      <c r="AV10049" s="4" t="s">
        <v>824</v>
      </c>
      <c r="AW10049" s="4" t="s">
        <v>1259</v>
      </c>
      <c r="AX10049" s="4"/>
      <c r="AY10049" s="4"/>
      <c r="AZ10049" s="4"/>
      <c r="BA10049" s="4"/>
      <c r="BB10049" s="4"/>
      <c r="BC10049" s="4">
        <v>40</v>
      </c>
      <c r="BD10049" t="str">
        <f>IF(AND(ADHOC!$G$15="",ADHOC!$S$4=""),"",IF(ADHOC!$G$15&lt;&gt;"",IF(ADHOC!$G$15=LEFT(Domein!$AS10049,LEN(ADHOC!$G$15)),MAX(Domein!BD$1:'Domein'!BD10048)+1,""),IF(ADHOC!$S$4=LEFT(Domein!$AS10049,LEN(ADHOC!$S$4)),MAX(Domein!BD$1:'Domein'!BD10048)+1,"")))</f>
        <v/>
      </c>
    </row>
    <row r="10050" spans="45:56" x14ac:dyDescent="0.2">
      <c r="AS10050" s="4" t="s">
        <v>10072</v>
      </c>
      <c r="AT10050" s="4" t="s">
        <v>10073</v>
      </c>
      <c r="AU10050" s="4" t="s">
        <v>456</v>
      </c>
      <c r="AV10050" s="4" t="s">
        <v>824</v>
      </c>
      <c r="AW10050" s="4" t="s">
        <v>1259</v>
      </c>
      <c r="AX10050" s="4"/>
      <c r="AY10050" s="4"/>
      <c r="AZ10050" s="4"/>
      <c r="BA10050" s="4"/>
      <c r="BB10050" s="4"/>
      <c r="BC10050" s="4">
        <v>40</v>
      </c>
      <c r="BD10050" t="str">
        <f>IF(AND(ADHOC!$G$15="",ADHOC!$S$4=""),"",IF(ADHOC!$G$15&lt;&gt;"",IF(ADHOC!$G$15=LEFT(Domein!$AS10050,LEN(ADHOC!$G$15)),MAX(Domein!BD$1:'Domein'!BD10049)+1,""),IF(ADHOC!$S$4=LEFT(Domein!$AS10050,LEN(ADHOC!$S$4)),MAX(Domein!BD$1:'Domein'!BD10049)+1,"")))</f>
        <v/>
      </c>
    </row>
    <row r="10051" spans="45:56" x14ac:dyDescent="0.2">
      <c r="AS10051" s="4" t="s">
        <v>10074</v>
      </c>
      <c r="AT10051" s="4" t="s">
        <v>10075</v>
      </c>
      <c r="AU10051" s="4" t="s">
        <v>456</v>
      </c>
      <c r="AV10051" s="4" t="s">
        <v>824</v>
      </c>
      <c r="AW10051" s="4" t="s">
        <v>1259</v>
      </c>
      <c r="AX10051" s="4"/>
      <c r="AY10051" s="4"/>
      <c r="AZ10051" s="4"/>
      <c r="BA10051" s="4"/>
      <c r="BB10051" s="4"/>
      <c r="BC10051" s="4">
        <v>40</v>
      </c>
      <c r="BD10051" t="str">
        <f>IF(AND(ADHOC!$G$15="",ADHOC!$S$4=""),"",IF(ADHOC!$G$15&lt;&gt;"",IF(ADHOC!$G$15=LEFT(Domein!$AS10051,LEN(ADHOC!$G$15)),MAX(Domein!BD$1:'Domein'!BD10050)+1,""),IF(ADHOC!$S$4=LEFT(Domein!$AS10051,LEN(ADHOC!$S$4)),MAX(Domein!BD$1:'Domein'!BD10050)+1,"")))</f>
        <v/>
      </c>
    </row>
    <row r="10052" spans="45:56" x14ac:dyDescent="0.2">
      <c r="AS10052" s="4" t="s">
        <v>10076</v>
      </c>
      <c r="AT10052" s="4" t="s">
        <v>10077</v>
      </c>
      <c r="AU10052" s="4" t="s">
        <v>456</v>
      </c>
      <c r="AV10052" s="4" t="s">
        <v>824</v>
      </c>
      <c r="AW10052" s="4" t="s">
        <v>1259</v>
      </c>
      <c r="AX10052" s="4"/>
      <c r="AY10052" s="4"/>
      <c r="AZ10052" s="4"/>
      <c r="BA10052" s="4"/>
      <c r="BB10052" s="4"/>
      <c r="BC10052" s="4">
        <v>40</v>
      </c>
      <c r="BD10052" t="str">
        <f>IF(AND(ADHOC!$G$15="",ADHOC!$S$4=""),"",IF(ADHOC!$G$15&lt;&gt;"",IF(ADHOC!$G$15=LEFT(Domein!$AS10052,LEN(ADHOC!$G$15)),MAX(Domein!BD$1:'Domein'!BD10051)+1,""),IF(ADHOC!$S$4=LEFT(Domein!$AS10052,LEN(ADHOC!$S$4)),MAX(Domein!BD$1:'Domein'!BD10051)+1,"")))</f>
        <v/>
      </c>
    </row>
    <row r="10053" spans="45:56" x14ac:dyDescent="0.2">
      <c r="AS10053" s="4" t="s">
        <v>10078</v>
      </c>
      <c r="AT10053" s="4" t="s">
        <v>10079</v>
      </c>
      <c r="AU10053" s="4" t="s">
        <v>456</v>
      </c>
      <c r="AV10053" s="4" t="s">
        <v>824</v>
      </c>
      <c r="AW10053" s="4" t="s">
        <v>1259</v>
      </c>
      <c r="AX10053" s="4"/>
      <c r="AY10053" s="4"/>
      <c r="AZ10053" s="4"/>
      <c r="BA10053" s="4"/>
      <c r="BB10053" s="4"/>
      <c r="BC10053" s="4">
        <v>40</v>
      </c>
      <c r="BD10053" t="str">
        <f>IF(AND(ADHOC!$G$15="",ADHOC!$S$4=""),"",IF(ADHOC!$G$15&lt;&gt;"",IF(ADHOC!$G$15=LEFT(Domein!$AS10053,LEN(ADHOC!$G$15)),MAX(Domein!BD$1:'Domein'!BD10052)+1,""),IF(ADHOC!$S$4=LEFT(Domein!$AS10053,LEN(ADHOC!$S$4)),MAX(Domein!BD$1:'Domein'!BD10052)+1,"")))</f>
        <v/>
      </c>
    </row>
    <row r="10054" spans="45:56" x14ac:dyDescent="0.2">
      <c r="AS10054" s="4" t="s">
        <v>10080</v>
      </c>
      <c r="AT10054" s="4" t="s">
        <v>10081</v>
      </c>
      <c r="AU10054" s="4" t="s">
        <v>456</v>
      </c>
      <c r="AV10054" s="4" t="s">
        <v>824</v>
      </c>
      <c r="AW10054" s="4" t="s">
        <v>1259</v>
      </c>
      <c r="AX10054" s="4"/>
      <c r="AY10054" s="4"/>
      <c r="AZ10054" s="4"/>
      <c r="BA10054" s="4"/>
      <c r="BB10054" s="4"/>
      <c r="BC10054" s="4">
        <v>40</v>
      </c>
      <c r="BD10054" t="str">
        <f>IF(AND(ADHOC!$G$15="",ADHOC!$S$4=""),"",IF(ADHOC!$G$15&lt;&gt;"",IF(ADHOC!$G$15=LEFT(Domein!$AS10054,LEN(ADHOC!$G$15)),MAX(Domein!BD$1:'Domein'!BD10053)+1,""),IF(ADHOC!$S$4=LEFT(Domein!$AS10054,LEN(ADHOC!$S$4)),MAX(Domein!BD$1:'Domein'!BD10053)+1,"")))</f>
        <v/>
      </c>
    </row>
    <row r="10055" spans="45:56" x14ac:dyDescent="0.2">
      <c r="AS10055" s="4" t="s">
        <v>10082</v>
      </c>
      <c r="AT10055" s="4" t="s">
        <v>10083</v>
      </c>
      <c r="AU10055" s="4" t="s">
        <v>456</v>
      </c>
      <c r="AV10055" s="4" t="s">
        <v>824</v>
      </c>
      <c r="AW10055" s="4" t="s">
        <v>1259</v>
      </c>
      <c r="AX10055" s="4"/>
      <c r="AY10055" s="4"/>
      <c r="AZ10055" s="4"/>
      <c r="BA10055" s="4"/>
      <c r="BB10055" s="4"/>
      <c r="BC10055" s="4">
        <v>40</v>
      </c>
      <c r="BD10055" t="str">
        <f>IF(AND(ADHOC!$G$15="",ADHOC!$S$4=""),"",IF(ADHOC!$G$15&lt;&gt;"",IF(ADHOC!$G$15=LEFT(Domein!$AS10055,LEN(ADHOC!$G$15)),MAX(Domein!BD$1:'Domein'!BD10054)+1,""),IF(ADHOC!$S$4=LEFT(Domein!$AS10055,LEN(ADHOC!$S$4)),MAX(Domein!BD$1:'Domein'!BD10054)+1,"")))</f>
        <v/>
      </c>
    </row>
    <row r="10056" spans="45:56" x14ac:dyDescent="0.2">
      <c r="AS10056" s="4" t="s">
        <v>10084</v>
      </c>
      <c r="AT10056" s="4" t="s">
        <v>10085</v>
      </c>
      <c r="AU10056" s="4" t="s">
        <v>456</v>
      </c>
      <c r="AV10056" s="4" t="s">
        <v>824</v>
      </c>
      <c r="AW10056" s="4" t="s">
        <v>1259</v>
      </c>
      <c r="AX10056" s="4"/>
      <c r="AY10056" s="4"/>
      <c r="AZ10056" s="4"/>
      <c r="BA10056" s="4"/>
      <c r="BB10056" s="4"/>
      <c r="BC10056" s="4">
        <v>40</v>
      </c>
      <c r="BD10056" t="str">
        <f>IF(AND(ADHOC!$G$15="",ADHOC!$S$4=""),"",IF(ADHOC!$G$15&lt;&gt;"",IF(ADHOC!$G$15=LEFT(Domein!$AS10056,LEN(ADHOC!$G$15)),MAX(Domein!BD$1:'Domein'!BD10055)+1,""),IF(ADHOC!$S$4=LEFT(Domein!$AS10056,LEN(ADHOC!$S$4)),MAX(Domein!BD$1:'Domein'!BD10055)+1,"")))</f>
        <v/>
      </c>
    </row>
    <row r="10057" spans="45:56" x14ac:dyDescent="0.2">
      <c r="AS10057" s="4" t="s">
        <v>10086</v>
      </c>
      <c r="AT10057" s="4" t="s">
        <v>10087</v>
      </c>
      <c r="AU10057" s="4" t="s">
        <v>456</v>
      </c>
      <c r="AV10057" s="4" t="s">
        <v>824</v>
      </c>
      <c r="AW10057" s="4" t="s">
        <v>1259</v>
      </c>
      <c r="AX10057" s="4"/>
      <c r="AY10057" s="4"/>
      <c r="AZ10057" s="4"/>
      <c r="BA10057" s="4"/>
      <c r="BB10057" s="4"/>
      <c r="BC10057" s="4">
        <v>40</v>
      </c>
      <c r="BD10057" t="str">
        <f>IF(AND(ADHOC!$G$15="",ADHOC!$S$4=""),"",IF(ADHOC!$G$15&lt;&gt;"",IF(ADHOC!$G$15=LEFT(Domein!$AS10057,LEN(ADHOC!$G$15)),MAX(Domein!BD$1:'Domein'!BD10056)+1,""),IF(ADHOC!$S$4=LEFT(Domein!$AS10057,LEN(ADHOC!$S$4)),MAX(Domein!BD$1:'Domein'!BD10056)+1,"")))</f>
        <v/>
      </c>
    </row>
    <row r="10058" spans="45:56" x14ac:dyDescent="0.2">
      <c r="AS10058" s="4" t="s">
        <v>10088</v>
      </c>
      <c r="AT10058" s="4" t="s">
        <v>10089</v>
      </c>
      <c r="AU10058" s="4" t="s">
        <v>456</v>
      </c>
      <c r="AV10058" s="4" t="s">
        <v>824</v>
      </c>
      <c r="AW10058" s="4" t="s">
        <v>1259</v>
      </c>
      <c r="AX10058" s="4"/>
      <c r="AY10058" s="4"/>
      <c r="AZ10058" s="4"/>
      <c r="BA10058" s="4"/>
      <c r="BB10058" s="4"/>
      <c r="BC10058" s="4">
        <v>40</v>
      </c>
      <c r="BD10058" t="str">
        <f>IF(AND(ADHOC!$G$15="",ADHOC!$S$4=""),"",IF(ADHOC!$G$15&lt;&gt;"",IF(ADHOC!$G$15=LEFT(Domein!$AS10058,LEN(ADHOC!$G$15)),MAX(Domein!BD$1:'Domein'!BD10057)+1,""),IF(ADHOC!$S$4=LEFT(Domein!$AS10058,LEN(ADHOC!$S$4)),MAX(Domein!BD$1:'Domein'!BD10057)+1,"")))</f>
        <v/>
      </c>
    </row>
    <row r="10059" spans="45:56" x14ac:dyDescent="0.2">
      <c r="AS10059" s="4" t="s">
        <v>37800</v>
      </c>
      <c r="AT10059" s="4" t="s">
        <v>37801</v>
      </c>
      <c r="AU10059" s="4" t="s">
        <v>456</v>
      </c>
      <c r="AV10059" s="4" t="s">
        <v>35947</v>
      </c>
      <c r="AW10059" s="4" t="s">
        <v>1259</v>
      </c>
      <c r="AX10059" s="4"/>
      <c r="AY10059" s="4"/>
      <c r="AZ10059" s="4"/>
      <c r="BA10059" s="4"/>
      <c r="BB10059" s="4"/>
      <c r="BC10059" s="4">
        <v>40</v>
      </c>
      <c r="BD10059" t="str">
        <f>IF(AND(ADHOC!$G$15="",ADHOC!$S$4=""),"",IF(ADHOC!$G$15&lt;&gt;"",IF(ADHOC!$G$15=LEFT(Domein!$AS10059,LEN(ADHOC!$G$15)),MAX(Domein!BD$1:'Domein'!BD10058)+1,""),IF(ADHOC!$S$4=LEFT(Domein!$AS10059,LEN(ADHOC!$S$4)),MAX(Domein!BD$1:'Domein'!BD10058)+1,"")))</f>
        <v/>
      </c>
    </row>
    <row r="10060" spans="45:56" x14ac:dyDescent="0.2">
      <c r="AS10060" s="4" t="s">
        <v>37802</v>
      </c>
      <c r="AT10060" s="4" t="s">
        <v>37803</v>
      </c>
      <c r="AU10060" s="4" t="s">
        <v>456</v>
      </c>
      <c r="AV10060" s="4" t="s">
        <v>35947</v>
      </c>
      <c r="AW10060" s="4" t="s">
        <v>1259</v>
      </c>
      <c r="AX10060" s="4"/>
      <c r="AY10060" s="4"/>
      <c r="AZ10060" s="4"/>
      <c r="BA10060" s="4"/>
      <c r="BB10060" s="4"/>
      <c r="BC10060" s="4">
        <v>40</v>
      </c>
      <c r="BD10060" t="str">
        <f>IF(AND(ADHOC!$G$15="",ADHOC!$S$4=""),"",IF(ADHOC!$G$15&lt;&gt;"",IF(ADHOC!$G$15=LEFT(Domein!$AS10060,LEN(ADHOC!$G$15)),MAX(Domein!BD$1:'Domein'!BD10059)+1,""),IF(ADHOC!$S$4=LEFT(Domein!$AS10060,LEN(ADHOC!$S$4)),MAX(Domein!BD$1:'Domein'!BD10059)+1,"")))</f>
        <v/>
      </c>
    </row>
    <row r="10061" spans="45:56" x14ac:dyDescent="0.2">
      <c r="AS10061" s="4" t="s">
        <v>10090</v>
      </c>
      <c r="AT10061" s="4" t="s">
        <v>10091</v>
      </c>
      <c r="AU10061" s="4" t="s">
        <v>456</v>
      </c>
      <c r="AV10061" s="4" t="s">
        <v>824</v>
      </c>
      <c r="AW10061" s="4" t="s">
        <v>1259</v>
      </c>
      <c r="AX10061" s="4"/>
      <c r="AY10061" s="4"/>
      <c r="AZ10061" s="4"/>
      <c r="BA10061" s="4"/>
      <c r="BB10061" s="4"/>
      <c r="BC10061" s="4">
        <v>40</v>
      </c>
      <c r="BD10061" t="str">
        <f>IF(AND(ADHOC!$G$15="",ADHOC!$S$4=""),"",IF(ADHOC!$G$15&lt;&gt;"",IF(ADHOC!$G$15=LEFT(Domein!$AS10061,LEN(ADHOC!$G$15)),MAX(Domein!BD$1:'Domein'!BD10060)+1,""),IF(ADHOC!$S$4=LEFT(Domein!$AS10061,LEN(ADHOC!$S$4)),MAX(Domein!BD$1:'Domein'!BD10060)+1,"")))</f>
        <v/>
      </c>
    </row>
    <row r="10062" spans="45:56" x14ac:dyDescent="0.2">
      <c r="AS10062" s="4" t="s">
        <v>10092</v>
      </c>
      <c r="AT10062" s="4" t="s">
        <v>10093</v>
      </c>
      <c r="AU10062" s="4" t="s">
        <v>456</v>
      </c>
      <c r="AV10062" s="4" t="s">
        <v>824</v>
      </c>
      <c r="AW10062" s="4" t="s">
        <v>1259</v>
      </c>
      <c r="AX10062" s="4"/>
      <c r="AY10062" s="4"/>
      <c r="AZ10062" s="4"/>
      <c r="BA10062" s="4"/>
      <c r="BB10062" s="4"/>
      <c r="BC10062" s="4">
        <v>40</v>
      </c>
      <c r="BD10062" t="str">
        <f>IF(AND(ADHOC!$G$15="",ADHOC!$S$4=""),"",IF(ADHOC!$G$15&lt;&gt;"",IF(ADHOC!$G$15=LEFT(Domein!$AS10062,LEN(ADHOC!$G$15)),MAX(Domein!BD$1:'Domein'!BD10061)+1,""),IF(ADHOC!$S$4=LEFT(Domein!$AS10062,LEN(ADHOC!$S$4)),MAX(Domein!BD$1:'Domein'!BD10061)+1,"")))</f>
        <v/>
      </c>
    </row>
    <row r="10063" spans="45:56" x14ac:dyDescent="0.2">
      <c r="AS10063" s="4" t="s">
        <v>10094</v>
      </c>
      <c r="AT10063" s="4" t="s">
        <v>10095</v>
      </c>
      <c r="AU10063" s="4" t="s">
        <v>456</v>
      </c>
      <c r="AV10063" s="4" t="s">
        <v>824</v>
      </c>
      <c r="AW10063" s="4" t="s">
        <v>1259</v>
      </c>
      <c r="AX10063" s="4"/>
      <c r="AY10063" s="4"/>
      <c r="AZ10063" s="4"/>
      <c r="BA10063" s="4"/>
      <c r="BB10063" s="4"/>
      <c r="BC10063" s="4">
        <v>40</v>
      </c>
      <c r="BD10063" t="str">
        <f>IF(AND(ADHOC!$G$15="",ADHOC!$S$4=""),"",IF(ADHOC!$G$15&lt;&gt;"",IF(ADHOC!$G$15=LEFT(Domein!$AS10063,LEN(ADHOC!$G$15)),MAX(Domein!BD$1:'Domein'!BD10062)+1,""),IF(ADHOC!$S$4=LEFT(Domein!$AS10063,LEN(ADHOC!$S$4)),MAX(Domein!BD$1:'Domein'!BD10062)+1,"")))</f>
        <v/>
      </c>
    </row>
    <row r="10064" spans="45:56" x14ac:dyDescent="0.2">
      <c r="AS10064" s="4" t="s">
        <v>10096</v>
      </c>
      <c r="AT10064" s="4" t="s">
        <v>10097</v>
      </c>
      <c r="AU10064" s="4" t="s">
        <v>456</v>
      </c>
      <c r="AV10064" s="4" t="s">
        <v>824</v>
      </c>
      <c r="AW10064" s="4" t="s">
        <v>1259</v>
      </c>
      <c r="AX10064" s="4"/>
      <c r="AY10064" s="4"/>
      <c r="AZ10064" s="4"/>
      <c r="BA10064" s="4"/>
      <c r="BB10064" s="4"/>
      <c r="BC10064" s="4">
        <v>40</v>
      </c>
      <c r="BD10064" t="str">
        <f>IF(AND(ADHOC!$G$15="",ADHOC!$S$4=""),"",IF(ADHOC!$G$15&lt;&gt;"",IF(ADHOC!$G$15=LEFT(Domein!$AS10064,LEN(ADHOC!$G$15)),MAX(Domein!BD$1:'Domein'!BD10063)+1,""),IF(ADHOC!$S$4=LEFT(Domein!$AS10064,LEN(ADHOC!$S$4)),MAX(Domein!BD$1:'Domein'!BD10063)+1,"")))</f>
        <v/>
      </c>
    </row>
    <row r="10065" spans="45:56" x14ac:dyDescent="0.2">
      <c r="AS10065" s="4" t="s">
        <v>10098</v>
      </c>
      <c r="AT10065" s="4" t="s">
        <v>10099</v>
      </c>
      <c r="AU10065" s="4" t="s">
        <v>456</v>
      </c>
      <c r="AV10065" s="4" t="s">
        <v>824</v>
      </c>
      <c r="AW10065" s="4" t="s">
        <v>1259</v>
      </c>
      <c r="AX10065" s="4"/>
      <c r="AY10065" s="4"/>
      <c r="AZ10065" s="4"/>
      <c r="BA10065" s="4"/>
      <c r="BB10065" s="4"/>
      <c r="BC10065" s="4">
        <v>40</v>
      </c>
      <c r="BD10065" t="str">
        <f>IF(AND(ADHOC!$G$15="",ADHOC!$S$4=""),"",IF(ADHOC!$G$15&lt;&gt;"",IF(ADHOC!$G$15=LEFT(Domein!$AS10065,LEN(ADHOC!$G$15)),MAX(Domein!BD$1:'Domein'!BD10064)+1,""),IF(ADHOC!$S$4=LEFT(Domein!$AS10065,LEN(ADHOC!$S$4)),MAX(Domein!BD$1:'Domein'!BD10064)+1,"")))</f>
        <v/>
      </c>
    </row>
    <row r="10066" spans="45:56" x14ac:dyDescent="0.2">
      <c r="AS10066" s="4" t="s">
        <v>10100</v>
      </c>
      <c r="AT10066" s="4" t="s">
        <v>10101</v>
      </c>
      <c r="AU10066" s="4" t="s">
        <v>456</v>
      </c>
      <c r="AV10066" s="4" t="s">
        <v>824</v>
      </c>
      <c r="AW10066" s="4" t="s">
        <v>1259</v>
      </c>
      <c r="AX10066" s="4"/>
      <c r="AY10066" s="4"/>
      <c r="AZ10066" s="4"/>
      <c r="BA10066" s="4"/>
      <c r="BB10066" s="4"/>
      <c r="BC10066" s="4">
        <v>40</v>
      </c>
      <c r="BD10066" t="str">
        <f>IF(AND(ADHOC!$G$15="",ADHOC!$S$4=""),"",IF(ADHOC!$G$15&lt;&gt;"",IF(ADHOC!$G$15=LEFT(Domein!$AS10066,LEN(ADHOC!$G$15)),MAX(Domein!BD$1:'Domein'!BD10065)+1,""),IF(ADHOC!$S$4=LEFT(Domein!$AS10066,LEN(ADHOC!$S$4)),MAX(Domein!BD$1:'Domein'!BD10065)+1,"")))</f>
        <v/>
      </c>
    </row>
    <row r="10067" spans="45:56" x14ac:dyDescent="0.2">
      <c r="AS10067" s="4" t="s">
        <v>10102</v>
      </c>
      <c r="AT10067" s="4" t="s">
        <v>10103</v>
      </c>
      <c r="AU10067" s="4" t="s">
        <v>456</v>
      </c>
      <c r="AV10067" s="4" t="s">
        <v>824</v>
      </c>
      <c r="AW10067" s="4" t="s">
        <v>1259</v>
      </c>
      <c r="AX10067" s="4"/>
      <c r="AY10067" s="4"/>
      <c r="AZ10067" s="4"/>
      <c r="BA10067" s="4"/>
      <c r="BB10067" s="4"/>
      <c r="BC10067" s="4">
        <v>40</v>
      </c>
      <c r="BD10067" t="str">
        <f>IF(AND(ADHOC!$G$15="",ADHOC!$S$4=""),"",IF(ADHOC!$G$15&lt;&gt;"",IF(ADHOC!$G$15=LEFT(Domein!$AS10067,LEN(ADHOC!$G$15)),MAX(Domein!BD$1:'Domein'!BD10066)+1,""),IF(ADHOC!$S$4=LEFT(Domein!$AS10067,LEN(ADHOC!$S$4)),MAX(Domein!BD$1:'Domein'!BD10066)+1,"")))</f>
        <v/>
      </c>
    </row>
    <row r="10068" spans="45:56" x14ac:dyDescent="0.2">
      <c r="AS10068" s="4" t="s">
        <v>10104</v>
      </c>
      <c r="AT10068" s="4" t="s">
        <v>10105</v>
      </c>
      <c r="AU10068" s="4" t="s">
        <v>456</v>
      </c>
      <c r="AV10068" s="4" t="s">
        <v>824</v>
      </c>
      <c r="AW10068" s="4" t="s">
        <v>1259</v>
      </c>
      <c r="AX10068" s="4"/>
      <c r="AY10068" s="4"/>
      <c r="AZ10068" s="4"/>
      <c r="BA10068" s="4"/>
      <c r="BB10068" s="4"/>
      <c r="BC10068" s="4">
        <v>40</v>
      </c>
      <c r="BD10068" t="str">
        <f>IF(AND(ADHOC!$G$15="",ADHOC!$S$4=""),"",IF(ADHOC!$G$15&lt;&gt;"",IF(ADHOC!$G$15=LEFT(Domein!$AS10068,LEN(ADHOC!$G$15)),MAX(Domein!BD$1:'Domein'!BD10067)+1,""),IF(ADHOC!$S$4=LEFT(Domein!$AS10068,LEN(ADHOC!$S$4)),MAX(Domein!BD$1:'Domein'!BD10067)+1,"")))</f>
        <v/>
      </c>
    </row>
    <row r="10069" spans="45:56" x14ac:dyDescent="0.2">
      <c r="AS10069" s="4" t="s">
        <v>37804</v>
      </c>
      <c r="AT10069" s="4" t="s">
        <v>37805</v>
      </c>
      <c r="AU10069" s="4" t="s">
        <v>456</v>
      </c>
      <c r="AV10069" s="4" t="s">
        <v>35947</v>
      </c>
      <c r="AW10069" s="4" t="s">
        <v>1259</v>
      </c>
      <c r="AX10069" s="4"/>
      <c r="AY10069" s="4"/>
      <c r="AZ10069" s="4"/>
      <c r="BA10069" s="4"/>
      <c r="BB10069" s="4"/>
      <c r="BC10069" s="4">
        <v>40</v>
      </c>
      <c r="BD10069" t="str">
        <f>IF(AND(ADHOC!$G$15="",ADHOC!$S$4=""),"",IF(ADHOC!$G$15&lt;&gt;"",IF(ADHOC!$G$15=LEFT(Domein!$AS10069,LEN(ADHOC!$G$15)),MAX(Domein!BD$1:'Domein'!BD10068)+1,""),IF(ADHOC!$S$4=LEFT(Domein!$AS10069,LEN(ADHOC!$S$4)),MAX(Domein!BD$1:'Domein'!BD10068)+1,"")))</f>
        <v/>
      </c>
    </row>
    <row r="10070" spans="45:56" x14ac:dyDescent="0.2">
      <c r="AS10070" s="4" t="s">
        <v>37806</v>
      </c>
      <c r="AT10070" s="4" t="s">
        <v>37807</v>
      </c>
      <c r="AU10070" s="4" t="s">
        <v>456</v>
      </c>
      <c r="AV10070" s="4" t="s">
        <v>35947</v>
      </c>
      <c r="AW10070" s="4" t="s">
        <v>1259</v>
      </c>
      <c r="AX10070" s="4"/>
      <c r="AY10070" s="4"/>
      <c r="AZ10070" s="4"/>
      <c r="BA10070" s="4"/>
      <c r="BB10070" s="4"/>
      <c r="BC10070" s="4">
        <v>40</v>
      </c>
      <c r="BD10070" t="str">
        <f>IF(AND(ADHOC!$G$15="",ADHOC!$S$4=""),"",IF(ADHOC!$G$15&lt;&gt;"",IF(ADHOC!$G$15=LEFT(Domein!$AS10070,LEN(ADHOC!$G$15)),MAX(Domein!BD$1:'Domein'!BD10069)+1,""),IF(ADHOC!$S$4=LEFT(Domein!$AS10070,LEN(ADHOC!$S$4)),MAX(Domein!BD$1:'Domein'!BD10069)+1,"")))</f>
        <v/>
      </c>
    </row>
    <row r="10071" spans="45:56" x14ac:dyDescent="0.2">
      <c r="AS10071" s="4" t="s">
        <v>10106</v>
      </c>
      <c r="AT10071" s="4" t="s">
        <v>10107</v>
      </c>
      <c r="AU10071" s="4" t="s">
        <v>456</v>
      </c>
      <c r="AV10071" s="4" t="s">
        <v>824</v>
      </c>
      <c r="AW10071" s="4" t="s">
        <v>1259</v>
      </c>
      <c r="AX10071" s="4"/>
      <c r="AY10071" s="4"/>
      <c r="AZ10071" s="4"/>
      <c r="BA10071" s="4"/>
      <c r="BB10071" s="4"/>
      <c r="BC10071" s="4">
        <v>40</v>
      </c>
      <c r="BD10071" t="str">
        <f>IF(AND(ADHOC!$G$15="",ADHOC!$S$4=""),"",IF(ADHOC!$G$15&lt;&gt;"",IF(ADHOC!$G$15=LEFT(Domein!$AS10071,LEN(ADHOC!$G$15)),MAX(Domein!BD$1:'Domein'!BD10070)+1,""),IF(ADHOC!$S$4=LEFT(Domein!$AS10071,LEN(ADHOC!$S$4)),MAX(Domein!BD$1:'Domein'!BD10070)+1,"")))</f>
        <v/>
      </c>
    </row>
    <row r="10072" spans="45:56" x14ac:dyDescent="0.2">
      <c r="AS10072" s="4" t="s">
        <v>10108</v>
      </c>
      <c r="AT10072" s="4" t="s">
        <v>10109</v>
      </c>
      <c r="AU10072" s="4" t="s">
        <v>456</v>
      </c>
      <c r="AV10072" s="4" t="s">
        <v>824</v>
      </c>
      <c r="AW10072" s="4" t="s">
        <v>1259</v>
      </c>
      <c r="AX10072" s="4"/>
      <c r="AY10072" s="4"/>
      <c r="AZ10072" s="4"/>
      <c r="BA10072" s="4"/>
      <c r="BB10072" s="4"/>
      <c r="BC10072" s="4">
        <v>40</v>
      </c>
      <c r="BD10072" t="str">
        <f>IF(AND(ADHOC!$G$15="",ADHOC!$S$4=""),"",IF(ADHOC!$G$15&lt;&gt;"",IF(ADHOC!$G$15=LEFT(Domein!$AS10072,LEN(ADHOC!$G$15)),MAX(Domein!BD$1:'Domein'!BD10071)+1,""),IF(ADHOC!$S$4=LEFT(Domein!$AS10072,LEN(ADHOC!$S$4)),MAX(Domein!BD$1:'Domein'!BD10071)+1,"")))</f>
        <v/>
      </c>
    </row>
    <row r="10073" spans="45:56" x14ac:dyDescent="0.2">
      <c r="AS10073" s="4" t="s">
        <v>10110</v>
      </c>
      <c r="AT10073" s="4" t="s">
        <v>10111</v>
      </c>
      <c r="AU10073" s="4" t="s">
        <v>456</v>
      </c>
      <c r="AV10073" s="4" t="s">
        <v>824</v>
      </c>
      <c r="AW10073" s="4" t="s">
        <v>1259</v>
      </c>
      <c r="AX10073" s="4"/>
      <c r="AY10073" s="4"/>
      <c r="AZ10073" s="4"/>
      <c r="BA10073" s="4"/>
      <c r="BB10073" s="4"/>
      <c r="BC10073" s="4">
        <v>40</v>
      </c>
      <c r="BD10073" t="str">
        <f>IF(AND(ADHOC!$G$15="",ADHOC!$S$4=""),"",IF(ADHOC!$G$15&lt;&gt;"",IF(ADHOC!$G$15=LEFT(Domein!$AS10073,LEN(ADHOC!$G$15)),MAX(Domein!BD$1:'Domein'!BD10072)+1,""),IF(ADHOC!$S$4=LEFT(Domein!$AS10073,LEN(ADHOC!$S$4)),MAX(Domein!BD$1:'Domein'!BD10072)+1,"")))</f>
        <v/>
      </c>
    </row>
    <row r="10074" spans="45:56" x14ac:dyDescent="0.2">
      <c r="AS10074" s="4" t="s">
        <v>10112</v>
      </c>
      <c r="AT10074" s="4" t="s">
        <v>10113</v>
      </c>
      <c r="AU10074" s="4" t="s">
        <v>456</v>
      </c>
      <c r="AV10074" s="4" t="s">
        <v>824</v>
      </c>
      <c r="AW10074" s="4" t="s">
        <v>1259</v>
      </c>
      <c r="AX10074" s="4"/>
      <c r="AY10074" s="4"/>
      <c r="AZ10074" s="4"/>
      <c r="BA10074" s="4"/>
      <c r="BB10074" s="4"/>
      <c r="BC10074" s="4">
        <v>40</v>
      </c>
      <c r="BD10074" t="str">
        <f>IF(AND(ADHOC!$G$15="",ADHOC!$S$4=""),"",IF(ADHOC!$G$15&lt;&gt;"",IF(ADHOC!$G$15=LEFT(Domein!$AS10074,LEN(ADHOC!$G$15)),MAX(Domein!BD$1:'Domein'!BD10073)+1,""),IF(ADHOC!$S$4=LEFT(Domein!$AS10074,LEN(ADHOC!$S$4)),MAX(Domein!BD$1:'Domein'!BD10073)+1,"")))</f>
        <v/>
      </c>
    </row>
    <row r="10075" spans="45:56" x14ac:dyDescent="0.2">
      <c r="AS10075" s="4" t="s">
        <v>10114</v>
      </c>
      <c r="AT10075" s="4" t="s">
        <v>10115</v>
      </c>
      <c r="AU10075" s="4" t="s">
        <v>456</v>
      </c>
      <c r="AV10075" s="4" t="s">
        <v>824</v>
      </c>
      <c r="AW10075" s="4" t="s">
        <v>1259</v>
      </c>
      <c r="AX10075" s="4"/>
      <c r="AY10075" s="4"/>
      <c r="AZ10075" s="4"/>
      <c r="BA10075" s="4"/>
      <c r="BB10075" s="4"/>
      <c r="BC10075" s="4">
        <v>40</v>
      </c>
      <c r="BD10075" t="str">
        <f>IF(AND(ADHOC!$G$15="",ADHOC!$S$4=""),"",IF(ADHOC!$G$15&lt;&gt;"",IF(ADHOC!$G$15=LEFT(Domein!$AS10075,LEN(ADHOC!$G$15)),MAX(Domein!BD$1:'Domein'!BD10074)+1,""),IF(ADHOC!$S$4=LEFT(Domein!$AS10075,LEN(ADHOC!$S$4)),MAX(Domein!BD$1:'Domein'!BD10074)+1,"")))</f>
        <v/>
      </c>
    </row>
    <row r="10076" spans="45:56" x14ac:dyDescent="0.2">
      <c r="AS10076" s="4" t="s">
        <v>10116</v>
      </c>
      <c r="AT10076" s="4" t="s">
        <v>10117</v>
      </c>
      <c r="AU10076" s="4" t="s">
        <v>456</v>
      </c>
      <c r="AV10076" s="4" t="s">
        <v>824</v>
      </c>
      <c r="AW10076" s="4" t="s">
        <v>1259</v>
      </c>
      <c r="AX10076" s="4"/>
      <c r="AY10076" s="4"/>
      <c r="AZ10076" s="4"/>
      <c r="BA10076" s="4"/>
      <c r="BB10076" s="4"/>
      <c r="BC10076" s="4">
        <v>40</v>
      </c>
      <c r="BD10076" t="str">
        <f>IF(AND(ADHOC!$G$15="",ADHOC!$S$4=""),"",IF(ADHOC!$G$15&lt;&gt;"",IF(ADHOC!$G$15=LEFT(Domein!$AS10076,LEN(ADHOC!$G$15)),MAX(Domein!BD$1:'Domein'!BD10075)+1,""),IF(ADHOC!$S$4=LEFT(Domein!$AS10076,LEN(ADHOC!$S$4)),MAX(Domein!BD$1:'Domein'!BD10075)+1,"")))</f>
        <v/>
      </c>
    </row>
    <row r="10077" spans="45:56" x14ac:dyDescent="0.2">
      <c r="AS10077" s="4" t="s">
        <v>10118</v>
      </c>
      <c r="AT10077" s="4" t="s">
        <v>10119</v>
      </c>
      <c r="AU10077" s="4" t="s">
        <v>456</v>
      </c>
      <c r="AV10077" s="4" t="s">
        <v>824</v>
      </c>
      <c r="AW10077" s="4" t="s">
        <v>1259</v>
      </c>
      <c r="AX10077" s="4"/>
      <c r="AY10077" s="4"/>
      <c r="AZ10077" s="4"/>
      <c r="BA10077" s="4"/>
      <c r="BB10077" s="4"/>
      <c r="BC10077" s="4">
        <v>40</v>
      </c>
      <c r="BD10077" t="str">
        <f>IF(AND(ADHOC!$G$15="",ADHOC!$S$4=""),"",IF(ADHOC!$G$15&lt;&gt;"",IF(ADHOC!$G$15=LEFT(Domein!$AS10077,LEN(ADHOC!$G$15)),MAX(Domein!BD$1:'Domein'!BD10076)+1,""),IF(ADHOC!$S$4=LEFT(Domein!$AS10077,LEN(ADHOC!$S$4)),MAX(Domein!BD$1:'Domein'!BD10076)+1,"")))</f>
        <v/>
      </c>
    </row>
    <row r="10078" spans="45:56" x14ac:dyDescent="0.2">
      <c r="AS10078" s="4" t="s">
        <v>10120</v>
      </c>
      <c r="AT10078" s="4" t="s">
        <v>10121</v>
      </c>
      <c r="AU10078" s="4" t="s">
        <v>456</v>
      </c>
      <c r="AV10078" s="4" t="s">
        <v>824</v>
      </c>
      <c r="AW10078" s="4" t="s">
        <v>1259</v>
      </c>
      <c r="AX10078" s="4"/>
      <c r="AY10078" s="4"/>
      <c r="AZ10078" s="4"/>
      <c r="BA10078" s="4"/>
      <c r="BB10078" s="4"/>
      <c r="BC10078" s="4">
        <v>40</v>
      </c>
      <c r="BD10078" t="str">
        <f>IF(AND(ADHOC!$G$15="",ADHOC!$S$4=""),"",IF(ADHOC!$G$15&lt;&gt;"",IF(ADHOC!$G$15=LEFT(Domein!$AS10078,LEN(ADHOC!$G$15)),MAX(Domein!BD$1:'Domein'!BD10077)+1,""),IF(ADHOC!$S$4=LEFT(Domein!$AS10078,LEN(ADHOC!$S$4)),MAX(Domein!BD$1:'Domein'!BD10077)+1,"")))</f>
        <v/>
      </c>
    </row>
    <row r="10079" spans="45:56" x14ac:dyDescent="0.2">
      <c r="AS10079" s="4" t="s">
        <v>10122</v>
      </c>
      <c r="AT10079" s="4" t="s">
        <v>10123</v>
      </c>
      <c r="AU10079" s="4" t="s">
        <v>456</v>
      </c>
      <c r="AV10079" s="4" t="s">
        <v>824</v>
      </c>
      <c r="AW10079" s="4" t="s">
        <v>1259</v>
      </c>
      <c r="AX10079" s="4"/>
      <c r="AY10079" s="4"/>
      <c r="AZ10079" s="4"/>
      <c r="BA10079" s="4"/>
      <c r="BB10079" s="4"/>
      <c r="BC10079" s="4">
        <v>40</v>
      </c>
      <c r="BD10079" t="str">
        <f>IF(AND(ADHOC!$G$15="",ADHOC!$S$4=""),"",IF(ADHOC!$G$15&lt;&gt;"",IF(ADHOC!$G$15=LEFT(Domein!$AS10079,LEN(ADHOC!$G$15)),MAX(Domein!BD$1:'Domein'!BD10078)+1,""),IF(ADHOC!$S$4=LEFT(Domein!$AS10079,LEN(ADHOC!$S$4)),MAX(Domein!BD$1:'Domein'!BD10078)+1,"")))</f>
        <v/>
      </c>
    </row>
    <row r="10080" spans="45:56" x14ac:dyDescent="0.2">
      <c r="AS10080" s="4" t="s">
        <v>10124</v>
      </c>
      <c r="AT10080" s="4" t="s">
        <v>10125</v>
      </c>
      <c r="AU10080" s="4" t="s">
        <v>456</v>
      </c>
      <c r="AV10080" s="4" t="s">
        <v>824</v>
      </c>
      <c r="AW10080" s="4" t="s">
        <v>1259</v>
      </c>
      <c r="AX10080" s="4"/>
      <c r="AY10080" s="4"/>
      <c r="AZ10080" s="4"/>
      <c r="BA10080" s="4"/>
      <c r="BB10080" s="4"/>
      <c r="BC10080" s="4">
        <v>40</v>
      </c>
      <c r="BD10080" t="str">
        <f>IF(AND(ADHOC!$G$15="",ADHOC!$S$4=""),"",IF(ADHOC!$G$15&lt;&gt;"",IF(ADHOC!$G$15=LEFT(Domein!$AS10080,LEN(ADHOC!$G$15)),MAX(Domein!BD$1:'Domein'!BD10079)+1,""),IF(ADHOC!$S$4=LEFT(Domein!$AS10080,LEN(ADHOC!$S$4)),MAX(Domein!BD$1:'Domein'!BD10079)+1,"")))</f>
        <v/>
      </c>
    </row>
    <row r="10081" spans="45:56" x14ac:dyDescent="0.2">
      <c r="AS10081" s="4" t="s">
        <v>10126</v>
      </c>
      <c r="AT10081" s="4" t="s">
        <v>10127</v>
      </c>
      <c r="AU10081" s="4" t="s">
        <v>456</v>
      </c>
      <c r="AV10081" s="4" t="s">
        <v>824</v>
      </c>
      <c r="AW10081" s="4" t="s">
        <v>1259</v>
      </c>
      <c r="AX10081" s="4"/>
      <c r="AY10081" s="4"/>
      <c r="AZ10081" s="4"/>
      <c r="BA10081" s="4"/>
      <c r="BB10081" s="4"/>
      <c r="BC10081" s="4">
        <v>40</v>
      </c>
      <c r="BD10081" t="str">
        <f>IF(AND(ADHOC!$G$15="",ADHOC!$S$4=""),"",IF(ADHOC!$G$15&lt;&gt;"",IF(ADHOC!$G$15=LEFT(Domein!$AS10081,LEN(ADHOC!$G$15)),MAX(Domein!BD$1:'Domein'!BD10080)+1,""),IF(ADHOC!$S$4=LEFT(Domein!$AS10081,LEN(ADHOC!$S$4)),MAX(Domein!BD$1:'Domein'!BD10080)+1,"")))</f>
        <v/>
      </c>
    </row>
    <row r="10082" spans="45:56" x14ac:dyDescent="0.2">
      <c r="AS10082" s="4" t="s">
        <v>10128</v>
      </c>
      <c r="AT10082" s="4" t="s">
        <v>10129</v>
      </c>
      <c r="AU10082" s="4" t="s">
        <v>456</v>
      </c>
      <c r="AV10082" s="4" t="s">
        <v>824</v>
      </c>
      <c r="AW10082" s="4" t="s">
        <v>1259</v>
      </c>
      <c r="AX10082" s="4"/>
      <c r="AY10082" s="4"/>
      <c r="AZ10082" s="4"/>
      <c r="BA10082" s="4"/>
      <c r="BB10082" s="4"/>
      <c r="BC10082" s="4">
        <v>40</v>
      </c>
      <c r="BD10082" t="str">
        <f>IF(AND(ADHOC!$G$15="",ADHOC!$S$4=""),"",IF(ADHOC!$G$15&lt;&gt;"",IF(ADHOC!$G$15=LEFT(Domein!$AS10082,LEN(ADHOC!$G$15)),MAX(Domein!BD$1:'Domein'!BD10081)+1,""),IF(ADHOC!$S$4=LEFT(Domein!$AS10082,LEN(ADHOC!$S$4)),MAX(Domein!BD$1:'Domein'!BD10081)+1,"")))</f>
        <v/>
      </c>
    </row>
    <row r="10083" spans="45:56" x14ac:dyDescent="0.2">
      <c r="AS10083" s="4" t="s">
        <v>10130</v>
      </c>
      <c r="AT10083" s="4" t="s">
        <v>10131</v>
      </c>
      <c r="AU10083" s="4" t="s">
        <v>456</v>
      </c>
      <c r="AV10083" s="4" t="s">
        <v>824</v>
      </c>
      <c r="AW10083" s="4" t="s">
        <v>1259</v>
      </c>
      <c r="AX10083" s="4"/>
      <c r="AY10083" s="4"/>
      <c r="AZ10083" s="4"/>
      <c r="BA10083" s="4"/>
      <c r="BB10083" s="4"/>
      <c r="BC10083" s="4">
        <v>40</v>
      </c>
      <c r="BD10083" t="str">
        <f>IF(AND(ADHOC!$G$15="",ADHOC!$S$4=""),"",IF(ADHOC!$G$15&lt;&gt;"",IF(ADHOC!$G$15=LEFT(Domein!$AS10083,LEN(ADHOC!$G$15)),MAX(Domein!BD$1:'Domein'!BD10082)+1,""),IF(ADHOC!$S$4=LEFT(Domein!$AS10083,LEN(ADHOC!$S$4)),MAX(Domein!BD$1:'Domein'!BD10082)+1,"")))</f>
        <v/>
      </c>
    </row>
    <row r="10084" spans="45:56" x14ac:dyDescent="0.2">
      <c r="AS10084" s="4" t="s">
        <v>10132</v>
      </c>
      <c r="AT10084" s="4" t="s">
        <v>10133</v>
      </c>
      <c r="AU10084" s="4" t="s">
        <v>456</v>
      </c>
      <c r="AV10084" s="4" t="s">
        <v>824</v>
      </c>
      <c r="AW10084" s="4" t="s">
        <v>1259</v>
      </c>
      <c r="AX10084" s="4"/>
      <c r="AY10084" s="4"/>
      <c r="AZ10084" s="4"/>
      <c r="BA10084" s="4"/>
      <c r="BB10084" s="4"/>
      <c r="BC10084" s="4">
        <v>40</v>
      </c>
      <c r="BD10084" t="str">
        <f>IF(AND(ADHOC!$G$15="",ADHOC!$S$4=""),"",IF(ADHOC!$G$15&lt;&gt;"",IF(ADHOC!$G$15=LEFT(Domein!$AS10084,LEN(ADHOC!$G$15)),MAX(Domein!BD$1:'Domein'!BD10083)+1,""),IF(ADHOC!$S$4=LEFT(Domein!$AS10084,LEN(ADHOC!$S$4)),MAX(Domein!BD$1:'Domein'!BD10083)+1,"")))</f>
        <v/>
      </c>
    </row>
    <row r="10085" spans="45:56" x14ac:dyDescent="0.2">
      <c r="AS10085" s="4" t="s">
        <v>10134</v>
      </c>
      <c r="AT10085" s="4" t="s">
        <v>10135</v>
      </c>
      <c r="AU10085" s="4" t="s">
        <v>456</v>
      </c>
      <c r="AV10085" s="4" t="s">
        <v>824</v>
      </c>
      <c r="AW10085" s="4" t="s">
        <v>1259</v>
      </c>
      <c r="AX10085" s="4"/>
      <c r="AY10085" s="4"/>
      <c r="AZ10085" s="4"/>
      <c r="BA10085" s="4"/>
      <c r="BB10085" s="4"/>
      <c r="BC10085" s="4">
        <v>40</v>
      </c>
      <c r="BD10085" t="str">
        <f>IF(AND(ADHOC!$G$15="",ADHOC!$S$4=""),"",IF(ADHOC!$G$15&lt;&gt;"",IF(ADHOC!$G$15=LEFT(Domein!$AS10085,LEN(ADHOC!$G$15)),MAX(Domein!BD$1:'Domein'!BD10084)+1,""),IF(ADHOC!$S$4=LEFT(Domein!$AS10085,LEN(ADHOC!$S$4)),MAX(Domein!BD$1:'Domein'!BD10084)+1,"")))</f>
        <v/>
      </c>
    </row>
    <row r="10086" spans="45:56" x14ac:dyDescent="0.2">
      <c r="AS10086" s="4" t="s">
        <v>10136</v>
      </c>
      <c r="AT10086" s="4" t="s">
        <v>10137</v>
      </c>
      <c r="AU10086" s="4" t="s">
        <v>456</v>
      </c>
      <c r="AV10086" s="4" t="s">
        <v>824</v>
      </c>
      <c r="AW10086" s="4" t="s">
        <v>1259</v>
      </c>
      <c r="AX10086" s="4"/>
      <c r="AY10086" s="4"/>
      <c r="AZ10086" s="4"/>
      <c r="BA10086" s="4"/>
      <c r="BB10086" s="4"/>
      <c r="BC10086" s="4">
        <v>40</v>
      </c>
      <c r="BD10086" t="str">
        <f>IF(AND(ADHOC!$G$15="",ADHOC!$S$4=""),"",IF(ADHOC!$G$15&lt;&gt;"",IF(ADHOC!$G$15=LEFT(Domein!$AS10086,LEN(ADHOC!$G$15)),MAX(Domein!BD$1:'Domein'!BD10085)+1,""),IF(ADHOC!$S$4=LEFT(Domein!$AS10086,LEN(ADHOC!$S$4)),MAX(Domein!BD$1:'Domein'!BD10085)+1,"")))</f>
        <v/>
      </c>
    </row>
    <row r="10087" spans="45:56" x14ac:dyDescent="0.2">
      <c r="AS10087" s="4" t="s">
        <v>10138</v>
      </c>
      <c r="AT10087" s="4" t="s">
        <v>10139</v>
      </c>
      <c r="AU10087" s="4" t="s">
        <v>456</v>
      </c>
      <c r="AV10087" s="4" t="s">
        <v>824</v>
      </c>
      <c r="AW10087" s="4" t="s">
        <v>1259</v>
      </c>
      <c r="AX10087" s="4"/>
      <c r="AY10087" s="4"/>
      <c r="AZ10087" s="4"/>
      <c r="BA10087" s="4"/>
      <c r="BB10087" s="4"/>
      <c r="BC10087" s="4">
        <v>40</v>
      </c>
      <c r="BD10087" t="str">
        <f>IF(AND(ADHOC!$G$15="",ADHOC!$S$4=""),"",IF(ADHOC!$G$15&lt;&gt;"",IF(ADHOC!$G$15=LEFT(Domein!$AS10087,LEN(ADHOC!$G$15)),MAX(Domein!BD$1:'Domein'!BD10086)+1,""),IF(ADHOC!$S$4=LEFT(Domein!$AS10087,LEN(ADHOC!$S$4)),MAX(Domein!BD$1:'Domein'!BD10086)+1,"")))</f>
        <v/>
      </c>
    </row>
    <row r="10088" spans="45:56" x14ac:dyDescent="0.2">
      <c r="AS10088" s="4" t="s">
        <v>10140</v>
      </c>
      <c r="AT10088" s="4" t="s">
        <v>10141</v>
      </c>
      <c r="AU10088" s="4" t="s">
        <v>456</v>
      </c>
      <c r="AV10088" s="4" t="s">
        <v>824</v>
      </c>
      <c r="AW10088" s="4" t="s">
        <v>1259</v>
      </c>
      <c r="AX10088" s="4"/>
      <c r="AY10088" s="4"/>
      <c r="AZ10088" s="4"/>
      <c r="BA10088" s="4"/>
      <c r="BB10088" s="4"/>
      <c r="BC10088" s="4">
        <v>40</v>
      </c>
      <c r="BD10088" t="str">
        <f>IF(AND(ADHOC!$G$15="",ADHOC!$S$4=""),"",IF(ADHOC!$G$15&lt;&gt;"",IF(ADHOC!$G$15=LEFT(Domein!$AS10088,LEN(ADHOC!$G$15)),MAX(Domein!BD$1:'Domein'!BD10087)+1,""),IF(ADHOC!$S$4=LEFT(Domein!$AS10088,LEN(ADHOC!$S$4)),MAX(Domein!BD$1:'Domein'!BD10087)+1,"")))</f>
        <v/>
      </c>
    </row>
    <row r="10089" spans="45:56" x14ac:dyDescent="0.2">
      <c r="AS10089" s="4" t="s">
        <v>10142</v>
      </c>
      <c r="AT10089" s="4" t="s">
        <v>10143</v>
      </c>
      <c r="AU10089" s="4" t="s">
        <v>456</v>
      </c>
      <c r="AV10089" s="4" t="s">
        <v>824</v>
      </c>
      <c r="AW10089" s="4" t="s">
        <v>1259</v>
      </c>
      <c r="AX10089" s="4"/>
      <c r="AY10089" s="4"/>
      <c r="AZ10089" s="4"/>
      <c r="BA10089" s="4"/>
      <c r="BB10089" s="4"/>
      <c r="BC10089" s="4">
        <v>40</v>
      </c>
      <c r="BD10089" t="str">
        <f>IF(AND(ADHOC!$G$15="",ADHOC!$S$4=""),"",IF(ADHOC!$G$15&lt;&gt;"",IF(ADHOC!$G$15=LEFT(Domein!$AS10089,LEN(ADHOC!$G$15)),MAX(Domein!BD$1:'Domein'!BD10088)+1,""),IF(ADHOC!$S$4=LEFT(Domein!$AS10089,LEN(ADHOC!$S$4)),MAX(Domein!BD$1:'Domein'!BD10088)+1,"")))</f>
        <v/>
      </c>
    </row>
    <row r="10090" spans="45:56" x14ac:dyDescent="0.2">
      <c r="AS10090" s="4" t="s">
        <v>10144</v>
      </c>
      <c r="AT10090" s="4" t="s">
        <v>10145</v>
      </c>
      <c r="AU10090" s="4" t="s">
        <v>456</v>
      </c>
      <c r="AV10090" s="4" t="s">
        <v>824</v>
      </c>
      <c r="AW10090" s="4" t="s">
        <v>1259</v>
      </c>
      <c r="AX10090" s="4"/>
      <c r="AY10090" s="4"/>
      <c r="AZ10090" s="4"/>
      <c r="BA10090" s="4"/>
      <c r="BB10090" s="4"/>
      <c r="BC10090" s="4">
        <v>40</v>
      </c>
      <c r="BD10090" t="str">
        <f>IF(AND(ADHOC!$G$15="",ADHOC!$S$4=""),"",IF(ADHOC!$G$15&lt;&gt;"",IF(ADHOC!$G$15=LEFT(Domein!$AS10090,LEN(ADHOC!$G$15)),MAX(Domein!BD$1:'Domein'!BD10089)+1,""),IF(ADHOC!$S$4=LEFT(Domein!$AS10090,LEN(ADHOC!$S$4)),MAX(Domein!BD$1:'Domein'!BD10089)+1,"")))</f>
        <v/>
      </c>
    </row>
    <row r="10091" spans="45:56" x14ac:dyDescent="0.2">
      <c r="AS10091" s="4" t="s">
        <v>37808</v>
      </c>
      <c r="AT10091" s="4" t="s">
        <v>37809</v>
      </c>
      <c r="AU10091" s="4" t="s">
        <v>456</v>
      </c>
      <c r="AV10091" s="4" t="s">
        <v>35947</v>
      </c>
      <c r="AW10091" s="4" t="s">
        <v>1259</v>
      </c>
      <c r="AX10091" s="4"/>
      <c r="AY10091" s="4"/>
      <c r="AZ10091" s="4"/>
      <c r="BA10091" s="4"/>
      <c r="BB10091" s="4"/>
      <c r="BC10091" s="4">
        <v>40</v>
      </c>
      <c r="BD10091" t="str">
        <f>IF(AND(ADHOC!$G$15="",ADHOC!$S$4=""),"",IF(ADHOC!$G$15&lt;&gt;"",IF(ADHOC!$G$15=LEFT(Domein!$AS10091,LEN(ADHOC!$G$15)),MAX(Domein!BD$1:'Domein'!BD10090)+1,""),IF(ADHOC!$S$4=LEFT(Domein!$AS10091,LEN(ADHOC!$S$4)),MAX(Domein!BD$1:'Domein'!BD10090)+1,"")))</f>
        <v/>
      </c>
    </row>
    <row r="10092" spans="45:56" x14ac:dyDescent="0.2">
      <c r="AS10092" s="4" t="s">
        <v>37810</v>
      </c>
      <c r="AT10092" s="4" t="s">
        <v>37811</v>
      </c>
      <c r="AU10092" s="4" t="s">
        <v>456</v>
      </c>
      <c r="AV10092" s="4" t="s">
        <v>35947</v>
      </c>
      <c r="AW10092" s="4" t="s">
        <v>1259</v>
      </c>
      <c r="AX10092" s="4"/>
      <c r="AY10092" s="4"/>
      <c r="AZ10092" s="4"/>
      <c r="BA10092" s="4"/>
      <c r="BB10092" s="4"/>
      <c r="BC10092" s="4">
        <v>40</v>
      </c>
      <c r="BD10092" t="str">
        <f>IF(AND(ADHOC!$G$15="",ADHOC!$S$4=""),"",IF(ADHOC!$G$15&lt;&gt;"",IF(ADHOC!$G$15=LEFT(Domein!$AS10092,LEN(ADHOC!$G$15)),MAX(Domein!BD$1:'Domein'!BD10091)+1,""),IF(ADHOC!$S$4=LEFT(Domein!$AS10092,LEN(ADHOC!$S$4)),MAX(Domein!BD$1:'Domein'!BD10091)+1,"")))</f>
        <v/>
      </c>
    </row>
    <row r="10093" spans="45:56" x14ac:dyDescent="0.2">
      <c r="AS10093" s="4" t="s">
        <v>37812</v>
      </c>
      <c r="AT10093" s="4" t="s">
        <v>37813</v>
      </c>
      <c r="AU10093" s="4" t="s">
        <v>456</v>
      </c>
      <c r="AV10093" s="4" t="s">
        <v>35947</v>
      </c>
      <c r="AW10093" s="4" t="s">
        <v>1259</v>
      </c>
      <c r="AX10093" s="4"/>
      <c r="AY10093" s="4"/>
      <c r="AZ10093" s="4"/>
      <c r="BA10093" s="4"/>
      <c r="BB10093" s="4"/>
      <c r="BC10093" s="4">
        <v>40</v>
      </c>
      <c r="BD10093" t="str">
        <f>IF(AND(ADHOC!$G$15="",ADHOC!$S$4=""),"",IF(ADHOC!$G$15&lt;&gt;"",IF(ADHOC!$G$15=LEFT(Domein!$AS10093,LEN(ADHOC!$G$15)),MAX(Domein!BD$1:'Domein'!BD10092)+1,""),IF(ADHOC!$S$4=LEFT(Domein!$AS10093,LEN(ADHOC!$S$4)),MAX(Domein!BD$1:'Domein'!BD10092)+1,"")))</f>
        <v/>
      </c>
    </row>
    <row r="10094" spans="45:56" x14ac:dyDescent="0.2">
      <c r="AS10094" s="4" t="s">
        <v>37814</v>
      </c>
      <c r="AT10094" s="4" t="s">
        <v>37815</v>
      </c>
      <c r="AU10094" s="4" t="s">
        <v>456</v>
      </c>
      <c r="AV10094" s="4" t="s">
        <v>35947</v>
      </c>
      <c r="AW10094" s="4" t="s">
        <v>1259</v>
      </c>
      <c r="AX10094" s="4"/>
      <c r="AY10094" s="4"/>
      <c r="AZ10094" s="4"/>
      <c r="BA10094" s="4"/>
      <c r="BB10094" s="4"/>
      <c r="BC10094" s="4">
        <v>40</v>
      </c>
      <c r="BD10094" t="str">
        <f>IF(AND(ADHOC!$G$15="",ADHOC!$S$4=""),"",IF(ADHOC!$G$15&lt;&gt;"",IF(ADHOC!$G$15=LEFT(Domein!$AS10094,LEN(ADHOC!$G$15)),MAX(Domein!BD$1:'Domein'!BD10093)+1,""),IF(ADHOC!$S$4=LEFT(Domein!$AS10094,LEN(ADHOC!$S$4)),MAX(Domein!BD$1:'Domein'!BD10093)+1,"")))</f>
        <v/>
      </c>
    </row>
    <row r="10095" spans="45:56" x14ac:dyDescent="0.2">
      <c r="AS10095" s="4" t="s">
        <v>37816</v>
      </c>
      <c r="AT10095" s="4" t="s">
        <v>37817</v>
      </c>
      <c r="AU10095" s="4" t="s">
        <v>456</v>
      </c>
      <c r="AV10095" s="4" t="s">
        <v>35947</v>
      </c>
      <c r="AW10095" s="4" t="s">
        <v>1259</v>
      </c>
      <c r="AX10095" s="4"/>
      <c r="AY10095" s="4"/>
      <c r="AZ10095" s="4"/>
      <c r="BA10095" s="4"/>
      <c r="BB10095" s="4"/>
      <c r="BC10095" s="4">
        <v>40</v>
      </c>
      <c r="BD10095" t="str">
        <f>IF(AND(ADHOC!$G$15="",ADHOC!$S$4=""),"",IF(ADHOC!$G$15&lt;&gt;"",IF(ADHOC!$G$15=LEFT(Domein!$AS10095,LEN(ADHOC!$G$15)),MAX(Domein!BD$1:'Domein'!BD10094)+1,""),IF(ADHOC!$S$4=LEFT(Domein!$AS10095,LEN(ADHOC!$S$4)),MAX(Domein!BD$1:'Domein'!BD10094)+1,"")))</f>
        <v/>
      </c>
    </row>
    <row r="10096" spans="45:56" x14ac:dyDescent="0.2">
      <c r="AS10096" s="4" t="s">
        <v>37818</v>
      </c>
      <c r="AT10096" s="4" t="s">
        <v>37819</v>
      </c>
      <c r="AU10096" s="4" t="s">
        <v>456</v>
      </c>
      <c r="AV10096" s="4" t="s">
        <v>35947</v>
      </c>
      <c r="AW10096" s="4" t="s">
        <v>1259</v>
      </c>
      <c r="AX10096" s="4"/>
      <c r="AY10096" s="4"/>
      <c r="AZ10096" s="4"/>
      <c r="BA10096" s="4"/>
      <c r="BB10096" s="4"/>
      <c r="BC10096" s="4">
        <v>40</v>
      </c>
      <c r="BD10096" t="str">
        <f>IF(AND(ADHOC!$G$15="",ADHOC!$S$4=""),"",IF(ADHOC!$G$15&lt;&gt;"",IF(ADHOC!$G$15=LEFT(Domein!$AS10096,LEN(ADHOC!$G$15)),MAX(Domein!BD$1:'Domein'!BD10095)+1,""),IF(ADHOC!$S$4=LEFT(Domein!$AS10096,LEN(ADHOC!$S$4)),MAX(Domein!BD$1:'Domein'!BD10095)+1,"")))</f>
        <v/>
      </c>
    </row>
    <row r="10097" spans="45:56" x14ac:dyDescent="0.2">
      <c r="AS10097" s="4" t="s">
        <v>37820</v>
      </c>
      <c r="AT10097" s="4" t="s">
        <v>37821</v>
      </c>
      <c r="AU10097" s="4" t="s">
        <v>456</v>
      </c>
      <c r="AV10097" s="4" t="s">
        <v>35947</v>
      </c>
      <c r="AW10097" s="4" t="s">
        <v>1259</v>
      </c>
      <c r="AX10097" s="4"/>
      <c r="AY10097" s="4"/>
      <c r="AZ10097" s="4"/>
      <c r="BA10097" s="4"/>
      <c r="BB10097" s="4"/>
      <c r="BC10097" s="4">
        <v>40</v>
      </c>
      <c r="BD10097" t="str">
        <f>IF(AND(ADHOC!$G$15="",ADHOC!$S$4=""),"",IF(ADHOC!$G$15&lt;&gt;"",IF(ADHOC!$G$15=LEFT(Domein!$AS10097,LEN(ADHOC!$G$15)),MAX(Domein!BD$1:'Domein'!BD10096)+1,""),IF(ADHOC!$S$4=LEFT(Domein!$AS10097,LEN(ADHOC!$S$4)),MAX(Domein!BD$1:'Domein'!BD10096)+1,"")))</f>
        <v/>
      </c>
    </row>
    <row r="10098" spans="45:56" x14ac:dyDescent="0.2">
      <c r="AS10098" s="4" t="s">
        <v>37822</v>
      </c>
      <c r="AT10098" s="4" t="s">
        <v>37823</v>
      </c>
      <c r="AU10098" s="4" t="s">
        <v>456</v>
      </c>
      <c r="AV10098" s="4" t="s">
        <v>35947</v>
      </c>
      <c r="AW10098" s="4" t="s">
        <v>1259</v>
      </c>
      <c r="AX10098" s="4"/>
      <c r="AY10098" s="4"/>
      <c r="AZ10098" s="4"/>
      <c r="BA10098" s="4"/>
      <c r="BB10098" s="4"/>
      <c r="BC10098" s="4">
        <v>40</v>
      </c>
      <c r="BD10098" t="str">
        <f>IF(AND(ADHOC!$G$15="",ADHOC!$S$4=""),"",IF(ADHOC!$G$15&lt;&gt;"",IF(ADHOC!$G$15=LEFT(Domein!$AS10098,LEN(ADHOC!$G$15)),MAX(Domein!BD$1:'Domein'!BD10097)+1,""),IF(ADHOC!$S$4=LEFT(Domein!$AS10098,LEN(ADHOC!$S$4)),MAX(Domein!BD$1:'Domein'!BD10097)+1,"")))</f>
        <v/>
      </c>
    </row>
    <row r="10099" spans="45:56" x14ac:dyDescent="0.2">
      <c r="AS10099" s="4" t="s">
        <v>37824</v>
      </c>
      <c r="AT10099" s="4" t="s">
        <v>37825</v>
      </c>
      <c r="AU10099" s="4" t="s">
        <v>456</v>
      </c>
      <c r="AV10099" s="4" t="s">
        <v>35947</v>
      </c>
      <c r="AW10099" s="4" t="s">
        <v>1259</v>
      </c>
      <c r="AX10099" s="4"/>
      <c r="AY10099" s="4"/>
      <c r="AZ10099" s="4"/>
      <c r="BA10099" s="4"/>
      <c r="BB10099" s="4"/>
      <c r="BC10099" s="4">
        <v>40</v>
      </c>
      <c r="BD10099" t="str">
        <f>IF(AND(ADHOC!$G$15="",ADHOC!$S$4=""),"",IF(ADHOC!$G$15&lt;&gt;"",IF(ADHOC!$G$15=LEFT(Domein!$AS10099,LEN(ADHOC!$G$15)),MAX(Domein!BD$1:'Domein'!BD10098)+1,""),IF(ADHOC!$S$4=LEFT(Domein!$AS10099,LEN(ADHOC!$S$4)),MAX(Domein!BD$1:'Domein'!BD10098)+1,"")))</f>
        <v/>
      </c>
    </row>
    <row r="10100" spans="45:56" x14ac:dyDescent="0.2">
      <c r="AS10100" s="4" t="s">
        <v>37826</v>
      </c>
      <c r="AT10100" s="4" t="s">
        <v>37827</v>
      </c>
      <c r="AU10100" s="4" t="s">
        <v>456</v>
      </c>
      <c r="AV10100" s="4" t="s">
        <v>35947</v>
      </c>
      <c r="AW10100" s="4" t="s">
        <v>1259</v>
      </c>
      <c r="AX10100" s="4"/>
      <c r="AY10100" s="4"/>
      <c r="AZ10100" s="4"/>
      <c r="BA10100" s="4"/>
      <c r="BB10100" s="4"/>
      <c r="BC10100" s="4">
        <v>40</v>
      </c>
      <c r="BD10100" t="str">
        <f>IF(AND(ADHOC!$G$15="",ADHOC!$S$4=""),"",IF(ADHOC!$G$15&lt;&gt;"",IF(ADHOC!$G$15=LEFT(Domein!$AS10100,LEN(ADHOC!$G$15)),MAX(Domein!BD$1:'Domein'!BD10099)+1,""),IF(ADHOC!$S$4=LEFT(Domein!$AS10100,LEN(ADHOC!$S$4)),MAX(Domein!BD$1:'Domein'!BD10099)+1,"")))</f>
        <v/>
      </c>
    </row>
    <row r="10101" spans="45:56" x14ac:dyDescent="0.2">
      <c r="AS10101" s="4" t="s">
        <v>37828</v>
      </c>
      <c r="AT10101" s="4" t="s">
        <v>37829</v>
      </c>
      <c r="AU10101" s="4" t="s">
        <v>456</v>
      </c>
      <c r="AV10101" s="4" t="s">
        <v>35947</v>
      </c>
      <c r="AW10101" s="4" t="s">
        <v>1259</v>
      </c>
      <c r="AX10101" s="4"/>
      <c r="AY10101" s="4"/>
      <c r="AZ10101" s="4"/>
      <c r="BA10101" s="4"/>
      <c r="BB10101" s="4"/>
      <c r="BC10101" s="4">
        <v>40</v>
      </c>
      <c r="BD10101" t="str">
        <f>IF(AND(ADHOC!$G$15="",ADHOC!$S$4=""),"",IF(ADHOC!$G$15&lt;&gt;"",IF(ADHOC!$G$15=LEFT(Domein!$AS10101,LEN(ADHOC!$G$15)),MAX(Domein!BD$1:'Domein'!BD10100)+1,""),IF(ADHOC!$S$4=LEFT(Domein!$AS10101,LEN(ADHOC!$S$4)),MAX(Domein!BD$1:'Domein'!BD10100)+1,"")))</f>
        <v/>
      </c>
    </row>
    <row r="10102" spans="45:56" x14ac:dyDescent="0.2">
      <c r="AS10102" s="4" t="s">
        <v>37830</v>
      </c>
      <c r="AT10102" s="4" t="s">
        <v>37831</v>
      </c>
      <c r="AU10102" s="4" t="s">
        <v>456</v>
      </c>
      <c r="AV10102" s="4" t="s">
        <v>35947</v>
      </c>
      <c r="AW10102" s="4" t="s">
        <v>1259</v>
      </c>
      <c r="AX10102" s="4"/>
      <c r="AY10102" s="4"/>
      <c r="AZ10102" s="4"/>
      <c r="BA10102" s="4"/>
      <c r="BB10102" s="4"/>
      <c r="BC10102" s="4">
        <v>40</v>
      </c>
      <c r="BD10102" t="str">
        <f>IF(AND(ADHOC!$G$15="",ADHOC!$S$4=""),"",IF(ADHOC!$G$15&lt;&gt;"",IF(ADHOC!$G$15=LEFT(Domein!$AS10102,LEN(ADHOC!$G$15)),MAX(Domein!BD$1:'Domein'!BD10101)+1,""),IF(ADHOC!$S$4=LEFT(Domein!$AS10102,LEN(ADHOC!$S$4)),MAX(Domein!BD$1:'Domein'!BD10101)+1,"")))</f>
        <v/>
      </c>
    </row>
    <row r="10103" spans="45:56" x14ac:dyDescent="0.2">
      <c r="AS10103" s="4" t="s">
        <v>10146</v>
      </c>
      <c r="AT10103" s="4" t="s">
        <v>10147</v>
      </c>
      <c r="AU10103" s="4" t="s">
        <v>456</v>
      </c>
      <c r="AV10103" s="4" t="s">
        <v>824</v>
      </c>
      <c r="AW10103" s="4" t="s">
        <v>1259</v>
      </c>
      <c r="AX10103" s="4"/>
      <c r="AY10103" s="4"/>
      <c r="AZ10103" s="4"/>
      <c r="BA10103" s="4"/>
      <c r="BB10103" s="4"/>
      <c r="BC10103" s="4">
        <v>40</v>
      </c>
      <c r="BD10103" t="str">
        <f>IF(AND(ADHOC!$G$15="",ADHOC!$S$4=""),"",IF(ADHOC!$G$15&lt;&gt;"",IF(ADHOC!$G$15=LEFT(Domein!$AS10103,LEN(ADHOC!$G$15)),MAX(Domein!BD$1:'Domein'!BD10102)+1,""),IF(ADHOC!$S$4=LEFT(Domein!$AS10103,LEN(ADHOC!$S$4)),MAX(Domein!BD$1:'Domein'!BD10102)+1,"")))</f>
        <v/>
      </c>
    </row>
    <row r="10104" spans="45:56" x14ac:dyDescent="0.2">
      <c r="AS10104" s="4" t="s">
        <v>10148</v>
      </c>
      <c r="AT10104" s="4" t="s">
        <v>10149</v>
      </c>
      <c r="AU10104" s="4" t="s">
        <v>456</v>
      </c>
      <c r="AV10104" s="4" t="s">
        <v>824</v>
      </c>
      <c r="AW10104" s="4" t="s">
        <v>1259</v>
      </c>
      <c r="AX10104" s="4"/>
      <c r="AY10104" s="4"/>
      <c r="AZ10104" s="4"/>
      <c r="BA10104" s="4"/>
      <c r="BB10104" s="4"/>
      <c r="BC10104" s="4">
        <v>40</v>
      </c>
      <c r="BD10104" t="str">
        <f>IF(AND(ADHOC!$G$15="",ADHOC!$S$4=""),"",IF(ADHOC!$G$15&lt;&gt;"",IF(ADHOC!$G$15=LEFT(Domein!$AS10104,LEN(ADHOC!$G$15)),MAX(Domein!BD$1:'Domein'!BD10103)+1,""),IF(ADHOC!$S$4=LEFT(Domein!$AS10104,LEN(ADHOC!$S$4)),MAX(Domein!BD$1:'Domein'!BD10103)+1,"")))</f>
        <v/>
      </c>
    </row>
    <row r="10105" spans="45:56" x14ac:dyDescent="0.2">
      <c r="AS10105" s="4" t="s">
        <v>10150</v>
      </c>
      <c r="AT10105" s="4" t="s">
        <v>10151</v>
      </c>
      <c r="AU10105" s="4" t="s">
        <v>456</v>
      </c>
      <c r="AV10105" s="4" t="s">
        <v>824</v>
      </c>
      <c r="AW10105" s="4" t="s">
        <v>1259</v>
      </c>
      <c r="AX10105" s="4"/>
      <c r="AY10105" s="4"/>
      <c r="AZ10105" s="4"/>
      <c r="BA10105" s="4"/>
      <c r="BB10105" s="4"/>
      <c r="BC10105" s="4">
        <v>40</v>
      </c>
      <c r="BD10105" t="str">
        <f>IF(AND(ADHOC!$G$15="",ADHOC!$S$4=""),"",IF(ADHOC!$G$15&lt;&gt;"",IF(ADHOC!$G$15=LEFT(Domein!$AS10105,LEN(ADHOC!$G$15)),MAX(Domein!BD$1:'Domein'!BD10104)+1,""),IF(ADHOC!$S$4=LEFT(Domein!$AS10105,LEN(ADHOC!$S$4)),MAX(Domein!BD$1:'Domein'!BD10104)+1,"")))</f>
        <v/>
      </c>
    </row>
    <row r="10106" spans="45:56" x14ac:dyDescent="0.2">
      <c r="AS10106" s="4" t="s">
        <v>10152</v>
      </c>
      <c r="AT10106" s="4" t="s">
        <v>10153</v>
      </c>
      <c r="AU10106" s="4" t="s">
        <v>456</v>
      </c>
      <c r="AV10106" s="4" t="s">
        <v>824</v>
      </c>
      <c r="AW10106" s="4" t="s">
        <v>1259</v>
      </c>
      <c r="AX10106" s="4"/>
      <c r="AY10106" s="4"/>
      <c r="AZ10106" s="4"/>
      <c r="BA10106" s="4"/>
      <c r="BB10106" s="4"/>
      <c r="BC10106" s="4">
        <v>40</v>
      </c>
      <c r="BD10106" t="str">
        <f>IF(AND(ADHOC!$G$15="",ADHOC!$S$4=""),"",IF(ADHOC!$G$15&lt;&gt;"",IF(ADHOC!$G$15=LEFT(Domein!$AS10106,LEN(ADHOC!$G$15)),MAX(Domein!BD$1:'Domein'!BD10105)+1,""),IF(ADHOC!$S$4=LEFT(Domein!$AS10106,LEN(ADHOC!$S$4)),MAX(Domein!BD$1:'Domein'!BD10105)+1,"")))</f>
        <v/>
      </c>
    </row>
    <row r="10107" spans="45:56" x14ac:dyDescent="0.2">
      <c r="AS10107" s="4" t="s">
        <v>10154</v>
      </c>
      <c r="AT10107" s="4" t="s">
        <v>10155</v>
      </c>
      <c r="AU10107" s="4" t="s">
        <v>456</v>
      </c>
      <c r="AV10107" s="4" t="s">
        <v>824</v>
      </c>
      <c r="AW10107" s="4" t="s">
        <v>1259</v>
      </c>
      <c r="AX10107" s="4"/>
      <c r="AY10107" s="4"/>
      <c r="AZ10107" s="4"/>
      <c r="BA10107" s="4"/>
      <c r="BB10107" s="4"/>
      <c r="BC10107" s="4">
        <v>40</v>
      </c>
      <c r="BD10107" t="str">
        <f>IF(AND(ADHOC!$G$15="",ADHOC!$S$4=""),"",IF(ADHOC!$G$15&lt;&gt;"",IF(ADHOC!$G$15=LEFT(Domein!$AS10107,LEN(ADHOC!$G$15)),MAX(Domein!BD$1:'Domein'!BD10106)+1,""),IF(ADHOC!$S$4=LEFT(Domein!$AS10107,LEN(ADHOC!$S$4)),MAX(Domein!BD$1:'Domein'!BD10106)+1,"")))</f>
        <v/>
      </c>
    </row>
    <row r="10108" spans="45:56" x14ac:dyDescent="0.2">
      <c r="AS10108" s="4" t="s">
        <v>10156</v>
      </c>
      <c r="AT10108" s="4" t="s">
        <v>10157</v>
      </c>
      <c r="AU10108" s="4" t="s">
        <v>456</v>
      </c>
      <c r="AV10108" s="4" t="s">
        <v>824</v>
      </c>
      <c r="AW10108" s="4" t="s">
        <v>1259</v>
      </c>
      <c r="AX10108" s="4"/>
      <c r="AY10108" s="4"/>
      <c r="AZ10108" s="4"/>
      <c r="BA10108" s="4"/>
      <c r="BB10108" s="4"/>
      <c r="BC10108" s="4">
        <v>40</v>
      </c>
      <c r="BD10108" t="str">
        <f>IF(AND(ADHOC!$G$15="",ADHOC!$S$4=""),"",IF(ADHOC!$G$15&lt;&gt;"",IF(ADHOC!$G$15=LEFT(Domein!$AS10108,LEN(ADHOC!$G$15)),MAX(Domein!BD$1:'Domein'!BD10107)+1,""),IF(ADHOC!$S$4=LEFT(Domein!$AS10108,LEN(ADHOC!$S$4)),MAX(Domein!BD$1:'Domein'!BD10107)+1,"")))</f>
        <v/>
      </c>
    </row>
    <row r="10109" spans="45:56" x14ac:dyDescent="0.2">
      <c r="AS10109" s="4" t="s">
        <v>10158</v>
      </c>
      <c r="AT10109" s="4" t="s">
        <v>10159</v>
      </c>
      <c r="AU10109" s="4" t="s">
        <v>456</v>
      </c>
      <c r="AV10109" s="4" t="s">
        <v>824</v>
      </c>
      <c r="AW10109" s="4" t="s">
        <v>1259</v>
      </c>
      <c r="AX10109" s="4"/>
      <c r="AY10109" s="4"/>
      <c r="AZ10109" s="4"/>
      <c r="BA10109" s="4"/>
      <c r="BB10109" s="4"/>
      <c r="BC10109" s="4">
        <v>40</v>
      </c>
      <c r="BD10109" t="str">
        <f>IF(AND(ADHOC!$G$15="",ADHOC!$S$4=""),"",IF(ADHOC!$G$15&lt;&gt;"",IF(ADHOC!$G$15=LEFT(Domein!$AS10109,LEN(ADHOC!$G$15)),MAX(Domein!BD$1:'Domein'!BD10108)+1,""),IF(ADHOC!$S$4=LEFT(Domein!$AS10109,LEN(ADHOC!$S$4)),MAX(Domein!BD$1:'Domein'!BD10108)+1,"")))</f>
        <v/>
      </c>
    </row>
    <row r="10110" spans="45:56" x14ac:dyDescent="0.2">
      <c r="AS10110" s="4" t="s">
        <v>10160</v>
      </c>
      <c r="AT10110" s="4" t="s">
        <v>10161</v>
      </c>
      <c r="AU10110" s="4" t="s">
        <v>456</v>
      </c>
      <c r="AV10110" s="4" t="s">
        <v>824</v>
      </c>
      <c r="AW10110" s="4" t="s">
        <v>1259</v>
      </c>
      <c r="AX10110" s="4"/>
      <c r="AY10110" s="4"/>
      <c r="AZ10110" s="4"/>
      <c r="BA10110" s="4"/>
      <c r="BB10110" s="4"/>
      <c r="BC10110" s="4">
        <v>40</v>
      </c>
      <c r="BD10110" t="str">
        <f>IF(AND(ADHOC!$G$15="",ADHOC!$S$4=""),"",IF(ADHOC!$G$15&lt;&gt;"",IF(ADHOC!$G$15=LEFT(Domein!$AS10110,LEN(ADHOC!$G$15)),MAX(Domein!BD$1:'Domein'!BD10109)+1,""),IF(ADHOC!$S$4=LEFT(Domein!$AS10110,LEN(ADHOC!$S$4)),MAX(Domein!BD$1:'Domein'!BD10109)+1,"")))</f>
        <v/>
      </c>
    </row>
    <row r="10111" spans="45:56" x14ac:dyDescent="0.2">
      <c r="AS10111" s="4" t="s">
        <v>10162</v>
      </c>
      <c r="AT10111" s="4" t="s">
        <v>10163</v>
      </c>
      <c r="AU10111" s="4" t="s">
        <v>456</v>
      </c>
      <c r="AV10111" s="4" t="s">
        <v>824</v>
      </c>
      <c r="AW10111" s="4" t="s">
        <v>1259</v>
      </c>
      <c r="AX10111" s="4"/>
      <c r="AY10111" s="4"/>
      <c r="AZ10111" s="4"/>
      <c r="BA10111" s="4"/>
      <c r="BB10111" s="4"/>
      <c r="BC10111" s="4">
        <v>40</v>
      </c>
      <c r="BD10111" t="str">
        <f>IF(AND(ADHOC!$G$15="",ADHOC!$S$4=""),"",IF(ADHOC!$G$15&lt;&gt;"",IF(ADHOC!$G$15=LEFT(Domein!$AS10111,LEN(ADHOC!$G$15)),MAX(Domein!BD$1:'Domein'!BD10110)+1,""),IF(ADHOC!$S$4=LEFT(Domein!$AS10111,LEN(ADHOC!$S$4)),MAX(Domein!BD$1:'Domein'!BD10110)+1,"")))</f>
        <v/>
      </c>
    </row>
    <row r="10112" spans="45:56" x14ac:dyDescent="0.2">
      <c r="AS10112" s="4" t="s">
        <v>10164</v>
      </c>
      <c r="AT10112" s="4" t="s">
        <v>10165</v>
      </c>
      <c r="AU10112" s="4" t="s">
        <v>456</v>
      </c>
      <c r="AV10112" s="4" t="s">
        <v>824</v>
      </c>
      <c r="AW10112" s="4" t="s">
        <v>1259</v>
      </c>
      <c r="AX10112" s="4"/>
      <c r="AY10112" s="4"/>
      <c r="AZ10112" s="4"/>
      <c r="BA10112" s="4"/>
      <c r="BB10112" s="4"/>
      <c r="BC10112" s="4">
        <v>40</v>
      </c>
      <c r="BD10112" t="str">
        <f>IF(AND(ADHOC!$G$15="",ADHOC!$S$4=""),"",IF(ADHOC!$G$15&lt;&gt;"",IF(ADHOC!$G$15=LEFT(Domein!$AS10112,LEN(ADHOC!$G$15)),MAX(Domein!BD$1:'Domein'!BD10111)+1,""),IF(ADHOC!$S$4=LEFT(Domein!$AS10112,LEN(ADHOC!$S$4)),MAX(Domein!BD$1:'Domein'!BD10111)+1,"")))</f>
        <v/>
      </c>
    </row>
    <row r="10113" spans="45:56" x14ac:dyDescent="0.2">
      <c r="AS10113" s="4" t="s">
        <v>10166</v>
      </c>
      <c r="AT10113" s="4" t="s">
        <v>10167</v>
      </c>
      <c r="AU10113" s="4" t="s">
        <v>456</v>
      </c>
      <c r="AV10113" s="4" t="s">
        <v>824</v>
      </c>
      <c r="AW10113" s="4" t="s">
        <v>1259</v>
      </c>
      <c r="AX10113" s="4"/>
      <c r="AY10113" s="4"/>
      <c r="AZ10113" s="4"/>
      <c r="BA10113" s="4"/>
      <c r="BB10113" s="4"/>
      <c r="BC10113" s="4">
        <v>40</v>
      </c>
      <c r="BD10113" t="str">
        <f>IF(AND(ADHOC!$G$15="",ADHOC!$S$4=""),"",IF(ADHOC!$G$15&lt;&gt;"",IF(ADHOC!$G$15=LEFT(Domein!$AS10113,LEN(ADHOC!$G$15)),MAX(Domein!BD$1:'Domein'!BD10112)+1,""),IF(ADHOC!$S$4=LEFT(Domein!$AS10113,LEN(ADHOC!$S$4)),MAX(Domein!BD$1:'Domein'!BD10112)+1,"")))</f>
        <v/>
      </c>
    </row>
    <row r="10114" spans="45:56" x14ac:dyDescent="0.2">
      <c r="AS10114" s="4" t="s">
        <v>10168</v>
      </c>
      <c r="AT10114" s="4" t="s">
        <v>10169</v>
      </c>
      <c r="AU10114" s="4" t="s">
        <v>456</v>
      </c>
      <c r="AV10114" s="4" t="s">
        <v>824</v>
      </c>
      <c r="AW10114" s="4" t="s">
        <v>1259</v>
      </c>
      <c r="AX10114" s="4"/>
      <c r="AY10114" s="4"/>
      <c r="AZ10114" s="4"/>
      <c r="BA10114" s="4"/>
      <c r="BB10114" s="4"/>
      <c r="BC10114" s="4">
        <v>40</v>
      </c>
      <c r="BD10114" t="str">
        <f>IF(AND(ADHOC!$G$15="",ADHOC!$S$4=""),"",IF(ADHOC!$G$15&lt;&gt;"",IF(ADHOC!$G$15=LEFT(Domein!$AS10114,LEN(ADHOC!$G$15)),MAX(Domein!BD$1:'Domein'!BD10113)+1,""),IF(ADHOC!$S$4=LEFT(Domein!$AS10114,LEN(ADHOC!$S$4)),MAX(Domein!BD$1:'Domein'!BD10113)+1,"")))</f>
        <v/>
      </c>
    </row>
    <row r="10115" spans="45:56" x14ac:dyDescent="0.2">
      <c r="AS10115" s="4" t="s">
        <v>10170</v>
      </c>
      <c r="AT10115" s="4" t="s">
        <v>10171</v>
      </c>
      <c r="AU10115" s="4" t="s">
        <v>456</v>
      </c>
      <c r="AV10115" s="4" t="s">
        <v>824</v>
      </c>
      <c r="AW10115" s="4" t="s">
        <v>1259</v>
      </c>
      <c r="AX10115" s="4"/>
      <c r="AY10115" s="4"/>
      <c r="AZ10115" s="4"/>
      <c r="BA10115" s="4"/>
      <c r="BB10115" s="4"/>
      <c r="BC10115" s="4">
        <v>40</v>
      </c>
      <c r="BD10115" t="str">
        <f>IF(AND(ADHOC!$G$15="",ADHOC!$S$4=""),"",IF(ADHOC!$G$15&lt;&gt;"",IF(ADHOC!$G$15=LEFT(Domein!$AS10115,LEN(ADHOC!$G$15)),MAX(Domein!BD$1:'Domein'!BD10114)+1,""),IF(ADHOC!$S$4=LEFT(Domein!$AS10115,LEN(ADHOC!$S$4)),MAX(Domein!BD$1:'Domein'!BD10114)+1,"")))</f>
        <v/>
      </c>
    </row>
    <row r="10116" spans="45:56" x14ac:dyDescent="0.2">
      <c r="AS10116" s="4" t="s">
        <v>10172</v>
      </c>
      <c r="AT10116" s="4" t="s">
        <v>10173</v>
      </c>
      <c r="AU10116" s="4" t="s">
        <v>456</v>
      </c>
      <c r="AV10116" s="4" t="s">
        <v>824</v>
      </c>
      <c r="AW10116" s="4" t="s">
        <v>1259</v>
      </c>
      <c r="AX10116" s="4"/>
      <c r="AY10116" s="4"/>
      <c r="AZ10116" s="4"/>
      <c r="BA10116" s="4"/>
      <c r="BB10116" s="4"/>
      <c r="BC10116" s="4">
        <v>40</v>
      </c>
      <c r="BD10116" t="str">
        <f>IF(AND(ADHOC!$G$15="",ADHOC!$S$4=""),"",IF(ADHOC!$G$15&lt;&gt;"",IF(ADHOC!$G$15=LEFT(Domein!$AS10116,LEN(ADHOC!$G$15)),MAX(Domein!BD$1:'Domein'!BD10115)+1,""),IF(ADHOC!$S$4=LEFT(Domein!$AS10116,LEN(ADHOC!$S$4)),MAX(Domein!BD$1:'Domein'!BD10115)+1,"")))</f>
        <v/>
      </c>
    </row>
    <row r="10117" spans="45:56" x14ac:dyDescent="0.2">
      <c r="AS10117" s="4" t="s">
        <v>10174</v>
      </c>
      <c r="AT10117" s="4" t="s">
        <v>10175</v>
      </c>
      <c r="AU10117" s="4" t="s">
        <v>456</v>
      </c>
      <c r="AV10117" s="4" t="s">
        <v>824</v>
      </c>
      <c r="AW10117" s="4" t="s">
        <v>1259</v>
      </c>
      <c r="AX10117" s="4"/>
      <c r="AY10117" s="4"/>
      <c r="AZ10117" s="4"/>
      <c r="BA10117" s="4"/>
      <c r="BB10117" s="4"/>
      <c r="BC10117" s="4">
        <v>40</v>
      </c>
      <c r="BD10117" t="str">
        <f>IF(AND(ADHOC!$G$15="",ADHOC!$S$4=""),"",IF(ADHOC!$G$15&lt;&gt;"",IF(ADHOC!$G$15=LEFT(Domein!$AS10117,LEN(ADHOC!$G$15)),MAX(Domein!BD$1:'Domein'!BD10116)+1,""),IF(ADHOC!$S$4=LEFT(Domein!$AS10117,LEN(ADHOC!$S$4)),MAX(Domein!BD$1:'Domein'!BD10116)+1,"")))</f>
        <v/>
      </c>
    </row>
    <row r="10118" spans="45:56" x14ac:dyDescent="0.2">
      <c r="AS10118" s="4" t="s">
        <v>10176</v>
      </c>
      <c r="AT10118" s="4" t="s">
        <v>10177</v>
      </c>
      <c r="AU10118" s="4" t="s">
        <v>456</v>
      </c>
      <c r="AV10118" s="4" t="s">
        <v>824</v>
      </c>
      <c r="AW10118" s="4" t="s">
        <v>1259</v>
      </c>
      <c r="AX10118" s="4"/>
      <c r="AY10118" s="4"/>
      <c r="AZ10118" s="4"/>
      <c r="BA10118" s="4"/>
      <c r="BB10118" s="4"/>
      <c r="BC10118" s="4">
        <v>40</v>
      </c>
      <c r="BD10118" t="str">
        <f>IF(AND(ADHOC!$G$15="",ADHOC!$S$4=""),"",IF(ADHOC!$G$15&lt;&gt;"",IF(ADHOC!$G$15=LEFT(Domein!$AS10118,LEN(ADHOC!$G$15)),MAX(Domein!BD$1:'Domein'!BD10117)+1,""),IF(ADHOC!$S$4=LEFT(Domein!$AS10118,LEN(ADHOC!$S$4)),MAX(Domein!BD$1:'Domein'!BD10117)+1,"")))</f>
        <v/>
      </c>
    </row>
    <row r="10119" spans="45:56" x14ac:dyDescent="0.2">
      <c r="AS10119" s="4" t="s">
        <v>3603</v>
      </c>
      <c r="AT10119" s="4" t="s">
        <v>3604</v>
      </c>
      <c r="AU10119" s="4" t="s">
        <v>456</v>
      </c>
      <c r="AV10119" s="4" t="s">
        <v>796</v>
      </c>
      <c r="AW10119" s="4" t="s">
        <v>701</v>
      </c>
      <c r="AX10119" s="4"/>
      <c r="AY10119" s="4"/>
      <c r="AZ10119" s="4"/>
      <c r="BA10119" s="4"/>
      <c r="BB10119" s="4"/>
      <c r="BC10119" s="4">
        <v>40</v>
      </c>
      <c r="BD10119" t="str">
        <f>IF(AND(ADHOC!$G$15="",ADHOC!$S$4=""),"",IF(ADHOC!$G$15&lt;&gt;"",IF(ADHOC!$G$15=LEFT(Domein!$AS10119,LEN(ADHOC!$G$15)),MAX(Domein!BD$1:'Domein'!BD10118)+1,""),IF(ADHOC!$S$4=LEFT(Domein!$AS10119,LEN(ADHOC!$S$4)),MAX(Domein!BD$1:'Domein'!BD10118)+1,"")))</f>
        <v/>
      </c>
    </row>
    <row r="10120" spans="45:56" x14ac:dyDescent="0.2">
      <c r="AS10120" s="4" t="s">
        <v>36336</v>
      </c>
      <c r="AT10120" s="4" t="s">
        <v>36337</v>
      </c>
      <c r="AU10120" s="4" t="s">
        <v>456</v>
      </c>
      <c r="AV10120" s="4" t="s">
        <v>796</v>
      </c>
      <c r="AW10120" s="4" t="s">
        <v>701</v>
      </c>
      <c r="AX10120" s="4"/>
      <c r="AY10120" s="4"/>
      <c r="AZ10120" s="4"/>
      <c r="BA10120" s="4"/>
      <c r="BB10120" s="4"/>
      <c r="BC10120" s="4">
        <v>40</v>
      </c>
      <c r="BD10120" t="str">
        <f>IF(AND(ADHOC!$G$15="",ADHOC!$S$4=""),"",IF(ADHOC!$G$15&lt;&gt;"",IF(ADHOC!$G$15=LEFT(Domein!$AS10120,LEN(ADHOC!$G$15)),MAX(Domein!BD$1:'Domein'!BD10119)+1,""),IF(ADHOC!$S$4=LEFT(Domein!$AS10120,LEN(ADHOC!$S$4)),MAX(Domein!BD$1:'Domein'!BD10119)+1,"")))</f>
        <v/>
      </c>
    </row>
    <row r="10121" spans="45:56" x14ac:dyDescent="0.2">
      <c r="AS10121" s="4" t="s">
        <v>38798</v>
      </c>
      <c r="AT10121" s="4" t="s">
        <v>38799</v>
      </c>
      <c r="AU10121" s="4" t="s">
        <v>456</v>
      </c>
      <c r="AV10121" s="4" t="s">
        <v>806</v>
      </c>
      <c r="AW10121" s="4" t="s">
        <v>1259</v>
      </c>
      <c r="AX10121" s="4"/>
      <c r="AY10121" s="4"/>
      <c r="AZ10121" s="4"/>
      <c r="BA10121" s="4"/>
      <c r="BB10121" s="4"/>
      <c r="BC10121" s="4">
        <v>40</v>
      </c>
      <c r="BD10121" t="str">
        <f>IF(AND(ADHOC!$G$15="",ADHOC!$S$4=""),"",IF(ADHOC!$G$15&lt;&gt;"",IF(ADHOC!$G$15=LEFT(Domein!$AS10121,LEN(ADHOC!$G$15)),MAX(Domein!BD$1:'Domein'!BD10120)+1,""),IF(ADHOC!$S$4=LEFT(Domein!$AS10121,LEN(ADHOC!$S$4)),MAX(Domein!BD$1:'Domein'!BD10120)+1,"")))</f>
        <v/>
      </c>
    </row>
    <row r="10122" spans="45:56" x14ac:dyDescent="0.2">
      <c r="AS10122" s="4" t="s">
        <v>16272</v>
      </c>
      <c r="AT10122" s="4" t="s">
        <v>16273</v>
      </c>
      <c r="AU10122" s="4" t="s">
        <v>456</v>
      </c>
      <c r="AV10122" s="4" t="s">
        <v>796</v>
      </c>
      <c r="AW10122" s="4" t="s">
        <v>701</v>
      </c>
      <c r="AX10122" s="4"/>
      <c r="AY10122" s="4"/>
      <c r="AZ10122" s="4"/>
      <c r="BA10122" s="4"/>
      <c r="BB10122" s="4"/>
      <c r="BC10122" s="4">
        <v>40</v>
      </c>
      <c r="BD10122" t="str">
        <f>IF(AND(ADHOC!$G$15="",ADHOC!$S$4=""),"",IF(ADHOC!$G$15&lt;&gt;"",IF(ADHOC!$G$15=LEFT(Domein!$AS10122,LEN(ADHOC!$G$15)),MAX(Domein!BD$1:'Domein'!BD10121)+1,""),IF(ADHOC!$S$4=LEFT(Domein!$AS10122,LEN(ADHOC!$S$4)),MAX(Domein!BD$1:'Domein'!BD10121)+1,"")))</f>
        <v/>
      </c>
    </row>
    <row r="10123" spans="45:56" x14ac:dyDescent="0.2">
      <c r="AS10123" s="4" t="s">
        <v>8040</v>
      </c>
      <c r="AT10123" s="4" t="s">
        <v>8041</v>
      </c>
      <c r="AU10123" s="4" t="s">
        <v>456</v>
      </c>
      <c r="AV10123" s="4" t="s">
        <v>796</v>
      </c>
      <c r="AW10123" s="4" t="s">
        <v>701</v>
      </c>
      <c r="AX10123" s="4"/>
      <c r="AY10123" s="4"/>
      <c r="AZ10123" s="4"/>
      <c r="BA10123" s="4"/>
      <c r="BB10123" s="4"/>
      <c r="BC10123" s="4">
        <v>40</v>
      </c>
      <c r="BD10123" t="str">
        <f>IF(AND(ADHOC!$G$15="",ADHOC!$S$4=""),"",IF(ADHOC!$G$15&lt;&gt;"",IF(ADHOC!$G$15=LEFT(Domein!$AS10123,LEN(ADHOC!$G$15)),MAX(Domein!BD$1:'Domein'!BD10122)+1,""),IF(ADHOC!$S$4=LEFT(Domein!$AS10123,LEN(ADHOC!$S$4)),MAX(Domein!BD$1:'Domein'!BD10122)+1,"")))</f>
        <v/>
      </c>
    </row>
    <row r="10124" spans="45:56" x14ac:dyDescent="0.2">
      <c r="AS10124" s="4" t="s">
        <v>3605</v>
      </c>
      <c r="AT10124" s="4" t="s">
        <v>3606</v>
      </c>
      <c r="AU10124" s="4" t="s">
        <v>456</v>
      </c>
      <c r="AV10124" s="4" t="s">
        <v>796</v>
      </c>
      <c r="AW10124" s="4" t="s">
        <v>701</v>
      </c>
      <c r="AX10124" s="4"/>
      <c r="AY10124" s="4"/>
      <c r="AZ10124" s="4"/>
      <c r="BA10124" s="4"/>
      <c r="BB10124" s="4"/>
      <c r="BC10124" s="4">
        <v>40</v>
      </c>
      <c r="BD10124" t="str">
        <f>IF(AND(ADHOC!$G$15="",ADHOC!$S$4=""),"",IF(ADHOC!$G$15&lt;&gt;"",IF(ADHOC!$G$15=LEFT(Domein!$AS10124,LEN(ADHOC!$G$15)),MAX(Domein!BD$1:'Domein'!BD10123)+1,""),IF(ADHOC!$S$4=LEFT(Domein!$AS10124,LEN(ADHOC!$S$4)),MAX(Domein!BD$1:'Domein'!BD10123)+1,"")))</f>
        <v/>
      </c>
    </row>
    <row r="10125" spans="45:56" x14ac:dyDescent="0.2">
      <c r="AS10125" s="4" t="s">
        <v>3607</v>
      </c>
      <c r="AT10125" s="4" t="s">
        <v>3608</v>
      </c>
      <c r="AU10125" s="4" t="s">
        <v>456</v>
      </c>
      <c r="AV10125" s="4" t="s">
        <v>796</v>
      </c>
      <c r="AW10125" s="4" t="s">
        <v>701</v>
      </c>
      <c r="AX10125" s="4"/>
      <c r="AY10125" s="4"/>
      <c r="AZ10125" s="4"/>
      <c r="BA10125" s="4"/>
      <c r="BB10125" s="4"/>
      <c r="BC10125" s="4">
        <v>40</v>
      </c>
      <c r="BD10125" t="str">
        <f>IF(AND(ADHOC!$G$15="",ADHOC!$S$4=""),"",IF(ADHOC!$G$15&lt;&gt;"",IF(ADHOC!$G$15=LEFT(Domein!$AS10125,LEN(ADHOC!$G$15)),MAX(Domein!BD$1:'Domein'!BD10124)+1,""),IF(ADHOC!$S$4=LEFT(Domein!$AS10125,LEN(ADHOC!$S$4)),MAX(Domein!BD$1:'Domein'!BD10124)+1,"")))</f>
        <v/>
      </c>
    </row>
    <row r="10126" spans="45:56" x14ac:dyDescent="0.2">
      <c r="AS10126" s="4" t="s">
        <v>3609</v>
      </c>
      <c r="AT10126" s="4" t="s">
        <v>3610</v>
      </c>
      <c r="AU10126" s="4" t="s">
        <v>463</v>
      </c>
      <c r="AV10126" s="4" t="s">
        <v>796</v>
      </c>
      <c r="AW10126" s="4" t="s">
        <v>701</v>
      </c>
      <c r="AX10126" s="4"/>
      <c r="AY10126" s="4"/>
      <c r="AZ10126" s="4"/>
      <c r="BA10126" s="4"/>
      <c r="BB10126" s="4"/>
      <c r="BC10126" s="4">
        <v>40</v>
      </c>
      <c r="BD10126" t="str">
        <f>IF(AND(ADHOC!$G$15="",ADHOC!$S$4=""),"",IF(ADHOC!$G$15&lt;&gt;"",IF(ADHOC!$G$15=LEFT(Domein!$AS10126,LEN(ADHOC!$G$15)),MAX(Domein!BD$1:'Domein'!BD10125)+1,""),IF(ADHOC!$S$4=LEFT(Domein!$AS10126,LEN(ADHOC!$S$4)),MAX(Domein!BD$1:'Domein'!BD10125)+1,"")))</f>
        <v/>
      </c>
    </row>
    <row r="10127" spans="45:56" x14ac:dyDescent="0.2">
      <c r="AS10127" s="4" t="s">
        <v>3611</v>
      </c>
      <c r="AT10127" s="4" t="s">
        <v>3612</v>
      </c>
      <c r="AU10127" s="4" t="s">
        <v>463</v>
      </c>
      <c r="AV10127" s="4" t="s">
        <v>796</v>
      </c>
      <c r="AW10127" s="4" t="s">
        <v>701</v>
      </c>
      <c r="AX10127" s="4"/>
      <c r="AY10127" s="4"/>
      <c r="AZ10127" s="4"/>
      <c r="BA10127" s="4"/>
      <c r="BB10127" s="4"/>
      <c r="BC10127" s="4">
        <v>40</v>
      </c>
      <c r="BD10127" t="str">
        <f>IF(AND(ADHOC!$G$15="",ADHOC!$S$4=""),"",IF(ADHOC!$G$15&lt;&gt;"",IF(ADHOC!$G$15=LEFT(Domein!$AS10127,LEN(ADHOC!$G$15)),MAX(Domein!BD$1:'Domein'!BD10126)+1,""),IF(ADHOC!$S$4=LEFT(Domein!$AS10127,LEN(ADHOC!$S$4)),MAX(Domein!BD$1:'Domein'!BD10126)+1,"")))</f>
        <v/>
      </c>
    </row>
    <row r="10128" spans="45:56" x14ac:dyDescent="0.2">
      <c r="AS10128" s="4" t="s">
        <v>3613</v>
      </c>
      <c r="AT10128" s="4" t="s">
        <v>3614</v>
      </c>
      <c r="AU10128" s="4" t="s">
        <v>456</v>
      </c>
      <c r="AV10128" s="4" t="s">
        <v>796</v>
      </c>
      <c r="AW10128" s="4" t="s">
        <v>701</v>
      </c>
      <c r="AX10128" s="4"/>
      <c r="AY10128" s="4"/>
      <c r="AZ10128" s="4"/>
      <c r="BA10128" s="4"/>
      <c r="BB10128" s="4"/>
      <c r="BC10128" s="4">
        <v>40</v>
      </c>
      <c r="BD10128" t="str">
        <f>IF(AND(ADHOC!$G$15="",ADHOC!$S$4=""),"",IF(ADHOC!$G$15&lt;&gt;"",IF(ADHOC!$G$15=LEFT(Domein!$AS10128,LEN(ADHOC!$G$15)),MAX(Domein!BD$1:'Domein'!BD10127)+1,""),IF(ADHOC!$S$4=LEFT(Domein!$AS10128,LEN(ADHOC!$S$4)),MAX(Domein!BD$1:'Domein'!BD10127)+1,"")))</f>
        <v/>
      </c>
    </row>
    <row r="10129" spans="45:56" x14ac:dyDescent="0.2">
      <c r="AS10129" s="4" t="s">
        <v>3615</v>
      </c>
      <c r="AT10129" s="4" t="s">
        <v>3616</v>
      </c>
      <c r="AU10129" s="4" t="s">
        <v>456</v>
      </c>
      <c r="AV10129" s="4" t="s">
        <v>796</v>
      </c>
      <c r="AW10129" s="4" t="s">
        <v>701</v>
      </c>
      <c r="AX10129" s="4"/>
      <c r="AY10129" s="4"/>
      <c r="AZ10129" s="4"/>
      <c r="BA10129" s="4"/>
      <c r="BB10129" s="4"/>
      <c r="BC10129" s="4">
        <v>40</v>
      </c>
      <c r="BD10129" t="str">
        <f>IF(AND(ADHOC!$G$15="",ADHOC!$S$4=""),"",IF(ADHOC!$G$15&lt;&gt;"",IF(ADHOC!$G$15=LEFT(Domein!$AS10129,LEN(ADHOC!$G$15)),MAX(Domein!BD$1:'Domein'!BD10128)+1,""),IF(ADHOC!$S$4=LEFT(Domein!$AS10129,LEN(ADHOC!$S$4)),MAX(Domein!BD$1:'Domein'!BD10128)+1,"")))</f>
        <v/>
      </c>
    </row>
    <row r="10130" spans="45:56" x14ac:dyDescent="0.2">
      <c r="AS10130" s="4" t="s">
        <v>3617</v>
      </c>
      <c r="AT10130" s="4" t="s">
        <v>3618</v>
      </c>
      <c r="AU10130" s="4" t="s">
        <v>456</v>
      </c>
      <c r="AV10130" s="4" t="s">
        <v>796</v>
      </c>
      <c r="AW10130" s="4" t="s">
        <v>701</v>
      </c>
      <c r="AX10130" s="4"/>
      <c r="AY10130" s="4"/>
      <c r="AZ10130" s="4"/>
      <c r="BA10130" s="4"/>
      <c r="BB10130" s="4"/>
      <c r="BC10130" s="4">
        <v>40</v>
      </c>
      <c r="BD10130" t="str">
        <f>IF(AND(ADHOC!$G$15="",ADHOC!$S$4=""),"",IF(ADHOC!$G$15&lt;&gt;"",IF(ADHOC!$G$15=LEFT(Domein!$AS10130,LEN(ADHOC!$G$15)),MAX(Domein!BD$1:'Domein'!BD10129)+1,""),IF(ADHOC!$S$4=LEFT(Domein!$AS10130,LEN(ADHOC!$S$4)),MAX(Domein!BD$1:'Domein'!BD10129)+1,"")))</f>
        <v/>
      </c>
    </row>
    <row r="10131" spans="45:56" x14ac:dyDescent="0.2">
      <c r="AS10131" s="4" t="s">
        <v>6889</v>
      </c>
      <c r="AT10131" s="4" t="s">
        <v>7145</v>
      </c>
      <c r="AU10131" s="4" t="s">
        <v>463</v>
      </c>
      <c r="AV10131" s="4" t="s">
        <v>797</v>
      </c>
      <c r="AW10131" s="4" t="s">
        <v>701</v>
      </c>
      <c r="AX10131" s="4"/>
      <c r="AY10131" s="4"/>
      <c r="AZ10131" s="4"/>
      <c r="BA10131" s="4"/>
      <c r="BB10131" s="4"/>
      <c r="BC10131" s="4">
        <v>40</v>
      </c>
      <c r="BD10131" t="str">
        <f>IF(AND(ADHOC!$G$15="",ADHOC!$S$4=""),"",IF(ADHOC!$G$15&lt;&gt;"",IF(ADHOC!$G$15=LEFT(Domein!$AS10131,LEN(ADHOC!$G$15)),MAX(Domein!BD$1:'Domein'!BD10130)+1,""),IF(ADHOC!$S$4=LEFT(Domein!$AS10131,LEN(ADHOC!$S$4)),MAX(Domein!BD$1:'Domein'!BD10130)+1,"")))</f>
        <v/>
      </c>
    </row>
    <row r="10132" spans="45:56" x14ac:dyDescent="0.2">
      <c r="AS10132" s="4" t="s">
        <v>3619</v>
      </c>
      <c r="AT10132" s="4" t="s">
        <v>3620</v>
      </c>
      <c r="AU10132" s="4" t="s">
        <v>463</v>
      </c>
      <c r="AV10132" s="4" t="s">
        <v>796</v>
      </c>
      <c r="AW10132" s="4" t="s">
        <v>701</v>
      </c>
      <c r="AX10132" s="4"/>
      <c r="AY10132" s="4"/>
      <c r="AZ10132" s="4"/>
      <c r="BA10132" s="4"/>
      <c r="BB10132" s="4"/>
      <c r="BC10132" s="4">
        <v>40</v>
      </c>
      <c r="BD10132" t="str">
        <f>IF(AND(ADHOC!$G$15="",ADHOC!$S$4=""),"",IF(ADHOC!$G$15&lt;&gt;"",IF(ADHOC!$G$15=LEFT(Domein!$AS10132,LEN(ADHOC!$G$15)),MAX(Domein!BD$1:'Domein'!BD10131)+1,""),IF(ADHOC!$S$4=LEFT(Domein!$AS10132,LEN(ADHOC!$S$4)),MAX(Domein!BD$1:'Domein'!BD10131)+1,"")))</f>
        <v/>
      </c>
    </row>
    <row r="10133" spans="45:56" x14ac:dyDescent="0.2">
      <c r="AS10133" s="4" t="s">
        <v>10178</v>
      </c>
      <c r="AT10133" s="4" t="s">
        <v>10180</v>
      </c>
      <c r="AU10133" s="4" t="s">
        <v>463</v>
      </c>
      <c r="AV10133" s="4" t="s">
        <v>797</v>
      </c>
      <c r="AW10133" s="4" t="s">
        <v>701</v>
      </c>
      <c r="AX10133" s="4"/>
      <c r="AY10133" s="4"/>
      <c r="AZ10133" s="4"/>
      <c r="BA10133" s="4"/>
      <c r="BB10133" s="4"/>
      <c r="BC10133" s="4">
        <v>40</v>
      </c>
      <c r="BD10133" t="str">
        <f>IF(AND(ADHOC!$G$15="",ADHOC!$S$4=""),"",IF(ADHOC!$G$15&lt;&gt;"",IF(ADHOC!$G$15=LEFT(Domein!$AS10133,LEN(ADHOC!$G$15)),MAX(Domein!BD$1:'Domein'!BD10132)+1,""),IF(ADHOC!$S$4=LEFT(Domein!$AS10133,LEN(ADHOC!$S$4)),MAX(Domein!BD$1:'Domein'!BD10132)+1,"")))</f>
        <v/>
      </c>
    </row>
    <row r="10134" spans="45:56" x14ac:dyDescent="0.2">
      <c r="AS10134" s="4" t="s">
        <v>39113</v>
      </c>
      <c r="AT10134" s="4" t="s">
        <v>39114</v>
      </c>
      <c r="AU10134" s="4" t="s">
        <v>463</v>
      </c>
      <c r="AV10134" s="4" t="s">
        <v>797</v>
      </c>
      <c r="AW10134" s="4" t="s">
        <v>701</v>
      </c>
      <c r="AX10134" s="4"/>
      <c r="AY10134" s="4"/>
      <c r="AZ10134" s="4"/>
      <c r="BA10134" s="4"/>
      <c r="BB10134" s="4"/>
      <c r="BC10134" s="4">
        <v>40</v>
      </c>
      <c r="BD10134" t="str">
        <f>IF(AND(ADHOC!$G$15="",ADHOC!$S$4=""),"",IF(ADHOC!$G$15&lt;&gt;"",IF(ADHOC!$G$15=LEFT(Domein!$AS10134,LEN(ADHOC!$G$15)),MAX(Domein!BD$1:'Domein'!BD10133)+1,""),IF(ADHOC!$S$4=LEFT(Domein!$AS10134,LEN(ADHOC!$S$4)),MAX(Domein!BD$1:'Domein'!BD10133)+1,"")))</f>
        <v/>
      </c>
    </row>
    <row r="10135" spans="45:56" x14ac:dyDescent="0.2">
      <c r="AS10135" s="4" t="s">
        <v>10179</v>
      </c>
      <c r="AT10135" s="4" t="s">
        <v>10180</v>
      </c>
      <c r="AU10135" s="4" t="s">
        <v>463</v>
      </c>
      <c r="AV10135" s="4" t="s">
        <v>797</v>
      </c>
      <c r="AW10135" s="4" t="s">
        <v>701</v>
      </c>
      <c r="AX10135" s="4"/>
      <c r="AY10135" s="4"/>
      <c r="AZ10135" s="4"/>
      <c r="BA10135" s="4"/>
      <c r="BB10135" s="4"/>
      <c r="BC10135" s="4">
        <v>40</v>
      </c>
      <c r="BD10135" t="str">
        <f>IF(AND(ADHOC!$G$15="",ADHOC!$S$4=""),"",IF(ADHOC!$G$15&lt;&gt;"",IF(ADHOC!$G$15=LEFT(Domein!$AS10135,LEN(ADHOC!$G$15)),MAX(Domein!BD$1:'Domein'!BD10134)+1,""),IF(ADHOC!$S$4=LEFT(Domein!$AS10135,LEN(ADHOC!$S$4)),MAX(Domein!BD$1:'Domein'!BD10134)+1,"")))</f>
        <v/>
      </c>
    </row>
    <row r="10136" spans="45:56" x14ac:dyDescent="0.2">
      <c r="AS10136" s="4" t="s">
        <v>38391</v>
      </c>
      <c r="AT10136" s="4" t="s">
        <v>38392</v>
      </c>
      <c r="AU10136" s="4" t="s">
        <v>456</v>
      </c>
      <c r="AV10136" s="4" t="s">
        <v>38389</v>
      </c>
      <c r="AW10136" s="4" t="s">
        <v>724</v>
      </c>
      <c r="AX10136" s="4"/>
      <c r="AY10136" s="4">
        <v>232141</v>
      </c>
      <c r="AZ10136" s="4">
        <v>448650</v>
      </c>
      <c r="BA10136" s="4" t="s">
        <v>38393</v>
      </c>
      <c r="BB10136" s="4" t="s">
        <v>38394</v>
      </c>
      <c r="BC10136" s="4">
        <v>40</v>
      </c>
      <c r="BD10136" t="str">
        <f>IF(AND(ADHOC!$G$15="",ADHOC!$S$4=""),"",IF(ADHOC!$G$15&lt;&gt;"",IF(ADHOC!$G$15=LEFT(Domein!$AS10136,LEN(ADHOC!$G$15)),MAX(Domein!BD$1:'Domein'!BD10135)+1,""),IF(ADHOC!$S$4=LEFT(Domein!$AS10136,LEN(ADHOC!$S$4)),MAX(Domein!BD$1:'Domein'!BD10135)+1,"")))</f>
        <v/>
      </c>
    </row>
    <row r="10137" spans="45:56" x14ac:dyDescent="0.2">
      <c r="AS10137" s="4" t="s">
        <v>3621</v>
      </c>
      <c r="AT10137" s="4" t="s">
        <v>9892</v>
      </c>
      <c r="AU10137" s="4" t="s">
        <v>463</v>
      </c>
      <c r="AV10137" s="4" t="s">
        <v>797</v>
      </c>
      <c r="AW10137" s="4" t="s">
        <v>701</v>
      </c>
      <c r="AX10137" s="4"/>
      <c r="AY10137" s="4"/>
      <c r="AZ10137" s="4"/>
      <c r="BA10137" s="4"/>
      <c r="BB10137" s="4"/>
      <c r="BC10137" s="4">
        <v>40</v>
      </c>
      <c r="BD10137" t="str">
        <f>IF(AND(ADHOC!$G$15="",ADHOC!$S$4=""),"",IF(ADHOC!$G$15&lt;&gt;"",IF(ADHOC!$G$15=LEFT(Domein!$AS10137,LEN(ADHOC!$G$15)),MAX(Domein!BD$1:'Domein'!BD10136)+1,""),IF(ADHOC!$S$4=LEFT(Domein!$AS10137,LEN(ADHOC!$S$4)),MAX(Domein!BD$1:'Domein'!BD10136)+1,"")))</f>
        <v/>
      </c>
    </row>
    <row r="10138" spans="45:56" x14ac:dyDescent="0.2">
      <c r="AS10138" s="4" t="s">
        <v>3622</v>
      </c>
      <c r="AT10138" s="4" t="s">
        <v>12</v>
      </c>
      <c r="AU10138" s="4" t="s">
        <v>463</v>
      </c>
      <c r="AV10138" s="4" t="s">
        <v>796</v>
      </c>
      <c r="AW10138" s="4" t="s">
        <v>701</v>
      </c>
      <c r="AX10138" s="4"/>
      <c r="AY10138" s="4"/>
      <c r="AZ10138" s="4"/>
      <c r="BA10138" s="4"/>
      <c r="BB10138" s="4"/>
      <c r="BC10138" s="4">
        <v>40</v>
      </c>
      <c r="BD10138" t="str">
        <f>IF(AND(ADHOC!$G$15="",ADHOC!$S$4=""),"",IF(ADHOC!$G$15&lt;&gt;"",IF(ADHOC!$G$15=LEFT(Domein!$AS10138,LEN(ADHOC!$G$15)),MAX(Domein!BD$1:'Domein'!BD10137)+1,""),IF(ADHOC!$S$4=LEFT(Domein!$AS10138,LEN(ADHOC!$S$4)),MAX(Domein!BD$1:'Domein'!BD10137)+1,"")))</f>
        <v/>
      </c>
    </row>
    <row r="10139" spans="45:56" x14ac:dyDescent="0.2">
      <c r="AS10139" s="4" t="s">
        <v>36060</v>
      </c>
      <c r="AT10139" s="4" t="s">
        <v>36061</v>
      </c>
      <c r="AU10139" s="4" t="s">
        <v>456</v>
      </c>
      <c r="AV10139" s="4" t="s">
        <v>796</v>
      </c>
      <c r="AW10139" s="4" t="s">
        <v>701</v>
      </c>
      <c r="AX10139" s="4"/>
      <c r="AY10139" s="4"/>
      <c r="AZ10139" s="4"/>
      <c r="BA10139" s="4"/>
      <c r="BB10139" s="4"/>
      <c r="BC10139" s="4">
        <v>40</v>
      </c>
      <c r="BD10139" t="str">
        <f>IF(AND(ADHOC!$G$15="",ADHOC!$S$4=""),"",IF(ADHOC!$G$15&lt;&gt;"",IF(ADHOC!$G$15=LEFT(Domein!$AS10139,LEN(ADHOC!$G$15)),MAX(Domein!BD$1:'Domein'!BD10138)+1,""),IF(ADHOC!$S$4=LEFT(Domein!$AS10139,LEN(ADHOC!$S$4)),MAX(Domein!BD$1:'Domein'!BD10138)+1,"")))</f>
        <v/>
      </c>
    </row>
    <row r="10140" spans="45:56" x14ac:dyDescent="0.2">
      <c r="AS10140" s="4" t="s">
        <v>3623</v>
      </c>
      <c r="AT10140" s="4" t="s">
        <v>3624</v>
      </c>
      <c r="AU10140" s="4" t="s">
        <v>456</v>
      </c>
      <c r="AV10140" s="4" t="s">
        <v>796</v>
      </c>
      <c r="AW10140" s="4" t="s">
        <v>701</v>
      </c>
      <c r="AX10140" s="4"/>
      <c r="AY10140" s="4"/>
      <c r="AZ10140" s="4"/>
      <c r="BA10140" s="4"/>
      <c r="BB10140" s="4"/>
      <c r="BC10140" s="4">
        <v>40</v>
      </c>
      <c r="BD10140" t="str">
        <f>IF(AND(ADHOC!$G$15="",ADHOC!$S$4=""),"",IF(ADHOC!$G$15&lt;&gt;"",IF(ADHOC!$G$15=LEFT(Domein!$AS10140,LEN(ADHOC!$G$15)),MAX(Domein!BD$1:'Domein'!BD10139)+1,""),IF(ADHOC!$S$4=LEFT(Domein!$AS10140,LEN(ADHOC!$S$4)),MAX(Domein!BD$1:'Domein'!BD10139)+1,"")))</f>
        <v/>
      </c>
    </row>
    <row r="10141" spans="45:56" x14ac:dyDescent="0.2">
      <c r="AS10141" s="4" t="s">
        <v>3625</v>
      </c>
      <c r="AT10141" s="4" t="s">
        <v>3626</v>
      </c>
      <c r="AU10141" s="4" t="s">
        <v>456</v>
      </c>
      <c r="AV10141" s="4" t="s">
        <v>796</v>
      </c>
      <c r="AW10141" s="4" t="s">
        <v>701</v>
      </c>
      <c r="AX10141" s="4"/>
      <c r="AY10141" s="4"/>
      <c r="AZ10141" s="4"/>
      <c r="BA10141" s="4"/>
      <c r="BB10141" s="4"/>
      <c r="BC10141" s="4">
        <v>40</v>
      </c>
      <c r="BD10141" t="str">
        <f>IF(AND(ADHOC!$G$15="",ADHOC!$S$4=""),"",IF(ADHOC!$G$15&lt;&gt;"",IF(ADHOC!$G$15=LEFT(Domein!$AS10141,LEN(ADHOC!$G$15)),MAX(Domein!BD$1:'Domein'!BD10140)+1,""),IF(ADHOC!$S$4=LEFT(Domein!$AS10141,LEN(ADHOC!$S$4)),MAX(Domein!BD$1:'Domein'!BD10140)+1,"")))</f>
        <v/>
      </c>
    </row>
    <row r="10142" spans="45:56" x14ac:dyDescent="0.2">
      <c r="AS10142" s="4" t="s">
        <v>3627</v>
      </c>
      <c r="AT10142" s="4" t="s">
        <v>3628</v>
      </c>
      <c r="AU10142" s="4" t="s">
        <v>463</v>
      </c>
      <c r="AV10142" s="4" t="s">
        <v>796</v>
      </c>
      <c r="AW10142" s="4" t="s">
        <v>701</v>
      </c>
      <c r="AX10142" s="4"/>
      <c r="AY10142" s="4"/>
      <c r="AZ10142" s="4"/>
      <c r="BA10142" s="4"/>
      <c r="BB10142" s="4"/>
      <c r="BC10142" s="4">
        <v>40</v>
      </c>
      <c r="BD10142" t="str">
        <f>IF(AND(ADHOC!$G$15="",ADHOC!$S$4=""),"",IF(ADHOC!$G$15&lt;&gt;"",IF(ADHOC!$G$15=LEFT(Domein!$AS10142,LEN(ADHOC!$G$15)),MAX(Domein!BD$1:'Domein'!BD10141)+1,""),IF(ADHOC!$S$4=LEFT(Domein!$AS10142,LEN(ADHOC!$S$4)),MAX(Domein!BD$1:'Domein'!BD10141)+1,"")))</f>
        <v/>
      </c>
    </row>
    <row r="10143" spans="45:56" x14ac:dyDescent="0.2">
      <c r="AS10143" s="4" t="s">
        <v>3629</v>
      </c>
      <c r="AT10143" s="4" t="s">
        <v>3630</v>
      </c>
      <c r="AU10143" s="4" t="s">
        <v>456</v>
      </c>
      <c r="AV10143" s="4" t="s">
        <v>796</v>
      </c>
      <c r="AW10143" s="4" t="s">
        <v>701</v>
      </c>
      <c r="AX10143" s="4"/>
      <c r="AY10143" s="4"/>
      <c r="AZ10143" s="4"/>
      <c r="BA10143" s="4"/>
      <c r="BB10143" s="4"/>
      <c r="BC10143" s="4">
        <v>40</v>
      </c>
      <c r="BD10143" t="str">
        <f>IF(AND(ADHOC!$G$15="",ADHOC!$S$4=""),"",IF(ADHOC!$G$15&lt;&gt;"",IF(ADHOC!$G$15=LEFT(Domein!$AS10143,LEN(ADHOC!$G$15)),MAX(Domein!BD$1:'Domein'!BD10142)+1,""),IF(ADHOC!$S$4=LEFT(Domein!$AS10143,LEN(ADHOC!$S$4)),MAX(Domein!BD$1:'Domein'!BD10142)+1,"")))</f>
        <v/>
      </c>
    </row>
    <row r="10144" spans="45:56" x14ac:dyDescent="0.2">
      <c r="AS10144" s="4" t="s">
        <v>10181</v>
      </c>
      <c r="AT10144" s="4" t="s">
        <v>10182</v>
      </c>
      <c r="AU10144" s="4" t="s">
        <v>456</v>
      </c>
      <c r="AV10144" s="4" t="s">
        <v>796</v>
      </c>
      <c r="AW10144" s="4" t="s">
        <v>701</v>
      </c>
      <c r="AX10144" s="4"/>
      <c r="AY10144" s="4"/>
      <c r="AZ10144" s="4"/>
      <c r="BA10144" s="4"/>
      <c r="BB10144" s="4"/>
      <c r="BC10144" s="4">
        <v>40</v>
      </c>
      <c r="BD10144" t="str">
        <f>IF(AND(ADHOC!$G$15="",ADHOC!$S$4=""),"",IF(ADHOC!$G$15&lt;&gt;"",IF(ADHOC!$G$15=LEFT(Domein!$AS10144,LEN(ADHOC!$G$15)),MAX(Domein!BD$1:'Domein'!BD10143)+1,""),IF(ADHOC!$S$4=LEFT(Domein!$AS10144,LEN(ADHOC!$S$4)),MAX(Domein!BD$1:'Domein'!BD10143)+1,"")))</f>
        <v/>
      </c>
    </row>
    <row r="10145" spans="45:56" x14ac:dyDescent="0.2">
      <c r="AS10145" s="4" t="s">
        <v>3631</v>
      </c>
      <c r="AT10145" s="4" t="s">
        <v>3632</v>
      </c>
      <c r="AU10145" s="4" t="s">
        <v>456</v>
      </c>
      <c r="AV10145" s="4" t="s">
        <v>796</v>
      </c>
      <c r="AW10145" s="4" t="s">
        <v>701</v>
      </c>
      <c r="AX10145" s="4"/>
      <c r="AY10145" s="4"/>
      <c r="AZ10145" s="4"/>
      <c r="BA10145" s="4"/>
      <c r="BB10145" s="4"/>
      <c r="BC10145" s="4">
        <v>40</v>
      </c>
      <c r="BD10145" t="str">
        <f>IF(AND(ADHOC!$G$15="",ADHOC!$S$4=""),"",IF(ADHOC!$G$15&lt;&gt;"",IF(ADHOC!$G$15=LEFT(Domein!$AS10145,LEN(ADHOC!$G$15)),MAX(Domein!BD$1:'Domein'!BD10144)+1,""),IF(ADHOC!$S$4=LEFT(Domein!$AS10145,LEN(ADHOC!$S$4)),MAX(Domein!BD$1:'Domein'!BD10144)+1,"")))</f>
        <v/>
      </c>
    </row>
    <row r="10146" spans="45:56" x14ac:dyDescent="0.2">
      <c r="AS10146" s="4" t="s">
        <v>3633</v>
      </c>
      <c r="AT10146" s="4" t="s">
        <v>3634</v>
      </c>
      <c r="AU10146" s="4" t="s">
        <v>456</v>
      </c>
      <c r="AV10146" s="4" t="s">
        <v>796</v>
      </c>
      <c r="AW10146" s="4" t="s">
        <v>701</v>
      </c>
      <c r="AX10146" s="4"/>
      <c r="AY10146" s="4"/>
      <c r="AZ10146" s="4"/>
      <c r="BA10146" s="4"/>
      <c r="BB10146" s="4"/>
      <c r="BC10146" s="4">
        <v>40</v>
      </c>
      <c r="BD10146" t="str">
        <f>IF(AND(ADHOC!$G$15="",ADHOC!$S$4=""),"",IF(ADHOC!$G$15&lt;&gt;"",IF(ADHOC!$G$15=LEFT(Domein!$AS10146,LEN(ADHOC!$G$15)),MAX(Domein!BD$1:'Domein'!BD10145)+1,""),IF(ADHOC!$S$4=LEFT(Domein!$AS10146,LEN(ADHOC!$S$4)),MAX(Domein!BD$1:'Domein'!BD10145)+1,"")))</f>
        <v/>
      </c>
    </row>
    <row r="10147" spans="45:56" x14ac:dyDescent="0.2">
      <c r="AS10147" s="4" t="s">
        <v>10183</v>
      </c>
      <c r="AT10147" s="4" t="s">
        <v>32994</v>
      </c>
      <c r="AU10147" s="4" t="s">
        <v>456</v>
      </c>
      <c r="AV10147" s="4" t="s">
        <v>796</v>
      </c>
      <c r="AW10147" s="4" t="s">
        <v>701</v>
      </c>
      <c r="AX10147" s="4"/>
      <c r="AY10147" s="4"/>
      <c r="AZ10147" s="4"/>
      <c r="BA10147" s="4"/>
      <c r="BB10147" s="4"/>
      <c r="BC10147" s="4">
        <v>40</v>
      </c>
      <c r="BD10147" t="str">
        <f>IF(AND(ADHOC!$G$15="",ADHOC!$S$4=""),"",IF(ADHOC!$G$15&lt;&gt;"",IF(ADHOC!$G$15=LEFT(Domein!$AS10147,LEN(ADHOC!$G$15)),MAX(Domein!BD$1:'Domein'!BD10146)+1,""),IF(ADHOC!$S$4=LEFT(Domein!$AS10147,LEN(ADHOC!$S$4)),MAX(Domein!BD$1:'Domein'!BD10146)+1,"")))</f>
        <v/>
      </c>
    </row>
    <row r="10148" spans="45:56" x14ac:dyDescent="0.2">
      <c r="AS10148" s="4" t="s">
        <v>32416</v>
      </c>
      <c r="AT10148" s="4" t="s">
        <v>32417</v>
      </c>
      <c r="AU10148" s="4" t="s">
        <v>456</v>
      </c>
      <c r="AV10148" s="4" t="s">
        <v>797</v>
      </c>
      <c r="AW10148" s="4" t="s">
        <v>701</v>
      </c>
      <c r="AX10148" s="4"/>
      <c r="AY10148" s="4"/>
      <c r="AZ10148" s="4"/>
      <c r="BA10148" s="4"/>
      <c r="BB10148" s="4"/>
      <c r="BC10148" s="4">
        <v>40</v>
      </c>
      <c r="BD10148" t="str">
        <f>IF(AND(ADHOC!$G$15="",ADHOC!$S$4=""),"",IF(ADHOC!$G$15&lt;&gt;"",IF(ADHOC!$G$15=LEFT(Domein!$AS10148,LEN(ADHOC!$G$15)),MAX(Domein!BD$1:'Domein'!BD10147)+1,""),IF(ADHOC!$S$4=LEFT(Domein!$AS10148,LEN(ADHOC!$S$4)),MAX(Domein!BD$1:'Domein'!BD10147)+1,"")))</f>
        <v/>
      </c>
    </row>
    <row r="10149" spans="45:56" x14ac:dyDescent="0.2">
      <c r="AS10149" s="4" t="s">
        <v>3635</v>
      </c>
      <c r="AT10149" s="4" t="s">
        <v>3636</v>
      </c>
      <c r="AU10149" s="4" t="s">
        <v>456</v>
      </c>
      <c r="AV10149" s="4" t="s">
        <v>796</v>
      </c>
      <c r="AW10149" s="4" t="s">
        <v>701</v>
      </c>
      <c r="AX10149" s="4"/>
      <c r="AY10149" s="4"/>
      <c r="AZ10149" s="4"/>
      <c r="BA10149" s="4"/>
      <c r="BB10149" s="4"/>
      <c r="BC10149" s="4">
        <v>40</v>
      </c>
      <c r="BD10149" t="str">
        <f>IF(AND(ADHOC!$G$15="",ADHOC!$S$4=""),"",IF(ADHOC!$G$15&lt;&gt;"",IF(ADHOC!$G$15=LEFT(Domein!$AS10149,LEN(ADHOC!$G$15)),MAX(Domein!BD$1:'Domein'!BD10148)+1,""),IF(ADHOC!$S$4=LEFT(Domein!$AS10149,LEN(ADHOC!$S$4)),MAX(Domein!BD$1:'Domein'!BD10148)+1,"")))</f>
        <v/>
      </c>
    </row>
    <row r="10150" spans="45:56" x14ac:dyDescent="0.2">
      <c r="AS10150" s="4" t="s">
        <v>3637</v>
      </c>
      <c r="AT10150" s="4" t="s">
        <v>3638</v>
      </c>
      <c r="AU10150" s="4" t="s">
        <v>456</v>
      </c>
      <c r="AV10150" s="4" t="s">
        <v>796</v>
      </c>
      <c r="AW10150" s="4" t="s">
        <v>701</v>
      </c>
      <c r="AX10150" s="4"/>
      <c r="AY10150" s="4"/>
      <c r="AZ10150" s="4"/>
      <c r="BA10150" s="4"/>
      <c r="BB10150" s="4"/>
      <c r="BC10150" s="4">
        <v>40</v>
      </c>
      <c r="BD10150" t="str">
        <f>IF(AND(ADHOC!$G$15="",ADHOC!$S$4=""),"",IF(ADHOC!$G$15&lt;&gt;"",IF(ADHOC!$G$15=LEFT(Domein!$AS10150,LEN(ADHOC!$G$15)),MAX(Domein!BD$1:'Domein'!BD10149)+1,""),IF(ADHOC!$S$4=LEFT(Domein!$AS10150,LEN(ADHOC!$S$4)),MAX(Domein!BD$1:'Domein'!BD10149)+1,"")))</f>
        <v/>
      </c>
    </row>
    <row r="10151" spans="45:56" x14ac:dyDescent="0.2">
      <c r="AS10151" s="4" t="s">
        <v>3639</v>
      </c>
      <c r="AT10151" s="4" t="s">
        <v>3640</v>
      </c>
      <c r="AU10151" s="4" t="s">
        <v>456</v>
      </c>
      <c r="AV10151" s="4" t="s">
        <v>796</v>
      </c>
      <c r="AW10151" s="4" t="s">
        <v>701</v>
      </c>
      <c r="AX10151" s="4"/>
      <c r="AY10151" s="4"/>
      <c r="AZ10151" s="4"/>
      <c r="BA10151" s="4"/>
      <c r="BB10151" s="4"/>
      <c r="BC10151" s="4">
        <v>40</v>
      </c>
      <c r="BD10151" t="str">
        <f>IF(AND(ADHOC!$G$15="",ADHOC!$S$4=""),"",IF(ADHOC!$G$15&lt;&gt;"",IF(ADHOC!$G$15=LEFT(Domein!$AS10151,LEN(ADHOC!$G$15)),MAX(Domein!BD$1:'Domein'!BD10150)+1,""),IF(ADHOC!$S$4=LEFT(Domein!$AS10151,LEN(ADHOC!$S$4)),MAX(Domein!BD$1:'Domein'!BD10150)+1,"")))</f>
        <v/>
      </c>
    </row>
    <row r="10152" spans="45:56" x14ac:dyDescent="0.2">
      <c r="AS10152" s="4" t="s">
        <v>3641</v>
      </c>
      <c r="AT10152" s="4" t="s">
        <v>3642</v>
      </c>
      <c r="AU10152" s="4" t="s">
        <v>463</v>
      </c>
      <c r="AV10152" s="4" t="s">
        <v>796</v>
      </c>
      <c r="AW10152" s="4" t="s">
        <v>701</v>
      </c>
      <c r="AX10152" s="4"/>
      <c r="AY10152" s="4"/>
      <c r="AZ10152" s="4"/>
      <c r="BA10152" s="4"/>
      <c r="BB10152" s="4"/>
      <c r="BC10152" s="4">
        <v>40</v>
      </c>
      <c r="BD10152" t="str">
        <f>IF(AND(ADHOC!$G$15="",ADHOC!$S$4=""),"",IF(ADHOC!$G$15&lt;&gt;"",IF(ADHOC!$G$15=LEFT(Domein!$AS10152,LEN(ADHOC!$G$15)),MAX(Domein!BD$1:'Domein'!BD10151)+1,""),IF(ADHOC!$S$4=LEFT(Domein!$AS10152,LEN(ADHOC!$S$4)),MAX(Domein!BD$1:'Domein'!BD10151)+1,"")))</f>
        <v/>
      </c>
    </row>
    <row r="10153" spans="45:56" x14ac:dyDescent="0.2">
      <c r="AS10153" s="4" t="s">
        <v>3643</v>
      </c>
      <c r="AT10153" s="4" t="s">
        <v>3644</v>
      </c>
      <c r="AU10153" s="4" t="s">
        <v>463</v>
      </c>
      <c r="AV10153" s="4" t="s">
        <v>796</v>
      </c>
      <c r="AW10153" s="4" t="s">
        <v>701</v>
      </c>
      <c r="AX10153" s="4"/>
      <c r="AY10153" s="4"/>
      <c r="AZ10153" s="4"/>
      <c r="BA10153" s="4"/>
      <c r="BB10153" s="4"/>
      <c r="BC10153" s="4">
        <v>40</v>
      </c>
      <c r="BD10153" t="str">
        <f>IF(AND(ADHOC!$G$15="",ADHOC!$S$4=""),"",IF(ADHOC!$G$15&lt;&gt;"",IF(ADHOC!$G$15=LEFT(Domein!$AS10153,LEN(ADHOC!$G$15)),MAX(Domein!BD$1:'Domein'!BD10152)+1,""),IF(ADHOC!$S$4=LEFT(Domein!$AS10153,LEN(ADHOC!$S$4)),MAX(Domein!BD$1:'Domein'!BD10152)+1,"")))</f>
        <v/>
      </c>
    </row>
    <row r="10154" spans="45:56" x14ac:dyDescent="0.2">
      <c r="AS10154" s="4" t="s">
        <v>3645</v>
      </c>
      <c r="AT10154" s="4" t="s">
        <v>3646</v>
      </c>
      <c r="AU10154" s="4" t="s">
        <v>463</v>
      </c>
      <c r="AV10154" s="4" t="s">
        <v>796</v>
      </c>
      <c r="AW10154" s="4" t="s">
        <v>701</v>
      </c>
      <c r="AX10154" s="4"/>
      <c r="AY10154" s="4"/>
      <c r="AZ10154" s="4"/>
      <c r="BA10154" s="4"/>
      <c r="BB10154" s="4"/>
      <c r="BC10154" s="4">
        <v>40</v>
      </c>
      <c r="BD10154" t="str">
        <f>IF(AND(ADHOC!$G$15="",ADHOC!$S$4=""),"",IF(ADHOC!$G$15&lt;&gt;"",IF(ADHOC!$G$15=LEFT(Domein!$AS10154,LEN(ADHOC!$G$15)),MAX(Domein!BD$1:'Domein'!BD10153)+1,""),IF(ADHOC!$S$4=LEFT(Domein!$AS10154,LEN(ADHOC!$S$4)),MAX(Domein!BD$1:'Domein'!BD10153)+1,"")))</f>
        <v/>
      </c>
    </row>
    <row r="10155" spans="45:56" x14ac:dyDescent="0.2">
      <c r="AS10155" s="4" t="s">
        <v>3647</v>
      </c>
      <c r="AT10155" s="4" t="s">
        <v>3648</v>
      </c>
      <c r="AU10155" s="4" t="s">
        <v>456</v>
      </c>
      <c r="AV10155" s="4" t="s">
        <v>796</v>
      </c>
      <c r="AW10155" s="4" t="s">
        <v>701</v>
      </c>
      <c r="AX10155" s="4"/>
      <c r="AY10155" s="4"/>
      <c r="AZ10155" s="4"/>
      <c r="BA10155" s="4"/>
      <c r="BB10155" s="4"/>
      <c r="BC10155" s="4">
        <v>40</v>
      </c>
      <c r="BD10155" t="str">
        <f>IF(AND(ADHOC!$G$15="",ADHOC!$S$4=""),"",IF(ADHOC!$G$15&lt;&gt;"",IF(ADHOC!$G$15=LEFT(Domein!$AS10155,LEN(ADHOC!$G$15)),MAX(Domein!BD$1:'Domein'!BD10154)+1,""),IF(ADHOC!$S$4=LEFT(Domein!$AS10155,LEN(ADHOC!$S$4)),MAX(Domein!BD$1:'Domein'!BD10154)+1,"")))</f>
        <v/>
      </c>
    </row>
    <row r="10156" spans="45:56" x14ac:dyDescent="0.2">
      <c r="AS10156" s="4" t="s">
        <v>8106</v>
      </c>
      <c r="AT10156" s="4" t="s">
        <v>8107</v>
      </c>
      <c r="AU10156" s="4" t="s">
        <v>456</v>
      </c>
      <c r="AV10156" s="4" t="s">
        <v>797</v>
      </c>
      <c r="AW10156" s="4" t="s">
        <v>701</v>
      </c>
      <c r="AX10156" s="4"/>
      <c r="AY10156" s="4"/>
      <c r="AZ10156" s="4"/>
      <c r="BA10156" s="4"/>
      <c r="BB10156" s="4"/>
      <c r="BC10156" s="4">
        <v>40</v>
      </c>
      <c r="BD10156" t="str">
        <f>IF(AND(ADHOC!$G$15="",ADHOC!$S$4=""),"",IF(ADHOC!$G$15&lt;&gt;"",IF(ADHOC!$G$15=LEFT(Domein!$AS10156,LEN(ADHOC!$G$15)),MAX(Domein!BD$1:'Domein'!BD10155)+1,""),IF(ADHOC!$S$4=LEFT(Domein!$AS10156,LEN(ADHOC!$S$4)),MAX(Domein!BD$1:'Domein'!BD10155)+1,"")))</f>
        <v/>
      </c>
    </row>
    <row r="10157" spans="45:56" x14ac:dyDescent="0.2">
      <c r="AS10157" s="4" t="s">
        <v>3653</v>
      </c>
      <c r="AT10157" s="4" t="s">
        <v>6972</v>
      </c>
      <c r="AU10157" s="4" t="s">
        <v>463</v>
      </c>
      <c r="AV10157" s="4" t="s">
        <v>797</v>
      </c>
      <c r="AW10157" s="4" t="s">
        <v>701</v>
      </c>
      <c r="AX10157" s="4"/>
      <c r="AY10157" s="4"/>
      <c r="AZ10157" s="4"/>
      <c r="BA10157" s="4"/>
      <c r="BB10157" s="4"/>
      <c r="BC10157" s="4">
        <v>40</v>
      </c>
      <c r="BD10157" t="str">
        <f>IF(AND(ADHOC!$G$15="",ADHOC!$S$4=""),"",IF(ADHOC!$G$15&lt;&gt;"",IF(ADHOC!$G$15=LEFT(Domein!$AS10157,LEN(ADHOC!$G$15)),MAX(Domein!BD$1:'Domein'!BD10156)+1,""),IF(ADHOC!$S$4=LEFT(Domein!$AS10157,LEN(ADHOC!$S$4)),MAX(Domein!BD$1:'Domein'!BD10156)+1,"")))</f>
        <v/>
      </c>
    </row>
    <row r="10158" spans="45:56" x14ac:dyDescent="0.2">
      <c r="AS10158" s="4" t="s">
        <v>3649</v>
      </c>
      <c r="AT10158" s="4" t="s">
        <v>3650</v>
      </c>
      <c r="AU10158" s="4" t="s">
        <v>463</v>
      </c>
      <c r="AV10158" s="4" t="s">
        <v>796</v>
      </c>
      <c r="AW10158" s="4" t="s">
        <v>701</v>
      </c>
      <c r="AX10158" s="4"/>
      <c r="AY10158" s="4"/>
      <c r="AZ10158" s="4"/>
      <c r="BA10158" s="4"/>
      <c r="BB10158" s="4"/>
      <c r="BC10158" s="4">
        <v>40</v>
      </c>
      <c r="BD10158" t="str">
        <f>IF(AND(ADHOC!$G$15="",ADHOC!$S$4=""),"",IF(ADHOC!$G$15&lt;&gt;"",IF(ADHOC!$G$15=LEFT(Domein!$AS10158,LEN(ADHOC!$G$15)),MAX(Domein!BD$1:'Domein'!BD10157)+1,""),IF(ADHOC!$S$4=LEFT(Domein!$AS10158,LEN(ADHOC!$S$4)),MAX(Domein!BD$1:'Domein'!BD10157)+1,"")))</f>
        <v/>
      </c>
    </row>
    <row r="10159" spans="45:56" x14ac:dyDescent="0.2">
      <c r="AS10159" s="4" t="s">
        <v>3651</v>
      </c>
      <c r="AT10159" s="4" t="s">
        <v>3652</v>
      </c>
      <c r="AU10159" s="4" t="s">
        <v>463</v>
      </c>
      <c r="AV10159" s="4" t="s">
        <v>796</v>
      </c>
      <c r="AW10159" s="4" t="s">
        <v>701</v>
      </c>
      <c r="AX10159" s="4"/>
      <c r="AY10159" s="4"/>
      <c r="AZ10159" s="4"/>
      <c r="BA10159" s="4"/>
      <c r="BB10159" s="4"/>
      <c r="BC10159" s="4">
        <v>40</v>
      </c>
      <c r="BD10159" t="str">
        <f>IF(AND(ADHOC!$G$15="",ADHOC!$S$4=""),"",IF(ADHOC!$G$15&lt;&gt;"",IF(ADHOC!$G$15=LEFT(Domein!$AS10159,LEN(ADHOC!$G$15)),MAX(Domein!BD$1:'Domein'!BD10158)+1,""),IF(ADHOC!$S$4=LEFT(Domein!$AS10159,LEN(ADHOC!$S$4)),MAX(Domein!BD$1:'Domein'!BD10158)+1,"")))</f>
        <v/>
      </c>
    </row>
    <row r="10160" spans="45:56" x14ac:dyDescent="0.2">
      <c r="AS10160" s="4" t="s">
        <v>3654</v>
      </c>
      <c r="AT10160" s="4" t="s">
        <v>3655</v>
      </c>
      <c r="AU10160" s="4" t="s">
        <v>456</v>
      </c>
      <c r="AV10160" s="4" t="s">
        <v>796</v>
      </c>
      <c r="AW10160" s="4" t="s">
        <v>701</v>
      </c>
      <c r="AX10160" s="4"/>
      <c r="AY10160" s="4"/>
      <c r="AZ10160" s="4"/>
      <c r="BA10160" s="4"/>
      <c r="BB10160" s="4"/>
      <c r="BC10160" s="4">
        <v>40</v>
      </c>
      <c r="BD10160" t="str">
        <f>IF(AND(ADHOC!$G$15="",ADHOC!$S$4=""),"",IF(ADHOC!$G$15&lt;&gt;"",IF(ADHOC!$G$15=LEFT(Domein!$AS10160,LEN(ADHOC!$G$15)),MAX(Domein!BD$1:'Domein'!BD10159)+1,""),IF(ADHOC!$S$4=LEFT(Domein!$AS10160,LEN(ADHOC!$S$4)),MAX(Domein!BD$1:'Domein'!BD10159)+1,"")))</f>
        <v/>
      </c>
    </row>
    <row r="10161" spans="45:56" x14ac:dyDescent="0.2">
      <c r="AS10161" s="4" t="s">
        <v>3656</v>
      </c>
      <c r="AT10161" s="4" t="s">
        <v>3657</v>
      </c>
      <c r="AU10161" s="4" t="s">
        <v>456</v>
      </c>
      <c r="AV10161" s="4" t="s">
        <v>796</v>
      </c>
      <c r="AW10161" s="4" t="s">
        <v>701</v>
      </c>
      <c r="AX10161" s="4"/>
      <c r="AY10161" s="4"/>
      <c r="AZ10161" s="4"/>
      <c r="BA10161" s="4"/>
      <c r="BB10161" s="4"/>
      <c r="BC10161" s="4">
        <v>40</v>
      </c>
      <c r="BD10161" t="str">
        <f>IF(AND(ADHOC!$G$15="",ADHOC!$S$4=""),"",IF(ADHOC!$G$15&lt;&gt;"",IF(ADHOC!$G$15=LEFT(Domein!$AS10161,LEN(ADHOC!$G$15)),MAX(Domein!BD$1:'Domein'!BD10160)+1,""),IF(ADHOC!$S$4=LEFT(Domein!$AS10161,LEN(ADHOC!$S$4)),MAX(Domein!BD$1:'Domein'!BD10160)+1,"")))</f>
        <v/>
      </c>
    </row>
    <row r="10162" spans="45:56" x14ac:dyDescent="0.2">
      <c r="AS10162" s="4" t="s">
        <v>3658</v>
      </c>
      <c r="AT10162" s="4" t="s">
        <v>3659</v>
      </c>
      <c r="AU10162" s="4" t="s">
        <v>456</v>
      </c>
      <c r="AV10162" s="4" t="s">
        <v>796</v>
      </c>
      <c r="AW10162" s="4" t="s">
        <v>701</v>
      </c>
      <c r="AX10162" s="4"/>
      <c r="AY10162" s="4"/>
      <c r="AZ10162" s="4"/>
      <c r="BA10162" s="4"/>
      <c r="BB10162" s="4"/>
      <c r="BC10162" s="4">
        <v>40</v>
      </c>
      <c r="BD10162" t="str">
        <f>IF(AND(ADHOC!$G$15="",ADHOC!$S$4=""),"",IF(ADHOC!$G$15&lt;&gt;"",IF(ADHOC!$G$15=LEFT(Domein!$AS10162,LEN(ADHOC!$G$15)),MAX(Domein!BD$1:'Domein'!BD10161)+1,""),IF(ADHOC!$S$4=LEFT(Domein!$AS10162,LEN(ADHOC!$S$4)),MAX(Domein!BD$1:'Domein'!BD10161)+1,"")))</f>
        <v/>
      </c>
    </row>
    <row r="10163" spans="45:56" x14ac:dyDescent="0.2">
      <c r="AS10163" s="4" t="s">
        <v>15924</v>
      </c>
      <c r="AT10163" s="4" t="s">
        <v>15925</v>
      </c>
      <c r="AU10163" s="4" t="s">
        <v>456</v>
      </c>
      <c r="AV10163" s="4" t="s">
        <v>796</v>
      </c>
      <c r="AW10163" s="4" t="s">
        <v>701</v>
      </c>
      <c r="AX10163" s="4"/>
      <c r="AY10163" s="4"/>
      <c r="AZ10163" s="4"/>
      <c r="BA10163" s="4"/>
      <c r="BB10163" s="4"/>
      <c r="BC10163" s="4">
        <v>40</v>
      </c>
      <c r="BD10163" t="str">
        <f>IF(AND(ADHOC!$G$15="",ADHOC!$S$4=""),"",IF(ADHOC!$G$15&lt;&gt;"",IF(ADHOC!$G$15=LEFT(Domein!$AS10163,LEN(ADHOC!$G$15)),MAX(Domein!BD$1:'Domein'!BD10162)+1,""),IF(ADHOC!$S$4=LEFT(Domein!$AS10163,LEN(ADHOC!$S$4)),MAX(Domein!BD$1:'Domein'!BD10162)+1,"")))</f>
        <v/>
      </c>
    </row>
    <row r="10164" spans="45:56" x14ac:dyDescent="0.2">
      <c r="AS10164" s="4" t="s">
        <v>3660</v>
      </c>
      <c r="AT10164" s="4" t="s">
        <v>3661</v>
      </c>
      <c r="AU10164" s="4" t="s">
        <v>456</v>
      </c>
      <c r="AV10164" s="4" t="s">
        <v>796</v>
      </c>
      <c r="AW10164" s="4" t="s">
        <v>701</v>
      </c>
      <c r="AX10164" s="4"/>
      <c r="AY10164" s="4"/>
      <c r="AZ10164" s="4"/>
      <c r="BA10164" s="4"/>
      <c r="BB10164" s="4"/>
      <c r="BC10164" s="4">
        <v>40</v>
      </c>
      <c r="BD10164" t="str">
        <f>IF(AND(ADHOC!$G$15="",ADHOC!$S$4=""),"",IF(ADHOC!$G$15&lt;&gt;"",IF(ADHOC!$G$15=LEFT(Domein!$AS10164,LEN(ADHOC!$G$15)),MAX(Domein!BD$1:'Domein'!BD10163)+1,""),IF(ADHOC!$S$4=LEFT(Domein!$AS10164,LEN(ADHOC!$S$4)),MAX(Domein!BD$1:'Domein'!BD10163)+1,"")))</f>
        <v/>
      </c>
    </row>
    <row r="10165" spans="45:56" x14ac:dyDescent="0.2">
      <c r="AS10165" s="4" t="s">
        <v>3662</v>
      </c>
      <c r="AT10165" s="4" t="s">
        <v>3663</v>
      </c>
      <c r="AU10165" s="4" t="s">
        <v>456</v>
      </c>
      <c r="AV10165" s="4" t="s">
        <v>796</v>
      </c>
      <c r="AW10165" s="4" t="s">
        <v>701</v>
      </c>
      <c r="AX10165" s="4"/>
      <c r="AY10165" s="4"/>
      <c r="AZ10165" s="4"/>
      <c r="BA10165" s="4"/>
      <c r="BB10165" s="4"/>
      <c r="BC10165" s="4">
        <v>40</v>
      </c>
      <c r="BD10165" t="str">
        <f>IF(AND(ADHOC!$G$15="",ADHOC!$S$4=""),"",IF(ADHOC!$G$15&lt;&gt;"",IF(ADHOC!$G$15=LEFT(Domein!$AS10165,LEN(ADHOC!$G$15)),MAX(Domein!BD$1:'Domein'!BD10164)+1,""),IF(ADHOC!$S$4=LEFT(Domein!$AS10165,LEN(ADHOC!$S$4)),MAX(Domein!BD$1:'Domein'!BD10164)+1,"")))</f>
        <v/>
      </c>
    </row>
    <row r="10166" spans="45:56" x14ac:dyDescent="0.2">
      <c r="AS10166" s="4" t="s">
        <v>15827</v>
      </c>
      <c r="AT10166" s="4" t="s">
        <v>15828</v>
      </c>
      <c r="AU10166" s="4" t="s">
        <v>456</v>
      </c>
      <c r="AV10166" s="4" t="s">
        <v>796</v>
      </c>
      <c r="AW10166" s="4" t="s">
        <v>701</v>
      </c>
      <c r="AX10166" s="4"/>
      <c r="AY10166" s="4"/>
      <c r="AZ10166" s="4"/>
      <c r="BA10166" s="4"/>
      <c r="BB10166" s="4"/>
      <c r="BC10166" s="4">
        <v>40</v>
      </c>
      <c r="BD10166" t="str">
        <f>IF(AND(ADHOC!$G$15="",ADHOC!$S$4=""),"",IF(ADHOC!$G$15&lt;&gt;"",IF(ADHOC!$G$15=LEFT(Domein!$AS10166,LEN(ADHOC!$G$15)),MAX(Domein!BD$1:'Domein'!BD10165)+1,""),IF(ADHOC!$S$4=LEFT(Domein!$AS10166,LEN(ADHOC!$S$4)),MAX(Domein!BD$1:'Domein'!BD10165)+1,"")))</f>
        <v/>
      </c>
    </row>
    <row r="10167" spans="45:56" x14ac:dyDescent="0.2">
      <c r="AS10167" s="4" t="s">
        <v>3664</v>
      </c>
      <c r="AT10167" s="4" t="s">
        <v>3665</v>
      </c>
      <c r="AU10167" s="4" t="s">
        <v>456</v>
      </c>
      <c r="AV10167" s="4" t="s">
        <v>796</v>
      </c>
      <c r="AW10167" s="4" t="s">
        <v>701</v>
      </c>
      <c r="AX10167" s="4"/>
      <c r="AY10167" s="4"/>
      <c r="AZ10167" s="4"/>
      <c r="BA10167" s="4"/>
      <c r="BB10167" s="4"/>
      <c r="BC10167" s="4">
        <v>40</v>
      </c>
      <c r="BD10167" t="str">
        <f>IF(AND(ADHOC!$G$15="",ADHOC!$S$4=""),"",IF(ADHOC!$G$15&lt;&gt;"",IF(ADHOC!$G$15=LEFT(Domein!$AS10167,LEN(ADHOC!$G$15)),MAX(Domein!BD$1:'Domein'!BD10166)+1,""),IF(ADHOC!$S$4=LEFT(Domein!$AS10167,LEN(ADHOC!$S$4)),MAX(Domein!BD$1:'Domein'!BD10166)+1,"")))</f>
        <v/>
      </c>
    </row>
    <row r="10168" spans="45:56" x14ac:dyDescent="0.2">
      <c r="AS10168" s="4" t="s">
        <v>3666</v>
      </c>
      <c r="AT10168" s="4" t="s">
        <v>3667</v>
      </c>
      <c r="AU10168" s="4" t="s">
        <v>463</v>
      </c>
      <c r="AV10168" s="4" t="s">
        <v>796</v>
      </c>
      <c r="AW10168" s="4" t="s">
        <v>701</v>
      </c>
      <c r="AX10168" s="4"/>
      <c r="AY10168" s="4"/>
      <c r="AZ10168" s="4"/>
      <c r="BA10168" s="4"/>
      <c r="BB10168" s="4"/>
      <c r="BC10168" s="4">
        <v>40</v>
      </c>
      <c r="BD10168" t="str">
        <f>IF(AND(ADHOC!$G$15="",ADHOC!$S$4=""),"",IF(ADHOC!$G$15&lt;&gt;"",IF(ADHOC!$G$15=LEFT(Domein!$AS10168,LEN(ADHOC!$G$15)),MAX(Domein!BD$1:'Domein'!BD10167)+1,""),IF(ADHOC!$S$4=LEFT(Domein!$AS10168,LEN(ADHOC!$S$4)),MAX(Domein!BD$1:'Domein'!BD10167)+1,"")))</f>
        <v/>
      </c>
    </row>
    <row r="10169" spans="45:56" x14ac:dyDescent="0.2">
      <c r="AS10169" s="4" t="s">
        <v>3668</v>
      </c>
      <c r="AT10169" s="4" t="s">
        <v>3669</v>
      </c>
      <c r="AU10169" s="4" t="s">
        <v>463</v>
      </c>
      <c r="AV10169" s="4" t="s">
        <v>796</v>
      </c>
      <c r="AW10169" s="4" t="s">
        <v>701</v>
      </c>
      <c r="AX10169" s="4"/>
      <c r="AY10169" s="4"/>
      <c r="AZ10169" s="4"/>
      <c r="BA10169" s="4"/>
      <c r="BB10169" s="4"/>
      <c r="BC10169" s="4">
        <v>40</v>
      </c>
      <c r="BD10169" t="str">
        <f>IF(AND(ADHOC!$G$15="",ADHOC!$S$4=""),"",IF(ADHOC!$G$15&lt;&gt;"",IF(ADHOC!$G$15=LEFT(Domein!$AS10169,LEN(ADHOC!$G$15)),MAX(Domein!BD$1:'Domein'!BD10168)+1,""),IF(ADHOC!$S$4=LEFT(Domein!$AS10169,LEN(ADHOC!$S$4)),MAX(Domein!BD$1:'Domein'!BD10168)+1,"")))</f>
        <v/>
      </c>
    </row>
    <row r="10170" spans="45:56" x14ac:dyDescent="0.2">
      <c r="AS10170" s="4" t="s">
        <v>3670</v>
      </c>
      <c r="AT10170" s="4" t="s">
        <v>3671</v>
      </c>
      <c r="AU10170" s="4" t="s">
        <v>463</v>
      </c>
      <c r="AV10170" s="4" t="s">
        <v>796</v>
      </c>
      <c r="AW10170" s="4" t="s">
        <v>701</v>
      </c>
      <c r="AX10170" s="4"/>
      <c r="AY10170" s="4"/>
      <c r="AZ10170" s="4"/>
      <c r="BA10170" s="4"/>
      <c r="BB10170" s="4"/>
      <c r="BC10170" s="4">
        <v>40</v>
      </c>
      <c r="BD10170" t="str">
        <f>IF(AND(ADHOC!$G$15="",ADHOC!$S$4=""),"",IF(ADHOC!$G$15&lt;&gt;"",IF(ADHOC!$G$15=LEFT(Domein!$AS10170,LEN(ADHOC!$G$15)),MAX(Domein!BD$1:'Domein'!BD10169)+1,""),IF(ADHOC!$S$4=LEFT(Domein!$AS10170,LEN(ADHOC!$S$4)),MAX(Domein!BD$1:'Domein'!BD10169)+1,"")))</f>
        <v/>
      </c>
    </row>
    <row r="10171" spans="45:56" x14ac:dyDescent="0.2">
      <c r="AS10171" s="4" t="s">
        <v>3672</v>
      </c>
      <c r="AT10171" s="4" t="s">
        <v>9991</v>
      </c>
      <c r="AU10171" s="4" t="s">
        <v>463</v>
      </c>
      <c r="AV10171" s="4" t="s">
        <v>797</v>
      </c>
      <c r="AW10171" s="4" t="s">
        <v>701</v>
      </c>
      <c r="AX10171" s="4"/>
      <c r="AY10171" s="4"/>
      <c r="AZ10171" s="4"/>
      <c r="BA10171" s="4"/>
      <c r="BB10171" s="4"/>
      <c r="BC10171" s="4">
        <v>40</v>
      </c>
      <c r="BD10171" t="str">
        <f>IF(AND(ADHOC!$G$15="",ADHOC!$S$4=""),"",IF(ADHOC!$G$15&lt;&gt;"",IF(ADHOC!$G$15=LEFT(Domein!$AS10171,LEN(ADHOC!$G$15)),MAX(Domein!BD$1:'Domein'!BD10170)+1,""),IF(ADHOC!$S$4=LEFT(Domein!$AS10171,LEN(ADHOC!$S$4)),MAX(Domein!BD$1:'Domein'!BD10170)+1,"")))</f>
        <v/>
      </c>
    </row>
    <row r="10172" spans="45:56" x14ac:dyDescent="0.2">
      <c r="AS10172" s="4" t="s">
        <v>8156</v>
      </c>
      <c r="AT10172" s="4" t="s">
        <v>3673</v>
      </c>
      <c r="AU10172" s="4" t="s">
        <v>459</v>
      </c>
      <c r="AV10172" s="4" t="s">
        <v>796</v>
      </c>
      <c r="AW10172" s="4" t="s">
        <v>701</v>
      </c>
      <c r="AX10172" s="4"/>
      <c r="AY10172" s="4"/>
      <c r="AZ10172" s="4"/>
      <c r="BA10172" s="4"/>
      <c r="BB10172" s="4"/>
      <c r="BC10172" s="4">
        <v>40</v>
      </c>
      <c r="BD10172" t="str">
        <f>IF(AND(ADHOC!$G$15="",ADHOC!$S$4=""),"",IF(ADHOC!$G$15&lt;&gt;"",IF(ADHOC!$G$15=LEFT(Domein!$AS10172,LEN(ADHOC!$G$15)),MAX(Domein!BD$1:'Domein'!BD10171)+1,""),IF(ADHOC!$S$4=LEFT(Domein!$AS10172,LEN(ADHOC!$S$4)),MAX(Domein!BD$1:'Domein'!BD10171)+1,"")))</f>
        <v/>
      </c>
    </row>
    <row r="10173" spans="45:56" x14ac:dyDescent="0.2">
      <c r="AS10173" s="4" t="s">
        <v>3674</v>
      </c>
      <c r="AT10173" s="4" t="s">
        <v>3675</v>
      </c>
      <c r="AU10173" s="4" t="s">
        <v>456</v>
      </c>
      <c r="AV10173" s="4" t="s">
        <v>796</v>
      </c>
      <c r="AW10173" s="4" t="s">
        <v>701</v>
      </c>
      <c r="AX10173" s="4"/>
      <c r="AY10173" s="4"/>
      <c r="AZ10173" s="4"/>
      <c r="BA10173" s="4"/>
      <c r="BB10173" s="4"/>
      <c r="BC10173" s="4">
        <v>40</v>
      </c>
      <c r="BD10173" t="str">
        <f>IF(AND(ADHOC!$G$15="",ADHOC!$S$4=""),"",IF(ADHOC!$G$15&lt;&gt;"",IF(ADHOC!$G$15=LEFT(Domein!$AS10173,LEN(ADHOC!$G$15)),MAX(Domein!BD$1:'Domein'!BD10172)+1,""),IF(ADHOC!$S$4=LEFT(Domein!$AS10173,LEN(ADHOC!$S$4)),MAX(Domein!BD$1:'Domein'!BD10172)+1,"")))</f>
        <v/>
      </c>
    </row>
    <row r="10174" spans="45:56" x14ac:dyDescent="0.2">
      <c r="AS10174" s="4" t="s">
        <v>3676</v>
      </c>
      <c r="AT10174" s="4" t="s">
        <v>3677</v>
      </c>
      <c r="AU10174" s="4" t="s">
        <v>456</v>
      </c>
      <c r="AV10174" s="4" t="s">
        <v>796</v>
      </c>
      <c r="AW10174" s="4" t="s">
        <v>701</v>
      </c>
      <c r="AX10174" s="4"/>
      <c r="AY10174" s="4"/>
      <c r="AZ10174" s="4"/>
      <c r="BA10174" s="4"/>
      <c r="BB10174" s="4"/>
      <c r="BC10174" s="4">
        <v>40</v>
      </c>
      <c r="BD10174" t="str">
        <f>IF(AND(ADHOC!$G$15="",ADHOC!$S$4=""),"",IF(ADHOC!$G$15&lt;&gt;"",IF(ADHOC!$G$15=LEFT(Domein!$AS10174,LEN(ADHOC!$G$15)),MAX(Domein!BD$1:'Domein'!BD10173)+1,""),IF(ADHOC!$S$4=LEFT(Domein!$AS10174,LEN(ADHOC!$S$4)),MAX(Domein!BD$1:'Domein'!BD10173)+1,"")))</f>
        <v/>
      </c>
    </row>
    <row r="10175" spans="45:56" x14ac:dyDescent="0.2">
      <c r="AS10175" s="4" t="s">
        <v>36062</v>
      </c>
      <c r="AT10175" s="4" t="s">
        <v>36063</v>
      </c>
      <c r="AU10175" s="4" t="s">
        <v>463</v>
      </c>
      <c r="AV10175" s="4" t="s">
        <v>797</v>
      </c>
      <c r="AW10175" s="4" t="s">
        <v>701</v>
      </c>
      <c r="AX10175" s="4"/>
      <c r="AY10175" s="4"/>
      <c r="AZ10175" s="4"/>
      <c r="BA10175" s="4"/>
      <c r="BB10175" s="4"/>
      <c r="BC10175" s="4">
        <v>40</v>
      </c>
      <c r="BD10175" t="str">
        <f>IF(AND(ADHOC!$G$15="",ADHOC!$S$4=""),"",IF(ADHOC!$G$15&lt;&gt;"",IF(ADHOC!$G$15=LEFT(Domein!$AS10175,LEN(ADHOC!$G$15)),MAX(Domein!BD$1:'Domein'!BD10174)+1,""),IF(ADHOC!$S$4=LEFT(Domein!$AS10175,LEN(ADHOC!$S$4)),MAX(Domein!BD$1:'Domein'!BD10174)+1,"")))</f>
        <v/>
      </c>
    </row>
    <row r="10176" spans="45:56" x14ac:dyDescent="0.2">
      <c r="AS10176" s="4" t="s">
        <v>3678</v>
      </c>
      <c r="AT10176" s="4" t="s">
        <v>10185</v>
      </c>
      <c r="AU10176" s="4" t="s">
        <v>463</v>
      </c>
      <c r="AV10176" s="4" t="s">
        <v>797</v>
      </c>
      <c r="AW10176" s="4" t="s">
        <v>701</v>
      </c>
      <c r="AX10176" s="4"/>
      <c r="AY10176" s="4"/>
      <c r="AZ10176" s="4"/>
      <c r="BA10176" s="4"/>
      <c r="BB10176" s="4"/>
      <c r="BC10176" s="4">
        <v>40</v>
      </c>
      <c r="BD10176" t="str">
        <f>IF(AND(ADHOC!$G$15="",ADHOC!$S$4=""),"",IF(ADHOC!$G$15&lt;&gt;"",IF(ADHOC!$G$15=LEFT(Domein!$AS10176,LEN(ADHOC!$G$15)),MAX(Domein!BD$1:'Domein'!BD10175)+1,""),IF(ADHOC!$S$4=LEFT(Domein!$AS10176,LEN(ADHOC!$S$4)),MAX(Domein!BD$1:'Domein'!BD10175)+1,"")))</f>
        <v/>
      </c>
    </row>
    <row r="10177" spans="45:56" x14ac:dyDescent="0.2">
      <c r="AS10177" s="4" t="s">
        <v>36064</v>
      </c>
      <c r="AT10177" s="4" t="s">
        <v>36065</v>
      </c>
      <c r="AU10177" s="4" t="s">
        <v>463</v>
      </c>
      <c r="AV10177" s="4" t="s">
        <v>796</v>
      </c>
      <c r="AW10177" s="4" t="s">
        <v>701</v>
      </c>
      <c r="AX10177" s="4"/>
      <c r="AY10177" s="4"/>
      <c r="AZ10177" s="4"/>
      <c r="BA10177" s="4"/>
      <c r="BB10177" s="4"/>
      <c r="BC10177" s="4">
        <v>40</v>
      </c>
      <c r="BD10177" t="str">
        <f>IF(AND(ADHOC!$G$15="",ADHOC!$S$4=""),"",IF(ADHOC!$G$15&lt;&gt;"",IF(ADHOC!$G$15=LEFT(Domein!$AS10177,LEN(ADHOC!$G$15)),MAX(Domein!BD$1:'Domein'!BD10176)+1,""),IF(ADHOC!$S$4=LEFT(Domein!$AS10177,LEN(ADHOC!$S$4)),MAX(Domein!BD$1:'Domein'!BD10176)+1,"")))</f>
        <v/>
      </c>
    </row>
    <row r="10178" spans="45:56" x14ac:dyDescent="0.2">
      <c r="AS10178" s="4" t="s">
        <v>32992</v>
      </c>
      <c r="AT10178" s="4" t="s">
        <v>32993</v>
      </c>
      <c r="AU10178" s="4" t="s">
        <v>456</v>
      </c>
      <c r="AV10178" s="4" t="s">
        <v>797</v>
      </c>
      <c r="AW10178" s="4" t="s">
        <v>701</v>
      </c>
      <c r="AX10178" s="4"/>
      <c r="AY10178" s="4"/>
      <c r="AZ10178" s="4"/>
      <c r="BA10178" s="4"/>
      <c r="BB10178" s="4"/>
      <c r="BC10178" s="4">
        <v>40</v>
      </c>
      <c r="BD10178" t="str">
        <f>IF(AND(ADHOC!$G$15="",ADHOC!$S$4=""),"",IF(ADHOC!$G$15&lt;&gt;"",IF(ADHOC!$G$15=LEFT(Domein!$AS10178,LEN(ADHOC!$G$15)),MAX(Domein!BD$1:'Domein'!BD10177)+1,""),IF(ADHOC!$S$4=LEFT(Domein!$AS10178,LEN(ADHOC!$S$4)),MAX(Domein!BD$1:'Domein'!BD10177)+1,"")))</f>
        <v/>
      </c>
    </row>
    <row r="10179" spans="45:56" x14ac:dyDescent="0.2">
      <c r="AS10179" s="4" t="s">
        <v>36066</v>
      </c>
      <c r="AT10179" s="4" t="s">
        <v>36067</v>
      </c>
      <c r="AU10179" s="4" t="s">
        <v>463</v>
      </c>
      <c r="AV10179" s="4" t="s">
        <v>796</v>
      </c>
      <c r="AW10179" s="4" t="s">
        <v>701</v>
      </c>
      <c r="AX10179" s="4"/>
      <c r="AY10179" s="4"/>
      <c r="AZ10179" s="4"/>
      <c r="BA10179" s="4"/>
      <c r="BB10179" s="4"/>
      <c r="BC10179" s="4">
        <v>40</v>
      </c>
      <c r="BD10179" t="str">
        <f>IF(AND(ADHOC!$G$15="",ADHOC!$S$4=""),"",IF(ADHOC!$G$15&lt;&gt;"",IF(ADHOC!$G$15=LEFT(Domein!$AS10179,LEN(ADHOC!$G$15)),MAX(Domein!BD$1:'Domein'!BD10178)+1,""),IF(ADHOC!$S$4=LEFT(Domein!$AS10179,LEN(ADHOC!$S$4)),MAX(Domein!BD$1:'Domein'!BD10178)+1,"")))</f>
        <v/>
      </c>
    </row>
    <row r="10180" spans="45:56" x14ac:dyDescent="0.2">
      <c r="AS10180" s="4" t="s">
        <v>36068</v>
      </c>
      <c r="AT10180" s="4" t="s">
        <v>36069</v>
      </c>
      <c r="AU10180" s="4" t="s">
        <v>463</v>
      </c>
      <c r="AV10180" s="4" t="s">
        <v>796</v>
      </c>
      <c r="AW10180" s="4" t="s">
        <v>701</v>
      </c>
      <c r="AX10180" s="4"/>
      <c r="AY10180" s="4"/>
      <c r="AZ10180" s="4"/>
      <c r="BA10180" s="4"/>
      <c r="BB10180" s="4"/>
      <c r="BC10180" s="4">
        <v>40</v>
      </c>
      <c r="BD10180" t="str">
        <f>IF(AND(ADHOC!$G$15="",ADHOC!$S$4=""),"",IF(ADHOC!$G$15&lt;&gt;"",IF(ADHOC!$G$15=LEFT(Domein!$AS10180,LEN(ADHOC!$G$15)),MAX(Domein!BD$1:'Domein'!BD10179)+1,""),IF(ADHOC!$S$4=LEFT(Domein!$AS10180,LEN(ADHOC!$S$4)),MAX(Domein!BD$1:'Domein'!BD10179)+1,"")))</f>
        <v/>
      </c>
    </row>
    <row r="10181" spans="45:56" x14ac:dyDescent="0.2">
      <c r="AS10181" s="4" t="s">
        <v>8357</v>
      </c>
      <c r="AT10181" s="4" t="s">
        <v>8358</v>
      </c>
      <c r="AU10181" s="4" t="s">
        <v>463</v>
      </c>
      <c r="AV10181" s="4" t="s">
        <v>797</v>
      </c>
      <c r="AW10181" s="4" t="s">
        <v>701</v>
      </c>
      <c r="AX10181" s="4"/>
      <c r="AY10181" s="4"/>
      <c r="AZ10181" s="4"/>
      <c r="BA10181" s="4"/>
      <c r="BB10181" s="4"/>
      <c r="BC10181" s="4">
        <v>40</v>
      </c>
      <c r="BD10181" t="str">
        <f>IF(AND(ADHOC!$G$15="",ADHOC!$S$4=""),"",IF(ADHOC!$G$15&lt;&gt;"",IF(ADHOC!$G$15=LEFT(Domein!$AS10181,LEN(ADHOC!$G$15)),MAX(Domein!BD$1:'Domein'!BD10180)+1,""),IF(ADHOC!$S$4=LEFT(Domein!$AS10181,LEN(ADHOC!$S$4)),MAX(Domein!BD$1:'Domein'!BD10180)+1,"")))</f>
        <v/>
      </c>
    </row>
    <row r="10182" spans="45:56" x14ac:dyDescent="0.2">
      <c r="AS10182" s="4" t="s">
        <v>3679</v>
      </c>
      <c r="AT10182" s="4" t="s">
        <v>7146</v>
      </c>
      <c r="AU10182" s="4" t="s">
        <v>463</v>
      </c>
      <c r="AV10182" s="4" t="s">
        <v>797</v>
      </c>
      <c r="AW10182" s="4" t="s">
        <v>701</v>
      </c>
      <c r="AX10182" s="4"/>
      <c r="AY10182" s="4"/>
      <c r="AZ10182" s="4"/>
      <c r="BA10182" s="4"/>
      <c r="BB10182" s="4"/>
      <c r="BC10182" s="4">
        <v>40</v>
      </c>
      <c r="BD10182" t="str">
        <f>IF(AND(ADHOC!$G$15="",ADHOC!$S$4=""),"",IF(ADHOC!$G$15&lt;&gt;"",IF(ADHOC!$G$15=LEFT(Domein!$AS10182,LEN(ADHOC!$G$15)),MAX(Domein!BD$1:'Domein'!BD10181)+1,""),IF(ADHOC!$S$4=LEFT(Domein!$AS10182,LEN(ADHOC!$S$4)),MAX(Domein!BD$1:'Domein'!BD10181)+1,"")))</f>
        <v/>
      </c>
    </row>
    <row r="10183" spans="45:56" x14ac:dyDescent="0.2">
      <c r="AS10183" s="4" t="s">
        <v>3680</v>
      </c>
      <c r="AT10183" s="4" t="s">
        <v>3681</v>
      </c>
      <c r="AU10183" s="4" t="s">
        <v>463</v>
      </c>
      <c r="AV10183" s="4" t="s">
        <v>796</v>
      </c>
      <c r="AW10183" s="4" t="s">
        <v>701</v>
      </c>
      <c r="AX10183" s="4"/>
      <c r="AY10183" s="4"/>
      <c r="AZ10183" s="4"/>
      <c r="BA10183" s="4"/>
      <c r="BB10183" s="4"/>
      <c r="BC10183" s="4">
        <v>40</v>
      </c>
      <c r="BD10183" t="str">
        <f>IF(AND(ADHOC!$G$15="",ADHOC!$S$4=""),"",IF(ADHOC!$G$15&lt;&gt;"",IF(ADHOC!$G$15=LEFT(Domein!$AS10183,LEN(ADHOC!$G$15)),MAX(Domein!BD$1:'Domein'!BD10182)+1,""),IF(ADHOC!$S$4=LEFT(Domein!$AS10183,LEN(ADHOC!$S$4)),MAX(Domein!BD$1:'Domein'!BD10182)+1,"")))</f>
        <v/>
      </c>
    </row>
    <row r="10184" spans="45:56" x14ac:dyDescent="0.2">
      <c r="AS10184" s="4" t="s">
        <v>3682</v>
      </c>
      <c r="AT10184" s="4" t="s">
        <v>3683</v>
      </c>
      <c r="AU10184" s="4" t="s">
        <v>463</v>
      </c>
      <c r="AV10184" s="4" t="s">
        <v>796</v>
      </c>
      <c r="AW10184" s="4" t="s">
        <v>701</v>
      </c>
      <c r="AX10184" s="4"/>
      <c r="AY10184" s="4"/>
      <c r="AZ10184" s="4"/>
      <c r="BA10184" s="4"/>
      <c r="BB10184" s="4"/>
      <c r="BC10184" s="4">
        <v>40</v>
      </c>
      <c r="BD10184" t="str">
        <f>IF(AND(ADHOC!$G$15="",ADHOC!$S$4=""),"",IF(ADHOC!$G$15&lt;&gt;"",IF(ADHOC!$G$15=LEFT(Domein!$AS10184,LEN(ADHOC!$G$15)),MAX(Domein!BD$1:'Domein'!BD10183)+1,""),IF(ADHOC!$S$4=LEFT(Domein!$AS10184,LEN(ADHOC!$S$4)),MAX(Domein!BD$1:'Domein'!BD10183)+1,"")))</f>
        <v/>
      </c>
    </row>
    <row r="10185" spans="45:56" x14ac:dyDescent="0.2">
      <c r="AS10185" s="4" t="s">
        <v>3684</v>
      </c>
      <c r="AT10185" s="4" t="s">
        <v>3685</v>
      </c>
      <c r="AU10185" s="4" t="s">
        <v>456</v>
      </c>
      <c r="AV10185" s="4" t="s">
        <v>796</v>
      </c>
      <c r="AW10185" s="4" t="s">
        <v>701</v>
      </c>
      <c r="AX10185" s="4"/>
      <c r="AY10185" s="4"/>
      <c r="AZ10185" s="4"/>
      <c r="BA10185" s="4"/>
      <c r="BB10185" s="4"/>
      <c r="BC10185" s="4">
        <v>40</v>
      </c>
      <c r="BD10185" t="str">
        <f>IF(AND(ADHOC!$G$15="",ADHOC!$S$4=""),"",IF(ADHOC!$G$15&lt;&gt;"",IF(ADHOC!$G$15=LEFT(Domein!$AS10185,LEN(ADHOC!$G$15)),MAX(Domein!BD$1:'Domein'!BD10184)+1,""),IF(ADHOC!$S$4=LEFT(Domein!$AS10185,LEN(ADHOC!$S$4)),MAX(Domein!BD$1:'Domein'!BD10184)+1,"")))</f>
        <v/>
      </c>
    </row>
    <row r="10186" spans="45:56" x14ac:dyDescent="0.2">
      <c r="AS10186" s="4" t="s">
        <v>3686</v>
      </c>
      <c r="AT10186" s="4" t="s">
        <v>3687</v>
      </c>
      <c r="AU10186" s="4" t="s">
        <v>463</v>
      </c>
      <c r="AV10186" s="4" t="s">
        <v>796</v>
      </c>
      <c r="AW10186" s="4" t="s">
        <v>701</v>
      </c>
      <c r="AX10186" s="4"/>
      <c r="AY10186" s="4"/>
      <c r="AZ10186" s="4"/>
      <c r="BA10186" s="4"/>
      <c r="BB10186" s="4"/>
      <c r="BC10186" s="4">
        <v>40</v>
      </c>
      <c r="BD10186" t="str">
        <f>IF(AND(ADHOC!$G$15="",ADHOC!$S$4=""),"",IF(ADHOC!$G$15&lt;&gt;"",IF(ADHOC!$G$15=LEFT(Domein!$AS10186,LEN(ADHOC!$G$15)),MAX(Domein!BD$1:'Domein'!BD10185)+1,""),IF(ADHOC!$S$4=LEFT(Domein!$AS10186,LEN(ADHOC!$S$4)),MAX(Domein!BD$1:'Domein'!BD10185)+1,"")))</f>
        <v/>
      </c>
    </row>
    <row r="10187" spans="45:56" x14ac:dyDescent="0.2">
      <c r="AS10187" s="4" t="s">
        <v>3688</v>
      </c>
      <c r="AT10187" s="4" t="s">
        <v>3689</v>
      </c>
      <c r="AU10187" s="4" t="s">
        <v>463</v>
      </c>
      <c r="AV10187" s="4" t="s">
        <v>796</v>
      </c>
      <c r="AW10187" s="4" t="s">
        <v>701</v>
      </c>
      <c r="AX10187" s="4"/>
      <c r="AY10187" s="4"/>
      <c r="AZ10187" s="4"/>
      <c r="BA10187" s="4"/>
      <c r="BB10187" s="4"/>
      <c r="BC10187" s="4">
        <v>40</v>
      </c>
      <c r="BD10187" t="str">
        <f>IF(AND(ADHOC!$G$15="",ADHOC!$S$4=""),"",IF(ADHOC!$G$15&lt;&gt;"",IF(ADHOC!$G$15=LEFT(Domein!$AS10187,LEN(ADHOC!$G$15)),MAX(Domein!BD$1:'Domein'!BD10186)+1,""),IF(ADHOC!$S$4=LEFT(Domein!$AS10187,LEN(ADHOC!$S$4)),MAX(Domein!BD$1:'Domein'!BD10186)+1,"")))</f>
        <v/>
      </c>
    </row>
    <row r="10188" spans="45:56" x14ac:dyDescent="0.2">
      <c r="AS10188" s="4" t="s">
        <v>3690</v>
      </c>
      <c r="AT10188" s="4" t="s">
        <v>3691</v>
      </c>
      <c r="AU10188" s="4" t="s">
        <v>463</v>
      </c>
      <c r="AV10188" s="4" t="s">
        <v>796</v>
      </c>
      <c r="AW10188" s="4" t="s">
        <v>701</v>
      </c>
      <c r="AX10188" s="4"/>
      <c r="AY10188" s="4"/>
      <c r="AZ10188" s="4"/>
      <c r="BA10188" s="4"/>
      <c r="BB10188" s="4"/>
      <c r="BC10188" s="4">
        <v>40</v>
      </c>
      <c r="BD10188" t="str">
        <f>IF(AND(ADHOC!$G$15="",ADHOC!$S$4=""),"",IF(ADHOC!$G$15&lt;&gt;"",IF(ADHOC!$G$15=LEFT(Domein!$AS10188,LEN(ADHOC!$G$15)),MAX(Domein!BD$1:'Domein'!BD10187)+1,""),IF(ADHOC!$S$4=LEFT(Domein!$AS10188,LEN(ADHOC!$S$4)),MAX(Domein!BD$1:'Domein'!BD10187)+1,"")))</f>
        <v/>
      </c>
    </row>
    <row r="10189" spans="45:56" x14ac:dyDescent="0.2">
      <c r="AS10189" s="4" t="s">
        <v>3692</v>
      </c>
      <c r="AT10189" s="4" t="s">
        <v>3693</v>
      </c>
      <c r="AU10189" s="4" t="s">
        <v>463</v>
      </c>
      <c r="AV10189" s="4" t="s">
        <v>796</v>
      </c>
      <c r="AW10189" s="4" t="s">
        <v>701</v>
      </c>
      <c r="AX10189" s="4"/>
      <c r="AY10189" s="4"/>
      <c r="AZ10189" s="4"/>
      <c r="BA10189" s="4"/>
      <c r="BB10189" s="4"/>
      <c r="BC10189" s="4">
        <v>40</v>
      </c>
      <c r="BD10189" t="str">
        <f>IF(AND(ADHOC!$G$15="",ADHOC!$S$4=""),"",IF(ADHOC!$G$15&lt;&gt;"",IF(ADHOC!$G$15=LEFT(Domein!$AS10189,LEN(ADHOC!$G$15)),MAX(Domein!BD$1:'Domein'!BD10188)+1,""),IF(ADHOC!$S$4=LEFT(Domein!$AS10189,LEN(ADHOC!$S$4)),MAX(Domein!BD$1:'Domein'!BD10188)+1,"")))</f>
        <v/>
      </c>
    </row>
    <row r="10190" spans="45:56" x14ac:dyDescent="0.2">
      <c r="AS10190" s="4" t="s">
        <v>3694</v>
      </c>
      <c r="AT10190" s="4" t="s">
        <v>3695</v>
      </c>
      <c r="AU10190" s="4" t="s">
        <v>463</v>
      </c>
      <c r="AV10190" s="4" t="s">
        <v>796</v>
      </c>
      <c r="AW10190" s="4" t="s">
        <v>701</v>
      </c>
      <c r="AX10190" s="4"/>
      <c r="AY10190" s="4"/>
      <c r="AZ10190" s="4"/>
      <c r="BA10190" s="4"/>
      <c r="BB10190" s="4"/>
      <c r="BC10190" s="4">
        <v>40</v>
      </c>
      <c r="BD10190" t="str">
        <f>IF(AND(ADHOC!$G$15="",ADHOC!$S$4=""),"",IF(ADHOC!$G$15&lt;&gt;"",IF(ADHOC!$G$15=LEFT(Domein!$AS10190,LEN(ADHOC!$G$15)),MAX(Domein!BD$1:'Domein'!BD10189)+1,""),IF(ADHOC!$S$4=LEFT(Domein!$AS10190,LEN(ADHOC!$S$4)),MAX(Domein!BD$1:'Domein'!BD10189)+1,"")))</f>
        <v/>
      </c>
    </row>
    <row r="10191" spans="45:56" x14ac:dyDescent="0.2">
      <c r="AS10191" s="4" t="s">
        <v>3696</v>
      </c>
      <c r="AT10191" s="4" t="s">
        <v>3697</v>
      </c>
      <c r="AU10191" s="4" t="s">
        <v>463</v>
      </c>
      <c r="AV10191" s="4" t="s">
        <v>796</v>
      </c>
      <c r="AW10191" s="4" t="s">
        <v>701</v>
      </c>
      <c r="AX10191" s="4"/>
      <c r="AY10191" s="4"/>
      <c r="AZ10191" s="4"/>
      <c r="BA10191" s="4"/>
      <c r="BB10191" s="4"/>
      <c r="BC10191" s="4">
        <v>40</v>
      </c>
      <c r="BD10191" t="str">
        <f>IF(AND(ADHOC!$G$15="",ADHOC!$S$4=""),"",IF(ADHOC!$G$15&lt;&gt;"",IF(ADHOC!$G$15=LEFT(Domein!$AS10191,LEN(ADHOC!$G$15)),MAX(Domein!BD$1:'Domein'!BD10190)+1,""),IF(ADHOC!$S$4=LEFT(Domein!$AS10191,LEN(ADHOC!$S$4)),MAX(Domein!BD$1:'Domein'!BD10190)+1,"")))</f>
        <v/>
      </c>
    </row>
    <row r="10192" spans="45:56" x14ac:dyDescent="0.2">
      <c r="AS10192" s="4" t="s">
        <v>3698</v>
      </c>
      <c r="AT10192" s="4" t="s">
        <v>3699</v>
      </c>
      <c r="AU10192" s="4" t="s">
        <v>463</v>
      </c>
      <c r="AV10192" s="4" t="s">
        <v>796</v>
      </c>
      <c r="AW10192" s="4" t="s">
        <v>701</v>
      </c>
      <c r="AX10192" s="4"/>
      <c r="AY10192" s="4"/>
      <c r="AZ10192" s="4"/>
      <c r="BA10192" s="4"/>
      <c r="BB10192" s="4"/>
      <c r="BC10192" s="4">
        <v>40</v>
      </c>
      <c r="BD10192" t="str">
        <f>IF(AND(ADHOC!$G$15="",ADHOC!$S$4=""),"",IF(ADHOC!$G$15&lt;&gt;"",IF(ADHOC!$G$15=LEFT(Domein!$AS10192,LEN(ADHOC!$G$15)),MAX(Domein!BD$1:'Domein'!BD10191)+1,""),IF(ADHOC!$S$4=LEFT(Domein!$AS10192,LEN(ADHOC!$S$4)),MAX(Domein!BD$1:'Domein'!BD10191)+1,"")))</f>
        <v/>
      </c>
    </row>
    <row r="10193" spans="45:56" x14ac:dyDescent="0.2">
      <c r="AS10193" s="4" t="s">
        <v>3700</v>
      </c>
      <c r="AT10193" s="4" t="s">
        <v>3701</v>
      </c>
      <c r="AU10193" s="4" t="s">
        <v>463</v>
      </c>
      <c r="AV10193" s="4" t="s">
        <v>796</v>
      </c>
      <c r="AW10193" s="4" t="s">
        <v>701</v>
      </c>
      <c r="AX10193" s="4"/>
      <c r="AY10193" s="4"/>
      <c r="AZ10193" s="4"/>
      <c r="BA10193" s="4"/>
      <c r="BB10193" s="4"/>
      <c r="BC10193" s="4">
        <v>40</v>
      </c>
      <c r="BD10193" t="str">
        <f>IF(AND(ADHOC!$G$15="",ADHOC!$S$4=""),"",IF(ADHOC!$G$15&lt;&gt;"",IF(ADHOC!$G$15=LEFT(Domein!$AS10193,LEN(ADHOC!$G$15)),MAX(Domein!BD$1:'Domein'!BD10192)+1,""),IF(ADHOC!$S$4=LEFT(Domein!$AS10193,LEN(ADHOC!$S$4)),MAX(Domein!BD$1:'Domein'!BD10192)+1,"")))</f>
        <v/>
      </c>
    </row>
    <row r="10194" spans="45:56" x14ac:dyDescent="0.2">
      <c r="AS10194" s="4" t="s">
        <v>3702</v>
      </c>
      <c r="AT10194" s="4" t="s">
        <v>3703</v>
      </c>
      <c r="AU10194" s="4" t="s">
        <v>456</v>
      </c>
      <c r="AV10194" s="4" t="s">
        <v>796</v>
      </c>
      <c r="AW10194" s="4" t="s">
        <v>701</v>
      </c>
      <c r="AX10194" s="4"/>
      <c r="AY10194" s="4"/>
      <c r="AZ10194" s="4"/>
      <c r="BA10194" s="4"/>
      <c r="BB10194" s="4"/>
      <c r="BC10194" s="4">
        <v>40</v>
      </c>
      <c r="BD10194" t="str">
        <f>IF(AND(ADHOC!$G$15="",ADHOC!$S$4=""),"",IF(ADHOC!$G$15&lt;&gt;"",IF(ADHOC!$G$15=LEFT(Domein!$AS10194,LEN(ADHOC!$G$15)),MAX(Domein!BD$1:'Domein'!BD10193)+1,""),IF(ADHOC!$S$4=LEFT(Domein!$AS10194,LEN(ADHOC!$S$4)),MAX(Domein!BD$1:'Domein'!BD10193)+1,"")))</f>
        <v/>
      </c>
    </row>
    <row r="10195" spans="45:56" x14ac:dyDescent="0.2">
      <c r="AS10195" s="4" t="s">
        <v>3704</v>
      </c>
      <c r="AT10195" s="4" t="s">
        <v>3705</v>
      </c>
      <c r="AU10195" s="4" t="s">
        <v>456</v>
      </c>
      <c r="AV10195" s="4" t="s">
        <v>796</v>
      </c>
      <c r="AW10195" s="4" t="s">
        <v>701</v>
      </c>
      <c r="AX10195" s="4"/>
      <c r="AY10195" s="4"/>
      <c r="AZ10195" s="4"/>
      <c r="BA10195" s="4"/>
      <c r="BB10195" s="4"/>
      <c r="BC10195" s="4">
        <v>40</v>
      </c>
      <c r="BD10195" t="str">
        <f>IF(AND(ADHOC!$G$15="",ADHOC!$S$4=""),"",IF(ADHOC!$G$15&lt;&gt;"",IF(ADHOC!$G$15=LEFT(Domein!$AS10195,LEN(ADHOC!$G$15)),MAX(Domein!BD$1:'Domein'!BD10194)+1,""),IF(ADHOC!$S$4=LEFT(Domein!$AS10195,LEN(ADHOC!$S$4)),MAX(Domein!BD$1:'Domein'!BD10194)+1,"")))</f>
        <v/>
      </c>
    </row>
    <row r="10196" spans="45:56" x14ac:dyDescent="0.2">
      <c r="AS10196" s="4" t="s">
        <v>3706</v>
      </c>
      <c r="AT10196" s="4" t="s">
        <v>3707</v>
      </c>
      <c r="AU10196" s="4" t="s">
        <v>463</v>
      </c>
      <c r="AV10196" s="4" t="s">
        <v>796</v>
      </c>
      <c r="AW10196" s="4" t="s">
        <v>701</v>
      </c>
      <c r="AX10196" s="4"/>
      <c r="AY10196" s="4"/>
      <c r="AZ10196" s="4"/>
      <c r="BA10196" s="4"/>
      <c r="BB10196" s="4"/>
      <c r="BC10196" s="4">
        <v>40</v>
      </c>
      <c r="BD10196" t="str">
        <f>IF(AND(ADHOC!$G$15="",ADHOC!$S$4=""),"",IF(ADHOC!$G$15&lt;&gt;"",IF(ADHOC!$G$15=LEFT(Domein!$AS10196,LEN(ADHOC!$G$15)),MAX(Domein!BD$1:'Domein'!BD10195)+1,""),IF(ADHOC!$S$4=LEFT(Domein!$AS10196,LEN(ADHOC!$S$4)),MAX(Domein!BD$1:'Domein'!BD10195)+1,"")))</f>
        <v/>
      </c>
    </row>
    <row r="10197" spans="45:56" x14ac:dyDescent="0.2">
      <c r="AS10197" s="4" t="s">
        <v>3708</v>
      </c>
      <c r="AT10197" s="4" t="s">
        <v>3709</v>
      </c>
      <c r="AU10197" s="4" t="s">
        <v>463</v>
      </c>
      <c r="AV10197" s="4" t="s">
        <v>796</v>
      </c>
      <c r="AW10197" s="4" t="s">
        <v>701</v>
      </c>
      <c r="AX10197" s="4"/>
      <c r="AY10197" s="4"/>
      <c r="AZ10197" s="4"/>
      <c r="BA10197" s="4"/>
      <c r="BB10197" s="4"/>
      <c r="BC10197" s="4">
        <v>40</v>
      </c>
      <c r="BD10197" t="str">
        <f>IF(AND(ADHOC!$G$15="",ADHOC!$S$4=""),"",IF(ADHOC!$G$15&lt;&gt;"",IF(ADHOC!$G$15=LEFT(Domein!$AS10197,LEN(ADHOC!$G$15)),MAX(Domein!BD$1:'Domein'!BD10196)+1,""),IF(ADHOC!$S$4=LEFT(Domein!$AS10197,LEN(ADHOC!$S$4)),MAX(Domein!BD$1:'Domein'!BD10196)+1,"")))</f>
        <v/>
      </c>
    </row>
    <row r="10198" spans="45:56" x14ac:dyDescent="0.2">
      <c r="AS10198" s="4" t="s">
        <v>3710</v>
      </c>
      <c r="AT10198" s="4" t="s">
        <v>3711</v>
      </c>
      <c r="AU10198" s="4" t="s">
        <v>463</v>
      </c>
      <c r="AV10198" s="4" t="s">
        <v>796</v>
      </c>
      <c r="AW10198" s="4" t="s">
        <v>701</v>
      </c>
      <c r="AX10198" s="4"/>
      <c r="AY10198" s="4"/>
      <c r="AZ10198" s="4"/>
      <c r="BA10198" s="4"/>
      <c r="BB10198" s="4"/>
      <c r="BC10198" s="4">
        <v>40</v>
      </c>
      <c r="BD10198" t="str">
        <f>IF(AND(ADHOC!$G$15="",ADHOC!$S$4=""),"",IF(ADHOC!$G$15&lt;&gt;"",IF(ADHOC!$G$15=LEFT(Domein!$AS10198,LEN(ADHOC!$G$15)),MAX(Domein!BD$1:'Domein'!BD10197)+1,""),IF(ADHOC!$S$4=LEFT(Domein!$AS10198,LEN(ADHOC!$S$4)),MAX(Domein!BD$1:'Domein'!BD10197)+1,"")))</f>
        <v/>
      </c>
    </row>
    <row r="10199" spans="45:56" x14ac:dyDescent="0.2">
      <c r="AS10199" s="4" t="s">
        <v>3712</v>
      </c>
      <c r="AT10199" s="4" t="s">
        <v>3713</v>
      </c>
      <c r="AU10199" s="4" t="s">
        <v>456</v>
      </c>
      <c r="AV10199" s="4" t="s">
        <v>796</v>
      </c>
      <c r="AW10199" s="4" t="s">
        <v>701</v>
      </c>
      <c r="AX10199" s="4"/>
      <c r="AY10199" s="4"/>
      <c r="AZ10199" s="4"/>
      <c r="BA10199" s="4"/>
      <c r="BB10199" s="4"/>
      <c r="BC10199" s="4">
        <v>40</v>
      </c>
      <c r="BD10199" t="str">
        <f>IF(AND(ADHOC!$G$15="",ADHOC!$S$4=""),"",IF(ADHOC!$G$15&lt;&gt;"",IF(ADHOC!$G$15=LEFT(Domein!$AS10199,LEN(ADHOC!$G$15)),MAX(Domein!BD$1:'Domein'!BD10198)+1,""),IF(ADHOC!$S$4=LEFT(Domein!$AS10199,LEN(ADHOC!$S$4)),MAX(Domein!BD$1:'Domein'!BD10198)+1,"")))</f>
        <v/>
      </c>
    </row>
    <row r="10200" spans="45:56" x14ac:dyDescent="0.2">
      <c r="AS10200" s="4" t="s">
        <v>3714</v>
      </c>
      <c r="AT10200" s="4" t="s">
        <v>3715</v>
      </c>
      <c r="AU10200" s="4" t="s">
        <v>456</v>
      </c>
      <c r="AV10200" s="4" t="s">
        <v>796</v>
      </c>
      <c r="AW10200" s="4" t="s">
        <v>701</v>
      </c>
      <c r="AX10200" s="4"/>
      <c r="AY10200" s="4"/>
      <c r="AZ10200" s="4"/>
      <c r="BA10200" s="4"/>
      <c r="BB10200" s="4"/>
      <c r="BC10200" s="4">
        <v>40</v>
      </c>
      <c r="BD10200" t="str">
        <f>IF(AND(ADHOC!$G$15="",ADHOC!$S$4=""),"",IF(ADHOC!$G$15&lt;&gt;"",IF(ADHOC!$G$15=LEFT(Domein!$AS10200,LEN(ADHOC!$G$15)),MAX(Domein!BD$1:'Domein'!BD10199)+1,""),IF(ADHOC!$S$4=LEFT(Domein!$AS10200,LEN(ADHOC!$S$4)),MAX(Domein!BD$1:'Domein'!BD10199)+1,"")))</f>
        <v/>
      </c>
    </row>
    <row r="10201" spans="45:56" x14ac:dyDescent="0.2">
      <c r="AS10201" s="4" t="s">
        <v>37832</v>
      </c>
      <c r="AT10201" s="4" t="s">
        <v>37833</v>
      </c>
      <c r="AU10201" s="4" t="s">
        <v>456</v>
      </c>
      <c r="AV10201" s="4" t="s">
        <v>797</v>
      </c>
      <c r="AW10201" s="4" t="s">
        <v>701</v>
      </c>
      <c r="AX10201" s="4"/>
      <c r="AY10201" s="4"/>
      <c r="AZ10201" s="4"/>
      <c r="BA10201" s="4"/>
      <c r="BB10201" s="4"/>
      <c r="BC10201" s="4">
        <v>40</v>
      </c>
      <c r="BD10201" t="str">
        <f>IF(AND(ADHOC!$G$15="",ADHOC!$S$4=""),"",IF(ADHOC!$G$15&lt;&gt;"",IF(ADHOC!$G$15=LEFT(Domein!$AS10201,LEN(ADHOC!$G$15)),MAX(Domein!BD$1:'Domein'!BD10200)+1,""),IF(ADHOC!$S$4=LEFT(Domein!$AS10201,LEN(ADHOC!$S$4)),MAX(Domein!BD$1:'Domein'!BD10200)+1,"")))</f>
        <v/>
      </c>
    </row>
    <row r="10202" spans="45:56" x14ac:dyDescent="0.2">
      <c r="AS10202" s="4" t="s">
        <v>3716</v>
      </c>
      <c r="AT10202" s="4" t="s">
        <v>3717</v>
      </c>
      <c r="AU10202" s="4" t="s">
        <v>456</v>
      </c>
      <c r="AV10202" s="4" t="s">
        <v>796</v>
      </c>
      <c r="AW10202" s="4" t="s">
        <v>701</v>
      </c>
      <c r="AX10202" s="4"/>
      <c r="AY10202" s="4"/>
      <c r="AZ10202" s="4"/>
      <c r="BA10202" s="4"/>
      <c r="BB10202" s="4"/>
      <c r="BC10202" s="4">
        <v>40</v>
      </c>
      <c r="BD10202" t="str">
        <f>IF(AND(ADHOC!$G$15="",ADHOC!$S$4=""),"",IF(ADHOC!$G$15&lt;&gt;"",IF(ADHOC!$G$15=LEFT(Domein!$AS10202,LEN(ADHOC!$G$15)),MAX(Domein!BD$1:'Domein'!BD10201)+1,""),IF(ADHOC!$S$4=LEFT(Domein!$AS10202,LEN(ADHOC!$S$4)),MAX(Domein!BD$1:'Domein'!BD10201)+1,"")))</f>
        <v/>
      </c>
    </row>
    <row r="10203" spans="45:56" x14ac:dyDescent="0.2">
      <c r="AS10203" s="4" t="s">
        <v>3719</v>
      </c>
      <c r="AT10203" s="4" t="s">
        <v>3718</v>
      </c>
      <c r="AU10203" s="4" t="s">
        <v>456</v>
      </c>
      <c r="AV10203" s="4" t="s">
        <v>796</v>
      </c>
      <c r="AW10203" s="4" t="s">
        <v>701</v>
      </c>
      <c r="AX10203" s="4"/>
      <c r="AY10203" s="4"/>
      <c r="AZ10203" s="4"/>
      <c r="BA10203" s="4"/>
      <c r="BB10203" s="4"/>
      <c r="BC10203" s="4">
        <v>40</v>
      </c>
      <c r="BD10203" t="str">
        <f>IF(AND(ADHOC!$G$15="",ADHOC!$S$4=""),"",IF(ADHOC!$G$15&lt;&gt;"",IF(ADHOC!$G$15=LEFT(Domein!$AS10203,LEN(ADHOC!$G$15)),MAX(Domein!BD$1:'Domein'!BD10202)+1,""),IF(ADHOC!$S$4=LEFT(Domein!$AS10203,LEN(ADHOC!$S$4)),MAX(Domein!BD$1:'Domein'!BD10202)+1,"")))</f>
        <v/>
      </c>
    </row>
    <row r="10204" spans="45:56" x14ac:dyDescent="0.2">
      <c r="AS10204" s="4" t="s">
        <v>3720</v>
      </c>
      <c r="AT10204" s="4" t="s">
        <v>3721</v>
      </c>
      <c r="AU10204" s="4" t="s">
        <v>456</v>
      </c>
      <c r="AV10204" s="4" t="s">
        <v>796</v>
      </c>
      <c r="AW10204" s="4" t="s">
        <v>701</v>
      </c>
      <c r="AX10204" s="4"/>
      <c r="AY10204" s="4"/>
      <c r="AZ10204" s="4"/>
      <c r="BA10204" s="4"/>
      <c r="BB10204" s="4"/>
      <c r="BC10204" s="4">
        <v>40</v>
      </c>
      <c r="BD10204" t="str">
        <f>IF(AND(ADHOC!$G$15="",ADHOC!$S$4=""),"",IF(ADHOC!$G$15&lt;&gt;"",IF(ADHOC!$G$15=LEFT(Domein!$AS10204,LEN(ADHOC!$G$15)),MAX(Domein!BD$1:'Domein'!BD10203)+1,""),IF(ADHOC!$S$4=LEFT(Domein!$AS10204,LEN(ADHOC!$S$4)),MAX(Domein!BD$1:'Domein'!BD10203)+1,"")))</f>
        <v/>
      </c>
    </row>
    <row r="10205" spans="45:56" x14ac:dyDescent="0.2">
      <c r="AS10205" s="4" t="s">
        <v>3722</v>
      </c>
      <c r="AT10205" s="4" t="s">
        <v>3723</v>
      </c>
      <c r="AU10205" s="4" t="s">
        <v>463</v>
      </c>
      <c r="AV10205" s="4" t="s">
        <v>796</v>
      </c>
      <c r="AW10205" s="4" t="s">
        <v>701</v>
      </c>
      <c r="AX10205" s="4"/>
      <c r="AY10205" s="4"/>
      <c r="AZ10205" s="4"/>
      <c r="BA10205" s="4"/>
      <c r="BB10205" s="4"/>
      <c r="BC10205" s="4">
        <v>40</v>
      </c>
      <c r="BD10205" t="str">
        <f>IF(AND(ADHOC!$G$15="",ADHOC!$S$4=""),"",IF(ADHOC!$G$15&lt;&gt;"",IF(ADHOC!$G$15=LEFT(Domein!$AS10205,LEN(ADHOC!$G$15)),MAX(Domein!BD$1:'Domein'!BD10204)+1,""),IF(ADHOC!$S$4=LEFT(Domein!$AS10205,LEN(ADHOC!$S$4)),MAX(Domein!BD$1:'Domein'!BD10204)+1,"")))</f>
        <v/>
      </c>
    </row>
    <row r="10206" spans="45:56" x14ac:dyDescent="0.2">
      <c r="AS10206" s="4" t="s">
        <v>3724</v>
      </c>
      <c r="AT10206" s="4" t="s">
        <v>3725</v>
      </c>
      <c r="AU10206" s="4" t="s">
        <v>463</v>
      </c>
      <c r="AV10206" s="4" t="s">
        <v>796</v>
      </c>
      <c r="AW10206" s="4" t="s">
        <v>701</v>
      </c>
      <c r="AX10206" s="4"/>
      <c r="AY10206" s="4"/>
      <c r="AZ10206" s="4"/>
      <c r="BA10206" s="4"/>
      <c r="BB10206" s="4"/>
      <c r="BC10206" s="4">
        <v>40</v>
      </c>
      <c r="BD10206" t="str">
        <f>IF(AND(ADHOC!$G$15="",ADHOC!$S$4=""),"",IF(ADHOC!$G$15&lt;&gt;"",IF(ADHOC!$G$15=LEFT(Domein!$AS10206,LEN(ADHOC!$G$15)),MAX(Domein!BD$1:'Domein'!BD10205)+1,""),IF(ADHOC!$S$4=LEFT(Domein!$AS10206,LEN(ADHOC!$S$4)),MAX(Domein!BD$1:'Domein'!BD10205)+1,"")))</f>
        <v/>
      </c>
    </row>
    <row r="10207" spans="45:56" x14ac:dyDescent="0.2">
      <c r="AS10207" s="4" t="s">
        <v>3726</v>
      </c>
      <c r="AT10207" s="4" t="s">
        <v>3727</v>
      </c>
      <c r="AU10207" s="4" t="s">
        <v>463</v>
      </c>
      <c r="AV10207" s="4" t="s">
        <v>796</v>
      </c>
      <c r="AW10207" s="4" t="s">
        <v>701</v>
      </c>
      <c r="AX10207" s="4"/>
      <c r="AY10207" s="4"/>
      <c r="AZ10207" s="4"/>
      <c r="BA10207" s="4"/>
      <c r="BB10207" s="4"/>
      <c r="BC10207" s="4">
        <v>40</v>
      </c>
      <c r="BD10207" t="str">
        <f>IF(AND(ADHOC!$G$15="",ADHOC!$S$4=""),"",IF(ADHOC!$G$15&lt;&gt;"",IF(ADHOC!$G$15=LEFT(Domein!$AS10207,LEN(ADHOC!$G$15)),MAX(Domein!BD$1:'Domein'!BD10206)+1,""),IF(ADHOC!$S$4=LEFT(Domein!$AS10207,LEN(ADHOC!$S$4)),MAX(Domein!BD$1:'Domein'!BD10206)+1,"")))</f>
        <v/>
      </c>
    </row>
    <row r="10208" spans="45:56" x14ac:dyDescent="0.2">
      <c r="AS10208" s="4" t="s">
        <v>3728</v>
      </c>
      <c r="AT10208" s="4" t="s">
        <v>3729</v>
      </c>
      <c r="AU10208" s="4" t="s">
        <v>456</v>
      </c>
      <c r="AV10208" s="4" t="s">
        <v>796</v>
      </c>
      <c r="AW10208" s="4" t="s">
        <v>701</v>
      </c>
      <c r="AX10208" s="4"/>
      <c r="AY10208" s="4"/>
      <c r="AZ10208" s="4"/>
      <c r="BA10208" s="4"/>
      <c r="BB10208" s="4"/>
      <c r="BC10208" s="4">
        <v>40</v>
      </c>
      <c r="BD10208" t="str">
        <f>IF(AND(ADHOC!$G$15="",ADHOC!$S$4=""),"",IF(ADHOC!$G$15&lt;&gt;"",IF(ADHOC!$G$15=LEFT(Domein!$AS10208,LEN(ADHOC!$G$15)),MAX(Domein!BD$1:'Domein'!BD10207)+1,""),IF(ADHOC!$S$4=LEFT(Domein!$AS10208,LEN(ADHOC!$S$4)),MAX(Domein!BD$1:'Domein'!BD10207)+1,"")))</f>
        <v/>
      </c>
    </row>
    <row r="10209" spans="45:56" x14ac:dyDescent="0.2">
      <c r="AS10209" s="4" t="s">
        <v>3730</v>
      </c>
      <c r="AT10209" s="4" t="s">
        <v>3731</v>
      </c>
      <c r="AU10209" s="4" t="s">
        <v>456</v>
      </c>
      <c r="AV10209" s="4" t="s">
        <v>796</v>
      </c>
      <c r="AW10209" s="4" t="s">
        <v>701</v>
      </c>
      <c r="AX10209" s="4"/>
      <c r="AY10209" s="4"/>
      <c r="AZ10209" s="4"/>
      <c r="BA10209" s="4"/>
      <c r="BB10209" s="4"/>
      <c r="BC10209" s="4">
        <v>40</v>
      </c>
      <c r="BD10209" t="str">
        <f>IF(AND(ADHOC!$G$15="",ADHOC!$S$4=""),"",IF(ADHOC!$G$15&lt;&gt;"",IF(ADHOC!$G$15=LEFT(Domein!$AS10209,LEN(ADHOC!$G$15)),MAX(Domein!BD$1:'Domein'!BD10208)+1,""),IF(ADHOC!$S$4=LEFT(Domein!$AS10209,LEN(ADHOC!$S$4)),MAX(Domein!BD$1:'Domein'!BD10208)+1,"")))</f>
        <v/>
      </c>
    </row>
    <row r="10210" spans="45:56" x14ac:dyDescent="0.2">
      <c r="AS10210" s="4" t="s">
        <v>7147</v>
      </c>
      <c r="AT10210" s="4" t="s">
        <v>10187</v>
      </c>
      <c r="AU10210" s="4" t="s">
        <v>463</v>
      </c>
      <c r="AV10210" s="4" t="s">
        <v>797</v>
      </c>
      <c r="AW10210" s="4" t="s">
        <v>701</v>
      </c>
      <c r="AX10210" s="4"/>
      <c r="AY10210" s="4"/>
      <c r="AZ10210" s="4"/>
      <c r="BA10210" s="4"/>
      <c r="BB10210" s="4"/>
      <c r="BC10210" s="4">
        <v>40</v>
      </c>
      <c r="BD10210" t="str">
        <f>IF(AND(ADHOC!$G$15="",ADHOC!$S$4=""),"",IF(ADHOC!$G$15&lt;&gt;"",IF(ADHOC!$G$15=LEFT(Domein!$AS10210,LEN(ADHOC!$G$15)),MAX(Domein!BD$1:'Domein'!BD10209)+1,""),IF(ADHOC!$S$4=LEFT(Domein!$AS10210,LEN(ADHOC!$S$4)),MAX(Domein!BD$1:'Domein'!BD10209)+1,"")))</f>
        <v/>
      </c>
    </row>
    <row r="10211" spans="45:56" x14ac:dyDescent="0.2">
      <c r="AS10211" s="4" t="s">
        <v>15676</v>
      </c>
      <c r="AT10211" s="4" t="s">
        <v>15677</v>
      </c>
      <c r="AU10211" s="4" t="s">
        <v>456</v>
      </c>
      <c r="AV10211" s="4" t="s">
        <v>796</v>
      </c>
      <c r="AW10211" s="4" t="s">
        <v>1167</v>
      </c>
      <c r="AX10211" s="4"/>
      <c r="AY10211" s="4"/>
      <c r="AZ10211" s="4"/>
      <c r="BA10211" s="4"/>
      <c r="BB10211" s="4"/>
      <c r="BC10211" s="4">
        <v>40</v>
      </c>
      <c r="BD10211" t="str">
        <f>IF(AND(ADHOC!$G$15="",ADHOC!$S$4=""),"",IF(ADHOC!$G$15&lt;&gt;"",IF(ADHOC!$G$15=LEFT(Domein!$AS10211,LEN(ADHOC!$G$15)),MAX(Domein!BD$1:'Domein'!BD10210)+1,""),IF(ADHOC!$S$4=LEFT(Domein!$AS10211,LEN(ADHOC!$S$4)),MAX(Domein!BD$1:'Domein'!BD10210)+1,"")))</f>
        <v/>
      </c>
    </row>
    <row r="10212" spans="45:56" x14ac:dyDescent="0.2">
      <c r="AS10212" s="4" t="s">
        <v>3732</v>
      </c>
      <c r="AT10212" s="4" t="s">
        <v>3733</v>
      </c>
      <c r="AU10212" s="4" t="s">
        <v>463</v>
      </c>
      <c r="AV10212" s="4" t="s">
        <v>796</v>
      </c>
      <c r="AW10212" s="4" t="s">
        <v>701</v>
      </c>
      <c r="AX10212" s="4"/>
      <c r="AY10212" s="4"/>
      <c r="AZ10212" s="4"/>
      <c r="BA10212" s="4"/>
      <c r="BB10212" s="4"/>
      <c r="BC10212" s="4">
        <v>40</v>
      </c>
      <c r="BD10212" t="str">
        <f>IF(AND(ADHOC!$G$15="",ADHOC!$S$4=""),"",IF(ADHOC!$G$15&lt;&gt;"",IF(ADHOC!$G$15=LEFT(Domein!$AS10212,LEN(ADHOC!$G$15)),MAX(Domein!BD$1:'Domein'!BD10211)+1,""),IF(ADHOC!$S$4=LEFT(Domein!$AS10212,LEN(ADHOC!$S$4)),MAX(Domein!BD$1:'Domein'!BD10211)+1,"")))</f>
        <v/>
      </c>
    </row>
    <row r="10213" spans="45:56" x14ac:dyDescent="0.2">
      <c r="AS10213" s="4" t="s">
        <v>3734</v>
      </c>
      <c r="AT10213" s="4" t="s">
        <v>3735</v>
      </c>
      <c r="AU10213" s="4" t="s">
        <v>456</v>
      </c>
      <c r="AV10213" s="4" t="s">
        <v>796</v>
      </c>
      <c r="AW10213" s="4" t="s">
        <v>701</v>
      </c>
      <c r="AX10213" s="4"/>
      <c r="AY10213" s="4"/>
      <c r="AZ10213" s="4"/>
      <c r="BA10213" s="4"/>
      <c r="BB10213" s="4"/>
      <c r="BC10213" s="4">
        <v>40</v>
      </c>
      <c r="BD10213" t="str">
        <f>IF(AND(ADHOC!$G$15="",ADHOC!$S$4=""),"",IF(ADHOC!$G$15&lt;&gt;"",IF(ADHOC!$G$15=LEFT(Domein!$AS10213,LEN(ADHOC!$G$15)),MAX(Domein!BD$1:'Domein'!BD10212)+1,""),IF(ADHOC!$S$4=LEFT(Domein!$AS10213,LEN(ADHOC!$S$4)),MAX(Domein!BD$1:'Domein'!BD10212)+1,"")))</f>
        <v/>
      </c>
    </row>
    <row r="10214" spans="45:56" x14ac:dyDescent="0.2">
      <c r="AS10214" s="4" t="s">
        <v>3736</v>
      </c>
      <c r="AT10214" s="4" t="s">
        <v>3737</v>
      </c>
      <c r="AU10214" s="4" t="s">
        <v>456</v>
      </c>
      <c r="AV10214" s="4" t="s">
        <v>796</v>
      </c>
      <c r="AW10214" s="4" t="s">
        <v>701</v>
      </c>
      <c r="AX10214" s="4"/>
      <c r="AY10214" s="4"/>
      <c r="AZ10214" s="4"/>
      <c r="BA10214" s="4"/>
      <c r="BB10214" s="4"/>
      <c r="BC10214" s="4">
        <v>40</v>
      </c>
      <c r="BD10214" t="str">
        <f>IF(AND(ADHOC!$G$15="",ADHOC!$S$4=""),"",IF(ADHOC!$G$15&lt;&gt;"",IF(ADHOC!$G$15=LEFT(Domein!$AS10214,LEN(ADHOC!$G$15)),MAX(Domein!BD$1:'Domein'!BD10213)+1,""),IF(ADHOC!$S$4=LEFT(Domein!$AS10214,LEN(ADHOC!$S$4)),MAX(Domein!BD$1:'Domein'!BD10213)+1,"")))</f>
        <v/>
      </c>
    </row>
    <row r="10215" spans="45:56" x14ac:dyDescent="0.2">
      <c r="AS10215" s="4" t="s">
        <v>3738</v>
      </c>
      <c r="AT10215" s="4" t="s">
        <v>3739</v>
      </c>
      <c r="AU10215" s="4" t="s">
        <v>456</v>
      </c>
      <c r="AV10215" s="4" t="s">
        <v>796</v>
      </c>
      <c r="AW10215" s="4" t="s">
        <v>701</v>
      </c>
      <c r="AX10215" s="4"/>
      <c r="AY10215" s="4"/>
      <c r="AZ10215" s="4"/>
      <c r="BA10215" s="4"/>
      <c r="BB10215" s="4"/>
      <c r="BC10215" s="4">
        <v>40</v>
      </c>
      <c r="BD10215" t="str">
        <f>IF(AND(ADHOC!$G$15="",ADHOC!$S$4=""),"",IF(ADHOC!$G$15&lt;&gt;"",IF(ADHOC!$G$15=LEFT(Domein!$AS10215,LEN(ADHOC!$G$15)),MAX(Domein!BD$1:'Domein'!BD10214)+1,""),IF(ADHOC!$S$4=LEFT(Domein!$AS10215,LEN(ADHOC!$S$4)),MAX(Domein!BD$1:'Domein'!BD10214)+1,"")))</f>
        <v/>
      </c>
    </row>
    <row r="10216" spans="45:56" x14ac:dyDescent="0.2">
      <c r="AS10216" s="4" t="s">
        <v>8278</v>
      </c>
      <c r="AT10216" s="4" t="s">
        <v>8279</v>
      </c>
      <c r="AU10216" s="4" t="s">
        <v>456</v>
      </c>
      <c r="AV10216" s="4" t="s">
        <v>796</v>
      </c>
      <c r="AW10216" s="4" t="s">
        <v>701</v>
      </c>
      <c r="AX10216" s="4"/>
      <c r="AY10216" s="4"/>
      <c r="AZ10216" s="4"/>
      <c r="BA10216" s="4"/>
      <c r="BB10216" s="4"/>
      <c r="BC10216" s="4">
        <v>40</v>
      </c>
      <c r="BD10216" t="str">
        <f>IF(AND(ADHOC!$G$15="",ADHOC!$S$4=""),"",IF(ADHOC!$G$15&lt;&gt;"",IF(ADHOC!$G$15=LEFT(Domein!$AS10216,LEN(ADHOC!$G$15)),MAX(Domein!BD$1:'Domein'!BD10215)+1,""),IF(ADHOC!$S$4=LEFT(Domein!$AS10216,LEN(ADHOC!$S$4)),MAX(Domein!BD$1:'Domein'!BD10215)+1,"")))</f>
        <v/>
      </c>
    </row>
    <row r="10217" spans="45:56" x14ac:dyDescent="0.2">
      <c r="AS10217" s="4" t="s">
        <v>3740</v>
      </c>
      <c r="AT10217" s="4" t="s">
        <v>3741</v>
      </c>
      <c r="AU10217" s="4" t="s">
        <v>456</v>
      </c>
      <c r="AV10217" s="4" t="s">
        <v>796</v>
      </c>
      <c r="AW10217" s="4" t="s">
        <v>701</v>
      </c>
      <c r="AX10217" s="4"/>
      <c r="AY10217" s="4"/>
      <c r="AZ10217" s="4"/>
      <c r="BA10217" s="4"/>
      <c r="BB10217" s="4"/>
      <c r="BC10217" s="4">
        <v>40</v>
      </c>
      <c r="BD10217" t="str">
        <f>IF(AND(ADHOC!$G$15="",ADHOC!$S$4=""),"",IF(ADHOC!$G$15&lt;&gt;"",IF(ADHOC!$G$15=LEFT(Domein!$AS10217,LEN(ADHOC!$G$15)),MAX(Domein!BD$1:'Domein'!BD10216)+1,""),IF(ADHOC!$S$4=LEFT(Domein!$AS10217,LEN(ADHOC!$S$4)),MAX(Domein!BD$1:'Domein'!BD10216)+1,"")))</f>
        <v/>
      </c>
    </row>
    <row r="10218" spans="45:56" x14ac:dyDescent="0.2">
      <c r="AS10218" s="4" t="s">
        <v>3742</v>
      </c>
      <c r="AT10218" s="4" t="s">
        <v>3743</v>
      </c>
      <c r="AU10218" s="4" t="s">
        <v>456</v>
      </c>
      <c r="AV10218" s="4" t="s">
        <v>796</v>
      </c>
      <c r="AW10218" s="4" t="s">
        <v>701</v>
      </c>
      <c r="AX10218" s="4"/>
      <c r="AY10218" s="4"/>
      <c r="AZ10218" s="4"/>
      <c r="BA10218" s="4"/>
      <c r="BB10218" s="4"/>
      <c r="BC10218" s="4">
        <v>40</v>
      </c>
      <c r="BD10218" t="str">
        <f>IF(AND(ADHOC!$G$15="",ADHOC!$S$4=""),"",IF(ADHOC!$G$15&lt;&gt;"",IF(ADHOC!$G$15=LEFT(Domein!$AS10218,LEN(ADHOC!$G$15)),MAX(Domein!BD$1:'Domein'!BD10217)+1,""),IF(ADHOC!$S$4=LEFT(Domein!$AS10218,LEN(ADHOC!$S$4)),MAX(Domein!BD$1:'Domein'!BD10217)+1,"")))</f>
        <v/>
      </c>
    </row>
    <row r="10219" spans="45:56" x14ac:dyDescent="0.2">
      <c r="AS10219" s="4" t="s">
        <v>13514</v>
      </c>
      <c r="AT10219" s="4" t="s">
        <v>13515</v>
      </c>
      <c r="AU10219" s="4" t="s">
        <v>463</v>
      </c>
      <c r="AV10219" s="4" t="s">
        <v>797</v>
      </c>
      <c r="AW10219" s="4" t="s">
        <v>701</v>
      </c>
      <c r="AX10219" s="4"/>
      <c r="AY10219" s="4"/>
      <c r="AZ10219" s="4"/>
      <c r="BA10219" s="4"/>
      <c r="BB10219" s="4"/>
      <c r="BC10219" s="4">
        <v>40</v>
      </c>
      <c r="BD10219" t="str">
        <f>IF(AND(ADHOC!$G$15="",ADHOC!$S$4=""),"",IF(ADHOC!$G$15&lt;&gt;"",IF(ADHOC!$G$15=LEFT(Domein!$AS10219,LEN(ADHOC!$G$15)),MAX(Domein!BD$1:'Domein'!BD10218)+1,""),IF(ADHOC!$S$4=LEFT(Domein!$AS10219,LEN(ADHOC!$S$4)),MAX(Domein!BD$1:'Domein'!BD10218)+1,"")))</f>
        <v/>
      </c>
    </row>
    <row r="10220" spans="45:56" x14ac:dyDescent="0.2">
      <c r="AS10220" s="4" t="s">
        <v>3744</v>
      </c>
      <c r="AT10220" s="4" t="s">
        <v>3628</v>
      </c>
      <c r="AU10220" s="4" t="s">
        <v>456</v>
      </c>
      <c r="AV10220" s="4" t="s">
        <v>796</v>
      </c>
      <c r="AW10220" s="4" t="s">
        <v>701</v>
      </c>
      <c r="AX10220" s="4"/>
      <c r="AY10220" s="4"/>
      <c r="AZ10220" s="4"/>
      <c r="BA10220" s="4"/>
      <c r="BB10220" s="4"/>
      <c r="BC10220" s="4">
        <v>40</v>
      </c>
      <c r="BD10220" t="str">
        <f>IF(AND(ADHOC!$G$15="",ADHOC!$S$4=""),"",IF(ADHOC!$G$15&lt;&gt;"",IF(ADHOC!$G$15=LEFT(Domein!$AS10220,LEN(ADHOC!$G$15)),MAX(Domein!BD$1:'Domein'!BD10219)+1,""),IF(ADHOC!$S$4=LEFT(Domein!$AS10220,LEN(ADHOC!$S$4)),MAX(Domein!BD$1:'Domein'!BD10219)+1,"")))</f>
        <v/>
      </c>
    </row>
    <row r="10221" spans="45:56" x14ac:dyDescent="0.2">
      <c r="AS10221" s="4" t="s">
        <v>3745</v>
      </c>
      <c r="AT10221" s="4" t="s">
        <v>3746</v>
      </c>
      <c r="AU10221" s="4" t="s">
        <v>456</v>
      </c>
      <c r="AV10221" s="4" t="s">
        <v>796</v>
      </c>
      <c r="AW10221" s="4" t="s">
        <v>701</v>
      </c>
      <c r="AX10221" s="4"/>
      <c r="AY10221" s="4"/>
      <c r="AZ10221" s="4"/>
      <c r="BA10221" s="4"/>
      <c r="BB10221" s="4"/>
      <c r="BC10221" s="4">
        <v>40</v>
      </c>
      <c r="BD10221" t="str">
        <f>IF(AND(ADHOC!$G$15="",ADHOC!$S$4=""),"",IF(ADHOC!$G$15&lt;&gt;"",IF(ADHOC!$G$15=LEFT(Domein!$AS10221,LEN(ADHOC!$G$15)),MAX(Domein!BD$1:'Domein'!BD10220)+1,""),IF(ADHOC!$S$4=LEFT(Domein!$AS10221,LEN(ADHOC!$S$4)),MAX(Domein!BD$1:'Domein'!BD10220)+1,"")))</f>
        <v/>
      </c>
    </row>
    <row r="10222" spans="45:56" x14ac:dyDescent="0.2">
      <c r="AS10222" s="4" t="s">
        <v>3747</v>
      </c>
      <c r="AT10222" s="4" t="s">
        <v>3748</v>
      </c>
      <c r="AU10222" s="4" t="s">
        <v>456</v>
      </c>
      <c r="AV10222" s="4" t="s">
        <v>796</v>
      </c>
      <c r="AW10222" s="4" t="s">
        <v>701</v>
      </c>
      <c r="AX10222" s="4"/>
      <c r="AY10222" s="4"/>
      <c r="AZ10222" s="4"/>
      <c r="BA10222" s="4"/>
      <c r="BB10222" s="4"/>
      <c r="BC10222" s="4">
        <v>40</v>
      </c>
      <c r="BD10222" t="str">
        <f>IF(AND(ADHOC!$G$15="",ADHOC!$S$4=""),"",IF(ADHOC!$G$15&lt;&gt;"",IF(ADHOC!$G$15=LEFT(Domein!$AS10222,LEN(ADHOC!$G$15)),MAX(Domein!BD$1:'Domein'!BD10221)+1,""),IF(ADHOC!$S$4=LEFT(Domein!$AS10222,LEN(ADHOC!$S$4)),MAX(Domein!BD$1:'Domein'!BD10221)+1,"")))</f>
        <v/>
      </c>
    </row>
    <row r="10223" spans="45:56" x14ac:dyDescent="0.2">
      <c r="AS10223" s="4" t="s">
        <v>3749</v>
      </c>
      <c r="AT10223" s="4" t="s">
        <v>3750</v>
      </c>
      <c r="AU10223" s="4" t="s">
        <v>456</v>
      </c>
      <c r="AV10223" s="4" t="s">
        <v>796</v>
      </c>
      <c r="AW10223" s="4" t="s">
        <v>701</v>
      </c>
      <c r="AX10223" s="4"/>
      <c r="AY10223" s="4"/>
      <c r="AZ10223" s="4"/>
      <c r="BA10223" s="4"/>
      <c r="BB10223" s="4"/>
      <c r="BC10223" s="4">
        <v>40</v>
      </c>
      <c r="BD10223" t="str">
        <f>IF(AND(ADHOC!$G$15="",ADHOC!$S$4=""),"",IF(ADHOC!$G$15&lt;&gt;"",IF(ADHOC!$G$15=LEFT(Domein!$AS10223,LEN(ADHOC!$G$15)),MAX(Domein!BD$1:'Domein'!BD10222)+1,""),IF(ADHOC!$S$4=LEFT(Domein!$AS10223,LEN(ADHOC!$S$4)),MAX(Domein!BD$1:'Domein'!BD10222)+1,"")))</f>
        <v/>
      </c>
    </row>
    <row r="10224" spans="45:56" x14ac:dyDescent="0.2">
      <c r="AS10224" s="4" t="s">
        <v>3751</v>
      </c>
      <c r="AT10224" s="4" t="s">
        <v>3752</v>
      </c>
      <c r="AU10224" s="4" t="s">
        <v>456</v>
      </c>
      <c r="AV10224" s="4" t="s">
        <v>796</v>
      </c>
      <c r="AW10224" s="4" t="s">
        <v>701</v>
      </c>
      <c r="AX10224" s="4"/>
      <c r="AY10224" s="4"/>
      <c r="AZ10224" s="4"/>
      <c r="BA10224" s="4"/>
      <c r="BB10224" s="4"/>
      <c r="BC10224" s="4">
        <v>40</v>
      </c>
      <c r="BD10224" t="str">
        <f>IF(AND(ADHOC!$G$15="",ADHOC!$S$4=""),"",IF(ADHOC!$G$15&lt;&gt;"",IF(ADHOC!$G$15=LEFT(Domein!$AS10224,LEN(ADHOC!$G$15)),MAX(Domein!BD$1:'Domein'!BD10223)+1,""),IF(ADHOC!$S$4=LEFT(Domein!$AS10224,LEN(ADHOC!$S$4)),MAX(Domein!BD$1:'Domein'!BD10223)+1,"")))</f>
        <v/>
      </c>
    </row>
    <row r="10225" spans="45:56" x14ac:dyDescent="0.2">
      <c r="AS10225" s="4" t="s">
        <v>3753</v>
      </c>
      <c r="AT10225" s="4" t="s">
        <v>3754</v>
      </c>
      <c r="AU10225" s="4" t="s">
        <v>456</v>
      </c>
      <c r="AV10225" s="4" t="s">
        <v>796</v>
      </c>
      <c r="AW10225" s="4" t="s">
        <v>701</v>
      </c>
      <c r="AX10225" s="4"/>
      <c r="AY10225" s="4"/>
      <c r="AZ10225" s="4"/>
      <c r="BA10225" s="4"/>
      <c r="BB10225" s="4"/>
      <c r="BC10225" s="4">
        <v>40</v>
      </c>
      <c r="BD10225" t="str">
        <f>IF(AND(ADHOC!$G$15="",ADHOC!$S$4=""),"",IF(ADHOC!$G$15&lt;&gt;"",IF(ADHOC!$G$15=LEFT(Domein!$AS10225,LEN(ADHOC!$G$15)),MAX(Domein!BD$1:'Domein'!BD10224)+1,""),IF(ADHOC!$S$4=LEFT(Domein!$AS10225,LEN(ADHOC!$S$4)),MAX(Domein!BD$1:'Domein'!BD10224)+1,"")))</f>
        <v/>
      </c>
    </row>
    <row r="10226" spans="45:56" x14ac:dyDescent="0.2">
      <c r="AS10226" s="4" t="s">
        <v>3755</v>
      </c>
      <c r="AT10226" s="4" t="s">
        <v>3756</v>
      </c>
      <c r="AU10226" s="4" t="s">
        <v>456</v>
      </c>
      <c r="AV10226" s="4" t="s">
        <v>796</v>
      </c>
      <c r="AW10226" s="4" t="s">
        <v>701</v>
      </c>
      <c r="AX10226" s="4"/>
      <c r="AY10226" s="4"/>
      <c r="AZ10226" s="4"/>
      <c r="BA10226" s="4"/>
      <c r="BB10226" s="4"/>
      <c r="BC10226" s="4">
        <v>40</v>
      </c>
      <c r="BD10226" t="str">
        <f>IF(AND(ADHOC!$G$15="",ADHOC!$S$4=""),"",IF(ADHOC!$G$15&lt;&gt;"",IF(ADHOC!$G$15=LEFT(Domein!$AS10226,LEN(ADHOC!$G$15)),MAX(Domein!BD$1:'Domein'!BD10225)+1,""),IF(ADHOC!$S$4=LEFT(Domein!$AS10226,LEN(ADHOC!$S$4)),MAX(Domein!BD$1:'Domein'!BD10225)+1,"")))</f>
        <v/>
      </c>
    </row>
    <row r="10227" spans="45:56" x14ac:dyDescent="0.2">
      <c r="AS10227" s="4" t="s">
        <v>3757</v>
      </c>
      <c r="AT10227" s="4" t="s">
        <v>3758</v>
      </c>
      <c r="AU10227" s="4" t="s">
        <v>456</v>
      </c>
      <c r="AV10227" s="4" t="s">
        <v>796</v>
      </c>
      <c r="AW10227" s="4" t="s">
        <v>701</v>
      </c>
      <c r="AX10227" s="4"/>
      <c r="AY10227" s="4"/>
      <c r="AZ10227" s="4"/>
      <c r="BA10227" s="4"/>
      <c r="BB10227" s="4"/>
      <c r="BC10227" s="4">
        <v>40</v>
      </c>
      <c r="BD10227" t="str">
        <f>IF(AND(ADHOC!$G$15="",ADHOC!$S$4=""),"",IF(ADHOC!$G$15&lt;&gt;"",IF(ADHOC!$G$15=LEFT(Domein!$AS10227,LEN(ADHOC!$G$15)),MAX(Domein!BD$1:'Domein'!BD10226)+1,""),IF(ADHOC!$S$4=LEFT(Domein!$AS10227,LEN(ADHOC!$S$4)),MAX(Domein!BD$1:'Domein'!BD10226)+1,"")))</f>
        <v/>
      </c>
    </row>
    <row r="10228" spans="45:56" x14ac:dyDescent="0.2">
      <c r="AS10228" s="4" t="s">
        <v>3759</v>
      </c>
      <c r="AT10228" s="4" t="s">
        <v>3760</v>
      </c>
      <c r="AU10228" s="4" t="s">
        <v>456</v>
      </c>
      <c r="AV10228" s="4" t="s">
        <v>796</v>
      </c>
      <c r="AW10228" s="4" t="s">
        <v>701</v>
      </c>
      <c r="AX10228" s="4"/>
      <c r="AY10228" s="4"/>
      <c r="AZ10228" s="4"/>
      <c r="BA10228" s="4"/>
      <c r="BB10228" s="4"/>
      <c r="BC10228" s="4">
        <v>40</v>
      </c>
      <c r="BD10228" t="str">
        <f>IF(AND(ADHOC!$G$15="",ADHOC!$S$4=""),"",IF(ADHOC!$G$15&lt;&gt;"",IF(ADHOC!$G$15=LEFT(Domein!$AS10228,LEN(ADHOC!$G$15)),MAX(Domein!BD$1:'Domein'!BD10227)+1,""),IF(ADHOC!$S$4=LEFT(Domein!$AS10228,LEN(ADHOC!$S$4)),MAX(Domein!BD$1:'Domein'!BD10227)+1,"")))</f>
        <v/>
      </c>
    </row>
    <row r="10229" spans="45:56" x14ac:dyDescent="0.2">
      <c r="AS10229" s="4" t="s">
        <v>3761</v>
      </c>
      <c r="AT10229" s="4" t="s">
        <v>3762</v>
      </c>
      <c r="AU10229" s="4" t="s">
        <v>456</v>
      </c>
      <c r="AV10229" s="4" t="s">
        <v>796</v>
      </c>
      <c r="AW10229" s="4" t="s">
        <v>701</v>
      </c>
      <c r="AX10229" s="4"/>
      <c r="AY10229" s="4"/>
      <c r="AZ10229" s="4"/>
      <c r="BA10229" s="4"/>
      <c r="BB10229" s="4"/>
      <c r="BC10229" s="4">
        <v>40</v>
      </c>
      <c r="BD10229" t="str">
        <f>IF(AND(ADHOC!$G$15="",ADHOC!$S$4=""),"",IF(ADHOC!$G$15&lt;&gt;"",IF(ADHOC!$G$15=LEFT(Domein!$AS10229,LEN(ADHOC!$G$15)),MAX(Domein!BD$1:'Domein'!BD10228)+1,""),IF(ADHOC!$S$4=LEFT(Domein!$AS10229,LEN(ADHOC!$S$4)),MAX(Domein!BD$1:'Domein'!BD10228)+1,"")))</f>
        <v/>
      </c>
    </row>
    <row r="10230" spans="45:56" x14ac:dyDescent="0.2">
      <c r="AS10230" s="4" t="s">
        <v>3763</v>
      </c>
      <c r="AT10230" s="4" t="s">
        <v>3764</v>
      </c>
      <c r="AU10230" s="4" t="s">
        <v>456</v>
      </c>
      <c r="AV10230" s="4" t="s">
        <v>796</v>
      </c>
      <c r="AW10230" s="4" t="s">
        <v>701</v>
      </c>
      <c r="AX10230" s="4"/>
      <c r="AY10230" s="4"/>
      <c r="AZ10230" s="4"/>
      <c r="BA10230" s="4"/>
      <c r="BB10230" s="4"/>
      <c r="BC10230" s="4">
        <v>40</v>
      </c>
      <c r="BD10230" t="str">
        <f>IF(AND(ADHOC!$G$15="",ADHOC!$S$4=""),"",IF(ADHOC!$G$15&lt;&gt;"",IF(ADHOC!$G$15=LEFT(Domein!$AS10230,LEN(ADHOC!$G$15)),MAX(Domein!BD$1:'Domein'!BD10229)+1,""),IF(ADHOC!$S$4=LEFT(Domein!$AS10230,LEN(ADHOC!$S$4)),MAX(Domein!BD$1:'Domein'!BD10229)+1,"")))</f>
        <v/>
      </c>
    </row>
    <row r="10231" spans="45:56" x14ac:dyDescent="0.2">
      <c r="AS10231" s="4" t="s">
        <v>3765</v>
      </c>
      <c r="AT10231" s="4" t="s">
        <v>3766</v>
      </c>
      <c r="AU10231" s="4" t="s">
        <v>456</v>
      </c>
      <c r="AV10231" s="4" t="s">
        <v>796</v>
      </c>
      <c r="AW10231" s="4" t="s">
        <v>701</v>
      </c>
      <c r="AX10231" s="4"/>
      <c r="AY10231" s="4"/>
      <c r="AZ10231" s="4"/>
      <c r="BA10231" s="4"/>
      <c r="BB10231" s="4"/>
      <c r="BC10231" s="4">
        <v>40</v>
      </c>
      <c r="BD10231" t="str">
        <f>IF(AND(ADHOC!$G$15="",ADHOC!$S$4=""),"",IF(ADHOC!$G$15&lt;&gt;"",IF(ADHOC!$G$15=LEFT(Domein!$AS10231,LEN(ADHOC!$G$15)),MAX(Domein!BD$1:'Domein'!BD10230)+1,""),IF(ADHOC!$S$4=LEFT(Domein!$AS10231,LEN(ADHOC!$S$4)),MAX(Domein!BD$1:'Domein'!BD10230)+1,"")))</f>
        <v/>
      </c>
    </row>
    <row r="10232" spans="45:56" x14ac:dyDescent="0.2">
      <c r="AS10232" s="4" t="s">
        <v>3767</v>
      </c>
      <c r="AT10232" s="4" t="s">
        <v>3768</v>
      </c>
      <c r="AU10232" s="4" t="s">
        <v>456</v>
      </c>
      <c r="AV10232" s="4" t="s">
        <v>796</v>
      </c>
      <c r="AW10232" s="4" t="s">
        <v>701</v>
      </c>
      <c r="AX10232" s="4"/>
      <c r="AY10232" s="4"/>
      <c r="AZ10232" s="4"/>
      <c r="BA10232" s="4"/>
      <c r="BB10232" s="4"/>
      <c r="BC10232" s="4">
        <v>40</v>
      </c>
      <c r="BD10232" t="str">
        <f>IF(AND(ADHOC!$G$15="",ADHOC!$S$4=""),"",IF(ADHOC!$G$15&lt;&gt;"",IF(ADHOC!$G$15=LEFT(Domein!$AS10232,LEN(ADHOC!$G$15)),MAX(Domein!BD$1:'Domein'!BD10231)+1,""),IF(ADHOC!$S$4=LEFT(Domein!$AS10232,LEN(ADHOC!$S$4)),MAX(Domein!BD$1:'Domein'!BD10231)+1,"")))</f>
        <v/>
      </c>
    </row>
    <row r="10233" spans="45:56" x14ac:dyDescent="0.2">
      <c r="AS10233" s="4" t="s">
        <v>3769</v>
      </c>
      <c r="AT10233" s="4" t="s">
        <v>3770</v>
      </c>
      <c r="AU10233" s="4" t="s">
        <v>456</v>
      </c>
      <c r="AV10233" s="4" t="s">
        <v>796</v>
      </c>
      <c r="AW10233" s="4" t="s">
        <v>701</v>
      </c>
      <c r="AX10233" s="4"/>
      <c r="AY10233" s="4"/>
      <c r="AZ10233" s="4"/>
      <c r="BA10233" s="4"/>
      <c r="BB10233" s="4"/>
      <c r="BC10233" s="4">
        <v>40</v>
      </c>
      <c r="BD10233" t="str">
        <f>IF(AND(ADHOC!$G$15="",ADHOC!$S$4=""),"",IF(ADHOC!$G$15&lt;&gt;"",IF(ADHOC!$G$15=LEFT(Domein!$AS10233,LEN(ADHOC!$G$15)),MAX(Domein!BD$1:'Domein'!BD10232)+1,""),IF(ADHOC!$S$4=LEFT(Domein!$AS10233,LEN(ADHOC!$S$4)),MAX(Domein!BD$1:'Domein'!BD10232)+1,"")))</f>
        <v/>
      </c>
    </row>
    <row r="10234" spans="45:56" x14ac:dyDescent="0.2">
      <c r="AS10234" s="4" t="s">
        <v>3771</v>
      </c>
      <c r="AT10234" s="4" t="s">
        <v>3772</v>
      </c>
      <c r="AU10234" s="4" t="s">
        <v>456</v>
      </c>
      <c r="AV10234" s="4" t="s">
        <v>796</v>
      </c>
      <c r="AW10234" s="4" t="s">
        <v>701</v>
      </c>
      <c r="AX10234" s="4"/>
      <c r="AY10234" s="4"/>
      <c r="AZ10234" s="4"/>
      <c r="BA10234" s="4"/>
      <c r="BB10234" s="4"/>
      <c r="BC10234" s="4">
        <v>40</v>
      </c>
      <c r="BD10234" t="str">
        <f>IF(AND(ADHOC!$G$15="",ADHOC!$S$4=""),"",IF(ADHOC!$G$15&lt;&gt;"",IF(ADHOC!$G$15=LEFT(Domein!$AS10234,LEN(ADHOC!$G$15)),MAX(Domein!BD$1:'Domein'!BD10233)+1,""),IF(ADHOC!$S$4=LEFT(Domein!$AS10234,LEN(ADHOC!$S$4)),MAX(Domein!BD$1:'Domein'!BD10233)+1,"")))</f>
        <v/>
      </c>
    </row>
    <row r="10235" spans="45:56" x14ac:dyDescent="0.2">
      <c r="AS10235" s="4" t="s">
        <v>3773</v>
      </c>
      <c r="AT10235" s="4" t="s">
        <v>3774</v>
      </c>
      <c r="AU10235" s="4" t="s">
        <v>456</v>
      </c>
      <c r="AV10235" s="4" t="s">
        <v>796</v>
      </c>
      <c r="AW10235" s="4" t="s">
        <v>701</v>
      </c>
      <c r="AX10235" s="4"/>
      <c r="AY10235" s="4"/>
      <c r="AZ10235" s="4"/>
      <c r="BA10235" s="4"/>
      <c r="BB10235" s="4"/>
      <c r="BC10235" s="4">
        <v>40</v>
      </c>
      <c r="BD10235" t="str">
        <f>IF(AND(ADHOC!$G$15="",ADHOC!$S$4=""),"",IF(ADHOC!$G$15&lt;&gt;"",IF(ADHOC!$G$15=LEFT(Domein!$AS10235,LEN(ADHOC!$G$15)),MAX(Domein!BD$1:'Domein'!BD10234)+1,""),IF(ADHOC!$S$4=LEFT(Domein!$AS10235,LEN(ADHOC!$S$4)),MAX(Domein!BD$1:'Domein'!BD10234)+1,"")))</f>
        <v/>
      </c>
    </row>
    <row r="10236" spans="45:56" x14ac:dyDescent="0.2">
      <c r="AS10236" s="4" t="s">
        <v>3775</v>
      </c>
      <c r="AT10236" s="4" t="s">
        <v>3776</v>
      </c>
      <c r="AU10236" s="4" t="s">
        <v>456</v>
      </c>
      <c r="AV10236" s="4" t="s">
        <v>796</v>
      </c>
      <c r="AW10236" s="4" t="s">
        <v>701</v>
      </c>
      <c r="AX10236" s="4"/>
      <c r="AY10236" s="4"/>
      <c r="AZ10236" s="4"/>
      <c r="BA10236" s="4"/>
      <c r="BB10236" s="4"/>
      <c r="BC10236" s="4">
        <v>40</v>
      </c>
      <c r="BD10236" t="str">
        <f>IF(AND(ADHOC!$G$15="",ADHOC!$S$4=""),"",IF(ADHOC!$G$15&lt;&gt;"",IF(ADHOC!$G$15=LEFT(Domein!$AS10236,LEN(ADHOC!$G$15)),MAX(Domein!BD$1:'Domein'!BD10235)+1,""),IF(ADHOC!$S$4=LEFT(Domein!$AS10236,LEN(ADHOC!$S$4)),MAX(Domein!BD$1:'Domein'!BD10235)+1,"")))</f>
        <v/>
      </c>
    </row>
    <row r="10237" spans="45:56" x14ac:dyDescent="0.2">
      <c r="AS10237" s="4" t="s">
        <v>3777</v>
      </c>
      <c r="AT10237" s="4" t="s">
        <v>3778</v>
      </c>
      <c r="AU10237" s="4" t="s">
        <v>456</v>
      </c>
      <c r="AV10237" s="4" t="s">
        <v>796</v>
      </c>
      <c r="AW10237" s="4" t="s">
        <v>701</v>
      </c>
      <c r="AX10237" s="4"/>
      <c r="AY10237" s="4"/>
      <c r="AZ10237" s="4"/>
      <c r="BA10237" s="4"/>
      <c r="BB10237" s="4"/>
      <c r="BC10237" s="4">
        <v>40</v>
      </c>
      <c r="BD10237" t="str">
        <f>IF(AND(ADHOC!$G$15="",ADHOC!$S$4=""),"",IF(ADHOC!$G$15&lt;&gt;"",IF(ADHOC!$G$15=LEFT(Domein!$AS10237,LEN(ADHOC!$G$15)),MAX(Domein!BD$1:'Domein'!BD10236)+1,""),IF(ADHOC!$S$4=LEFT(Domein!$AS10237,LEN(ADHOC!$S$4)),MAX(Domein!BD$1:'Domein'!BD10236)+1,"")))</f>
        <v/>
      </c>
    </row>
    <row r="10238" spans="45:56" x14ac:dyDescent="0.2">
      <c r="AS10238" s="4" t="s">
        <v>3779</v>
      </c>
      <c r="AT10238" s="4" t="s">
        <v>3780</v>
      </c>
      <c r="AU10238" s="4" t="s">
        <v>456</v>
      </c>
      <c r="AV10238" s="4" t="s">
        <v>796</v>
      </c>
      <c r="AW10238" s="4" t="s">
        <v>701</v>
      </c>
      <c r="AX10238" s="4"/>
      <c r="AY10238" s="4"/>
      <c r="AZ10238" s="4"/>
      <c r="BA10238" s="4"/>
      <c r="BB10238" s="4"/>
      <c r="BC10238" s="4">
        <v>40</v>
      </c>
      <c r="BD10238" t="str">
        <f>IF(AND(ADHOC!$G$15="",ADHOC!$S$4=""),"",IF(ADHOC!$G$15&lt;&gt;"",IF(ADHOC!$G$15=LEFT(Domein!$AS10238,LEN(ADHOC!$G$15)),MAX(Domein!BD$1:'Domein'!BD10237)+1,""),IF(ADHOC!$S$4=LEFT(Domein!$AS10238,LEN(ADHOC!$S$4)),MAX(Domein!BD$1:'Domein'!BD10237)+1,"")))</f>
        <v/>
      </c>
    </row>
    <row r="10239" spans="45:56" x14ac:dyDescent="0.2">
      <c r="AS10239" s="4" t="s">
        <v>3781</v>
      </c>
      <c r="AT10239" s="4" t="s">
        <v>3782</v>
      </c>
      <c r="AU10239" s="4" t="s">
        <v>456</v>
      </c>
      <c r="AV10239" s="4" t="s">
        <v>796</v>
      </c>
      <c r="AW10239" s="4" t="s">
        <v>701</v>
      </c>
      <c r="AX10239" s="4"/>
      <c r="AY10239" s="4"/>
      <c r="AZ10239" s="4"/>
      <c r="BA10239" s="4"/>
      <c r="BB10239" s="4"/>
      <c r="BC10239" s="4">
        <v>40</v>
      </c>
      <c r="BD10239" t="str">
        <f>IF(AND(ADHOC!$G$15="",ADHOC!$S$4=""),"",IF(ADHOC!$G$15&lt;&gt;"",IF(ADHOC!$G$15=LEFT(Domein!$AS10239,LEN(ADHOC!$G$15)),MAX(Domein!BD$1:'Domein'!BD10238)+1,""),IF(ADHOC!$S$4=LEFT(Domein!$AS10239,LEN(ADHOC!$S$4)),MAX(Domein!BD$1:'Domein'!BD10238)+1,"")))</f>
        <v/>
      </c>
    </row>
    <row r="10240" spans="45:56" x14ac:dyDescent="0.2">
      <c r="AS10240" s="4" t="s">
        <v>3783</v>
      </c>
      <c r="AT10240" s="4" t="s">
        <v>3784</v>
      </c>
      <c r="AU10240" s="4" t="s">
        <v>456</v>
      </c>
      <c r="AV10240" s="4" t="s">
        <v>796</v>
      </c>
      <c r="AW10240" s="4" t="s">
        <v>701</v>
      </c>
      <c r="AX10240" s="4"/>
      <c r="AY10240" s="4"/>
      <c r="AZ10240" s="4"/>
      <c r="BA10240" s="4"/>
      <c r="BB10240" s="4"/>
      <c r="BC10240" s="4">
        <v>40</v>
      </c>
      <c r="BD10240" t="str">
        <f>IF(AND(ADHOC!$G$15="",ADHOC!$S$4=""),"",IF(ADHOC!$G$15&lt;&gt;"",IF(ADHOC!$G$15=LEFT(Domein!$AS10240,LEN(ADHOC!$G$15)),MAX(Domein!BD$1:'Domein'!BD10239)+1,""),IF(ADHOC!$S$4=LEFT(Domein!$AS10240,LEN(ADHOC!$S$4)),MAX(Domein!BD$1:'Domein'!BD10239)+1,"")))</f>
        <v/>
      </c>
    </row>
    <row r="10241" spans="45:56" x14ac:dyDescent="0.2">
      <c r="AS10241" s="4" t="s">
        <v>3785</v>
      </c>
      <c r="AT10241" s="4" t="s">
        <v>3786</v>
      </c>
      <c r="AU10241" s="4" t="s">
        <v>456</v>
      </c>
      <c r="AV10241" s="4" t="s">
        <v>796</v>
      </c>
      <c r="AW10241" s="4" t="s">
        <v>701</v>
      </c>
      <c r="AX10241" s="4"/>
      <c r="AY10241" s="4"/>
      <c r="AZ10241" s="4"/>
      <c r="BA10241" s="4"/>
      <c r="BB10241" s="4"/>
      <c r="BC10241" s="4">
        <v>40</v>
      </c>
      <c r="BD10241" t="str">
        <f>IF(AND(ADHOC!$G$15="",ADHOC!$S$4=""),"",IF(ADHOC!$G$15&lt;&gt;"",IF(ADHOC!$G$15=LEFT(Domein!$AS10241,LEN(ADHOC!$G$15)),MAX(Domein!BD$1:'Domein'!BD10240)+1,""),IF(ADHOC!$S$4=LEFT(Domein!$AS10241,LEN(ADHOC!$S$4)),MAX(Domein!BD$1:'Domein'!BD10240)+1,"")))</f>
        <v/>
      </c>
    </row>
    <row r="10242" spans="45:56" x14ac:dyDescent="0.2">
      <c r="AS10242" s="4" t="s">
        <v>3787</v>
      </c>
      <c r="AT10242" s="4" t="s">
        <v>3788</v>
      </c>
      <c r="AU10242" s="4" t="s">
        <v>456</v>
      </c>
      <c r="AV10242" s="4" t="s">
        <v>796</v>
      </c>
      <c r="AW10242" s="4" t="s">
        <v>701</v>
      </c>
      <c r="AX10242" s="4"/>
      <c r="AY10242" s="4"/>
      <c r="AZ10242" s="4"/>
      <c r="BA10242" s="4"/>
      <c r="BB10242" s="4"/>
      <c r="BC10242" s="4">
        <v>40</v>
      </c>
      <c r="BD10242" t="str">
        <f>IF(AND(ADHOC!$G$15="",ADHOC!$S$4=""),"",IF(ADHOC!$G$15&lt;&gt;"",IF(ADHOC!$G$15=LEFT(Domein!$AS10242,LEN(ADHOC!$G$15)),MAX(Domein!BD$1:'Domein'!BD10241)+1,""),IF(ADHOC!$S$4=LEFT(Domein!$AS10242,LEN(ADHOC!$S$4)),MAX(Domein!BD$1:'Domein'!BD10241)+1,"")))</f>
        <v/>
      </c>
    </row>
    <row r="10243" spans="45:56" x14ac:dyDescent="0.2">
      <c r="AS10243" s="4" t="s">
        <v>3790</v>
      </c>
      <c r="AT10243" s="4" t="s">
        <v>3791</v>
      </c>
      <c r="AU10243" s="4" t="s">
        <v>456</v>
      </c>
      <c r="AV10243" s="4" t="s">
        <v>796</v>
      </c>
      <c r="AW10243" s="4" t="s">
        <v>701</v>
      </c>
      <c r="AX10243" s="4"/>
      <c r="AY10243" s="4"/>
      <c r="AZ10243" s="4"/>
      <c r="BA10243" s="4"/>
      <c r="BB10243" s="4"/>
      <c r="BC10243" s="4">
        <v>40</v>
      </c>
      <c r="BD10243" t="str">
        <f>IF(AND(ADHOC!$G$15="",ADHOC!$S$4=""),"",IF(ADHOC!$G$15&lt;&gt;"",IF(ADHOC!$G$15=LEFT(Domein!$AS10243,LEN(ADHOC!$G$15)),MAX(Domein!BD$1:'Domein'!BD10242)+1,""),IF(ADHOC!$S$4=LEFT(Domein!$AS10243,LEN(ADHOC!$S$4)),MAX(Domein!BD$1:'Domein'!BD10242)+1,"")))</f>
        <v/>
      </c>
    </row>
    <row r="10244" spans="45:56" x14ac:dyDescent="0.2">
      <c r="AS10244" s="4" t="s">
        <v>3792</v>
      </c>
      <c r="AT10244" s="4" t="s">
        <v>3793</v>
      </c>
      <c r="AU10244" s="4" t="s">
        <v>456</v>
      </c>
      <c r="AV10244" s="4" t="s">
        <v>796</v>
      </c>
      <c r="AW10244" s="4" t="s">
        <v>701</v>
      </c>
      <c r="AX10244" s="4"/>
      <c r="AY10244" s="4"/>
      <c r="AZ10244" s="4"/>
      <c r="BA10244" s="4"/>
      <c r="BB10244" s="4"/>
      <c r="BC10244" s="4">
        <v>40</v>
      </c>
      <c r="BD10244" t="str">
        <f>IF(AND(ADHOC!$G$15="",ADHOC!$S$4=""),"",IF(ADHOC!$G$15&lt;&gt;"",IF(ADHOC!$G$15=LEFT(Domein!$AS10244,LEN(ADHOC!$G$15)),MAX(Domein!BD$1:'Domein'!BD10243)+1,""),IF(ADHOC!$S$4=LEFT(Domein!$AS10244,LEN(ADHOC!$S$4)),MAX(Domein!BD$1:'Domein'!BD10243)+1,"")))</f>
        <v/>
      </c>
    </row>
    <row r="10245" spans="45:56" x14ac:dyDescent="0.2">
      <c r="AS10245" s="4" t="s">
        <v>3794</v>
      </c>
      <c r="AT10245" s="4" t="s">
        <v>3795</v>
      </c>
      <c r="AU10245" s="4" t="s">
        <v>456</v>
      </c>
      <c r="AV10245" s="4" t="s">
        <v>796</v>
      </c>
      <c r="AW10245" s="4" t="s">
        <v>701</v>
      </c>
      <c r="AX10245" s="4"/>
      <c r="AY10245" s="4"/>
      <c r="AZ10245" s="4"/>
      <c r="BA10245" s="4"/>
      <c r="BB10245" s="4"/>
      <c r="BC10245" s="4">
        <v>40</v>
      </c>
      <c r="BD10245" t="str">
        <f>IF(AND(ADHOC!$G$15="",ADHOC!$S$4=""),"",IF(ADHOC!$G$15&lt;&gt;"",IF(ADHOC!$G$15=LEFT(Domein!$AS10245,LEN(ADHOC!$G$15)),MAX(Domein!BD$1:'Domein'!BD10244)+1,""),IF(ADHOC!$S$4=LEFT(Domein!$AS10245,LEN(ADHOC!$S$4)),MAX(Domein!BD$1:'Domein'!BD10244)+1,"")))</f>
        <v/>
      </c>
    </row>
    <row r="10246" spans="45:56" x14ac:dyDescent="0.2">
      <c r="AS10246" s="4" t="s">
        <v>3796</v>
      </c>
      <c r="AT10246" s="4" t="s">
        <v>3797</v>
      </c>
      <c r="AU10246" s="4" t="s">
        <v>456</v>
      </c>
      <c r="AV10246" s="4" t="s">
        <v>796</v>
      </c>
      <c r="AW10246" s="4" t="s">
        <v>701</v>
      </c>
      <c r="AX10246" s="4"/>
      <c r="AY10246" s="4"/>
      <c r="AZ10246" s="4"/>
      <c r="BA10246" s="4"/>
      <c r="BB10246" s="4"/>
      <c r="BC10246" s="4">
        <v>40</v>
      </c>
      <c r="BD10246" t="str">
        <f>IF(AND(ADHOC!$G$15="",ADHOC!$S$4=""),"",IF(ADHOC!$G$15&lt;&gt;"",IF(ADHOC!$G$15=LEFT(Domein!$AS10246,LEN(ADHOC!$G$15)),MAX(Domein!BD$1:'Domein'!BD10245)+1,""),IF(ADHOC!$S$4=LEFT(Domein!$AS10246,LEN(ADHOC!$S$4)),MAX(Domein!BD$1:'Domein'!BD10245)+1,"")))</f>
        <v/>
      </c>
    </row>
    <row r="10247" spans="45:56" x14ac:dyDescent="0.2">
      <c r="AS10247" s="4" t="s">
        <v>3798</v>
      </c>
      <c r="AT10247" s="4" t="s">
        <v>3799</v>
      </c>
      <c r="AU10247" s="4" t="s">
        <v>456</v>
      </c>
      <c r="AV10247" s="4" t="s">
        <v>796</v>
      </c>
      <c r="AW10247" s="4" t="s">
        <v>701</v>
      </c>
      <c r="AX10247" s="4"/>
      <c r="AY10247" s="4"/>
      <c r="AZ10247" s="4"/>
      <c r="BA10247" s="4"/>
      <c r="BB10247" s="4"/>
      <c r="BC10247" s="4">
        <v>40</v>
      </c>
      <c r="BD10247" t="str">
        <f>IF(AND(ADHOC!$G$15="",ADHOC!$S$4=""),"",IF(ADHOC!$G$15&lt;&gt;"",IF(ADHOC!$G$15=LEFT(Domein!$AS10247,LEN(ADHOC!$G$15)),MAX(Domein!BD$1:'Domein'!BD10246)+1,""),IF(ADHOC!$S$4=LEFT(Domein!$AS10247,LEN(ADHOC!$S$4)),MAX(Domein!BD$1:'Domein'!BD10246)+1,"")))</f>
        <v/>
      </c>
    </row>
    <row r="10248" spans="45:56" x14ac:dyDescent="0.2">
      <c r="AS10248" s="4" t="s">
        <v>3800</v>
      </c>
      <c r="AT10248" s="4" t="s">
        <v>3801</v>
      </c>
      <c r="AU10248" s="4" t="s">
        <v>456</v>
      </c>
      <c r="AV10248" s="4" t="s">
        <v>796</v>
      </c>
      <c r="AW10248" s="4" t="s">
        <v>701</v>
      </c>
      <c r="AX10248" s="4"/>
      <c r="AY10248" s="4"/>
      <c r="AZ10248" s="4"/>
      <c r="BA10248" s="4"/>
      <c r="BB10248" s="4"/>
      <c r="BC10248" s="4">
        <v>40</v>
      </c>
      <c r="BD10248" t="str">
        <f>IF(AND(ADHOC!$G$15="",ADHOC!$S$4=""),"",IF(ADHOC!$G$15&lt;&gt;"",IF(ADHOC!$G$15=LEFT(Domein!$AS10248,LEN(ADHOC!$G$15)),MAX(Domein!BD$1:'Domein'!BD10247)+1,""),IF(ADHOC!$S$4=LEFT(Domein!$AS10248,LEN(ADHOC!$S$4)),MAX(Domein!BD$1:'Domein'!BD10247)+1,"")))</f>
        <v/>
      </c>
    </row>
    <row r="10249" spans="45:56" x14ac:dyDescent="0.2">
      <c r="AS10249" s="4" t="s">
        <v>3802</v>
      </c>
      <c r="AT10249" s="4" t="s">
        <v>3803</v>
      </c>
      <c r="AU10249" s="4" t="s">
        <v>456</v>
      </c>
      <c r="AV10249" s="4" t="s">
        <v>796</v>
      </c>
      <c r="AW10249" s="4" t="s">
        <v>701</v>
      </c>
      <c r="AX10249" s="4"/>
      <c r="AY10249" s="4"/>
      <c r="AZ10249" s="4"/>
      <c r="BA10249" s="4"/>
      <c r="BB10249" s="4"/>
      <c r="BC10249" s="4">
        <v>40</v>
      </c>
      <c r="BD10249" t="str">
        <f>IF(AND(ADHOC!$G$15="",ADHOC!$S$4=""),"",IF(ADHOC!$G$15&lt;&gt;"",IF(ADHOC!$G$15=LEFT(Domein!$AS10249,LEN(ADHOC!$G$15)),MAX(Domein!BD$1:'Domein'!BD10248)+1,""),IF(ADHOC!$S$4=LEFT(Domein!$AS10249,LEN(ADHOC!$S$4)),MAX(Domein!BD$1:'Domein'!BD10248)+1,"")))</f>
        <v/>
      </c>
    </row>
    <row r="10250" spans="45:56" x14ac:dyDescent="0.2">
      <c r="AS10250" s="4" t="s">
        <v>3804</v>
      </c>
      <c r="AT10250" s="4" t="s">
        <v>3805</v>
      </c>
      <c r="AU10250" s="4" t="s">
        <v>456</v>
      </c>
      <c r="AV10250" s="4" t="s">
        <v>796</v>
      </c>
      <c r="AW10250" s="4" t="s">
        <v>701</v>
      </c>
      <c r="AX10250" s="4"/>
      <c r="AY10250" s="4"/>
      <c r="AZ10250" s="4"/>
      <c r="BA10250" s="4"/>
      <c r="BB10250" s="4"/>
      <c r="BC10250" s="4">
        <v>40</v>
      </c>
      <c r="BD10250" t="str">
        <f>IF(AND(ADHOC!$G$15="",ADHOC!$S$4=""),"",IF(ADHOC!$G$15&lt;&gt;"",IF(ADHOC!$G$15=LEFT(Domein!$AS10250,LEN(ADHOC!$G$15)),MAX(Domein!BD$1:'Domein'!BD10249)+1,""),IF(ADHOC!$S$4=LEFT(Domein!$AS10250,LEN(ADHOC!$S$4)),MAX(Domein!BD$1:'Domein'!BD10249)+1,"")))</f>
        <v/>
      </c>
    </row>
    <row r="10251" spans="45:56" x14ac:dyDescent="0.2">
      <c r="AS10251" s="4" t="s">
        <v>3806</v>
      </c>
      <c r="AT10251" s="4" t="s">
        <v>3807</v>
      </c>
      <c r="AU10251" s="4" t="s">
        <v>463</v>
      </c>
      <c r="AV10251" s="4" t="s">
        <v>796</v>
      </c>
      <c r="AW10251" s="4" t="s">
        <v>701</v>
      </c>
      <c r="AX10251" s="4"/>
      <c r="AY10251" s="4"/>
      <c r="AZ10251" s="4"/>
      <c r="BA10251" s="4"/>
      <c r="BB10251" s="4"/>
      <c r="BC10251" s="4">
        <v>40</v>
      </c>
      <c r="BD10251" t="str">
        <f>IF(AND(ADHOC!$G$15="",ADHOC!$S$4=""),"",IF(ADHOC!$G$15&lt;&gt;"",IF(ADHOC!$G$15=LEFT(Domein!$AS10251,LEN(ADHOC!$G$15)),MAX(Domein!BD$1:'Domein'!BD10250)+1,""),IF(ADHOC!$S$4=LEFT(Domein!$AS10251,LEN(ADHOC!$S$4)),MAX(Domein!BD$1:'Domein'!BD10250)+1,"")))</f>
        <v/>
      </c>
    </row>
    <row r="10252" spans="45:56" x14ac:dyDescent="0.2">
      <c r="AS10252" s="4" t="s">
        <v>3808</v>
      </c>
      <c r="AT10252" s="4" t="s">
        <v>3809</v>
      </c>
      <c r="AU10252" s="4" t="s">
        <v>463</v>
      </c>
      <c r="AV10252" s="4" t="s">
        <v>796</v>
      </c>
      <c r="AW10252" s="4" t="s">
        <v>701</v>
      </c>
      <c r="AX10252" s="4"/>
      <c r="AY10252" s="4"/>
      <c r="AZ10252" s="4"/>
      <c r="BA10252" s="4"/>
      <c r="BB10252" s="4"/>
      <c r="BC10252" s="4">
        <v>40</v>
      </c>
      <c r="BD10252" t="str">
        <f>IF(AND(ADHOC!$G$15="",ADHOC!$S$4=""),"",IF(ADHOC!$G$15&lt;&gt;"",IF(ADHOC!$G$15=LEFT(Domein!$AS10252,LEN(ADHOC!$G$15)),MAX(Domein!BD$1:'Domein'!BD10251)+1,""),IF(ADHOC!$S$4=LEFT(Domein!$AS10252,LEN(ADHOC!$S$4)),MAX(Domein!BD$1:'Domein'!BD10251)+1,"")))</f>
        <v/>
      </c>
    </row>
    <row r="10253" spans="45:56" x14ac:dyDescent="0.2">
      <c r="AS10253" s="4" t="s">
        <v>3810</v>
      </c>
      <c r="AT10253" s="4" t="s">
        <v>3811</v>
      </c>
      <c r="AU10253" s="4" t="s">
        <v>456</v>
      </c>
      <c r="AV10253" s="4" t="s">
        <v>796</v>
      </c>
      <c r="AW10253" s="4" t="s">
        <v>701</v>
      </c>
      <c r="AX10253" s="4"/>
      <c r="AY10253" s="4"/>
      <c r="AZ10253" s="4"/>
      <c r="BA10253" s="4"/>
      <c r="BB10253" s="4"/>
      <c r="BC10253" s="4">
        <v>40</v>
      </c>
      <c r="BD10253" t="str">
        <f>IF(AND(ADHOC!$G$15="",ADHOC!$S$4=""),"",IF(ADHOC!$G$15&lt;&gt;"",IF(ADHOC!$G$15=LEFT(Domein!$AS10253,LEN(ADHOC!$G$15)),MAX(Domein!BD$1:'Domein'!BD10252)+1,""),IF(ADHOC!$S$4=LEFT(Domein!$AS10253,LEN(ADHOC!$S$4)),MAX(Domein!BD$1:'Domein'!BD10252)+1,"")))</f>
        <v/>
      </c>
    </row>
    <row r="10254" spans="45:56" x14ac:dyDescent="0.2">
      <c r="AS10254" s="4" t="s">
        <v>38956</v>
      </c>
      <c r="AT10254" s="4" t="s">
        <v>38957</v>
      </c>
      <c r="AU10254" s="4" t="s">
        <v>456</v>
      </c>
      <c r="AV10254" s="4" t="s">
        <v>797</v>
      </c>
      <c r="AW10254" s="4" t="s">
        <v>701</v>
      </c>
      <c r="AX10254" s="4"/>
      <c r="AY10254" s="4"/>
      <c r="AZ10254" s="4"/>
      <c r="BA10254" s="4"/>
      <c r="BB10254" s="4"/>
      <c r="BC10254" s="4">
        <v>40</v>
      </c>
      <c r="BD10254" t="str">
        <f>IF(AND(ADHOC!$G$15="",ADHOC!$S$4=""),"",IF(ADHOC!$G$15&lt;&gt;"",IF(ADHOC!$G$15=LEFT(Domein!$AS10254,LEN(ADHOC!$G$15)),MAX(Domein!BD$1:'Domein'!BD10253)+1,""),IF(ADHOC!$S$4=LEFT(Domein!$AS10254,LEN(ADHOC!$S$4)),MAX(Domein!BD$1:'Domein'!BD10253)+1,"")))</f>
        <v/>
      </c>
    </row>
    <row r="10255" spans="45:56" x14ac:dyDescent="0.2">
      <c r="AS10255" s="4" t="s">
        <v>3812</v>
      </c>
      <c r="AT10255" s="4" t="s">
        <v>3813</v>
      </c>
      <c r="AU10255" s="4" t="s">
        <v>463</v>
      </c>
      <c r="AV10255" s="4" t="s">
        <v>796</v>
      </c>
      <c r="AW10255" s="4" t="s">
        <v>701</v>
      </c>
      <c r="AX10255" s="4"/>
      <c r="AY10255" s="4"/>
      <c r="AZ10255" s="4"/>
      <c r="BA10255" s="4"/>
      <c r="BB10255" s="4"/>
      <c r="BC10255" s="4">
        <v>40</v>
      </c>
      <c r="BD10255" t="str">
        <f>IF(AND(ADHOC!$G$15="",ADHOC!$S$4=""),"",IF(ADHOC!$G$15&lt;&gt;"",IF(ADHOC!$G$15=LEFT(Domein!$AS10255,LEN(ADHOC!$G$15)),MAX(Domein!BD$1:'Domein'!BD10254)+1,""),IF(ADHOC!$S$4=LEFT(Domein!$AS10255,LEN(ADHOC!$S$4)),MAX(Domein!BD$1:'Domein'!BD10254)+1,"")))</f>
        <v/>
      </c>
    </row>
    <row r="10256" spans="45:56" x14ac:dyDescent="0.2">
      <c r="AS10256" s="4" t="s">
        <v>3814</v>
      </c>
      <c r="AT10256" s="4" t="s">
        <v>3815</v>
      </c>
      <c r="AU10256" s="4" t="s">
        <v>463</v>
      </c>
      <c r="AV10256" s="4" t="s">
        <v>796</v>
      </c>
      <c r="AW10256" s="4" t="s">
        <v>701</v>
      </c>
      <c r="AX10256" s="4"/>
      <c r="AY10256" s="4"/>
      <c r="AZ10256" s="4"/>
      <c r="BA10256" s="4"/>
      <c r="BB10256" s="4"/>
      <c r="BC10256" s="4">
        <v>40</v>
      </c>
      <c r="BD10256" t="str">
        <f>IF(AND(ADHOC!$G$15="",ADHOC!$S$4=""),"",IF(ADHOC!$G$15&lt;&gt;"",IF(ADHOC!$G$15=LEFT(Domein!$AS10256,LEN(ADHOC!$G$15)),MAX(Domein!BD$1:'Domein'!BD10255)+1,""),IF(ADHOC!$S$4=LEFT(Domein!$AS10256,LEN(ADHOC!$S$4)),MAX(Domein!BD$1:'Domein'!BD10255)+1,"")))</f>
        <v/>
      </c>
    </row>
    <row r="10257" spans="45:56" x14ac:dyDescent="0.2">
      <c r="AS10257" s="4" t="s">
        <v>3816</v>
      </c>
      <c r="AT10257" s="4" t="s">
        <v>3817</v>
      </c>
      <c r="AU10257" s="4" t="s">
        <v>456</v>
      </c>
      <c r="AV10257" s="4" t="s">
        <v>796</v>
      </c>
      <c r="AW10257" s="4" t="s">
        <v>701</v>
      </c>
      <c r="AX10257" s="4"/>
      <c r="AY10257" s="4"/>
      <c r="AZ10257" s="4"/>
      <c r="BA10257" s="4"/>
      <c r="BB10257" s="4"/>
      <c r="BC10257" s="4">
        <v>40</v>
      </c>
      <c r="BD10257" t="str">
        <f>IF(AND(ADHOC!$G$15="",ADHOC!$S$4=""),"",IF(ADHOC!$G$15&lt;&gt;"",IF(ADHOC!$G$15=LEFT(Domein!$AS10257,LEN(ADHOC!$G$15)),MAX(Domein!BD$1:'Domein'!BD10256)+1,""),IF(ADHOC!$S$4=LEFT(Domein!$AS10257,LEN(ADHOC!$S$4)),MAX(Domein!BD$1:'Domein'!BD10256)+1,"")))</f>
        <v/>
      </c>
    </row>
    <row r="10258" spans="45:56" x14ac:dyDescent="0.2">
      <c r="AS10258" s="4" t="s">
        <v>8377</v>
      </c>
      <c r="AT10258" s="4" t="s">
        <v>8378</v>
      </c>
      <c r="AU10258" s="4" t="s">
        <v>456</v>
      </c>
      <c r="AV10258" s="4" t="s">
        <v>796</v>
      </c>
      <c r="AW10258" s="4" t="s">
        <v>701</v>
      </c>
      <c r="AX10258" s="4"/>
      <c r="AY10258" s="4"/>
      <c r="AZ10258" s="4"/>
      <c r="BA10258" s="4"/>
      <c r="BB10258" s="4"/>
      <c r="BC10258" s="4">
        <v>40</v>
      </c>
      <c r="BD10258" t="str">
        <f>IF(AND(ADHOC!$G$15="",ADHOC!$S$4=""),"",IF(ADHOC!$G$15&lt;&gt;"",IF(ADHOC!$G$15=LEFT(Domein!$AS10258,LEN(ADHOC!$G$15)),MAX(Domein!BD$1:'Domein'!BD10257)+1,""),IF(ADHOC!$S$4=LEFT(Domein!$AS10258,LEN(ADHOC!$S$4)),MAX(Domein!BD$1:'Domein'!BD10257)+1,"")))</f>
        <v/>
      </c>
    </row>
    <row r="10259" spans="45:56" x14ac:dyDescent="0.2">
      <c r="AS10259" s="4" t="s">
        <v>3818</v>
      </c>
      <c r="AT10259" s="4" t="s">
        <v>3819</v>
      </c>
      <c r="AU10259" s="4" t="s">
        <v>456</v>
      </c>
      <c r="AV10259" s="4" t="s">
        <v>796</v>
      </c>
      <c r="AW10259" s="4" t="s">
        <v>1167</v>
      </c>
      <c r="AX10259" s="4"/>
      <c r="AY10259" s="4"/>
      <c r="AZ10259" s="4"/>
      <c r="BA10259" s="4"/>
      <c r="BB10259" s="4"/>
      <c r="BC10259" s="4">
        <v>40</v>
      </c>
      <c r="BD10259" t="str">
        <f>IF(AND(ADHOC!$G$15="",ADHOC!$S$4=""),"",IF(ADHOC!$G$15&lt;&gt;"",IF(ADHOC!$G$15=LEFT(Domein!$AS10259,LEN(ADHOC!$G$15)),MAX(Domein!BD$1:'Domein'!BD10258)+1,""),IF(ADHOC!$S$4=LEFT(Domein!$AS10259,LEN(ADHOC!$S$4)),MAX(Domein!BD$1:'Domein'!BD10258)+1,"")))</f>
        <v/>
      </c>
    </row>
    <row r="10260" spans="45:56" x14ac:dyDescent="0.2">
      <c r="AS10260" s="4" t="s">
        <v>21317</v>
      </c>
      <c r="AT10260" s="4" t="s">
        <v>21318</v>
      </c>
      <c r="AU10260" s="4" t="s">
        <v>456</v>
      </c>
      <c r="AV10260" s="4" t="s">
        <v>796</v>
      </c>
      <c r="AW10260" s="4" t="s">
        <v>701</v>
      </c>
      <c r="AX10260" s="4"/>
      <c r="AY10260" s="4"/>
      <c r="AZ10260" s="4"/>
      <c r="BA10260" s="4"/>
      <c r="BB10260" s="4"/>
      <c r="BC10260" s="4">
        <v>40</v>
      </c>
      <c r="BD10260" t="str">
        <f>IF(AND(ADHOC!$G$15="",ADHOC!$S$4=""),"",IF(ADHOC!$G$15&lt;&gt;"",IF(ADHOC!$G$15=LEFT(Domein!$AS10260,LEN(ADHOC!$G$15)),MAX(Domein!BD$1:'Domein'!BD10259)+1,""),IF(ADHOC!$S$4=LEFT(Domein!$AS10260,LEN(ADHOC!$S$4)),MAX(Domein!BD$1:'Domein'!BD10259)+1,"")))</f>
        <v/>
      </c>
    </row>
    <row r="10261" spans="45:56" x14ac:dyDescent="0.2">
      <c r="AS10261" s="4" t="s">
        <v>16358</v>
      </c>
      <c r="AT10261" s="4" t="s">
        <v>34909</v>
      </c>
      <c r="AU10261" s="4" t="s">
        <v>462</v>
      </c>
      <c r="AV10261" s="4" t="s">
        <v>797</v>
      </c>
      <c r="AW10261" s="4" t="s">
        <v>701</v>
      </c>
      <c r="AX10261" s="4"/>
      <c r="AY10261" s="4"/>
      <c r="AZ10261" s="4"/>
      <c r="BA10261" s="4"/>
      <c r="BB10261" s="4"/>
      <c r="BC10261" s="4">
        <v>40</v>
      </c>
      <c r="BD10261" t="str">
        <f>IF(AND(ADHOC!$G$15="",ADHOC!$S$4=""),"",IF(ADHOC!$G$15&lt;&gt;"",IF(ADHOC!$G$15=LEFT(Domein!$AS10261,LEN(ADHOC!$G$15)),MAX(Domein!BD$1:'Domein'!BD10260)+1,""),IF(ADHOC!$S$4=LEFT(Domein!$AS10261,LEN(ADHOC!$S$4)),MAX(Domein!BD$1:'Domein'!BD10260)+1,"")))</f>
        <v/>
      </c>
    </row>
    <row r="10262" spans="45:56" x14ac:dyDescent="0.2">
      <c r="AS10262" s="4" t="s">
        <v>16359</v>
      </c>
      <c r="AT10262" s="4" t="s">
        <v>34910</v>
      </c>
      <c r="AU10262" s="4" t="s">
        <v>462</v>
      </c>
      <c r="AV10262" s="4" t="s">
        <v>797</v>
      </c>
      <c r="AW10262" s="4" t="s">
        <v>701</v>
      </c>
      <c r="AX10262" s="4"/>
      <c r="AY10262" s="4"/>
      <c r="AZ10262" s="4"/>
      <c r="BA10262" s="4"/>
      <c r="BB10262" s="4"/>
      <c r="BC10262" s="4">
        <v>40</v>
      </c>
      <c r="BD10262" t="str">
        <f>IF(AND(ADHOC!$G$15="",ADHOC!$S$4=""),"",IF(ADHOC!$G$15&lt;&gt;"",IF(ADHOC!$G$15=LEFT(Domein!$AS10262,LEN(ADHOC!$G$15)),MAX(Domein!BD$1:'Domein'!BD10261)+1,""),IF(ADHOC!$S$4=LEFT(Domein!$AS10262,LEN(ADHOC!$S$4)),MAX(Domein!BD$1:'Domein'!BD10261)+1,"")))</f>
        <v/>
      </c>
    </row>
    <row r="10263" spans="45:56" x14ac:dyDescent="0.2">
      <c r="AS10263" s="4" t="s">
        <v>3820</v>
      </c>
      <c r="AT10263" s="4" t="s">
        <v>3821</v>
      </c>
      <c r="AU10263" s="4" t="s">
        <v>463</v>
      </c>
      <c r="AV10263" s="4" t="s">
        <v>796</v>
      </c>
      <c r="AW10263" s="4" t="s">
        <v>701</v>
      </c>
      <c r="AX10263" s="4"/>
      <c r="AY10263" s="4"/>
      <c r="AZ10263" s="4"/>
      <c r="BA10263" s="4"/>
      <c r="BB10263" s="4"/>
      <c r="BC10263" s="4">
        <v>40</v>
      </c>
      <c r="BD10263" t="str">
        <f>IF(AND(ADHOC!$G$15="",ADHOC!$S$4=""),"",IF(ADHOC!$G$15&lt;&gt;"",IF(ADHOC!$G$15=LEFT(Domein!$AS10263,LEN(ADHOC!$G$15)),MAX(Domein!BD$1:'Domein'!BD10262)+1,""),IF(ADHOC!$S$4=LEFT(Domein!$AS10263,LEN(ADHOC!$S$4)),MAX(Domein!BD$1:'Domein'!BD10262)+1,"")))</f>
        <v/>
      </c>
    </row>
    <row r="10264" spans="45:56" x14ac:dyDescent="0.2">
      <c r="AS10264" s="4" t="s">
        <v>3822</v>
      </c>
      <c r="AT10264" s="4" t="s">
        <v>3823</v>
      </c>
      <c r="AU10264" s="4" t="s">
        <v>463</v>
      </c>
      <c r="AV10264" s="4" t="s">
        <v>796</v>
      </c>
      <c r="AW10264" s="4" t="s">
        <v>701</v>
      </c>
      <c r="AX10264" s="4"/>
      <c r="AY10264" s="4"/>
      <c r="AZ10264" s="4"/>
      <c r="BA10264" s="4"/>
      <c r="BB10264" s="4"/>
      <c r="BC10264" s="4">
        <v>40</v>
      </c>
      <c r="BD10264" t="str">
        <f>IF(AND(ADHOC!$G$15="",ADHOC!$S$4=""),"",IF(ADHOC!$G$15&lt;&gt;"",IF(ADHOC!$G$15=LEFT(Domein!$AS10264,LEN(ADHOC!$G$15)),MAX(Domein!BD$1:'Domein'!BD10263)+1,""),IF(ADHOC!$S$4=LEFT(Domein!$AS10264,LEN(ADHOC!$S$4)),MAX(Domein!BD$1:'Domein'!BD10263)+1,"")))</f>
        <v/>
      </c>
    </row>
    <row r="10265" spans="45:56" x14ac:dyDescent="0.2">
      <c r="AS10265" s="4" t="s">
        <v>3824</v>
      </c>
      <c r="AT10265" s="4" t="s">
        <v>3825</v>
      </c>
      <c r="AU10265" s="4" t="s">
        <v>456</v>
      </c>
      <c r="AV10265" s="4" t="s">
        <v>796</v>
      </c>
      <c r="AW10265" s="4" t="s">
        <v>701</v>
      </c>
      <c r="AX10265" s="4"/>
      <c r="AY10265" s="4"/>
      <c r="AZ10265" s="4"/>
      <c r="BA10265" s="4"/>
      <c r="BB10265" s="4"/>
      <c r="BC10265" s="4">
        <v>40</v>
      </c>
      <c r="BD10265" t="str">
        <f>IF(AND(ADHOC!$G$15="",ADHOC!$S$4=""),"",IF(ADHOC!$G$15&lt;&gt;"",IF(ADHOC!$G$15=LEFT(Domein!$AS10265,LEN(ADHOC!$G$15)),MAX(Domein!BD$1:'Domein'!BD10264)+1,""),IF(ADHOC!$S$4=LEFT(Domein!$AS10265,LEN(ADHOC!$S$4)),MAX(Domein!BD$1:'Domein'!BD10264)+1,"")))</f>
        <v/>
      </c>
    </row>
    <row r="10266" spans="45:56" x14ac:dyDescent="0.2">
      <c r="AS10266" s="4" t="s">
        <v>3826</v>
      </c>
      <c r="AT10266" s="4" t="s">
        <v>3827</v>
      </c>
      <c r="AU10266" s="4" t="s">
        <v>456</v>
      </c>
      <c r="AV10266" s="4" t="s">
        <v>796</v>
      </c>
      <c r="AW10266" s="4" t="s">
        <v>701</v>
      </c>
      <c r="AX10266" s="4"/>
      <c r="AY10266" s="4"/>
      <c r="AZ10266" s="4"/>
      <c r="BA10266" s="4"/>
      <c r="BB10266" s="4"/>
      <c r="BC10266" s="4">
        <v>40</v>
      </c>
      <c r="BD10266" t="str">
        <f>IF(AND(ADHOC!$G$15="",ADHOC!$S$4=""),"",IF(ADHOC!$G$15&lt;&gt;"",IF(ADHOC!$G$15=LEFT(Domein!$AS10266,LEN(ADHOC!$G$15)),MAX(Domein!BD$1:'Domein'!BD10265)+1,""),IF(ADHOC!$S$4=LEFT(Domein!$AS10266,LEN(ADHOC!$S$4)),MAX(Domein!BD$1:'Domein'!BD10265)+1,"")))</f>
        <v/>
      </c>
    </row>
    <row r="10267" spans="45:56" x14ac:dyDescent="0.2">
      <c r="AS10267" s="4" t="s">
        <v>8421</v>
      </c>
      <c r="AT10267" s="4" t="s">
        <v>8422</v>
      </c>
      <c r="AU10267" s="4" t="s">
        <v>459</v>
      </c>
      <c r="AV10267" s="4" t="s">
        <v>796</v>
      </c>
      <c r="AW10267" s="4" t="s">
        <v>701</v>
      </c>
      <c r="AX10267" s="4"/>
      <c r="AY10267" s="4"/>
      <c r="AZ10267" s="4"/>
      <c r="BA10267" s="4"/>
      <c r="BB10267" s="4"/>
      <c r="BC10267" s="4">
        <v>40</v>
      </c>
      <c r="BD10267" t="str">
        <f>IF(AND(ADHOC!$G$15="",ADHOC!$S$4=""),"",IF(ADHOC!$G$15&lt;&gt;"",IF(ADHOC!$G$15=LEFT(Domein!$AS10267,LEN(ADHOC!$G$15)),MAX(Domein!BD$1:'Domein'!BD10266)+1,""),IF(ADHOC!$S$4=LEFT(Domein!$AS10267,LEN(ADHOC!$S$4)),MAX(Domein!BD$1:'Domein'!BD10266)+1,"")))</f>
        <v/>
      </c>
    </row>
    <row r="10268" spans="45:56" x14ac:dyDescent="0.2">
      <c r="AS10268" s="4" t="s">
        <v>14313</v>
      </c>
      <c r="AT10268" s="4" t="s">
        <v>14314</v>
      </c>
      <c r="AU10268" s="4" t="s">
        <v>463</v>
      </c>
      <c r="AV10268" s="4" t="s">
        <v>797</v>
      </c>
      <c r="AW10268" s="4" t="s">
        <v>701</v>
      </c>
      <c r="AX10268" s="4"/>
      <c r="AY10268" s="4"/>
      <c r="AZ10268" s="4"/>
      <c r="BA10268" s="4"/>
      <c r="BB10268" s="4"/>
      <c r="BC10268" s="4">
        <v>40</v>
      </c>
      <c r="BD10268" t="str">
        <f>IF(AND(ADHOC!$G$15="",ADHOC!$S$4=""),"",IF(ADHOC!$G$15&lt;&gt;"",IF(ADHOC!$G$15=LEFT(Domein!$AS10268,LEN(ADHOC!$G$15)),MAX(Domein!BD$1:'Domein'!BD10267)+1,""),IF(ADHOC!$S$4=LEFT(Domein!$AS10268,LEN(ADHOC!$S$4)),MAX(Domein!BD$1:'Domein'!BD10267)+1,"")))</f>
        <v/>
      </c>
    </row>
    <row r="10269" spans="45:56" x14ac:dyDescent="0.2">
      <c r="AS10269" s="4" t="s">
        <v>12549</v>
      </c>
      <c r="AT10269" s="4" t="s">
        <v>12550</v>
      </c>
      <c r="AU10269" s="4" t="s">
        <v>463</v>
      </c>
      <c r="AV10269" s="4" t="s">
        <v>797</v>
      </c>
      <c r="AW10269" s="4" t="s">
        <v>701</v>
      </c>
      <c r="AX10269" s="4"/>
      <c r="AY10269" s="4"/>
      <c r="AZ10269" s="4"/>
      <c r="BA10269" s="4"/>
      <c r="BB10269" s="4"/>
      <c r="BC10269" s="4">
        <v>40</v>
      </c>
      <c r="BD10269" t="str">
        <f>IF(AND(ADHOC!$G$15="",ADHOC!$S$4=""),"",IF(ADHOC!$G$15&lt;&gt;"",IF(ADHOC!$G$15=LEFT(Domein!$AS10269,LEN(ADHOC!$G$15)),MAX(Domein!BD$1:'Domein'!BD10268)+1,""),IF(ADHOC!$S$4=LEFT(Domein!$AS10269,LEN(ADHOC!$S$4)),MAX(Domein!BD$1:'Domein'!BD10268)+1,"")))</f>
        <v/>
      </c>
    </row>
    <row r="10270" spans="45:56" x14ac:dyDescent="0.2">
      <c r="AS10270" s="4" t="s">
        <v>3828</v>
      </c>
      <c r="AT10270" s="4" t="s">
        <v>3829</v>
      </c>
      <c r="AU10270" s="4" t="s">
        <v>456</v>
      </c>
      <c r="AV10270" s="4" t="s">
        <v>796</v>
      </c>
      <c r="AW10270" s="4" t="s">
        <v>701</v>
      </c>
      <c r="AX10270" s="4"/>
      <c r="AY10270" s="4"/>
      <c r="AZ10270" s="4"/>
      <c r="BA10270" s="4"/>
      <c r="BB10270" s="4"/>
      <c r="BC10270" s="4">
        <v>40</v>
      </c>
      <c r="BD10270" t="str">
        <f>IF(AND(ADHOC!$G$15="",ADHOC!$S$4=""),"",IF(ADHOC!$G$15&lt;&gt;"",IF(ADHOC!$G$15=LEFT(Domein!$AS10270,LEN(ADHOC!$G$15)),MAX(Domein!BD$1:'Domein'!BD10269)+1,""),IF(ADHOC!$S$4=LEFT(Domein!$AS10270,LEN(ADHOC!$S$4)),MAX(Domein!BD$1:'Domein'!BD10269)+1,"")))</f>
        <v/>
      </c>
    </row>
    <row r="10271" spans="45:56" x14ac:dyDescent="0.2">
      <c r="AS10271" s="4" t="s">
        <v>16307</v>
      </c>
      <c r="AT10271" s="4" t="s">
        <v>16308</v>
      </c>
      <c r="AU10271" s="4" t="s">
        <v>456</v>
      </c>
      <c r="AV10271" s="4" t="s">
        <v>796</v>
      </c>
      <c r="AW10271" s="4" t="s">
        <v>701</v>
      </c>
      <c r="AX10271" s="4"/>
      <c r="AY10271" s="4"/>
      <c r="AZ10271" s="4"/>
      <c r="BA10271" s="4"/>
      <c r="BB10271" s="4"/>
      <c r="BC10271" s="4">
        <v>40</v>
      </c>
      <c r="BD10271" t="str">
        <f>IF(AND(ADHOC!$G$15="",ADHOC!$S$4=""),"",IF(ADHOC!$G$15&lt;&gt;"",IF(ADHOC!$G$15=LEFT(Domein!$AS10271,LEN(ADHOC!$G$15)),MAX(Domein!BD$1:'Domein'!BD10270)+1,""),IF(ADHOC!$S$4=LEFT(Domein!$AS10271,LEN(ADHOC!$S$4)),MAX(Domein!BD$1:'Domein'!BD10270)+1,"")))</f>
        <v/>
      </c>
    </row>
    <row r="10272" spans="45:56" x14ac:dyDescent="0.2">
      <c r="AS10272" s="4" t="s">
        <v>16309</v>
      </c>
      <c r="AT10272" s="4" t="s">
        <v>16310</v>
      </c>
      <c r="AU10272" s="4" t="s">
        <v>456</v>
      </c>
      <c r="AV10272" s="4" t="s">
        <v>796</v>
      </c>
      <c r="AW10272" s="4" t="s">
        <v>701</v>
      </c>
      <c r="AX10272" s="4"/>
      <c r="AY10272" s="4"/>
      <c r="AZ10272" s="4"/>
      <c r="BA10272" s="4"/>
      <c r="BB10272" s="4"/>
      <c r="BC10272" s="4">
        <v>40</v>
      </c>
      <c r="BD10272" t="str">
        <f>IF(AND(ADHOC!$G$15="",ADHOC!$S$4=""),"",IF(ADHOC!$G$15&lt;&gt;"",IF(ADHOC!$G$15=LEFT(Domein!$AS10272,LEN(ADHOC!$G$15)),MAX(Domein!BD$1:'Domein'!BD10271)+1,""),IF(ADHOC!$S$4=LEFT(Domein!$AS10272,LEN(ADHOC!$S$4)),MAX(Domein!BD$1:'Domein'!BD10271)+1,"")))</f>
        <v/>
      </c>
    </row>
    <row r="10273" spans="45:56" x14ac:dyDescent="0.2">
      <c r="AS10273" s="4" t="s">
        <v>3830</v>
      </c>
      <c r="AT10273" s="4" t="s">
        <v>3831</v>
      </c>
      <c r="AU10273" s="4" t="s">
        <v>456</v>
      </c>
      <c r="AV10273" s="4" t="s">
        <v>796</v>
      </c>
      <c r="AW10273" s="4" t="s">
        <v>701</v>
      </c>
      <c r="AX10273" s="4"/>
      <c r="AY10273" s="4"/>
      <c r="AZ10273" s="4"/>
      <c r="BA10273" s="4"/>
      <c r="BB10273" s="4"/>
      <c r="BC10273" s="4">
        <v>40</v>
      </c>
      <c r="BD10273" t="str">
        <f>IF(AND(ADHOC!$G$15="",ADHOC!$S$4=""),"",IF(ADHOC!$G$15&lt;&gt;"",IF(ADHOC!$G$15=LEFT(Domein!$AS10273,LEN(ADHOC!$G$15)),MAX(Domein!BD$1:'Domein'!BD10272)+1,""),IF(ADHOC!$S$4=LEFT(Domein!$AS10273,LEN(ADHOC!$S$4)),MAX(Domein!BD$1:'Domein'!BD10272)+1,"")))</f>
        <v/>
      </c>
    </row>
    <row r="10274" spans="45:56" x14ac:dyDescent="0.2">
      <c r="AS10274" s="4" t="s">
        <v>3832</v>
      </c>
      <c r="AT10274" s="4" t="s">
        <v>3833</v>
      </c>
      <c r="AU10274" s="4" t="s">
        <v>456</v>
      </c>
      <c r="AV10274" s="4" t="s">
        <v>796</v>
      </c>
      <c r="AW10274" s="4" t="s">
        <v>701</v>
      </c>
      <c r="AX10274" s="4"/>
      <c r="AY10274" s="4"/>
      <c r="AZ10274" s="4"/>
      <c r="BA10274" s="4"/>
      <c r="BB10274" s="4"/>
      <c r="BC10274" s="4">
        <v>40</v>
      </c>
      <c r="BD10274" t="str">
        <f>IF(AND(ADHOC!$G$15="",ADHOC!$S$4=""),"",IF(ADHOC!$G$15&lt;&gt;"",IF(ADHOC!$G$15=LEFT(Domein!$AS10274,LEN(ADHOC!$G$15)),MAX(Domein!BD$1:'Domein'!BD10273)+1,""),IF(ADHOC!$S$4=LEFT(Domein!$AS10274,LEN(ADHOC!$S$4)),MAX(Domein!BD$1:'Domein'!BD10273)+1,"")))</f>
        <v/>
      </c>
    </row>
    <row r="10275" spans="45:56" x14ac:dyDescent="0.2">
      <c r="AS10275" s="4" t="s">
        <v>3834</v>
      </c>
      <c r="AT10275" s="4" t="s">
        <v>3835</v>
      </c>
      <c r="AU10275" s="4" t="s">
        <v>456</v>
      </c>
      <c r="AV10275" s="4" t="s">
        <v>796</v>
      </c>
      <c r="AW10275" s="4" t="s">
        <v>701</v>
      </c>
      <c r="AX10275" s="4"/>
      <c r="AY10275" s="4"/>
      <c r="AZ10275" s="4"/>
      <c r="BA10275" s="4"/>
      <c r="BB10275" s="4"/>
      <c r="BC10275" s="4">
        <v>40</v>
      </c>
      <c r="BD10275" t="str">
        <f>IF(AND(ADHOC!$G$15="",ADHOC!$S$4=""),"",IF(ADHOC!$G$15&lt;&gt;"",IF(ADHOC!$G$15=LEFT(Domein!$AS10275,LEN(ADHOC!$G$15)),MAX(Domein!BD$1:'Domein'!BD10274)+1,""),IF(ADHOC!$S$4=LEFT(Domein!$AS10275,LEN(ADHOC!$S$4)),MAX(Domein!BD$1:'Domein'!BD10274)+1,"")))</f>
        <v/>
      </c>
    </row>
    <row r="10276" spans="45:56" x14ac:dyDescent="0.2">
      <c r="AS10276" s="4" t="s">
        <v>11754</v>
      </c>
      <c r="AT10276" s="4" t="s">
        <v>11755</v>
      </c>
      <c r="AU10276" s="4" t="s">
        <v>456</v>
      </c>
      <c r="AV10276" s="4" t="s">
        <v>796</v>
      </c>
      <c r="AW10276" s="4" t="s">
        <v>701</v>
      </c>
      <c r="AX10276" s="4"/>
      <c r="AY10276" s="4"/>
      <c r="AZ10276" s="4"/>
      <c r="BA10276" s="4"/>
      <c r="BB10276" s="4"/>
      <c r="BC10276" s="4">
        <v>40</v>
      </c>
      <c r="BD10276" t="str">
        <f>IF(AND(ADHOC!$G$15="",ADHOC!$S$4=""),"",IF(ADHOC!$G$15&lt;&gt;"",IF(ADHOC!$G$15=LEFT(Domein!$AS10276,LEN(ADHOC!$G$15)),MAX(Domein!BD$1:'Domein'!BD10275)+1,""),IF(ADHOC!$S$4=LEFT(Domein!$AS10276,LEN(ADHOC!$S$4)),MAX(Domein!BD$1:'Domein'!BD10275)+1,"")))</f>
        <v/>
      </c>
    </row>
    <row r="10277" spans="45:56" x14ac:dyDescent="0.2">
      <c r="AS10277" s="4" t="s">
        <v>3836</v>
      </c>
      <c r="AT10277" s="4" t="s">
        <v>3837</v>
      </c>
      <c r="AU10277" s="4" t="s">
        <v>456</v>
      </c>
      <c r="AV10277" s="4" t="s">
        <v>796</v>
      </c>
      <c r="AW10277" s="4" t="s">
        <v>701</v>
      </c>
      <c r="AX10277" s="4"/>
      <c r="AY10277" s="4"/>
      <c r="AZ10277" s="4"/>
      <c r="BA10277" s="4"/>
      <c r="BB10277" s="4"/>
      <c r="BC10277" s="4">
        <v>40</v>
      </c>
      <c r="BD10277" t="str">
        <f>IF(AND(ADHOC!$G$15="",ADHOC!$S$4=""),"",IF(ADHOC!$G$15&lt;&gt;"",IF(ADHOC!$G$15=LEFT(Domein!$AS10277,LEN(ADHOC!$G$15)),MAX(Domein!BD$1:'Domein'!BD10276)+1,""),IF(ADHOC!$S$4=LEFT(Domein!$AS10277,LEN(ADHOC!$S$4)),MAX(Domein!BD$1:'Domein'!BD10276)+1,"")))</f>
        <v/>
      </c>
    </row>
    <row r="10278" spans="45:56" x14ac:dyDescent="0.2">
      <c r="AS10278" s="4" t="s">
        <v>3838</v>
      </c>
      <c r="AT10278" s="4" t="s">
        <v>3839</v>
      </c>
      <c r="AU10278" s="4" t="s">
        <v>456</v>
      </c>
      <c r="AV10278" s="4" t="s">
        <v>796</v>
      </c>
      <c r="AW10278" s="4" t="s">
        <v>701</v>
      </c>
      <c r="AX10278" s="4"/>
      <c r="AY10278" s="4"/>
      <c r="AZ10278" s="4"/>
      <c r="BA10278" s="4"/>
      <c r="BB10278" s="4"/>
      <c r="BC10278" s="4">
        <v>40</v>
      </c>
      <c r="BD10278" t="str">
        <f>IF(AND(ADHOC!$G$15="",ADHOC!$S$4=""),"",IF(ADHOC!$G$15&lt;&gt;"",IF(ADHOC!$G$15=LEFT(Domein!$AS10278,LEN(ADHOC!$G$15)),MAX(Domein!BD$1:'Domein'!BD10277)+1,""),IF(ADHOC!$S$4=LEFT(Domein!$AS10278,LEN(ADHOC!$S$4)),MAX(Domein!BD$1:'Domein'!BD10277)+1,"")))</f>
        <v/>
      </c>
    </row>
    <row r="10279" spans="45:56" x14ac:dyDescent="0.2">
      <c r="AS10279" s="4" t="s">
        <v>38395</v>
      </c>
      <c r="AT10279" s="4" t="s">
        <v>38396</v>
      </c>
      <c r="AU10279" s="4" t="s">
        <v>456</v>
      </c>
      <c r="AV10279" s="4" t="s">
        <v>38389</v>
      </c>
      <c r="AW10279" s="4" t="s">
        <v>724</v>
      </c>
      <c r="AX10279" s="4"/>
      <c r="AY10279" s="4">
        <v>234388</v>
      </c>
      <c r="AZ10279" s="4">
        <v>447364</v>
      </c>
      <c r="BA10279" s="4" t="s">
        <v>38397</v>
      </c>
      <c r="BB10279" s="4" t="s">
        <v>38398</v>
      </c>
      <c r="BC10279" s="4">
        <v>40</v>
      </c>
      <c r="BD10279" t="str">
        <f>IF(AND(ADHOC!$G$15="",ADHOC!$S$4=""),"",IF(ADHOC!$G$15&lt;&gt;"",IF(ADHOC!$G$15=LEFT(Domein!$AS10279,LEN(ADHOC!$G$15)),MAX(Domein!BD$1:'Domein'!BD10278)+1,""),IF(ADHOC!$S$4=LEFT(Domein!$AS10279,LEN(ADHOC!$S$4)),MAX(Domein!BD$1:'Domein'!BD10278)+1,"")))</f>
        <v/>
      </c>
    </row>
    <row r="10280" spans="45:56" x14ac:dyDescent="0.2">
      <c r="AS10280" s="4" t="s">
        <v>3844</v>
      </c>
      <c r="AT10280" s="4" t="s">
        <v>3845</v>
      </c>
      <c r="AU10280" s="4" t="s">
        <v>456</v>
      </c>
      <c r="AV10280" s="4" t="s">
        <v>796</v>
      </c>
      <c r="AW10280" s="4" t="s">
        <v>701</v>
      </c>
      <c r="AX10280" s="4"/>
      <c r="AY10280" s="4"/>
      <c r="AZ10280" s="4"/>
      <c r="BA10280" s="4"/>
      <c r="BB10280" s="4"/>
      <c r="BC10280" s="4">
        <v>40</v>
      </c>
      <c r="BD10280" t="str">
        <f>IF(AND(ADHOC!$G$15="",ADHOC!$S$4=""),"",IF(ADHOC!$G$15&lt;&gt;"",IF(ADHOC!$G$15=LEFT(Domein!$AS10280,LEN(ADHOC!$G$15)),MAX(Domein!BD$1:'Domein'!BD10279)+1,""),IF(ADHOC!$S$4=LEFT(Domein!$AS10280,LEN(ADHOC!$S$4)),MAX(Domein!BD$1:'Domein'!BD10279)+1,"")))</f>
        <v/>
      </c>
    </row>
    <row r="10281" spans="45:56" x14ac:dyDescent="0.2">
      <c r="AS10281" s="4" t="s">
        <v>7148</v>
      </c>
      <c r="AT10281" s="4" t="s">
        <v>7149</v>
      </c>
      <c r="AU10281" s="4" t="s">
        <v>463</v>
      </c>
      <c r="AV10281" s="4" t="s">
        <v>797</v>
      </c>
      <c r="AW10281" s="4" t="s">
        <v>701</v>
      </c>
      <c r="AX10281" s="4"/>
      <c r="AY10281" s="4"/>
      <c r="AZ10281" s="4"/>
      <c r="BA10281" s="4"/>
      <c r="BB10281" s="4"/>
      <c r="BC10281" s="4">
        <v>40</v>
      </c>
      <c r="BD10281" t="str">
        <f>IF(AND(ADHOC!$G$15="",ADHOC!$S$4=""),"",IF(ADHOC!$G$15&lt;&gt;"",IF(ADHOC!$G$15=LEFT(Domein!$AS10281,LEN(ADHOC!$G$15)),MAX(Domein!BD$1:'Domein'!BD10280)+1,""),IF(ADHOC!$S$4=LEFT(Domein!$AS10281,LEN(ADHOC!$S$4)),MAX(Domein!BD$1:'Domein'!BD10280)+1,"")))</f>
        <v/>
      </c>
    </row>
    <row r="10282" spans="45:56" x14ac:dyDescent="0.2">
      <c r="AS10282" s="4" t="s">
        <v>3840</v>
      </c>
      <c r="AT10282" s="4" t="s">
        <v>3841</v>
      </c>
      <c r="AU10282" s="4" t="s">
        <v>456</v>
      </c>
      <c r="AV10282" s="4" t="s">
        <v>796</v>
      </c>
      <c r="AW10282" s="4" t="s">
        <v>701</v>
      </c>
      <c r="AX10282" s="4"/>
      <c r="AY10282" s="4"/>
      <c r="AZ10282" s="4"/>
      <c r="BA10282" s="4"/>
      <c r="BB10282" s="4"/>
      <c r="BC10282" s="4">
        <v>40</v>
      </c>
      <c r="BD10282" t="str">
        <f>IF(AND(ADHOC!$G$15="",ADHOC!$S$4=""),"",IF(ADHOC!$G$15&lt;&gt;"",IF(ADHOC!$G$15=LEFT(Domein!$AS10282,LEN(ADHOC!$G$15)),MAX(Domein!BD$1:'Domein'!BD10281)+1,""),IF(ADHOC!$S$4=LEFT(Domein!$AS10282,LEN(ADHOC!$S$4)),MAX(Domein!BD$1:'Domein'!BD10281)+1,"")))</f>
        <v/>
      </c>
    </row>
    <row r="10283" spans="45:56" x14ac:dyDescent="0.2">
      <c r="AS10283" s="4" t="s">
        <v>3842</v>
      </c>
      <c r="AT10283" s="4" t="s">
        <v>3843</v>
      </c>
      <c r="AU10283" s="4" t="s">
        <v>456</v>
      </c>
      <c r="AV10283" s="4" t="s">
        <v>796</v>
      </c>
      <c r="AW10283" s="4" t="s">
        <v>701</v>
      </c>
      <c r="AX10283" s="4"/>
      <c r="AY10283" s="4"/>
      <c r="AZ10283" s="4"/>
      <c r="BA10283" s="4"/>
      <c r="BB10283" s="4"/>
      <c r="BC10283" s="4">
        <v>40</v>
      </c>
      <c r="BD10283" t="str">
        <f>IF(AND(ADHOC!$G$15="",ADHOC!$S$4=""),"",IF(ADHOC!$G$15&lt;&gt;"",IF(ADHOC!$G$15=LEFT(Domein!$AS10283,LEN(ADHOC!$G$15)),MAX(Domein!BD$1:'Domein'!BD10282)+1,""),IF(ADHOC!$S$4=LEFT(Domein!$AS10283,LEN(ADHOC!$S$4)),MAX(Domein!BD$1:'Domein'!BD10282)+1,"")))</f>
        <v/>
      </c>
    </row>
    <row r="10284" spans="45:56" x14ac:dyDescent="0.2">
      <c r="AS10284" s="4" t="s">
        <v>10189</v>
      </c>
      <c r="AT10284" s="4" t="s">
        <v>10190</v>
      </c>
      <c r="AU10284" s="4" t="s">
        <v>463</v>
      </c>
      <c r="AV10284" s="4" t="s">
        <v>797</v>
      </c>
      <c r="AW10284" s="4" t="s">
        <v>701</v>
      </c>
      <c r="AX10284" s="4"/>
      <c r="AY10284" s="4"/>
      <c r="AZ10284" s="4"/>
      <c r="BA10284" s="4"/>
      <c r="BB10284" s="4"/>
      <c r="BC10284" s="4">
        <v>40</v>
      </c>
      <c r="BD10284" t="str">
        <f>IF(AND(ADHOC!$G$15="",ADHOC!$S$4=""),"",IF(ADHOC!$G$15&lt;&gt;"",IF(ADHOC!$G$15=LEFT(Domein!$AS10284,LEN(ADHOC!$G$15)),MAX(Domein!BD$1:'Domein'!BD10283)+1,""),IF(ADHOC!$S$4=LEFT(Domein!$AS10284,LEN(ADHOC!$S$4)),MAX(Domein!BD$1:'Domein'!BD10283)+1,"")))</f>
        <v/>
      </c>
    </row>
    <row r="10285" spans="45:56" x14ac:dyDescent="0.2">
      <c r="AS10285" s="4" t="s">
        <v>3846</v>
      </c>
      <c r="AT10285" s="4" t="s">
        <v>3847</v>
      </c>
      <c r="AU10285" s="4" t="s">
        <v>463</v>
      </c>
      <c r="AV10285" s="4" t="s">
        <v>796</v>
      </c>
      <c r="AW10285" s="4" t="s">
        <v>701</v>
      </c>
      <c r="AX10285" s="4"/>
      <c r="AY10285" s="4"/>
      <c r="AZ10285" s="4"/>
      <c r="BA10285" s="4"/>
      <c r="BB10285" s="4"/>
      <c r="BC10285" s="4">
        <v>40</v>
      </c>
      <c r="BD10285" t="str">
        <f>IF(AND(ADHOC!$G$15="",ADHOC!$S$4=""),"",IF(ADHOC!$G$15&lt;&gt;"",IF(ADHOC!$G$15=LEFT(Domein!$AS10285,LEN(ADHOC!$G$15)),MAX(Domein!BD$1:'Domein'!BD10284)+1,""),IF(ADHOC!$S$4=LEFT(Domein!$AS10285,LEN(ADHOC!$S$4)),MAX(Domein!BD$1:'Domein'!BD10284)+1,"")))</f>
        <v/>
      </c>
    </row>
    <row r="10286" spans="45:56" x14ac:dyDescent="0.2">
      <c r="AS10286" s="4" t="s">
        <v>3848</v>
      </c>
      <c r="AT10286" s="4" t="s">
        <v>3849</v>
      </c>
      <c r="AU10286" s="4" t="s">
        <v>463</v>
      </c>
      <c r="AV10286" s="4" t="s">
        <v>796</v>
      </c>
      <c r="AW10286" s="4" t="s">
        <v>701</v>
      </c>
      <c r="AX10286" s="4"/>
      <c r="AY10286" s="4"/>
      <c r="AZ10286" s="4"/>
      <c r="BA10286" s="4"/>
      <c r="BB10286" s="4"/>
      <c r="BC10286" s="4">
        <v>40</v>
      </c>
      <c r="BD10286" t="str">
        <f>IF(AND(ADHOC!$G$15="",ADHOC!$S$4=""),"",IF(ADHOC!$G$15&lt;&gt;"",IF(ADHOC!$G$15=LEFT(Domein!$AS10286,LEN(ADHOC!$G$15)),MAX(Domein!BD$1:'Domein'!BD10285)+1,""),IF(ADHOC!$S$4=LEFT(Domein!$AS10286,LEN(ADHOC!$S$4)),MAX(Domein!BD$1:'Domein'!BD10285)+1,"")))</f>
        <v/>
      </c>
    </row>
    <row r="10287" spans="45:56" x14ac:dyDescent="0.2">
      <c r="AS10287" s="4" t="s">
        <v>3850</v>
      </c>
      <c r="AT10287" s="4" t="s">
        <v>3851</v>
      </c>
      <c r="AU10287" s="4" t="s">
        <v>456</v>
      </c>
      <c r="AV10287" s="4" t="s">
        <v>796</v>
      </c>
      <c r="AW10287" s="4" t="s">
        <v>701</v>
      </c>
      <c r="AX10287" s="4"/>
      <c r="AY10287" s="4"/>
      <c r="AZ10287" s="4"/>
      <c r="BA10287" s="4"/>
      <c r="BB10287" s="4"/>
      <c r="BC10287" s="4">
        <v>40</v>
      </c>
      <c r="BD10287" t="str">
        <f>IF(AND(ADHOC!$G$15="",ADHOC!$S$4=""),"",IF(ADHOC!$G$15&lt;&gt;"",IF(ADHOC!$G$15=LEFT(Domein!$AS10287,LEN(ADHOC!$G$15)),MAX(Domein!BD$1:'Domein'!BD10286)+1,""),IF(ADHOC!$S$4=LEFT(Domein!$AS10287,LEN(ADHOC!$S$4)),MAX(Domein!BD$1:'Domein'!BD10286)+1,"")))</f>
        <v/>
      </c>
    </row>
    <row r="10288" spans="45:56" x14ac:dyDescent="0.2">
      <c r="AS10288" s="4" t="s">
        <v>10191</v>
      </c>
      <c r="AT10288" s="4" t="s">
        <v>11826</v>
      </c>
      <c r="AU10288" s="4" t="s">
        <v>463</v>
      </c>
      <c r="AV10288" s="4" t="s">
        <v>797</v>
      </c>
      <c r="AW10288" s="4" t="s">
        <v>701</v>
      </c>
      <c r="AX10288" s="4"/>
      <c r="AY10288" s="4"/>
      <c r="AZ10288" s="4"/>
      <c r="BA10288" s="4"/>
      <c r="BB10288" s="4"/>
      <c r="BC10288" s="4">
        <v>40</v>
      </c>
      <c r="BD10288" t="str">
        <f>IF(AND(ADHOC!$G$15="",ADHOC!$S$4=""),"",IF(ADHOC!$G$15&lt;&gt;"",IF(ADHOC!$G$15=LEFT(Domein!$AS10288,LEN(ADHOC!$G$15)),MAX(Domein!BD$1:'Domein'!BD10287)+1,""),IF(ADHOC!$S$4=LEFT(Domein!$AS10288,LEN(ADHOC!$S$4)),MAX(Domein!BD$1:'Domein'!BD10287)+1,"")))</f>
        <v/>
      </c>
    </row>
    <row r="10289" spans="45:56" x14ac:dyDescent="0.2">
      <c r="AS10289" s="4" t="s">
        <v>3852</v>
      </c>
      <c r="AT10289" s="4" t="s">
        <v>3853</v>
      </c>
      <c r="AU10289" s="4" t="s">
        <v>456</v>
      </c>
      <c r="AV10289" s="4" t="s">
        <v>796</v>
      </c>
      <c r="AW10289" s="4" t="s">
        <v>701</v>
      </c>
      <c r="AX10289" s="4"/>
      <c r="AY10289" s="4"/>
      <c r="AZ10289" s="4"/>
      <c r="BA10289" s="4"/>
      <c r="BB10289" s="4"/>
      <c r="BC10289" s="4">
        <v>40</v>
      </c>
      <c r="BD10289" t="str">
        <f>IF(AND(ADHOC!$G$15="",ADHOC!$S$4=""),"",IF(ADHOC!$G$15&lt;&gt;"",IF(ADHOC!$G$15=LEFT(Domein!$AS10289,LEN(ADHOC!$G$15)),MAX(Domein!BD$1:'Domein'!BD10288)+1,""),IF(ADHOC!$S$4=LEFT(Domein!$AS10289,LEN(ADHOC!$S$4)),MAX(Domein!BD$1:'Domein'!BD10288)+1,"")))</f>
        <v/>
      </c>
    </row>
    <row r="10290" spans="45:56" x14ac:dyDescent="0.2">
      <c r="AS10290" s="4" t="s">
        <v>3854</v>
      </c>
      <c r="AT10290" s="4" t="s">
        <v>3855</v>
      </c>
      <c r="AU10290" s="4" t="s">
        <v>456</v>
      </c>
      <c r="AV10290" s="4" t="s">
        <v>796</v>
      </c>
      <c r="AW10290" s="4" t="s">
        <v>701</v>
      </c>
      <c r="AX10290" s="4"/>
      <c r="AY10290" s="4"/>
      <c r="AZ10290" s="4"/>
      <c r="BA10290" s="4"/>
      <c r="BB10290" s="4"/>
      <c r="BC10290" s="4">
        <v>40</v>
      </c>
      <c r="BD10290" t="str">
        <f>IF(AND(ADHOC!$G$15="",ADHOC!$S$4=""),"",IF(ADHOC!$G$15&lt;&gt;"",IF(ADHOC!$G$15=LEFT(Domein!$AS10290,LEN(ADHOC!$G$15)),MAX(Domein!BD$1:'Domein'!BD10289)+1,""),IF(ADHOC!$S$4=LEFT(Domein!$AS10290,LEN(ADHOC!$S$4)),MAX(Domein!BD$1:'Domein'!BD10289)+1,"")))</f>
        <v/>
      </c>
    </row>
    <row r="10291" spans="45:56" x14ac:dyDescent="0.2">
      <c r="AS10291" s="4" t="s">
        <v>16311</v>
      </c>
      <c r="AT10291" s="4" t="s">
        <v>16312</v>
      </c>
      <c r="AU10291" s="4" t="s">
        <v>456</v>
      </c>
      <c r="AV10291" s="4" t="s">
        <v>796</v>
      </c>
      <c r="AW10291" s="4" t="s">
        <v>701</v>
      </c>
      <c r="AX10291" s="4"/>
      <c r="AY10291" s="4"/>
      <c r="AZ10291" s="4"/>
      <c r="BA10291" s="4"/>
      <c r="BB10291" s="4"/>
      <c r="BC10291" s="4">
        <v>40</v>
      </c>
      <c r="BD10291" t="str">
        <f>IF(AND(ADHOC!$G$15="",ADHOC!$S$4=""),"",IF(ADHOC!$G$15&lt;&gt;"",IF(ADHOC!$G$15=LEFT(Domein!$AS10291,LEN(ADHOC!$G$15)),MAX(Domein!BD$1:'Domein'!BD10290)+1,""),IF(ADHOC!$S$4=LEFT(Domein!$AS10291,LEN(ADHOC!$S$4)),MAX(Domein!BD$1:'Domein'!BD10290)+1,"")))</f>
        <v/>
      </c>
    </row>
    <row r="10292" spans="45:56" x14ac:dyDescent="0.2">
      <c r="AS10292" s="4" t="s">
        <v>3856</v>
      </c>
      <c r="AT10292" s="4" t="s">
        <v>3857</v>
      </c>
      <c r="AU10292" s="4" t="s">
        <v>456</v>
      </c>
      <c r="AV10292" s="4" t="s">
        <v>796</v>
      </c>
      <c r="AW10292" s="4" t="s">
        <v>701</v>
      </c>
      <c r="AX10292" s="4"/>
      <c r="AY10292" s="4"/>
      <c r="AZ10292" s="4"/>
      <c r="BA10292" s="4"/>
      <c r="BB10292" s="4"/>
      <c r="BC10292" s="4">
        <v>40</v>
      </c>
      <c r="BD10292" t="str">
        <f>IF(AND(ADHOC!$G$15="",ADHOC!$S$4=""),"",IF(ADHOC!$G$15&lt;&gt;"",IF(ADHOC!$G$15=LEFT(Domein!$AS10292,LEN(ADHOC!$G$15)),MAX(Domein!BD$1:'Domein'!BD10291)+1,""),IF(ADHOC!$S$4=LEFT(Domein!$AS10292,LEN(ADHOC!$S$4)),MAX(Domein!BD$1:'Domein'!BD10291)+1,"")))</f>
        <v/>
      </c>
    </row>
    <row r="10293" spans="45:56" x14ac:dyDescent="0.2">
      <c r="AS10293" s="4" t="s">
        <v>3858</v>
      </c>
      <c r="AT10293" s="4" t="s">
        <v>3859</v>
      </c>
      <c r="AU10293" s="4" t="s">
        <v>456</v>
      </c>
      <c r="AV10293" s="4" t="s">
        <v>796</v>
      </c>
      <c r="AW10293" s="4" t="s">
        <v>701</v>
      </c>
      <c r="AX10293" s="4"/>
      <c r="AY10293" s="4"/>
      <c r="AZ10293" s="4"/>
      <c r="BA10293" s="4"/>
      <c r="BB10293" s="4"/>
      <c r="BC10293" s="4">
        <v>40</v>
      </c>
      <c r="BD10293" t="str">
        <f>IF(AND(ADHOC!$G$15="",ADHOC!$S$4=""),"",IF(ADHOC!$G$15&lt;&gt;"",IF(ADHOC!$G$15=LEFT(Domein!$AS10293,LEN(ADHOC!$G$15)),MAX(Domein!BD$1:'Domein'!BD10292)+1,""),IF(ADHOC!$S$4=LEFT(Domein!$AS10293,LEN(ADHOC!$S$4)),MAX(Domein!BD$1:'Domein'!BD10292)+1,"")))</f>
        <v/>
      </c>
    </row>
    <row r="10294" spans="45:56" x14ac:dyDescent="0.2">
      <c r="AS10294" s="4" t="s">
        <v>21298</v>
      </c>
      <c r="AT10294" s="4" t="s">
        <v>21299</v>
      </c>
      <c r="AU10294" s="4" t="s">
        <v>456</v>
      </c>
      <c r="AV10294" s="4" t="s">
        <v>797</v>
      </c>
      <c r="AW10294" s="4" t="s">
        <v>701</v>
      </c>
      <c r="AX10294" s="4"/>
      <c r="AY10294" s="4"/>
      <c r="AZ10294" s="4"/>
      <c r="BA10294" s="4"/>
      <c r="BB10294" s="4"/>
      <c r="BC10294" s="4">
        <v>40</v>
      </c>
      <c r="BD10294" t="str">
        <f>IF(AND(ADHOC!$G$15="",ADHOC!$S$4=""),"",IF(ADHOC!$G$15&lt;&gt;"",IF(ADHOC!$G$15=LEFT(Domein!$AS10294,LEN(ADHOC!$G$15)),MAX(Domein!BD$1:'Domein'!BD10293)+1,""),IF(ADHOC!$S$4=LEFT(Domein!$AS10294,LEN(ADHOC!$S$4)),MAX(Domein!BD$1:'Domein'!BD10293)+1,"")))</f>
        <v/>
      </c>
    </row>
    <row r="10295" spans="45:56" x14ac:dyDescent="0.2">
      <c r="AS10295" s="4" t="s">
        <v>39000</v>
      </c>
      <c r="AT10295" s="4" t="s">
        <v>39001</v>
      </c>
      <c r="AU10295" s="4" t="s">
        <v>463</v>
      </c>
      <c r="AV10295" s="4" t="s">
        <v>796</v>
      </c>
      <c r="AW10295" s="4" t="s">
        <v>701</v>
      </c>
      <c r="AX10295" s="4"/>
      <c r="AY10295" s="4"/>
      <c r="AZ10295" s="4"/>
      <c r="BA10295" s="4"/>
      <c r="BB10295" s="4"/>
      <c r="BC10295" s="4">
        <v>40</v>
      </c>
      <c r="BD10295" t="str">
        <f>IF(AND(ADHOC!$G$15="",ADHOC!$S$4=""),"",IF(ADHOC!$G$15&lt;&gt;"",IF(ADHOC!$G$15=LEFT(Domein!$AS10295,LEN(ADHOC!$G$15)),MAX(Domein!BD$1:'Domein'!BD10294)+1,""),IF(ADHOC!$S$4=LEFT(Domein!$AS10295,LEN(ADHOC!$S$4)),MAX(Domein!BD$1:'Domein'!BD10294)+1,"")))</f>
        <v/>
      </c>
    </row>
    <row r="10296" spans="45:56" x14ac:dyDescent="0.2">
      <c r="AS10296" s="4" t="s">
        <v>16360</v>
      </c>
      <c r="AT10296" s="4" t="s">
        <v>16361</v>
      </c>
      <c r="AU10296" s="4" t="s">
        <v>463</v>
      </c>
      <c r="AV10296" s="4" t="s">
        <v>797</v>
      </c>
      <c r="AW10296" s="4" t="s">
        <v>701</v>
      </c>
      <c r="AX10296" s="4"/>
      <c r="AY10296" s="4"/>
      <c r="AZ10296" s="4"/>
      <c r="BA10296" s="4"/>
      <c r="BB10296" s="4"/>
      <c r="BC10296" s="4">
        <v>40</v>
      </c>
      <c r="BD10296" t="str">
        <f>IF(AND(ADHOC!$G$15="",ADHOC!$S$4=""),"",IF(ADHOC!$G$15&lt;&gt;"",IF(ADHOC!$G$15=LEFT(Domein!$AS10296,LEN(ADHOC!$G$15)),MAX(Domein!BD$1:'Domein'!BD10295)+1,""),IF(ADHOC!$S$4=LEFT(Domein!$AS10296,LEN(ADHOC!$S$4)),MAX(Domein!BD$1:'Domein'!BD10295)+1,"")))</f>
        <v/>
      </c>
    </row>
    <row r="10297" spans="45:56" x14ac:dyDescent="0.2">
      <c r="AS10297" s="4" t="s">
        <v>16362</v>
      </c>
      <c r="AT10297" s="4" t="s">
        <v>16363</v>
      </c>
      <c r="AU10297" s="4" t="s">
        <v>463</v>
      </c>
      <c r="AV10297" s="4" t="s">
        <v>797</v>
      </c>
      <c r="AW10297" s="4" t="s">
        <v>701</v>
      </c>
      <c r="AX10297" s="4"/>
      <c r="AY10297" s="4"/>
      <c r="AZ10297" s="4"/>
      <c r="BA10297" s="4"/>
      <c r="BB10297" s="4"/>
      <c r="BC10297" s="4">
        <v>40</v>
      </c>
      <c r="BD10297" t="str">
        <f>IF(AND(ADHOC!$G$15="",ADHOC!$S$4=""),"",IF(ADHOC!$G$15&lt;&gt;"",IF(ADHOC!$G$15=LEFT(Domein!$AS10297,LEN(ADHOC!$G$15)),MAX(Domein!BD$1:'Domein'!BD10296)+1,""),IF(ADHOC!$S$4=LEFT(Domein!$AS10297,LEN(ADHOC!$S$4)),MAX(Domein!BD$1:'Domein'!BD10296)+1,"")))</f>
        <v/>
      </c>
    </row>
    <row r="10298" spans="45:56" x14ac:dyDescent="0.2">
      <c r="AS10298" s="4" t="s">
        <v>16364</v>
      </c>
      <c r="AT10298" s="4" t="s">
        <v>16365</v>
      </c>
      <c r="AU10298" s="4" t="s">
        <v>463</v>
      </c>
      <c r="AV10298" s="4" t="s">
        <v>797</v>
      </c>
      <c r="AW10298" s="4" t="s">
        <v>701</v>
      </c>
      <c r="AX10298" s="4"/>
      <c r="AY10298" s="4"/>
      <c r="AZ10298" s="4"/>
      <c r="BA10298" s="4"/>
      <c r="BB10298" s="4"/>
      <c r="BC10298" s="4">
        <v>40</v>
      </c>
      <c r="BD10298" t="str">
        <f>IF(AND(ADHOC!$G$15="",ADHOC!$S$4=""),"",IF(ADHOC!$G$15&lt;&gt;"",IF(ADHOC!$G$15=LEFT(Domein!$AS10298,LEN(ADHOC!$G$15)),MAX(Domein!BD$1:'Domein'!BD10297)+1,""),IF(ADHOC!$S$4=LEFT(Domein!$AS10298,LEN(ADHOC!$S$4)),MAX(Domein!BD$1:'Domein'!BD10297)+1,"")))</f>
        <v/>
      </c>
    </row>
    <row r="10299" spans="45:56" x14ac:dyDescent="0.2">
      <c r="AS10299" s="4" t="s">
        <v>16366</v>
      </c>
      <c r="AT10299" s="4" t="s">
        <v>16367</v>
      </c>
      <c r="AU10299" s="4" t="s">
        <v>463</v>
      </c>
      <c r="AV10299" s="4" t="s">
        <v>797</v>
      </c>
      <c r="AW10299" s="4" t="s">
        <v>701</v>
      </c>
      <c r="AX10299" s="4"/>
      <c r="AY10299" s="4"/>
      <c r="AZ10299" s="4"/>
      <c r="BA10299" s="4"/>
      <c r="BB10299" s="4"/>
      <c r="BC10299" s="4">
        <v>40</v>
      </c>
      <c r="BD10299" t="str">
        <f>IF(AND(ADHOC!$G$15="",ADHOC!$S$4=""),"",IF(ADHOC!$G$15&lt;&gt;"",IF(ADHOC!$G$15=LEFT(Domein!$AS10299,LEN(ADHOC!$G$15)),MAX(Domein!BD$1:'Domein'!BD10298)+1,""),IF(ADHOC!$S$4=LEFT(Domein!$AS10299,LEN(ADHOC!$S$4)),MAX(Domein!BD$1:'Domein'!BD10298)+1,"")))</f>
        <v/>
      </c>
    </row>
    <row r="10300" spans="45:56" x14ac:dyDescent="0.2">
      <c r="AS10300" s="4" t="s">
        <v>16368</v>
      </c>
      <c r="AT10300" s="4" t="s">
        <v>16369</v>
      </c>
      <c r="AU10300" s="4" t="s">
        <v>463</v>
      </c>
      <c r="AV10300" s="4" t="s">
        <v>797</v>
      </c>
      <c r="AW10300" s="4" t="s">
        <v>701</v>
      </c>
      <c r="AX10300" s="4"/>
      <c r="AY10300" s="4"/>
      <c r="AZ10300" s="4"/>
      <c r="BA10300" s="4"/>
      <c r="BB10300" s="4"/>
      <c r="BC10300" s="4">
        <v>40</v>
      </c>
      <c r="BD10300" t="str">
        <f>IF(AND(ADHOC!$G$15="",ADHOC!$S$4=""),"",IF(ADHOC!$G$15&lt;&gt;"",IF(ADHOC!$G$15=LEFT(Domein!$AS10300,LEN(ADHOC!$G$15)),MAX(Domein!BD$1:'Domein'!BD10299)+1,""),IF(ADHOC!$S$4=LEFT(Domein!$AS10300,LEN(ADHOC!$S$4)),MAX(Domein!BD$1:'Domein'!BD10299)+1,"")))</f>
        <v/>
      </c>
    </row>
    <row r="10301" spans="45:56" x14ac:dyDescent="0.2">
      <c r="AS10301" s="4" t="s">
        <v>34911</v>
      </c>
      <c r="AT10301" s="4" t="s">
        <v>34912</v>
      </c>
      <c r="AU10301" s="4" t="s">
        <v>462</v>
      </c>
      <c r="AV10301" s="4" t="s">
        <v>797</v>
      </c>
      <c r="AW10301" s="4" t="s">
        <v>701</v>
      </c>
      <c r="AX10301" s="4"/>
      <c r="AY10301" s="4"/>
      <c r="AZ10301" s="4"/>
      <c r="BA10301" s="4"/>
      <c r="BB10301" s="4"/>
      <c r="BC10301" s="4">
        <v>40</v>
      </c>
      <c r="BD10301" t="str">
        <f>IF(AND(ADHOC!$G$15="",ADHOC!$S$4=""),"",IF(ADHOC!$G$15&lt;&gt;"",IF(ADHOC!$G$15=LEFT(Domein!$AS10301,LEN(ADHOC!$G$15)),MAX(Domein!BD$1:'Domein'!BD10300)+1,""),IF(ADHOC!$S$4=LEFT(Domein!$AS10301,LEN(ADHOC!$S$4)),MAX(Domein!BD$1:'Domein'!BD10300)+1,"")))</f>
        <v/>
      </c>
    </row>
    <row r="10302" spans="45:56" x14ac:dyDescent="0.2">
      <c r="AS10302" s="4" t="s">
        <v>34913</v>
      </c>
      <c r="AT10302" s="4" t="s">
        <v>34914</v>
      </c>
      <c r="AU10302" s="4" t="s">
        <v>462</v>
      </c>
      <c r="AV10302" s="4" t="s">
        <v>797</v>
      </c>
      <c r="AW10302" s="4" t="s">
        <v>701</v>
      </c>
      <c r="AX10302" s="4"/>
      <c r="AY10302" s="4"/>
      <c r="AZ10302" s="4"/>
      <c r="BA10302" s="4"/>
      <c r="BB10302" s="4"/>
      <c r="BC10302" s="4">
        <v>40</v>
      </c>
      <c r="BD10302" t="str">
        <f>IF(AND(ADHOC!$G$15="",ADHOC!$S$4=""),"",IF(ADHOC!$G$15&lt;&gt;"",IF(ADHOC!$G$15=LEFT(Domein!$AS10302,LEN(ADHOC!$G$15)),MAX(Domein!BD$1:'Domein'!BD10301)+1,""),IF(ADHOC!$S$4=LEFT(Domein!$AS10302,LEN(ADHOC!$S$4)),MAX(Domein!BD$1:'Domein'!BD10301)+1,"")))</f>
        <v/>
      </c>
    </row>
    <row r="10303" spans="45:56" x14ac:dyDescent="0.2">
      <c r="AS10303" s="4" t="s">
        <v>34915</v>
      </c>
      <c r="AT10303" s="4" t="s">
        <v>34916</v>
      </c>
      <c r="AU10303" s="4" t="s">
        <v>462</v>
      </c>
      <c r="AV10303" s="4" t="s">
        <v>797</v>
      </c>
      <c r="AW10303" s="4" t="s">
        <v>701</v>
      </c>
      <c r="AX10303" s="4"/>
      <c r="AY10303" s="4"/>
      <c r="AZ10303" s="4"/>
      <c r="BA10303" s="4"/>
      <c r="BB10303" s="4"/>
      <c r="BC10303" s="4">
        <v>40</v>
      </c>
      <c r="BD10303" t="str">
        <f>IF(AND(ADHOC!$G$15="",ADHOC!$S$4=""),"",IF(ADHOC!$G$15&lt;&gt;"",IF(ADHOC!$G$15=LEFT(Domein!$AS10303,LEN(ADHOC!$G$15)),MAX(Domein!BD$1:'Domein'!BD10302)+1,""),IF(ADHOC!$S$4=LEFT(Domein!$AS10303,LEN(ADHOC!$S$4)),MAX(Domein!BD$1:'Domein'!BD10302)+1,"")))</f>
        <v/>
      </c>
    </row>
    <row r="10304" spans="45:56" x14ac:dyDescent="0.2">
      <c r="AS10304" s="4" t="s">
        <v>34917</v>
      </c>
      <c r="AT10304" s="4" t="s">
        <v>34918</v>
      </c>
      <c r="AU10304" s="4" t="s">
        <v>462</v>
      </c>
      <c r="AV10304" s="4" t="s">
        <v>797</v>
      </c>
      <c r="AW10304" s="4" t="s">
        <v>701</v>
      </c>
      <c r="AX10304" s="4"/>
      <c r="AY10304" s="4"/>
      <c r="AZ10304" s="4"/>
      <c r="BA10304" s="4"/>
      <c r="BB10304" s="4"/>
      <c r="BC10304" s="4">
        <v>40</v>
      </c>
      <c r="BD10304" t="str">
        <f>IF(AND(ADHOC!$G$15="",ADHOC!$S$4=""),"",IF(ADHOC!$G$15&lt;&gt;"",IF(ADHOC!$G$15=LEFT(Domein!$AS10304,LEN(ADHOC!$G$15)),MAX(Domein!BD$1:'Domein'!BD10303)+1,""),IF(ADHOC!$S$4=LEFT(Domein!$AS10304,LEN(ADHOC!$S$4)),MAX(Domein!BD$1:'Domein'!BD10303)+1,"")))</f>
        <v/>
      </c>
    </row>
    <row r="10305" spans="45:56" x14ac:dyDescent="0.2">
      <c r="AS10305" s="4" t="s">
        <v>34919</v>
      </c>
      <c r="AT10305" s="4" t="s">
        <v>34920</v>
      </c>
      <c r="AU10305" s="4" t="s">
        <v>462</v>
      </c>
      <c r="AV10305" s="4" t="s">
        <v>797</v>
      </c>
      <c r="AW10305" s="4" t="s">
        <v>701</v>
      </c>
      <c r="AX10305" s="4"/>
      <c r="AY10305" s="4"/>
      <c r="AZ10305" s="4"/>
      <c r="BA10305" s="4"/>
      <c r="BB10305" s="4"/>
      <c r="BC10305" s="4">
        <v>40</v>
      </c>
      <c r="BD10305" t="str">
        <f>IF(AND(ADHOC!$G$15="",ADHOC!$S$4=""),"",IF(ADHOC!$G$15&lt;&gt;"",IF(ADHOC!$G$15=LEFT(Domein!$AS10305,LEN(ADHOC!$G$15)),MAX(Domein!BD$1:'Domein'!BD10304)+1,""),IF(ADHOC!$S$4=LEFT(Domein!$AS10305,LEN(ADHOC!$S$4)),MAX(Domein!BD$1:'Domein'!BD10304)+1,"")))</f>
        <v/>
      </c>
    </row>
    <row r="10306" spans="45:56" x14ac:dyDescent="0.2">
      <c r="AS10306" s="4" t="s">
        <v>34921</v>
      </c>
      <c r="AT10306" s="4" t="s">
        <v>34922</v>
      </c>
      <c r="AU10306" s="4" t="s">
        <v>462</v>
      </c>
      <c r="AV10306" s="4" t="s">
        <v>797</v>
      </c>
      <c r="AW10306" s="4" t="s">
        <v>701</v>
      </c>
      <c r="AX10306" s="4"/>
      <c r="AY10306" s="4"/>
      <c r="AZ10306" s="4"/>
      <c r="BA10306" s="4"/>
      <c r="BB10306" s="4"/>
      <c r="BC10306" s="4">
        <v>40</v>
      </c>
      <c r="BD10306" t="str">
        <f>IF(AND(ADHOC!$G$15="",ADHOC!$S$4=""),"",IF(ADHOC!$G$15&lt;&gt;"",IF(ADHOC!$G$15=LEFT(Domein!$AS10306,LEN(ADHOC!$G$15)),MAX(Domein!BD$1:'Domein'!BD10305)+1,""),IF(ADHOC!$S$4=LEFT(Domein!$AS10306,LEN(ADHOC!$S$4)),MAX(Domein!BD$1:'Domein'!BD10305)+1,"")))</f>
        <v/>
      </c>
    </row>
    <row r="10307" spans="45:56" x14ac:dyDescent="0.2">
      <c r="AS10307" s="4" t="s">
        <v>34923</v>
      </c>
      <c r="AT10307" s="4" t="s">
        <v>34924</v>
      </c>
      <c r="AU10307" s="4" t="s">
        <v>462</v>
      </c>
      <c r="AV10307" s="4" t="s">
        <v>797</v>
      </c>
      <c r="AW10307" s="4" t="s">
        <v>701</v>
      </c>
      <c r="AX10307" s="4"/>
      <c r="AY10307" s="4"/>
      <c r="AZ10307" s="4"/>
      <c r="BA10307" s="4"/>
      <c r="BB10307" s="4"/>
      <c r="BC10307" s="4">
        <v>40</v>
      </c>
      <c r="BD10307" t="str">
        <f>IF(AND(ADHOC!$G$15="",ADHOC!$S$4=""),"",IF(ADHOC!$G$15&lt;&gt;"",IF(ADHOC!$G$15=LEFT(Domein!$AS10307,LEN(ADHOC!$G$15)),MAX(Domein!BD$1:'Domein'!BD10306)+1,""),IF(ADHOC!$S$4=LEFT(Domein!$AS10307,LEN(ADHOC!$S$4)),MAX(Domein!BD$1:'Domein'!BD10306)+1,"")))</f>
        <v/>
      </c>
    </row>
    <row r="10308" spans="45:56" x14ac:dyDescent="0.2">
      <c r="AS10308" s="4" t="s">
        <v>34925</v>
      </c>
      <c r="AT10308" s="4" t="s">
        <v>34926</v>
      </c>
      <c r="AU10308" s="4" t="s">
        <v>462</v>
      </c>
      <c r="AV10308" s="4" t="s">
        <v>797</v>
      </c>
      <c r="AW10308" s="4" t="s">
        <v>701</v>
      </c>
      <c r="AX10308" s="4"/>
      <c r="AY10308" s="4"/>
      <c r="AZ10308" s="4"/>
      <c r="BA10308" s="4"/>
      <c r="BB10308" s="4"/>
      <c r="BC10308" s="4">
        <v>40</v>
      </c>
      <c r="BD10308" t="str">
        <f>IF(AND(ADHOC!$G$15="",ADHOC!$S$4=""),"",IF(ADHOC!$G$15&lt;&gt;"",IF(ADHOC!$G$15=LEFT(Domein!$AS10308,LEN(ADHOC!$G$15)),MAX(Domein!BD$1:'Domein'!BD10307)+1,""),IF(ADHOC!$S$4=LEFT(Domein!$AS10308,LEN(ADHOC!$S$4)),MAX(Domein!BD$1:'Domein'!BD10307)+1,"")))</f>
        <v/>
      </c>
    </row>
    <row r="10309" spans="45:56" x14ac:dyDescent="0.2">
      <c r="AS10309" s="4" t="s">
        <v>35715</v>
      </c>
      <c r="AT10309" s="4" t="s">
        <v>35716</v>
      </c>
      <c r="AU10309" s="4" t="s">
        <v>456</v>
      </c>
      <c r="AV10309" s="4" t="s">
        <v>797</v>
      </c>
      <c r="AW10309" s="4" t="s">
        <v>701</v>
      </c>
      <c r="AX10309" s="4"/>
      <c r="AY10309" s="4"/>
      <c r="AZ10309" s="4"/>
      <c r="BA10309" s="4"/>
      <c r="BB10309" s="4"/>
      <c r="BC10309" s="4">
        <v>40</v>
      </c>
      <c r="BD10309" t="str">
        <f>IF(AND(ADHOC!$G$15="",ADHOC!$S$4=""),"",IF(ADHOC!$G$15&lt;&gt;"",IF(ADHOC!$G$15=LEFT(Domein!$AS10309,LEN(ADHOC!$G$15)),MAX(Domein!BD$1:'Domein'!BD10308)+1,""),IF(ADHOC!$S$4=LEFT(Domein!$AS10309,LEN(ADHOC!$S$4)),MAX(Domein!BD$1:'Domein'!BD10308)+1,"")))</f>
        <v/>
      </c>
    </row>
    <row r="10310" spans="45:56" x14ac:dyDescent="0.2">
      <c r="AS10310" s="4" t="s">
        <v>35794</v>
      </c>
      <c r="AT10310" s="4" t="s">
        <v>35795</v>
      </c>
      <c r="AU10310" s="4" t="s">
        <v>456</v>
      </c>
      <c r="AV10310" s="4" t="s">
        <v>796</v>
      </c>
      <c r="AW10310" s="4" t="s">
        <v>701</v>
      </c>
      <c r="AX10310" s="4"/>
      <c r="AY10310" s="4"/>
      <c r="AZ10310" s="4"/>
      <c r="BA10310" s="4"/>
      <c r="BB10310" s="4"/>
      <c r="BC10310" s="4">
        <v>40</v>
      </c>
      <c r="BD10310" t="str">
        <f>IF(AND(ADHOC!$G$15="",ADHOC!$S$4=""),"",IF(ADHOC!$G$15&lt;&gt;"",IF(ADHOC!$G$15=LEFT(Domein!$AS10310,LEN(ADHOC!$G$15)),MAX(Domein!BD$1:'Domein'!BD10309)+1,""),IF(ADHOC!$S$4=LEFT(Domein!$AS10310,LEN(ADHOC!$S$4)),MAX(Domein!BD$1:'Domein'!BD10309)+1,"")))</f>
        <v/>
      </c>
    </row>
    <row r="10311" spans="45:56" x14ac:dyDescent="0.2">
      <c r="AS10311" s="4" t="s">
        <v>35796</v>
      </c>
      <c r="AT10311" s="4" t="s">
        <v>35797</v>
      </c>
      <c r="AU10311" s="4" t="s">
        <v>456</v>
      </c>
      <c r="AV10311" s="4" t="s">
        <v>796</v>
      </c>
      <c r="AW10311" s="4" t="s">
        <v>701</v>
      </c>
      <c r="AX10311" s="4"/>
      <c r="AY10311" s="4"/>
      <c r="AZ10311" s="4"/>
      <c r="BA10311" s="4"/>
      <c r="BB10311" s="4"/>
      <c r="BC10311" s="4">
        <v>40</v>
      </c>
      <c r="BD10311" t="str">
        <f>IF(AND(ADHOC!$G$15="",ADHOC!$S$4=""),"",IF(ADHOC!$G$15&lt;&gt;"",IF(ADHOC!$G$15=LEFT(Domein!$AS10311,LEN(ADHOC!$G$15)),MAX(Domein!BD$1:'Domein'!BD10310)+1,""),IF(ADHOC!$S$4=LEFT(Domein!$AS10311,LEN(ADHOC!$S$4)),MAX(Domein!BD$1:'Domein'!BD10310)+1,"")))</f>
        <v/>
      </c>
    </row>
    <row r="10312" spans="45:56" x14ac:dyDescent="0.2">
      <c r="AS10312" s="4" t="s">
        <v>35798</v>
      </c>
      <c r="AT10312" s="4" t="s">
        <v>35799</v>
      </c>
      <c r="AU10312" s="4" t="s">
        <v>456</v>
      </c>
      <c r="AV10312" s="4" t="s">
        <v>796</v>
      </c>
      <c r="AW10312" s="4" t="s">
        <v>701</v>
      </c>
      <c r="AX10312" s="4"/>
      <c r="AY10312" s="4"/>
      <c r="AZ10312" s="4"/>
      <c r="BA10312" s="4"/>
      <c r="BB10312" s="4"/>
      <c r="BC10312" s="4">
        <v>40</v>
      </c>
      <c r="BD10312" t="str">
        <f>IF(AND(ADHOC!$G$15="",ADHOC!$S$4=""),"",IF(ADHOC!$G$15&lt;&gt;"",IF(ADHOC!$G$15=LEFT(Domein!$AS10312,LEN(ADHOC!$G$15)),MAX(Domein!BD$1:'Domein'!BD10311)+1,""),IF(ADHOC!$S$4=LEFT(Domein!$AS10312,LEN(ADHOC!$S$4)),MAX(Domein!BD$1:'Domein'!BD10311)+1,"")))</f>
        <v/>
      </c>
    </row>
    <row r="10313" spans="45:56" x14ac:dyDescent="0.2">
      <c r="AS10313" s="4" t="s">
        <v>35800</v>
      </c>
      <c r="AT10313" s="4" t="s">
        <v>35801</v>
      </c>
      <c r="AU10313" s="4" t="s">
        <v>456</v>
      </c>
      <c r="AV10313" s="4" t="s">
        <v>796</v>
      </c>
      <c r="AW10313" s="4" t="s">
        <v>701</v>
      </c>
      <c r="AX10313" s="4"/>
      <c r="AY10313" s="4"/>
      <c r="AZ10313" s="4"/>
      <c r="BA10313" s="4"/>
      <c r="BB10313" s="4"/>
      <c r="BC10313" s="4">
        <v>40</v>
      </c>
      <c r="BD10313" t="str">
        <f>IF(AND(ADHOC!$G$15="",ADHOC!$S$4=""),"",IF(ADHOC!$G$15&lt;&gt;"",IF(ADHOC!$G$15=LEFT(Domein!$AS10313,LEN(ADHOC!$G$15)),MAX(Domein!BD$1:'Domein'!BD10312)+1,""),IF(ADHOC!$S$4=LEFT(Domein!$AS10313,LEN(ADHOC!$S$4)),MAX(Domein!BD$1:'Domein'!BD10312)+1,"")))</f>
        <v/>
      </c>
    </row>
    <row r="10314" spans="45:56" x14ac:dyDescent="0.2">
      <c r="AS10314" s="4" t="s">
        <v>35959</v>
      </c>
      <c r="AT10314" s="4" t="s">
        <v>36442</v>
      </c>
      <c r="AU10314" s="4" t="s">
        <v>456</v>
      </c>
      <c r="AV10314" s="4" t="s">
        <v>796</v>
      </c>
      <c r="AW10314" s="4" t="s">
        <v>701</v>
      </c>
      <c r="AX10314" s="4"/>
      <c r="AY10314" s="4"/>
      <c r="AZ10314" s="4"/>
      <c r="BA10314" s="4"/>
      <c r="BB10314" s="4"/>
      <c r="BC10314" s="4">
        <v>40</v>
      </c>
      <c r="BD10314" t="str">
        <f>IF(AND(ADHOC!$G$15="",ADHOC!$S$4=""),"",IF(ADHOC!$G$15&lt;&gt;"",IF(ADHOC!$G$15=LEFT(Domein!$AS10314,LEN(ADHOC!$G$15)),MAX(Domein!BD$1:'Domein'!BD10313)+1,""),IF(ADHOC!$S$4=LEFT(Domein!$AS10314,LEN(ADHOC!$S$4)),MAX(Domein!BD$1:'Domein'!BD10313)+1,"")))</f>
        <v/>
      </c>
    </row>
    <row r="10315" spans="45:56" x14ac:dyDescent="0.2">
      <c r="AS10315" s="4" t="s">
        <v>35960</v>
      </c>
      <c r="AT10315" s="4" t="s">
        <v>35961</v>
      </c>
      <c r="AU10315" s="4" t="s">
        <v>456</v>
      </c>
      <c r="AV10315" s="4" t="s">
        <v>796</v>
      </c>
      <c r="AW10315" s="4" t="s">
        <v>701</v>
      </c>
      <c r="AX10315" s="4"/>
      <c r="AY10315" s="4"/>
      <c r="AZ10315" s="4"/>
      <c r="BA10315" s="4"/>
      <c r="BB10315" s="4"/>
      <c r="BC10315" s="4">
        <v>40</v>
      </c>
      <c r="BD10315" t="str">
        <f>IF(AND(ADHOC!$G$15="",ADHOC!$S$4=""),"",IF(ADHOC!$G$15&lt;&gt;"",IF(ADHOC!$G$15=LEFT(Domein!$AS10315,LEN(ADHOC!$G$15)),MAX(Domein!BD$1:'Domein'!BD10314)+1,""),IF(ADHOC!$S$4=LEFT(Domein!$AS10315,LEN(ADHOC!$S$4)),MAX(Domein!BD$1:'Domein'!BD10314)+1,"")))</f>
        <v/>
      </c>
    </row>
    <row r="10316" spans="45:56" x14ac:dyDescent="0.2">
      <c r="AS10316" s="4" t="s">
        <v>3860</v>
      </c>
      <c r="AT10316" s="4" t="s">
        <v>3861</v>
      </c>
      <c r="AU10316" s="4" t="s">
        <v>456</v>
      </c>
      <c r="AV10316" s="4" t="s">
        <v>796</v>
      </c>
      <c r="AW10316" s="4" t="s">
        <v>701</v>
      </c>
      <c r="AX10316" s="4"/>
      <c r="AY10316" s="4"/>
      <c r="AZ10316" s="4"/>
      <c r="BA10316" s="4"/>
      <c r="BB10316" s="4"/>
      <c r="BC10316" s="4">
        <v>40</v>
      </c>
      <c r="BD10316" t="str">
        <f>IF(AND(ADHOC!$G$15="",ADHOC!$S$4=""),"",IF(ADHOC!$G$15&lt;&gt;"",IF(ADHOC!$G$15=LEFT(Domein!$AS10316,LEN(ADHOC!$G$15)),MAX(Domein!BD$1:'Domein'!BD10315)+1,""),IF(ADHOC!$S$4=LEFT(Domein!$AS10316,LEN(ADHOC!$S$4)),MAX(Domein!BD$1:'Domein'!BD10315)+1,"")))</f>
        <v/>
      </c>
    </row>
    <row r="10317" spans="45:56" x14ac:dyDescent="0.2">
      <c r="AS10317" s="4" t="s">
        <v>3862</v>
      </c>
      <c r="AT10317" s="4" t="s">
        <v>3863</v>
      </c>
      <c r="AU10317" s="4" t="s">
        <v>456</v>
      </c>
      <c r="AV10317" s="4" t="s">
        <v>796</v>
      </c>
      <c r="AW10317" s="4" t="s">
        <v>701</v>
      </c>
      <c r="AX10317" s="4"/>
      <c r="AY10317" s="4"/>
      <c r="AZ10317" s="4"/>
      <c r="BA10317" s="4"/>
      <c r="BB10317" s="4"/>
      <c r="BC10317" s="4">
        <v>40</v>
      </c>
      <c r="BD10317" t="str">
        <f>IF(AND(ADHOC!$G$15="",ADHOC!$S$4=""),"",IF(ADHOC!$G$15&lt;&gt;"",IF(ADHOC!$G$15=LEFT(Domein!$AS10317,LEN(ADHOC!$G$15)),MAX(Domein!BD$1:'Domein'!BD10316)+1,""),IF(ADHOC!$S$4=LEFT(Domein!$AS10317,LEN(ADHOC!$S$4)),MAX(Domein!BD$1:'Domein'!BD10316)+1,"")))</f>
        <v/>
      </c>
    </row>
    <row r="10318" spans="45:56" x14ac:dyDescent="0.2">
      <c r="AS10318" s="4" t="s">
        <v>3864</v>
      </c>
      <c r="AT10318" s="4" t="s">
        <v>3865</v>
      </c>
      <c r="AU10318" s="4" t="s">
        <v>456</v>
      </c>
      <c r="AV10318" s="4" t="s">
        <v>796</v>
      </c>
      <c r="AW10318" s="4" t="s">
        <v>701</v>
      </c>
      <c r="AX10318" s="4"/>
      <c r="AY10318" s="4"/>
      <c r="AZ10318" s="4"/>
      <c r="BA10318" s="4"/>
      <c r="BB10318" s="4"/>
      <c r="BC10318" s="4">
        <v>40</v>
      </c>
      <c r="BD10318" t="str">
        <f>IF(AND(ADHOC!$G$15="",ADHOC!$S$4=""),"",IF(ADHOC!$G$15&lt;&gt;"",IF(ADHOC!$G$15=LEFT(Domein!$AS10318,LEN(ADHOC!$G$15)),MAX(Domein!BD$1:'Domein'!BD10317)+1,""),IF(ADHOC!$S$4=LEFT(Domein!$AS10318,LEN(ADHOC!$S$4)),MAX(Domein!BD$1:'Domein'!BD10317)+1,"")))</f>
        <v/>
      </c>
    </row>
    <row r="10319" spans="45:56" x14ac:dyDescent="0.2">
      <c r="AS10319" s="4" t="s">
        <v>6979</v>
      </c>
      <c r="AT10319" s="4" t="s">
        <v>6980</v>
      </c>
      <c r="AU10319" s="4" t="s">
        <v>463</v>
      </c>
      <c r="AV10319" s="4" t="s">
        <v>797</v>
      </c>
      <c r="AW10319" s="4" t="s">
        <v>701</v>
      </c>
      <c r="AX10319" s="4"/>
      <c r="AY10319" s="4"/>
      <c r="AZ10319" s="4"/>
      <c r="BA10319" s="4"/>
      <c r="BB10319" s="4"/>
      <c r="BC10319" s="4">
        <v>40</v>
      </c>
      <c r="BD10319" t="str">
        <f>IF(AND(ADHOC!$G$15="",ADHOC!$S$4=""),"",IF(ADHOC!$G$15&lt;&gt;"",IF(ADHOC!$G$15=LEFT(Domein!$AS10319,LEN(ADHOC!$G$15)),MAX(Domein!BD$1:'Domein'!BD10318)+1,""),IF(ADHOC!$S$4=LEFT(Domein!$AS10319,LEN(ADHOC!$S$4)),MAX(Domein!BD$1:'Domein'!BD10318)+1,"")))</f>
        <v/>
      </c>
    </row>
    <row r="10320" spans="45:56" x14ac:dyDescent="0.2">
      <c r="AS10320" s="4" t="s">
        <v>12136</v>
      </c>
      <c r="AT10320" s="4" t="s">
        <v>12137</v>
      </c>
      <c r="AU10320" s="4" t="s">
        <v>456</v>
      </c>
      <c r="AV10320" s="4" t="s">
        <v>797</v>
      </c>
      <c r="AW10320" s="4" t="s">
        <v>701</v>
      </c>
      <c r="AX10320" s="4"/>
      <c r="AY10320" s="4"/>
      <c r="AZ10320" s="4"/>
      <c r="BA10320" s="4"/>
      <c r="BB10320" s="4"/>
      <c r="BC10320" s="4">
        <v>40</v>
      </c>
      <c r="BD10320" t="str">
        <f>IF(AND(ADHOC!$G$15="",ADHOC!$S$4=""),"",IF(ADHOC!$G$15&lt;&gt;"",IF(ADHOC!$G$15=LEFT(Domein!$AS10320,LEN(ADHOC!$G$15)),MAX(Domein!BD$1:'Domein'!BD10319)+1,""),IF(ADHOC!$S$4=LEFT(Domein!$AS10320,LEN(ADHOC!$S$4)),MAX(Domein!BD$1:'Domein'!BD10319)+1,"")))</f>
        <v/>
      </c>
    </row>
    <row r="10321" spans="45:56" x14ac:dyDescent="0.2">
      <c r="AS10321" s="4" t="s">
        <v>38091</v>
      </c>
      <c r="AT10321" s="4" t="s">
        <v>38095</v>
      </c>
      <c r="AU10321" s="4" t="s">
        <v>456</v>
      </c>
      <c r="AV10321" s="4" t="s">
        <v>796</v>
      </c>
      <c r="AW10321" s="4" t="s">
        <v>701</v>
      </c>
      <c r="AX10321" s="4"/>
      <c r="AY10321" s="4"/>
      <c r="AZ10321" s="4"/>
      <c r="BA10321" s="4"/>
      <c r="BB10321" s="4"/>
      <c r="BC10321" s="4">
        <v>40</v>
      </c>
      <c r="BD10321" t="str">
        <f>IF(AND(ADHOC!$G$15="",ADHOC!$S$4=""),"",IF(ADHOC!$G$15&lt;&gt;"",IF(ADHOC!$G$15=LEFT(Domein!$AS10321,LEN(ADHOC!$G$15)),MAX(Domein!BD$1:'Domein'!BD10320)+1,""),IF(ADHOC!$S$4=LEFT(Domein!$AS10321,LEN(ADHOC!$S$4)),MAX(Domein!BD$1:'Domein'!BD10320)+1,"")))</f>
        <v/>
      </c>
    </row>
    <row r="10322" spans="45:56" x14ac:dyDescent="0.2">
      <c r="AS10322" s="4" t="s">
        <v>38092</v>
      </c>
      <c r="AT10322" s="4" t="s">
        <v>15</v>
      </c>
      <c r="AU10322" s="4" t="s">
        <v>456</v>
      </c>
      <c r="AV10322" s="4" t="s">
        <v>796</v>
      </c>
      <c r="AW10322" s="4" t="s">
        <v>701</v>
      </c>
      <c r="AX10322" s="4"/>
      <c r="AY10322" s="4"/>
      <c r="AZ10322" s="4"/>
      <c r="BA10322" s="4"/>
      <c r="BB10322" s="4"/>
      <c r="BC10322" s="4">
        <v>40</v>
      </c>
      <c r="BD10322" t="str">
        <f>IF(AND(ADHOC!$G$15="",ADHOC!$S$4=""),"",IF(ADHOC!$G$15&lt;&gt;"",IF(ADHOC!$G$15=LEFT(Domein!$AS10322,LEN(ADHOC!$G$15)),MAX(Domein!BD$1:'Domein'!BD10321)+1,""),IF(ADHOC!$S$4=LEFT(Domein!$AS10322,LEN(ADHOC!$S$4)),MAX(Domein!BD$1:'Domein'!BD10321)+1,"")))</f>
        <v/>
      </c>
    </row>
    <row r="10323" spans="45:56" x14ac:dyDescent="0.2">
      <c r="AS10323" s="4" t="s">
        <v>38093</v>
      </c>
      <c r="AT10323" s="4" t="s">
        <v>38094</v>
      </c>
      <c r="AU10323" s="4" t="s">
        <v>456</v>
      </c>
      <c r="AV10323" s="4" t="s">
        <v>796</v>
      </c>
      <c r="AW10323" s="4" t="s">
        <v>701</v>
      </c>
      <c r="AX10323" s="4"/>
      <c r="AY10323" s="4"/>
      <c r="AZ10323" s="4"/>
      <c r="BA10323" s="4"/>
      <c r="BB10323" s="4"/>
      <c r="BC10323" s="4">
        <v>40</v>
      </c>
      <c r="BD10323" t="str">
        <f>IF(AND(ADHOC!$G$15="",ADHOC!$S$4=""),"",IF(ADHOC!$G$15&lt;&gt;"",IF(ADHOC!$G$15=LEFT(Domein!$AS10323,LEN(ADHOC!$G$15)),MAX(Domein!BD$1:'Domein'!BD10322)+1,""),IF(ADHOC!$S$4=LEFT(Domein!$AS10323,LEN(ADHOC!$S$4)),MAX(Domein!BD$1:'Domein'!BD10322)+1,"")))</f>
        <v/>
      </c>
    </row>
    <row r="10324" spans="45:56" x14ac:dyDescent="0.2">
      <c r="AS10324" s="4" t="s">
        <v>3866</v>
      </c>
      <c r="AT10324" s="4" t="s">
        <v>3867</v>
      </c>
      <c r="AU10324" s="4" t="s">
        <v>456</v>
      </c>
      <c r="AV10324" s="4" t="s">
        <v>796</v>
      </c>
      <c r="AW10324" s="4" t="s">
        <v>701</v>
      </c>
      <c r="AX10324" s="4"/>
      <c r="AY10324" s="4"/>
      <c r="AZ10324" s="4"/>
      <c r="BA10324" s="4"/>
      <c r="BB10324" s="4"/>
      <c r="BC10324" s="4">
        <v>40</v>
      </c>
      <c r="BD10324" t="str">
        <f>IF(AND(ADHOC!$G$15="",ADHOC!$S$4=""),"",IF(ADHOC!$G$15&lt;&gt;"",IF(ADHOC!$G$15=LEFT(Domein!$AS10324,LEN(ADHOC!$G$15)),MAX(Domein!BD$1:'Domein'!BD10323)+1,""),IF(ADHOC!$S$4=LEFT(Domein!$AS10324,LEN(ADHOC!$S$4)),MAX(Domein!BD$1:'Domein'!BD10323)+1,"")))</f>
        <v/>
      </c>
    </row>
    <row r="10325" spans="45:56" x14ac:dyDescent="0.2">
      <c r="AS10325" s="4" t="s">
        <v>3868</v>
      </c>
      <c r="AT10325" s="4" t="s">
        <v>3869</v>
      </c>
      <c r="AU10325" s="4" t="s">
        <v>456</v>
      </c>
      <c r="AV10325" s="4" t="s">
        <v>796</v>
      </c>
      <c r="AW10325" s="4" t="s">
        <v>701</v>
      </c>
      <c r="AX10325" s="4"/>
      <c r="AY10325" s="4"/>
      <c r="AZ10325" s="4"/>
      <c r="BA10325" s="4"/>
      <c r="BB10325" s="4"/>
      <c r="BC10325" s="4">
        <v>40</v>
      </c>
      <c r="BD10325" t="str">
        <f>IF(AND(ADHOC!$G$15="",ADHOC!$S$4=""),"",IF(ADHOC!$G$15&lt;&gt;"",IF(ADHOC!$G$15=LEFT(Domein!$AS10325,LEN(ADHOC!$G$15)),MAX(Domein!BD$1:'Domein'!BD10324)+1,""),IF(ADHOC!$S$4=LEFT(Domein!$AS10325,LEN(ADHOC!$S$4)),MAX(Domein!BD$1:'Domein'!BD10324)+1,"")))</f>
        <v/>
      </c>
    </row>
    <row r="10326" spans="45:56" x14ac:dyDescent="0.2">
      <c r="AS10326" s="4" t="s">
        <v>3870</v>
      </c>
      <c r="AT10326" s="4" t="s">
        <v>3871</v>
      </c>
      <c r="AU10326" s="4" t="s">
        <v>456</v>
      </c>
      <c r="AV10326" s="4" t="s">
        <v>796</v>
      </c>
      <c r="AW10326" s="4" t="s">
        <v>701</v>
      </c>
      <c r="AX10326" s="4"/>
      <c r="AY10326" s="4"/>
      <c r="AZ10326" s="4"/>
      <c r="BA10326" s="4"/>
      <c r="BB10326" s="4"/>
      <c r="BC10326" s="4">
        <v>40</v>
      </c>
      <c r="BD10326" t="str">
        <f>IF(AND(ADHOC!$G$15="",ADHOC!$S$4=""),"",IF(ADHOC!$G$15&lt;&gt;"",IF(ADHOC!$G$15=LEFT(Domein!$AS10326,LEN(ADHOC!$G$15)),MAX(Domein!BD$1:'Domein'!BD10325)+1,""),IF(ADHOC!$S$4=LEFT(Domein!$AS10326,LEN(ADHOC!$S$4)),MAX(Domein!BD$1:'Domein'!BD10325)+1,"")))</f>
        <v/>
      </c>
    </row>
    <row r="10327" spans="45:56" x14ac:dyDescent="0.2">
      <c r="AS10327" s="4" t="s">
        <v>3872</v>
      </c>
      <c r="AT10327" s="4" t="s">
        <v>3873</v>
      </c>
      <c r="AU10327" s="4" t="s">
        <v>456</v>
      </c>
      <c r="AV10327" s="4" t="s">
        <v>796</v>
      </c>
      <c r="AW10327" s="4" t="s">
        <v>701</v>
      </c>
      <c r="AX10327" s="4"/>
      <c r="AY10327" s="4"/>
      <c r="AZ10327" s="4"/>
      <c r="BA10327" s="4"/>
      <c r="BB10327" s="4"/>
      <c r="BC10327" s="4">
        <v>40</v>
      </c>
      <c r="BD10327" t="str">
        <f>IF(AND(ADHOC!$G$15="",ADHOC!$S$4=""),"",IF(ADHOC!$G$15&lt;&gt;"",IF(ADHOC!$G$15=LEFT(Domein!$AS10327,LEN(ADHOC!$G$15)),MAX(Domein!BD$1:'Domein'!BD10326)+1,""),IF(ADHOC!$S$4=LEFT(Domein!$AS10327,LEN(ADHOC!$S$4)),MAX(Domein!BD$1:'Domein'!BD10326)+1,"")))</f>
        <v/>
      </c>
    </row>
    <row r="10328" spans="45:56" x14ac:dyDescent="0.2">
      <c r="AS10328" s="4" t="s">
        <v>3874</v>
      </c>
      <c r="AT10328" s="4" t="s">
        <v>3875</v>
      </c>
      <c r="AU10328" s="4" t="s">
        <v>456</v>
      </c>
      <c r="AV10328" s="4" t="s">
        <v>796</v>
      </c>
      <c r="AW10328" s="4" t="s">
        <v>701</v>
      </c>
      <c r="AX10328" s="4"/>
      <c r="AY10328" s="4"/>
      <c r="AZ10328" s="4"/>
      <c r="BA10328" s="4"/>
      <c r="BB10328" s="4"/>
      <c r="BC10328" s="4">
        <v>40</v>
      </c>
      <c r="BD10328" t="str">
        <f>IF(AND(ADHOC!$G$15="",ADHOC!$S$4=""),"",IF(ADHOC!$G$15&lt;&gt;"",IF(ADHOC!$G$15=LEFT(Domein!$AS10328,LEN(ADHOC!$G$15)),MAX(Domein!BD$1:'Domein'!BD10327)+1,""),IF(ADHOC!$S$4=LEFT(Domein!$AS10328,LEN(ADHOC!$S$4)),MAX(Domein!BD$1:'Domein'!BD10327)+1,"")))</f>
        <v/>
      </c>
    </row>
    <row r="10329" spans="45:56" x14ac:dyDescent="0.2">
      <c r="AS10329" s="4" t="s">
        <v>3876</v>
      </c>
      <c r="AT10329" s="4" t="s">
        <v>3877</v>
      </c>
      <c r="AU10329" s="4" t="s">
        <v>456</v>
      </c>
      <c r="AV10329" s="4" t="s">
        <v>796</v>
      </c>
      <c r="AW10329" s="4" t="s">
        <v>701</v>
      </c>
      <c r="AX10329" s="4"/>
      <c r="AY10329" s="4"/>
      <c r="AZ10329" s="4"/>
      <c r="BA10329" s="4"/>
      <c r="BB10329" s="4"/>
      <c r="BC10329" s="4">
        <v>40</v>
      </c>
      <c r="BD10329" t="str">
        <f>IF(AND(ADHOC!$G$15="",ADHOC!$S$4=""),"",IF(ADHOC!$G$15&lt;&gt;"",IF(ADHOC!$G$15=LEFT(Domein!$AS10329,LEN(ADHOC!$G$15)),MAX(Domein!BD$1:'Domein'!BD10328)+1,""),IF(ADHOC!$S$4=LEFT(Domein!$AS10329,LEN(ADHOC!$S$4)),MAX(Domein!BD$1:'Domein'!BD10328)+1,"")))</f>
        <v/>
      </c>
    </row>
    <row r="10330" spans="45:56" x14ac:dyDescent="0.2">
      <c r="AS10330" s="4" t="s">
        <v>21712</v>
      </c>
      <c r="AT10330" s="4" t="s">
        <v>21713</v>
      </c>
      <c r="AU10330" s="4" t="s">
        <v>463</v>
      </c>
      <c r="AV10330" s="4" t="s">
        <v>797</v>
      </c>
      <c r="AW10330" s="4" t="s">
        <v>701</v>
      </c>
      <c r="AX10330" s="4"/>
      <c r="AY10330" s="4"/>
      <c r="AZ10330" s="4"/>
      <c r="BA10330" s="4"/>
      <c r="BB10330" s="4"/>
      <c r="BC10330" s="4">
        <v>40</v>
      </c>
      <c r="BD10330" t="str">
        <f>IF(AND(ADHOC!$G$15="",ADHOC!$S$4=""),"",IF(ADHOC!$G$15&lt;&gt;"",IF(ADHOC!$G$15=LEFT(Domein!$AS10330,LEN(ADHOC!$G$15)),MAX(Domein!BD$1:'Domein'!BD10329)+1,""),IF(ADHOC!$S$4=LEFT(Domein!$AS10330,LEN(ADHOC!$S$4)),MAX(Domein!BD$1:'Domein'!BD10329)+1,"")))</f>
        <v/>
      </c>
    </row>
    <row r="10331" spans="45:56" x14ac:dyDescent="0.2">
      <c r="AS10331" s="4" t="s">
        <v>3878</v>
      </c>
      <c r="AT10331" s="4" t="s">
        <v>3879</v>
      </c>
      <c r="AU10331" s="4" t="s">
        <v>456</v>
      </c>
      <c r="AV10331" s="4" t="s">
        <v>796</v>
      </c>
      <c r="AW10331" s="4" t="s">
        <v>701</v>
      </c>
      <c r="AX10331" s="4"/>
      <c r="AY10331" s="4"/>
      <c r="AZ10331" s="4"/>
      <c r="BA10331" s="4"/>
      <c r="BB10331" s="4"/>
      <c r="BC10331" s="4">
        <v>40</v>
      </c>
      <c r="BD10331" t="str">
        <f>IF(AND(ADHOC!$G$15="",ADHOC!$S$4=""),"",IF(ADHOC!$G$15&lt;&gt;"",IF(ADHOC!$G$15=LEFT(Domein!$AS10331,LEN(ADHOC!$G$15)),MAX(Domein!BD$1:'Domein'!BD10330)+1,""),IF(ADHOC!$S$4=LEFT(Domein!$AS10331,LEN(ADHOC!$S$4)),MAX(Domein!BD$1:'Domein'!BD10330)+1,"")))</f>
        <v/>
      </c>
    </row>
    <row r="10332" spans="45:56" x14ac:dyDescent="0.2">
      <c r="AS10332" s="4" t="s">
        <v>3880</v>
      </c>
      <c r="AT10332" s="4" t="s">
        <v>3881</v>
      </c>
      <c r="AU10332" s="4" t="s">
        <v>456</v>
      </c>
      <c r="AV10332" s="4" t="s">
        <v>796</v>
      </c>
      <c r="AW10332" s="4" t="s">
        <v>701</v>
      </c>
      <c r="AX10332" s="4"/>
      <c r="AY10332" s="4"/>
      <c r="AZ10332" s="4"/>
      <c r="BA10332" s="4"/>
      <c r="BB10332" s="4"/>
      <c r="BC10332" s="4">
        <v>40</v>
      </c>
      <c r="BD10332" t="str">
        <f>IF(AND(ADHOC!$G$15="",ADHOC!$S$4=""),"",IF(ADHOC!$G$15&lt;&gt;"",IF(ADHOC!$G$15=LEFT(Domein!$AS10332,LEN(ADHOC!$G$15)),MAX(Domein!BD$1:'Domein'!BD10331)+1,""),IF(ADHOC!$S$4=LEFT(Domein!$AS10332,LEN(ADHOC!$S$4)),MAX(Domein!BD$1:'Domein'!BD10331)+1,"")))</f>
        <v/>
      </c>
    </row>
    <row r="10333" spans="45:56" x14ac:dyDescent="0.2">
      <c r="AS10333" s="4" t="s">
        <v>38984</v>
      </c>
      <c r="AT10333" s="4" t="s">
        <v>38985</v>
      </c>
      <c r="AU10333" s="4" t="s">
        <v>456</v>
      </c>
      <c r="AV10333" s="4" t="s">
        <v>796</v>
      </c>
      <c r="AW10333" s="4" t="s">
        <v>701</v>
      </c>
      <c r="AX10333" s="4"/>
      <c r="AY10333" s="4"/>
      <c r="AZ10333" s="4"/>
      <c r="BA10333" s="4"/>
      <c r="BB10333" s="4"/>
      <c r="BC10333" s="4">
        <v>40</v>
      </c>
      <c r="BD10333" t="str">
        <f>IF(AND(ADHOC!$G$15="",ADHOC!$S$4=""),"",IF(ADHOC!$G$15&lt;&gt;"",IF(ADHOC!$G$15=LEFT(Domein!$AS10333,LEN(ADHOC!$G$15)),MAX(Domein!BD$1:'Domein'!BD10332)+1,""),IF(ADHOC!$S$4=LEFT(Domein!$AS10333,LEN(ADHOC!$S$4)),MAX(Domein!BD$1:'Domein'!BD10332)+1,"")))</f>
        <v/>
      </c>
    </row>
    <row r="10334" spans="45:56" x14ac:dyDescent="0.2">
      <c r="AS10334" s="4" t="s">
        <v>3882</v>
      </c>
      <c r="AT10334" s="4" t="s">
        <v>3883</v>
      </c>
      <c r="AU10334" s="4" t="s">
        <v>456</v>
      </c>
      <c r="AV10334" s="4" t="s">
        <v>796</v>
      </c>
      <c r="AW10334" s="4" t="s">
        <v>701</v>
      </c>
      <c r="AX10334" s="4"/>
      <c r="AY10334" s="4"/>
      <c r="AZ10334" s="4"/>
      <c r="BA10334" s="4"/>
      <c r="BB10334" s="4"/>
      <c r="BC10334" s="4">
        <v>40</v>
      </c>
      <c r="BD10334" t="str">
        <f>IF(AND(ADHOC!$G$15="",ADHOC!$S$4=""),"",IF(ADHOC!$G$15&lt;&gt;"",IF(ADHOC!$G$15=LEFT(Domein!$AS10334,LEN(ADHOC!$G$15)),MAX(Domein!BD$1:'Domein'!BD10333)+1,""),IF(ADHOC!$S$4=LEFT(Domein!$AS10334,LEN(ADHOC!$S$4)),MAX(Domein!BD$1:'Domein'!BD10333)+1,"")))</f>
        <v/>
      </c>
    </row>
    <row r="10335" spans="45:56" x14ac:dyDescent="0.2">
      <c r="AS10335" s="4" t="s">
        <v>3884</v>
      </c>
      <c r="AT10335" s="4" t="s">
        <v>3885</v>
      </c>
      <c r="AU10335" s="4" t="s">
        <v>456</v>
      </c>
      <c r="AV10335" s="4" t="s">
        <v>796</v>
      </c>
      <c r="AW10335" s="4" t="s">
        <v>701</v>
      </c>
      <c r="AX10335" s="4"/>
      <c r="AY10335" s="4"/>
      <c r="AZ10335" s="4"/>
      <c r="BA10335" s="4"/>
      <c r="BB10335" s="4"/>
      <c r="BC10335" s="4">
        <v>40</v>
      </c>
      <c r="BD10335" t="str">
        <f>IF(AND(ADHOC!$G$15="",ADHOC!$S$4=""),"",IF(ADHOC!$G$15&lt;&gt;"",IF(ADHOC!$G$15=LEFT(Domein!$AS10335,LEN(ADHOC!$G$15)),MAX(Domein!BD$1:'Domein'!BD10334)+1,""),IF(ADHOC!$S$4=LEFT(Domein!$AS10335,LEN(ADHOC!$S$4)),MAX(Domein!BD$1:'Domein'!BD10334)+1,"")))</f>
        <v/>
      </c>
    </row>
    <row r="10336" spans="45:56" x14ac:dyDescent="0.2">
      <c r="AS10336" s="4" t="s">
        <v>36070</v>
      </c>
      <c r="AT10336" s="4" t="s">
        <v>36071</v>
      </c>
      <c r="AU10336" s="4" t="s">
        <v>456</v>
      </c>
      <c r="AV10336" s="4" t="s">
        <v>797</v>
      </c>
      <c r="AW10336" s="4" t="s">
        <v>701</v>
      </c>
      <c r="AX10336" s="4"/>
      <c r="AY10336" s="4"/>
      <c r="AZ10336" s="4"/>
      <c r="BA10336" s="4"/>
      <c r="BB10336" s="4"/>
      <c r="BC10336" s="4">
        <v>40</v>
      </c>
      <c r="BD10336" t="str">
        <f>IF(AND(ADHOC!$G$15="",ADHOC!$S$4=""),"",IF(ADHOC!$G$15&lt;&gt;"",IF(ADHOC!$G$15=LEFT(Domein!$AS10336,LEN(ADHOC!$G$15)),MAX(Domein!BD$1:'Domein'!BD10335)+1,""),IF(ADHOC!$S$4=LEFT(Domein!$AS10336,LEN(ADHOC!$S$4)),MAX(Domein!BD$1:'Domein'!BD10335)+1,"")))</f>
        <v/>
      </c>
    </row>
    <row r="10337" spans="45:56" x14ac:dyDescent="0.2">
      <c r="AS10337" s="4" t="s">
        <v>13955</v>
      </c>
      <c r="AT10337" s="4" t="s">
        <v>13956</v>
      </c>
      <c r="AU10337" s="4" t="s">
        <v>456</v>
      </c>
      <c r="AV10337" s="4" t="s">
        <v>815</v>
      </c>
      <c r="AW10337" s="4" t="s">
        <v>701</v>
      </c>
      <c r="AX10337" s="4"/>
      <c r="AY10337" s="4"/>
      <c r="AZ10337" s="4"/>
      <c r="BA10337" s="4"/>
      <c r="BB10337" s="4"/>
      <c r="BC10337" s="4">
        <v>40</v>
      </c>
      <c r="BD10337" t="str">
        <f>IF(AND(ADHOC!$G$15="",ADHOC!$S$4=""),"",IF(ADHOC!$G$15&lt;&gt;"",IF(ADHOC!$G$15=LEFT(Domein!$AS10337,LEN(ADHOC!$G$15)),MAX(Domein!BD$1:'Domein'!BD10336)+1,""),IF(ADHOC!$S$4=LEFT(Domein!$AS10337,LEN(ADHOC!$S$4)),MAX(Domein!BD$1:'Domein'!BD10336)+1,"")))</f>
        <v/>
      </c>
    </row>
    <row r="10338" spans="45:56" x14ac:dyDescent="0.2">
      <c r="AS10338" s="4" t="s">
        <v>3886</v>
      </c>
      <c r="AT10338" s="4" t="s">
        <v>3887</v>
      </c>
      <c r="AU10338" s="4" t="s">
        <v>456</v>
      </c>
      <c r="AV10338" s="4" t="s">
        <v>796</v>
      </c>
      <c r="AW10338" s="4" t="s">
        <v>701</v>
      </c>
      <c r="AX10338" s="4"/>
      <c r="AY10338" s="4"/>
      <c r="AZ10338" s="4"/>
      <c r="BA10338" s="4"/>
      <c r="BB10338" s="4"/>
      <c r="BC10338" s="4">
        <v>40</v>
      </c>
      <c r="BD10338" t="str">
        <f>IF(AND(ADHOC!$G$15="",ADHOC!$S$4=""),"",IF(ADHOC!$G$15&lt;&gt;"",IF(ADHOC!$G$15=LEFT(Domein!$AS10338,LEN(ADHOC!$G$15)),MAX(Domein!BD$1:'Domein'!BD10337)+1,""),IF(ADHOC!$S$4=LEFT(Domein!$AS10338,LEN(ADHOC!$S$4)),MAX(Domein!BD$1:'Domein'!BD10337)+1,"")))</f>
        <v/>
      </c>
    </row>
    <row r="10339" spans="45:56" x14ac:dyDescent="0.2">
      <c r="AS10339" s="4" t="s">
        <v>3888</v>
      </c>
      <c r="AT10339" s="4" t="s">
        <v>3889</v>
      </c>
      <c r="AU10339" s="4" t="s">
        <v>456</v>
      </c>
      <c r="AV10339" s="4" t="s">
        <v>796</v>
      </c>
      <c r="AW10339" s="4" t="s">
        <v>701</v>
      </c>
      <c r="AX10339" s="4"/>
      <c r="AY10339" s="4"/>
      <c r="AZ10339" s="4"/>
      <c r="BA10339" s="4"/>
      <c r="BB10339" s="4"/>
      <c r="BC10339" s="4">
        <v>40</v>
      </c>
      <c r="BD10339" t="str">
        <f>IF(AND(ADHOC!$G$15="",ADHOC!$S$4=""),"",IF(ADHOC!$G$15&lt;&gt;"",IF(ADHOC!$G$15=LEFT(Domein!$AS10339,LEN(ADHOC!$G$15)),MAX(Domein!BD$1:'Domein'!BD10338)+1,""),IF(ADHOC!$S$4=LEFT(Domein!$AS10339,LEN(ADHOC!$S$4)),MAX(Domein!BD$1:'Domein'!BD10338)+1,"")))</f>
        <v/>
      </c>
    </row>
    <row r="10340" spans="45:56" x14ac:dyDescent="0.2">
      <c r="AS10340" s="4" t="s">
        <v>13673</v>
      </c>
      <c r="AT10340" s="4" t="s">
        <v>16858</v>
      </c>
      <c r="AU10340" s="4" t="s">
        <v>456</v>
      </c>
      <c r="AV10340" s="4" t="s">
        <v>796</v>
      </c>
      <c r="AW10340" s="4" t="s">
        <v>701</v>
      </c>
      <c r="AX10340" s="4"/>
      <c r="AY10340" s="4"/>
      <c r="AZ10340" s="4"/>
      <c r="BA10340" s="4"/>
      <c r="BB10340" s="4"/>
      <c r="BC10340" s="4">
        <v>40</v>
      </c>
      <c r="BD10340" t="str">
        <f>IF(AND(ADHOC!$G$15="",ADHOC!$S$4=""),"",IF(ADHOC!$G$15&lt;&gt;"",IF(ADHOC!$G$15=LEFT(Domein!$AS10340,LEN(ADHOC!$G$15)),MAX(Domein!BD$1:'Domein'!BD10339)+1,""),IF(ADHOC!$S$4=LEFT(Domein!$AS10340,LEN(ADHOC!$S$4)),MAX(Domein!BD$1:'Domein'!BD10339)+1,"")))</f>
        <v/>
      </c>
    </row>
    <row r="10341" spans="45:56" x14ac:dyDescent="0.2">
      <c r="AS10341" s="4" t="s">
        <v>35717</v>
      </c>
      <c r="AT10341" s="4" t="s">
        <v>35718</v>
      </c>
      <c r="AU10341" s="4" t="s">
        <v>456</v>
      </c>
      <c r="AV10341" s="4" t="s">
        <v>796</v>
      </c>
      <c r="AW10341" s="4" t="s">
        <v>701</v>
      </c>
      <c r="AX10341" s="4"/>
      <c r="AY10341" s="4"/>
      <c r="AZ10341" s="4"/>
      <c r="BA10341" s="4"/>
      <c r="BB10341" s="4"/>
      <c r="BC10341" s="4">
        <v>40</v>
      </c>
      <c r="BD10341" t="str">
        <f>IF(AND(ADHOC!$G$15="",ADHOC!$S$4=""),"",IF(ADHOC!$G$15&lt;&gt;"",IF(ADHOC!$G$15=LEFT(Domein!$AS10341,LEN(ADHOC!$G$15)),MAX(Domein!BD$1:'Domein'!BD10340)+1,""),IF(ADHOC!$S$4=LEFT(Domein!$AS10341,LEN(ADHOC!$S$4)),MAX(Domein!BD$1:'Domein'!BD10340)+1,"")))</f>
        <v/>
      </c>
    </row>
    <row r="10342" spans="45:56" x14ac:dyDescent="0.2">
      <c r="AS10342" s="4" t="s">
        <v>37834</v>
      </c>
      <c r="AT10342" s="4" t="s">
        <v>37835</v>
      </c>
      <c r="AU10342" s="4" t="s">
        <v>456</v>
      </c>
      <c r="AV10342" s="4" t="s">
        <v>796</v>
      </c>
      <c r="AW10342" s="4" t="s">
        <v>701</v>
      </c>
      <c r="AX10342" s="4"/>
      <c r="AY10342" s="4"/>
      <c r="AZ10342" s="4"/>
      <c r="BA10342" s="4"/>
      <c r="BB10342" s="4"/>
      <c r="BC10342" s="4">
        <v>40</v>
      </c>
      <c r="BD10342" t="str">
        <f>IF(AND(ADHOC!$G$15="",ADHOC!$S$4=""),"",IF(ADHOC!$G$15&lt;&gt;"",IF(ADHOC!$G$15=LEFT(Domein!$AS10342,LEN(ADHOC!$G$15)),MAX(Domein!BD$1:'Domein'!BD10341)+1,""),IF(ADHOC!$S$4=LEFT(Domein!$AS10342,LEN(ADHOC!$S$4)),MAX(Domein!BD$1:'Domein'!BD10341)+1,"")))</f>
        <v/>
      </c>
    </row>
    <row r="10343" spans="45:56" x14ac:dyDescent="0.2">
      <c r="AS10343" s="4" t="s">
        <v>10192</v>
      </c>
      <c r="AT10343" s="4" t="s">
        <v>10193</v>
      </c>
      <c r="AU10343" s="4" t="s">
        <v>456</v>
      </c>
      <c r="AV10343" s="4" t="s">
        <v>796</v>
      </c>
      <c r="AW10343" s="4" t="s">
        <v>701</v>
      </c>
      <c r="AX10343" s="4"/>
      <c r="AY10343" s="4"/>
      <c r="AZ10343" s="4"/>
      <c r="BA10343" s="4"/>
      <c r="BB10343" s="4"/>
      <c r="BC10343" s="4">
        <v>40</v>
      </c>
      <c r="BD10343" t="str">
        <f>IF(AND(ADHOC!$G$15="",ADHOC!$S$4=""),"",IF(ADHOC!$G$15&lt;&gt;"",IF(ADHOC!$G$15=LEFT(Domein!$AS10343,LEN(ADHOC!$G$15)),MAX(Domein!BD$1:'Domein'!BD10342)+1,""),IF(ADHOC!$S$4=LEFT(Domein!$AS10343,LEN(ADHOC!$S$4)),MAX(Domein!BD$1:'Domein'!BD10342)+1,"")))</f>
        <v/>
      </c>
    </row>
    <row r="10344" spans="45:56" x14ac:dyDescent="0.2">
      <c r="AS10344" s="4" t="s">
        <v>10194</v>
      </c>
      <c r="AT10344" s="4" t="s">
        <v>10195</v>
      </c>
      <c r="AU10344" s="4" t="s">
        <v>456</v>
      </c>
      <c r="AV10344" s="4" t="s">
        <v>796</v>
      </c>
      <c r="AW10344" s="4" t="s">
        <v>701</v>
      </c>
      <c r="AX10344" s="4"/>
      <c r="AY10344" s="4"/>
      <c r="AZ10344" s="4"/>
      <c r="BA10344" s="4"/>
      <c r="BB10344" s="4"/>
      <c r="BC10344" s="4">
        <v>40</v>
      </c>
      <c r="BD10344" t="str">
        <f>IF(AND(ADHOC!$G$15="",ADHOC!$S$4=""),"",IF(ADHOC!$G$15&lt;&gt;"",IF(ADHOC!$G$15=LEFT(Domein!$AS10344,LEN(ADHOC!$G$15)),MAX(Domein!BD$1:'Domein'!BD10343)+1,""),IF(ADHOC!$S$4=LEFT(Domein!$AS10344,LEN(ADHOC!$S$4)),MAX(Domein!BD$1:'Domein'!BD10343)+1,"")))</f>
        <v/>
      </c>
    </row>
    <row r="10345" spans="45:56" x14ac:dyDescent="0.2">
      <c r="AS10345" s="4" t="s">
        <v>10196</v>
      </c>
      <c r="AT10345" s="4" t="s">
        <v>10197</v>
      </c>
      <c r="AU10345" s="4" t="s">
        <v>456</v>
      </c>
      <c r="AV10345" s="4" t="s">
        <v>796</v>
      </c>
      <c r="AW10345" s="4" t="s">
        <v>701</v>
      </c>
      <c r="AX10345" s="4"/>
      <c r="AY10345" s="4"/>
      <c r="AZ10345" s="4"/>
      <c r="BA10345" s="4"/>
      <c r="BB10345" s="4"/>
      <c r="BC10345" s="4">
        <v>40</v>
      </c>
      <c r="BD10345" t="str">
        <f>IF(AND(ADHOC!$G$15="",ADHOC!$S$4=""),"",IF(ADHOC!$G$15&lt;&gt;"",IF(ADHOC!$G$15=LEFT(Domein!$AS10345,LEN(ADHOC!$G$15)),MAX(Domein!BD$1:'Domein'!BD10344)+1,""),IF(ADHOC!$S$4=LEFT(Domein!$AS10345,LEN(ADHOC!$S$4)),MAX(Domein!BD$1:'Domein'!BD10344)+1,"")))</f>
        <v/>
      </c>
    </row>
    <row r="10346" spans="45:56" x14ac:dyDescent="0.2">
      <c r="AS10346" s="4" t="s">
        <v>10198</v>
      </c>
      <c r="AT10346" s="4" t="s">
        <v>10199</v>
      </c>
      <c r="AU10346" s="4" t="s">
        <v>456</v>
      </c>
      <c r="AV10346" s="4" t="s">
        <v>796</v>
      </c>
      <c r="AW10346" s="4" t="s">
        <v>701</v>
      </c>
      <c r="AX10346" s="4"/>
      <c r="AY10346" s="4"/>
      <c r="AZ10346" s="4"/>
      <c r="BA10346" s="4"/>
      <c r="BB10346" s="4"/>
      <c r="BC10346" s="4">
        <v>40</v>
      </c>
      <c r="BD10346" t="str">
        <f>IF(AND(ADHOC!$G$15="",ADHOC!$S$4=""),"",IF(ADHOC!$G$15&lt;&gt;"",IF(ADHOC!$G$15=LEFT(Domein!$AS10346,LEN(ADHOC!$G$15)),MAX(Domein!BD$1:'Domein'!BD10345)+1,""),IF(ADHOC!$S$4=LEFT(Domein!$AS10346,LEN(ADHOC!$S$4)),MAX(Domein!BD$1:'Domein'!BD10345)+1,"")))</f>
        <v/>
      </c>
    </row>
    <row r="10347" spans="45:56" x14ac:dyDescent="0.2">
      <c r="AS10347" s="4" t="s">
        <v>35939</v>
      </c>
      <c r="AT10347" s="4" t="s">
        <v>35940</v>
      </c>
      <c r="AU10347" s="4" t="s">
        <v>456</v>
      </c>
      <c r="AV10347" s="4" t="s">
        <v>796</v>
      </c>
      <c r="AW10347" s="4" t="s">
        <v>701</v>
      </c>
      <c r="AX10347" s="4"/>
      <c r="AY10347" s="4"/>
      <c r="AZ10347" s="4"/>
      <c r="BA10347" s="4"/>
      <c r="BB10347" s="4"/>
      <c r="BC10347" s="4">
        <v>40</v>
      </c>
      <c r="BD10347" t="str">
        <f>IF(AND(ADHOC!$G$15="",ADHOC!$S$4=""),"",IF(ADHOC!$G$15&lt;&gt;"",IF(ADHOC!$G$15=LEFT(Domein!$AS10347,LEN(ADHOC!$G$15)),MAX(Domein!BD$1:'Domein'!BD10346)+1,""),IF(ADHOC!$S$4=LEFT(Domein!$AS10347,LEN(ADHOC!$S$4)),MAX(Domein!BD$1:'Domein'!BD10346)+1,"")))</f>
        <v/>
      </c>
    </row>
    <row r="10348" spans="45:56" x14ac:dyDescent="0.2">
      <c r="AS10348" s="4" t="s">
        <v>36443</v>
      </c>
      <c r="AT10348" s="4" t="s">
        <v>36444</v>
      </c>
      <c r="AU10348" s="4" t="s">
        <v>456</v>
      </c>
      <c r="AV10348" s="4" t="s">
        <v>796</v>
      </c>
      <c r="AW10348" s="4" t="s">
        <v>701</v>
      </c>
      <c r="AX10348" s="4"/>
      <c r="AY10348" s="4"/>
      <c r="AZ10348" s="4"/>
      <c r="BA10348" s="4"/>
      <c r="BB10348" s="4"/>
      <c r="BC10348" s="4">
        <v>40</v>
      </c>
      <c r="BD10348" t="str">
        <f>IF(AND(ADHOC!$G$15="",ADHOC!$S$4=""),"",IF(ADHOC!$G$15&lt;&gt;"",IF(ADHOC!$G$15=LEFT(Domein!$AS10348,LEN(ADHOC!$G$15)),MAX(Domein!BD$1:'Domein'!BD10347)+1,""),IF(ADHOC!$S$4=LEFT(Domein!$AS10348,LEN(ADHOC!$S$4)),MAX(Domein!BD$1:'Domein'!BD10347)+1,"")))</f>
        <v/>
      </c>
    </row>
    <row r="10349" spans="45:56" x14ac:dyDescent="0.2">
      <c r="AS10349" s="4" t="s">
        <v>36258</v>
      </c>
      <c r="AT10349" s="4" t="s">
        <v>36628</v>
      </c>
      <c r="AU10349" s="4" t="s">
        <v>456</v>
      </c>
      <c r="AV10349" s="4" t="s">
        <v>796</v>
      </c>
      <c r="AW10349" s="4" t="s">
        <v>724</v>
      </c>
      <c r="AX10349" s="4"/>
      <c r="AY10349" s="4"/>
      <c r="AZ10349" s="4"/>
      <c r="BA10349" s="4"/>
      <c r="BB10349" s="4"/>
      <c r="BC10349" s="4">
        <v>40</v>
      </c>
      <c r="BD10349" t="str">
        <f>IF(AND(ADHOC!$G$15="",ADHOC!$S$4=""),"",IF(ADHOC!$G$15&lt;&gt;"",IF(ADHOC!$G$15=LEFT(Domein!$AS10349,LEN(ADHOC!$G$15)),MAX(Domein!BD$1:'Domein'!BD10348)+1,""),IF(ADHOC!$S$4=LEFT(Domein!$AS10349,LEN(ADHOC!$S$4)),MAX(Domein!BD$1:'Domein'!BD10348)+1,"")))</f>
        <v/>
      </c>
    </row>
    <row r="10350" spans="45:56" x14ac:dyDescent="0.2">
      <c r="AS10350" s="4" t="s">
        <v>36629</v>
      </c>
      <c r="AT10350" s="4" t="s">
        <v>36630</v>
      </c>
      <c r="AU10350" s="4" t="s">
        <v>456</v>
      </c>
      <c r="AV10350" s="4" t="s">
        <v>796</v>
      </c>
      <c r="AW10350" s="4" t="s">
        <v>724</v>
      </c>
      <c r="AX10350" s="4"/>
      <c r="AY10350" s="4"/>
      <c r="AZ10350" s="4"/>
      <c r="BA10350" s="4"/>
      <c r="BB10350" s="4"/>
      <c r="BC10350" s="4">
        <v>40</v>
      </c>
      <c r="BD10350" t="str">
        <f>IF(AND(ADHOC!$G$15="",ADHOC!$S$4=""),"",IF(ADHOC!$G$15&lt;&gt;"",IF(ADHOC!$G$15=LEFT(Domein!$AS10350,LEN(ADHOC!$G$15)),MAX(Domein!BD$1:'Domein'!BD10349)+1,""),IF(ADHOC!$S$4=LEFT(Domein!$AS10350,LEN(ADHOC!$S$4)),MAX(Domein!BD$1:'Domein'!BD10349)+1,"")))</f>
        <v/>
      </c>
    </row>
    <row r="10351" spans="45:56" x14ac:dyDescent="0.2">
      <c r="AS10351" s="4" t="s">
        <v>33970</v>
      </c>
      <c r="AT10351" s="4" t="s">
        <v>33971</v>
      </c>
      <c r="AU10351" s="4" t="s">
        <v>456</v>
      </c>
      <c r="AV10351" s="4" t="s">
        <v>796</v>
      </c>
      <c r="AW10351" s="4" t="s">
        <v>701</v>
      </c>
      <c r="AX10351" s="4"/>
      <c r="AY10351" s="4"/>
      <c r="AZ10351" s="4"/>
      <c r="BA10351" s="4"/>
      <c r="BB10351" s="4"/>
      <c r="BC10351" s="4">
        <v>40</v>
      </c>
      <c r="BD10351" t="str">
        <f>IF(AND(ADHOC!$G$15="",ADHOC!$S$4=""),"",IF(ADHOC!$G$15&lt;&gt;"",IF(ADHOC!$G$15=LEFT(Domein!$AS10351,LEN(ADHOC!$G$15)),MAX(Domein!BD$1:'Domein'!BD10350)+1,""),IF(ADHOC!$S$4=LEFT(Domein!$AS10351,LEN(ADHOC!$S$4)),MAX(Domein!BD$1:'Domein'!BD10350)+1,"")))</f>
        <v/>
      </c>
    </row>
    <row r="10352" spans="45:56" x14ac:dyDescent="0.2">
      <c r="AS10352" s="4" t="s">
        <v>38443</v>
      </c>
      <c r="AT10352" s="4" t="s">
        <v>38444</v>
      </c>
      <c r="AU10352" s="4" t="s">
        <v>456</v>
      </c>
      <c r="AV10352" s="4" t="s">
        <v>796</v>
      </c>
      <c r="AW10352" s="4" t="s">
        <v>701</v>
      </c>
      <c r="AX10352" s="4"/>
      <c r="AY10352" s="4"/>
      <c r="AZ10352" s="4"/>
      <c r="BA10352" s="4"/>
      <c r="BB10352" s="4"/>
      <c r="BC10352" s="4">
        <v>40</v>
      </c>
      <c r="BD10352" t="str">
        <f>IF(AND(ADHOC!$G$15="",ADHOC!$S$4=""),"",IF(ADHOC!$G$15&lt;&gt;"",IF(ADHOC!$G$15=LEFT(Domein!$AS10352,LEN(ADHOC!$G$15)),MAX(Domein!BD$1:'Domein'!BD10351)+1,""),IF(ADHOC!$S$4=LEFT(Domein!$AS10352,LEN(ADHOC!$S$4)),MAX(Domein!BD$1:'Domein'!BD10351)+1,"")))</f>
        <v/>
      </c>
    </row>
    <row r="10353" spans="45:56" x14ac:dyDescent="0.2">
      <c r="AS10353" s="4" t="s">
        <v>10200</v>
      </c>
      <c r="AT10353" s="4" t="s">
        <v>10201</v>
      </c>
      <c r="AU10353" s="4" t="s">
        <v>456</v>
      </c>
      <c r="AV10353" s="4" t="s">
        <v>796</v>
      </c>
      <c r="AW10353" s="4" t="s">
        <v>701</v>
      </c>
      <c r="AX10353" s="4"/>
      <c r="AY10353" s="4"/>
      <c r="AZ10353" s="4"/>
      <c r="BA10353" s="4"/>
      <c r="BB10353" s="4"/>
      <c r="BC10353" s="4">
        <v>40</v>
      </c>
      <c r="BD10353" t="str">
        <f>IF(AND(ADHOC!$G$15="",ADHOC!$S$4=""),"",IF(ADHOC!$G$15&lt;&gt;"",IF(ADHOC!$G$15=LEFT(Domein!$AS10353,LEN(ADHOC!$G$15)),MAX(Domein!BD$1:'Domein'!BD10352)+1,""),IF(ADHOC!$S$4=LEFT(Domein!$AS10353,LEN(ADHOC!$S$4)),MAX(Domein!BD$1:'Domein'!BD10352)+1,"")))</f>
        <v/>
      </c>
    </row>
    <row r="10354" spans="45:56" x14ac:dyDescent="0.2">
      <c r="AS10354" s="4" t="s">
        <v>10202</v>
      </c>
      <c r="AT10354" s="4" t="s">
        <v>10203</v>
      </c>
      <c r="AU10354" s="4" t="s">
        <v>456</v>
      </c>
      <c r="AV10354" s="4" t="s">
        <v>796</v>
      </c>
      <c r="AW10354" s="4" t="s">
        <v>701</v>
      </c>
      <c r="AX10354" s="4"/>
      <c r="AY10354" s="4"/>
      <c r="AZ10354" s="4"/>
      <c r="BA10354" s="4"/>
      <c r="BB10354" s="4"/>
      <c r="BC10354" s="4">
        <v>40</v>
      </c>
      <c r="BD10354" t="str">
        <f>IF(AND(ADHOC!$G$15="",ADHOC!$S$4=""),"",IF(ADHOC!$G$15&lt;&gt;"",IF(ADHOC!$G$15=LEFT(Domein!$AS10354,LEN(ADHOC!$G$15)),MAX(Domein!BD$1:'Domein'!BD10353)+1,""),IF(ADHOC!$S$4=LEFT(Domein!$AS10354,LEN(ADHOC!$S$4)),MAX(Domein!BD$1:'Domein'!BD10353)+1,"")))</f>
        <v/>
      </c>
    </row>
    <row r="10355" spans="45:56" x14ac:dyDescent="0.2">
      <c r="AS10355" s="4" t="s">
        <v>10204</v>
      </c>
      <c r="AT10355" s="4" t="s">
        <v>10184</v>
      </c>
      <c r="AU10355" s="4" t="s">
        <v>456</v>
      </c>
      <c r="AV10355" s="4" t="s">
        <v>796</v>
      </c>
      <c r="AW10355" s="4" t="s">
        <v>701</v>
      </c>
      <c r="AX10355" s="4"/>
      <c r="AY10355" s="4"/>
      <c r="AZ10355" s="4"/>
      <c r="BA10355" s="4"/>
      <c r="BB10355" s="4"/>
      <c r="BC10355" s="4">
        <v>40</v>
      </c>
      <c r="BD10355" t="str">
        <f>IF(AND(ADHOC!$G$15="",ADHOC!$S$4=""),"",IF(ADHOC!$G$15&lt;&gt;"",IF(ADHOC!$G$15=LEFT(Domein!$AS10355,LEN(ADHOC!$G$15)),MAX(Domein!BD$1:'Domein'!BD10354)+1,""),IF(ADHOC!$S$4=LEFT(Domein!$AS10355,LEN(ADHOC!$S$4)),MAX(Domein!BD$1:'Domein'!BD10354)+1,"")))</f>
        <v/>
      </c>
    </row>
    <row r="10356" spans="45:56" x14ac:dyDescent="0.2">
      <c r="AS10356" s="4" t="s">
        <v>10205</v>
      </c>
      <c r="AT10356" s="4" t="s">
        <v>8042</v>
      </c>
      <c r="AU10356" s="4" t="s">
        <v>456</v>
      </c>
      <c r="AV10356" s="4" t="s">
        <v>796</v>
      </c>
      <c r="AW10356" s="4" t="s">
        <v>701</v>
      </c>
      <c r="AX10356" s="4"/>
      <c r="AY10356" s="4"/>
      <c r="AZ10356" s="4"/>
      <c r="BA10356" s="4"/>
      <c r="BB10356" s="4"/>
      <c r="BC10356" s="4">
        <v>40</v>
      </c>
      <c r="BD10356" t="str">
        <f>IF(AND(ADHOC!$G$15="",ADHOC!$S$4=""),"",IF(ADHOC!$G$15&lt;&gt;"",IF(ADHOC!$G$15=LEFT(Domein!$AS10356,LEN(ADHOC!$G$15)),MAX(Domein!BD$1:'Domein'!BD10355)+1,""),IF(ADHOC!$S$4=LEFT(Domein!$AS10356,LEN(ADHOC!$S$4)),MAX(Domein!BD$1:'Domein'!BD10355)+1,"")))</f>
        <v/>
      </c>
    </row>
    <row r="10357" spans="45:56" x14ac:dyDescent="0.2">
      <c r="AS10357" s="4" t="s">
        <v>10206</v>
      </c>
      <c r="AT10357" s="4" t="s">
        <v>10207</v>
      </c>
      <c r="AU10357" s="4" t="s">
        <v>456</v>
      </c>
      <c r="AV10357" s="4" t="s">
        <v>796</v>
      </c>
      <c r="AW10357" s="4" t="s">
        <v>701</v>
      </c>
      <c r="AX10357" s="4"/>
      <c r="AY10357" s="4"/>
      <c r="AZ10357" s="4"/>
      <c r="BA10357" s="4"/>
      <c r="BB10357" s="4"/>
      <c r="BC10357" s="4">
        <v>40</v>
      </c>
      <c r="BD10357" t="str">
        <f>IF(AND(ADHOC!$G$15="",ADHOC!$S$4=""),"",IF(ADHOC!$G$15&lt;&gt;"",IF(ADHOC!$G$15=LEFT(Domein!$AS10357,LEN(ADHOC!$G$15)),MAX(Domein!BD$1:'Domein'!BD10356)+1,""),IF(ADHOC!$S$4=LEFT(Domein!$AS10357,LEN(ADHOC!$S$4)),MAX(Domein!BD$1:'Domein'!BD10356)+1,"")))</f>
        <v/>
      </c>
    </row>
    <row r="10358" spans="45:56" x14ac:dyDescent="0.2">
      <c r="AS10358" s="4" t="s">
        <v>14646</v>
      </c>
      <c r="AT10358" s="4" t="s">
        <v>14647</v>
      </c>
      <c r="AU10358" s="4" t="s">
        <v>456</v>
      </c>
      <c r="AV10358" s="4" t="s">
        <v>796</v>
      </c>
      <c r="AW10358" s="4" t="s">
        <v>701</v>
      </c>
      <c r="AX10358" s="4"/>
      <c r="AY10358" s="4"/>
      <c r="AZ10358" s="4"/>
      <c r="BA10358" s="4"/>
      <c r="BB10358" s="4"/>
      <c r="BC10358" s="4">
        <v>40</v>
      </c>
      <c r="BD10358" t="str">
        <f>IF(AND(ADHOC!$G$15="",ADHOC!$S$4=""),"",IF(ADHOC!$G$15&lt;&gt;"",IF(ADHOC!$G$15=LEFT(Domein!$AS10358,LEN(ADHOC!$G$15)),MAX(Domein!BD$1:'Domein'!BD10357)+1,""),IF(ADHOC!$S$4=LEFT(Domein!$AS10358,LEN(ADHOC!$S$4)),MAX(Domein!BD$1:'Domein'!BD10357)+1,"")))</f>
        <v/>
      </c>
    </row>
    <row r="10359" spans="45:56" x14ac:dyDescent="0.2">
      <c r="AS10359" s="4" t="s">
        <v>38778</v>
      </c>
      <c r="AT10359" s="4" t="s">
        <v>38779</v>
      </c>
      <c r="AU10359" s="4" t="s">
        <v>456</v>
      </c>
      <c r="AV10359" s="4" t="s">
        <v>796</v>
      </c>
      <c r="AW10359" s="4" t="s">
        <v>701</v>
      </c>
      <c r="AX10359" s="4"/>
      <c r="AY10359" s="4"/>
      <c r="AZ10359" s="4"/>
      <c r="BA10359" s="4"/>
      <c r="BB10359" s="4"/>
      <c r="BC10359" s="4">
        <v>40</v>
      </c>
      <c r="BD10359" t="str">
        <f>IF(AND(ADHOC!$G$15="",ADHOC!$S$4=""),"",IF(ADHOC!$G$15&lt;&gt;"",IF(ADHOC!$G$15=LEFT(Domein!$AS10359,LEN(ADHOC!$G$15)),MAX(Domein!BD$1:'Domein'!BD10358)+1,""),IF(ADHOC!$S$4=LEFT(Domein!$AS10359,LEN(ADHOC!$S$4)),MAX(Domein!BD$1:'Domein'!BD10358)+1,"")))</f>
        <v/>
      </c>
    </row>
    <row r="10360" spans="45:56" x14ac:dyDescent="0.2">
      <c r="AS10360" s="4" t="s">
        <v>38986</v>
      </c>
      <c r="AT10360" s="4" t="s">
        <v>38779</v>
      </c>
      <c r="AU10360" s="4" t="s">
        <v>456</v>
      </c>
      <c r="AV10360" s="4" t="s">
        <v>796</v>
      </c>
      <c r="AW10360" s="4" t="s">
        <v>701</v>
      </c>
      <c r="AX10360" s="4"/>
      <c r="AY10360" s="4"/>
      <c r="AZ10360" s="4"/>
      <c r="BA10360" s="4"/>
      <c r="BB10360" s="4"/>
      <c r="BC10360" s="4">
        <v>40</v>
      </c>
      <c r="BD10360" t="str">
        <f>IF(AND(ADHOC!$G$15="",ADHOC!$S$4=""),"",IF(ADHOC!$G$15&lt;&gt;"",IF(ADHOC!$G$15=LEFT(Domein!$AS10360,LEN(ADHOC!$G$15)),MAX(Domein!BD$1:'Domein'!BD10359)+1,""),IF(ADHOC!$S$4=LEFT(Domein!$AS10360,LEN(ADHOC!$S$4)),MAX(Domein!BD$1:'Domein'!BD10359)+1,"")))</f>
        <v/>
      </c>
    </row>
    <row r="10361" spans="45:56" x14ac:dyDescent="0.2">
      <c r="AS10361" s="4" t="s">
        <v>38987</v>
      </c>
      <c r="AT10361" s="4" t="s">
        <v>38779</v>
      </c>
      <c r="AU10361" s="4" t="s">
        <v>456</v>
      </c>
      <c r="AV10361" s="4" t="s">
        <v>796</v>
      </c>
      <c r="AW10361" s="4" t="s">
        <v>701</v>
      </c>
      <c r="AX10361" s="4"/>
      <c r="AY10361" s="4"/>
      <c r="AZ10361" s="4"/>
      <c r="BA10361" s="4"/>
      <c r="BB10361" s="4"/>
      <c r="BC10361" s="4">
        <v>40</v>
      </c>
      <c r="BD10361" t="str">
        <f>IF(AND(ADHOC!$G$15="",ADHOC!$S$4=""),"",IF(ADHOC!$G$15&lt;&gt;"",IF(ADHOC!$G$15=LEFT(Domein!$AS10361,LEN(ADHOC!$G$15)),MAX(Domein!BD$1:'Domein'!BD10360)+1,""),IF(ADHOC!$S$4=LEFT(Domein!$AS10361,LEN(ADHOC!$S$4)),MAX(Domein!BD$1:'Domein'!BD10360)+1,"")))</f>
        <v/>
      </c>
    </row>
    <row r="10362" spans="45:56" x14ac:dyDescent="0.2">
      <c r="AS10362" s="4" t="s">
        <v>12614</v>
      </c>
      <c r="AT10362" s="4" t="s">
        <v>12615</v>
      </c>
      <c r="AU10362" s="4" t="s">
        <v>456</v>
      </c>
      <c r="AV10362" s="4" t="s">
        <v>796</v>
      </c>
      <c r="AW10362" s="4" t="s">
        <v>701</v>
      </c>
      <c r="AX10362" s="4"/>
      <c r="AY10362" s="4"/>
      <c r="AZ10362" s="4"/>
      <c r="BA10362" s="4"/>
      <c r="BB10362" s="4"/>
      <c r="BC10362" s="4">
        <v>40</v>
      </c>
      <c r="BD10362" t="str">
        <f>IF(AND(ADHOC!$G$15="",ADHOC!$S$4=""),"",IF(ADHOC!$G$15&lt;&gt;"",IF(ADHOC!$G$15=LEFT(Domein!$AS10362,LEN(ADHOC!$G$15)),MAX(Domein!BD$1:'Domein'!BD10361)+1,""),IF(ADHOC!$S$4=LEFT(Domein!$AS10362,LEN(ADHOC!$S$4)),MAX(Domein!BD$1:'Domein'!BD10361)+1,"")))</f>
        <v/>
      </c>
    </row>
    <row r="10363" spans="45:56" x14ac:dyDescent="0.2">
      <c r="AS10363" s="4" t="s">
        <v>33137</v>
      </c>
      <c r="AT10363" s="4" t="s">
        <v>12615</v>
      </c>
      <c r="AU10363" s="4" t="s">
        <v>456</v>
      </c>
      <c r="AV10363" s="4" t="s">
        <v>796</v>
      </c>
      <c r="AW10363" s="4" t="s">
        <v>701</v>
      </c>
      <c r="AX10363" s="4"/>
      <c r="AY10363" s="4"/>
      <c r="AZ10363" s="4"/>
      <c r="BA10363" s="4"/>
      <c r="BB10363" s="4"/>
      <c r="BC10363" s="4">
        <v>40</v>
      </c>
      <c r="BD10363" t="str">
        <f>IF(AND(ADHOC!$G$15="",ADHOC!$S$4=""),"",IF(ADHOC!$G$15&lt;&gt;"",IF(ADHOC!$G$15=LEFT(Domein!$AS10363,LEN(ADHOC!$G$15)),MAX(Domein!BD$1:'Domein'!BD10362)+1,""),IF(ADHOC!$S$4=LEFT(Domein!$AS10363,LEN(ADHOC!$S$4)),MAX(Domein!BD$1:'Domein'!BD10362)+1,"")))</f>
        <v/>
      </c>
    </row>
    <row r="10364" spans="45:56" x14ac:dyDescent="0.2">
      <c r="AS10364" s="4" t="s">
        <v>12027</v>
      </c>
      <c r="AT10364" s="4" t="s">
        <v>12028</v>
      </c>
      <c r="AU10364" s="4" t="s">
        <v>456</v>
      </c>
      <c r="AV10364" s="4" t="s">
        <v>796</v>
      </c>
      <c r="AW10364" s="4" t="s">
        <v>701</v>
      </c>
      <c r="AX10364" s="4"/>
      <c r="AY10364" s="4"/>
      <c r="AZ10364" s="4"/>
      <c r="BA10364" s="4"/>
      <c r="BB10364" s="4"/>
      <c r="BC10364" s="4">
        <v>40</v>
      </c>
      <c r="BD10364" t="str">
        <f>IF(AND(ADHOC!$G$15="",ADHOC!$S$4=""),"",IF(ADHOC!$G$15&lt;&gt;"",IF(ADHOC!$G$15=LEFT(Domein!$AS10364,LEN(ADHOC!$G$15)),MAX(Domein!BD$1:'Domein'!BD10363)+1,""),IF(ADHOC!$S$4=LEFT(Domein!$AS10364,LEN(ADHOC!$S$4)),MAX(Domein!BD$1:'Domein'!BD10363)+1,"")))</f>
        <v/>
      </c>
    </row>
    <row r="10365" spans="45:56" x14ac:dyDescent="0.2">
      <c r="AS10365" s="4" t="s">
        <v>35802</v>
      </c>
      <c r="AT10365" s="4" t="s">
        <v>35803</v>
      </c>
      <c r="AU10365" s="4" t="s">
        <v>456</v>
      </c>
      <c r="AV10365" s="4" t="s">
        <v>796</v>
      </c>
      <c r="AW10365" s="4" t="s">
        <v>701</v>
      </c>
      <c r="AX10365" s="4"/>
      <c r="AY10365" s="4"/>
      <c r="AZ10365" s="4"/>
      <c r="BA10365" s="4"/>
      <c r="BB10365" s="4"/>
      <c r="BC10365" s="4">
        <v>40</v>
      </c>
      <c r="BD10365" t="str">
        <f>IF(AND(ADHOC!$G$15="",ADHOC!$S$4=""),"",IF(ADHOC!$G$15&lt;&gt;"",IF(ADHOC!$G$15=LEFT(Domein!$AS10365,LEN(ADHOC!$G$15)),MAX(Domein!BD$1:'Domein'!BD10364)+1,""),IF(ADHOC!$S$4=LEFT(Domein!$AS10365,LEN(ADHOC!$S$4)),MAX(Domein!BD$1:'Domein'!BD10364)+1,"")))</f>
        <v/>
      </c>
    </row>
    <row r="10366" spans="45:56" x14ac:dyDescent="0.2">
      <c r="AS10366" s="4" t="s">
        <v>35804</v>
      </c>
      <c r="AT10366" s="4" t="s">
        <v>35805</v>
      </c>
      <c r="AU10366" s="4" t="s">
        <v>456</v>
      </c>
      <c r="AV10366" s="4" t="s">
        <v>796</v>
      </c>
      <c r="AW10366" s="4" t="s">
        <v>701</v>
      </c>
      <c r="AX10366" s="4"/>
      <c r="AY10366" s="4"/>
      <c r="AZ10366" s="4"/>
      <c r="BA10366" s="4"/>
      <c r="BB10366" s="4"/>
      <c r="BC10366" s="4">
        <v>40</v>
      </c>
      <c r="BD10366" t="str">
        <f>IF(AND(ADHOC!$G$15="",ADHOC!$S$4=""),"",IF(ADHOC!$G$15&lt;&gt;"",IF(ADHOC!$G$15=LEFT(Domein!$AS10366,LEN(ADHOC!$G$15)),MAX(Domein!BD$1:'Domein'!BD10365)+1,""),IF(ADHOC!$S$4=LEFT(Domein!$AS10366,LEN(ADHOC!$S$4)),MAX(Domein!BD$1:'Domein'!BD10365)+1,"")))</f>
        <v/>
      </c>
    </row>
    <row r="10367" spans="45:56" x14ac:dyDescent="0.2">
      <c r="AS10367" s="4" t="s">
        <v>36326</v>
      </c>
      <c r="AT10367" s="4" t="s">
        <v>36327</v>
      </c>
      <c r="AU10367" s="4" t="s">
        <v>456</v>
      </c>
      <c r="AV10367" s="4" t="s">
        <v>796</v>
      </c>
      <c r="AW10367" s="4" t="s">
        <v>701</v>
      </c>
      <c r="AX10367" s="4"/>
      <c r="AY10367" s="4"/>
      <c r="AZ10367" s="4"/>
      <c r="BA10367" s="4"/>
      <c r="BB10367" s="4"/>
      <c r="BC10367" s="4">
        <v>40</v>
      </c>
      <c r="BD10367" t="str">
        <f>IF(AND(ADHOC!$G$15="",ADHOC!$S$4=""),"",IF(ADHOC!$G$15&lt;&gt;"",IF(ADHOC!$G$15=LEFT(Domein!$AS10367,LEN(ADHOC!$G$15)),MAX(Domein!BD$1:'Domein'!BD10366)+1,""),IF(ADHOC!$S$4=LEFT(Domein!$AS10367,LEN(ADHOC!$S$4)),MAX(Domein!BD$1:'Domein'!BD10366)+1,"")))</f>
        <v/>
      </c>
    </row>
    <row r="10368" spans="45:56" x14ac:dyDescent="0.2">
      <c r="AS10368" s="4" t="s">
        <v>37836</v>
      </c>
      <c r="AT10368" s="4" t="s">
        <v>37837</v>
      </c>
      <c r="AU10368" s="4" t="s">
        <v>456</v>
      </c>
      <c r="AV10368" s="4" t="s">
        <v>796</v>
      </c>
      <c r="AW10368" s="4" t="s">
        <v>701</v>
      </c>
      <c r="AX10368" s="4"/>
      <c r="AY10368" s="4"/>
      <c r="AZ10368" s="4"/>
      <c r="BA10368" s="4"/>
      <c r="BB10368" s="4"/>
      <c r="BC10368" s="4">
        <v>40</v>
      </c>
      <c r="BD10368" t="str">
        <f>IF(AND(ADHOC!$G$15="",ADHOC!$S$4=""),"",IF(ADHOC!$G$15&lt;&gt;"",IF(ADHOC!$G$15=LEFT(Domein!$AS10368,LEN(ADHOC!$G$15)),MAX(Domein!BD$1:'Domein'!BD10367)+1,""),IF(ADHOC!$S$4=LEFT(Domein!$AS10368,LEN(ADHOC!$S$4)),MAX(Domein!BD$1:'Domein'!BD10367)+1,"")))</f>
        <v/>
      </c>
    </row>
    <row r="10369" spans="45:56" x14ac:dyDescent="0.2">
      <c r="AS10369" s="4" t="s">
        <v>10208</v>
      </c>
      <c r="AT10369" s="4" t="s">
        <v>10209</v>
      </c>
      <c r="AU10369" s="4" t="s">
        <v>456</v>
      </c>
      <c r="AV10369" s="4" t="s">
        <v>796</v>
      </c>
      <c r="AW10369" s="4" t="s">
        <v>701</v>
      </c>
      <c r="AX10369" s="4"/>
      <c r="AY10369" s="4"/>
      <c r="AZ10369" s="4"/>
      <c r="BA10369" s="4"/>
      <c r="BB10369" s="4"/>
      <c r="BC10369" s="4">
        <v>40</v>
      </c>
      <c r="BD10369" t="str">
        <f>IF(AND(ADHOC!$G$15="",ADHOC!$S$4=""),"",IF(ADHOC!$G$15&lt;&gt;"",IF(ADHOC!$G$15=LEFT(Domein!$AS10369,LEN(ADHOC!$G$15)),MAX(Domein!BD$1:'Domein'!BD10368)+1,""),IF(ADHOC!$S$4=LEFT(Domein!$AS10369,LEN(ADHOC!$S$4)),MAX(Domein!BD$1:'Domein'!BD10368)+1,"")))</f>
        <v/>
      </c>
    </row>
    <row r="10370" spans="45:56" x14ac:dyDescent="0.2">
      <c r="AS10370" s="4" t="s">
        <v>35845</v>
      </c>
      <c r="AT10370" s="4" t="s">
        <v>35846</v>
      </c>
      <c r="AU10370" s="4" t="s">
        <v>456</v>
      </c>
      <c r="AV10370" s="4" t="s">
        <v>796</v>
      </c>
      <c r="AW10370" s="4" t="s">
        <v>701</v>
      </c>
      <c r="AX10370" s="4"/>
      <c r="AY10370" s="4"/>
      <c r="AZ10370" s="4"/>
      <c r="BA10370" s="4"/>
      <c r="BB10370" s="4"/>
      <c r="BC10370" s="4">
        <v>40</v>
      </c>
      <c r="BD10370" t="str">
        <f>IF(AND(ADHOC!$G$15="",ADHOC!$S$4=""),"",IF(ADHOC!$G$15&lt;&gt;"",IF(ADHOC!$G$15=LEFT(Domein!$AS10370,LEN(ADHOC!$G$15)),MAX(Domein!BD$1:'Domein'!BD10369)+1,""),IF(ADHOC!$S$4=LEFT(Domein!$AS10370,LEN(ADHOC!$S$4)),MAX(Domein!BD$1:'Domein'!BD10369)+1,"")))</f>
        <v/>
      </c>
    </row>
    <row r="10371" spans="45:56" x14ac:dyDescent="0.2">
      <c r="AS10371" s="4" t="s">
        <v>10210</v>
      </c>
      <c r="AT10371" s="4" t="s">
        <v>10211</v>
      </c>
      <c r="AU10371" s="4" t="s">
        <v>456</v>
      </c>
      <c r="AV10371" s="4" t="s">
        <v>796</v>
      </c>
      <c r="AW10371" s="4" t="s">
        <v>701</v>
      </c>
      <c r="AX10371" s="4"/>
      <c r="AY10371" s="4"/>
      <c r="AZ10371" s="4"/>
      <c r="BA10371" s="4"/>
      <c r="BB10371" s="4"/>
      <c r="BC10371" s="4">
        <v>40</v>
      </c>
      <c r="BD10371" t="str">
        <f>IF(AND(ADHOC!$G$15="",ADHOC!$S$4=""),"",IF(ADHOC!$G$15&lt;&gt;"",IF(ADHOC!$G$15=LEFT(Domein!$AS10371,LEN(ADHOC!$G$15)),MAX(Domein!BD$1:'Domein'!BD10370)+1,""),IF(ADHOC!$S$4=LEFT(Domein!$AS10371,LEN(ADHOC!$S$4)),MAX(Domein!BD$1:'Domein'!BD10370)+1,"")))</f>
        <v/>
      </c>
    </row>
    <row r="10372" spans="45:56" x14ac:dyDescent="0.2">
      <c r="AS10372" s="4" t="s">
        <v>10212</v>
      </c>
      <c r="AT10372" s="4" t="s">
        <v>10213</v>
      </c>
      <c r="AU10372" s="4" t="s">
        <v>456</v>
      </c>
      <c r="AV10372" s="4" t="s">
        <v>796</v>
      </c>
      <c r="AW10372" s="4" t="s">
        <v>701</v>
      </c>
      <c r="AX10372" s="4"/>
      <c r="AY10372" s="4"/>
      <c r="AZ10372" s="4"/>
      <c r="BA10372" s="4"/>
      <c r="BB10372" s="4"/>
      <c r="BC10372" s="4">
        <v>40</v>
      </c>
      <c r="BD10372" t="str">
        <f>IF(AND(ADHOC!$G$15="",ADHOC!$S$4=""),"",IF(ADHOC!$G$15&lt;&gt;"",IF(ADHOC!$G$15=LEFT(Domein!$AS10372,LEN(ADHOC!$G$15)),MAX(Domein!BD$1:'Domein'!BD10371)+1,""),IF(ADHOC!$S$4=LEFT(Domein!$AS10372,LEN(ADHOC!$S$4)),MAX(Domein!BD$1:'Domein'!BD10371)+1,"")))</f>
        <v/>
      </c>
    </row>
    <row r="10373" spans="45:56" x14ac:dyDescent="0.2">
      <c r="AS10373" s="4" t="s">
        <v>10214</v>
      </c>
      <c r="AT10373" s="4" t="s">
        <v>10215</v>
      </c>
      <c r="AU10373" s="4" t="s">
        <v>456</v>
      </c>
      <c r="AV10373" s="4" t="s">
        <v>796</v>
      </c>
      <c r="AW10373" s="4" t="s">
        <v>701</v>
      </c>
      <c r="AX10373" s="4"/>
      <c r="AY10373" s="4"/>
      <c r="AZ10373" s="4"/>
      <c r="BA10373" s="4"/>
      <c r="BB10373" s="4"/>
      <c r="BC10373" s="4">
        <v>40</v>
      </c>
      <c r="BD10373" t="str">
        <f>IF(AND(ADHOC!$G$15="",ADHOC!$S$4=""),"",IF(ADHOC!$G$15&lt;&gt;"",IF(ADHOC!$G$15=LEFT(Domein!$AS10373,LEN(ADHOC!$G$15)),MAX(Domein!BD$1:'Domein'!BD10372)+1,""),IF(ADHOC!$S$4=LEFT(Domein!$AS10373,LEN(ADHOC!$S$4)),MAX(Domein!BD$1:'Domein'!BD10372)+1,"")))</f>
        <v/>
      </c>
    </row>
    <row r="10374" spans="45:56" x14ac:dyDescent="0.2">
      <c r="AS10374" s="4" t="s">
        <v>10216</v>
      </c>
      <c r="AT10374" s="4" t="s">
        <v>10217</v>
      </c>
      <c r="AU10374" s="4" t="s">
        <v>463</v>
      </c>
      <c r="AV10374" s="4" t="s">
        <v>796</v>
      </c>
      <c r="AW10374" s="4" t="s">
        <v>701</v>
      </c>
      <c r="AX10374" s="4"/>
      <c r="AY10374" s="4"/>
      <c r="AZ10374" s="4"/>
      <c r="BA10374" s="4"/>
      <c r="BB10374" s="4"/>
      <c r="BC10374" s="4">
        <v>40</v>
      </c>
      <c r="BD10374" t="str">
        <f>IF(AND(ADHOC!$G$15="",ADHOC!$S$4=""),"",IF(ADHOC!$G$15&lt;&gt;"",IF(ADHOC!$G$15=LEFT(Domein!$AS10374,LEN(ADHOC!$G$15)),MAX(Domein!BD$1:'Domein'!BD10373)+1,""),IF(ADHOC!$S$4=LEFT(Domein!$AS10374,LEN(ADHOC!$S$4)),MAX(Domein!BD$1:'Domein'!BD10373)+1,"")))</f>
        <v/>
      </c>
    </row>
    <row r="10375" spans="45:56" x14ac:dyDescent="0.2">
      <c r="AS10375" s="4" t="s">
        <v>36028</v>
      </c>
      <c r="AT10375" s="4" t="s">
        <v>36029</v>
      </c>
      <c r="AU10375" s="4" t="s">
        <v>463</v>
      </c>
      <c r="AV10375" s="4" t="s">
        <v>796</v>
      </c>
      <c r="AW10375" s="4" t="s">
        <v>701</v>
      </c>
      <c r="AX10375" s="4"/>
      <c r="AY10375" s="4"/>
      <c r="AZ10375" s="4"/>
      <c r="BA10375" s="4"/>
      <c r="BB10375" s="4"/>
      <c r="BC10375" s="4">
        <v>40</v>
      </c>
      <c r="BD10375" t="str">
        <f>IF(AND(ADHOC!$G$15="",ADHOC!$S$4=""),"",IF(ADHOC!$G$15&lt;&gt;"",IF(ADHOC!$G$15=LEFT(Domein!$AS10375,LEN(ADHOC!$G$15)),MAX(Domein!BD$1:'Domein'!BD10374)+1,""),IF(ADHOC!$S$4=LEFT(Domein!$AS10375,LEN(ADHOC!$S$4)),MAX(Domein!BD$1:'Domein'!BD10374)+1,"")))</f>
        <v/>
      </c>
    </row>
    <row r="10376" spans="45:56" x14ac:dyDescent="0.2">
      <c r="AS10376" s="4" t="s">
        <v>36030</v>
      </c>
      <c r="AT10376" s="4" t="s">
        <v>36031</v>
      </c>
      <c r="AU10376" s="4" t="s">
        <v>463</v>
      </c>
      <c r="AV10376" s="4" t="s">
        <v>796</v>
      </c>
      <c r="AW10376" s="4" t="s">
        <v>701</v>
      </c>
      <c r="AX10376" s="4"/>
      <c r="AY10376" s="4"/>
      <c r="AZ10376" s="4"/>
      <c r="BA10376" s="4"/>
      <c r="BB10376" s="4"/>
      <c r="BC10376" s="4">
        <v>40</v>
      </c>
      <c r="BD10376" t="str">
        <f>IF(AND(ADHOC!$G$15="",ADHOC!$S$4=""),"",IF(ADHOC!$G$15&lt;&gt;"",IF(ADHOC!$G$15=LEFT(Domein!$AS10376,LEN(ADHOC!$G$15)),MAX(Domein!BD$1:'Domein'!BD10375)+1,""),IF(ADHOC!$S$4=LEFT(Domein!$AS10376,LEN(ADHOC!$S$4)),MAX(Domein!BD$1:'Domein'!BD10375)+1,"")))</f>
        <v/>
      </c>
    </row>
    <row r="10377" spans="45:56" x14ac:dyDescent="0.2">
      <c r="AS10377" s="4" t="s">
        <v>36032</v>
      </c>
      <c r="AT10377" s="4" t="s">
        <v>36033</v>
      </c>
      <c r="AU10377" s="4" t="s">
        <v>463</v>
      </c>
      <c r="AV10377" s="4" t="s">
        <v>796</v>
      </c>
      <c r="AW10377" s="4" t="s">
        <v>701</v>
      </c>
      <c r="AX10377" s="4"/>
      <c r="AY10377" s="4"/>
      <c r="AZ10377" s="4"/>
      <c r="BA10377" s="4"/>
      <c r="BB10377" s="4"/>
      <c r="BC10377" s="4">
        <v>40</v>
      </c>
      <c r="BD10377" t="str">
        <f>IF(AND(ADHOC!$G$15="",ADHOC!$S$4=""),"",IF(ADHOC!$G$15&lt;&gt;"",IF(ADHOC!$G$15=LEFT(Domein!$AS10377,LEN(ADHOC!$G$15)),MAX(Domein!BD$1:'Domein'!BD10376)+1,""),IF(ADHOC!$S$4=LEFT(Domein!$AS10377,LEN(ADHOC!$S$4)),MAX(Domein!BD$1:'Domein'!BD10376)+1,"")))</f>
        <v/>
      </c>
    </row>
    <row r="10378" spans="45:56" x14ac:dyDescent="0.2">
      <c r="AS10378" s="4" t="s">
        <v>36034</v>
      </c>
      <c r="AT10378" s="4" t="s">
        <v>36035</v>
      </c>
      <c r="AU10378" s="4" t="s">
        <v>463</v>
      </c>
      <c r="AV10378" s="4" t="s">
        <v>796</v>
      </c>
      <c r="AW10378" s="4" t="s">
        <v>701</v>
      </c>
      <c r="AX10378" s="4"/>
      <c r="AY10378" s="4"/>
      <c r="AZ10378" s="4"/>
      <c r="BA10378" s="4"/>
      <c r="BB10378" s="4"/>
      <c r="BC10378" s="4">
        <v>40</v>
      </c>
      <c r="BD10378" t="str">
        <f>IF(AND(ADHOC!$G$15="",ADHOC!$S$4=""),"",IF(ADHOC!$G$15&lt;&gt;"",IF(ADHOC!$G$15=LEFT(Domein!$AS10378,LEN(ADHOC!$G$15)),MAX(Domein!BD$1:'Domein'!BD10377)+1,""),IF(ADHOC!$S$4=LEFT(Domein!$AS10378,LEN(ADHOC!$S$4)),MAX(Domein!BD$1:'Domein'!BD10377)+1,"")))</f>
        <v/>
      </c>
    </row>
    <row r="10379" spans="45:56" x14ac:dyDescent="0.2">
      <c r="AS10379" s="4" t="s">
        <v>36036</v>
      </c>
      <c r="AT10379" s="4" t="s">
        <v>36037</v>
      </c>
      <c r="AU10379" s="4" t="s">
        <v>463</v>
      </c>
      <c r="AV10379" s="4" t="s">
        <v>796</v>
      </c>
      <c r="AW10379" s="4" t="s">
        <v>701</v>
      </c>
      <c r="AX10379" s="4"/>
      <c r="AY10379" s="4"/>
      <c r="AZ10379" s="4"/>
      <c r="BA10379" s="4"/>
      <c r="BB10379" s="4"/>
      <c r="BC10379" s="4">
        <v>40</v>
      </c>
      <c r="BD10379" t="str">
        <f>IF(AND(ADHOC!$G$15="",ADHOC!$S$4=""),"",IF(ADHOC!$G$15&lt;&gt;"",IF(ADHOC!$G$15=LEFT(Domein!$AS10379,LEN(ADHOC!$G$15)),MAX(Domein!BD$1:'Domein'!BD10378)+1,""),IF(ADHOC!$S$4=LEFT(Domein!$AS10379,LEN(ADHOC!$S$4)),MAX(Domein!BD$1:'Domein'!BD10378)+1,"")))</f>
        <v/>
      </c>
    </row>
    <row r="10380" spans="45:56" x14ac:dyDescent="0.2">
      <c r="AS10380" s="4" t="s">
        <v>10218</v>
      </c>
      <c r="AT10380" s="4" t="s">
        <v>10219</v>
      </c>
      <c r="AU10380" s="4" t="s">
        <v>456</v>
      </c>
      <c r="AV10380" s="4" t="s">
        <v>796</v>
      </c>
      <c r="AW10380" s="4" t="s">
        <v>701</v>
      </c>
      <c r="AX10380" s="4"/>
      <c r="AY10380" s="4"/>
      <c r="AZ10380" s="4"/>
      <c r="BA10380" s="4"/>
      <c r="BB10380" s="4"/>
      <c r="BC10380" s="4">
        <v>40</v>
      </c>
      <c r="BD10380" t="str">
        <f>IF(AND(ADHOC!$G$15="",ADHOC!$S$4=""),"",IF(ADHOC!$G$15&lt;&gt;"",IF(ADHOC!$G$15=LEFT(Domein!$AS10380,LEN(ADHOC!$G$15)),MAX(Domein!BD$1:'Domein'!BD10379)+1,""),IF(ADHOC!$S$4=LEFT(Domein!$AS10380,LEN(ADHOC!$S$4)),MAX(Domein!BD$1:'Domein'!BD10379)+1,"")))</f>
        <v/>
      </c>
    </row>
    <row r="10381" spans="45:56" x14ac:dyDescent="0.2">
      <c r="AS10381" s="4" t="s">
        <v>10220</v>
      </c>
      <c r="AT10381" s="4" t="s">
        <v>10221</v>
      </c>
      <c r="AU10381" s="4" t="s">
        <v>456</v>
      </c>
      <c r="AV10381" s="4" t="s">
        <v>796</v>
      </c>
      <c r="AW10381" s="4" t="s">
        <v>701</v>
      </c>
      <c r="AX10381" s="4"/>
      <c r="AY10381" s="4"/>
      <c r="AZ10381" s="4"/>
      <c r="BA10381" s="4"/>
      <c r="BB10381" s="4"/>
      <c r="BC10381" s="4">
        <v>40</v>
      </c>
      <c r="BD10381" t="str">
        <f>IF(AND(ADHOC!$G$15="",ADHOC!$S$4=""),"",IF(ADHOC!$G$15&lt;&gt;"",IF(ADHOC!$G$15=LEFT(Domein!$AS10381,LEN(ADHOC!$G$15)),MAX(Domein!BD$1:'Domein'!BD10380)+1,""),IF(ADHOC!$S$4=LEFT(Domein!$AS10381,LEN(ADHOC!$S$4)),MAX(Domein!BD$1:'Domein'!BD10380)+1,"")))</f>
        <v/>
      </c>
    </row>
    <row r="10382" spans="45:56" x14ac:dyDescent="0.2">
      <c r="AS10382" s="4" t="s">
        <v>10222</v>
      </c>
      <c r="AT10382" s="4" t="s">
        <v>10223</v>
      </c>
      <c r="AU10382" s="4" t="s">
        <v>456</v>
      </c>
      <c r="AV10382" s="4" t="s">
        <v>796</v>
      </c>
      <c r="AW10382" s="4" t="s">
        <v>701</v>
      </c>
      <c r="AX10382" s="4"/>
      <c r="AY10382" s="4"/>
      <c r="AZ10382" s="4"/>
      <c r="BA10382" s="4"/>
      <c r="BB10382" s="4"/>
      <c r="BC10382" s="4">
        <v>40</v>
      </c>
      <c r="BD10382" t="str">
        <f>IF(AND(ADHOC!$G$15="",ADHOC!$S$4=""),"",IF(ADHOC!$G$15&lt;&gt;"",IF(ADHOC!$G$15=LEFT(Domein!$AS10382,LEN(ADHOC!$G$15)),MAX(Domein!BD$1:'Domein'!BD10381)+1,""),IF(ADHOC!$S$4=LEFT(Domein!$AS10382,LEN(ADHOC!$S$4)),MAX(Domein!BD$1:'Domein'!BD10381)+1,"")))</f>
        <v/>
      </c>
    </row>
    <row r="10383" spans="45:56" x14ac:dyDescent="0.2">
      <c r="AS10383" s="4" t="s">
        <v>10224</v>
      </c>
      <c r="AT10383" s="4" t="s">
        <v>10225</v>
      </c>
      <c r="AU10383" s="4" t="s">
        <v>456</v>
      </c>
      <c r="AV10383" s="4" t="s">
        <v>796</v>
      </c>
      <c r="AW10383" s="4" t="s">
        <v>701</v>
      </c>
      <c r="AX10383" s="4"/>
      <c r="AY10383" s="4"/>
      <c r="AZ10383" s="4"/>
      <c r="BA10383" s="4"/>
      <c r="BB10383" s="4"/>
      <c r="BC10383" s="4">
        <v>40</v>
      </c>
      <c r="BD10383" t="str">
        <f>IF(AND(ADHOC!$G$15="",ADHOC!$S$4=""),"",IF(ADHOC!$G$15&lt;&gt;"",IF(ADHOC!$G$15=LEFT(Domein!$AS10383,LEN(ADHOC!$G$15)),MAX(Domein!BD$1:'Domein'!BD10382)+1,""),IF(ADHOC!$S$4=LEFT(Domein!$AS10383,LEN(ADHOC!$S$4)),MAX(Domein!BD$1:'Domein'!BD10382)+1,"")))</f>
        <v/>
      </c>
    </row>
    <row r="10384" spans="45:56" x14ac:dyDescent="0.2">
      <c r="AS10384" s="4" t="s">
        <v>10226</v>
      </c>
      <c r="AT10384" s="4" t="s">
        <v>10227</v>
      </c>
      <c r="AU10384" s="4" t="s">
        <v>456</v>
      </c>
      <c r="AV10384" s="4" t="s">
        <v>796</v>
      </c>
      <c r="AW10384" s="4" t="s">
        <v>701</v>
      </c>
      <c r="AX10384" s="4"/>
      <c r="AY10384" s="4"/>
      <c r="AZ10384" s="4"/>
      <c r="BA10384" s="4"/>
      <c r="BB10384" s="4"/>
      <c r="BC10384" s="4">
        <v>40</v>
      </c>
      <c r="BD10384" t="str">
        <f>IF(AND(ADHOC!$G$15="",ADHOC!$S$4=""),"",IF(ADHOC!$G$15&lt;&gt;"",IF(ADHOC!$G$15=LEFT(Domein!$AS10384,LEN(ADHOC!$G$15)),MAX(Domein!BD$1:'Domein'!BD10383)+1,""),IF(ADHOC!$S$4=LEFT(Domein!$AS10384,LEN(ADHOC!$S$4)),MAX(Domein!BD$1:'Domein'!BD10383)+1,"")))</f>
        <v/>
      </c>
    </row>
    <row r="10385" spans="45:56" x14ac:dyDescent="0.2">
      <c r="AS10385" s="4" t="s">
        <v>10228</v>
      </c>
      <c r="AT10385" s="4" t="s">
        <v>10229</v>
      </c>
      <c r="AU10385" s="4" t="s">
        <v>456</v>
      </c>
      <c r="AV10385" s="4" t="s">
        <v>796</v>
      </c>
      <c r="AW10385" s="4" t="s">
        <v>701</v>
      </c>
      <c r="AX10385" s="4"/>
      <c r="AY10385" s="4"/>
      <c r="AZ10385" s="4"/>
      <c r="BA10385" s="4"/>
      <c r="BB10385" s="4"/>
      <c r="BC10385" s="4">
        <v>40</v>
      </c>
      <c r="BD10385" t="str">
        <f>IF(AND(ADHOC!$G$15="",ADHOC!$S$4=""),"",IF(ADHOC!$G$15&lt;&gt;"",IF(ADHOC!$G$15=LEFT(Domein!$AS10385,LEN(ADHOC!$G$15)),MAX(Domein!BD$1:'Domein'!BD10384)+1,""),IF(ADHOC!$S$4=LEFT(Domein!$AS10385,LEN(ADHOC!$S$4)),MAX(Domein!BD$1:'Domein'!BD10384)+1,"")))</f>
        <v/>
      </c>
    </row>
    <row r="10386" spans="45:56" x14ac:dyDescent="0.2">
      <c r="AS10386" s="4" t="s">
        <v>36072</v>
      </c>
      <c r="AT10386" s="4" t="s">
        <v>36073</v>
      </c>
      <c r="AU10386" s="4" t="s">
        <v>456</v>
      </c>
      <c r="AV10386" s="4" t="s">
        <v>796</v>
      </c>
      <c r="AW10386" s="4" t="s">
        <v>701</v>
      </c>
      <c r="AX10386" s="4"/>
      <c r="AY10386" s="4"/>
      <c r="AZ10386" s="4"/>
      <c r="BA10386" s="4"/>
      <c r="BB10386" s="4"/>
      <c r="BC10386" s="4">
        <v>40</v>
      </c>
      <c r="BD10386" t="str">
        <f>IF(AND(ADHOC!$G$15="",ADHOC!$S$4=""),"",IF(ADHOC!$G$15&lt;&gt;"",IF(ADHOC!$G$15=LEFT(Domein!$AS10386,LEN(ADHOC!$G$15)),MAX(Domein!BD$1:'Domein'!BD10385)+1,""),IF(ADHOC!$S$4=LEFT(Domein!$AS10386,LEN(ADHOC!$S$4)),MAX(Domein!BD$1:'Domein'!BD10385)+1,"")))</f>
        <v/>
      </c>
    </row>
    <row r="10387" spans="45:56" x14ac:dyDescent="0.2">
      <c r="AS10387" s="4" t="s">
        <v>29043</v>
      </c>
      <c r="AT10387" s="4" t="s">
        <v>29044</v>
      </c>
      <c r="AU10387" s="4" t="s">
        <v>456</v>
      </c>
      <c r="AV10387" s="4" t="s">
        <v>796</v>
      </c>
      <c r="AW10387" s="4" t="s">
        <v>701</v>
      </c>
      <c r="AX10387" s="4"/>
      <c r="AY10387" s="4"/>
      <c r="AZ10387" s="4"/>
      <c r="BA10387" s="4"/>
      <c r="BB10387" s="4"/>
      <c r="BC10387" s="4">
        <v>40</v>
      </c>
      <c r="BD10387" t="str">
        <f>IF(AND(ADHOC!$G$15="",ADHOC!$S$4=""),"",IF(ADHOC!$G$15&lt;&gt;"",IF(ADHOC!$G$15=LEFT(Domein!$AS10387,LEN(ADHOC!$G$15)),MAX(Domein!BD$1:'Domein'!BD10386)+1,""),IF(ADHOC!$S$4=LEFT(Domein!$AS10387,LEN(ADHOC!$S$4)),MAX(Domein!BD$1:'Domein'!BD10386)+1,"")))</f>
        <v/>
      </c>
    </row>
    <row r="10388" spans="45:56" x14ac:dyDescent="0.2">
      <c r="AS10388" s="4" t="s">
        <v>10230</v>
      </c>
      <c r="AT10388" s="4" t="s">
        <v>10186</v>
      </c>
      <c r="AU10388" s="4" t="s">
        <v>456</v>
      </c>
      <c r="AV10388" s="4" t="s">
        <v>796</v>
      </c>
      <c r="AW10388" s="4" t="s">
        <v>701</v>
      </c>
      <c r="AX10388" s="4"/>
      <c r="AY10388" s="4"/>
      <c r="AZ10388" s="4"/>
      <c r="BA10388" s="4"/>
      <c r="BB10388" s="4"/>
      <c r="BC10388" s="4">
        <v>40</v>
      </c>
      <c r="BD10388" t="str">
        <f>IF(AND(ADHOC!$G$15="",ADHOC!$S$4=""),"",IF(ADHOC!$G$15&lt;&gt;"",IF(ADHOC!$G$15=LEFT(Domein!$AS10388,LEN(ADHOC!$G$15)),MAX(Domein!BD$1:'Domein'!BD10387)+1,""),IF(ADHOC!$S$4=LEFT(Domein!$AS10388,LEN(ADHOC!$S$4)),MAX(Domein!BD$1:'Domein'!BD10387)+1,"")))</f>
        <v/>
      </c>
    </row>
    <row r="10389" spans="45:56" x14ac:dyDescent="0.2">
      <c r="AS10389" s="4" t="s">
        <v>32922</v>
      </c>
      <c r="AT10389" s="4" t="s">
        <v>32923</v>
      </c>
      <c r="AU10389" s="4" t="s">
        <v>456</v>
      </c>
      <c r="AV10389" s="4" t="s">
        <v>796</v>
      </c>
      <c r="AW10389" s="4" t="s">
        <v>701</v>
      </c>
      <c r="AX10389" s="4"/>
      <c r="AY10389" s="4"/>
      <c r="AZ10389" s="4"/>
      <c r="BA10389" s="4"/>
      <c r="BB10389" s="4"/>
      <c r="BC10389" s="4">
        <v>40</v>
      </c>
      <c r="BD10389" t="str">
        <f>IF(AND(ADHOC!$G$15="",ADHOC!$S$4=""),"",IF(ADHOC!$G$15&lt;&gt;"",IF(ADHOC!$G$15=LEFT(Domein!$AS10389,LEN(ADHOC!$G$15)),MAX(Domein!BD$1:'Domein'!BD10388)+1,""),IF(ADHOC!$S$4=LEFT(Domein!$AS10389,LEN(ADHOC!$S$4)),MAX(Domein!BD$1:'Domein'!BD10388)+1,"")))</f>
        <v/>
      </c>
    </row>
    <row r="10390" spans="45:56" x14ac:dyDescent="0.2">
      <c r="AS10390" s="4" t="s">
        <v>10231</v>
      </c>
      <c r="AT10390" s="4" t="s">
        <v>35923</v>
      </c>
      <c r="AU10390" s="4" t="s">
        <v>456</v>
      </c>
      <c r="AV10390" s="4" t="s">
        <v>796</v>
      </c>
      <c r="AW10390" s="4" t="s">
        <v>701</v>
      </c>
      <c r="AX10390" s="4"/>
      <c r="AY10390" s="4"/>
      <c r="AZ10390" s="4"/>
      <c r="BA10390" s="4"/>
      <c r="BB10390" s="4"/>
      <c r="BC10390" s="4">
        <v>40</v>
      </c>
      <c r="BD10390" t="str">
        <f>IF(AND(ADHOC!$G$15="",ADHOC!$S$4=""),"",IF(ADHOC!$G$15&lt;&gt;"",IF(ADHOC!$G$15=LEFT(Domein!$AS10390,LEN(ADHOC!$G$15)),MAX(Domein!BD$1:'Domein'!BD10389)+1,""),IF(ADHOC!$S$4=LEFT(Domein!$AS10390,LEN(ADHOC!$S$4)),MAX(Domein!BD$1:'Domein'!BD10389)+1,"")))</f>
        <v/>
      </c>
    </row>
    <row r="10391" spans="45:56" x14ac:dyDescent="0.2">
      <c r="AS10391" s="4" t="s">
        <v>10232</v>
      </c>
      <c r="AT10391" s="4" t="s">
        <v>10233</v>
      </c>
      <c r="AU10391" s="4" t="s">
        <v>456</v>
      </c>
      <c r="AV10391" s="4" t="s">
        <v>796</v>
      </c>
      <c r="AW10391" s="4" t="s">
        <v>701</v>
      </c>
      <c r="AX10391" s="4"/>
      <c r="AY10391" s="4"/>
      <c r="AZ10391" s="4"/>
      <c r="BA10391" s="4"/>
      <c r="BB10391" s="4"/>
      <c r="BC10391" s="4">
        <v>40</v>
      </c>
      <c r="BD10391" t="str">
        <f>IF(AND(ADHOC!$G$15="",ADHOC!$S$4=""),"",IF(ADHOC!$G$15&lt;&gt;"",IF(ADHOC!$G$15=LEFT(Domein!$AS10391,LEN(ADHOC!$G$15)),MAX(Domein!BD$1:'Domein'!BD10390)+1,""),IF(ADHOC!$S$4=LEFT(Domein!$AS10391,LEN(ADHOC!$S$4)),MAX(Domein!BD$1:'Domein'!BD10390)+1,"")))</f>
        <v/>
      </c>
    </row>
    <row r="10392" spans="45:56" x14ac:dyDescent="0.2">
      <c r="AS10392" s="4" t="s">
        <v>10234</v>
      </c>
      <c r="AT10392" s="4" t="s">
        <v>10235</v>
      </c>
      <c r="AU10392" s="4" t="s">
        <v>456</v>
      </c>
      <c r="AV10392" s="4" t="s">
        <v>796</v>
      </c>
      <c r="AW10392" s="4" t="s">
        <v>701</v>
      </c>
      <c r="AX10392" s="4"/>
      <c r="AY10392" s="4"/>
      <c r="AZ10392" s="4"/>
      <c r="BA10392" s="4"/>
      <c r="BB10392" s="4"/>
      <c r="BC10392" s="4">
        <v>40</v>
      </c>
      <c r="BD10392" t="str">
        <f>IF(AND(ADHOC!$G$15="",ADHOC!$S$4=""),"",IF(ADHOC!$G$15&lt;&gt;"",IF(ADHOC!$G$15=LEFT(Domein!$AS10392,LEN(ADHOC!$G$15)),MAX(Domein!BD$1:'Domein'!BD10391)+1,""),IF(ADHOC!$S$4=LEFT(Domein!$AS10392,LEN(ADHOC!$S$4)),MAX(Domein!BD$1:'Domein'!BD10391)+1,"")))</f>
        <v/>
      </c>
    </row>
    <row r="10393" spans="45:56" x14ac:dyDescent="0.2">
      <c r="AS10393" s="4" t="s">
        <v>10236</v>
      </c>
      <c r="AT10393" s="4" t="s">
        <v>10237</v>
      </c>
      <c r="AU10393" s="4" t="s">
        <v>456</v>
      </c>
      <c r="AV10393" s="4" t="s">
        <v>796</v>
      </c>
      <c r="AW10393" s="4" t="s">
        <v>701</v>
      </c>
      <c r="AX10393" s="4"/>
      <c r="AY10393" s="4"/>
      <c r="AZ10393" s="4"/>
      <c r="BA10393" s="4"/>
      <c r="BB10393" s="4"/>
      <c r="BC10393" s="4">
        <v>40</v>
      </c>
      <c r="BD10393" t="str">
        <f>IF(AND(ADHOC!$G$15="",ADHOC!$S$4=""),"",IF(ADHOC!$G$15&lt;&gt;"",IF(ADHOC!$G$15=LEFT(Domein!$AS10393,LEN(ADHOC!$G$15)),MAX(Domein!BD$1:'Domein'!BD10392)+1,""),IF(ADHOC!$S$4=LEFT(Domein!$AS10393,LEN(ADHOC!$S$4)),MAX(Domein!BD$1:'Domein'!BD10392)+1,"")))</f>
        <v/>
      </c>
    </row>
    <row r="10394" spans="45:56" x14ac:dyDescent="0.2">
      <c r="AS10394" s="4" t="s">
        <v>10238</v>
      </c>
      <c r="AT10394" s="4" t="s">
        <v>10239</v>
      </c>
      <c r="AU10394" s="4" t="s">
        <v>456</v>
      </c>
      <c r="AV10394" s="4" t="s">
        <v>796</v>
      </c>
      <c r="AW10394" s="4" t="s">
        <v>701</v>
      </c>
      <c r="AX10394" s="4"/>
      <c r="AY10394" s="4"/>
      <c r="AZ10394" s="4"/>
      <c r="BA10394" s="4"/>
      <c r="BB10394" s="4"/>
      <c r="BC10394" s="4">
        <v>40</v>
      </c>
      <c r="BD10394" t="str">
        <f>IF(AND(ADHOC!$G$15="",ADHOC!$S$4=""),"",IF(ADHOC!$G$15&lt;&gt;"",IF(ADHOC!$G$15=LEFT(Domein!$AS10394,LEN(ADHOC!$G$15)),MAX(Domein!BD$1:'Domein'!BD10393)+1,""),IF(ADHOC!$S$4=LEFT(Domein!$AS10394,LEN(ADHOC!$S$4)),MAX(Domein!BD$1:'Domein'!BD10393)+1,"")))</f>
        <v/>
      </c>
    </row>
    <row r="10395" spans="45:56" x14ac:dyDescent="0.2">
      <c r="AS10395" s="4" t="s">
        <v>10240</v>
      </c>
      <c r="AT10395" s="4" t="s">
        <v>10188</v>
      </c>
      <c r="AU10395" s="4" t="s">
        <v>456</v>
      </c>
      <c r="AV10395" s="4" t="s">
        <v>796</v>
      </c>
      <c r="AW10395" s="4" t="s">
        <v>701</v>
      </c>
      <c r="AX10395" s="4"/>
      <c r="AY10395" s="4"/>
      <c r="AZ10395" s="4"/>
      <c r="BA10395" s="4"/>
      <c r="BB10395" s="4"/>
      <c r="BC10395" s="4">
        <v>40</v>
      </c>
      <c r="BD10395" t="str">
        <f>IF(AND(ADHOC!$G$15="",ADHOC!$S$4=""),"",IF(ADHOC!$G$15&lt;&gt;"",IF(ADHOC!$G$15=LEFT(Domein!$AS10395,LEN(ADHOC!$G$15)),MAX(Domein!BD$1:'Domein'!BD10394)+1,""),IF(ADHOC!$S$4=LEFT(Domein!$AS10395,LEN(ADHOC!$S$4)),MAX(Domein!BD$1:'Domein'!BD10394)+1,"")))</f>
        <v/>
      </c>
    </row>
    <row r="10396" spans="45:56" x14ac:dyDescent="0.2">
      <c r="AS10396" s="4" t="s">
        <v>10241</v>
      </c>
      <c r="AT10396" s="4" t="s">
        <v>10242</v>
      </c>
      <c r="AU10396" s="4" t="s">
        <v>456</v>
      </c>
      <c r="AV10396" s="4" t="s">
        <v>796</v>
      </c>
      <c r="AW10396" s="4" t="s">
        <v>701</v>
      </c>
      <c r="AX10396" s="4"/>
      <c r="AY10396" s="4"/>
      <c r="AZ10396" s="4"/>
      <c r="BA10396" s="4"/>
      <c r="BB10396" s="4"/>
      <c r="BC10396" s="4">
        <v>40</v>
      </c>
      <c r="BD10396" t="str">
        <f>IF(AND(ADHOC!$G$15="",ADHOC!$S$4=""),"",IF(ADHOC!$G$15&lt;&gt;"",IF(ADHOC!$G$15=LEFT(Domein!$AS10396,LEN(ADHOC!$G$15)),MAX(Domein!BD$1:'Domein'!BD10395)+1,""),IF(ADHOC!$S$4=LEFT(Domein!$AS10396,LEN(ADHOC!$S$4)),MAX(Domein!BD$1:'Domein'!BD10395)+1,"")))</f>
        <v/>
      </c>
    </row>
    <row r="10397" spans="45:56" x14ac:dyDescent="0.2">
      <c r="AS10397" s="4" t="s">
        <v>38176</v>
      </c>
      <c r="AT10397" s="4" t="s">
        <v>38177</v>
      </c>
      <c r="AU10397" s="4" t="s">
        <v>456</v>
      </c>
      <c r="AV10397" s="4" t="s">
        <v>796</v>
      </c>
      <c r="AW10397" s="4" t="s">
        <v>701</v>
      </c>
      <c r="AX10397" s="4"/>
      <c r="AY10397" s="4"/>
      <c r="AZ10397" s="4"/>
      <c r="BA10397" s="4"/>
      <c r="BB10397" s="4"/>
      <c r="BC10397" s="4">
        <v>40</v>
      </c>
      <c r="BD10397" t="str">
        <f>IF(AND(ADHOC!$G$15="",ADHOC!$S$4=""),"",IF(ADHOC!$G$15&lt;&gt;"",IF(ADHOC!$G$15=LEFT(Domein!$AS10397,LEN(ADHOC!$G$15)),MAX(Domein!BD$1:'Domein'!BD10396)+1,""),IF(ADHOC!$S$4=LEFT(Domein!$AS10397,LEN(ADHOC!$S$4)),MAX(Domein!BD$1:'Domein'!BD10396)+1,"")))</f>
        <v/>
      </c>
    </row>
    <row r="10398" spans="45:56" x14ac:dyDescent="0.2">
      <c r="AS10398" s="4" t="s">
        <v>10243</v>
      </c>
      <c r="AT10398" s="4" t="s">
        <v>10244</v>
      </c>
      <c r="AU10398" s="4" t="s">
        <v>456</v>
      </c>
      <c r="AV10398" s="4" t="s">
        <v>796</v>
      </c>
      <c r="AW10398" s="4" t="s">
        <v>701</v>
      </c>
      <c r="AX10398" s="4"/>
      <c r="AY10398" s="4"/>
      <c r="AZ10398" s="4"/>
      <c r="BA10398" s="4"/>
      <c r="BB10398" s="4"/>
      <c r="BC10398" s="4">
        <v>40</v>
      </c>
      <c r="BD10398" t="str">
        <f>IF(AND(ADHOC!$G$15="",ADHOC!$S$4=""),"",IF(ADHOC!$G$15&lt;&gt;"",IF(ADHOC!$G$15=LEFT(Domein!$AS10398,LEN(ADHOC!$G$15)),MAX(Domein!BD$1:'Domein'!BD10397)+1,""),IF(ADHOC!$S$4=LEFT(Domein!$AS10398,LEN(ADHOC!$S$4)),MAX(Domein!BD$1:'Domein'!BD10397)+1,"")))</f>
        <v/>
      </c>
    </row>
    <row r="10399" spans="45:56" x14ac:dyDescent="0.2">
      <c r="AS10399" s="4" t="s">
        <v>10245</v>
      </c>
      <c r="AT10399" s="4" t="s">
        <v>10246</v>
      </c>
      <c r="AU10399" s="4" t="s">
        <v>456</v>
      </c>
      <c r="AV10399" s="4" t="s">
        <v>796</v>
      </c>
      <c r="AW10399" s="4" t="s">
        <v>701</v>
      </c>
      <c r="AX10399" s="4"/>
      <c r="AY10399" s="4"/>
      <c r="AZ10399" s="4"/>
      <c r="BA10399" s="4"/>
      <c r="BB10399" s="4"/>
      <c r="BC10399" s="4">
        <v>40</v>
      </c>
      <c r="BD10399" t="str">
        <f>IF(AND(ADHOC!$G$15="",ADHOC!$S$4=""),"",IF(ADHOC!$G$15&lt;&gt;"",IF(ADHOC!$G$15=LEFT(Domein!$AS10399,LEN(ADHOC!$G$15)),MAX(Domein!BD$1:'Domein'!BD10398)+1,""),IF(ADHOC!$S$4=LEFT(Domein!$AS10399,LEN(ADHOC!$S$4)),MAX(Domein!BD$1:'Domein'!BD10398)+1,"")))</f>
        <v/>
      </c>
    </row>
    <row r="10400" spans="45:56" x14ac:dyDescent="0.2">
      <c r="AS10400" s="4" t="s">
        <v>37838</v>
      </c>
      <c r="AT10400" s="4" t="s">
        <v>37839</v>
      </c>
      <c r="AU10400" s="4" t="s">
        <v>456</v>
      </c>
      <c r="AV10400" s="4" t="s">
        <v>796</v>
      </c>
      <c r="AW10400" s="4" t="s">
        <v>701</v>
      </c>
      <c r="AX10400" s="4"/>
      <c r="AY10400" s="4"/>
      <c r="AZ10400" s="4"/>
      <c r="BA10400" s="4"/>
      <c r="BB10400" s="4"/>
      <c r="BC10400" s="4">
        <v>40</v>
      </c>
      <c r="BD10400" t="str">
        <f>IF(AND(ADHOC!$G$15="",ADHOC!$S$4=""),"",IF(ADHOC!$G$15&lt;&gt;"",IF(ADHOC!$G$15=LEFT(Domein!$AS10400,LEN(ADHOC!$G$15)),MAX(Domein!BD$1:'Domein'!BD10399)+1,""),IF(ADHOC!$S$4=LEFT(Domein!$AS10400,LEN(ADHOC!$S$4)),MAX(Domein!BD$1:'Domein'!BD10399)+1,"")))</f>
        <v/>
      </c>
    </row>
    <row r="10401" spans="45:56" x14ac:dyDescent="0.2">
      <c r="AS10401" s="4" t="s">
        <v>21500</v>
      </c>
      <c r="AT10401" s="4" t="s">
        <v>21501</v>
      </c>
      <c r="AU10401" s="4" t="s">
        <v>456</v>
      </c>
      <c r="AV10401" s="4" t="s">
        <v>796</v>
      </c>
      <c r="AW10401" s="4" t="s">
        <v>701</v>
      </c>
      <c r="AX10401" s="4"/>
      <c r="AY10401" s="4"/>
      <c r="AZ10401" s="4"/>
      <c r="BA10401" s="4"/>
      <c r="BB10401" s="4"/>
      <c r="BC10401" s="4">
        <v>40</v>
      </c>
      <c r="BD10401" t="str">
        <f>IF(AND(ADHOC!$G$15="",ADHOC!$S$4=""),"",IF(ADHOC!$G$15&lt;&gt;"",IF(ADHOC!$G$15=LEFT(Domein!$AS10401,LEN(ADHOC!$G$15)),MAX(Domein!BD$1:'Domein'!BD10400)+1,""),IF(ADHOC!$S$4=LEFT(Domein!$AS10401,LEN(ADHOC!$S$4)),MAX(Domein!BD$1:'Domein'!BD10400)+1,"")))</f>
        <v/>
      </c>
    </row>
    <row r="10402" spans="45:56" x14ac:dyDescent="0.2">
      <c r="AS10402" s="4" t="s">
        <v>29045</v>
      </c>
      <c r="AT10402" s="4" t="s">
        <v>29046</v>
      </c>
      <c r="AU10402" s="4" t="s">
        <v>456</v>
      </c>
      <c r="AV10402" s="4" t="s">
        <v>796</v>
      </c>
      <c r="AW10402" s="4" t="s">
        <v>701</v>
      </c>
      <c r="AX10402" s="4"/>
      <c r="AY10402" s="4"/>
      <c r="AZ10402" s="4"/>
      <c r="BA10402" s="4"/>
      <c r="BB10402" s="4"/>
      <c r="BC10402" s="4">
        <v>40</v>
      </c>
      <c r="BD10402" t="str">
        <f>IF(AND(ADHOC!$G$15="",ADHOC!$S$4=""),"",IF(ADHOC!$G$15&lt;&gt;"",IF(ADHOC!$G$15=LEFT(Domein!$AS10402,LEN(ADHOC!$G$15)),MAX(Domein!BD$1:'Domein'!BD10401)+1,""),IF(ADHOC!$S$4=LEFT(Domein!$AS10402,LEN(ADHOC!$S$4)),MAX(Domein!BD$1:'Domein'!BD10401)+1,"")))</f>
        <v/>
      </c>
    </row>
    <row r="10403" spans="45:56" x14ac:dyDescent="0.2">
      <c r="AS10403" s="4" t="s">
        <v>10247</v>
      </c>
      <c r="AT10403" s="4" t="s">
        <v>3628</v>
      </c>
      <c r="AU10403" s="4" t="s">
        <v>456</v>
      </c>
      <c r="AV10403" s="4" t="s">
        <v>796</v>
      </c>
      <c r="AW10403" s="4" t="s">
        <v>701</v>
      </c>
      <c r="AX10403" s="4"/>
      <c r="AY10403" s="4"/>
      <c r="AZ10403" s="4"/>
      <c r="BA10403" s="4"/>
      <c r="BB10403" s="4"/>
      <c r="BC10403" s="4">
        <v>40</v>
      </c>
      <c r="BD10403" t="str">
        <f>IF(AND(ADHOC!$G$15="",ADHOC!$S$4=""),"",IF(ADHOC!$G$15&lt;&gt;"",IF(ADHOC!$G$15=LEFT(Domein!$AS10403,LEN(ADHOC!$G$15)),MAX(Domein!BD$1:'Domein'!BD10402)+1,""),IF(ADHOC!$S$4=LEFT(Domein!$AS10403,LEN(ADHOC!$S$4)),MAX(Domein!BD$1:'Domein'!BD10402)+1,"")))</f>
        <v/>
      </c>
    </row>
    <row r="10404" spans="45:56" x14ac:dyDescent="0.2">
      <c r="AS10404" s="4" t="s">
        <v>38683</v>
      </c>
      <c r="AT10404" s="4" t="s">
        <v>38684</v>
      </c>
      <c r="AU10404" s="4" t="s">
        <v>456</v>
      </c>
      <c r="AV10404" s="4" t="s">
        <v>796</v>
      </c>
      <c r="AW10404" s="4" t="s">
        <v>701</v>
      </c>
      <c r="AX10404" s="4"/>
      <c r="AY10404" s="4"/>
      <c r="AZ10404" s="4"/>
      <c r="BA10404" s="4"/>
      <c r="BB10404" s="4"/>
      <c r="BC10404" s="4">
        <v>40</v>
      </c>
      <c r="BD10404" t="str">
        <f>IF(AND(ADHOC!$G$15="",ADHOC!$S$4=""),"",IF(ADHOC!$G$15&lt;&gt;"",IF(ADHOC!$G$15=LEFT(Domein!$AS10404,LEN(ADHOC!$G$15)),MAX(Domein!BD$1:'Domein'!BD10403)+1,""),IF(ADHOC!$S$4=LEFT(Domein!$AS10404,LEN(ADHOC!$S$4)),MAX(Domein!BD$1:'Domein'!BD10403)+1,"")))</f>
        <v/>
      </c>
    </row>
    <row r="10405" spans="45:56" x14ac:dyDescent="0.2">
      <c r="AS10405" s="4" t="s">
        <v>32418</v>
      </c>
      <c r="AT10405" s="4" t="s">
        <v>32419</v>
      </c>
      <c r="AU10405" s="4" t="s">
        <v>456</v>
      </c>
      <c r="AV10405" s="4" t="s">
        <v>796</v>
      </c>
      <c r="AW10405" s="4" t="s">
        <v>701</v>
      </c>
      <c r="AX10405" s="4"/>
      <c r="AY10405" s="4"/>
      <c r="AZ10405" s="4"/>
      <c r="BA10405" s="4"/>
      <c r="BB10405" s="4"/>
      <c r="BC10405" s="4">
        <v>40</v>
      </c>
      <c r="BD10405" t="str">
        <f>IF(AND(ADHOC!$G$15="",ADHOC!$S$4=""),"",IF(ADHOC!$G$15&lt;&gt;"",IF(ADHOC!$G$15=LEFT(Domein!$AS10405,LEN(ADHOC!$G$15)),MAX(Domein!BD$1:'Domein'!BD10404)+1,""),IF(ADHOC!$S$4=LEFT(Domein!$AS10405,LEN(ADHOC!$S$4)),MAX(Domein!BD$1:'Domein'!BD10404)+1,"")))</f>
        <v/>
      </c>
    </row>
    <row r="10406" spans="45:56" x14ac:dyDescent="0.2">
      <c r="AS10406" s="4" t="s">
        <v>38399</v>
      </c>
      <c r="AT10406" s="4" t="s">
        <v>38400</v>
      </c>
      <c r="AU10406" s="4" t="s">
        <v>456</v>
      </c>
      <c r="AV10406" s="4" t="s">
        <v>796</v>
      </c>
      <c r="AW10406" s="4" t="s">
        <v>701</v>
      </c>
      <c r="AX10406" s="4"/>
      <c r="AY10406" s="4"/>
      <c r="AZ10406" s="4"/>
      <c r="BA10406" s="4"/>
      <c r="BB10406" s="4"/>
      <c r="BC10406" s="4">
        <v>40</v>
      </c>
      <c r="BD10406" t="str">
        <f>IF(AND(ADHOC!$G$15="",ADHOC!$S$4=""),"",IF(ADHOC!$G$15&lt;&gt;"",IF(ADHOC!$G$15=LEFT(Domein!$AS10406,LEN(ADHOC!$G$15)),MAX(Domein!BD$1:'Domein'!BD10405)+1,""),IF(ADHOC!$S$4=LEFT(Domein!$AS10406,LEN(ADHOC!$S$4)),MAX(Domein!BD$1:'Domein'!BD10405)+1,"")))</f>
        <v/>
      </c>
    </row>
    <row r="10407" spans="45:56" x14ac:dyDescent="0.2">
      <c r="AS10407" s="4" t="s">
        <v>10248</v>
      </c>
      <c r="AT10407" s="4" t="s">
        <v>3789</v>
      </c>
      <c r="AU10407" s="4" t="s">
        <v>456</v>
      </c>
      <c r="AV10407" s="4" t="s">
        <v>796</v>
      </c>
      <c r="AW10407" s="4" t="s">
        <v>701</v>
      </c>
      <c r="AX10407" s="4"/>
      <c r="AY10407" s="4"/>
      <c r="AZ10407" s="4"/>
      <c r="BA10407" s="4"/>
      <c r="BB10407" s="4"/>
      <c r="BC10407" s="4">
        <v>40</v>
      </c>
      <c r="BD10407" t="str">
        <f>IF(AND(ADHOC!$G$15="",ADHOC!$S$4=""),"",IF(ADHOC!$G$15&lt;&gt;"",IF(ADHOC!$G$15=LEFT(Domein!$AS10407,LEN(ADHOC!$G$15)),MAX(Domein!BD$1:'Domein'!BD10406)+1,""),IF(ADHOC!$S$4=LEFT(Domein!$AS10407,LEN(ADHOC!$S$4)),MAX(Domein!BD$1:'Domein'!BD10406)+1,"")))</f>
        <v/>
      </c>
    </row>
    <row r="10408" spans="45:56" x14ac:dyDescent="0.2">
      <c r="AS10408" s="4" t="s">
        <v>3890</v>
      </c>
      <c r="AT10408" s="4" t="s">
        <v>3891</v>
      </c>
      <c r="AU10408" s="4" t="s">
        <v>456</v>
      </c>
      <c r="AV10408" s="4" t="s">
        <v>796</v>
      </c>
      <c r="AW10408" s="4" t="s">
        <v>701</v>
      </c>
      <c r="AX10408" s="4"/>
      <c r="AY10408" s="4"/>
      <c r="AZ10408" s="4"/>
      <c r="BA10408" s="4"/>
      <c r="BB10408" s="4"/>
      <c r="BC10408" s="4">
        <v>40</v>
      </c>
      <c r="BD10408" t="str">
        <f>IF(AND(ADHOC!$G$15="",ADHOC!$S$4=""),"",IF(ADHOC!$G$15&lt;&gt;"",IF(ADHOC!$G$15=LEFT(Domein!$AS10408,LEN(ADHOC!$G$15)),MAX(Domein!BD$1:'Domein'!BD10407)+1,""),IF(ADHOC!$S$4=LEFT(Domein!$AS10408,LEN(ADHOC!$S$4)),MAX(Domein!BD$1:'Domein'!BD10407)+1,"")))</f>
        <v/>
      </c>
    </row>
    <row r="10409" spans="45:56" x14ac:dyDescent="0.2">
      <c r="AS10409" s="4" t="s">
        <v>3892</v>
      </c>
      <c r="AT10409" s="4" t="s">
        <v>3893</v>
      </c>
      <c r="AU10409" s="4" t="s">
        <v>456</v>
      </c>
      <c r="AV10409" s="4" t="s">
        <v>796</v>
      </c>
      <c r="AW10409" s="4" t="s">
        <v>701</v>
      </c>
      <c r="AX10409" s="4"/>
      <c r="AY10409" s="4"/>
      <c r="AZ10409" s="4"/>
      <c r="BA10409" s="4"/>
      <c r="BB10409" s="4"/>
      <c r="BC10409" s="4">
        <v>40</v>
      </c>
      <c r="BD10409" t="str">
        <f>IF(AND(ADHOC!$G$15="",ADHOC!$S$4=""),"",IF(ADHOC!$G$15&lt;&gt;"",IF(ADHOC!$G$15=LEFT(Domein!$AS10409,LEN(ADHOC!$G$15)),MAX(Domein!BD$1:'Domein'!BD10408)+1,""),IF(ADHOC!$S$4=LEFT(Domein!$AS10409,LEN(ADHOC!$S$4)),MAX(Domein!BD$1:'Domein'!BD10408)+1,"")))</f>
        <v/>
      </c>
    </row>
    <row r="10410" spans="45:56" x14ac:dyDescent="0.2">
      <c r="AS10410" s="4" t="s">
        <v>3894</v>
      </c>
      <c r="AT10410" s="4" t="s">
        <v>3895</v>
      </c>
      <c r="AU10410" s="4" t="s">
        <v>456</v>
      </c>
      <c r="AV10410" s="4" t="s">
        <v>796</v>
      </c>
      <c r="AW10410" s="4" t="s">
        <v>701</v>
      </c>
      <c r="AX10410" s="4"/>
      <c r="AY10410" s="4"/>
      <c r="AZ10410" s="4"/>
      <c r="BA10410" s="4"/>
      <c r="BB10410" s="4"/>
      <c r="BC10410" s="4">
        <v>40</v>
      </c>
      <c r="BD10410" t="str">
        <f>IF(AND(ADHOC!$G$15="",ADHOC!$S$4=""),"",IF(ADHOC!$G$15&lt;&gt;"",IF(ADHOC!$G$15=LEFT(Domein!$AS10410,LEN(ADHOC!$G$15)),MAX(Domein!BD$1:'Domein'!BD10409)+1,""),IF(ADHOC!$S$4=LEFT(Domein!$AS10410,LEN(ADHOC!$S$4)),MAX(Domein!BD$1:'Domein'!BD10409)+1,"")))</f>
        <v/>
      </c>
    </row>
    <row r="10411" spans="45:56" x14ac:dyDescent="0.2">
      <c r="AS10411" s="4" t="s">
        <v>8368</v>
      </c>
      <c r="AT10411" s="4" t="s">
        <v>10249</v>
      </c>
      <c r="AU10411" s="4" t="s">
        <v>463</v>
      </c>
      <c r="AV10411" s="4" t="s">
        <v>797</v>
      </c>
      <c r="AW10411" s="4" t="s">
        <v>701</v>
      </c>
      <c r="AX10411" s="4"/>
      <c r="AY10411" s="4"/>
      <c r="AZ10411" s="4"/>
      <c r="BA10411" s="4"/>
      <c r="BB10411" s="4"/>
      <c r="BC10411" s="4">
        <v>40</v>
      </c>
      <c r="BD10411" t="str">
        <f>IF(AND(ADHOC!$G$15="",ADHOC!$S$4=""),"",IF(ADHOC!$G$15&lt;&gt;"",IF(ADHOC!$G$15=LEFT(Domein!$AS10411,LEN(ADHOC!$G$15)),MAX(Domein!BD$1:'Domein'!BD10410)+1,""),IF(ADHOC!$S$4=LEFT(Domein!$AS10411,LEN(ADHOC!$S$4)),MAX(Domein!BD$1:'Domein'!BD10410)+1,"")))</f>
        <v/>
      </c>
    </row>
    <row r="10412" spans="45:56" x14ac:dyDescent="0.2">
      <c r="AS10412" s="4" t="s">
        <v>8402</v>
      </c>
      <c r="AT10412" s="4" t="s">
        <v>11739</v>
      </c>
      <c r="AU10412" s="4" t="s">
        <v>463</v>
      </c>
      <c r="AV10412" s="4" t="s">
        <v>797</v>
      </c>
      <c r="AW10412" s="4" t="s">
        <v>701</v>
      </c>
      <c r="AX10412" s="4"/>
      <c r="AY10412" s="4"/>
      <c r="AZ10412" s="4"/>
      <c r="BA10412" s="4"/>
      <c r="BB10412" s="4"/>
      <c r="BC10412" s="4">
        <v>40</v>
      </c>
      <c r="BD10412" t="str">
        <f>IF(AND(ADHOC!$G$15="",ADHOC!$S$4=""),"",IF(ADHOC!$G$15&lt;&gt;"",IF(ADHOC!$G$15=LEFT(Domein!$AS10412,LEN(ADHOC!$G$15)),MAX(Domein!BD$1:'Domein'!BD10411)+1,""),IF(ADHOC!$S$4=LEFT(Domein!$AS10412,LEN(ADHOC!$S$4)),MAX(Domein!BD$1:'Domein'!BD10411)+1,"")))</f>
        <v/>
      </c>
    </row>
    <row r="10413" spans="45:56" x14ac:dyDescent="0.2">
      <c r="AS10413" s="4" t="s">
        <v>3896</v>
      </c>
      <c r="AT10413" s="4" t="s">
        <v>3897</v>
      </c>
      <c r="AU10413" s="4" t="s">
        <v>463</v>
      </c>
      <c r="AV10413" s="4" t="s">
        <v>796</v>
      </c>
      <c r="AW10413" s="4" t="s">
        <v>701</v>
      </c>
      <c r="AX10413" s="4"/>
      <c r="AY10413" s="4"/>
      <c r="AZ10413" s="4"/>
      <c r="BA10413" s="4"/>
      <c r="BB10413" s="4"/>
      <c r="BC10413" s="4">
        <v>40</v>
      </c>
      <c r="BD10413" t="str">
        <f>IF(AND(ADHOC!$G$15="",ADHOC!$S$4=""),"",IF(ADHOC!$G$15&lt;&gt;"",IF(ADHOC!$G$15=LEFT(Domein!$AS10413,LEN(ADHOC!$G$15)),MAX(Domein!BD$1:'Domein'!BD10412)+1,""),IF(ADHOC!$S$4=LEFT(Domein!$AS10413,LEN(ADHOC!$S$4)),MAX(Domein!BD$1:'Domein'!BD10412)+1,"")))</f>
        <v/>
      </c>
    </row>
    <row r="10414" spans="45:56" x14ac:dyDescent="0.2">
      <c r="AS10414" s="4" t="s">
        <v>35847</v>
      </c>
      <c r="AT10414" s="4" t="s">
        <v>35848</v>
      </c>
      <c r="AU10414" s="4" t="s">
        <v>456</v>
      </c>
      <c r="AV10414" s="4" t="s">
        <v>796</v>
      </c>
      <c r="AW10414" s="4" t="s">
        <v>701</v>
      </c>
      <c r="AX10414" s="4"/>
      <c r="AY10414" s="4"/>
      <c r="AZ10414" s="4"/>
      <c r="BA10414" s="4"/>
      <c r="BB10414" s="4"/>
      <c r="BC10414" s="4">
        <v>40</v>
      </c>
      <c r="BD10414" t="str">
        <f>IF(AND(ADHOC!$G$15="",ADHOC!$S$4=""),"",IF(ADHOC!$G$15&lt;&gt;"",IF(ADHOC!$G$15=LEFT(Domein!$AS10414,LEN(ADHOC!$G$15)),MAX(Domein!BD$1:'Domein'!BD10413)+1,""),IF(ADHOC!$S$4=LEFT(Domein!$AS10414,LEN(ADHOC!$S$4)),MAX(Domein!BD$1:'Domein'!BD10413)+1,"")))</f>
        <v/>
      </c>
    </row>
    <row r="10415" spans="45:56" x14ac:dyDescent="0.2">
      <c r="AS10415" s="4" t="s">
        <v>35924</v>
      </c>
      <c r="AT10415" s="4" t="s">
        <v>35925</v>
      </c>
      <c r="AU10415" s="4" t="s">
        <v>456</v>
      </c>
      <c r="AV10415" s="4" t="s">
        <v>796</v>
      </c>
      <c r="AW10415" s="4" t="s">
        <v>701</v>
      </c>
      <c r="AX10415" s="4"/>
      <c r="AY10415" s="4"/>
      <c r="AZ10415" s="4"/>
      <c r="BA10415" s="4"/>
      <c r="BB10415" s="4"/>
      <c r="BC10415" s="4">
        <v>40</v>
      </c>
      <c r="BD10415" t="str">
        <f>IF(AND(ADHOC!$G$15="",ADHOC!$S$4=""),"",IF(ADHOC!$G$15&lt;&gt;"",IF(ADHOC!$G$15=LEFT(Domein!$AS10415,LEN(ADHOC!$G$15)),MAX(Domein!BD$1:'Domein'!BD10414)+1,""),IF(ADHOC!$S$4=LEFT(Domein!$AS10415,LEN(ADHOC!$S$4)),MAX(Domein!BD$1:'Domein'!BD10414)+1,"")))</f>
        <v/>
      </c>
    </row>
    <row r="10416" spans="45:56" x14ac:dyDescent="0.2">
      <c r="AS10416" s="4" t="s">
        <v>10250</v>
      </c>
      <c r="AT10416" s="4" t="s">
        <v>10251</v>
      </c>
      <c r="AU10416" s="4" t="s">
        <v>456</v>
      </c>
      <c r="AV10416" s="4" t="s">
        <v>796</v>
      </c>
      <c r="AW10416" s="4" t="s">
        <v>701</v>
      </c>
      <c r="AX10416" s="4"/>
      <c r="AY10416" s="4"/>
      <c r="AZ10416" s="4"/>
      <c r="BA10416" s="4"/>
      <c r="BB10416" s="4"/>
      <c r="BC10416" s="4">
        <v>40</v>
      </c>
      <c r="BD10416" t="str">
        <f>IF(AND(ADHOC!$G$15="",ADHOC!$S$4=""),"",IF(ADHOC!$G$15&lt;&gt;"",IF(ADHOC!$G$15=LEFT(Domein!$AS10416,LEN(ADHOC!$G$15)),MAX(Domein!BD$1:'Domein'!BD10415)+1,""),IF(ADHOC!$S$4=LEFT(Domein!$AS10416,LEN(ADHOC!$S$4)),MAX(Domein!BD$1:'Domein'!BD10415)+1,"")))</f>
        <v/>
      </c>
    </row>
    <row r="10417" spans="45:56" x14ac:dyDescent="0.2">
      <c r="AS10417" s="4" t="s">
        <v>38685</v>
      </c>
      <c r="AT10417" s="4" t="s">
        <v>38686</v>
      </c>
      <c r="AU10417" s="4" t="s">
        <v>456</v>
      </c>
      <c r="AV10417" s="4" t="s">
        <v>796</v>
      </c>
      <c r="AW10417" s="4" t="s">
        <v>701</v>
      </c>
      <c r="AX10417" s="4"/>
      <c r="AY10417" s="4"/>
      <c r="AZ10417" s="4"/>
      <c r="BA10417" s="4"/>
      <c r="BB10417" s="4"/>
      <c r="BC10417" s="4">
        <v>40</v>
      </c>
      <c r="BD10417" t="str">
        <f>IF(AND(ADHOC!$G$15="",ADHOC!$S$4=""),"",IF(ADHOC!$G$15&lt;&gt;"",IF(ADHOC!$G$15=LEFT(Domein!$AS10417,LEN(ADHOC!$G$15)),MAX(Domein!BD$1:'Domein'!BD10416)+1,""),IF(ADHOC!$S$4=LEFT(Domein!$AS10417,LEN(ADHOC!$S$4)),MAX(Domein!BD$1:'Domein'!BD10416)+1,"")))</f>
        <v/>
      </c>
    </row>
    <row r="10418" spans="45:56" x14ac:dyDescent="0.2">
      <c r="AS10418" s="4" t="s">
        <v>37840</v>
      </c>
      <c r="AT10418" s="4" t="s">
        <v>37841</v>
      </c>
      <c r="AU10418" s="4" t="s">
        <v>456</v>
      </c>
      <c r="AV10418" s="4" t="s">
        <v>796</v>
      </c>
      <c r="AW10418" s="4" t="s">
        <v>701</v>
      </c>
      <c r="AX10418" s="4"/>
      <c r="AY10418" s="4"/>
      <c r="AZ10418" s="4"/>
      <c r="BA10418" s="4"/>
      <c r="BB10418" s="4"/>
      <c r="BC10418" s="4">
        <v>40</v>
      </c>
      <c r="BD10418" t="str">
        <f>IF(AND(ADHOC!$G$15="",ADHOC!$S$4=""),"",IF(ADHOC!$G$15&lt;&gt;"",IF(ADHOC!$G$15=LEFT(Domein!$AS10418,LEN(ADHOC!$G$15)),MAX(Domein!BD$1:'Domein'!BD10417)+1,""),IF(ADHOC!$S$4=LEFT(Domein!$AS10418,LEN(ADHOC!$S$4)),MAX(Domein!BD$1:'Domein'!BD10417)+1,"")))</f>
        <v/>
      </c>
    </row>
    <row r="10419" spans="45:56" x14ac:dyDescent="0.2">
      <c r="AS10419" s="4" t="s">
        <v>33160</v>
      </c>
      <c r="AT10419" s="4" t="s">
        <v>33161</v>
      </c>
      <c r="AU10419" s="4" t="s">
        <v>456</v>
      </c>
      <c r="AV10419" s="4" t="s">
        <v>796</v>
      </c>
      <c r="AW10419" s="4" t="s">
        <v>1167</v>
      </c>
      <c r="AX10419" s="4"/>
      <c r="AY10419" s="4"/>
      <c r="AZ10419" s="4"/>
      <c r="BA10419" s="4"/>
      <c r="BB10419" s="4"/>
      <c r="BC10419" s="4">
        <v>40</v>
      </c>
      <c r="BD10419" t="str">
        <f>IF(AND(ADHOC!$G$15="",ADHOC!$S$4=""),"",IF(ADHOC!$G$15&lt;&gt;"",IF(ADHOC!$G$15=LEFT(Domein!$AS10419,LEN(ADHOC!$G$15)),MAX(Domein!BD$1:'Domein'!BD10418)+1,""),IF(ADHOC!$S$4=LEFT(Domein!$AS10419,LEN(ADHOC!$S$4)),MAX(Domein!BD$1:'Domein'!BD10418)+1,"")))</f>
        <v/>
      </c>
    </row>
    <row r="10420" spans="45:56" x14ac:dyDescent="0.2">
      <c r="AS10420" s="4" t="s">
        <v>10252</v>
      </c>
      <c r="AT10420" s="4" t="s">
        <v>10253</v>
      </c>
      <c r="AU10420" s="4" t="s">
        <v>456</v>
      </c>
      <c r="AV10420" s="4" t="s">
        <v>796</v>
      </c>
      <c r="AW10420" s="4" t="s">
        <v>701</v>
      </c>
      <c r="AX10420" s="4"/>
      <c r="AY10420" s="4"/>
      <c r="AZ10420" s="4"/>
      <c r="BA10420" s="4"/>
      <c r="BB10420" s="4"/>
      <c r="BC10420" s="4">
        <v>40</v>
      </c>
      <c r="BD10420" t="str">
        <f>IF(AND(ADHOC!$G$15="",ADHOC!$S$4=""),"",IF(ADHOC!$G$15&lt;&gt;"",IF(ADHOC!$G$15=LEFT(Domein!$AS10420,LEN(ADHOC!$G$15)),MAX(Domein!BD$1:'Domein'!BD10419)+1,""),IF(ADHOC!$S$4=LEFT(Domein!$AS10420,LEN(ADHOC!$S$4)),MAX(Domein!BD$1:'Domein'!BD10419)+1,"")))</f>
        <v/>
      </c>
    </row>
    <row r="10421" spans="45:56" x14ac:dyDescent="0.2">
      <c r="AS10421" s="4" t="s">
        <v>10254</v>
      </c>
      <c r="AT10421" s="4" t="s">
        <v>8378</v>
      </c>
      <c r="AU10421" s="4" t="s">
        <v>456</v>
      </c>
      <c r="AV10421" s="4" t="s">
        <v>796</v>
      </c>
      <c r="AW10421" s="4" t="s">
        <v>701</v>
      </c>
      <c r="AX10421" s="4"/>
      <c r="AY10421" s="4"/>
      <c r="AZ10421" s="4"/>
      <c r="BA10421" s="4"/>
      <c r="BB10421" s="4"/>
      <c r="BC10421" s="4">
        <v>40</v>
      </c>
      <c r="BD10421" t="str">
        <f>IF(AND(ADHOC!$G$15="",ADHOC!$S$4=""),"",IF(ADHOC!$G$15&lt;&gt;"",IF(ADHOC!$G$15=LEFT(Domein!$AS10421,LEN(ADHOC!$G$15)),MAX(Domein!BD$1:'Domein'!BD10420)+1,""),IF(ADHOC!$S$4=LEFT(Domein!$AS10421,LEN(ADHOC!$S$4)),MAX(Domein!BD$1:'Domein'!BD10420)+1,"")))</f>
        <v/>
      </c>
    </row>
    <row r="10422" spans="45:56" x14ac:dyDescent="0.2">
      <c r="AS10422" s="4" t="s">
        <v>36848</v>
      </c>
      <c r="AT10422" s="4" t="s">
        <v>36849</v>
      </c>
      <c r="AU10422" s="4" t="s">
        <v>456</v>
      </c>
      <c r="AV10422" s="4" t="s">
        <v>796</v>
      </c>
      <c r="AW10422" s="4" t="s">
        <v>724</v>
      </c>
      <c r="AX10422" s="4"/>
      <c r="AY10422" s="4"/>
      <c r="AZ10422" s="4"/>
      <c r="BA10422" s="4"/>
      <c r="BB10422" s="4"/>
      <c r="BC10422" s="4">
        <v>40</v>
      </c>
      <c r="BD10422" t="str">
        <f>IF(AND(ADHOC!$G$15="",ADHOC!$S$4=""),"",IF(ADHOC!$G$15&lt;&gt;"",IF(ADHOC!$G$15=LEFT(Domein!$AS10422,LEN(ADHOC!$G$15)),MAX(Domein!BD$1:'Domein'!BD10421)+1,""),IF(ADHOC!$S$4=LEFT(Domein!$AS10422,LEN(ADHOC!$S$4)),MAX(Domein!BD$1:'Domein'!BD10421)+1,"")))</f>
        <v/>
      </c>
    </row>
    <row r="10423" spans="45:56" x14ac:dyDescent="0.2">
      <c r="AS10423" s="4" t="s">
        <v>37842</v>
      </c>
      <c r="AT10423" s="4" t="s">
        <v>37843</v>
      </c>
      <c r="AU10423" s="4" t="s">
        <v>456</v>
      </c>
      <c r="AV10423" s="4" t="s">
        <v>796</v>
      </c>
      <c r="AW10423" s="4" t="s">
        <v>701</v>
      </c>
      <c r="AX10423" s="4"/>
      <c r="AY10423" s="4"/>
      <c r="AZ10423" s="4"/>
      <c r="BA10423" s="4"/>
      <c r="BB10423" s="4"/>
      <c r="BC10423" s="4">
        <v>40</v>
      </c>
      <c r="BD10423" t="str">
        <f>IF(AND(ADHOC!$G$15="",ADHOC!$S$4=""),"",IF(ADHOC!$G$15&lt;&gt;"",IF(ADHOC!$G$15=LEFT(Domein!$AS10423,LEN(ADHOC!$G$15)),MAX(Domein!BD$1:'Domein'!BD10422)+1,""),IF(ADHOC!$S$4=LEFT(Domein!$AS10423,LEN(ADHOC!$S$4)),MAX(Domein!BD$1:'Domein'!BD10422)+1,"")))</f>
        <v/>
      </c>
    </row>
    <row r="10424" spans="45:56" x14ac:dyDescent="0.2">
      <c r="AS10424" s="4" t="s">
        <v>10255</v>
      </c>
      <c r="AT10424" s="4" t="s">
        <v>10256</v>
      </c>
      <c r="AU10424" s="4" t="s">
        <v>456</v>
      </c>
      <c r="AV10424" s="4" t="s">
        <v>796</v>
      </c>
      <c r="AW10424" s="4" t="s">
        <v>701</v>
      </c>
      <c r="AX10424" s="4"/>
      <c r="AY10424" s="4"/>
      <c r="AZ10424" s="4"/>
      <c r="BA10424" s="4"/>
      <c r="BB10424" s="4"/>
      <c r="BC10424" s="4">
        <v>40</v>
      </c>
      <c r="BD10424" t="str">
        <f>IF(AND(ADHOC!$G$15="",ADHOC!$S$4=""),"",IF(ADHOC!$G$15&lt;&gt;"",IF(ADHOC!$G$15=LEFT(Domein!$AS10424,LEN(ADHOC!$G$15)),MAX(Domein!BD$1:'Domein'!BD10423)+1,""),IF(ADHOC!$S$4=LEFT(Domein!$AS10424,LEN(ADHOC!$S$4)),MAX(Domein!BD$1:'Domein'!BD10423)+1,"")))</f>
        <v/>
      </c>
    </row>
    <row r="10425" spans="45:56" x14ac:dyDescent="0.2">
      <c r="AS10425" s="4" t="s">
        <v>10257</v>
      </c>
      <c r="AT10425" s="4" t="s">
        <v>10258</v>
      </c>
      <c r="AU10425" s="4" t="s">
        <v>456</v>
      </c>
      <c r="AV10425" s="4" t="s">
        <v>796</v>
      </c>
      <c r="AW10425" s="4" t="s">
        <v>701</v>
      </c>
      <c r="AX10425" s="4"/>
      <c r="AY10425" s="4"/>
      <c r="AZ10425" s="4"/>
      <c r="BA10425" s="4"/>
      <c r="BB10425" s="4"/>
      <c r="BC10425" s="4">
        <v>40</v>
      </c>
      <c r="BD10425" t="str">
        <f>IF(AND(ADHOC!$G$15="",ADHOC!$S$4=""),"",IF(ADHOC!$G$15&lt;&gt;"",IF(ADHOC!$G$15=LEFT(Domein!$AS10425,LEN(ADHOC!$G$15)),MAX(Domein!BD$1:'Domein'!BD10424)+1,""),IF(ADHOC!$S$4=LEFT(Domein!$AS10425,LEN(ADHOC!$S$4)),MAX(Domein!BD$1:'Domein'!BD10424)+1,"")))</f>
        <v/>
      </c>
    </row>
    <row r="10426" spans="45:56" x14ac:dyDescent="0.2">
      <c r="AS10426" s="4" t="s">
        <v>10259</v>
      </c>
      <c r="AT10426" s="4" t="s">
        <v>10260</v>
      </c>
      <c r="AU10426" s="4" t="s">
        <v>456</v>
      </c>
      <c r="AV10426" s="4" t="s">
        <v>796</v>
      </c>
      <c r="AW10426" s="4" t="s">
        <v>701</v>
      </c>
      <c r="AX10426" s="4"/>
      <c r="AY10426" s="4"/>
      <c r="AZ10426" s="4"/>
      <c r="BA10426" s="4"/>
      <c r="BB10426" s="4"/>
      <c r="BC10426" s="4">
        <v>40</v>
      </c>
      <c r="BD10426" t="str">
        <f>IF(AND(ADHOC!$G$15="",ADHOC!$S$4=""),"",IF(ADHOC!$G$15&lt;&gt;"",IF(ADHOC!$G$15=LEFT(Domein!$AS10426,LEN(ADHOC!$G$15)),MAX(Domein!BD$1:'Domein'!BD10425)+1,""),IF(ADHOC!$S$4=LEFT(Domein!$AS10426,LEN(ADHOC!$S$4)),MAX(Domein!BD$1:'Domein'!BD10425)+1,"")))</f>
        <v/>
      </c>
    </row>
    <row r="10427" spans="45:56" x14ac:dyDescent="0.2">
      <c r="AS10427" s="4" t="s">
        <v>34496</v>
      </c>
      <c r="AT10427" s="4" t="s">
        <v>34497</v>
      </c>
      <c r="AU10427" s="4" t="s">
        <v>456</v>
      </c>
      <c r="AV10427" s="4" t="s">
        <v>796</v>
      </c>
      <c r="AW10427" s="4" t="s">
        <v>701</v>
      </c>
      <c r="AX10427" s="4"/>
      <c r="AY10427" s="4"/>
      <c r="AZ10427" s="4"/>
      <c r="BA10427" s="4"/>
      <c r="BB10427" s="4"/>
      <c r="BC10427" s="4">
        <v>40</v>
      </c>
      <c r="BD10427" t="str">
        <f>IF(AND(ADHOC!$G$15="",ADHOC!$S$4=""),"",IF(ADHOC!$G$15&lt;&gt;"",IF(ADHOC!$G$15=LEFT(Domein!$AS10427,LEN(ADHOC!$G$15)),MAX(Domein!BD$1:'Domein'!BD10426)+1,""),IF(ADHOC!$S$4=LEFT(Domein!$AS10427,LEN(ADHOC!$S$4)),MAX(Domein!BD$1:'Domein'!BD10426)+1,"")))</f>
        <v/>
      </c>
    </row>
    <row r="10428" spans="45:56" x14ac:dyDescent="0.2">
      <c r="AS10428" s="4" t="s">
        <v>34498</v>
      </c>
      <c r="AT10428" s="4" t="s">
        <v>34499</v>
      </c>
      <c r="AU10428" s="4" t="s">
        <v>456</v>
      </c>
      <c r="AV10428" s="4" t="s">
        <v>796</v>
      </c>
      <c r="AW10428" s="4" t="s">
        <v>701</v>
      </c>
      <c r="AX10428" s="4"/>
      <c r="AY10428" s="4"/>
      <c r="AZ10428" s="4"/>
      <c r="BA10428" s="4"/>
      <c r="BB10428" s="4"/>
      <c r="BC10428" s="4">
        <v>40</v>
      </c>
      <c r="BD10428" t="str">
        <f>IF(AND(ADHOC!$G$15="",ADHOC!$S$4=""),"",IF(ADHOC!$G$15&lt;&gt;"",IF(ADHOC!$G$15=LEFT(Domein!$AS10428,LEN(ADHOC!$G$15)),MAX(Domein!BD$1:'Domein'!BD10427)+1,""),IF(ADHOC!$S$4=LEFT(Domein!$AS10428,LEN(ADHOC!$S$4)),MAX(Domein!BD$1:'Domein'!BD10427)+1,"")))</f>
        <v/>
      </c>
    </row>
    <row r="10429" spans="45:56" x14ac:dyDescent="0.2">
      <c r="AS10429" s="4" t="s">
        <v>16568</v>
      </c>
      <c r="AT10429" s="4" t="s">
        <v>16569</v>
      </c>
      <c r="AU10429" s="4" t="s">
        <v>456</v>
      </c>
      <c r="AV10429" s="4" t="s">
        <v>796</v>
      </c>
      <c r="AW10429" s="4" t="s">
        <v>701</v>
      </c>
      <c r="AX10429" s="4"/>
      <c r="AY10429" s="4"/>
      <c r="AZ10429" s="4"/>
      <c r="BA10429" s="4"/>
      <c r="BB10429" s="4"/>
      <c r="BC10429" s="4">
        <v>40</v>
      </c>
      <c r="BD10429" t="str">
        <f>IF(AND(ADHOC!$G$15="",ADHOC!$S$4=""),"",IF(ADHOC!$G$15&lt;&gt;"",IF(ADHOC!$G$15=LEFT(Domein!$AS10429,LEN(ADHOC!$G$15)),MAX(Domein!BD$1:'Domein'!BD10428)+1,""),IF(ADHOC!$S$4=LEFT(Domein!$AS10429,LEN(ADHOC!$S$4)),MAX(Domein!BD$1:'Domein'!BD10428)+1,"")))</f>
        <v/>
      </c>
    </row>
    <row r="10430" spans="45:56" x14ac:dyDescent="0.2">
      <c r="AS10430" s="4" t="s">
        <v>36038</v>
      </c>
      <c r="AT10430" s="4" t="s">
        <v>36039</v>
      </c>
      <c r="AU10430" s="4" t="s">
        <v>456</v>
      </c>
      <c r="AV10430" s="4" t="s">
        <v>796</v>
      </c>
      <c r="AW10430" s="4" t="s">
        <v>701</v>
      </c>
      <c r="AX10430" s="4"/>
      <c r="AY10430" s="4"/>
      <c r="AZ10430" s="4"/>
      <c r="BA10430" s="4"/>
      <c r="BB10430" s="4"/>
      <c r="BC10430" s="4">
        <v>40</v>
      </c>
      <c r="BD10430" t="str">
        <f>IF(AND(ADHOC!$G$15="",ADHOC!$S$4=""),"",IF(ADHOC!$G$15&lt;&gt;"",IF(ADHOC!$G$15=LEFT(Domein!$AS10430,LEN(ADHOC!$G$15)),MAX(Domein!BD$1:'Domein'!BD10429)+1,""),IF(ADHOC!$S$4=LEFT(Domein!$AS10430,LEN(ADHOC!$S$4)),MAX(Domein!BD$1:'Domein'!BD10429)+1,"")))</f>
        <v/>
      </c>
    </row>
    <row r="10431" spans="45:56" x14ac:dyDescent="0.2">
      <c r="AS10431" s="4" t="s">
        <v>10261</v>
      </c>
      <c r="AT10431" s="4" t="s">
        <v>10262</v>
      </c>
      <c r="AU10431" s="4" t="s">
        <v>456</v>
      </c>
      <c r="AV10431" s="4" t="s">
        <v>796</v>
      </c>
      <c r="AW10431" s="4" t="s">
        <v>701</v>
      </c>
      <c r="AX10431" s="4"/>
      <c r="AY10431" s="4"/>
      <c r="AZ10431" s="4"/>
      <c r="BA10431" s="4"/>
      <c r="BB10431" s="4"/>
      <c r="BC10431" s="4">
        <v>40</v>
      </c>
      <c r="BD10431" t="str">
        <f>IF(AND(ADHOC!$G$15="",ADHOC!$S$4=""),"",IF(ADHOC!$G$15&lt;&gt;"",IF(ADHOC!$G$15=LEFT(Domein!$AS10431,LEN(ADHOC!$G$15)),MAX(Domein!BD$1:'Domein'!BD10430)+1,""),IF(ADHOC!$S$4=LEFT(Domein!$AS10431,LEN(ADHOC!$S$4)),MAX(Domein!BD$1:'Domein'!BD10430)+1,"")))</f>
        <v/>
      </c>
    </row>
    <row r="10432" spans="45:56" x14ac:dyDescent="0.2">
      <c r="AS10432" s="4" t="s">
        <v>10263</v>
      </c>
      <c r="AT10432" s="4" t="s">
        <v>10264</v>
      </c>
      <c r="AU10432" s="4" t="s">
        <v>456</v>
      </c>
      <c r="AV10432" s="4" t="s">
        <v>796</v>
      </c>
      <c r="AW10432" s="4" t="s">
        <v>701</v>
      </c>
      <c r="AX10432" s="4"/>
      <c r="AY10432" s="4"/>
      <c r="AZ10432" s="4"/>
      <c r="BA10432" s="4"/>
      <c r="BB10432" s="4"/>
      <c r="BC10432" s="4">
        <v>40</v>
      </c>
      <c r="BD10432" t="str">
        <f>IF(AND(ADHOC!$G$15="",ADHOC!$S$4=""),"",IF(ADHOC!$G$15&lt;&gt;"",IF(ADHOC!$G$15=LEFT(Domein!$AS10432,LEN(ADHOC!$G$15)),MAX(Domein!BD$1:'Domein'!BD10431)+1,""),IF(ADHOC!$S$4=LEFT(Domein!$AS10432,LEN(ADHOC!$S$4)),MAX(Domein!BD$1:'Domein'!BD10431)+1,"")))</f>
        <v/>
      </c>
    </row>
    <row r="10433" spans="45:56" x14ac:dyDescent="0.2">
      <c r="AS10433" s="4" t="s">
        <v>10265</v>
      </c>
      <c r="AT10433" s="4" t="s">
        <v>10266</v>
      </c>
      <c r="AU10433" s="4" t="s">
        <v>456</v>
      </c>
      <c r="AV10433" s="4" t="s">
        <v>796</v>
      </c>
      <c r="AW10433" s="4" t="s">
        <v>701</v>
      </c>
      <c r="AX10433" s="4"/>
      <c r="AY10433" s="4"/>
      <c r="AZ10433" s="4"/>
      <c r="BA10433" s="4"/>
      <c r="BB10433" s="4"/>
      <c r="BC10433" s="4">
        <v>40</v>
      </c>
      <c r="BD10433" t="str">
        <f>IF(AND(ADHOC!$G$15="",ADHOC!$S$4=""),"",IF(ADHOC!$G$15&lt;&gt;"",IF(ADHOC!$G$15=LEFT(Domein!$AS10433,LEN(ADHOC!$G$15)),MAX(Domein!BD$1:'Domein'!BD10432)+1,""),IF(ADHOC!$S$4=LEFT(Domein!$AS10433,LEN(ADHOC!$S$4)),MAX(Domein!BD$1:'Domein'!BD10432)+1,"")))</f>
        <v/>
      </c>
    </row>
    <row r="10434" spans="45:56" x14ac:dyDescent="0.2">
      <c r="AS10434" s="4" t="s">
        <v>11833</v>
      </c>
      <c r="AT10434" s="4" t="s">
        <v>11834</v>
      </c>
      <c r="AU10434" s="4" t="s">
        <v>456</v>
      </c>
      <c r="AV10434" s="4" t="s">
        <v>796</v>
      </c>
      <c r="AW10434" s="4" t="s">
        <v>701</v>
      </c>
      <c r="AX10434" s="4"/>
      <c r="AY10434" s="4"/>
      <c r="AZ10434" s="4"/>
      <c r="BA10434" s="4"/>
      <c r="BB10434" s="4"/>
      <c r="BC10434" s="4">
        <v>40</v>
      </c>
      <c r="BD10434" t="str">
        <f>IF(AND(ADHOC!$G$15="",ADHOC!$S$4=""),"",IF(ADHOC!$G$15&lt;&gt;"",IF(ADHOC!$G$15=LEFT(Domein!$AS10434,LEN(ADHOC!$G$15)),MAX(Domein!BD$1:'Domein'!BD10433)+1,""),IF(ADHOC!$S$4=LEFT(Domein!$AS10434,LEN(ADHOC!$S$4)),MAX(Domein!BD$1:'Domein'!BD10433)+1,"")))</f>
        <v/>
      </c>
    </row>
    <row r="10435" spans="45:56" x14ac:dyDescent="0.2">
      <c r="AS10435" s="4" t="s">
        <v>10267</v>
      </c>
      <c r="AT10435" s="4" t="s">
        <v>10268</v>
      </c>
      <c r="AU10435" s="4" t="s">
        <v>456</v>
      </c>
      <c r="AV10435" s="4" t="s">
        <v>796</v>
      </c>
      <c r="AW10435" s="4" t="s">
        <v>701</v>
      </c>
      <c r="AX10435" s="4"/>
      <c r="AY10435" s="4"/>
      <c r="AZ10435" s="4"/>
      <c r="BA10435" s="4"/>
      <c r="BB10435" s="4"/>
      <c r="BC10435" s="4">
        <v>40</v>
      </c>
      <c r="BD10435" t="str">
        <f>IF(AND(ADHOC!$G$15="",ADHOC!$S$4=""),"",IF(ADHOC!$G$15&lt;&gt;"",IF(ADHOC!$G$15=LEFT(Domein!$AS10435,LEN(ADHOC!$G$15)),MAX(Domein!BD$1:'Domein'!BD10434)+1,""),IF(ADHOC!$S$4=LEFT(Domein!$AS10435,LEN(ADHOC!$S$4)),MAX(Domein!BD$1:'Domein'!BD10434)+1,"")))</f>
        <v/>
      </c>
    </row>
    <row r="10436" spans="45:56" x14ac:dyDescent="0.2">
      <c r="AS10436" s="4" t="s">
        <v>10269</v>
      </c>
      <c r="AT10436" s="4" t="s">
        <v>10270</v>
      </c>
      <c r="AU10436" s="4" t="s">
        <v>456</v>
      </c>
      <c r="AV10436" s="4" t="s">
        <v>796</v>
      </c>
      <c r="AW10436" s="4" t="s">
        <v>701</v>
      </c>
      <c r="AX10436" s="4"/>
      <c r="AY10436" s="4"/>
      <c r="AZ10436" s="4"/>
      <c r="BA10436" s="4"/>
      <c r="BB10436" s="4"/>
      <c r="BC10436" s="4">
        <v>40</v>
      </c>
      <c r="BD10436" t="str">
        <f>IF(AND(ADHOC!$G$15="",ADHOC!$S$4=""),"",IF(ADHOC!$G$15&lt;&gt;"",IF(ADHOC!$G$15=LEFT(Domein!$AS10436,LEN(ADHOC!$G$15)),MAX(Domein!BD$1:'Domein'!BD10435)+1,""),IF(ADHOC!$S$4=LEFT(Domein!$AS10436,LEN(ADHOC!$S$4)),MAX(Domein!BD$1:'Domein'!BD10435)+1,"")))</f>
        <v/>
      </c>
    </row>
    <row r="10437" spans="45:56" x14ac:dyDescent="0.2">
      <c r="AS10437" s="4" t="s">
        <v>21908</v>
      </c>
      <c r="AT10437" s="4" t="s">
        <v>21909</v>
      </c>
      <c r="AU10437" s="4" t="s">
        <v>456</v>
      </c>
      <c r="AV10437" s="4" t="s">
        <v>796</v>
      </c>
      <c r="AW10437" s="4" t="s">
        <v>701</v>
      </c>
      <c r="AX10437" s="4"/>
      <c r="AY10437" s="4"/>
      <c r="AZ10437" s="4"/>
      <c r="BA10437" s="4"/>
      <c r="BB10437" s="4"/>
      <c r="BC10437" s="4">
        <v>40</v>
      </c>
      <c r="BD10437" t="str">
        <f>IF(AND(ADHOC!$G$15="",ADHOC!$S$4=""),"",IF(ADHOC!$G$15&lt;&gt;"",IF(ADHOC!$G$15=LEFT(Domein!$AS10437,LEN(ADHOC!$G$15)),MAX(Domein!BD$1:'Domein'!BD10436)+1,""),IF(ADHOC!$S$4=LEFT(Domein!$AS10437,LEN(ADHOC!$S$4)),MAX(Domein!BD$1:'Domein'!BD10436)+1,"")))</f>
        <v/>
      </c>
    </row>
    <row r="10438" spans="45:56" x14ac:dyDescent="0.2">
      <c r="AS10438" s="4" t="s">
        <v>10271</v>
      </c>
      <c r="AT10438" s="4" t="s">
        <v>10272</v>
      </c>
      <c r="AU10438" s="4" t="s">
        <v>456</v>
      </c>
      <c r="AV10438" s="4" t="s">
        <v>796</v>
      </c>
      <c r="AW10438" s="4" t="s">
        <v>701</v>
      </c>
      <c r="AX10438" s="4"/>
      <c r="AY10438" s="4"/>
      <c r="AZ10438" s="4"/>
      <c r="BA10438" s="4"/>
      <c r="BB10438" s="4"/>
      <c r="BC10438" s="4">
        <v>40</v>
      </c>
      <c r="BD10438" t="str">
        <f>IF(AND(ADHOC!$G$15="",ADHOC!$S$4=""),"",IF(ADHOC!$G$15&lt;&gt;"",IF(ADHOC!$G$15=LEFT(Domein!$AS10438,LEN(ADHOC!$G$15)),MAX(Domein!BD$1:'Domein'!BD10437)+1,""),IF(ADHOC!$S$4=LEFT(Domein!$AS10438,LEN(ADHOC!$S$4)),MAX(Domein!BD$1:'Domein'!BD10437)+1,"")))</f>
        <v/>
      </c>
    </row>
    <row r="10439" spans="45:56" x14ac:dyDescent="0.2">
      <c r="AS10439" s="4" t="s">
        <v>10273</v>
      </c>
      <c r="AT10439" s="4" t="s">
        <v>10274</v>
      </c>
      <c r="AU10439" s="4" t="s">
        <v>456</v>
      </c>
      <c r="AV10439" s="4" t="s">
        <v>796</v>
      </c>
      <c r="AW10439" s="4" t="s">
        <v>701</v>
      </c>
      <c r="AX10439" s="4"/>
      <c r="AY10439" s="4"/>
      <c r="AZ10439" s="4"/>
      <c r="BA10439" s="4"/>
      <c r="BB10439" s="4"/>
      <c r="BC10439" s="4">
        <v>40</v>
      </c>
      <c r="BD10439" t="str">
        <f>IF(AND(ADHOC!$G$15="",ADHOC!$S$4=""),"",IF(ADHOC!$G$15&lt;&gt;"",IF(ADHOC!$G$15=LEFT(Domein!$AS10439,LEN(ADHOC!$G$15)),MAX(Domein!BD$1:'Domein'!BD10438)+1,""),IF(ADHOC!$S$4=LEFT(Domein!$AS10439,LEN(ADHOC!$S$4)),MAX(Domein!BD$1:'Domein'!BD10438)+1,"")))</f>
        <v/>
      </c>
    </row>
    <row r="10440" spans="45:56" x14ac:dyDescent="0.2">
      <c r="AS10440" s="4" t="s">
        <v>10275</v>
      </c>
      <c r="AT10440" s="4" t="s">
        <v>10276</v>
      </c>
      <c r="AU10440" s="4" t="s">
        <v>456</v>
      </c>
      <c r="AV10440" s="4" t="s">
        <v>796</v>
      </c>
      <c r="AW10440" s="4" t="s">
        <v>701</v>
      </c>
      <c r="AX10440" s="4"/>
      <c r="AY10440" s="4"/>
      <c r="AZ10440" s="4"/>
      <c r="BA10440" s="4"/>
      <c r="BB10440" s="4"/>
      <c r="BC10440" s="4">
        <v>40</v>
      </c>
      <c r="BD10440" t="str">
        <f>IF(AND(ADHOC!$G$15="",ADHOC!$S$4=""),"",IF(ADHOC!$G$15&lt;&gt;"",IF(ADHOC!$G$15=LEFT(Domein!$AS10440,LEN(ADHOC!$G$15)),MAX(Domein!BD$1:'Domein'!BD10439)+1,""),IF(ADHOC!$S$4=LEFT(Domein!$AS10440,LEN(ADHOC!$S$4)),MAX(Domein!BD$1:'Domein'!BD10439)+1,"")))</f>
        <v/>
      </c>
    </row>
    <row r="10441" spans="45:56" x14ac:dyDescent="0.2">
      <c r="AS10441" s="4" t="s">
        <v>10277</v>
      </c>
      <c r="AT10441" s="4" t="s">
        <v>10278</v>
      </c>
      <c r="AU10441" s="4" t="s">
        <v>456</v>
      </c>
      <c r="AV10441" s="4" t="s">
        <v>796</v>
      </c>
      <c r="AW10441" s="4" t="s">
        <v>701</v>
      </c>
      <c r="AX10441" s="4"/>
      <c r="AY10441" s="4"/>
      <c r="AZ10441" s="4"/>
      <c r="BA10441" s="4"/>
      <c r="BB10441" s="4"/>
      <c r="BC10441" s="4">
        <v>40</v>
      </c>
      <c r="BD10441" t="str">
        <f>IF(AND(ADHOC!$G$15="",ADHOC!$S$4=""),"",IF(ADHOC!$G$15&lt;&gt;"",IF(ADHOC!$G$15=LEFT(Domein!$AS10441,LEN(ADHOC!$G$15)),MAX(Domein!BD$1:'Domein'!BD10440)+1,""),IF(ADHOC!$S$4=LEFT(Domein!$AS10441,LEN(ADHOC!$S$4)),MAX(Domein!BD$1:'Domein'!BD10440)+1,"")))</f>
        <v/>
      </c>
    </row>
    <row r="10442" spans="45:56" x14ac:dyDescent="0.2">
      <c r="AS10442" s="4" t="s">
        <v>39115</v>
      </c>
      <c r="AT10442" s="4" t="s">
        <v>39116</v>
      </c>
      <c r="AU10442" s="4" t="s">
        <v>456</v>
      </c>
      <c r="AV10442" s="4" t="s">
        <v>796</v>
      </c>
      <c r="AW10442" s="4" t="s">
        <v>701</v>
      </c>
      <c r="AX10442" s="4"/>
      <c r="AY10442" s="4"/>
      <c r="AZ10442" s="4"/>
      <c r="BA10442" s="4"/>
      <c r="BB10442" s="4"/>
      <c r="BC10442" s="4">
        <v>40</v>
      </c>
      <c r="BD10442" t="str">
        <f>IF(AND(ADHOC!$G$15="",ADHOC!$S$4=""),"",IF(ADHOC!$G$15&lt;&gt;"",IF(ADHOC!$G$15=LEFT(Domein!$AS10442,LEN(ADHOC!$G$15)),MAX(Domein!BD$1:'Domein'!BD10441)+1,""),IF(ADHOC!$S$4=LEFT(Domein!$AS10442,LEN(ADHOC!$S$4)),MAX(Domein!BD$1:'Domein'!BD10441)+1,"")))</f>
        <v/>
      </c>
    </row>
    <row r="10443" spans="45:56" x14ac:dyDescent="0.2">
      <c r="AS10443" s="4" t="s">
        <v>39117</v>
      </c>
      <c r="AT10443" s="4" t="s">
        <v>39116</v>
      </c>
      <c r="AU10443" s="4" t="s">
        <v>456</v>
      </c>
      <c r="AV10443" s="4" t="s">
        <v>796</v>
      </c>
      <c r="AW10443" s="4" t="s">
        <v>701</v>
      </c>
      <c r="AX10443" s="4"/>
      <c r="AY10443" s="4"/>
      <c r="AZ10443" s="4"/>
      <c r="BA10443" s="4"/>
      <c r="BB10443" s="4"/>
      <c r="BC10443" s="4">
        <v>40</v>
      </c>
      <c r="BD10443" t="str">
        <f>IF(AND(ADHOC!$G$15="",ADHOC!$S$4=""),"",IF(ADHOC!$G$15&lt;&gt;"",IF(ADHOC!$G$15=LEFT(Domein!$AS10443,LEN(ADHOC!$G$15)),MAX(Domein!BD$1:'Domein'!BD10442)+1,""),IF(ADHOC!$S$4=LEFT(Domein!$AS10443,LEN(ADHOC!$S$4)),MAX(Domein!BD$1:'Domein'!BD10442)+1,"")))</f>
        <v/>
      </c>
    </row>
    <row r="10444" spans="45:56" x14ac:dyDescent="0.2">
      <c r="AS10444" s="4" t="s">
        <v>39118</v>
      </c>
      <c r="AT10444" s="4" t="s">
        <v>39116</v>
      </c>
      <c r="AU10444" s="4" t="s">
        <v>456</v>
      </c>
      <c r="AV10444" s="4" t="s">
        <v>796</v>
      </c>
      <c r="AW10444" s="4" t="s">
        <v>701</v>
      </c>
      <c r="AX10444" s="4"/>
      <c r="AY10444" s="4"/>
      <c r="AZ10444" s="4"/>
      <c r="BA10444" s="4"/>
      <c r="BB10444" s="4"/>
      <c r="BC10444" s="4">
        <v>40</v>
      </c>
      <c r="BD10444" t="str">
        <f>IF(AND(ADHOC!$G$15="",ADHOC!$S$4=""),"",IF(ADHOC!$G$15&lt;&gt;"",IF(ADHOC!$G$15=LEFT(Domein!$AS10444,LEN(ADHOC!$G$15)),MAX(Domein!BD$1:'Domein'!BD10443)+1,""),IF(ADHOC!$S$4=LEFT(Domein!$AS10444,LEN(ADHOC!$S$4)),MAX(Domein!BD$1:'Domein'!BD10443)+1,"")))</f>
        <v/>
      </c>
    </row>
    <row r="10445" spans="45:56" x14ac:dyDescent="0.2">
      <c r="AS10445" s="4" t="s">
        <v>10279</v>
      </c>
      <c r="AT10445" s="4" t="s">
        <v>10280</v>
      </c>
      <c r="AU10445" s="4" t="s">
        <v>456</v>
      </c>
      <c r="AV10445" s="4" t="s">
        <v>796</v>
      </c>
      <c r="AW10445" s="4" t="s">
        <v>701</v>
      </c>
      <c r="AX10445" s="4"/>
      <c r="AY10445" s="4"/>
      <c r="AZ10445" s="4"/>
      <c r="BA10445" s="4"/>
      <c r="BB10445" s="4"/>
      <c r="BC10445" s="4">
        <v>40</v>
      </c>
      <c r="BD10445" t="str">
        <f>IF(AND(ADHOC!$G$15="",ADHOC!$S$4=""),"",IF(ADHOC!$G$15&lt;&gt;"",IF(ADHOC!$G$15=LEFT(Domein!$AS10445,LEN(ADHOC!$G$15)),MAX(Domein!BD$1:'Domein'!BD10444)+1,""),IF(ADHOC!$S$4=LEFT(Domein!$AS10445,LEN(ADHOC!$S$4)),MAX(Domein!BD$1:'Domein'!BD10444)+1,"")))</f>
        <v/>
      </c>
    </row>
    <row r="10446" spans="45:56" x14ac:dyDescent="0.2">
      <c r="AS10446" s="4" t="s">
        <v>10281</v>
      </c>
      <c r="AT10446" s="4" t="s">
        <v>10282</v>
      </c>
      <c r="AU10446" s="4" t="s">
        <v>456</v>
      </c>
      <c r="AV10446" s="4" t="s">
        <v>796</v>
      </c>
      <c r="AW10446" s="4" t="s">
        <v>701</v>
      </c>
      <c r="AX10446" s="4"/>
      <c r="AY10446" s="4"/>
      <c r="AZ10446" s="4"/>
      <c r="BA10446" s="4"/>
      <c r="BB10446" s="4"/>
      <c r="BC10446" s="4">
        <v>40</v>
      </c>
      <c r="BD10446" t="str">
        <f>IF(AND(ADHOC!$G$15="",ADHOC!$S$4=""),"",IF(ADHOC!$G$15&lt;&gt;"",IF(ADHOC!$G$15=LEFT(Domein!$AS10446,LEN(ADHOC!$G$15)),MAX(Domein!BD$1:'Domein'!BD10445)+1,""),IF(ADHOC!$S$4=LEFT(Domein!$AS10446,LEN(ADHOC!$S$4)),MAX(Domein!BD$1:'Domein'!BD10445)+1,"")))</f>
        <v/>
      </c>
    </row>
    <row r="10447" spans="45:56" x14ac:dyDescent="0.2">
      <c r="AS10447" s="4" t="s">
        <v>17336</v>
      </c>
      <c r="AT10447" s="4" t="s">
        <v>17337</v>
      </c>
      <c r="AU10447" s="4" t="s">
        <v>456</v>
      </c>
      <c r="AV10447" s="4" t="s">
        <v>796</v>
      </c>
      <c r="AW10447" s="4" t="s">
        <v>701</v>
      </c>
      <c r="AX10447" s="4"/>
      <c r="AY10447" s="4"/>
      <c r="AZ10447" s="4"/>
      <c r="BA10447" s="4"/>
      <c r="BB10447" s="4"/>
      <c r="BC10447" s="4">
        <v>40</v>
      </c>
      <c r="BD10447" t="str">
        <f>IF(AND(ADHOC!$G$15="",ADHOC!$S$4=""),"",IF(ADHOC!$G$15&lt;&gt;"",IF(ADHOC!$G$15=LEFT(Domein!$AS10447,LEN(ADHOC!$G$15)),MAX(Domein!BD$1:'Domein'!BD10446)+1,""),IF(ADHOC!$S$4=LEFT(Domein!$AS10447,LEN(ADHOC!$S$4)),MAX(Domein!BD$1:'Domein'!BD10446)+1,"")))</f>
        <v/>
      </c>
    </row>
    <row r="10448" spans="45:56" x14ac:dyDescent="0.2">
      <c r="AS10448" s="4" t="s">
        <v>32995</v>
      </c>
      <c r="AT10448" s="4" t="s">
        <v>32996</v>
      </c>
      <c r="AU10448" s="4" t="s">
        <v>456</v>
      </c>
      <c r="AV10448" s="4" t="s">
        <v>796</v>
      </c>
      <c r="AW10448" s="4" t="s">
        <v>701</v>
      </c>
      <c r="AX10448" s="4"/>
      <c r="AY10448" s="4"/>
      <c r="AZ10448" s="4"/>
      <c r="BA10448" s="4"/>
      <c r="BB10448" s="4"/>
      <c r="BC10448" s="4">
        <v>40</v>
      </c>
      <c r="BD10448" t="str">
        <f>IF(AND(ADHOC!$G$15="",ADHOC!$S$4=""),"",IF(ADHOC!$G$15&lt;&gt;"",IF(ADHOC!$G$15=LEFT(Domein!$AS10448,LEN(ADHOC!$G$15)),MAX(Domein!BD$1:'Domein'!BD10447)+1,""),IF(ADHOC!$S$4=LEFT(Domein!$AS10448,LEN(ADHOC!$S$4)),MAX(Domein!BD$1:'Domein'!BD10447)+1,"")))</f>
        <v/>
      </c>
    </row>
    <row r="10449" spans="45:56" x14ac:dyDescent="0.2">
      <c r="AS10449" s="4" t="s">
        <v>21013</v>
      </c>
      <c r="AT10449" s="4" t="s">
        <v>32678</v>
      </c>
      <c r="AU10449" s="4" t="s">
        <v>456</v>
      </c>
      <c r="AV10449" s="4" t="s">
        <v>796</v>
      </c>
      <c r="AW10449" s="4" t="s">
        <v>701</v>
      </c>
      <c r="AX10449" s="4"/>
      <c r="AY10449" s="4"/>
      <c r="AZ10449" s="4"/>
      <c r="BA10449" s="4"/>
      <c r="BB10449" s="4"/>
      <c r="BC10449" s="4">
        <v>40</v>
      </c>
      <c r="BD10449" t="str">
        <f>IF(AND(ADHOC!$G$15="",ADHOC!$S$4=""),"",IF(ADHOC!$G$15&lt;&gt;"",IF(ADHOC!$G$15=LEFT(Domein!$AS10449,LEN(ADHOC!$G$15)),MAX(Domein!BD$1:'Domein'!BD10448)+1,""),IF(ADHOC!$S$4=LEFT(Domein!$AS10449,LEN(ADHOC!$S$4)),MAX(Domein!BD$1:'Domein'!BD10448)+1,"")))</f>
        <v/>
      </c>
    </row>
    <row r="10450" spans="45:56" x14ac:dyDescent="0.2">
      <c r="AS10450" s="4" t="s">
        <v>3898</v>
      </c>
      <c r="AT10450" s="4" t="s">
        <v>3899</v>
      </c>
      <c r="AU10450" s="4" t="s">
        <v>456</v>
      </c>
      <c r="AV10450" s="4" t="s">
        <v>796</v>
      </c>
      <c r="AW10450" s="4" t="s">
        <v>701</v>
      </c>
      <c r="AX10450" s="4"/>
      <c r="AY10450" s="4"/>
      <c r="AZ10450" s="4"/>
      <c r="BA10450" s="4"/>
      <c r="BB10450" s="4"/>
      <c r="BC10450" s="4">
        <v>40</v>
      </c>
      <c r="BD10450" t="str">
        <f>IF(AND(ADHOC!$G$15="",ADHOC!$S$4=""),"",IF(ADHOC!$G$15&lt;&gt;"",IF(ADHOC!$G$15=LEFT(Domein!$AS10450,LEN(ADHOC!$G$15)),MAX(Domein!BD$1:'Domein'!BD10449)+1,""),IF(ADHOC!$S$4=LEFT(Domein!$AS10450,LEN(ADHOC!$S$4)),MAX(Domein!BD$1:'Domein'!BD10449)+1,"")))</f>
        <v/>
      </c>
    </row>
    <row r="10451" spans="45:56" x14ac:dyDescent="0.2">
      <c r="AS10451" s="4" t="s">
        <v>38958</v>
      </c>
      <c r="AT10451" s="4" t="s">
        <v>38959</v>
      </c>
      <c r="AU10451" s="4" t="s">
        <v>456</v>
      </c>
      <c r="AV10451" s="4" t="s">
        <v>796</v>
      </c>
      <c r="AW10451" s="4" t="s">
        <v>701</v>
      </c>
      <c r="AX10451" s="4"/>
      <c r="AY10451" s="4"/>
      <c r="AZ10451" s="4"/>
      <c r="BA10451" s="4"/>
      <c r="BB10451" s="4"/>
      <c r="BC10451" s="4">
        <v>40</v>
      </c>
      <c r="BD10451" t="str">
        <f>IF(AND(ADHOC!$G$15="",ADHOC!$S$4=""),"",IF(ADHOC!$G$15&lt;&gt;"",IF(ADHOC!$G$15=LEFT(Domein!$AS10451,LEN(ADHOC!$G$15)),MAX(Domein!BD$1:'Domein'!BD10450)+1,""),IF(ADHOC!$S$4=LEFT(Domein!$AS10451,LEN(ADHOC!$S$4)),MAX(Domein!BD$1:'Domein'!BD10450)+1,"")))</f>
        <v/>
      </c>
    </row>
    <row r="10452" spans="45:56" x14ac:dyDescent="0.2">
      <c r="AS10452" s="4" t="s">
        <v>15977</v>
      </c>
      <c r="AT10452" s="4" t="s">
        <v>15978</v>
      </c>
      <c r="AU10452" s="4" t="s">
        <v>456</v>
      </c>
      <c r="AV10452" s="4" t="s">
        <v>796</v>
      </c>
      <c r="AW10452" s="4" t="s">
        <v>701</v>
      </c>
      <c r="AX10452" s="4"/>
      <c r="AY10452" s="4"/>
      <c r="AZ10452" s="4"/>
      <c r="BA10452" s="4"/>
      <c r="BB10452" s="4"/>
      <c r="BC10452" s="4">
        <v>40</v>
      </c>
      <c r="BD10452" t="str">
        <f>IF(AND(ADHOC!$G$15="",ADHOC!$S$4=""),"",IF(ADHOC!$G$15&lt;&gt;"",IF(ADHOC!$G$15=LEFT(Domein!$AS10452,LEN(ADHOC!$G$15)),MAX(Domein!BD$1:'Domein'!BD10451)+1,""),IF(ADHOC!$S$4=LEFT(Domein!$AS10452,LEN(ADHOC!$S$4)),MAX(Domein!BD$1:'Domein'!BD10451)+1,"")))</f>
        <v/>
      </c>
    </row>
    <row r="10453" spans="45:56" x14ac:dyDescent="0.2">
      <c r="AS10453" s="4" t="s">
        <v>35699</v>
      </c>
      <c r="AT10453" s="4" t="s">
        <v>35700</v>
      </c>
      <c r="AU10453" s="4" t="s">
        <v>456</v>
      </c>
      <c r="AV10453" s="4" t="s">
        <v>796</v>
      </c>
      <c r="AW10453" s="4" t="s">
        <v>701</v>
      </c>
      <c r="AX10453" s="4"/>
      <c r="AY10453" s="4"/>
      <c r="AZ10453" s="4"/>
      <c r="BA10453" s="4"/>
      <c r="BB10453" s="4"/>
      <c r="BC10453" s="4">
        <v>40</v>
      </c>
      <c r="BD10453" t="str">
        <f>IF(AND(ADHOC!$G$15="",ADHOC!$S$4=""),"",IF(ADHOC!$G$15&lt;&gt;"",IF(ADHOC!$G$15=LEFT(Domein!$AS10453,LEN(ADHOC!$G$15)),MAX(Domein!BD$1:'Domein'!BD10452)+1,""),IF(ADHOC!$S$4=LEFT(Domein!$AS10453,LEN(ADHOC!$S$4)),MAX(Domein!BD$1:'Domein'!BD10452)+1,"")))</f>
        <v/>
      </c>
    </row>
    <row r="10454" spans="45:56" x14ac:dyDescent="0.2">
      <c r="AS10454" s="4" t="s">
        <v>35701</v>
      </c>
      <c r="AT10454" s="4" t="s">
        <v>35700</v>
      </c>
      <c r="AU10454" s="4" t="s">
        <v>456</v>
      </c>
      <c r="AV10454" s="4" t="s">
        <v>796</v>
      </c>
      <c r="AW10454" s="4" t="s">
        <v>701</v>
      </c>
      <c r="AX10454" s="4"/>
      <c r="AY10454" s="4"/>
      <c r="AZ10454" s="4"/>
      <c r="BA10454" s="4"/>
      <c r="BB10454" s="4"/>
      <c r="BC10454" s="4">
        <v>40</v>
      </c>
      <c r="BD10454" t="str">
        <f>IF(AND(ADHOC!$G$15="",ADHOC!$S$4=""),"",IF(ADHOC!$G$15&lt;&gt;"",IF(ADHOC!$G$15=LEFT(Domein!$AS10454,LEN(ADHOC!$G$15)),MAX(Domein!BD$1:'Domein'!BD10453)+1,""),IF(ADHOC!$S$4=LEFT(Domein!$AS10454,LEN(ADHOC!$S$4)),MAX(Domein!BD$1:'Domein'!BD10453)+1,"")))</f>
        <v/>
      </c>
    </row>
    <row r="10455" spans="45:56" x14ac:dyDescent="0.2">
      <c r="AS10455" s="4" t="s">
        <v>35702</v>
      </c>
      <c r="AT10455" s="4" t="s">
        <v>35700</v>
      </c>
      <c r="AU10455" s="4" t="s">
        <v>456</v>
      </c>
      <c r="AV10455" s="4" t="s">
        <v>796</v>
      </c>
      <c r="AW10455" s="4" t="s">
        <v>701</v>
      </c>
      <c r="AX10455" s="4"/>
      <c r="AY10455" s="4"/>
      <c r="AZ10455" s="4"/>
      <c r="BA10455" s="4"/>
      <c r="BB10455" s="4"/>
      <c r="BC10455" s="4">
        <v>40</v>
      </c>
      <c r="BD10455" t="str">
        <f>IF(AND(ADHOC!$G$15="",ADHOC!$S$4=""),"",IF(ADHOC!$G$15&lt;&gt;"",IF(ADHOC!$G$15=LEFT(Domein!$AS10455,LEN(ADHOC!$G$15)),MAX(Domein!BD$1:'Domein'!BD10454)+1,""),IF(ADHOC!$S$4=LEFT(Domein!$AS10455,LEN(ADHOC!$S$4)),MAX(Domein!BD$1:'Domein'!BD10454)+1,"")))</f>
        <v/>
      </c>
    </row>
    <row r="10456" spans="45:56" x14ac:dyDescent="0.2">
      <c r="AS10456" s="4" t="s">
        <v>15638</v>
      </c>
      <c r="AT10456" s="4" t="s">
        <v>15639</v>
      </c>
      <c r="AU10456" s="4" t="s">
        <v>456</v>
      </c>
      <c r="AV10456" s="4" t="s">
        <v>796</v>
      </c>
      <c r="AW10456" s="4" t="s">
        <v>701</v>
      </c>
      <c r="AX10456" s="4"/>
      <c r="AY10456" s="4"/>
      <c r="AZ10456" s="4"/>
      <c r="BA10456" s="4"/>
      <c r="BB10456" s="4"/>
      <c r="BC10456" s="4">
        <v>40</v>
      </c>
      <c r="BD10456" t="str">
        <f>IF(AND(ADHOC!$G$15="",ADHOC!$S$4=""),"",IF(ADHOC!$G$15&lt;&gt;"",IF(ADHOC!$G$15=LEFT(Domein!$AS10456,LEN(ADHOC!$G$15)),MAX(Domein!BD$1:'Domein'!BD10455)+1,""),IF(ADHOC!$S$4=LEFT(Domein!$AS10456,LEN(ADHOC!$S$4)),MAX(Domein!BD$1:'Domein'!BD10455)+1,"")))</f>
        <v/>
      </c>
    </row>
    <row r="10457" spans="45:56" x14ac:dyDescent="0.2">
      <c r="AS10457" s="4" t="s">
        <v>32924</v>
      </c>
      <c r="AT10457" s="4" t="s">
        <v>32925</v>
      </c>
      <c r="AU10457" s="4" t="s">
        <v>456</v>
      </c>
      <c r="AV10457" s="4" t="s">
        <v>796</v>
      </c>
      <c r="AW10457" s="4" t="s">
        <v>701</v>
      </c>
      <c r="AX10457" s="4"/>
      <c r="AY10457" s="4"/>
      <c r="AZ10457" s="4"/>
      <c r="BA10457" s="4"/>
      <c r="BB10457" s="4"/>
      <c r="BC10457" s="4">
        <v>40</v>
      </c>
      <c r="BD10457" t="str">
        <f>IF(AND(ADHOC!$G$15="",ADHOC!$S$4=""),"",IF(ADHOC!$G$15&lt;&gt;"",IF(ADHOC!$G$15=LEFT(Domein!$AS10457,LEN(ADHOC!$G$15)),MAX(Domein!BD$1:'Domein'!BD10456)+1,""),IF(ADHOC!$S$4=LEFT(Domein!$AS10457,LEN(ADHOC!$S$4)),MAX(Domein!BD$1:'Domein'!BD10456)+1,"")))</f>
        <v/>
      </c>
    </row>
    <row r="10458" spans="45:56" x14ac:dyDescent="0.2">
      <c r="AS10458" s="4" t="s">
        <v>10283</v>
      </c>
      <c r="AT10458" s="4" t="s">
        <v>10284</v>
      </c>
      <c r="AU10458" s="4" t="s">
        <v>456</v>
      </c>
      <c r="AV10458" s="4" t="s">
        <v>796</v>
      </c>
      <c r="AW10458" s="4" t="s">
        <v>701</v>
      </c>
      <c r="AX10458" s="4"/>
      <c r="AY10458" s="4"/>
      <c r="AZ10458" s="4"/>
      <c r="BA10458" s="4"/>
      <c r="BB10458" s="4"/>
      <c r="BC10458" s="4">
        <v>40</v>
      </c>
      <c r="BD10458" t="str">
        <f>IF(AND(ADHOC!$G$15="",ADHOC!$S$4=""),"",IF(ADHOC!$G$15&lt;&gt;"",IF(ADHOC!$G$15=LEFT(Domein!$AS10458,LEN(ADHOC!$G$15)),MAX(Domein!BD$1:'Domein'!BD10457)+1,""),IF(ADHOC!$S$4=LEFT(Domein!$AS10458,LEN(ADHOC!$S$4)),MAX(Domein!BD$1:'Domein'!BD10457)+1,"")))</f>
        <v/>
      </c>
    </row>
    <row r="10459" spans="45:56" x14ac:dyDescent="0.2">
      <c r="AS10459" s="4" t="s">
        <v>10285</v>
      </c>
      <c r="AT10459" s="4" t="s">
        <v>10286</v>
      </c>
      <c r="AU10459" s="4" t="s">
        <v>456</v>
      </c>
      <c r="AV10459" s="4" t="s">
        <v>796</v>
      </c>
      <c r="AW10459" s="4" t="s">
        <v>701</v>
      </c>
      <c r="AX10459" s="4"/>
      <c r="AY10459" s="4"/>
      <c r="AZ10459" s="4"/>
      <c r="BA10459" s="4"/>
      <c r="BB10459" s="4"/>
      <c r="BC10459" s="4">
        <v>40</v>
      </c>
      <c r="BD10459" t="str">
        <f>IF(AND(ADHOC!$G$15="",ADHOC!$S$4=""),"",IF(ADHOC!$G$15&lt;&gt;"",IF(ADHOC!$G$15=LEFT(Domein!$AS10459,LEN(ADHOC!$G$15)),MAX(Domein!BD$1:'Domein'!BD10458)+1,""),IF(ADHOC!$S$4=LEFT(Domein!$AS10459,LEN(ADHOC!$S$4)),MAX(Domein!BD$1:'Domein'!BD10458)+1,"")))</f>
        <v/>
      </c>
    </row>
    <row r="10460" spans="45:56" x14ac:dyDescent="0.2">
      <c r="AS10460" s="4" t="s">
        <v>11923</v>
      </c>
      <c r="AT10460" s="4" t="s">
        <v>11924</v>
      </c>
      <c r="AU10460" s="4" t="s">
        <v>456</v>
      </c>
      <c r="AV10460" s="4" t="s">
        <v>796</v>
      </c>
      <c r="AW10460" s="4" t="s">
        <v>701</v>
      </c>
      <c r="AX10460" s="4"/>
      <c r="AY10460" s="4"/>
      <c r="AZ10460" s="4"/>
      <c r="BA10460" s="4"/>
      <c r="BB10460" s="4"/>
      <c r="BC10460" s="4">
        <v>40</v>
      </c>
      <c r="BD10460" t="str">
        <f>IF(AND(ADHOC!$G$15="",ADHOC!$S$4=""),"",IF(ADHOC!$G$15&lt;&gt;"",IF(ADHOC!$G$15=LEFT(Domein!$AS10460,LEN(ADHOC!$G$15)),MAX(Domein!BD$1:'Domein'!BD10459)+1,""),IF(ADHOC!$S$4=LEFT(Domein!$AS10460,LEN(ADHOC!$S$4)),MAX(Domein!BD$1:'Domein'!BD10459)+1,"")))</f>
        <v/>
      </c>
    </row>
    <row r="10461" spans="45:56" x14ac:dyDescent="0.2">
      <c r="AS10461" s="4" t="s">
        <v>39064</v>
      </c>
      <c r="AT10461" s="4" t="s">
        <v>39065</v>
      </c>
      <c r="AU10461" s="4" t="s">
        <v>456</v>
      </c>
      <c r="AV10461" s="4" t="s">
        <v>796</v>
      </c>
      <c r="AW10461" s="4" t="s">
        <v>701</v>
      </c>
      <c r="AX10461" s="4"/>
      <c r="AY10461" s="4"/>
      <c r="AZ10461" s="4"/>
      <c r="BA10461" s="4"/>
      <c r="BB10461" s="4"/>
      <c r="BC10461" s="4">
        <v>40</v>
      </c>
      <c r="BD10461" t="str">
        <f>IF(AND(ADHOC!$G$15="",ADHOC!$S$4=""),"",IF(ADHOC!$G$15&lt;&gt;"",IF(ADHOC!$G$15=LEFT(Domein!$AS10461,LEN(ADHOC!$G$15)),MAX(Domein!BD$1:'Domein'!BD10460)+1,""),IF(ADHOC!$S$4=LEFT(Domein!$AS10461,LEN(ADHOC!$S$4)),MAX(Domein!BD$1:'Domein'!BD10460)+1,"")))</f>
        <v/>
      </c>
    </row>
    <row r="10462" spans="45:56" x14ac:dyDescent="0.2">
      <c r="AS10462" s="4" t="s">
        <v>35719</v>
      </c>
      <c r="AT10462" s="4" t="s">
        <v>35720</v>
      </c>
      <c r="AU10462" s="4" t="s">
        <v>456</v>
      </c>
      <c r="AV10462" s="4" t="s">
        <v>796</v>
      </c>
      <c r="AW10462" s="4" t="s">
        <v>701</v>
      </c>
      <c r="AX10462" s="4"/>
      <c r="AY10462" s="4"/>
      <c r="AZ10462" s="4"/>
      <c r="BA10462" s="4"/>
      <c r="BB10462" s="4"/>
      <c r="BC10462" s="4">
        <v>40</v>
      </c>
      <c r="BD10462" t="str">
        <f>IF(AND(ADHOC!$G$15="",ADHOC!$S$4=""),"",IF(ADHOC!$G$15&lt;&gt;"",IF(ADHOC!$G$15=LEFT(Domein!$AS10462,LEN(ADHOC!$G$15)),MAX(Domein!BD$1:'Domein'!BD10461)+1,""),IF(ADHOC!$S$4=LEFT(Domein!$AS10462,LEN(ADHOC!$S$4)),MAX(Domein!BD$1:'Domein'!BD10461)+1,"")))</f>
        <v/>
      </c>
    </row>
    <row r="10463" spans="45:56" x14ac:dyDescent="0.2">
      <c r="AS10463" s="4" t="s">
        <v>15261</v>
      </c>
      <c r="AT10463" s="4" t="s">
        <v>15262</v>
      </c>
      <c r="AU10463" s="4" t="s">
        <v>456</v>
      </c>
      <c r="AV10463" s="4" t="s">
        <v>796</v>
      </c>
      <c r="AW10463" s="4" t="s">
        <v>1167</v>
      </c>
      <c r="AX10463" s="4"/>
      <c r="AY10463" s="4"/>
      <c r="AZ10463" s="4"/>
      <c r="BA10463" s="4"/>
      <c r="BB10463" s="4"/>
      <c r="BC10463" s="4">
        <v>40</v>
      </c>
      <c r="BD10463" t="str">
        <f>IF(AND(ADHOC!$G$15="",ADHOC!$S$4=""),"",IF(ADHOC!$G$15&lt;&gt;"",IF(ADHOC!$G$15=LEFT(Domein!$AS10463,LEN(ADHOC!$G$15)),MAX(Domein!BD$1:'Domein'!BD10462)+1,""),IF(ADHOC!$S$4=LEFT(Domein!$AS10463,LEN(ADHOC!$S$4)),MAX(Domein!BD$1:'Domein'!BD10462)+1,"")))</f>
        <v/>
      </c>
    </row>
    <row r="10464" spans="45:56" x14ac:dyDescent="0.2">
      <c r="AS10464" s="4" t="s">
        <v>10287</v>
      </c>
      <c r="AT10464" s="4" t="s">
        <v>10288</v>
      </c>
      <c r="AU10464" s="4" t="s">
        <v>456</v>
      </c>
      <c r="AV10464" s="4" t="s">
        <v>796</v>
      </c>
      <c r="AW10464" s="4" t="s">
        <v>701</v>
      </c>
      <c r="AX10464" s="4"/>
      <c r="AY10464" s="4"/>
      <c r="AZ10464" s="4"/>
      <c r="BA10464" s="4"/>
      <c r="BB10464" s="4"/>
      <c r="BC10464" s="4">
        <v>40</v>
      </c>
      <c r="BD10464" t="str">
        <f>IF(AND(ADHOC!$G$15="",ADHOC!$S$4=""),"",IF(ADHOC!$G$15&lt;&gt;"",IF(ADHOC!$G$15=LEFT(Domein!$AS10464,LEN(ADHOC!$G$15)),MAX(Domein!BD$1:'Domein'!BD10463)+1,""),IF(ADHOC!$S$4=LEFT(Domein!$AS10464,LEN(ADHOC!$S$4)),MAX(Domein!BD$1:'Domein'!BD10463)+1,"")))</f>
        <v/>
      </c>
    </row>
    <row r="10465" spans="45:56" x14ac:dyDescent="0.2">
      <c r="AS10465" s="4" t="s">
        <v>33972</v>
      </c>
      <c r="AT10465" s="4" t="s">
        <v>33973</v>
      </c>
      <c r="AU10465" s="4" t="s">
        <v>456</v>
      </c>
      <c r="AV10465" s="4" t="s">
        <v>796</v>
      </c>
      <c r="AW10465" s="4" t="s">
        <v>701</v>
      </c>
      <c r="AX10465" s="4"/>
      <c r="AY10465" s="4"/>
      <c r="AZ10465" s="4"/>
      <c r="BA10465" s="4"/>
      <c r="BB10465" s="4"/>
      <c r="BC10465" s="4">
        <v>40</v>
      </c>
      <c r="BD10465" t="str">
        <f>IF(AND(ADHOC!$G$15="",ADHOC!$S$4=""),"",IF(ADHOC!$G$15&lt;&gt;"",IF(ADHOC!$G$15=LEFT(Domein!$AS10465,LEN(ADHOC!$G$15)),MAX(Domein!BD$1:'Domein'!BD10464)+1,""),IF(ADHOC!$S$4=LEFT(Domein!$AS10465,LEN(ADHOC!$S$4)),MAX(Domein!BD$1:'Domein'!BD10464)+1,"")))</f>
        <v/>
      </c>
    </row>
    <row r="10466" spans="45:56" x14ac:dyDescent="0.2">
      <c r="AS10466" s="4" t="s">
        <v>3900</v>
      </c>
      <c r="AT10466" s="4" t="s">
        <v>3901</v>
      </c>
      <c r="AU10466" s="4" t="s">
        <v>456</v>
      </c>
      <c r="AV10466" s="4" t="s">
        <v>796</v>
      </c>
      <c r="AW10466" s="4" t="s">
        <v>701</v>
      </c>
      <c r="AX10466" s="4"/>
      <c r="AY10466" s="4"/>
      <c r="AZ10466" s="4"/>
      <c r="BA10466" s="4"/>
      <c r="BB10466" s="4"/>
      <c r="BC10466" s="4">
        <v>40</v>
      </c>
      <c r="BD10466" t="str">
        <f>IF(AND(ADHOC!$G$15="",ADHOC!$S$4=""),"",IF(ADHOC!$G$15&lt;&gt;"",IF(ADHOC!$G$15=LEFT(Domein!$AS10466,LEN(ADHOC!$G$15)),MAX(Domein!BD$1:'Domein'!BD10465)+1,""),IF(ADHOC!$S$4=LEFT(Domein!$AS10466,LEN(ADHOC!$S$4)),MAX(Domein!BD$1:'Domein'!BD10465)+1,"")))</f>
        <v/>
      </c>
    </row>
    <row r="10467" spans="45:56" x14ac:dyDescent="0.2">
      <c r="AS10467" s="4" t="s">
        <v>10289</v>
      </c>
      <c r="AT10467" s="4" t="s">
        <v>10290</v>
      </c>
      <c r="AU10467" s="4" t="s">
        <v>456</v>
      </c>
      <c r="AV10467" s="4" t="s">
        <v>796</v>
      </c>
      <c r="AW10467" s="4" t="s">
        <v>701</v>
      </c>
      <c r="AX10467" s="4"/>
      <c r="AY10467" s="4"/>
      <c r="AZ10467" s="4"/>
      <c r="BA10467" s="4"/>
      <c r="BB10467" s="4"/>
      <c r="BC10467" s="4">
        <v>40</v>
      </c>
      <c r="BD10467" t="str">
        <f>IF(AND(ADHOC!$G$15="",ADHOC!$S$4=""),"",IF(ADHOC!$G$15&lt;&gt;"",IF(ADHOC!$G$15=LEFT(Domein!$AS10467,LEN(ADHOC!$G$15)),MAX(Domein!BD$1:'Domein'!BD10466)+1,""),IF(ADHOC!$S$4=LEFT(Domein!$AS10467,LEN(ADHOC!$S$4)),MAX(Domein!BD$1:'Domein'!BD10466)+1,"")))</f>
        <v/>
      </c>
    </row>
    <row r="10468" spans="45:56" x14ac:dyDescent="0.2">
      <c r="AS10468" s="4" t="s">
        <v>10291</v>
      </c>
      <c r="AT10468" s="4" t="s">
        <v>10292</v>
      </c>
      <c r="AU10468" s="4" t="s">
        <v>456</v>
      </c>
      <c r="AV10468" s="4" t="s">
        <v>796</v>
      </c>
      <c r="AW10468" s="4" t="s">
        <v>701</v>
      </c>
      <c r="AX10468" s="4"/>
      <c r="AY10468" s="4"/>
      <c r="AZ10468" s="4"/>
      <c r="BA10468" s="4"/>
      <c r="BB10468" s="4"/>
      <c r="BC10468" s="4">
        <v>40</v>
      </c>
      <c r="BD10468" t="str">
        <f>IF(AND(ADHOC!$G$15="",ADHOC!$S$4=""),"",IF(ADHOC!$G$15&lt;&gt;"",IF(ADHOC!$G$15=LEFT(Domein!$AS10468,LEN(ADHOC!$G$15)),MAX(Domein!BD$1:'Domein'!BD10467)+1,""),IF(ADHOC!$S$4=LEFT(Domein!$AS10468,LEN(ADHOC!$S$4)),MAX(Domein!BD$1:'Domein'!BD10467)+1,"")))</f>
        <v/>
      </c>
    </row>
    <row r="10469" spans="45:56" x14ac:dyDescent="0.2">
      <c r="AS10469" s="4" t="s">
        <v>10293</v>
      </c>
      <c r="AT10469" s="4" t="s">
        <v>10294</v>
      </c>
      <c r="AU10469" s="4" t="s">
        <v>456</v>
      </c>
      <c r="AV10469" s="4" t="s">
        <v>796</v>
      </c>
      <c r="AW10469" s="4" t="s">
        <v>701</v>
      </c>
      <c r="AX10469" s="4"/>
      <c r="AY10469" s="4"/>
      <c r="AZ10469" s="4"/>
      <c r="BA10469" s="4"/>
      <c r="BB10469" s="4"/>
      <c r="BC10469" s="4">
        <v>40</v>
      </c>
      <c r="BD10469" t="str">
        <f>IF(AND(ADHOC!$G$15="",ADHOC!$S$4=""),"",IF(ADHOC!$G$15&lt;&gt;"",IF(ADHOC!$G$15=LEFT(Domein!$AS10469,LEN(ADHOC!$G$15)),MAX(Domein!BD$1:'Domein'!BD10468)+1,""),IF(ADHOC!$S$4=LEFT(Domein!$AS10469,LEN(ADHOC!$S$4)),MAX(Domein!BD$1:'Domein'!BD10468)+1,"")))</f>
        <v/>
      </c>
    </row>
    <row r="10470" spans="45:56" x14ac:dyDescent="0.2">
      <c r="AS10470" s="4" t="s">
        <v>33138</v>
      </c>
      <c r="AT10470" s="4" t="s">
        <v>33139</v>
      </c>
      <c r="AU10470" s="4" t="s">
        <v>456</v>
      </c>
      <c r="AV10470" s="4" t="s">
        <v>796</v>
      </c>
      <c r="AW10470" s="4" t="s">
        <v>701</v>
      </c>
      <c r="AX10470" s="4"/>
      <c r="AY10470" s="4"/>
      <c r="AZ10470" s="4"/>
      <c r="BA10470" s="4"/>
      <c r="BB10470" s="4"/>
      <c r="BC10470" s="4">
        <v>40</v>
      </c>
      <c r="BD10470" t="str">
        <f>IF(AND(ADHOC!$G$15="",ADHOC!$S$4=""),"",IF(ADHOC!$G$15&lt;&gt;"",IF(ADHOC!$G$15=LEFT(Domein!$AS10470,LEN(ADHOC!$G$15)),MAX(Domein!BD$1:'Domein'!BD10469)+1,""),IF(ADHOC!$S$4=LEFT(Domein!$AS10470,LEN(ADHOC!$S$4)),MAX(Domein!BD$1:'Domein'!BD10469)+1,"")))</f>
        <v/>
      </c>
    </row>
    <row r="10471" spans="45:56" x14ac:dyDescent="0.2">
      <c r="AS10471" s="4" t="s">
        <v>10295</v>
      </c>
      <c r="AT10471" s="4" t="s">
        <v>10296</v>
      </c>
      <c r="AU10471" s="4" t="s">
        <v>456</v>
      </c>
      <c r="AV10471" s="4" t="s">
        <v>796</v>
      </c>
      <c r="AW10471" s="4" t="s">
        <v>701</v>
      </c>
      <c r="AX10471" s="4"/>
      <c r="AY10471" s="4"/>
      <c r="AZ10471" s="4"/>
      <c r="BA10471" s="4"/>
      <c r="BB10471" s="4"/>
      <c r="BC10471" s="4">
        <v>40</v>
      </c>
      <c r="BD10471" t="str">
        <f>IF(AND(ADHOC!$G$15="",ADHOC!$S$4=""),"",IF(ADHOC!$G$15&lt;&gt;"",IF(ADHOC!$G$15=LEFT(Domein!$AS10471,LEN(ADHOC!$G$15)),MAX(Domein!BD$1:'Domein'!BD10470)+1,""),IF(ADHOC!$S$4=LEFT(Domein!$AS10471,LEN(ADHOC!$S$4)),MAX(Domein!BD$1:'Domein'!BD10470)+1,"")))</f>
        <v/>
      </c>
    </row>
    <row r="10472" spans="45:56" x14ac:dyDescent="0.2">
      <c r="AS10472" s="4" t="s">
        <v>15860</v>
      </c>
      <c r="AT10472" s="4" t="s">
        <v>15861</v>
      </c>
      <c r="AU10472" s="4" t="s">
        <v>456</v>
      </c>
      <c r="AV10472" s="4" t="s">
        <v>802</v>
      </c>
      <c r="AW10472" s="4" t="s">
        <v>701</v>
      </c>
      <c r="AX10472" s="4"/>
      <c r="AY10472" s="4"/>
      <c r="AZ10472" s="4"/>
      <c r="BA10472" s="4"/>
      <c r="BB10472" s="4"/>
      <c r="BC10472" s="4">
        <v>40</v>
      </c>
      <c r="BD10472" t="str">
        <f>IF(AND(ADHOC!$G$15="",ADHOC!$S$4=""),"",IF(ADHOC!$G$15&lt;&gt;"",IF(ADHOC!$G$15=LEFT(Domein!$AS10472,LEN(ADHOC!$G$15)),MAX(Domein!BD$1:'Domein'!BD10471)+1,""),IF(ADHOC!$S$4=LEFT(Domein!$AS10472,LEN(ADHOC!$S$4)),MAX(Domein!BD$1:'Domein'!BD10471)+1,"")))</f>
        <v/>
      </c>
    </row>
    <row r="10473" spans="45:56" x14ac:dyDescent="0.2">
      <c r="AS10473" s="4" t="s">
        <v>10297</v>
      </c>
      <c r="AT10473" s="4" t="s">
        <v>10298</v>
      </c>
      <c r="AU10473" s="4" t="s">
        <v>456</v>
      </c>
      <c r="AV10473" s="4" t="s">
        <v>796</v>
      </c>
      <c r="AW10473" s="4" t="s">
        <v>701</v>
      </c>
      <c r="AX10473" s="4"/>
      <c r="AY10473" s="4"/>
      <c r="AZ10473" s="4"/>
      <c r="BA10473" s="4"/>
      <c r="BB10473" s="4"/>
      <c r="BC10473" s="4">
        <v>40</v>
      </c>
      <c r="BD10473" t="str">
        <f>IF(AND(ADHOC!$G$15="",ADHOC!$S$4=""),"",IF(ADHOC!$G$15&lt;&gt;"",IF(ADHOC!$G$15=LEFT(Domein!$AS10473,LEN(ADHOC!$G$15)),MAX(Domein!BD$1:'Domein'!BD10472)+1,""),IF(ADHOC!$S$4=LEFT(Domein!$AS10473,LEN(ADHOC!$S$4)),MAX(Domein!BD$1:'Domein'!BD10472)+1,"")))</f>
        <v/>
      </c>
    </row>
    <row r="10474" spans="45:56" x14ac:dyDescent="0.2">
      <c r="AS10474" s="4" t="s">
        <v>10299</v>
      </c>
      <c r="AT10474" s="4" t="s">
        <v>10300</v>
      </c>
      <c r="AU10474" s="4" t="s">
        <v>456</v>
      </c>
      <c r="AV10474" s="4" t="s">
        <v>796</v>
      </c>
      <c r="AW10474" s="4" t="s">
        <v>701</v>
      </c>
      <c r="AX10474" s="4"/>
      <c r="AY10474" s="4"/>
      <c r="AZ10474" s="4"/>
      <c r="BA10474" s="4"/>
      <c r="BB10474" s="4"/>
      <c r="BC10474" s="4">
        <v>40</v>
      </c>
      <c r="BD10474" t="str">
        <f>IF(AND(ADHOC!$G$15="",ADHOC!$S$4=""),"",IF(ADHOC!$G$15&lt;&gt;"",IF(ADHOC!$G$15=LEFT(Domein!$AS10474,LEN(ADHOC!$G$15)),MAX(Domein!BD$1:'Domein'!BD10473)+1,""),IF(ADHOC!$S$4=LEFT(Domein!$AS10474,LEN(ADHOC!$S$4)),MAX(Domein!BD$1:'Domein'!BD10473)+1,"")))</f>
        <v/>
      </c>
    </row>
    <row r="10475" spans="45:56" x14ac:dyDescent="0.2">
      <c r="AS10475" s="4" t="s">
        <v>10301</v>
      </c>
      <c r="AT10475" s="4" t="s">
        <v>10302</v>
      </c>
      <c r="AU10475" s="4" t="s">
        <v>456</v>
      </c>
      <c r="AV10475" s="4" t="s">
        <v>796</v>
      </c>
      <c r="AW10475" s="4" t="s">
        <v>701</v>
      </c>
      <c r="AX10475" s="4"/>
      <c r="AY10475" s="4"/>
      <c r="AZ10475" s="4"/>
      <c r="BA10475" s="4"/>
      <c r="BB10475" s="4"/>
      <c r="BC10475" s="4">
        <v>40</v>
      </c>
      <c r="BD10475" t="str">
        <f>IF(AND(ADHOC!$G$15="",ADHOC!$S$4=""),"",IF(ADHOC!$G$15&lt;&gt;"",IF(ADHOC!$G$15=LEFT(Domein!$AS10475,LEN(ADHOC!$G$15)),MAX(Domein!BD$1:'Domein'!BD10474)+1,""),IF(ADHOC!$S$4=LEFT(Domein!$AS10475,LEN(ADHOC!$S$4)),MAX(Domein!BD$1:'Domein'!BD10474)+1,"")))</f>
        <v/>
      </c>
    </row>
    <row r="10476" spans="45:56" x14ac:dyDescent="0.2">
      <c r="AS10476" s="4" t="s">
        <v>33974</v>
      </c>
      <c r="AT10476" s="4" t="s">
        <v>33975</v>
      </c>
      <c r="AU10476" s="4" t="s">
        <v>456</v>
      </c>
      <c r="AV10476" s="4" t="s">
        <v>796</v>
      </c>
      <c r="AW10476" s="4" t="s">
        <v>701</v>
      </c>
      <c r="AX10476" s="4"/>
      <c r="AY10476" s="4"/>
      <c r="AZ10476" s="4"/>
      <c r="BA10476" s="4"/>
      <c r="BB10476" s="4"/>
      <c r="BC10476" s="4">
        <v>40</v>
      </c>
      <c r="BD10476" t="str">
        <f>IF(AND(ADHOC!$G$15="",ADHOC!$S$4=""),"",IF(ADHOC!$G$15&lt;&gt;"",IF(ADHOC!$G$15=LEFT(Domein!$AS10476,LEN(ADHOC!$G$15)),MAX(Domein!BD$1:'Domein'!BD10475)+1,""),IF(ADHOC!$S$4=LEFT(Domein!$AS10476,LEN(ADHOC!$S$4)),MAX(Domein!BD$1:'Domein'!BD10475)+1,"")))</f>
        <v/>
      </c>
    </row>
    <row r="10477" spans="45:56" x14ac:dyDescent="0.2">
      <c r="AS10477" s="4" t="s">
        <v>10303</v>
      </c>
      <c r="AT10477" s="4" t="s">
        <v>10304</v>
      </c>
      <c r="AU10477" s="4" t="s">
        <v>456</v>
      </c>
      <c r="AV10477" s="4" t="s">
        <v>796</v>
      </c>
      <c r="AW10477" s="4" t="s">
        <v>701</v>
      </c>
      <c r="AX10477" s="4"/>
      <c r="AY10477" s="4"/>
      <c r="AZ10477" s="4"/>
      <c r="BA10477" s="4"/>
      <c r="BB10477" s="4"/>
      <c r="BC10477" s="4">
        <v>40</v>
      </c>
      <c r="BD10477" t="str">
        <f>IF(AND(ADHOC!$G$15="",ADHOC!$S$4=""),"",IF(ADHOC!$G$15&lt;&gt;"",IF(ADHOC!$G$15=LEFT(Domein!$AS10477,LEN(ADHOC!$G$15)),MAX(Domein!BD$1:'Domein'!BD10476)+1,""),IF(ADHOC!$S$4=LEFT(Domein!$AS10477,LEN(ADHOC!$S$4)),MAX(Domein!BD$1:'Domein'!BD10476)+1,"")))</f>
        <v/>
      </c>
    </row>
    <row r="10478" spans="45:56" x14ac:dyDescent="0.2">
      <c r="AS10478" s="4" t="s">
        <v>32997</v>
      </c>
      <c r="AT10478" s="4" t="s">
        <v>32998</v>
      </c>
      <c r="AU10478" s="4" t="s">
        <v>456</v>
      </c>
      <c r="AV10478" s="4" t="s">
        <v>796</v>
      </c>
      <c r="AW10478" s="4" t="s">
        <v>701</v>
      </c>
      <c r="AX10478" s="4"/>
      <c r="AY10478" s="4"/>
      <c r="AZ10478" s="4"/>
      <c r="BA10478" s="4"/>
      <c r="BB10478" s="4"/>
      <c r="BC10478" s="4">
        <v>40</v>
      </c>
      <c r="BD10478" t="str">
        <f>IF(AND(ADHOC!$G$15="",ADHOC!$S$4=""),"",IF(ADHOC!$G$15&lt;&gt;"",IF(ADHOC!$G$15=LEFT(Domein!$AS10478,LEN(ADHOC!$G$15)),MAX(Domein!BD$1:'Domein'!BD10477)+1,""),IF(ADHOC!$S$4=LEFT(Domein!$AS10478,LEN(ADHOC!$S$4)),MAX(Domein!BD$1:'Domein'!BD10477)+1,"")))</f>
        <v/>
      </c>
    </row>
    <row r="10479" spans="45:56" x14ac:dyDescent="0.2">
      <c r="AS10479" s="4" t="s">
        <v>33976</v>
      </c>
      <c r="AT10479" s="4" t="s">
        <v>33977</v>
      </c>
      <c r="AU10479" s="4" t="s">
        <v>456</v>
      </c>
      <c r="AV10479" s="4" t="s">
        <v>796</v>
      </c>
      <c r="AW10479" s="4" t="s">
        <v>701</v>
      </c>
      <c r="AX10479" s="4"/>
      <c r="AY10479" s="4"/>
      <c r="AZ10479" s="4"/>
      <c r="BA10479" s="4"/>
      <c r="BB10479" s="4"/>
      <c r="BC10479" s="4">
        <v>40</v>
      </c>
      <c r="BD10479" t="str">
        <f>IF(AND(ADHOC!$G$15="",ADHOC!$S$4=""),"",IF(ADHOC!$G$15&lt;&gt;"",IF(ADHOC!$G$15=LEFT(Domein!$AS10479,LEN(ADHOC!$G$15)),MAX(Domein!BD$1:'Domein'!BD10478)+1,""),IF(ADHOC!$S$4=LEFT(Domein!$AS10479,LEN(ADHOC!$S$4)),MAX(Domein!BD$1:'Domein'!BD10478)+1,"")))</f>
        <v/>
      </c>
    </row>
    <row r="10480" spans="45:56" x14ac:dyDescent="0.2">
      <c r="AS10480" s="4" t="s">
        <v>33978</v>
      </c>
      <c r="AT10480" s="4" t="s">
        <v>33979</v>
      </c>
      <c r="AU10480" s="4" t="s">
        <v>456</v>
      </c>
      <c r="AV10480" s="4" t="s">
        <v>796</v>
      </c>
      <c r="AW10480" s="4" t="s">
        <v>701</v>
      </c>
      <c r="AX10480" s="4"/>
      <c r="AY10480" s="4"/>
      <c r="AZ10480" s="4"/>
      <c r="BA10480" s="4"/>
      <c r="BB10480" s="4"/>
      <c r="BC10480" s="4">
        <v>40</v>
      </c>
      <c r="BD10480" t="str">
        <f>IF(AND(ADHOC!$G$15="",ADHOC!$S$4=""),"",IF(ADHOC!$G$15&lt;&gt;"",IF(ADHOC!$G$15=LEFT(Domein!$AS10480,LEN(ADHOC!$G$15)),MAX(Domein!BD$1:'Domein'!BD10479)+1,""),IF(ADHOC!$S$4=LEFT(Domein!$AS10480,LEN(ADHOC!$S$4)),MAX(Domein!BD$1:'Domein'!BD10479)+1,"")))</f>
        <v/>
      </c>
    </row>
    <row r="10481" spans="45:56" x14ac:dyDescent="0.2">
      <c r="AS10481" s="4" t="s">
        <v>33980</v>
      </c>
      <c r="AT10481" s="4" t="s">
        <v>33981</v>
      </c>
      <c r="AU10481" s="4" t="s">
        <v>456</v>
      </c>
      <c r="AV10481" s="4" t="s">
        <v>796</v>
      </c>
      <c r="AW10481" s="4" t="s">
        <v>701</v>
      </c>
      <c r="AX10481" s="4"/>
      <c r="AY10481" s="4"/>
      <c r="AZ10481" s="4"/>
      <c r="BA10481" s="4"/>
      <c r="BB10481" s="4"/>
      <c r="BC10481" s="4">
        <v>40</v>
      </c>
      <c r="BD10481" t="str">
        <f>IF(AND(ADHOC!$G$15="",ADHOC!$S$4=""),"",IF(ADHOC!$G$15&lt;&gt;"",IF(ADHOC!$G$15=LEFT(Domein!$AS10481,LEN(ADHOC!$G$15)),MAX(Domein!BD$1:'Domein'!BD10480)+1,""),IF(ADHOC!$S$4=LEFT(Domein!$AS10481,LEN(ADHOC!$S$4)),MAX(Domein!BD$1:'Domein'!BD10480)+1,"")))</f>
        <v/>
      </c>
    </row>
    <row r="10482" spans="45:56" x14ac:dyDescent="0.2">
      <c r="AS10482" s="4" t="s">
        <v>33982</v>
      </c>
      <c r="AT10482" s="4" t="s">
        <v>33983</v>
      </c>
      <c r="AU10482" s="4" t="s">
        <v>456</v>
      </c>
      <c r="AV10482" s="4" t="s">
        <v>796</v>
      </c>
      <c r="AW10482" s="4" t="s">
        <v>701</v>
      </c>
      <c r="AX10482" s="4"/>
      <c r="AY10482" s="4"/>
      <c r="AZ10482" s="4"/>
      <c r="BA10482" s="4"/>
      <c r="BB10482" s="4"/>
      <c r="BC10482" s="4">
        <v>40</v>
      </c>
      <c r="BD10482" t="str">
        <f>IF(AND(ADHOC!$G$15="",ADHOC!$S$4=""),"",IF(ADHOC!$G$15&lt;&gt;"",IF(ADHOC!$G$15=LEFT(Domein!$AS10482,LEN(ADHOC!$G$15)),MAX(Domein!BD$1:'Domein'!BD10481)+1,""),IF(ADHOC!$S$4=LEFT(Domein!$AS10482,LEN(ADHOC!$S$4)),MAX(Domein!BD$1:'Domein'!BD10481)+1,"")))</f>
        <v/>
      </c>
    </row>
    <row r="10483" spans="45:56" x14ac:dyDescent="0.2">
      <c r="AS10483" s="4" t="s">
        <v>36445</v>
      </c>
      <c r="AT10483" s="4" t="s">
        <v>36446</v>
      </c>
      <c r="AU10483" s="4" t="s">
        <v>456</v>
      </c>
      <c r="AV10483" s="4" t="s">
        <v>796</v>
      </c>
      <c r="AW10483" s="4" t="s">
        <v>701</v>
      </c>
      <c r="AX10483" s="4"/>
      <c r="AY10483" s="4"/>
      <c r="AZ10483" s="4"/>
      <c r="BA10483" s="4"/>
      <c r="BB10483" s="4"/>
      <c r="BC10483" s="4">
        <v>40</v>
      </c>
      <c r="BD10483" t="str">
        <f>IF(AND(ADHOC!$G$15="",ADHOC!$S$4=""),"",IF(ADHOC!$G$15&lt;&gt;"",IF(ADHOC!$G$15=LEFT(Domein!$AS10483,LEN(ADHOC!$G$15)),MAX(Domein!BD$1:'Domein'!BD10482)+1,""),IF(ADHOC!$S$4=LEFT(Domein!$AS10483,LEN(ADHOC!$S$4)),MAX(Domein!BD$1:'Domein'!BD10482)+1,"")))</f>
        <v/>
      </c>
    </row>
    <row r="10484" spans="45:56" x14ac:dyDescent="0.2">
      <c r="AS10484" s="4" t="s">
        <v>10305</v>
      </c>
      <c r="AT10484" s="4" t="s">
        <v>10306</v>
      </c>
      <c r="AU10484" s="4" t="s">
        <v>456</v>
      </c>
      <c r="AV10484" s="4" t="s">
        <v>796</v>
      </c>
      <c r="AW10484" s="4" t="s">
        <v>701</v>
      </c>
      <c r="AX10484" s="4"/>
      <c r="AY10484" s="4"/>
      <c r="AZ10484" s="4"/>
      <c r="BA10484" s="4"/>
      <c r="BB10484" s="4"/>
      <c r="BC10484" s="4">
        <v>40</v>
      </c>
      <c r="BD10484" t="str">
        <f>IF(AND(ADHOC!$G$15="",ADHOC!$S$4=""),"",IF(ADHOC!$G$15&lt;&gt;"",IF(ADHOC!$G$15=LEFT(Domein!$AS10484,LEN(ADHOC!$G$15)),MAX(Domein!BD$1:'Domein'!BD10483)+1,""),IF(ADHOC!$S$4=LEFT(Domein!$AS10484,LEN(ADHOC!$S$4)),MAX(Domein!BD$1:'Domein'!BD10483)+1,"")))</f>
        <v/>
      </c>
    </row>
    <row r="10485" spans="45:56" x14ac:dyDescent="0.2">
      <c r="AS10485" s="4" t="s">
        <v>10307</v>
      </c>
      <c r="AT10485" s="4" t="s">
        <v>10308</v>
      </c>
      <c r="AU10485" s="4" t="s">
        <v>456</v>
      </c>
      <c r="AV10485" s="4" t="s">
        <v>796</v>
      </c>
      <c r="AW10485" s="4" t="s">
        <v>701</v>
      </c>
      <c r="AX10485" s="4"/>
      <c r="AY10485" s="4"/>
      <c r="AZ10485" s="4"/>
      <c r="BA10485" s="4"/>
      <c r="BB10485" s="4"/>
      <c r="BC10485" s="4">
        <v>40</v>
      </c>
      <c r="BD10485" t="str">
        <f>IF(AND(ADHOC!$G$15="",ADHOC!$S$4=""),"",IF(ADHOC!$G$15&lt;&gt;"",IF(ADHOC!$G$15=LEFT(Domein!$AS10485,LEN(ADHOC!$G$15)),MAX(Domein!BD$1:'Domein'!BD10484)+1,""),IF(ADHOC!$S$4=LEFT(Domein!$AS10485,LEN(ADHOC!$S$4)),MAX(Domein!BD$1:'Domein'!BD10484)+1,"")))</f>
        <v/>
      </c>
    </row>
    <row r="10486" spans="45:56" x14ac:dyDescent="0.2">
      <c r="AS10486" s="4" t="s">
        <v>10309</v>
      </c>
      <c r="AT10486" s="4" t="s">
        <v>10310</v>
      </c>
      <c r="AU10486" s="4" t="s">
        <v>456</v>
      </c>
      <c r="AV10486" s="4" t="s">
        <v>796</v>
      </c>
      <c r="AW10486" s="4" t="s">
        <v>701</v>
      </c>
      <c r="AX10486" s="4"/>
      <c r="AY10486" s="4"/>
      <c r="AZ10486" s="4"/>
      <c r="BA10486" s="4"/>
      <c r="BB10486" s="4"/>
      <c r="BC10486" s="4">
        <v>40</v>
      </c>
      <c r="BD10486" t="str">
        <f>IF(AND(ADHOC!$G$15="",ADHOC!$S$4=""),"",IF(ADHOC!$G$15&lt;&gt;"",IF(ADHOC!$G$15=LEFT(Domein!$AS10486,LEN(ADHOC!$G$15)),MAX(Domein!BD$1:'Domein'!BD10485)+1,""),IF(ADHOC!$S$4=LEFT(Domein!$AS10486,LEN(ADHOC!$S$4)),MAX(Domein!BD$1:'Domein'!BD10485)+1,"")))</f>
        <v/>
      </c>
    </row>
    <row r="10487" spans="45:56" x14ac:dyDescent="0.2">
      <c r="AS10487" s="4" t="s">
        <v>16284</v>
      </c>
      <c r="AT10487" s="4" t="s">
        <v>10864</v>
      </c>
      <c r="AU10487" s="4" t="s">
        <v>456</v>
      </c>
      <c r="AV10487" s="4" t="s">
        <v>796</v>
      </c>
      <c r="AW10487" s="4" t="s">
        <v>701</v>
      </c>
      <c r="AX10487" s="4"/>
      <c r="AY10487" s="4"/>
      <c r="AZ10487" s="4"/>
      <c r="BA10487" s="4"/>
      <c r="BB10487" s="4"/>
      <c r="BC10487" s="4">
        <v>40</v>
      </c>
      <c r="BD10487" t="str">
        <f>IF(AND(ADHOC!$G$15="",ADHOC!$S$4=""),"",IF(ADHOC!$G$15&lt;&gt;"",IF(ADHOC!$G$15=LEFT(Domein!$AS10487,LEN(ADHOC!$G$15)),MAX(Domein!BD$1:'Domein'!BD10486)+1,""),IF(ADHOC!$S$4=LEFT(Domein!$AS10487,LEN(ADHOC!$S$4)),MAX(Domein!BD$1:'Domein'!BD10486)+1,"")))</f>
        <v/>
      </c>
    </row>
    <row r="10488" spans="45:56" x14ac:dyDescent="0.2">
      <c r="AS10488" s="4" t="s">
        <v>29047</v>
      </c>
      <c r="AT10488" s="4" t="s">
        <v>10864</v>
      </c>
      <c r="AU10488" s="4" t="s">
        <v>456</v>
      </c>
      <c r="AV10488" s="4" t="s">
        <v>796</v>
      </c>
      <c r="AW10488" s="4" t="s">
        <v>701</v>
      </c>
      <c r="AX10488" s="4"/>
      <c r="AY10488" s="4"/>
      <c r="AZ10488" s="4"/>
      <c r="BA10488" s="4"/>
      <c r="BB10488" s="4"/>
      <c r="BC10488" s="4">
        <v>40</v>
      </c>
      <c r="BD10488" t="str">
        <f>IF(AND(ADHOC!$G$15="",ADHOC!$S$4=""),"",IF(ADHOC!$G$15&lt;&gt;"",IF(ADHOC!$G$15=LEFT(Domein!$AS10488,LEN(ADHOC!$G$15)),MAX(Domein!BD$1:'Domein'!BD10487)+1,""),IF(ADHOC!$S$4=LEFT(Domein!$AS10488,LEN(ADHOC!$S$4)),MAX(Domein!BD$1:'Domein'!BD10487)+1,"")))</f>
        <v/>
      </c>
    </row>
    <row r="10489" spans="45:56" x14ac:dyDescent="0.2">
      <c r="AS10489" s="4" t="s">
        <v>10311</v>
      </c>
      <c r="AT10489" s="4" t="s">
        <v>10312</v>
      </c>
      <c r="AU10489" s="4" t="s">
        <v>456</v>
      </c>
      <c r="AV10489" s="4" t="s">
        <v>796</v>
      </c>
      <c r="AW10489" s="4" t="s">
        <v>701</v>
      </c>
      <c r="AX10489" s="4"/>
      <c r="AY10489" s="4"/>
      <c r="AZ10489" s="4"/>
      <c r="BA10489" s="4"/>
      <c r="BB10489" s="4"/>
      <c r="BC10489" s="4">
        <v>40</v>
      </c>
      <c r="BD10489" t="str">
        <f>IF(AND(ADHOC!$G$15="",ADHOC!$S$4=""),"",IF(ADHOC!$G$15&lt;&gt;"",IF(ADHOC!$G$15=LEFT(Domein!$AS10489,LEN(ADHOC!$G$15)),MAX(Domein!BD$1:'Domein'!BD10488)+1,""),IF(ADHOC!$S$4=LEFT(Domein!$AS10489,LEN(ADHOC!$S$4)),MAX(Domein!BD$1:'Domein'!BD10488)+1,"")))</f>
        <v/>
      </c>
    </row>
    <row r="10490" spans="45:56" x14ac:dyDescent="0.2">
      <c r="AS10490" s="4" t="s">
        <v>35926</v>
      </c>
      <c r="AT10490" s="4" t="s">
        <v>35927</v>
      </c>
      <c r="AU10490" s="4" t="s">
        <v>456</v>
      </c>
      <c r="AV10490" s="4" t="s">
        <v>796</v>
      </c>
      <c r="AW10490" s="4" t="s">
        <v>701</v>
      </c>
      <c r="AX10490" s="4"/>
      <c r="AY10490" s="4"/>
      <c r="AZ10490" s="4"/>
      <c r="BA10490" s="4"/>
      <c r="BB10490" s="4"/>
      <c r="BC10490" s="4">
        <v>40</v>
      </c>
      <c r="BD10490" t="str">
        <f>IF(AND(ADHOC!$G$15="",ADHOC!$S$4=""),"",IF(ADHOC!$G$15&lt;&gt;"",IF(ADHOC!$G$15=LEFT(Domein!$AS10490,LEN(ADHOC!$G$15)),MAX(Domein!BD$1:'Domein'!BD10489)+1,""),IF(ADHOC!$S$4=LEFT(Domein!$AS10490,LEN(ADHOC!$S$4)),MAX(Domein!BD$1:'Domein'!BD10489)+1,"")))</f>
        <v/>
      </c>
    </row>
    <row r="10491" spans="45:56" x14ac:dyDescent="0.2">
      <c r="AS10491" s="4" t="s">
        <v>10313</v>
      </c>
      <c r="AT10491" s="4" t="s">
        <v>10314</v>
      </c>
      <c r="AU10491" s="4" t="s">
        <v>456</v>
      </c>
      <c r="AV10491" s="4" t="s">
        <v>796</v>
      </c>
      <c r="AW10491" s="4" t="s">
        <v>701</v>
      </c>
      <c r="AX10491" s="4"/>
      <c r="AY10491" s="4"/>
      <c r="AZ10491" s="4"/>
      <c r="BA10491" s="4"/>
      <c r="BB10491" s="4"/>
      <c r="BC10491" s="4">
        <v>40</v>
      </c>
      <c r="BD10491" t="str">
        <f>IF(AND(ADHOC!$G$15="",ADHOC!$S$4=""),"",IF(ADHOC!$G$15&lt;&gt;"",IF(ADHOC!$G$15=LEFT(Domein!$AS10491,LEN(ADHOC!$G$15)),MAX(Domein!BD$1:'Domein'!BD10490)+1,""),IF(ADHOC!$S$4=LEFT(Domein!$AS10491,LEN(ADHOC!$S$4)),MAX(Domein!BD$1:'Domein'!BD10490)+1,"")))</f>
        <v/>
      </c>
    </row>
    <row r="10492" spans="45:56" x14ac:dyDescent="0.2">
      <c r="AS10492" s="4" t="s">
        <v>38190</v>
      </c>
      <c r="AT10492" s="4" t="s">
        <v>38191</v>
      </c>
      <c r="AU10492" s="4" t="s">
        <v>456</v>
      </c>
      <c r="AV10492" s="4" t="s">
        <v>796</v>
      </c>
      <c r="AW10492" s="4" t="s">
        <v>701</v>
      </c>
      <c r="AX10492" s="4"/>
      <c r="AY10492" s="4"/>
      <c r="AZ10492" s="4"/>
      <c r="BA10492" s="4"/>
      <c r="BB10492" s="4"/>
      <c r="BC10492" s="4">
        <v>40</v>
      </c>
      <c r="BD10492" t="str">
        <f>IF(AND(ADHOC!$G$15="",ADHOC!$S$4=""),"",IF(ADHOC!$G$15&lt;&gt;"",IF(ADHOC!$G$15=LEFT(Domein!$AS10492,LEN(ADHOC!$G$15)),MAX(Domein!BD$1:'Domein'!BD10491)+1,""),IF(ADHOC!$S$4=LEFT(Domein!$AS10492,LEN(ADHOC!$S$4)),MAX(Domein!BD$1:'Domein'!BD10491)+1,"")))</f>
        <v/>
      </c>
    </row>
    <row r="10493" spans="45:56" x14ac:dyDescent="0.2">
      <c r="AS10493" s="4" t="s">
        <v>38634</v>
      </c>
      <c r="AT10493" s="4" t="s">
        <v>38635</v>
      </c>
      <c r="AU10493" s="4" t="s">
        <v>456</v>
      </c>
      <c r="AV10493" s="4" t="s">
        <v>796</v>
      </c>
      <c r="AW10493" s="4" t="s">
        <v>701</v>
      </c>
      <c r="AX10493" s="4"/>
      <c r="AY10493" s="4"/>
      <c r="AZ10493" s="4"/>
      <c r="BA10493" s="4"/>
      <c r="BB10493" s="4"/>
      <c r="BC10493" s="4">
        <v>40</v>
      </c>
      <c r="BD10493" t="str">
        <f>IF(AND(ADHOC!$G$15="",ADHOC!$S$4=""),"",IF(ADHOC!$G$15&lt;&gt;"",IF(ADHOC!$G$15=LEFT(Domein!$AS10493,LEN(ADHOC!$G$15)),MAX(Domein!BD$1:'Domein'!BD10492)+1,""),IF(ADHOC!$S$4=LEFT(Domein!$AS10493,LEN(ADHOC!$S$4)),MAX(Domein!BD$1:'Domein'!BD10492)+1,"")))</f>
        <v/>
      </c>
    </row>
    <row r="10494" spans="45:56" x14ac:dyDescent="0.2">
      <c r="AS10494" s="4" t="s">
        <v>39066</v>
      </c>
      <c r="AT10494" s="4" t="s">
        <v>39067</v>
      </c>
      <c r="AU10494" s="4" t="s">
        <v>456</v>
      </c>
      <c r="AV10494" s="4" t="s">
        <v>796</v>
      </c>
      <c r="AW10494" s="4" t="s">
        <v>701</v>
      </c>
      <c r="AX10494" s="4"/>
      <c r="AY10494" s="4"/>
      <c r="AZ10494" s="4"/>
      <c r="BA10494" s="4"/>
      <c r="BB10494" s="4"/>
      <c r="BC10494" s="4">
        <v>40</v>
      </c>
      <c r="BD10494" t="str">
        <f>IF(AND(ADHOC!$G$15="",ADHOC!$S$4=""),"",IF(ADHOC!$G$15&lt;&gt;"",IF(ADHOC!$G$15=LEFT(Domein!$AS10494,LEN(ADHOC!$G$15)),MAX(Domein!BD$1:'Domein'!BD10493)+1,""),IF(ADHOC!$S$4=LEFT(Domein!$AS10494,LEN(ADHOC!$S$4)),MAX(Domein!BD$1:'Domein'!BD10493)+1,"")))</f>
        <v/>
      </c>
    </row>
    <row r="10495" spans="45:56" x14ac:dyDescent="0.2">
      <c r="AS10495" s="4" t="s">
        <v>12616</v>
      </c>
      <c r="AT10495" s="4" t="s">
        <v>12617</v>
      </c>
      <c r="AU10495" s="4" t="s">
        <v>456</v>
      </c>
      <c r="AV10495" s="4" t="s">
        <v>796</v>
      </c>
      <c r="AW10495" s="4" t="s">
        <v>701</v>
      </c>
      <c r="AX10495" s="4"/>
      <c r="AY10495" s="4"/>
      <c r="AZ10495" s="4"/>
      <c r="BA10495" s="4"/>
      <c r="BB10495" s="4"/>
      <c r="BC10495" s="4">
        <v>40</v>
      </c>
      <c r="BD10495" t="str">
        <f>IF(AND(ADHOC!$G$15="",ADHOC!$S$4=""),"",IF(ADHOC!$G$15&lt;&gt;"",IF(ADHOC!$G$15=LEFT(Domein!$AS10495,LEN(ADHOC!$G$15)),MAX(Domein!BD$1:'Domein'!BD10494)+1,""),IF(ADHOC!$S$4=LEFT(Domein!$AS10495,LEN(ADHOC!$S$4)),MAX(Domein!BD$1:'Domein'!BD10494)+1,"")))</f>
        <v/>
      </c>
    </row>
    <row r="10496" spans="45:56" x14ac:dyDescent="0.2">
      <c r="AS10496" s="4" t="s">
        <v>10315</v>
      </c>
      <c r="AT10496" s="4" t="s">
        <v>12021</v>
      </c>
      <c r="AU10496" s="4" t="s">
        <v>463</v>
      </c>
      <c r="AV10496" s="4" t="s">
        <v>797</v>
      </c>
      <c r="AW10496" s="4" t="s">
        <v>701</v>
      </c>
      <c r="AX10496" s="4"/>
      <c r="AY10496" s="4"/>
      <c r="AZ10496" s="4"/>
      <c r="BA10496" s="4"/>
      <c r="BB10496" s="4"/>
      <c r="BC10496" s="4">
        <v>40</v>
      </c>
      <c r="BD10496" t="str">
        <f>IF(AND(ADHOC!$G$15="",ADHOC!$S$4=""),"",IF(ADHOC!$G$15&lt;&gt;"",IF(ADHOC!$G$15=LEFT(Domein!$AS10496,LEN(ADHOC!$G$15)),MAX(Domein!BD$1:'Domein'!BD10495)+1,""),IF(ADHOC!$S$4=LEFT(Domein!$AS10496,LEN(ADHOC!$S$4)),MAX(Domein!BD$1:'Domein'!BD10495)+1,"")))</f>
        <v/>
      </c>
    </row>
    <row r="10497" spans="45:56" x14ac:dyDescent="0.2">
      <c r="AS10497" s="4" t="s">
        <v>10317</v>
      </c>
      <c r="AT10497" s="4" t="s">
        <v>10316</v>
      </c>
      <c r="AU10497" s="4" t="s">
        <v>463</v>
      </c>
      <c r="AV10497" s="4" t="s">
        <v>797</v>
      </c>
      <c r="AW10497" s="4" t="s">
        <v>701</v>
      </c>
      <c r="AX10497" s="4"/>
      <c r="AY10497" s="4"/>
      <c r="AZ10497" s="4"/>
      <c r="BA10497" s="4"/>
      <c r="BB10497" s="4"/>
      <c r="BC10497" s="4">
        <v>40</v>
      </c>
      <c r="BD10497" t="str">
        <f>IF(AND(ADHOC!$G$15="",ADHOC!$S$4=""),"",IF(ADHOC!$G$15&lt;&gt;"",IF(ADHOC!$G$15=LEFT(Domein!$AS10497,LEN(ADHOC!$G$15)),MAX(Domein!BD$1:'Domein'!BD10496)+1,""),IF(ADHOC!$S$4=LEFT(Domein!$AS10497,LEN(ADHOC!$S$4)),MAX(Domein!BD$1:'Domein'!BD10496)+1,"")))</f>
        <v/>
      </c>
    </row>
    <row r="10498" spans="45:56" x14ac:dyDescent="0.2">
      <c r="AS10498" s="4" t="s">
        <v>7150</v>
      </c>
      <c r="AT10498" s="4" t="s">
        <v>7151</v>
      </c>
      <c r="AU10498" s="4" t="s">
        <v>463</v>
      </c>
      <c r="AV10498" s="4" t="s">
        <v>797</v>
      </c>
      <c r="AW10498" s="4" t="s">
        <v>701</v>
      </c>
      <c r="AX10498" s="4"/>
      <c r="AY10498" s="4"/>
      <c r="AZ10498" s="4"/>
      <c r="BA10498" s="4"/>
      <c r="BB10498" s="4"/>
      <c r="BC10498" s="4">
        <v>40</v>
      </c>
      <c r="BD10498" t="str">
        <f>IF(AND(ADHOC!$G$15="",ADHOC!$S$4=""),"",IF(ADHOC!$G$15&lt;&gt;"",IF(ADHOC!$G$15=LEFT(Domein!$AS10498,LEN(ADHOC!$G$15)),MAX(Domein!BD$1:'Domein'!BD10497)+1,""),IF(ADHOC!$S$4=LEFT(Domein!$AS10498,LEN(ADHOC!$S$4)),MAX(Domein!BD$1:'Domein'!BD10497)+1,"")))</f>
        <v/>
      </c>
    </row>
    <row r="10499" spans="45:56" x14ac:dyDescent="0.2">
      <c r="AS10499" s="4" t="s">
        <v>3902</v>
      </c>
      <c r="AT10499" s="4" t="s">
        <v>3903</v>
      </c>
      <c r="AU10499" s="4" t="s">
        <v>463</v>
      </c>
      <c r="AV10499" s="4" t="s">
        <v>796</v>
      </c>
      <c r="AW10499" s="4" t="s">
        <v>701</v>
      </c>
      <c r="AX10499" s="4"/>
      <c r="AY10499" s="4"/>
      <c r="AZ10499" s="4"/>
      <c r="BA10499" s="4"/>
      <c r="BB10499" s="4"/>
      <c r="BC10499" s="4">
        <v>40</v>
      </c>
      <c r="BD10499" t="str">
        <f>IF(AND(ADHOC!$G$15="",ADHOC!$S$4=""),"",IF(ADHOC!$G$15&lt;&gt;"",IF(ADHOC!$G$15=LEFT(Domein!$AS10499,LEN(ADHOC!$G$15)),MAX(Domein!BD$1:'Domein'!BD10498)+1,""),IF(ADHOC!$S$4=LEFT(Domein!$AS10499,LEN(ADHOC!$S$4)),MAX(Domein!BD$1:'Domein'!BD10498)+1,"")))</f>
        <v/>
      </c>
    </row>
    <row r="10500" spans="45:56" x14ac:dyDescent="0.2">
      <c r="AS10500" s="4" t="s">
        <v>3904</v>
      </c>
      <c r="AT10500" s="4" t="s">
        <v>3905</v>
      </c>
      <c r="AU10500" s="4" t="s">
        <v>463</v>
      </c>
      <c r="AV10500" s="4" t="s">
        <v>796</v>
      </c>
      <c r="AW10500" s="4" t="s">
        <v>701</v>
      </c>
      <c r="AX10500" s="4"/>
      <c r="AY10500" s="4"/>
      <c r="AZ10500" s="4"/>
      <c r="BA10500" s="4"/>
      <c r="BB10500" s="4"/>
      <c r="BC10500" s="4">
        <v>40</v>
      </c>
      <c r="BD10500" t="str">
        <f>IF(AND(ADHOC!$G$15="",ADHOC!$S$4=""),"",IF(ADHOC!$G$15&lt;&gt;"",IF(ADHOC!$G$15=LEFT(Domein!$AS10500,LEN(ADHOC!$G$15)),MAX(Domein!BD$1:'Domein'!BD10499)+1,""),IF(ADHOC!$S$4=LEFT(Domein!$AS10500,LEN(ADHOC!$S$4)),MAX(Domein!BD$1:'Domein'!BD10499)+1,"")))</f>
        <v/>
      </c>
    </row>
    <row r="10501" spans="45:56" x14ac:dyDescent="0.2">
      <c r="AS10501" s="4" t="s">
        <v>8158</v>
      </c>
      <c r="AT10501" s="4" t="s">
        <v>10318</v>
      </c>
      <c r="AU10501" s="4" t="s">
        <v>463</v>
      </c>
      <c r="AV10501" s="4" t="s">
        <v>797</v>
      </c>
      <c r="AW10501" s="4" t="s">
        <v>701</v>
      </c>
      <c r="AX10501" s="4"/>
      <c r="AY10501" s="4"/>
      <c r="AZ10501" s="4"/>
      <c r="BA10501" s="4"/>
      <c r="BB10501" s="4"/>
      <c r="BC10501" s="4">
        <v>40</v>
      </c>
      <c r="BD10501" t="str">
        <f>IF(AND(ADHOC!$G$15="",ADHOC!$S$4=""),"",IF(ADHOC!$G$15&lt;&gt;"",IF(ADHOC!$G$15=LEFT(Domein!$AS10501,LEN(ADHOC!$G$15)),MAX(Domein!BD$1:'Domein'!BD10500)+1,""),IF(ADHOC!$S$4=LEFT(Domein!$AS10501,LEN(ADHOC!$S$4)),MAX(Domein!BD$1:'Domein'!BD10500)+1,"")))</f>
        <v/>
      </c>
    </row>
    <row r="10502" spans="45:56" x14ac:dyDescent="0.2">
      <c r="AS10502" s="4" t="s">
        <v>7152</v>
      </c>
      <c r="AT10502" s="4" t="s">
        <v>37844</v>
      </c>
      <c r="AU10502" s="4" t="s">
        <v>463</v>
      </c>
      <c r="AV10502" s="4" t="s">
        <v>797</v>
      </c>
      <c r="AW10502" s="4" t="s">
        <v>701</v>
      </c>
      <c r="AX10502" s="4"/>
      <c r="AY10502" s="4"/>
      <c r="AZ10502" s="4"/>
      <c r="BA10502" s="4"/>
      <c r="BB10502" s="4"/>
      <c r="BC10502" s="4">
        <v>40</v>
      </c>
      <c r="BD10502" t="str">
        <f>IF(AND(ADHOC!$G$15="",ADHOC!$S$4=""),"",IF(ADHOC!$G$15&lt;&gt;"",IF(ADHOC!$G$15=LEFT(Domein!$AS10502,LEN(ADHOC!$G$15)),MAX(Domein!BD$1:'Domein'!BD10501)+1,""),IF(ADHOC!$S$4=LEFT(Domein!$AS10502,LEN(ADHOC!$S$4)),MAX(Domein!BD$1:'Domein'!BD10501)+1,"")))</f>
        <v/>
      </c>
    </row>
    <row r="10503" spans="45:56" x14ac:dyDescent="0.2">
      <c r="AS10503" s="4" t="s">
        <v>3906</v>
      </c>
      <c r="AT10503" s="4" t="s">
        <v>3907</v>
      </c>
      <c r="AU10503" s="4" t="s">
        <v>456</v>
      </c>
      <c r="AV10503" s="4" t="s">
        <v>796</v>
      </c>
      <c r="AW10503" s="4" t="s">
        <v>701</v>
      </c>
      <c r="AX10503" s="4"/>
      <c r="AY10503" s="4"/>
      <c r="AZ10503" s="4"/>
      <c r="BA10503" s="4"/>
      <c r="BB10503" s="4"/>
      <c r="BC10503" s="4">
        <v>40</v>
      </c>
      <c r="BD10503" t="str">
        <f>IF(AND(ADHOC!$G$15="",ADHOC!$S$4=""),"",IF(ADHOC!$G$15&lt;&gt;"",IF(ADHOC!$G$15=LEFT(Domein!$AS10503,LEN(ADHOC!$G$15)),MAX(Domein!BD$1:'Domein'!BD10502)+1,""),IF(ADHOC!$S$4=LEFT(Domein!$AS10503,LEN(ADHOC!$S$4)),MAX(Domein!BD$1:'Domein'!BD10502)+1,"")))</f>
        <v/>
      </c>
    </row>
    <row r="10504" spans="45:56" x14ac:dyDescent="0.2">
      <c r="AS10504" s="4" t="s">
        <v>3908</v>
      </c>
      <c r="AT10504" s="4" t="s">
        <v>3909</v>
      </c>
      <c r="AU10504" s="4" t="s">
        <v>456</v>
      </c>
      <c r="AV10504" s="4" t="s">
        <v>796</v>
      </c>
      <c r="AW10504" s="4" t="s">
        <v>701</v>
      </c>
      <c r="AX10504" s="4"/>
      <c r="AY10504" s="4"/>
      <c r="AZ10504" s="4"/>
      <c r="BA10504" s="4"/>
      <c r="BB10504" s="4"/>
      <c r="BC10504" s="4">
        <v>40</v>
      </c>
      <c r="BD10504" t="str">
        <f>IF(AND(ADHOC!$G$15="",ADHOC!$S$4=""),"",IF(ADHOC!$G$15&lt;&gt;"",IF(ADHOC!$G$15=LEFT(Domein!$AS10504,LEN(ADHOC!$G$15)),MAX(Domein!BD$1:'Domein'!BD10503)+1,""),IF(ADHOC!$S$4=LEFT(Domein!$AS10504,LEN(ADHOC!$S$4)),MAX(Domein!BD$1:'Domein'!BD10503)+1,"")))</f>
        <v/>
      </c>
    </row>
    <row r="10505" spans="45:56" x14ac:dyDescent="0.2">
      <c r="AS10505" s="4" t="s">
        <v>3910</v>
      </c>
      <c r="AT10505" s="4" t="s">
        <v>3911</v>
      </c>
      <c r="AU10505" s="4" t="s">
        <v>456</v>
      </c>
      <c r="AV10505" s="4" t="s">
        <v>796</v>
      </c>
      <c r="AW10505" s="4" t="s">
        <v>701</v>
      </c>
      <c r="AX10505" s="4"/>
      <c r="AY10505" s="4"/>
      <c r="AZ10505" s="4"/>
      <c r="BA10505" s="4"/>
      <c r="BB10505" s="4"/>
      <c r="BC10505" s="4">
        <v>40</v>
      </c>
      <c r="BD10505" t="str">
        <f>IF(AND(ADHOC!$G$15="",ADHOC!$S$4=""),"",IF(ADHOC!$G$15&lt;&gt;"",IF(ADHOC!$G$15=LEFT(Domein!$AS10505,LEN(ADHOC!$G$15)),MAX(Domein!BD$1:'Domein'!BD10504)+1,""),IF(ADHOC!$S$4=LEFT(Domein!$AS10505,LEN(ADHOC!$S$4)),MAX(Domein!BD$1:'Domein'!BD10504)+1,"")))</f>
        <v/>
      </c>
    </row>
    <row r="10506" spans="45:56" x14ac:dyDescent="0.2">
      <c r="AS10506" s="4" t="s">
        <v>3912</v>
      </c>
      <c r="AT10506" s="4" t="s">
        <v>3913</v>
      </c>
      <c r="AU10506" s="4" t="s">
        <v>456</v>
      </c>
      <c r="AV10506" s="4" t="s">
        <v>796</v>
      </c>
      <c r="AW10506" s="4" t="s">
        <v>701</v>
      </c>
      <c r="AX10506" s="4"/>
      <c r="AY10506" s="4"/>
      <c r="AZ10506" s="4"/>
      <c r="BA10506" s="4"/>
      <c r="BB10506" s="4"/>
      <c r="BC10506" s="4">
        <v>40</v>
      </c>
      <c r="BD10506" t="str">
        <f>IF(AND(ADHOC!$G$15="",ADHOC!$S$4=""),"",IF(ADHOC!$G$15&lt;&gt;"",IF(ADHOC!$G$15=LEFT(Domein!$AS10506,LEN(ADHOC!$G$15)),MAX(Domein!BD$1:'Domein'!BD10505)+1,""),IF(ADHOC!$S$4=LEFT(Domein!$AS10506,LEN(ADHOC!$S$4)),MAX(Domein!BD$1:'Domein'!BD10505)+1,"")))</f>
        <v/>
      </c>
    </row>
    <row r="10507" spans="45:56" x14ac:dyDescent="0.2">
      <c r="AS10507" s="4" t="s">
        <v>3914</v>
      </c>
      <c r="AT10507" s="4" t="s">
        <v>3915</v>
      </c>
      <c r="AU10507" s="4" t="s">
        <v>456</v>
      </c>
      <c r="AV10507" s="4" t="s">
        <v>796</v>
      </c>
      <c r="AW10507" s="4" t="s">
        <v>701</v>
      </c>
      <c r="AX10507" s="4"/>
      <c r="AY10507" s="4"/>
      <c r="AZ10507" s="4"/>
      <c r="BA10507" s="4"/>
      <c r="BB10507" s="4"/>
      <c r="BC10507" s="4">
        <v>40</v>
      </c>
      <c r="BD10507" t="str">
        <f>IF(AND(ADHOC!$G$15="",ADHOC!$S$4=""),"",IF(ADHOC!$G$15&lt;&gt;"",IF(ADHOC!$G$15=LEFT(Domein!$AS10507,LEN(ADHOC!$G$15)),MAX(Domein!BD$1:'Domein'!BD10506)+1,""),IF(ADHOC!$S$4=LEFT(Domein!$AS10507,LEN(ADHOC!$S$4)),MAX(Domein!BD$1:'Domein'!BD10506)+1,"")))</f>
        <v/>
      </c>
    </row>
    <row r="10508" spans="45:56" x14ac:dyDescent="0.2">
      <c r="AS10508" s="4" t="s">
        <v>3916</v>
      </c>
      <c r="AT10508" s="4" t="s">
        <v>3917</v>
      </c>
      <c r="AU10508" s="4" t="s">
        <v>456</v>
      </c>
      <c r="AV10508" s="4" t="s">
        <v>796</v>
      </c>
      <c r="AW10508" s="4" t="s">
        <v>701</v>
      </c>
      <c r="AX10508" s="4"/>
      <c r="AY10508" s="4"/>
      <c r="AZ10508" s="4"/>
      <c r="BA10508" s="4"/>
      <c r="BB10508" s="4"/>
      <c r="BC10508" s="4">
        <v>40</v>
      </c>
      <c r="BD10508" t="str">
        <f>IF(AND(ADHOC!$G$15="",ADHOC!$S$4=""),"",IF(ADHOC!$G$15&lt;&gt;"",IF(ADHOC!$G$15=LEFT(Domein!$AS10508,LEN(ADHOC!$G$15)),MAX(Domein!BD$1:'Domein'!BD10507)+1,""),IF(ADHOC!$S$4=LEFT(Domein!$AS10508,LEN(ADHOC!$S$4)),MAX(Domein!BD$1:'Domein'!BD10507)+1,"")))</f>
        <v/>
      </c>
    </row>
    <row r="10509" spans="45:56" x14ac:dyDescent="0.2">
      <c r="AS10509" s="4" t="s">
        <v>12022</v>
      </c>
      <c r="AT10509" s="4" t="s">
        <v>37845</v>
      </c>
      <c r="AU10509" s="4" t="s">
        <v>456</v>
      </c>
      <c r="AV10509" s="4" t="s">
        <v>796</v>
      </c>
      <c r="AW10509" s="4" t="s">
        <v>701</v>
      </c>
      <c r="AX10509" s="4"/>
      <c r="AY10509" s="4"/>
      <c r="AZ10509" s="4"/>
      <c r="BA10509" s="4"/>
      <c r="BB10509" s="4"/>
      <c r="BC10509" s="4">
        <v>40</v>
      </c>
      <c r="BD10509" t="str">
        <f>IF(AND(ADHOC!$G$15="",ADHOC!$S$4=""),"",IF(ADHOC!$G$15&lt;&gt;"",IF(ADHOC!$G$15=LEFT(Domein!$AS10509,LEN(ADHOC!$G$15)),MAX(Domein!BD$1:'Domein'!BD10508)+1,""),IF(ADHOC!$S$4=LEFT(Domein!$AS10509,LEN(ADHOC!$S$4)),MAX(Domein!BD$1:'Domein'!BD10508)+1,"")))</f>
        <v/>
      </c>
    </row>
    <row r="10510" spans="45:56" x14ac:dyDescent="0.2">
      <c r="AS10510" s="4" t="s">
        <v>36074</v>
      </c>
      <c r="AT10510" s="4" t="s">
        <v>36075</v>
      </c>
      <c r="AU10510" s="4" t="s">
        <v>463</v>
      </c>
      <c r="AV10510" s="4" t="s">
        <v>796</v>
      </c>
      <c r="AW10510" s="4" t="s">
        <v>701</v>
      </c>
      <c r="AX10510" s="4"/>
      <c r="AY10510" s="4"/>
      <c r="AZ10510" s="4"/>
      <c r="BA10510" s="4"/>
      <c r="BB10510" s="4"/>
      <c r="BC10510" s="4">
        <v>40</v>
      </c>
      <c r="BD10510" t="str">
        <f>IF(AND(ADHOC!$G$15="",ADHOC!$S$4=""),"",IF(ADHOC!$G$15&lt;&gt;"",IF(ADHOC!$G$15=LEFT(Domein!$AS10510,LEN(ADHOC!$G$15)),MAX(Domein!BD$1:'Domein'!BD10509)+1,""),IF(ADHOC!$S$4=LEFT(Domein!$AS10510,LEN(ADHOC!$S$4)),MAX(Domein!BD$1:'Domein'!BD10509)+1,"")))</f>
        <v/>
      </c>
    </row>
    <row r="10511" spans="45:56" x14ac:dyDescent="0.2">
      <c r="AS10511" s="4" t="s">
        <v>3918</v>
      </c>
      <c r="AT10511" s="4" t="s">
        <v>3919</v>
      </c>
      <c r="AU10511" s="4" t="s">
        <v>456</v>
      </c>
      <c r="AV10511" s="4" t="s">
        <v>796</v>
      </c>
      <c r="AW10511" s="4" t="s">
        <v>701</v>
      </c>
      <c r="AX10511" s="4"/>
      <c r="AY10511" s="4"/>
      <c r="AZ10511" s="4"/>
      <c r="BA10511" s="4"/>
      <c r="BB10511" s="4"/>
      <c r="BC10511" s="4">
        <v>40</v>
      </c>
      <c r="BD10511" t="str">
        <f>IF(AND(ADHOC!$G$15="",ADHOC!$S$4=""),"",IF(ADHOC!$G$15&lt;&gt;"",IF(ADHOC!$G$15=LEFT(Domein!$AS10511,LEN(ADHOC!$G$15)),MAX(Domein!BD$1:'Domein'!BD10510)+1,""),IF(ADHOC!$S$4=LEFT(Domein!$AS10511,LEN(ADHOC!$S$4)),MAX(Domein!BD$1:'Domein'!BD10510)+1,"")))</f>
        <v/>
      </c>
    </row>
    <row r="10512" spans="45:56" x14ac:dyDescent="0.2">
      <c r="AS10512" s="4" t="s">
        <v>35721</v>
      </c>
      <c r="AT10512" s="4" t="s">
        <v>35722</v>
      </c>
      <c r="AU10512" s="4" t="s">
        <v>463</v>
      </c>
      <c r="AV10512" s="4" t="s">
        <v>797</v>
      </c>
      <c r="AW10512" s="4" t="s">
        <v>701</v>
      </c>
      <c r="AX10512" s="4"/>
      <c r="AY10512" s="4"/>
      <c r="AZ10512" s="4"/>
      <c r="BA10512" s="4"/>
      <c r="BB10512" s="4"/>
      <c r="BC10512" s="4">
        <v>40</v>
      </c>
      <c r="BD10512" t="str">
        <f>IF(AND(ADHOC!$G$15="",ADHOC!$S$4=""),"",IF(ADHOC!$G$15&lt;&gt;"",IF(ADHOC!$G$15=LEFT(Domein!$AS10512,LEN(ADHOC!$G$15)),MAX(Domein!BD$1:'Domein'!BD10511)+1,""),IF(ADHOC!$S$4=LEFT(Domein!$AS10512,LEN(ADHOC!$S$4)),MAX(Domein!BD$1:'Domein'!BD10511)+1,"")))</f>
        <v/>
      </c>
    </row>
    <row r="10513" spans="45:56" x14ac:dyDescent="0.2">
      <c r="AS10513" s="4" t="s">
        <v>16859</v>
      </c>
      <c r="AT10513" s="4" t="s">
        <v>16860</v>
      </c>
      <c r="AU10513" s="4" t="s">
        <v>456</v>
      </c>
      <c r="AV10513" s="4" t="s">
        <v>796</v>
      </c>
      <c r="AW10513" s="4" t="s">
        <v>701</v>
      </c>
      <c r="AX10513" s="4"/>
      <c r="AY10513" s="4"/>
      <c r="AZ10513" s="4"/>
      <c r="BA10513" s="4"/>
      <c r="BB10513" s="4"/>
      <c r="BC10513" s="4">
        <v>40</v>
      </c>
      <c r="BD10513" t="str">
        <f>IF(AND(ADHOC!$G$15="",ADHOC!$S$4=""),"",IF(ADHOC!$G$15&lt;&gt;"",IF(ADHOC!$G$15=LEFT(Domein!$AS10513,LEN(ADHOC!$G$15)),MAX(Domein!BD$1:'Domein'!BD10512)+1,""),IF(ADHOC!$S$4=LEFT(Domein!$AS10513,LEN(ADHOC!$S$4)),MAX(Domein!BD$1:'Domein'!BD10512)+1,"")))</f>
        <v/>
      </c>
    </row>
    <row r="10514" spans="45:56" x14ac:dyDescent="0.2">
      <c r="AS10514" s="4" t="s">
        <v>3920</v>
      </c>
      <c r="AT10514" s="4" t="s">
        <v>3921</v>
      </c>
      <c r="AU10514" s="4" t="s">
        <v>456</v>
      </c>
      <c r="AV10514" s="4" t="s">
        <v>796</v>
      </c>
      <c r="AW10514" s="4" t="s">
        <v>701</v>
      </c>
      <c r="AX10514" s="4"/>
      <c r="AY10514" s="4"/>
      <c r="AZ10514" s="4"/>
      <c r="BA10514" s="4"/>
      <c r="BB10514" s="4"/>
      <c r="BC10514" s="4">
        <v>40</v>
      </c>
      <c r="BD10514" t="str">
        <f>IF(AND(ADHOC!$G$15="",ADHOC!$S$4=""),"",IF(ADHOC!$G$15&lt;&gt;"",IF(ADHOC!$G$15=LEFT(Domein!$AS10514,LEN(ADHOC!$G$15)),MAX(Domein!BD$1:'Domein'!BD10513)+1,""),IF(ADHOC!$S$4=LEFT(Domein!$AS10514,LEN(ADHOC!$S$4)),MAX(Domein!BD$1:'Domein'!BD10513)+1,"")))</f>
        <v/>
      </c>
    </row>
    <row r="10515" spans="45:56" x14ac:dyDescent="0.2">
      <c r="AS10515" s="4" t="s">
        <v>3924</v>
      </c>
      <c r="AT10515" s="4" t="s">
        <v>7153</v>
      </c>
      <c r="AU10515" s="4" t="s">
        <v>463</v>
      </c>
      <c r="AV10515" s="4" t="s">
        <v>797</v>
      </c>
      <c r="AW10515" s="4" t="s">
        <v>701</v>
      </c>
      <c r="AX10515" s="4"/>
      <c r="AY10515" s="4"/>
      <c r="AZ10515" s="4"/>
      <c r="BA10515" s="4"/>
      <c r="BB10515" s="4"/>
      <c r="BC10515" s="4">
        <v>40</v>
      </c>
      <c r="BD10515" t="str">
        <f>IF(AND(ADHOC!$G$15="",ADHOC!$S$4=""),"",IF(ADHOC!$G$15&lt;&gt;"",IF(ADHOC!$G$15=LEFT(Domein!$AS10515,LEN(ADHOC!$G$15)),MAX(Domein!BD$1:'Domein'!BD10514)+1,""),IF(ADHOC!$S$4=LEFT(Domein!$AS10515,LEN(ADHOC!$S$4)),MAX(Domein!BD$1:'Domein'!BD10514)+1,"")))</f>
        <v/>
      </c>
    </row>
    <row r="10516" spans="45:56" x14ac:dyDescent="0.2">
      <c r="AS10516" s="4" t="s">
        <v>3922</v>
      </c>
      <c r="AT10516" s="4" t="s">
        <v>3923</v>
      </c>
      <c r="AU10516" s="4" t="s">
        <v>463</v>
      </c>
      <c r="AV10516" s="4" t="s">
        <v>796</v>
      </c>
      <c r="AW10516" s="4" t="s">
        <v>701</v>
      </c>
      <c r="AX10516" s="4"/>
      <c r="AY10516" s="4"/>
      <c r="AZ10516" s="4"/>
      <c r="BA10516" s="4"/>
      <c r="BB10516" s="4"/>
      <c r="BC10516" s="4">
        <v>40</v>
      </c>
      <c r="BD10516" t="str">
        <f>IF(AND(ADHOC!$G$15="",ADHOC!$S$4=""),"",IF(ADHOC!$G$15&lt;&gt;"",IF(ADHOC!$G$15=LEFT(Domein!$AS10516,LEN(ADHOC!$G$15)),MAX(Domein!BD$1:'Domein'!BD10515)+1,""),IF(ADHOC!$S$4=LEFT(Domein!$AS10516,LEN(ADHOC!$S$4)),MAX(Domein!BD$1:'Domein'!BD10515)+1,"")))</f>
        <v/>
      </c>
    </row>
    <row r="10517" spans="45:56" x14ac:dyDescent="0.2">
      <c r="AS10517" s="4" t="s">
        <v>3925</v>
      </c>
      <c r="AT10517" s="4" t="s">
        <v>3926</v>
      </c>
      <c r="AU10517" s="4" t="s">
        <v>456</v>
      </c>
      <c r="AV10517" s="4" t="s">
        <v>796</v>
      </c>
      <c r="AW10517" s="4" t="s">
        <v>701</v>
      </c>
      <c r="AX10517" s="4"/>
      <c r="AY10517" s="4"/>
      <c r="AZ10517" s="4"/>
      <c r="BA10517" s="4"/>
      <c r="BB10517" s="4"/>
      <c r="BC10517" s="4">
        <v>40</v>
      </c>
      <c r="BD10517" t="str">
        <f>IF(AND(ADHOC!$G$15="",ADHOC!$S$4=""),"",IF(ADHOC!$G$15&lt;&gt;"",IF(ADHOC!$G$15=LEFT(Domein!$AS10517,LEN(ADHOC!$G$15)),MAX(Domein!BD$1:'Domein'!BD10516)+1,""),IF(ADHOC!$S$4=LEFT(Domein!$AS10517,LEN(ADHOC!$S$4)),MAX(Domein!BD$1:'Domein'!BD10516)+1,"")))</f>
        <v/>
      </c>
    </row>
    <row r="10518" spans="45:56" x14ac:dyDescent="0.2">
      <c r="AS10518" s="4" t="s">
        <v>37846</v>
      </c>
      <c r="AT10518" s="4" t="s">
        <v>37847</v>
      </c>
      <c r="AU10518" s="4" t="s">
        <v>456</v>
      </c>
      <c r="AV10518" s="4" t="s">
        <v>35947</v>
      </c>
      <c r="AW10518" s="4" t="s">
        <v>1259</v>
      </c>
      <c r="AX10518" s="4"/>
      <c r="AY10518" s="4"/>
      <c r="AZ10518" s="4"/>
      <c r="BA10518" s="4"/>
      <c r="BB10518" s="4"/>
      <c r="BC10518" s="4">
        <v>40</v>
      </c>
      <c r="BD10518" t="str">
        <f>IF(AND(ADHOC!$G$15="",ADHOC!$S$4=""),"",IF(ADHOC!$G$15&lt;&gt;"",IF(ADHOC!$G$15=LEFT(Domein!$AS10518,LEN(ADHOC!$G$15)),MAX(Domein!BD$1:'Domein'!BD10517)+1,""),IF(ADHOC!$S$4=LEFT(Domein!$AS10518,LEN(ADHOC!$S$4)),MAX(Domein!BD$1:'Domein'!BD10517)+1,"")))</f>
        <v/>
      </c>
    </row>
    <row r="10519" spans="45:56" x14ac:dyDescent="0.2">
      <c r="AS10519" s="4" t="s">
        <v>37848</v>
      </c>
      <c r="AT10519" s="4" t="s">
        <v>37849</v>
      </c>
      <c r="AU10519" s="4" t="s">
        <v>456</v>
      </c>
      <c r="AV10519" s="4" t="s">
        <v>35947</v>
      </c>
      <c r="AW10519" s="4" t="s">
        <v>1259</v>
      </c>
      <c r="AX10519" s="4"/>
      <c r="AY10519" s="4"/>
      <c r="AZ10519" s="4"/>
      <c r="BA10519" s="4"/>
      <c r="BB10519" s="4"/>
      <c r="BC10519" s="4">
        <v>40</v>
      </c>
      <c r="BD10519" t="str">
        <f>IF(AND(ADHOC!$G$15="",ADHOC!$S$4=""),"",IF(ADHOC!$G$15&lt;&gt;"",IF(ADHOC!$G$15=LEFT(Domein!$AS10519,LEN(ADHOC!$G$15)),MAX(Domein!BD$1:'Domein'!BD10518)+1,""),IF(ADHOC!$S$4=LEFT(Domein!$AS10519,LEN(ADHOC!$S$4)),MAX(Domein!BD$1:'Domein'!BD10518)+1,"")))</f>
        <v/>
      </c>
    </row>
    <row r="10520" spans="45:56" x14ac:dyDescent="0.2">
      <c r="AS10520" s="4" t="s">
        <v>37850</v>
      </c>
      <c r="AT10520" s="4" t="s">
        <v>37851</v>
      </c>
      <c r="AU10520" s="4" t="s">
        <v>456</v>
      </c>
      <c r="AV10520" s="4" t="s">
        <v>35947</v>
      </c>
      <c r="AW10520" s="4" t="s">
        <v>1259</v>
      </c>
      <c r="AX10520" s="4"/>
      <c r="AY10520" s="4"/>
      <c r="AZ10520" s="4"/>
      <c r="BA10520" s="4"/>
      <c r="BB10520" s="4"/>
      <c r="BC10520" s="4">
        <v>40</v>
      </c>
      <c r="BD10520" t="str">
        <f>IF(AND(ADHOC!$G$15="",ADHOC!$S$4=""),"",IF(ADHOC!$G$15&lt;&gt;"",IF(ADHOC!$G$15=LEFT(Domein!$AS10520,LEN(ADHOC!$G$15)),MAX(Domein!BD$1:'Domein'!BD10519)+1,""),IF(ADHOC!$S$4=LEFT(Domein!$AS10520,LEN(ADHOC!$S$4)),MAX(Domein!BD$1:'Domein'!BD10519)+1,"")))</f>
        <v/>
      </c>
    </row>
    <row r="10521" spans="45:56" x14ac:dyDescent="0.2">
      <c r="AS10521" s="4" t="s">
        <v>37852</v>
      </c>
      <c r="AT10521" s="4" t="s">
        <v>37853</v>
      </c>
      <c r="AU10521" s="4" t="s">
        <v>456</v>
      </c>
      <c r="AV10521" s="4" t="s">
        <v>35947</v>
      </c>
      <c r="AW10521" s="4" t="s">
        <v>1259</v>
      </c>
      <c r="AX10521" s="4"/>
      <c r="AY10521" s="4"/>
      <c r="AZ10521" s="4"/>
      <c r="BA10521" s="4"/>
      <c r="BB10521" s="4"/>
      <c r="BC10521" s="4">
        <v>40</v>
      </c>
      <c r="BD10521" t="str">
        <f>IF(AND(ADHOC!$G$15="",ADHOC!$S$4=""),"",IF(ADHOC!$G$15&lt;&gt;"",IF(ADHOC!$G$15=LEFT(Domein!$AS10521,LEN(ADHOC!$G$15)),MAX(Domein!BD$1:'Domein'!BD10520)+1,""),IF(ADHOC!$S$4=LEFT(Domein!$AS10521,LEN(ADHOC!$S$4)),MAX(Domein!BD$1:'Domein'!BD10520)+1,"")))</f>
        <v/>
      </c>
    </row>
    <row r="10522" spans="45:56" x14ac:dyDescent="0.2">
      <c r="AS10522" s="4" t="s">
        <v>37854</v>
      </c>
      <c r="AT10522" s="4" t="s">
        <v>37855</v>
      </c>
      <c r="AU10522" s="4" t="s">
        <v>456</v>
      </c>
      <c r="AV10522" s="4" t="s">
        <v>35947</v>
      </c>
      <c r="AW10522" s="4" t="s">
        <v>1259</v>
      </c>
      <c r="AX10522" s="4"/>
      <c r="AY10522" s="4"/>
      <c r="AZ10522" s="4"/>
      <c r="BA10522" s="4"/>
      <c r="BB10522" s="4"/>
      <c r="BC10522" s="4">
        <v>40</v>
      </c>
      <c r="BD10522" t="str">
        <f>IF(AND(ADHOC!$G$15="",ADHOC!$S$4=""),"",IF(ADHOC!$G$15&lt;&gt;"",IF(ADHOC!$G$15=LEFT(Domein!$AS10522,LEN(ADHOC!$G$15)),MAX(Domein!BD$1:'Domein'!BD10521)+1,""),IF(ADHOC!$S$4=LEFT(Domein!$AS10522,LEN(ADHOC!$S$4)),MAX(Domein!BD$1:'Domein'!BD10521)+1,"")))</f>
        <v/>
      </c>
    </row>
    <row r="10523" spans="45:56" x14ac:dyDescent="0.2">
      <c r="AS10523" s="4" t="s">
        <v>37856</v>
      </c>
      <c r="AT10523" s="4" t="s">
        <v>37857</v>
      </c>
      <c r="AU10523" s="4" t="s">
        <v>456</v>
      </c>
      <c r="AV10523" s="4" t="s">
        <v>35947</v>
      </c>
      <c r="AW10523" s="4" t="s">
        <v>1259</v>
      </c>
      <c r="AX10523" s="4"/>
      <c r="AY10523" s="4"/>
      <c r="AZ10523" s="4"/>
      <c r="BA10523" s="4"/>
      <c r="BB10523" s="4"/>
      <c r="BC10523" s="4">
        <v>40</v>
      </c>
      <c r="BD10523" t="str">
        <f>IF(AND(ADHOC!$G$15="",ADHOC!$S$4=""),"",IF(ADHOC!$G$15&lt;&gt;"",IF(ADHOC!$G$15=LEFT(Domein!$AS10523,LEN(ADHOC!$G$15)),MAX(Domein!BD$1:'Domein'!BD10522)+1,""),IF(ADHOC!$S$4=LEFT(Domein!$AS10523,LEN(ADHOC!$S$4)),MAX(Domein!BD$1:'Domein'!BD10522)+1,"")))</f>
        <v/>
      </c>
    </row>
    <row r="10524" spans="45:56" x14ac:dyDescent="0.2">
      <c r="AS10524" s="4" t="s">
        <v>37858</v>
      </c>
      <c r="AT10524" s="4" t="s">
        <v>37859</v>
      </c>
      <c r="AU10524" s="4" t="s">
        <v>456</v>
      </c>
      <c r="AV10524" s="4" t="s">
        <v>35947</v>
      </c>
      <c r="AW10524" s="4" t="s">
        <v>1259</v>
      </c>
      <c r="AX10524" s="4"/>
      <c r="AY10524" s="4"/>
      <c r="AZ10524" s="4"/>
      <c r="BA10524" s="4"/>
      <c r="BB10524" s="4"/>
      <c r="BC10524" s="4">
        <v>40</v>
      </c>
      <c r="BD10524" t="str">
        <f>IF(AND(ADHOC!$G$15="",ADHOC!$S$4=""),"",IF(ADHOC!$G$15&lt;&gt;"",IF(ADHOC!$G$15=LEFT(Domein!$AS10524,LEN(ADHOC!$G$15)),MAX(Domein!BD$1:'Domein'!BD10523)+1,""),IF(ADHOC!$S$4=LEFT(Domein!$AS10524,LEN(ADHOC!$S$4)),MAX(Domein!BD$1:'Domein'!BD10523)+1,"")))</f>
        <v/>
      </c>
    </row>
    <row r="10525" spans="45:56" x14ac:dyDescent="0.2">
      <c r="AS10525" s="4" t="s">
        <v>37860</v>
      </c>
      <c r="AT10525" s="4" t="s">
        <v>37861</v>
      </c>
      <c r="AU10525" s="4" t="s">
        <v>456</v>
      </c>
      <c r="AV10525" s="4" t="s">
        <v>35947</v>
      </c>
      <c r="AW10525" s="4" t="s">
        <v>1259</v>
      </c>
      <c r="AX10525" s="4"/>
      <c r="AY10525" s="4"/>
      <c r="AZ10525" s="4"/>
      <c r="BA10525" s="4"/>
      <c r="BB10525" s="4"/>
      <c r="BC10525" s="4">
        <v>40</v>
      </c>
      <c r="BD10525" t="str">
        <f>IF(AND(ADHOC!$G$15="",ADHOC!$S$4=""),"",IF(ADHOC!$G$15&lt;&gt;"",IF(ADHOC!$G$15=LEFT(Domein!$AS10525,LEN(ADHOC!$G$15)),MAX(Domein!BD$1:'Domein'!BD10524)+1,""),IF(ADHOC!$S$4=LEFT(Domein!$AS10525,LEN(ADHOC!$S$4)),MAX(Domein!BD$1:'Domein'!BD10524)+1,"")))</f>
        <v/>
      </c>
    </row>
    <row r="10526" spans="45:56" x14ac:dyDescent="0.2">
      <c r="AS10526" s="4" t="s">
        <v>37862</v>
      </c>
      <c r="AT10526" s="4" t="s">
        <v>37863</v>
      </c>
      <c r="AU10526" s="4" t="s">
        <v>456</v>
      </c>
      <c r="AV10526" s="4" t="s">
        <v>35947</v>
      </c>
      <c r="AW10526" s="4" t="s">
        <v>1259</v>
      </c>
      <c r="AX10526" s="4"/>
      <c r="AY10526" s="4"/>
      <c r="AZ10526" s="4"/>
      <c r="BA10526" s="4"/>
      <c r="BB10526" s="4"/>
      <c r="BC10526" s="4">
        <v>40</v>
      </c>
      <c r="BD10526" t="str">
        <f>IF(AND(ADHOC!$G$15="",ADHOC!$S$4=""),"",IF(ADHOC!$G$15&lt;&gt;"",IF(ADHOC!$G$15=LEFT(Domein!$AS10526,LEN(ADHOC!$G$15)),MAX(Domein!BD$1:'Domein'!BD10525)+1,""),IF(ADHOC!$S$4=LEFT(Domein!$AS10526,LEN(ADHOC!$S$4)),MAX(Domein!BD$1:'Domein'!BD10525)+1,"")))</f>
        <v/>
      </c>
    </row>
    <row r="10527" spans="45:56" x14ac:dyDescent="0.2">
      <c r="AS10527" s="4" t="s">
        <v>37864</v>
      </c>
      <c r="AT10527" s="4" t="s">
        <v>37865</v>
      </c>
      <c r="AU10527" s="4" t="s">
        <v>456</v>
      </c>
      <c r="AV10527" s="4" t="s">
        <v>35947</v>
      </c>
      <c r="AW10527" s="4" t="s">
        <v>1259</v>
      </c>
      <c r="AX10527" s="4"/>
      <c r="AY10527" s="4"/>
      <c r="AZ10527" s="4"/>
      <c r="BA10527" s="4"/>
      <c r="BB10527" s="4"/>
      <c r="BC10527" s="4">
        <v>40</v>
      </c>
      <c r="BD10527" t="str">
        <f>IF(AND(ADHOC!$G$15="",ADHOC!$S$4=""),"",IF(ADHOC!$G$15&lt;&gt;"",IF(ADHOC!$G$15=LEFT(Domein!$AS10527,LEN(ADHOC!$G$15)),MAX(Domein!BD$1:'Domein'!BD10526)+1,""),IF(ADHOC!$S$4=LEFT(Domein!$AS10527,LEN(ADHOC!$S$4)),MAX(Domein!BD$1:'Domein'!BD10526)+1,"")))</f>
        <v/>
      </c>
    </row>
    <row r="10528" spans="45:56" x14ac:dyDescent="0.2">
      <c r="AS10528" s="4" t="s">
        <v>37866</v>
      </c>
      <c r="AT10528" s="4" t="s">
        <v>37867</v>
      </c>
      <c r="AU10528" s="4" t="s">
        <v>456</v>
      </c>
      <c r="AV10528" s="4" t="s">
        <v>35947</v>
      </c>
      <c r="AW10528" s="4" t="s">
        <v>1259</v>
      </c>
      <c r="AX10528" s="4"/>
      <c r="AY10528" s="4"/>
      <c r="AZ10528" s="4"/>
      <c r="BA10528" s="4"/>
      <c r="BB10528" s="4"/>
      <c r="BC10528" s="4">
        <v>40</v>
      </c>
      <c r="BD10528" t="str">
        <f>IF(AND(ADHOC!$G$15="",ADHOC!$S$4=""),"",IF(ADHOC!$G$15&lt;&gt;"",IF(ADHOC!$G$15=LEFT(Domein!$AS10528,LEN(ADHOC!$G$15)),MAX(Domein!BD$1:'Domein'!BD10527)+1,""),IF(ADHOC!$S$4=LEFT(Domein!$AS10528,LEN(ADHOC!$S$4)),MAX(Domein!BD$1:'Domein'!BD10527)+1,"")))</f>
        <v/>
      </c>
    </row>
    <row r="10529" spans="45:56" x14ac:dyDescent="0.2">
      <c r="AS10529" s="4" t="s">
        <v>37868</v>
      </c>
      <c r="AT10529" s="4" t="s">
        <v>37869</v>
      </c>
      <c r="AU10529" s="4" t="s">
        <v>456</v>
      </c>
      <c r="AV10529" s="4" t="s">
        <v>35947</v>
      </c>
      <c r="AW10529" s="4" t="s">
        <v>1259</v>
      </c>
      <c r="AX10529" s="4"/>
      <c r="AY10529" s="4"/>
      <c r="AZ10529" s="4"/>
      <c r="BA10529" s="4"/>
      <c r="BB10529" s="4"/>
      <c r="BC10529" s="4">
        <v>40</v>
      </c>
      <c r="BD10529" t="str">
        <f>IF(AND(ADHOC!$G$15="",ADHOC!$S$4=""),"",IF(ADHOC!$G$15&lt;&gt;"",IF(ADHOC!$G$15=LEFT(Domein!$AS10529,LEN(ADHOC!$G$15)),MAX(Domein!BD$1:'Domein'!BD10528)+1,""),IF(ADHOC!$S$4=LEFT(Domein!$AS10529,LEN(ADHOC!$S$4)),MAX(Domein!BD$1:'Domein'!BD10528)+1,"")))</f>
        <v/>
      </c>
    </row>
    <row r="10530" spans="45:56" x14ac:dyDescent="0.2">
      <c r="AS10530" s="4" t="s">
        <v>37870</v>
      </c>
      <c r="AT10530" s="4" t="s">
        <v>37871</v>
      </c>
      <c r="AU10530" s="4" t="s">
        <v>456</v>
      </c>
      <c r="AV10530" s="4" t="s">
        <v>35947</v>
      </c>
      <c r="AW10530" s="4" t="s">
        <v>1259</v>
      </c>
      <c r="AX10530" s="4"/>
      <c r="AY10530" s="4"/>
      <c r="AZ10530" s="4"/>
      <c r="BA10530" s="4"/>
      <c r="BB10530" s="4"/>
      <c r="BC10530" s="4">
        <v>40</v>
      </c>
      <c r="BD10530" t="str">
        <f>IF(AND(ADHOC!$G$15="",ADHOC!$S$4=""),"",IF(ADHOC!$G$15&lt;&gt;"",IF(ADHOC!$G$15=LEFT(Domein!$AS10530,LEN(ADHOC!$G$15)),MAX(Domein!BD$1:'Domein'!BD10529)+1,""),IF(ADHOC!$S$4=LEFT(Domein!$AS10530,LEN(ADHOC!$S$4)),MAX(Domein!BD$1:'Domein'!BD10529)+1,"")))</f>
        <v/>
      </c>
    </row>
    <row r="10531" spans="45:56" x14ac:dyDescent="0.2">
      <c r="AS10531" s="4" t="s">
        <v>37872</v>
      </c>
      <c r="AT10531" s="4" t="s">
        <v>37873</v>
      </c>
      <c r="AU10531" s="4" t="s">
        <v>456</v>
      </c>
      <c r="AV10531" s="4" t="s">
        <v>35947</v>
      </c>
      <c r="AW10531" s="4" t="s">
        <v>1259</v>
      </c>
      <c r="AX10531" s="4"/>
      <c r="AY10531" s="4"/>
      <c r="AZ10531" s="4"/>
      <c r="BA10531" s="4"/>
      <c r="BB10531" s="4"/>
      <c r="BC10531" s="4">
        <v>40</v>
      </c>
      <c r="BD10531" t="str">
        <f>IF(AND(ADHOC!$G$15="",ADHOC!$S$4=""),"",IF(ADHOC!$G$15&lt;&gt;"",IF(ADHOC!$G$15=LEFT(Domein!$AS10531,LEN(ADHOC!$G$15)),MAX(Domein!BD$1:'Domein'!BD10530)+1,""),IF(ADHOC!$S$4=LEFT(Domein!$AS10531,LEN(ADHOC!$S$4)),MAX(Domein!BD$1:'Domein'!BD10530)+1,"")))</f>
        <v/>
      </c>
    </row>
    <row r="10532" spans="45:56" x14ac:dyDescent="0.2">
      <c r="AS10532" s="4" t="s">
        <v>37874</v>
      </c>
      <c r="AT10532" s="4" t="s">
        <v>37875</v>
      </c>
      <c r="AU10532" s="4" t="s">
        <v>456</v>
      </c>
      <c r="AV10532" s="4" t="s">
        <v>35947</v>
      </c>
      <c r="AW10532" s="4" t="s">
        <v>1259</v>
      </c>
      <c r="AX10532" s="4"/>
      <c r="AY10532" s="4"/>
      <c r="AZ10532" s="4"/>
      <c r="BA10532" s="4"/>
      <c r="BB10532" s="4"/>
      <c r="BC10532" s="4">
        <v>40</v>
      </c>
      <c r="BD10532" t="str">
        <f>IF(AND(ADHOC!$G$15="",ADHOC!$S$4=""),"",IF(ADHOC!$G$15&lt;&gt;"",IF(ADHOC!$G$15=LEFT(Domein!$AS10532,LEN(ADHOC!$G$15)),MAX(Domein!BD$1:'Domein'!BD10531)+1,""),IF(ADHOC!$S$4=LEFT(Domein!$AS10532,LEN(ADHOC!$S$4)),MAX(Domein!BD$1:'Domein'!BD10531)+1,"")))</f>
        <v/>
      </c>
    </row>
    <row r="10533" spans="45:56" x14ac:dyDescent="0.2">
      <c r="AS10533" s="4" t="s">
        <v>37876</v>
      </c>
      <c r="AT10533" s="4" t="s">
        <v>37877</v>
      </c>
      <c r="AU10533" s="4" t="s">
        <v>456</v>
      </c>
      <c r="AV10533" s="4" t="s">
        <v>35947</v>
      </c>
      <c r="AW10533" s="4" t="s">
        <v>1259</v>
      </c>
      <c r="AX10533" s="4"/>
      <c r="AY10533" s="4"/>
      <c r="AZ10533" s="4"/>
      <c r="BA10533" s="4"/>
      <c r="BB10533" s="4"/>
      <c r="BC10533" s="4">
        <v>40</v>
      </c>
      <c r="BD10533" t="str">
        <f>IF(AND(ADHOC!$G$15="",ADHOC!$S$4=""),"",IF(ADHOC!$G$15&lt;&gt;"",IF(ADHOC!$G$15=LEFT(Domein!$AS10533,LEN(ADHOC!$G$15)),MAX(Domein!BD$1:'Domein'!BD10532)+1,""),IF(ADHOC!$S$4=LEFT(Domein!$AS10533,LEN(ADHOC!$S$4)),MAX(Domein!BD$1:'Domein'!BD10532)+1,"")))</f>
        <v/>
      </c>
    </row>
    <row r="10534" spans="45:56" x14ac:dyDescent="0.2">
      <c r="AS10534" s="4" t="s">
        <v>3927</v>
      </c>
      <c r="AT10534" s="4" t="s">
        <v>3928</v>
      </c>
      <c r="AU10534" s="4" t="s">
        <v>456</v>
      </c>
      <c r="AV10534" s="4" t="s">
        <v>796</v>
      </c>
      <c r="AW10534" s="4" t="s">
        <v>701</v>
      </c>
      <c r="AX10534" s="4"/>
      <c r="AY10534" s="4"/>
      <c r="AZ10534" s="4"/>
      <c r="BA10534" s="4"/>
      <c r="BB10534" s="4"/>
      <c r="BC10534" s="4">
        <v>40</v>
      </c>
      <c r="BD10534" t="str">
        <f>IF(AND(ADHOC!$G$15="",ADHOC!$S$4=""),"",IF(ADHOC!$G$15&lt;&gt;"",IF(ADHOC!$G$15=LEFT(Domein!$AS10534,LEN(ADHOC!$G$15)),MAX(Domein!BD$1:'Domein'!BD10533)+1,""),IF(ADHOC!$S$4=LEFT(Domein!$AS10534,LEN(ADHOC!$S$4)),MAX(Domein!BD$1:'Domein'!BD10533)+1,"")))</f>
        <v/>
      </c>
    </row>
    <row r="10535" spans="45:56" x14ac:dyDescent="0.2">
      <c r="AS10535" s="4" t="s">
        <v>3929</v>
      </c>
      <c r="AT10535" s="4" t="s">
        <v>3930</v>
      </c>
      <c r="AU10535" s="4" t="s">
        <v>456</v>
      </c>
      <c r="AV10535" s="4" t="s">
        <v>796</v>
      </c>
      <c r="AW10535" s="4" t="s">
        <v>701</v>
      </c>
      <c r="AX10535" s="4"/>
      <c r="AY10535" s="4"/>
      <c r="AZ10535" s="4"/>
      <c r="BA10535" s="4"/>
      <c r="BB10535" s="4"/>
      <c r="BC10535" s="4">
        <v>40</v>
      </c>
      <c r="BD10535" t="str">
        <f>IF(AND(ADHOC!$G$15="",ADHOC!$S$4=""),"",IF(ADHOC!$G$15&lt;&gt;"",IF(ADHOC!$G$15=LEFT(Domein!$AS10535,LEN(ADHOC!$G$15)),MAX(Domein!BD$1:'Domein'!BD10534)+1,""),IF(ADHOC!$S$4=LEFT(Domein!$AS10535,LEN(ADHOC!$S$4)),MAX(Domein!BD$1:'Domein'!BD10534)+1,"")))</f>
        <v/>
      </c>
    </row>
    <row r="10536" spans="45:56" x14ac:dyDescent="0.2">
      <c r="AS10536" s="4" t="s">
        <v>10319</v>
      </c>
      <c r="AT10536" s="4" t="s">
        <v>10320</v>
      </c>
      <c r="AU10536" s="4" t="s">
        <v>456</v>
      </c>
      <c r="AV10536" s="4" t="s">
        <v>824</v>
      </c>
      <c r="AW10536" s="4" t="s">
        <v>1259</v>
      </c>
      <c r="AX10536" s="4"/>
      <c r="AY10536" s="4"/>
      <c r="AZ10536" s="4"/>
      <c r="BA10536" s="4"/>
      <c r="BB10536" s="4"/>
      <c r="BC10536" s="4">
        <v>40</v>
      </c>
      <c r="BD10536" t="str">
        <f>IF(AND(ADHOC!$G$15="",ADHOC!$S$4=""),"",IF(ADHOC!$G$15&lt;&gt;"",IF(ADHOC!$G$15=LEFT(Domein!$AS10536,LEN(ADHOC!$G$15)),MAX(Domein!BD$1:'Domein'!BD10535)+1,""),IF(ADHOC!$S$4=LEFT(Domein!$AS10536,LEN(ADHOC!$S$4)),MAX(Domein!BD$1:'Domein'!BD10535)+1,"")))</f>
        <v/>
      </c>
    </row>
    <row r="10537" spans="45:56" x14ac:dyDescent="0.2">
      <c r="AS10537" s="4" t="s">
        <v>10321</v>
      </c>
      <c r="AT10537" s="4" t="s">
        <v>10322</v>
      </c>
      <c r="AU10537" s="4" t="s">
        <v>456</v>
      </c>
      <c r="AV10537" s="4" t="s">
        <v>824</v>
      </c>
      <c r="AW10537" s="4" t="s">
        <v>1259</v>
      </c>
      <c r="AX10537" s="4"/>
      <c r="AY10537" s="4"/>
      <c r="AZ10537" s="4"/>
      <c r="BA10537" s="4"/>
      <c r="BB10537" s="4"/>
      <c r="BC10537" s="4">
        <v>40</v>
      </c>
      <c r="BD10537" t="str">
        <f>IF(AND(ADHOC!$G$15="",ADHOC!$S$4=""),"",IF(ADHOC!$G$15&lt;&gt;"",IF(ADHOC!$G$15=LEFT(Domein!$AS10537,LEN(ADHOC!$G$15)),MAX(Domein!BD$1:'Domein'!BD10536)+1,""),IF(ADHOC!$S$4=LEFT(Domein!$AS10537,LEN(ADHOC!$S$4)),MAX(Domein!BD$1:'Domein'!BD10536)+1,"")))</f>
        <v/>
      </c>
    </row>
    <row r="10538" spans="45:56" x14ac:dyDescent="0.2">
      <c r="AS10538" s="4" t="s">
        <v>10323</v>
      </c>
      <c r="AT10538" s="4" t="s">
        <v>10324</v>
      </c>
      <c r="AU10538" s="4" t="s">
        <v>456</v>
      </c>
      <c r="AV10538" s="4" t="s">
        <v>824</v>
      </c>
      <c r="AW10538" s="4" t="s">
        <v>1259</v>
      </c>
      <c r="AX10538" s="4"/>
      <c r="AY10538" s="4"/>
      <c r="AZ10538" s="4"/>
      <c r="BA10538" s="4"/>
      <c r="BB10538" s="4"/>
      <c r="BC10538" s="4">
        <v>40</v>
      </c>
      <c r="BD10538" t="str">
        <f>IF(AND(ADHOC!$G$15="",ADHOC!$S$4=""),"",IF(ADHOC!$G$15&lt;&gt;"",IF(ADHOC!$G$15=LEFT(Domein!$AS10538,LEN(ADHOC!$G$15)),MAX(Domein!BD$1:'Domein'!BD10537)+1,""),IF(ADHOC!$S$4=LEFT(Domein!$AS10538,LEN(ADHOC!$S$4)),MAX(Domein!BD$1:'Domein'!BD10537)+1,"")))</f>
        <v/>
      </c>
    </row>
    <row r="10539" spans="45:56" x14ac:dyDescent="0.2">
      <c r="AS10539" s="4" t="s">
        <v>10325</v>
      </c>
      <c r="AT10539" s="4" t="s">
        <v>10326</v>
      </c>
      <c r="AU10539" s="4" t="s">
        <v>456</v>
      </c>
      <c r="AV10539" s="4" t="s">
        <v>824</v>
      </c>
      <c r="AW10539" s="4" t="s">
        <v>1259</v>
      </c>
      <c r="AX10539" s="4"/>
      <c r="AY10539" s="4"/>
      <c r="AZ10539" s="4"/>
      <c r="BA10539" s="4"/>
      <c r="BB10539" s="4"/>
      <c r="BC10539" s="4">
        <v>40</v>
      </c>
      <c r="BD10539" t="str">
        <f>IF(AND(ADHOC!$G$15="",ADHOC!$S$4=""),"",IF(ADHOC!$G$15&lt;&gt;"",IF(ADHOC!$G$15=LEFT(Domein!$AS10539,LEN(ADHOC!$G$15)),MAX(Domein!BD$1:'Domein'!BD10538)+1,""),IF(ADHOC!$S$4=LEFT(Domein!$AS10539,LEN(ADHOC!$S$4)),MAX(Domein!BD$1:'Domein'!BD10538)+1,"")))</f>
        <v/>
      </c>
    </row>
    <row r="10540" spans="45:56" x14ac:dyDescent="0.2">
      <c r="AS10540" s="4" t="s">
        <v>10327</v>
      </c>
      <c r="AT10540" s="4" t="s">
        <v>10328</v>
      </c>
      <c r="AU10540" s="4" t="s">
        <v>456</v>
      </c>
      <c r="AV10540" s="4" t="s">
        <v>824</v>
      </c>
      <c r="AW10540" s="4" t="s">
        <v>1259</v>
      </c>
      <c r="AX10540" s="4"/>
      <c r="AY10540" s="4"/>
      <c r="AZ10540" s="4"/>
      <c r="BA10540" s="4"/>
      <c r="BB10540" s="4"/>
      <c r="BC10540" s="4">
        <v>40</v>
      </c>
      <c r="BD10540" t="str">
        <f>IF(AND(ADHOC!$G$15="",ADHOC!$S$4=""),"",IF(ADHOC!$G$15&lt;&gt;"",IF(ADHOC!$G$15=LEFT(Domein!$AS10540,LEN(ADHOC!$G$15)),MAX(Domein!BD$1:'Domein'!BD10539)+1,""),IF(ADHOC!$S$4=LEFT(Domein!$AS10540,LEN(ADHOC!$S$4)),MAX(Domein!BD$1:'Domein'!BD10539)+1,"")))</f>
        <v/>
      </c>
    </row>
    <row r="10541" spans="45:56" x14ac:dyDescent="0.2">
      <c r="AS10541" s="4" t="s">
        <v>10329</v>
      </c>
      <c r="AT10541" s="4" t="s">
        <v>10330</v>
      </c>
      <c r="AU10541" s="4" t="s">
        <v>456</v>
      </c>
      <c r="AV10541" s="4" t="s">
        <v>824</v>
      </c>
      <c r="AW10541" s="4" t="s">
        <v>1259</v>
      </c>
      <c r="AX10541" s="4"/>
      <c r="AY10541" s="4"/>
      <c r="AZ10541" s="4"/>
      <c r="BA10541" s="4"/>
      <c r="BB10541" s="4"/>
      <c r="BC10541" s="4">
        <v>40</v>
      </c>
      <c r="BD10541" t="str">
        <f>IF(AND(ADHOC!$G$15="",ADHOC!$S$4=""),"",IF(ADHOC!$G$15&lt;&gt;"",IF(ADHOC!$G$15=LEFT(Domein!$AS10541,LEN(ADHOC!$G$15)),MAX(Domein!BD$1:'Domein'!BD10540)+1,""),IF(ADHOC!$S$4=LEFT(Domein!$AS10541,LEN(ADHOC!$S$4)),MAX(Domein!BD$1:'Domein'!BD10540)+1,"")))</f>
        <v/>
      </c>
    </row>
    <row r="10542" spans="45:56" x14ac:dyDescent="0.2">
      <c r="AS10542" s="4" t="s">
        <v>10331</v>
      </c>
      <c r="AT10542" s="4" t="s">
        <v>10332</v>
      </c>
      <c r="AU10542" s="4" t="s">
        <v>456</v>
      </c>
      <c r="AV10542" s="4" t="s">
        <v>824</v>
      </c>
      <c r="AW10542" s="4" t="s">
        <v>1259</v>
      </c>
      <c r="AX10542" s="4"/>
      <c r="AY10542" s="4"/>
      <c r="AZ10542" s="4"/>
      <c r="BA10542" s="4"/>
      <c r="BB10542" s="4"/>
      <c r="BC10542" s="4">
        <v>40</v>
      </c>
      <c r="BD10542" t="str">
        <f>IF(AND(ADHOC!$G$15="",ADHOC!$S$4=""),"",IF(ADHOC!$G$15&lt;&gt;"",IF(ADHOC!$G$15=LEFT(Domein!$AS10542,LEN(ADHOC!$G$15)),MAX(Domein!BD$1:'Domein'!BD10541)+1,""),IF(ADHOC!$S$4=LEFT(Domein!$AS10542,LEN(ADHOC!$S$4)),MAX(Domein!BD$1:'Domein'!BD10541)+1,"")))</f>
        <v/>
      </c>
    </row>
    <row r="10543" spans="45:56" x14ac:dyDescent="0.2">
      <c r="AS10543" s="4" t="s">
        <v>10333</v>
      </c>
      <c r="AT10543" s="4" t="s">
        <v>10334</v>
      </c>
      <c r="AU10543" s="4" t="s">
        <v>456</v>
      </c>
      <c r="AV10543" s="4" t="s">
        <v>824</v>
      </c>
      <c r="AW10543" s="4" t="s">
        <v>1259</v>
      </c>
      <c r="AX10543" s="4"/>
      <c r="AY10543" s="4"/>
      <c r="AZ10543" s="4"/>
      <c r="BA10543" s="4"/>
      <c r="BB10543" s="4"/>
      <c r="BC10543" s="4">
        <v>40</v>
      </c>
      <c r="BD10543" t="str">
        <f>IF(AND(ADHOC!$G$15="",ADHOC!$S$4=""),"",IF(ADHOC!$G$15&lt;&gt;"",IF(ADHOC!$G$15=LEFT(Domein!$AS10543,LEN(ADHOC!$G$15)),MAX(Domein!BD$1:'Domein'!BD10542)+1,""),IF(ADHOC!$S$4=LEFT(Domein!$AS10543,LEN(ADHOC!$S$4)),MAX(Domein!BD$1:'Domein'!BD10542)+1,"")))</f>
        <v/>
      </c>
    </row>
    <row r="10544" spans="45:56" x14ac:dyDescent="0.2">
      <c r="AS10544" s="4" t="s">
        <v>3931</v>
      </c>
      <c r="AT10544" s="4" t="s">
        <v>3932</v>
      </c>
      <c r="AU10544" s="4" t="s">
        <v>456</v>
      </c>
      <c r="AV10544" s="4" t="s">
        <v>796</v>
      </c>
      <c r="AW10544" s="4" t="s">
        <v>701</v>
      </c>
      <c r="AX10544" s="4"/>
      <c r="AY10544" s="4"/>
      <c r="AZ10544" s="4"/>
      <c r="BA10544" s="4"/>
      <c r="BB10544" s="4"/>
      <c r="BC10544" s="4">
        <v>40</v>
      </c>
      <c r="BD10544" t="str">
        <f>IF(AND(ADHOC!$G$15="",ADHOC!$S$4=""),"",IF(ADHOC!$G$15&lt;&gt;"",IF(ADHOC!$G$15=LEFT(Domein!$AS10544,LEN(ADHOC!$G$15)),MAX(Domein!BD$1:'Domein'!BD10543)+1,""),IF(ADHOC!$S$4=LEFT(Domein!$AS10544,LEN(ADHOC!$S$4)),MAX(Domein!BD$1:'Domein'!BD10543)+1,"")))</f>
        <v/>
      </c>
    </row>
    <row r="10545" spans="45:56" x14ac:dyDescent="0.2">
      <c r="AS10545" s="4" t="s">
        <v>3933</v>
      </c>
      <c r="AT10545" s="4" t="s">
        <v>3934</v>
      </c>
      <c r="AU10545" s="4" t="s">
        <v>456</v>
      </c>
      <c r="AV10545" s="4" t="s">
        <v>796</v>
      </c>
      <c r="AW10545" s="4" t="s">
        <v>701</v>
      </c>
      <c r="AX10545" s="4"/>
      <c r="AY10545" s="4"/>
      <c r="AZ10545" s="4"/>
      <c r="BA10545" s="4"/>
      <c r="BB10545" s="4"/>
      <c r="BC10545" s="4">
        <v>40</v>
      </c>
      <c r="BD10545" t="str">
        <f>IF(AND(ADHOC!$G$15="",ADHOC!$S$4=""),"",IF(ADHOC!$G$15&lt;&gt;"",IF(ADHOC!$G$15=LEFT(Domein!$AS10545,LEN(ADHOC!$G$15)),MAX(Domein!BD$1:'Domein'!BD10544)+1,""),IF(ADHOC!$S$4=LEFT(Domein!$AS10545,LEN(ADHOC!$S$4)),MAX(Domein!BD$1:'Domein'!BD10544)+1,"")))</f>
        <v/>
      </c>
    </row>
    <row r="10546" spans="45:56" x14ac:dyDescent="0.2">
      <c r="AS10546" s="4" t="s">
        <v>3935</v>
      </c>
      <c r="AT10546" s="4" t="s">
        <v>3936</v>
      </c>
      <c r="AU10546" s="4" t="s">
        <v>456</v>
      </c>
      <c r="AV10546" s="4" t="s">
        <v>796</v>
      </c>
      <c r="AW10546" s="4" t="s">
        <v>701</v>
      </c>
      <c r="AX10546" s="4"/>
      <c r="AY10546" s="4"/>
      <c r="AZ10546" s="4"/>
      <c r="BA10546" s="4"/>
      <c r="BB10546" s="4"/>
      <c r="BC10546" s="4">
        <v>40</v>
      </c>
      <c r="BD10546" t="str">
        <f>IF(AND(ADHOC!$G$15="",ADHOC!$S$4=""),"",IF(ADHOC!$G$15&lt;&gt;"",IF(ADHOC!$G$15=LEFT(Domein!$AS10546,LEN(ADHOC!$G$15)),MAX(Domein!BD$1:'Domein'!BD10545)+1,""),IF(ADHOC!$S$4=LEFT(Domein!$AS10546,LEN(ADHOC!$S$4)),MAX(Domein!BD$1:'Domein'!BD10545)+1,"")))</f>
        <v/>
      </c>
    </row>
    <row r="10547" spans="45:56" x14ac:dyDescent="0.2">
      <c r="AS10547" s="4" t="s">
        <v>3937</v>
      </c>
      <c r="AT10547" s="4" t="s">
        <v>3938</v>
      </c>
      <c r="AU10547" s="4" t="s">
        <v>456</v>
      </c>
      <c r="AV10547" s="4" t="s">
        <v>796</v>
      </c>
      <c r="AW10547" s="4" t="s">
        <v>701</v>
      </c>
      <c r="AX10547" s="4"/>
      <c r="AY10547" s="4"/>
      <c r="AZ10547" s="4"/>
      <c r="BA10547" s="4"/>
      <c r="BB10547" s="4"/>
      <c r="BC10547" s="4">
        <v>40</v>
      </c>
      <c r="BD10547" t="str">
        <f>IF(AND(ADHOC!$G$15="",ADHOC!$S$4=""),"",IF(ADHOC!$G$15&lt;&gt;"",IF(ADHOC!$G$15=LEFT(Domein!$AS10547,LEN(ADHOC!$G$15)),MAX(Domein!BD$1:'Domein'!BD10546)+1,""),IF(ADHOC!$S$4=LEFT(Domein!$AS10547,LEN(ADHOC!$S$4)),MAX(Domein!BD$1:'Domein'!BD10546)+1,"")))</f>
        <v/>
      </c>
    </row>
    <row r="10548" spans="45:56" x14ac:dyDescent="0.2">
      <c r="AS10548" s="4" t="s">
        <v>3939</v>
      </c>
      <c r="AT10548" s="4" t="s">
        <v>3940</v>
      </c>
      <c r="AU10548" s="4" t="s">
        <v>456</v>
      </c>
      <c r="AV10548" s="4" t="s">
        <v>796</v>
      </c>
      <c r="AW10548" s="4" t="s">
        <v>701</v>
      </c>
      <c r="AX10548" s="4"/>
      <c r="AY10548" s="4"/>
      <c r="AZ10548" s="4"/>
      <c r="BA10548" s="4"/>
      <c r="BB10548" s="4"/>
      <c r="BC10548" s="4">
        <v>40</v>
      </c>
      <c r="BD10548" t="str">
        <f>IF(AND(ADHOC!$G$15="",ADHOC!$S$4=""),"",IF(ADHOC!$G$15&lt;&gt;"",IF(ADHOC!$G$15=LEFT(Domein!$AS10548,LEN(ADHOC!$G$15)),MAX(Domein!BD$1:'Domein'!BD10547)+1,""),IF(ADHOC!$S$4=LEFT(Domein!$AS10548,LEN(ADHOC!$S$4)),MAX(Domein!BD$1:'Domein'!BD10547)+1,"")))</f>
        <v/>
      </c>
    </row>
    <row r="10549" spans="45:56" x14ac:dyDescent="0.2">
      <c r="AS10549" s="4" t="s">
        <v>3941</v>
      </c>
      <c r="AT10549" s="4" t="s">
        <v>3942</v>
      </c>
      <c r="AU10549" s="4" t="s">
        <v>456</v>
      </c>
      <c r="AV10549" s="4" t="s">
        <v>796</v>
      </c>
      <c r="AW10549" s="4" t="s">
        <v>701</v>
      </c>
      <c r="AX10549" s="4"/>
      <c r="AY10549" s="4"/>
      <c r="AZ10549" s="4"/>
      <c r="BA10549" s="4"/>
      <c r="BB10549" s="4"/>
      <c r="BC10549" s="4">
        <v>40</v>
      </c>
      <c r="BD10549" t="str">
        <f>IF(AND(ADHOC!$G$15="",ADHOC!$S$4=""),"",IF(ADHOC!$G$15&lt;&gt;"",IF(ADHOC!$G$15=LEFT(Domein!$AS10549,LEN(ADHOC!$G$15)),MAX(Domein!BD$1:'Domein'!BD10548)+1,""),IF(ADHOC!$S$4=LEFT(Domein!$AS10549,LEN(ADHOC!$S$4)),MAX(Domein!BD$1:'Domein'!BD10548)+1,"")))</f>
        <v/>
      </c>
    </row>
    <row r="10550" spans="45:56" x14ac:dyDescent="0.2">
      <c r="AS10550" s="4" t="s">
        <v>3943</v>
      </c>
      <c r="AT10550" s="4" t="s">
        <v>3944</v>
      </c>
      <c r="AU10550" s="4" t="s">
        <v>456</v>
      </c>
      <c r="AV10550" s="4" t="s">
        <v>796</v>
      </c>
      <c r="AW10550" s="4" t="s">
        <v>701</v>
      </c>
      <c r="AX10550" s="4"/>
      <c r="AY10550" s="4"/>
      <c r="AZ10550" s="4"/>
      <c r="BA10550" s="4"/>
      <c r="BB10550" s="4"/>
      <c r="BC10550" s="4">
        <v>40</v>
      </c>
      <c r="BD10550" t="str">
        <f>IF(AND(ADHOC!$G$15="",ADHOC!$S$4=""),"",IF(ADHOC!$G$15&lt;&gt;"",IF(ADHOC!$G$15=LEFT(Domein!$AS10550,LEN(ADHOC!$G$15)),MAX(Domein!BD$1:'Domein'!BD10549)+1,""),IF(ADHOC!$S$4=LEFT(Domein!$AS10550,LEN(ADHOC!$S$4)),MAX(Domein!BD$1:'Domein'!BD10549)+1,"")))</f>
        <v/>
      </c>
    </row>
    <row r="10551" spans="45:56" x14ac:dyDescent="0.2">
      <c r="AS10551" s="4" t="s">
        <v>3945</v>
      </c>
      <c r="AT10551" s="4" t="s">
        <v>3946</v>
      </c>
      <c r="AU10551" s="4" t="s">
        <v>456</v>
      </c>
      <c r="AV10551" s="4" t="s">
        <v>796</v>
      </c>
      <c r="AW10551" s="4" t="s">
        <v>701</v>
      </c>
      <c r="AX10551" s="4"/>
      <c r="AY10551" s="4"/>
      <c r="AZ10551" s="4"/>
      <c r="BA10551" s="4"/>
      <c r="BB10551" s="4"/>
      <c r="BC10551" s="4">
        <v>40</v>
      </c>
      <c r="BD10551" t="str">
        <f>IF(AND(ADHOC!$G$15="",ADHOC!$S$4=""),"",IF(ADHOC!$G$15&lt;&gt;"",IF(ADHOC!$G$15=LEFT(Domein!$AS10551,LEN(ADHOC!$G$15)),MAX(Domein!BD$1:'Domein'!BD10550)+1,""),IF(ADHOC!$S$4=LEFT(Domein!$AS10551,LEN(ADHOC!$S$4)),MAX(Domein!BD$1:'Domein'!BD10550)+1,"")))</f>
        <v/>
      </c>
    </row>
    <row r="10552" spans="45:56" x14ac:dyDescent="0.2">
      <c r="AS10552" s="4" t="s">
        <v>3947</v>
      </c>
      <c r="AT10552" s="4" t="s">
        <v>3948</v>
      </c>
      <c r="AU10552" s="4" t="s">
        <v>456</v>
      </c>
      <c r="AV10552" s="4" t="s">
        <v>796</v>
      </c>
      <c r="AW10552" s="4" t="s">
        <v>701</v>
      </c>
      <c r="AX10552" s="4"/>
      <c r="AY10552" s="4"/>
      <c r="AZ10552" s="4"/>
      <c r="BA10552" s="4"/>
      <c r="BB10552" s="4"/>
      <c r="BC10552" s="4">
        <v>40</v>
      </c>
      <c r="BD10552" t="str">
        <f>IF(AND(ADHOC!$G$15="",ADHOC!$S$4=""),"",IF(ADHOC!$G$15&lt;&gt;"",IF(ADHOC!$G$15=LEFT(Domein!$AS10552,LEN(ADHOC!$G$15)),MAX(Domein!BD$1:'Domein'!BD10551)+1,""),IF(ADHOC!$S$4=LEFT(Domein!$AS10552,LEN(ADHOC!$S$4)),MAX(Domein!BD$1:'Domein'!BD10551)+1,"")))</f>
        <v/>
      </c>
    </row>
    <row r="10553" spans="45:56" x14ac:dyDescent="0.2">
      <c r="AS10553" s="4" t="s">
        <v>3949</v>
      </c>
      <c r="AT10553" s="4" t="s">
        <v>3950</v>
      </c>
      <c r="AU10553" s="4" t="s">
        <v>456</v>
      </c>
      <c r="AV10553" s="4" t="s">
        <v>796</v>
      </c>
      <c r="AW10553" s="4" t="s">
        <v>701</v>
      </c>
      <c r="AX10553" s="4"/>
      <c r="AY10553" s="4"/>
      <c r="AZ10553" s="4"/>
      <c r="BA10553" s="4"/>
      <c r="BB10553" s="4"/>
      <c r="BC10553" s="4">
        <v>40</v>
      </c>
      <c r="BD10553" t="str">
        <f>IF(AND(ADHOC!$G$15="",ADHOC!$S$4=""),"",IF(ADHOC!$G$15&lt;&gt;"",IF(ADHOC!$G$15=LEFT(Domein!$AS10553,LEN(ADHOC!$G$15)),MAX(Domein!BD$1:'Domein'!BD10552)+1,""),IF(ADHOC!$S$4=LEFT(Domein!$AS10553,LEN(ADHOC!$S$4)),MAX(Domein!BD$1:'Domein'!BD10552)+1,"")))</f>
        <v/>
      </c>
    </row>
    <row r="10554" spans="45:56" x14ac:dyDescent="0.2">
      <c r="AS10554" s="4" t="s">
        <v>3951</v>
      </c>
      <c r="AT10554" s="4" t="s">
        <v>3952</v>
      </c>
      <c r="AU10554" s="4" t="s">
        <v>456</v>
      </c>
      <c r="AV10554" s="4" t="s">
        <v>796</v>
      </c>
      <c r="AW10554" s="4" t="s">
        <v>701</v>
      </c>
      <c r="AX10554" s="4"/>
      <c r="AY10554" s="4"/>
      <c r="AZ10554" s="4"/>
      <c r="BA10554" s="4"/>
      <c r="BB10554" s="4"/>
      <c r="BC10554" s="4">
        <v>40</v>
      </c>
      <c r="BD10554" t="str">
        <f>IF(AND(ADHOC!$G$15="",ADHOC!$S$4=""),"",IF(ADHOC!$G$15&lt;&gt;"",IF(ADHOC!$G$15=LEFT(Domein!$AS10554,LEN(ADHOC!$G$15)),MAX(Domein!BD$1:'Domein'!BD10553)+1,""),IF(ADHOC!$S$4=LEFT(Domein!$AS10554,LEN(ADHOC!$S$4)),MAX(Domein!BD$1:'Domein'!BD10553)+1,"")))</f>
        <v/>
      </c>
    </row>
    <row r="10555" spans="45:56" x14ac:dyDescent="0.2">
      <c r="AS10555" s="4" t="s">
        <v>3953</v>
      </c>
      <c r="AT10555" s="4" t="s">
        <v>3954</v>
      </c>
      <c r="AU10555" s="4" t="s">
        <v>456</v>
      </c>
      <c r="AV10555" s="4" t="s">
        <v>796</v>
      </c>
      <c r="AW10555" s="4" t="s">
        <v>701</v>
      </c>
      <c r="AX10555" s="4"/>
      <c r="AY10555" s="4"/>
      <c r="AZ10555" s="4"/>
      <c r="BA10555" s="4"/>
      <c r="BB10555" s="4"/>
      <c r="BC10555" s="4">
        <v>40</v>
      </c>
      <c r="BD10555" t="str">
        <f>IF(AND(ADHOC!$G$15="",ADHOC!$S$4=""),"",IF(ADHOC!$G$15&lt;&gt;"",IF(ADHOC!$G$15=LEFT(Domein!$AS10555,LEN(ADHOC!$G$15)),MAX(Domein!BD$1:'Domein'!BD10554)+1,""),IF(ADHOC!$S$4=LEFT(Domein!$AS10555,LEN(ADHOC!$S$4)),MAX(Domein!BD$1:'Domein'!BD10554)+1,"")))</f>
        <v/>
      </c>
    </row>
    <row r="10556" spans="45:56" x14ac:dyDescent="0.2">
      <c r="AS10556" s="4" t="s">
        <v>3955</v>
      </c>
      <c r="AT10556" s="4" t="s">
        <v>3956</v>
      </c>
      <c r="AU10556" s="4" t="s">
        <v>456</v>
      </c>
      <c r="AV10556" s="4" t="s">
        <v>796</v>
      </c>
      <c r="AW10556" s="4" t="s">
        <v>701</v>
      </c>
      <c r="AX10556" s="4"/>
      <c r="AY10556" s="4"/>
      <c r="AZ10556" s="4"/>
      <c r="BA10556" s="4"/>
      <c r="BB10556" s="4"/>
      <c r="BC10556" s="4">
        <v>40</v>
      </c>
      <c r="BD10556" t="str">
        <f>IF(AND(ADHOC!$G$15="",ADHOC!$S$4=""),"",IF(ADHOC!$G$15&lt;&gt;"",IF(ADHOC!$G$15=LEFT(Domein!$AS10556,LEN(ADHOC!$G$15)),MAX(Domein!BD$1:'Domein'!BD10555)+1,""),IF(ADHOC!$S$4=LEFT(Domein!$AS10556,LEN(ADHOC!$S$4)),MAX(Domein!BD$1:'Domein'!BD10555)+1,"")))</f>
        <v/>
      </c>
    </row>
    <row r="10557" spans="45:56" x14ac:dyDescent="0.2">
      <c r="AS10557" s="4" t="s">
        <v>3957</v>
      </c>
      <c r="AT10557" s="4" t="s">
        <v>3958</v>
      </c>
      <c r="AU10557" s="4" t="s">
        <v>456</v>
      </c>
      <c r="AV10557" s="4" t="s">
        <v>796</v>
      </c>
      <c r="AW10557" s="4" t="s">
        <v>701</v>
      </c>
      <c r="AX10557" s="4"/>
      <c r="AY10557" s="4"/>
      <c r="AZ10557" s="4"/>
      <c r="BA10557" s="4"/>
      <c r="BB10557" s="4"/>
      <c r="BC10557" s="4">
        <v>40</v>
      </c>
      <c r="BD10557" t="str">
        <f>IF(AND(ADHOC!$G$15="",ADHOC!$S$4=""),"",IF(ADHOC!$G$15&lt;&gt;"",IF(ADHOC!$G$15=LEFT(Domein!$AS10557,LEN(ADHOC!$G$15)),MAX(Domein!BD$1:'Domein'!BD10556)+1,""),IF(ADHOC!$S$4=LEFT(Domein!$AS10557,LEN(ADHOC!$S$4)),MAX(Domein!BD$1:'Domein'!BD10556)+1,"")))</f>
        <v/>
      </c>
    </row>
    <row r="10558" spans="45:56" x14ac:dyDescent="0.2">
      <c r="AS10558" s="4" t="s">
        <v>3959</v>
      </c>
      <c r="AT10558" s="4" t="s">
        <v>3960</v>
      </c>
      <c r="AU10558" s="4" t="s">
        <v>456</v>
      </c>
      <c r="AV10558" s="4" t="s">
        <v>796</v>
      </c>
      <c r="AW10558" s="4" t="s">
        <v>701</v>
      </c>
      <c r="AX10558" s="4"/>
      <c r="AY10558" s="4"/>
      <c r="AZ10558" s="4"/>
      <c r="BA10558" s="4"/>
      <c r="BB10558" s="4"/>
      <c r="BC10558" s="4">
        <v>40</v>
      </c>
      <c r="BD10558" t="str">
        <f>IF(AND(ADHOC!$G$15="",ADHOC!$S$4=""),"",IF(ADHOC!$G$15&lt;&gt;"",IF(ADHOC!$G$15=LEFT(Domein!$AS10558,LEN(ADHOC!$G$15)),MAX(Domein!BD$1:'Domein'!BD10557)+1,""),IF(ADHOC!$S$4=LEFT(Domein!$AS10558,LEN(ADHOC!$S$4)),MAX(Domein!BD$1:'Domein'!BD10557)+1,"")))</f>
        <v/>
      </c>
    </row>
    <row r="10559" spans="45:56" x14ac:dyDescent="0.2">
      <c r="AS10559" s="4" t="s">
        <v>3961</v>
      </c>
      <c r="AT10559" s="4" t="s">
        <v>3962</v>
      </c>
      <c r="AU10559" s="4" t="s">
        <v>456</v>
      </c>
      <c r="AV10559" s="4" t="s">
        <v>796</v>
      </c>
      <c r="AW10559" s="4" t="s">
        <v>701</v>
      </c>
      <c r="AX10559" s="4"/>
      <c r="AY10559" s="4"/>
      <c r="AZ10559" s="4"/>
      <c r="BA10559" s="4"/>
      <c r="BB10559" s="4"/>
      <c r="BC10559" s="4">
        <v>40</v>
      </c>
      <c r="BD10559" t="str">
        <f>IF(AND(ADHOC!$G$15="",ADHOC!$S$4=""),"",IF(ADHOC!$G$15&lt;&gt;"",IF(ADHOC!$G$15=LEFT(Domein!$AS10559,LEN(ADHOC!$G$15)),MAX(Domein!BD$1:'Domein'!BD10558)+1,""),IF(ADHOC!$S$4=LEFT(Domein!$AS10559,LEN(ADHOC!$S$4)),MAX(Domein!BD$1:'Domein'!BD10558)+1,"")))</f>
        <v/>
      </c>
    </row>
    <row r="10560" spans="45:56" x14ac:dyDescent="0.2">
      <c r="AS10560" s="4" t="s">
        <v>3963</v>
      </c>
      <c r="AT10560" s="4" t="s">
        <v>3964</v>
      </c>
      <c r="AU10560" s="4" t="s">
        <v>456</v>
      </c>
      <c r="AV10560" s="4" t="s">
        <v>796</v>
      </c>
      <c r="AW10560" s="4" t="s">
        <v>701</v>
      </c>
      <c r="AX10560" s="4"/>
      <c r="AY10560" s="4"/>
      <c r="AZ10560" s="4"/>
      <c r="BA10560" s="4"/>
      <c r="BB10560" s="4"/>
      <c r="BC10560" s="4">
        <v>40</v>
      </c>
      <c r="BD10560" t="str">
        <f>IF(AND(ADHOC!$G$15="",ADHOC!$S$4=""),"",IF(ADHOC!$G$15&lt;&gt;"",IF(ADHOC!$G$15=LEFT(Domein!$AS10560,LEN(ADHOC!$G$15)),MAX(Domein!BD$1:'Domein'!BD10559)+1,""),IF(ADHOC!$S$4=LEFT(Domein!$AS10560,LEN(ADHOC!$S$4)),MAX(Domein!BD$1:'Domein'!BD10559)+1,"")))</f>
        <v/>
      </c>
    </row>
    <row r="10561" spans="45:56" x14ac:dyDescent="0.2">
      <c r="AS10561" s="4" t="s">
        <v>37878</v>
      </c>
      <c r="AT10561" s="4" t="s">
        <v>37879</v>
      </c>
      <c r="AU10561" s="4" t="s">
        <v>456</v>
      </c>
      <c r="AV10561" s="4" t="s">
        <v>35947</v>
      </c>
      <c r="AW10561" s="4" t="s">
        <v>1259</v>
      </c>
      <c r="AX10561" s="4"/>
      <c r="AY10561" s="4"/>
      <c r="AZ10561" s="4"/>
      <c r="BA10561" s="4"/>
      <c r="BB10561" s="4"/>
      <c r="BC10561" s="4">
        <v>40</v>
      </c>
      <c r="BD10561" t="str">
        <f>IF(AND(ADHOC!$G$15="",ADHOC!$S$4=""),"",IF(ADHOC!$G$15&lt;&gt;"",IF(ADHOC!$G$15=LEFT(Domein!$AS10561,LEN(ADHOC!$G$15)),MAX(Domein!BD$1:'Domein'!BD10560)+1,""),IF(ADHOC!$S$4=LEFT(Domein!$AS10561,LEN(ADHOC!$S$4)),MAX(Domein!BD$1:'Domein'!BD10560)+1,"")))</f>
        <v/>
      </c>
    </row>
    <row r="10562" spans="45:56" x14ac:dyDescent="0.2">
      <c r="AS10562" s="4" t="s">
        <v>37880</v>
      </c>
      <c r="AT10562" s="4" t="s">
        <v>37881</v>
      </c>
      <c r="AU10562" s="4" t="s">
        <v>456</v>
      </c>
      <c r="AV10562" s="4" t="s">
        <v>35947</v>
      </c>
      <c r="AW10562" s="4" t="s">
        <v>1259</v>
      </c>
      <c r="AX10562" s="4"/>
      <c r="AY10562" s="4"/>
      <c r="AZ10562" s="4"/>
      <c r="BA10562" s="4"/>
      <c r="BB10562" s="4"/>
      <c r="BC10562" s="4">
        <v>40</v>
      </c>
      <c r="BD10562" t="str">
        <f>IF(AND(ADHOC!$G$15="",ADHOC!$S$4=""),"",IF(ADHOC!$G$15&lt;&gt;"",IF(ADHOC!$G$15=LEFT(Domein!$AS10562,LEN(ADHOC!$G$15)),MAX(Domein!BD$1:'Domein'!BD10561)+1,""),IF(ADHOC!$S$4=LEFT(Domein!$AS10562,LEN(ADHOC!$S$4)),MAX(Domein!BD$1:'Domein'!BD10561)+1,"")))</f>
        <v/>
      </c>
    </row>
    <row r="10563" spans="45:56" x14ac:dyDescent="0.2">
      <c r="AS10563" s="4" t="s">
        <v>37882</v>
      </c>
      <c r="AT10563" s="4" t="s">
        <v>37883</v>
      </c>
      <c r="AU10563" s="4" t="s">
        <v>456</v>
      </c>
      <c r="AV10563" s="4" t="s">
        <v>35947</v>
      </c>
      <c r="AW10563" s="4" t="s">
        <v>1259</v>
      </c>
      <c r="AX10563" s="4"/>
      <c r="AY10563" s="4"/>
      <c r="AZ10563" s="4"/>
      <c r="BA10563" s="4"/>
      <c r="BB10563" s="4"/>
      <c r="BC10563" s="4">
        <v>40</v>
      </c>
      <c r="BD10563" t="str">
        <f>IF(AND(ADHOC!$G$15="",ADHOC!$S$4=""),"",IF(ADHOC!$G$15&lt;&gt;"",IF(ADHOC!$G$15=LEFT(Domein!$AS10563,LEN(ADHOC!$G$15)),MAX(Domein!BD$1:'Domein'!BD10562)+1,""),IF(ADHOC!$S$4=LEFT(Domein!$AS10563,LEN(ADHOC!$S$4)),MAX(Domein!BD$1:'Domein'!BD10562)+1,"")))</f>
        <v/>
      </c>
    </row>
    <row r="10564" spans="45:56" x14ac:dyDescent="0.2">
      <c r="AS10564" s="4" t="s">
        <v>37884</v>
      </c>
      <c r="AT10564" s="4" t="s">
        <v>37885</v>
      </c>
      <c r="AU10564" s="4" t="s">
        <v>456</v>
      </c>
      <c r="AV10564" s="4" t="s">
        <v>35947</v>
      </c>
      <c r="AW10564" s="4" t="s">
        <v>1259</v>
      </c>
      <c r="AX10564" s="4"/>
      <c r="AY10564" s="4"/>
      <c r="AZ10564" s="4"/>
      <c r="BA10564" s="4"/>
      <c r="BB10564" s="4"/>
      <c r="BC10564" s="4">
        <v>40</v>
      </c>
      <c r="BD10564" t="str">
        <f>IF(AND(ADHOC!$G$15="",ADHOC!$S$4=""),"",IF(ADHOC!$G$15&lt;&gt;"",IF(ADHOC!$G$15=LEFT(Domein!$AS10564,LEN(ADHOC!$G$15)),MAX(Domein!BD$1:'Domein'!BD10563)+1,""),IF(ADHOC!$S$4=LEFT(Domein!$AS10564,LEN(ADHOC!$S$4)),MAX(Domein!BD$1:'Domein'!BD10563)+1,"")))</f>
        <v/>
      </c>
    </row>
    <row r="10565" spans="45:56" x14ac:dyDescent="0.2">
      <c r="AS10565" s="4" t="s">
        <v>37886</v>
      </c>
      <c r="AT10565" s="4" t="s">
        <v>37887</v>
      </c>
      <c r="AU10565" s="4" t="s">
        <v>456</v>
      </c>
      <c r="AV10565" s="4" t="s">
        <v>35947</v>
      </c>
      <c r="AW10565" s="4" t="s">
        <v>1259</v>
      </c>
      <c r="AX10565" s="4"/>
      <c r="AY10565" s="4"/>
      <c r="AZ10565" s="4"/>
      <c r="BA10565" s="4"/>
      <c r="BB10565" s="4"/>
      <c r="BC10565" s="4">
        <v>40</v>
      </c>
      <c r="BD10565" t="str">
        <f>IF(AND(ADHOC!$G$15="",ADHOC!$S$4=""),"",IF(ADHOC!$G$15&lt;&gt;"",IF(ADHOC!$G$15=LEFT(Domein!$AS10565,LEN(ADHOC!$G$15)),MAX(Domein!BD$1:'Domein'!BD10564)+1,""),IF(ADHOC!$S$4=LEFT(Domein!$AS10565,LEN(ADHOC!$S$4)),MAX(Domein!BD$1:'Domein'!BD10564)+1,"")))</f>
        <v/>
      </c>
    </row>
    <row r="10566" spans="45:56" x14ac:dyDescent="0.2">
      <c r="AS10566" s="4" t="s">
        <v>37888</v>
      </c>
      <c r="AT10566" s="4" t="s">
        <v>37889</v>
      </c>
      <c r="AU10566" s="4" t="s">
        <v>456</v>
      </c>
      <c r="AV10566" s="4" t="s">
        <v>35947</v>
      </c>
      <c r="AW10566" s="4" t="s">
        <v>1259</v>
      </c>
      <c r="AX10566" s="4"/>
      <c r="AY10566" s="4"/>
      <c r="AZ10566" s="4"/>
      <c r="BA10566" s="4"/>
      <c r="BB10566" s="4"/>
      <c r="BC10566" s="4">
        <v>40</v>
      </c>
      <c r="BD10566" t="str">
        <f>IF(AND(ADHOC!$G$15="",ADHOC!$S$4=""),"",IF(ADHOC!$G$15&lt;&gt;"",IF(ADHOC!$G$15=LEFT(Domein!$AS10566,LEN(ADHOC!$G$15)),MAX(Domein!BD$1:'Domein'!BD10565)+1,""),IF(ADHOC!$S$4=LEFT(Domein!$AS10566,LEN(ADHOC!$S$4)),MAX(Domein!BD$1:'Domein'!BD10565)+1,"")))</f>
        <v/>
      </c>
    </row>
    <row r="10567" spans="45:56" x14ac:dyDescent="0.2">
      <c r="AS10567" s="4" t="s">
        <v>37890</v>
      </c>
      <c r="AT10567" s="4" t="s">
        <v>37891</v>
      </c>
      <c r="AU10567" s="4" t="s">
        <v>456</v>
      </c>
      <c r="AV10567" s="4" t="s">
        <v>35947</v>
      </c>
      <c r="AW10567" s="4" t="s">
        <v>1259</v>
      </c>
      <c r="AX10567" s="4"/>
      <c r="AY10567" s="4"/>
      <c r="AZ10567" s="4"/>
      <c r="BA10567" s="4"/>
      <c r="BB10567" s="4"/>
      <c r="BC10567" s="4">
        <v>40</v>
      </c>
      <c r="BD10567" t="str">
        <f>IF(AND(ADHOC!$G$15="",ADHOC!$S$4=""),"",IF(ADHOC!$G$15&lt;&gt;"",IF(ADHOC!$G$15=LEFT(Domein!$AS10567,LEN(ADHOC!$G$15)),MAX(Domein!BD$1:'Domein'!BD10566)+1,""),IF(ADHOC!$S$4=LEFT(Domein!$AS10567,LEN(ADHOC!$S$4)),MAX(Domein!BD$1:'Domein'!BD10566)+1,"")))</f>
        <v/>
      </c>
    </row>
    <row r="10568" spans="45:56" x14ac:dyDescent="0.2">
      <c r="AS10568" s="4" t="s">
        <v>37892</v>
      </c>
      <c r="AT10568" s="4" t="s">
        <v>37893</v>
      </c>
      <c r="AU10568" s="4" t="s">
        <v>456</v>
      </c>
      <c r="AV10568" s="4" t="s">
        <v>35947</v>
      </c>
      <c r="AW10568" s="4" t="s">
        <v>1259</v>
      </c>
      <c r="AX10568" s="4"/>
      <c r="AY10568" s="4"/>
      <c r="AZ10568" s="4"/>
      <c r="BA10568" s="4"/>
      <c r="BB10568" s="4"/>
      <c r="BC10568" s="4">
        <v>40</v>
      </c>
      <c r="BD10568" t="str">
        <f>IF(AND(ADHOC!$G$15="",ADHOC!$S$4=""),"",IF(ADHOC!$G$15&lt;&gt;"",IF(ADHOC!$G$15=LEFT(Domein!$AS10568,LEN(ADHOC!$G$15)),MAX(Domein!BD$1:'Domein'!BD10567)+1,""),IF(ADHOC!$S$4=LEFT(Domein!$AS10568,LEN(ADHOC!$S$4)),MAX(Domein!BD$1:'Domein'!BD10567)+1,"")))</f>
        <v/>
      </c>
    </row>
    <row r="10569" spans="45:56" x14ac:dyDescent="0.2">
      <c r="AS10569" s="4" t="s">
        <v>3965</v>
      </c>
      <c r="AT10569" s="4" t="s">
        <v>3966</v>
      </c>
      <c r="AU10569" s="4" t="s">
        <v>456</v>
      </c>
      <c r="AV10569" s="4" t="s">
        <v>796</v>
      </c>
      <c r="AW10569" s="4" t="s">
        <v>701</v>
      </c>
      <c r="AX10569" s="4"/>
      <c r="AY10569" s="4"/>
      <c r="AZ10569" s="4"/>
      <c r="BA10569" s="4"/>
      <c r="BB10569" s="4"/>
      <c r="BC10569" s="4">
        <v>40</v>
      </c>
      <c r="BD10569" t="str">
        <f>IF(AND(ADHOC!$G$15="",ADHOC!$S$4=""),"",IF(ADHOC!$G$15&lt;&gt;"",IF(ADHOC!$G$15=LEFT(Domein!$AS10569,LEN(ADHOC!$G$15)),MAX(Domein!BD$1:'Domein'!BD10568)+1,""),IF(ADHOC!$S$4=LEFT(Domein!$AS10569,LEN(ADHOC!$S$4)),MAX(Domein!BD$1:'Domein'!BD10568)+1,"")))</f>
        <v/>
      </c>
    </row>
    <row r="10570" spans="45:56" x14ac:dyDescent="0.2">
      <c r="AS10570" s="4" t="s">
        <v>3967</v>
      </c>
      <c r="AT10570" s="4" t="s">
        <v>3968</v>
      </c>
      <c r="AU10570" s="4" t="s">
        <v>456</v>
      </c>
      <c r="AV10570" s="4" t="s">
        <v>796</v>
      </c>
      <c r="AW10570" s="4" t="s">
        <v>701</v>
      </c>
      <c r="AX10570" s="4"/>
      <c r="AY10570" s="4"/>
      <c r="AZ10570" s="4"/>
      <c r="BA10570" s="4"/>
      <c r="BB10570" s="4"/>
      <c r="BC10570" s="4">
        <v>40</v>
      </c>
      <c r="BD10570" t="str">
        <f>IF(AND(ADHOC!$G$15="",ADHOC!$S$4=""),"",IF(ADHOC!$G$15&lt;&gt;"",IF(ADHOC!$G$15=LEFT(Domein!$AS10570,LEN(ADHOC!$G$15)),MAX(Domein!BD$1:'Domein'!BD10569)+1,""),IF(ADHOC!$S$4=LEFT(Domein!$AS10570,LEN(ADHOC!$S$4)),MAX(Domein!BD$1:'Domein'!BD10569)+1,"")))</f>
        <v/>
      </c>
    </row>
    <row r="10571" spans="45:56" x14ac:dyDescent="0.2">
      <c r="AS10571" s="4" t="s">
        <v>3969</v>
      </c>
      <c r="AT10571" s="4" t="s">
        <v>3970</v>
      </c>
      <c r="AU10571" s="4" t="s">
        <v>456</v>
      </c>
      <c r="AV10571" s="4" t="s">
        <v>796</v>
      </c>
      <c r="AW10571" s="4" t="s">
        <v>701</v>
      </c>
      <c r="AX10571" s="4"/>
      <c r="AY10571" s="4"/>
      <c r="AZ10571" s="4"/>
      <c r="BA10571" s="4"/>
      <c r="BB10571" s="4"/>
      <c r="BC10571" s="4">
        <v>40</v>
      </c>
      <c r="BD10571" t="str">
        <f>IF(AND(ADHOC!$G$15="",ADHOC!$S$4=""),"",IF(ADHOC!$G$15&lt;&gt;"",IF(ADHOC!$G$15=LEFT(Domein!$AS10571,LEN(ADHOC!$G$15)),MAX(Domein!BD$1:'Domein'!BD10570)+1,""),IF(ADHOC!$S$4=LEFT(Domein!$AS10571,LEN(ADHOC!$S$4)),MAX(Domein!BD$1:'Domein'!BD10570)+1,"")))</f>
        <v/>
      </c>
    </row>
    <row r="10572" spans="45:56" x14ac:dyDescent="0.2">
      <c r="AS10572" s="4" t="s">
        <v>3971</v>
      </c>
      <c r="AT10572" s="4" t="s">
        <v>3972</v>
      </c>
      <c r="AU10572" s="4" t="s">
        <v>456</v>
      </c>
      <c r="AV10572" s="4" t="s">
        <v>796</v>
      </c>
      <c r="AW10572" s="4" t="s">
        <v>701</v>
      </c>
      <c r="AX10572" s="4"/>
      <c r="AY10572" s="4"/>
      <c r="AZ10572" s="4"/>
      <c r="BA10572" s="4"/>
      <c r="BB10572" s="4"/>
      <c r="BC10572" s="4">
        <v>40</v>
      </c>
      <c r="BD10572" t="str">
        <f>IF(AND(ADHOC!$G$15="",ADHOC!$S$4=""),"",IF(ADHOC!$G$15&lt;&gt;"",IF(ADHOC!$G$15=LEFT(Domein!$AS10572,LEN(ADHOC!$G$15)),MAX(Domein!BD$1:'Domein'!BD10571)+1,""),IF(ADHOC!$S$4=LEFT(Domein!$AS10572,LEN(ADHOC!$S$4)),MAX(Domein!BD$1:'Domein'!BD10571)+1,"")))</f>
        <v/>
      </c>
    </row>
    <row r="10573" spans="45:56" x14ac:dyDescent="0.2">
      <c r="AS10573" s="4" t="s">
        <v>3973</v>
      </c>
      <c r="AT10573" s="4" t="s">
        <v>3974</v>
      </c>
      <c r="AU10573" s="4" t="s">
        <v>456</v>
      </c>
      <c r="AV10573" s="4" t="s">
        <v>796</v>
      </c>
      <c r="AW10573" s="4" t="s">
        <v>701</v>
      </c>
      <c r="AX10573" s="4"/>
      <c r="AY10573" s="4"/>
      <c r="AZ10573" s="4"/>
      <c r="BA10573" s="4"/>
      <c r="BB10573" s="4"/>
      <c r="BC10573" s="4">
        <v>40</v>
      </c>
      <c r="BD10573" t="str">
        <f>IF(AND(ADHOC!$G$15="",ADHOC!$S$4=""),"",IF(ADHOC!$G$15&lt;&gt;"",IF(ADHOC!$G$15=LEFT(Domein!$AS10573,LEN(ADHOC!$G$15)),MAX(Domein!BD$1:'Domein'!BD10572)+1,""),IF(ADHOC!$S$4=LEFT(Domein!$AS10573,LEN(ADHOC!$S$4)),MAX(Domein!BD$1:'Domein'!BD10572)+1,"")))</f>
        <v/>
      </c>
    </row>
    <row r="10574" spans="45:56" x14ac:dyDescent="0.2">
      <c r="AS10574" s="4" t="s">
        <v>3975</v>
      </c>
      <c r="AT10574" s="4" t="s">
        <v>3976</v>
      </c>
      <c r="AU10574" s="4" t="s">
        <v>456</v>
      </c>
      <c r="AV10574" s="4" t="s">
        <v>796</v>
      </c>
      <c r="AW10574" s="4" t="s">
        <v>701</v>
      </c>
      <c r="AX10574" s="4"/>
      <c r="AY10574" s="4"/>
      <c r="AZ10574" s="4"/>
      <c r="BA10574" s="4"/>
      <c r="BB10574" s="4"/>
      <c r="BC10574" s="4">
        <v>40</v>
      </c>
      <c r="BD10574" t="str">
        <f>IF(AND(ADHOC!$G$15="",ADHOC!$S$4=""),"",IF(ADHOC!$G$15&lt;&gt;"",IF(ADHOC!$G$15=LEFT(Domein!$AS10574,LEN(ADHOC!$G$15)),MAX(Domein!BD$1:'Domein'!BD10573)+1,""),IF(ADHOC!$S$4=LEFT(Domein!$AS10574,LEN(ADHOC!$S$4)),MAX(Domein!BD$1:'Domein'!BD10573)+1,"")))</f>
        <v/>
      </c>
    </row>
    <row r="10575" spans="45:56" x14ac:dyDescent="0.2">
      <c r="AS10575" s="4" t="s">
        <v>3977</v>
      </c>
      <c r="AT10575" s="4" t="s">
        <v>3978</v>
      </c>
      <c r="AU10575" s="4" t="s">
        <v>456</v>
      </c>
      <c r="AV10575" s="4" t="s">
        <v>796</v>
      </c>
      <c r="AW10575" s="4" t="s">
        <v>701</v>
      </c>
      <c r="AX10575" s="4"/>
      <c r="AY10575" s="4"/>
      <c r="AZ10575" s="4"/>
      <c r="BA10575" s="4"/>
      <c r="BB10575" s="4"/>
      <c r="BC10575" s="4">
        <v>40</v>
      </c>
      <c r="BD10575" t="str">
        <f>IF(AND(ADHOC!$G$15="",ADHOC!$S$4=""),"",IF(ADHOC!$G$15&lt;&gt;"",IF(ADHOC!$G$15=LEFT(Domein!$AS10575,LEN(ADHOC!$G$15)),MAX(Domein!BD$1:'Domein'!BD10574)+1,""),IF(ADHOC!$S$4=LEFT(Domein!$AS10575,LEN(ADHOC!$S$4)),MAX(Domein!BD$1:'Domein'!BD10574)+1,"")))</f>
        <v/>
      </c>
    </row>
    <row r="10576" spans="45:56" x14ac:dyDescent="0.2">
      <c r="AS10576" s="4" t="s">
        <v>3979</v>
      </c>
      <c r="AT10576" s="4" t="s">
        <v>3980</v>
      </c>
      <c r="AU10576" s="4" t="s">
        <v>456</v>
      </c>
      <c r="AV10576" s="4" t="s">
        <v>796</v>
      </c>
      <c r="AW10576" s="4" t="s">
        <v>701</v>
      </c>
      <c r="AX10576" s="4"/>
      <c r="AY10576" s="4"/>
      <c r="AZ10576" s="4"/>
      <c r="BA10576" s="4"/>
      <c r="BB10576" s="4"/>
      <c r="BC10576" s="4">
        <v>40</v>
      </c>
      <c r="BD10576" t="str">
        <f>IF(AND(ADHOC!$G$15="",ADHOC!$S$4=""),"",IF(ADHOC!$G$15&lt;&gt;"",IF(ADHOC!$G$15=LEFT(Domein!$AS10576,LEN(ADHOC!$G$15)),MAX(Domein!BD$1:'Domein'!BD10575)+1,""),IF(ADHOC!$S$4=LEFT(Domein!$AS10576,LEN(ADHOC!$S$4)),MAX(Domein!BD$1:'Domein'!BD10575)+1,"")))</f>
        <v/>
      </c>
    </row>
    <row r="10577" spans="45:56" x14ac:dyDescent="0.2">
      <c r="AS10577" s="4" t="s">
        <v>3981</v>
      </c>
      <c r="AT10577" s="4" t="s">
        <v>3982</v>
      </c>
      <c r="AU10577" s="4" t="s">
        <v>456</v>
      </c>
      <c r="AV10577" s="4" t="s">
        <v>796</v>
      </c>
      <c r="AW10577" s="4" t="s">
        <v>701</v>
      </c>
      <c r="AX10577" s="4"/>
      <c r="AY10577" s="4"/>
      <c r="AZ10577" s="4"/>
      <c r="BA10577" s="4"/>
      <c r="BB10577" s="4"/>
      <c r="BC10577" s="4">
        <v>40</v>
      </c>
      <c r="BD10577" t="str">
        <f>IF(AND(ADHOC!$G$15="",ADHOC!$S$4=""),"",IF(ADHOC!$G$15&lt;&gt;"",IF(ADHOC!$G$15=LEFT(Domein!$AS10577,LEN(ADHOC!$G$15)),MAX(Domein!BD$1:'Domein'!BD10576)+1,""),IF(ADHOC!$S$4=LEFT(Domein!$AS10577,LEN(ADHOC!$S$4)),MAX(Domein!BD$1:'Domein'!BD10576)+1,"")))</f>
        <v/>
      </c>
    </row>
    <row r="10578" spans="45:56" x14ac:dyDescent="0.2">
      <c r="AS10578" s="4" t="s">
        <v>3983</v>
      </c>
      <c r="AT10578" s="4" t="s">
        <v>3984</v>
      </c>
      <c r="AU10578" s="4" t="s">
        <v>456</v>
      </c>
      <c r="AV10578" s="4" t="s">
        <v>796</v>
      </c>
      <c r="AW10578" s="4" t="s">
        <v>701</v>
      </c>
      <c r="AX10578" s="4"/>
      <c r="AY10578" s="4"/>
      <c r="AZ10578" s="4"/>
      <c r="BA10578" s="4"/>
      <c r="BB10578" s="4"/>
      <c r="BC10578" s="4">
        <v>40</v>
      </c>
      <c r="BD10578" t="str">
        <f>IF(AND(ADHOC!$G$15="",ADHOC!$S$4=""),"",IF(ADHOC!$G$15&lt;&gt;"",IF(ADHOC!$G$15=LEFT(Domein!$AS10578,LEN(ADHOC!$G$15)),MAX(Domein!BD$1:'Domein'!BD10577)+1,""),IF(ADHOC!$S$4=LEFT(Domein!$AS10578,LEN(ADHOC!$S$4)),MAX(Domein!BD$1:'Domein'!BD10577)+1,"")))</f>
        <v/>
      </c>
    </row>
    <row r="10579" spans="45:56" x14ac:dyDescent="0.2">
      <c r="AS10579" s="4" t="s">
        <v>3985</v>
      </c>
      <c r="AT10579" s="4" t="s">
        <v>3986</v>
      </c>
      <c r="AU10579" s="4" t="s">
        <v>456</v>
      </c>
      <c r="AV10579" s="4" t="s">
        <v>796</v>
      </c>
      <c r="AW10579" s="4" t="s">
        <v>701</v>
      </c>
      <c r="AX10579" s="4"/>
      <c r="AY10579" s="4"/>
      <c r="AZ10579" s="4"/>
      <c r="BA10579" s="4"/>
      <c r="BB10579" s="4"/>
      <c r="BC10579" s="4">
        <v>40</v>
      </c>
      <c r="BD10579" t="str">
        <f>IF(AND(ADHOC!$G$15="",ADHOC!$S$4=""),"",IF(ADHOC!$G$15&lt;&gt;"",IF(ADHOC!$G$15=LEFT(Domein!$AS10579,LEN(ADHOC!$G$15)),MAX(Domein!BD$1:'Domein'!BD10578)+1,""),IF(ADHOC!$S$4=LEFT(Domein!$AS10579,LEN(ADHOC!$S$4)),MAX(Domein!BD$1:'Domein'!BD10578)+1,"")))</f>
        <v/>
      </c>
    </row>
    <row r="10580" spans="45:56" x14ac:dyDescent="0.2">
      <c r="AS10580" s="4" t="s">
        <v>3987</v>
      </c>
      <c r="AT10580" s="4" t="s">
        <v>3988</v>
      </c>
      <c r="AU10580" s="4" t="s">
        <v>456</v>
      </c>
      <c r="AV10580" s="4" t="s">
        <v>796</v>
      </c>
      <c r="AW10580" s="4" t="s">
        <v>701</v>
      </c>
      <c r="AX10580" s="4"/>
      <c r="AY10580" s="4"/>
      <c r="AZ10580" s="4"/>
      <c r="BA10580" s="4"/>
      <c r="BB10580" s="4"/>
      <c r="BC10580" s="4">
        <v>40</v>
      </c>
      <c r="BD10580" t="str">
        <f>IF(AND(ADHOC!$G$15="",ADHOC!$S$4=""),"",IF(ADHOC!$G$15&lt;&gt;"",IF(ADHOC!$G$15=LEFT(Domein!$AS10580,LEN(ADHOC!$G$15)),MAX(Domein!BD$1:'Domein'!BD10579)+1,""),IF(ADHOC!$S$4=LEFT(Domein!$AS10580,LEN(ADHOC!$S$4)),MAX(Domein!BD$1:'Domein'!BD10579)+1,"")))</f>
        <v/>
      </c>
    </row>
    <row r="10581" spans="45:56" x14ac:dyDescent="0.2">
      <c r="AS10581" s="4" t="s">
        <v>3989</v>
      </c>
      <c r="AT10581" s="4" t="s">
        <v>3990</v>
      </c>
      <c r="AU10581" s="4" t="s">
        <v>456</v>
      </c>
      <c r="AV10581" s="4" t="s">
        <v>796</v>
      </c>
      <c r="AW10581" s="4" t="s">
        <v>701</v>
      </c>
      <c r="AX10581" s="4"/>
      <c r="AY10581" s="4"/>
      <c r="AZ10581" s="4"/>
      <c r="BA10581" s="4"/>
      <c r="BB10581" s="4"/>
      <c r="BC10581" s="4">
        <v>40</v>
      </c>
      <c r="BD10581" t="str">
        <f>IF(AND(ADHOC!$G$15="",ADHOC!$S$4=""),"",IF(ADHOC!$G$15&lt;&gt;"",IF(ADHOC!$G$15=LEFT(Domein!$AS10581,LEN(ADHOC!$G$15)),MAX(Domein!BD$1:'Domein'!BD10580)+1,""),IF(ADHOC!$S$4=LEFT(Domein!$AS10581,LEN(ADHOC!$S$4)),MAX(Domein!BD$1:'Domein'!BD10580)+1,"")))</f>
        <v/>
      </c>
    </row>
    <row r="10582" spans="45:56" x14ac:dyDescent="0.2">
      <c r="AS10582" s="4" t="s">
        <v>3991</v>
      </c>
      <c r="AT10582" s="4" t="s">
        <v>3992</v>
      </c>
      <c r="AU10582" s="4" t="s">
        <v>456</v>
      </c>
      <c r="AV10582" s="4" t="s">
        <v>796</v>
      </c>
      <c r="AW10582" s="4" t="s">
        <v>701</v>
      </c>
      <c r="AX10582" s="4"/>
      <c r="AY10582" s="4"/>
      <c r="AZ10582" s="4"/>
      <c r="BA10582" s="4"/>
      <c r="BB10582" s="4"/>
      <c r="BC10582" s="4">
        <v>40</v>
      </c>
      <c r="BD10582" t="str">
        <f>IF(AND(ADHOC!$G$15="",ADHOC!$S$4=""),"",IF(ADHOC!$G$15&lt;&gt;"",IF(ADHOC!$G$15=LEFT(Domein!$AS10582,LEN(ADHOC!$G$15)),MAX(Domein!BD$1:'Domein'!BD10581)+1,""),IF(ADHOC!$S$4=LEFT(Domein!$AS10582,LEN(ADHOC!$S$4)),MAX(Domein!BD$1:'Domein'!BD10581)+1,"")))</f>
        <v/>
      </c>
    </row>
    <row r="10583" spans="45:56" x14ac:dyDescent="0.2">
      <c r="AS10583" s="4" t="s">
        <v>3993</v>
      </c>
      <c r="AT10583" s="4" t="s">
        <v>3994</v>
      </c>
      <c r="AU10583" s="4" t="s">
        <v>456</v>
      </c>
      <c r="AV10583" s="4" t="s">
        <v>796</v>
      </c>
      <c r="AW10583" s="4" t="s">
        <v>701</v>
      </c>
      <c r="AX10583" s="4"/>
      <c r="AY10583" s="4"/>
      <c r="AZ10583" s="4"/>
      <c r="BA10583" s="4"/>
      <c r="BB10583" s="4"/>
      <c r="BC10583" s="4">
        <v>40</v>
      </c>
      <c r="BD10583" t="str">
        <f>IF(AND(ADHOC!$G$15="",ADHOC!$S$4=""),"",IF(ADHOC!$G$15&lt;&gt;"",IF(ADHOC!$G$15=LEFT(Domein!$AS10583,LEN(ADHOC!$G$15)),MAX(Domein!BD$1:'Domein'!BD10582)+1,""),IF(ADHOC!$S$4=LEFT(Domein!$AS10583,LEN(ADHOC!$S$4)),MAX(Domein!BD$1:'Domein'!BD10582)+1,"")))</f>
        <v/>
      </c>
    </row>
    <row r="10584" spans="45:56" x14ac:dyDescent="0.2">
      <c r="AS10584" s="4" t="s">
        <v>3995</v>
      </c>
      <c r="AT10584" s="4" t="s">
        <v>3996</v>
      </c>
      <c r="AU10584" s="4" t="s">
        <v>456</v>
      </c>
      <c r="AV10584" s="4" t="s">
        <v>796</v>
      </c>
      <c r="AW10584" s="4" t="s">
        <v>701</v>
      </c>
      <c r="AX10584" s="4"/>
      <c r="AY10584" s="4"/>
      <c r="AZ10584" s="4"/>
      <c r="BA10584" s="4"/>
      <c r="BB10584" s="4"/>
      <c r="BC10584" s="4">
        <v>40</v>
      </c>
      <c r="BD10584" t="str">
        <f>IF(AND(ADHOC!$G$15="",ADHOC!$S$4=""),"",IF(ADHOC!$G$15&lt;&gt;"",IF(ADHOC!$G$15=LEFT(Domein!$AS10584,LEN(ADHOC!$G$15)),MAX(Domein!BD$1:'Domein'!BD10583)+1,""),IF(ADHOC!$S$4=LEFT(Domein!$AS10584,LEN(ADHOC!$S$4)),MAX(Domein!BD$1:'Domein'!BD10583)+1,"")))</f>
        <v/>
      </c>
    </row>
    <row r="10585" spans="45:56" x14ac:dyDescent="0.2">
      <c r="AS10585" s="4" t="s">
        <v>3997</v>
      </c>
      <c r="AT10585" s="4" t="s">
        <v>3998</v>
      </c>
      <c r="AU10585" s="4" t="s">
        <v>456</v>
      </c>
      <c r="AV10585" s="4" t="s">
        <v>796</v>
      </c>
      <c r="AW10585" s="4" t="s">
        <v>701</v>
      </c>
      <c r="AX10585" s="4"/>
      <c r="AY10585" s="4"/>
      <c r="AZ10585" s="4"/>
      <c r="BA10585" s="4"/>
      <c r="BB10585" s="4"/>
      <c r="BC10585" s="4">
        <v>40</v>
      </c>
      <c r="BD10585" t="str">
        <f>IF(AND(ADHOC!$G$15="",ADHOC!$S$4=""),"",IF(ADHOC!$G$15&lt;&gt;"",IF(ADHOC!$G$15=LEFT(Domein!$AS10585,LEN(ADHOC!$G$15)),MAX(Domein!BD$1:'Domein'!BD10584)+1,""),IF(ADHOC!$S$4=LEFT(Domein!$AS10585,LEN(ADHOC!$S$4)),MAX(Domein!BD$1:'Domein'!BD10584)+1,"")))</f>
        <v/>
      </c>
    </row>
    <row r="10586" spans="45:56" x14ac:dyDescent="0.2">
      <c r="AS10586" s="4" t="s">
        <v>3999</v>
      </c>
      <c r="AT10586" s="4" t="s">
        <v>4000</v>
      </c>
      <c r="AU10586" s="4" t="s">
        <v>456</v>
      </c>
      <c r="AV10586" s="4" t="s">
        <v>796</v>
      </c>
      <c r="AW10586" s="4" t="s">
        <v>701</v>
      </c>
      <c r="AX10586" s="4"/>
      <c r="AY10586" s="4"/>
      <c r="AZ10586" s="4"/>
      <c r="BA10586" s="4"/>
      <c r="BB10586" s="4"/>
      <c r="BC10586" s="4">
        <v>40</v>
      </c>
      <c r="BD10586" t="str">
        <f>IF(AND(ADHOC!$G$15="",ADHOC!$S$4=""),"",IF(ADHOC!$G$15&lt;&gt;"",IF(ADHOC!$G$15=LEFT(Domein!$AS10586,LEN(ADHOC!$G$15)),MAX(Domein!BD$1:'Domein'!BD10585)+1,""),IF(ADHOC!$S$4=LEFT(Domein!$AS10586,LEN(ADHOC!$S$4)),MAX(Domein!BD$1:'Domein'!BD10585)+1,"")))</f>
        <v/>
      </c>
    </row>
    <row r="10587" spans="45:56" x14ac:dyDescent="0.2">
      <c r="AS10587" s="4" t="s">
        <v>4001</v>
      </c>
      <c r="AT10587" s="4" t="s">
        <v>4002</v>
      </c>
      <c r="AU10587" s="4" t="s">
        <v>456</v>
      </c>
      <c r="AV10587" s="4" t="s">
        <v>796</v>
      </c>
      <c r="AW10587" s="4" t="s">
        <v>701</v>
      </c>
      <c r="AX10587" s="4"/>
      <c r="AY10587" s="4"/>
      <c r="AZ10587" s="4"/>
      <c r="BA10587" s="4"/>
      <c r="BB10587" s="4"/>
      <c r="BC10587" s="4">
        <v>40</v>
      </c>
      <c r="BD10587" t="str">
        <f>IF(AND(ADHOC!$G$15="",ADHOC!$S$4=""),"",IF(ADHOC!$G$15&lt;&gt;"",IF(ADHOC!$G$15=LEFT(Domein!$AS10587,LEN(ADHOC!$G$15)),MAX(Domein!BD$1:'Domein'!BD10586)+1,""),IF(ADHOC!$S$4=LEFT(Domein!$AS10587,LEN(ADHOC!$S$4)),MAX(Domein!BD$1:'Domein'!BD10586)+1,"")))</f>
        <v/>
      </c>
    </row>
    <row r="10588" spans="45:56" x14ac:dyDescent="0.2">
      <c r="AS10588" s="4" t="s">
        <v>4003</v>
      </c>
      <c r="AT10588" s="4" t="s">
        <v>4004</v>
      </c>
      <c r="AU10588" s="4" t="s">
        <v>456</v>
      </c>
      <c r="AV10588" s="4" t="s">
        <v>796</v>
      </c>
      <c r="AW10588" s="4" t="s">
        <v>701</v>
      </c>
      <c r="AX10588" s="4"/>
      <c r="AY10588" s="4"/>
      <c r="AZ10588" s="4"/>
      <c r="BA10588" s="4"/>
      <c r="BB10588" s="4"/>
      <c r="BC10588" s="4">
        <v>40</v>
      </c>
      <c r="BD10588" t="str">
        <f>IF(AND(ADHOC!$G$15="",ADHOC!$S$4=""),"",IF(ADHOC!$G$15&lt;&gt;"",IF(ADHOC!$G$15=LEFT(Domein!$AS10588,LEN(ADHOC!$G$15)),MAX(Domein!BD$1:'Domein'!BD10587)+1,""),IF(ADHOC!$S$4=LEFT(Domein!$AS10588,LEN(ADHOC!$S$4)),MAX(Domein!BD$1:'Domein'!BD10587)+1,"")))</f>
        <v/>
      </c>
    </row>
    <row r="10589" spans="45:56" x14ac:dyDescent="0.2">
      <c r="AS10589" s="4" t="s">
        <v>4005</v>
      </c>
      <c r="AT10589" s="4" t="s">
        <v>4006</v>
      </c>
      <c r="AU10589" s="4" t="s">
        <v>456</v>
      </c>
      <c r="AV10589" s="4" t="s">
        <v>796</v>
      </c>
      <c r="AW10589" s="4" t="s">
        <v>701</v>
      </c>
      <c r="AX10589" s="4"/>
      <c r="AY10589" s="4"/>
      <c r="AZ10589" s="4"/>
      <c r="BA10589" s="4"/>
      <c r="BB10589" s="4"/>
      <c r="BC10589" s="4">
        <v>40</v>
      </c>
      <c r="BD10589" t="str">
        <f>IF(AND(ADHOC!$G$15="",ADHOC!$S$4=""),"",IF(ADHOC!$G$15&lt;&gt;"",IF(ADHOC!$G$15=LEFT(Domein!$AS10589,LEN(ADHOC!$G$15)),MAX(Domein!BD$1:'Domein'!BD10588)+1,""),IF(ADHOC!$S$4=LEFT(Domein!$AS10589,LEN(ADHOC!$S$4)),MAX(Domein!BD$1:'Domein'!BD10588)+1,"")))</f>
        <v/>
      </c>
    </row>
    <row r="10590" spans="45:56" x14ac:dyDescent="0.2">
      <c r="AS10590" s="4" t="s">
        <v>4007</v>
      </c>
      <c r="AT10590" s="4" t="s">
        <v>4008</v>
      </c>
      <c r="AU10590" s="4" t="s">
        <v>456</v>
      </c>
      <c r="AV10590" s="4" t="s">
        <v>796</v>
      </c>
      <c r="AW10590" s="4" t="s">
        <v>701</v>
      </c>
      <c r="AX10590" s="4"/>
      <c r="AY10590" s="4"/>
      <c r="AZ10590" s="4"/>
      <c r="BA10590" s="4"/>
      <c r="BB10590" s="4"/>
      <c r="BC10590" s="4">
        <v>40</v>
      </c>
      <c r="BD10590" t="str">
        <f>IF(AND(ADHOC!$G$15="",ADHOC!$S$4=""),"",IF(ADHOC!$G$15&lt;&gt;"",IF(ADHOC!$G$15=LEFT(Domein!$AS10590,LEN(ADHOC!$G$15)),MAX(Domein!BD$1:'Domein'!BD10589)+1,""),IF(ADHOC!$S$4=LEFT(Domein!$AS10590,LEN(ADHOC!$S$4)),MAX(Domein!BD$1:'Domein'!BD10589)+1,"")))</f>
        <v/>
      </c>
    </row>
    <row r="10591" spans="45:56" x14ac:dyDescent="0.2">
      <c r="AS10591" s="4" t="s">
        <v>4009</v>
      </c>
      <c r="AT10591" s="4" t="s">
        <v>4010</v>
      </c>
      <c r="AU10591" s="4" t="s">
        <v>456</v>
      </c>
      <c r="AV10591" s="4" t="s">
        <v>796</v>
      </c>
      <c r="AW10591" s="4" t="s">
        <v>701</v>
      </c>
      <c r="AX10591" s="4"/>
      <c r="AY10591" s="4"/>
      <c r="AZ10591" s="4"/>
      <c r="BA10591" s="4"/>
      <c r="BB10591" s="4"/>
      <c r="BC10591" s="4">
        <v>40</v>
      </c>
      <c r="BD10591" t="str">
        <f>IF(AND(ADHOC!$G$15="",ADHOC!$S$4=""),"",IF(ADHOC!$G$15&lt;&gt;"",IF(ADHOC!$G$15=LEFT(Domein!$AS10591,LEN(ADHOC!$G$15)),MAX(Domein!BD$1:'Domein'!BD10590)+1,""),IF(ADHOC!$S$4=LEFT(Domein!$AS10591,LEN(ADHOC!$S$4)),MAX(Domein!BD$1:'Domein'!BD10590)+1,"")))</f>
        <v/>
      </c>
    </row>
    <row r="10592" spans="45:56" x14ac:dyDescent="0.2">
      <c r="AS10592" s="4" t="s">
        <v>4011</v>
      </c>
      <c r="AT10592" s="4" t="s">
        <v>4012</v>
      </c>
      <c r="AU10592" s="4" t="s">
        <v>456</v>
      </c>
      <c r="AV10592" s="4" t="s">
        <v>796</v>
      </c>
      <c r="AW10592" s="4" t="s">
        <v>701</v>
      </c>
      <c r="AX10592" s="4"/>
      <c r="AY10592" s="4"/>
      <c r="AZ10592" s="4"/>
      <c r="BA10592" s="4"/>
      <c r="BB10592" s="4"/>
      <c r="BC10592" s="4">
        <v>40</v>
      </c>
      <c r="BD10592" t="str">
        <f>IF(AND(ADHOC!$G$15="",ADHOC!$S$4=""),"",IF(ADHOC!$G$15&lt;&gt;"",IF(ADHOC!$G$15=LEFT(Domein!$AS10592,LEN(ADHOC!$G$15)),MAX(Domein!BD$1:'Domein'!BD10591)+1,""),IF(ADHOC!$S$4=LEFT(Domein!$AS10592,LEN(ADHOC!$S$4)),MAX(Domein!BD$1:'Domein'!BD10591)+1,"")))</f>
        <v/>
      </c>
    </row>
    <row r="10593" spans="45:56" x14ac:dyDescent="0.2">
      <c r="AS10593" s="4" t="s">
        <v>4013</v>
      </c>
      <c r="AT10593" s="4" t="s">
        <v>4014</v>
      </c>
      <c r="AU10593" s="4" t="s">
        <v>456</v>
      </c>
      <c r="AV10593" s="4" t="s">
        <v>796</v>
      </c>
      <c r="AW10593" s="4" t="s">
        <v>701</v>
      </c>
      <c r="AX10593" s="4"/>
      <c r="AY10593" s="4"/>
      <c r="AZ10593" s="4"/>
      <c r="BA10593" s="4"/>
      <c r="BB10593" s="4"/>
      <c r="BC10593" s="4">
        <v>40</v>
      </c>
      <c r="BD10593" t="str">
        <f>IF(AND(ADHOC!$G$15="",ADHOC!$S$4=""),"",IF(ADHOC!$G$15&lt;&gt;"",IF(ADHOC!$G$15=LEFT(Domein!$AS10593,LEN(ADHOC!$G$15)),MAX(Domein!BD$1:'Domein'!BD10592)+1,""),IF(ADHOC!$S$4=LEFT(Domein!$AS10593,LEN(ADHOC!$S$4)),MAX(Domein!BD$1:'Domein'!BD10592)+1,"")))</f>
        <v/>
      </c>
    </row>
    <row r="10594" spans="45:56" x14ac:dyDescent="0.2">
      <c r="AS10594" s="4" t="s">
        <v>4015</v>
      </c>
      <c r="AT10594" s="4" t="s">
        <v>4016</v>
      </c>
      <c r="AU10594" s="4" t="s">
        <v>456</v>
      </c>
      <c r="AV10594" s="4" t="s">
        <v>796</v>
      </c>
      <c r="AW10594" s="4" t="s">
        <v>701</v>
      </c>
      <c r="AX10594" s="4"/>
      <c r="AY10594" s="4"/>
      <c r="AZ10594" s="4"/>
      <c r="BA10594" s="4"/>
      <c r="BB10594" s="4"/>
      <c r="BC10594" s="4">
        <v>40</v>
      </c>
      <c r="BD10594" t="str">
        <f>IF(AND(ADHOC!$G$15="",ADHOC!$S$4=""),"",IF(ADHOC!$G$15&lt;&gt;"",IF(ADHOC!$G$15=LEFT(Domein!$AS10594,LEN(ADHOC!$G$15)),MAX(Domein!BD$1:'Domein'!BD10593)+1,""),IF(ADHOC!$S$4=LEFT(Domein!$AS10594,LEN(ADHOC!$S$4)),MAX(Domein!BD$1:'Domein'!BD10593)+1,"")))</f>
        <v/>
      </c>
    </row>
    <row r="10595" spans="45:56" x14ac:dyDescent="0.2">
      <c r="AS10595" s="4" t="s">
        <v>4017</v>
      </c>
      <c r="AT10595" s="4" t="s">
        <v>4018</v>
      </c>
      <c r="AU10595" s="4" t="s">
        <v>456</v>
      </c>
      <c r="AV10595" s="4" t="s">
        <v>796</v>
      </c>
      <c r="AW10595" s="4" t="s">
        <v>701</v>
      </c>
      <c r="AX10595" s="4"/>
      <c r="AY10595" s="4"/>
      <c r="AZ10595" s="4"/>
      <c r="BA10595" s="4"/>
      <c r="BB10595" s="4"/>
      <c r="BC10595" s="4">
        <v>40</v>
      </c>
      <c r="BD10595" t="str">
        <f>IF(AND(ADHOC!$G$15="",ADHOC!$S$4=""),"",IF(ADHOC!$G$15&lt;&gt;"",IF(ADHOC!$G$15=LEFT(Domein!$AS10595,LEN(ADHOC!$G$15)),MAX(Domein!BD$1:'Domein'!BD10594)+1,""),IF(ADHOC!$S$4=LEFT(Domein!$AS10595,LEN(ADHOC!$S$4)),MAX(Domein!BD$1:'Domein'!BD10594)+1,"")))</f>
        <v/>
      </c>
    </row>
    <row r="10596" spans="45:56" x14ac:dyDescent="0.2">
      <c r="AS10596" s="4" t="s">
        <v>4019</v>
      </c>
      <c r="AT10596" s="4" t="s">
        <v>4020</v>
      </c>
      <c r="AU10596" s="4" t="s">
        <v>456</v>
      </c>
      <c r="AV10596" s="4" t="s">
        <v>796</v>
      </c>
      <c r="AW10596" s="4" t="s">
        <v>701</v>
      </c>
      <c r="AX10596" s="4"/>
      <c r="AY10596" s="4"/>
      <c r="AZ10596" s="4"/>
      <c r="BA10596" s="4"/>
      <c r="BB10596" s="4"/>
      <c r="BC10596" s="4">
        <v>40</v>
      </c>
      <c r="BD10596" t="str">
        <f>IF(AND(ADHOC!$G$15="",ADHOC!$S$4=""),"",IF(ADHOC!$G$15&lt;&gt;"",IF(ADHOC!$G$15=LEFT(Domein!$AS10596,LEN(ADHOC!$G$15)),MAX(Domein!BD$1:'Domein'!BD10595)+1,""),IF(ADHOC!$S$4=LEFT(Domein!$AS10596,LEN(ADHOC!$S$4)),MAX(Domein!BD$1:'Domein'!BD10595)+1,"")))</f>
        <v/>
      </c>
    </row>
    <row r="10597" spans="45:56" x14ac:dyDescent="0.2">
      <c r="AS10597" s="4" t="s">
        <v>4021</v>
      </c>
      <c r="AT10597" s="4" t="s">
        <v>4022</v>
      </c>
      <c r="AU10597" s="4" t="s">
        <v>456</v>
      </c>
      <c r="AV10597" s="4" t="s">
        <v>796</v>
      </c>
      <c r="AW10597" s="4" t="s">
        <v>701</v>
      </c>
      <c r="AX10597" s="4"/>
      <c r="AY10597" s="4"/>
      <c r="AZ10597" s="4"/>
      <c r="BA10597" s="4"/>
      <c r="BB10597" s="4"/>
      <c r="BC10597" s="4">
        <v>40</v>
      </c>
      <c r="BD10597" t="str">
        <f>IF(AND(ADHOC!$G$15="",ADHOC!$S$4=""),"",IF(ADHOC!$G$15&lt;&gt;"",IF(ADHOC!$G$15=LEFT(Domein!$AS10597,LEN(ADHOC!$G$15)),MAX(Domein!BD$1:'Domein'!BD10596)+1,""),IF(ADHOC!$S$4=LEFT(Domein!$AS10597,LEN(ADHOC!$S$4)),MAX(Domein!BD$1:'Domein'!BD10596)+1,"")))</f>
        <v/>
      </c>
    </row>
    <row r="10598" spans="45:56" x14ac:dyDescent="0.2">
      <c r="AS10598" s="4" t="s">
        <v>4023</v>
      </c>
      <c r="AT10598" s="4" t="s">
        <v>4024</v>
      </c>
      <c r="AU10598" s="4" t="s">
        <v>456</v>
      </c>
      <c r="AV10598" s="4" t="s">
        <v>796</v>
      </c>
      <c r="AW10598" s="4" t="s">
        <v>701</v>
      </c>
      <c r="AX10598" s="4"/>
      <c r="AY10598" s="4"/>
      <c r="AZ10598" s="4"/>
      <c r="BA10598" s="4"/>
      <c r="BB10598" s="4"/>
      <c r="BC10598" s="4">
        <v>40</v>
      </c>
      <c r="BD10598" t="str">
        <f>IF(AND(ADHOC!$G$15="",ADHOC!$S$4=""),"",IF(ADHOC!$G$15&lt;&gt;"",IF(ADHOC!$G$15=LEFT(Domein!$AS10598,LEN(ADHOC!$G$15)),MAX(Domein!BD$1:'Domein'!BD10597)+1,""),IF(ADHOC!$S$4=LEFT(Domein!$AS10598,LEN(ADHOC!$S$4)),MAX(Domein!BD$1:'Domein'!BD10597)+1,"")))</f>
        <v/>
      </c>
    </row>
    <row r="10599" spans="45:56" x14ac:dyDescent="0.2">
      <c r="AS10599" s="4" t="s">
        <v>4025</v>
      </c>
      <c r="AT10599" s="4" t="s">
        <v>4026</v>
      </c>
      <c r="AU10599" s="4" t="s">
        <v>456</v>
      </c>
      <c r="AV10599" s="4" t="s">
        <v>796</v>
      </c>
      <c r="AW10599" s="4" t="s">
        <v>701</v>
      </c>
      <c r="AX10599" s="4"/>
      <c r="AY10599" s="4"/>
      <c r="AZ10599" s="4"/>
      <c r="BA10599" s="4"/>
      <c r="BB10599" s="4"/>
      <c r="BC10599" s="4">
        <v>40</v>
      </c>
      <c r="BD10599" t="str">
        <f>IF(AND(ADHOC!$G$15="",ADHOC!$S$4=""),"",IF(ADHOC!$G$15&lt;&gt;"",IF(ADHOC!$G$15=LEFT(Domein!$AS10599,LEN(ADHOC!$G$15)),MAX(Domein!BD$1:'Domein'!BD10598)+1,""),IF(ADHOC!$S$4=LEFT(Domein!$AS10599,LEN(ADHOC!$S$4)),MAX(Domein!BD$1:'Domein'!BD10598)+1,"")))</f>
        <v/>
      </c>
    </row>
    <row r="10600" spans="45:56" x14ac:dyDescent="0.2">
      <c r="AS10600" s="4" t="s">
        <v>4027</v>
      </c>
      <c r="AT10600" s="4" t="s">
        <v>4028</v>
      </c>
      <c r="AU10600" s="4" t="s">
        <v>456</v>
      </c>
      <c r="AV10600" s="4" t="s">
        <v>796</v>
      </c>
      <c r="AW10600" s="4" t="s">
        <v>701</v>
      </c>
      <c r="AX10600" s="4"/>
      <c r="AY10600" s="4"/>
      <c r="AZ10600" s="4"/>
      <c r="BA10600" s="4"/>
      <c r="BB10600" s="4"/>
      <c r="BC10600" s="4">
        <v>40</v>
      </c>
      <c r="BD10600" t="str">
        <f>IF(AND(ADHOC!$G$15="",ADHOC!$S$4=""),"",IF(ADHOC!$G$15&lt;&gt;"",IF(ADHOC!$G$15=LEFT(Domein!$AS10600,LEN(ADHOC!$G$15)),MAX(Domein!BD$1:'Domein'!BD10599)+1,""),IF(ADHOC!$S$4=LEFT(Domein!$AS10600,LEN(ADHOC!$S$4)),MAX(Domein!BD$1:'Domein'!BD10599)+1,"")))</f>
        <v/>
      </c>
    </row>
    <row r="10601" spans="45:56" x14ac:dyDescent="0.2">
      <c r="AS10601" s="4" t="s">
        <v>4029</v>
      </c>
      <c r="AT10601" s="4" t="s">
        <v>4030</v>
      </c>
      <c r="AU10601" s="4" t="s">
        <v>456</v>
      </c>
      <c r="AV10601" s="4" t="s">
        <v>796</v>
      </c>
      <c r="AW10601" s="4" t="s">
        <v>701</v>
      </c>
      <c r="AX10601" s="4"/>
      <c r="AY10601" s="4"/>
      <c r="AZ10601" s="4"/>
      <c r="BA10601" s="4"/>
      <c r="BB10601" s="4"/>
      <c r="BC10601" s="4">
        <v>40</v>
      </c>
      <c r="BD10601" t="str">
        <f>IF(AND(ADHOC!$G$15="",ADHOC!$S$4=""),"",IF(ADHOC!$G$15&lt;&gt;"",IF(ADHOC!$G$15=LEFT(Domein!$AS10601,LEN(ADHOC!$G$15)),MAX(Domein!BD$1:'Domein'!BD10600)+1,""),IF(ADHOC!$S$4=LEFT(Domein!$AS10601,LEN(ADHOC!$S$4)),MAX(Domein!BD$1:'Domein'!BD10600)+1,"")))</f>
        <v/>
      </c>
    </row>
    <row r="10602" spans="45:56" x14ac:dyDescent="0.2">
      <c r="AS10602" s="4" t="s">
        <v>4031</v>
      </c>
      <c r="AT10602" s="4" t="s">
        <v>4032</v>
      </c>
      <c r="AU10602" s="4" t="s">
        <v>456</v>
      </c>
      <c r="AV10602" s="4" t="s">
        <v>796</v>
      </c>
      <c r="AW10602" s="4" t="s">
        <v>701</v>
      </c>
      <c r="AX10602" s="4"/>
      <c r="AY10602" s="4"/>
      <c r="AZ10602" s="4"/>
      <c r="BA10602" s="4"/>
      <c r="BB10602" s="4"/>
      <c r="BC10602" s="4">
        <v>40</v>
      </c>
      <c r="BD10602" t="str">
        <f>IF(AND(ADHOC!$G$15="",ADHOC!$S$4=""),"",IF(ADHOC!$G$15&lt;&gt;"",IF(ADHOC!$G$15=LEFT(Domein!$AS10602,LEN(ADHOC!$G$15)),MAX(Domein!BD$1:'Domein'!BD10601)+1,""),IF(ADHOC!$S$4=LEFT(Domein!$AS10602,LEN(ADHOC!$S$4)),MAX(Domein!BD$1:'Domein'!BD10601)+1,"")))</f>
        <v/>
      </c>
    </row>
    <row r="10603" spans="45:56" x14ac:dyDescent="0.2">
      <c r="AS10603" s="4" t="s">
        <v>4033</v>
      </c>
      <c r="AT10603" s="4" t="s">
        <v>4034</v>
      </c>
      <c r="AU10603" s="4" t="s">
        <v>456</v>
      </c>
      <c r="AV10603" s="4" t="s">
        <v>796</v>
      </c>
      <c r="AW10603" s="4" t="s">
        <v>701</v>
      </c>
      <c r="AX10603" s="4"/>
      <c r="AY10603" s="4"/>
      <c r="AZ10603" s="4"/>
      <c r="BA10603" s="4"/>
      <c r="BB10603" s="4"/>
      <c r="BC10603" s="4">
        <v>40</v>
      </c>
      <c r="BD10603" t="str">
        <f>IF(AND(ADHOC!$G$15="",ADHOC!$S$4=""),"",IF(ADHOC!$G$15&lt;&gt;"",IF(ADHOC!$G$15=LEFT(Domein!$AS10603,LEN(ADHOC!$G$15)),MAX(Domein!BD$1:'Domein'!BD10602)+1,""),IF(ADHOC!$S$4=LEFT(Domein!$AS10603,LEN(ADHOC!$S$4)),MAX(Domein!BD$1:'Domein'!BD10602)+1,"")))</f>
        <v/>
      </c>
    </row>
    <row r="10604" spans="45:56" x14ac:dyDescent="0.2">
      <c r="AS10604" s="4" t="s">
        <v>4035</v>
      </c>
      <c r="AT10604" s="4" t="s">
        <v>4036</v>
      </c>
      <c r="AU10604" s="4" t="s">
        <v>456</v>
      </c>
      <c r="AV10604" s="4" t="s">
        <v>796</v>
      </c>
      <c r="AW10604" s="4" t="s">
        <v>701</v>
      </c>
      <c r="AX10604" s="4"/>
      <c r="AY10604" s="4"/>
      <c r="AZ10604" s="4"/>
      <c r="BA10604" s="4"/>
      <c r="BB10604" s="4"/>
      <c r="BC10604" s="4">
        <v>40</v>
      </c>
      <c r="BD10604" t="str">
        <f>IF(AND(ADHOC!$G$15="",ADHOC!$S$4=""),"",IF(ADHOC!$G$15&lt;&gt;"",IF(ADHOC!$G$15=LEFT(Domein!$AS10604,LEN(ADHOC!$G$15)),MAX(Domein!BD$1:'Domein'!BD10603)+1,""),IF(ADHOC!$S$4=LEFT(Domein!$AS10604,LEN(ADHOC!$S$4)),MAX(Domein!BD$1:'Domein'!BD10603)+1,"")))</f>
        <v/>
      </c>
    </row>
    <row r="10605" spans="45:56" x14ac:dyDescent="0.2">
      <c r="AS10605" s="4" t="s">
        <v>4037</v>
      </c>
      <c r="AT10605" s="4" t="s">
        <v>4038</v>
      </c>
      <c r="AU10605" s="4" t="s">
        <v>456</v>
      </c>
      <c r="AV10605" s="4" t="s">
        <v>796</v>
      </c>
      <c r="AW10605" s="4" t="s">
        <v>701</v>
      </c>
      <c r="AX10605" s="4"/>
      <c r="AY10605" s="4"/>
      <c r="AZ10605" s="4"/>
      <c r="BA10605" s="4"/>
      <c r="BB10605" s="4"/>
      <c r="BC10605" s="4">
        <v>40</v>
      </c>
      <c r="BD10605" t="str">
        <f>IF(AND(ADHOC!$G$15="",ADHOC!$S$4=""),"",IF(ADHOC!$G$15&lt;&gt;"",IF(ADHOC!$G$15=LEFT(Domein!$AS10605,LEN(ADHOC!$G$15)),MAX(Domein!BD$1:'Domein'!BD10604)+1,""),IF(ADHOC!$S$4=LEFT(Domein!$AS10605,LEN(ADHOC!$S$4)),MAX(Domein!BD$1:'Domein'!BD10604)+1,"")))</f>
        <v/>
      </c>
    </row>
    <row r="10606" spans="45:56" x14ac:dyDescent="0.2">
      <c r="AS10606" s="4" t="s">
        <v>4039</v>
      </c>
      <c r="AT10606" s="4" t="s">
        <v>4040</v>
      </c>
      <c r="AU10606" s="4" t="s">
        <v>456</v>
      </c>
      <c r="AV10606" s="4" t="s">
        <v>796</v>
      </c>
      <c r="AW10606" s="4" t="s">
        <v>701</v>
      </c>
      <c r="AX10606" s="4"/>
      <c r="AY10606" s="4"/>
      <c r="AZ10606" s="4"/>
      <c r="BA10606" s="4"/>
      <c r="BB10606" s="4"/>
      <c r="BC10606" s="4">
        <v>40</v>
      </c>
      <c r="BD10606" t="str">
        <f>IF(AND(ADHOC!$G$15="",ADHOC!$S$4=""),"",IF(ADHOC!$G$15&lt;&gt;"",IF(ADHOC!$G$15=LEFT(Domein!$AS10606,LEN(ADHOC!$G$15)),MAX(Domein!BD$1:'Domein'!BD10605)+1,""),IF(ADHOC!$S$4=LEFT(Domein!$AS10606,LEN(ADHOC!$S$4)),MAX(Domein!BD$1:'Domein'!BD10605)+1,"")))</f>
        <v/>
      </c>
    </row>
    <row r="10607" spans="45:56" x14ac:dyDescent="0.2">
      <c r="AS10607" s="4" t="s">
        <v>4041</v>
      </c>
      <c r="AT10607" s="4" t="s">
        <v>4042</v>
      </c>
      <c r="AU10607" s="4" t="s">
        <v>456</v>
      </c>
      <c r="AV10607" s="4" t="s">
        <v>796</v>
      </c>
      <c r="AW10607" s="4" t="s">
        <v>701</v>
      </c>
      <c r="AX10607" s="4"/>
      <c r="AY10607" s="4"/>
      <c r="AZ10607" s="4"/>
      <c r="BA10607" s="4"/>
      <c r="BB10607" s="4"/>
      <c r="BC10607" s="4">
        <v>40</v>
      </c>
      <c r="BD10607" t="str">
        <f>IF(AND(ADHOC!$G$15="",ADHOC!$S$4=""),"",IF(ADHOC!$G$15&lt;&gt;"",IF(ADHOC!$G$15=LEFT(Domein!$AS10607,LEN(ADHOC!$G$15)),MAX(Domein!BD$1:'Domein'!BD10606)+1,""),IF(ADHOC!$S$4=LEFT(Domein!$AS10607,LEN(ADHOC!$S$4)),MAX(Domein!BD$1:'Domein'!BD10606)+1,"")))</f>
        <v/>
      </c>
    </row>
    <row r="10608" spans="45:56" x14ac:dyDescent="0.2">
      <c r="AS10608" s="4" t="s">
        <v>4043</v>
      </c>
      <c r="AT10608" s="4" t="s">
        <v>4044</v>
      </c>
      <c r="AU10608" s="4" t="s">
        <v>456</v>
      </c>
      <c r="AV10608" s="4" t="s">
        <v>796</v>
      </c>
      <c r="AW10608" s="4" t="s">
        <v>701</v>
      </c>
      <c r="AX10608" s="4"/>
      <c r="AY10608" s="4"/>
      <c r="AZ10608" s="4"/>
      <c r="BA10608" s="4"/>
      <c r="BB10608" s="4"/>
      <c r="BC10608" s="4">
        <v>40</v>
      </c>
      <c r="BD10608" t="str">
        <f>IF(AND(ADHOC!$G$15="",ADHOC!$S$4=""),"",IF(ADHOC!$G$15&lt;&gt;"",IF(ADHOC!$G$15=LEFT(Domein!$AS10608,LEN(ADHOC!$G$15)),MAX(Domein!BD$1:'Domein'!BD10607)+1,""),IF(ADHOC!$S$4=LEFT(Domein!$AS10608,LEN(ADHOC!$S$4)),MAX(Domein!BD$1:'Domein'!BD10607)+1,"")))</f>
        <v/>
      </c>
    </row>
    <row r="10609" spans="45:56" x14ac:dyDescent="0.2">
      <c r="AS10609" s="4" t="s">
        <v>4045</v>
      </c>
      <c r="AT10609" s="4" t="s">
        <v>4046</v>
      </c>
      <c r="AU10609" s="4" t="s">
        <v>456</v>
      </c>
      <c r="AV10609" s="4" t="s">
        <v>796</v>
      </c>
      <c r="AW10609" s="4" t="s">
        <v>701</v>
      </c>
      <c r="AX10609" s="4"/>
      <c r="AY10609" s="4"/>
      <c r="AZ10609" s="4"/>
      <c r="BA10609" s="4"/>
      <c r="BB10609" s="4"/>
      <c r="BC10609" s="4">
        <v>40</v>
      </c>
      <c r="BD10609" t="str">
        <f>IF(AND(ADHOC!$G$15="",ADHOC!$S$4=""),"",IF(ADHOC!$G$15&lt;&gt;"",IF(ADHOC!$G$15=LEFT(Domein!$AS10609,LEN(ADHOC!$G$15)),MAX(Domein!BD$1:'Domein'!BD10608)+1,""),IF(ADHOC!$S$4=LEFT(Domein!$AS10609,LEN(ADHOC!$S$4)),MAX(Domein!BD$1:'Domein'!BD10608)+1,"")))</f>
        <v/>
      </c>
    </row>
    <row r="10610" spans="45:56" x14ac:dyDescent="0.2">
      <c r="AS10610" s="4" t="s">
        <v>4047</v>
      </c>
      <c r="AT10610" s="4" t="s">
        <v>4048</v>
      </c>
      <c r="AU10610" s="4" t="s">
        <v>456</v>
      </c>
      <c r="AV10610" s="4" t="s">
        <v>796</v>
      </c>
      <c r="AW10610" s="4" t="s">
        <v>701</v>
      </c>
      <c r="AX10610" s="4"/>
      <c r="AY10610" s="4"/>
      <c r="AZ10610" s="4"/>
      <c r="BA10610" s="4"/>
      <c r="BB10610" s="4"/>
      <c r="BC10610" s="4">
        <v>40</v>
      </c>
      <c r="BD10610" t="str">
        <f>IF(AND(ADHOC!$G$15="",ADHOC!$S$4=""),"",IF(ADHOC!$G$15&lt;&gt;"",IF(ADHOC!$G$15=LEFT(Domein!$AS10610,LEN(ADHOC!$G$15)),MAX(Domein!BD$1:'Domein'!BD10609)+1,""),IF(ADHOC!$S$4=LEFT(Domein!$AS10610,LEN(ADHOC!$S$4)),MAX(Domein!BD$1:'Domein'!BD10609)+1,"")))</f>
        <v/>
      </c>
    </row>
    <row r="10611" spans="45:56" x14ac:dyDescent="0.2">
      <c r="AS10611" s="4" t="s">
        <v>4049</v>
      </c>
      <c r="AT10611" s="4" t="s">
        <v>4050</v>
      </c>
      <c r="AU10611" s="4" t="s">
        <v>456</v>
      </c>
      <c r="AV10611" s="4" t="s">
        <v>796</v>
      </c>
      <c r="AW10611" s="4" t="s">
        <v>701</v>
      </c>
      <c r="AX10611" s="4"/>
      <c r="AY10611" s="4"/>
      <c r="AZ10611" s="4"/>
      <c r="BA10611" s="4"/>
      <c r="BB10611" s="4"/>
      <c r="BC10611" s="4">
        <v>40</v>
      </c>
      <c r="BD10611" t="str">
        <f>IF(AND(ADHOC!$G$15="",ADHOC!$S$4=""),"",IF(ADHOC!$G$15&lt;&gt;"",IF(ADHOC!$G$15=LEFT(Domein!$AS10611,LEN(ADHOC!$G$15)),MAX(Domein!BD$1:'Domein'!BD10610)+1,""),IF(ADHOC!$S$4=LEFT(Domein!$AS10611,LEN(ADHOC!$S$4)),MAX(Domein!BD$1:'Domein'!BD10610)+1,"")))</f>
        <v/>
      </c>
    </row>
    <row r="10612" spans="45:56" x14ac:dyDescent="0.2">
      <c r="AS10612" s="4" t="s">
        <v>4051</v>
      </c>
      <c r="AT10612" s="4" t="s">
        <v>4052</v>
      </c>
      <c r="AU10612" s="4" t="s">
        <v>456</v>
      </c>
      <c r="AV10612" s="4" t="s">
        <v>796</v>
      </c>
      <c r="AW10612" s="4" t="s">
        <v>701</v>
      </c>
      <c r="AX10612" s="4"/>
      <c r="AY10612" s="4"/>
      <c r="AZ10612" s="4"/>
      <c r="BA10612" s="4"/>
      <c r="BB10612" s="4"/>
      <c r="BC10612" s="4">
        <v>40</v>
      </c>
      <c r="BD10612" t="str">
        <f>IF(AND(ADHOC!$G$15="",ADHOC!$S$4=""),"",IF(ADHOC!$G$15&lt;&gt;"",IF(ADHOC!$G$15=LEFT(Domein!$AS10612,LEN(ADHOC!$G$15)),MAX(Domein!BD$1:'Domein'!BD10611)+1,""),IF(ADHOC!$S$4=LEFT(Domein!$AS10612,LEN(ADHOC!$S$4)),MAX(Domein!BD$1:'Domein'!BD10611)+1,"")))</f>
        <v/>
      </c>
    </row>
    <row r="10613" spans="45:56" x14ac:dyDescent="0.2">
      <c r="AS10613" s="4" t="s">
        <v>4053</v>
      </c>
      <c r="AT10613" s="4" t="s">
        <v>4054</v>
      </c>
      <c r="AU10613" s="4" t="s">
        <v>456</v>
      </c>
      <c r="AV10613" s="4" t="s">
        <v>796</v>
      </c>
      <c r="AW10613" s="4" t="s">
        <v>701</v>
      </c>
      <c r="AX10613" s="4"/>
      <c r="AY10613" s="4"/>
      <c r="AZ10613" s="4"/>
      <c r="BA10613" s="4"/>
      <c r="BB10613" s="4"/>
      <c r="BC10613" s="4">
        <v>40</v>
      </c>
      <c r="BD10613" t="str">
        <f>IF(AND(ADHOC!$G$15="",ADHOC!$S$4=""),"",IF(ADHOC!$G$15&lt;&gt;"",IF(ADHOC!$G$15=LEFT(Domein!$AS10613,LEN(ADHOC!$G$15)),MAX(Domein!BD$1:'Domein'!BD10612)+1,""),IF(ADHOC!$S$4=LEFT(Domein!$AS10613,LEN(ADHOC!$S$4)),MAX(Domein!BD$1:'Domein'!BD10612)+1,"")))</f>
        <v/>
      </c>
    </row>
    <row r="10614" spans="45:56" x14ac:dyDescent="0.2">
      <c r="AS10614" s="4" t="s">
        <v>4055</v>
      </c>
      <c r="AT10614" s="4" t="s">
        <v>4056</v>
      </c>
      <c r="AU10614" s="4" t="s">
        <v>456</v>
      </c>
      <c r="AV10614" s="4" t="s">
        <v>796</v>
      </c>
      <c r="AW10614" s="4" t="s">
        <v>701</v>
      </c>
      <c r="AX10614" s="4"/>
      <c r="AY10614" s="4"/>
      <c r="AZ10614" s="4"/>
      <c r="BA10614" s="4"/>
      <c r="BB10614" s="4"/>
      <c r="BC10614" s="4">
        <v>40</v>
      </c>
      <c r="BD10614" t="str">
        <f>IF(AND(ADHOC!$G$15="",ADHOC!$S$4=""),"",IF(ADHOC!$G$15&lt;&gt;"",IF(ADHOC!$G$15=LEFT(Domein!$AS10614,LEN(ADHOC!$G$15)),MAX(Domein!BD$1:'Domein'!BD10613)+1,""),IF(ADHOC!$S$4=LEFT(Domein!$AS10614,LEN(ADHOC!$S$4)),MAX(Domein!BD$1:'Domein'!BD10613)+1,"")))</f>
        <v/>
      </c>
    </row>
    <row r="10615" spans="45:56" x14ac:dyDescent="0.2">
      <c r="AS10615" s="4" t="s">
        <v>4057</v>
      </c>
      <c r="AT10615" s="4" t="s">
        <v>4058</v>
      </c>
      <c r="AU10615" s="4" t="s">
        <v>456</v>
      </c>
      <c r="AV10615" s="4" t="s">
        <v>796</v>
      </c>
      <c r="AW10615" s="4" t="s">
        <v>701</v>
      </c>
      <c r="AX10615" s="4"/>
      <c r="AY10615" s="4"/>
      <c r="AZ10615" s="4"/>
      <c r="BA10615" s="4"/>
      <c r="BB10615" s="4"/>
      <c r="BC10615" s="4">
        <v>40</v>
      </c>
      <c r="BD10615" t="str">
        <f>IF(AND(ADHOC!$G$15="",ADHOC!$S$4=""),"",IF(ADHOC!$G$15&lt;&gt;"",IF(ADHOC!$G$15=LEFT(Domein!$AS10615,LEN(ADHOC!$G$15)),MAX(Domein!BD$1:'Domein'!BD10614)+1,""),IF(ADHOC!$S$4=LEFT(Domein!$AS10615,LEN(ADHOC!$S$4)),MAX(Domein!BD$1:'Domein'!BD10614)+1,"")))</f>
        <v/>
      </c>
    </row>
    <row r="10616" spans="45:56" x14ac:dyDescent="0.2">
      <c r="AS10616" s="4" t="s">
        <v>4059</v>
      </c>
      <c r="AT10616" s="4" t="s">
        <v>4060</v>
      </c>
      <c r="AU10616" s="4" t="s">
        <v>456</v>
      </c>
      <c r="AV10616" s="4" t="s">
        <v>796</v>
      </c>
      <c r="AW10616" s="4" t="s">
        <v>701</v>
      </c>
      <c r="AX10616" s="4"/>
      <c r="AY10616" s="4"/>
      <c r="AZ10616" s="4"/>
      <c r="BA10616" s="4"/>
      <c r="BB10616" s="4"/>
      <c r="BC10616" s="4">
        <v>40</v>
      </c>
      <c r="BD10616" t="str">
        <f>IF(AND(ADHOC!$G$15="",ADHOC!$S$4=""),"",IF(ADHOC!$G$15&lt;&gt;"",IF(ADHOC!$G$15=LEFT(Domein!$AS10616,LEN(ADHOC!$G$15)),MAX(Domein!BD$1:'Domein'!BD10615)+1,""),IF(ADHOC!$S$4=LEFT(Domein!$AS10616,LEN(ADHOC!$S$4)),MAX(Domein!BD$1:'Domein'!BD10615)+1,"")))</f>
        <v/>
      </c>
    </row>
    <row r="10617" spans="45:56" x14ac:dyDescent="0.2">
      <c r="AS10617" s="4" t="s">
        <v>4061</v>
      </c>
      <c r="AT10617" s="4" t="s">
        <v>4062</v>
      </c>
      <c r="AU10617" s="4" t="s">
        <v>456</v>
      </c>
      <c r="AV10617" s="4" t="s">
        <v>796</v>
      </c>
      <c r="AW10617" s="4" t="s">
        <v>701</v>
      </c>
      <c r="AX10617" s="4"/>
      <c r="AY10617" s="4"/>
      <c r="AZ10617" s="4"/>
      <c r="BA10617" s="4"/>
      <c r="BB10617" s="4"/>
      <c r="BC10617" s="4">
        <v>40</v>
      </c>
      <c r="BD10617" t="str">
        <f>IF(AND(ADHOC!$G$15="",ADHOC!$S$4=""),"",IF(ADHOC!$G$15&lt;&gt;"",IF(ADHOC!$G$15=LEFT(Domein!$AS10617,LEN(ADHOC!$G$15)),MAX(Domein!BD$1:'Domein'!BD10616)+1,""),IF(ADHOC!$S$4=LEFT(Domein!$AS10617,LEN(ADHOC!$S$4)),MAX(Domein!BD$1:'Domein'!BD10616)+1,"")))</f>
        <v/>
      </c>
    </row>
    <row r="10618" spans="45:56" x14ac:dyDescent="0.2">
      <c r="AS10618" s="4" t="s">
        <v>4063</v>
      </c>
      <c r="AT10618" s="4" t="s">
        <v>4064</v>
      </c>
      <c r="AU10618" s="4" t="s">
        <v>456</v>
      </c>
      <c r="AV10618" s="4" t="s">
        <v>796</v>
      </c>
      <c r="AW10618" s="4" t="s">
        <v>701</v>
      </c>
      <c r="AX10618" s="4"/>
      <c r="AY10618" s="4"/>
      <c r="AZ10618" s="4"/>
      <c r="BA10618" s="4"/>
      <c r="BB10618" s="4"/>
      <c r="BC10618" s="4">
        <v>40</v>
      </c>
      <c r="BD10618" t="str">
        <f>IF(AND(ADHOC!$G$15="",ADHOC!$S$4=""),"",IF(ADHOC!$G$15&lt;&gt;"",IF(ADHOC!$G$15=LEFT(Domein!$AS10618,LEN(ADHOC!$G$15)),MAX(Domein!BD$1:'Domein'!BD10617)+1,""),IF(ADHOC!$S$4=LEFT(Domein!$AS10618,LEN(ADHOC!$S$4)),MAX(Domein!BD$1:'Domein'!BD10617)+1,"")))</f>
        <v/>
      </c>
    </row>
    <row r="10619" spans="45:56" x14ac:dyDescent="0.2">
      <c r="AS10619" s="4" t="s">
        <v>4065</v>
      </c>
      <c r="AT10619" s="4" t="s">
        <v>4066</v>
      </c>
      <c r="AU10619" s="4" t="s">
        <v>456</v>
      </c>
      <c r="AV10619" s="4" t="s">
        <v>796</v>
      </c>
      <c r="AW10619" s="4" t="s">
        <v>701</v>
      </c>
      <c r="AX10619" s="4"/>
      <c r="AY10619" s="4"/>
      <c r="AZ10619" s="4"/>
      <c r="BA10619" s="4"/>
      <c r="BB10619" s="4"/>
      <c r="BC10619" s="4">
        <v>40</v>
      </c>
      <c r="BD10619" t="str">
        <f>IF(AND(ADHOC!$G$15="",ADHOC!$S$4=""),"",IF(ADHOC!$G$15&lt;&gt;"",IF(ADHOC!$G$15=LEFT(Domein!$AS10619,LEN(ADHOC!$G$15)),MAX(Domein!BD$1:'Domein'!BD10618)+1,""),IF(ADHOC!$S$4=LEFT(Domein!$AS10619,LEN(ADHOC!$S$4)),MAX(Domein!BD$1:'Domein'!BD10618)+1,"")))</f>
        <v/>
      </c>
    </row>
    <row r="10620" spans="45:56" x14ac:dyDescent="0.2">
      <c r="AS10620" s="4" t="s">
        <v>4067</v>
      </c>
      <c r="AT10620" s="4" t="s">
        <v>4068</v>
      </c>
      <c r="AU10620" s="4" t="s">
        <v>456</v>
      </c>
      <c r="AV10620" s="4" t="s">
        <v>796</v>
      </c>
      <c r="AW10620" s="4" t="s">
        <v>701</v>
      </c>
      <c r="AX10620" s="4"/>
      <c r="AY10620" s="4"/>
      <c r="AZ10620" s="4"/>
      <c r="BA10620" s="4"/>
      <c r="BB10620" s="4"/>
      <c r="BC10620" s="4">
        <v>40</v>
      </c>
      <c r="BD10620" t="str">
        <f>IF(AND(ADHOC!$G$15="",ADHOC!$S$4=""),"",IF(ADHOC!$G$15&lt;&gt;"",IF(ADHOC!$G$15=LEFT(Domein!$AS10620,LEN(ADHOC!$G$15)),MAX(Domein!BD$1:'Domein'!BD10619)+1,""),IF(ADHOC!$S$4=LEFT(Domein!$AS10620,LEN(ADHOC!$S$4)),MAX(Domein!BD$1:'Domein'!BD10619)+1,"")))</f>
        <v/>
      </c>
    </row>
    <row r="10621" spans="45:56" x14ac:dyDescent="0.2">
      <c r="AS10621" s="4" t="s">
        <v>4069</v>
      </c>
      <c r="AT10621" s="4" t="s">
        <v>4070</v>
      </c>
      <c r="AU10621" s="4" t="s">
        <v>456</v>
      </c>
      <c r="AV10621" s="4" t="s">
        <v>796</v>
      </c>
      <c r="AW10621" s="4" t="s">
        <v>701</v>
      </c>
      <c r="AX10621" s="4"/>
      <c r="AY10621" s="4"/>
      <c r="AZ10621" s="4"/>
      <c r="BA10621" s="4"/>
      <c r="BB10621" s="4"/>
      <c r="BC10621" s="4">
        <v>40</v>
      </c>
      <c r="BD10621" t="str">
        <f>IF(AND(ADHOC!$G$15="",ADHOC!$S$4=""),"",IF(ADHOC!$G$15&lt;&gt;"",IF(ADHOC!$G$15=LEFT(Domein!$AS10621,LEN(ADHOC!$G$15)),MAX(Domein!BD$1:'Domein'!BD10620)+1,""),IF(ADHOC!$S$4=LEFT(Domein!$AS10621,LEN(ADHOC!$S$4)),MAX(Domein!BD$1:'Domein'!BD10620)+1,"")))</f>
        <v/>
      </c>
    </row>
    <row r="10622" spans="45:56" x14ac:dyDescent="0.2">
      <c r="AS10622" s="4" t="s">
        <v>4071</v>
      </c>
      <c r="AT10622" s="4" t="s">
        <v>4072</v>
      </c>
      <c r="AU10622" s="4" t="s">
        <v>456</v>
      </c>
      <c r="AV10622" s="4" t="s">
        <v>796</v>
      </c>
      <c r="AW10622" s="4" t="s">
        <v>701</v>
      </c>
      <c r="AX10622" s="4"/>
      <c r="AY10622" s="4"/>
      <c r="AZ10622" s="4"/>
      <c r="BA10622" s="4"/>
      <c r="BB10622" s="4"/>
      <c r="BC10622" s="4">
        <v>40</v>
      </c>
      <c r="BD10622" t="str">
        <f>IF(AND(ADHOC!$G$15="",ADHOC!$S$4=""),"",IF(ADHOC!$G$15&lt;&gt;"",IF(ADHOC!$G$15=LEFT(Domein!$AS10622,LEN(ADHOC!$G$15)),MAX(Domein!BD$1:'Domein'!BD10621)+1,""),IF(ADHOC!$S$4=LEFT(Domein!$AS10622,LEN(ADHOC!$S$4)),MAX(Domein!BD$1:'Domein'!BD10621)+1,"")))</f>
        <v/>
      </c>
    </row>
    <row r="10623" spans="45:56" x14ac:dyDescent="0.2">
      <c r="AS10623" s="4" t="s">
        <v>4073</v>
      </c>
      <c r="AT10623" s="4" t="s">
        <v>4074</v>
      </c>
      <c r="AU10623" s="4" t="s">
        <v>456</v>
      </c>
      <c r="AV10623" s="4" t="s">
        <v>796</v>
      </c>
      <c r="AW10623" s="4" t="s">
        <v>701</v>
      </c>
      <c r="AX10623" s="4"/>
      <c r="AY10623" s="4"/>
      <c r="AZ10623" s="4"/>
      <c r="BA10623" s="4"/>
      <c r="BB10623" s="4"/>
      <c r="BC10623" s="4">
        <v>40</v>
      </c>
      <c r="BD10623" t="str">
        <f>IF(AND(ADHOC!$G$15="",ADHOC!$S$4=""),"",IF(ADHOC!$G$15&lt;&gt;"",IF(ADHOC!$G$15=LEFT(Domein!$AS10623,LEN(ADHOC!$G$15)),MAX(Domein!BD$1:'Domein'!BD10622)+1,""),IF(ADHOC!$S$4=LEFT(Domein!$AS10623,LEN(ADHOC!$S$4)),MAX(Domein!BD$1:'Domein'!BD10622)+1,"")))</f>
        <v/>
      </c>
    </row>
    <row r="10624" spans="45:56" x14ac:dyDescent="0.2">
      <c r="AS10624" s="4" t="s">
        <v>4075</v>
      </c>
      <c r="AT10624" s="4" t="s">
        <v>4076</v>
      </c>
      <c r="AU10624" s="4" t="s">
        <v>456</v>
      </c>
      <c r="AV10624" s="4" t="s">
        <v>796</v>
      </c>
      <c r="AW10624" s="4" t="s">
        <v>701</v>
      </c>
      <c r="AX10624" s="4"/>
      <c r="AY10624" s="4"/>
      <c r="AZ10624" s="4"/>
      <c r="BA10624" s="4"/>
      <c r="BB10624" s="4"/>
      <c r="BC10624" s="4">
        <v>40</v>
      </c>
      <c r="BD10624" t="str">
        <f>IF(AND(ADHOC!$G$15="",ADHOC!$S$4=""),"",IF(ADHOC!$G$15&lt;&gt;"",IF(ADHOC!$G$15=LEFT(Domein!$AS10624,LEN(ADHOC!$G$15)),MAX(Domein!BD$1:'Domein'!BD10623)+1,""),IF(ADHOC!$S$4=LEFT(Domein!$AS10624,LEN(ADHOC!$S$4)),MAX(Domein!BD$1:'Domein'!BD10623)+1,"")))</f>
        <v/>
      </c>
    </row>
    <row r="10625" spans="45:56" x14ac:dyDescent="0.2">
      <c r="AS10625" s="4" t="s">
        <v>4077</v>
      </c>
      <c r="AT10625" s="4" t="s">
        <v>4078</v>
      </c>
      <c r="AU10625" s="4" t="s">
        <v>456</v>
      </c>
      <c r="AV10625" s="4" t="s">
        <v>796</v>
      </c>
      <c r="AW10625" s="4" t="s">
        <v>701</v>
      </c>
      <c r="AX10625" s="4"/>
      <c r="AY10625" s="4"/>
      <c r="AZ10625" s="4"/>
      <c r="BA10625" s="4"/>
      <c r="BB10625" s="4"/>
      <c r="BC10625" s="4">
        <v>40</v>
      </c>
      <c r="BD10625" t="str">
        <f>IF(AND(ADHOC!$G$15="",ADHOC!$S$4=""),"",IF(ADHOC!$G$15&lt;&gt;"",IF(ADHOC!$G$15=LEFT(Domein!$AS10625,LEN(ADHOC!$G$15)),MAX(Domein!BD$1:'Domein'!BD10624)+1,""),IF(ADHOC!$S$4=LEFT(Domein!$AS10625,LEN(ADHOC!$S$4)),MAX(Domein!BD$1:'Domein'!BD10624)+1,"")))</f>
        <v/>
      </c>
    </row>
    <row r="10626" spans="45:56" x14ac:dyDescent="0.2">
      <c r="AS10626" s="4" t="s">
        <v>4079</v>
      </c>
      <c r="AT10626" s="4" t="s">
        <v>4080</v>
      </c>
      <c r="AU10626" s="4" t="s">
        <v>456</v>
      </c>
      <c r="AV10626" s="4" t="s">
        <v>796</v>
      </c>
      <c r="AW10626" s="4" t="s">
        <v>701</v>
      </c>
      <c r="AX10626" s="4"/>
      <c r="AY10626" s="4"/>
      <c r="AZ10626" s="4"/>
      <c r="BA10626" s="4"/>
      <c r="BB10626" s="4"/>
      <c r="BC10626" s="4">
        <v>40</v>
      </c>
      <c r="BD10626" t="str">
        <f>IF(AND(ADHOC!$G$15="",ADHOC!$S$4=""),"",IF(ADHOC!$G$15&lt;&gt;"",IF(ADHOC!$G$15=LEFT(Domein!$AS10626,LEN(ADHOC!$G$15)),MAX(Domein!BD$1:'Domein'!BD10625)+1,""),IF(ADHOC!$S$4=LEFT(Domein!$AS10626,LEN(ADHOC!$S$4)),MAX(Domein!BD$1:'Domein'!BD10625)+1,"")))</f>
        <v/>
      </c>
    </row>
    <row r="10627" spans="45:56" x14ac:dyDescent="0.2">
      <c r="AS10627" s="4" t="s">
        <v>4081</v>
      </c>
      <c r="AT10627" s="4" t="s">
        <v>4082</v>
      </c>
      <c r="AU10627" s="4" t="s">
        <v>456</v>
      </c>
      <c r="AV10627" s="4" t="s">
        <v>796</v>
      </c>
      <c r="AW10627" s="4" t="s">
        <v>701</v>
      </c>
      <c r="AX10627" s="4"/>
      <c r="AY10627" s="4"/>
      <c r="AZ10627" s="4"/>
      <c r="BA10627" s="4"/>
      <c r="BB10627" s="4"/>
      <c r="BC10627" s="4">
        <v>40</v>
      </c>
      <c r="BD10627" t="str">
        <f>IF(AND(ADHOC!$G$15="",ADHOC!$S$4=""),"",IF(ADHOC!$G$15&lt;&gt;"",IF(ADHOC!$G$15=LEFT(Domein!$AS10627,LEN(ADHOC!$G$15)),MAX(Domein!BD$1:'Domein'!BD10626)+1,""),IF(ADHOC!$S$4=LEFT(Domein!$AS10627,LEN(ADHOC!$S$4)),MAX(Domein!BD$1:'Domein'!BD10626)+1,"")))</f>
        <v/>
      </c>
    </row>
    <row r="10628" spans="45:56" x14ac:dyDescent="0.2">
      <c r="AS10628" s="4" t="s">
        <v>4083</v>
      </c>
      <c r="AT10628" s="4" t="s">
        <v>4084</v>
      </c>
      <c r="AU10628" s="4" t="s">
        <v>456</v>
      </c>
      <c r="AV10628" s="4" t="s">
        <v>796</v>
      </c>
      <c r="AW10628" s="4" t="s">
        <v>701</v>
      </c>
      <c r="AX10628" s="4"/>
      <c r="AY10628" s="4"/>
      <c r="AZ10628" s="4"/>
      <c r="BA10628" s="4"/>
      <c r="BB10628" s="4"/>
      <c r="BC10628" s="4">
        <v>40</v>
      </c>
      <c r="BD10628" t="str">
        <f>IF(AND(ADHOC!$G$15="",ADHOC!$S$4=""),"",IF(ADHOC!$G$15&lt;&gt;"",IF(ADHOC!$G$15=LEFT(Domein!$AS10628,LEN(ADHOC!$G$15)),MAX(Domein!BD$1:'Domein'!BD10627)+1,""),IF(ADHOC!$S$4=LEFT(Domein!$AS10628,LEN(ADHOC!$S$4)),MAX(Domein!BD$1:'Domein'!BD10627)+1,"")))</f>
        <v/>
      </c>
    </row>
    <row r="10629" spans="45:56" x14ac:dyDescent="0.2">
      <c r="AS10629" s="4" t="s">
        <v>4085</v>
      </c>
      <c r="AT10629" s="4" t="s">
        <v>4086</v>
      </c>
      <c r="AU10629" s="4" t="s">
        <v>456</v>
      </c>
      <c r="AV10629" s="4" t="s">
        <v>796</v>
      </c>
      <c r="AW10629" s="4" t="s">
        <v>701</v>
      </c>
      <c r="AX10629" s="4"/>
      <c r="AY10629" s="4"/>
      <c r="AZ10629" s="4"/>
      <c r="BA10629" s="4"/>
      <c r="BB10629" s="4"/>
      <c r="BC10629" s="4">
        <v>40</v>
      </c>
      <c r="BD10629" t="str">
        <f>IF(AND(ADHOC!$G$15="",ADHOC!$S$4=""),"",IF(ADHOC!$G$15&lt;&gt;"",IF(ADHOC!$G$15=LEFT(Domein!$AS10629,LEN(ADHOC!$G$15)),MAX(Domein!BD$1:'Domein'!BD10628)+1,""),IF(ADHOC!$S$4=LEFT(Domein!$AS10629,LEN(ADHOC!$S$4)),MAX(Domein!BD$1:'Domein'!BD10628)+1,"")))</f>
        <v/>
      </c>
    </row>
    <row r="10630" spans="45:56" x14ac:dyDescent="0.2">
      <c r="AS10630" s="4" t="s">
        <v>4087</v>
      </c>
      <c r="AT10630" s="4" t="s">
        <v>4088</v>
      </c>
      <c r="AU10630" s="4" t="s">
        <v>456</v>
      </c>
      <c r="AV10630" s="4" t="s">
        <v>796</v>
      </c>
      <c r="AW10630" s="4" t="s">
        <v>701</v>
      </c>
      <c r="AX10630" s="4"/>
      <c r="AY10630" s="4"/>
      <c r="AZ10630" s="4"/>
      <c r="BA10630" s="4"/>
      <c r="BB10630" s="4"/>
      <c r="BC10630" s="4">
        <v>40</v>
      </c>
      <c r="BD10630" t="str">
        <f>IF(AND(ADHOC!$G$15="",ADHOC!$S$4=""),"",IF(ADHOC!$G$15&lt;&gt;"",IF(ADHOC!$G$15=LEFT(Domein!$AS10630,LEN(ADHOC!$G$15)),MAX(Domein!BD$1:'Domein'!BD10629)+1,""),IF(ADHOC!$S$4=LEFT(Domein!$AS10630,LEN(ADHOC!$S$4)),MAX(Domein!BD$1:'Domein'!BD10629)+1,"")))</f>
        <v/>
      </c>
    </row>
    <row r="10631" spans="45:56" x14ac:dyDescent="0.2">
      <c r="AS10631" s="4" t="s">
        <v>4089</v>
      </c>
      <c r="AT10631" s="4" t="s">
        <v>4090</v>
      </c>
      <c r="AU10631" s="4" t="s">
        <v>456</v>
      </c>
      <c r="AV10631" s="4" t="s">
        <v>796</v>
      </c>
      <c r="AW10631" s="4" t="s">
        <v>701</v>
      </c>
      <c r="AX10631" s="4"/>
      <c r="AY10631" s="4"/>
      <c r="AZ10631" s="4"/>
      <c r="BA10631" s="4"/>
      <c r="BB10631" s="4"/>
      <c r="BC10631" s="4">
        <v>40</v>
      </c>
      <c r="BD10631" t="str">
        <f>IF(AND(ADHOC!$G$15="",ADHOC!$S$4=""),"",IF(ADHOC!$G$15&lt;&gt;"",IF(ADHOC!$G$15=LEFT(Domein!$AS10631,LEN(ADHOC!$G$15)),MAX(Domein!BD$1:'Domein'!BD10630)+1,""),IF(ADHOC!$S$4=LEFT(Domein!$AS10631,LEN(ADHOC!$S$4)),MAX(Domein!BD$1:'Domein'!BD10630)+1,"")))</f>
        <v/>
      </c>
    </row>
    <row r="10632" spans="45:56" x14ac:dyDescent="0.2">
      <c r="AS10632" s="4" t="s">
        <v>4091</v>
      </c>
      <c r="AT10632" s="4" t="s">
        <v>4092</v>
      </c>
      <c r="AU10632" s="4" t="s">
        <v>456</v>
      </c>
      <c r="AV10632" s="4" t="s">
        <v>796</v>
      </c>
      <c r="AW10632" s="4" t="s">
        <v>701</v>
      </c>
      <c r="AX10632" s="4"/>
      <c r="AY10632" s="4"/>
      <c r="AZ10632" s="4"/>
      <c r="BA10632" s="4"/>
      <c r="BB10632" s="4"/>
      <c r="BC10632" s="4">
        <v>40</v>
      </c>
      <c r="BD10632" t="str">
        <f>IF(AND(ADHOC!$G$15="",ADHOC!$S$4=""),"",IF(ADHOC!$G$15&lt;&gt;"",IF(ADHOC!$G$15=LEFT(Domein!$AS10632,LEN(ADHOC!$G$15)),MAX(Domein!BD$1:'Domein'!BD10631)+1,""),IF(ADHOC!$S$4=LEFT(Domein!$AS10632,LEN(ADHOC!$S$4)),MAX(Domein!BD$1:'Domein'!BD10631)+1,"")))</f>
        <v/>
      </c>
    </row>
    <row r="10633" spans="45:56" x14ac:dyDescent="0.2">
      <c r="AS10633" s="4" t="s">
        <v>4093</v>
      </c>
      <c r="AT10633" s="4" t="s">
        <v>4094</v>
      </c>
      <c r="AU10633" s="4" t="s">
        <v>456</v>
      </c>
      <c r="AV10633" s="4" t="s">
        <v>796</v>
      </c>
      <c r="AW10633" s="4" t="s">
        <v>701</v>
      </c>
      <c r="AX10633" s="4"/>
      <c r="AY10633" s="4"/>
      <c r="AZ10633" s="4"/>
      <c r="BA10633" s="4"/>
      <c r="BB10633" s="4"/>
      <c r="BC10633" s="4">
        <v>40</v>
      </c>
      <c r="BD10633" t="str">
        <f>IF(AND(ADHOC!$G$15="",ADHOC!$S$4=""),"",IF(ADHOC!$G$15&lt;&gt;"",IF(ADHOC!$G$15=LEFT(Domein!$AS10633,LEN(ADHOC!$G$15)),MAX(Domein!BD$1:'Domein'!BD10632)+1,""),IF(ADHOC!$S$4=LEFT(Domein!$AS10633,LEN(ADHOC!$S$4)),MAX(Domein!BD$1:'Domein'!BD10632)+1,"")))</f>
        <v/>
      </c>
    </row>
    <row r="10634" spans="45:56" x14ac:dyDescent="0.2">
      <c r="AS10634" s="4" t="s">
        <v>4095</v>
      </c>
      <c r="AT10634" s="4" t="s">
        <v>4096</v>
      </c>
      <c r="AU10634" s="4" t="s">
        <v>456</v>
      </c>
      <c r="AV10634" s="4" t="s">
        <v>796</v>
      </c>
      <c r="AW10634" s="4" t="s">
        <v>701</v>
      </c>
      <c r="AX10634" s="4"/>
      <c r="AY10634" s="4"/>
      <c r="AZ10634" s="4"/>
      <c r="BA10634" s="4"/>
      <c r="BB10634" s="4"/>
      <c r="BC10634" s="4">
        <v>40</v>
      </c>
      <c r="BD10634" t="str">
        <f>IF(AND(ADHOC!$G$15="",ADHOC!$S$4=""),"",IF(ADHOC!$G$15&lt;&gt;"",IF(ADHOC!$G$15=LEFT(Domein!$AS10634,LEN(ADHOC!$G$15)),MAX(Domein!BD$1:'Domein'!BD10633)+1,""),IF(ADHOC!$S$4=LEFT(Domein!$AS10634,LEN(ADHOC!$S$4)),MAX(Domein!BD$1:'Domein'!BD10633)+1,"")))</f>
        <v/>
      </c>
    </row>
    <row r="10635" spans="45:56" x14ac:dyDescent="0.2">
      <c r="AS10635" s="4" t="s">
        <v>4097</v>
      </c>
      <c r="AT10635" s="4" t="s">
        <v>4098</v>
      </c>
      <c r="AU10635" s="4" t="s">
        <v>456</v>
      </c>
      <c r="AV10635" s="4" t="s">
        <v>796</v>
      </c>
      <c r="AW10635" s="4" t="s">
        <v>701</v>
      </c>
      <c r="AX10635" s="4"/>
      <c r="AY10635" s="4"/>
      <c r="AZ10635" s="4"/>
      <c r="BA10635" s="4"/>
      <c r="BB10635" s="4"/>
      <c r="BC10635" s="4">
        <v>40</v>
      </c>
      <c r="BD10635" t="str">
        <f>IF(AND(ADHOC!$G$15="",ADHOC!$S$4=""),"",IF(ADHOC!$G$15&lt;&gt;"",IF(ADHOC!$G$15=LEFT(Domein!$AS10635,LEN(ADHOC!$G$15)),MAX(Domein!BD$1:'Domein'!BD10634)+1,""),IF(ADHOC!$S$4=LEFT(Domein!$AS10635,LEN(ADHOC!$S$4)),MAX(Domein!BD$1:'Domein'!BD10634)+1,"")))</f>
        <v/>
      </c>
    </row>
    <row r="10636" spans="45:56" x14ac:dyDescent="0.2">
      <c r="AS10636" s="4" t="s">
        <v>4099</v>
      </c>
      <c r="AT10636" s="4" t="s">
        <v>4100</v>
      </c>
      <c r="AU10636" s="4" t="s">
        <v>456</v>
      </c>
      <c r="AV10636" s="4" t="s">
        <v>796</v>
      </c>
      <c r="AW10636" s="4" t="s">
        <v>701</v>
      </c>
      <c r="AX10636" s="4"/>
      <c r="AY10636" s="4"/>
      <c r="AZ10636" s="4"/>
      <c r="BA10636" s="4"/>
      <c r="BB10636" s="4"/>
      <c r="BC10636" s="4">
        <v>40</v>
      </c>
      <c r="BD10636" t="str">
        <f>IF(AND(ADHOC!$G$15="",ADHOC!$S$4=""),"",IF(ADHOC!$G$15&lt;&gt;"",IF(ADHOC!$G$15=LEFT(Domein!$AS10636,LEN(ADHOC!$G$15)),MAX(Domein!BD$1:'Domein'!BD10635)+1,""),IF(ADHOC!$S$4=LEFT(Domein!$AS10636,LEN(ADHOC!$S$4)),MAX(Domein!BD$1:'Domein'!BD10635)+1,"")))</f>
        <v/>
      </c>
    </row>
    <row r="10637" spans="45:56" x14ac:dyDescent="0.2">
      <c r="AS10637" s="4" t="s">
        <v>4101</v>
      </c>
      <c r="AT10637" s="4" t="s">
        <v>4102</v>
      </c>
      <c r="AU10637" s="4" t="s">
        <v>456</v>
      </c>
      <c r="AV10637" s="4" t="s">
        <v>796</v>
      </c>
      <c r="AW10637" s="4" t="s">
        <v>701</v>
      </c>
      <c r="AX10637" s="4"/>
      <c r="AY10637" s="4"/>
      <c r="AZ10637" s="4"/>
      <c r="BA10637" s="4"/>
      <c r="BB10637" s="4"/>
      <c r="BC10637" s="4">
        <v>40</v>
      </c>
      <c r="BD10637" t="str">
        <f>IF(AND(ADHOC!$G$15="",ADHOC!$S$4=""),"",IF(ADHOC!$G$15&lt;&gt;"",IF(ADHOC!$G$15=LEFT(Domein!$AS10637,LEN(ADHOC!$G$15)),MAX(Domein!BD$1:'Domein'!BD10636)+1,""),IF(ADHOC!$S$4=LEFT(Domein!$AS10637,LEN(ADHOC!$S$4)),MAX(Domein!BD$1:'Domein'!BD10636)+1,"")))</f>
        <v/>
      </c>
    </row>
    <row r="10638" spans="45:56" x14ac:dyDescent="0.2">
      <c r="AS10638" s="4" t="s">
        <v>4103</v>
      </c>
      <c r="AT10638" s="4" t="s">
        <v>4104</v>
      </c>
      <c r="AU10638" s="4" t="s">
        <v>456</v>
      </c>
      <c r="AV10638" s="4" t="s">
        <v>796</v>
      </c>
      <c r="AW10638" s="4" t="s">
        <v>701</v>
      </c>
      <c r="AX10638" s="4"/>
      <c r="AY10638" s="4"/>
      <c r="AZ10638" s="4"/>
      <c r="BA10638" s="4"/>
      <c r="BB10638" s="4"/>
      <c r="BC10638" s="4">
        <v>40</v>
      </c>
      <c r="BD10638" t="str">
        <f>IF(AND(ADHOC!$G$15="",ADHOC!$S$4=""),"",IF(ADHOC!$G$15&lt;&gt;"",IF(ADHOC!$G$15=LEFT(Domein!$AS10638,LEN(ADHOC!$G$15)),MAX(Domein!BD$1:'Domein'!BD10637)+1,""),IF(ADHOC!$S$4=LEFT(Domein!$AS10638,LEN(ADHOC!$S$4)),MAX(Domein!BD$1:'Domein'!BD10637)+1,"")))</f>
        <v/>
      </c>
    </row>
    <row r="10639" spans="45:56" x14ac:dyDescent="0.2">
      <c r="AS10639" s="4" t="s">
        <v>4105</v>
      </c>
      <c r="AT10639" s="4" t="s">
        <v>4106</v>
      </c>
      <c r="AU10639" s="4" t="s">
        <v>456</v>
      </c>
      <c r="AV10639" s="4" t="s">
        <v>796</v>
      </c>
      <c r="AW10639" s="4" t="s">
        <v>701</v>
      </c>
      <c r="AX10639" s="4"/>
      <c r="AY10639" s="4"/>
      <c r="AZ10639" s="4"/>
      <c r="BA10639" s="4"/>
      <c r="BB10639" s="4"/>
      <c r="BC10639" s="4">
        <v>40</v>
      </c>
      <c r="BD10639" t="str">
        <f>IF(AND(ADHOC!$G$15="",ADHOC!$S$4=""),"",IF(ADHOC!$G$15&lt;&gt;"",IF(ADHOC!$G$15=LEFT(Domein!$AS10639,LEN(ADHOC!$G$15)),MAX(Domein!BD$1:'Domein'!BD10638)+1,""),IF(ADHOC!$S$4=LEFT(Domein!$AS10639,LEN(ADHOC!$S$4)),MAX(Domein!BD$1:'Domein'!BD10638)+1,"")))</f>
        <v/>
      </c>
    </row>
    <row r="10640" spans="45:56" x14ac:dyDescent="0.2">
      <c r="AS10640" s="4" t="s">
        <v>4107</v>
      </c>
      <c r="AT10640" s="4" t="s">
        <v>4108</v>
      </c>
      <c r="AU10640" s="4" t="s">
        <v>456</v>
      </c>
      <c r="AV10640" s="4" t="s">
        <v>796</v>
      </c>
      <c r="AW10640" s="4" t="s">
        <v>701</v>
      </c>
      <c r="AX10640" s="4"/>
      <c r="AY10640" s="4"/>
      <c r="AZ10640" s="4"/>
      <c r="BA10640" s="4"/>
      <c r="BB10640" s="4"/>
      <c r="BC10640" s="4">
        <v>40</v>
      </c>
      <c r="BD10640" t="str">
        <f>IF(AND(ADHOC!$G$15="",ADHOC!$S$4=""),"",IF(ADHOC!$G$15&lt;&gt;"",IF(ADHOC!$G$15=LEFT(Domein!$AS10640,LEN(ADHOC!$G$15)),MAX(Domein!BD$1:'Domein'!BD10639)+1,""),IF(ADHOC!$S$4=LEFT(Domein!$AS10640,LEN(ADHOC!$S$4)),MAX(Domein!BD$1:'Domein'!BD10639)+1,"")))</f>
        <v/>
      </c>
    </row>
    <row r="10641" spans="45:56" x14ac:dyDescent="0.2">
      <c r="AS10641" s="4" t="s">
        <v>4109</v>
      </c>
      <c r="AT10641" s="4" t="s">
        <v>4110</v>
      </c>
      <c r="AU10641" s="4" t="s">
        <v>456</v>
      </c>
      <c r="AV10641" s="4" t="s">
        <v>796</v>
      </c>
      <c r="AW10641" s="4" t="s">
        <v>701</v>
      </c>
      <c r="AX10641" s="4"/>
      <c r="AY10641" s="4"/>
      <c r="AZ10641" s="4"/>
      <c r="BA10641" s="4"/>
      <c r="BB10641" s="4"/>
      <c r="BC10641" s="4">
        <v>40</v>
      </c>
      <c r="BD10641" t="str">
        <f>IF(AND(ADHOC!$G$15="",ADHOC!$S$4=""),"",IF(ADHOC!$G$15&lt;&gt;"",IF(ADHOC!$G$15=LEFT(Domein!$AS10641,LEN(ADHOC!$G$15)),MAX(Domein!BD$1:'Domein'!BD10640)+1,""),IF(ADHOC!$S$4=LEFT(Domein!$AS10641,LEN(ADHOC!$S$4)),MAX(Domein!BD$1:'Domein'!BD10640)+1,"")))</f>
        <v/>
      </c>
    </row>
    <row r="10642" spans="45:56" x14ac:dyDescent="0.2">
      <c r="AS10642" s="4" t="s">
        <v>4111</v>
      </c>
      <c r="AT10642" s="4" t="s">
        <v>4112</v>
      </c>
      <c r="AU10642" s="4" t="s">
        <v>456</v>
      </c>
      <c r="AV10642" s="4" t="s">
        <v>796</v>
      </c>
      <c r="AW10642" s="4" t="s">
        <v>701</v>
      </c>
      <c r="AX10642" s="4"/>
      <c r="AY10642" s="4"/>
      <c r="AZ10642" s="4"/>
      <c r="BA10642" s="4"/>
      <c r="BB10642" s="4"/>
      <c r="BC10642" s="4">
        <v>40</v>
      </c>
      <c r="BD10642" t="str">
        <f>IF(AND(ADHOC!$G$15="",ADHOC!$S$4=""),"",IF(ADHOC!$G$15&lt;&gt;"",IF(ADHOC!$G$15=LEFT(Domein!$AS10642,LEN(ADHOC!$G$15)),MAX(Domein!BD$1:'Domein'!BD10641)+1,""),IF(ADHOC!$S$4=LEFT(Domein!$AS10642,LEN(ADHOC!$S$4)),MAX(Domein!BD$1:'Domein'!BD10641)+1,"")))</f>
        <v/>
      </c>
    </row>
    <row r="10643" spans="45:56" x14ac:dyDescent="0.2">
      <c r="AS10643" s="4" t="s">
        <v>4113</v>
      </c>
      <c r="AT10643" s="4" t="s">
        <v>4114</v>
      </c>
      <c r="AU10643" s="4" t="s">
        <v>456</v>
      </c>
      <c r="AV10643" s="4" t="s">
        <v>796</v>
      </c>
      <c r="AW10643" s="4" t="s">
        <v>701</v>
      </c>
      <c r="AX10643" s="4"/>
      <c r="AY10643" s="4"/>
      <c r="AZ10643" s="4"/>
      <c r="BA10643" s="4"/>
      <c r="BB10643" s="4"/>
      <c r="BC10643" s="4">
        <v>40</v>
      </c>
      <c r="BD10643" t="str">
        <f>IF(AND(ADHOC!$G$15="",ADHOC!$S$4=""),"",IF(ADHOC!$G$15&lt;&gt;"",IF(ADHOC!$G$15=LEFT(Domein!$AS10643,LEN(ADHOC!$G$15)),MAX(Domein!BD$1:'Domein'!BD10642)+1,""),IF(ADHOC!$S$4=LEFT(Domein!$AS10643,LEN(ADHOC!$S$4)),MAX(Domein!BD$1:'Domein'!BD10642)+1,"")))</f>
        <v/>
      </c>
    </row>
    <row r="10644" spans="45:56" x14ac:dyDescent="0.2">
      <c r="AS10644" s="4" t="s">
        <v>4115</v>
      </c>
      <c r="AT10644" s="4" t="s">
        <v>4116</v>
      </c>
      <c r="AU10644" s="4" t="s">
        <v>456</v>
      </c>
      <c r="AV10644" s="4" t="s">
        <v>796</v>
      </c>
      <c r="AW10644" s="4" t="s">
        <v>701</v>
      </c>
      <c r="AX10644" s="4"/>
      <c r="AY10644" s="4"/>
      <c r="AZ10644" s="4"/>
      <c r="BA10644" s="4"/>
      <c r="BB10644" s="4"/>
      <c r="BC10644" s="4">
        <v>40</v>
      </c>
      <c r="BD10644" t="str">
        <f>IF(AND(ADHOC!$G$15="",ADHOC!$S$4=""),"",IF(ADHOC!$G$15&lt;&gt;"",IF(ADHOC!$G$15=LEFT(Domein!$AS10644,LEN(ADHOC!$G$15)),MAX(Domein!BD$1:'Domein'!BD10643)+1,""),IF(ADHOC!$S$4=LEFT(Domein!$AS10644,LEN(ADHOC!$S$4)),MAX(Domein!BD$1:'Domein'!BD10643)+1,"")))</f>
        <v/>
      </c>
    </row>
    <row r="10645" spans="45:56" x14ac:dyDescent="0.2">
      <c r="AS10645" s="4" t="s">
        <v>4117</v>
      </c>
      <c r="AT10645" s="4" t="s">
        <v>4118</v>
      </c>
      <c r="AU10645" s="4" t="s">
        <v>456</v>
      </c>
      <c r="AV10645" s="4" t="s">
        <v>796</v>
      </c>
      <c r="AW10645" s="4" t="s">
        <v>701</v>
      </c>
      <c r="AX10645" s="4"/>
      <c r="AY10645" s="4"/>
      <c r="AZ10645" s="4"/>
      <c r="BA10645" s="4"/>
      <c r="BB10645" s="4"/>
      <c r="BC10645" s="4">
        <v>40</v>
      </c>
      <c r="BD10645" t="str">
        <f>IF(AND(ADHOC!$G$15="",ADHOC!$S$4=""),"",IF(ADHOC!$G$15&lt;&gt;"",IF(ADHOC!$G$15=LEFT(Domein!$AS10645,LEN(ADHOC!$G$15)),MAX(Domein!BD$1:'Domein'!BD10644)+1,""),IF(ADHOC!$S$4=LEFT(Domein!$AS10645,LEN(ADHOC!$S$4)),MAX(Domein!BD$1:'Domein'!BD10644)+1,"")))</f>
        <v/>
      </c>
    </row>
    <row r="10646" spans="45:56" x14ac:dyDescent="0.2">
      <c r="AS10646" s="4" t="s">
        <v>4119</v>
      </c>
      <c r="AT10646" s="4" t="s">
        <v>4120</v>
      </c>
      <c r="AU10646" s="4" t="s">
        <v>456</v>
      </c>
      <c r="AV10646" s="4" t="s">
        <v>796</v>
      </c>
      <c r="AW10646" s="4" t="s">
        <v>701</v>
      </c>
      <c r="AX10646" s="4"/>
      <c r="AY10646" s="4"/>
      <c r="AZ10646" s="4"/>
      <c r="BA10646" s="4"/>
      <c r="BB10646" s="4"/>
      <c r="BC10646" s="4">
        <v>40</v>
      </c>
      <c r="BD10646" t="str">
        <f>IF(AND(ADHOC!$G$15="",ADHOC!$S$4=""),"",IF(ADHOC!$G$15&lt;&gt;"",IF(ADHOC!$G$15=LEFT(Domein!$AS10646,LEN(ADHOC!$G$15)),MAX(Domein!BD$1:'Domein'!BD10645)+1,""),IF(ADHOC!$S$4=LEFT(Domein!$AS10646,LEN(ADHOC!$S$4)),MAX(Domein!BD$1:'Domein'!BD10645)+1,"")))</f>
        <v/>
      </c>
    </row>
    <row r="10647" spans="45:56" x14ac:dyDescent="0.2">
      <c r="AS10647" s="4" t="s">
        <v>4121</v>
      </c>
      <c r="AT10647" s="4" t="s">
        <v>4122</v>
      </c>
      <c r="AU10647" s="4" t="s">
        <v>456</v>
      </c>
      <c r="AV10647" s="4" t="s">
        <v>796</v>
      </c>
      <c r="AW10647" s="4" t="s">
        <v>701</v>
      </c>
      <c r="AX10647" s="4"/>
      <c r="AY10647" s="4"/>
      <c r="AZ10647" s="4"/>
      <c r="BA10647" s="4"/>
      <c r="BB10647" s="4"/>
      <c r="BC10647" s="4">
        <v>40</v>
      </c>
      <c r="BD10647" t="str">
        <f>IF(AND(ADHOC!$G$15="",ADHOC!$S$4=""),"",IF(ADHOC!$G$15&lt;&gt;"",IF(ADHOC!$G$15=LEFT(Domein!$AS10647,LEN(ADHOC!$G$15)),MAX(Domein!BD$1:'Domein'!BD10646)+1,""),IF(ADHOC!$S$4=LEFT(Domein!$AS10647,LEN(ADHOC!$S$4)),MAX(Domein!BD$1:'Domein'!BD10646)+1,"")))</f>
        <v/>
      </c>
    </row>
    <row r="10648" spans="45:56" x14ac:dyDescent="0.2">
      <c r="AS10648" s="4" t="s">
        <v>4123</v>
      </c>
      <c r="AT10648" s="4" t="s">
        <v>4124</v>
      </c>
      <c r="AU10648" s="4" t="s">
        <v>456</v>
      </c>
      <c r="AV10648" s="4" t="s">
        <v>796</v>
      </c>
      <c r="AW10648" s="4" t="s">
        <v>701</v>
      </c>
      <c r="AX10648" s="4"/>
      <c r="AY10648" s="4"/>
      <c r="AZ10648" s="4"/>
      <c r="BA10648" s="4"/>
      <c r="BB10648" s="4"/>
      <c r="BC10648" s="4">
        <v>40</v>
      </c>
      <c r="BD10648" t="str">
        <f>IF(AND(ADHOC!$G$15="",ADHOC!$S$4=""),"",IF(ADHOC!$G$15&lt;&gt;"",IF(ADHOC!$G$15=LEFT(Domein!$AS10648,LEN(ADHOC!$G$15)),MAX(Domein!BD$1:'Domein'!BD10647)+1,""),IF(ADHOC!$S$4=LEFT(Domein!$AS10648,LEN(ADHOC!$S$4)),MAX(Domein!BD$1:'Domein'!BD10647)+1,"")))</f>
        <v/>
      </c>
    </row>
    <row r="10649" spans="45:56" x14ac:dyDescent="0.2">
      <c r="AS10649" s="4" t="s">
        <v>4125</v>
      </c>
      <c r="AT10649" s="4" t="s">
        <v>4126</v>
      </c>
      <c r="AU10649" s="4" t="s">
        <v>456</v>
      </c>
      <c r="AV10649" s="4" t="s">
        <v>796</v>
      </c>
      <c r="AW10649" s="4" t="s">
        <v>701</v>
      </c>
      <c r="AX10649" s="4"/>
      <c r="AY10649" s="4"/>
      <c r="AZ10649" s="4"/>
      <c r="BA10649" s="4"/>
      <c r="BB10649" s="4"/>
      <c r="BC10649" s="4">
        <v>40</v>
      </c>
      <c r="BD10649" t="str">
        <f>IF(AND(ADHOC!$G$15="",ADHOC!$S$4=""),"",IF(ADHOC!$G$15&lt;&gt;"",IF(ADHOC!$G$15=LEFT(Domein!$AS10649,LEN(ADHOC!$G$15)),MAX(Domein!BD$1:'Domein'!BD10648)+1,""),IF(ADHOC!$S$4=LEFT(Domein!$AS10649,LEN(ADHOC!$S$4)),MAX(Domein!BD$1:'Domein'!BD10648)+1,"")))</f>
        <v/>
      </c>
    </row>
    <row r="10650" spans="45:56" x14ac:dyDescent="0.2">
      <c r="AS10650" s="4" t="s">
        <v>4128</v>
      </c>
      <c r="AT10650" s="4" t="s">
        <v>4127</v>
      </c>
      <c r="AU10650" s="4" t="s">
        <v>460</v>
      </c>
      <c r="AV10650" s="4" t="s">
        <v>824</v>
      </c>
      <c r="AW10650" s="4" t="s">
        <v>1259</v>
      </c>
      <c r="AX10650" s="4"/>
      <c r="AY10650" s="4"/>
      <c r="AZ10650" s="4"/>
      <c r="BA10650" s="4"/>
      <c r="BB10650" s="4"/>
      <c r="BC10650" s="4">
        <v>40</v>
      </c>
      <c r="BD10650" t="str">
        <f>IF(AND(ADHOC!$G$15="",ADHOC!$S$4=""),"",IF(ADHOC!$G$15&lt;&gt;"",IF(ADHOC!$G$15=LEFT(Domein!$AS10650,LEN(ADHOC!$G$15)),MAX(Domein!BD$1:'Domein'!BD10649)+1,""),IF(ADHOC!$S$4=LEFT(Domein!$AS10650,LEN(ADHOC!$S$4)),MAX(Domein!BD$1:'Domein'!BD10649)+1,"")))</f>
        <v/>
      </c>
    </row>
    <row r="10651" spans="45:56" x14ac:dyDescent="0.2">
      <c r="AS10651" s="4" t="s">
        <v>37894</v>
      </c>
      <c r="AT10651" s="4" t="s">
        <v>37895</v>
      </c>
      <c r="AU10651" s="4" t="s">
        <v>456</v>
      </c>
      <c r="AV10651" s="4" t="s">
        <v>35947</v>
      </c>
      <c r="AW10651" s="4" t="s">
        <v>1259</v>
      </c>
      <c r="AX10651" s="4"/>
      <c r="AY10651" s="4"/>
      <c r="AZ10651" s="4"/>
      <c r="BA10651" s="4"/>
      <c r="BB10651" s="4"/>
      <c r="BC10651" s="4">
        <v>40</v>
      </c>
      <c r="BD10651" t="str">
        <f>IF(AND(ADHOC!$G$15="",ADHOC!$S$4=""),"",IF(ADHOC!$G$15&lt;&gt;"",IF(ADHOC!$G$15=LEFT(Domein!$AS10651,LEN(ADHOC!$G$15)),MAX(Domein!BD$1:'Domein'!BD10650)+1,""),IF(ADHOC!$S$4=LEFT(Domein!$AS10651,LEN(ADHOC!$S$4)),MAX(Domein!BD$1:'Domein'!BD10650)+1,"")))</f>
        <v/>
      </c>
    </row>
    <row r="10652" spans="45:56" x14ac:dyDescent="0.2">
      <c r="AS10652" s="4" t="s">
        <v>37896</v>
      </c>
      <c r="AT10652" s="4" t="s">
        <v>37897</v>
      </c>
      <c r="AU10652" s="4" t="s">
        <v>456</v>
      </c>
      <c r="AV10652" s="4" t="s">
        <v>35947</v>
      </c>
      <c r="AW10652" s="4" t="s">
        <v>1259</v>
      </c>
      <c r="AX10652" s="4"/>
      <c r="AY10652" s="4"/>
      <c r="AZ10652" s="4"/>
      <c r="BA10652" s="4"/>
      <c r="BB10652" s="4"/>
      <c r="BC10652" s="4">
        <v>40</v>
      </c>
      <c r="BD10652" t="str">
        <f>IF(AND(ADHOC!$G$15="",ADHOC!$S$4=""),"",IF(ADHOC!$G$15&lt;&gt;"",IF(ADHOC!$G$15=LEFT(Domein!$AS10652,LEN(ADHOC!$G$15)),MAX(Domein!BD$1:'Domein'!BD10651)+1,""),IF(ADHOC!$S$4=LEFT(Domein!$AS10652,LEN(ADHOC!$S$4)),MAX(Domein!BD$1:'Domein'!BD10651)+1,"")))</f>
        <v/>
      </c>
    </row>
    <row r="10653" spans="45:56" x14ac:dyDescent="0.2">
      <c r="AS10653" s="4" t="s">
        <v>37898</v>
      </c>
      <c r="AT10653" s="4" t="s">
        <v>37899</v>
      </c>
      <c r="AU10653" s="4" t="s">
        <v>456</v>
      </c>
      <c r="AV10653" s="4" t="s">
        <v>35947</v>
      </c>
      <c r="AW10653" s="4" t="s">
        <v>1259</v>
      </c>
      <c r="AX10653" s="4"/>
      <c r="AY10653" s="4"/>
      <c r="AZ10653" s="4"/>
      <c r="BA10653" s="4"/>
      <c r="BB10653" s="4"/>
      <c r="BC10653" s="4">
        <v>40</v>
      </c>
      <c r="BD10653" t="str">
        <f>IF(AND(ADHOC!$G$15="",ADHOC!$S$4=""),"",IF(ADHOC!$G$15&lt;&gt;"",IF(ADHOC!$G$15=LEFT(Domein!$AS10653,LEN(ADHOC!$G$15)),MAX(Domein!BD$1:'Domein'!BD10652)+1,""),IF(ADHOC!$S$4=LEFT(Domein!$AS10653,LEN(ADHOC!$S$4)),MAX(Domein!BD$1:'Domein'!BD10652)+1,"")))</f>
        <v/>
      </c>
    </row>
    <row r="10654" spans="45:56" x14ac:dyDescent="0.2">
      <c r="AS10654" s="4" t="s">
        <v>37900</v>
      </c>
      <c r="AT10654" s="4" t="s">
        <v>37901</v>
      </c>
      <c r="AU10654" s="4" t="s">
        <v>456</v>
      </c>
      <c r="AV10654" s="4" t="s">
        <v>35947</v>
      </c>
      <c r="AW10654" s="4" t="s">
        <v>1259</v>
      </c>
      <c r="AX10654" s="4"/>
      <c r="AY10654" s="4"/>
      <c r="AZ10654" s="4"/>
      <c r="BA10654" s="4"/>
      <c r="BB10654" s="4"/>
      <c r="BC10654" s="4">
        <v>40</v>
      </c>
      <c r="BD10654" t="str">
        <f>IF(AND(ADHOC!$G$15="",ADHOC!$S$4=""),"",IF(ADHOC!$G$15&lt;&gt;"",IF(ADHOC!$G$15=LEFT(Domein!$AS10654,LEN(ADHOC!$G$15)),MAX(Domein!BD$1:'Domein'!BD10653)+1,""),IF(ADHOC!$S$4=LEFT(Domein!$AS10654,LEN(ADHOC!$S$4)),MAX(Domein!BD$1:'Domein'!BD10653)+1,"")))</f>
        <v/>
      </c>
    </row>
    <row r="10655" spans="45:56" x14ac:dyDescent="0.2">
      <c r="AS10655" s="4" t="s">
        <v>37902</v>
      </c>
      <c r="AT10655" s="4" t="s">
        <v>37903</v>
      </c>
      <c r="AU10655" s="4" t="s">
        <v>456</v>
      </c>
      <c r="AV10655" s="4" t="s">
        <v>35947</v>
      </c>
      <c r="AW10655" s="4" t="s">
        <v>1259</v>
      </c>
      <c r="AX10655" s="4"/>
      <c r="AY10655" s="4"/>
      <c r="AZ10655" s="4"/>
      <c r="BA10655" s="4"/>
      <c r="BB10655" s="4"/>
      <c r="BC10655" s="4">
        <v>40</v>
      </c>
      <c r="BD10655" t="str">
        <f>IF(AND(ADHOC!$G$15="",ADHOC!$S$4=""),"",IF(ADHOC!$G$15&lt;&gt;"",IF(ADHOC!$G$15=LEFT(Domein!$AS10655,LEN(ADHOC!$G$15)),MAX(Domein!BD$1:'Domein'!BD10654)+1,""),IF(ADHOC!$S$4=LEFT(Domein!$AS10655,LEN(ADHOC!$S$4)),MAX(Domein!BD$1:'Domein'!BD10654)+1,"")))</f>
        <v/>
      </c>
    </row>
    <row r="10656" spans="45:56" x14ac:dyDescent="0.2">
      <c r="AS10656" s="4" t="s">
        <v>37904</v>
      </c>
      <c r="AT10656" s="4" t="s">
        <v>37905</v>
      </c>
      <c r="AU10656" s="4" t="s">
        <v>456</v>
      </c>
      <c r="AV10656" s="4" t="s">
        <v>35947</v>
      </c>
      <c r="AW10656" s="4" t="s">
        <v>1259</v>
      </c>
      <c r="AX10656" s="4"/>
      <c r="AY10656" s="4"/>
      <c r="AZ10656" s="4"/>
      <c r="BA10656" s="4"/>
      <c r="BB10656" s="4"/>
      <c r="BC10656" s="4">
        <v>40</v>
      </c>
      <c r="BD10656" t="str">
        <f>IF(AND(ADHOC!$G$15="",ADHOC!$S$4=""),"",IF(ADHOC!$G$15&lt;&gt;"",IF(ADHOC!$G$15=LEFT(Domein!$AS10656,LEN(ADHOC!$G$15)),MAX(Domein!BD$1:'Domein'!BD10655)+1,""),IF(ADHOC!$S$4=LEFT(Domein!$AS10656,LEN(ADHOC!$S$4)),MAX(Domein!BD$1:'Domein'!BD10655)+1,"")))</f>
        <v/>
      </c>
    </row>
    <row r="10657" spans="45:56" x14ac:dyDescent="0.2">
      <c r="AS10657" s="4" t="s">
        <v>10335</v>
      </c>
      <c r="AT10657" s="4" t="s">
        <v>10336</v>
      </c>
      <c r="AU10657" s="4" t="s">
        <v>456</v>
      </c>
      <c r="AV10657" s="4" t="s">
        <v>824</v>
      </c>
      <c r="AW10657" s="4" t="s">
        <v>1259</v>
      </c>
      <c r="AX10657" s="4"/>
      <c r="AY10657" s="4"/>
      <c r="AZ10657" s="4"/>
      <c r="BA10657" s="4"/>
      <c r="BB10657" s="4"/>
      <c r="BC10657" s="4">
        <v>40</v>
      </c>
      <c r="BD10657" t="str">
        <f>IF(AND(ADHOC!$G$15="",ADHOC!$S$4=""),"",IF(ADHOC!$G$15&lt;&gt;"",IF(ADHOC!$G$15=LEFT(Domein!$AS10657,LEN(ADHOC!$G$15)),MAX(Domein!BD$1:'Domein'!BD10656)+1,""),IF(ADHOC!$S$4=LEFT(Domein!$AS10657,LEN(ADHOC!$S$4)),MAX(Domein!BD$1:'Domein'!BD10656)+1,"")))</f>
        <v/>
      </c>
    </row>
    <row r="10658" spans="45:56" x14ac:dyDescent="0.2">
      <c r="AS10658" s="4" t="s">
        <v>10337</v>
      </c>
      <c r="AT10658" s="4" t="s">
        <v>10338</v>
      </c>
      <c r="AU10658" s="4" t="s">
        <v>456</v>
      </c>
      <c r="AV10658" s="4" t="s">
        <v>824</v>
      </c>
      <c r="AW10658" s="4" t="s">
        <v>1259</v>
      </c>
      <c r="AX10658" s="4"/>
      <c r="AY10658" s="4"/>
      <c r="AZ10658" s="4"/>
      <c r="BA10658" s="4"/>
      <c r="BB10658" s="4"/>
      <c r="BC10658" s="4">
        <v>40</v>
      </c>
      <c r="BD10658" t="str">
        <f>IF(AND(ADHOC!$G$15="",ADHOC!$S$4=""),"",IF(ADHOC!$G$15&lt;&gt;"",IF(ADHOC!$G$15=LEFT(Domein!$AS10658,LEN(ADHOC!$G$15)),MAX(Domein!BD$1:'Domein'!BD10657)+1,""),IF(ADHOC!$S$4=LEFT(Domein!$AS10658,LEN(ADHOC!$S$4)),MAX(Domein!BD$1:'Domein'!BD10657)+1,"")))</f>
        <v/>
      </c>
    </row>
    <row r="10659" spans="45:56" x14ac:dyDescent="0.2">
      <c r="AS10659" s="4" t="s">
        <v>10339</v>
      </c>
      <c r="AT10659" s="4" t="s">
        <v>10340</v>
      </c>
      <c r="AU10659" s="4" t="s">
        <v>456</v>
      </c>
      <c r="AV10659" s="4" t="s">
        <v>824</v>
      </c>
      <c r="AW10659" s="4" t="s">
        <v>1259</v>
      </c>
      <c r="AX10659" s="4"/>
      <c r="AY10659" s="4"/>
      <c r="AZ10659" s="4"/>
      <c r="BA10659" s="4"/>
      <c r="BB10659" s="4"/>
      <c r="BC10659" s="4">
        <v>40</v>
      </c>
      <c r="BD10659" t="str">
        <f>IF(AND(ADHOC!$G$15="",ADHOC!$S$4=""),"",IF(ADHOC!$G$15&lt;&gt;"",IF(ADHOC!$G$15=LEFT(Domein!$AS10659,LEN(ADHOC!$G$15)),MAX(Domein!BD$1:'Domein'!BD10658)+1,""),IF(ADHOC!$S$4=LEFT(Domein!$AS10659,LEN(ADHOC!$S$4)),MAX(Domein!BD$1:'Domein'!BD10658)+1,"")))</f>
        <v/>
      </c>
    </row>
    <row r="10660" spans="45:56" x14ac:dyDescent="0.2">
      <c r="AS10660" s="4" t="s">
        <v>10341</v>
      </c>
      <c r="AT10660" s="4" t="s">
        <v>10342</v>
      </c>
      <c r="AU10660" s="4" t="s">
        <v>456</v>
      </c>
      <c r="AV10660" s="4" t="s">
        <v>824</v>
      </c>
      <c r="AW10660" s="4" t="s">
        <v>1259</v>
      </c>
      <c r="AX10660" s="4"/>
      <c r="AY10660" s="4"/>
      <c r="AZ10660" s="4"/>
      <c r="BA10660" s="4"/>
      <c r="BB10660" s="4"/>
      <c r="BC10660" s="4">
        <v>40</v>
      </c>
      <c r="BD10660" t="str">
        <f>IF(AND(ADHOC!$G$15="",ADHOC!$S$4=""),"",IF(ADHOC!$G$15&lt;&gt;"",IF(ADHOC!$G$15=LEFT(Domein!$AS10660,LEN(ADHOC!$G$15)),MAX(Domein!BD$1:'Domein'!BD10659)+1,""),IF(ADHOC!$S$4=LEFT(Domein!$AS10660,LEN(ADHOC!$S$4)),MAX(Domein!BD$1:'Domein'!BD10659)+1,"")))</f>
        <v/>
      </c>
    </row>
    <row r="10661" spans="45:56" x14ac:dyDescent="0.2">
      <c r="AS10661" s="4" t="s">
        <v>10343</v>
      </c>
      <c r="AT10661" s="4" t="s">
        <v>10344</v>
      </c>
      <c r="AU10661" s="4" t="s">
        <v>456</v>
      </c>
      <c r="AV10661" s="4" t="s">
        <v>824</v>
      </c>
      <c r="AW10661" s="4" t="s">
        <v>1259</v>
      </c>
      <c r="AX10661" s="4"/>
      <c r="AY10661" s="4"/>
      <c r="AZ10661" s="4"/>
      <c r="BA10661" s="4"/>
      <c r="BB10661" s="4"/>
      <c r="BC10661" s="4">
        <v>40</v>
      </c>
      <c r="BD10661" t="str">
        <f>IF(AND(ADHOC!$G$15="",ADHOC!$S$4=""),"",IF(ADHOC!$G$15&lt;&gt;"",IF(ADHOC!$G$15=LEFT(Domein!$AS10661,LEN(ADHOC!$G$15)),MAX(Domein!BD$1:'Domein'!BD10660)+1,""),IF(ADHOC!$S$4=LEFT(Domein!$AS10661,LEN(ADHOC!$S$4)),MAX(Domein!BD$1:'Domein'!BD10660)+1,"")))</f>
        <v/>
      </c>
    </row>
    <row r="10662" spans="45:56" x14ac:dyDescent="0.2">
      <c r="AS10662" s="4" t="s">
        <v>10345</v>
      </c>
      <c r="AT10662" s="4" t="s">
        <v>10346</v>
      </c>
      <c r="AU10662" s="4" t="s">
        <v>456</v>
      </c>
      <c r="AV10662" s="4" t="s">
        <v>824</v>
      </c>
      <c r="AW10662" s="4" t="s">
        <v>1259</v>
      </c>
      <c r="AX10662" s="4"/>
      <c r="AY10662" s="4"/>
      <c r="AZ10662" s="4"/>
      <c r="BA10662" s="4"/>
      <c r="BB10662" s="4"/>
      <c r="BC10662" s="4">
        <v>40</v>
      </c>
      <c r="BD10662" t="str">
        <f>IF(AND(ADHOC!$G$15="",ADHOC!$S$4=""),"",IF(ADHOC!$G$15&lt;&gt;"",IF(ADHOC!$G$15=LEFT(Domein!$AS10662,LEN(ADHOC!$G$15)),MAX(Domein!BD$1:'Domein'!BD10661)+1,""),IF(ADHOC!$S$4=LEFT(Domein!$AS10662,LEN(ADHOC!$S$4)),MAX(Domein!BD$1:'Domein'!BD10661)+1,"")))</f>
        <v/>
      </c>
    </row>
    <row r="10663" spans="45:56" x14ac:dyDescent="0.2">
      <c r="AS10663" s="4" t="s">
        <v>10347</v>
      </c>
      <c r="AT10663" s="4" t="s">
        <v>10348</v>
      </c>
      <c r="AU10663" s="4" t="s">
        <v>456</v>
      </c>
      <c r="AV10663" s="4" t="s">
        <v>824</v>
      </c>
      <c r="AW10663" s="4" t="s">
        <v>1259</v>
      </c>
      <c r="AX10663" s="4"/>
      <c r="AY10663" s="4"/>
      <c r="AZ10663" s="4"/>
      <c r="BA10663" s="4"/>
      <c r="BB10663" s="4"/>
      <c r="BC10663" s="4">
        <v>40</v>
      </c>
      <c r="BD10663" t="str">
        <f>IF(AND(ADHOC!$G$15="",ADHOC!$S$4=""),"",IF(ADHOC!$G$15&lt;&gt;"",IF(ADHOC!$G$15=LEFT(Domein!$AS10663,LEN(ADHOC!$G$15)),MAX(Domein!BD$1:'Domein'!BD10662)+1,""),IF(ADHOC!$S$4=LEFT(Domein!$AS10663,LEN(ADHOC!$S$4)),MAX(Domein!BD$1:'Domein'!BD10662)+1,"")))</f>
        <v/>
      </c>
    </row>
    <row r="10664" spans="45:56" x14ac:dyDescent="0.2">
      <c r="AS10664" s="4" t="s">
        <v>10349</v>
      </c>
      <c r="AT10664" s="4" t="s">
        <v>10350</v>
      </c>
      <c r="AU10664" s="4" t="s">
        <v>456</v>
      </c>
      <c r="AV10664" s="4" t="s">
        <v>824</v>
      </c>
      <c r="AW10664" s="4" t="s">
        <v>1259</v>
      </c>
      <c r="AX10664" s="4"/>
      <c r="AY10664" s="4"/>
      <c r="AZ10664" s="4"/>
      <c r="BA10664" s="4"/>
      <c r="BB10664" s="4"/>
      <c r="BC10664" s="4">
        <v>40</v>
      </c>
      <c r="BD10664" t="str">
        <f>IF(AND(ADHOC!$G$15="",ADHOC!$S$4=""),"",IF(ADHOC!$G$15&lt;&gt;"",IF(ADHOC!$G$15=LEFT(Domein!$AS10664,LEN(ADHOC!$G$15)),MAX(Domein!BD$1:'Domein'!BD10663)+1,""),IF(ADHOC!$S$4=LEFT(Domein!$AS10664,LEN(ADHOC!$S$4)),MAX(Domein!BD$1:'Domein'!BD10663)+1,"")))</f>
        <v/>
      </c>
    </row>
    <row r="10665" spans="45:56" x14ac:dyDescent="0.2">
      <c r="AS10665" s="4" t="s">
        <v>10351</v>
      </c>
      <c r="AT10665" s="4" t="s">
        <v>10352</v>
      </c>
      <c r="AU10665" s="4" t="s">
        <v>456</v>
      </c>
      <c r="AV10665" s="4" t="s">
        <v>824</v>
      </c>
      <c r="AW10665" s="4" t="s">
        <v>1259</v>
      </c>
      <c r="AX10665" s="4"/>
      <c r="AY10665" s="4"/>
      <c r="AZ10665" s="4"/>
      <c r="BA10665" s="4"/>
      <c r="BB10665" s="4"/>
      <c r="BC10665" s="4">
        <v>40</v>
      </c>
      <c r="BD10665" t="str">
        <f>IF(AND(ADHOC!$G$15="",ADHOC!$S$4=""),"",IF(ADHOC!$G$15&lt;&gt;"",IF(ADHOC!$G$15=LEFT(Domein!$AS10665,LEN(ADHOC!$G$15)),MAX(Domein!BD$1:'Domein'!BD10664)+1,""),IF(ADHOC!$S$4=LEFT(Domein!$AS10665,LEN(ADHOC!$S$4)),MAX(Domein!BD$1:'Domein'!BD10664)+1,"")))</f>
        <v/>
      </c>
    </row>
    <row r="10666" spans="45:56" x14ac:dyDescent="0.2">
      <c r="AS10666" s="4" t="s">
        <v>10353</v>
      </c>
      <c r="AT10666" s="4" t="s">
        <v>10354</v>
      </c>
      <c r="AU10666" s="4" t="s">
        <v>456</v>
      </c>
      <c r="AV10666" s="4" t="s">
        <v>824</v>
      </c>
      <c r="AW10666" s="4" t="s">
        <v>1259</v>
      </c>
      <c r="AX10666" s="4"/>
      <c r="AY10666" s="4"/>
      <c r="AZ10666" s="4"/>
      <c r="BA10666" s="4"/>
      <c r="BB10666" s="4"/>
      <c r="BC10666" s="4">
        <v>40</v>
      </c>
      <c r="BD10666" t="str">
        <f>IF(AND(ADHOC!$G$15="",ADHOC!$S$4=""),"",IF(ADHOC!$G$15&lt;&gt;"",IF(ADHOC!$G$15=LEFT(Domein!$AS10666,LEN(ADHOC!$G$15)),MAX(Domein!BD$1:'Domein'!BD10665)+1,""),IF(ADHOC!$S$4=LEFT(Domein!$AS10666,LEN(ADHOC!$S$4)),MAX(Domein!BD$1:'Domein'!BD10665)+1,"")))</f>
        <v/>
      </c>
    </row>
    <row r="10667" spans="45:56" x14ac:dyDescent="0.2">
      <c r="AS10667" s="4" t="s">
        <v>4129</v>
      </c>
      <c r="AT10667" s="4" t="s">
        <v>4130</v>
      </c>
      <c r="AU10667" s="4" t="s">
        <v>456</v>
      </c>
      <c r="AV10667" s="4" t="s">
        <v>796</v>
      </c>
      <c r="AW10667" s="4" t="s">
        <v>701</v>
      </c>
      <c r="AX10667" s="4"/>
      <c r="AY10667" s="4"/>
      <c r="AZ10667" s="4"/>
      <c r="BA10667" s="4"/>
      <c r="BB10667" s="4"/>
      <c r="BC10667" s="4">
        <v>40</v>
      </c>
      <c r="BD10667" t="str">
        <f>IF(AND(ADHOC!$G$15="",ADHOC!$S$4=""),"",IF(ADHOC!$G$15&lt;&gt;"",IF(ADHOC!$G$15=LEFT(Domein!$AS10667,LEN(ADHOC!$G$15)),MAX(Domein!BD$1:'Domein'!BD10666)+1,""),IF(ADHOC!$S$4=LEFT(Domein!$AS10667,LEN(ADHOC!$S$4)),MAX(Domein!BD$1:'Domein'!BD10666)+1,"")))</f>
        <v/>
      </c>
    </row>
    <row r="10668" spans="45:56" x14ac:dyDescent="0.2">
      <c r="AS10668" s="4" t="s">
        <v>10355</v>
      </c>
      <c r="AT10668" s="4" t="s">
        <v>10356</v>
      </c>
      <c r="AU10668" s="4" t="s">
        <v>456</v>
      </c>
      <c r="AV10668" s="4" t="s">
        <v>824</v>
      </c>
      <c r="AW10668" s="4" t="s">
        <v>1259</v>
      </c>
      <c r="AX10668" s="4"/>
      <c r="AY10668" s="4"/>
      <c r="AZ10668" s="4"/>
      <c r="BA10668" s="4"/>
      <c r="BB10668" s="4"/>
      <c r="BC10668" s="4">
        <v>40</v>
      </c>
      <c r="BD10668" t="str">
        <f>IF(AND(ADHOC!$G$15="",ADHOC!$S$4=""),"",IF(ADHOC!$G$15&lt;&gt;"",IF(ADHOC!$G$15=LEFT(Domein!$AS10668,LEN(ADHOC!$G$15)),MAX(Domein!BD$1:'Domein'!BD10667)+1,""),IF(ADHOC!$S$4=LEFT(Domein!$AS10668,LEN(ADHOC!$S$4)),MAX(Domein!BD$1:'Domein'!BD10667)+1,"")))</f>
        <v/>
      </c>
    </row>
    <row r="10669" spans="45:56" x14ac:dyDescent="0.2">
      <c r="AS10669" s="4" t="s">
        <v>10357</v>
      </c>
      <c r="AT10669" s="4" t="s">
        <v>10358</v>
      </c>
      <c r="AU10669" s="4" t="s">
        <v>456</v>
      </c>
      <c r="AV10669" s="4" t="s">
        <v>824</v>
      </c>
      <c r="AW10669" s="4" t="s">
        <v>1259</v>
      </c>
      <c r="AX10669" s="4"/>
      <c r="AY10669" s="4"/>
      <c r="AZ10669" s="4"/>
      <c r="BA10669" s="4"/>
      <c r="BB10669" s="4"/>
      <c r="BC10669" s="4">
        <v>40</v>
      </c>
      <c r="BD10669" t="str">
        <f>IF(AND(ADHOC!$G$15="",ADHOC!$S$4=""),"",IF(ADHOC!$G$15&lt;&gt;"",IF(ADHOC!$G$15=LEFT(Domein!$AS10669,LEN(ADHOC!$G$15)),MAX(Domein!BD$1:'Domein'!BD10668)+1,""),IF(ADHOC!$S$4=LEFT(Domein!$AS10669,LEN(ADHOC!$S$4)),MAX(Domein!BD$1:'Domein'!BD10668)+1,"")))</f>
        <v/>
      </c>
    </row>
    <row r="10670" spans="45:56" x14ac:dyDescent="0.2">
      <c r="AS10670" s="4" t="s">
        <v>10359</v>
      </c>
      <c r="AT10670" s="4" t="s">
        <v>10360</v>
      </c>
      <c r="AU10670" s="4" t="s">
        <v>456</v>
      </c>
      <c r="AV10670" s="4" t="s">
        <v>824</v>
      </c>
      <c r="AW10670" s="4" t="s">
        <v>1259</v>
      </c>
      <c r="AX10670" s="4"/>
      <c r="AY10670" s="4"/>
      <c r="AZ10670" s="4"/>
      <c r="BA10670" s="4"/>
      <c r="BB10670" s="4"/>
      <c r="BC10670" s="4">
        <v>40</v>
      </c>
      <c r="BD10670" t="str">
        <f>IF(AND(ADHOC!$G$15="",ADHOC!$S$4=""),"",IF(ADHOC!$G$15&lt;&gt;"",IF(ADHOC!$G$15=LEFT(Domein!$AS10670,LEN(ADHOC!$G$15)),MAX(Domein!BD$1:'Domein'!BD10669)+1,""),IF(ADHOC!$S$4=LEFT(Domein!$AS10670,LEN(ADHOC!$S$4)),MAX(Domein!BD$1:'Domein'!BD10669)+1,"")))</f>
        <v/>
      </c>
    </row>
    <row r="10671" spans="45:56" x14ac:dyDescent="0.2">
      <c r="AS10671" s="4" t="s">
        <v>10361</v>
      </c>
      <c r="AT10671" s="4" t="s">
        <v>10362</v>
      </c>
      <c r="AU10671" s="4" t="s">
        <v>456</v>
      </c>
      <c r="AV10671" s="4" t="s">
        <v>824</v>
      </c>
      <c r="AW10671" s="4" t="s">
        <v>1259</v>
      </c>
      <c r="AX10671" s="4"/>
      <c r="AY10671" s="4"/>
      <c r="AZ10671" s="4"/>
      <c r="BA10671" s="4"/>
      <c r="BB10671" s="4"/>
      <c r="BC10671" s="4">
        <v>40</v>
      </c>
      <c r="BD10671" t="str">
        <f>IF(AND(ADHOC!$G$15="",ADHOC!$S$4=""),"",IF(ADHOC!$G$15&lt;&gt;"",IF(ADHOC!$G$15=LEFT(Domein!$AS10671,LEN(ADHOC!$G$15)),MAX(Domein!BD$1:'Domein'!BD10670)+1,""),IF(ADHOC!$S$4=LEFT(Domein!$AS10671,LEN(ADHOC!$S$4)),MAX(Domein!BD$1:'Domein'!BD10670)+1,"")))</f>
        <v/>
      </c>
    </row>
    <row r="10672" spans="45:56" x14ac:dyDescent="0.2">
      <c r="AS10672" s="4" t="s">
        <v>10363</v>
      </c>
      <c r="AT10672" s="4" t="s">
        <v>10364</v>
      </c>
      <c r="AU10672" s="4" t="s">
        <v>456</v>
      </c>
      <c r="AV10672" s="4" t="s">
        <v>824</v>
      </c>
      <c r="AW10672" s="4" t="s">
        <v>1259</v>
      </c>
      <c r="AX10672" s="4"/>
      <c r="AY10672" s="4"/>
      <c r="AZ10672" s="4"/>
      <c r="BA10672" s="4"/>
      <c r="BB10672" s="4"/>
      <c r="BC10672" s="4">
        <v>40</v>
      </c>
      <c r="BD10672" t="str">
        <f>IF(AND(ADHOC!$G$15="",ADHOC!$S$4=""),"",IF(ADHOC!$G$15&lt;&gt;"",IF(ADHOC!$G$15=LEFT(Domein!$AS10672,LEN(ADHOC!$G$15)),MAX(Domein!BD$1:'Domein'!BD10671)+1,""),IF(ADHOC!$S$4=LEFT(Domein!$AS10672,LEN(ADHOC!$S$4)),MAX(Domein!BD$1:'Domein'!BD10671)+1,"")))</f>
        <v/>
      </c>
    </row>
    <row r="10673" spans="45:56" x14ac:dyDescent="0.2">
      <c r="AS10673" s="4" t="s">
        <v>10365</v>
      </c>
      <c r="AT10673" s="4" t="s">
        <v>10366</v>
      </c>
      <c r="AU10673" s="4" t="s">
        <v>456</v>
      </c>
      <c r="AV10673" s="4" t="s">
        <v>824</v>
      </c>
      <c r="AW10673" s="4" t="s">
        <v>1259</v>
      </c>
      <c r="AX10673" s="4"/>
      <c r="AY10673" s="4"/>
      <c r="AZ10673" s="4"/>
      <c r="BA10673" s="4"/>
      <c r="BB10673" s="4"/>
      <c r="BC10673" s="4">
        <v>40</v>
      </c>
      <c r="BD10673" t="str">
        <f>IF(AND(ADHOC!$G$15="",ADHOC!$S$4=""),"",IF(ADHOC!$G$15&lt;&gt;"",IF(ADHOC!$G$15=LEFT(Domein!$AS10673,LEN(ADHOC!$G$15)),MAX(Domein!BD$1:'Domein'!BD10672)+1,""),IF(ADHOC!$S$4=LEFT(Domein!$AS10673,LEN(ADHOC!$S$4)),MAX(Domein!BD$1:'Domein'!BD10672)+1,"")))</f>
        <v/>
      </c>
    </row>
    <row r="10674" spans="45:56" x14ac:dyDescent="0.2">
      <c r="AS10674" s="4" t="s">
        <v>10367</v>
      </c>
      <c r="AT10674" s="4" t="s">
        <v>10368</v>
      </c>
      <c r="AU10674" s="4" t="s">
        <v>456</v>
      </c>
      <c r="AV10674" s="4" t="s">
        <v>824</v>
      </c>
      <c r="AW10674" s="4" t="s">
        <v>1259</v>
      </c>
      <c r="AX10674" s="4"/>
      <c r="AY10674" s="4"/>
      <c r="AZ10674" s="4"/>
      <c r="BA10674" s="4"/>
      <c r="BB10674" s="4"/>
      <c r="BC10674" s="4">
        <v>40</v>
      </c>
      <c r="BD10674" t="str">
        <f>IF(AND(ADHOC!$G$15="",ADHOC!$S$4=""),"",IF(ADHOC!$G$15&lt;&gt;"",IF(ADHOC!$G$15=LEFT(Domein!$AS10674,LEN(ADHOC!$G$15)),MAX(Domein!BD$1:'Domein'!BD10673)+1,""),IF(ADHOC!$S$4=LEFT(Domein!$AS10674,LEN(ADHOC!$S$4)),MAX(Domein!BD$1:'Domein'!BD10673)+1,"")))</f>
        <v/>
      </c>
    </row>
    <row r="10675" spans="45:56" x14ac:dyDescent="0.2">
      <c r="AS10675" s="4" t="s">
        <v>10369</v>
      </c>
      <c r="AT10675" s="4" t="s">
        <v>10370</v>
      </c>
      <c r="AU10675" s="4" t="s">
        <v>456</v>
      </c>
      <c r="AV10675" s="4" t="s">
        <v>824</v>
      </c>
      <c r="AW10675" s="4" t="s">
        <v>1259</v>
      </c>
      <c r="AX10675" s="4"/>
      <c r="AY10675" s="4"/>
      <c r="AZ10675" s="4"/>
      <c r="BA10675" s="4"/>
      <c r="BB10675" s="4"/>
      <c r="BC10675" s="4">
        <v>40</v>
      </c>
      <c r="BD10675" t="str">
        <f>IF(AND(ADHOC!$G$15="",ADHOC!$S$4=""),"",IF(ADHOC!$G$15&lt;&gt;"",IF(ADHOC!$G$15=LEFT(Domein!$AS10675,LEN(ADHOC!$G$15)),MAX(Domein!BD$1:'Domein'!BD10674)+1,""),IF(ADHOC!$S$4=LEFT(Domein!$AS10675,LEN(ADHOC!$S$4)),MAX(Domein!BD$1:'Domein'!BD10674)+1,"")))</f>
        <v/>
      </c>
    </row>
    <row r="10676" spans="45:56" x14ac:dyDescent="0.2">
      <c r="AS10676" s="4" t="s">
        <v>10371</v>
      </c>
      <c r="AT10676" s="4" t="s">
        <v>10372</v>
      </c>
      <c r="AU10676" s="4" t="s">
        <v>456</v>
      </c>
      <c r="AV10676" s="4" t="s">
        <v>824</v>
      </c>
      <c r="AW10676" s="4" t="s">
        <v>1259</v>
      </c>
      <c r="AX10676" s="4"/>
      <c r="AY10676" s="4"/>
      <c r="AZ10676" s="4"/>
      <c r="BA10676" s="4"/>
      <c r="BB10676" s="4"/>
      <c r="BC10676" s="4">
        <v>40</v>
      </c>
      <c r="BD10676" t="str">
        <f>IF(AND(ADHOC!$G$15="",ADHOC!$S$4=""),"",IF(ADHOC!$G$15&lt;&gt;"",IF(ADHOC!$G$15=LEFT(Domein!$AS10676,LEN(ADHOC!$G$15)),MAX(Domein!BD$1:'Domein'!BD10675)+1,""),IF(ADHOC!$S$4=LEFT(Domein!$AS10676,LEN(ADHOC!$S$4)),MAX(Domein!BD$1:'Domein'!BD10675)+1,"")))</f>
        <v/>
      </c>
    </row>
    <row r="10677" spans="45:56" x14ac:dyDescent="0.2">
      <c r="AS10677" s="4" t="s">
        <v>10373</v>
      </c>
      <c r="AT10677" s="4" t="s">
        <v>10374</v>
      </c>
      <c r="AU10677" s="4" t="s">
        <v>456</v>
      </c>
      <c r="AV10677" s="4" t="s">
        <v>824</v>
      </c>
      <c r="AW10677" s="4" t="s">
        <v>1259</v>
      </c>
      <c r="AX10677" s="4"/>
      <c r="AY10677" s="4"/>
      <c r="AZ10677" s="4"/>
      <c r="BA10677" s="4"/>
      <c r="BB10677" s="4"/>
      <c r="BC10677" s="4">
        <v>40</v>
      </c>
      <c r="BD10677" t="str">
        <f>IF(AND(ADHOC!$G$15="",ADHOC!$S$4=""),"",IF(ADHOC!$G$15&lt;&gt;"",IF(ADHOC!$G$15=LEFT(Domein!$AS10677,LEN(ADHOC!$G$15)),MAX(Domein!BD$1:'Domein'!BD10676)+1,""),IF(ADHOC!$S$4=LEFT(Domein!$AS10677,LEN(ADHOC!$S$4)),MAX(Domein!BD$1:'Domein'!BD10676)+1,"")))</f>
        <v/>
      </c>
    </row>
    <row r="10678" spans="45:56" x14ac:dyDescent="0.2">
      <c r="AS10678" s="4" t="s">
        <v>4131</v>
      </c>
      <c r="AT10678" s="4" t="s">
        <v>4132</v>
      </c>
      <c r="AU10678" s="4" t="s">
        <v>456</v>
      </c>
      <c r="AV10678" s="4" t="s">
        <v>798</v>
      </c>
      <c r="AW10678" s="4" t="s">
        <v>724</v>
      </c>
      <c r="AX10678" s="4"/>
      <c r="AY10678" s="4">
        <v>231258</v>
      </c>
      <c r="AZ10678" s="4">
        <v>431705</v>
      </c>
      <c r="BA10678" s="4" t="s">
        <v>29048</v>
      </c>
      <c r="BB10678" s="4" t="s">
        <v>29049</v>
      </c>
      <c r="BC10678" s="4">
        <v>40</v>
      </c>
      <c r="BD10678" t="str">
        <f>IF(AND(ADHOC!$G$15="",ADHOC!$S$4=""),"",IF(ADHOC!$G$15&lt;&gt;"",IF(ADHOC!$G$15=LEFT(Domein!$AS10678,LEN(ADHOC!$G$15)),MAX(Domein!BD$1:'Domein'!BD10677)+1,""),IF(ADHOC!$S$4=LEFT(Domein!$AS10678,LEN(ADHOC!$S$4)),MAX(Domein!BD$1:'Domein'!BD10677)+1,"")))</f>
        <v/>
      </c>
    </row>
    <row r="10679" spans="45:56" x14ac:dyDescent="0.2">
      <c r="AS10679" s="4" t="s">
        <v>4133</v>
      </c>
      <c r="AT10679" s="4" t="s">
        <v>4134</v>
      </c>
      <c r="AU10679" s="4" t="s">
        <v>456</v>
      </c>
      <c r="AV10679" s="4" t="s">
        <v>798</v>
      </c>
      <c r="AW10679" s="4" t="s">
        <v>724</v>
      </c>
      <c r="AX10679" s="4"/>
      <c r="AY10679" s="4">
        <v>230508</v>
      </c>
      <c r="AZ10679" s="4">
        <v>431617</v>
      </c>
      <c r="BA10679" s="4" t="s">
        <v>29050</v>
      </c>
      <c r="BB10679" s="4" t="s">
        <v>29051</v>
      </c>
      <c r="BC10679" s="4">
        <v>40</v>
      </c>
      <c r="BD10679" t="str">
        <f>IF(AND(ADHOC!$G$15="",ADHOC!$S$4=""),"",IF(ADHOC!$G$15&lt;&gt;"",IF(ADHOC!$G$15=LEFT(Domein!$AS10679,LEN(ADHOC!$G$15)),MAX(Domein!BD$1:'Domein'!BD10678)+1,""),IF(ADHOC!$S$4=LEFT(Domein!$AS10679,LEN(ADHOC!$S$4)),MAX(Domein!BD$1:'Domein'!BD10678)+1,"")))</f>
        <v/>
      </c>
    </row>
    <row r="10680" spans="45:56" x14ac:dyDescent="0.2">
      <c r="AS10680" s="4" t="s">
        <v>4135</v>
      </c>
      <c r="AT10680" s="4" t="s">
        <v>7154</v>
      </c>
      <c r="AU10680" s="4" t="s">
        <v>456</v>
      </c>
      <c r="AV10680" s="4" t="s">
        <v>798</v>
      </c>
      <c r="AW10680" s="4" t="s">
        <v>724</v>
      </c>
      <c r="AX10680" s="4"/>
      <c r="AY10680" s="4">
        <v>229777</v>
      </c>
      <c r="AZ10680" s="4">
        <v>430031</v>
      </c>
      <c r="BA10680" s="4" t="s">
        <v>29052</v>
      </c>
      <c r="BB10680" s="4" t="s">
        <v>26475</v>
      </c>
      <c r="BC10680" s="4">
        <v>40</v>
      </c>
      <c r="BD10680" t="str">
        <f>IF(AND(ADHOC!$G$15="",ADHOC!$S$4=""),"",IF(ADHOC!$G$15&lt;&gt;"",IF(ADHOC!$G$15=LEFT(Domein!$AS10680,LEN(ADHOC!$G$15)),MAX(Domein!BD$1:'Domein'!BD10679)+1,""),IF(ADHOC!$S$4=LEFT(Domein!$AS10680,LEN(ADHOC!$S$4)),MAX(Domein!BD$1:'Domein'!BD10679)+1,"")))</f>
        <v/>
      </c>
    </row>
    <row r="10681" spans="45:56" x14ac:dyDescent="0.2">
      <c r="AS10681" s="4" t="s">
        <v>4136</v>
      </c>
      <c r="AT10681" s="4" t="s">
        <v>4137</v>
      </c>
      <c r="AU10681" s="4" t="s">
        <v>456</v>
      </c>
      <c r="AV10681" s="4" t="s">
        <v>798</v>
      </c>
      <c r="AW10681" s="4" t="s">
        <v>724</v>
      </c>
      <c r="AX10681" s="4"/>
      <c r="AY10681" s="4">
        <v>224987</v>
      </c>
      <c r="AZ10681" s="4">
        <v>433059</v>
      </c>
      <c r="BA10681" s="4" t="s">
        <v>29053</v>
      </c>
      <c r="BB10681" s="4" t="s">
        <v>29054</v>
      </c>
      <c r="BC10681" s="4">
        <v>40</v>
      </c>
      <c r="BD10681" t="str">
        <f>IF(AND(ADHOC!$G$15="",ADHOC!$S$4=""),"",IF(ADHOC!$G$15&lt;&gt;"",IF(ADHOC!$G$15=LEFT(Domein!$AS10681,LEN(ADHOC!$G$15)),MAX(Domein!BD$1:'Domein'!BD10680)+1,""),IF(ADHOC!$S$4=LEFT(Domein!$AS10681,LEN(ADHOC!$S$4)),MAX(Domein!BD$1:'Domein'!BD10680)+1,"")))</f>
        <v/>
      </c>
    </row>
    <row r="10682" spans="45:56" x14ac:dyDescent="0.2">
      <c r="AS10682" s="4" t="s">
        <v>4138</v>
      </c>
      <c r="AT10682" s="4" t="s">
        <v>10375</v>
      </c>
      <c r="AU10682" s="4" t="s">
        <v>456</v>
      </c>
      <c r="AV10682" s="4" t="s">
        <v>798</v>
      </c>
      <c r="AW10682" s="4" t="s">
        <v>724</v>
      </c>
      <c r="AX10682" s="4"/>
      <c r="AY10682" s="4">
        <v>227821</v>
      </c>
      <c r="AZ10682" s="4">
        <v>431712</v>
      </c>
      <c r="BA10682" s="4" t="s">
        <v>29055</v>
      </c>
      <c r="BB10682" s="4" t="s">
        <v>29056</v>
      </c>
      <c r="BC10682" s="4">
        <v>40</v>
      </c>
      <c r="BD10682" t="str">
        <f>IF(AND(ADHOC!$G$15="",ADHOC!$S$4=""),"",IF(ADHOC!$G$15&lt;&gt;"",IF(ADHOC!$G$15=LEFT(Domein!$AS10682,LEN(ADHOC!$G$15)),MAX(Domein!BD$1:'Domein'!BD10681)+1,""),IF(ADHOC!$S$4=LEFT(Domein!$AS10682,LEN(ADHOC!$S$4)),MAX(Domein!BD$1:'Domein'!BD10681)+1,"")))</f>
        <v/>
      </c>
    </row>
    <row r="10683" spans="45:56" x14ac:dyDescent="0.2">
      <c r="AS10683" s="4" t="s">
        <v>4139</v>
      </c>
      <c r="AT10683" s="4" t="s">
        <v>4140</v>
      </c>
      <c r="AU10683" s="4" t="s">
        <v>456</v>
      </c>
      <c r="AV10683" s="4" t="s">
        <v>798</v>
      </c>
      <c r="AW10683" s="4" t="s">
        <v>724</v>
      </c>
      <c r="AX10683" s="4"/>
      <c r="AY10683" s="4">
        <v>225600</v>
      </c>
      <c r="AZ10683" s="4">
        <v>432793</v>
      </c>
      <c r="BA10683" s="4" t="s">
        <v>29057</v>
      </c>
      <c r="BB10683" s="4" t="s">
        <v>29058</v>
      </c>
      <c r="BC10683" s="4">
        <v>40</v>
      </c>
      <c r="BD10683" t="str">
        <f>IF(AND(ADHOC!$G$15="",ADHOC!$S$4=""),"",IF(ADHOC!$G$15&lt;&gt;"",IF(ADHOC!$G$15=LEFT(Domein!$AS10683,LEN(ADHOC!$G$15)),MAX(Domein!BD$1:'Domein'!BD10682)+1,""),IF(ADHOC!$S$4=LEFT(Domein!$AS10683,LEN(ADHOC!$S$4)),MAX(Domein!BD$1:'Domein'!BD10682)+1,"")))</f>
        <v/>
      </c>
    </row>
    <row r="10684" spans="45:56" x14ac:dyDescent="0.2">
      <c r="AS10684" s="4" t="s">
        <v>21021</v>
      </c>
      <c r="AT10684" s="4" t="s">
        <v>21022</v>
      </c>
      <c r="AU10684" s="4" t="s">
        <v>456</v>
      </c>
      <c r="AV10684" s="4" t="s">
        <v>21010</v>
      </c>
      <c r="AW10684" s="4" t="s">
        <v>724</v>
      </c>
      <c r="AX10684" s="4"/>
      <c r="AY10684" s="4">
        <v>240955</v>
      </c>
      <c r="AZ10684" s="4">
        <v>448491</v>
      </c>
      <c r="BA10684" s="4" t="s">
        <v>29059</v>
      </c>
      <c r="BB10684" s="4" t="s">
        <v>29060</v>
      </c>
      <c r="BC10684" s="4">
        <v>40</v>
      </c>
      <c r="BD10684" t="str">
        <f>IF(AND(ADHOC!$G$15="",ADHOC!$S$4=""),"",IF(ADHOC!$G$15&lt;&gt;"",IF(ADHOC!$G$15=LEFT(Domein!$AS10684,LEN(ADHOC!$G$15)),MAX(Domein!BD$1:'Domein'!BD10683)+1,""),IF(ADHOC!$S$4=LEFT(Domein!$AS10684,LEN(ADHOC!$S$4)),MAX(Domein!BD$1:'Domein'!BD10683)+1,"")))</f>
        <v/>
      </c>
    </row>
    <row r="10685" spans="45:56" x14ac:dyDescent="0.2">
      <c r="AS10685" s="4" t="s">
        <v>4141</v>
      </c>
      <c r="AT10685" s="4" t="s">
        <v>4142</v>
      </c>
      <c r="AU10685" s="4" t="s">
        <v>456</v>
      </c>
      <c r="AV10685" s="4" t="s">
        <v>798</v>
      </c>
      <c r="AW10685" s="4" t="s">
        <v>724</v>
      </c>
      <c r="AX10685" s="4"/>
      <c r="AY10685" s="4">
        <v>200302</v>
      </c>
      <c r="AZ10685" s="4">
        <v>433942</v>
      </c>
      <c r="BA10685" s="4" t="s">
        <v>29061</v>
      </c>
      <c r="BB10685" s="4" t="s">
        <v>29062</v>
      </c>
      <c r="BC10685" s="4">
        <v>40</v>
      </c>
      <c r="BD10685" t="str">
        <f>IF(AND(ADHOC!$G$15="",ADHOC!$S$4=""),"",IF(ADHOC!$G$15&lt;&gt;"",IF(ADHOC!$G$15=LEFT(Domein!$AS10685,LEN(ADHOC!$G$15)),MAX(Domein!BD$1:'Domein'!BD10684)+1,""),IF(ADHOC!$S$4=LEFT(Domein!$AS10685,LEN(ADHOC!$S$4)),MAX(Domein!BD$1:'Domein'!BD10684)+1,"")))</f>
        <v/>
      </c>
    </row>
    <row r="10686" spans="45:56" x14ac:dyDescent="0.2">
      <c r="AS10686" s="4" t="s">
        <v>38200</v>
      </c>
      <c r="AT10686" s="4" t="s">
        <v>38201</v>
      </c>
      <c r="AU10686" s="4" t="s">
        <v>456</v>
      </c>
      <c r="AV10686" s="4" t="s">
        <v>798</v>
      </c>
      <c r="AW10686" s="4" t="s">
        <v>724</v>
      </c>
      <c r="AX10686" s="4"/>
      <c r="AY10686" s="4">
        <v>200273</v>
      </c>
      <c r="AZ10686" s="4">
        <v>434605</v>
      </c>
      <c r="BA10686" s="4" t="s">
        <v>38202</v>
      </c>
      <c r="BB10686" s="4" t="s">
        <v>38203</v>
      </c>
      <c r="BC10686" s="4">
        <v>40</v>
      </c>
      <c r="BD10686" t="str">
        <f>IF(AND(ADHOC!$G$15="",ADHOC!$S$4=""),"",IF(ADHOC!$G$15&lt;&gt;"",IF(ADHOC!$G$15=LEFT(Domein!$AS10686,LEN(ADHOC!$G$15)),MAX(Domein!BD$1:'Domein'!BD10685)+1,""),IF(ADHOC!$S$4=LEFT(Domein!$AS10686,LEN(ADHOC!$S$4)),MAX(Domein!BD$1:'Domein'!BD10685)+1,"")))</f>
        <v/>
      </c>
    </row>
    <row r="10687" spans="45:56" x14ac:dyDescent="0.2">
      <c r="AS10687" s="4" t="s">
        <v>21023</v>
      </c>
      <c r="AT10687" s="4" t="s">
        <v>21024</v>
      </c>
      <c r="AU10687" s="4" t="s">
        <v>456</v>
      </c>
      <c r="AV10687" s="4" t="s">
        <v>21010</v>
      </c>
      <c r="AW10687" s="4" t="s">
        <v>724</v>
      </c>
      <c r="AX10687" s="4"/>
      <c r="AY10687" s="4">
        <v>237105</v>
      </c>
      <c r="AZ10687" s="4">
        <v>448600</v>
      </c>
      <c r="BA10687" s="4" t="s">
        <v>29063</v>
      </c>
      <c r="BB10687" s="4" t="s">
        <v>29064</v>
      </c>
      <c r="BC10687" s="4">
        <v>40</v>
      </c>
      <c r="BD10687" t="str">
        <f>IF(AND(ADHOC!$G$15="",ADHOC!$S$4=""),"",IF(ADHOC!$G$15&lt;&gt;"",IF(ADHOC!$G$15=LEFT(Domein!$AS10687,LEN(ADHOC!$G$15)),MAX(Domein!BD$1:'Domein'!BD10686)+1,""),IF(ADHOC!$S$4=LEFT(Domein!$AS10687,LEN(ADHOC!$S$4)),MAX(Domein!BD$1:'Domein'!BD10686)+1,"")))</f>
        <v/>
      </c>
    </row>
    <row r="10688" spans="45:56" x14ac:dyDescent="0.2">
      <c r="AS10688" s="4" t="s">
        <v>4143</v>
      </c>
      <c r="AT10688" s="4" t="s">
        <v>4144</v>
      </c>
      <c r="AU10688" s="4" t="s">
        <v>456</v>
      </c>
      <c r="AV10688" s="4" t="s">
        <v>798</v>
      </c>
      <c r="AW10688" s="4" t="s">
        <v>724</v>
      </c>
      <c r="AX10688" s="4"/>
      <c r="AY10688" s="4">
        <v>222466</v>
      </c>
      <c r="AZ10688" s="4">
        <v>454939</v>
      </c>
      <c r="BA10688" s="4" t="s">
        <v>29065</v>
      </c>
      <c r="BB10688" s="4" t="s">
        <v>29066</v>
      </c>
      <c r="BC10688" s="4">
        <v>40</v>
      </c>
      <c r="BD10688" t="str">
        <f>IF(AND(ADHOC!$G$15="",ADHOC!$S$4=""),"",IF(ADHOC!$G$15&lt;&gt;"",IF(ADHOC!$G$15=LEFT(Domein!$AS10688,LEN(ADHOC!$G$15)),MAX(Domein!BD$1:'Domein'!BD10687)+1,""),IF(ADHOC!$S$4=LEFT(Domein!$AS10688,LEN(ADHOC!$S$4)),MAX(Domein!BD$1:'Domein'!BD10687)+1,"")))</f>
        <v/>
      </c>
    </row>
    <row r="10689" spans="45:56" x14ac:dyDescent="0.2">
      <c r="AS10689" s="4" t="s">
        <v>4145</v>
      </c>
      <c r="AT10689" s="4" t="s">
        <v>4146</v>
      </c>
      <c r="AU10689" s="4" t="s">
        <v>456</v>
      </c>
      <c r="AV10689" s="4" t="s">
        <v>798</v>
      </c>
      <c r="AW10689" s="4" t="s">
        <v>724</v>
      </c>
      <c r="AX10689" s="4"/>
      <c r="AY10689" s="4">
        <v>222542</v>
      </c>
      <c r="AZ10689" s="4">
        <v>454565</v>
      </c>
      <c r="BA10689" s="4" t="s">
        <v>29067</v>
      </c>
      <c r="BB10689" s="4" t="s">
        <v>29068</v>
      </c>
      <c r="BC10689" s="4">
        <v>40</v>
      </c>
      <c r="BD10689" t="str">
        <f>IF(AND(ADHOC!$G$15="",ADHOC!$S$4=""),"",IF(ADHOC!$G$15&lt;&gt;"",IF(ADHOC!$G$15=LEFT(Domein!$AS10689,LEN(ADHOC!$G$15)),MAX(Domein!BD$1:'Domein'!BD10688)+1,""),IF(ADHOC!$S$4=LEFT(Domein!$AS10689,LEN(ADHOC!$S$4)),MAX(Domein!BD$1:'Domein'!BD10688)+1,"")))</f>
        <v/>
      </c>
    </row>
    <row r="10690" spans="45:56" x14ac:dyDescent="0.2">
      <c r="AS10690" s="4" t="s">
        <v>4147</v>
      </c>
      <c r="AT10690" s="4" t="s">
        <v>4148</v>
      </c>
      <c r="AU10690" s="4" t="s">
        <v>456</v>
      </c>
      <c r="AV10690" s="4" t="s">
        <v>798</v>
      </c>
      <c r="AW10690" s="4" t="s">
        <v>724</v>
      </c>
      <c r="AX10690" s="4"/>
      <c r="AY10690" s="4">
        <v>213540</v>
      </c>
      <c r="AZ10690" s="4">
        <v>463610</v>
      </c>
      <c r="BA10690" s="4" t="s">
        <v>29069</v>
      </c>
      <c r="BB10690" s="4" t="s">
        <v>29070</v>
      </c>
      <c r="BC10690" s="4">
        <v>40</v>
      </c>
      <c r="BD10690" t="str">
        <f>IF(AND(ADHOC!$G$15="",ADHOC!$S$4=""),"",IF(ADHOC!$G$15&lt;&gt;"",IF(ADHOC!$G$15=LEFT(Domein!$AS10690,LEN(ADHOC!$G$15)),MAX(Domein!BD$1:'Domein'!BD10689)+1,""),IF(ADHOC!$S$4=LEFT(Domein!$AS10690,LEN(ADHOC!$S$4)),MAX(Domein!BD$1:'Domein'!BD10689)+1,"")))</f>
        <v/>
      </c>
    </row>
    <row r="10691" spans="45:56" x14ac:dyDescent="0.2">
      <c r="AS10691" s="4" t="s">
        <v>21025</v>
      </c>
      <c r="AT10691" s="4" t="s">
        <v>21026</v>
      </c>
      <c r="AU10691" s="4" t="s">
        <v>456</v>
      </c>
      <c r="AV10691" s="4" t="s">
        <v>21010</v>
      </c>
      <c r="AW10691" s="4" t="s">
        <v>724</v>
      </c>
      <c r="AX10691" s="4"/>
      <c r="AY10691" s="4">
        <v>237906</v>
      </c>
      <c r="AZ10691" s="4">
        <v>442931</v>
      </c>
      <c r="BA10691" s="4" t="s">
        <v>29071</v>
      </c>
      <c r="BB10691" s="4" t="s">
        <v>29072</v>
      </c>
      <c r="BC10691" s="4">
        <v>40</v>
      </c>
      <c r="BD10691" t="str">
        <f>IF(AND(ADHOC!$G$15="",ADHOC!$S$4=""),"",IF(ADHOC!$G$15&lt;&gt;"",IF(ADHOC!$G$15=LEFT(Domein!$AS10691,LEN(ADHOC!$G$15)),MAX(Domein!BD$1:'Domein'!BD10690)+1,""),IF(ADHOC!$S$4=LEFT(Domein!$AS10691,LEN(ADHOC!$S$4)),MAX(Domein!BD$1:'Domein'!BD10690)+1,"")))</f>
        <v/>
      </c>
    </row>
    <row r="10692" spans="45:56" x14ac:dyDescent="0.2">
      <c r="AS10692" s="4" t="s">
        <v>11840</v>
      </c>
      <c r="AT10692" s="4" t="s">
        <v>7556</v>
      </c>
      <c r="AU10692" s="4" t="s">
        <v>456</v>
      </c>
      <c r="AV10692" s="4" t="s">
        <v>8547</v>
      </c>
      <c r="AW10692" s="4" t="s">
        <v>724</v>
      </c>
      <c r="AX10692" s="4"/>
      <c r="AY10692" s="4">
        <v>223928</v>
      </c>
      <c r="AZ10692" s="4">
        <v>457413</v>
      </c>
      <c r="BA10692" s="4" t="s">
        <v>29073</v>
      </c>
      <c r="BB10692" s="4" t="s">
        <v>29074</v>
      </c>
      <c r="BC10692" s="4">
        <v>40</v>
      </c>
      <c r="BD10692" t="str">
        <f>IF(AND(ADHOC!$G$15="",ADHOC!$S$4=""),"",IF(ADHOC!$G$15&lt;&gt;"",IF(ADHOC!$G$15=LEFT(Domein!$AS10692,LEN(ADHOC!$G$15)),MAX(Domein!BD$1:'Domein'!BD10691)+1,""),IF(ADHOC!$S$4=LEFT(Domein!$AS10692,LEN(ADHOC!$S$4)),MAX(Domein!BD$1:'Domein'!BD10691)+1,"")))</f>
        <v/>
      </c>
    </row>
    <row r="10693" spans="45:56" x14ac:dyDescent="0.2">
      <c r="AS10693" s="4" t="s">
        <v>4149</v>
      </c>
      <c r="AT10693" s="4" t="s">
        <v>4150</v>
      </c>
      <c r="AU10693" s="4" t="s">
        <v>456</v>
      </c>
      <c r="AV10693" s="4" t="s">
        <v>798</v>
      </c>
      <c r="AW10693" s="4" t="s">
        <v>724</v>
      </c>
      <c r="AX10693" s="4"/>
      <c r="AY10693" s="4">
        <v>207232</v>
      </c>
      <c r="AZ10693" s="4">
        <v>445747</v>
      </c>
      <c r="BA10693" s="4" t="s">
        <v>29075</v>
      </c>
      <c r="BB10693" s="4" t="s">
        <v>29076</v>
      </c>
      <c r="BC10693" s="4">
        <v>40</v>
      </c>
      <c r="BD10693" t="str">
        <f>IF(AND(ADHOC!$G$15="",ADHOC!$S$4=""),"",IF(ADHOC!$G$15&lt;&gt;"",IF(ADHOC!$G$15=LEFT(Domein!$AS10693,LEN(ADHOC!$G$15)),MAX(Domein!BD$1:'Domein'!BD10692)+1,""),IF(ADHOC!$S$4=LEFT(Domein!$AS10693,LEN(ADHOC!$S$4)),MAX(Domein!BD$1:'Domein'!BD10692)+1,"")))</f>
        <v/>
      </c>
    </row>
    <row r="10694" spans="45:56" x14ac:dyDescent="0.2">
      <c r="AS10694" s="4" t="s">
        <v>4151</v>
      </c>
      <c r="AT10694" s="4" t="s">
        <v>4152</v>
      </c>
      <c r="AU10694" s="4" t="s">
        <v>456</v>
      </c>
      <c r="AV10694" s="4" t="s">
        <v>798</v>
      </c>
      <c r="AW10694" s="4" t="s">
        <v>724</v>
      </c>
      <c r="AX10694" s="4"/>
      <c r="AY10694" s="4">
        <v>205854</v>
      </c>
      <c r="AZ10694" s="4">
        <v>445486</v>
      </c>
      <c r="BA10694" s="4" t="s">
        <v>29077</v>
      </c>
      <c r="BB10694" s="4" t="s">
        <v>29078</v>
      </c>
      <c r="BC10694" s="4">
        <v>40</v>
      </c>
      <c r="BD10694" t="str">
        <f>IF(AND(ADHOC!$G$15="",ADHOC!$S$4=""),"",IF(ADHOC!$G$15&lt;&gt;"",IF(ADHOC!$G$15=LEFT(Domein!$AS10694,LEN(ADHOC!$G$15)),MAX(Domein!BD$1:'Domein'!BD10693)+1,""),IF(ADHOC!$S$4=LEFT(Domein!$AS10694,LEN(ADHOC!$S$4)),MAX(Domein!BD$1:'Domein'!BD10693)+1,"")))</f>
        <v/>
      </c>
    </row>
    <row r="10695" spans="45:56" x14ac:dyDescent="0.2">
      <c r="AS10695" s="4" t="s">
        <v>4153</v>
      </c>
      <c r="AT10695" s="4" t="s">
        <v>4154</v>
      </c>
      <c r="AU10695" s="4" t="s">
        <v>456</v>
      </c>
      <c r="AV10695" s="4" t="s">
        <v>798</v>
      </c>
      <c r="AW10695" s="4" t="s">
        <v>724</v>
      </c>
      <c r="AX10695" s="4"/>
      <c r="AY10695" s="4">
        <v>205130</v>
      </c>
      <c r="AZ10695" s="4">
        <v>444630</v>
      </c>
      <c r="BA10695" s="4" t="s">
        <v>22821</v>
      </c>
      <c r="BB10695" s="4" t="s">
        <v>29079</v>
      </c>
      <c r="BC10695" s="4">
        <v>40</v>
      </c>
      <c r="BD10695" t="str">
        <f>IF(AND(ADHOC!$G$15="",ADHOC!$S$4=""),"",IF(ADHOC!$G$15&lt;&gt;"",IF(ADHOC!$G$15=LEFT(Domein!$AS10695,LEN(ADHOC!$G$15)),MAX(Domein!BD$1:'Domein'!BD10694)+1,""),IF(ADHOC!$S$4=LEFT(Domein!$AS10695,LEN(ADHOC!$S$4)),MAX(Domein!BD$1:'Domein'!BD10694)+1,"")))</f>
        <v/>
      </c>
    </row>
    <row r="10696" spans="45:56" x14ac:dyDescent="0.2">
      <c r="AS10696" s="4" t="s">
        <v>21027</v>
      </c>
      <c r="AT10696" s="4" t="s">
        <v>21028</v>
      </c>
      <c r="AU10696" s="4" t="s">
        <v>456</v>
      </c>
      <c r="AV10696" s="4" t="s">
        <v>21010</v>
      </c>
      <c r="AW10696" s="4" t="s">
        <v>724</v>
      </c>
      <c r="AX10696" s="4"/>
      <c r="AY10696" s="4">
        <v>234739</v>
      </c>
      <c r="AZ10696" s="4">
        <v>450455</v>
      </c>
      <c r="BA10696" s="4" t="s">
        <v>29080</v>
      </c>
      <c r="BB10696" s="4" t="s">
        <v>29081</v>
      </c>
      <c r="BC10696" s="4">
        <v>40</v>
      </c>
      <c r="BD10696" t="str">
        <f>IF(AND(ADHOC!$G$15="",ADHOC!$S$4=""),"",IF(ADHOC!$G$15&lt;&gt;"",IF(ADHOC!$G$15=LEFT(Domein!$AS10696,LEN(ADHOC!$G$15)),MAX(Domein!BD$1:'Domein'!BD10695)+1,""),IF(ADHOC!$S$4=LEFT(Domein!$AS10696,LEN(ADHOC!$S$4)),MAX(Domein!BD$1:'Domein'!BD10695)+1,"")))</f>
        <v/>
      </c>
    </row>
    <row r="10697" spans="45:56" x14ac:dyDescent="0.2">
      <c r="AS10697" s="4" t="s">
        <v>21029</v>
      </c>
      <c r="AT10697" s="4" t="s">
        <v>21030</v>
      </c>
      <c r="AU10697" s="4" t="s">
        <v>456</v>
      </c>
      <c r="AV10697" s="4" t="s">
        <v>21010</v>
      </c>
      <c r="AW10697" s="4" t="s">
        <v>724</v>
      </c>
      <c r="AX10697" s="4"/>
      <c r="AY10697" s="4">
        <v>233851</v>
      </c>
      <c r="AZ10697" s="4">
        <v>448246</v>
      </c>
      <c r="BA10697" s="4" t="s">
        <v>29082</v>
      </c>
      <c r="BB10697" s="4" t="s">
        <v>29083</v>
      </c>
      <c r="BC10697" s="4">
        <v>40</v>
      </c>
      <c r="BD10697" t="str">
        <f>IF(AND(ADHOC!$G$15="",ADHOC!$S$4=""),"",IF(ADHOC!$G$15&lt;&gt;"",IF(ADHOC!$G$15=LEFT(Domein!$AS10697,LEN(ADHOC!$G$15)),MAX(Domein!BD$1:'Domein'!BD10696)+1,""),IF(ADHOC!$S$4=LEFT(Domein!$AS10697,LEN(ADHOC!$S$4)),MAX(Domein!BD$1:'Domein'!BD10696)+1,"")))</f>
        <v/>
      </c>
    </row>
    <row r="10698" spans="45:56" x14ac:dyDescent="0.2">
      <c r="AS10698" s="4" t="s">
        <v>35723</v>
      </c>
      <c r="AT10698" s="4" t="s">
        <v>35724</v>
      </c>
      <c r="AU10698" s="4" t="s">
        <v>456</v>
      </c>
      <c r="AV10698" s="4" t="s">
        <v>21010</v>
      </c>
      <c r="AW10698" s="4" t="s">
        <v>724</v>
      </c>
      <c r="AX10698" s="4"/>
      <c r="AY10698" s="4">
        <v>233992</v>
      </c>
      <c r="AZ10698" s="4">
        <v>445594</v>
      </c>
      <c r="BA10698" s="4" t="s">
        <v>35725</v>
      </c>
      <c r="BB10698" s="4" t="s">
        <v>35726</v>
      </c>
      <c r="BC10698" s="4">
        <v>40</v>
      </c>
      <c r="BD10698" t="str">
        <f>IF(AND(ADHOC!$G$15="",ADHOC!$S$4=""),"",IF(ADHOC!$G$15&lt;&gt;"",IF(ADHOC!$G$15=LEFT(Domein!$AS10698,LEN(ADHOC!$G$15)),MAX(Domein!BD$1:'Domein'!BD10697)+1,""),IF(ADHOC!$S$4=LEFT(Domein!$AS10698,LEN(ADHOC!$S$4)),MAX(Domein!BD$1:'Domein'!BD10697)+1,"")))</f>
        <v/>
      </c>
    </row>
    <row r="10699" spans="45:56" x14ac:dyDescent="0.2">
      <c r="AS10699" s="4" t="s">
        <v>4155</v>
      </c>
      <c r="AT10699" s="4" t="s">
        <v>4156</v>
      </c>
      <c r="AU10699" s="4" t="s">
        <v>456</v>
      </c>
      <c r="AV10699" s="4" t="s">
        <v>798</v>
      </c>
      <c r="AW10699" s="4" t="s">
        <v>724</v>
      </c>
      <c r="AX10699" s="4"/>
      <c r="AY10699" s="4">
        <v>191867</v>
      </c>
      <c r="AZ10699" s="4">
        <v>443245</v>
      </c>
      <c r="BA10699" s="4" t="s">
        <v>29084</v>
      </c>
      <c r="BB10699" s="4" t="s">
        <v>29085</v>
      </c>
      <c r="BC10699" s="4">
        <v>40</v>
      </c>
      <c r="BD10699" t="str">
        <f>IF(AND(ADHOC!$G$15="",ADHOC!$S$4=""),"",IF(ADHOC!$G$15&lt;&gt;"",IF(ADHOC!$G$15=LEFT(Domein!$AS10699,LEN(ADHOC!$G$15)),MAX(Domein!BD$1:'Domein'!BD10698)+1,""),IF(ADHOC!$S$4=LEFT(Domein!$AS10699,LEN(ADHOC!$S$4)),MAX(Domein!BD$1:'Domein'!BD10698)+1,"")))</f>
        <v/>
      </c>
    </row>
    <row r="10700" spans="45:56" x14ac:dyDescent="0.2">
      <c r="AS10700" s="4" t="s">
        <v>4157</v>
      </c>
      <c r="AT10700" s="4" t="s">
        <v>4158</v>
      </c>
      <c r="AU10700" s="4" t="s">
        <v>456</v>
      </c>
      <c r="AV10700" s="4" t="s">
        <v>798</v>
      </c>
      <c r="AW10700" s="4" t="s">
        <v>724</v>
      </c>
      <c r="AX10700" s="4"/>
      <c r="AY10700" s="4">
        <v>192807</v>
      </c>
      <c r="AZ10700" s="4">
        <v>443471</v>
      </c>
      <c r="BA10700" s="4" t="s">
        <v>29086</v>
      </c>
      <c r="BB10700" s="4" t="s">
        <v>29087</v>
      </c>
      <c r="BC10700" s="4">
        <v>40</v>
      </c>
      <c r="BD10700" t="str">
        <f>IF(AND(ADHOC!$G$15="",ADHOC!$S$4=""),"",IF(ADHOC!$G$15&lt;&gt;"",IF(ADHOC!$G$15=LEFT(Domein!$AS10700,LEN(ADHOC!$G$15)),MAX(Domein!BD$1:'Domein'!BD10699)+1,""),IF(ADHOC!$S$4=LEFT(Domein!$AS10700,LEN(ADHOC!$S$4)),MAX(Domein!BD$1:'Domein'!BD10699)+1,"")))</f>
        <v/>
      </c>
    </row>
    <row r="10701" spans="45:56" x14ac:dyDescent="0.2">
      <c r="AS10701" s="4" t="s">
        <v>4159</v>
      </c>
      <c r="AT10701" s="4" t="s">
        <v>4160</v>
      </c>
      <c r="AU10701" s="4" t="s">
        <v>456</v>
      </c>
      <c r="AV10701" s="4" t="s">
        <v>798</v>
      </c>
      <c r="AW10701" s="4" t="s">
        <v>724</v>
      </c>
      <c r="AX10701" s="4"/>
      <c r="AY10701" s="4">
        <v>191900</v>
      </c>
      <c r="AZ10701" s="4">
        <v>443500</v>
      </c>
      <c r="BA10701" s="4" t="s">
        <v>29088</v>
      </c>
      <c r="BB10701" s="4" t="s">
        <v>29089</v>
      </c>
      <c r="BC10701" s="4">
        <v>40</v>
      </c>
      <c r="BD10701" t="str">
        <f>IF(AND(ADHOC!$G$15="",ADHOC!$S$4=""),"",IF(ADHOC!$G$15&lt;&gt;"",IF(ADHOC!$G$15=LEFT(Domein!$AS10701,LEN(ADHOC!$G$15)),MAX(Domein!BD$1:'Domein'!BD10700)+1,""),IF(ADHOC!$S$4=LEFT(Domein!$AS10701,LEN(ADHOC!$S$4)),MAX(Domein!BD$1:'Domein'!BD10700)+1,"")))</f>
        <v/>
      </c>
    </row>
    <row r="10702" spans="45:56" x14ac:dyDescent="0.2">
      <c r="AS10702" s="4" t="s">
        <v>4161</v>
      </c>
      <c r="AT10702" s="4" t="s">
        <v>4162</v>
      </c>
      <c r="AU10702" s="4" t="s">
        <v>456</v>
      </c>
      <c r="AV10702" s="4" t="s">
        <v>798</v>
      </c>
      <c r="AW10702" s="4" t="s">
        <v>724</v>
      </c>
      <c r="AX10702" s="4"/>
      <c r="AY10702" s="4">
        <v>193238</v>
      </c>
      <c r="AZ10702" s="4">
        <v>446143</v>
      </c>
      <c r="BA10702" s="4" t="s">
        <v>29090</v>
      </c>
      <c r="BB10702" s="4" t="s">
        <v>29091</v>
      </c>
      <c r="BC10702" s="4">
        <v>40</v>
      </c>
      <c r="BD10702" t="str">
        <f>IF(AND(ADHOC!$G$15="",ADHOC!$S$4=""),"",IF(ADHOC!$G$15&lt;&gt;"",IF(ADHOC!$G$15=LEFT(Domein!$AS10702,LEN(ADHOC!$G$15)),MAX(Domein!BD$1:'Domein'!BD10701)+1,""),IF(ADHOC!$S$4=LEFT(Domein!$AS10702,LEN(ADHOC!$S$4)),MAX(Domein!BD$1:'Domein'!BD10701)+1,"")))</f>
        <v/>
      </c>
    </row>
    <row r="10703" spans="45:56" x14ac:dyDescent="0.2">
      <c r="AS10703" s="4" t="s">
        <v>4163</v>
      </c>
      <c r="AT10703" s="4" t="s">
        <v>4164</v>
      </c>
      <c r="AU10703" s="4" t="s">
        <v>456</v>
      </c>
      <c r="AV10703" s="4" t="s">
        <v>798</v>
      </c>
      <c r="AW10703" s="4" t="s">
        <v>724</v>
      </c>
      <c r="AX10703" s="4"/>
      <c r="AY10703" s="4">
        <v>193253</v>
      </c>
      <c r="AZ10703" s="4">
        <v>446129</v>
      </c>
      <c r="BA10703" s="4" t="s">
        <v>29092</v>
      </c>
      <c r="BB10703" s="4" t="s">
        <v>29093</v>
      </c>
      <c r="BC10703" s="4">
        <v>40</v>
      </c>
      <c r="BD10703" t="str">
        <f>IF(AND(ADHOC!$G$15="",ADHOC!$S$4=""),"",IF(ADHOC!$G$15&lt;&gt;"",IF(ADHOC!$G$15=LEFT(Domein!$AS10703,LEN(ADHOC!$G$15)),MAX(Domein!BD$1:'Domein'!BD10702)+1,""),IF(ADHOC!$S$4=LEFT(Domein!$AS10703,LEN(ADHOC!$S$4)),MAX(Domein!BD$1:'Domein'!BD10702)+1,"")))</f>
        <v/>
      </c>
    </row>
    <row r="10704" spans="45:56" x14ac:dyDescent="0.2">
      <c r="AS10704" s="4" t="s">
        <v>4165</v>
      </c>
      <c r="AT10704" s="4" t="s">
        <v>4166</v>
      </c>
      <c r="AU10704" s="4" t="s">
        <v>456</v>
      </c>
      <c r="AV10704" s="4" t="s">
        <v>798</v>
      </c>
      <c r="AW10704" s="4" t="s">
        <v>724</v>
      </c>
      <c r="AX10704" s="4"/>
      <c r="AY10704" s="4">
        <v>193471</v>
      </c>
      <c r="AZ10704" s="4">
        <v>444547</v>
      </c>
      <c r="BA10704" s="4" t="s">
        <v>29094</v>
      </c>
      <c r="BB10704" s="4" t="s">
        <v>29095</v>
      </c>
      <c r="BC10704" s="4">
        <v>40</v>
      </c>
      <c r="BD10704" t="str">
        <f>IF(AND(ADHOC!$G$15="",ADHOC!$S$4=""),"",IF(ADHOC!$G$15&lt;&gt;"",IF(ADHOC!$G$15=LEFT(Domein!$AS10704,LEN(ADHOC!$G$15)),MAX(Domein!BD$1:'Domein'!BD10703)+1,""),IF(ADHOC!$S$4=LEFT(Domein!$AS10704,LEN(ADHOC!$S$4)),MAX(Domein!BD$1:'Domein'!BD10703)+1,"")))</f>
        <v/>
      </c>
    </row>
    <row r="10705" spans="45:56" x14ac:dyDescent="0.2">
      <c r="AS10705" s="4" t="s">
        <v>4167</v>
      </c>
      <c r="AT10705" s="4" t="s">
        <v>4166</v>
      </c>
      <c r="AU10705" s="4" t="s">
        <v>456</v>
      </c>
      <c r="AV10705" s="4" t="s">
        <v>798</v>
      </c>
      <c r="AW10705" s="4" t="s">
        <v>724</v>
      </c>
      <c r="AX10705" s="4"/>
      <c r="AY10705" s="4">
        <v>193445</v>
      </c>
      <c r="AZ10705" s="4">
        <v>444385</v>
      </c>
      <c r="BA10705" s="4" t="s">
        <v>29096</v>
      </c>
      <c r="BB10705" s="4" t="s">
        <v>29097</v>
      </c>
      <c r="BC10705" s="4">
        <v>40</v>
      </c>
      <c r="BD10705" t="str">
        <f>IF(AND(ADHOC!$G$15="",ADHOC!$S$4=""),"",IF(ADHOC!$G$15&lt;&gt;"",IF(ADHOC!$G$15=LEFT(Domein!$AS10705,LEN(ADHOC!$G$15)),MAX(Domein!BD$1:'Domein'!BD10704)+1,""),IF(ADHOC!$S$4=LEFT(Domein!$AS10705,LEN(ADHOC!$S$4)),MAX(Domein!BD$1:'Domein'!BD10704)+1,"")))</f>
        <v/>
      </c>
    </row>
    <row r="10706" spans="45:56" x14ac:dyDescent="0.2">
      <c r="AS10706" s="4" t="s">
        <v>4168</v>
      </c>
      <c r="AT10706" s="4" t="s">
        <v>4169</v>
      </c>
      <c r="AU10706" s="4" t="s">
        <v>456</v>
      </c>
      <c r="AV10706" s="4" t="s">
        <v>798</v>
      </c>
      <c r="AW10706" s="4" t="s">
        <v>724</v>
      </c>
      <c r="AX10706" s="4"/>
      <c r="AY10706" s="4">
        <v>193147</v>
      </c>
      <c r="AZ10706" s="4">
        <v>445427</v>
      </c>
      <c r="BA10706" s="4" t="s">
        <v>29098</v>
      </c>
      <c r="BB10706" s="4" t="s">
        <v>29099</v>
      </c>
      <c r="BC10706" s="4">
        <v>40</v>
      </c>
      <c r="BD10706" t="str">
        <f>IF(AND(ADHOC!$G$15="",ADHOC!$S$4=""),"",IF(ADHOC!$G$15&lt;&gt;"",IF(ADHOC!$G$15=LEFT(Domein!$AS10706,LEN(ADHOC!$G$15)),MAX(Domein!BD$1:'Domein'!BD10705)+1,""),IF(ADHOC!$S$4=LEFT(Domein!$AS10706,LEN(ADHOC!$S$4)),MAX(Domein!BD$1:'Domein'!BD10705)+1,"")))</f>
        <v/>
      </c>
    </row>
    <row r="10707" spans="45:56" x14ac:dyDescent="0.2">
      <c r="AS10707" s="4" t="s">
        <v>4170</v>
      </c>
      <c r="AT10707" s="4" t="s">
        <v>4171</v>
      </c>
      <c r="AU10707" s="4" t="s">
        <v>456</v>
      </c>
      <c r="AV10707" s="4" t="s">
        <v>798</v>
      </c>
      <c r="AW10707" s="4" t="s">
        <v>724</v>
      </c>
      <c r="AX10707" s="4"/>
      <c r="AY10707" s="4">
        <v>194051</v>
      </c>
      <c r="AZ10707" s="4">
        <v>443834</v>
      </c>
      <c r="BA10707" s="4" t="s">
        <v>29100</v>
      </c>
      <c r="BB10707" s="4" t="s">
        <v>29101</v>
      </c>
      <c r="BC10707" s="4">
        <v>40</v>
      </c>
      <c r="BD10707" t="str">
        <f>IF(AND(ADHOC!$G$15="",ADHOC!$S$4=""),"",IF(ADHOC!$G$15&lt;&gt;"",IF(ADHOC!$G$15=LEFT(Domein!$AS10707,LEN(ADHOC!$G$15)),MAX(Domein!BD$1:'Domein'!BD10706)+1,""),IF(ADHOC!$S$4=LEFT(Domein!$AS10707,LEN(ADHOC!$S$4)),MAX(Domein!BD$1:'Domein'!BD10706)+1,"")))</f>
        <v/>
      </c>
    </row>
    <row r="10708" spans="45:56" x14ac:dyDescent="0.2">
      <c r="AS10708" s="4" t="s">
        <v>4172</v>
      </c>
      <c r="AT10708" s="4" t="s">
        <v>4173</v>
      </c>
      <c r="AU10708" s="4" t="s">
        <v>456</v>
      </c>
      <c r="AV10708" s="4" t="s">
        <v>798</v>
      </c>
      <c r="AW10708" s="4" t="s">
        <v>724</v>
      </c>
      <c r="AX10708" s="4"/>
      <c r="AY10708" s="4">
        <v>193869</v>
      </c>
      <c r="AZ10708" s="4">
        <v>442872</v>
      </c>
      <c r="BA10708" s="4" t="s">
        <v>29102</v>
      </c>
      <c r="BB10708" s="4" t="s">
        <v>29103</v>
      </c>
      <c r="BC10708" s="4">
        <v>40</v>
      </c>
      <c r="BD10708" t="str">
        <f>IF(AND(ADHOC!$G$15="",ADHOC!$S$4=""),"",IF(ADHOC!$G$15&lt;&gt;"",IF(ADHOC!$G$15=LEFT(Domein!$AS10708,LEN(ADHOC!$G$15)),MAX(Domein!BD$1:'Domein'!BD10707)+1,""),IF(ADHOC!$S$4=LEFT(Domein!$AS10708,LEN(ADHOC!$S$4)),MAX(Domein!BD$1:'Domein'!BD10707)+1,"")))</f>
        <v/>
      </c>
    </row>
    <row r="10709" spans="45:56" x14ac:dyDescent="0.2">
      <c r="AS10709" s="4" t="s">
        <v>4174</v>
      </c>
      <c r="AT10709" s="4" t="s">
        <v>4175</v>
      </c>
      <c r="AU10709" s="4" t="s">
        <v>456</v>
      </c>
      <c r="AV10709" s="4" t="s">
        <v>798</v>
      </c>
      <c r="AW10709" s="4" t="s">
        <v>724</v>
      </c>
      <c r="AX10709" s="4"/>
      <c r="AY10709" s="4">
        <v>193771</v>
      </c>
      <c r="AZ10709" s="4">
        <v>444251</v>
      </c>
      <c r="BA10709" s="4" t="s">
        <v>29104</v>
      </c>
      <c r="BB10709" s="4" t="s">
        <v>29105</v>
      </c>
      <c r="BC10709" s="4">
        <v>40</v>
      </c>
      <c r="BD10709" t="str">
        <f>IF(AND(ADHOC!$G$15="",ADHOC!$S$4=""),"",IF(ADHOC!$G$15&lt;&gt;"",IF(ADHOC!$G$15=LEFT(Domein!$AS10709,LEN(ADHOC!$G$15)),MAX(Domein!BD$1:'Domein'!BD10708)+1,""),IF(ADHOC!$S$4=LEFT(Domein!$AS10709,LEN(ADHOC!$S$4)),MAX(Domein!BD$1:'Domein'!BD10708)+1,"")))</f>
        <v/>
      </c>
    </row>
    <row r="10710" spans="45:56" x14ac:dyDescent="0.2">
      <c r="AS10710" s="4" t="s">
        <v>4176</v>
      </c>
      <c r="AT10710" s="4" t="s">
        <v>4177</v>
      </c>
      <c r="AU10710" s="4" t="s">
        <v>456</v>
      </c>
      <c r="AV10710" s="4" t="s">
        <v>798</v>
      </c>
      <c r="AW10710" s="4" t="s">
        <v>724</v>
      </c>
      <c r="AX10710" s="4"/>
      <c r="AY10710" s="4">
        <v>194280</v>
      </c>
      <c r="AZ10710" s="4">
        <v>444511</v>
      </c>
      <c r="BA10710" s="4" t="s">
        <v>29106</v>
      </c>
      <c r="BB10710" s="4" t="s">
        <v>29107</v>
      </c>
      <c r="BC10710" s="4">
        <v>40</v>
      </c>
      <c r="BD10710" t="str">
        <f>IF(AND(ADHOC!$G$15="",ADHOC!$S$4=""),"",IF(ADHOC!$G$15&lt;&gt;"",IF(ADHOC!$G$15=LEFT(Domein!$AS10710,LEN(ADHOC!$G$15)),MAX(Domein!BD$1:'Domein'!BD10709)+1,""),IF(ADHOC!$S$4=LEFT(Domein!$AS10710,LEN(ADHOC!$S$4)),MAX(Domein!BD$1:'Domein'!BD10709)+1,"")))</f>
        <v/>
      </c>
    </row>
    <row r="10711" spans="45:56" x14ac:dyDescent="0.2">
      <c r="AS10711" s="4" t="s">
        <v>4178</v>
      </c>
      <c r="AT10711" s="4" t="s">
        <v>4179</v>
      </c>
      <c r="AU10711" s="4" t="s">
        <v>456</v>
      </c>
      <c r="AV10711" s="4" t="s">
        <v>798</v>
      </c>
      <c r="AW10711" s="4" t="s">
        <v>724</v>
      </c>
      <c r="AX10711" s="4"/>
      <c r="AY10711" s="4">
        <v>194591</v>
      </c>
      <c r="AZ10711" s="4">
        <v>443734</v>
      </c>
      <c r="BA10711" s="4" t="s">
        <v>29108</v>
      </c>
      <c r="BB10711" s="4" t="s">
        <v>29109</v>
      </c>
      <c r="BC10711" s="4">
        <v>40</v>
      </c>
      <c r="BD10711" t="str">
        <f>IF(AND(ADHOC!$G$15="",ADHOC!$S$4=""),"",IF(ADHOC!$G$15&lt;&gt;"",IF(ADHOC!$G$15=LEFT(Domein!$AS10711,LEN(ADHOC!$G$15)),MAX(Domein!BD$1:'Domein'!BD10710)+1,""),IF(ADHOC!$S$4=LEFT(Domein!$AS10711,LEN(ADHOC!$S$4)),MAX(Domein!BD$1:'Domein'!BD10710)+1,"")))</f>
        <v/>
      </c>
    </row>
    <row r="10712" spans="45:56" x14ac:dyDescent="0.2">
      <c r="AS10712" s="4" t="s">
        <v>4180</v>
      </c>
      <c r="AT10712" s="4" t="s">
        <v>4181</v>
      </c>
      <c r="AU10712" s="4" t="s">
        <v>456</v>
      </c>
      <c r="AV10712" s="4" t="s">
        <v>798</v>
      </c>
      <c r="AW10712" s="4" t="s">
        <v>724</v>
      </c>
      <c r="AX10712" s="4"/>
      <c r="AY10712" s="4">
        <v>193624</v>
      </c>
      <c r="AZ10712" s="4">
        <v>443542</v>
      </c>
      <c r="BA10712" s="4" t="s">
        <v>29110</v>
      </c>
      <c r="BB10712" s="4" t="s">
        <v>29111</v>
      </c>
      <c r="BC10712" s="4">
        <v>40</v>
      </c>
      <c r="BD10712" t="str">
        <f>IF(AND(ADHOC!$G$15="",ADHOC!$S$4=""),"",IF(ADHOC!$G$15&lt;&gt;"",IF(ADHOC!$G$15=LEFT(Domein!$AS10712,LEN(ADHOC!$G$15)),MAX(Domein!BD$1:'Domein'!BD10711)+1,""),IF(ADHOC!$S$4=LEFT(Domein!$AS10712,LEN(ADHOC!$S$4)),MAX(Domein!BD$1:'Domein'!BD10711)+1,"")))</f>
        <v/>
      </c>
    </row>
    <row r="10713" spans="45:56" x14ac:dyDescent="0.2">
      <c r="AS10713" s="4" t="s">
        <v>4182</v>
      </c>
      <c r="AT10713" s="4" t="s">
        <v>4183</v>
      </c>
      <c r="AU10713" s="4" t="s">
        <v>456</v>
      </c>
      <c r="AV10713" s="4" t="s">
        <v>798</v>
      </c>
      <c r="AW10713" s="4" t="s">
        <v>724</v>
      </c>
      <c r="AX10713" s="4"/>
      <c r="AY10713" s="4">
        <v>195310</v>
      </c>
      <c r="AZ10713" s="4">
        <v>443674</v>
      </c>
      <c r="BA10713" s="4" t="s">
        <v>29112</v>
      </c>
      <c r="BB10713" s="4" t="s">
        <v>29113</v>
      </c>
      <c r="BC10713" s="4">
        <v>40</v>
      </c>
      <c r="BD10713" t="str">
        <f>IF(AND(ADHOC!$G$15="",ADHOC!$S$4=""),"",IF(ADHOC!$G$15&lt;&gt;"",IF(ADHOC!$G$15=LEFT(Domein!$AS10713,LEN(ADHOC!$G$15)),MAX(Domein!BD$1:'Domein'!BD10712)+1,""),IF(ADHOC!$S$4=LEFT(Domein!$AS10713,LEN(ADHOC!$S$4)),MAX(Domein!BD$1:'Domein'!BD10712)+1,"")))</f>
        <v/>
      </c>
    </row>
    <row r="10714" spans="45:56" x14ac:dyDescent="0.2">
      <c r="AS10714" s="4" t="s">
        <v>4184</v>
      </c>
      <c r="AT10714" s="4" t="s">
        <v>4185</v>
      </c>
      <c r="AU10714" s="4" t="s">
        <v>456</v>
      </c>
      <c r="AV10714" s="4" t="s">
        <v>798</v>
      </c>
      <c r="AW10714" s="4" t="s">
        <v>724</v>
      </c>
      <c r="AX10714" s="4"/>
      <c r="AY10714" s="4">
        <v>191994</v>
      </c>
      <c r="AZ10714" s="4">
        <v>444251</v>
      </c>
      <c r="BA10714" s="4" t="s">
        <v>29114</v>
      </c>
      <c r="BB10714" s="4" t="s">
        <v>29115</v>
      </c>
      <c r="BC10714" s="4">
        <v>40</v>
      </c>
      <c r="BD10714" t="str">
        <f>IF(AND(ADHOC!$G$15="",ADHOC!$S$4=""),"",IF(ADHOC!$G$15&lt;&gt;"",IF(ADHOC!$G$15=LEFT(Domein!$AS10714,LEN(ADHOC!$G$15)),MAX(Domein!BD$1:'Domein'!BD10713)+1,""),IF(ADHOC!$S$4=LEFT(Domein!$AS10714,LEN(ADHOC!$S$4)),MAX(Domein!BD$1:'Domein'!BD10713)+1,"")))</f>
        <v/>
      </c>
    </row>
    <row r="10715" spans="45:56" x14ac:dyDescent="0.2">
      <c r="AS10715" s="4" t="s">
        <v>4186</v>
      </c>
      <c r="AT10715" s="4" t="s">
        <v>4175</v>
      </c>
      <c r="AU10715" s="4" t="s">
        <v>456</v>
      </c>
      <c r="AV10715" s="4" t="s">
        <v>798</v>
      </c>
      <c r="AW10715" s="4" t="s">
        <v>724</v>
      </c>
      <c r="AX10715" s="4"/>
      <c r="AY10715" s="4">
        <v>193160</v>
      </c>
      <c r="AZ10715" s="4">
        <v>443957</v>
      </c>
      <c r="BA10715" s="4" t="s">
        <v>29116</v>
      </c>
      <c r="BB10715" s="4" t="s">
        <v>29117</v>
      </c>
      <c r="BC10715" s="4">
        <v>40</v>
      </c>
      <c r="BD10715" t="str">
        <f>IF(AND(ADHOC!$G$15="",ADHOC!$S$4=""),"",IF(ADHOC!$G$15&lt;&gt;"",IF(ADHOC!$G$15=LEFT(Domein!$AS10715,LEN(ADHOC!$G$15)),MAX(Domein!BD$1:'Domein'!BD10714)+1,""),IF(ADHOC!$S$4=LEFT(Domein!$AS10715,LEN(ADHOC!$S$4)),MAX(Domein!BD$1:'Domein'!BD10714)+1,"")))</f>
        <v/>
      </c>
    </row>
    <row r="10716" spans="45:56" x14ac:dyDescent="0.2">
      <c r="AS10716" s="4" t="s">
        <v>4187</v>
      </c>
      <c r="AT10716" s="4" t="s">
        <v>4188</v>
      </c>
      <c r="AU10716" s="4" t="s">
        <v>456</v>
      </c>
      <c r="AV10716" s="4" t="s">
        <v>798</v>
      </c>
      <c r="AW10716" s="4" t="s">
        <v>724</v>
      </c>
      <c r="AX10716" s="4"/>
      <c r="AY10716" s="4">
        <v>192974</v>
      </c>
      <c r="AZ10716" s="4">
        <v>442922</v>
      </c>
      <c r="BA10716" s="4" t="s">
        <v>29118</v>
      </c>
      <c r="BB10716" s="4" t="s">
        <v>29119</v>
      </c>
      <c r="BC10716" s="4">
        <v>40</v>
      </c>
      <c r="BD10716" t="str">
        <f>IF(AND(ADHOC!$G$15="",ADHOC!$S$4=""),"",IF(ADHOC!$G$15&lt;&gt;"",IF(ADHOC!$G$15=LEFT(Domein!$AS10716,LEN(ADHOC!$G$15)),MAX(Domein!BD$1:'Domein'!BD10715)+1,""),IF(ADHOC!$S$4=LEFT(Domein!$AS10716,LEN(ADHOC!$S$4)),MAX(Domein!BD$1:'Domein'!BD10715)+1,"")))</f>
        <v/>
      </c>
    </row>
    <row r="10717" spans="45:56" x14ac:dyDescent="0.2">
      <c r="AS10717" s="4" t="s">
        <v>4189</v>
      </c>
      <c r="AT10717" s="4" t="s">
        <v>4190</v>
      </c>
      <c r="AU10717" s="4" t="s">
        <v>456</v>
      </c>
      <c r="AV10717" s="4" t="s">
        <v>798</v>
      </c>
      <c r="AW10717" s="4" t="s">
        <v>724</v>
      </c>
      <c r="AX10717" s="4"/>
      <c r="AY10717" s="4">
        <v>193416</v>
      </c>
      <c r="AZ10717" s="4">
        <v>443357</v>
      </c>
      <c r="BA10717" s="4" t="s">
        <v>29120</v>
      </c>
      <c r="BB10717" s="4" t="s">
        <v>29121</v>
      </c>
      <c r="BC10717" s="4">
        <v>40</v>
      </c>
      <c r="BD10717" t="str">
        <f>IF(AND(ADHOC!$G$15="",ADHOC!$S$4=""),"",IF(ADHOC!$G$15&lt;&gt;"",IF(ADHOC!$G$15=LEFT(Domein!$AS10717,LEN(ADHOC!$G$15)),MAX(Domein!BD$1:'Domein'!BD10716)+1,""),IF(ADHOC!$S$4=LEFT(Domein!$AS10717,LEN(ADHOC!$S$4)),MAX(Domein!BD$1:'Domein'!BD10716)+1,"")))</f>
        <v/>
      </c>
    </row>
    <row r="10718" spans="45:56" x14ac:dyDescent="0.2">
      <c r="AS10718" s="4" t="s">
        <v>4191</v>
      </c>
      <c r="AT10718" s="4" t="s">
        <v>4192</v>
      </c>
      <c r="AU10718" s="4" t="s">
        <v>456</v>
      </c>
      <c r="AV10718" s="4" t="s">
        <v>798</v>
      </c>
      <c r="AW10718" s="4" t="s">
        <v>724</v>
      </c>
      <c r="AX10718" s="4"/>
      <c r="AY10718" s="4">
        <v>194362</v>
      </c>
      <c r="AZ10718" s="4">
        <v>443575</v>
      </c>
      <c r="BA10718" s="4" t="s">
        <v>29122</v>
      </c>
      <c r="BB10718" s="4" t="s">
        <v>29123</v>
      </c>
      <c r="BC10718" s="4">
        <v>40</v>
      </c>
      <c r="BD10718" t="str">
        <f>IF(AND(ADHOC!$G$15="",ADHOC!$S$4=""),"",IF(ADHOC!$G$15&lt;&gt;"",IF(ADHOC!$G$15=LEFT(Domein!$AS10718,LEN(ADHOC!$G$15)),MAX(Domein!BD$1:'Domein'!BD10717)+1,""),IF(ADHOC!$S$4=LEFT(Domein!$AS10718,LEN(ADHOC!$S$4)),MAX(Domein!BD$1:'Domein'!BD10717)+1,"")))</f>
        <v/>
      </c>
    </row>
    <row r="10719" spans="45:56" x14ac:dyDescent="0.2">
      <c r="AS10719" s="4" t="s">
        <v>4193</v>
      </c>
      <c r="AT10719" s="4" t="s">
        <v>4194</v>
      </c>
      <c r="AU10719" s="4" t="s">
        <v>456</v>
      </c>
      <c r="AV10719" s="4" t="s">
        <v>798</v>
      </c>
      <c r="AW10719" s="4" t="s">
        <v>724</v>
      </c>
      <c r="AX10719" s="4"/>
      <c r="AY10719" s="4">
        <v>193241</v>
      </c>
      <c r="AZ10719" s="4">
        <v>444944</v>
      </c>
      <c r="BA10719" s="4" t="s">
        <v>29124</v>
      </c>
      <c r="BB10719" s="4" t="s">
        <v>29125</v>
      </c>
      <c r="BC10719" s="4">
        <v>40</v>
      </c>
      <c r="BD10719" t="str">
        <f>IF(AND(ADHOC!$G$15="",ADHOC!$S$4=""),"",IF(ADHOC!$G$15&lt;&gt;"",IF(ADHOC!$G$15=LEFT(Domein!$AS10719,LEN(ADHOC!$G$15)),MAX(Domein!BD$1:'Domein'!BD10718)+1,""),IF(ADHOC!$S$4=LEFT(Domein!$AS10719,LEN(ADHOC!$S$4)),MAX(Domein!BD$1:'Domein'!BD10718)+1,"")))</f>
        <v/>
      </c>
    </row>
    <row r="10720" spans="45:56" x14ac:dyDescent="0.2">
      <c r="AS10720" s="4" t="s">
        <v>4195</v>
      </c>
      <c r="AT10720" s="4" t="s">
        <v>4196</v>
      </c>
      <c r="AU10720" s="4" t="s">
        <v>456</v>
      </c>
      <c r="AV10720" s="4" t="s">
        <v>798</v>
      </c>
      <c r="AW10720" s="4" t="s">
        <v>724</v>
      </c>
      <c r="AX10720" s="4"/>
      <c r="AY10720" s="4">
        <v>193402</v>
      </c>
      <c r="AZ10720" s="4">
        <v>444657</v>
      </c>
      <c r="BA10720" s="4" t="s">
        <v>29126</v>
      </c>
      <c r="BB10720" s="4" t="s">
        <v>29127</v>
      </c>
      <c r="BC10720" s="4">
        <v>40</v>
      </c>
      <c r="BD10720" t="str">
        <f>IF(AND(ADHOC!$G$15="",ADHOC!$S$4=""),"",IF(ADHOC!$G$15&lt;&gt;"",IF(ADHOC!$G$15=LEFT(Domein!$AS10720,LEN(ADHOC!$G$15)),MAX(Domein!BD$1:'Domein'!BD10719)+1,""),IF(ADHOC!$S$4=LEFT(Domein!$AS10720,LEN(ADHOC!$S$4)),MAX(Domein!BD$1:'Domein'!BD10719)+1,"")))</f>
        <v/>
      </c>
    </row>
    <row r="10721" spans="45:56" x14ac:dyDescent="0.2">
      <c r="AS10721" s="4" t="s">
        <v>4197</v>
      </c>
      <c r="AT10721" s="4" t="s">
        <v>4198</v>
      </c>
      <c r="AU10721" s="4" t="s">
        <v>456</v>
      </c>
      <c r="AV10721" s="4" t="s">
        <v>798</v>
      </c>
      <c r="AW10721" s="4" t="s">
        <v>724</v>
      </c>
      <c r="AX10721" s="4"/>
      <c r="AY10721" s="4">
        <v>192169</v>
      </c>
      <c r="AZ10721" s="4">
        <v>443960</v>
      </c>
      <c r="BA10721" s="4" t="s">
        <v>29128</v>
      </c>
      <c r="BB10721" s="4" t="s">
        <v>29129</v>
      </c>
      <c r="BC10721" s="4">
        <v>40</v>
      </c>
      <c r="BD10721" t="str">
        <f>IF(AND(ADHOC!$G$15="",ADHOC!$S$4=""),"",IF(ADHOC!$G$15&lt;&gt;"",IF(ADHOC!$G$15=LEFT(Domein!$AS10721,LEN(ADHOC!$G$15)),MAX(Domein!BD$1:'Domein'!BD10720)+1,""),IF(ADHOC!$S$4=LEFT(Domein!$AS10721,LEN(ADHOC!$S$4)),MAX(Domein!BD$1:'Domein'!BD10720)+1,"")))</f>
        <v/>
      </c>
    </row>
    <row r="10722" spans="45:56" x14ac:dyDescent="0.2">
      <c r="AS10722" s="4" t="s">
        <v>4199</v>
      </c>
      <c r="AT10722" s="4" t="s">
        <v>4200</v>
      </c>
      <c r="AU10722" s="4" t="s">
        <v>456</v>
      </c>
      <c r="AV10722" s="4" t="s">
        <v>798</v>
      </c>
      <c r="AW10722" s="4" t="s">
        <v>724</v>
      </c>
      <c r="AX10722" s="4"/>
      <c r="AY10722" s="4">
        <v>192625</v>
      </c>
      <c r="AZ10722" s="4">
        <v>443705</v>
      </c>
      <c r="BA10722" s="4" t="s">
        <v>29130</v>
      </c>
      <c r="BB10722" s="4" t="s">
        <v>23817</v>
      </c>
      <c r="BC10722" s="4">
        <v>40</v>
      </c>
      <c r="BD10722" t="str">
        <f>IF(AND(ADHOC!$G$15="",ADHOC!$S$4=""),"",IF(ADHOC!$G$15&lt;&gt;"",IF(ADHOC!$G$15=LEFT(Domein!$AS10722,LEN(ADHOC!$G$15)),MAX(Domein!BD$1:'Domein'!BD10721)+1,""),IF(ADHOC!$S$4=LEFT(Domein!$AS10722,LEN(ADHOC!$S$4)),MAX(Domein!BD$1:'Domein'!BD10721)+1,"")))</f>
        <v/>
      </c>
    </row>
    <row r="10723" spans="45:56" x14ac:dyDescent="0.2">
      <c r="AS10723" s="4" t="s">
        <v>4201</v>
      </c>
      <c r="AT10723" s="4" t="s">
        <v>4202</v>
      </c>
      <c r="AU10723" s="4" t="s">
        <v>456</v>
      </c>
      <c r="AV10723" s="4" t="s">
        <v>798</v>
      </c>
      <c r="AW10723" s="4" t="s">
        <v>724</v>
      </c>
      <c r="AX10723" s="4"/>
      <c r="AY10723" s="4">
        <v>194725</v>
      </c>
      <c r="AZ10723" s="4">
        <v>443847</v>
      </c>
      <c r="BA10723" s="4" t="s">
        <v>29131</v>
      </c>
      <c r="BB10723" s="4" t="s">
        <v>24337</v>
      </c>
      <c r="BC10723" s="4">
        <v>40</v>
      </c>
      <c r="BD10723" t="str">
        <f>IF(AND(ADHOC!$G$15="",ADHOC!$S$4=""),"",IF(ADHOC!$G$15&lt;&gt;"",IF(ADHOC!$G$15=LEFT(Domein!$AS10723,LEN(ADHOC!$G$15)),MAX(Domein!BD$1:'Domein'!BD10722)+1,""),IF(ADHOC!$S$4=LEFT(Domein!$AS10723,LEN(ADHOC!$S$4)),MAX(Domein!BD$1:'Domein'!BD10722)+1,"")))</f>
        <v/>
      </c>
    </row>
    <row r="10724" spans="45:56" x14ac:dyDescent="0.2">
      <c r="AS10724" s="4" t="s">
        <v>4203</v>
      </c>
      <c r="AT10724" s="4" t="s">
        <v>4204</v>
      </c>
      <c r="AU10724" s="4" t="s">
        <v>456</v>
      </c>
      <c r="AV10724" s="4" t="s">
        <v>798</v>
      </c>
      <c r="AW10724" s="4" t="s">
        <v>724</v>
      </c>
      <c r="AX10724" s="4"/>
      <c r="AY10724" s="4">
        <v>195021</v>
      </c>
      <c r="AZ10724" s="4">
        <v>443488</v>
      </c>
      <c r="BA10724" s="4" t="s">
        <v>29086</v>
      </c>
      <c r="BB10724" s="4" t="s">
        <v>29132</v>
      </c>
      <c r="BC10724" s="4">
        <v>40</v>
      </c>
      <c r="BD10724" t="str">
        <f>IF(AND(ADHOC!$G$15="",ADHOC!$S$4=""),"",IF(ADHOC!$G$15&lt;&gt;"",IF(ADHOC!$G$15=LEFT(Domein!$AS10724,LEN(ADHOC!$G$15)),MAX(Domein!BD$1:'Domein'!BD10723)+1,""),IF(ADHOC!$S$4=LEFT(Domein!$AS10724,LEN(ADHOC!$S$4)),MAX(Domein!BD$1:'Domein'!BD10723)+1,"")))</f>
        <v/>
      </c>
    </row>
    <row r="10725" spans="45:56" x14ac:dyDescent="0.2">
      <c r="AS10725" s="4" t="s">
        <v>4205</v>
      </c>
      <c r="AT10725" s="4" t="s">
        <v>4206</v>
      </c>
      <c r="AU10725" s="4" t="s">
        <v>456</v>
      </c>
      <c r="AV10725" s="4" t="s">
        <v>798</v>
      </c>
      <c r="AW10725" s="4" t="s">
        <v>724</v>
      </c>
      <c r="AX10725" s="4"/>
      <c r="AY10725" s="4">
        <v>192180</v>
      </c>
      <c r="AZ10725" s="4">
        <v>444064</v>
      </c>
      <c r="BA10725" s="4" t="s">
        <v>29133</v>
      </c>
      <c r="BB10725" s="4" t="s">
        <v>29134</v>
      </c>
      <c r="BC10725" s="4">
        <v>40</v>
      </c>
      <c r="BD10725" t="str">
        <f>IF(AND(ADHOC!$G$15="",ADHOC!$S$4=""),"",IF(ADHOC!$G$15&lt;&gt;"",IF(ADHOC!$G$15=LEFT(Domein!$AS10725,LEN(ADHOC!$G$15)),MAX(Domein!BD$1:'Domein'!BD10724)+1,""),IF(ADHOC!$S$4=LEFT(Domein!$AS10725,LEN(ADHOC!$S$4)),MAX(Domein!BD$1:'Domein'!BD10724)+1,"")))</f>
        <v/>
      </c>
    </row>
    <row r="10726" spans="45:56" x14ac:dyDescent="0.2">
      <c r="AS10726" s="4" t="s">
        <v>4207</v>
      </c>
      <c r="AT10726" s="4" t="s">
        <v>4208</v>
      </c>
      <c r="AU10726" s="4" t="s">
        <v>456</v>
      </c>
      <c r="AV10726" s="4" t="s">
        <v>798</v>
      </c>
      <c r="AW10726" s="4" t="s">
        <v>724</v>
      </c>
      <c r="AX10726" s="4"/>
      <c r="AY10726" s="4">
        <v>193191</v>
      </c>
      <c r="AZ10726" s="4">
        <v>443356</v>
      </c>
      <c r="BA10726" s="4" t="s">
        <v>29135</v>
      </c>
      <c r="BB10726" s="4" t="s">
        <v>29136</v>
      </c>
      <c r="BC10726" s="4">
        <v>40</v>
      </c>
      <c r="BD10726" t="str">
        <f>IF(AND(ADHOC!$G$15="",ADHOC!$S$4=""),"",IF(ADHOC!$G$15&lt;&gt;"",IF(ADHOC!$G$15=LEFT(Domein!$AS10726,LEN(ADHOC!$G$15)),MAX(Domein!BD$1:'Domein'!BD10725)+1,""),IF(ADHOC!$S$4=LEFT(Domein!$AS10726,LEN(ADHOC!$S$4)),MAX(Domein!BD$1:'Domein'!BD10725)+1,"")))</f>
        <v/>
      </c>
    </row>
    <row r="10727" spans="45:56" x14ac:dyDescent="0.2">
      <c r="AS10727" s="4" t="s">
        <v>4209</v>
      </c>
      <c r="AT10727" s="4" t="s">
        <v>4210</v>
      </c>
      <c r="AU10727" s="4" t="s">
        <v>456</v>
      </c>
      <c r="AV10727" s="4" t="s">
        <v>798</v>
      </c>
      <c r="AW10727" s="4" t="s">
        <v>724</v>
      </c>
      <c r="AX10727" s="4"/>
      <c r="AY10727" s="4">
        <v>191846</v>
      </c>
      <c r="AZ10727" s="4">
        <v>443239</v>
      </c>
      <c r="BA10727" s="4" t="s">
        <v>29137</v>
      </c>
      <c r="BB10727" s="4" t="s">
        <v>29138</v>
      </c>
      <c r="BC10727" s="4">
        <v>40</v>
      </c>
      <c r="BD10727" t="str">
        <f>IF(AND(ADHOC!$G$15="",ADHOC!$S$4=""),"",IF(ADHOC!$G$15&lt;&gt;"",IF(ADHOC!$G$15=LEFT(Domein!$AS10727,LEN(ADHOC!$G$15)),MAX(Domein!BD$1:'Domein'!BD10726)+1,""),IF(ADHOC!$S$4=LEFT(Domein!$AS10727,LEN(ADHOC!$S$4)),MAX(Domein!BD$1:'Domein'!BD10726)+1,"")))</f>
        <v/>
      </c>
    </row>
    <row r="10728" spans="45:56" x14ac:dyDescent="0.2">
      <c r="AS10728" s="4" t="s">
        <v>4211</v>
      </c>
      <c r="AT10728" s="4" t="s">
        <v>4212</v>
      </c>
      <c r="AU10728" s="4" t="s">
        <v>456</v>
      </c>
      <c r="AV10728" s="4" t="s">
        <v>798</v>
      </c>
      <c r="AW10728" s="4" t="s">
        <v>724</v>
      </c>
      <c r="AX10728" s="4"/>
      <c r="AY10728" s="4">
        <v>191250</v>
      </c>
      <c r="AZ10728" s="4">
        <v>443739</v>
      </c>
      <c r="BA10728" s="4" t="s">
        <v>29139</v>
      </c>
      <c r="BB10728" s="4" t="s">
        <v>29140</v>
      </c>
      <c r="BC10728" s="4">
        <v>40</v>
      </c>
      <c r="BD10728" t="str">
        <f>IF(AND(ADHOC!$G$15="",ADHOC!$S$4=""),"",IF(ADHOC!$G$15&lt;&gt;"",IF(ADHOC!$G$15=LEFT(Domein!$AS10728,LEN(ADHOC!$G$15)),MAX(Domein!BD$1:'Domein'!BD10727)+1,""),IF(ADHOC!$S$4=LEFT(Domein!$AS10728,LEN(ADHOC!$S$4)),MAX(Domein!BD$1:'Domein'!BD10727)+1,"")))</f>
        <v/>
      </c>
    </row>
    <row r="10729" spans="45:56" x14ac:dyDescent="0.2">
      <c r="AS10729" s="4" t="s">
        <v>4213</v>
      </c>
      <c r="AT10729" s="4" t="s">
        <v>4214</v>
      </c>
      <c r="AU10729" s="4" t="s">
        <v>456</v>
      </c>
      <c r="AV10729" s="4" t="s">
        <v>798</v>
      </c>
      <c r="AW10729" s="4" t="s">
        <v>724</v>
      </c>
      <c r="AX10729" s="4"/>
      <c r="AY10729" s="4">
        <v>192812</v>
      </c>
      <c r="AZ10729" s="4">
        <v>443509</v>
      </c>
      <c r="BA10729" s="4" t="s">
        <v>29141</v>
      </c>
      <c r="BB10729" s="4" t="s">
        <v>29142</v>
      </c>
      <c r="BC10729" s="4">
        <v>40</v>
      </c>
      <c r="BD10729" t="str">
        <f>IF(AND(ADHOC!$G$15="",ADHOC!$S$4=""),"",IF(ADHOC!$G$15&lt;&gt;"",IF(ADHOC!$G$15=LEFT(Domein!$AS10729,LEN(ADHOC!$G$15)),MAX(Domein!BD$1:'Domein'!BD10728)+1,""),IF(ADHOC!$S$4=LEFT(Domein!$AS10729,LEN(ADHOC!$S$4)),MAX(Domein!BD$1:'Domein'!BD10728)+1,"")))</f>
        <v/>
      </c>
    </row>
    <row r="10730" spans="45:56" x14ac:dyDescent="0.2">
      <c r="AS10730" s="4" t="s">
        <v>21031</v>
      </c>
      <c r="AT10730" s="4" t="s">
        <v>21032</v>
      </c>
      <c r="AU10730" s="4" t="s">
        <v>456</v>
      </c>
      <c r="AV10730" s="4" t="s">
        <v>21010</v>
      </c>
      <c r="AW10730" s="4" t="s">
        <v>724</v>
      </c>
      <c r="AX10730" s="4"/>
      <c r="AY10730" s="4">
        <v>237125</v>
      </c>
      <c r="AZ10730" s="4">
        <v>448736</v>
      </c>
      <c r="BA10730" s="4" t="s">
        <v>29143</v>
      </c>
      <c r="BB10730" s="4" t="s">
        <v>29144</v>
      </c>
      <c r="BC10730" s="4">
        <v>40</v>
      </c>
      <c r="BD10730" t="str">
        <f>IF(AND(ADHOC!$G$15="",ADHOC!$S$4=""),"",IF(ADHOC!$G$15&lt;&gt;"",IF(ADHOC!$G$15=LEFT(Domein!$AS10730,LEN(ADHOC!$G$15)),MAX(Domein!BD$1:'Domein'!BD10729)+1,""),IF(ADHOC!$S$4=LEFT(Domein!$AS10730,LEN(ADHOC!$S$4)),MAX(Domein!BD$1:'Domein'!BD10729)+1,"")))</f>
        <v/>
      </c>
    </row>
    <row r="10731" spans="45:56" x14ac:dyDescent="0.2">
      <c r="AS10731" s="4" t="s">
        <v>4215</v>
      </c>
      <c r="AT10731" s="4" t="s">
        <v>4216</v>
      </c>
      <c r="AU10731" s="4" t="s">
        <v>456</v>
      </c>
      <c r="AV10731" s="4" t="s">
        <v>798</v>
      </c>
      <c r="AW10731" s="4" t="s">
        <v>724</v>
      </c>
      <c r="AX10731" s="4"/>
      <c r="AY10731" s="4"/>
      <c r="AZ10731" s="4"/>
      <c r="BA10731" s="4"/>
      <c r="BB10731" s="4"/>
      <c r="BC10731" s="4">
        <v>40</v>
      </c>
      <c r="BD10731" t="str">
        <f>IF(AND(ADHOC!$G$15="",ADHOC!$S$4=""),"",IF(ADHOC!$G$15&lt;&gt;"",IF(ADHOC!$G$15=LEFT(Domein!$AS10731,LEN(ADHOC!$G$15)),MAX(Domein!BD$1:'Domein'!BD10730)+1,""),IF(ADHOC!$S$4=LEFT(Domein!$AS10731,LEN(ADHOC!$S$4)),MAX(Domein!BD$1:'Domein'!BD10730)+1,"")))</f>
        <v/>
      </c>
    </row>
    <row r="10732" spans="45:56" x14ac:dyDescent="0.2">
      <c r="AS10732" s="4" t="s">
        <v>4217</v>
      </c>
      <c r="AT10732" s="4" t="s">
        <v>4216</v>
      </c>
      <c r="AU10732" s="4" t="s">
        <v>456</v>
      </c>
      <c r="AV10732" s="4" t="s">
        <v>798</v>
      </c>
      <c r="AW10732" s="4" t="s">
        <v>724</v>
      </c>
      <c r="AX10732" s="4"/>
      <c r="AY10732" s="4">
        <v>221976</v>
      </c>
      <c r="AZ10732" s="4">
        <v>437612</v>
      </c>
      <c r="BA10732" s="4" t="s">
        <v>29145</v>
      </c>
      <c r="BB10732" s="4" t="s">
        <v>29146</v>
      </c>
      <c r="BC10732" s="4">
        <v>40</v>
      </c>
      <c r="BD10732" t="str">
        <f>IF(AND(ADHOC!$G$15="",ADHOC!$S$4=""),"",IF(ADHOC!$G$15&lt;&gt;"",IF(ADHOC!$G$15=LEFT(Domein!$AS10732,LEN(ADHOC!$G$15)),MAX(Domein!BD$1:'Domein'!BD10731)+1,""),IF(ADHOC!$S$4=LEFT(Domein!$AS10732,LEN(ADHOC!$S$4)),MAX(Domein!BD$1:'Domein'!BD10731)+1,"")))</f>
        <v/>
      </c>
    </row>
    <row r="10733" spans="45:56" x14ac:dyDescent="0.2">
      <c r="AS10733" s="4" t="s">
        <v>38204</v>
      </c>
      <c r="AT10733" s="4" t="s">
        <v>38205</v>
      </c>
      <c r="AU10733" s="4" t="s">
        <v>456</v>
      </c>
      <c r="AV10733" s="4" t="s">
        <v>798</v>
      </c>
      <c r="AW10733" s="4" t="s">
        <v>724</v>
      </c>
      <c r="AX10733" s="4"/>
      <c r="AY10733" s="4">
        <v>222551</v>
      </c>
      <c r="AZ10733" s="4">
        <v>438028</v>
      </c>
      <c r="BA10733" s="4" t="s">
        <v>38206</v>
      </c>
      <c r="BB10733" s="4" t="s">
        <v>38207</v>
      </c>
      <c r="BC10733" s="4">
        <v>40</v>
      </c>
      <c r="BD10733" t="str">
        <f>IF(AND(ADHOC!$G$15="",ADHOC!$S$4=""),"",IF(ADHOC!$G$15&lt;&gt;"",IF(ADHOC!$G$15=LEFT(Domein!$AS10733,LEN(ADHOC!$G$15)),MAX(Domein!BD$1:'Domein'!BD10732)+1,""),IF(ADHOC!$S$4=LEFT(Domein!$AS10733,LEN(ADHOC!$S$4)),MAX(Domein!BD$1:'Domein'!BD10732)+1,"")))</f>
        <v/>
      </c>
    </row>
    <row r="10734" spans="45:56" x14ac:dyDescent="0.2">
      <c r="AS10734" s="4" t="s">
        <v>36155</v>
      </c>
      <c r="AT10734" s="4" t="s">
        <v>36156</v>
      </c>
      <c r="AU10734" s="4" t="s">
        <v>456</v>
      </c>
      <c r="AV10734" s="4" t="s">
        <v>35929</v>
      </c>
      <c r="AW10734" s="4" t="s">
        <v>724</v>
      </c>
      <c r="AX10734" s="4"/>
      <c r="AY10734" s="4">
        <v>223787</v>
      </c>
      <c r="AZ10734" s="4">
        <v>459203</v>
      </c>
      <c r="BA10734" s="4" t="s">
        <v>36157</v>
      </c>
      <c r="BB10734" s="4" t="s">
        <v>36158</v>
      </c>
      <c r="BC10734" s="4">
        <v>40</v>
      </c>
      <c r="BD10734" t="str">
        <f>IF(AND(ADHOC!$G$15="",ADHOC!$S$4=""),"",IF(ADHOC!$G$15&lt;&gt;"",IF(ADHOC!$G$15=LEFT(Domein!$AS10734,LEN(ADHOC!$G$15)),MAX(Domein!BD$1:'Domein'!BD10733)+1,""),IF(ADHOC!$S$4=LEFT(Domein!$AS10734,LEN(ADHOC!$S$4)),MAX(Domein!BD$1:'Domein'!BD10733)+1,"")))</f>
        <v/>
      </c>
    </row>
    <row r="10735" spans="45:56" x14ac:dyDescent="0.2">
      <c r="AS10735" s="4" t="s">
        <v>4218</v>
      </c>
      <c r="AT10735" s="4" t="s">
        <v>4219</v>
      </c>
      <c r="AU10735" s="4" t="s">
        <v>456</v>
      </c>
      <c r="AV10735" s="4" t="s">
        <v>798</v>
      </c>
      <c r="AW10735" s="4" t="s">
        <v>724</v>
      </c>
      <c r="AX10735" s="4"/>
      <c r="AY10735" s="4">
        <v>215500</v>
      </c>
      <c r="AZ10735" s="4">
        <v>458500</v>
      </c>
      <c r="BA10735" s="4" t="s">
        <v>29147</v>
      </c>
      <c r="BB10735" s="4" t="s">
        <v>29148</v>
      </c>
      <c r="BC10735" s="4">
        <v>40</v>
      </c>
      <c r="BD10735" t="str">
        <f>IF(AND(ADHOC!$G$15="",ADHOC!$S$4=""),"",IF(ADHOC!$G$15&lt;&gt;"",IF(ADHOC!$G$15=LEFT(Domein!$AS10735,LEN(ADHOC!$G$15)),MAX(Domein!BD$1:'Domein'!BD10734)+1,""),IF(ADHOC!$S$4=LEFT(Domein!$AS10735,LEN(ADHOC!$S$4)),MAX(Domein!BD$1:'Domein'!BD10734)+1,"")))</f>
        <v/>
      </c>
    </row>
    <row r="10736" spans="45:56" x14ac:dyDescent="0.2">
      <c r="AS10736" s="4" t="s">
        <v>4220</v>
      </c>
      <c r="AT10736" s="4" t="s">
        <v>4221</v>
      </c>
      <c r="AU10736" s="4" t="s">
        <v>456</v>
      </c>
      <c r="AV10736" s="4" t="s">
        <v>798</v>
      </c>
      <c r="AW10736" s="4" t="s">
        <v>724</v>
      </c>
      <c r="AX10736" s="4"/>
      <c r="AY10736" s="4"/>
      <c r="AZ10736" s="4"/>
      <c r="BA10736" s="4"/>
      <c r="BB10736" s="4"/>
      <c r="BC10736" s="4">
        <v>40</v>
      </c>
      <c r="BD10736" t="str">
        <f>IF(AND(ADHOC!$G$15="",ADHOC!$S$4=""),"",IF(ADHOC!$G$15&lt;&gt;"",IF(ADHOC!$G$15=LEFT(Domein!$AS10736,LEN(ADHOC!$G$15)),MAX(Domein!BD$1:'Domein'!BD10735)+1,""),IF(ADHOC!$S$4=LEFT(Domein!$AS10736,LEN(ADHOC!$S$4)),MAX(Domein!BD$1:'Domein'!BD10735)+1,"")))</f>
        <v/>
      </c>
    </row>
    <row r="10737" spans="45:56" x14ac:dyDescent="0.2">
      <c r="AS10737" s="4" t="s">
        <v>4222</v>
      </c>
      <c r="AT10737" s="4" t="s">
        <v>4223</v>
      </c>
      <c r="AU10737" s="4" t="s">
        <v>456</v>
      </c>
      <c r="AV10737" s="4" t="s">
        <v>798</v>
      </c>
      <c r="AW10737" s="4" t="s">
        <v>724</v>
      </c>
      <c r="AX10737" s="4"/>
      <c r="AY10737" s="4">
        <v>227309</v>
      </c>
      <c r="AZ10737" s="4">
        <v>467452</v>
      </c>
      <c r="BA10737" s="4" t="s">
        <v>29149</v>
      </c>
      <c r="BB10737" s="4" t="s">
        <v>29150</v>
      </c>
      <c r="BC10737" s="4">
        <v>40</v>
      </c>
      <c r="BD10737" t="str">
        <f>IF(AND(ADHOC!$G$15="",ADHOC!$S$4=""),"",IF(ADHOC!$G$15&lt;&gt;"",IF(ADHOC!$G$15=LEFT(Domein!$AS10737,LEN(ADHOC!$G$15)),MAX(Domein!BD$1:'Domein'!BD10736)+1,""),IF(ADHOC!$S$4=LEFT(Domein!$AS10737,LEN(ADHOC!$S$4)),MAX(Domein!BD$1:'Domein'!BD10736)+1,"")))</f>
        <v/>
      </c>
    </row>
    <row r="10738" spans="45:56" x14ac:dyDescent="0.2">
      <c r="AS10738" s="4" t="s">
        <v>4224</v>
      </c>
      <c r="AT10738" s="4" t="s">
        <v>4225</v>
      </c>
      <c r="AU10738" s="4" t="s">
        <v>456</v>
      </c>
      <c r="AV10738" s="4" t="s">
        <v>798</v>
      </c>
      <c r="AW10738" s="4" t="s">
        <v>724</v>
      </c>
      <c r="AX10738" s="4"/>
      <c r="AY10738" s="4">
        <v>216914</v>
      </c>
      <c r="AZ10738" s="4">
        <v>464846</v>
      </c>
      <c r="BA10738" s="4" t="s">
        <v>29151</v>
      </c>
      <c r="BB10738" s="4" t="s">
        <v>29152</v>
      </c>
      <c r="BC10738" s="4">
        <v>40</v>
      </c>
      <c r="BD10738" t="str">
        <f>IF(AND(ADHOC!$G$15="",ADHOC!$S$4=""),"",IF(ADHOC!$G$15&lt;&gt;"",IF(ADHOC!$G$15=LEFT(Domein!$AS10738,LEN(ADHOC!$G$15)),MAX(Domein!BD$1:'Domein'!BD10737)+1,""),IF(ADHOC!$S$4=LEFT(Domein!$AS10738,LEN(ADHOC!$S$4)),MAX(Domein!BD$1:'Domein'!BD10737)+1,"")))</f>
        <v/>
      </c>
    </row>
    <row r="10739" spans="45:56" x14ac:dyDescent="0.2">
      <c r="AS10739" s="4" t="s">
        <v>4226</v>
      </c>
      <c r="AT10739" s="4" t="s">
        <v>4227</v>
      </c>
      <c r="AU10739" s="4" t="s">
        <v>456</v>
      </c>
      <c r="AV10739" s="4" t="s">
        <v>798</v>
      </c>
      <c r="AW10739" s="4" t="s">
        <v>724</v>
      </c>
      <c r="AX10739" s="4"/>
      <c r="AY10739" s="4">
        <v>218433</v>
      </c>
      <c r="AZ10739" s="4">
        <v>464822</v>
      </c>
      <c r="BA10739" s="4" t="s">
        <v>29153</v>
      </c>
      <c r="BB10739" s="4" t="s">
        <v>29154</v>
      </c>
      <c r="BC10739" s="4">
        <v>40</v>
      </c>
      <c r="BD10739" t="str">
        <f>IF(AND(ADHOC!$G$15="",ADHOC!$S$4=""),"",IF(ADHOC!$G$15&lt;&gt;"",IF(ADHOC!$G$15=LEFT(Domein!$AS10739,LEN(ADHOC!$G$15)),MAX(Domein!BD$1:'Domein'!BD10738)+1,""),IF(ADHOC!$S$4=LEFT(Domein!$AS10739,LEN(ADHOC!$S$4)),MAX(Domein!BD$1:'Domein'!BD10738)+1,"")))</f>
        <v/>
      </c>
    </row>
    <row r="10740" spans="45:56" x14ac:dyDescent="0.2">
      <c r="AS10740" s="4" t="s">
        <v>4228</v>
      </c>
      <c r="AT10740" s="4" t="s">
        <v>4229</v>
      </c>
      <c r="AU10740" s="4" t="s">
        <v>456</v>
      </c>
      <c r="AV10740" s="4" t="s">
        <v>798</v>
      </c>
      <c r="AW10740" s="4" t="s">
        <v>724</v>
      </c>
      <c r="AX10740" s="4"/>
      <c r="AY10740" s="4">
        <v>217875</v>
      </c>
      <c r="AZ10740" s="4">
        <v>464171</v>
      </c>
      <c r="BA10740" s="4" t="s">
        <v>29155</v>
      </c>
      <c r="BB10740" s="4" t="s">
        <v>29156</v>
      </c>
      <c r="BC10740" s="4">
        <v>40</v>
      </c>
      <c r="BD10740" t="str">
        <f>IF(AND(ADHOC!$G$15="",ADHOC!$S$4=""),"",IF(ADHOC!$G$15&lt;&gt;"",IF(ADHOC!$G$15=LEFT(Domein!$AS10740,LEN(ADHOC!$G$15)),MAX(Domein!BD$1:'Domein'!BD10739)+1,""),IF(ADHOC!$S$4=LEFT(Domein!$AS10740,LEN(ADHOC!$S$4)),MAX(Domein!BD$1:'Domein'!BD10739)+1,"")))</f>
        <v/>
      </c>
    </row>
    <row r="10741" spans="45:56" x14ac:dyDescent="0.2">
      <c r="AS10741" s="4" t="s">
        <v>4230</v>
      </c>
      <c r="AT10741" s="4" t="s">
        <v>4231</v>
      </c>
      <c r="AU10741" s="4" t="s">
        <v>456</v>
      </c>
      <c r="AV10741" s="4" t="s">
        <v>798</v>
      </c>
      <c r="AW10741" s="4" t="s">
        <v>724</v>
      </c>
      <c r="AX10741" s="4"/>
      <c r="AY10741" s="4">
        <v>218904</v>
      </c>
      <c r="AZ10741" s="4">
        <v>464206</v>
      </c>
      <c r="BA10741" s="4" t="s">
        <v>29157</v>
      </c>
      <c r="BB10741" s="4" t="s">
        <v>29158</v>
      </c>
      <c r="BC10741" s="4">
        <v>40</v>
      </c>
      <c r="BD10741" t="str">
        <f>IF(AND(ADHOC!$G$15="",ADHOC!$S$4=""),"",IF(ADHOC!$G$15&lt;&gt;"",IF(ADHOC!$G$15=LEFT(Domein!$AS10741,LEN(ADHOC!$G$15)),MAX(Domein!BD$1:'Domein'!BD10740)+1,""),IF(ADHOC!$S$4=LEFT(Domein!$AS10741,LEN(ADHOC!$S$4)),MAX(Domein!BD$1:'Domein'!BD10740)+1,"")))</f>
        <v/>
      </c>
    </row>
    <row r="10742" spans="45:56" x14ac:dyDescent="0.2">
      <c r="AS10742" s="4" t="s">
        <v>4232</v>
      </c>
      <c r="AT10742" s="4" t="s">
        <v>4233</v>
      </c>
      <c r="AU10742" s="4" t="s">
        <v>456</v>
      </c>
      <c r="AV10742" s="4" t="s">
        <v>798</v>
      </c>
      <c r="AW10742" s="4" t="s">
        <v>724</v>
      </c>
      <c r="AX10742" s="4"/>
      <c r="AY10742" s="4">
        <v>219409</v>
      </c>
      <c r="AZ10742" s="4">
        <v>464128</v>
      </c>
      <c r="BA10742" s="4" t="s">
        <v>29159</v>
      </c>
      <c r="BB10742" s="4" t="s">
        <v>29160</v>
      </c>
      <c r="BC10742" s="4">
        <v>40</v>
      </c>
      <c r="BD10742" t="str">
        <f>IF(AND(ADHOC!$G$15="",ADHOC!$S$4=""),"",IF(ADHOC!$G$15&lt;&gt;"",IF(ADHOC!$G$15=LEFT(Domein!$AS10742,LEN(ADHOC!$G$15)),MAX(Domein!BD$1:'Domein'!BD10741)+1,""),IF(ADHOC!$S$4=LEFT(Domein!$AS10742,LEN(ADHOC!$S$4)),MAX(Domein!BD$1:'Domein'!BD10741)+1,"")))</f>
        <v/>
      </c>
    </row>
    <row r="10743" spans="45:56" x14ac:dyDescent="0.2">
      <c r="AS10743" s="4" t="s">
        <v>4234</v>
      </c>
      <c r="AT10743" s="4" t="s">
        <v>4235</v>
      </c>
      <c r="AU10743" s="4" t="s">
        <v>456</v>
      </c>
      <c r="AV10743" s="4" t="s">
        <v>798</v>
      </c>
      <c r="AW10743" s="4" t="s">
        <v>724</v>
      </c>
      <c r="AX10743" s="4"/>
      <c r="AY10743" s="4">
        <v>225850</v>
      </c>
      <c r="AZ10743" s="4">
        <v>465600</v>
      </c>
      <c r="BA10743" s="4" t="s">
        <v>29161</v>
      </c>
      <c r="BB10743" s="4" t="s">
        <v>29162</v>
      </c>
      <c r="BC10743" s="4">
        <v>40</v>
      </c>
      <c r="BD10743" t="str">
        <f>IF(AND(ADHOC!$G$15="",ADHOC!$S$4=""),"",IF(ADHOC!$G$15&lt;&gt;"",IF(ADHOC!$G$15=LEFT(Domein!$AS10743,LEN(ADHOC!$G$15)),MAX(Domein!BD$1:'Domein'!BD10742)+1,""),IF(ADHOC!$S$4=LEFT(Domein!$AS10743,LEN(ADHOC!$S$4)),MAX(Domein!BD$1:'Domein'!BD10742)+1,"")))</f>
        <v/>
      </c>
    </row>
    <row r="10744" spans="45:56" x14ac:dyDescent="0.2">
      <c r="AS10744" s="4" t="s">
        <v>4236</v>
      </c>
      <c r="AT10744" s="4" t="s">
        <v>4237</v>
      </c>
      <c r="AU10744" s="4" t="s">
        <v>456</v>
      </c>
      <c r="AV10744" s="4" t="s">
        <v>798</v>
      </c>
      <c r="AW10744" s="4" t="s">
        <v>724</v>
      </c>
      <c r="AX10744" s="4"/>
      <c r="AY10744" s="4">
        <v>225920</v>
      </c>
      <c r="AZ10744" s="4">
        <v>465550</v>
      </c>
      <c r="BA10744" s="4" t="s">
        <v>29163</v>
      </c>
      <c r="BB10744" s="4" t="s">
        <v>29164</v>
      </c>
      <c r="BC10744" s="4">
        <v>40</v>
      </c>
      <c r="BD10744" t="str">
        <f>IF(AND(ADHOC!$G$15="",ADHOC!$S$4=""),"",IF(ADHOC!$G$15&lt;&gt;"",IF(ADHOC!$G$15=LEFT(Domein!$AS10744,LEN(ADHOC!$G$15)),MAX(Domein!BD$1:'Domein'!BD10743)+1,""),IF(ADHOC!$S$4=LEFT(Domein!$AS10744,LEN(ADHOC!$S$4)),MAX(Domein!BD$1:'Domein'!BD10743)+1,"")))</f>
        <v/>
      </c>
    </row>
    <row r="10745" spans="45:56" x14ac:dyDescent="0.2">
      <c r="AS10745" s="4" t="s">
        <v>38208</v>
      </c>
      <c r="AT10745" s="4" t="s">
        <v>38209</v>
      </c>
      <c r="AU10745" s="4" t="s">
        <v>456</v>
      </c>
      <c r="AV10745" s="4" t="s">
        <v>21516</v>
      </c>
      <c r="AW10745" s="4" t="s">
        <v>724</v>
      </c>
      <c r="AX10745" s="4"/>
      <c r="AY10745" s="4">
        <v>249143</v>
      </c>
      <c r="AZ10745" s="4">
        <v>447680</v>
      </c>
      <c r="BA10745" s="4" t="s">
        <v>38210</v>
      </c>
      <c r="BB10745" s="4" t="s">
        <v>38211</v>
      </c>
      <c r="BC10745" s="4">
        <v>40</v>
      </c>
      <c r="BD10745" t="str">
        <f>IF(AND(ADHOC!$G$15="",ADHOC!$S$4=""),"",IF(ADHOC!$G$15&lt;&gt;"",IF(ADHOC!$G$15=LEFT(Domein!$AS10745,LEN(ADHOC!$G$15)),MAX(Domein!BD$1:'Domein'!BD10744)+1,""),IF(ADHOC!$S$4=LEFT(Domein!$AS10745,LEN(ADHOC!$S$4)),MAX(Domein!BD$1:'Domein'!BD10744)+1,"")))</f>
        <v/>
      </c>
    </row>
    <row r="10746" spans="45:56" x14ac:dyDescent="0.2">
      <c r="AS10746" s="4" t="s">
        <v>21033</v>
      </c>
      <c r="AT10746" s="4" t="s">
        <v>21034</v>
      </c>
      <c r="AU10746" s="4" t="s">
        <v>456</v>
      </c>
      <c r="AV10746" s="4" t="s">
        <v>798</v>
      </c>
      <c r="AW10746" s="4" t="s">
        <v>724</v>
      </c>
      <c r="AX10746" s="4"/>
      <c r="AY10746" s="4">
        <v>249202</v>
      </c>
      <c r="AZ10746" s="4">
        <v>445629</v>
      </c>
      <c r="BA10746" s="4" t="s">
        <v>29165</v>
      </c>
      <c r="BB10746" s="4" t="s">
        <v>29166</v>
      </c>
      <c r="BC10746" s="4">
        <v>40</v>
      </c>
      <c r="BD10746" t="str">
        <f>IF(AND(ADHOC!$G$15="",ADHOC!$S$4=""),"",IF(ADHOC!$G$15&lt;&gt;"",IF(ADHOC!$G$15=LEFT(Domein!$AS10746,LEN(ADHOC!$G$15)),MAX(Domein!BD$1:'Domein'!BD10745)+1,""),IF(ADHOC!$S$4=LEFT(Domein!$AS10746,LEN(ADHOC!$S$4)),MAX(Domein!BD$1:'Domein'!BD10745)+1,"")))</f>
        <v/>
      </c>
    </row>
    <row r="10747" spans="45:56" x14ac:dyDescent="0.2">
      <c r="AS10747" s="4" t="s">
        <v>4238</v>
      </c>
      <c r="AT10747" s="4" t="s">
        <v>4239</v>
      </c>
      <c r="AU10747" s="4" t="s">
        <v>456</v>
      </c>
      <c r="AV10747" s="4" t="s">
        <v>798</v>
      </c>
      <c r="AW10747" s="4" t="s">
        <v>724</v>
      </c>
      <c r="AX10747" s="4"/>
      <c r="AY10747" s="4">
        <v>237818</v>
      </c>
      <c r="AZ10747" s="4">
        <v>437084</v>
      </c>
      <c r="BA10747" s="4" t="s">
        <v>29167</v>
      </c>
      <c r="BB10747" s="4" t="s">
        <v>29168</v>
      </c>
      <c r="BC10747" s="4">
        <v>40</v>
      </c>
      <c r="BD10747" t="str">
        <f>IF(AND(ADHOC!$G$15="",ADHOC!$S$4=""),"",IF(ADHOC!$G$15&lt;&gt;"",IF(ADHOC!$G$15=LEFT(Domein!$AS10747,LEN(ADHOC!$G$15)),MAX(Domein!BD$1:'Domein'!BD10746)+1,""),IF(ADHOC!$S$4=LEFT(Domein!$AS10747,LEN(ADHOC!$S$4)),MAX(Domein!BD$1:'Domein'!BD10746)+1,"")))</f>
        <v/>
      </c>
    </row>
    <row r="10748" spans="45:56" x14ac:dyDescent="0.2">
      <c r="AS10748" s="4" t="s">
        <v>4240</v>
      </c>
      <c r="AT10748" s="4" t="s">
        <v>4241</v>
      </c>
      <c r="AU10748" s="4" t="s">
        <v>456</v>
      </c>
      <c r="AV10748" s="4" t="s">
        <v>798</v>
      </c>
      <c r="AW10748" s="4" t="s">
        <v>724</v>
      </c>
      <c r="AX10748" s="4"/>
      <c r="AY10748" s="4">
        <v>218410</v>
      </c>
      <c r="AZ10748" s="4">
        <v>433926</v>
      </c>
      <c r="BA10748" s="4" t="s">
        <v>29169</v>
      </c>
      <c r="BB10748" s="4" t="s">
        <v>29170</v>
      </c>
      <c r="BC10748" s="4">
        <v>40</v>
      </c>
      <c r="BD10748" t="str">
        <f>IF(AND(ADHOC!$G$15="",ADHOC!$S$4=""),"",IF(ADHOC!$G$15&lt;&gt;"",IF(ADHOC!$G$15=LEFT(Domein!$AS10748,LEN(ADHOC!$G$15)),MAX(Domein!BD$1:'Domein'!BD10747)+1,""),IF(ADHOC!$S$4=LEFT(Domein!$AS10748,LEN(ADHOC!$S$4)),MAX(Domein!BD$1:'Domein'!BD10747)+1,"")))</f>
        <v/>
      </c>
    </row>
    <row r="10749" spans="45:56" x14ac:dyDescent="0.2">
      <c r="AS10749" s="4" t="s">
        <v>4242</v>
      </c>
      <c r="AT10749" s="4" t="s">
        <v>4243</v>
      </c>
      <c r="AU10749" s="4" t="s">
        <v>456</v>
      </c>
      <c r="AV10749" s="4" t="s">
        <v>798</v>
      </c>
      <c r="AW10749" s="4" t="s">
        <v>724</v>
      </c>
      <c r="AX10749" s="4"/>
      <c r="AY10749" s="4">
        <v>218328</v>
      </c>
      <c r="AZ10749" s="4">
        <v>433429</v>
      </c>
      <c r="BA10749" s="4" t="s">
        <v>29171</v>
      </c>
      <c r="BB10749" s="4" t="s">
        <v>29172</v>
      </c>
      <c r="BC10749" s="4">
        <v>40</v>
      </c>
      <c r="BD10749" t="str">
        <f>IF(AND(ADHOC!$G$15="",ADHOC!$S$4=""),"",IF(ADHOC!$G$15&lt;&gt;"",IF(ADHOC!$G$15=LEFT(Domein!$AS10749,LEN(ADHOC!$G$15)),MAX(Domein!BD$1:'Domein'!BD10748)+1,""),IF(ADHOC!$S$4=LEFT(Domein!$AS10749,LEN(ADHOC!$S$4)),MAX(Domein!BD$1:'Domein'!BD10748)+1,"")))</f>
        <v/>
      </c>
    </row>
    <row r="10750" spans="45:56" x14ac:dyDescent="0.2">
      <c r="AS10750" s="4" t="s">
        <v>4244</v>
      </c>
      <c r="AT10750" s="4" t="s">
        <v>4245</v>
      </c>
      <c r="AU10750" s="4" t="s">
        <v>456</v>
      </c>
      <c r="AV10750" s="4" t="s">
        <v>798</v>
      </c>
      <c r="AW10750" s="4" t="s">
        <v>724</v>
      </c>
      <c r="AX10750" s="4"/>
      <c r="AY10750" s="4">
        <v>220343</v>
      </c>
      <c r="AZ10750" s="4">
        <v>432885</v>
      </c>
      <c r="BA10750" s="4" t="s">
        <v>29173</v>
      </c>
      <c r="BB10750" s="4" t="s">
        <v>29174</v>
      </c>
      <c r="BC10750" s="4">
        <v>40</v>
      </c>
      <c r="BD10750" t="str">
        <f>IF(AND(ADHOC!$G$15="",ADHOC!$S$4=""),"",IF(ADHOC!$G$15&lt;&gt;"",IF(ADHOC!$G$15=LEFT(Domein!$AS10750,LEN(ADHOC!$G$15)),MAX(Domein!BD$1:'Domein'!BD10749)+1,""),IF(ADHOC!$S$4=LEFT(Domein!$AS10750,LEN(ADHOC!$S$4)),MAX(Domein!BD$1:'Domein'!BD10749)+1,"")))</f>
        <v/>
      </c>
    </row>
    <row r="10751" spans="45:56" x14ac:dyDescent="0.2">
      <c r="AS10751" s="4" t="s">
        <v>4246</v>
      </c>
      <c r="AT10751" s="4" t="s">
        <v>4247</v>
      </c>
      <c r="AU10751" s="4" t="s">
        <v>456</v>
      </c>
      <c r="AV10751" s="4" t="s">
        <v>798</v>
      </c>
      <c r="AW10751" s="4" t="s">
        <v>724</v>
      </c>
      <c r="AX10751" s="4"/>
      <c r="AY10751" s="4">
        <v>235300</v>
      </c>
      <c r="AZ10751" s="4">
        <v>446895</v>
      </c>
      <c r="BA10751" s="4" t="s">
        <v>29175</v>
      </c>
      <c r="BB10751" s="4" t="s">
        <v>29176</v>
      </c>
      <c r="BC10751" s="4">
        <v>40</v>
      </c>
      <c r="BD10751" t="str">
        <f>IF(AND(ADHOC!$G$15="",ADHOC!$S$4=""),"",IF(ADHOC!$G$15&lt;&gt;"",IF(ADHOC!$G$15=LEFT(Domein!$AS10751,LEN(ADHOC!$G$15)),MAX(Domein!BD$1:'Domein'!BD10750)+1,""),IF(ADHOC!$S$4=LEFT(Domein!$AS10751,LEN(ADHOC!$S$4)),MAX(Domein!BD$1:'Domein'!BD10750)+1,"")))</f>
        <v/>
      </c>
    </row>
    <row r="10752" spans="45:56" x14ac:dyDescent="0.2">
      <c r="AS10752" s="4" t="s">
        <v>4248</v>
      </c>
      <c r="AT10752" s="4" t="s">
        <v>4249</v>
      </c>
      <c r="AU10752" s="4" t="s">
        <v>456</v>
      </c>
      <c r="AV10752" s="4" t="s">
        <v>798</v>
      </c>
      <c r="AW10752" s="4" t="s">
        <v>724</v>
      </c>
      <c r="AX10752" s="4"/>
      <c r="AY10752" s="4">
        <v>232143</v>
      </c>
      <c r="AZ10752" s="4">
        <v>448668</v>
      </c>
      <c r="BA10752" s="4" t="s">
        <v>29177</v>
      </c>
      <c r="BB10752" s="4" t="s">
        <v>29178</v>
      </c>
      <c r="BC10752" s="4">
        <v>40</v>
      </c>
      <c r="BD10752" t="str">
        <f>IF(AND(ADHOC!$G$15="",ADHOC!$S$4=""),"",IF(ADHOC!$G$15&lt;&gt;"",IF(ADHOC!$G$15=LEFT(Domein!$AS10752,LEN(ADHOC!$G$15)),MAX(Domein!BD$1:'Domein'!BD10751)+1,""),IF(ADHOC!$S$4=LEFT(Domein!$AS10752,LEN(ADHOC!$S$4)),MAX(Domein!BD$1:'Domein'!BD10751)+1,"")))</f>
        <v/>
      </c>
    </row>
    <row r="10753" spans="45:56" x14ac:dyDescent="0.2">
      <c r="AS10753" s="4" t="s">
        <v>4250</v>
      </c>
      <c r="AT10753" s="4" t="s">
        <v>4251</v>
      </c>
      <c r="AU10753" s="4" t="s">
        <v>456</v>
      </c>
      <c r="AV10753" s="4" t="s">
        <v>798</v>
      </c>
      <c r="AW10753" s="4" t="s">
        <v>724</v>
      </c>
      <c r="AX10753" s="4"/>
      <c r="AY10753" s="4">
        <v>224100</v>
      </c>
      <c r="AZ10753" s="4">
        <v>457550</v>
      </c>
      <c r="BA10753" s="4" t="s">
        <v>29179</v>
      </c>
      <c r="BB10753" s="4" t="s">
        <v>29180</v>
      </c>
      <c r="BC10753" s="4">
        <v>40</v>
      </c>
      <c r="BD10753" t="str">
        <f>IF(AND(ADHOC!$G$15="",ADHOC!$S$4=""),"",IF(ADHOC!$G$15&lt;&gt;"",IF(ADHOC!$G$15=LEFT(Domein!$AS10753,LEN(ADHOC!$G$15)),MAX(Domein!BD$1:'Domein'!BD10752)+1,""),IF(ADHOC!$S$4=LEFT(Domein!$AS10753,LEN(ADHOC!$S$4)),MAX(Domein!BD$1:'Domein'!BD10752)+1,"")))</f>
        <v/>
      </c>
    </row>
    <row r="10754" spans="45:56" x14ac:dyDescent="0.2">
      <c r="AS10754" s="4" t="s">
        <v>4252</v>
      </c>
      <c r="AT10754" s="4" t="s">
        <v>4253</v>
      </c>
      <c r="AU10754" s="4" t="s">
        <v>456</v>
      </c>
      <c r="AV10754" s="4" t="s">
        <v>798</v>
      </c>
      <c r="AW10754" s="4" t="s">
        <v>724</v>
      </c>
      <c r="AX10754" s="4"/>
      <c r="AY10754" s="4">
        <v>212184</v>
      </c>
      <c r="AZ10754" s="4">
        <v>455933</v>
      </c>
      <c r="BA10754" s="4" t="s">
        <v>29181</v>
      </c>
      <c r="BB10754" s="4" t="s">
        <v>29182</v>
      </c>
      <c r="BC10754" s="4">
        <v>40</v>
      </c>
      <c r="BD10754" t="str">
        <f>IF(AND(ADHOC!$G$15="",ADHOC!$S$4=""),"",IF(ADHOC!$G$15&lt;&gt;"",IF(ADHOC!$G$15=LEFT(Domein!$AS10754,LEN(ADHOC!$G$15)),MAX(Domein!BD$1:'Domein'!BD10753)+1,""),IF(ADHOC!$S$4=LEFT(Domein!$AS10754,LEN(ADHOC!$S$4)),MAX(Domein!BD$1:'Domein'!BD10753)+1,"")))</f>
        <v/>
      </c>
    </row>
    <row r="10755" spans="45:56" x14ac:dyDescent="0.2">
      <c r="AS10755" s="4" t="s">
        <v>4254</v>
      </c>
      <c r="AT10755" s="4" t="s">
        <v>4255</v>
      </c>
      <c r="AU10755" s="4" t="s">
        <v>456</v>
      </c>
      <c r="AV10755" s="4" t="s">
        <v>798</v>
      </c>
      <c r="AW10755" s="4" t="s">
        <v>724</v>
      </c>
      <c r="AX10755" s="4"/>
      <c r="AY10755" s="4">
        <v>228106</v>
      </c>
      <c r="AZ10755" s="4">
        <v>452549</v>
      </c>
      <c r="BA10755" s="4" t="s">
        <v>29183</v>
      </c>
      <c r="BB10755" s="4" t="s">
        <v>29184</v>
      </c>
      <c r="BC10755" s="4">
        <v>40</v>
      </c>
      <c r="BD10755" t="str">
        <f>IF(AND(ADHOC!$G$15="",ADHOC!$S$4=""),"",IF(ADHOC!$G$15&lt;&gt;"",IF(ADHOC!$G$15=LEFT(Domein!$AS10755,LEN(ADHOC!$G$15)),MAX(Domein!BD$1:'Domein'!BD10754)+1,""),IF(ADHOC!$S$4=LEFT(Domein!$AS10755,LEN(ADHOC!$S$4)),MAX(Domein!BD$1:'Domein'!BD10754)+1,"")))</f>
        <v/>
      </c>
    </row>
    <row r="10756" spans="45:56" x14ac:dyDescent="0.2">
      <c r="AS10756" s="4" t="s">
        <v>4257</v>
      </c>
      <c r="AT10756" s="4" t="s">
        <v>3577</v>
      </c>
      <c r="AU10756" s="4" t="s">
        <v>456</v>
      </c>
      <c r="AV10756" s="4" t="s">
        <v>798</v>
      </c>
      <c r="AW10756" s="4" t="s">
        <v>724</v>
      </c>
      <c r="AX10756" s="4"/>
      <c r="AY10756" s="4">
        <v>225063</v>
      </c>
      <c r="AZ10756" s="4">
        <v>457084</v>
      </c>
      <c r="BA10756" s="4" t="s">
        <v>29185</v>
      </c>
      <c r="BB10756" s="4" t="s">
        <v>29186</v>
      </c>
      <c r="BC10756" s="4">
        <v>40</v>
      </c>
      <c r="BD10756" t="str">
        <f>IF(AND(ADHOC!$G$15="",ADHOC!$S$4=""),"",IF(ADHOC!$G$15&lt;&gt;"",IF(ADHOC!$G$15=LEFT(Domein!$AS10756,LEN(ADHOC!$G$15)),MAX(Domein!BD$1:'Domein'!BD10755)+1,""),IF(ADHOC!$S$4=LEFT(Domein!$AS10756,LEN(ADHOC!$S$4)),MAX(Domein!BD$1:'Domein'!BD10755)+1,"")))</f>
        <v/>
      </c>
    </row>
    <row r="10757" spans="45:56" x14ac:dyDescent="0.2">
      <c r="AS10757" s="4" t="s">
        <v>4258</v>
      </c>
      <c r="AT10757" s="4" t="s">
        <v>4259</v>
      </c>
      <c r="AU10757" s="4" t="s">
        <v>456</v>
      </c>
      <c r="AV10757" s="4" t="s">
        <v>798</v>
      </c>
      <c r="AW10757" s="4" t="s">
        <v>724</v>
      </c>
      <c r="AX10757" s="4"/>
      <c r="AY10757" s="4">
        <v>226600</v>
      </c>
      <c r="AZ10757" s="4">
        <v>455450</v>
      </c>
      <c r="BA10757" s="4" t="s">
        <v>29187</v>
      </c>
      <c r="BB10757" s="4" t="s">
        <v>29188</v>
      </c>
      <c r="BC10757" s="4">
        <v>40</v>
      </c>
      <c r="BD10757" t="str">
        <f>IF(AND(ADHOC!$G$15="",ADHOC!$S$4=""),"",IF(ADHOC!$G$15&lt;&gt;"",IF(ADHOC!$G$15=LEFT(Domein!$AS10757,LEN(ADHOC!$G$15)),MAX(Domein!BD$1:'Domein'!BD10756)+1,""),IF(ADHOC!$S$4=LEFT(Domein!$AS10757,LEN(ADHOC!$S$4)),MAX(Domein!BD$1:'Domein'!BD10756)+1,"")))</f>
        <v/>
      </c>
    </row>
    <row r="10758" spans="45:56" x14ac:dyDescent="0.2">
      <c r="AS10758" s="4" t="s">
        <v>4260</v>
      </c>
      <c r="AT10758" s="4" t="s">
        <v>4261</v>
      </c>
      <c r="AU10758" s="4" t="s">
        <v>456</v>
      </c>
      <c r="AV10758" s="4" t="s">
        <v>798</v>
      </c>
      <c r="AW10758" s="4" t="s">
        <v>724</v>
      </c>
      <c r="AX10758" s="4"/>
      <c r="AY10758" s="4">
        <v>224450</v>
      </c>
      <c r="AZ10758" s="4">
        <v>457350</v>
      </c>
      <c r="BA10758" s="4" t="s">
        <v>29189</v>
      </c>
      <c r="BB10758" s="4" t="s">
        <v>29190</v>
      </c>
      <c r="BC10758" s="4">
        <v>40</v>
      </c>
      <c r="BD10758" t="str">
        <f>IF(AND(ADHOC!$G$15="",ADHOC!$S$4=""),"",IF(ADHOC!$G$15&lt;&gt;"",IF(ADHOC!$G$15=LEFT(Domein!$AS10758,LEN(ADHOC!$G$15)),MAX(Domein!BD$1:'Domein'!BD10757)+1,""),IF(ADHOC!$S$4=LEFT(Domein!$AS10758,LEN(ADHOC!$S$4)),MAX(Domein!BD$1:'Domein'!BD10757)+1,"")))</f>
        <v/>
      </c>
    </row>
    <row r="10759" spans="45:56" x14ac:dyDescent="0.2">
      <c r="AS10759" s="4" t="s">
        <v>4262</v>
      </c>
      <c r="AT10759" s="4" t="s">
        <v>7156</v>
      </c>
      <c r="AU10759" s="4" t="s">
        <v>456</v>
      </c>
      <c r="AV10759" s="4" t="s">
        <v>798</v>
      </c>
      <c r="AW10759" s="4" t="s">
        <v>724</v>
      </c>
      <c r="AX10759" s="4"/>
      <c r="AY10759" s="4">
        <v>226250</v>
      </c>
      <c r="AZ10759" s="4">
        <v>455900</v>
      </c>
      <c r="BA10759" s="4" t="s">
        <v>29191</v>
      </c>
      <c r="BB10759" s="4" t="s">
        <v>29192</v>
      </c>
      <c r="BC10759" s="4">
        <v>40</v>
      </c>
      <c r="BD10759" t="str">
        <f>IF(AND(ADHOC!$G$15="",ADHOC!$S$4=""),"",IF(ADHOC!$G$15&lt;&gt;"",IF(ADHOC!$G$15=LEFT(Domein!$AS10759,LEN(ADHOC!$G$15)),MAX(Domein!BD$1:'Domein'!BD10758)+1,""),IF(ADHOC!$S$4=LEFT(Domein!$AS10759,LEN(ADHOC!$S$4)),MAX(Domein!BD$1:'Domein'!BD10758)+1,"")))</f>
        <v/>
      </c>
    </row>
    <row r="10760" spans="45:56" x14ac:dyDescent="0.2">
      <c r="AS10760" s="4" t="s">
        <v>4263</v>
      </c>
      <c r="AT10760" s="4" t="s">
        <v>4264</v>
      </c>
      <c r="AU10760" s="4" t="s">
        <v>456</v>
      </c>
      <c r="AV10760" s="4" t="s">
        <v>798</v>
      </c>
      <c r="AW10760" s="4" t="s">
        <v>724</v>
      </c>
      <c r="AX10760" s="4"/>
      <c r="AY10760" s="4">
        <v>221228</v>
      </c>
      <c r="AZ10760" s="4">
        <v>458049</v>
      </c>
      <c r="BA10760" s="4" t="s">
        <v>29193</v>
      </c>
      <c r="BB10760" s="4" t="s">
        <v>29194</v>
      </c>
      <c r="BC10760" s="4">
        <v>40</v>
      </c>
      <c r="BD10760" t="str">
        <f>IF(AND(ADHOC!$G$15="",ADHOC!$S$4=""),"",IF(ADHOC!$G$15&lt;&gt;"",IF(ADHOC!$G$15=LEFT(Domein!$AS10760,LEN(ADHOC!$G$15)),MAX(Domein!BD$1:'Domein'!BD10759)+1,""),IF(ADHOC!$S$4=LEFT(Domein!$AS10760,LEN(ADHOC!$S$4)),MAX(Domein!BD$1:'Domein'!BD10759)+1,"")))</f>
        <v/>
      </c>
    </row>
    <row r="10761" spans="45:56" x14ac:dyDescent="0.2">
      <c r="AS10761" s="4" t="s">
        <v>4265</v>
      </c>
      <c r="AT10761" s="4" t="s">
        <v>4266</v>
      </c>
      <c r="AU10761" s="4" t="s">
        <v>456</v>
      </c>
      <c r="AV10761" s="4" t="s">
        <v>798</v>
      </c>
      <c r="AW10761" s="4" t="s">
        <v>724</v>
      </c>
      <c r="AX10761" s="4"/>
      <c r="AY10761" s="4">
        <v>217437</v>
      </c>
      <c r="AZ10761" s="4">
        <v>457270</v>
      </c>
      <c r="BA10761" s="4" t="s">
        <v>29195</v>
      </c>
      <c r="BB10761" s="4" t="s">
        <v>29196</v>
      </c>
      <c r="BC10761" s="4">
        <v>40</v>
      </c>
      <c r="BD10761" t="str">
        <f>IF(AND(ADHOC!$G$15="",ADHOC!$S$4=""),"",IF(ADHOC!$G$15&lt;&gt;"",IF(ADHOC!$G$15=LEFT(Domein!$AS10761,LEN(ADHOC!$G$15)),MAX(Domein!BD$1:'Domein'!BD10760)+1,""),IF(ADHOC!$S$4=LEFT(Domein!$AS10761,LEN(ADHOC!$S$4)),MAX(Domein!BD$1:'Domein'!BD10760)+1,"")))</f>
        <v/>
      </c>
    </row>
    <row r="10762" spans="45:56" x14ac:dyDescent="0.2">
      <c r="AS10762" s="4" t="s">
        <v>4267</v>
      </c>
      <c r="AT10762" s="4" t="s">
        <v>7157</v>
      </c>
      <c r="AU10762" s="4" t="s">
        <v>456</v>
      </c>
      <c r="AV10762" s="4" t="s">
        <v>798</v>
      </c>
      <c r="AW10762" s="4" t="s">
        <v>724</v>
      </c>
      <c r="AX10762" s="4"/>
      <c r="AY10762" s="4">
        <v>216173</v>
      </c>
      <c r="AZ10762" s="4">
        <v>457246</v>
      </c>
      <c r="BA10762" s="4" t="s">
        <v>29197</v>
      </c>
      <c r="BB10762" s="4" t="s">
        <v>29198</v>
      </c>
      <c r="BC10762" s="4">
        <v>40</v>
      </c>
      <c r="BD10762" t="str">
        <f>IF(AND(ADHOC!$G$15="",ADHOC!$S$4=""),"",IF(ADHOC!$G$15&lt;&gt;"",IF(ADHOC!$G$15=LEFT(Domein!$AS10762,LEN(ADHOC!$G$15)),MAX(Domein!BD$1:'Domein'!BD10761)+1,""),IF(ADHOC!$S$4=LEFT(Domein!$AS10762,LEN(ADHOC!$S$4)),MAX(Domein!BD$1:'Domein'!BD10761)+1,"")))</f>
        <v/>
      </c>
    </row>
    <row r="10763" spans="45:56" x14ac:dyDescent="0.2">
      <c r="AS10763" s="4" t="s">
        <v>4268</v>
      </c>
      <c r="AT10763" s="4" t="s">
        <v>4269</v>
      </c>
      <c r="AU10763" s="4" t="s">
        <v>456</v>
      </c>
      <c r="AV10763" s="4" t="s">
        <v>798</v>
      </c>
      <c r="AW10763" s="4" t="s">
        <v>724</v>
      </c>
      <c r="AX10763" s="4"/>
      <c r="AY10763" s="4">
        <v>214441</v>
      </c>
      <c r="AZ10763" s="4">
        <v>455921</v>
      </c>
      <c r="BA10763" s="4" t="s">
        <v>29199</v>
      </c>
      <c r="BB10763" s="4" t="s">
        <v>29200</v>
      </c>
      <c r="BC10763" s="4">
        <v>40</v>
      </c>
      <c r="BD10763" t="str">
        <f>IF(AND(ADHOC!$G$15="",ADHOC!$S$4=""),"",IF(ADHOC!$G$15&lt;&gt;"",IF(ADHOC!$G$15=LEFT(Domein!$AS10763,LEN(ADHOC!$G$15)),MAX(Domein!BD$1:'Domein'!BD10762)+1,""),IF(ADHOC!$S$4=LEFT(Domein!$AS10763,LEN(ADHOC!$S$4)),MAX(Domein!BD$1:'Domein'!BD10762)+1,"")))</f>
        <v/>
      </c>
    </row>
    <row r="10764" spans="45:56" x14ac:dyDescent="0.2">
      <c r="AS10764" s="4" t="s">
        <v>4270</v>
      </c>
      <c r="AT10764" s="4" t="s">
        <v>4271</v>
      </c>
      <c r="AU10764" s="4" t="s">
        <v>456</v>
      </c>
      <c r="AV10764" s="4" t="s">
        <v>798</v>
      </c>
      <c r="AW10764" s="4" t="s">
        <v>724</v>
      </c>
      <c r="AX10764" s="4"/>
      <c r="AY10764" s="4">
        <v>215072</v>
      </c>
      <c r="AZ10764" s="4">
        <v>456793</v>
      </c>
      <c r="BA10764" s="4" t="s">
        <v>29201</v>
      </c>
      <c r="BB10764" s="4" t="s">
        <v>29202</v>
      </c>
      <c r="BC10764" s="4">
        <v>40</v>
      </c>
      <c r="BD10764" t="str">
        <f>IF(AND(ADHOC!$G$15="",ADHOC!$S$4=""),"",IF(ADHOC!$G$15&lt;&gt;"",IF(ADHOC!$G$15=LEFT(Domein!$AS10764,LEN(ADHOC!$G$15)),MAX(Domein!BD$1:'Domein'!BD10763)+1,""),IF(ADHOC!$S$4=LEFT(Domein!$AS10764,LEN(ADHOC!$S$4)),MAX(Domein!BD$1:'Domein'!BD10763)+1,"")))</f>
        <v/>
      </c>
    </row>
    <row r="10765" spans="45:56" x14ac:dyDescent="0.2">
      <c r="AS10765" s="4" t="s">
        <v>10376</v>
      </c>
      <c r="AT10765" s="4" t="s">
        <v>4259</v>
      </c>
      <c r="AU10765" s="4" t="s">
        <v>456</v>
      </c>
      <c r="AV10765" s="4" t="s">
        <v>8547</v>
      </c>
      <c r="AW10765" s="4" t="s">
        <v>724</v>
      </c>
      <c r="AX10765" s="4"/>
      <c r="AY10765" s="4">
        <v>226700</v>
      </c>
      <c r="AZ10765" s="4">
        <v>455200</v>
      </c>
      <c r="BA10765" s="4" t="s">
        <v>29203</v>
      </c>
      <c r="BB10765" s="4" t="s">
        <v>29204</v>
      </c>
      <c r="BC10765" s="4">
        <v>40</v>
      </c>
      <c r="BD10765" t="str">
        <f>IF(AND(ADHOC!$G$15="",ADHOC!$S$4=""),"",IF(ADHOC!$G$15&lt;&gt;"",IF(ADHOC!$G$15=LEFT(Domein!$AS10765,LEN(ADHOC!$G$15)),MAX(Domein!BD$1:'Domein'!BD10764)+1,""),IF(ADHOC!$S$4=LEFT(Domein!$AS10765,LEN(ADHOC!$S$4)),MAX(Domein!BD$1:'Domein'!BD10764)+1,"")))</f>
        <v/>
      </c>
    </row>
    <row r="10766" spans="45:56" x14ac:dyDescent="0.2">
      <c r="AS10766" s="4" t="s">
        <v>36545</v>
      </c>
      <c r="AT10766" s="4" t="s">
        <v>36546</v>
      </c>
      <c r="AU10766" s="4" t="s">
        <v>456</v>
      </c>
      <c r="AV10766" s="4" t="s">
        <v>8436</v>
      </c>
      <c r="AW10766" s="4" t="s">
        <v>724</v>
      </c>
      <c r="AX10766" s="4"/>
      <c r="AY10766" s="4"/>
      <c r="AZ10766" s="4"/>
      <c r="BA10766" s="4"/>
      <c r="BB10766" s="4"/>
      <c r="BC10766" s="4">
        <v>40</v>
      </c>
      <c r="BD10766" t="str">
        <f>IF(AND(ADHOC!$G$15="",ADHOC!$S$4=""),"",IF(ADHOC!$G$15&lt;&gt;"",IF(ADHOC!$G$15=LEFT(Domein!$AS10766,LEN(ADHOC!$G$15)),MAX(Domein!BD$1:'Domein'!BD10765)+1,""),IF(ADHOC!$S$4=LEFT(Domein!$AS10766,LEN(ADHOC!$S$4)),MAX(Domein!BD$1:'Domein'!BD10765)+1,"")))</f>
        <v/>
      </c>
    </row>
    <row r="10767" spans="45:56" x14ac:dyDescent="0.2">
      <c r="AS10767" s="4" t="s">
        <v>10377</v>
      </c>
      <c r="AT10767" s="4" t="s">
        <v>3577</v>
      </c>
      <c r="AU10767" s="4" t="s">
        <v>456</v>
      </c>
      <c r="AV10767" s="4" t="s">
        <v>8547</v>
      </c>
      <c r="AW10767" s="4" t="s">
        <v>724</v>
      </c>
      <c r="AX10767" s="4"/>
      <c r="AY10767" s="4">
        <v>225111</v>
      </c>
      <c r="AZ10767" s="4">
        <v>457061</v>
      </c>
      <c r="BA10767" s="4" t="s">
        <v>29205</v>
      </c>
      <c r="BB10767" s="4" t="s">
        <v>29206</v>
      </c>
      <c r="BC10767" s="4">
        <v>40</v>
      </c>
      <c r="BD10767" t="str">
        <f>IF(AND(ADHOC!$G$15="",ADHOC!$S$4=""),"",IF(ADHOC!$G$15&lt;&gt;"",IF(ADHOC!$G$15=LEFT(Domein!$AS10767,LEN(ADHOC!$G$15)),MAX(Domein!BD$1:'Domein'!BD10766)+1,""),IF(ADHOC!$S$4=LEFT(Domein!$AS10767,LEN(ADHOC!$S$4)),MAX(Domein!BD$1:'Domein'!BD10766)+1,"")))</f>
        <v/>
      </c>
    </row>
    <row r="10768" spans="45:56" x14ac:dyDescent="0.2">
      <c r="AS10768" s="4" t="s">
        <v>10378</v>
      </c>
      <c r="AT10768" s="4" t="s">
        <v>9895</v>
      </c>
      <c r="AU10768" s="4" t="s">
        <v>456</v>
      </c>
      <c r="AV10768" s="4" t="s">
        <v>8547</v>
      </c>
      <c r="AW10768" s="4" t="s">
        <v>724</v>
      </c>
      <c r="AX10768" s="4"/>
      <c r="AY10768" s="4">
        <v>227497</v>
      </c>
      <c r="AZ10768" s="4">
        <v>454319</v>
      </c>
      <c r="BA10768" s="4" t="s">
        <v>29207</v>
      </c>
      <c r="BB10768" s="4" t="s">
        <v>29208</v>
      </c>
      <c r="BC10768" s="4">
        <v>40</v>
      </c>
      <c r="BD10768" t="str">
        <f>IF(AND(ADHOC!$G$15="",ADHOC!$S$4=""),"",IF(ADHOC!$G$15&lt;&gt;"",IF(ADHOC!$G$15=LEFT(Domein!$AS10768,LEN(ADHOC!$G$15)),MAX(Domein!BD$1:'Domein'!BD10767)+1,""),IF(ADHOC!$S$4=LEFT(Domein!$AS10768,LEN(ADHOC!$S$4)),MAX(Domein!BD$1:'Domein'!BD10767)+1,"")))</f>
        <v/>
      </c>
    </row>
    <row r="10769" spans="45:56" x14ac:dyDescent="0.2">
      <c r="AS10769" s="4" t="s">
        <v>10379</v>
      </c>
      <c r="AT10769" s="4" t="s">
        <v>9897</v>
      </c>
      <c r="AU10769" s="4" t="s">
        <v>456</v>
      </c>
      <c r="AV10769" s="4" t="s">
        <v>8547</v>
      </c>
      <c r="AW10769" s="4" t="s">
        <v>724</v>
      </c>
      <c r="AX10769" s="4"/>
      <c r="AY10769" s="4">
        <v>223400</v>
      </c>
      <c r="AZ10769" s="4">
        <v>458263</v>
      </c>
      <c r="BA10769" s="4" t="s">
        <v>29209</v>
      </c>
      <c r="BB10769" s="4" t="s">
        <v>29210</v>
      </c>
      <c r="BC10769" s="4">
        <v>40</v>
      </c>
      <c r="BD10769" t="str">
        <f>IF(AND(ADHOC!$G$15="",ADHOC!$S$4=""),"",IF(ADHOC!$G$15&lt;&gt;"",IF(ADHOC!$G$15=LEFT(Domein!$AS10769,LEN(ADHOC!$G$15)),MAX(Domein!BD$1:'Domein'!BD10768)+1,""),IF(ADHOC!$S$4=LEFT(Domein!$AS10769,LEN(ADHOC!$S$4)),MAX(Domein!BD$1:'Domein'!BD10768)+1,"")))</f>
        <v/>
      </c>
    </row>
    <row r="10770" spans="45:56" x14ac:dyDescent="0.2">
      <c r="AS10770" s="4" t="s">
        <v>10380</v>
      </c>
      <c r="AT10770" s="4" t="s">
        <v>9898</v>
      </c>
      <c r="AU10770" s="4" t="s">
        <v>456</v>
      </c>
      <c r="AV10770" s="4" t="s">
        <v>8547</v>
      </c>
      <c r="AW10770" s="4" t="s">
        <v>724</v>
      </c>
      <c r="AX10770" s="4"/>
      <c r="AY10770" s="4">
        <v>221021</v>
      </c>
      <c r="AZ10770" s="4">
        <v>457938</v>
      </c>
      <c r="BA10770" s="4" t="s">
        <v>29211</v>
      </c>
      <c r="BB10770" s="4" t="s">
        <v>29212</v>
      </c>
      <c r="BC10770" s="4">
        <v>40</v>
      </c>
      <c r="BD10770" t="str">
        <f>IF(AND(ADHOC!$G$15="",ADHOC!$S$4=""),"",IF(ADHOC!$G$15&lt;&gt;"",IF(ADHOC!$G$15=LEFT(Domein!$AS10770,LEN(ADHOC!$G$15)),MAX(Domein!BD$1:'Domein'!BD10769)+1,""),IF(ADHOC!$S$4=LEFT(Domein!$AS10770,LEN(ADHOC!$S$4)),MAX(Domein!BD$1:'Domein'!BD10769)+1,"")))</f>
        <v/>
      </c>
    </row>
    <row r="10771" spans="45:56" x14ac:dyDescent="0.2">
      <c r="AS10771" s="4" t="s">
        <v>10381</v>
      </c>
      <c r="AT10771" s="4" t="s">
        <v>10382</v>
      </c>
      <c r="AU10771" s="4" t="s">
        <v>456</v>
      </c>
      <c r="AV10771" s="4" t="s">
        <v>8547</v>
      </c>
      <c r="AW10771" s="4" t="s">
        <v>724</v>
      </c>
      <c r="AX10771" s="4"/>
      <c r="AY10771" s="4">
        <v>226014</v>
      </c>
      <c r="AZ10771" s="4">
        <v>456177</v>
      </c>
      <c r="BA10771" s="4" t="s">
        <v>29213</v>
      </c>
      <c r="BB10771" s="4" t="s">
        <v>29214</v>
      </c>
      <c r="BC10771" s="4">
        <v>40</v>
      </c>
      <c r="BD10771" t="str">
        <f>IF(AND(ADHOC!$G$15="",ADHOC!$S$4=""),"",IF(ADHOC!$G$15&lt;&gt;"",IF(ADHOC!$G$15=LEFT(Domein!$AS10771,LEN(ADHOC!$G$15)),MAX(Domein!BD$1:'Domein'!BD10770)+1,""),IF(ADHOC!$S$4=LEFT(Domein!$AS10771,LEN(ADHOC!$S$4)),MAX(Domein!BD$1:'Domein'!BD10770)+1,"")))</f>
        <v/>
      </c>
    </row>
    <row r="10772" spans="45:56" x14ac:dyDescent="0.2">
      <c r="AS10772" s="4" t="s">
        <v>10383</v>
      </c>
      <c r="AT10772" s="4" t="s">
        <v>10384</v>
      </c>
      <c r="AU10772" s="4" t="s">
        <v>456</v>
      </c>
      <c r="AV10772" s="4" t="s">
        <v>8547</v>
      </c>
      <c r="AW10772" s="4" t="s">
        <v>724</v>
      </c>
      <c r="AX10772" s="4"/>
      <c r="AY10772" s="4">
        <v>224025</v>
      </c>
      <c r="AZ10772" s="4">
        <v>457620</v>
      </c>
      <c r="BA10772" s="4" t="s">
        <v>29215</v>
      </c>
      <c r="BB10772" s="4" t="s">
        <v>29216</v>
      </c>
      <c r="BC10772" s="4">
        <v>40</v>
      </c>
      <c r="BD10772" t="str">
        <f>IF(AND(ADHOC!$G$15="",ADHOC!$S$4=""),"",IF(ADHOC!$G$15&lt;&gt;"",IF(ADHOC!$G$15=LEFT(Domein!$AS10772,LEN(ADHOC!$G$15)),MAX(Domein!BD$1:'Domein'!BD10771)+1,""),IF(ADHOC!$S$4=LEFT(Domein!$AS10772,LEN(ADHOC!$S$4)),MAX(Domein!BD$1:'Domein'!BD10771)+1,"")))</f>
        <v/>
      </c>
    </row>
    <row r="10773" spans="45:56" x14ac:dyDescent="0.2">
      <c r="AS10773" s="4" t="s">
        <v>10385</v>
      </c>
      <c r="AT10773" s="4" t="s">
        <v>10386</v>
      </c>
      <c r="AU10773" s="4" t="s">
        <v>456</v>
      </c>
      <c r="AV10773" s="4" t="s">
        <v>8547</v>
      </c>
      <c r="AW10773" s="4" t="s">
        <v>724</v>
      </c>
      <c r="AX10773" s="4"/>
      <c r="AY10773" s="4">
        <v>222175</v>
      </c>
      <c r="AZ10773" s="4">
        <v>458233</v>
      </c>
      <c r="BA10773" s="4" t="s">
        <v>29217</v>
      </c>
      <c r="BB10773" s="4" t="s">
        <v>29218</v>
      </c>
      <c r="BC10773" s="4">
        <v>40</v>
      </c>
      <c r="BD10773" t="str">
        <f>IF(AND(ADHOC!$G$15="",ADHOC!$S$4=""),"",IF(ADHOC!$G$15&lt;&gt;"",IF(ADHOC!$G$15=LEFT(Domein!$AS10773,LEN(ADHOC!$G$15)),MAX(Domein!BD$1:'Domein'!BD10772)+1,""),IF(ADHOC!$S$4=LEFT(Domein!$AS10773,LEN(ADHOC!$S$4)),MAX(Domein!BD$1:'Domein'!BD10772)+1,"")))</f>
        <v/>
      </c>
    </row>
    <row r="10774" spans="45:56" x14ac:dyDescent="0.2">
      <c r="AS10774" s="4" t="s">
        <v>11841</v>
      </c>
      <c r="AT10774" s="4" t="s">
        <v>11842</v>
      </c>
      <c r="AU10774" s="4" t="s">
        <v>456</v>
      </c>
      <c r="AV10774" s="4" t="s">
        <v>8547</v>
      </c>
      <c r="AW10774" s="4" t="s">
        <v>724</v>
      </c>
      <c r="AX10774" s="4"/>
      <c r="AY10774" s="4">
        <v>222328</v>
      </c>
      <c r="AZ10774" s="4">
        <v>457939</v>
      </c>
      <c r="BA10774" s="4" t="s">
        <v>29219</v>
      </c>
      <c r="BB10774" s="4" t="s">
        <v>29220</v>
      </c>
      <c r="BC10774" s="4">
        <v>40</v>
      </c>
      <c r="BD10774" t="str">
        <f>IF(AND(ADHOC!$G$15="",ADHOC!$S$4=""),"",IF(ADHOC!$G$15&lt;&gt;"",IF(ADHOC!$G$15=LEFT(Domein!$AS10774,LEN(ADHOC!$G$15)),MAX(Domein!BD$1:'Domein'!BD10773)+1,""),IF(ADHOC!$S$4=LEFT(Domein!$AS10774,LEN(ADHOC!$S$4)),MAX(Domein!BD$1:'Domein'!BD10773)+1,"")))</f>
        <v/>
      </c>
    </row>
    <row r="10775" spans="45:56" x14ac:dyDescent="0.2">
      <c r="AS10775" s="4" t="s">
        <v>11843</v>
      </c>
      <c r="AT10775" s="4" t="s">
        <v>11844</v>
      </c>
      <c r="AU10775" s="4" t="s">
        <v>456</v>
      </c>
      <c r="AV10775" s="4" t="s">
        <v>8547</v>
      </c>
      <c r="AW10775" s="4" t="s">
        <v>724</v>
      </c>
      <c r="AX10775" s="4"/>
      <c r="AY10775" s="4">
        <v>222947</v>
      </c>
      <c r="AZ10775" s="4">
        <v>458307</v>
      </c>
      <c r="BA10775" s="4" t="s">
        <v>29221</v>
      </c>
      <c r="BB10775" s="4" t="s">
        <v>29222</v>
      </c>
      <c r="BC10775" s="4">
        <v>40</v>
      </c>
      <c r="BD10775" t="str">
        <f>IF(AND(ADHOC!$G$15="",ADHOC!$S$4=""),"",IF(ADHOC!$G$15&lt;&gt;"",IF(ADHOC!$G$15=LEFT(Domein!$AS10775,LEN(ADHOC!$G$15)),MAX(Domein!BD$1:'Domein'!BD10774)+1,""),IF(ADHOC!$S$4=LEFT(Domein!$AS10775,LEN(ADHOC!$S$4)),MAX(Domein!BD$1:'Domein'!BD10774)+1,"")))</f>
        <v/>
      </c>
    </row>
    <row r="10776" spans="45:56" x14ac:dyDescent="0.2">
      <c r="AS10776" s="4" t="s">
        <v>11845</v>
      </c>
      <c r="AT10776" s="4" t="s">
        <v>11842</v>
      </c>
      <c r="AU10776" s="4" t="s">
        <v>456</v>
      </c>
      <c r="AV10776" s="4" t="s">
        <v>8547</v>
      </c>
      <c r="AW10776" s="4" t="s">
        <v>724</v>
      </c>
      <c r="AX10776" s="4"/>
      <c r="AY10776" s="4">
        <v>222003</v>
      </c>
      <c r="AZ10776" s="4">
        <v>457845</v>
      </c>
      <c r="BA10776" s="4" t="s">
        <v>29223</v>
      </c>
      <c r="BB10776" s="4" t="s">
        <v>29224</v>
      </c>
      <c r="BC10776" s="4">
        <v>40</v>
      </c>
      <c r="BD10776" t="str">
        <f>IF(AND(ADHOC!$G$15="",ADHOC!$S$4=""),"",IF(ADHOC!$G$15&lt;&gt;"",IF(ADHOC!$G$15=LEFT(Domein!$AS10776,LEN(ADHOC!$G$15)),MAX(Domein!BD$1:'Domein'!BD10775)+1,""),IF(ADHOC!$S$4=LEFT(Domein!$AS10776,LEN(ADHOC!$S$4)),MAX(Domein!BD$1:'Domein'!BD10775)+1,"")))</f>
        <v/>
      </c>
    </row>
    <row r="10777" spans="45:56" x14ac:dyDescent="0.2">
      <c r="AS10777" s="4" t="s">
        <v>38212</v>
      </c>
      <c r="AT10777" s="4" t="s">
        <v>38213</v>
      </c>
      <c r="AU10777" s="4" t="s">
        <v>456</v>
      </c>
      <c r="AV10777" s="4" t="s">
        <v>21516</v>
      </c>
      <c r="AW10777" s="4" t="s">
        <v>724</v>
      </c>
      <c r="AX10777" s="4"/>
      <c r="AY10777" s="4">
        <v>214310</v>
      </c>
      <c r="AZ10777" s="4">
        <v>437080</v>
      </c>
      <c r="BA10777" s="4" t="s">
        <v>38214</v>
      </c>
      <c r="BB10777" s="4" t="s">
        <v>38215</v>
      </c>
      <c r="BC10777" s="4">
        <v>40</v>
      </c>
      <c r="BD10777" t="str">
        <f>IF(AND(ADHOC!$G$15="",ADHOC!$S$4=""),"",IF(ADHOC!$G$15&lt;&gt;"",IF(ADHOC!$G$15=LEFT(Domein!$AS10777,LEN(ADHOC!$G$15)),MAX(Domein!BD$1:'Domein'!BD10776)+1,""),IF(ADHOC!$S$4=LEFT(Domein!$AS10777,LEN(ADHOC!$S$4)),MAX(Domein!BD$1:'Domein'!BD10776)+1,"")))</f>
        <v/>
      </c>
    </row>
    <row r="10778" spans="45:56" x14ac:dyDescent="0.2">
      <c r="AS10778" s="4" t="s">
        <v>4272</v>
      </c>
      <c r="AT10778" s="4" t="s">
        <v>7158</v>
      </c>
      <c r="AU10778" s="4" t="s">
        <v>456</v>
      </c>
      <c r="AV10778" s="4" t="s">
        <v>798</v>
      </c>
      <c r="AW10778" s="4" t="s">
        <v>724</v>
      </c>
      <c r="AX10778" s="4"/>
      <c r="AY10778" s="4">
        <v>223965</v>
      </c>
      <c r="AZ10778" s="4">
        <v>462894</v>
      </c>
      <c r="BA10778" s="4" t="s">
        <v>29225</v>
      </c>
      <c r="BB10778" s="4" t="s">
        <v>29226</v>
      </c>
      <c r="BC10778" s="4">
        <v>40</v>
      </c>
      <c r="BD10778" t="str">
        <f>IF(AND(ADHOC!$G$15="",ADHOC!$S$4=""),"",IF(ADHOC!$G$15&lt;&gt;"",IF(ADHOC!$G$15=LEFT(Domein!$AS10778,LEN(ADHOC!$G$15)),MAX(Domein!BD$1:'Domein'!BD10777)+1,""),IF(ADHOC!$S$4=LEFT(Domein!$AS10778,LEN(ADHOC!$S$4)),MAX(Domein!BD$1:'Domein'!BD10777)+1,"")))</f>
        <v/>
      </c>
    </row>
    <row r="10779" spans="45:56" x14ac:dyDescent="0.2">
      <c r="AS10779" s="4" t="s">
        <v>4273</v>
      </c>
      <c r="AT10779" s="4" t="s">
        <v>4274</v>
      </c>
      <c r="AU10779" s="4" t="s">
        <v>456</v>
      </c>
      <c r="AV10779" s="4" t="s">
        <v>798</v>
      </c>
      <c r="AW10779" s="4" t="s">
        <v>724</v>
      </c>
      <c r="AX10779" s="4"/>
      <c r="AY10779" s="4">
        <v>223903</v>
      </c>
      <c r="AZ10779" s="4">
        <v>463740</v>
      </c>
      <c r="BA10779" s="4" t="s">
        <v>29227</v>
      </c>
      <c r="BB10779" s="4" t="s">
        <v>29228</v>
      </c>
      <c r="BC10779" s="4">
        <v>40</v>
      </c>
      <c r="BD10779" t="str">
        <f>IF(AND(ADHOC!$G$15="",ADHOC!$S$4=""),"",IF(ADHOC!$G$15&lt;&gt;"",IF(ADHOC!$G$15=LEFT(Domein!$AS10779,LEN(ADHOC!$G$15)),MAX(Domein!BD$1:'Domein'!BD10778)+1,""),IF(ADHOC!$S$4=LEFT(Domein!$AS10779,LEN(ADHOC!$S$4)),MAX(Domein!BD$1:'Domein'!BD10778)+1,"")))</f>
        <v/>
      </c>
    </row>
    <row r="10780" spans="45:56" x14ac:dyDescent="0.2">
      <c r="AS10780" s="4" t="s">
        <v>11846</v>
      </c>
      <c r="AT10780" s="4" t="s">
        <v>11847</v>
      </c>
      <c r="AU10780" s="4" t="s">
        <v>456</v>
      </c>
      <c r="AV10780" s="4" t="s">
        <v>798</v>
      </c>
      <c r="AW10780" s="4" t="s">
        <v>724</v>
      </c>
      <c r="AX10780" s="4"/>
      <c r="AY10780" s="4">
        <v>224937</v>
      </c>
      <c r="AZ10780" s="4">
        <v>461189</v>
      </c>
      <c r="BA10780" s="4" t="s">
        <v>29229</v>
      </c>
      <c r="BB10780" s="4" t="s">
        <v>29230</v>
      </c>
      <c r="BC10780" s="4">
        <v>40</v>
      </c>
      <c r="BD10780" t="str">
        <f>IF(AND(ADHOC!$G$15="",ADHOC!$S$4=""),"",IF(ADHOC!$G$15&lt;&gt;"",IF(ADHOC!$G$15=LEFT(Domein!$AS10780,LEN(ADHOC!$G$15)),MAX(Domein!BD$1:'Domein'!BD10779)+1,""),IF(ADHOC!$S$4=LEFT(Domein!$AS10780,LEN(ADHOC!$S$4)),MAX(Domein!BD$1:'Domein'!BD10779)+1,"")))</f>
        <v/>
      </c>
    </row>
    <row r="10781" spans="45:56" x14ac:dyDescent="0.2">
      <c r="AS10781" s="4" t="s">
        <v>10387</v>
      </c>
      <c r="AT10781" s="4" t="s">
        <v>10388</v>
      </c>
      <c r="AU10781" s="4" t="s">
        <v>456</v>
      </c>
      <c r="AV10781" s="4" t="s">
        <v>824</v>
      </c>
      <c r="AW10781" s="4" t="s">
        <v>1259</v>
      </c>
      <c r="AX10781" s="4"/>
      <c r="AY10781" s="4"/>
      <c r="AZ10781" s="4"/>
      <c r="BA10781" s="4"/>
      <c r="BB10781" s="4"/>
      <c r="BC10781" s="4">
        <v>40</v>
      </c>
      <c r="BD10781" t="str">
        <f>IF(AND(ADHOC!$G$15="",ADHOC!$S$4=""),"",IF(ADHOC!$G$15&lt;&gt;"",IF(ADHOC!$G$15=LEFT(Domein!$AS10781,LEN(ADHOC!$G$15)),MAX(Domein!BD$1:'Domein'!BD10780)+1,""),IF(ADHOC!$S$4=LEFT(Domein!$AS10781,LEN(ADHOC!$S$4)),MAX(Domein!BD$1:'Domein'!BD10780)+1,"")))</f>
        <v/>
      </c>
    </row>
    <row r="10782" spans="45:56" x14ac:dyDescent="0.2">
      <c r="AS10782" s="4" t="s">
        <v>10389</v>
      </c>
      <c r="AT10782" s="4" t="s">
        <v>10390</v>
      </c>
      <c r="AU10782" s="4" t="s">
        <v>456</v>
      </c>
      <c r="AV10782" s="4" t="s">
        <v>824</v>
      </c>
      <c r="AW10782" s="4" t="s">
        <v>1259</v>
      </c>
      <c r="AX10782" s="4"/>
      <c r="AY10782" s="4"/>
      <c r="AZ10782" s="4"/>
      <c r="BA10782" s="4"/>
      <c r="BB10782" s="4"/>
      <c r="BC10782" s="4">
        <v>40</v>
      </c>
      <c r="BD10782" t="str">
        <f>IF(AND(ADHOC!$G$15="",ADHOC!$S$4=""),"",IF(ADHOC!$G$15&lt;&gt;"",IF(ADHOC!$G$15=LEFT(Domein!$AS10782,LEN(ADHOC!$G$15)),MAX(Domein!BD$1:'Domein'!BD10781)+1,""),IF(ADHOC!$S$4=LEFT(Domein!$AS10782,LEN(ADHOC!$S$4)),MAX(Domein!BD$1:'Domein'!BD10781)+1,"")))</f>
        <v/>
      </c>
    </row>
    <row r="10783" spans="45:56" x14ac:dyDescent="0.2">
      <c r="AS10783" s="4" t="s">
        <v>10391</v>
      </c>
      <c r="AT10783" s="4" t="s">
        <v>10392</v>
      </c>
      <c r="AU10783" s="4" t="s">
        <v>456</v>
      </c>
      <c r="AV10783" s="4" t="s">
        <v>824</v>
      </c>
      <c r="AW10783" s="4" t="s">
        <v>1259</v>
      </c>
      <c r="AX10783" s="4"/>
      <c r="AY10783" s="4"/>
      <c r="AZ10783" s="4"/>
      <c r="BA10783" s="4"/>
      <c r="BB10783" s="4"/>
      <c r="BC10783" s="4">
        <v>40</v>
      </c>
      <c r="BD10783" t="str">
        <f>IF(AND(ADHOC!$G$15="",ADHOC!$S$4=""),"",IF(ADHOC!$G$15&lt;&gt;"",IF(ADHOC!$G$15=LEFT(Domein!$AS10783,LEN(ADHOC!$G$15)),MAX(Domein!BD$1:'Domein'!BD10782)+1,""),IF(ADHOC!$S$4=LEFT(Domein!$AS10783,LEN(ADHOC!$S$4)),MAX(Domein!BD$1:'Domein'!BD10782)+1,"")))</f>
        <v/>
      </c>
    </row>
    <row r="10784" spans="45:56" x14ac:dyDescent="0.2">
      <c r="AS10784" s="4" t="s">
        <v>10393</v>
      </c>
      <c r="AT10784" s="4" t="s">
        <v>10394</v>
      </c>
      <c r="AU10784" s="4" t="s">
        <v>456</v>
      </c>
      <c r="AV10784" s="4" t="s">
        <v>824</v>
      </c>
      <c r="AW10784" s="4" t="s">
        <v>1259</v>
      </c>
      <c r="AX10784" s="4"/>
      <c r="AY10784" s="4"/>
      <c r="AZ10784" s="4"/>
      <c r="BA10784" s="4"/>
      <c r="BB10784" s="4"/>
      <c r="BC10784" s="4">
        <v>40</v>
      </c>
      <c r="BD10784" t="str">
        <f>IF(AND(ADHOC!$G$15="",ADHOC!$S$4=""),"",IF(ADHOC!$G$15&lt;&gt;"",IF(ADHOC!$G$15=LEFT(Domein!$AS10784,LEN(ADHOC!$G$15)),MAX(Domein!BD$1:'Domein'!BD10783)+1,""),IF(ADHOC!$S$4=LEFT(Domein!$AS10784,LEN(ADHOC!$S$4)),MAX(Domein!BD$1:'Domein'!BD10783)+1,"")))</f>
        <v/>
      </c>
    </row>
    <row r="10785" spans="45:56" x14ac:dyDescent="0.2">
      <c r="AS10785" s="4" t="s">
        <v>10395</v>
      </c>
      <c r="AT10785" s="4" t="s">
        <v>10396</v>
      </c>
      <c r="AU10785" s="4" t="s">
        <v>456</v>
      </c>
      <c r="AV10785" s="4" t="s">
        <v>824</v>
      </c>
      <c r="AW10785" s="4" t="s">
        <v>1259</v>
      </c>
      <c r="AX10785" s="4"/>
      <c r="AY10785" s="4"/>
      <c r="AZ10785" s="4"/>
      <c r="BA10785" s="4"/>
      <c r="BB10785" s="4"/>
      <c r="BC10785" s="4">
        <v>40</v>
      </c>
      <c r="BD10785" t="str">
        <f>IF(AND(ADHOC!$G$15="",ADHOC!$S$4=""),"",IF(ADHOC!$G$15&lt;&gt;"",IF(ADHOC!$G$15=LEFT(Domein!$AS10785,LEN(ADHOC!$G$15)),MAX(Domein!BD$1:'Domein'!BD10784)+1,""),IF(ADHOC!$S$4=LEFT(Domein!$AS10785,LEN(ADHOC!$S$4)),MAX(Domein!BD$1:'Domein'!BD10784)+1,"")))</f>
        <v/>
      </c>
    </row>
    <row r="10786" spans="45:56" x14ac:dyDescent="0.2">
      <c r="AS10786" s="4" t="s">
        <v>10397</v>
      </c>
      <c r="AT10786" s="4" t="s">
        <v>10398</v>
      </c>
      <c r="AU10786" s="4" t="s">
        <v>456</v>
      </c>
      <c r="AV10786" s="4" t="s">
        <v>824</v>
      </c>
      <c r="AW10786" s="4" t="s">
        <v>1259</v>
      </c>
      <c r="AX10786" s="4"/>
      <c r="AY10786" s="4"/>
      <c r="AZ10786" s="4"/>
      <c r="BA10786" s="4"/>
      <c r="BB10786" s="4"/>
      <c r="BC10786" s="4">
        <v>40</v>
      </c>
      <c r="BD10786" t="str">
        <f>IF(AND(ADHOC!$G$15="",ADHOC!$S$4=""),"",IF(ADHOC!$G$15&lt;&gt;"",IF(ADHOC!$G$15=LEFT(Domein!$AS10786,LEN(ADHOC!$G$15)),MAX(Domein!BD$1:'Domein'!BD10785)+1,""),IF(ADHOC!$S$4=LEFT(Domein!$AS10786,LEN(ADHOC!$S$4)),MAX(Domein!BD$1:'Domein'!BD10785)+1,"")))</f>
        <v/>
      </c>
    </row>
    <row r="10787" spans="45:56" x14ac:dyDescent="0.2">
      <c r="AS10787" s="4" t="s">
        <v>10399</v>
      </c>
      <c r="AT10787" s="4" t="s">
        <v>10400</v>
      </c>
      <c r="AU10787" s="4" t="s">
        <v>456</v>
      </c>
      <c r="AV10787" s="4" t="s">
        <v>824</v>
      </c>
      <c r="AW10787" s="4" t="s">
        <v>1259</v>
      </c>
      <c r="AX10787" s="4"/>
      <c r="AY10787" s="4"/>
      <c r="AZ10787" s="4"/>
      <c r="BA10787" s="4"/>
      <c r="BB10787" s="4"/>
      <c r="BC10787" s="4">
        <v>40</v>
      </c>
      <c r="BD10787" t="str">
        <f>IF(AND(ADHOC!$G$15="",ADHOC!$S$4=""),"",IF(ADHOC!$G$15&lt;&gt;"",IF(ADHOC!$G$15=LEFT(Domein!$AS10787,LEN(ADHOC!$G$15)),MAX(Domein!BD$1:'Domein'!BD10786)+1,""),IF(ADHOC!$S$4=LEFT(Domein!$AS10787,LEN(ADHOC!$S$4)),MAX(Domein!BD$1:'Domein'!BD10786)+1,"")))</f>
        <v/>
      </c>
    </row>
    <row r="10788" spans="45:56" x14ac:dyDescent="0.2">
      <c r="AS10788" s="4" t="s">
        <v>10401</v>
      </c>
      <c r="AT10788" s="4" t="s">
        <v>10402</v>
      </c>
      <c r="AU10788" s="4" t="s">
        <v>456</v>
      </c>
      <c r="AV10788" s="4" t="s">
        <v>824</v>
      </c>
      <c r="AW10788" s="4" t="s">
        <v>1259</v>
      </c>
      <c r="AX10788" s="4"/>
      <c r="AY10788" s="4"/>
      <c r="AZ10788" s="4"/>
      <c r="BA10788" s="4"/>
      <c r="BB10788" s="4"/>
      <c r="BC10788" s="4">
        <v>40</v>
      </c>
      <c r="BD10788" t="str">
        <f>IF(AND(ADHOC!$G$15="",ADHOC!$S$4=""),"",IF(ADHOC!$G$15&lt;&gt;"",IF(ADHOC!$G$15=LEFT(Domein!$AS10788,LEN(ADHOC!$G$15)),MAX(Domein!BD$1:'Domein'!BD10787)+1,""),IF(ADHOC!$S$4=LEFT(Domein!$AS10788,LEN(ADHOC!$S$4)),MAX(Domein!BD$1:'Domein'!BD10787)+1,"")))</f>
        <v/>
      </c>
    </row>
    <row r="10789" spans="45:56" x14ac:dyDescent="0.2">
      <c r="AS10789" s="4" t="s">
        <v>4275</v>
      </c>
      <c r="AT10789" s="4" t="s">
        <v>4276</v>
      </c>
      <c r="AU10789" s="4" t="s">
        <v>456</v>
      </c>
      <c r="AV10789" s="4" t="s">
        <v>800</v>
      </c>
      <c r="AW10789" s="4" t="s">
        <v>724</v>
      </c>
      <c r="AX10789" s="4"/>
      <c r="AY10789" s="4">
        <v>211631</v>
      </c>
      <c r="AZ10789" s="4">
        <v>459278</v>
      </c>
      <c r="BA10789" s="4" t="s">
        <v>29231</v>
      </c>
      <c r="BB10789" s="4" t="s">
        <v>29232</v>
      </c>
      <c r="BC10789" s="4">
        <v>40</v>
      </c>
      <c r="BD10789" t="str">
        <f>IF(AND(ADHOC!$G$15="",ADHOC!$S$4=""),"",IF(ADHOC!$G$15&lt;&gt;"",IF(ADHOC!$G$15=LEFT(Domein!$AS10789,LEN(ADHOC!$G$15)),MAX(Domein!BD$1:'Domein'!BD10788)+1,""),IF(ADHOC!$S$4=LEFT(Domein!$AS10789,LEN(ADHOC!$S$4)),MAX(Domein!BD$1:'Domein'!BD10788)+1,"")))</f>
        <v/>
      </c>
    </row>
    <row r="10790" spans="45:56" x14ac:dyDescent="0.2">
      <c r="AS10790" s="4" t="s">
        <v>4277</v>
      </c>
      <c r="AT10790" s="4" t="s">
        <v>4278</v>
      </c>
      <c r="AU10790" s="4" t="s">
        <v>456</v>
      </c>
      <c r="AV10790" s="4" t="s">
        <v>798</v>
      </c>
      <c r="AW10790" s="4" t="s">
        <v>724</v>
      </c>
      <c r="AX10790" s="4"/>
      <c r="AY10790" s="4">
        <v>211654</v>
      </c>
      <c r="AZ10790" s="4">
        <v>459121</v>
      </c>
      <c r="BA10790" s="4" t="s">
        <v>29233</v>
      </c>
      <c r="BB10790" s="4" t="s">
        <v>29234</v>
      </c>
      <c r="BC10790" s="4">
        <v>40</v>
      </c>
      <c r="BD10790" t="str">
        <f>IF(AND(ADHOC!$G$15="",ADHOC!$S$4=""),"",IF(ADHOC!$G$15&lt;&gt;"",IF(ADHOC!$G$15=LEFT(Domein!$AS10790,LEN(ADHOC!$G$15)),MAX(Domein!BD$1:'Domein'!BD10789)+1,""),IF(ADHOC!$S$4=LEFT(Domein!$AS10790,LEN(ADHOC!$S$4)),MAX(Domein!BD$1:'Domein'!BD10789)+1,"")))</f>
        <v/>
      </c>
    </row>
    <row r="10791" spans="45:56" x14ac:dyDescent="0.2">
      <c r="AS10791" s="4" t="s">
        <v>4279</v>
      </c>
      <c r="AT10791" s="4" t="s">
        <v>4280</v>
      </c>
      <c r="AU10791" s="4" t="s">
        <v>456</v>
      </c>
      <c r="AV10791" s="4" t="s">
        <v>798</v>
      </c>
      <c r="AW10791" s="4" t="s">
        <v>724</v>
      </c>
      <c r="AX10791" s="4"/>
      <c r="AY10791" s="4">
        <v>232358</v>
      </c>
      <c r="AZ10791" s="4">
        <v>459357</v>
      </c>
      <c r="BA10791" s="4" t="s">
        <v>29235</v>
      </c>
      <c r="BB10791" s="4" t="s">
        <v>29236</v>
      </c>
      <c r="BC10791" s="4">
        <v>40</v>
      </c>
      <c r="BD10791" t="str">
        <f>IF(AND(ADHOC!$G$15="",ADHOC!$S$4=""),"",IF(ADHOC!$G$15&lt;&gt;"",IF(ADHOC!$G$15=LEFT(Domein!$AS10791,LEN(ADHOC!$G$15)),MAX(Domein!BD$1:'Domein'!BD10790)+1,""),IF(ADHOC!$S$4=LEFT(Domein!$AS10791,LEN(ADHOC!$S$4)),MAX(Domein!BD$1:'Domein'!BD10790)+1,"")))</f>
        <v/>
      </c>
    </row>
    <row r="10792" spans="45:56" x14ac:dyDescent="0.2">
      <c r="AS10792" s="4" t="s">
        <v>4281</v>
      </c>
      <c r="AT10792" s="4" t="s">
        <v>4282</v>
      </c>
      <c r="AU10792" s="4" t="s">
        <v>456</v>
      </c>
      <c r="AV10792" s="4" t="s">
        <v>798</v>
      </c>
      <c r="AW10792" s="4" t="s">
        <v>724</v>
      </c>
      <c r="AX10792" s="4"/>
      <c r="AY10792" s="4">
        <v>227717</v>
      </c>
      <c r="AZ10792" s="4">
        <v>460247</v>
      </c>
      <c r="BA10792" s="4" t="s">
        <v>29237</v>
      </c>
      <c r="BB10792" s="4" t="s">
        <v>29238</v>
      </c>
      <c r="BC10792" s="4">
        <v>40</v>
      </c>
      <c r="BD10792" t="str">
        <f>IF(AND(ADHOC!$G$15="",ADHOC!$S$4=""),"",IF(ADHOC!$G$15&lt;&gt;"",IF(ADHOC!$G$15=LEFT(Domein!$AS10792,LEN(ADHOC!$G$15)),MAX(Domein!BD$1:'Domein'!BD10791)+1,""),IF(ADHOC!$S$4=LEFT(Domein!$AS10792,LEN(ADHOC!$S$4)),MAX(Domein!BD$1:'Domein'!BD10791)+1,"")))</f>
        <v/>
      </c>
    </row>
    <row r="10793" spans="45:56" x14ac:dyDescent="0.2">
      <c r="AS10793" s="4" t="s">
        <v>4283</v>
      </c>
      <c r="AT10793" s="4" t="s">
        <v>38216</v>
      </c>
      <c r="AU10793" s="4" t="s">
        <v>456</v>
      </c>
      <c r="AV10793" s="4" t="s">
        <v>21516</v>
      </c>
      <c r="AW10793" s="4" t="s">
        <v>724</v>
      </c>
      <c r="AX10793" s="4"/>
      <c r="AY10793" s="4">
        <v>248877</v>
      </c>
      <c r="AZ10793" s="4">
        <v>447270</v>
      </c>
      <c r="BA10793" s="4" t="s">
        <v>38217</v>
      </c>
      <c r="BB10793" s="4" t="s">
        <v>38218</v>
      </c>
      <c r="BC10793" s="4">
        <v>40</v>
      </c>
      <c r="BD10793" t="str">
        <f>IF(AND(ADHOC!$G$15="",ADHOC!$S$4=""),"",IF(ADHOC!$G$15&lt;&gt;"",IF(ADHOC!$G$15=LEFT(Domein!$AS10793,LEN(ADHOC!$G$15)),MAX(Domein!BD$1:'Domein'!BD10792)+1,""),IF(ADHOC!$S$4=LEFT(Domein!$AS10793,LEN(ADHOC!$S$4)),MAX(Domein!BD$1:'Domein'!BD10792)+1,"")))</f>
        <v/>
      </c>
    </row>
    <row r="10794" spans="45:56" x14ac:dyDescent="0.2">
      <c r="AS10794" s="4" t="s">
        <v>32462</v>
      </c>
      <c r="AT10794" s="4" t="s">
        <v>32463</v>
      </c>
      <c r="AU10794" s="4" t="s">
        <v>456</v>
      </c>
      <c r="AV10794" s="4" t="s">
        <v>21516</v>
      </c>
      <c r="AW10794" s="4" t="s">
        <v>724</v>
      </c>
      <c r="AX10794" s="4"/>
      <c r="AY10794" s="4">
        <v>249848</v>
      </c>
      <c r="AZ10794" s="4">
        <v>447076</v>
      </c>
      <c r="BA10794" s="4" t="s">
        <v>32464</v>
      </c>
      <c r="BB10794" s="4" t="s">
        <v>32465</v>
      </c>
      <c r="BC10794" s="4">
        <v>40</v>
      </c>
      <c r="BD10794" t="str">
        <f>IF(AND(ADHOC!$G$15="",ADHOC!$S$4=""),"",IF(ADHOC!$G$15&lt;&gt;"",IF(ADHOC!$G$15=LEFT(Domein!$AS10794,LEN(ADHOC!$G$15)),MAX(Domein!BD$1:'Domein'!BD10793)+1,""),IF(ADHOC!$S$4=LEFT(Domein!$AS10794,LEN(ADHOC!$S$4)),MAX(Domein!BD$1:'Domein'!BD10793)+1,"")))</f>
        <v/>
      </c>
    </row>
    <row r="10795" spans="45:56" x14ac:dyDescent="0.2">
      <c r="AS10795" s="4" t="s">
        <v>4284</v>
      </c>
      <c r="AT10795" s="4" t="s">
        <v>4285</v>
      </c>
      <c r="AU10795" s="4" t="s">
        <v>456</v>
      </c>
      <c r="AV10795" s="4" t="s">
        <v>798</v>
      </c>
      <c r="AW10795" s="4" t="s">
        <v>724</v>
      </c>
      <c r="AX10795" s="4"/>
      <c r="AY10795" s="4">
        <v>229404</v>
      </c>
      <c r="AZ10795" s="4">
        <v>432603</v>
      </c>
      <c r="BA10795" s="4" t="s">
        <v>29239</v>
      </c>
      <c r="BB10795" s="4" t="s">
        <v>29240</v>
      </c>
      <c r="BC10795" s="4">
        <v>40</v>
      </c>
      <c r="BD10795" t="str">
        <f>IF(AND(ADHOC!$G$15="",ADHOC!$S$4=""),"",IF(ADHOC!$G$15&lt;&gt;"",IF(ADHOC!$G$15=LEFT(Domein!$AS10795,LEN(ADHOC!$G$15)),MAX(Domein!BD$1:'Domein'!BD10794)+1,""),IF(ADHOC!$S$4=LEFT(Domein!$AS10795,LEN(ADHOC!$S$4)),MAX(Domein!BD$1:'Domein'!BD10794)+1,"")))</f>
        <v/>
      </c>
    </row>
    <row r="10796" spans="45:56" x14ac:dyDescent="0.2">
      <c r="AS10796" s="4" t="s">
        <v>4286</v>
      </c>
      <c r="AT10796" s="4" t="s">
        <v>4287</v>
      </c>
      <c r="AU10796" s="4" t="s">
        <v>456</v>
      </c>
      <c r="AV10796" s="4" t="s">
        <v>798</v>
      </c>
      <c r="AW10796" s="4" t="s">
        <v>724</v>
      </c>
      <c r="AX10796" s="4"/>
      <c r="AY10796" s="4">
        <v>239455</v>
      </c>
      <c r="AZ10796" s="4">
        <v>440281</v>
      </c>
      <c r="BA10796" s="4" t="s">
        <v>29241</v>
      </c>
      <c r="BB10796" s="4" t="s">
        <v>29242</v>
      </c>
      <c r="BC10796" s="4">
        <v>40</v>
      </c>
      <c r="BD10796" t="str">
        <f>IF(AND(ADHOC!$G$15="",ADHOC!$S$4=""),"",IF(ADHOC!$G$15&lt;&gt;"",IF(ADHOC!$G$15=LEFT(Domein!$AS10796,LEN(ADHOC!$G$15)),MAX(Domein!BD$1:'Domein'!BD10795)+1,""),IF(ADHOC!$S$4=LEFT(Domein!$AS10796,LEN(ADHOC!$S$4)),MAX(Domein!BD$1:'Domein'!BD10795)+1,"")))</f>
        <v/>
      </c>
    </row>
    <row r="10797" spans="45:56" x14ac:dyDescent="0.2">
      <c r="AS10797" s="4" t="s">
        <v>4288</v>
      </c>
      <c r="AT10797" s="4" t="s">
        <v>15517</v>
      </c>
      <c r="AU10797" s="4" t="s">
        <v>456</v>
      </c>
      <c r="AV10797" s="4" t="s">
        <v>799</v>
      </c>
      <c r="AW10797" s="4" t="s">
        <v>724</v>
      </c>
      <c r="AX10797" s="4"/>
      <c r="AY10797" s="4">
        <v>239427</v>
      </c>
      <c r="AZ10797" s="4">
        <v>440108</v>
      </c>
      <c r="BA10797" s="4" t="s">
        <v>29865</v>
      </c>
      <c r="BB10797" s="4" t="s">
        <v>32466</v>
      </c>
      <c r="BC10797" s="4">
        <v>40</v>
      </c>
      <c r="BD10797" t="str">
        <f>IF(AND(ADHOC!$G$15="",ADHOC!$S$4=""),"",IF(ADHOC!$G$15&lt;&gt;"",IF(ADHOC!$G$15=LEFT(Domein!$AS10797,LEN(ADHOC!$G$15)),MAX(Domein!BD$1:'Domein'!BD10796)+1,""),IF(ADHOC!$S$4=LEFT(Domein!$AS10797,LEN(ADHOC!$S$4)),MAX(Domein!BD$1:'Domein'!BD10796)+1,"")))</f>
        <v/>
      </c>
    </row>
    <row r="10798" spans="45:56" x14ac:dyDescent="0.2">
      <c r="AS10798" s="4" t="s">
        <v>32467</v>
      </c>
      <c r="AT10798" s="4" t="s">
        <v>32468</v>
      </c>
      <c r="AU10798" s="4" t="s">
        <v>456</v>
      </c>
      <c r="AV10798" s="4" t="s">
        <v>799</v>
      </c>
      <c r="AW10798" s="4" t="s">
        <v>724</v>
      </c>
      <c r="AX10798" s="4"/>
      <c r="AY10798" s="4">
        <v>239707</v>
      </c>
      <c r="AZ10798" s="4">
        <v>440443</v>
      </c>
      <c r="BA10798" s="4" t="s">
        <v>32469</v>
      </c>
      <c r="BB10798" s="4" t="s">
        <v>32470</v>
      </c>
      <c r="BC10798" s="4">
        <v>40</v>
      </c>
      <c r="BD10798" t="str">
        <f>IF(AND(ADHOC!$G$15="",ADHOC!$S$4=""),"",IF(ADHOC!$G$15&lt;&gt;"",IF(ADHOC!$G$15=LEFT(Domein!$AS10798,LEN(ADHOC!$G$15)),MAX(Domein!BD$1:'Domein'!BD10797)+1,""),IF(ADHOC!$S$4=LEFT(Domein!$AS10798,LEN(ADHOC!$S$4)),MAX(Domein!BD$1:'Domein'!BD10797)+1,"")))</f>
        <v/>
      </c>
    </row>
    <row r="10799" spans="45:56" x14ac:dyDescent="0.2">
      <c r="AS10799" s="4" t="s">
        <v>32471</v>
      </c>
      <c r="AT10799" s="4" t="s">
        <v>15519</v>
      </c>
      <c r="AU10799" s="4" t="s">
        <v>456</v>
      </c>
      <c r="AV10799" s="4" t="s">
        <v>799</v>
      </c>
      <c r="AW10799" s="4" t="s">
        <v>724</v>
      </c>
      <c r="AX10799" s="4"/>
      <c r="AY10799" s="4">
        <v>239732</v>
      </c>
      <c r="AZ10799" s="4">
        <v>440409</v>
      </c>
      <c r="BA10799" s="4" t="s">
        <v>32472</v>
      </c>
      <c r="BB10799" s="4" t="s">
        <v>32473</v>
      </c>
      <c r="BC10799" s="4">
        <v>40</v>
      </c>
      <c r="BD10799" t="str">
        <f>IF(AND(ADHOC!$G$15="",ADHOC!$S$4=""),"",IF(ADHOC!$G$15&lt;&gt;"",IF(ADHOC!$G$15=LEFT(Domein!$AS10799,LEN(ADHOC!$G$15)),MAX(Domein!BD$1:'Domein'!BD10798)+1,""),IF(ADHOC!$S$4=LEFT(Domein!$AS10799,LEN(ADHOC!$S$4)),MAX(Domein!BD$1:'Domein'!BD10798)+1,"")))</f>
        <v/>
      </c>
    </row>
    <row r="10800" spans="45:56" x14ac:dyDescent="0.2">
      <c r="AS10800" s="4" t="s">
        <v>32474</v>
      </c>
      <c r="AT10800" s="4" t="s">
        <v>32475</v>
      </c>
      <c r="AU10800" s="4" t="s">
        <v>456</v>
      </c>
      <c r="AV10800" s="4" t="s">
        <v>799</v>
      </c>
      <c r="AW10800" s="4" t="s">
        <v>724</v>
      </c>
      <c r="AX10800" s="4"/>
      <c r="AY10800" s="4">
        <v>239872</v>
      </c>
      <c r="AZ10800" s="4">
        <v>440065</v>
      </c>
      <c r="BA10800" s="4" t="s">
        <v>32476</v>
      </c>
      <c r="BB10800" s="4" t="s">
        <v>32477</v>
      </c>
      <c r="BC10800" s="4">
        <v>40</v>
      </c>
      <c r="BD10800" t="str">
        <f>IF(AND(ADHOC!$G$15="",ADHOC!$S$4=""),"",IF(ADHOC!$G$15&lt;&gt;"",IF(ADHOC!$G$15=LEFT(Domein!$AS10800,LEN(ADHOC!$G$15)),MAX(Domein!BD$1:'Domein'!BD10799)+1,""),IF(ADHOC!$S$4=LEFT(Domein!$AS10800,LEN(ADHOC!$S$4)),MAX(Domein!BD$1:'Domein'!BD10799)+1,"")))</f>
        <v/>
      </c>
    </row>
    <row r="10801" spans="45:56" x14ac:dyDescent="0.2">
      <c r="AS10801" s="4" t="s">
        <v>15872</v>
      </c>
      <c r="AT10801" s="4" t="s">
        <v>15873</v>
      </c>
      <c r="AU10801" s="4" t="s">
        <v>456</v>
      </c>
      <c r="AV10801" s="4" t="s">
        <v>799</v>
      </c>
      <c r="AW10801" s="4" t="s">
        <v>1259</v>
      </c>
      <c r="AX10801" s="4"/>
      <c r="AY10801" s="4">
        <v>230680</v>
      </c>
      <c r="AZ10801" s="4">
        <v>471510</v>
      </c>
      <c r="BA10801" s="4" t="s">
        <v>29244</v>
      </c>
      <c r="BB10801" s="4" t="s">
        <v>29245</v>
      </c>
      <c r="BC10801" s="4">
        <v>40</v>
      </c>
      <c r="BD10801" t="str">
        <f>IF(AND(ADHOC!$G$15="",ADHOC!$S$4=""),"",IF(ADHOC!$G$15&lt;&gt;"",IF(ADHOC!$G$15=LEFT(Domein!$AS10801,LEN(ADHOC!$G$15)),MAX(Domein!BD$1:'Domein'!BD10800)+1,""),IF(ADHOC!$S$4=LEFT(Domein!$AS10801,LEN(ADHOC!$S$4)),MAX(Domein!BD$1:'Domein'!BD10800)+1,"")))</f>
        <v/>
      </c>
    </row>
    <row r="10802" spans="45:56" x14ac:dyDescent="0.2">
      <c r="AS10802" s="4" t="s">
        <v>4289</v>
      </c>
      <c r="AT10802" s="4" t="s">
        <v>4290</v>
      </c>
      <c r="AU10802" s="4" t="s">
        <v>456</v>
      </c>
      <c r="AV10802" s="4" t="s">
        <v>798</v>
      </c>
      <c r="AW10802" s="4" t="s">
        <v>724</v>
      </c>
      <c r="AX10802" s="4"/>
      <c r="AY10802" s="4">
        <v>231520</v>
      </c>
      <c r="AZ10802" s="4">
        <v>473050</v>
      </c>
      <c r="BA10802" s="4" t="s">
        <v>29246</v>
      </c>
      <c r="BB10802" s="4" t="s">
        <v>29247</v>
      </c>
      <c r="BC10802" s="4">
        <v>40</v>
      </c>
      <c r="BD10802" t="str">
        <f>IF(AND(ADHOC!$G$15="",ADHOC!$S$4=""),"",IF(ADHOC!$G$15&lt;&gt;"",IF(ADHOC!$G$15=LEFT(Domein!$AS10802,LEN(ADHOC!$G$15)),MAX(Domein!BD$1:'Domein'!BD10801)+1,""),IF(ADHOC!$S$4=LEFT(Domein!$AS10802,LEN(ADHOC!$S$4)),MAX(Domein!BD$1:'Domein'!BD10801)+1,"")))</f>
        <v/>
      </c>
    </row>
    <row r="10803" spans="45:56" x14ac:dyDescent="0.2">
      <c r="AS10803" s="4" t="s">
        <v>4291</v>
      </c>
      <c r="AT10803" s="4" t="s">
        <v>4292</v>
      </c>
      <c r="AU10803" s="4" t="s">
        <v>456</v>
      </c>
      <c r="AV10803" s="4" t="s">
        <v>798</v>
      </c>
      <c r="AW10803" s="4" t="s">
        <v>724</v>
      </c>
      <c r="AX10803" s="4"/>
      <c r="AY10803" s="4">
        <v>231370</v>
      </c>
      <c r="AZ10803" s="4">
        <v>472800</v>
      </c>
      <c r="BA10803" s="4" t="s">
        <v>29248</v>
      </c>
      <c r="BB10803" s="4" t="s">
        <v>29249</v>
      </c>
      <c r="BC10803" s="4">
        <v>40</v>
      </c>
      <c r="BD10803" t="str">
        <f>IF(AND(ADHOC!$G$15="",ADHOC!$S$4=""),"",IF(ADHOC!$G$15&lt;&gt;"",IF(ADHOC!$G$15=LEFT(Domein!$AS10803,LEN(ADHOC!$G$15)),MAX(Domein!BD$1:'Domein'!BD10802)+1,""),IF(ADHOC!$S$4=LEFT(Domein!$AS10803,LEN(ADHOC!$S$4)),MAX(Domein!BD$1:'Domein'!BD10802)+1,"")))</f>
        <v/>
      </c>
    </row>
    <row r="10804" spans="45:56" x14ac:dyDescent="0.2">
      <c r="AS10804" s="4" t="s">
        <v>4293</v>
      </c>
      <c r="AT10804" s="4" t="s">
        <v>4294</v>
      </c>
      <c r="AU10804" s="4" t="s">
        <v>456</v>
      </c>
      <c r="AV10804" s="4" t="s">
        <v>798</v>
      </c>
      <c r="AW10804" s="4" t="s">
        <v>724</v>
      </c>
      <c r="AX10804" s="4"/>
      <c r="AY10804" s="4">
        <v>231300</v>
      </c>
      <c r="AZ10804" s="4">
        <v>472800</v>
      </c>
      <c r="BA10804" s="4" t="s">
        <v>29250</v>
      </c>
      <c r="BB10804" s="4" t="s">
        <v>29251</v>
      </c>
      <c r="BC10804" s="4">
        <v>40</v>
      </c>
      <c r="BD10804" t="str">
        <f>IF(AND(ADHOC!$G$15="",ADHOC!$S$4=""),"",IF(ADHOC!$G$15&lt;&gt;"",IF(ADHOC!$G$15=LEFT(Domein!$AS10804,LEN(ADHOC!$G$15)),MAX(Domein!BD$1:'Domein'!BD10803)+1,""),IF(ADHOC!$S$4=LEFT(Domein!$AS10804,LEN(ADHOC!$S$4)),MAX(Domein!BD$1:'Domein'!BD10803)+1,"")))</f>
        <v/>
      </c>
    </row>
    <row r="10805" spans="45:56" x14ac:dyDescent="0.2">
      <c r="AS10805" s="4" t="s">
        <v>4295</v>
      </c>
      <c r="AT10805" s="4" t="s">
        <v>4296</v>
      </c>
      <c r="AU10805" s="4" t="s">
        <v>456</v>
      </c>
      <c r="AV10805" s="4" t="s">
        <v>798</v>
      </c>
      <c r="AW10805" s="4" t="s">
        <v>724</v>
      </c>
      <c r="AX10805" s="4"/>
      <c r="AY10805" s="4">
        <v>231320</v>
      </c>
      <c r="AZ10805" s="4">
        <v>472700</v>
      </c>
      <c r="BA10805" s="4" t="s">
        <v>29252</v>
      </c>
      <c r="BB10805" s="4" t="s">
        <v>29253</v>
      </c>
      <c r="BC10805" s="4">
        <v>40</v>
      </c>
      <c r="BD10805" t="str">
        <f>IF(AND(ADHOC!$G$15="",ADHOC!$S$4=""),"",IF(ADHOC!$G$15&lt;&gt;"",IF(ADHOC!$G$15=LEFT(Domein!$AS10805,LEN(ADHOC!$G$15)),MAX(Domein!BD$1:'Domein'!BD10804)+1,""),IF(ADHOC!$S$4=LEFT(Domein!$AS10805,LEN(ADHOC!$S$4)),MAX(Domein!BD$1:'Domein'!BD10804)+1,"")))</f>
        <v/>
      </c>
    </row>
    <row r="10806" spans="45:56" x14ac:dyDescent="0.2">
      <c r="AS10806" s="4" t="s">
        <v>4297</v>
      </c>
      <c r="AT10806" s="4" t="s">
        <v>9899</v>
      </c>
      <c r="AU10806" s="4" t="s">
        <v>456</v>
      </c>
      <c r="AV10806" s="4" t="s">
        <v>799</v>
      </c>
      <c r="AW10806" s="4" t="s">
        <v>724</v>
      </c>
      <c r="AX10806" s="4"/>
      <c r="AY10806" s="4">
        <v>230680</v>
      </c>
      <c r="AZ10806" s="4">
        <v>471510</v>
      </c>
      <c r="BA10806" s="4" t="s">
        <v>29244</v>
      </c>
      <c r="BB10806" s="4" t="s">
        <v>29245</v>
      </c>
      <c r="BC10806" s="4">
        <v>40</v>
      </c>
      <c r="BD10806" t="str">
        <f>IF(AND(ADHOC!$G$15="",ADHOC!$S$4=""),"",IF(ADHOC!$G$15&lt;&gt;"",IF(ADHOC!$G$15=LEFT(Domein!$AS10806,LEN(ADHOC!$G$15)),MAX(Domein!BD$1:'Domein'!BD10805)+1,""),IF(ADHOC!$S$4=LEFT(Domein!$AS10806,LEN(ADHOC!$S$4)),MAX(Domein!BD$1:'Domein'!BD10805)+1,"")))</f>
        <v/>
      </c>
    </row>
    <row r="10807" spans="45:56" x14ac:dyDescent="0.2">
      <c r="AS10807" s="4" t="s">
        <v>4298</v>
      </c>
      <c r="AT10807" s="4" t="s">
        <v>14710</v>
      </c>
      <c r="AU10807" s="4" t="s">
        <v>456</v>
      </c>
      <c r="AV10807" s="4" t="s">
        <v>799</v>
      </c>
      <c r="AW10807" s="4" t="s">
        <v>724</v>
      </c>
      <c r="AX10807" s="4"/>
      <c r="AY10807" s="4">
        <v>230540</v>
      </c>
      <c r="AZ10807" s="4">
        <v>471090</v>
      </c>
      <c r="BA10807" s="4" t="s">
        <v>24810</v>
      </c>
      <c r="BB10807" s="4" t="s">
        <v>29254</v>
      </c>
      <c r="BC10807" s="4">
        <v>40</v>
      </c>
      <c r="BD10807" t="str">
        <f>IF(AND(ADHOC!$G$15="",ADHOC!$S$4=""),"",IF(ADHOC!$G$15&lt;&gt;"",IF(ADHOC!$G$15=LEFT(Domein!$AS10807,LEN(ADHOC!$G$15)),MAX(Domein!BD$1:'Domein'!BD10806)+1,""),IF(ADHOC!$S$4=LEFT(Domein!$AS10807,LEN(ADHOC!$S$4)),MAX(Domein!BD$1:'Domein'!BD10806)+1,"")))</f>
        <v/>
      </c>
    </row>
    <row r="10808" spans="45:56" x14ac:dyDescent="0.2">
      <c r="AS10808" s="4" t="s">
        <v>4299</v>
      </c>
      <c r="AT10808" s="4" t="s">
        <v>4300</v>
      </c>
      <c r="AU10808" s="4" t="s">
        <v>456</v>
      </c>
      <c r="AV10808" s="4" t="s">
        <v>798</v>
      </c>
      <c r="AW10808" s="4" t="s">
        <v>724</v>
      </c>
      <c r="AX10808" s="4"/>
      <c r="AY10808" s="4">
        <v>231436</v>
      </c>
      <c r="AZ10808" s="4">
        <v>472923</v>
      </c>
      <c r="BA10808" s="4" t="s">
        <v>29255</v>
      </c>
      <c r="BB10808" s="4" t="s">
        <v>29256</v>
      </c>
      <c r="BC10808" s="4">
        <v>40</v>
      </c>
      <c r="BD10808" t="str">
        <f>IF(AND(ADHOC!$G$15="",ADHOC!$S$4=""),"",IF(ADHOC!$G$15&lt;&gt;"",IF(ADHOC!$G$15=LEFT(Domein!$AS10808,LEN(ADHOC!$G$15)),MAX(Domein!BD$1:'Domein'!BD10807)+1,""),IF(ADHOC!$S$4=LEFT(Domein!$AS10808,LEN(ADHOC!$S$4)),MAX(Domein!BD$1:'Domein'!BD10807)+1,"")))</f>
        <v/>
      </c>
    </row>
    <row r="10809" spans="45:56" x14ac:dyDescent="0.2">
      <c r="AS10809" s="4" t="s">
        <v>4301</v>
      </c>
      <c r="AT10809" s="4" t="s">
        <v>4302</v>
      </c>
      <c r="AU10809" s="4" t="s">
        <v>456</v>
      </c>
      <c r="AV10809" s="4" t="s">
        <v>798</v>
      </c>
      <c r="AW10809" s="4" t="s">
        <v>724</v>
      </c>
      <c r="AX10809" s="4"/>
      <c r="AY10809" s="4">
        <v>231186</v>
      </c>
      <c r="AZ10809" s="4">
        <v>472534</v>
      </c>
      <c r="BA10809" s="4" t="s">
        <v>25085</v>
      </c>
      <c r="BB10809" s="4" t="s">
        <v>29257</v>
      </c>
      <c r="BC10809" s="4">
        <v>40</v>
      </c>
      <c r="BD10809" t="str">
        <f>IF(AND(ADHOC!$G$15="",ADHOC!$S$4=""),"",IF(ADHOC!$G$15&lt;&gt;"",IF(ADHOC!$G$15=LEFT(Domein!$AS10809,LEN(ADHOC!$G$15)),MAX(Domein!BD$1:'Domein'!BD10808)+1,""),IF(ADHOC!$S$4=LEFT(Domein!$AS10809,LEN(ADHOC!$S$4)),MAX(Domein!BD$1:'Domein'!BD10808)+1,"")))</f>
        <v/>
      </c>
    </row>
    <row r="10810" spans="45:56" x14ac:dyDescent="0.2">
      <c r="AS10810" s="4" t="s">
        <v>4303</v>
      </c>
      <c r="AT10810" s="4" t="s">
        <v>4304</v>
      </c>
      <c r="AU10810" s="4" t="s">
        <v>456</v>
      </c>
      <c r="AV10810" s="4" t="s">
        <v>798</v>
      </c>
      <c r="AW10810" s="4" t="s">
        <v>724</v>
      </c>
      <c r="AX10810" s="4"/>
      <c r="AY10810" s="4">
        <v>231038</v>
      </c>
      <c r="AZ10810" s="4">
        <v>472130</v>
      </c>
      <c r="BA10810" s="4" t="s">
        <v>29258</v>
      </c>
      <c r="BB10810" s="4" t="s">
        <v>29259</v>
      </c>
      <c r="BC10810" s="4">
        <v>40</v>
      </c>
      <c r="BD10810" t="str">
        <f>IF(AND(ADHOC!$G$15="",ADHOC!$S$4=""),"",IF(ADHOC!$G$15&lt;&gt;"",IF(ADHOC!$G$15=LEFT(Domein!$AS10810,LEN(ADHOC!$G$15)),MAX(Domein!BD$1:'Domein'!BD10809)+1,""),IF(ADHOC!$S$4=LEFT(Domein!$AS10810,LEN(ADHOC!$S$4)),MAX(Domein!BD$1:'Domein'!BD10809)+1,"")))</f>
        <v/>
      </c>
    </row>
    <row r="10811" spans="45:56" x14ac:dyDescent="0.2">
      <c r="AS10811" s="4" t="s">
        <v>14711</v>
      </c>
      <c r="AT10811" s="4" t="s">
        <v>14712</v>
      </c>
      <c r="AU10811" s="4" t="s">
        <v>456</v>
      </c>
      <c r="AV10811" s="4" t="s">
        <v>799</v>
      </c>
      <c r="AW10811" s="4" t="s">
        <v>724</v>
      </c>
      <c r="AX10811" s="4"/>
      <c r="AY10811" s="4">
        <v>230736</v>
      </c>
      <c r="AZ10811" s="4">
        <v>471684</v>
      </c>
      <c r="BA10811" s="4" t="s">
        <v>29260</v>
      </c>
      <c r="BB10811" s="4" t="s">
        <v>29261</v>
      </c>
      <c r="BC10811" s="4">
        <v>40</v>
      </c>
      <c r="BD10811" t="str">
        <f>IF(AND(ADHOC!$G$15="",ADHOC!$S$4=""),"",IF(ADHOC!$G$15&lt;&gt;"",IF(ADHOC!$G$15=LEFT(Domein!$AS10811,LEN(ADHOC!$G$15)),MAX(Domein!BD$1:'Domein'!BD10810)+1,""),IF(ADHOC!$S$4=LEFT(Domein!$AS10811,LEN(ADHOC!$S$4)),MAX(Domein!BD$1:'Domein'!BD10810)+1,"")))</f>
        <v/>
      </c>
    </row>
    <row r="10812" spans="45:56" x14ac:dyDescent="0.2">
      <c r="AS10812" s="4" t="s">
        <v>21035</v>
      </c>
      <c r="AT10812" s="4" t="s">
        <v>21036</v>
      </c>
      <c r="AU10812" s="4" t="s">
        <v>456</v>
      </c>
      <c r="AV10812" s="4" t="s">
        <v>21010</v>
      </c>
      <c r="AW10812" s="4" t="s">
        <v>724</v>
      </c>
      <c r="AX10812" s="4"/>
      <c r="AY10812" s="4">
        <v>236286</v>
      </c>
      <c r="AZ10812" s="4">
        <v>446993</v>
      </c>
      <c r="BA10812" s="4" t="s">
        <v>29262</v>
      </c>
      <c r="BB10812" s="4" t="s">
        <v>29263</v>
      </c>
      <c r="BC10812" s="4">
        <v>40</v>
      </c>
      <c r="BD10812" t="str">
        <f>IF(AND(ADHOC!$G$15="",ADHOC!$S$4=""),"",IF(ADHOC!$G$15&lt;&gt;"",IF(ADHOC!$G$15=LEFT(Domein!$AS10812,LEN(ADHOC!$G$15)),MAX(Domein!BD$1:'Domein'!BD10811)+1,""),IF(ADHOC!$S$4=LEFT(Domein!$AS10812,LEN(ADHOC!$S$4)),MAX(Domein!BD$1:'Domein'!BD10811)+1,"")))</f>
        <v/>
      </c>
    </row>
    <row r="10813" spans="45:56" x14ac:dyDescent="0.2">
      <c r="AS10813" s="4" t="s">
        <v>21037</v>
      </c>
      <c r="AT10813" s="4" t="s">
        <v>21038</v>
      </c>
      <c r="AU10813" s="4" t="s">
        <v>456</v>
      </c>
      <c r="AV10813" s="4" t="s">
        <v>21010</v>
      </c>
      <c r="AW10813" s="4" t="s">
        <v>724</v>
      </c>
      <c r="AX10813" s="4"/>
      <c r="AY10813" s="4">
        <v>237043</v>
      </c>
      <c r="AZ10813" s="4">
        <v>446686</v>
      </c>
      <c r="BA10813" s="4" t="s">
        <v>29264</v>
      </c>
      <c r="BB10813" s="4" t="s">
        <v>29265</v>
      </c>
      <c r="BC10813" s="4">
        <v>40</v>
      </c>
      <c r="BD10813" t="str">
        <f>IF(AND(ADHOC!$G$15="",ADHOC!$S$4=""),"",IF(ADHOC!$G$15&lt;&gt;"",IF(ADHOC!$G$15=LEFT(Domein!$AS10813,LEN(ADHOC!$G$15)),MAX(Domein!BD$1:'Domein'!BD10812)+1,""),IF(ADHOC!$S$4=LEFT(Domein!$AS10813,LEN(ADHOC!$S$4)),MAX(Domein!BD$1:'Domein'!BD10812)+1,"")))</f>
        <v/>
      </c>
    </row>
    <row r="10814" spans="45:56" x14ac:dyDescent="0.2">
      <c r="AS10814" s="4" t="s">
        <v>38219</v>
      </c>
      <c r="AT10814" s="4" t="s">
        <v>38220</v>
      </c>
      <c r="AU10814" s="4" t="s">
        <v>456</v>
      </c>
      <c r="AV10814" s="4" t="s">
        <v>21516</v>
      </c>
      <c r="AW10814" s="4" t="s">
        <v>724</v>
      </c>
      <c r="AX10814" s="4"/>
      <c r="AY10814" s="4">
        <v>203427</v>
      </c>
      <c r="AZ10814" s="4">
        <v>448556</v>
      </c>
      <c r="BA10814" s="4" t="s">
        <v>30258</v>
      </c>
      <c r="BB10814" s="4" t="s">
        <v>30259</v>
      </c>
      <c r="BC10814" s="4">
        <v>40</v>
      </c>
      <c r="BD10814" t="str">
        <f>IF(AND(ADHOC!$G$15="",ADHOC!$S$4=""),"",IF(ADHOC!$G$15&lt;&gt;"",IF(ADHOC!$G$15=LEFT(Domein!$AS10814,LEN(ADHOC!$G$15)),MAX(Domein!BD$1:'Domein'!BD10813)+1,""),IF(ADHOC!$S$4=LEFT(Domein!$AS10814,LEN(ADHOC!$S$4)),MAX(Domein!BD$1:'Domein'!BD10813)+1,"")))</f>
        <v/>
      </c>
    </row>
    <row r="10815" spans="45:56" x14ac:dyDescent="0.2">
      <c r="AS10815" s="4" t="s">
        <v>4305</v>
      </c>
      <c r="AT10815" s="4" t="s">
        <v>7159</v>
      </c>
      <c r="AU10815" s="4" t="s">
        <v>456</v>
      </c>
      <c r="AV10815" s="4" t="s">
        <v>798</v>
      </c>
      <c r="AW10815" s="4" t="s">
        <v>724</v>
      </c>
      <c r="AX10815" s="4"/>
      <c r="AY10815" s="4">
        <v>248631</v>
      </c>
      <c r="AZ10815" s="4">
        <v>457056</v>
      </c>
      <c r="BA10815" s="4" t="s">
        <v>29266</v>
      </c>
      <c r="BB10815" s="4" t="s">
        <v>29267</v>
      </c>
      <c r="BC10815" s="4">
        <v>40</v>
      </c>
      <c r="BD10815" t="str">
        <f>IF(AND(ADHOC!$G$15="",ADHOC!$S$4=""),"",IF(ADHOC!$G$15&lt;&gt;"",IF(ADHOC!$G$15=LEFT(Domein!$AS10815,LEN(ADHOC!$G$15)),MAX(Domein!BD$1:'Domein'!BD10814)+1,""),IF(ADHOC!$S$4=LEFT(Domein!$AS10815,LEN(ADHOC!$S$4)),MAX(Domein!BD$1:'Domein'!BD10814)+1,"")))</f>
        <v/>
      </c>
    </row>
    <row r="10816" spans="45:56" x14ac:dyDescent="0.2">
      <c r="AS10816" s="4" t="s">
        <v>4306</v>
      </c>
      <c r="AT10816" s="4" t="s">
        <v>4307</v>
      </c>
      <c r="AU10816" s="4" t="s">
        <v>456</v>
      </c>
      <c r="AV10816" s="4" t="s">
        <v>798</v>
      </c>
      <c r="AW10816" s="4" t="s">
        <v>724</v>
      </c>
      <c r="AX10816" s="4"/>
      <c r="AY10816" s="4">
        <v>236700</v>
      </c>
      <c r="AZ10816" s="4">
        <v>459200</v>
      </c>
      <c r="BA10816" s="4" t="s">
        <v>29268</v>
      </c>
      <c r="BB10816" s="4" t="s">
        <v>29269</v>
      </c>
      <c r="BC10816" s="4">
        <v>40</v>
      </c>
      <c r="BD10816" t="str">
        <f>IF(AND(ADHOC!$G$15="",ADHOC!$S$4=""),"",IF(ADHOC!$G$15&lt;&gt;"",IF(ADHOC!$G$15=LEFT(Domein!$AS10816,LEN(ADHOC!$G$15)),MAX(Domein!BD$1:'Domein'!BD10815)+1,""),IF(ADHOC!$S$4=LEFT(Domein!$AS10816,LEN(ADHOC!$S$4)),MAX(Domein!BD$1:'Domein'!BD10815)+1,"")))</f>
        <v/>
      </c>
    </row>
    <row r="10817" spans="45:56" x14ac:dyDescent="0.2">
      <c r="AS10817" s="4" t="s">
        <v>4308</v>
      </c>
      <c r="AT10817" s="4" t="s">
        <v>4309</v>
      </c>
      <c r="AU10817" s="4" t="s">
        <v>456</v>
      </c>
      <c r="AV10817" s="4" t="s">
        <v>798</v>
      </c>
      <c r="AW10817" s="4" t="s">
        <v>724</v>
      </c>
      <c r="AX10817" s="4"/>
      <c r="AY10817" s="4">
        <v>230402</v>
      </c>
      <c r="AZ10817" s="4">
        <v>460873</v>
      </c>
      <c r="BA10817" s="4" t="s">
        <v>29270</v>
      </c>
      <c r="BB10817" s="4" t="s">
        <v>29271</v>
      </c>
      <c r="BC10817" s="4">
        <v>40</v>
      </c>
      <c r="BD10817" t="str">
        <f>IF(AND(ADHOC!$G$15="",ADHOC!$S$4=""),"",IF(ADHOC!$G$15&lt;&gt;"",IF(ADHOC!$G$15=LEFT(Domein!$AS10817,LEN(ADHOC!$G$15)),MAX(Domein!BD$1:'Domein'!BD10816)+1,""),IF(ADHOC!$S$4=LEFT(Domein!$AS10817,LEN(ADHOC!$S$4)),MAX(Domein!BD$1:'Domein'!BD10816)+1,"")))</f>
        <v/>
      </c>
    </row>
    <row r="10818" spans="45:56" x14ac:dyDescent="0.2">
      <c r="AS10818" s="4" t="s">
        <v>4310</v>
      </c>
      <c r="AT10818" s="4" t="s">
        <v>3578</v>
      </c>
      <c r="AU10818" s="4" t="s">
        <v>456</v>
      </c>
      <c r="AV10818" s="4" t="s">
        <v>798</v>
      </c>
      <c r="AW10818" s="4" t="s">
        <v>724</v>
      </c>
      <c r="AX10818" s="4"/>
      <c r="AY10818" s="4">
        <v>225843</v>
      </c>
      <c r="AZ10818" s="4">
        <v>464363</v>
      </c>
      <c r="BA10818" s="4" t="s">
        <v>29272</v>
      </c>
      <c r="BB10818" s="4" t="s">
        <v>29273</v>
      </c>
      <c r="BC10818" s="4">
        <v>40</v>
      </c>
      <c r="BD10818" t="str">
        <f>IF(AND(ADHOC!$G$15="",ADHOC!$S$4=""),"",IF(ADHOC!$G$15&lt;&gt;"",IF(ADHOC!$G$15=LEFT(Domein!$AS10818,LEN(ADHOC!$G$15)),MAX(Domein!BD$1:'Domein'!BD10817)+1,""),IF(ADHOC!$S$4=LEFT(Domein!$AS10818,LEN(ADHOC!$S$4)),MAX(Domein!BD$1:'Domein'!BD10817)+1,"")))</f>
        <v/>
      </c>
    </row>
    <row r="10819" spans="45:56" x14ac:dyDescent="0.2">
      <c r="AS10819" s="4" t="s">
        <v>4311</v>
      </c>
      <c r="AT10819" s="4" t="s">
        <v>4312</v>
      </c>
      <c r="AU10819" s="4" t="s">
        <v>456</v>
      </c>
      <c r="AV10819" s="4" t="s">
        <v>798</v>
      </c>
      <c r="AW10819" s="4" t="s">
        <v>724</v>
      </c>
      <c r="AX10819" s="4"/>
      <c r="AY10819" s="4">
        <v>213211</v>
      </c>
      <c r="AZ10819" s="4">
        <v>462325</v>
      </c>
      <c r="BA10819" s="4" t="s">
        <v>29274</v>
      </c>
      <c r="BB10819" s="4" t="s">
        <v>29275</v>
      </c>
      <c r="BC10819" s="4">
        <v>40</v>
      </c>
      <c r="BD10819" t="str">
        <f>IF(AND(ADHOC!$G$15="",ADHOC!$S$4=""),"",IF(ADHOC!$G$15&lt;&gt;"",IF(ADHOC!$G$15=LEFT(Domein!$AS10819,LEN(ADHOC!$G$15)),MAX(Domein!BD$1:'Domein'!BD10818)+1,""),IF(ADHOC!$S$4=LEFT(Domein!$AS10819,LEN(ADHOC!$S$4)),MAX(Domein!BD$1:'Domein'!BD10818)+1,"")))</f>
        <v/>
      </c>
    </row>
    <row r="10820" spans="45:56" x14ac:dyDescent="0.2">
      <c r="AS10820" s="4" t="s">
        <v>4313</v>
      </c>
      <c r="AT10820" s="4" t="s">
        <v>4314</v>
      </c>
      <c r="AU10820" s="4" t="s">
        <v>456</v>
      </c>
      <c r="AV10820" s="4" t="s">
        <v>798</v>
      </c>
      <c r="AW10820" s="4" t="s">
        <v>724</v>
      </c>
      <c r="AX10820" s="4"/>
      <c r="AY10820" s="4">
        <v>218353</v>
      </c>
      <c r="AZ10820" s="4">
        <v>463560</v>
      </c>
      <c r="BA10820" s="4" t="s">
        <v>29276</v>
      </c>
      <c r="BB10820" s="4" t="s">
        <v>29277</v>
      </c>
      <c r="BC10820" s="4">
        <v>40</v>
      </c>
      <c r="BD10820" t="str">
        <f>IF(AND(ADHOC!$G$15="",ADHOC!$S$4=""),"",IF(ADHOC!$G$15&lt;&gt;"",IF(ADHOC!$G$15=LEFT(Domein!$AS10820,LEN(ADHOC!$G$15)),MAX(Domein!BD$1:'Domein'!BD10819)+1,""),IF(ADHOC!$S$4=LEFT(Domein!$AS10820,LEN(ADHOC!$S$4)),MAX(Domein!BD$1:'Domein'!BD10819)+1,"")))</f>
        <v/>
      </c>
    </row>
    <row r="10821" spans="45:56" x14ac:dyDescent="0.2">
      <c r="AS10821" s="4" t="s">
        <v>33572</v>
      </c>
      <c r="AT10821" s="4" t="s">
        <v>33573</v>
      </c>
      <c r="AU10821" s="4" t="s">
        <v>456</v>
      </c>
      <c r="AV10821" s="4" t="s">
        <v>33543</v>
      </c>
      <c r="AW10821" s="4" t="s">
        <v>1259</v>
      </c>
      <c r="AX10821" s="4"/>
      <c r="AY10821" s="4"/>
      <c r="AZ10821" s="4"/>
      <c r="BA10821" s="4"/>
      <c r="BB10821" s="4"/>
      <c r="BC10821" s="4">
        <v>40</v>
      </c>
      <c r="BD10821" t="str">
        <f>IF(AND(ADHOC!$G$15="",ADHOC!$S$4=""),"",IF(ADHOC!$G$15&lt;&gt;"",IF(ADHOC!$G$15=LEFT(Domein!$AS10821,LEN(ADHOC!$G$15)),MAX(Domein!BD$1:'Domein'!BD10820)+1,""),IF(ADHOC!$S$4=LEFT(Domein!$AS10821,LEN(ADHOC!$S$4)),MAX(Domein!BD$1:'Domein'!BD10820)+1,"")))</f>
        <v/>
      </c>
    </row>
    <row r="10822" spans="45:56" x14ac:dyDescent="0.2">
      <c r="AS10822" s="4" t="s">
        <v>4315</v>
      </c>
      <c r="AT10822" s="4" t="s">
        <v>4316</v>
      </c>
      <c r="AU10822" s="4" t="s">
        <v>456</v>
      </c>
      <c r="AV10822" s="4" t="s">
        <v>798</v>
      </c>
      <c r="AW10822" s="4" t="s">
        <v>724</v>
      </c>
      <c r="AX10822" s="4"/>
      <c r="AY10822" s="4">
        <v>246631</v>
      </c>
      <c r="AZ10822" s="4">
        <v>456765</v>
      </c>
      <c r="BA10822" s="4" t="s">
        <v>29278</v>
      </c>
      <c r="BB10822" s="4" t="s">
        <v>25888</v>
      </c>
      <c r="BC10822" s="4">
        <v>40</v>
      </c>
      <c r="BD10822" t="str">
        <f>IF(AND(ADHOC!$G$15="",ADHOC!$S$4=""),"",IF(ADHOC!$G$15&lt;&gt;"",IF(ADHOC!$G$15=LEFT(Domein!$AS10822,LEN(ADHOC!$G$15)),MAX(Domein!BD$1:'Domein'!BD10821)+1,""),IF(ADHOC!$S$4=LEFT(Domein!$AS10822,LEN(ADHOC!$S$4)),MAX(Domein!BD$1:'Domein'!BD10821)+1,"")))</f>
        <v/>
      </c>
    </row>
    <row r="10823" spans="45:56" x14ac:dyDescent="0.2">
      <c r="AS10823" s="4" t="s">
        <v>4317</v>
      </c>
      <c r="AT10823" s="4" t="s">
        <v>4318</v>
      </c>
      <c r="AU10823" s="4" t="s">
        <v>456</v>
      </c>
      <c r="AV10823" s="4" t="s">
        <v>798</v>
      </c>
      <c r="AW10823" s="4" t="s">
        <v>724</v>
      </c>
      <c r="AX10823" s="4"/>
      <c r="AY10823" s="4">
        <v>234232</v>
      </c>
      <c r="AZ10823" s="4">
        <v>459292</v>
      </c>
      <c r="BA10823" s="4" t="s">
        <v>29279</v>
      </c>
      <c r="BB10823" s="4" t="s">
        <v>29280</v>
      </c>
      <c r="BC10823" s="4">
        <v>40</v>
      </c>
      <c r="BD10823" t="str">
        <f>IF(AND(ADHOC!$G$15="",ADHOC!$S$4=""),"",IF(ADHOC!$G$15&lt;&gt;"",IF(ADHOC!$G$15=LEFT(Domein!$AS10823,LEN(ADHOC!$G$15)),MAX(Domein!BD$1:'Domein'!BD10822)+1,""),IF(ADHOC!$S$4=LEFT(Domein!$AS10823,LEN(ADHOC!$S$4)),MAX(Domein!BD$1:'Domein'!BD10822)+1,"")))</f>
        <v/>
      </c>
    </row>
    <row r="10824" spans="45:56" x14ac:dyDescent="0.2">
      <c r="AS10824" s="4" t="s">
        <v>4319</v>
      </c>
      <c r="AT10824" s="4" t="s">
        <v>10403</v>
      </c>
      <c r="AU10824" s="4" t="s">
        <v>456</v>
      </c>
      <c r="AV10824" s="4" t="s">
        <v>801</v>
      </c>
      <c r="AW10824" s="4" t="s">
        <v>724</v>
      </c>
      <c r="AX10824" s="4"/>
      <c r="AY10824" s="4">
        <v>242683</v>
      </c>
      <c r="AZ10824" s="4">
        <v>458018</v>
      </c>
      <c r="BA10824" s="4" t="s">
        <v>29281</v>
      </c>
      <c r="BB10824" s="4" t="s">
        <v>29282</v>
      </c>
      <c r="BC10824" s="4">
        <v>40</v>
      </c>
      <c r="BD10824" t="str">
        <f>IF(AND(ADHOC!$G$15="",ADHOC!$S$4=""),"",IF(ADHOC!$G$15&lt;&gt;"",IF(ADHOC!$G$15=LEFT(Domein!$AS10824,LEN(ADHOC!$G$15)),MAX(Domein!BD$1:'Domein'!BD10823)+1,""),IF(ADHOC!$S$4=LEFT(Domein!$AS10824,LEN(ADHOC!$S$4)),MAX(Domein!BD$1:'Domein'!BD10823)+1,"")))</f>
        <v/>
      </c>
    </row>
    <row r="10825" spans="45:56" x14ac:dyDescent="0.2">
      <c r="AS10825" s="4" t="s">
        <v>4320</v>
      </c>
      <c r="AT10825" s="4" t="s">
        <v>4321</v>
      </c>
      <c r="AU10825" s="4" t="s">
        <v>456</v>
      </c>
      <c r="AV10825" s="4" t="s">
        <v>798</v>
      </c>
      <c r="AW10825" s="4" t="s">
        <v>724</v>
      </c>
      <c r="AX10825" s="4"/>
      <c r="AY10825" s="4">
        <v>239730</v>
      </c>
      <c r="AZ10825" s="4">
        <v>458740</v>
      </c>
      <c r="BA10825" s="4" t="s">
        <v>29283</v>
      </c>
      <c r="BB10825" s="4" t="s">
        <v>29284</v>
      </c>
      <c r="BC10825" s="4">
        <v>40</v>
      </c>
      <c r="BD10825" t="str">
        <f>IF(AND(ADHOC!$G$15="",ADHOC!$S$4=""),"",IF(ADHOC!$G$15&lt;&gt;"",IF(ADHOC!$G$15=LEFT(Domein!$AS10825,LEN(ADHOC!$G$15)),MAX(Domein!BD$1:'Domein'!BD10824)+1,""),IF(ADHOC!$S$4=LEFT(Domein!$AS10825,LEN(ADHOC!$S$4)),MAX(Domein!BD$1:'Domein'!BD10824)+1,"")))</f>
        <v/>
      </c>
    </row>
    <row r="10826" spans="45:56" x14ac:dyDescent="0.2">
      <c r="AS10826" s="4" t="s">
        <v>4322</v>
      </c>
      <c r="AT10826" s="4" t="s">
        <v>7160</v>
      </c>
      <c r="AU10826" s="4" t="s">
        <v>456</v>
      </c>
      <c r="AV10826" s="4" t="s">
        <v>798</v>
      </c>
      <c r="AW10826" s="4" t="s">
        <v>724</v>
      </c>
      <c r="AX10826" s="4"/>
      <c r="AY10826" s="4">
        <v>237719</v>
      </c>
      <c r="AZ10826" s="4">
        <v>459407</v>
      </c>
      <c r="BA10826" s="4" t="s">
        <v>29285</v>
      </c>
      <c r="BB10826" s="4" t="s">
        <v>29286</v>
      </c>
      <c r="BC10826" s="4">
        <v>40</v>
      </c>
      <c r="BD10826" t="str">
        <f>IF(AND(ADHOC!$G$15="",ADHOC!$S$4=""),"",IF(ADHOC!$G$15&lt;&gt;"",IF(ADHOC!$G$15=LEFT(Domein!$AS10826,LEN(ADHOC!$G$15)),MAX(Domein!BD$1:'Domein'!BD10825)+1,""),IF(ADHOC!$S$4=LEFT(Domein!$AS10826,LEN(ADHOC!$S$4)),MAX(Domein!BD$1:'Domein'!BD10825)+1,"")))</f>
        <v/>
      </c>
    </row>
    <row r="10827" spans="45:56" x14ac:dyDescent="0.2">
      <c r="AS10827" s="4" t="s">
        <v>4323</v>
      </c>
      <c r="AT10827" s="4" t="s">
        <v>4324</v>
      </c>
      <c r="AU10827" s="4" t="s">
        <v>456</v>
      </c>
      <c r="AV10827" s="4" t="s">
        <v>798</v>
      </c>
      <c r="AW10827" s="4" t="s">
        <v>724</v>
      </c>
      <c r="AX10827" s="4"/>
      <c r="AY10827" s="4">
        <v>232250</v>
      </c>
      <c r="AZ10827" s="4">
        <v>459375</v>
      </c>
      <c r="BA10827" s="4" t="s">
        <v>29287</v>
      </c>
      <c r="BB10827" s="4" t="s">
        <v>29288</v>
      </c>
      <c r="BC10827" s="4">
        <v>40</v>
      </c>
      <c r="BD10827" t="str">
        <f>IF(AND(ADHOC!$G$15="",ADHOC!$S$4=""),"",IF(ADHOC!$G$15&lt;&gt;"",IF(ADHOC!$G$15=LEFT(Domein!$AS10827,LEN(ADHOC!$G$15)),MAX(Domein!BD$1:'Domein'!BD10826)+1,""),IF(ADHOC!$S$4=LEFT(Domein!$AS10827,LEN(ADHOC!$S$4)),MAX(Domein!BD$1:'Domein'!BD10826)+1,"")))</f>
        <v/>
      </c>
    </row>
    <row r="10828" spans="45:56" x14ac:dyDescent="0.2">
      <c r="AS10828" s="4" t="s">
        <v>4325</v>
      </c>
      <c r="AT10828" s="4" t="s">
        <v>4326</v>
      </c>
      <c r="AU10828" s="4" t="s">
        <v>456</v>
      </c>
      <c r="AV10828" s="4" t="s">
        <v>798</v>
      </c>
      <c r="AW10828" s="4" t="s">
        <v>724</v>
      </c>
      <c r="AX10828" s="4"/>
      <c r="AY10828" s="4">
        <v>233613</v>
      </c>
      <c r="AZ10828" s="4">
        <v>459105</v>
      </c>
      <c r="BA10828" s="4" t="s">
        <v>29289</v>
      </c>
      <c r="BB10828" s="4" t="s">
        <v>29290</v>
      </c>
      <c r="BC10828" s="4">
        <v>40</v>
      </c>
      <c r="BD10828" t="str">
        <f>IF(AND(ADHOC!$G$15="",ADHOC!$S$4=""),"",IF(ADHOC!$G$15&lt;&gt;"",IF(ADHOC!$G$15=LEFT(Domein!$AS10828,LEN(ADHOC!$G$15)),MAX(Domein!BD$1:'Domein'!BD10827)+1,""),IF(ADHOC!$S$4=LEFT(Domein!$AS10828,LEN(ADHOC!$S$4)),MAX(Domein!BD$1:'Domein'!BD10827)+1,"")))</f>
        <v/>
      </c>
    </row>
    <row r="10829" spans="45:56" x14ac:dyDescent="0.2">
      <c r="AS10829" s="4" t="s">
        <v>4327</v>
      </c>
      <c r="AT10829" s="4" t="s">
        <v>4328</v>
      </c>
      <c r="AU10829" s="4" t="s">
        <v>456</v>
      </c>
      <c r="AV10829" s="4" t="s">
        <v>798</v>
      </c>
      <c r="AW10829" s="4" t="s">
        <v>724</v>
      </c>
      <c r="AX10829" s="4"/>
      <c r="AY10829" s="4">
        <v>231940</v>
      </c>
      <c r="AZ10829" s="4">
        <v>460084</v>
      </c>
      <c r="BA10829" s="4" t="s">
        <v>29291</v>
      </c>
      <c r="BB10829" s="4" t="s">
        <v>29292</v>
      </c>
      <c r="BC10829" s="4">
        <v>40</v>
      </c>
      <c r="BD10829" t="str">
        <f>IF(AND(ADHOC!$G$15="",ADHOC!$S$4=""),"",IF(ADHOC!$G$15&lt;&gt;"",IF(ADHOC!$G$15=LEFT(Domein!$AS10829,LEN(ADHOC!$G$15)),MAX(Domein!BD$1:'Domein'!BD10828)+1,""),IF(ADHOC!$S$4=LEFT(Domein!$AS10829,LEN(ADHOC!$S$4)),MAX(Domein!BD$1:'Domein'!BD10828)+1,"")))</f>
        <v/>
      </c>
    </row>
    <row r="10830" spans="45:56" x14ac:dyDescent="0.2">
      <c r="AS10830" s="4" t="s">
        <v>38146</v>
      </c>
      <c r="AT10830" s="4" t="s">
        <v>38147</v>
      </c>
      <c r="AU10830" s="4" t="s">
        <v>456</v>
      </c>
      <c r="AV10830" s="4" t="s">
        <v>38099</v>
      </c>
      <c r="AW10830" s="4" t="s">
        <v>724</v>
      </c>
      <c r="AX10830" s="4"/>
      <c r="AY10830" s="4">
        <v>210064</v>
      </c>
      <c r="AZ10830" s="4">
        <v>461640</v>
      </c>
      <c r="BA10830" s="4" t="s">
        <v>38148</v>
      </c>
      <c r="BB10830" s="4" t="s">
        <v>38149</v>
      </c>
      <c r="BC10830" s="4">
        <v>40</v>
      </c>
      <c r="BD10830" t="str">
        <f>IF(AND(ADHOC!$G$15="",ADHOC!$S$4=""),"",IF(ADHOC!$G$15&lt;&gt;"",IF(ADHOC!$G$15=LEFT(Domein!$AS10830,LEN(ADHOC!$G$15)),MAX(Domein!BD$1:'Domein'!BD10829)+1,""),IF(ADHOC!$S$4=LEFT(Domein!$AS10830,LEN(ADHOC!$S$4)),MAX(Domein!BD$1:'Domein'!BD10829)+1,"")))</f>
        <v/>
      </c>
    </row>
    <row r="10831" spans="45:56" x14ac:dyDescent="0.2">
      <c r="AS10831" s="4" t="s">
        <v>33574</v>
      </c>
      <c r="AT10831" s="4" t="s">
        <v>33575</v>
      </c>
      <c r="AU10831" s="4" t="s">
        <v>456</v>
      </c>
      <c r="AV10831" s="4" t="s">
        <v>798</v>
      </c>
      <c r="AW10831" s="4" t="s">
        <v>724</v>
      </c>
      <c r="AX10831" s="4"/>
      <c r="AY10831" s="4">
        <v>222394</v>
      </c>
      <c r="AZ10831" s="4">
        <v>464392</v>
      </c>
      <c r="BA10831" s="4" t="s">
        <v>33576</v>
      </c>
      <c r="BB10831" s="4" t="s">
        <v>33577</v>
      </c>
      <c r="BC10831" s="4">
        <v>40</v>
      </c>
      <c r="BD10831" t="str">
        <f>IF(AND(ADHOC!$G$15="",ADHOC!$S$4=""),"",IF(ADHOC!$G$15&lt;&gt;"",IF(ADHOC!$G$15=LEFT(Domein!$AS10831,LEN(ADHOC!$G$15)),MAX(Domein!BD$1:'Domein'!BD10830)+1,""),IF(ADHOC!$S$4=LEFT(Domein!$AS10831,LEN(ADHOC!$S$4)),MAX(Domein!BD$1:'Domein'!BD10830)+1,"")))</f>
        <v/>
      </c>
    </row>
    <row r="10832" spans="45:56" x14ac:dyDescent="0.2">
      <c r="AS10832" s="4" t="s">
        <v>33578</v>
      </c>
      <c r="AT10832" s="4" t="s">
        <v>33579</v>
      </c>
      <c r="AU10832" s="4" t="s">
        <v>456</v>
      </c>
      <c r="AV10832" s="4" t="s">
        <v>33543</v>
      </c>
      <c r="AW10832" s="4" t="s">
        <v>1259</v>
      </c>
      <c r="AX10832" s="4"/>
      <c r="AY10832" s="4"/>
      <c r="AZ10832" s="4"/>
      <c r="BA10832" s="4"/>
      <c r="BB10832" s="4"/>
      <c r="BC10832" s="4">
        <v>40</v>
      </c>
      <c r="BD10832" t="str">
        <f>IF(AND(ADHOC!$G$15="",ADHOC!$S$4=""),"",IF(ADHOC!$G$15&lt;&gt;"",IF(ADHOC!$G$15=LEFT(Domein!$AS10832,LEN(ADHOC!$G$15)),MAX(Domein!BD$1:'Domein'!BD10831)+1,""),IF(ADHOC!$S$4=LEFT(Domein!$AS10832,LEN(ADHOC!$S$4)),MAX(Domein!BD$1:'Domein'!BD10831)+1,"")))</f>
        <v/>
      </c>
    </row>
    <row r="10833" spans="45:56" x14ac:dyDescent="0.2">
      <c r="AS10833" s="4" t="s">
        <v>38150</v>
      </c>
      <c r="AT10833" s="4" t="s">
        <v>38151</v>
      </c>
      <c r="AU10833" s="4" t="s">
        <v>456</v>
      </c>
      <c r="AV10833" s="4" t="s">
        <v>8346</v>
      </c>
      <c r="AW10833" s="4" t="s">
        <v>724</v>
      </c>
      <c r="AX10833" s="4"/>
      <c r="AY10833" s="4">
        <v>237223</v>
      </c>
      <c r="AZ10833" s="4">
        <v>459215</v>
      </c>
      <c r="BA10833" s="4" t="s">
        <v>38152</v>
      </c>
      <c r="BB10833" s="4" t="s">
        <v>38153</v>
      </c>
      <c r="BC10833" s="4">
        <v>40</v>
      </c>
      <c r="BD10833" t="str">
        <f>IF(AND(ADHOC!$G$15="",ADHOC!$S$4=""),"",IF(ADHOC!$G$15&lt;&gt;"",IF(ADHOC!$G$15=LEFT(Domein!$AS10833,LEN(ADHOC!$G$15)),MAX(Domein!BD$1:'Domein'!BD10832)+1,""),IF(ADHOC!$S$4=LEFT(Domein!$AS10833,LEN(ADHOC!$S$4)),MAX(Domein!BD$1:'Domein'!BD10832)+1,"")))</f>
        <v/>
      </c>
    </row>
    <row r="10834" spans="45:56" x14ac:dyDescent="0.2">
      <c r="AS10834" s="4" t="s">
        <v>4329</v>
      </c>
      <c r="AT10834" s="4" t="s">
        <v>4330</v>
      </c>
      <c r="AU10834" s="4" t="s">
        <v>456</v>
      </c>
      <c r="AV10834" s="4" t="s">
        <v>798</v>
      </c>
      <c r="AW10834" s="4" t="s">
        <v>724</v>
      </c>
      <c r="AX10834" s="4"/>
      <c r="AY10834" s="4">
        <v>220700</v>
      </c>
      <c r="AZ10834" s="4">
        <v>440700</v>
      </c>
      <c r="BA10834" s="4" t="s">
        <v>29293</v>
      </c>
      <c r="BB10834" s="4" t="s">
        <v>29294</v>
      </c>
      <c r="BC10834" s="4">
        <v>40</v>
      </c>
      <c r="BD10834" t="str">
        <f>IF(AND(ADHOC!$G$15="",ADHOC!$S$4=""),"",IF(ADHOC!$G$15&lt;&gt;"",IF(ADHOC!$G$15=LEFT(Domein!$AS10834,LEN(ADHOC!$G$15)),MAX(Domein!BD$1:'Domein'!BD10833)+1,""),IF(ADHOC!$S$4=LEFT(Domein!$AS10834,LEN(ADHOC!$S$4)),MAX(Domein!BD$1:'Domein'!BD10833)+1,"")))</f>
        <v/>
      </c>
    </row>
    <row r="10835" spans="45:56" x14ac:dyDescent="0.2">
      <c r="AS10835" s="4" t="s">
        <v>4331</v>
      </c>
      <c r="AT10835" s="4" t="s">
        <v>4332</v>
      </c>
      <c r="AU10835" s="4" t="s">
        <v>456</v>
      </c>
      <c r="AV10835" s="4" t="s">
        <v>798</v>
      </c>
      <c r="AW10835" s="4" t="s">
        <v>724</v>
      </c>
      <c r="AX10835" s="4"/>
      <c r="AY10835" s="4">
        <v>222562</v>
      </c>
      <c r="AZ10835" s="4">
        <v>441860</v>
      </c>
      <c r="BA10835" s="4" t="s">
        <v>29295</v>
      </c>
      <c r="BB10835" s="4" t="s">
        <v>29296</v>
      </c>
      <c r="BC10835" s="4">
        <v>40</v>
      </c>
      <c r="BD10835" t="str">
        <f>IF(AND(ADHOC!$G$15="",ADHOC!$S$4=""),"",IF(ADHOC!$G$15&lt;&gt;"",IF(ADHOC!$G$15=LEFT(Domein!$AS10835,LEN(ADHOC!$G$15)),MAX(Domein!BD$1:'Domein'!BD10834)+1,""),IF(ADHOC!$S$4=LEFT(Domein!$AS10835,LEN(ADHOC!$S$4)),MAX(Domein!BD$1:'Domein'!BD10834)+1,"")))</f>
        <v/>
      </c>
    </row>
    <row r="10836" spans="45:56" x14ac:dyDescent="0.2">
      <c r="AS10836" s="4" t="s">
        <v>37906</v>
      </c>
      <c r="AT10836" s="4" t="s">
        <v>38154</v>
      </c>
      <c r="AU10836" s="4" t="s">
        <v>456</v>
      </c>
      <c r="AV10836" s="4" t="s">
        <v>8436</v>
      </c>
      <c r="AW10836" s="4" t="s">
        <v>724</v>
      </c>
      <c r="AX10836" s="4"/>
      <c r="AY10836" s="4"/>
      <c r="AZ10836" s="4"/>
      <c r="BA10836" s="4"/>
      <c r="BB10836" s="4"/>
      <c r="BC10836" s="4">
        <v>40</v>
      </c>
      <c r="BD10836" t="str">
        <f>IF(AND(ADHOC!$G$15="",ADHOC!$S$4=""),"",IF(ADHOC!$G$15&lt;&gt;"",IF(ADHOC!$G$15=LEFT(Domein!$AS10836,LEN(ADHOC!$G$15)),MAX(Domein!BD$1:'Domein'!BD10835)+1,""),IF(ADHOC!$S$4=LEFT(Domein!$AS10836,LEN(ADHOC!$S$4)),MAX(Domein!BD$1:'Domein'!BD10835)+1,"")))</f>
        <v/>
      </c>
    </row>
    <row r="10837" spans="45:56" x14ac:dyDescent="0.2">
      <c r="AS10837" s="4" t="s">
        <v>4333</v>
      </c>
      <c r="AT10837" s="4" t="s">
        <v>4334</v>
      </c>
      <c r="AU10837" s="4" t="s">
        <v>456</v>
      </c>
      <c r="AV10837" s="4" t="s">
        <v>800</v>
      </c>
      <c r="AW10837" s="4" t="s">
        <v>724</v>
      </c>
      <c r="AX10837" s="4"/>
      <c r="AY10837" s="4">
        <v>223179</v>
      </c>
      <c r="AZ10837" s="4">
        <v>447142</v>
      </c>
      <c r="BA10837" s="4" t="s">
        <v>29297</v>
      </c>
      <c r="BB10837" s="4" t="s">
        <v>29298</v>
      </c>
      <c r="BC10837" s="4">
        <v>40</v>
      </c>
      <c r="BD10837" t="str">
        <f>IF(AND(ADHOC!$G$15="",ADHOC!$S$4=""),"",IF(ADHOC!$G$15&lt;&gt;"",IF(ADHOC!$G$15=LEFT(Domein!$AS10837,LEN(ADHOC!$G$15)),MAX(Domein!BD$1:'Domein'!BD10836)+1,""),IF(ADHOC!$S$4=LEFT(Domein!$AS10837,LEN(ADHOC!$S$4)),MAX(Domein!BD$1:'Domein'!BD10836)+1,"")))</f>
        <v/>
      </c>
    </row>
    <row r="10838" spans="45:56" x14ac:dyDescent="0.2">
      <c r="AS10838" s="4" t="s">
        <v>15831</v>
      </c>
      <c r="AT10838" s="4" t="s">
        <v>15832</v>
      </c>
      <c r="AU10838" s="4" t="s">
        <v>456</v>
      </c>
      <c r="AV10838" s="4" t="s">
        <v>800</v>
      </c>
      <c r="AW10838" s="4" t="s">
        <v>724</v>
      </c>
      <c r="AX10838" s="4"/>
      <c r="AY10838" s="4"/>
      <c r="AZ10838" s="4"/>
      <c r="BA10838" s="4"/>
      <c r="BB10838" s="4"/>
      <c r="BC10838" s="4">
        <v>40</v>
      </c>
      <c r="BD10838" t="str">
        <f>IF(AND(ADHOC!$G$15="",ADHOC!$S$4=""),"",IF(ADHOC!$G$15&lt;&gt;"",IF(ADHOC!$G$15=LEFT(Domein!$AS10838,LEN(ADHOC!$G$15)),MAX(Domein!BD$1:'Domein'!BD10837)+1,""),IF(ADHOC!$S$4=LEFT(Domein!$AS10838,LEN(ADHOC!$S$4)),MAX(Domein!BD$1:'Domein'!BD10837)+1,"")))</f>
        <v/>
      </c>
    </row>
    <row r="10839" spans="45:56" x14ac:dyDescent="0.2">
      <c r="AS10839" s="4" t="s">
        <v>36547</v>
      </c>
      <c r="AT10839" s="4" t="s">
        <v>36548</v>
      </c>
      <c r="AU10839" s="4" t="s">
        <v>456</v>
      </c>
      <c r="AV10839" s="4" t="s">
        <v>8436</v>
      </c>
      <c r="AW10839" s="4" t="s">
        <v>724</v>
      </c>
      <c r="AX10839" s="4"/>
      <c r="AY10839" s="4"/>
      <c r="AZ10839" s="4"/>
      <c r="BA10839" s="4"/>
      <c r="BB10839" s="4"/>
      <c r="BC10839" s="4">
        <v>40</v>
      </c>
      <c r="BD10839" t="str">
        <f>IF(AND(ADHOC!$G$15="",ADHOC!$S$4=""),"",IF(ADHOC!$G$15&lt;&gt;"",IF(ADHOC!$G$15=LEFT(Domein!$AS10839,LEN(ADHOC!$G$15)),MAX(Domein!BD$1:'Domein'!BD10838)+1,""),IF(ADHOC!$S$4=LEFT(Domein!$AS10839,LEN(ADHOC!$S$4)),MAX(Domein!BD$1:'Domein'!BD10838)+1,"")))</f>
        <v/>
      </c>
    </row>
    <row r="10840" spans="45:56" x14ac:dyDescent="0.2">
      <c r="AS10840" s="4" t="s">
        <v>36549</v>
      </c>
      <c r="AT10840" s="4" t="s">
        <v>36550</v>
      </c>
      <c r="AU10840" s="4" t="s">
        <v>456</v>
      </c>
      <c r="AV10840" s="4" t="s">
        <v>8436</v>
      </c>
      <c r="AW10840" s="4" t="s">
        <v>724</v>
      </c>
      <c r="AX10840" s="4"/>
      <c r="AY10840" s="4"/>
      <c r="AZ10840" s="4"/>
      <c r="BA10840" s="4"/>
      <c r="BB10840" s="4"/>
      <c r="BC10840" s="4">
        <v>40</v>
      </c>
      <c r="BD10840" t="str">
        <f>IF(AND(ADHOC!$G$15="",ADHOC!$S$4=""),"",IF(ADHOC!$G$15&lt;&gt;"",IF(ADHOC!$G$15=LEFT(Domein!$AS10840,LEN(ADHOC!$G$15)),MAX(Domein!BD$1:'Domein'!BD10839)+1,""),IF(ADHOC!$S$4=LEFT(Domein!$AS10840,LEN(ADHOC!$S$4)),MAX(Domein!BD$1:'Domein'!BD10839)+1,"")))</f>
        <v/>
      </c>
    </row>
    <row r="10841" spans="45:56" x14ac:dyDescent="0.2">
      <c r="AS10841" s="4" t="s">
        <v>4335</v>
      </c>
      <c r="AT10841" s="4" t="s">
        <v>4336</v>
      </c>
      <c r="AU10841" s="4" t="s">
        <v>456</v>
      </c>
      <c r="AV10841" s="4" t="s">
        <v>798</v>
      </c>
      <c r="AW10841" s="4" t="s">
        <v>724</v>
      </c>
      <c r="AX10841" s="4"/>
      <c r="AY10841" s="4">
        <v>204000</v>
      </c>
      <c r="AZ10841" s="4">
        <v>444700</v>
      </c>
      <c r="BA10841" s="4" t="s">
        <v>29299</v>
      </c>
      <c r="BB10841" s="4" t="s">
        <v>29300</v>
      </c>
      <c r="BC10841" s="4">
        <v>40</v>
      </c>
      <c r="BD10841" t="str">
        <f>IF(AND(ADHOC!$G$15="",ADHOC!$S$4=""),"",IF(ADHOC!$G$15&lt;&gt;"",IF(ADHOC!$G$15=LEFT(Domein!$AS10841,LEN(ADHOC!$G$15)),MAX(Domein!BD$1:'Domein'!BD10840)+1,""),IF(ADHOC!$S$4=LEFT(Domein!$AS10841,LEN(ADHOC!$S$4)),MAX(Domein!BD$1:'Domein'!BD10840)+1,"")))</f>
        <v/>
      </c>
    </row>
    <row r="10842" spans="45:56" x14ac:dyDescent="0.2">
      <c r="AS10842" s="4" t="s">
        <v>4337</v>
      </c>
      <c r="AT10842" s="4" t="s">
        <v>4338</v>
      </c>
      <c r="AU10842" s="4" t="s">
        <v>456</v>
      </c>
      <c r="AV10842" s="4" t="s">
        <v>798</v>
      </c>
      <c r="AW10842" s="4" t="s">
        <v>724</v>
      </c>
      <c r="AX10842" s="4"/>
      <c r="AY10842" s="4">
        <v>203900</v>
      </c>
      <c r="AZ10842" s="4">
        <v>444830</v>
      </c>
      <c r="BA10842" s="4" t="s">
        <v>29301</v>
      </c>
      <c r="BB10842" s="4" t="s">
        <v>29302</v>
      </c>
      <c r="BC10842" s="4">
        <v>40</v>
      </c>
      <c r="BD10842" t="str">
        <f>IF(AND(ADHOC!$G$15="",ADHOC!$S$4=""),"",IF(ADHOC!$G$15&lt;&gt;"",IF(ADHOC!$G$15=LEFT(Domein!$AS10842,LEN(ADHOC!$G$15)),MAX(Domein!BD$1:'Domein'!BD10841)+1,""),IF(ADHOC!$S$4=LEFT(Domein!$AS10842,LEN(ADHOC!$S$4)),MAX(Domein!BD$1:'Domein'!BD10841)+1,"")))</f>
        <v/>
      </c>
    </row>
    <row r="10843" spans="45:56" x14ac:dyDescent="0.2">
      <c r="AS10843" s="4" t="s">
        <v>4339</v>
      </c>
      <c r="AT10843" s="4" t="s">
        <v>4340</v>
      </c>
      <c r="AU10843" s="4" t="s">
        <v>456</v>
      </c>
      <c r="AV10843" s="4" t="s">
        <v>798</v>
      </c>
      <c r="AW10843" s="4" t="s">
        <v>724</v>
      </c>
      <c r="AX10843" s="4"/>
      <c r="AY10843" s="4">
        <v>204230</v>
      </c>
      <c r="AZ10843" s="4">
        <v>444980</v>
      </c>
      <c r="BA10843" s="4" t="s">
        <v>29303</v>
      </c>
      <c r="BB10843" s="4" t="s">
        <v>29304</v>
      </c>
      <c r="BC10843" s="4">
        <v>40</v>
      </c>
      <c r="BD10843" t="str">
        <f>IF(AND(ADHOC!$G$15="",ADHOC!$S$4=""),"",IF(ADHOC!$G$15&lt;&gt;"",IF(ADHOC!$G$15=LEFT(Domein!$AS10843,LEN(ADHOC!$G$15)),MAX(Domein!BD$1:'Domein'!BD10842)+1,""),IF(ADHOC!$S$4=LEFT(Domein!$AS10843,LEN(ADHOC!$S$4)),MAX(Domein!BD$1:'Domein'!BD10842)+1,"")))</f>
        <v/>
      </c>
    </row>
    <row r="10844" spans="45:56" x14ac:dyDescent="0.2">
      <c r="AS10844" s="4" t="s">
        <v>4341</v>
      </c>
      <c r="AT10844" s="4" t="s">
        <v>4342</v>
      </c>
      <c r="AU10844" s="4" t="s">
        <v>456</v>
      </c>
      <c r="AV10844" s="4" t="s">
        <v>798</v>
      </c>
      <c r="AW10844" s="4" t="s">
        <v>724</v>
      </c>
      <c r="AX10844" s="4"/>
      <c r="AY10844" s="4">
        <v>219717</v>
      </c>
      <c r="AZ10844" s="4">
        <v>438971</v>
      </c>
      <c r="BA10844" s="4" t="s">
        <v>29305</v>
      </c>
      <c r="BB10844" s="4" t="s">
        <v>29306</v>
      </c>
      <c r="BC10844" s="4">
        <v>40</v>
      </c>
      <c r="BD10844" t="str">
        <f>IF(AND(ADHOC!$G$15="",ADHOC!$S$4=""),"",IF(ADHOC!$G$15&lt;&gt;"",IF(ADHOC!$G$15=LEFT(Domein!$AS10844,LEN(ADHOC!$G$15)),MAX(Domein!BD$1:'Domein'!BD10843)+1,""),IF(ADHOC!$S$4=LEFT(Domein!$AS10844,LEN(ADHOC!$S$4)),MAX(Domein!BD$1:'Domein'!BD10843)+1,"")))</f>
        <v/>
      </c>
    </row>
    <row r="10845" spans="45:56" x14ac:dyDescent="0.2">
      <c r="AS10845" s="4" t="s">
        <v>4343</v>
      </c>
      <c r="AT10845" s="4" t="s">
        <v>7161</v>
      </c>
      <c r="AU10845" s="4" t="s">
        <v>456</v>
      </c>
      <c r="AV10845" s="4" t="s">
        <v>798</v>
      </c>
      <c r="AW10845" s="4" t="s">
        <v>724</v>
      </c>
      <c r="AX10845" s="4"/>
      <c r="AY10845" s="4">
        <v>219202</v>
      </c>
      <c r="AZ10845" s="4">
        <v>438930</v>
      </c>
      <c r="BA10845" s="4" t="s">
        <v>29307</v>
      </c>
      <c r="BB10845" s="4" t="s">
        <v>29308</v>
      </c>
      <c r="BC10845" s="4">
        <v>40</v>
      </c>
      <c r="BD10845" t="str">
        <f>IF(AND(ADHOC!$G$15="",ADHOC!$S$4=""),"",IF(ADHOC!$G$15&lt;&gt;"",IF(ADHOC!$G$15=LEFT(Domein!$AS10845,LEN(ADHOC!$G$15)),MAX(Domein!BD$1:'Domein'!BD10844)+1,""),IF(ADHOC!$S$4=LEFT(Domein!$AS10845,LEN(ADHOC!$S$4)),MAX(Domein!BD$1:'Domein'!BD10844)+1,"")))</f>
        <v/>
      </c>
    </row>
    <row r="10846" spans="45:56" x14ac:dyDescent="0.2">
      <c r="AS10846" s="4" t="s">
        <v>4344</v>
      </c>
      <c r="AT10846" s="4" t="s">
        <v>4345</v>
      </c>
      <c r="AU10846" s="4" t="s">
        <v>456</v>
      </c>
      <c r="AV10846" s="4" t="s">
        <v>798</v>
      </c>
      <c r="AW10846" s="4" t="s">
        <v>724</v>
      </c>
      <c r="AX10846" s="4"/>
      <c r="AY10846" s="4">
        <v>222970</v>
      </c>
      <c r="AZ10846" s="4">
        <v>441150</v>
      </c>
      <c r="BA10846" s="4" t="s">
        <v>29309</v>
      </c>
      <c r="BB10846" s="4" t="s">
        <v>29310</v>
      </c>
      <c r="BC10846" s="4">
        <v>40</v>
      </c>
      <c r="BD10846" t="str">
        <f>IF(AND(ADHOC!$G$15="",ADHOC!$S$4=""),"",IF(ADHOC!$G$15&lt;&gt;"",IF(ADHOC!$G$15=LEFT(Domein!$AS10846,LEN(ADHOC!$G$15)),MAX(Domein!BD$1:'Domein'!BD10845)+1,""),IF(ADHOC!$S$4=LEFT(Domein!$AS10846,LEN(ADHOC!$S$4)),MAX(Domein!BD$1:'Domein'!BD10845)+1,"")))</f>
        <v/>
      </c>
    </row>
    <row r="10847" spans="45:56" x14ac:dyDescent="0.2">
      <c r="AS10847" s="4" t="s">
        <v>4346</v>
      </c>
      <c r="AT10847" s="4" t="s">
        <v>4347</v>
      </c>
      <c r="AU10847" s="4" t="s">
        <v>456</v>
      </c>
      <c r="AV10847" s="4" t="s">
        <v>798</v>
      </c>
      <c r="AW10847" s="4" t="s">
        <v>724</v>
      </c>
      <c r="AX10847" s="4"/>
      <c r="AY10847" s="4">
        <v>220446</v>
      </c>
      <c r="AZ10847" s="4">
        <v>439235</v>
      </c>
      <c r="BA10847" s="4" t="s">
        <v>29311</v>
      </c>
      <c r="BB10847" s="4" t="s">
        <v>29312</v>
      </c>
      <c r="BC10847" s="4">
        <v>40</v>
      </c>
      <c r="BD10847" t="str">
        <f>IF(AND(ADHOC!$G$15="",ADHOC!$S$4=""),"",IF(ADHOC!$G$15&lt;&gt;"",IF(ADHOC!$G$15=LEFT(Domein!$AS10847,LEN(ADHOC!$G$15)),MAX(Domein!BD$1:'Domein'!BD10846)+1,""),IF(ADHOC!$S$4=LEFT(Domein!$AS10847,LEN(ADHOC!$S$4)),MAX(Domein!BD$1:'Domein'!BD10846)+1,"")))</f>
        <v/>
      </c>
    </row>
    <row r="10848" spans="45:56" x14ac:dyDescent="0.2">
      <c r="AS10848" s="4" t="s">
        <v>4348</v>
      </c>
      <c r="AT10848" s="4" t="s">
        <v>4349</v>
      </c>
      <c r="AU10848" s="4" t="s">
        <v>456</v>
      </c>
      <c r="AV10848" s="4" t="s">
        <v>798</v>
      </c>
      <c r="AW10848" s="4" t="s">
        <v>724</v>
      </c>
      <c r="AX10848" s="4"/>
      <c r="AY10848" s="4">
        <v>196600</v>
      </c>
      <c r="AZ10848" s="4">
        <v>448000</v>
      </c>
      <c r="BA10848" s="4" t="s">
        <v>29313</v>
      </c>
      <c r="BB10848" s="4" t="s">
        <v>29314</v>
      </c>
      <c r="BC10848" s="4">
        <v>40</v>
      </c>
      <c r="BD10848" t="str">
        <f>IF(AND(ADHOC!$G$15="",ADHOC!$S$4=""),"",IF(ADHOC!$G$15&lt;&gt;"",IF(ADHOC!$G$15=LEFT(Domein!$AS10848,LEN(ADHOC!$G$15)),MAX(Domein!BD$1:'Domein'!BD10847)+1,""),IF(ADHOC!$S$4=LEFT(Domein!$AS10848,LEN(ADHOC!$S$4)),MAX(Domein!BD$1:'Domein'!BD10847)+1,"")))</f>
        <v/>
      </c>
    </row>
    <row r="10849" spans="45:56" x14ac:dyDescent="0.2">
      <c r="AS10849" s="4" t="s">
        <v>4350</v>
      </c>
      <c r="AT10849" s="4" t="s">
        <v>4351</v>
      </c>
      <c r="AU10849" s="4" t="s">
        <v>456</v>
      </c>
      <c r="AV10849" s="4" t="s">
        <v>798</v>
      </c>
      <c r="AW10849" s="4" t="s">
        <v>724</v>
      </c>
      <c r="AX10849" s="4"/>
      <c r="AY10849" s="4">
        <v>196266</v>
      </c>
      <c r="AZ10849" s="4">
        <v>445834</v>
      </c>
      <c r="BA10849" s="4" t="s">
        <v>29315</v>
      </c>
      <c r="BB10849" s="4" t="s">
        <v>29316</v>
      </c>
      <c r="BC10849" s="4">
        <v>40</v>
      </c>
      <c r="BD10849" t="str">
        <f>IF(AND(ADHOC!$G$15="",ADHOC!$S$4=""),"",IF(ADHOC!$G$15&lt;&gt;"",IF(ADHOC!$G$15=LEFT(Domein!$AS10849,LEN(ADHOC!$G$15)),MAX(Domein!BD$1:'Domein'!BD10848)+1,""),IF(ADHOC!$S$4=LEFT(Domein!$AS10849,LEN(ADHOC!$S$4)),MAX(Domein!BD$1:'Domein'!BD10848)+1,"")))</f>
        <v/>
      </c>
    </row>
    <row r="10850" spans="45:56" x14ac:dyDescent="0.2">
      <c r="AS10850" s="4" t="s">
        <v>4352</v>
      </c>
      <c r="AT10850" s="4" t="s">
        <v>4353</v>
      </c>
      <c r="AU10850" s="4" t="s">
        <v>456</v>
      </c>
      <c r="AV10850" s="4" t="s">
        <v>798</v>
      </c>
      <c r="AW10850" s="4" t="s">
        <v>724</v>
      </c>
      <c r="AX10850" s="4"/>
      <c r="AY10850" s="4">
        <v>196500</v>
      </c>
      <c r="AZ10850" s="4">
        <v>445500</v>
      </c>
      <c r="BA10850" s="4" t="s">
        <v>29317</v>
      </c>
      <c r="BB10850" s="4" t="s">
        <v>29318</v>
      </c>
      <c r="BC10850" s="4">
        <v>40</v>
      </c>
      <c r="BD10850" t="str">
        <f>IF(AND(ADHOC!$G$15="",ADHOC!$S$4=""),"",IF(ADHOC!$G$15&lt;&gt;"",IF(ADHOC!$G$15=LEFT(Domein!$AS10850,LEN(ADHOC!$G$15)),MAX(Domein!BD$1:'Domein'!BD10849)+1,""),IF(ADHOC!$S$4=LEFT(Domein!$AS10850,LEN(ADHOC!$S$4)),MAX(Domein!BD$1:'Domein'!BD10849)+1,"")))</f>
        <v/>
      </c>
    </row>
    <row r="10851" spans="45:56" x14ac:dyDescent="0.2">
      <c r="AS10851" s="4" t="s">
        <v>32478</v>
      </c>
      <c r="AT10851" s="4" t="s">
        <v>31624</v>
      </c>
      <c r="AU10851" s="4" t="s">
        <v>456</v>
      </c>
      <c r="AV10851" s="4" t="s">
        <v>21516</v>
      </c>
      <c r="AW10851" s="4" t="s">
        <v>724</v>
      </c>
      <c r="AX10851" s="4"/>
      <c r="AY10851" s="4">
        <v>196136</v>
      </c>
      <c r="AZ10851" s="4">
        <v>447191</v>
      </c>
      <c r="BA10851" s="4" t="s">
        <v>32479</v>
      </c>
      <c r="BB10851" s="4" t="s">
        <v>32480</v>
      </c>
      <c r="BC10851" s="4">
        <v>40</v>
      </c>
      <c r="BD10851" t="str">
        <f>IF(AND(ADHOC!$G$15="",ADHOC!$S$4=""),"",IF(ADHOC!$G$15&lt;&gt;"",IF(ADHOC!$G$15=LEFT(Domein!$AS10851,LEN(ADHOC!$G$15)),MAX(Domein!BD$1:'Domein'!BD10850)+1,""),IF(ADHOC!$S$4=LEFT(Domein!$AS10851,LEN(ADHOC!$S$4)),MAX(Domein!BD$1:'Domein'!BD10850)+1,"")))</f>
        <v/>
      </c>
    </row>
    <row r="10852" spans="45:56" x14ac:dyDescent="0.2">
      <c r="AS10852" s="4" t="s">
        <v>4354</v>
      </c>
      <c r="AT10852" s="4" t="s">
        <v>4355</v>
      </c>
      <c r="AU10852" s="4" t="s">
        <v>456</v>
      </c>
      <c r="AV10852" s="4" t="s">
        <v>798</v>
      </c>
      <c r="AW10852" s="4" t="s">
        <v>724</v>
      </c>
      <c r="AX10852" s="4"/>
      <c r="AY10852" s="4">
        <v>195872</v>
      </c>
      <c r="AZ10852" s="4">
        <v>446267</v>
      </c>
      <c r="BA10852" s="4" t="s">
        <v>29319</v>
      </c>
      <c r="BB10852" s="4" t="s">
        <v>29320</v>
      </c>
      <c r="BC10852" s="4">
        <v>40</v>
      </c>
      <c r="BD10852" t="str">
        <f>IF(AND(ADHOC!$G$15="",ADHOC!$S$4=""),"",IF(ADHOC!$G$15&lt;&gt;"",IF(ADHOC!$G$15=LEFT(Domein!$AS10852,LEN(ADHOC!$G$15)),MAX(Domein!BD$1:'Domein'!BD10851)+1,""),IF(ADHOC!$S$4=LEFT(Domein!$AS10852,LEN(ADHOC!$S$4)),MAX(Domein!BD$1:'Domein'!BD10851)+1,"")))</f>
        <v/>
      </c>
    </row>
    <row r="10853" spans="45:56" x14ac:dyDescent="0.2">
      <c r="AS10853" s="4" t="s">
        <v>32481</v>
      </c>
      <c r="AT10853" s="4" t="s">
        <v>31626</v>
      </c>
      <c r="AU10853" s="4" t="s">
        <v>456</v>
      </c>
      <c r="AV10853" s="4" t="s">
        <v>21516</v>
      </c>
      <c r="AW10853" s="4" t="s">
        <v>724</v>
      </c>
      <c r="AX10853" s="4"/>
      <c r="AY10853" s="4">
        <v>196100</v>
      </c>
      <c r="AZ10853" s="4">
        <v>446751</v>
      </c>
      <c r="BA10853" s="4" t="s">
        <v>32482</v>
      </c>
      <c r="BB10853" s="4" t="s">
        <v>32483</v>
      </c>
      <c r="BC10853" s="4">
        <v>40</v>
      </c>
      <c r="BD10853" t="str">
        <f>IF(AND(ADHOC!$G$15="",ADHOC!$S$4=""),"",IF(ADHOC!$G$15&lt;&gt;"",IF(ADHOC!$G$15=LEFT(Domein!$AS10853,LEN(ADHOC!$G$15)),MAX(Domein!BD$1:'Domein'!BD10852)+1,""),IF(ADHOC!$S$4=LEFT(Domein!$AS10853,LEN(ADHOC!$S$4)),MAX(Domein!BD$1:'Domein'!BD10852)+1,"")))</f>
        <v/>
      </c>
    </row>
    <row r="10854" spans="45:56" x14ac:dyDescent="0.2">
      <c r="AS10854" s="4" t="s">
        <v>10404</v>
      </c>
      <c r="AT10854" s="4" t="s">
        <v>10405</v>
      </c>
      <c r="AU10854" s="4" t="s">
        <v>456</v>
      </c>
      <c r="AV10854" s="4" t="s">
        <v>798</v>
      </c>
      <c r="AW10854" s="4" t="s">
        <v>724</v>
      </c>
      <c r="AX10854" s="4"/>
      <c r="AY10854" s="4">
        <v>196385</v>
      </c>
      <c r="AZ10854" s="4">
        <v>447794</v>
      </c>
      <c r="BA10854" s="4" t="s">
        <v>29082</v>
      </c>
      <c r="BB10854" s="4" t="s">
        <v>29321</v>
      </c>
      <c r="BC10854" s="4">
        <v>40</v>
      </c>
      <c r="BD10854" t="str">
        <f>IF(AND(ADHOC!$G$15="",ADHOC!$S$4=""),"",IF(ADHOC!$G$15&lt;&gt;"",IF(ADHOC!$G$15=LEFT(Domein!$AS10854,LEN(ADHOC!$G$15)),MAX(Domein!BD$1:'Domein'!BD10853)+1,""),IF(ADHOC!$S$4=LEFT(Domein!$AS10854,LEN(ADHOC!$S$4)),MAX(Domein!BD$1:'Domein'!BD10853)+1,"")))</f>
        <v/>
      </c>
    </row>
    <row r="10855" spans="45:56" x14ac:dyDescent="0.2">
      <c r="AS10855" s="4" t="s">
        <v>4356</v>
      </c>
      <c r="AT10855" s="4" t="s">
        <v>4357</v>
      </c>
      <c r="AU10855" s="4" t="s">
        <v>456</v>
      </c>
      <c r="AV10855" s="4" t="s">
        <v>798</v>
      </c>
      <c r="AW10855" s="4" t="s">
        <v>724</v>
      </c>
      <c r="AX10855" s="4"/>
      <c r="AY10855" s="4">
        <v>227975</v>
      </c>
      <c r="AZ10855" s="4">
        <v>468800</v>
      </c>
      <c r="BA10855" s="4" t="s">
        <v>29322</v>
      </c>
      <c r="BB10855" s="4" t="s">
        <v>29323</v>
      </c>
      <c r="BC10855" s="4">
        <v>40</v>
      </c>
      <c r="BD10855" t="str">
        <f>IF(AND(ADHOC!$G$15="",ADHOC!$S$4=""),"",IF(ADHOC!$G$15&lt;&gt;"",IF(ADHOC!$G$15=LEFT(Domein!$AS10855,LEN(ADHOC!$G$15)),MAX(Domein!BD$1:'Domein'!BD10854)+1,""),IF(ADHOC!$S$4=LEFT(Domein!$AS10855,LEN(ADHOC!$S$4)),MAX(Domein!BD$1:'Domein'!BD10854)+1,"")))</f>
        <v/>
      </c>
    </row>
    <row r="10856" spans="45:56" x14ac:dyDescent="0.2">
      <c r="AS10856" s="4" t="s">
        <v>21039</v>
      </c>
      <c r="AT10856" s="4" t="s">
        <v>21040</v>
      </c>
      <c r="AU10856" s="4" t="s">
        <v>456</v>
      </c>
      <c r="AV10856" s="4" t="s">
        <v>798</v>
      </c>
      <c r="AW10856" s="4" t="s">
        <v>724</v>
      </c>
      <c r="AX10856" s="4"/>
      <c r="AY10856" s="4">
        <v>225315</v>
      </c>
      <c r="AZ10856" s="4">
        <v>472677</v>
      </c>
      <c r="BA10856" s="4" t="s">
        <v>29324</v>
      </c>
      <c r="BB10856" s="4" t="s">
        <v>29325</v>
      </c>
      <c r="BC10856" s="4">
        <v>40</v>
      </c>
      <c r="BD10856" t="str">
        <f>IF(AND(ADHOC!$G$15="",ADHOC!$S$4=""),"",IF(ADHOC!$G$15&lt;&gt;"",IF(ADHOC!$G$15=LEFT(Domein!$AS10856,LEN(ADHOC!$G$15)),MAX(Domein!BD$1:'Domein'!BD10855)+1,""),IF(ADHOC!$S$4=LEFT(Domein!$AS10856,LEN(ADHOC!$S$4)),MAX(Domein!BD$1:'Domein'!BD10855)+1,"")))</f>
        <v/>
      </c>
    </row>
    <row r="10857" spans="45:56" x14ac:dyDescent="0.2">
      <c r="AS10857" s="4" t="s">
        <v>4358</v>
      </c>
      <c r="AT10857" s="4" t="s">
        <v>4359</v>
      </c>
      <c r="AU10857" s="4" t="s">
        <v>456</v>
      </c>
      <c r="AV10857" s="4" t="s">
        <v>800</v>
      </c>
      <c r="AW10857" s="4" t="s">
        <v>724</v>
      </c>
      <c r="AX10857" s="4"/>
      <c r="AY10857" s="4">
        <v>230340</v>
      </c>
      <c r="AZ10857" s="4">
        <v>430665</v>
      </c>
      <c r="BA10857" s="4" t="s">
        <v>29326</v>
      </c>
      <c r="BB10857" s="4" t="s">
        <v>29327</v>
      </c>
      <c r="BC10857" s="4">
        <v>40</v>
      </c>
      <c r="BD10857" t="str">
        <f>IF(AND(ADHOC!$G$15="",ADHOC!$S$4=""),"",IF(ADHOC!$G$15&lt;&gt;"",IF(ADHOC!$G$15=LEFT(Domein!$AS10857,LEN(ADHOC!$G$15)),MAX(Domein!BD$1:'Domein'!BD10856)+1,""),IF(ADHOC!$S$4=LEFT(Domein!$AS10857,LEN(ADHOC!$S$4)),MAX(Domein!BD$1:'Domein'!BD10856)+1,"")))</f>
        <v/>
      </c>
    </row>
    <row r="10858" spans="45:56" x14ac:dyDescent="0.2">
      <c r="AS10858" s="4" t="s">
        <v>4360</v>
      </c>
      <c r="AT10858" s="4" t="s">
        <v>4361</v>
      </c>
      <c r="AU10858" s="4" t="s">
        <v>456</v>
      </c>
      <c r="AV10858" s="4" t="s">
        <v>800</v>
      </c>
      <c r="AW10858" s="4" t="s">
        <v>724</v>
      </c>
      <c r="AX10858" s="4"/>
      <c r="AY10858" s="4">
        <v>202194</v>
      </c>
      <c r="AZ10858" s="4">
        <v>436492</v>
      </c>
      <c r="BA10858" s="4" t="s">
        <v>29328</v>
      </c>
      <c r="BB10858" s="4" t="s">
        <v>29329</v>
      </c>
      <c r="BC10858" s="4">
        <v>40</v>
      </c>
      <c r="BD10858" t="str">
        <f>IF(AND(ADHOC!$G$15="",ADHOC!$S$4=""),"",IF(ADHOC!$G$15&lt;&gt;"",IF(ADHOC!$G$15=LEFT(Domein!$AS10858,LEN(ADHOC!$G$15)),MAX(Domein!BD$1:'Domein'!BD10857)+1,""),IF(ADHOC!$S$4=LEFT(Domein!$AS10858,LEN(ADHOC!$S$4)),MAX(Domein!BD$1:'Domein'!BD10857)+1,"")))</f>
        <v/>
      </c>
    </row>
    <row r="10859" spans="45:56" x14ac:dyDescent="0.2">
      <c r="AS10859" s="4" t="s">
        <v>37907</v>
      </c>
      <c r="AT10859" s="4" t="s">
        <v>38155</v>
      </c>
      <c r="AU10859" s="4" t="s">
        <v>456</v>
      </c>
      <c r="AV10859" s="4" t="s">
        <v>8436</v>
      </c>
      <c r="AW10859" s="4" t="s">
        <v>724</v>
      </c>
      <c r="AX10859" s="4"/>
      <c r="AY10859" s="4"/>
      <c r="AZ10859" s="4"/>
      <c r="BA10859" s="4"/>
      <c r="BB10859" s="4"/>
      <c r="BC10859" s="4">
        <v>40</v>
      </c>
      <c r="BD10859" t="str">
        <f>IF(AND(ADHOC!$G$15="",ADHOC!$S$4=""),"",IF(ADHOC!$G$15&lt;&gt;"",IF(ADHOC!$G$15=LEFT(Domein!$AS10859,LEN(ADHOC!$G$15)),MAX(Domein!BD$1:'Domein'!BD10858)+1,""),IF(ADHOC!$S$4=LEFT(Domein!$AS10859,LEN(ADHOC!$S$4)),MAX(Domein!BD$1:'Domein'!BD10858)+1,"")))</f>
        <v/>
      </c>
    </row>
    <row r="10860" spans="45:56" x14ac:dyDescent="0.2">
      <c r="AS10860" s="4" t="s">
        <v>4362</v>
      </c>
      <c r="AT10860" s="4" t="s">
        <v>3583</v>
      </c>
      <c r="AU10860" s="4" t="s">
        <v>456</v>
      </c>
      <c r="AV10860" s="4" t="s">
        <v>798</v>
      </c>
      <c r="AW10860" s="4" t="s">
        <v>724</v>
      </c>
      <c r="AX10860" s="4"/>
      <c r="AY10860" s="4">
        <v>229944</v>
      </c>
      <c r="AZ10860" s="4">
        <v>466525</v>
      </c>
      <c r="BA10860" s="4" t="s">
        <v>29330</v>
      </c>
      <c r="BB10860" s="4" t="s">
        <v>29331</v>
      </c>
      <c r="BC10860" s="4">
        <v>40</v>
      </c>
      <c r="BD10860" t="str">
        <f>IF(AND(ADHOC!$G$15="",ADHOC!$S$4=""),"",IF(ADHOC!$G$15&lt;&gt;"",IF(ADHOC!$G$15=LEFT(Domein!$AS10860,LEN(ADHOC!$G$15)),MAX(Domein!BD$1:'Domein'!BD10859)+1,""),IF(ADHOC!$S$4=LEFT(Domein!$AS10860,LEN(ADHOC!$S$4)),MAX(Domein!BD$1:'Domein'!BD10859)+1,"")))</f>
        <v/>
      </c>
    </row>
    <row r="10861" spans="45:56" x14ac:dyDescent="0.2">
      <c r="AS10861" s="4" t="s">
        <v>4363</v>
      </c>
      <c r="AT10861" s="4" t="s">
        <v>4364</v>
      </c>
      <c r="AU10861" s="4" t="s">
        <v>456</v>
      </c>
      <c r="AV10861" s="4" t="s">
        <v>798</v>
      </c>
      <c r="AW10861" s="4" t="s">
        <v>724</v>
      </c>
      <c r="AX10861" s="4"/>
      <c r="AY10861" s="4">
        <v>240225</v>
      </c>
      <c r="AZ10861" s="4">
        <v>463875</v>
      </c>
      <c r="BA10861" s="4" t="s">
        <v>29332</v>
      </c>
      <c r="BB10861" s="4" t="s">
        <v>29333</v>
      </c>
      <c r="BC10861" s="4">
        <v>40</v>
      </c>
      <c r="BD10861" t="str">
        <f>IF(AND(ADHOC!$G$15="",ADHOC!$S$4=""),"",IF(ADHOC!$G$15&lt;&gt;"",IF(ADHOC!$G$15=LEFT(Domein!$AS10861,LEN(ADHOC!$G$15)),MAX(Domein!BD$1:'Domein'!BD10860)+1,""),IF(ADHOC!$S$4=LEFT(Domein!$AS10861,LEN(ADHOC!$S$4)),MAX(Domein!BD$1:'Domein'!BD10860)+1,"")))</f>
        <v/>
      </c>
    </row>
    <row r="10862" spans="45:56" x14ac:dyDescent="0.2">
      <c r="AS10862" s="4" t="s">
        <v>4365</v>
      </c>
      <c r="AT10862" s="4" t="s">
        <v>4366</v>
      </c>
      <c r="AU10862" s="4" t="s">
        <v>456</v>
      </c>
      <c r="AV10862" s="4" t="s">
        <v>798</v>
      </c>
      <c r="AW10862" s="4" t="s">
        <v>724</v>
      </c>
      <c r="AX10862" s="4"/>
      <c r="AY10862" s="4">
        <v>239450</v>
      </c>
      <c r="AZ10862" s="4">
        <v>463900</v>
      </c>
      <c r="BA10862" s="4" t="s">
        <v>29334</v>
      </c>
      <c r="BB10862" s="4" t="s">
        <v>29335</v>
      </c>
      <c r="BC10862" s="4">
        <v>40</v>
      </c>
      <c r="BD10862" t="str">
        <f>IF(AND(ADHOC!$G$15="",ADHOC!$S$4=""),"",IF(ADHOC!$G$15&lt;&gt;"",IF(ADHOC!$G$15=LEFT(Domein!$AS10862,LEN(ADHOC!$G$15)),MAX(Domein!BD$1:'Domein'!BD10861)+1,""),IF(ADHOC!$S$4=LEFT(Domein!$AS10862,LEN(ADHOC!$S$4)),MAX(Domein!BD$1:'Domein'!BD10861)+1,"")))</f>
        <v/>
      </c>
    </row>
    <row r="10863" spans="45:56" x14ac:dyDescent="0.2">
      <c r="AS10863" s="4" t="s">
        <v>38221</v>
      </c>
      <c r="AT10863" s="4" t="s">
        <v>38222</v>
      </c>
      <c r="AU10863" s="4" t="s">
        <v>456</v>
      </c>
      <c r="AV10863" s="4" t="s">
        <v>798</v>
      </c>
      <c r="AW10863" s="4" t="s">
        <v>724</v>
      </c>
      <c r="AX10863" s="4"/>
      <c r="AY10863" s="4">
        <v>241680</v>
      </c>
      <c r="AZ10863" s="4">
        <v>462960</v>
      </c>
      <c r="BA10863" s="4" t="s">
        <v>38223</v>
      </c>
      <c r="BB10863" s="4" t="s">
        <v>38224</v>
      </c>
      <c r="BC10863" s="4">
        <v>40</v>
      </c>
      <c r="BD10863" t="str">
        <f>IF(AND(ADHOC!$G$15="",ADHOC!$S$4=""),"",IF(ADHOC!$G$15&lt;&gt;"",IF(ADHOC!$G$15=LEFT(Domein!$AS10863,LEN(ADHOC!$G$15)),MAX(Domein!BD$1:'Domein'!BD10862)+1,""),IF(ADHOC!$S$4=LEFT(Domein!$AS10863,LEN(ADHOC!$S$4)),MAX(Domein!BD$1:'Domein'!BD10862)+1,"")))</f>
        <v/>
      </c>
    </row>
    <row r="10864" spans="45:56" x14ac:dyDescent="0.2">
      <c r="AS10864" s="4" t="s">
        <v>4398</v>
      </c>
      <c r="AT10864" s="4" t="s">
        <v>4399</v>
      </c>
      <c r="AU10864" s="4" t="s">
        <v>456</v>
      </c>
      <c r="AV10864" s="4" t="s">
        <v>798</v>
      </c>
      <c r="AW10864" s="4" t="s">
        <v>724</v>
      </c>
      <c r="AX10864" s="4"/>
      <c r="AY10864" s="4">
        <v>254597</v>
      </c>
      <c r="AZ10864" s="4">
        <v>439679</v>
      </c>
      <c r="BA10864" s="4" t="s">
        <v>29336</v>
      </c>
      <c r="BB10864" s="4" t="s">
        <v>29337</v>
      </c>
      <c r="BC10864" s="4">
        <v>40</v>
      </c>
      <c r="BD10864" t="str">
        <f>IF(AND(ADHOC!$G$15="",ADHOC!$S$4=""),"",IF(ADHOC!$G$15&lt;&gt;"",IF(ADHOC!$G$15=LEFT(Domein!$AS10864,LEN(ADHOC!$G$15)),MAX(Domein!BD$1:'Domein'!BD10863)+1,""),IF(ADHOC!$S$4=LEFT(Domein!$AS10864,LEN(ADHOC!$S$4)),MAX(Domein!BD$1:'Domein'!BD10863)+1,"")))</f>
        <v/>
      </c>
    </row>
    <row r="10865" spans="45:56" x14ac:dyDescent="0.2">
      <c r="AS10865" s="4" t="s">
        <v>4400</v>
      </c>
      <c r="AT10865" s="4" t="s">
        <v>4401</v>
      </c>
      <c r="AU10865" s="4" t="s">
        <v>456</v>
      </c>
      <c r="AV10865" s="4" t="s">
        <v>798</v>
      </c>
      <c r="AW10865" s="4" t="s">
        <v>724</v>
      </c>
      <c r="AX10865" s="4"/>
      <c r="AY10865" s="4">
        <v>258179</v>
      </c>
      <c r="AZ10865" s="4">
        <v>440581</v>
      </c>
      <c r="BA10865" s="4" t="s">
        <v>29338</v>
      </c>
      <c r="BB10865" s="4" t="s">
        <v>29339</v>
      </c>
      <c r="BC10865" s="4">
        <v>40</v>
      </c>
      <c r="BD10865" t="str">
        <f>IF(AND(ADHOC!$G$15="",ADHOC!$S$4=""),"",IF(ADHOC!$G$15&lt;&gt;"",IF(ADHOC!$G$15=LEFT(Domein!$AS10865,LEN(ADHOC!$G$15)),MAX(Domein!BD$1:'Domein'!BD10864)+1,""),IF(ADHOC!$S$4=LEFT(Domein!$AS10865,LEN(ADHOC!$S$4)),MAX(Domein!BD$1:'Domein'!BD10864)+1,"")))</f>
        <v/>
      </c>
    </row>
    <row r="10866" spans="45:56" x14ac:dyDescent="0.2">
      <c r="AS10866" s="4" t="s">
        <v>4402</v>
      </c>
      <c r="AT10866" s="4" t="s">
        <v>4403</v>
      </c>
      <c r="AU10866" s="4" t="s">
        <v>456</v>
      </c>
      <c r="AV10866" s="4" t="s">
        <v>798</v>
      </c>
      <c r="AW10866" s="4" t="s">
        <v>724</v>
      </c>
      <c r="AX10866" s="4"/>
      <c r="AY10866" s="4">
        <v>243180</v>
      </c>
      <c r="AZ10866" s="4">
        <v>440250</v>
      </c>
      <c r="BA10866" s="4" t="s">
        <v>29340</v>
      </c>
      <c r="BB10866" s="4" t="s">
        <v>29341</v>
      </c>
      <c r="BC10866" s="4">
        <v>40</v>
      </c>
      <c r="BD10866" t="str">
        <f>IF(AND(ADHOC!$G$15="",ADHOC!$S$4=""),"",IF(ADHOC!$G$15&lt;&gt;"",IF(ADHOC!$G$15=LEFT(Domein!$AS10866,LEN(ADHOC!$G$15)),MAX(Domein!BD$1:'Domein'!BD10865)+1,""),IF(ADHOC!$S$4=LEFT(Domein!$AS10866,LEN(ADHOC!$S$4)),MAX(Domein!BD$1:'Domein'!BD10865)+1,"")))</f>
        <v/>
      </c>
    </row>
    <row r="10867" spans="45:56" x14ac:dyDescent="0.2">
      <c r="AS10867" s="4" t="s">
        <v>4404</v>
      </c>
      <c r="AT10867" s="4" t="s">
        <v>4405</v>
      </c>
      <c r="AU10867" s="4" t="s">
        <v>456</v>
      </c>
      <c r="AV10867" s="4" t="s">
        <v>798</v>
      </c>
      <c r="AW10867" s="4" t="s">
        <v>724</v>
      </c>
      <c r="AX10867" s="4"/>
      <c r="AY10867" s="4">
        <v>243190</v>
      </c>
      <c r="AZ10867" s="4">
        <v>440280</v>
      </c>
      <c r="BA10867" s="4" t="s">
        <v>29342</v>
      </c>
      <c r="BB10867" s="4" t="s">
        <v>29343</v>
      </c>
      <c r="BC10867" s="4">
        <v>40</v>
      </c>
      <c r="BD10867" t="str">
        <f>IF(AND(ADHOC!$G$15="",ADHOC!$S$4=""),"",IF(ADHOC!$G$15&lt;&gt;"",IF(ADHOC!$G$15=LEFT(Domein!$AS10867,LEN(ADHOC!$G$15)),MAX(Domein!BD$1:'Domein'!BD10866)+1,""),IF(ADHOC!$S$4=LEFT(Domein!$AS10867,LEN(ADHOC!$S$4)),MAX(Domein!BD$1:'Domein'!BD10866)+1,"")))</f>
        <v/>
      </c>
    </row>
    <row r="10868" spans="45:56" x14ac:dyDescent="0.2">
      <c r="AS10868" s="4" t="s">
        <v>4406</v>
      </c>
      <c r="AT10868" s="4" t="s">
        <v>4407</v>
      </c>
      <c r="AU10868" s="4" t="s">
        <v>456</v>
      </c>
      <c r="AV10868" s="4" t="s">
        <v>798</v>
      </c>
      <c r="AW10868" s="4" t="s">
        <v>724</v>
      </c>
      <c r="AX10868" s="4"/>
      <c r="AY10868" s="4">
        <v>243230</v>
      </c>
      <c r="AZ10868" s="4">
        <v>440430</v>
      </c>
      <c r="BA10868" s="4" t="s">
        <v>29344</v>
      </c>
      <c r="BB10868" s="4" t="s">
        <v>29345</v>
      </c>
      <c r="BC10868" s="4">
        <v>40</v>
      </c>
      <c r="BD10868" t="str">
        <f>IF(AND(ADHOC!$G$15="",ADHOC!$S$4=""),"",IF(ADHOC!$G$15&lt;&gt;"",IF(ADHOC!$G$15=LEFT(Domein!$AS10868,LEN(ADHOC!$G$15)),MAX(Domein!BD$1:'Domein'!BD10867)+1,""),IF(ADHOC!$S$4=LEFT(Domein!$AS10868,LEN(ADHOC!$S$4)),MAX(Domein!BD$1:'Domein'!BD10867)+1,"")))</f>
        <v/>
      </c>
    </row>
    <row r="10869" spans="45:56" x14ac:dyDescent="0.2">
      <c r="AS10869" s="4" t="s">
        <v>4408</v>
      </c>
      <c r="AT10869" s="4" t="s">
        <v>4409</v>
      </c>
      <c r="AU10869" s="4" t="s">
        <v>456</v>
      </c>
      <c r="AV10869" s="4" t="s">
        <v>798</v>
      </c>
      <c r="AW10869" s="4" t="s">
        <v>724</v>
      </c>
      <c r="AX10869" s="4"/>
      <c r="AY10869" s="4">
        <v>243250</v>
      </c>
      <c r="AZ10869" s="4">
        <v>440450</v>
      </c>
      <c r="BA10869" s="4" t="s">
        <v>29346</v>
      </c>
      <c r="BB10869" s="4" t="s">
        <v>29347</v>
      </c>
      <c r="BC10869" s="4">
        <v>40</v>
      </c>
      <c r="BD10869" t="str">
        <f>IF(AND(ADHOC!$G$15="",ADHOC!$S$4=""),"",IF(ADHOC!$G$15&lt;&gt;"",IF(ADHOC!$G$15=LEFT(Domein!$AS10869,LEN(ADHOC!$G$15)),MAX(Domein!BD$1:'Domein'!BD10868)+1,""),IF(ADHOC!$S$4=LEFT(Domein!$AS10869,LEN(ADHOC!$S$4)),MAX(Domein!BD$1:'Domein'!BD10868)+1,"")))</f>
        <v/>
      </c>
    </row>
    <row r="10870" spans="45:56" x14ac:dyDescent="0.2">
      <c r="AS10870" s="4" t="s">
        <v>4410</v>
      </c>
      <c r="AT10870" s="4" t="s">
        <v>4411</v>
      </c>
      <c r="AU10870" s="4" t="s">
        <v>456</v>
      </c>
      <c r="AV10870" s="4" t="s">
        <v>798</v>
      </c>
      <c r="AW10870" s="4" t="s">
        <v>724</v>
      </c>
      <c r="AX10870" s="4"/>
      <c r="AY10870" s="4">
        <v>244460</v>
      </c>
      <c r="AZ10870" s="4">
        <v>440200</v>
      </c>
      <c r="BA10870" s="4" t="s">
        <v>29348</v>
      </c>
      <c r="BB10870" s="4" t="s">
        <v>29349</v>
      </c>
      <c r="BC10870" s="4">
        <v>40</v>
      </c>
      <c r="BD10870" t="str">
        <f>IF(AND(ADHOC!$G$15="",ADHOC!$S$4=""),"",IF(ADHOC!$G$15&lt;&gt;"",IF(ADHOC!$G$15=LEFT(Domein!$AS10870,LEN(ADHOC!$G$15)),MAX(Domein!BD$1:'Domein'!BD10869)+1,""),IF(ADHOC!$S$4=LEFT(Domein!$AS10870,LEN(ADHOC!$S$4)),MAX(Domein!BD$1:'Domein'!BD10869)+1,"")))</f>
        <v/>
      </c>
    </row>
    <row r="10871" spans="45:56" x14ac:dyDescent="0.2">
      <c r="AS10871" s="4" t="s">
        <v>4412</v>
      </c>
      <c r="AT10871" s="4" t="s">
        <v>4413</v>
      </c>
      <c r="AU10871" s="4" t="s">
        <v>456</v>
      </c>
      <c r="AV10871" s="4" t="s">
        <v>798</v>
      </c>
      <c r="AW10871" s="4" t="s">
        <v>724</v>
      </c>
      <c r="AX10871" s="4"/>
      <c r="AY10871" s="4">
        <v>244450</v>
      </c>
      <c r="AZ10871" s="4">
        <v>440220</v>
      </c>
      <c r="BA10871" s="4" t="s">
        <v>29350</v>
      </c>
      <c r="BB10871" s="4" t="s">
        <v>29351</v>
      </c>
      <c r="BC10871" s="4">
        <v>40</v>
      </c>
      <c r="BD10871" t="str">
        <f>IF(AND(ADHOC!$G$15="",ADHOC!$S$4=""),"",IF(ADHOC!$G$15&lt;&gt;"",IF(ADHOC!$G$15=LEFT(Domein!$AS10871,LEN(ADHOC!$G$15)),MAX(Domein!BD$1:'Domein'!BD10870)+1,""),IF(ADHOC!$S$4=LEFT(Domein!$AS10871,LEN(ADHOC!$S$4)),MAX(Domein!BD$1:'Domein'!BD10870)+1,"")))</f>
        <v/>
      </c>
    </row>
    <row r="10872" spans="45:56" x14ac:dyDescent="0.2">
      <c r="AS10872" s="4" t="s">
        <v>4414</v>
      </c>
      <c r="AT10872" s="4" t="s">
        <v>4415</v>
      </c>
      <c r="AU10872" s="4" t="s">
        <v>456</v>
      </c>
      <c r="AV10872" s="4" t="s">
        <v>798</v>
      </c>
      <c r="AW10872" s="4" t="s">
        <v>724</v>
      </c>
      <c r="AX10872" s="4"/>
      <c r="AY10872" s="4">
        <v>244450</v>
      </c>
      <c r="AZ10872" s="4">
        <v>440230</v>
      </c>
      <c r="BA10872" s="4" t="s">
        <v>29352</v>
      </c>
      <c r="BB10872" s="4" t="s">
        <v>29351</v>
      </c>
      <c r="BC10872" s="4">
        <v>40</v>
      </c>
      <c r="BD10872" t="str">
        <f>IF(AND(ADHOC!$G$15="",ADHOC!$S$4=""),"",IF(ADHOC!$G$15&lt;&gt;"",IF(ADHOC!$G$15=LEFT(Domein!$AS10872,LEN(ADHOC!$G$15)),MAX(Domein!BD$1:'Domein'!BD10871)+1,""),IF(ADHOC!$S$4=LEFT(Domein!$AS10872,LEN(ADHOC!$S$4)),MAX(Domein!BD$1:'Domein'!BD10871)+1,"")))</f>
        <v/>
      </c>
    </row>
    <row r="10873" spans="45:56" x14ac:dyDescent="0.2">
      <c r="AS10873" s="4" t="s">
        <v>4416</v>
      </c>
      <c r="AT10873" s="4" t="s">
        <v>4417</v>
      </c>
      <c r="AU10873" s="4" t="s">
        <v>456</v>
      </c>
      <c r="AV10873" s="4" t="s">
        <v>798</v>
      </c>
      <c r="AW10873" s="4" t="s">
        <v>724</v>
      </c>
      <c r="AX10873" s="4"/>
      <c r="AY10873" s="4">
        <v>244450</v>
      </c>
      <c r="AZ10873" s="4">
        <v>440240</v>
      </c>
      <c r="BA10873" s="4" t="s">
        <v>29353</v>
      </c>
      <c r="BB10873" s="4" t="s">
        <v>29354</v>
      </c>
      <c r="BC10873" s="4">
        <v>40</v>
      </c>
      <c r="BD10873" t="str">
        <f>IF(AND(ADHOC!$G$15="",ADHOC!$S$4=""),"",IF(ADHOC!$G$15&lt;&gt;"",IF(ADHOC!$G$15=LEFT(Domein!$AS10873,LEN(ADHOC!$G$15)),MAX(Domein!BD$1:'Domein'!BD10872)+1,""),IF(ADHOC!$S$4=LEFT(Domein!$AS10873,LEN(ADHOC!$S$4)),MAX(Domein!BD$1:'Domein'!BD10872)+1,"")))</f>
        <v/>
      </c>
    </row>
    <row r="10874" spans="45:56" x14ac:dyDescent="0.2">
      <c r="AS10874" s="4" t="s">
        <v>4384</v>
      </c>
      <c r="AT10874" s="4" t="s">
        <v>4385</v>
      </c>
      <c r="AU10874" s="4" t="s">
        <v>456</v>
      </c>
      <c r="AV10874" s="4" t="s">
        <v>798</v>
      </c>
      <c r="AW10874" s="4" t="s">
        <v>724</v>
      </c>
      <c r="AX10874" s="4"/>
      <c r="AY10874" s="4">
        <v>243225</v>
      </c>
      <c r="AZ10874" s="4">
        <v>440410</v>
      </c>
      <c r="BA10874" s="4" t="s">
        <v>29355</v>
      </c>
      <c r="BB10874" s="4" t="s">
        <v>29356</v>
      </c>
      <c r="BC10874" s="4">
        <v>40</v>
      </c>
      <c r="BD10874" t="str">
        <f>IF(AND(ADHOC!$G$15="",ADHOC!$S$4=""),"",IF(ADHOC!$G$15&lt;&gt;"",IF(ADHOC!$G$15=LEFT(Domein!$AS10874,LEN(ADHOC!$G$15)),MAX(Domein!BD$1:'Domein'!BD10873)+1,""),IF(ADHOC!$S$4=LEFT(Domein!$AS10874,LEN(ADHOC!$S$4)),MAX(Domein!BD$1:'Domein'!BD10873)+1,"")))</f>
        <v/>
      </c>
    </row>
    <row r="10875" spans="45:56" x14ac:dyDescent="0.2">
      <c r="AS10875" s="4" t="s">
        <v>4367</v>
      </c>
      <c r="AT10875" s="4" t="s">
        <v>7162</v>
      </c>
      <c r="AU10875" s="4" t="s">
        <v>456</v>
      </c>
      <c r="AV10875" s="4" t="s">
        <v>798</v>
      </c>
      <c r="AW10875" s="4" t="s">
        <v>724</v>
      </c>
      <c r="AX10875" s="4"/>
      <c r="AY10875" s="4">
        <v>251695</v>
      </c>
      <c r="AZ10875" s="4">
        <v>440041</v>
      </c>
      <c r="BA10875" s="4" t="s">
        <v>29357</v>
      </c>
      <c r="BB10875" s="4" t="s">
        <v>29358</v>
      </c>
      <c r="BC10875" s="4">
        <v>40</v>
      </c>
      <c r="BD10875" t="str">
        <f>IF(AND(ADHOC!$G$15="",ADHOC!$S$4=""),"",IF(ADHOC!$G$15&lt;&gt;"",IF(ADHOC!$G$15=LEFT(Domein!$AS10875,LEN(ADHOC!$G$15)),MAX(Domein!BD$1:'Domein'!BD10874)+1,""),IF(ADHOC!$S$4=LEFT(Domein!$AS10875,LEN(ADHOC!$S$4)),MAX(Domein!BD$1:'Domein'!BD10874)+1,"")))</f>
        <v/>
      </c>
    </row>
    <row r="10876" spans="45:56" x14ac:dyDescent="0.2">
      <c r="AS10876" s="4" t="s">
        <v>4368</v>
      </c>
      <c r="AT10876" s="4" t="s">
        <v>4369</v>
      </c>
      <c r="AU10876" s="4" t="s">
        <v>456</v>
      </c>
      <c r="AV10876" s="4" t="s">
        <v>798</v>
      </c>
      <c r="AW10876" s="4" t="s">
        <v>724</v>
      </c>
      <c r="AX10876" s="4"/>
      <c r="AY10876" s="4">
        <v>243046</v>
      </c>
      <c r="AZ10876" s="4">
        <v>440742</v>
      </c>
      <c r="BA10876" s="4" t="s">
        <v>29359</v>
      </c>
      <c r="BB10876" s="4" t="s">
        <v>29360</v>
      </c>
      <c r="BC10876" s="4">
        <v>40</v>
      </c>
      <c r="BD10876" t="str">
        <f>IF(AND(ADHOC!$G$15="",ADHOC!$S$4=""),"",IF(ADHOC!$G$15&lt;&gt;"",IF(ADHOC!$G$15=LEFT(Domein!$AS10876,LEN(ADHOC!$G$15)),MAX(Domein!BD$1:'Domein'!BD10875)+1,""),IF(ADHOC!$S$4=LEFT(Domein!$AS10876,LEN(ADHOC!$S$4)),MAX(Domein!BD$1:'Domein'!BD10875)+1,"")))</f>
        <v/>
      </c>
    </row>
    <row r="10877" spans="45:56" x14ac:dyDescent="0.2">
      <c r="AS10877" s="4" t="s">
        <v>4370</v>
      </c>
      <c r="AT10877" s="4" t="s">
        <v>4371</v>
      </c>
      <c r="AU10877" s="4" t="s">
        <v>456</v>
      </c>
      <c r="AV10877" s="4" t="s">
        <v>798</v>
      </c>
      <c r="AW10877" s="4" t="s">
        <v>724</v>
      </c>
      <c r="AX10877" s="4"/>
      <c r="AY10877" s="4">
        <v>226024</v>
      </c>
      <c r="AZ10877" s="4">
        <v>442420</v>
      </c>
      <c r="BA10877" s="4" t="s">
        <v>29361</v>
      </c>
      <c r="BB10877" s="4" t="s">
        <v>29362</v>
      </c>
      <c r="BC10877" s="4">
        <v>40</v>
      </c>
      <c r="BD10877" t="str">
        <f>IF(AND(ADHOC!$G$15="",ADHOC!$S$4=""),"",IF(ADHOC!$G$15&lt;&gt;"",IF(ADHOC!$G$15=LEFT(Domein!$AS10877,LEN(ADHOC!$G$15)),MAX(Domein!BD$1:'Domein'!BD10876)+1,""),IF(ADHOC!$S$4=LEFT(Domein!$AS10877,LEN(ADHOC!$S$4)),MAX(Domein!BD$1:'Domein'!BD10876)+1,"")))</f>
        <v/>
      </c>
    </row>
    <row r="10878" spans="45:56" x14ac:dyDescent="0.2">
      <c r="AS10878" s="4" t="s">
        <v>4372</v>
      </c>
      <c r="AT10878" s="4" t="s">
        <v>4373</v>
      </c>
      <c r="AU10878" s="4" t="s">
        <v>456</v>
      </c>
      <c r="AV10878" s="4" t="s">
        <v>798</v>
      </c>
      <c r="AW10878" s="4" t="s">
        <v>724</v>
      </c>
      <c r="AX10878" s="4"/>
      <c r="AY10878" s="4">
        <v>246518</v>
      </c>
      <c r="AZ10878" s="4">
        <v>441648</v>
      </c>
      <c r="BA10878" s="4" t="s">
        <v>29363</v>
      </c>
      <c r="BB10878" s="4" t="s">
        <v>29364</v>
      </c>
      <c r="BC10878" s="4">
        <v>40</v>
      </c>
      <c r="BD10878" t="str">
        <f>IF(AND(ADHOC!$G$15="",ADHOC!$S$4=""),"",IF(ADHOC!$G$15&lt;&gt;"",IF(ADHOC!$G$15=LEFT(Domein!$AS10878,LEN(ADHOC!$G$15)),MAX(Domein!BD$1:'Domein'!BD10877)+1,""),IF(ADHOC!$S$4=LEFT(Domein!$AS10878,LEN(ADHOC!$S$4)),MAX(Domein!BD$1:'Domein'!BD10877)+1,"")))</f>
        <v/>
      </c>
    </row>
    <row r="10879" spans="45:56" x14ac:dyDescent="0.2">
      <c r="AS10879" s="4" t="s">
        <v>4374</v>
      </c>
      <c r="AT10879" s="4" t="s">
        <v>4375</v>
      </c>
      <c r="AU10879" s="4" t="s">
        <v>456</v>
      </c>
      <c r="AV10879" s="4" t="s">
        <v>798</v>
      </c>
      <c r="AW10879" s="4" t="s">
        <v>724</v>
      </c>
      <c r="AX10879" s="4"/>
      <c r="AY10879" s="4">
        <v>245200</v>
      </c>
      <c r="AZ10879" s="4">
        <v>440100</v>
      </c>
      <c r="BA10879" s="4" t="s">
        <v>29365</v>
      </c>
      <c r="BB10879" s="4" t="s">
        <v>29366</v>
      </c>
      <c r="BC10879" s="4">
        <v>40</v>
      </c>
      <c r="BD10879" t="str">
        <f>IF(AND(ADHOC!$G$15="",ADHOC!$S$4=""),"",IF(ADHOC!$G$15&lt;&gt;"",IF(ADHOC!$G$15=LEFT(Domein!$AS10879,LEN(ADHOC!$G$15)),MAX(Domein!BD$1:'Domein'!BD10878)+1,""),IF(ADHOC!$S$4=LEFT(Domein!$AS10879,LEN(ADHOC!$S$4)),MAX(Domein!BD$1:'Domein'!BD10878)+1,"")))</f>
        <v/>
      </c>
    </row>
    <row r="10880" spans="45:56" x14ac:dyDescent="0.2">
      <c r="AS10880" s="4" t="s">
        <v>4376</v>
      </c>
      <c r="AT10880" s="4" t="s">
        <v>4377</v>
      </c>
      <c r="AU10880" s="4" t="s">
        <v>456</v>
      </c>
      <c r="AV10880" s="4" t="s">
        <v>798</v>
      </c>
      <c r="AW10880" s="4" t="s">
        <v>724</v>
      </c>
      <c r="AX10880" s="4"/>
      <c r="AY10880" s="4">
        <v>238447</v>
      </c>
      <c r="AZ10880" s="4">
        <v>438440</v>
      </c>
      <c r="BA10880" s="4" t="s">
        <v>29367</v>
      </c>
      <c r="BB10880" s="4" t="s">
        <v>29368</v>
      </c>
      <c r="BC10880" s="4">
        <v>40</v>
      </c>
      <c r="BD10880" t="str">
        <f>IF(AND(ADHOC!$G$15="",ADHOC!$S$4=""),"",IF(ADHOC!$G$15&lt;&gt;"",IF(ADHOC!$G$15=LEFT(Domein!$AS10880,LEN(ADHOC!$G$15)),MAX(Domein!BD$1:'Domein'!BD10879)+1,""),IF(ADHOC!$S$4=LEFT(Domein!$AS10880,LEN(ADHOC!$S$4)),MAX(Domein!BD$1:'Domein'!BD10879)+1,"")))</f>
        <v/>
      </c>
    </row>
    <row r="10881" spans="45:56" x14ac:dyDescent="0.2">
      <c r="AS10881" s="4" t="s">
        <v>4378</v>
      </c>
      <c r="AT10881" s="4" t="s">
        <v>4379</v>
      </c>
      <c r="AU10881" s="4" t="s">
        <v>456</v>
      </c>
      <c r="AV10881" s="4" t="s">
        <v>798</v>
      </c>
      <c r="AW10881" s="4" t="s">
        <v>724</v>
      </c>
      <c r="AX10881" s="4"/>
      <c r="AY10881" s="4">
        <v>235694</v>
      </c>
      <c r="AZ10881" s="4">
        <v>438674</v>
      </c>
      <c r="BA10881" s="4" t="s">
        <v>29369</v>
      </c>
      <c r="BB10881" s="4" t="s">
        <v>29370</v>
      </c>
      <c r="BC10881" s="4">
        <v>40</v>
      </c>
      <c r="BD10881" t="str">
        <f>IF(AND(ADHOC!$G$15="",ADHOC!$S$4=""),"",IF(ADHOC!$G$15&lt;&gt;"",IF(ADHOC!$G$15=LEFT(Domein!$AS10881,LEN(ADHOC!$G$15)),MAX(Domein!BD$1:'Domein'!BD10880)+1,""),IF(ADHOC!$S$4=LEFT(Domein!$AS10881,LEN(ADHOC!$S$4)),MAX(Domein!BD$1:'Domein'!BD10880)+1,"")))</f>
        <v/>
      </c>
    </row>
    <row r="10882" spans="45:56" x14ac:dyDescent="0.2">
      <c r="AS10882" s="4" t="s">
        <v>4380</v>
      </c>
      <c r="AT10882" s="4" t="s">
        <v>4381</v>
      </c>
      <c r="AU10882" s="4" t="s">
        <v>456</v>
      </c>
      <c r="AV10882" s="4" t="s">
        <v>798</v>
      </c>
      <c r="AW10882" s="4" t="s">
        <v>724</v>
      </c>
      <c r="AX10882" s="4"/>
      <c r="AY10882" s="4">
        <v>246031</v>
      </c>
      <c r="AZ10882" s="4">
        <v>441163</v>
      </c>
      <c r="BA10882" s="4" t="s">
        <v>29371</v>
      </c>
      <c r="BB10882" s="4" t="s">
        <v>29372</v>
      </c>
      <c r="BC10882" s="4">
        <v>40</v>
      </c>
      <c r="BD10882" t="str">
        <f>IF(AND(ADHOC!$G$15="",ADHOC!$S$4=""),"",IF(ADHOC!$G$15&lt;&gt;"",IF(ADHOC!$G$15=LEFT(Domein!$AS10882,LEN(ADHOC!$G$15)),MAX(Domein!BD$1:'Domein'!BD10881)+1,""),IF(ADHOC!$S$4=LEFT(Domein!$AS10882,LEN(ADHOC!$S$4)),MAX(Domein!BD$1:'Domein'!BD10881)+1,"")))</f>
        <v/>
      </c>
    </row>
    <row r="10883" spans="45:56" x14ac:dyDescent="0.2">
      <c r="AS10883" s="4" t="s">
        <v>4382</v>
      </c>
      <c r="AT10883" s="4" t="s">
        <v>4383</v>
      </c>
      <c r="AU10883" s="4" t="s">
        <v>456</v>
      </c>
      <c r="AV10883" s="4" t="s">
        <v>798</v>
      </c>
      <c r="AW10883" s="4" t="s">
        <v>724</v>
      </c>
      <c r="AX10883" s="4"/>
      <c r="AY10883" s="4">
        <v>237095</v>
      </c>
      <c r="AZ10883" s="4">
        <v>437971</v>
      </c>
      <c r="BA10883" s="4" t="s">
        <v>29373</v>
      </c>
      <c r="BB10883" s="4" t="s">
        <v>29374</v>
      </c>
      <c r="BC10883" s="4">
        <v>40</v>
      </c>
      <c r="BD10883" t="str">
        <f>IF(AND(ADHOC!$G$15="",ADHOC!$S$4=""),"",IF(ADHOC!$G$15&lt;&gt;"",IF(ADHOC!$G$15=LEFT(Domein!$AS10883,LEN(ADHOC!$G$15)),MAX(Domein!BD$1:'Domein'!BD10882)+1,""),IF(ADHOC!$S$4=LEFT(Domein!$AS10883,LEN(ADHOC!$S$4)),MAX(Domein!BD$1:'Domein'!BD10882)+1,"")))</f>
        <v/>
      </c>
    </row>
    <row r="10884" spans="45:56" x14ac:dyDescent="0.2">
      <c r="AS10884" s="4" t="s">
        <v>4386</v>
      </c>
      <c r="AT10884" s="4" t="s">
        <v>4387</v>
      </c>
      <c r="AU10884" s="4" t="s">
        <v>456</v>
      </c>
      <c r="AV10884" s="4" t="s">
        <v>798</v>
      </c>
      <c r="AW10884" s="4" t="s">
        <v>724</v>
      </c>
      <c r="AX10884" s="4"/>
      <c r="AY10884" s="4">
        <v>241725</v>
      </c>
      <c r="AZ10884" s="4">
        <v>441160</v>
      </c>
      <c r="BA10884" s="4" t="s">
        <v>29375</v>
      </c>
      <c r="BB10884" s="4" t="s">
        <v>29376</v>
      </c>
      <c r="BC10884" s="4">
        <v>40</v>
      </c>
      <c r="BD10884" t="str">
        <f>IF(AND(ADHOC!$G$15="",ADHOC!$S$4=""),"",IF(ADHOC!$G$15&lt;&gt;"",IF(ADHOC!$G$15=LEFT(Domein!$AS10884,LEN(ADHOC!$G$15)),MAX(Domein!BD$1:'Domein'!BD10883)+1,""),IF(ADHOC!$S$4=LEFT(Domein!$AS10884,LEN(ADHOC!$S$4)),MAX(Domein!BD$1:'Domein'!BD10883)+1,"")))</f>
        <v/>
      </c>
    </row>
    <row r="10885" spans="45:56" x14ac:dyDescent="0.2">
      <c r="AS10885" s="4" t="s">
        <v>4388</v>
      </c>
      <c r="AT10885" s="4" t="s">
        <v>4389</v>
      </c>
      <c r="AU10885" s="4" t="s">
        <v>456</v>
      </c>
      <c r="AV10885" s="4" t="s">
        <v>798</v>
      </c>
      <c r="AW10885" s="4" t="s">
        <v>724</v>
      </c>
      <c r="AX10885" s="4"/>
      <c r="AY10885" s="4">
        <v>229435</v>
      </c>
      <c r="AZ10885" s="4">
        <v>441089</v>
      </c>
      <c r="BA10885" s="4" t="s">
        <v>29377</v>
      </c>
      <c r="BB10885" s="4" t="s">
        <v>29378</v>
      </c>
      <c r="BC10885" s="4">
        <v>40</v>
      </c>
      <c r="BD10885" t="str">
        <f>IF(AND(ADHOC!$G$15="",ADHOC!$S$4=""),"",IF(ADHOC!$G$15&lt;&gt;"",IF(ADHOC!$G$15=LEFT(Domein!$AS10885,LEN(ADHOC!$G$15)),MAX(Domein!BD$1:'Domein'!BD10884)+1,""),IF(ADHOC!$S$4=LEFT(Domein!$AS10885,LEN(ADHOC!$S$4)),MAX(Domein!BD$1:'Domein'!BD10884)+1,"")))</f>
        <v/>
      </c>
    </row>
    <row r="10886" spans="45:56" x14ac:dyDescent="0.2">
      <c r="AS10886" s="4" t="s">
        <v>4390</v>
      </c>
      <c r="AT10886" s="4" t="s">
        <v>4391</v>
      </c>
      <c r="AU10886" s="4" t="s">
        <v>456</v>
      </c>
      <c r="AV10886" s="4" t="s">
        <v>798</v>
      </c>
      <c r="AW10886" s="4" t="s">
        <v>724</v>
      </c>
      <c r="AX10886" s="4"/>
      <c r="AY10886" s="4">
        <v>240744</v>
      </c>
      <c r="AZ10886" s="4">
        <v>440340</v>
      </c>
      <c r="BA10886" s="4" t="s">
        <v>29379</v>
      </c>
      <c r="BB10886" s="4" t="s">
        <v>29380</v>
      </c>
      <c r="BC10886" s="4">
        <v>40</v>
      </c>
      <c r="BD10886" t="str">
        <f>IF(AND(ADHOC!$G$15="",ADHOC!$S$4=""),"",IF(ADHOC!$G$15&lt;&gt;"",IF(ADHOC!$G$15=LEFT(Domein!$AS10886,LEN(ADHOC!$G$15)),MAX(Domein!BD$1:'Domein'!BD10885)+1,""),IF(ADHOC!$S$4=LEFT(Domein!$AS10886,LEN(ADHOC!$S$4)),MAX(Domein!BD$1:'Domein'!BD10885)+1,"")))</f>
        <v/>
      </c>
    </row>
    <row r="10887" spans="45:56" x14ac:dyDescent="0.2">
      <c r="AS10887" s="4" t="s">
        <v>38156</v>
      </c>
      <c r="AT10887" s="4" t="s">
        <v>38157</v>
      </c>
      <c r="AU10887" s="4" t="s">
        <v>456</v>
      </c>
      <c r="AV10887" s="4" t="s">
        <v>38099</v>
      </c>
      <c r="AW10887" s="4" t="s">
        <v>724</v>
      </c>
      <c r="AX10887" s="4"/>
      <c r="AY10887" s="4">
        <v>227596</v>
      </c>
      <c r="AZ10887" s="4">
        <v>441960</v>
      </c>
      <c r="BA10887" s="4" t="s">
        <v>38158</v>
      </c>
      <c r="BB10887" s="4" t="s">
        <v>38159</v>
      </c>
      <c r="BC10887" s="4">
        <v>40</v>
      </c>
      <c r="BD10887" t="str">
        <f>IF(AND(ADHOC!$G$15="",ADHOC!$S$4=""),"",IF(ADHOC!$G$15&lt;&gt;"",IF(ADHOC!$G$15=LEFT(Domein!$AS10887,LEN(ADHOC!$G$15)),MAX(Domein!BD$1:'Domein'!BD10886)+1,""),IF(ADHOC!$S$4=LEFT(Domein!$AS10887,LEN(ADHOC!$S$4)),MAX(Domein!BD$1:'Domein'!BD10886)+1,"")))</f>
        <v/>
      </c>
    </row>
    <row r="10888" spans="45:56" x14ac:dyDescent="0.2">
      <c r="AS10888" s="4" t="s">
        <v>4392</v>
      </c>
      <c r="AT10888" s="4" t="s">
        <v>4393</v>
      </c>
      <c r="AU10888" s="4" t="s">
        <v>456</v>
      </c>
      <c r="AV10888" s="4" t="s">
        <v>798</v>
      </c>
      <c r="AW10888" s="4" t="s">
        <v>724</v>
      </c>
      <c r="AX10888" s="4"/>
      <c r="AY10888" s="4">
        <v>239504</v>
      </c>
      <c r="AZ10888" s="4">
        <v>439800</v>
      </c>
      <c r="BA10888" s="4" t="s">
        <v>29381</v>
      </c>
      <c r="BB10888" s="4" t="s">
        <v>29382</v>
      </c>
      <c r="BC10888" s="4">
        <v>40</v>
      </c>
      <c r="BD10888" t="str">
        <f>IF(AND(ADHOC!$G$15="",ADHOC!$S$4=""),"",IF(ADHOC!$G$15&lt;&gt;"",IF(ADHOC!$G$15=LEFT(Domein!$AS10888,LEN(ADHOC!$G$15)),MAX(Domein!BD$1:'Domein'!BD10887)+1,""),IF(ADHOC!$S$4=LEFT(Domein!$AS10888,LEN(ADHOC!$S$4)),MAX(Domein!BD$1:'Domein'!BD10887)+1,"")))</f>
        <v/>
      </c>
    </row>
    <row r="10889" spans="45:56" x14ac:dyDescent="0.2">
      <c r="AS10889" s="4" t="s">
        <v>4394</v>
      </c>
      <c r="AT10889" s="4" t="s">
        <v>4395</v>
      </c>
      <c r="AU10889" s="4" t="s">
        <v>456</v>
      </c>
      <c r="AV10889" s="4" t="s">
        <v>798</v>
      </c>
      <c r="AW10889" s="4" t="s">
        <v>724</v>
      </c>
      <c r="AX10889" s="4"/>
      <c r="AY10889" s="4">
        <v>233040</v>
      </c>
      <c r="AZ10889" s="4">
        <v>439910</v>
      </c>
      <c r="BA10889" s="4" t="s">
        <v>29383</v>
      </c>
      <c r="BB10889" s="4" t="s">
        <v>29384</v>
      </c>
      <c r="BC10889" s="4">
        <v>40</v>
      </c>
      <c r="BD10889" t="str">
        <f>IF(AND(ADHOC!$G$15="",ADHOC!$S$4=""),"",IF(ADHOC!$G$15&lt;&gt;"",IF(ADHOC!$G$15=LEFT(Domein!$AS10889,LEN(ADHOC!$G$15)),MAX(Domein!BD$1:'Domein'!BD10888)+1,""),IF(ADHOC!$S$4=LEFT(Domein!$AS10889,LEN(ADHOC!$S$4)),MAX(Domein!BD$1:'Domein'!BD10888)+1,"")))</f>
        <v/>
      </c>
    </row>
    <row r="10890" spans="45:56" x14ac:dyDescent="0.2">
      <c r="AS10890" s="4" t="s">
        <v>4396</v>
      </c>
      <c r="AT10890" s="4" t="s">
        <v>4397</v>
      </c>
      <c r="AU10890" s="4" t="s">
        <v>456</v>
      </c>
      <c r="AV10890" s="4" t="s">
        <v>798</v>
      </c>
      <c r="AW10890" s="4" t="s">
        <v>724</v>
      </c>
      <c r="AX10890" s="4"/>
      <c r="AY10890" s="4">
        <v>225260</v>
      </c>
      <c r="AZ10890" s="4">
        <v>441990</v>
      </c>
      <c r="BA10890" s="4" t="s">
        <v>29385</v>
      </c>
      <c r="BB10890" s="4" t="s">
        <v>29386</v>
      </c>
      <c r="BC10890" s="4">
        <v>40</v>
      </c>
      <c r="BD10890" t="str">
        <f>IF(AND(ADHOC!$G$15="",ADHOC!$S$4=""),"",IF(ADHOC!$G$15&lt;&gt;"",IF(ADHOC!$G$15=LEFT(Domein!$AS10890,LEN(ADHOC!$G$15)),MAX(Domein!BD$1:'Domein'!BD10889)+1,""),IF(ADHOC!$S$4=LEFT(Domein!$AS10890,LEN(ADHOC!$S$4)),MAX(Domein!BD$1:'Domein'!BD10889)+1,"")))</f>
        <v/>
      </c>
    </row>
    <row r="10891" spans="45:56" x14ac:dyDescent="0.2">
      <c r="AS10891" s="4" t="s">
        <v>15766</v>
      </c>
      <c r="AT10891" s="4" t="s">
        <v>15767</v>
      </c>
      <c r="AU10891" s="4" t="s">
        <v>456</v>
      </c>
      <c r="AV10891" s="4" t="s">
        <v>8436</v>
      </c>
      <c r="AW10891" s="4" t="s">
        <v>724</v>
      </c>
      <c r="AX10891" s="4"/>
      <c r="AY10891" s="4"/>
      <c r="AZ10891" s="4"/>
      <c r="BA10891" s="4"/>
      <c r="BB10891" s="4"/>
      <c r="BC10891" s="4">
        <v>40</v>
      </c>
      <c r="BD10891" t="str">
        <f>IF(AND(ADHOC!$G$15="",ADHOC!$S$4=""),"",IF(ADHOC!$G$15&lt;&gt;"",IF(ADHOC!$G$15=LEFT(Domein!$AS10891,LEN(ADHOC!$G$15)),MAX(Domein!BD$1:'Domein'!BD10890)+1,""),IF(ADHOC!$S$4=LEFT(Domein!$AS10891,LEN(ADHOC!$S$4)),MAX(Domein!BD$1:'Domein'!BD10890)+1,"")))</f>
        <v/>
      </c>
    </row>
    <row r="10892" spans="45:56" x14ac:dyDescent="0.2">
      <c r="AS10892" s="4" t="s">
        <v>15898</v>
      </c>
      <c r="AT10892" s="4" t="s">
        <v>15899</v>
      </c>
      <c r="AU10892" s="4" t="s">
        <v>456</v>
      </c>
      <c r="AV10892" s="4" t="s">
        <v>8436</v>
      </c>
      <c r="AW10892" s="4" t="s">
        <v>724</v>
      </c>
      <c r="AX10892" s="4"/>
      <c r="AY10892" s="4"/>
      <c r="AZ10892" s="4"/>
      <c r="BA10892" s="4"/>
      <c r="BB10892" s="4"/>
      <c r="BC10892" s="4">
        <v>40</v>
      </c>
      <c r="BD10892" t="str">
        <f>IF(AND(ADHOC!$G$15="",ADHOC!$S$4=""),"",IF(ADHOC!$G$15&lt;&gt;"",IF(ADHOC!$G$15=LEFT(Domein!$AS10892,LEN(ADHOC!$G$15)),MAX(Domein!BD$1:'Domein'!BD10891)+1,""),IF(ADHOC!$S$4=LEFT(Domein!$AS10892,LEN(ADHOC!$S$4)),MAX(Domein!BD$1:'Domein'!BD10891)+1,"")))</f>
        <v/>
      </c>
    </row>
    <row r="10893" spans="45:56" x14ac:dyDescent="0.2">
      <c r="AS10893" s="4" t="s">
        <v>4418</v>
      </c>
      <c r="AT10893" s="4" t="s">
        <v>4419</v>
      </c>
      <c r="AU10893" s="4" t="s">
        <v>456</v>
      </c>
      <c r="AV10893" s="4" t="s">
        <v>798</v>
      </c>
      <c r="AW10893" s="4" t="s">
        <v>724</v>
      </c>
      <c r="AX10893" s="4"/>
      <c r="AY10893" s="4">
        <v>193762</v>
      </c>
      <c r="AZ10893" s="4">
        <v>445130</v>
      </c>
      <c r="BA10893" s="4" t="s">
        <v>29387</v>
      </c>
      <c r="BB10893" s="4" t="s">
        <v>29388</v>
      </c>
      <c r="BC10893" s="4">
        <v>40</v>
      </c>
      <c r="BD10893" t="str">
        <f>IF(AND(ADHOC!$G$15="",ADHOC!$S$4=""),"",IF(ADHOC!$G$15&lt;&gt;"",IF(ADHOC!$G$15=LEFT(Domein!$AS10893,LEN(ADHOC!$G$15)),MAX(Domein!BD$1:'Domein'!BD10892)+1,""),IF(ADHOC!$S$4=LEFT(Domein!$AS10893,LEN(ADHOC!$S$4)),MAX(Domein!BD$1:'Domein'!BD10892)+1,"")))</f>
        <v/>
      </c>
    </row>
    <row r="10894" spans="45:56" x14ac:dyDescent="0.2">
      <c r="AS10894" s="4" t="s">
        <v>4420</v>
      </c>
      <c r="AT10894" s="4" t="s">
        <v>4421</v>
      </c>
      <c r="AU10894" s="4" t="s">
        <v>456</v>
      </c>
      <c r="AV10894" s="4" t="s">
        <v>798</v>
      </c>
      <c r="AW10894" s="4" t="s">
        <v>724</v>
      </c>
      <c r="AX10894" s="4"/>
      <c r="AY10894" s="4">
        <v>214975</v>
      </c>
      <c r="AZ10894" s="4">
        <v>438507</v>
      </c>
      <c r="BA10894" s="4" t="s">
        <v>29389</v>
      </c>
      <c r="BB10894" s="4" t="s">
        <v>29390</v>
      </c>
      <c r="BC10894" s="4">
        <v>40</v>
      </c>
      <c r="BD10894" t="str">
        <f>IF(AND(ADHOC!$G$15="",ADHOC!$S$4=""),"",IF(ADHOC!$G$15&lt;&gt;"",IF(ADHOC!$G$15=LEFT(Domein!$AS10894,LEN(ADHOC!$G$15)),MAX(Domein!BD$1:'Domein'!BD10893)+1,""),IF(ADHOC!$S$4=LEFT(Domein!$AS10894,LEN(ADHOC!$S$4)),MAX(Domein!BD$1:'Domein'!BD10893)+1,"")))</f>
        <v/>
      </c>
    </row>
    <row r="10895" spans="45:56" x14ac:dyDescent="0.2">
      <c r="AS10895" s="4" t="s">
        <v>4422</v>
      </c>
      <c r="AT10895" s="4" t="s">
        <v>7163</v>
      </c>
      <c r="AU10895" s="4" t="s">
        <v>456</v>
      </c>
      <c r="AV10895" s="4" t="s">
        <v>798</v>
      </c>
      <c r="AW10895" s="4" t="s">
        <v>724</v>
      </c>
      <c r="AX10895" s="4"/>
      <c r="AY10895" s="4">
        <v>223997</v>
      </c>
      <c r="AZ10895" s="4">
        <v>435200</v>
      </c>
      <c r="BA10895" s="4" t="s">
        <v>29391</v>
      </c>
      <c r="BB10895" s="4" t="s">
        <v>29392</v>
      </c>
      <c r="BC10895" s="4">
        <v>40</v>
      </c>
      <c r="BD10895" t="str">
        <f>IF(AND(ADHOC!$G$15="",ADHOC!$S$4=""),"",IF(ADHOC!$G$15&lt;&gt;"",IF(ADHOC!$G$15=LEFT(Domein!$AS10895,LEN(ADHOC!$G$15)),MAX(Domein!BD$1:'Domein'!BD10894)+1,""),IF(ADHOC!$S$4=LEFT(Domein!$AS10895,LEN(ADHOC!$S$4)),MAX(Domein!BD$1:'Domein'!BD10894)+1,"")))</f>
        <v/>
      </c>
    </row>
    <row r="10896" spans="45:56" x14ac:dyDescent="0.2">
      <c r="AS10896" s="4" t="s">
        <v>4423</v>
      </c>
      <c r="AT10896" s="4" t="s">
        <v>4424</v>
      </c>
      <c r="AU10896" s="4" t="s">
        <v>456</v>
      </c>
      <c r="AV10896" s="4" t="s">
        <v>798</v>
      </c>
      <c r="AW10896" s="4" t="s">
        <v>724</v>
      </c>
      <c r="AX10896" s="4"/>
      <c r="AY10896" s="4">
        <v>253608</v>
      </c>
      <c r="AZ10896" s="4">
        <v>463008</v>
      </c>
      <c r="BA10896" s="4" t="s">
        <v>29393</v>
      </c>
      <c r="BB10896" s="4" t="s">
        <v>29394</v>
      </c>
      <c r="BC10896" s="4">
        <v>40</v>
      </c>
      <c r="BD10896" t="str">
        <f>IF(AND(ADHOC!$G$15="",ADHOC!$S$4=""),"",IF(ADHOC!$G$15&lt;&gt;"",IF(ADHOC!$G$15=LEFT(Domein!$AS10896,LEN(ADHOC!$G$15)),MAX(Domein!BD$1:'Domein'!BD10895)+1,""),IF(ADHOC!$S$4=LEFT(Domein!$AS10896,LEN(ADHOC!$S$4)),MAX(Domein!BD$1:'Domein'!BD10895)+1,"")))</f>
        <v/>
      </c>
    </row>
    <row r="10897" spans="45:56" x14ac:dyDescent="0.2">
      <c r="AS10897" s="4" t="s">
        <v>4425</v>
      </c>
      <c r="AT10897" s="4" t="s">
        <v>4426</v>
      </c>
      <c r="AU10897" s="4" t="s">
        <v>456</v>
      </c>
      <c r="AV10897" s="4" t="s">
        <v>798</v>
      </c>
      <c r="AW10897" s="4" t="s">
        <v>724</v>
      </c>
      <c r="AX10897" s="4"/>
      <c r="AY10897" s="4">
        <v>253158</v>
      </c>
      <c r="AZ10897" s="4">
        <v>463506</v>
      </c>
      <c r="BA10897" s="4" t="s">
        <v>29395</v>
      </c>
      <c r="BB10897" s="4" t="s">
        <v>29396</v>
      </c>
      <c r="BC10897" s="4">
        <v>40</v>
      </c>
      <c r="BD10897" t="str">
        <f>IF(AND(ADHOC!$G$15="",ADHOC!$S$4=""),"",IF(ADHOC!$G$15&lt;&gt;"",IF(ADHOC!$G$15=LEFT(Domein!$AS10897,LEN(ADHOC!$G$15)),MAX(Domein!BD$1:'Domein'!BD10896)+1,""),IF(ADHOC!$S$4=LEFT(Domein!$AS10897,LEN(ADHOC!$S$4)),MAX(Domein!BD$1:'Domein'!BD10896)+1,"")))</f>
        <v/>
      </c>
    </row>
    <row r="10898" spans="45:56" x14ac:dyDescent="0.2">
      <c r="AS10898" s="4" t="s">
        <v>4427</v>
      </c>
      <c r="AT10898" s="4" t="s">
        <v>4428</v>
      </c>
      <c r="AU10898" s="4" t="s">
        <v>456</v>
      </c>
      <c r="AV10898" s="4" t="s">
        <v>798</v>
      </c>
      <c r="AW10898" s="4" t="s">
        <v>724</v>
      </c>
      <c r="AX10898" s="4"/>
      <c r="AY10898" s="4">
        <v>235674</v>
      </c>
      <c r="AZ10898" s="4">
        <v>454514</v>
      </c>
      <c r="BA10898" s="4" t="s">
        <v>29397</v>
      </c>
      <c r="BB10898" s="4" t="s">
        <v>23548</v>
      </c>
      <c r="BC10898" s="4">
        <v>40</v>
      </c>
      <c r="BD10898" t="str">
        <f>IF(AND(ADHOC!$G$15="",ADHOC!$S$4=""),"",IF(ADHOC!$G$15&lt;&gt;"",IF(ADHOC!$G$15=LEFT(Domein!$AS10898,LEN(ADHOC!$G$15)),MAX(Domein!BD$1:'Domein'!BD10897)+1,""),IF(ADHOC!$S$4=LEFT(Domein!$AS10898,LEN(ADHOC!$S$4)),MAX(Domein!BD$1:'Domein'!BD10897)+1,"")))</f>
        <v/>
      </c>
    </row>
    <row r="10899" spans="45:56" x14ac:dyDescent="0.2">
      <c r="AS10899" s="4" t="s">
        <v>4429</v>
      </c>
      <c r="AT10899" s="4" t="s">
        <v>4430</v>
      </c>
      <c r="AU10899" s="4" t="s">
        <v>456</v>
      </c>
      <c r="AV10899" s="4" t="s">
        <v>798</v>
      </c>
      <c r="AW10899" s="4" t="s">
        <v>724</v>
      </c>
      <c r="AX10899" s="4"/>
      <c r="AY10899" s="4">
        <v>255143</v>
      </c>
      <c r="AZ10899" s="4">
        <v>462251</v>
      </c>
      <c r="BA10899" s="4" t="s">
        <v>29398</v>
      </c>
      <c r="BB10899" s="4" t="s">
        <v>29399</v>
      </c>
      <c r="BC10899" s="4">
        <v>40</v>
      </c>
      <c r="BD10899" t="str">
        <f>IF(AND(ADHOC!$G$15="",ADHOC!$S$4=""),"",IF(ADHOC!$G$15&lt;&gt;"",IF(ADHOC!$G$15=LEFT(Domein!$AS10899,LEN(ADHOC!$G$15)),MAX(Domein!BD$1:'Domein'!BD10898)+1,""),IF(ADHOC!$S$4=LEFT(Domein!$AS10899,LEN(ADHOC!$S$4)),MAX(Domein!BD$1:'Domein'!BD10898)+1,"")))</f>
        <v/>
      </c>
    </row>
    <row r="10900" spans="45:56" x14ac:dyDescent="0.2">
      <c r="AS10900" s="4" t="s">
        <v>21041</v>
      </c>
      <c r="AT10900" s="4" t="s">
        <v>9900</v>
      </c>
      <c r="AU10900" s="4" t="s">
        <v>456</v>
      </c>
      <c r="AV10900" s="4" t="s">
        <v>798</v>
      </c>
      <c r="AW10900" s="4" t="s">
        <v>724</v>
      </c>
      <c r="AX10900" s="4"/>
      <c r="AY10900" s="4">
        <v>252920</v>
      </c>
      <c r="AZ10900" s="4">
        <v>463520</v>
      </c>
      <c r="BA10900" s="4" t="s">
        <v>29400</v>
      </c>
      <c r="BB10900" s="4" t="s">
        <v>29401</v>
      </c>
      <c r="BC10900" s="4">
        <v>40</v>
      </c>
      <c r="BD10900" t="str">
        <f>IF(AND(ADHOC!$G$15="",ADHOC!$S$4=""),"",IF(ADHOC!$G$15&lt;&gt;"",IF(ADHOC!$G$15=LEFT(Domein!$AS10900,LEN(ADHOC!$G$15)),MAX(Domein!BD$1:'Domein'!BD10899)+1,""),IF(ADHOC!$S$4=LEFT(Domein!$AS10900,LEN(ADHOC!$S$4)),MAX(Domein!BD$1:'Domein'!BD10899)+1,"")))</f>
        <v/>
      </c>
    </row>
    <row r="10901" spans="45:56" x14ac:dyDescent="0.2">
      <c r="AS10901" s="4" t="s">
        <v>11762</v>
      </c>
      <c r="AT10901" s="4" t="s">
        <v>11763</v>
      </c>
      <c r="AU10901" s="4" t="s">
        <v>456</v>
      </c>
      <c r="AV10901" s="4" t="s">
        <v>11757</v>
      </c>
      <c r="AW10901" s="4" t="s">
        <v>724</v>
      </c>
      <c r="AX10901" s="4"/>
      <c r="AY10901" s="4">
        <v>256953</v>
      </c>
      <c r="AZ10901" s="4">
        <v>461608</v>
      </c>
      <c r="BA10901" s="4" t="s">
        <v>29402</v>
      </c>
      <c r="BB10901" s="4" t="s">
        <v>29403</v>
      </c>
      <c r="BC10901" s="4">
        <v>40</v>
      </c>
      <c r="BD10901" t="str">
        <f>IF(AND(ADHOC!$G$15="",ADHOC!$S$4=""),"",IF(ADHOC!$G$15&lt;&gt;"",IF(ADHOC!$G$15=LEFT(Domein!$AS10901,LEN(ADHOC!$G$15)),MAX(Domein!BD$1:'Domein'!BD10900)+1,""),IF(ADHOC!$S$4=LEFT(Domein!$AS10901,LEN(ADHOC!$S$4)),MAX(Domein!BD$1:'Domein'!BD10900)+1,"")))</f>
        <v/>
      </c>
    </row>
    <row r="10902" spans="45:56" x14ac:dyDescent="0.2">
      <c r="AS10902" s="4" t="s">
        <v>14684</v>
      </c>
      <c r="AT10902" s="4" t="s">
        <v>14685</v>
      </c>
      <c r="AU10902" s="4" t="s">
        <v>456</v>
      </c>
      <c r="AV10902" s="4" t="s">
        <v>8436</v>
      </c>
      <c r="AW10902" s="4" t="s">
        <v>724</v>
      </c>
      <c r="AX10902" s="4"/>
      <c r="AY10902" s="4"/>
      <c r="AZ10902" s="4"/>
      <c r="BA10902" s="4"/>
      <c r="BB10902" s="4"/>
      <c r="BC10902" s="4">
        <v>40</v>
      </c>
      <c r="BD10902" t="str">
        <f>IF(AND(ADHOC!$G$15="",ADHOC!$S$4=""),"",IF(ADHOC!$G$15&lt;&gt;"",IF(ADHOC!$G$15=LEFT(Domein!$AS10902,LEN(ADHOC!$G$15)),MAX(Domein!BD$1:'Domein'!BD10901)+1,""),IF(ADHOC!$S$4=LEFT(Domein!$AS10902,LEN(ADHOC!$S$4)),MAX(Domein!BD$1:'Domein'!BD10901)+1,"")))</f>
        <v/>
      </c>
    </row>
    <row r="10903" spans="45:56" x14ac:dyDescent="0.2">
      <c r="AS10903" s="4" t="s">
        <v>14686</v>
      </c>
      <c r="AT10903" s="4" t="s">
        <v>14687</v>
      </c>
      <c r="AU10903" s="4" t="s">
        <v>456</v>
      </c>
      <c r="AV10903" s="4" t="s">
        <v>8436</v>
      </c>
      <c r="AW10903" s="4" t="s">
        <v>724</v>
      </c>
      <c r="AX10903" s="4"/>
      <c r="AY10903" s="4"/>
      <c r="AZ10903" s="4"/>
      <c r="BA10903" s="4"/>
      <c r="BB10903" s="4"/>
      <c r="BC10903" s="4">
        <v>40</v>
      </c>
      <c r="BD10903" t="str">
        <f>IF(AND(ADHOC!$G$15="",ADHOC!$S$4=""),"",IF(ADHOC!$G$15&lt;&gt;"",IF(ADHOC!$G$15=LEFT(Domein!$AS10903,LEN(ADHOC!$G$15)),MAX(Domein!BD$1:'Domein'!BD10902)+1,""),IF(ADHOC!$S$4=LEFT(Domein!$AS10903,LEN(ADHOC!$S$4)),MAX(Domein!BD$1:'Domein'!BD10902)+1,"")))</f>
        <v/>
      </c>
    </row>
    <row r="10904" spans="45:56" x14ac:dyDescent="0.2">
      <c r="AS10904" s="4" t="s">
        <v>14688</v>
      </c>
      <c r="AT10904" s="4" t="s">
        <v>14689</v>
      </c>
      <c r="AU10904" s="4" t="s">
        <v>456</v>
      </c>
      <c r="AV10904" s="4" t="s">
        <v>8436</v>
      </c>
      <c r="AW10904" s="4" t="s">
        <v>724</v>
      </c>
      <c r="AX10904" s="4"/>
      <c r="AY10904" s="4"/>
      <c r="AZ10904" s="4"/>
      <c r="BA10904" s="4"/>
      <c r="BB10904" s="4"/>
      <c r="BC10904" s="4">
        <v>40</v>
      </c>
      <c r="BD10904" t="str">
        <f>IF(AND(ADHOC!$G$15="",ADHOC!$S$4=""),"",IF(ADHOC!$G$15&lt;&gt;"",IF(ADHOC!$G$15=LEFT(Domein!$AS10904,LEN(ADHOC!$G$15)),MAX(Domein!BD$1:'Domein'!BD10903)+1,""),IF(ADHOC!$S$4=LEFT(Domein!$AS10904,LEN(ADHOC!$S$4)),MAX(Domein!BD$1:'Domein'!BD10903)+1,"")))</f>
        <v/>
      </c>
    </row>
    <row r="10905" spans="45:56" x14ac:dyDescent="0.2">
      <c r="AS10905" s="4" t="s">
        <v>11764</v>
      </c>
      <c r="AT10905" s="4" t="s">
        <v>11765</v>
      </c>
      <c r="AU10905" s="4" t="s">
        <v>456</v>
      </c>
      <c r="AV10905" s="4" t="s">
        <v>11757</v>
      </c>
      <c r="AW10905" s="4" t="s">
        <v>724</v>
      </c>
      <c r="AX10905" s="4"/>
      <c r="AY10905" s="4">
        <v>264667</v>
      </c>
      <c r="AZ10905" s="4">
        <v>461608</v>
      </c>
      <c r="BA10905" s="4" t="s">
        <v>29404</v>
      </c>
      <c r="BB10905" s="4" t="s">
        <v>29405</v>
      </c>
      <c r="BC10905" s="4">
        <v>40</v>
      </c>
      <c r="BD10905" t="str">
        <f>IF(AND(ADHOC!$G$15="",ADHOC!$S$4=""),"",IF(ADHOC!$G$15&lt;&gt;"",IF(ADHOC!$G$15=LEFT(Domein!$AS10905,LEN(ADHOC!$G$15)),MAX(Domein!BD$1:'Domein'!BD10904)+1,""),IF(ADHOC!$S$4=LEFT(Domein!$AS10905,LEN(ADHOC!$S$4)),MAX(Domein!BD$1:'Domein'!BD10904)+1,"")))</f>
        <v/>
      </c>
    </row>
    <row r="10906" spans="45:56" x14ac:dyDescent="0.2">
      <c r="AS10906" s="4" t="s">
        <v>11766</v>
      </c>
      <c r="AT10906" s="4" t="s">
        <v>11767</v>
      </c>
      <c r="AU10906" s="4" t="s">
        <v>456</v>
      </c>
      <c r="AV10906" s="4" t="s">
        <v>11757</v>
      </c>
      <c r="AW10906" s="4" t="s">
        <v>724</v>
      </c>
      <c r="AX10906" s="4"/>
      <c r="AY10906" s="4">
        <v>266011</v>
      </c>
      <c r="AZ10906" s="4">
        <v>458098</v>
      </c>
      <c r="BA10906" s="4" t="s">
        <v>29406</v>
      </c>
      <c r="BB10906" s="4" t="s">
        <v>29407</v>
      </c>
      <c r="BC10906" s="4">
        <v>40</v>
      </c>
      <c r="BD10906" t="str">
        <f>IF(AND(ADHOC!$G$15="",ADHOC!$S$4=""),"",IF(ADHOC!$G$15&lt;&gt;"",IF(ADHOC!$G$15=LEFT(Domein!$AS10906,LEN(ADHOC!$G$15)),MAX(Domein!BD$1:'Domein'!BD10905)+1,""),IF(ADHOC!$S$4=LEFT(Domein!$AS10906,LEN(ADHOC!$S$4)),MAX(Domein!BD$1:'Domein'!BD10905)+1,"")))</f>
        <v/>
      </c>
    </row>
    <row r="10907" spans="45:56" x14ac:dyDescent="0.2">
      <c r="AS10907" s="4" t="s">
        <v>4431</v>
      </c>
      <c r="AT10907" s="4" t="s">
        <v>4432</v>
      </c>
      <c r="AU10907" s="4" t="s">
        <v>456</v>
      </c>
      <c r="AV10907" s="4" t="s">
        <v>798</v>
      </c>
      <c r="AW10907" s="4" t="s">
        <v>724</v>
      </c>
      <c r="AX10907" s="4"/>
      <c r="AY10907" s="4"/>
      <c r="AZ10907" s="4"/>
      <c r="BA10907" s="4"/>
      <c r="BB10907" s="4"/>
      <c r="BC10907" s="4">
        <v>40</v>
      </c>
      <c r="BD10907" t="str">
        <f>IF(AND(ADHOC!$G$15="",ADHOC!$S$4=""),"",IF(ADHOC!$G$15&lt;&gt;"",IF(ADHOC!$G$15=LEFT(Domein!$AS10907,LEN(ADHOC!$G$15)),MAX(Domein!BD$1:'Domein'!BD10906)+1,""),IF(ADHOC!$S$4=LEFT(Domein!$AS10907,LEN(ADHOC!$S$4)),MAX(Domein!BD$1:'Domein'!BD10906)+1,"")))</f>
        <v/>
      </c>
    </row>
    <row r="10908" spans="45:56" x14ac:dyDescent="0.2">
      <c r="AS10908" s="4" t="s">
        <v>4433</v>
      </c>
      <c r="AT10908" s="4" t="s">
        <v>4434</v>
      </c>
      <c r="AU10908" s="4" t="s">
        <v>456</v>
      </c>
      <c r="AV10908" s="4" t="s">
        <v>798</v>
      </c>
      <c r="AW10908" s="4" t="s">
        <v>724</v>
      </c>
      <c r="AX10908" s="4"/>
      <c r="AY10908" s="4">
        <v>246382</v>
      </c>
      <c r="AZ10908" s="4">
        <v>461866</v>
      </c>
      <c r="BA10908" s="4" t="s">
        <v>29408</v>
      </c>
      <c r="BB10908" s="4" t="s">
        <v>29409</v>
      </c>
      <c r="BC10908" s="4">
        <v>40</v>
      </c>
      <c r="BD10908" t="str">
        <f>IF(AND(ADHOC!$G$15="",ADHOC!$S$4=""),"",IF(ADHOC!$G$15&lt;&gt;"",IF(ADHOC!$G$15=LEFT(Domein!$AS10908,LEN(ADHOC!$G$15)),MAX(Domein!BD$1:'Domein'!BD10907)+1,""),IF(ADHOC!$S$4=LEFT(Domein!$AS10908,LEN(ADHOC!$S$4)),MAX(Domein!BD$1:'Domein'!BD10907)+1,"")))</f>
        <v/>
      </c>
    </row>
    <row r="10909" spans="45:56" x14ac:dyDescent="0.2">
      <c r="AS10909" s="4" t="s">
        <v>4435</v>
      </c>
      <c r="AT10909" s="4" t="s">
        <v>4436</v>
      </c>
      <c r="AU10909" s="4" t="s">
        <v>456</v>
      </c>
      <c r="AV10909" s="4" t="s">
        <v>798</v>
      </c>
      <c r="AW10909" s="4" t="s">
        <v>724</v>
      </c>
      <c r="AX10909" s="4"/>
      <c r="AY10909" s="4">
        <v>243807</v>
      </c>
      <c r="AZ10909" s="4">
        <v>461576</v>
      </c>
      <c r="BA10909" s="4" t="s">
        <v>29410</v>
      </c>
      <c r="BB10909" s="4" t="s">
        <v>29411</v>
      </c>
      <c r="BC10909" s="4">
        <v>40</v>
      </c>
      <c r="BD10909" t="str">
        <f>IF(AND(ADHOC!$G$15="",ADHOC!$S$4=""),"",IF(ADHOC!$G$15&lt;&gt;"",IF(ADHOC!$G$15=LEFT(Domein!$AS10909,LEN(ADHOC!$G$15)),MAX(Domein!BD$1:'Domein'!BD10908)+1,""),IF(ADHOC!$S$4=LEFT(Domein!$AS10909,LEN(ADHOC!$S$4)),MAX(Domein!BD$1:'Domein'!BD10908)+1,"")))</f>
        <v/>
      </c>
    </row>
    <row r="10910" spans="45:56" x14ac:dyDescent="0.2">
      <c r="AS10910" s="4" t="s">
        <v>4437</v>
      </c>
      <c r="AT10910" s="4" t="s">
        <v>4438</v>
      </c>
      <c r="AU10910" s="4" t="s">
        <v>456</v>
      </c>
      <c r="AV10910" s="4" t="s">
        <v>798</v>
      </c>
      <c r="AW10910" s="4" t="s">
        <v>724</v>
      </c>
      <c r="AX10910" s="4"/>
      <c r="AY10910" s="4">
        <v>187200</v>
      </c>
      <c r="AZ10910" s="4">
        <v>446600</v>
      </c>
      <c r="BA10910" s="4" t="s">
        <v>29412</v>
      </c>
      <c r="BB10910" s="4" t="s">
        <v>29413</v>
      </c>
      <c r="BC10910" s="4">
        <v>40</v>
      </c>
      <c r="BD10910" t="str">
        <f>IF(AND(ADHOC!$G$15="",ADHOC!$S$4=""),"",IF(ADHOC!$G$15&lt;&gt;"",IF(ADHOC!$G$15=LEFT(Domein!$AS10910,LEN(ADHOC!$G$15)),MAX(Domein!BD$1:'Domein'!BD10909)+1,""),IF(ADHOC!$S$4=LEFT(Domein!$AS10910,LEN(ADHOC!$S$4)),MAX(Domein!BD$1:'Domein'!BD10909)+1,"")))</f>
        <v/>
      </c>
    </row>
    <row r="10911" spans="45:56" x14ac:dyDescent="0.2">
      <c r="AS10911" s="4" t="s">
        <v>38225</v>
      </c>
      <c r="AT10911" s="4" t="s">
        <v>38226</v>
      </c>
      <c r="AU10911" s="4" t="s">
        <v>456</v>
      </c>
      <c r="AV10911" s="4" t="s">
        <v>21516</v>
      </c>
      <c r="AW10911" s="4" t="s">
        <v>724</v>
      </c>
      <c r="AX10911" s="4"/>
      <c r="AY10911" s="4">
        <v>187156</v>
      </c>
      <c r="AZ10911" s="4">
        <v>446395</v>
      </c>
      <c r="BA10911" s="4" t="s">
        <v>38227</v>
      </c>
      <c r="BB10911" s="4" t="s">
        <v>38228</v>
      </c>
      <c r="BC10911" s="4">
        <v>40</v>
      </c>
      <c r="BD10911" t="str">
        <f>IF(AND(ADHOC!$G$15="",ADHOC!$S$4=""),"",IF(ADHOC!$G$15&lt;&gt;"",IF(ADHOC!$G$15=LEFT(Domein!$AS10911,LEN(ADHOC!$G$15)),MAX(Domein!BD$1:'Domein'!BD10910)+1,""),IF(ADHOC!$S$4=LEFT(Domein!$AS10911,LEN(ADHOC!$S$4)),MAX(Domein!BD$1:'Domein'!BD10910)+1,"")))</f>
        <v/>
      </c>
    </row>
    <row r="10912" spans="45:56" x14ac:dyDescent="0.2">
      <c r="AS10912" s="4" t="s">
        <v>4439</v>
      </c>
      <c r="AT10912" s="4" t="s">
        <v>4440</v>
      </c>
      <c r="AU10912" s="4" t="s">
        <v>456</v>
      </c>
      <c r="AV10912" s="4" t="s">
        <v>798</v>
      </c>
      <c r="AW10912" s="4" t="s">
        <v>724</v>
      </c>
      <c r="AX10912" s="4"/>
      <c r="AY10912" s="4">
        <v>212227</v>
      </c>
      <c r="AZ10912" s="4">
        <v>454846</v>
      </c>
      <c r="BA10912" s="4" t="s">
        <v>29414</v>
      </c>
      <c r="BB10912" s="4" t="s">
        <v>29415</v>
      </c>
      <c r="BC10912" s="4">
        <v>40</v>
      </c>
      <c r="BD10912" t="str">
        <f>IF(AND(ADHOC!$G$15="",ADHOC!$S$4=""),"",IF(ADHOC!$G$15&lt;&gt;"",IF(ADHOC!$G$15=LEFT(Domein!$AS10912,LEN(ADHOC!$G$15)),MAX(Domein!BD$1:'Domein'!BD10911)+1,""),IF(ADHOC!$S$4=LEFT(Domein!$AS10912,LEN(ADHOC!$S$4)),MAX(Domein!BD$1:'Domein'!BD10911)+1,"")))</f>
        <v/>
      </c>
    </row>
    <row r="10913" spans="45:56" x14ac:dyDescent="0.2">
      <c r="AS10913" s="4" t="s">
        <v>38229</v>
      </c>
      <c r="AT10913" s="4" t="s">
        <v>38230</v>
      </c>
      <c r="AU10913" s="4" t="s">
        <v>456</v>
      </c>
      <c r="AV10913" s="4" t="s">
        <v>798</v>
      </c>
      <c r="AW10913" s="4" t="s">
        <v>724</v>
      </c>
      <c r="AX10913" s="4"/>
      <c r="AY10913" s="4">
        <v>212135</v>
      </c>
      <c r="AZ10913" s="4">
        <v>455722</v>
      </c>
      <c r="BA10913" s="4" t="s">
        <v>38231</v>
      </c>
      <c r="BB10913" s="4" t="s">
        <v>38232</v>
      </c>
      <c r="BC10913" s="4">
        <v>40</v>
      </c>
      <c r="BD10913" t="str">
        <f>IF(AND(ADHOC!$G$15="",ADHOC!$S$4=""),"",IF(ADHOC!$G$15&lt;&gt;"",IF(ADHOC!$G$15=LEFT(Domein!$AS10913,LEN(ADHOC!$G$15)),MAX(Domein!BD$1:'Domein'!BD10912)+1,""),IF(ADHOC!$S$4=LEFT(Domein!$AS10913,LEN(ADHOC!$S$4)),MAX(Domein!BD$1:'Domein'!BD10912)+1,"")))</f>
        <v/>
      </c>
    </row>
    <row r="10914" spans="45:56" x14ac:dyDescent="0.2">
      <c r="AS10914" s="4" t="s">
        <v>39008</v>
      </c>
      <c r="AT10914" s="4" t="s">
        <v>39009</v>
      </c>
      <c r="AU10914" s="4" t="s">
        <v>456</v>
      </c>
      <c r="AV10914" s="4" t="s">
        <v>38098</v>
      </c>
      <c r="AW10914" s="4" t="s">
        <v>724</v>
      </c>
      <c r="AX10914" s="4"/>
      <c r="AY10914" s="4">
        <v>223741</v>
      </c>
      <c r="AZ10914" s="4">
        <v>447243</v>
      </c>
      <c r="BA10914" s="4" t="s">
        <v>39010</v>
      </c>
      <c r="BB10914" s="4" t="s">
        <v>39011</v>
      </c>
      <c r="BC10914" s="4">
        <v>40</v>
      </c>
      <c r="BD10914" t="str">
        <f>IF(AND(ADHOC!$G$15="",ADHOC!$S$4=""),"",IF(ADHOC!$G$15&lt;&gt;"",IF(ADHOC!$G$15=LEFT(Domein!$AS10914,LEN(ADHOC!$G$15)),MAX(Domein!BD$1:'Domein'!BD10913)+1,""),IF(ADHOC!$S$4=LEFT(Domein!$AS10914,LEN(ADHOC!$S$4)),MAX(Domein!BD$1:'Domein'!BD10913)+1,"")))</f>
        <v/>
      </c>
    </row>
    <row r="10915" spans="45:56" x14ac:dyDescent="0.2">
      <c r="AS10915" s="4" t="s">
        <v>39012</v>
      </c>
      <c r="AT10915" s="4" t="s">
        <v>39013</v>
      </c>
      <c r="AU10915" s="4" t="s">
        <v>456</v>
      </c>
      <c r="AV10915" s="4" t="s">
        <v>38098</v>
      </c>
      <c r="AW10915" s="4" t="s">
        <v>724</v>
      </c>
      <c r="AX10915" s="4"/>
      <c r="AY10915" s="4">
        <v>223681</v>
      </c>
      <c r="AZ10915" s="4">
        <v>447225</v>
      </c>
      <c r="BA10915" s="4" t="s">
        <v>39014</v>
      </c>
      <c r="BB10915" s="4" t="s">
        <v>29856</v>
      </c>
      <c r="BC10915" s="4">
        <v>40</v>
      </c>
      <c r="BD10915" t="str">
        <f>IF(AND(ADHOC!$G$15="",ADHOC!$S$4=""),"",IF(ADHOC!$G$15&lt;&gt;"",IF(ADHOC!$G$15=LEFT(Domein!$AS10915,LEN(ADHOC!$G$15)),MAX(Domein!BD$1:'Domein'!BD10914)+1,""),IF(ADHOC!$S$4=LEFT(Domein!$AS10915,LEN(ADHOC!$S$4)),MAX(Domein!BD$1:'Domein'!BD10914)+1,"")))</f>
        <v/>
      </c>
    </row>
    <row r="10916" spans="45:56" x14ac:dyDescent="0.2">
      <c r="AS10916" s="4" t="s">
        <v>39015</v>
      </c>
      <c r="AT10916" s="4" t="s">
        <v>39009</v>
      </c>
      <c r="AU10916" s="4" t="s">
        <v>456</v>
      </c>
      <c r="AV10916" s="4" t="s">
        <v>38098</v>
      </c>
      <c r="AW10916" s="4" t="s">
        <v>724</v>
      </c>
      <c r="AX10916" s="4"/>
      <c r="AY10916" s="4">
        <v>223495</v>
      </c>
      <c r="AZ10916" s="4">
        <v>447154</v>
      </c>
      <c r="BA10916" s="4" t="s">
        <v>39016</v>
      </c>
      <c r="BB10916" s="4" t="s">
        <v>39017</v>
      </c>
      <c r="BC10916" s="4">
        <v>40</v>
      </c>
      <c r="BD10916" t="str">
        <f>IF(AND(ADHOC!$G$15="",ADHOC!$S$4=""),"",IF(ADHOC!$G$15&lt;&gt;"",IF(ADHOC!$G$15=LEFT(Domein!$AS10916,LEN(ADHOC!$G$15)),MAX(Domein!BD$1:'Domein'!BD10915)+1,""),IF(ADHOC!$S$4=LEFT(Domein!$AS10916,LEN(ADHOC!$S$4)),MAX(Domein!BD$1:'Domein'!BD10915)+1,"")))</f>
        <v/>
      </c>
    </row>
    <row r="10917" spans="45:56" x14ac:dyDescent="0.2">
      <c r="AS10917" s="4" t="s">
        <v>12087</v>
      </c>
      <c r="AT10917" s="4" t="s">
        <v>9906</v>
      </c>
      <c r="AU10917" s="4" t="s">
        <v>456</v>
      </c>
      <c r="AV10917" s="4" t="s">
        <v>11776</v>
      </c>
      <c r="AW10917" s="4" t="s">
        <v>724</v>
      </c>
      <c r="AX10917" s="4"/>
      <c r="AY10917" s="4">
        <v>242935</v>
      </c>
      <c r="AZ10917" s="4">
        <v>447366</v>
      </c>
      <c r="BA10917" s="4" t="s">
        <v>29416</v>
      </c>
      <c r="BB10917" s="4" t="s">
        <v>29417</v>
      </c>
      <c r="BC10917" s="4">
        <v>40</v>
      </c>
      <c r="BD10917" t="str">
        <f>IF(AND(ADHOC!$G$15="",ADHOC!$S$4=""),"",IF(ADHOC!$G$15&lt;&gt;"",IF(ADHOC!$G$15=LEFT(Domein!$AS10917,LEN(ADHOC!$G$15)),MAX(Domein!BD$1:'Domein'!BD10916)+1,""),IF(ADHOC!$S$4=LEFT(Domein!$AS10917,LEN(ADHOC!$S$4)),MAX(Domein!BD$1:'Domein'!BD10916)+1,"")))</f>
        <v/>
      </c>
    </row>
    <row r="10918" spans="45:56" x14ac:dyDescent="0.2">
      <c r="AS10918" s="4" t="s">
        <v>12088</v>
      </c>
      <c r="AT10918" s="4" t="s">
        <v>9908</v>
      </c>
      <c r="AU10918" s="4" t="s">
        <v>456</v>
      </c>
      <c r="AV10918" s="4" t="s">
        <v>11776</v>
      </c>
      <c r="AW10918" s="4" t="s">
        <v>724</v>
      </c>
      <c r="AX10918" s="4"/>
      <c r="AY10918" s="4">
        <v>241533</v>
      </c>
      <c r="AZ10918" s="4">
        <v>448904</v>
      </c>
      <c r="BA10918" s="4" t="s">
        <v>29418</v>
      </c>
      <c r="BB10918" s="4" t="s">
        <v>29419</v>
      </c>
      <c r="BC10918" s="4">
        <v>40</v>
      </c>
      <c r="BD10918" t="str">
        <f>IF(AND(ADHOC!$G$15="",ADHOC!$S$4=""),"",IF(ADHOC!$G$15&lt;&gt;"",IF(ADHOC!$G$15=LEFT(Domein!$AS10918,LEN(ADHOC!$G$15)),MAX(Domein!BD$1:'Domein'!BD10917)+1,""),IF(ADHOC!$S$4=LEFT(Domein!$AS10918,LEN(ADHOC!$S$4)),MAX(Domein!BD$1:'Domein'!BD10917)+1,"")))</f>
        <v/>
      </c>
    </row>
    <row r="10919" spans="45:56" x14ac:dyDescent="0.2">
      <c r="AS10919" s="4" t="s">
        <v>10406</v>
      </c>
      <c r="AT10919" s="4" t="s">
        <v>10407</v>
      </c>
      <c r="AU10919" s="4" t="s">
        <v>456</v>
      </c>
      <c r="AV10919" s="4" t="s">
        <v>798</v>
      </c>
      <c r="AW10919" s="4" t="s">
        <v>724</v>
      </c>
      <c r="AX10919" s="4"/>
      <c r="AY10919" s="4">
        <v>243624</v>
      </c>
      <c r="AZ10919" s="4">
        <v>446927</v>
      </c>
      <c r="BA10919" s="4" t="s">
        <v>29420</v>
      </c>
      <c r="BB10919" s="4" t="s">
        <v>29421</v>
      </c>
      <c r="BC10919" s="4">
        <v>40</v>
      </c>
      <c r="BD10919" t="str">
        <f>IF(AND(ADHOC!$G$15="",ADHOC!$S$4=""),"",IF(ADHOC!$G$15&lt;&gt;"",IF(ADHOC!$G$15=LEFT(Domein!$AS10919,LEN(ADHOC!$G$15)),MAX(Domein!BD$1:'Domein'!BD10918)+1,""),IF(ADHOC!$S$4=LEFT(Domein!$AS10919,LEN(ADHOC!$S$4)),MAX(Domein!BD$1:'Domein'!BD10918)+1,"")))</f>
        <v/>
      </c>
    </row>
    <row r="10920" spans="45:56" x14ac:dyDescent="0.2">
      <c r="AS10920" s="4" t="s">
        <v>4441</v>
      </c>
      <c r="AT10920" s="4" t="s">
        <v>7164</v>
      </c>
      <c r="AU10920" s="4" t="s">
        <v>456</v>
      </c>
      <c r="AV10920" s="4" t="s">
        <v>798</v>
      </c>
      <c r="AW10920" s="4" t="s">
        <v>724</v>
      </c>
      <c r="AX10920" s="4"/>
      <c r="AY10920" s="4">
        <v>249460</v>
      </c>
      <c r="AZ10920" s="4">
        <v>448345</v>
      </c>
      <c r="BA10920" s="4" t="s">
        <v>29422</v>
      </c>
      <c r="BB10920" s="4" t="s">
        <v>29423</v>
      </c>
      <c r="BC10920" s="4">
        <v>40</v>
      </c>
      <c r="BD10920" t="str">
        <f>IF(AND(ADHOC!$G$15="",ADHOC!$S$4=""),"",IF(ADHOC!$G$15&lt;&gt;"",IF(ADHOC!$G$15=LEFT(Domein!$AS10920,LEN(ADHOC!$G$15)),MAX(Domein!BD$1:'Domein'!BD10919)+1,""),IF(ADHOC!$S$4=LEFT(Domein!$AS10920,LEN(ADHOC!$S$4)),MAX(Domein!BD$1:'Domein'!BD10919)+1,"")))</f>
        <v/>
      </c>
    </row>
    <row r="10921" spans="45:56" x14ac:dyDescent="0.2">
      <c r="AS10921" s="4" t="s">
        <v>4442</v>
      </c>
      <c r="AT10921" s="4" t="s">
        <v>4443</v>
      </c>
      <c r="AU10921" s="4" t="s">
        <v>456</v>
      </c>
      <c r="AV10921" s="4" t="s">
        <v>798</v>
      </c>
      <c r="AW10921" s="4" t="s">
        <v>724</v>
      </c>
      <c r="AX10921" s="4"/>
      <c r="AY10921" s="4">
        <v>245297</v>
      </c>
      <c r="AZ10921" s="4">
        <v>446816</v>
      </c>
      <c r="BA10921" s="4" t="s">
        <v>29424</v>
      </c>
      <c r="BB10921" s="4" t="s">
        <v>29425</v>
      </c>
      <c r="BC10921" s="4">
        <v>40</v>
      </c>
      <c r="BD10921" t="str">
        <f>IF(AND(ADHOC!$G$15="",ADHOC!$S$4=""),"",IF(ADHOC!$G$15&lt;&gt;"",IF(ADHOC!$G$15=LEFT(Domein!$AS10921,LEN(ADHOC!$G$15)),MAX(Domein!BD$1:'Domein'!BD10920)+1,""),IF(ADHOC!$S$4=LEFT(Domein!$AS10921,LEN(ADHOC!$S$4)),MAX(Domein!BD$1:'Domein'!BD10920)+1,"")))</f>
        <v/>
      </c>
    </row>
    <row r="10922" spans="45:56" x14ac:dyDescent="0.2">
      <c r="AS10922" s="4" t="s">
        <v>4444</v>
      </c>
      <c r="AT10922" s="4" t="s">
        <v>4445</v>
      </c>
      <c r="AU10922" s="4" t="s">
        <v>456</v>
      </c>
      <c r="AV10922" s="4" t="s">
        <v>798</v>
      </c>
      <c r="AW10922" s="4" t="s">
        <v>724</v>
      </c>
      <c r="AX10922" s="4"/>
      <c r="AY10922" s="4">
        <v>248800</v>
      </c>
      <c r="AZ10922" s="4">
        <v>447600</v>
      </c>
      <c r="BA10922" s="4" t="s">
        <v>29426</v>
      </c>
      <c r="BB10922" s="4" t="s">
        <v>29427</v>
      </c>
      <c r="BC10922" s="4">
        <v>40</v>
      </c>
      <c r="BD10922" t="str">
        <f>IF(AND(ADHOC!$G$15="",ADHOC!$S$4=""),"",IF(ADHOC!$G$15&lt;&gt;"",IF(ADHOC!$G$15=LEFT(Domein!$AS10922,LEN(ADHOC!$G$15)),MAX(Domein!BD$1:'Domein'!BD10921)+1,""),IF(ADHOC!$S$4=LEFT(Domein!$AS10922,LEN(ADHOC!$S$4)),MAX(Domein!BD$1:'Domein'!BD10921)+1,"")))</f>
        <v/>
      </c>
    </row>
    <row r="10923" spans="45:56" x14ac:dyDescent="0.2">
      <c r="AS10923" s="4" t="s">
        <v>4446</v>
      </c>
      <c r="AT10923" s="4" t="s">
        <v>7165</v>
      </c>
      <c r="AU10923" s="4" t="s">
        <v>456</v>
      </c>
      <c r="AV10923" s="4" t="s">
        <v>798</v>
      </c>
      <c r="AW10923" s="4" t="s">
        <v>724</v>
      </c>
      <c r="AX10923" s="4"/>
      <c r="AY10923" s="4">
        <v>246729</v>
      </c>
      <c r="AZ10923" s="4">
        <v>437234</v>
      </c>
      <c r="BA10923" s="4" t="s">
        <v>29428</v>
      </c>
      <c r="BB10923" s="4" t="s">
        <v>29429</v>
      </c>
      <c r="BC10923" s="4">
        <v>40</v>
      </c>
      <c r="BD10923" t="str">
        <f>IF(AND(ADHOC!$G$15="",ADHOC!$S$4=""),"",IF(ADHOC!$G$15&lt;&gt;"",IF(ADHOC!$G$15=LEFT(Domein!$AS10923,LEN(ADHOC!$G$15)),MAX(Domein!BD$1:'Domein'!BD10922)+1,""),IF(ADHOC!$S$4=LEFT(Domein!$AS10923,LEN(ADHOC!$S$4)),MAX(Domein!BD$1:'Domein'!BD10922)+1,"")))</f>
        <v/>
      </c>
    </row>
    <row r="10924" spans="45:56" x14ac:dyDescent="0.2">
      <c r="AS10924" s="4" t="s">
        <v>4447</v>
      </c>
      <c r="AT10924" s="4" t="s">
        <v>4448</v>
      </c>
      <c r="AU10924" s="4" t="s">
        <v>456</v>
      </c>
      <c r="AV10924" s="4" t="s">
        <v>798</v>
      </c>
      <c r="AW10924" s="4" t="s">
        <v>724</v>
      </c>
      <c r="AX10924" s="4"/>
      <c r="AY10924" s="4">
        <v>245050</v>
      </c>
      <c r="AZ10924" s="4">
        <v>437195</v>
      </c>
      <c r="BA10924" s="4" t="s">
        <v>29430</v>
      </c>
      <c r="BB10924" s="4" t="s">
        <v>29431</v>
      </c>
      <c r="BC10924" s="4">
        <v>40</v>
      </c>
      <c r="BD10924" t="str">
        <f>IF(AND(ADHOC!$G$15="",ADHOC!$S$4=""),"",IF(ADHOC!$G$15&lt;&gt;"",IF(ADHOC!$G$15=LEFT(Domein!$AS10924,LEN(ADHOC!$G$15)),MAX(Domein!BD$1:'Domein'!BD10923)+1,""),IF(ADHOC!$S$4=LEFT(Domein!$AS10924,LEN(ADHOC!$S$4)),MAX(Domein!BD$1:'Domein'!BD10923)+1,"")))</f>
        <v/>
      </c>
    </row>
    <row r="10925" spans="45:56" x14ac:dyDescent="0.2">
      <c r="AS10925" s="4" t="s">
        <v>4449</v>
      </c>
      <c r="AT10925" s="4" t="s">
        <v>4450</v>
      </c>
      <c r="AU10925" s="4" t="s">
        <v>456</v>
      </c>
      <c r="AV10925" s="4" t="s">
        <v>798</v>
      </c>
      <c r="AW10925" s="4" t="s">
        <v>724</v>
      </c>
      <c r="AX10925" s="4"/>
      <c r="AY10925" s="4">
        <v>206800</v>
      </c>
      <c r="AZ10925" s="4">
        <v>448000</v>
      </c>
      <c r="BA10925" s="4" t="s">
        <v>29432</v>
      </c>
      <c r="BB10925" s="4" t="s">
        <v>29433</v>
      </c>
      <c r="BC10925" s="4">
        <v>40</v>
      </c>
      <c r="BD10925" t="str">
        <f>IF(AND(ADHOC!$G$15="",ADHOC!$S$4=""),"",IF(ADHOC!$G$15&lt;&gt;"",IF(ADHOC!$G$15=LEFT(Domein!$AS10925,LEN(ADHOC!$G$15)),MAX(Domein!BD$1:'Domein'!BD10924)+1,""),IF(ADHOC!$S$4=LEFT(Domein!$AS10925,LEN(ADHOC!$S$4)),MAX(Domein!BD$1:'Domein'!BD10924)+1,"")))</f>
        <v/>
      </c>
    </row>
    <row r="10926" spans="45:56" x14ac:dyDescent="0.2">
      <c r="AS10926" s="4" t="s">
        <v>4451</v>
      </c>
      <c r="AT10926" s="4" t="s">
        <v>4452</v>
      </c>
      <c r="AU10926" s="4" t="s">
        <v>456</v>
      </c>
      <c r="AV10926" s="4" t="s">
        <v>798</v>
      </c>
      <c r="AW10926" s="4" t="s">
        <v>724</v>
      </c>
      <c r="AX10926" s="4"/>
      <c r="AY10926" s="4">
        <v>206625</v>
      </c>
      <c r="AZ10926" s="4">
        <v>447840</v>
      </c>
      <c r="BA10926" s="4" t="s">
        <v>29434</v>
      </c>
      <c r="BB10926" s="4" t="s">
        <v>29435</v>
      </c>
      <c r="BC10926" s="4">
        <v>40</v>
      </c>
      <c r="BD10926" t="str">
        <f>IF(AND(ADHOC!$G$15="",ADHOC!$S$4=""),"",IF(ADHOC!$G$15&lt;&gt;"",IF(ADHOC!$G$15=LEFT(Domein!$AS10926,LEN(ADHOC!$G$15)),MAX(Domein!BD$1:'Domein'!BD10925)+1,""),IF(ADHOC!$S$4=LEFT(Domein!$AS10926,LEN(ADHOC!$S$4)),MAX(Domein!BD$1:'Domein'!BD10925)+1,"")))</f>
        <v/>
      </c>
    </row>
    <row r="10927" spans="45:56" x14ac:dyDescent="0.2">
      <c r="AS10927" s="4" t="s">
        <v>4453</v>
      </c>
      <c r="AT10927" s="4" t="s">
        <v>4454</v>
      </c>
      <c r="AU10927" s="4" t="s">
        <v>456</v>
      </c>
      <c r="AV10927" s="4" t="s">
        <v>798</v>
      </c>
      <c r="AW10927" s="4" t="s">
        <v>724</v>
      </c>
      <c r="AX10927" s="4"/>
      <c r="AY10927" s="4">
        <v>205376</v>
      </c>
      <c r="AZ10927" s="4">
        <v>445993</v>
      </c>
      <c r="BA10927" s="4" t="s">
        <v>29436</v>
      </c>
      <c r="BB10927" s="4" t="s">
        <v>29437</v>
      </c>
      <c r="BC10927" s="4">
        <v>40</v>
      </c>
      <c r="BD10927" t="str">
        <f>IF(AND(ADHOC!$G$15="",ADHOC!$S$4=""),"",IF(ADHOC!$G$15&lt;&gt;"",IF(ADHOC!$G$15=LEFT(Domein!$AS10927,LEN(ADHOC!$G$15)),MAX(Domein!BD$1:'Domein'!BD10926)+1,""),IF(ADHOC!$S$4=LEFT(Domein!$AS10927,LEN(ADHOC!$S$4)),MAX(Domein!BD$1:'Domein'!BD10926)+1,"")))</f>
        <v/>
      </c>
    </row>
    <row r="10928" spans="45:56" x14ac:dyDescent="0.2">
      <c r="AS10928" s="4" t="s">
        <v>4455</v>
      </c>
      <c r="AT10928" s="4" t="s">
        <v>4456</v>
      </c>
      <c r="AU10928" s="4" t="s">
        <v>456</v>
      </c>
      <c r="AV10928" s="4" t="s">
        <v>798</v>
      </c>
      <c r="AW10928" s="4" t="s">
        <v>724</v>
      </c>
      <c r="AX10928" s="4"/>
      <c r="AY10928" s="4">
        <v>207624</v>
      </c>
      <c r="AZ10928" s="4">
        <v>446721</v>
      </c>
      <c r="BA10928" s="4" t="s">
        <v>29438</v>
      </c>
      <c r="BB10928" s="4" t="s">
        <v>29439</v>
      </c>
      <c r="BC10928" s="4">
        <v>40</v>
      </c>
      <c r="BD10928" t="str">
        <f>IF(AND(ADHOC!$G$15="",ADHOC!$S$4=""),"",IF(ADHOC!$G$15&lt;&gt;"",IF(ADHOC!$G$15=LEFT(Domein!$AS10928,LEN(ADHOC!$G$15)),MAX(Domein!BD$1:'Domein'!BD10927)+1,""),IF(ADHOC!$S$4=LEFT(Domein!$AS10928,LEN(ADHOC!$S$4)),MAX(Domein!BD$1:'Domein'!BD10927)+1,"")))</f>
        <v/>
      </c>
    </row>
    <row r="10929" spans="45:56" x14ac:dyDescent="0.2">
      <c r="AS10929" s="4" t="s">
        <v>4457</v>
      </c>
      <c r="AT10929" s="4" t="s">
        <v>10408</v>
      </c>
      <c r="AU10929" s="4" t="s">
        <v>456</v>
      </c>
      <c r="AV10929" s="4" t="s">
        <v>8546</v>
      </c>
      <c r="AW10929" s="4" t="s">
        <v>724</v>
      </c>
      <c r="AX10929" s="4"/>
      <c r="AY10929" s="4">
        <v>206296</v>
      </c>
      <c r="AZ10929" s="4">
        <v>447206</v>
      </c>
      <c r="BA10929" s="4" t="s">
        <v>29440</v>
      </c>
      <c r="BB10929" s="4" t="s">
        <v>29441</v>
      </c>
      <c r="BC10929" s="4">
        <v>40</v>
      </c>
      <c r="BD10929" t="str">
        <f>IF(AND(ADHOC!$G$15="",ADHOC!$S$4=""),"",IF(ADHOC!$G$15&lt;&gt;"",IF(ADHOC!$G$15=LEFT(Domein!$AS10929,LEN(ADHOC!$G$15)),MAX(Domein!BD$1:'Domein'!BD10928)+1,""),IF(ADHOC!$S$4=LEFT(Domein!$AS10929,LEN(ADHOC!$S$4)),MAX(Domein!BD$1:'Domein'!BD10928)+1,"")))</f>
        <v/>
      </c>
    </row>
    <row r="10930" spans="45:56" x14ac:dyDescent="0.2">
      <c r="AS10930" s="4" t="s">
        <v>4458</v>
      </c>
      <c r="AT10930" s="4" t="s">
        <v>4459</v>
      </c>
      <c r="AU10930" s="4" t="s">
        <v>456</v>
      </c>
      <c r="AV10930" s="4" t="s">
        <v>8546</v>
      </c>
      <c r="AW10930" s="4" t="s">
        <v>724</v>
      </c>
      <c r="AX10930" s="4"/>
      <c r="AY10930" s="4">
        <v>207250</v>
      </c>
      <c r="AZ10930" s="4">
        <v>447900</v>
      </c>
      <c r="BA10930" s="4" t="s">
        <v>29442</v>
      </c>
      <c r="BB10930" s="4" t="s">
        <v>22617</v>
      </c>
      <c r="BC10930" s="4">
        <v>40</v>
      </c>
      <c r="BD10930" t="str">
        <f>IF(AND(ADHOC!$G$15="",ADHOC!$S$4=""),"",IF(ADHOC!$G$15&lt;&gt;"",IF(ADHOC!$G$15=LEFT(Domein!$AS10930,LEN(ADHOC!$G$15)),MAX(Domein!BD$1:'Domein'!BD10929)+1,""),IF(ADHOC!$S$4=LEFT(Domein!$AS10930,LEN(ADHOC!$S$4)),MAX(Domein!BD$1:'Domein'!BD10929)+1,"")))</f>
        <v/>
      </c>
    </row>
    <row r="10931" spans="45:56" x14ac:dyDescent="0.2">
      <c r="AS10931" s="4" t="s">
        <v>10409</v>
      </c>
      <c r="AT10931" s="4" t="s">
        <v>10410</v>
      </c>
      <c r="AU10931" s="4" t="s">
        <v>456</v>
      </c>
      <c r="AV10931" s="4" t="s">
        <v>8546</v>
      </c>
      <c r="AW10931" s="4" t="s">
        <v>724</v>
      </c>
      <c r="AX10931" s="4"/>
      <c r="AY10931" s="4">
        <v>206235</v>
      </c>
      <c r="AZ10931" s="4">
        <v>446942</v>
      </c>
      <c r="BA10931" s="4" t="s">
        <v>29443</v>
      </c>
      <c r="BB10931" s="4" t="s">
        <v>29444</v>
      </c>
      <c r="BC10931" s="4">
        <v>40</v>
      </c>
      <c r="BD10931" t="str">
        <f>IF(AND(ADHOC!$G$15="",ADHOC!$S$4=""),"",IF(ADHOC!$G$15&lt;&gt;"",IF(ADHOC!$G$15=LEFT(Domein!$AS10931,LEN(ADHOC!$G$15)),MAX(Domein!BD$1:'Domein'!BD10930)+1,""),IF(ADHOC!$S$4=LEFT(Domein!$AS10931,LEN(ADHOC!$S$4)),MAX(Domein!BD$1:'Domein'!BD10930)+1,"")))</f>
        <v/>
      </c>
    </row>
    <row r="10932" spans="45:56" x14ac:dyDescent="0.2">
      <c r="AS10932" s="4" t="s">
        <v>10411</v>
      </c>
      <c r="AT10932" s="4" t="s">
        <v>10412</v>
      </c>
      <c r="AU10932" s="4" t="s">
        <v>456</v>
      </c>
      <c r="AV10932" s="4" t="s">
        <v>8546</v>
      </c>
      <c r="AW10932" s="4" t="s">
        <v>724</v>
      </c>
      <c r="AX10932" s="4"/>
      <c r="AY10932" s="4">
        <v>206066</v>
      </c>
      <c r="AZ10932" s="4">
        <v>447420</v>
      </c>
      <c r="BA10932" s="4" t="s">
        <v>29445</v>
      </c>
      <c r="BB10932" s="4" t="s">
        <v>29446</v>
      </c>
      <c r="BC10932" s="4">
        <v>40</v>
      </c>
      <c r="BD10932" t="str">
        <f>IF(AND(ADHOC!$G$15="",ADHOC!$S$4=""),"",IF(ADHOC!$G$15&lt;&gt;"",IF(ADHOC!$G$15=LEFT(Domein!$AS10932,LEN(ADHOC!$G$15)),MAX(Domein!BD$1:'Domein'!BD10931)+1,""),IF(ADHOC!$S$4=LEFT(Domein!$AS10932,LEN(ADHOC!$S$4)),MAX(Domein!BD$1:'Domein'!BD10931)+1,"")))</f>
        <v/>
      </c>
    </row>
    <row r="10933" spans="45:56" x14ac:dyDescent="0.2">
      <c r="AS10933" s="4" t="s">
        <v>4460</v>
      </c>
      <c r="AT10933" s="4" t="s">
        <v>4461</v>
      </c>
      <c r="AU10933" s="4" t="s">
        <v>456</v>
      </c>
      <c r="AV10933" s="4" t="s">
        <v>798</v>
      </c>
      <c r="AW10933" s="4" t="s">
        <v>724</v>
      </c>
      <c r="AX10933" s="4"/>
      <c r="AY10933" s="4">
        <v>207317</v>
      </c>
      <c r="AZ10933" s="4">
        <v>447432</v>
      </c>
      <c r="BA10933" s="4" t="s">
        <v>29447</v>
      </c>
      <c r="BB10933" s="4" t="s">
        <v>29448</v>
      </c>
      <c r="BC10933" s="4">
        <v>40</v>
      </c>
      <c r="BD10933" t="str">
        <f>IF(AND(ADHOC!$G$15="",ADHOC!$S$4=""),"",IF(ADHOC!$G$15&lt;&gt;"",IF(ADHOC!$G$15=LEFT(Domein!$AS10933,LEN(ADHOC!$G$15)),MAX(Domein!BD$1:'Domein'!BD10932)+1,""),IF(ADHOC!$S$4=LEFT(Domein!$AS10933,LEN(ADHOC!$S$4)),MAX(Domein!BD$1:'Domein'!BD10932)+1,"")))</f>
        <v/>
      </c>
    </row>
    <row r="10934" spans="45:56" x14ac:dyDescent="0.2">
      <c r="AS10934" s="4" t="s">
        <v>4462</v>
      </c>
      <c r="AT10934" s="4" t="s">
        <v>4463</v>
      </c>
      <c r="AU10934" s="4" t="s">
        <v>456</v>
      </c>
      <c r="AV10934" s="4" t="s">
        <v>798</v>
      </c>
      <c r="AW10934" s="4" t="s">
        <v>724</v>
      </c>
      <c r="AX10934" s="4"/>
      <c r="AY10934" s="4">
        <v>206250</v>
      </c>
      <c r="AZ10934" s="4">
        <v>446175</v>
      </c>
      <c r="BA10934" s="4" t="s">
        <v>29449</v>
      </c>
      <c r="BB10934" s="4" t="s">
        <v>29450</v>
      </c>
      <c r="BC10934" s="4">
        <v>40</v>
      </c>
      <c r="BD10934" t="str">
        <f>IF(AND(ADHOC!$G$15="",ADHOC!$S$4=""),"",IF(ADHOC!$G$15&lt;&gt;"",IF(ADHOC!$G$15=LEFT(Domein!$AS10934,LEN(ADHOC!$G$15)),MAX(Domein!BD$1:'Domein'!BD10933)+1,""),IF(ADHOC!$S$4=LEFT(Domein!$AS10934,LEN(ADHOC!$S$4)),MAX(Domein!BD$1:'Domein'!BD10933)+1,"")))</f>
        <v/>
      </c>
    </row>
    <row r="10935" spans="45:56" x14ac:dyDescent="0.2">
      <c r="AS10935" s="4" t="s">
        <v>4464</v>
      </c>
      <c r="AT10935" s="4" t="s">
        <v>4465</v>
      </c>
      <c r="AU10935" s="4" t="s">
        <v>456</v>
      </c>
      <c r="AV10935" s="4" t="s">
        <v>798</v>
      </c>
      <c r="AW10935" s="4" t="s">
        <v>724</v>
      </c>
      <c r="AX10935" s="4"/>
      <c r="AY10935" s="4">
        <v>206750</v>
      </c>
      <c r="AZ10935" s="4">
        <v>445980</v>
      </c>
      <c r="BA10935" s="4" t="s">
        <v>29451</v>
      </c>
      <c r="BB10935" s="4" t="s">
        <v>29452</v>
      </c>
      <c r="BC10935" s="4">
        <v>40</v>
      </c>
      <c r="BD10935" t="str">
        <f>IF(AND(ADHOC!$G$15="",ADHOC!$S$4=""),"",IF(ADHOC!$G$15&lt;&gt;"",IF(ADHOC!$G$15=LEFT(Domein!$AS10935,LEN(ADHOC!$G$15)),MAX(Domein!BD$1:'Domein'!BD10934)+1,""),IF(ADHOC!$S$4=LEFT(Domein!$AS10935,LEN(ADHOC!$S$4)),MAX(Domein!BD$1:'Domein'!BD10934)+1,"")))</f>
        <v/>
      </c>
    </row>
    <row r="10936" spans="45:56" x14ac:dyDescent="0.2">
      <c r="AS10936" s="4" t="s">
        <v>4466</v>
      </c>
      <c r="AT10936" s="4" t="s">
        <v>4467</v>
      </c>
      <c r="AU10936" s="4" t="s">
        <v>456</v>
      </c>
      <c r="AV10936" s="4" t="s">
        <v>798</v>
      </c>
      <c r="AW10936" s="4" t="s">
        <v>724</v>
      </c>
      <c r="AX10936" s="4"/>
      <c r="AY10936" s="4">
        <v>206597</v>
      </c>
      <c r="AZ10936" s="4">
        <v>445938</v>
      </c>
      <c r="BA10936" s="4" t="s">
        <v>29453</v>
      </c>
      <c r="BB10936" s="4" t="s">
        <v>29454</v>
      </c>
      <c r="BC10936" s="4">
        <v>40</v>
      </c>
      <c r="BD10936" t="str">
        <f>IF(AND(ADHOC!$G$15="",ADHOC!$S$4=""),"",IF(ADHOC!$G$15&lt;&gt;"",IF(ADHOC!$G$15=LEFT(Domein!$AS10936,LEN(ADHOC!$G$15)),MAX(Domein!BD$1:'Domein'!BD10935)+1,""),IF(ADHOC!$S$4=LEFT(Domein!$AS10936,LEN(ADHOC!$S$4)),MAX(Domein!BD$1:'Domein'!BD10935)+1,"")))</f>
        <v/>
      </c>
    </row>
    <row r="10937" spans="45:56" x14ac:dyDescent="0.2">
      <c r="AS10937" s="4" t="s">
        <v>4468</v>
      </c>
      <c r="AT10937" s="4" t="s">
        <v>4469</v>
      </c>
      <c r="AU10937" s="4" t="s">
        <v>456</v>
      </c>
      <c r="AV10937" s="4" t="s">
        <v>798</v>
      </c>
      <c r="AW10937" s="4" t="s">
        <v>724</v>
      </c>
      <c r="AX10937" s="4"/>
      <c r="AY10937" s="4">
        <v>205972</v>
      </c>
      <c r="AZ10937" s="4">
        <v>447895</v>
      </c>
      <c r="BA10937" s="4" t="s">
        <v>29455</v>
      </c>
      <c r="BB10937" s="4" t="s">
        <v>29456</v>
      </c>
      <c r="BC10937" s="4">
        <v>40</v>
      </c>
      <c r="BD10937" t="str">
        <f>IF(AND(ADHOC!$G$15="",ADHOC!$S$4=""),"",IF(ADHOC!$G$15&lt;&gt;"",IF(ADHOC!$G$15=LEFT(Domein!$AS10937,LEN(ADHOC!$G$15)),MAX(Domein!BD$1:'Domein'!BD10936)+1,""),IF(ADHOC!$S$4=LEFT(Domein!$AS10937,LEN(ADHOC!$S$4)),MAX(Domein!BD$1:'Domein'!BD10936)+1,"")))</f>
        <v/>
      </c>
    </row>
    <row r="10938" spans="45:56" x14ac:dyDescent="0.2">
      <c r="AS10938" s="4" t="s">
        <v>10413</v>
      </c>
      <c r="AT10938" s="4" t="s">
        <v>10414</v>
      </c>
      <c r="AU10938" s="4" t="s">
        <v>456</v>
      </c>
      <c r="AV10938" s="4" t="s">
        <v>798</v>
      </c>
      <c r="AW10938" s="4" t="s">
        <v>724</v>
      </c>
      <c r="AX10938" s="4"/>
      <c r="AY10938" s="4">
        <v>206942</v>
      </c>
      <c r="AZ10938" s="4">
        <v>447760</v>
      </c>
      <c r="BA10938" s="4" t="s">
        <v>29457</v>
      </c>
      <c r="BB10938" s="4" t="s">
        <v>29458</v>
      </c>
      <c r="BC10938" s="4">
        <v>40</v>
      </c>
      <c r="BD10938" t="str">
        <f>IF(AND(ADHOC!$G$15="",ADHOC!$S$4=""),"",IF(ADHOC!$G$15&lt;&gt;"",IF(ADHOC!$G$15=LEFT(Domein!$AS10938,LEN(ADHOC!$G$15)),MAX(Domein!BD$1:'Domein'!BD10937)+1,""),IF(ADHOC!$S$4=LEFT(Domein!$AS10938,LEN(ADHOC!$S$4)),MAX(Domein!BD$1:'Domein'!BD10937)+1,"")))</f>
        <v/>
      </c>
    </row>
    <row r="10939" spans="45:56" x14ac:dyDescent="0.2">
      <c r="AS10939" s="4" t="s">
        <v>10415</v>
      </c>
      <c r="AT10939" s="4" t="s">
        <v>10416</v>
      </c>
      <c r="AU10939" s="4" t="s">
        <v>456</v>
      </c>
      <c r="AV10939" s="4" t="s">
        <v>8546</v>
      </c>
      <c r="AW10939" s="4" t="s">
        <v>724</v>
      </c>
      <c r="AX10939" s="4"/>
      <c r="AY10939" s="4">
        <v>206679</v>
      </c>
      <c r="AZ10939" s="4">
        <v>447289</v>
      </c>
      <c r="BA10939" s="4" t="s">
        <v>29459</v>
      </c>
      <c r="BB10939" s="4" t="s">
        <v>29460</v>
      </c>
      <c r="BC10939" s="4">
        <v>40</v>
      </c>
      <c r="BD10939" t="str">
        <f>IF(AND(ADHOC!$G$15="",ADHOC!$S$4=""),"",IF(ADHOC!$G$15&lt;&gt;"",IF(ADHOC!$G$15=LEFT(Domein!$AS10939,LEN(ADHOC!$G$15)),MAX(Domein!BD$1:'Domein'!BD10938)+1,""),IF(ADHOC!$S$4=LEFT(Domein!$AS10939,LEN(ADHOC!$S$4)),MAX(Domein!BD$1:'Domein'!BD10938)+1,"")))</f>
        <v/>
      </c>
    </row>
    <row r="10940" spans="45:56" x14ac:dyDescent="0.2">
      <c r="AS10940" s="4" t="s">
        <v>15416</v>
      </c>
      <c r="AT10940" s="4" t="s">
        <v>15417</v>
      </c>
      <c r="AU10940" s="4" t="s">
        <v>456</v>
      </c>
      <c r="AV10940" s="4" t="s">
        <v>13692</v>
      </c>
      <c r="AW10940" s="4" t="s">
        <v>724</v>
      </c>
      <c r="AX10940" s="4"/>
      <c r="AY10940" s="4">
        <v>206701</v>
      </c>
      <c r="AZ10940" s="4">
        <v>439515</v>
      </c>
      <c r="BA10940" s="4" t="s">
        <v>29461</v>
      </c>
      <c r="BB10940" s="4" t="s">
        <v>29462</v>
      </c>
      <c r="BC10940" s="4">
        <v>40</v>
      </c>
      <c r="BD10940" t="str">
        <f>IF(AND(ADHOC!$G$15="",ADHOC!$S$4=""),"",IF(ADHOC!$G$15&lt;&gt;"",IF(ADHOC!$G$15=LEFT(Domein!$AS10940,LEN(ADHOC!$G$15)),MAX(Domein!BD$1:'Domein'!BD10939)+1,""),IF(ADHOC!$S$4=LEFT(Domein!$AS10940,LEN(ADHOC!$S$4)),MAX(Domein!BD$1:'Domein'!BD10939)+1,"")))</f>
        <v/>
      </c>
    </row>
    <row r="10941" spans="45:56" x14ac:dyDescent="0.2">
      <c r="AS10941" s="4" t="s">
        <v>4470</v>
      </c>
      <c r="AT10941" s="4" t="s">
        <v>4471</v>
      </c>
      <c r="AU10941" s="4" t="s">
        <v>456</v>
      </c>
      <c r="AV10941" s="4" t="s">
        <v>798</v>
      </c>
      <c r="AW10941" s="4" t="s">
        <v>724</v>
      </c>
      <c r="AX10941" s="4"/>
      <c r="AY10941" s="4">
        <v>207359</v>
      </c>
      <c r="AZ10941" s="4">
        <v>437980</v>
      </c>
      <c r="BA10941" s="4" t="s">
        <v>29463</v>
      </c>
      <c r="BB10941" s="4" t="s">
        <v>29464</v>
      </c>
      <c r="BC10941" s="4">
        <v>40</v>
      </c>
      <c r="BD10941" t="str">
        <f>IF(AND(ADHOC!$G$15="",ADHOC!$S$4=""),"",IF(ADHOC!$G$15&lt;&gt;"",IF(ADHOC!$G$15=LEFT(Domein!$AS10941,LEN(ADHOC!$G$15)),MAX(Domein!BD$1:'Domein'!BD10940)+1,""),IF(ADHOC!$S$4=LEFT(Domein!$AS10941,LEN(ADHOC!$S$4)),MAX(Domein!BD$1:'Domein'!BD10940)+1,"")))</f>
        <v/>
      </c>
    </row>
    <row r="10942" spans="45:56" x14ac:dyDescent="0.2">
      <c r="AS10942" s="4" t="s">
        <v>4472</v>
      </c>
      <c r="AT10942" s="4" t="s">
        <v>4473</v>
      </c>
      <c r="AU10942" s="4" t="s">
        <v>456</v>
      </c>
      <c r="AV10942" s="4" t="s">
        <v>798</v>
      </c>
      <c r="AW10942" s="4" t="s">
        <v>724</v>
      </c>
      <c r="AX10942" s="4"/>
      <c r="AY10942" s="4">
        <v>205106</v>
      </c>
      <c r="AZ10942" s="4">
        <v>439763</v>
      </c>
      <c r="BA10942" s="4" t="s">
        <v>29465</v>
      </c>
      <c r="BB10942" s="4" t="s">
        <v>29466</v>
      </c>
      <c r="BC10942" s="4">
        <v>40</v>
      </c>
      <c r="BD10942" t="str">
        <f>IF(AND(ADHOC!$G$15="",ADHOC!$S$4=""),"",IF(ADHOC!$G$15&lt;&gt;"",IF(ADHOC!$G$15=LEFT(Domein!$AS10942,LEN(ADHOC!$G$15)),MAX(Domein!BD$1:'Domein'!BD10941)+1,""),IF(ADHOC!$S$4=LEFT(Domein!$AS10942,LEN(ADHOC!$S$4)),MAX(Domein!BD$1:'Domein'!BD10941)+1,"")))</f>
        <v/>
      </c>
    </row>
    <row r="10943" spans="45:56" x14ac:dyDescent="0.2">
      <c r="AS10943" s="4" t="s">
        <v>13711</v>
      </c>
      <c r="AT10943" s="4" t="s">
        <v>4474</v>
      </c>
      <c r="AU10943" s="4" t="s">
        <v>456</v>
      </c>
      <c r="AV10943" s="4" t="s">
        <v>799</v>
      </c>
      <c r="AW10943" s="4" t="s">
        <v>724</v>
      </c>
      <c r="AX10943" s="4"/>
      <c r="AY10943" s="4">
        <v>206640</v>
      </c>
      <c r="AZ10943" s="4">
        <v>439533</v>
      </c>
      <c r="BA10943" s="4" t="s">
        <v>29467</v>
      </c>
      <c r="BB10943" s="4" t="s">
        <v>29468</v>
      </c>
      <c r="BC10943" s="4">
        <v>40</v>
      </c>
      <c r="BD10943" t="str">
        <f>IF(AND(ADHOC!$G$15="",ADHOC!$S$4=""),"",IF(ADHOC!$G$15&lt;&gt;"",IF(ADHOC!$G$15=LEFT(Domein!$AS10943,LEN(ADHOC!$G$15)),MAX(Domein!BD$1:'Domein'!BD10942)+1,""),IF(ADHOC!$S$4=LEFT(Domein!$AS10943,LEN(ADHOC!$S$4)),MAX(Domein!BD$1:'Domein'!BD10942)+1,"")))</f>
        <v/>
      </c>
    </row>
    <row r="10944" spans="45:56" x14ac:dyDescent="0.2">
      <c r="AS10944" s="4" t="s">
        <v>13712</v>
      </c>
      <c r="AT10944" s="4" t="s">
        <v>4475</v>
      </c>
      <c r="AU10944" s="4" t="s">
        <v>456</v>
      </c>
      <c r="AV10944" s="4" t="s">
        <v>799</v>
      </c>
      <c r="AW10944" s="4" t="s">
        <v>724</v>
      </c>
      <c r="AX10944" s="4"/>
      <c r="AY10944" s="4">
        <v>206365</v>
      </c>
      <c r="AZ10944" s="4">
        <v>439501</v>
      </c>
      <c r="BA10944" s="4" t="s">
        <v>29469</v>
      </c>
      <c r="BB10944" s="4" t="s">
        <v>29470</v>
      </c>
      <c r="BC10944" s="4">
        <v>40</v>
      </c>
      <c r="BD10944" t="str">
        <f>IF(AND(ADHOC!$G$15="",ADHOC!$S$4=""),"",IF(ADHOC!$G$15&lt;&gt;"",IF(ADHOC!$G$15=LEFT(Domein!$AS10944,LEN(ADHOC!$G$15)),MAX(Domein!BD$1:'Domein'!BD10943)+1,""),IF(ADHOC!$S$4=LEFT(Domein!$AS10944,LEN(ADHOC!$S$4)),MAX(Domein!BD$1:'Domein'!BD10943)+1,"")))</f>
        <v/>
      </c>
    </row>
    <row r="10945" spans="45:56" x14ac:dyDescent="0.2">
      <c r="AS10945" s="4" t="s">
        <v>13713</v>
      </c>
      <c r="AT10945" s="4" t="s">
        <v>13714</v>
      </c>
      <c r="AU10945" s="4" t="s">
        <v>456</v>
      </c>
      <c r="AV10945" s="4" t="s">
        <v>799</v>
      </c>
      <c r="AW10945" s="4" t="s">
        <v>724</v>
      </c>
      <c r="AX10945" s="4"/>
      <c r="AY10945" s="4">
        <v>207395</v>
      </c>
      <c r="AZ10945" s="4">
        <v>439453</v>
      </c>
      <c r="BA10945" s="4" t="s">
        <v>29471</v>
      </c>
      <c r="BB10945" s="4" t="s">
        <v>29472</v>
      </c>
      <c r="BC10945" s="4">
        <v>40</v>
      </c>
      <c r="BD10945" t="str">
        <f>IF(AND(ADHOC!$G$15="",ADHOC!$S$4=""),"",IF(ADHOC!$G$15&lt;&gt;"",IF(ADHOC!$G$15=LEFT(Domein!$AS10945,LEN(ADHOC!$G$15)),MAX(Domein!BD$1:'Domein'!BD10944)+1,""),IF(ADHOC!$S$4=LEFT(Domein!$AS10945,LEN(ADHOC!$S$4)),MAX(Domein!BD$1:'Domein'!BD10944)+1,"")))</f>
        <v/>
      </c>
    </row>
    <row r="10946" spans="45:56" x14ac:dyDescent="0.2">
      <c r="AS10946" s="4" t="s">
        <v>11848</v>
      </c>
      <c r="AT10946" s="4" t="s">
        <v>11849</v>
      </c>
      <c r="AU10946" s="4" t="s">
        <v>456</v>
      </c>
      <c r="AV10946" s="4" t="s">
        <v>798</v>
      </c>
      <c r="AW10946" s="4" t="s">
        <v>724</v>
      </c>
      <c r="AX10946" s="4"/>
      <c r="AY10946" s="4">
        <v>208765</v>
      </c>
      <c r="AZ10946" s="4">
        <v>440289</v>
      </c>
      <c r="BA10946" s="4" t="s">
        <v>29473</v>
      </c>
      <c r="BB10946" s="4" t="s">
        <v>29474</v>
      </c>
      <c r="BC10946" s="4">
        <v>40</v>
      </c>
      <c r="BD10946" t="str">
        <f>IF(AND(ADHOC!$G$15="",ADHOC!$S$4=""),"",IF(ADHOC!$G$15&lt;&gt;"",IF(ADHOC!$G$15=LEFT(Domein!$AS10946,LEN(ADHOC!$G$15)),MAX(Domein!BD$1:'Domein'!BD10945)+1,""),IF(ADHOC!$S$4=LEFT(Domein!$AS10946,LEN(ADHOC!$S$4)),MAX(Domein!BD$1:'Domein'!BD10945)+1,"")))</f>
        <v/>
      </c>
    </row>
    <row r="10947" spans="45:56" x14ac:dyDescent="0.2">
      <c r="AS10947" s="4" t="s">
        <v>10417</v>
      </c>
      <c r="AT10947" s="4" t="s">
        <v>10418</v>
      </c>
      <c r="AU10947" s="4" t="s">
        <v>456</v>
      </c>
      <c r="AV10947" s="4" t="s">
        <v>801</v>
      </c>
      <c r="AW10947" s="4" t="s">
        <v>724</v>
      </c>
      <c r="AX10947" s="4"/>
      <c r="AY10947" s="4"/>
      <c r="AZ10947" s="4"/>
      <c r="BA10947" s="4"/>
      <c r="BB10947" s="4"/>
      <c r="BC10947" s="4">
        <v>40</v>
      </c>
      <c r="BD10947" t="str">
        <f>IF(AND(ADHOC!$G$15="",ADHOC!$S$4=""),"",IF(ADHOC!$G$15&lt;&gt;"",IF(ADHOC!$G$15=LEFT(Domein!$AS10947,LEN(ADHOC!$G$15)),MAX(Domein!BD$1:'Domein'!BD10946)+1,""),IF(ADHOC!$S$4=LEFT(Domein!$AS10947,LEN(ADHOC!$S$4)),MAX(Domein!BD$1:'Domein'!BD10946)+1,"")))</f>
        <v/>
      </c>
    </row>
    <row r="10948" spans="45:56" x14ac:dyDescent="0.2">
      <c r="AS10948" s="4" t="s">
        <v>38233</v>
      </c>
      <c r="AT10948" s="4" t="s">
        <v>38234</v>
      </c>
      <c r="AU10948" s="4" t="s">
        <v>456</v>
      </c>
      <c r="AV10948" s="4" t="s">
        <v>21516</v>
      </c>
      <c r="AW10948" s="4" t="s">
        <v>724</v>
      </c>
      <c r="AX10948" s="4"/>
      <c r="AY10948" s="4">
        <v>203525</v>
      </c>
      <c r="AZ10948" s="4">
        <v>448025</v>
      </c>
      <c r="BA10948" s="4" t="s">
        <v>38235</v>
      </c>
      <c r="BB10948" s="4" t="s">
        <v>38236</v>
      </c>
      <c r="BC10948" s="4">
        <v>40</v>
      </c>
      <c r="BD10948" t="str">
        <f>IF(AND(ADHOC!$G$15="",ADHOC!$S$4=""),"",IF(ADHOC!$G$15&lt;&gt;"",IF(ADHOC!$G$15=LEFT(Domein!$AS10948,LEN(ADHOC!$G$15)),MAX(Domein!BD$1:'Domein'!BD10947)+1,""),IF(ADHOC!$S$4=LEFT(Domein!$AS10948,LEN(ADHOC!$S$4)),MAX(Domein!BD$1:'Domein'!BD10947)+1,"")))</f>
        <v/>
      </c>
    </row>
    <row r="10949" spans="45:56" x14ac:dyDescent="0.2">
      <c r="AS10949" s="4" t="s">
        <v>4476</v>
      </c>
      <c r="AT10949" s="4" t="s">
        <v>7166</v>
      </c>
      <c r="AU10949" s="4" t="s">
        <v>456</v>
      </c>
      <c r="AV10949" s="4" t="s">
        <v>798</v>
      </c>
      <c r="AW10949" s="4" t="s">
        <v>724</v>
      </c>
      <c r="AX10949" s="4"/>
      <c r="AY10949" s="4">
        <v>208194</v>
      </c>
      <c r="AZ10949" s="4">
        <v>443061</v>
      </c>
      <c r="BA10949" s="4" t="s">
        <v>29118</v>
      </c>
      <c r="BB10949" s="4" t="s">
        <v>29475</v>
      </c>
      <c r="BC10949" s="4">
        <v>40</v>
      </c>
      <c r="BD10949" t="str">
        <f>IF(AND(ADHOC!$G$15="",ADHOC!$S$4=""),"",IF(ADHOC!$G$15&lt;&gt;"",IF(ADHOC!$G$15=LEFT(Domein!$AS10949,LEN(ADHOC!$G$15)),MAX(Domein!BD$1:'Domein'!BD10948)+1,""),IF(ADHOC!$S$4=LEFT(Domein!$AS10949,LEN(ADHOC!$S$4)),MAX(Domein!BD$1:'Domein'!BD10948)+1,"")))</f>
        <v/>
      </c>
    </row>
    <row r="10950" spans="45:56" x14ac:dyDescent="0.2">
      <c r="AS10950" s="4" t="s">
        <v>4477</v>
      </c>
      <c r="AT10950" s="4" t="s">
        <v>4478</v>
      </c>
      <c r="AU10950" s="4" t="s">
        <v>456</v>
      </c>
      <c r="AV10950" s="4" t="s">
        <v>798</v>
      </c>
      <c r="AW10950" s="4" t="s">
        <v>724</v>
      </c>
      <c r="AX10950" s="4"/>
      <c r="AY10950" s="4">
        <v>208285</v>
      </c>
      <c r="AZ10950" s="4">
        <v>444952</v>
      </c>
      <c r="BA10950" s="4" t="s">
        <v>29476</v>
      </c>
      <c r="BB10950" s="4" t="s">
        <v>29477</v>
      </c>
      <c r="BC10950" s="4">
        <v>40</v>
      </c>
      <c r="BD10950" t="str">
        <f>IF(AND(ADHOC!$G$15="",ADHOC!$S$4=""),"",IF(ADHOC!$G$15&lt;&gt;"",IF(ADHOC!$G$15=LEFT(Domein!$AS10950,LEN(ADHOC!$G$15)),MAX(Domein!BD$1:'Domein'!BD10949)+1,""),IF(ADHOC!$S$4=LEFT(Domein!$AS10950,LEN(ADHOC!$S$4)),MAX(Domein!BD$1:'Domein'!BD10949)+1,"")))</f>
        <v/>
      </c>
    </row>
    <row r="10951" spans="45:56" x14ac:dyDescent="0.2">
      <c r="AS10951" s="4" t="s">
        <v>4479</v>
      </c>
      <c r="AT10951" s="4" t="s">
        <v>4480</v>
      </c>
      <c r="AU10951" s="4" t="s">
        <v>456</v>
      </c>
      <c r="AV10951" s="4" t="s">
        <v>798</v>
      </c>
      <c r="AW10951" s="4" t="s">
        <v>724</v>
      </c>
      <c r="AX10951" s="4"/>
      <c r="AY10951" s="4">
        <v>209400</v>
      </c>
      <c r="AZ10951" s="4">
        <v>440300</v>
      </c>
      <c r="BA10951" s="4" t="s">
        <v>29478</v>
      </c>
      <c r="BB10951" s="4" t="s">
        <v>29479</v>
      </c>
      <c r="BC10951" s="4">
        <v>40</v>
      </c>
      <c r="BD10951" t="str">
        <f>IF(AND(ADHOC!$G$15="",ADHOC!$S$4=""),"",IF(ADHOC!$G$15&lt;&gt;"",IF(ADHOC!$G$15=LEFT(Domein!$AS10951,LEN(ADHOC!$G$15)),MAX(Domein!BD$1:'Domein'!BD10950)+1,""),IF(ADHOC!$S$4=LEFT(Domein!$AS10951,LEN(ADHOC!$S$4)),MAX(Domein!BD$1:'Domein'!BD10950)+1,"")))</f>
        <v/>
      </c>
    </row>
    <row r="10952" spans="45:56" x14ac:dyDescent="0.2">
      <c r="AS10952" s="4" t="s">
        <v>15204</v>
      </c>
      <c r="AT10952" s="4" t="s">
        <v>15205</v>
      </c>
      <c r="AU10952" s="4" t="s">
        <v>456</v>
      </c>
      <c r="AV10952" s="4" t="s">
        <v>800</v>
      </c>
      <c r="AW10952" s="4" t="s">
        <v>724</v>
      </c>
      <c r="AX10952" s="4"/>
      <c r="AY10952" s="4"/>
      <c r="AZ10952" s="4"/>
      <c r="BA10952" s="4"/>
      <c r="BB10952" s="4"/>
      <c r="BC10952" s="4">
        <v>40</v>
      </c>
      <c r="BD10952" t="str">
        <f>IF(AND(ADHOC!$G$15="",ADHOC!$S$4=""),"",IF(ADHOC!$G$15&lt;&gt;"",IF(ADHOC!$G$15=LEFT(Domein!$AS10952,LEN(ADHOC!$G$15)),MAX(Domein!BD$1:'Domein'!BD10951)+1,""),IF(ADHOC!$S$4=LEFT(Domein!$AS10952,LEN(ADHOC!$S$4)),MAX(Domein!BD$1:'Domein'!BD10951)+1,"")))</f>
        <v/>
      </c>
    </row>
    <row r="10953" spans="45:56" x14ac:dyDescent="0.2">
      <c r="AS10953" s="4" t="s">
        <v>4481</v>
      </c>
      <c r="AT10953" s="4" t="s">
        <v>4482</v>
      </c>
      <c r="AU10953" s="4" t="s">
        <v>456</v>
      </c>
      <c r="AV10953" s="4" t="s">
        <v>798</v>
      </c>
      <c r="AW10953" s="4" t="s">
        <v>724</v>
      </c>
      <c r="AX10953" s="4"/>
      <c r="AY10953" s="4">
        <v>203395</v>
      </c>
      <c r="AZ10953" s="4">
        <v>440941</v>
      </c>
      <c r="BA10953" s="4" t="s">
        <v>29480</v>
      </c>
      <c r="BB10953" s="4" t="s">
        <v>29481</v>
      </c>
      <c r="BC10953" s="4">
        <v>40</v>
      </c>
      <c r="BD10953" t="str">
        <f>IF(AND(ADHOC!$G$15="",ADHOC!$S$4=""),"",IF(ADHOC!$G$15&lt;&gt;"",IF(ADHOC!$G$15=LEFT(Domein!$AS10953,LEN(ADHOC!$G$15)),MAX(Domein!BD$1:'Domein'!BD10952)+1,""),IF(ADHOC!$S$4=LEFT(Domein!$AS10953,LEN(ADHOC!$S$4)),MAX(Domein!BD$1:'Domein'!BD10952)+1,"")))</f>
        <v/>
      </c>
    </row>
    <row r="10954" spans="45:56" x14ac:dyDescent="0.2">
      <c r="AS10954" s="4" t="s">
        <v>4483</v>
      </c>
      <c r="AT10954" s="4" t="s">
        <v>3581</v>
      </c>
      <c r="AU10954" s="4" t="s">
        <v>456</v>
      </c>
      <c r="AV10954" s="4" t="s">
        <v>798</v>
      </c>
      <c r="AW10954" s="4" t="s">
        <v>724</v>
      </c>
      <c r="AX10954" s="4"/>
      <c r="AY10954" s="4">
        <v>207923</v>
      </c>
      <c r="AZ10954" s="4">
        <v>445026</v>
      </c>
      <c r="BA10954" s="4" t="s">
        <v>29482</v>
      </c>
      <c r="BB10954" s="4" t="s">
        <v>29483</v>
      </c>
      <c r="BC10954" s="4">
        <v>40</v>
      </c>
      <c r="BD10954" t="str">
        <f>IF(AND(ADHOC!$G$15="",ADHOC!$S$4=""),"",IF(ADHOC!$G$15&lt;&gt;"",IF(ADHOC!$G$15=LEFT(Domein!$AS10954,LEN(ADHOC!$G$15)),MAX(Domein!BD$1:'Domein'!BD10953)+1,""),IF(ADHOC!$S$4=LEFT(Domein!$AS10954,LEN(ADHOC!$S$4)),MAX(Domein!BD$1:'Domein'!BD10953)+1,"")))</f>
        <v/>
      </c>
    </row>
    <row r="10955" spans="45:56" x14ac:dyDescent="0.2">
      <c r="AS10955" s="4" t="s">
        <v>4484</v>
      </c>
      <c r="AT10955" s="4" t="s">
        <v>4485</v>
      </c>
      <c r="AU10955" s="4" t="s">
        <v>456</v>
      </c>
      <c r="AV10955" s="4" t="s">
        <v>798</v>
      </c>
      <c r="AW10955" s="4" t="s">
        <v>724</v>
      </c>
      <c r="AX10955" s="4"/>
      <c r="AY10955" s="4">
        <v>205637</v>
      </c>
      <c r="AZ10955" s="4">
        <v>443245</v>
      </c>
      <c r="BA10955" s="4" t="s">
        <v>29484</v>
      </c>
      <c r="BB10955" s="4" t="s">
        <v>29485</v>
      </c>
      <c r="BC10955" s="4">
        <v>40</v>
      </c>
      <c r="BD10955" t="str">
        <f>IF(AND(ADHOC!$G$15="",ADHOC!$S$4=""),"",IF(ADHOC!$G$15&lt;&gt;"",IF(ADHOC!$G$15=LEFT(Domein!$AS10955,LEN(ADHOC!$G$15)),MAX(Domein!BD$1:'Domein'!BD10954)+1,""),IF(ADHOC!$S$4=LEFT(Domein!$AS10955,LEN(ADHOC!$S$4)),MAX(Domein!BD$1:'Domein'!BD10954)+1,"")))</f>
        <v/>
      </c>
    </row>
    <row r="10956" spans="45:56" x14ac:dyDescent="0.2">
      <c r="AS10956" s="4" t="s">
        <v>4486</v>
      </c>
      <c r="AT10956" s="4" t="s">
        <v>4487</v>
      </c>
      <c r="AU10956" s="4" t="s">
        <v>456</v>
      </c>
      <c r="AV10956" s="4" t="s">
        <v>798</v>
      </c>
      <c r="AW10956" s="4" t="s">
        <v>724</v>
      </c>
      <c r="AX10956" s="4"/>
      <c r="AY10956" s="4">
        <v>214325</v>
      </c>
      <c r="AZ10956" s="4">
        <v>469550</v>
      </c>
      <c r="BA10956" s="4" t="s">
        <v>29486</v>
      </c>
      <c r="BB10956" s="4" t="s">
        <v>29487</v>
      </c>
      <c r="BC10956" s="4">
        <v>40</v>
      </c>
      <c r="BD10956" t="str">
        <f>IF(AND(ADHOC!$G$15="",ADHOC!$S$4=""),"",IF(ADHOC!$G$15&lt;&gt;"",IF(ADHOC!$G$15=LEFT(Domein!$AS10956,LEN(ADHOC!$G$15)),MAX(Domein!BD$1:'Domein'!BD10955)+1,""),IF(ADHOC!$S$4=LEFT(Domein!$AS10956,LEN(ADHOC!$S$4)),MAX(Domein!BD$1:'Domein'!BD10955)+1,"")))</f>
        <v/>
      </c>
    </row>
    <row r="10957" spans="45:56" x14ac:dyDescent="0.2">
      <c r="AS10957" s="4" t="s">
        <v>4488</v>
      </c>
      <c r="AT10957" s="4" t="s">
        <v>7167</v>
      </c>
      <c r="AU10957" s="4" t="s">
        <v>456</v>
      </c>
      <c r="AV10957" s="4" t="s">
        <v>798</v>
      </c>
      <c r="AW10957" s="4" t="s">
        <v>724</v>
      </c>
      <c r="AX10957" s="4"/>
      <c r="AY10957" s="4">
        <v>210341</v>
      </c>
      <c r="AZ10957" s="4">
        <v>469407</v>
      </c>
      <c r="BA10957" s="4" t="s">
        <v>29488</v>
      </c>
      <c r="BB10957" s="4" t="s">
        <v>29489</v>
      </c>
      <c r="BC10957" s="4">
        <v>40</v>
      </c>
      <c r="BD10957" t="str">
        <f>IF(AND(ADHOC!$G$15="",ADHOC!$S$4=""),"",IF(ADHOC!$G$15&lt;&gt;"",IF(ADHOC!$G$15=LEFT(Domein!$AS10957,LEN(ADHOC!$G$15)),MAX(Domein!BD$1:'Domein'!BD10956)+1,""),IF(ADHOC!$S$4=LEFT(Domein!$AS10957,LEN(ADHOC!$S$4)),MAX(Domein!BD$1:'Domein'!BD10956)+1,"")))</f>
        <v/>
      </c>
    </row>
    <row r="10958" spans="45:56" x14ac:dyDescent="0.2">
      <c r="AS10958" s="4" t="s">
        <v>4489</v>
      </c>
      <c r="AT10958" s="4" t="s">
        <v>4490</v>
      </c>
      <c r="AU10958" s="4" t="s">
        <v>456</v>
      </c>
      <c r="AV10958" s="4" t="s">
        <v>798</v>
      </c>
      <c r="AW10958" s="4" t="s">
        <v>724</v>
      </c>
      <c r="AX10958" s="4"/>
      <c r="AY10958" s="4">
        <v>212900</v>
      </c>
      <c r="AZ10958" s="4">
        <v>471525</v>
      </c>
      <c r="BA10958" s="4" t="s">
        <v>27423</v>
      </c>
      <c r="BB10958" s="4" t="s">
        <v>29490</v>
      </c>
      <c r="BC10958" s="4">
        <v>40</v>
      </c>
      <c r="BD10958" t="str">
        <f>IF(AND(ADHOC!$G$15="",ADHOC!$S$4=""),"",IF(ADHOC!$G$15&lt;&gt;"",IF(ADHOC!$G$15=LEFT(Domein!$AS10958,LEN(ADHOC!$G$15)),MAX(Domein!BD$1:'Domein'!BD10957)+1,""),IF(ADHOC!$S$4=LEFT(Domein!$AS10958,LEN(ADHOC!$S$4)),MAX(Domein!BD$1:'Domein'!BD10957)+1,"")))</f>
        <v/>
      </c>
    </row>
    <row r="10959" spans="45:56" x14ac:dyDescent="0.2">
      <c r="AS10959" s="4" t="s">
        <v>4491</v>
      </c>
      <c r="AT10959" s="4" t="s">
        <v>7168</v>
      </c>
      <c r="AU10959" s="4" t="s">
        <v>456</v>
      </c>
      <c r="AV10959" s="4" t="s">
        <v>798</v>
      </c>
      <c r="AW10959" s="4" t="s">
        <v>724</v>
      </c>
      <c r="AX10959" s="4"/>
      <c r="AY10959" s="4">
        <v>210713</v>
      </c>
      <c r="AZ10959" s="4">
        <v>472215</v>
      </c>
      <c r="BA10959" s="4" t="s">
        <v>29491</v>
      </c>
      <c r="BB10959" s="4" t="s">
        <v>29492</v>
      </c>
      <c r="BC10959" s="4">
        <v>40</v>
      </c>
      <c r="BD10959" t="str">
        <f>IF(AND(ADHOC!$G$15="",ADHOC!$S$4=""),"",IF(ADHOC!$G$15&lt;&gt;"",IF(ADHOC!$G$15=LEFT(Domein!$AS10959,LEN(ADHOC!$G$15)),MAX(Domein!BD$1:'Domein'!BD10958)+1,""),IF(ADHOC!$S$4=LEFT(Domein!$AS10959,LEN(ADHOC!$S$4)),MAX(Domein!BD$1:'Domein'!BD10958)+1,"")))</f>
        <v/>
      </c>
    </row>
    <row r="10960" spans="45:56" x14ac:dyDescent="0.2">
      <c r="AS10960" s="4" t="s">
        <v>4492</v>
      </c>
      <c r="AT10960" s="4" t="s">
        <v>4493</v>
      </c>
      <c r="AU10960" s="4" t="s">
        <v>456</v>
      </c>
      <c r="AV10960" s="4" t="s">
        <v>798</v>
      </c>
      <c r="AW10960" s="4" t="s">
        <v>724</v>
      </c>
      <c r="AX10960" s="4"/>
      <c r="AY10960" s="4">
        <v>228771</v>
      </c>
      <c r="AZ10960" s="4">
        <v>474011</v>
      </c>
      <c r="BA10960" s="4" t="s">
        <v>29493</v>
      </c>
      <c r="BB10960" s="4" t="s">
        <v>29494</v>
      </c>
      <c r="BC10960" s="4">
        <v>40</v>
      </c>
      <c r="BD10960" t="str">
        <f>IF(AND(ADHOC!$G$15="",ADHOC!$S$4=""),"",IF(ADHOC!$G$15&lt;&gt;"",IF(ADHOC!$G$15=LEFT(Domein!$AS10960,LEN(ADHOC!$G$15)),MAX(Domein!BD$1:'Domein'!BD10959)+1,""),IF(ADHOC!$S$4=LEFT(Domein!$AS10960,LEN(ADHOC!$S$4)),MAX(Domein!BD$1:'Domein'!BD10959)+1,"")))</f>
        <v/>
      </c>
    </row>
    <row r="10961" spans="45:56" x14ac:dyDescent="0.2">
      <c r="AS10961" s="4" t="s">
        <v>4494</v>
      </c>
      <c r="AT10961" s="4" t="s">
        <v>7169</v>
      </c>
      <c r="AU10961" s="4" t="s">
        <v>456</v>
      </c>
      <c r="AV10961" s="4" t="s">
        <v>798</v>
      </c>
      <c r="AW10961" s="4" t="s">
        <v>724</v>
      </c>
      <c r="AX10961" s="4"/>
      <c r="AY10961" s="4">
        <v>221101</v>
      </c>
      <c r="AZ10961" s="4">
        <v>473293</v>
      </c>
      <c r="BA10961" s="4" t="s">
        <v>29495</v>
      </c>
      <c r="BB10961" s="4" t="s">
        <v>29496</v>
      </c>
      <c r="BC10961" s="4">
        <v>40</v>
      </c>
      <c r="BD10961" t="str">
        <f>IF(AND(ADHOC!$G$15="",ADHOC!$S$4=""),"",IF(ADHOC!$G$15&lt;&gt;"",IF(ADHOC!$G$15=LEFT(Domein!$AS10961,LEN(ADHOC!$G$15)),MAX(Domein!BD$1:'Domein'!BD10960)+1,""),IF(ADHOC!$S$4=LEFT(Domein!$AS10961,LEN(ADHOC!$S$4)),MAX(Domein!BD$1:'Domein'!BD10960)+1,"")))</f>
        <v/>
      </c>
    </row>
    <row r="10962" spans="45:56" x14ac:dyDescent="0.2">
      <c r="AS10962" s="4" t="s">
        <v>4495</v>
      </c>
      <c r="AT10962" s="4" t="s">
        <v>4132</v>
      </c>
      <c r="AU10962" s="4" t="s">
        <v>456</v>
      </c>
      <c r="AV10962" s="4" t="s">
        <v>800</v>
      </c>
      <c r="AW10962" s="4" t="s">
        <v>724</v>
      </c>
      <c r="AX10962" s="4"/>
      <c r="AY10962" s="4"/>
      <c r="AZ10962" s="4"/>
      <c r="BA10962" s="4"/>
      <c r="BB10962" s="4"/>
      <c r="BC10962" s="4">
        <v>40</v>
      </c>
      <c r="BD10962" t="str">
        <f>IF(AND(ADHOC!$G$15="",ADHOC!$S$4=""),"",IF(ADHOC!$G$15&lt;&gt;"",IF(ADHOC!$G$15=LEFT(Domein!$AS10962,LEN(ADHOC!$G$15)),MAX(Domein!BD$1:'Domein'!BD10961)+1,""),IF(ADHOC!$S$4=LEFT(Domein!$AS10962,LEN(ADHOC!$S$4)),MAX(Domein!BD$1:'Domein'!BD10961)+1,"")))</f>
        <v/>
      </c>
    </row>
    <row r="10963" spans="45:56" x14ac:dyDescent="0.2">
      <c r="AS10963" s="4" t="s">
        <v>4496</v>
      </c>
      <c r="AT10963" s="4" t="s">
        <v>4134</v>
      </c>
      <c r="AU10963" s="4" t="s">
        <v>456</v>
      </c>
      <c r="AV10963" s="4" t="s">
        <v>798</v>
      </c>
      <c r="AW10963" s="4" t="s">
        <v>724</v>
      </c>
      <c r="AX10963" s="4"/>
      <c r="AY10963" s="4"/>
      <c r="AZ10963" s="4"/>
      <c r="BA10963" s="4"/>
      <c r="BB10963" s="4"/>
      <c r="BC10963" s="4">
        <v>40</v>
      </c>
      <c r="BD10963" t="str">
        <f>IF(AND(ADHOC!$G$15="",ADHOC!$S$4=""),"",IF(ADHOC!$G$15&lt;&gt;"",IF(ADHOC!$G$15=LEFT(Domein!$AS10963,LEN(ADHOC!$G$15)),MAX(Domein!BD$1:'Domein'!BD10962)+1,""),IF(ADHOC!$S$4=LEFT(Domein!$AS10963,LEN(ADHOC!$S$4)),MAX(Domein!BD$1:'Domein'!BD10962)+1,"")))</f>
        <v/>
      </c>
    </row>
    <row r="10964" spans="45:56" x14ac:dyDescent="0.2">
      <c r="AS10964" s="4" t="s">
        <v>4497</v>
      </c>
      <c r="AT10964" s="4" t="s">
        <v>4498</v>
      </c>
      <c r="AU10964" s="4" t="s">
        <v>456</v>
      </c>
      <c r="AV10964" s="4" t="s">
        <v>798</v>
      </c>
      <c r="AW10964" s="4" t="s">
        <v>724</v>
      </c>
      <c r="AX10964" s="4"/>
      <c r="AY10964" s="4">
        <v>208250</v>
      </c>
      <c r="AZ10964" s="4">
        <v>446275</v>
      </c>
      <c r="BA10964" s="4" t="s">
        <v>29497</v>
      </c>
      <c r="BB10964" s="4" t="s">
        <v>29498</v>
      </c>
      <c r="BC10964" s="4">
        <v>40</v>
      </c>
      <c r="BD10964" t="str">
        <f>IF(AND(ADHOC!$G$15="",ADHOC!$S$4=""),"",IF(ADHOC!$G$15&lt;&gt;"",IF(ADHOC!$G$15=LEFT(Domein!$AS10964,LEN(ADHOC!$G$15)),MAX(Domein!BD$1:'Domein'!BD10963)+1,""),IF(ADHOC!$S$4=LEFT(Domein!$AS10964,LEN(ADHOC!$S$4)),MAX(Domein!BD$1:'Domein'!BD10963)+1,"")))</f>
        <v/>
      </c>
    </row>
    <row r="10965" spans="45:56" x14ac:dyDescent="0.2">
      <c r="AS10965" s="4" t="s">
        <v>4499</v>
      </c>
      <c r="AT10965" s="4" t="s">
        <v>4500</v>
      </c>
      <c r="AU10965" s="4" t="s">
        <v>456</v>
      </c>
      <c r="AV10965" s="4" t="s">
        <v>798</v>
      </c>
      <c r="AW10965" s="4" t="s">
        <v>724</v>
      </c>
      <c r="AX10965" s="4"/>
      <c r="AY10965" s="4">
        <v>208250</v>
      </c>
      <c r="AZ10965" s="4">
        <v>446550</v>
      </c>
      <c r="BA10965" s="4" t="s">
        <v>29499</v>
      </c>
      <c r="BB10965" s="4" t="s">
        <v>29500</v>
      </c>
      <c r="BC10965" s="4">
        <v>40</v>
      </c>
      <c r="BD10965" t="str">
        <f>IF(AND(ADHOC!$G$15="",ADHOC!$S$4=""),"",IF(ADHOC!$G$15&lt;&gt;"",IF(ADHOC!$G$15=LEFT(Domein!$AS10965,LEN(ADHOC!$G$15)),MAX(Domein!BD$1:'Domein'!BD10964)+1,""),IF(ADHOC!$S$4=LEFT(Domein!$AS10965,LEN(ADHOC!$S$4)),MAX(Domein!BD$1:'Domein'!BD10964)+1,"")))</f>
        <v/>
      </c>
    </row>
    <row r="10966" spans="45:56" x14ac:dyDescent="0.2">
      <c r="AS10966" s="4" t="s">
        <v>4501</v>
      </c>
      <c r="AT10966" s="4" t="s">
        <v>4502</v>
      </c>
      <c r="AU10966" s="4" t="s">
        <v>456</v>
      </c>
      <c r="AV10966" s="4" t="s">
        <v>798</v>
      </c>
      <c r="AW10966" s="4" t="s">
        <v>724</v>
      </c>
      <c r="AX10966" s="4"/>
      <c r="AY10966" s="4">
        <v>208832</v>
      </c>
      <c r="AZ10966" s="4">
        <v>447015</v>
      </c>
      <c r="BA10966" s="4" t="s">
        <v>29501</v>
      </c>
      <c r="BB10966" s="4" t="s">
        <v>29502</v>
      </c>
      <c r="BC10966" s="4">
        <v>40</v>
      </c>
      <c r="BD10966" t="str">
        <f>IF(AND(ADHOC!$G$15="",ADHOC!$S$4=""),"",IF(ADHOC!$G$15&lt;&gt;"",IF(ADHOC!$G$15=LEFT(Domein!$AS10966,LEN(ADHOC!$G$15)),MAX(Domein!BD$1:'Domein'!BD10965)+1,""),IF(ADHOC!$S$4=LEFT(Domein!$AS10966,LEN(ADHOC!$S$4)),MAX(Domein!BD$1:'Domein'!BD10965)+1,"")))</f>
        <v/>
      </c>
    </row>
    <row r="10967" spans="45:56" x14ac:dyDescent="0.2">
      <c r="AS10967" s="4" t="s">
        <v>4505</v>
      </c>
      <c r="AT10967" s="4" t="s">
        <v>4506</v>
      </c>
      <c r="AU10967" s="4" t="s">
        <v>456</v>
      </c>
      <c r="AV10967" s="4" t="s">
        <v>798</v>
      </c>
      <c r="AW10967" s="4" t="s">
        <v>724</v>
      </c>
      <c r="AX10967" s="4"/>
      <c r="AY10967" s="4">
        <v>204800</v>
      </c>
      <c r="AZ10967" s="4">
        <v>448830</v>
      </c>
      <c r="BA10967" s="4" t="s">
        <v>29503</v>
      </c>
      <c r="BB10967" s="4" t="s">
        <v>29504</v>
      </c>
      <c r="BC10967" s="4">
        <v>40</v>
      </c>
      <c r="BD10967" t="str">
        <f>IF(AND(ADHOC!$G$15="",ADHOC!$S$4=""),"",IF(ADHOC!$G$15&lt;&gt;"",IF(ADHOC!$G$15=LEFT(Domein!$AS10967,LEN(ADHOC!$G$15)),MAX(Domein!BD$1:'Domein'!BD10966)+1,""),IF(ADHOC!$S$4=LEFT(Domein!$AS10967,LEN(ADHOC!$S$4)),MAX(Domein!BD$1:'Domein'!BD10966)+1,"")))</f>
        <v/>
      </c>
    </row>
    <row r="10968" spans="45:56" x14ac:dyDescent="0.2">
      <c r="AS10968" s="4" t="s">
        <v>38237</v>
      </c>
      <c r="AT10968" s="4" t="s">
        <v>38238</v>
      </c>
      <c r="AU10968" s="4" t="s">
        <v>456</v>
      </c>
      <c r="AV10968" s="4" t="s">
        <v>21516</v>
      </c>
      <c r="AW10968" s="4" t="s">
        <v>724</v>
      </c>
      <c r="AX10968" s="4"/>
      <c r="AY10968" s="4">
        <v>204882</v>
      </c>
      <c r="AZ10968" s="4">
        <v>448795</v>
      </c>
      <c r="BA10968" s="4" t="s">
        <v>38239</v>
      </c>
      <c r="BB10968" s="4" t="s">
        <v>38240</v>
      </c>
      <c r="BC10968" s="4">
        <v>40</v>
      </c>
      <c r="BD10968" t="str">
        <f>IF(AND(ADHOC!$G$15="",ADHOC!$S$4=""),"",IF(ADHOC!$G$15&lt;&gt;"",IF(ADHOC!$G$15=LEFT(Domein!$AS10968,LEN(ADHOC!$G$15)),MAX(Domein!BD$1:'Domein'!BD10967)+1,""),IF(ADHOC!$S$4=LEFT(Domein!$AS10968,LEN(ADHOC!$S$4)),MAX(Domein!BD$1:'Domein'!BD10967)+1,"")))</f>
        <v/>
      </c>
    </row>
    <row r="10969" spans="45:56" x14ac:dyDescent="0.2">
      <c r="AS10969" s="4" t="s">
        <v>4507</v>
      </c>
      <c r="AT10969" s="4" t="s">
        <v>4508</v>
      </c>
      <c r="AU10969" s="4" t="s">
        <v>456</v>
      </c>
      <c r="AV10969" s="4" t="s">
        <v>798</v>
      </c>
      <c r="AW10969" s="4" t="s">
        <v>724</v>
      </c>
      <c r="AX10969" s="4"/>
      <c r="AY10969" s="4">
        <v>203375</v>
      </c>
      <c r="AZ10969" s="4">
        <v>453540</v>
      </c>
      <c r="BA10969" s="4" t="s">
        <v>29505</v>
      </c>
      <c r="BB10969" s="4" t="s">
        <v>29506</v>
      </c>
      <c r="BC10969" s="4">
        <v>40</v>
      </c>
      <c r="BD10969" t="str">
        <f>IF(AND(ADHOC!$G$15="",ADHOC!$S$4=""),"",IF(ADHOC!$G$15&lt;&gt;"",IF(ADHOC!$G$15=LEFT(Domein!$AS10969,LEN(ADHOC!$G$15)),MAX(Domein!BD$1:'Domein'!BD10968)+1,""),IF(ADHOC!$S$4=LEFT(Domein!$AS10969,LEN(ADHOC!$S$4)),MAX(Domein!BD$1:'Domein'!BD10968)+1,"")))</f>
        <v/>
      </c>
    </row>
    <row r="10970" spans="45:56" x14ac:dyDescent="0.2">
      <c r="AS10970" s="4" t="s">
        <v>38241</v>
      </c>
      <c r="AT10970" s="4" t="s">
        <v>34420</v>
      </c>
      <c r="AU10970" s="4" t="s">
        <v>456</v>
      </c>
      <c r="AV10970" s="4" t="s">
        <v>21516</v>
      </c>
      <c r="AW10970" s="4" t="s">
        <v>724</v>
      </c>
      <c r="AX10970" s="4"/>
      <c r="AY10970" s="4">
        <v>204310</v>
      </c>
      <c r="AZ10970" s="4">
        <v>450360</v>
      </c>
      <c r="BA10970" s="4" t="s">
        <v>38242</v>
      </c>
      <c r="BB10970" s="4" t="s">
        <v>24231</v>
      </c>
      <c r="BC10970" s="4">
        <v>40</v>
      </c>
      <c r="BD10970" t="str">
        <f>IF(AND(ADHOC!$G$15="",ADHOC!$S$4=""),"",IF(ADHOC!$G$15&lt;&gt;"",IF(ADHOC!$G$15=LEFT(Domein!$AS10970,LEN(ADHOC!$G$15)),MAX(Domein!BD$1:'Domein'!BD10969)+1,""),IF(ADHOC!$S$4=LEFT(Domein!$AS10970,LEN(ADHOC!$S$4)),MAX(Domein!BD$1:'Domein'!BD10969)+1,"")))</f>
        <v/>
      </c>
    </row>
    <row r="10971" spans="45:56" x14ac:dyDescent="0.2">
      <c r="AS10971" s="4" t="s">
        <v>4503</v>
      </c>
      <c r="AT10971" s="4" t="s">
        <v>4504</v>
      </c>
      <c r="AU10971" s="4" t="s">
        <v>456</v>
      </c>
      <c r="AV10971" s="4" t="s">
        <v>798</v>
      </c>
      <c r="AW10971" s="4" t="s">
        <v>724</v>
      </c>
      <c r="AX10971" s="4"/>
      <c r="AY10971" s="4">
        <v>199678</v>
      </c>
      <c r="AZ10971" s="4">
        <v>435900</v>
      </c>
      <c r="BA10971" s="4" t="s">
        <v>29507</v>
      </c>
      <c r="BB10971" s="4" t="s">
        <v>29508</v>
      </c>
      <c r="BC10971" s="4">
        <v>40</v>
      </c>
      <c r="BD10971" t="str">
        <f>IF(AND(ADHOC!$G$15="",ADHOC!$S$4=""),"",IF(ADHOC!$G$15&lt;&gt;"",IF(ADHOC!$G$15=LEFT(Domein!$AS10971,LEN(ADHOC!$G$15)),MAX(Domein!BD$1:'Domein'!BD10970)+1,""),IF(ADHOC!$S$4=LEFT(Domein!$AS10971,LEN(ADHOC!$S$4)),MAX(Domein!BD$1:'Domein'!BD10970)+1,"")))</f>
        <v/>
      </c>
    </row>
    <row r="10972" spans="45:56" x14ac:dyDescent="0.2">
      <c r="AS10972" s="4" t="s">
        <v>4509</v>
      </c>
      <c r="AT10972" s="4" t="s">
        <v>4510</v>
      </c>
      <c r="AU10972" s="4" t="s">
        <v>456</v>
      </c>
      <c r="AV10972" s="4" t="s">
        <v>798</v>
      </c>
      <c r="AW10972" s="4" t="s">
        <v>724</v>
      </c>
      <c r="AX10972" s="4"/>
      <c r="AY10972" s="4">
        <v>216917</v>
      </c>
      <c r="AZ10972" s="4">
        <v>441988</v>
      </c>
      <c r="BA10972" s="4" t="s">
        <v>29509</v>
      </c>
      <c r="BB10972" s="4" t="s">
        <v>29510</v>
      </c>
      <c r="BC10972" s="4">
        <v>40</v>
      </c>
      <c r="BD10972" t="str">
        <f>IF(AND(ADHOC!$G$15="",ADHOC!$S$4=""),"",IF(ADHOC!$G$15&lt;&gt;"",IF(ADHOC!$G$15=LEFT(Domein!$AS10972,LEN(ADHOC!$G$15)),MAX(Domein!BD$1:'Domein'!BD10971)+1,""),IF(ADHOC!$S$4=LEFT(Domein!$AS10972,LEN(ADHOC!$S$4)),MAX(Domein!BD$1:'Domein'!BD10971)+1,"")))</f>
        <v/>
      </c>
    </row>
    <row r="10973" spans="45:56" x14ac:dyDescent="0.2">
      <c r="AS10973" s="4" t="s">
        <v>4511</v>
      </c>
      <c r="AT10973" s="4" t="s">
        <v>4512</v>
      </c>
      <c r="AU10973" s="4" t="s">
        <v>456</v>
      </c>
      <c r="AV10973" s="4" t="s">
        <v>798</v>
      </c>
      <c r="AW10973" s="4" t="s">
        <v>724</v>
      </c>
      <c r="AX10973" s="4"/>
      <c r="AY10973" s="4">
        <v>218182</v>
      </c>
      <c r="AZ10973" s="4">
        <v>443725</v>
      </c>
      <c r="BA10973" s="4" t="s">
        <v>29511</v>
      </c>
      <c r="BB10973" s="4" t="s">
        <v>29512</v>
      </c>
      <c r="BC10973" s="4">
        <v>40</v>
      </c>
      <c r="BD10973" t="str">
        <f>IF(AND(ADHOC!$G$15="",ADHOC!$S$4=""),"",IF(ADHOC!$G$15&lt;&gt;"",IF(ADHOC!$G$15=LEFT(Domein!$AS10973,LEN(ADHOC!$G$15)),MAX(Domein!BD$1:'Domein'!BD10972)+1,""),IF(ADHOC!$S$4=LEFT(Domein!$AS10973,LEN(ADHOC!$S$4)),MAX(Domein!BD$1:'Domein'!BD10972)+1,"")))</f>
        <v/>
      </c>
    </row>
    <row r="10974" spans="45:56" x14ac:dyDescent="0.2">
      <c r="AS10974" s="4" t="s">
        <v>4513</v>
      </c>
      <c r="AT10974" s="4" t="s">
        <v>4514</v>
      </c>
      <c r="AU10974" s="4" t="s">
        <v>456</v>
      </c>
      <c r="AV10974" s="4" t="s">
        <v>798</v>
      </c>
      <c r="AW10974" s="4" t="s">
        <v>724</v>
      </c>
      <c r="AX10974" s="4"/>
      <c r="AY10974" s="4">
        <v>217700</v>
      </c>
      <c r="AZ10974" s="4">
        <v>440300</v>
      </c>
      <c r="BA10974" s="4" t="s">
        <v>29513</v>
      </c>
      <c r="BB10974" s="4" t="s">
        <v>29514</v>
      </c>
      <c r="BC10974" s="4">
        <v>40</v>
      </c>
      <c r="BD10974" t="str">
        <f>IF(AND(ADHOC!$G$15="",ADHOC!$S$4=""),"",IF(ADHOC!$G$15&lt;&gt;"",IF(ADHOC!$G$15=LEFT(Domein!$AS10974,LEN(ADHOC!$G$15)),MAX(Domein!BD$1:'Domein'!BD10973)+1,""),IF(ADHOC!$S$4=LEFT(Domein!$AS10974,LEN(ADHOC!$S$4)),MAX(Domein!BD$1:'Domein'!BD10973)+1,"")))</f>
        <v/>
      </c>
    </row>
    <row r="10975" spans="45:56" x14ac:dyDescent="0.2">
      <c r="AS10975" s="4" t="s">
        <v>4515</v>
      </c>
      <c r="AT10975" s="4" t="s">
        <v>4516</v>
      </c>
      <c r="AU10975" s="4" t="s">
        <v>456</v>
      </c>
      <c r="AV10975" s="4" t="s">
        <v>798</v>
      </c>
      <c r="AW10975" s="4" t="s">
        <v>724</v>
      </c>
      <c r="AX10975" s="4"/>
      <c r="AY10975" s="4">
        <v>217550</v>
      </c>
      <c r="AZ10975" s="4">
        <v>440750</v>
      </c>
      <c r="BA10975" s="4" t="s">
        <v>29515</v>
      </c>
      <c r="BB10975" s="4" t="s">
        <v>29516</v>
      </c>
      <c r="BC10975" s="4">
        <v>40</v>
      </c>
      <c r="BD10975" t="str">
        <f>IF(AND(ADHOC!$G$15="",ADHOC!$S$4=""),"",IF(ADHOC!$G$15&lt;&gt;"",IF(ADHOC!$G$15=LEFT(Domein!$AS10975,LEN(ADHOC!$G$15)),MAX(Domein!BD$1:'Domein'!BD10974)+1,""),IF(ADHOC!$S$4=LEFT(Domein!$AS10975,LEN(ADHOC!$S$4)),MAX(Domein!BD$1:'Domein'!BD10974)+1,"")))</f>
        <v/>
      </c>
    </row>
    <row r="10976" spans="45:56" x14ac:dyDescent="0.2">
      <c r="AS10976" s="4" t="s">
        <v>4517</v>
      </c>
      <c r="AT10976" s="4" t="s">
        <v>4518</v>
      </c>
      <c r="AU10976" s="4" t="s">
        <v>456</v>
      </c>
      <c r="AV10976" s="4" t="s">
        <v>798</v>
      </c>
      <c r="AW10976" s="4" t="s">
        <v>724</v>
      </c>
      <c r="AX10976" s="4"/>
      <c r="AY10976" s="4">
        <v>218925</v>
      </c>
      <c r="AZ10976" s="4">
        <v>442575</v>
      </c>
      <c r="BA10976" s="4" t="s">
        <v>29517</v>
      </c>
      <c r="BB10976" s="4" t="s">
        <v>29518</v>
      </c>
      <c r="BC10976" s="4">
        <v>40</v>
      </c>
      <c r="BD10976" t="str">
        <f>IF(AND(ADHOC!$G$15="",ADHOC!$S$4=""),"",IF(ADHOC!$G$15&lt;&gt;"",IF(ADHOC!$G$15=LEFT(Domein!$AS10976,LEN(ADHOC!$G$15)),MAX(Domein!BD$1:'Domein'!BD10975)+1,""),IF(ADHOC!$S$4=LEFT(Domein!$AS10976,LEN(ADHOC!$S$4)),MAX(Domein!BD$1:'Domein'!BD10975)+1,"")))</f>
        <v/>
      </c>
    </row>
    <row r="10977" spans="45:56" x14ac:dyDescent="0.2">
      <c r="AS10977" s="4" t="s">
        <v>4519</v>
      </c>
      <c r="AT10977" s="4" t="s">
        <v>4520</v>
      </c>
      <c r="AU10977" s="4" t="s">
        <v>456</v>
      </c>
      <c r="AV10977" s="4" t="s">
        <v>798</v>
      </c>
      <c r="AW10977" s="4" t="s">
        <v>724</v>
      </c>
      <c r="AX10977" s="4"/>
      <c r="AY10977" s="4">
        <v>215965</v>
      </c>
      <c r="AZ10977" s="4">
        <v>440523</v>
      </c>
      <c r="BA10977" s="4" t="s">
        <v>29519</v>
      </c>
      <c r="BB10977" s="4" t="s">
        <v>29520</v>
      </c>
      <c r="BC10977" s="4">
        <v>40</v>
      </c>
      <c r="BD10977" t="str">
        <f>IF(AND(ADHOC!$G$15="",ADHOC!$S$4=""),"",IF(ADHOC!$G$15&lt;&gt;"",IF(ADHOC!$G$15=LEFT(Domein!$AS10977,LEN(ADHOC!$G$15)),MAX(Domein!BD$1:'Domein'!BD10976)+1,""),IF(ADHOC!$S$4=LEFT(Domein!$AS10977,LEN(ADHOC!$S$4)),MAX(Domein!BD$1:'Domein'!BD10976)+1,"")))</f>
        <v/>
      </c>
    </row>
    <row r="10978" spans="45:56" x14ac:dyDescent="0.2">
      <c r="AS10978" s="4" t="s">
        <v>4521</v>
      </c>
      <c r="AT10978" s="4" t="s">
        <v>4522</v>
      </c>
      <c r="AU10978" s="4" t="s">
        <v>456</v>
      </c>
      <c r="AV10978" s="4" t="s">
        <v>798</v>
      </c>
      <c r="AW10978" s="4" t="s">
        <v>724</v>
      </c>
      <c r="AX10978" s="4"/>
      <c r="AY10978" s="4">
        <v>215692</v>
      </c>
      <c r="AZ10978" s="4">
        <v>442067</v>
      </c>
      <c r="BA10978" s="4" t="s">
        <v>29521</v>
      </c>
      <c r="BB10978" s="4" t="s">
        <v>29522</v>
      </c>
      <c r="BC10978" s="4">
        <v>40</v>
      </c>
      <c r="BD10978" t="str">
        <f>IF(AND(ADHOC!$G$15="",ADHOC!$S$4=""),"",IF(ADHOC!$G$15&lt;&gt;"",IF(ADHOC!$G$15=LEFT(Domein!$AS10978,LEN(ADHOC!$G$15)),MAX(Domein!BD$1:'Domein'!BD10977)+1,""),IF(ADHOC!$S$4=LEFT(Domein!$AS10978,LEN(ADHOC!$S$4)),MAX(Domein!BD$1:'Domein'!BD10977)+1,"")))</f>
        <v/>
      </c>
    </row>
    <row r="10979" spans="45:56" x14ac:dyDescent="0.2">
      <c r="AS10979" s="4" t="s">
        <v>4523</v>
      </c>
      <c r="AT10979" s="4" t="s">
        <v>4524</v>
      </c>
      <c r="AU10979" s="4" t="s">
        <v>456</v>
      </c>
      <c r="AV10979" s="4" t="s">
        <v>798</v>
      </c>
      <c r="AW10979" s="4" t="s">
        <v>724</v>
      </c>
      <c r="AX10979" s="4"/>
      <c r="AY10979" s="4">
        <v>215756</v>
      </c>
      <c r="AZ10979" s="4">
        <v>442250</v>
      </c>
      <c r="BA10979" s="4" t="s">
        <v>29523</v>
      </c>
      <c r="BB10979" s="4" t="s">
        <v>29524</v>
      </c>
      <c r="BC10979" s="4">
        <v>40</v>
      </c>
      <c r="BD10979" t="str">
        <f>IF(AND(ADHOC!$G$15="",ADHOC!$S$4=""),"",IF(ADHOC!$G$15&lt;&gt;"",IF(ADHOC!$G$15=LEFT(Domein!$AS10979,LEN(ADHOC!$G$15)),MAX(Domein!BD$1:'Domein'!BD10978)+1,""),IF(ADHOC!$S$4=LEFT(Domein!$AS10979,LEN(ADHOC!$S$4)),MAX(Domein!BD$1:'Domein'!BD10978)+1,"")))</f>
        <v/>
      </c>
    </row>
    <row r="10980" spans="45:56" x14ac:dyDescent="0.2">
      <c r="AS10980" s="4" t="s">
        <v>4525</v>
      </c>
      <c r="AT10980" s="4" t="s">
        <v>4526</v>
      </c>
      <c r="AU10980" s="4" t="s">
        <v>456</v>
      </c>
      <c r="AV10980" s="4" t="s">
        <v>798</v>
      </c>
      <c r="AW10980" s="4" t="s">
        <v>724</v>
      </c>
      <c r="AX10980" s="4"/>
      <c r="AY10980" s="4">
        <v>215824</v>
      </c>
      <c r="AZ10980" s="4">
        <v>442298</v>
      </c>
      <c r="BA10980" s="4" t="s">
        <v>29525</v>
      </c>
      <c r="BB10980" s="4" t="s">
        <v>29526</v>
      </c>
      <c r="BC10980" s="4">
        <v>40</v>
      </c>
      <c r="BD10980" t="str">
        <f>IF(AND(ADHOC!$G$15="",ADHOC!$S$4=""),"",IF(ADHOC!$G$15&lt;&gt;"",IF(ADHOC!$G$15=LEFT(Domein!$AS10980,LEN(ADHOC!$G$15)),MAX(Domein!BD$1:'Domein'!BD10979)+1,""),IF(ADHOC!$S$4=LEFT(Domein!$AS10980,LEN(ADHOC!$S$4)),MAX(Domein!BD$1:'Domein'!BD10979)+1,"")))</f>
        <v/>
      </c>
    </row>
    <row r="10981" spans="45:56" x14ac:dyDescent="0.2">
      <c r="AS10981" s="4" t="s">
        <v>4527</v>
      </c>
      <c r="AT10981" s="4" t="s">
        <v>4528</v>
      </c>
      <c r="AU10981" s="4" t="s">
        <v>456</v>
      </c>
      <c r="AV10981" s="4" t="s">
        <v>798</v>
      </c>
      <c r="AW10981" s="4" t="s">
        <v>724</v>
      </c>
      <c r="AX10981" s="4"/>
      <c r="AY10981" s="4">
        <v>215902</v>
      </c>
      <c r="AZ10981" s="4">
        <v>442787</v>
      </c>
      <c r="BA10981" s="4" t="s">
        <v>29527</v>
      </c>
      <c r="BB10981" s="4" t="s">
        <v>29528</v>
      </c>
      <c r="BC10981" s="4">
        <v>40</v>
      </c>
      <c r="BD10981" t="str">
        <f>IF(AND(ADHOC!$G$15="",ADHOC!$S$4=""),"",IF(ADHOC!$G$15&lt;&gt;"",IF(ADHOC!$G$15=LEFT(Domein!$AS10981,LEN(ADHOC!$G$15)),MAX(Domein!BD$1:'Domein'!BD10980)+1,""),IF(ADHOC!$S$4=LEFT(Domein!$AS10981,LEN(ADHOC!$S$4)),MAX(Domein!BD$1:'Domein'!BD10980)+1,"")))</f>
        <v/>
      </c>
    </row>
    <row r="10982" spans="45:56" x14ac:dyDescent="0.2">
      <c r="AS10982" s="4" t="s">
        <v>4529</v>
      </c>
      <c r="AT10982" s="4" t="s">
        <v>4530</v>
      </c>
      <c r="AU10982" s="4" t="s">
        <v>456</v>
      </c>
      <c r="AV10982" s="4" t="s">
        <v>798</v>
      </c>
      <c r="AW10982" s="4" t="s">
        <v>724</v>
      </c>
      <c r="AX10982" s="4"/>
      <c r="AY10982" s="4">
        <v>199800</v>
      </c>
      <c r="AZ10982" s="4">
        <v>441600</v>
      </c>
      <c r="BA10982" s="4" t="s">
        <v>29529</v>
      </c>
      <c r="BB10982" s="4" t="s">
        <v>29530</v>
      </c>
      <c r="BC10982" s="4">
        <v>40</v>
      </c>
      <c r="BD10982" t="str">
        <f>IF(AND(ADHOC!$G$15="",ADHOC!$S$4=""),"",IF(ADHOC!$G$15&lt;&gt;"",IF(ADHOC!$G$15=LEFT(Domein!$AS10982,LEN(ADHOC!$G$15)),MAX(Domein!BD$1:'Domein'!BD10981)+1,""),IF(ADHOC!$S$4=LEFT(Domein!$AS10982,LEN(ADHOC!$S$4)),MAX(Domein!BD$1:'Domein'!BD10981)+1,"")))</f>
        <v/>
      </c>
    </row>
    <row r="10983" spans="45:56" x14ac:dyDescent="0.2">
      <c r="AS10983" s="4" t="s">
        <v>4531</v>
      </c>
      <c r="AT10983" s="4" t="s">
        <v>4532</v>
      </c>
      <c r="AU10983" s="4" t="s">
        <v>456</v>
      </c>
      <c r="AV10983" s="4" t="s">
        <v>798</v>
      </c>
      <c r="AW10983" s="4" t="s">
        <v>724</v>
      </c>
      <c r="AX10983" s="4"/>
      <c r="AY10983" s="4">
        <v>200300</v>
      </c>
      <c r="AZ10983" s="4">
        <v>442800</v>
      </c>
      <c r="BA10983" s="4" t="s">
        <v>29531</v>
      </c>
      <c r="BB10983" s="4" t="s">
        <v>29532</v>
      </c>
      <c r="BC10983" s="4">
        <v>40</v>
      </c>
      <c r="BD10983" t="str">
        <f>IF(AND(ADHOC!$G$15="",ADHOC!$S$4=""),"",IF(ADHOC!$G$15&lt;&gt;"",IF(ADHOC!$G$15=LEFT(Domein!$AS10983,LEN(ADHOC!$G$15)),MAX(Domein!BD$1:'Domein'!BD10982)+1,""),IF(ADHOC!$S$4=LEFT(Domein!$AS10983,LEN(ADHOC!$S$4)),MAX(Domein!BD$1:'Domein'!BD10982)+1,"")))</f>
        <v/>
      </c>
    </row>
    <row r="10984" spans="45:56" x14ac:dyDescent="0.2">
      <c r="AS10984" s="4" t="s">
        <v>4533</v>
      </c>
      <c r="AT10984" s="4" t="s">
        <v>4534</v>
      </c>
      <c r="AU10984" s="4" t="s">
        <v>456</v>
      </c>
      <c r="AV10984" s="4" t="s">
        <v>798</v>
      </c>
      <c r="AW10984" s="4" t="s">
        <v>724</v>
      </c>
      <c r="AX10984" s="4"/>
      <c r="AY10984" s="4">
        <v>198668</v>
      </c>
      <c r="AZ10984" s="4">
        <v>438332</v>
      </c>
      <c r="BA10984" s="4" t="s">
        <v>29533</v>
      </c>
      <c r="BB10984" s="4" t="s">
        <v>29534</v>
      </c>
      <c r="BC10984" s="4">
        <v>40</v>
      </c>
      <c r="BD10984" t="str">
        <f>IF(AND(ADHOC!$G$15="",ADHOC!$S$4=""),"",IF(ADHOC!$G$15&lt;&gt;"",IF(ADHOC!$G$15=LEFT(Domein!$AS10984,LEN(ADHOC!$G$15)),MAX(Domein!BD$1:'Domein'!BD10983)+1,""),IF(ADHOC!$S$4=LEFT(Domein!$AS10984,LEN(ADHOC!$S$4)),MAX(Domein!BD$1:'Domein'!BD10983)+1,"")))</f>
        <v/>
      </c>
    </row>
    <row r="10985" spans="45:56" x14ac:dyDescent="0.2">
      <c r="AS10985" s="4" t="s">
        <v>21042</v>
      </c>
      <c r="AT10985" s="4" t="s">
        <v>21043</v>
      </c>
      <c r="AU10985" s="4" t="s">
        <v>456</v>
      </c>
      <c r="AV10985" s="4" t="s">
        <v>798</v>
      </c>
      <c r="AW10985" s="4" t="s">
        <v>724</v>
      </c>
      <c r="AX10985" s="4"/>
      <c r="AY10985" s="4">
        <v>200595</v>
      </c>
      <c r="AZ10985" s="4">
        <v>443193</v>
      </c>
      <c r="BA10985" s="4" t="s">
        <v>29535</v>
      </c>
      <c r="BB10985" s="4" t="s">
        <v>29536</v>
      </c>
      <c r="BC10985" s="4">
        <v>40</v>
      </c>
      <c r="BD10985" t="str">
        <f>IF(AND(ADHOC!$G$15="",ADHOC!$S$4=""),"",IF(ADHOC!$G$15&lt;&gt;"",IF(ADHOC!$G$15=LEFT(Domein!$AS10985,LEN(ADHOC!$G$15)),MAX(Domein!BD$1:'Domein'!BD10984)+1,""),IF(ADHOC!$S$4=LEFT(Domein!$AS10985,LEN(ADHOC!$S$4)),MAX(Domein!BD$1:'Domein'!BD10984)+1,"")))</f>
        <v/>
      </c>
    </row>
    <row r="10986" spans="45:56" x14ac:dyDescent="0.2">
      <c r="AS10986" s="4" t="s">
        <v>4535</v>
      </c>
      <c r="AT10986" s="4" t="s">
        <v>4536</v>
      </c>
      <c r="AU10986" s="4" t="s">
        <v>456</v>
      </c>
      <c r="AV10986" s="4" t="s">
        <v>798</v>
      </c>
      <c r="AW10986" s="4" t="s">
        <v>724</v>
      </c>
      <c r="AX10986" s="4"/>
      <c r="AY10986" s="4">
        <v>197298</v>
      </c>
      <c r="AZ10986" s="4">
        <v>440606</v>
      </c>
      <c r="BA10986" s="4" t="s">
        <v>29537</v>
      </c>
      <c r="BB10986" s="4" t="s">
        <v>29538</v>
      </c>
      <c r="BC10986" s="4">
        <v>40</v>
      </c>
      <c r="BD10986" t="str">
        <f>IF(AND(ADHOC!$G$15="",ADHOC!$S$4=""),"",IF(ADHOC!$G$15&lt;&gt;"",IF(ADHOC!$G$15=LEFT(Domein!$AS10986,LEN(ADHOC!$G$15)),MAX(Domein!BD$1:'Domein'!BD10985)+1,""),IF(ADHOC!$S$4=LEFT(Domein!$AS10986,LEN(ADHOC!$S$4)),MAX(Domein!BD$1:'Domein'!BD10985)+1,"")))</f>
        <v/>
      </c>
    </row>
    <row r="10987" spans="45:56" x14ac:dyDescent="0.2">
      <c r="AS10987" s="4" t="s">
        <v>14713</v>
      </c>
      <c r="AT10987" s="4" t="s">
        <v>14714</v>
      </c>
      <c r="AU10987" s="4" t="s">
        <v>456</v>
      </c>
      <c r="AV10987" s="4" t="s">
        <v>799</v>
      </c>
      <c r="AW10987" s="4" t="s">
        <v>724</v>
      </c>
      <c r="AX10987" s="4"/>
      <c r="AY10987" s="4">
        <v>197080</v>
      </c>
      <c r="AZ10987" s="4">
        <v>440025</v>
      </c>
      <c r="BA10987" s="4" t="s">
        <v>29539</v>
      </c>
      <c r="BB10987" s="4" t="s">
        <v>29540</v>
      </c>
      <c r="BC10987" s="4">
        <v>40</v>
      </c>
      <c r="BD10987" t="str">
        <f>IF(AND(ADHOC!$G$15="",ADHOC!$S$4=""),"",IF(ADHOC!$G$15&lt;&gt;"",IF(ADHOC!$G$15=LEFT(Domein!$AS10987,LEN(ADHOC!$G$15)),MAX(Domein!BD$1:'Domein'!BD10986)+1,""),IF(ADHOC!$S$4=LEFT(Domein!$AS10987,LEN(ADHOC!$S$4)),MAX(Domein!BD$1:'Domein'!BD10986)+1,"")))</f>
        <v/>
      </c>
    </row>
    <row r="10988" spans="45:56" x14ac:dyDescent="0.2">
      <c r="AS10988" s="4" t="s">
        <v>4537</v>
      </c>
      <c r="AT10988" s="4" t="s">
        <v>4538</v>
      </c>
      <c r="AU10988" s="4" t="s">
        <v>456</v>
      </c>
      <c r="AV10988" s="4" t="s">
        <v>798</v>
      </c>
      <c r="AW10988" s="4" t="s">
        <v>724</v>
      </c>
      <c r="AX10988" s="4"/>
      <c r="AY10988" s="4">
        <v>198906</v>
      </c>
      <c r="AZ10988" s="4">
        <v>439104</v>
      </c>
      <c r="BA10988" s="4" t="s">
        <v>29541</v>
      </c>
      <c r="BB10988" s="4" t="s">
        <v>29542</v>
      </c>
      <c r="BC10988" s="4">
        <v>40</v>
      </c>
      <c r="BD10988" t="str">
        <f>IF(AND(ADHOC!$G$15="",ADHOC!$S$4=""),"",IF(ADHOC!$G$15&lt;&gt;"",IF(ADHOC!$G$15=LEFT(Domein!$AS10988,LEN(ADHOC!$G$15)),MAX(Domein!BD$1:'Domein'!BD10987)+1,""),IF(ADHOC!$S$4=LEFT(Domein!$AS10988,LEN(ADHOC!$S$4)),MAX(Domein!BD$1:'Domein'!BD10987)+1,"")))</f>
        <v/>
      </c>
    </row>
    <row r="10989" spans="45:56" x14ac:dyDescent="0.2">
      <c r="AS10989" s="4" t="s">
        <v>4539</v>
      </c>
      <c r="AT10989" s="4" t="s">
        <v>4540</v>
      </c>
      <c r="AU10989" s="4" t="s">
        <v>456</v>
      </c>
      <c r="AV10989" s="4" t="s">
        <v>798</v>
      </c>
      <c r="AW10989" s="4" t="s">
        <v>724</v>
      </c>
      <c r="AX10989" s="4"/>
      <c r="AY10989" s="4">
        <v>198578</v>
      </c>
      <c r="AZ10989" s="4">
        <v>439367</v>
      </c>
      <c r="BA10989" s="4" t="s">
        <v>29543</v>
      </c>
      <c r="BB10989" s="4" t="s">
        <v>29544</v>
      </c>
      <c r="BC10989" s="4">
        <v>40</v>
      </c>
      <c r="BD10989" t="str">
        <f>IF(AND(ADHOC!$G$15="",ADHOC!$S$4=""),"",IF(ADHOC!$G$15&lt;&gt;"",IF(ADHOC!$G$15=LEFT(Domein!$AS10989,LEN(ADHOC!$G$15)),MAX(Domein!BD$1:'Domein'!BD10988)+1,""),IF(ADHOC!$S$4=LEFT(Domein!$AS10989,LEN(ADHOC!$S$4)),MAX(Domein!BD$1:'Domein'!BD10988)+1,"")))</f>
        <v/>
      </c>
    </row>
    <row r="10990" spans="45:56" x14ac:dyDescent="0.2">
      <c r="AS10990" s="4" t="s">
        <v>4541</v>
      </c>
      <c r="AT10990" s="4" t="s">
        <v>4542</v>
      </c>
      <c r="AU10990" s="4" t="s">
        <v>456</v>
      </c>
      <c r="AV10990" s="4" t="s">
        <v>798</v>
      </c>
      <c r="AW10990" s="4" t="s">
        <v>724</v>
      </c>
      <c r="AX10990" s="4"/>
      <c r="AY10990" s="4">
        <v>198377</v>
      </c>
      <c r="AZ10990" s="4">
        <v>439902</v>
      </c>
      <c r="BA10990" s="4" t="s">
        <v>29545</v>
      </c>
      <c r="BB10990" s="4" t="s">
        <v>29546</v>
      </c>
      <c r="BC10990" s="4">
        <v>40</v>
      </c>
      <c r="BD10990" t="str">
        <f>IF(AND(ADHOC!$G$15="",ADHOC!$S$4=""),"",IF(ADHOC!$G$15&lt;&gt;"",IF(ADHOC!$G$15=LEFT(Domein!$AS10990,LEN(ADHOC!$G$15)),MAX(Domein!BD$1:'Domein'!BD10989)+1,""),IF(ADHOC!$S$4=LEFT(Domein!$AS10990,LEN(ADHOC!$S$4)),MAX(Domein!BD$1:'Domein'!BD10989)+1,"")))</f>
        <v/>
      </c>
    </row>
    <row r="10991" spans="45:56" x14ac:dyDescent="0.2">
      <c r="AS10991" s="4" t="s">
        <v>4543</v>
      </c>
      <c r="AT10991" s="4" t="s">
        <v>4544</v>
      </c>
      <c r="AU10991" s="4" t="s">
        <v>456</v>
      </c>
      <c r="AV10991" s="4" t="s">
        <v>798</v>
      </c>
      <c r="AW10991" s="4" t="s">
        <v>724</v>
      </c>
      <c r="AX10991" s="4"/>
      <c r="AY10991" s="4">
        <v>198642</v>
      </c>
      <c r="AZ10991" s="4">
        <v>440904</v>
      </c>
      <c r="BA10991" s="4" t="s">
        <v>29547</v>
      </c>
      <c r="BB10991" s="4" t="s">
        <v>29548</v>
      </c>
      <c r="BC10991" s="4">
        <v>40</v>
      </c>
      <c r="BD10991" t="str">
        <f>IF(AND(ADHOC!$G$15="",ADHOC!$S$4=""),"",IF(ADHOC!$G$15&lt;&gt;"",IF(ADHOC!$G$15=LEFT(Domein!$AS10991,LEN(ADHOC!$G$15)),MAX(Domein!BD$1:'Domein'!BD10990)+1,""),IF(ADHOC!$S$4=LEFT(Domein!$AS10991,LEN(ADHOC!$S$4)),MAX(Domein!BD$1:'Domein'!BD10990)+1,"")))</f>
        <v/>
      </c>
    </row>
    <row r="10992" spans="45:56" x14ac:dyDescent="0.2">
      <c r="AS10992" s="4" t="s">
        <v>4545</v>
      </c>
      <c r="AT10992" s="4" t="s">
        <v>4546</v>
      </c>
      <c r="AU10992" s="4" t="s">
        <v>456</v>
      </c>
      <c r="AV10992" s="4" t="s">
        <v>798</v>
      </c>
      <c r="AW10992" s="4" t="s">
        <v>724</v>
      </c>
      <c r="AX10992" s="4"/>
      <c r="AY10992" s="4">
        <v>199427</v>
      </c>
      <c r="AZ10992" s="4">
        <v>440805</v>
      </c>
      <c r="BA10992" s="4" t="s">
        <v>29549</v>
      </c>
      <c r="BB10992" s="4" t="s">
        <v>29550</v>
      </c>
      <c r="BC10992" s="4">
        <v>40</v>
      </c>
      <c r="BD10992" t="str">
        <f>IF(AND(ADHOC!$G$15="",ADHOC!$S$4=""),"",IF(ADHOC!$G$15&lt;&gt;"",IF(ADHOC!$G$15=LEFT(Domein!$AS10992,LEN(ADHOC!$G$15)),MAX(Domein!BD$1:'Domein'!BD10991)+1,""),IF(ADHOC!$S$4=LEFT(Domein!$AS10992,LEN(ADHOC!$S$4)),MAX(Domein!BD$1:'Domein'!BD10991)+1,"")))</f>
        <v/>
      </c>
    </row>
    <row r="10993" spans="45:56" x14ac:dyDescent="0.2">
      <c r="AS10993" s="4" t="s">
        <v>15874</v>
      </c>
      <c r="AT10993" s="4" t="s">
        <v>15875</v>
      </c>
      <c r="AU10993" s="4" t="s">
        <v>456</v>
      </c>
      <c r="AV10993" s="4" t="s">
        <v>799</v>
      </c>
      <c r="AW10993" s="4" t="s">
        <v>1259</v>
      </c>
      <c r="AX10993" s="4"/>
      <c r="AY10993" s="4">
        <v>240349</v>
      </c>
      <c r="AZ10993" s="4">
        <v>457289</v>
      </c>
      <c r="BA10993" s="4" t="s">
        <v>29551</v>
      </c>
      <c r="BB10993" s="4" t="s">
        <v>24801</v>
      </c>
      <c r="BC10993" s="4">
        <v>40</v>
      </c>
      <c r="BD10993" t="str">
        <f>IF(AND(ADHOC!$G$15="",ADHOC!$S$4=""),"",IF(ADHOC!$G$15&lt;&gt;"",IF(ADHOC!$G$15=LEFT(Domein!$AS10993,LEN(ADHOC!$G$15)),MAX(Domein!BD$1:'Domein'!BD10992)+1,""),IF(ADHOC!$S$4=LEFT(Domein!$AS10993,LEN(ADHOC!$S$4)),MAX(Domein!BD$1:'Domein'!BD10992)+1,"")))</f>
        <v/>
      </c>
    </row>
    <row r="10994" spans="45:56" x14ac:dyDescent="0.2">
      <c r="AS10994" s="4" t="s">
        <v>4547</v>
      </c>
      <c r="AT10994" s="4" t="s">
        <v>9910</v>
      </c>
      <c r="AU10994" s="4" t="s">
        <v>456</v>
      </c>
      <c r="AV10994" s="4" t="s">
        <v>799</v>
      </c>
      <c r="AW10994" s="4" t="s">
        <v>724</v>
      </c>
      <c r="AX10994" s="4"/>
      <c r="AY10994" s="4">
        <v>240542</v>
      </c>
      <c r="AZ10994" s="4">
        <v>458078</v>
      </c>
      <c r="BA10994" s="4" t="s">
        <v>29552</v>
      </c>
      <c r="BB10994" s="4" t="s">
        <v>29553</v>
      </c>
      <c r="BC10994" s="4">
        <v>40</v>
      </c>
      <c r="BD10994" t="str">
        <f>IF(AND(ADHOC!$G$15="",ADHOC!$S$4=""),"",IF(ADHOC!$G$15&lt;&gt;"",IF(ADHOC!$G$15=LEFT(Domein!$AS10994,LEN(ADHOC!$G$15)),MAX(Domein!BD$1:'Domein'!BD10993)+1,""),IF(ADHOC!$S$4=LEFT(Domein!$AS10994,LEN(ADHOC!$S$4)),MAX(Domein!BD$1:'Domein'!BD10993)+1,"")))</f>
        <v/>
      </c>
    </row>
    <row r="10995" spans="45:56" x14ac:dyDescent="0.2">
      <c r="AS10995" s="4" t="s">
        <v>4548</v>
      </c>
      <c r="AT10995" s="4" t="s">
        <v>9911</v>
      </c>
      <c r="AU10995" s="4" t="s">
        <v>456</v>
      </c>
      <c r="AV10995" s="4" t="s">
        <v>799</v>
      </c>
      <c r="AW10995" s="4" t="s">
        <v>724</v>
      </c>
      <c r="AX10995" s="4"/>
      <c r="AY10995" s="4">
        <v>241819</v>
      </c>
      <c r="AZ10995" s="4">
        <v>457303</v>
      </c>
      <c r="BA10995" s="4" t="s">
        <v>29554</v>
      </c>
      <c r="BB10995" s="4" t="s">
        <v>29555</v>
      </c>
      <c r="BC10995" s="4">
        <v>40</v>
      </c>
      <c r="BD10995" t="str">
        <f>IF(AND(ADHOC!$G$15="",ADHOC!$S$4=""),"",IF(ADHOC!$G$15&lt;&gt;"",IF(ADHOC!$G$15=LEFT(Domein!$AS10995,LEN(ADHOC!$G$15)),MAX(Domein!BD$1:'Domein'!BD10994)+1,""),IF(ADHOC!$S$4=LEFT(Domein!$AS10995,LEN(ADHOC!$S$4)),MAX(Domein!BD$1:'Domein'!BD10994)+1,"")))</f>
        <v/>
      </c>
    </row>
    <row r="10996" spans="45:56" x14ac:dyDescent="0.2">
      <c r="AS10996" s="4" t="s">
        <v>14715</v>
      </c>
      <c r="AT10996" s="4" t="s">
        <v>14716</v>
      </c>
      <c r="AU10996" s="4" t="s">
        <v>456</v>
      </c>
      <c r="AV10996" s="4" t="s">
        <v>799</v>
      </c>
      <c r="AW10996" s="4" t="s">
        <v>724</v>
      </c>
      <c r="AX10996" s="4"/>
      <c r="AY10996" s="4">
        <v>242403</v>
      </c>
      <c r="AZ10996" s="4">
        <v>457531</v>
      </c>
      <c r="BA10996" s="4" t="s">
        <v>29556</v>
      </c>
      <c r="BB10996" s="4" t="s">
        <v>29557</v>
      </c>
      <c r="BC10996" s="4">
        <v>40</v>
      </c>
      <c r="BD10996" t="str">
        <f>IF(AND(ADHOC!$G$15="",ADHOC!$S$4=""),"",IF(ADHOC!$G$15&lt;&gt;"",IF(ADHOC!$G$15=LEFT(Domein!$AS10996,LEN(ADHOC!$G$15)),MAX(Domein!BD$1:'Domein'!BD10995)+1,""),IF(ADHOC!$S$4=LEFT(Domein!$AS10996,LEN(ADHOC!$S$4)),MAX(Domein!BD$1:'Domein'!BD10995)+1,"")))</f>
        <v/>
      </c>
    </row>
    <row r="10997" spans="45:56" x14ac:dyDescent="0.2">
      <c r="AS10997" s="4" t="s">
        <v>14717</v>
      </c>
      <c r="AT10997" s="4" t="s">
        <v>9912</v>
      </c>
      <c r="AU10997" s="4" t="s">
        <v>456</v>
      </c>
      <c r="AV10997" s="4" t="s">
        <v>799</v>
      </c>
      <c r="AW10997" s="4" t="s">
        <v>724</v>
      </c>
      <c r="AX10997" s="4"/>
      <c r="AY10997" s="4">
        <v>242287</v>
      </c>
      <c r="AZ10997" s="4">
        <v>457708</v>
      </c>
      <c r="BA10997" s="4" t="s">
        <v>29558</v>
      </c>
      <c r="BB10997" s="4" t="s">
        <v>29559</v>
      </c>
      <c r="BC10997" s="4">
        <v>40</v>
      </c>
      <c r="BD10997" t="str">
        <f>IF(AND(ADHOC!$G$15="",ADHOC!$S$4=""),"",IF(ADHOC!$G$15&lt;&gt;"",IF(ADHOC!$G$15=LEFT(Domein!$AS10997,LEN(ADHOC!$G$15)),MAX(Domein!BD$1:'Domein'!BD10996)+1,""),IF(ADHOC!$S$4=LEFT(Domein!$AS10997,LEN(ADHOC!$S$4)),MAX(Domein!BD$1:'Domein'!BD10996)+1,"")))</f>
        <v/>
      </c>
    </row>
    <row r="10998" spans="45:56" x14ac:dyDescent="0.2">
      <c r="AS10998" s="4" t="s">
        <v>14718</v>
      </c>
      <c r="AT10998" s="4" t="s">
        <v>9913</v>
      </c>
      <c r="AU10998" s="4" t="s">
        <v>456</v>
      </c>
      <c r="AV10998" s="4" t="s">
        <v>799</v>
      </c>
      <c r="AW10998" s="4" t="s">
        <v>724</v>
      </c>
      <c r="AX10998" s="4"/>
      <c r="AY10998" s="4">
        <v>240349</v>
      </c>
      <c r="AZ10998" s="4">
        <v>457289</v>
      </c>
      <c r="BA10998" s="4" t="s">
        <v>29551</v>
      </c>
      <c r="BB10998" s="4" t="s">
        <v>24801</v>
      </c>
      <c r="BC10998" s="4">
        <v>40</v>
      </c>
      <c r="BD10998" t="str">
        <f>IF(AND(ADHOC!$G$15="",ADHOC!$S$4=""),"",IF(ADHOC!$G$15&lt;&gt;"",IF(ADHOC!$G$15=LEFT(Domein!$AS10998,LEN(ADHOC!$G$15)),MAX(Domein!BD$1:'Domein'!BD10997)+1,""),IF(ADHOC!$S$4=LEFT(Domein!$AS10998,LEN(ADHOC!$S$4)),MAX(Domein!BD$1:'Domein'!BD10997)+1,"")))</f>
        <v/>
      </c>
    </row>
    <row r="10999" spans="45:56" x14ac:dyDescent="0.2">
      <c r="AS10999" s="4" t="s">
        <v>14719</v>
      </c>
      <c r="AT10999" s="4" t="s">
        <v>9914</v>
      </c>
      <c r="AU10999" s="4" t="s">
        <v>456</v>
      </c>
      <c r="AV10999" s="4" t="s">
        <v>799</v>
      </c>
      <c r="AW10999" s="4" t="s">
        <v>724</v>
      </c>
      <c r="AX10999" s="4"/>
      <c r="AY10999" s="4">
        <v>242160</v>
      </c>
      <c r="AZ10999" s="4">
        <v>457950</v>
      </c>
      <c r="BA10999" s="4" t="s">
        <v>29560</v>
      </c>
      <c r="BB10999" s="4" t="s">
        <v>29561</v>
      </c>
      <c r="BC10999" s="4">
        <v>40</v>
      </c>
      <c r="BD10999" t="str">
        <f>IF(AND(ADHOC!$G$15="",ADHOC!$S$4=""),"",IF(ADHOC!$G$15&lt;&gt;"",IF(ADHOC!$G$15=LEFT(Domein!$AS10999,LEN(ADHOC!$G$15)),MAX(Domein!BD$1:'Domein'!BD10998)+1,""),IF(ADHOC!$S$4=LEFT(Domein!$AS10999,LEN(ADHOC!$S$4)),MAX(Domein!BD$1:'Domein'!BD10998)+1,"")))</f>
        <v/>
      </c>
    </row>
    <row r="11000" spans="45:56" x14ac:dyDescent="0.2">
      <c r="AS11000" s="4" t="s">
        <v>37908</v>
      </c>
      <c r="AT11000" s="4" t="s">
        <v>37909</v>
      </c>
      <c r="AU11000" s="4" t="s">
        <v>456</v>
      </c>
      <c r="AV11000" s="4" t="s">
        <v>35947</v>
      </c>
      <c r="AW11000" s="4" t="s">
        <v>1259</v>
      </c>
      <c r="AX11000" s="4"/>
      <c r="AY11000" s="4"/>
      <c r="AZ11000" s="4"/>
      <c r="BA11000" s="4"/>
      <c r="BB11000" s="4"/>
      <c r="BC11000" s="4">
        <v>40</v>
      </c>
      <c r="BD11000" t="str">
        <f>IF(AND(ADHOC!$G$15="",ADHOC!$S$4=""),"",IF(ADHOC!$G$15&lt;&gt;"",IF(ADHOC!$G$15=LEFT(Domein!$AS11000,LEN(ADHOC!$G$15)),MAX(Domein!BD$1:'Domein'!BD10999)+1,""),IF(ADHOC!$S$4=LEFT(Domein!$AS11000,LEN(ADHOC!$S$4)),MAX(Domein!BD$1:'Domein'!BD10999)+1,"")))</f>
        <v/>
      </c>
    </row>
    <row r="11001" spans="45:56" x14ac:dyDescent="0.2">
      <c r="AS11001" s="4" t="s">
        <v>37910</v>
      </c>
      <c r="AT11001" s="4" t="s">
        <v>37911</v>
      </c>
      <c r="AU11001" s="4" t="s">
        <v>456</v>
      </c>
      <c r="AV11001" s="4" t="s">
        <v>35947</v>
      </c>
      <c r="AW11001" s="4" t="s">
        <v>1259</v>
      </c>
      <c r="AX11001" s="4"/>
      <c r="AY11001" s="4"/>
      <c r="AZ11001" s="4"/>
      <c r="BA11001" s="4"/>
      <c r="BB11001" s="4"/>
      <c r="BC11001" s="4">
        <v>40</v>
      </c>
      <c r="BD11001" t="str">
        <f>IF(AND(ADHOC!$G$15="",ADHOC!$S$4=""),"",IF(ADHOC!$G$15&lt;&gt;"",IF(ADHOC!$G$15=LEFT(Domein!$AS11001,LEN(ADHOC!$G$15)),MAX(Domein!BD$1:'Domein'!BD11000)+1,""),IF(ADHOC!$S$4=LEFT(Domein!$AS11001,LEN(ADHOC!$S$4)),MAX(Domein!BD$1:'Domein'!BD11000)+1,"")))</f>
        <v/>
      </c>
    </row>
    <row r="11002" spans="45:56" x14ac:dyDescent="0.2">
      <c r="AS11002" s="4" t="s">
        <v>38243</v>
      </c>
      <c r="AT11002" s="4" t="s">
        <v>38244</v>
      </c>
      <c r="AU11002" s="4" t="s">
        <v>456</v>
      </c>
      <c r="AV11002" s="4" t="s">
        <v>798</v>
      </c>
      <c r="AW11002" s="4" t="s">
        <v>724</v>
      </c>
      <c r="AX11002" s="4"/>
      <c r="AY11002" s="4">
        <v>207925</v>
      </c>
      <c r="AZ11002" s="4">
        <v>445916</v>
      </c>
      <c r="BA11002" s="4" t="s">
        <v>38245</v>
      </c>
      <c r="BB11002" s="4" t="s">
        <v>38246</v>
      </c>
      <c r="BC11002" s="4">
        <v>40</v>
      </c>
      <c r="BD11002" t="str">
        <f>IF(AND(ADHOC!$G$15="",ADHOC!$S$4=""),"",IF(ADHOC!$G$15&lt;&gt;"",IF(ADHOC!$G$15=LEFT(Domein!$AS11002,LEN(ADHOC!$G$15)),MAX(Domein!BD$1:'Domein'!BD11001)+1,""),IF(ADHOC!$S$4=LEFT(Domein!$AS11002,LEN(ADHOC!$S$4)),MAX(Domein!BD$1:'Domein'!BD11001)+1,"")))</f>
        <v/>
      </c>
    </row>
    <row r="11003" spans="45:56" x14ac:dyDescent="0.2">
      <c r="AS11003" s="4" t="s">
        <v>4549</v>
      </c>
      <c r="AT11003" s="4" t="s">
        <v>4550</v>
      </c>
      <c r="AU11003" s="4" t="s">
        <v>456</v>
      </c>
      <c r="AV11003" s="4" t="s">
        <v>798</v>
      </c>
      <c r="AW11003" s="4" t="s">
        <v>724</v>
      </c>
      <c r="AX11003" s="4"/>
      <c r="AY11003" s="4"/>
      <c r="AZ11003" s="4"/>
      <c r="BA11003" s="4"/>
      <c r="BB11003" s="4"/>
      <c r="BC11003" s="4">
        <v>40</v>
      </c>
      <c r="BD11003" t="str">
        <f>IF(AND(ADHOC!$G$15="",ADHOC!$S$4=""),"",IF(ADHOC!$G$15&lt;&gt;"",IF(ADHOC!$G$15=LEFT(Domein!$AS11003,LEN(ADHOC!$G$15)),MAX(Domein!BD$1:'Domein'!BD11002)+1,""),IF(ADHOC!$S$4=LEFT(Domein!$AS11003,LEN(ADHOC!$S$4)),MAX(Domein!BD$1:'Domein'!BD11002)+1,"")))</f>
        <v/>
      </c>
    </row>
    <row r="11004" spans="45:56" x14ac:dyDescent="0.2">
      <c r="AS11004" s="4" t="s">
        <v>4551</v>
      </c>
      <c r="AT11004" s="4" t="s">
        <v>4552</v>
      </c>
      <c r="AU11004" s="4" t="s">
        <v>456</v>
      </c>
      <c r="AV11004" s="4" t="s">
        <v>798</v>
      </c>
      <c r="AW11004" s="4" t="s">
        <v>724</v>
      </c>
      <c r="AX11004" s="4"/>
      <c r="AY11004" s="4"/>
      <c r="AZ11004" s="4"/>
      <c r="BA11004" s="4"/>
      <c r="BB11004" s="4"/>
      <c r="BC11004" s="4">
        <v>40</v>
      </c>
      <c r="BD11004" t="str">
        <f>IF(AND(ADHOC!$G$15="",ADHOC!$S$4=""),"",IF(ADHOC!$G$15&lt;&gt;"",IF(ADHOC!$G$15=LEFT(Domein!$AS11004,LEN(ADHOC!$G$15)),MAX(Domein!BD$1:'Domein'!BD11003)+1,""),IF(ADHOC!$S$4=LEFT(Domein!$AS11004,LEN(ADHOC!$S$4)),MAX(Domein!BD$1:'Domein'!BD11003)+1,"")))</f>
        <v/>
      </c>
    </row>
    <row r="11005" spans="45:56" x14ac:dyDescent="0.2">
      <c r="AS11005" s="4" t="s">
        <v>4553</v>
      </c>
      <c r="AT11005" s="4" t="s">
        <v>7170</v>
      </c>
      <c r="AU11005" s="4" t="s">
        <v>456</v>
      </c>
      <c r="AV11005" s="4" t="s">
        <v>798</v>
      </c>
      <c r="AW11005" s="4" t="s">
        <v>724</v>
      </c>
      <c r="AX11005" s="4"/>
      <c r="AY11005" s="4">
        <v>212927</v>
      </c>
      <c r="AZ11005" s="4">
        <v>464028</v>
      </c>
      <c r="BA11005" s="4" t="s">
        <v>29562</v>
      </c>
      <c r="BB11005" s="4" t="s">
        <v>29563</v>
      </c>
      <c r="BC11005" s="4">
        <v>40</v>
      </c>
      <c r="BD11005" t="str">
        <f>IF(AND(ADHOC!$G$15="",ADHOC!$S$4=""),"",IF(ADHOC!$G$15&lt;&gt;"",IF(ADHOC!$G$15=LEFT(Domein!$AS11005,LEN(ADHOC!$G$15)),MAX(Domein!BD$1:'Domein'!BD11004)+1,""),IF(ADHOC!$S$4=LEFT(Domein!$AS11005,LEN(ADHOC!$S$4)),MAX(Domein!BD$1:'Domein'!BD11004)+1,"")))</f>
        <v/>
      </c>
    </row>
    <row r="11006" spans="45:56" x14ac:dyDescent="0.2">
      <c r="AS11006" s="4" t="s">
        <v>4554</v>
      </c>
      <c r="AT11006" s="4" t="s">
        <v>4555</v>
      </c>
      <c r="AU11006" s="4" t="s">
        <v>456</v>
      </c>
      <c r="AV11006" s="4" t="s">
        <v>798</v>
      </c>
      <c r="AW11006" s="4" t="s">
        <v>724</v>
      </c>
      <c r="AX11006" s="4"/>
      <c r="AY11006" s="4">
        <v>216345</v>
      </c>
      <c r="AZ11006" s="4">
        <v>465942</v>
      </c>
      <c r="BA11006" s="4" t="s">
        <v>29564</v>
      </c>
      <c r="BB11006" s="4" t="s">
        <v>29565</v>
      </c>
      <c r="BC11006" s="4">
        <v>40</v>
      </c>
      <c r="BD11006" t="str">
        <f>IF(AND(ADHOC!$G$15="",ADHOC!$S$4=""),"",IF(ADHOC!$G$15&lt;&gt;"",IF(ADHOC!$G$15=LEFT(Domein!$AS11006,LEN(ADHOC!$G$15)),MAX(Domein!BD$1:'Domein'!BD11005)+1,""),IF(ADHOC!$S$4=LEFT(Domein!$AS11006,LEN(ADHOC!$S$4)),MAX(Domein!BD$1:'Domein'!BD11005)+1,"")))</f>
        <v/>
      </c>
    </row>
    <row r="11007" spans="45:56" x14ac:dyDescent="0.2">
      <c r="AS11007" s="4" t="s">
        <v>7171</v>
      </c>
      <c r="AT11007" s="4" t="s">
        <v>7121</v>
      </c>
      <c r="AU11007" s="4" t="s">
        <v>456</v>
      </c>
      <c r="AV11007" s="4" t="s">
        <v>798</v>
      </c>
      <c r="AW11007" s="4" t="s">
        <v>724</v>
      </c>
      <c r="AX11007" s="4"/>
      <c r="AY11007" s="4">
        <v>213990</v>
      </c>
      <c r="AZ11007" s="4">
        <v>465250</v>
      </c>
      <c r="BA11007" s="4" t="s">
        <v>29566</v>
      </c>
      <c r="BB11007" s="4" t="s">
        <v>29567</v>
      </c>
      <c r="BC11007" s="4">
        <v>40</v>
      </c>
      <c r="BD11007" t="str">
        <f>IF(AND(ADHOC!$G$15="",ADHOC!$S$4=""),"",IF(ADHOC!$G$15&lt;&gt;"",IF(ADHOC!$G$15=LEFT(Domein!$AS11007,LEN(ADHOC!$G$15)),MAX(Domein!BD$1:'Domein'!BD11006)+1,""),IF(ADHOC!$S$4=LEFT(Domein!$AS11007,LEN(ADHOC!$S$4)),MAX(Domein!BD$1:'Domein'!BD11006)+1,"")))</f>
        <v/>
      </c>
    </row>
    <row r="11008" spans="45:56" x14ac:dyDescent="0.2">
      <c r="AS11008" s="4" t="s">
        <v>33580</v>
      </c>
      <c r="AT11008" s="4" t="s">
        <v>4555</v>
      </c>
      <c r="AU11008" s="4" t="s">
        <v>456</v>
      </c>
      <c r="AV11008" s="4" t="s">
        <v>33543</v>
      </c>
      <c r="AW11008" s="4" t="s">
        <v>724</v>
      </c>
      <c r="AX11008" s="4"/>
      <c r="AY11008" s="4">
        <v>216444</v>
      </c>
      <c r="AZ11008" s="4">
        <v>465920</v>
      </c>
      <c r="BA11008" s="4" t="s">
        <v>25702</v>
      </c>
      <c r="BB11008" s="4" t="s">
        <v>23934</v>
      </c>
      <c r="BC11008" s="4">
        <v>40</v>
      </c>
      <c r="BD11008" t="str">
        <f>IF(AND(ADHOC!$G$15="",ADHOC!$S$4=""),"",IF(ADHOC!$G$15&lt;&gt;"",IF(ADHOC!$G$15=LEFT(Domein!$AS11008,LEN(ADHOC!$G$15)),MAX(Domein!BD$1:'Domein'!BD11007)+1,""),IF(ADHOC!$S$4=LEFT(Domein!$AS11008,LEN(ADHOC!$S$4)),MAX(Domein!BD$1:'Domein'!BD11007)+1,"")))</f>
        <v/>
      </c>
    </row>
    <row r="11009" spans="45:56" x14ac:dyDescent="0.2">
      <c r="AS11009" s="4" t="s">
        <v>33581</v>
      </c>
      <c r="AT11009" s="4" t="s">
        <v>33582</v>
      </c>
      <c r="AU11009" s="4" t="s">
        <v>456</v>
      </c>
      <c r="AV11009" s="4" t="s">
        <v>33543</v>
      </c>
      <c r="AW11009" s="4" t="s">
        <v>1259</v>
      </c>
      <c r="AX11009" s="4"/>
      <c r="AY11009" s="4"/>
      <c r="AZ11009" s="4"/>
      <c r="BA11009" s="4"/>
      <c r="BB11009" s="4"/>
      <c r="BC11009" s="4">
        <v>40</v>
      </c>
      <c r="BD11009" t="str">
        <f>IF(AND(ADHOC!$G$15="",ADHOC!$S$4=""),"",IF(ADHOC!$G$15&lt;&gt;"",IF(ADHOC!$G$15=LEFT(Domein!$AS11009,LEN(ADHOC!$G$15)),MAX(Domein!BD$1:'Domein'!BD11008)+1,""),IF(ADHOC!$S$4=LEFT(Domein!$AS11009,LEN(ADHOC!$S$4)),MAX(Domein!BD$1:'Domein'!BD11008)+1,"")))</f>
        <v/>
      </c>
    </row>
    <row r="11010" spans="45:56" x14ac:dyDescent="0.2">
      <c r="AS11010" s="4" t="s">
        <v>4556</v>
      </c>
      <c r="AT11010" s="4" t="s">
        <v>4557</v>
      </c>
      <c r="AU11010" s="4" t="s">
        <v>456</v>
      </c>
      <c r="AV11010" s="4" t="s">
        <v>798</v>
      </c>
      <c r="AW11010" s="4" t="s">
        <v>724</v>
      </c>
      <c r="AX11010" s="4"/>
      <c r="AY11010" s="4">
        <v>206705</v>
      </c>
      <c r="AZ11010" s="4">
        <v>432796</v>
      </c>
      <c r="BA11010" s="4" t="s">
        <v>29568</v>
      </c>
      <c r="BB11010" s="4" t="s">
        <v>29569</v>
      </c>
      <c r="BC11010" s="4">
        <v>40</v>
      </c>
      <c r="BD11010" t="str">
        <f>IF(AND(ADHOC!$G$15="",ADHOC!$S$4=""),"",IF(ADHOC!$G$15&lt;&gt;"",IF(ADHOC!$G$15=LEFT(Domein!$AS11010,LEN(ADHOC!$G$15)),MAX(Domein!BD$1:'Domein'!BD11009)+1,""),IF(ADHOC!$S$4=LEFT(Domein!$AS11010,LEN(ADHOC!$S$4)),MAX(Domein!BD$1:'Domein'!BD11009)+1,"")))</f>
        <v/>
      </c>
    </row>
    <row r="11011" spans="45:56" x14ac:dyDescent="0.2">
      <c r="AS11011" s="4" t="s">
        <v>4558</v>
      </c>
      <c r="AT11011" s="4" t="s">
        <v>4559</v>
      </c>
      <c r="AU11011" s="4" t="s">
        <v>456</v>
      </c>
      <c r="AV11011" s="4" t="s">
        <v>798</v>
      </c>
      <c r="AW11011" s="4" t="s">
        <v>724</v>
      </c>
      <c r="AX11011" s="4"/>
      <c r="AY11011" s="4">
        <v>206684</v>
      </c>
      <c r="AZ11011" s="4">
        <v>433078</v>
      </c>
      <c r="BA11011" s="4" t="s">
        <v>29570</v>
      </c>
      <c r="BB11011" s="4" t="s">
        <v>29571</v>
      </c>
      <c r="BC11011" s="4">
        <v>40</v>
      </c>
      <c r="BD11011" t="str">
        <f>IF(AND(ADHOC!$G$15="",ADHOC!$S$4=""),"",IF(ADHOC!$G$15&lt;&gt;"",IF(ADHOC!$G$15=LEFT(Domein!$AS11011,LEN(ADHOC!$G$15)),MAX(Domein!BD$1:'Domein'!BD11010)+1,""),IF(ADHOC!$S$4=LEFT(Domein!$AS11011,LEN(ADHOC!$S$4)),MAX(Domein!BD$1:'Domein'!BD11010)+1,"")))</f>
        <v/>
      </c>
    </row>
    <row r="11012" spans="45:56" x14ac:dyDescent="0.2">
      <c r="AS11012" s="4" t="s">
        <v>4560</v>
      </c>
      <c r="AT11012" s="4" t="s">
        <v>4561</v>
      </c>
      <c r="AU11012" s="4" t="s">
        <v>456</v>
      </c>
      <c r="AV11012" s="4" t="s">
        <v>798</v>
      </c>
      <c r="AW11012" s="4" t="s">
        <v>724</v>
      </c>
      <c r="AX11012" s="4"/>
      <c r="AY11012" s="4">
        <v>205734</v>
      </c>
      <c r="AZ11012" s="4">
        <v>433755</v>
      </c>
      <c r="BA11012" s="4" t="s">
        <v>29572</v>
      </c>
      <c r="BB11012" s="4" t="s">
        <v>29573</v>
      </c>
      <c r="BC11012" s="4">
        <v>40</v>
      </c>
      <c r="BD11012" t="str">
        <f>IF(AND(ADHOC!$G$15="",ADHOC!$S$4=""),"",IF(ADHOC!$G$15&lt;&gt;"",IF(ADHOC!$G$15=LEFT(Domein!$AS11012,LEN(ADHOC!$G$15)),MAX(Domein!BD$1:'Domein'!BD11011)+1,""),IF(ADHOC!$S$4=LEFT(Domein!$AS11012,LEN(ADHOC!$S$4)),MAX(Domein!BD$1:'Domein'!BD11011)+1,"")))</f>
        <v/>
      </c>
    </row>
    <row r="11013" spans="45:56" x14ac:dyDescent="0.2">
      <c r="AS11013" s="4" t="s">
        <v>4562</v>
      </c>
      <c r="AT11013" s="4" t="s">
        <v>4563</v>
      </c>
      <c r="AU11013" s="4" t="s">
        <v>456</v>
      </c>
      <c r="AV11013" s="4" t="s">
        <v>798</v>
      </c>
      <c r="AW11013" s="4" t="s">
        <v>724</v>
      </c>
      <c r="AX11013" s="4"/>
      <c r="AY11013" s="4">
        <v>206198</v>
      </c>
      <c r="AZ11013" s="4">
        <v>433453</v>
      </c>
      <c r="BA11013" s="4" t="s">
        <v>29574</v>
      </c>
      <c r="BB11013" s="4" t="s">
        <v>29575</v>
      </c>
      <c r="BC11013" s="4">
        <v>40</v>
      </c>
      <c r="BD11013" t="str">
        <f>IF(AND(ADHOC!$G$15="",ADHOC!$S$4=""),"",IF(ADHOC!$G$15&lt;&gt;"",IF(ADHOC!$G$15=LEFT(Domein!$AS11013,LEN(ADHOC!$G$15)),MAX(Domein!BD$1:'Domein'!BD11012)+1,""),IF(ADHOC!$S$4=LEFT(Domein!$AS11013,LEN(ADHOC!$S$4)),MAX(Domein!BD$1:'Domein'!BD11012)+1,"")))</f>
        <v/>
      </c>
    </row>
    <row r="11014" spans="45:56" x14ac:dyDescent="0.2">
      <c r="AS11014" s="4" t="s">
        <v>4564</v>
      </c>
      <c r="AT11014" s="4" t="s">
        <v>4563</v>
      </c>
      <c r="AU11014" s="4" t="s">
        <v>456</v>
      </c>
      <c r="AV11014" s="4" t="s">
        <v>798</v>
      </c>
      <c r="AW11014" s="4" t="s">
        <v>724</v>
      </c>
      <c r="AX11014" s="4"/>
      <c r="AY11014" s="4">
        <v>206438</v>
      </c>
      <c r="AZ11014" s="4">
        <v>433337</v>
      </c>
      <c r="BA11014" s="4" t="s">
        <v>29576</v>
      </c>
      <c r="BB11014" s="4" t="s">
        <v>29577</v>
      </c>
      <c r="BC11014" s="4">
        <v>40</v>
      </c>
      <c r="BD11014" t="str">
        <f>IF(AND(ADHOC!$G$15="",ADHOC!$S$4=""),"",IF(ADHOC!$G$15&lt;&gt;"",IF(ADHOC!$G$15=LEFT(Domein!$AS11014,LEN(ADHOC!$G$15)),MAX(Domein!BD$1:'Domein'!BD11013)+1,""),IF(ADHOC!$S$4=LEFT(Domein!$AS11014,LEN(ADHOC!$S$4)),MAX(Domein!BD$1:'Domein'!BD11013)+1,"")))</f>
        <v/>
      </c>
    </row>
    <row r="11015" spans="45:56" x14ac:dyDescent="0.2">
      <c r="AS11015" s="4" t="s">
        <v>4565</v>
      </c>
      <c r="AT11015" s="4" t="s">
        <v>4566</v>
      </c>
      <c r="AU11015" s="4" t="s">
        <v>456</v>
      </c>
      <c r="AV11015" s="4" t="s">
        <v>798</v>
      </c>
      <c r="AW11015" s="4" t="s">
        <v>724</v>
      </c>
      <c r="AX11015" s="4"/>
      <c r="AY11015" s="4">
        <v>206266</v>
      </c>
      <c r="AZ11015" s="4">
        <v>433366</v>
      </c>
      <c r="BA11015" s="4" t="s">
        <v>29578</v>
      </c>
      <c r="BB11015" s="4" t="s">
        <v>29579</v>
      </c>
      <c r="BC11015" s="4">
        <v>40</v>
      </c>
      <c r="BD11015" t="str">
        <f>IF(AND(ADHOC!$G$15="",ADHOC!$S$4=""),"",IF(ADHOC!$G$15&lt;&gt;"",IF(ADHOC!$G$15=LEFT(Domein!$AS11015,LEN(ADHOC!$G$15)),MAX(Domein!BD$1:'Domein'!BD11014)+1,""),IF(ADHOC!$S$4=LEFT(Domein!$AS11015,LEN(ADHOC!$S$4)),MAX(Domein!BD$1:'Domein'!BD11014)+1,"")))</f>
        <v/>
      </c>
    </row>
    <row r="11016" spans="45:56" x14ac:dyDescent="0.2">
      <c r="AS11016" s="4" t="s">
        <v>4567</v>
      </c>
      <c r="AT11016" s="4" t="s">
        <v>4568</v>
      </c>
      <c r="AU11016" s="4" t="s">
        <v>456</v>
      </c>
      <c r="AV11016" s="4" t="s">
        <v>798</v>
      </c>
      <c r="AW11016" s="4" t="s">
        <v>724</v>
      </c>
      <c r="AX11016" s="4"/>
      <c r="AY11016" s="4">
        <v>206491</v>
      </c>
      <c r="AZ11016" s="4">
        <v>433177</v>
      </c>
      <c r="BA11016" s="4" t="s">
        <v>29580</v>
      </c>
      <c r="BB11016" s="4" t="s">
        <v>29581</v>
      </c>
      <c r="BC11016" s="4">
        <v>40</v>
      </c>
      <c r="BD11016" t="str">
        <f>IF(AND(ADHOC!$G$15="",ADHOC!$S$4=""),"",IF(ADHOC!$G$15&lt;&gt;"",IF(ADHOC!$G$15=LEFT(Domein!$AS11016,LEN(ADHOC!$G$15)),MAX(Domein!BD$1:'Domein'!BD11015)+1,""),IF(ADHOC!$S$4=LEFT(Domein!$AS11016,LEN(ADHOC!$S$4)),MAX(Domein!BD$1:'Domein'!BD11015)+1,"")))</f>
        <v/>
      </c>
    </row>
    <row r="11017" spans="45:56" x14ac:dyDescent="0.2">
      <c r="AS11017" s="4" t="s">
        <v>4569</v>
      </c>
      <c r="AT11017" s="4" t="s">
        <v>4570</v>
      </c>
      <c r="AU11017" s="4" t="s">
        <v>456</v>
      </c>
      <c r="AV11017" s="4" t="s">
        <v>798</v>
      </c>
      <c r="AW11017" s="4" t="s">
        <v>724</v>
      </c>
      <c r="AX11017" s="4"/>
      <c r="AY11017" s="4">
        <v>206663</v>
      </c>
      <c r="AZ11017" s="4">
        <v>432789</v>
      </c>
      <c r="BA11017" s="4" t="s">
        <v>29582</v>
      </c>
      <c r="BB11017" s="4" t="s">
        <v>29583</v>
      </c>
      <c r="BC11017" s="4">
        <v>40</v>
      </c>
      <c r="BD11017" t="str">
        <f>IF(AND(ADHOC!$G$15="",ADHOC!$S$4=""),"",IF(ADHOC!$G$15&lt;&gt;"",IF(ADHOC!$G$15=LEFT(Domein!$AS11017,LEN(ADHOC!$G$15)),MAX(Domein!BD$1:'Domein'!BD11016)+1,""),IF(ADHOC!$S$4=LEFT(Domein!$AS11017,LEN(ADHOC!$S$4)),MAX(Domein!BD$1:'Domein'!BD11016)+1,"")))</f>
        <v/>
      </c>
    </row>
    <row r="11018" spans="45:56" x14ac:dyDescent="0.2">
      <c r="AS11018" s="4" t="s">
        <v>4571</v>
      </c>
      <c r="AT11018" s="4" t="s">
        <v>3582</v>
      </c>
      <c r="AU11018" s="4" t="s">
        <v>456</v>
      </c>
      <c r="AV11018" s="4" t="s">
        <v>798</v>
      </c>
      <c r="AW11018" s="4" t="s">
        <v>724</v>
      </c>
      <c r="AX11018" s="4"/>
      <c r="AY11018" s="4">
        <v>236883</v>
      </c>
      <c r="AZ11018" s="4">
        <v>466662</v>
      </c>
      <c r="BA11018" s="4" t="s">
        <v>29584</v>
      </c>
      <c r="BB11018" s="4" t="s">
        <v>29585</v>
      </c>
      <c r="BC11018" s="4">
        <v>40</v>
      </c>
      <c r="BD11018" t="str">
        <f>IF(AND(ADHOC!$G$15="",ADHOC!$S$4=""),"",IF(ADHOC!$G$15&lt;&gt;"",IF(ADHOC!$G$15=LEFT(Domein!$AS11018,LEN(ADHOC!$G$15)),MAX(Domein!BD$1:'Domein'!BD11017)+1,""),IF(ADHOC!$S$4=LEFT(Domein!$AS11018,LEN(ADHOC!$S$4)),MAX(Domein!BD$1:'Domein'!BD11017)+1,"")))</f>
        <v/>
      </c>
    </row>
    <row r="11019" spans="45:56" x14ac:dyDescent="0.2">
      <c r="AS11019" s="4" t="s">
        <v>4572</v>
      </c>
      <c r="AT11019" s="4" t="s">
        <v>4573</v>
      </c>
      <c r="AU11019" s="4" t="s">
        <v>456</v>
      </c>
      <c r="AV11019" s="4" t="s">
        <v>798</v>
      </c>
      <c r="AW11019" s="4" t="s">
        <v>724</v>
      </c>
      <c r="AX11019" s="4"/>
      <c r="AY11019" s="4">
        <v>201530</v>
      </c>
      <c r="AZ11019" s="4">
        <v>434954</v>
      </c>
      <c r="BA11019" s="4" t="s">
        <v>29586</v>
      </c>
      <c r="BB11019" s="4" t="s">
        <v>29587</v>
      </c>
      <c r="BC11019" s="4">
        <v>40</v>
      </c>
      <c r="BD11019" t="str">
        <f>IF(AND(ADHOC!$G$15="",ADHOC!$S$4=""),"",IF(ADHOC!$G$15&lt;&gt;"",IF(ADHOC!$G$15=LEFT(Domein!$AS11019,LEN(ADHOC!$G$15)),MAX(Domein!BD$1:'Domein'!BD11018)+1,""),IF(ADHOC!$S$4=LEFT(Domein!$AS11019,LEN(ADHOC!$S$4)),MAX(Domein!BD$1:'Domein'!BD11018)+1,"")))</f>
        <v/>
      </c>
    </row>
    <row r="11020" spans="45:56" x14ac:dyDescent="0.2">
      <c r="AS11020" s="4" t="s">
        <v>4574</v>
      </c>
      <c r="AT11020" s="4" t="s">
        <v>4575</v>
      </c>
      <c r="AU11020" s="4" t="s">
        <v>456</v>
      </c>
      <c r="AV11020" s="4" t="s">
        <v>798</v>
      </c>
      <c r="AW11020" s="4" t="s">
        <v>724</v>
      </c>
      <c r="AX11020" s="4"/>
      <c r="AY11020" s="4">
        <v>201501</v>
      </c>
      <c r="AZ11020" s="4">
        <v>434944</v>
      </c>
      <c r="BA11020" s="4" t="s">
        <v>29588</v>
      </c>
      <c r="BB11020" s="4" t="s">
        <v>29589</v>
      </c>
      <c r="BC11020" s="4">
        <v>40</v>
      </c>
      <c r="BD11020" t="str">
        <f>IF(AND(ADHOC!$G$15="",ADHOC!$S$4=""),"",IF(ADHOC!$G$15&lt;&gt;"",IF(ADHOC!$G$15=LEFT(Domein!$AS11020,LEN(ADHOC!$G$15)),MAX(Domein!BD$1:'Domein'!BD11019)+1,""),IF(ADHOC!$S$4=LEFT(Domein!$AS11020,LEN(ADHOC!$S$4)),MAX(Domein!BD$1:'Domein'!BD11019)+1,"")))</f>
        <v/>
      </c>
    </row>
    <row r="11021" spans="45:56" x14ac:dyDescent="0.2">
      <c r="AS11021" s="4" t="s">
        <v>4576</v>
      </c>
      <c r="AT11021" s="4" t="s">
        <v>4577</v>
      </c>
      <c r="AU11021" s="4" t="s">
        <v>456</v>
      </c>
      <c r="AV11021" s="4" t="s">
        <v>798</v>
      </c>
      <c r="AW11021" s="4" t="s">
        <v>724</v>
      </c>
      <c r="AX11021" s="4"/>
      <c r="AY11021" s="4">
        <v>201395</v>
      </c>
      <c r="AZ11021" s="4">
        <v>434916</v>
      </c>
      <c r="BA11021" s="4" t="s">
        <v>29590</v>
      </c>
      <c r="BB11021" s="4" t="s">
        <v>29591</v>
      </c>
      <c r="BC11021" s="4">
        <v>40</v>
      </c>
      <c r="BD11021" t="str">
        <f>IF(AND(ADHOC!$G$15="",ADHOC!$S$4=""),"",IF(ADHOC!$G$15&lt;&gt;"",IF(ADHOC!$G$15=LEFT(Domein!$AS11021,LEN(ADHOC!$G$15)),MAX(Domein!BD$1:'Domein'!BD11020)+1,""),IF(ADHOC!$S$4=LEFT(Domein!$AS11021,LEN(ADHOC!$S$4)),MAX(Domein!BD$1:'Domein'!BD11020)+1,"")))</f>
        <v/>
      </c>
    </row>
    <row r="11022" spans="45:56" x14ac:dyDescent="0.2">
      <c r="AS11022" s="4" t="s">
        <v>4578</v>
      </c>
      <c r="AT11022" s="4" t="s">
        <v>4579</v>
      </c>
      <c r="AU11022" s="4" t="s">
        <v>456</v>
      </c>
      <c r="AV11022" s="4" t="s">
        <v>798</v>
      </c>
      <c r="AW11022" s="4" t="s">
        <v>724</v>
      </c>
      <c r="AX11022" s="4"/>
      <c r="AY11022" s="4">
        <v>250707</v>
      </c>
      <c r="AZ11022" s="4">
        <v>439682</v>
      </c>
      <c r="BA11022" s="4" t="s">
        <v>29592</v>
      </c>
      <c r="BB11022" s="4" t="s">
        <v>29593</v>
      </c>
      <c r="BC11022" s="4">
        <v>40</v>
      </c>
      <c r="BD11022" t="str">
        <f>IF(AND(ADHOC!$G$15="",ADHOC!$S$4=""),"",IF(ADHOC!$G$15&lt;&gt;"",IF(ADHOC!$G$15=LEFT(Domein!$AS11022,LEN(ADHOC!$G$15)),MAX(Domein!BD$1:'Domein'!BD11021)+1,""),IF(ADHOC!$S$4=LEFT(Domein!$AS11022,LEN(ADHOC!$S$4)),MAX(Domein!BD$1:'Domein'!BD11021)+1,"")))</f>
        <v/>
      </c>
    </row>
    <row r="11023" spans="45:56" x14ac:dyDescent="0.2">
      <c r="AS11023" s="4" t="s">
        <v>4580</v>
      </c>
      <c r="AT11023" s="4" t="s">
        <v>4581</v>
      </c>
      <c r="AU11023" s="4" t="s">
        <v>456</v>
      </c>
      <c r="AV11023" s="4" t="s">
        <v>798</v>
      </c>
      <c r="AW11023" s="4" t="s">
        <v>724</v>
      </c>
      <c r="AX11023" s="4"/>
      <c r="AY11023" s="4">
        <v>204005</v>
      </c>
      <c r="AZ11023" s="4">
        <v>438374</v>
      </c>
      <c r="BA11023" s="4" t="s">
        <v>29594</v>
      </c>
      <c r="BB11023" s="4" t="s">
        <v>29595</v>
      </c>
      <c r="BC11023" s="4">
        <v>40</v>
      </c>
      <c r="BD11023" t="str">
        <f>IF(AND(ADHOC!$G$15="",ADHOC!$S$4=""),"",IF(ADHOC!$G$15&lt;&gt;"",IF(ADHOC!$G$15=LEFT(Domein!$AS11023,LEN(ADHOC!$G$15)),MAX(Domein!BD$1:'Domein'!BD11022)+1,""),IF(ADHOC!$S$4=LEFT(Domein!$AS11023,LEN(ADHOC!$S$4)),MAX(Domein!BD$1:'Domein'!BD11022)+1,"")))</f>
        <v/>
      </c>
    </row>
    <row r="11024" spans="45:56" x14ac:dyDescent="0.2">
      <c r="AS11024" s="4" t="s">
        <v>4582</v>
      </c>
      <c r="AT11024" s="4" t="s">
        <v>4583</v>
      </c>
      <c r="AU11024" s="4" t="s">
        <v>456</v>
      </c>
      <c r="AV11024" s="4" t="s">
        <v>798</v>
      </c>
      <c r="AW11024" s="4" t="s">
        <v>724</v>
      </c>
      <c r="AX11024" s="4"/>
      <c r="AY11024" s="4">
        <v>238100</v>
      </c>
      <c r="AZ11024" s="4">
        <v>444100</v>
      </c>
      <c r="BA11024" s="4" t="s">
        <v>29596</v>
      </c>
      <c r="BB11024" s="4" t="s">
        <v>29597</v>
      </c>
      <c r="BC11024" s="4">
        <v>40</v>
      </c>
      <c r="BD11024" t="str">
        <f>IF(AND(ADHOC!$G$15="",ADHOC!$S$4=""),"",IF(ADHOC!$G$15&lt;&gt;"",IF(ADHOC!$G$15=LEFT(Domein!$AS11024,LEN(ADHOC!$G$15)),MAX(Domein!BD$1:'Domein'!BD11023)+1,""),IF(ADHOC!$S$4=LEFT(Domein!$AS11024,LEN(ADHOC!$S$4)),MAX(Domein!BD$1:'Domein'!BD11023)+1,"")))</f>
        <v/>
      </c>
    </row>
    <row r="11025" spans="45:56" x14ac:dyDescent="0.2">
      <c r="AS11025" s="4" t="s">
        <v>4584</v>
      </c>
      <c r="AT11025" s="4" t="s">
        <v>4585</v>
      </c>
      <c r="AU11025" s="4" t="s">
        <v>456</v>
      </c>
      <c r="AV11025" s="4" t="s">
        <v>798</v>
      </c>
      <c r="AW11025" s="4" t="s">
        <v>724</v>
      </c>
      <c r="AX11025" s="4"/>
      <c r="AY11025" s="4">
        <v>234200</v>
      </c>
      <c r="AZ11025" s="4">
        <v>443300</v>
      </c>
      <c r="BA11025" s="4" t="s">
        <v>29598</v>
      </c>
      <c r="BB11025" s="4" t="s">
        <v>29599</v>
      </c>
      <c r="BC11025" s="4">
        <v>40</v>
      </c>
      <c r="BD11025" t="str">
        <f>IF(AND(ADHOC!$G$15="",ADHOC!$S$4=""),"",IF(ADHOC!$G$15&lt;&gt;"",IF(ADHOC!$G$15=LEFT(Domein!$AS11025,LEN(ADHOC!$G$15)),MAX(Domein!BD$1:'Domein'!BD11024)+1,""),IF(ADHOC!$S$4=LEFT(Domein!$AS11025,LEN(ADHOC!$S$4)),MAX(Domein!BD$1:'Domein'!BD11024)+1,"")))</f>
        <v/>
      </c>
    </row>
    <row r="11026" spans="45:56" x14ac:dyDescent="0.2">
      <c r="AS11026" s="4" t="s">
        <v>32484</v>
      </c>
      <c r="AT11026" s="4" t="s">
        <v>32485</v>
      </c>
      <c r="AU11026" s="4" t="s">
        <v>456</v>
      </c>
      <c r="AV11026" s="4" t="s">
        <v>799</v>
      </c>
      <c r="AW11026" s="4" t="s">
        <v>724</v>
      </c>
      <c r="AX11026" s="4"/>
      <c r="AY11026" s="4">
        <v>236575</v>
      </c>
      <c r="AZ11026" s="4">
        <v>444216</v>
      </c>
      <c r="BA11026" s="4" t="s">
        <v>32486</v>
      </c>
      <c r="BB11026" s="4" t="s">
        <v>29981</v>
      </c>
      <c r="BC11026" s="4">
        <v>40</v>
      </c>
      <c r="BD11026" t="str">
        <f>IF(AND(ADHOC!$G$15="",ADHOC!$S$4=""),"",IF(ADHOC!$G$15&lt;&gt;"",IF(ADHOC!$G$15=LEFT(Domein!$AS11026,LEN(ADHOC!$G$15)),MAX(Domein!BD$1:'Domein'!BD11025)+1,""),IF(ADHOC!$S$4=LEFT(Domein!$AS11026,LEN(ADHOC!$S$4)),MAX(Domein!BD$1:'Domein'!BD11025)+1,"")))</f>
        <v/>
      </c>
    </row>
    <row r="11027" spans="45:56" x14ac:dyDescent="0.2">
      <c r="AS11027" s="4" t="s">
        <v>4586</v>
      </c>
      <c r="AT11027" s="4" t="s">
        <v>4587</v>
      </c>
      <c r="AU11027" s="4" t="s">
        <v>456</v>
      </c>
      <c r="AV11027" s="4" t="s">
        <v>798</v>
      </c>
      <c r="AW11027" s="4" t="s">
        <v>724</v>
      </c>
      <c r="AX11027" s="4"/>
      <c r="AY11027" s="4">
        <v>222250</v>
      </c>
      <c r="AZ11027" s="4">
        <v>465600</v>
      </c>
      <c r="BA11027" s="4" t="s">
        <v>29600</v>
      </c>
      <c r="BB11027" s="4" t="s">
        <v>29601</v>
      </c>
      <c r="BC11027" s="4">
        <v>40</v>
      </c>
      <c r="BD11027" t="str">
        <f>IF(AND(ADHOC!$G$15="",ADHOC!$S$4=""),"",IF(ADHOC!$G$15&lt;&gt;"",IF(ADHOC!$G$15=LEFT(Domein!$AS11027,LEN(ADHOC!$G$15)),MAX(Domein!BD$1:'Domein'!BD11026)+1,""),IF(ADHOC!$S$4=LEFT(Domein!$AS11027,LEN(ADHOC!$S$4)),MAX(Domein!BD$1:'Domein'!BD11026)+1,"")))</f>
        <v/>
      </c>
    </row>
    <row r="11028" spans="45:56" x14ac:dyDescent="0.2">
      <c r="AS11028" s="4" t="s">
        <v>4588</v>
      </c>
      <c r="AT11028" s="4" t="s">
        <v>4589</v>
      </c>
      <c r="AU11028" s="4" t="s">
        <v>456</v>
      </c>
      <c r="AV11028" s="4" t="s">
        <v>798</v>
      </c>
      <c r="AW11028" s="4" t="s">
        <v>724</v>
      </c>
      <c r="AX11028" s="4"/>
      <c r="AY11028" s="4">
        <v>225100</v>
      </c>
      <c r="AZ11028" s="4">
        <v>475675</v>
      </c>
      <c r="BA11028" s="4" t="s">
        <v>29602</v>
      </c>
      <c r="BB11028" s="4" t="s">
        <v>29603</v>
      </c>
      <c r="BC11028" s="4">
        <v>40</v>
      </c>
      <c r="BD11028" t="str">
        <f>IF(AND(ADHOC!$G$15="",ADHOC!$S$4=""),"",IF(ADHOC!$G$15&lt;&gt;"",IF(ADHOC!$G$15=LEFT(Domein!$AS11028,LEN(ADHOC!$G$15)),MAX(Domein!BD$1:'Domein'!BD11027)+1,""),IF(ADHOC!$S$4=LEFT(Domein!$AS11028,LEN(ADHOC!$S$4)),MAX(Domein!BD$1:'Domein'!BD11027)+1,"")))</f>
        <v/>
      </c>
    </row>
    <row r="11029" spans="45:56" x14ac:dyDescent="0.2">
      <c r="AS11029" s="4" t="s">
        <v>4590</v>
      </c>
      <c r="AT11029" s="4" t="s">
        <v>4591</v>
      </c>
      <c r="AU11029" s="4" t="s">
        <v>456</v>
      </c>
      <c r="AV11029" s="4" t="s">
        <v>798</v>
      </c>
      <c r="AW11029" s="4" t="s">
        <v>724</v>
      </c>
      <c r="AX11029" s="4"/>
      <c r="AY11029" s="4">
        <v>202221</v>
      </c>
      <c r="AZ11029" s="4">
        <v>445490</v>
      </c>
      <c r="BA11029" s="4" t="s">
        <v>29604</v>
      </c>
      <c r="BB11029" s="4" t="s">
        <v>29605</v>
      </c>
      <c r="BC11029" s="4">
        <v>40</v>
      </c>
      <c r="BD11029" t="str">
        <f>IF(AND(ADHOC!$G$15="",ADHOC!$S$4=""),"",IF(ADHOC!$G$15&lt;&gt;"",IF(ADHOC!$G$15=LEFT(Domein!$AS11029,LEN(ADHOC!$G$15)),MAX(Domein!BD$1:'Domein'!BD11028)+1,""),IF(ADHOC!$S$4=LEFT(Domein!$AS11029,LEN(ADHOC!$S$4)),MAX(Domein!BD$1:'Domein'!BD11028)+1,"")))</f>
        <v/>
      </c>
    </row>
    <row r="11030" spans="45:56" x14ac:dyDescent="0.2">
      <c r="AS11030" s="4" t="s">
        <v>33583</v>
      </c>
      <c r="AT11030" s="4" t="s">
        <v>33584</v>
      </c>
      <c r="AU11030" s="4" t="s">
        <v>456</v>
      </c>
      <c r="AV11030" s="4" t="s">
        <v>33542</v>
      </c>
      <c r="AW11030" s="4" t="s">
        <v>724</v>
      </c>
      <c r="AX11030" s="4"/>
      <c r="AY11030" s="4">
        <v>221421</v>
      </c>
      <c r="AZ11030" s="4">
        <v>461951</v>
      </c>
      <c r="BA11030" s="4" t="s">
        <v>33585</v>
      </c>
      <c r="BB11030" s="4" t="s">
        <v>33586</v>
      </c>
      <c r="BC11030" s="4">
        <v>40</v>
      </c>
      <c r="BD11030" t="str">
        <f>IF(AND(ADHOC!$G$15="",ADHOC!$S$4=""),"",IF(ADHOC!$G$15&lt;&gt;"",IF(ADHOC!$G$15=LEFT(Domein!$AS11030,LEN(ADHOC!$G$15)),MAX(Domein!BD$1:'Domein'!BD11029)+1,""),IF(ADHOC!$S$4=LEFT(Domein!$AS11030,LEN(ADHOC!$S$4)),MAX(Domein!BD$1:'Domein'!BD11029)+1,"")))</f>
        <v/>
      </c>
    </row>
    <row r="11031" spans="45:56" x14ac:dyDescent="0.2">
      <c r="AS11031" s="4" t="s">
        <v>4592</v>
      </c>
      <c r="AT11031" s="4" t="s">
        <v>4593</v>
      </c>
      <c r="AU11031" s="4" t="s">
        <v>456</v>
      </c>
      <c r="AV11031" s="4" t="s">
        <v>798</v>
      </c>
      <c r="AW11031" s="4" t="s">
        <v>724</v>
      </c>
      <c r="AX11031" s="4"/>
      <c r="AY11031" s="4">
        <v>225500</v>
      </c>
      <c r="AZ11031" s="4">
        <v>474500</v>
      </c>
      <c r="BA11031" s="4" t="s">
        <v>29606</v>
      </c>
      <c r="BB11031" s="4" t="s">
        <v>29607</v>
      </c>
      <c r="BC11031" s="4">
        <v>40</v>
      </c>
      <c r="BD11031" t="str">
        <f>IF(AND(ADHOC!$G$15="",ADHOC!$S$4=""),"",IF(ADHOC!$G$15&lt;&gt;"",IF(ADHOC!$G$15=LEFT(Domein!$AS11031,LEN(ADHOC!$G$15)),MAX(Domein!BD$1:'Domein'!BD11030)+1,""),IF(ADHOC!$S$4=LEFT(Domein!$AS11031,LEN(ADHOC!$S$4)),MAX(Domein!BD$1:'Domein'!BD11030)+1,"")))</f>
        <v/>
      </c>
    </row>
    <row r="11032" spans="45:56" x14ac:dyDescent="0.2">
      <c r="AS11032" s="4" t="s">
        <v>4594</v>
      </c>
      <c r="AT11032" s="4" t="s">
        <v>4595</v>
      </c>
      <c r="AU11032" s="4" t="s">
        <v>456</v>
      </c>
      <c r="AV11032" s="4" t="s">
        <v>798</v>
      </c>
      <c r="AW11032" s="4" t="s">
        <v>724</v>
      </c>
      <c r="AX11032" s="4"/>
      <c r="AY11032" s="4">
        <v>222820</v>
      </c>
      <c r="AZ11032" s="4">
        <v>431454</v>
      </c>
      <c r="BA11032" s="4" t="s">
        <v>29608</v>
      </c>
      <c r="BB11032" s="4" t="s">
        <v>29609</v>
      </c>
      <c r="BC11032" s="4">
        <v>40</v>
      </c>
      <c r="BD11032" t="str">
        <f>IF(AND(ADHOC!$G$15="",ADHOC!$S$4=""),"",IF(ADHOC!$G$15&lt;&gt;"",IF(ADHOC!$G$15=LEFT(Domein!$AS11032,LEN(ADHOC!$G$15)),MAX(Domein!BD$1:'Domein'!BD11031)+1,""),IF(ADHOC!$S$4=LEFT(Domein!$AS11032,LEN(ADHOC!$S$4)),MAX(Domein!BD$1:'Domein'!BD11031)+1,"")))</f>
        <v/>
      </c>
    </row>
    <row r="11033" spans="45:56" x14ac:dyDescent="0.2">
      <c r="AS11033" s="4" t="s">
        <v>4596</v>
      </c>
      <c r="AT11033" s="4" t="s">
        <v>15540</v>
      </c>
      <c r="AU11033" s="4" t="s">
        <v>456</v>
      </c>
      <c r="AV11033" s="4" t="s">
        <v>799</v>
      </c>
      <c r="AW11033" s="4" t="s">
        <v>724</v>
      </c>
      <c r="AX11033" s="4"/>
      <c r="AY11033" s="4">
        <v>223126</v>
      </c>
      <c r="AZ11033" s="4">
        <v>432479</v>
      </c>
      <c r="BA11033" s="4" t="s">
        <v>32487</v>
      </c>
      <c r="BB11033" s="4" t="s">
        <v>29610</v>
      </c>
      <c r="BC11033" s="4">
        <v>40</v>
      </c>
      <c r="BD11033" t="str">
        <f>IF(AND(ADHOC!$G$15="",ADHOC!$S$4=""),"",IF(ADHOC!$G$15&lt;&gt;"",IF(ADHOC!$G$15=LEFT(Domein!$AS11033,LEN(ADHOC!$G$15)),MAX(Domein!BD$1:'Domein'!BD11032)+1,""),IF(ADHOC!$S$4=LEFT(Domein!$AS11033,LEN(ADHOC!$S$4)),MAX(Domein!BD$1:'Domein'!BD11032)+1,"")))</f>
        <v/>
      </c>
    </row>
    <row r="11034" spans="45:56" x14ac:dyDescent="0.2">
      <c r="AS11034" s="4" t="s">
        <v>4597</v>
      </c>
      <c r="AT11034" s="4" t="s">
        <v>4598</v>
      </c>
      <c r="AU11034" s="4" t="s">
        <v>456</v>
      </c>
      <c r="AV11034" s="4" t="s">
        <v>798</v>
      </c>
      <c r="AW11034" s="4" t="s">
        <v>724</v>
      </c>
      <c r="AX11034" s="4"/>
      <c r="AY11034" s="4">
        <v>223044</v>
      </c>
      <c r="AZ11034" s="4">
        <v>432811</v>
      </c>
      <c r="BA11034" s="4" t="s">
        <v>29611</v>
      </c>
      <c r="BB11034" s="4" t="s">
        <v>29612</v>
      </c>
      <c r="BC11034" s="4">
        <v>40</v>
      </c>
      <c r="BD11034" t="str">
        <f>IF(AND(ADHOC!$G$15="",ADHOC!$S$4=""),"",IF(ADHOC!$G$15&lt;&gt;"",IF(ADHOC!$G$15=LEFT(Domein!$AS11034,LEN(ADHOC!$G$15)),MAX(Domein!BD$1:'Domein'!BD11033)+1,""),IF(ADHOC!$S$4=LEFT(Domein!$AS11034,LEN(ADHOC!$S$4)),MAX(Domein!BD$1:'Domein'!BD11033)+1,"")))</f>
        <v/>
      </c>
    </row>
    <row r="11035" spans="45:56" x14ac:dyDescent="0.2">
      <c r="AS11035" s="4" t="s">
        <v>4599</v>
      </c>
      <c r="AT11035" s="4" t="s">
        <v>4600</v>
      </c>
      <c r="AU11035" s="4" t="s">
        <v>456</v>
      </c>
      <c r="AV11035" s="4" t="s">
        <v>798</v>
      </c>
      <c r="AW11035" s="4" t="s">
        <v>724</v>
      </c>
      <c r="AX11035" s="4"/>
      <c r="AY11035" s="4">
        <v>205200</v>
      </c>
      <c r="AZ11035" s="4">
        <v>430000</v>
      </c>
      <c r="BA11035" s="4" t="s">
        <v>29613</v>
      </c>
      <c r="BB11035" s="4" t="s">
        <v>29614</v>
      </c>
      <c r="BC11035" s="4">
        <v>40</v>
      </c>
      <c r="BD11035" t="str">
        <f>IF(AND(ADHOC!$G$15="",ADHOC!$S$4=""),"",IF(ADHOC!$G$15&lt;&gt;"",IF(ADHOC!$G$15=LEFT(Domein!$AS11035,LEN(ADHOC!$G$15)),MAX(Domein!BD$1:'Domein'!BD11034)+1,""),IF(ADHOC!$S$4=LEFT(Domein!$AS11035,LEN(ADHOC!$S$4)),MAX(Domein!BD$1:'Domein'!BD11034)+1,"")))</f>
        <v/>
      </c>
    </row>
    <row r="11036" spans="45:56" x14ac:dyDescent="0.2">
      <c r="AS11036" s="4" t="s">
        <v>4601</v>
      </c>
      <c r="AT11036" s="4" t="s">
        <v>4602</v>
      </c>
      <c r="AU11036" s="4" t="s">
        <v>456</v>
      </c>
      <c r="AV11036" s="4" t="s">
        <v>798</v>
      </c>
      <c r="AW11036" s="4" t="s">
        <v>724</v>
      </c>
      <c r="AX11036" s="4"/>
      <c r="AY11036" s="4">
        <v>220659</v>
      </c>
      <c r="AZ11036" s="4">
        <v>457497</v>
      </c>
      <c r="BA11036" s="4" t="s">
        <v>29615</v>
      </c>
      <c r="BB11036" s="4" t="s">
        <v>29616</v>
      </c>
      <c r="BC11036" s="4">
        <v>40</v>
      </c>
      <c r="BD11036" t="str">
        <f>IF(AND(ADHOC!$G$15="",ADHOC!$S$4=""),"",IF(ADHOC!$G$15&lt;&gt;"",IF(ADHOC!$G$15=LEFT(Domein!$AS11036,LEN(ADHOC!$G$15)),MAX(Domein!BD$1:'Domein'!BD11035)+1,""),IF(ADHOC!$S$4=LEFT(Domein!$AS11036,LEN(ADHOC!$S$4)),MAX(Domein!BD$1:'Domein'!BD11035)+1,"")))</f>
        <v/>
      </c>
    </row>
    <row r="11037" spans="45:56" x14ac:dyDescent="0.2">
      <c r="AS11037" s="4" t="s">
        <v>4603</v>
      </c>
      <c r="AT11037" s="4" t="s">
        <v>4604</v>
      </c>
      <c r="AU11037" s="4" t="s">
        <v>456</v>
      </c>
      <c r="AV11037" s="4" t="s">
        <v>798</v>
      </c>
      <c r="AW11037" s="4" t="s">
        <v>1167</v>
      </c>
      <c r="AX11037" s="4"/>
      <c r="AY11037" s="4">
        <v>239491</v>
      </c>
      <c r="AZ11037" s="4">
        <v>450835</v>
      </c>
      <c r="BA11037" s="4" t="s">
        <v>29617</v>
      </c>
      <c r="BB11037" s="4" t="s">
        <v>29618</v>
      </c>
      <c r="BC11037" s="4">
        <v>40</v>
      </c>
      <c r="BD11037" t="str">
        <f>IF(AND(ADHOC!$G$15="",ADHOC!$S$4=""),"",IF(ADHOC!$G$15&lt;&gt;"",IF(ADHOC!$G$15=LEFT(Domein!$AS11037,LEN(ADHOC!$G$15)),MAX(Domein!BD$1:'Domein'!BD11036)+1,""),IF(ADHOC!$S$4=LEFT(Domein!$AS11037,LEN(ADHOC!$S$4)),MAX(Domein!BD$1:'Domein'!BD11036)+1,"")))</f>
        <v/>
      </c>
    </row>
    <row r="11038" spans="45:56" x14ac:dyDescent="0.2">
      <c r="AS11038" s="4" t="s">
        <v>13341</v>
      </c>
      <c r="AT11038" s="4" t="s">
        <v>13342</v>
      </c>
      <c r="AU11038" s="4" t="s">
        <v>456</v>
      </c>
      <c r="AV11038" s="4" t="s">
        <v>798</v>
      </c>
      <c r="AW11038" s="4" t="s">
        <v>724</v>
      </c>
      <c r="AX11038" s="4"/>
      <c r="AY11038" s="4">
        <v>217392</v>
      </c>
      <c r="AZ11038" s="4">
        <v>444842</v>
      </c>
      <c r="BA11038" s="4" t="s">
        <v>29619</v>
      </c>
      <c r="BB11038" s="4" t="s">
        <v>29620</v>
      </c>
      <c r="BC11038" s="4">
        <v>40</v>
      </c>
      <c r="BD11038" t="str">
        <f>IF(AND(ADHOC!$G$15="",ADHOC!$S$4=""),"",IF(ADHOC!$G$15&lt;&gt;"",IF(ADHOC!$G$15=LEFT(Domein!$AS11038,LEN(ADHOC!$G$15)),MAX(Domein!BD$1:'Domein'!BD11037)+1,""),IF(ADHOC!$S$4=LEFT(Domein!$AS11038,LEN(ADHOC!$S$4)),MAX(Domein!BD$1:'Domein'!BD11037)+1,"")))</f>
        <v/>
      </c>
    </row>
    <row r="11039" spans="45:56" x14ac:dyDescent="0.2">
      <c r="AS11039" s="4" t="s">
        <v>4605</v>
      </c>
      <c r="AT11039" s="4" t="s">
        <v>4606</v>
      </c>
      <c r="AU11039" s="4" t="s">
        <v>456</v>
      </c>
      <c r="AV11039" s="4" t="s">
        <v>798</v>
      </c>
      <c r="AW11039" s="4" t="s">
        <v>724</v>
      </c>
      <c r="AX11039" s="4"/>
      <c r="AY11039" s="4">
        <v>209147</v>
      </c>
      <c r="AZ11039" s="4">
        <v>453839</v>
      </c>
      <c r="BA11039" s="4" t="s">
        <v>29621</v>
      </c>
      <c r="BB11039" s="4" t="s">
        <v>29622</v>
      </c>
      <c r="BC11039" s="4">
        <v>40</v>
      </c>
      <c r="BD11039" t="str">
        <f>IF(AND(ADHOC!$G$15="",ADHOC!$S$4=""),"",IF(ADHOC!$G$15&lt;&gt;"",IF(ADHOC!$G$15=LEFT(Domein!$AS11039,LEN(ADHOC!$G$15)),MAX(Domein!BD$1:'Domein'!BD11038)+1,""),IF(ADHOC!$S$4=LEFT(Domein!$AS11039,LEN(ADHOC!$S$4)),MAX(Domein!BD$1:'Domein'!BD11038)+1,"")))</f>
        <v/>
      </c>
    </row>
    <row r="11040" spans="45:56" x14ac:dyDescent="0.2">
      <c r="AS11040" s="4" t="s">
        <v>38415</v>
      </c>
      <c r="AT11040" s="4" t="s">
        <v>38416</v>
      </c>
      <c r="AU11040" s="4" t="s">
        <v>456</v>
      </c>
      <c r="AV11040" s="4" t="s">
        <v>38105</v>
      </c>
      <c r="AW11040" s="4" t="s">
        <v>724</v>
      </c>
      <c r="AX11040" s="4"/>
      <c r="AY11040" s="4">
        <v>213495</v>
      </c>
      <c r="AZ11040" s="4">
        <v>449256</v>
      </c>
      <c r="BA11040" s="4" t="s">
        <v>38417</v>
      </c>
      <c r="BB11040" s="4" t="s">
        <v>38418</v>
      </c>
      <c r="BC11040" s="4">
        <v>40</v>
      </c>
      <c r="BD11040" t="str">
        <f>IF(AND(ADHOC!$G$15="",ADHOC!$S$4=""),"",IF(ADHOC!$G$15&lt;&gt;"",IF(ADHOC!$G$15=LEFT(Domein!$AS11040,LEN(ADHOC!$G$15)),MAX(Domein!BD$1:'Domein'!BD11039)+1,""),IF(ADHOC!$S$4=LEFT(Domein!$AS11040,LEN(ADHOC!$S$4)),MAX(Domein!BD$1:'Domein'!BD11039)+1,"")))</f>
        <v/>
      </c>
    </row>
    <row r="11041" spans="45:56" x14ac:dyDescent="0.2">
      <c r="AS11041" s="4" t="s">
        <v>4607</v>
      </c>
      <c r="AT11041" s="4" t="s">
        <v>4608</v>
      </c>
      <c r="AU11041" s="4" t="s">
        <v>456</v>
      </c>
      <c r="AV11041" s="4" t="s">
        <v>798</v>
      </c>
      <c r="AW11041" s="4" t="s">
        <v>724</v>
      </c>
      <c r="AX11041" s="4"/>
      <c r="AY11041" s="4">
        <v>211700</v>
      </c>
      <c r="AZ11041" s="4">
        <v>449560</v>
      </c>
      <c r="BA11041" s="4" t="s">
        <v>29623</v>
      </c>
      <c r="BB11041" s="4" t="s">
        <v>29624</v>
      </c>
      <c r="BC11041" s="4">
        <v>40</v>
      </c>
      <c r="BD11041" t="str">
        <f>IF(AND(ADHOC!$G$15="",ADHOC!$S$4=""),"",IF(ADHOC!$G$15&lt;&gt;"",IF(ADHOC!$G$15=LEFT(Domein!$AS11041,LEN(ADHOC!$G$15)),MAX(Domein!BD$1:'Domein'!BD11040)+1,""),IF(ADHOC!$S$4=LEFT(Domein!$AS11041,LEN(ADHOC!$S$4)),MAX(Domein!BD$1:'Domein'!BD11040)+1,"")))</f>
        <v/>
      </c>
    </row>
    <row r="11042" spans="45:56" x14ac:dyDescent="0.2">
      <c r="AS11042" s="4" t="s">
        <v>4609</v>
      </c>
      <c r="AT11042" s="4" t="s">
        <v>4610</v>
      </c>
      <c r="AU11042" s="4" t="s">
        <v>456</v>
      </c>
      <c r="AV11042" s="4" t="s">
        <v>798</v>
      </c>
      <c r="AW11042" s="4" t="s">
        <v>724</v>
      </c>
      <c r="AX11042" s="4"/>
      <c r="AY11042" s="4">
        <v>212521</v>
      </c>
      <c r="AZ11042" s="4">
        <v>449490</v>
      </c>
      <c r="BA11042" s="4" t="s">
        <v>29625</v>
      </c>
      <c r="BB11042" s="4" t="s">
        <v>29626</v>
      </c>
      <c r="BC11042" s="4">
        <v>40</v>
      </c>
      <c r="BD11042" t="str">
        <f>IF(AND(ADHOC!$G$15="",ADHOC!$S$4=""),"",IF(ADHOC!$G$15&lt;&gt;"",IF(ADHOC!$G$15=LEFT(Domein!$AS11042,LEN(ADHOC!$G$15)),MAX(Domein!BD$1:'Domein'!BD11041)+1,""),IF(ADHOC!$S$4=LEFT(Domein!$AS11042,LEN(ADHOC!$S$4)),MAX(Domein!BD$1:'Domein'!BD11041)+1,"")))</f>
        <v/>
      </c>
    </row>
    <row r="11043" spans="45:56" x14ac:dyDescent="0.2">
      <c r="AS11043" s="4" t="s">
        <v>38419</v>
      </c>
      <c r="AT11043" s="4" t="s">
        <v>7122</v>
      </c>
      <c r="AU11043" s="4" t="s">
        <v>456</v>
      </c>
      <c r="AV11043" s="4" t="s">
        <v>38105</v>
      </c>
      <c r="AW11043" s="4" t="s">
        <v>724</v>
      </c>
      <c r="AX11043" s="4"/>
      <c r="AY11043" s="4">
        <v>212515</v>
      </c>
      <c r="AZ11043" s="4">
        <v>449497</v>
      </c>
      <c r="BA11043" s="4" t="s">
        <v>38420</v>
      </c>
      <c r="BB11043" s="4" t="s">
        <v>38421</v>
      </c>
      <c r="BC11043" s="4">
        <v>40</v>
      </c>
      <c r="BD11043" t="str">
        <f>IF(AND(ADHOC!$G$15="",ADHOC!$S$4=""),"",IF(ADHOC!$G$15&lt;&gt;"",IF(ADHOC!$G$15=LEFT(Domein!$AS11043,LEN(ADHOC!$G$15)),MAX(Domein!BD$1:'Domein'!BD11042)+1,""),IF(ADHOC!$S$4=LEFT(Domein!$AS11043,LEN(ADHOC!$S$4)),MAX(Domein!BD$1:'Domein'!BD11042)+1,"")))</f>
        <v/>
      </c>
    </row>
    <row r="11044" spans="45:56" x14ac:dyDescent="0.2">
      <c r="AS11044" s="4" t="s">
        <v>21044</v>
      </c>
      <c r="AT11044" s="4" t="s">
        <v>8095</v>
      </c>
      <c r="AU11044" s="4" t="s">
        <v>456</v>
      </c>
      <c r="AV11044" s="4" t="s">
        <v>798</v>
      </c>
      <c r="AW11044" s="4" t="s">
        <v>724</v>
      </c>
      <c r="AX11044" s="4"/>
      <c r="AY11044" s="4">
        <v>217776</v>
      </c>
      <c r="AZ11044" s="4">
        <v>444415</v>
      </c>
      <c r="BA11044" s="4" t="s">
        <v>29627</v>
      </c>
      <c r="BB11044" s="4" t="s">
        <v>29628</v>
      </c>
      <c r="BC11044" s="4">
        <v>40</v>
      </c>
      <c r="BD11044" t="str">
        <f>IF(AND(ADHOC!$G$15="",ADHOC!$S$4=""),"",IF(ADHOC!$G$15&lt;&gt;"",IF(ADHOC!$G$15=LEFT(Domein!$AS11044,LEN(ADHOC!$G$15)),MAX(Domein!BD$1:'Domein'!BD11043)+1,""),IF(ADHOC!$S$4=LEFT(Domein!$AS11044,LEN(ADHOC!$S$4)),MAX(Domein!BD$1:'Domein'!BD11043)+1,"")))</f>
        <v/>
      </c>
    </row>
    <row r="11045" spans="45:56" x14ac:dyDescent="0.2">
      <c r="AS11045" s="4" t="s">
        <v>4611</v>
      </c>
      <c r="AT11045" s="4" t="s">
        <v>4612</v>
      </c>
      <c r="AU11045" s="4" t="s">
        <v>456</v>
      </c>
      <c r="AV11045" s="4" t="s">
        <v>798</v>
      </c>
      <c r="AW11045" s="4" t="s">
        <v>724</v>
      </c>
      <c r="AX11045" s="4"/>
      <c r="AY11045" s="4">
        <v>214263</v>
      </c>
      <c r="AZ11045" s="4">
        <v>431579</v>
      </c>
      <c r="BA11045" s="4" t="s">
        <v>29629</v>
      </c>
      <c r="BB11045" s="4" t="s">
        <v>29630</v>
      </c>
      <c r="BC11045" s="4">
        <v>40</v>
      </c>
      <c r="BD11045" t="str">
        <f>IF(AND(ADHOC!$G$15="",ADHOC!$S$4=""),"",IF(ADHOC!$G$15&lt;&gt;"",IF(ADHOC!$G$15=LEFT(Domein!$AS11045,LEN(ADHOC!$G$15)),MAX(Domein!BD$1:'Domein'!BD11044)+1,""),IF(ADHOC!$S$4=LEFT(Domein!$AS11045,LEN(ADHOC!$S$4)),MAX(Domein!BD$1:'Domein'!BD11044)+1,"")))</f>
        <v/>
      </c>
    </row>
    <row r="11046" spans="45:56" x14ac:dyDescent="0.2">
      <c r="AS11046" s="4" t="s">
        <v>4613</v>
      </c>
      <c r="AT11046" s="4" t="s">
        <v>4614</v>
      </c>
      <c r="AU11046" s="4" t="s">
        <v>456</v>
      </c>
      <c r="AV11046" s="4" t="s">
        <v>798</v>
      </c>
      <c r="AW11046" s="4" t="s">
        <v>724</v>
      </c>
      <c r="AX11046" s="4"/>
      <c r="AY11046" s="4">
        <v>218245</v>
      </c>
      <c r="AZ11046" s="4">
        <v>429621</v>
      </c>
      <c r="BA11046" s="4" t="s">
        <v>29631</v>
      </c>
      <c r="BB11046" s="4" t="s">
        <v>29632</v>
      </c>
      <c r="BC11046" s="4">
        <v>40</v>
      </c>
      <c r="BD11046" t="str">
        <f>IF(AND(ADHOC!$G$15="",ADHOC!$S$4=""),"",IF(ADHOC!$G$15&lt;&gt;"",IF(ADHOC!$G$15=LEFT(Domein!$AS11046,LEN(ADHOC!$G$15)),MAX(Domein!BD$1:'Domein'!BD11045)+1,""),IF(ADHOC!$S$4=LEFT(Domein!$AS11046,LEN(ADHOC!$S$4)),MAX(Domein!BD$1:'Domein'!BD11045)+1,"")))</f>
        <v/>
      </c>
    </row>
    <row r="11047" spans="45:56" x14ac:dyDescent="0.2">
      <c r="AS11047" s="4" t="s">
        <v>4615</v>
      </c>
      <c r="AT11047" s="4" t="s">
        <v>4616</v>
      </c>
      <c r="AU11047" s="4" t="s">
        <v>456</v>
      </c>
      <c r="AV11047" s="4" t="s">
        <v>798</v>
      </c>
      <c r="AW11047" s="4" t="s">
        <v>724</v>
      </c>
      <c r="AX11047" s="4"/>
      <c r="AY11047" s="4">
        <v>212819</v>
      </c>
      <c r="AZ11047" s="4">
        <v>431496</v>
      </c>
      <c r="BA11047" s="4" t="s">
        <v>29633</v>
      </c>
      <c r="BB11047" s="4" t="s">
        <v>29634</v>
      </c>
      <c r="BC11047" s="4">
        <v>40</v>
      </c>
      <c r="BD11047" t="str">
        <f>IF(AND(ADHOC!$G$15="",ADHOC!$S$4=""),"",IF(ADHOC!$G$15&lt;&gt;"",IF(ADHOC!$G$15=LEFT(Domein!$AS11047,LEN(ADHOC!$G$15)),MAX(Domein!BD$1:'Domein'!BD11046)+1,""),IF(ADHOC!$S$4=LEFT(Domein!$AS11047,LEN(ADHOC!$S$4)),MAX(Domein!BD$1:'Domein'!BD11046)+1,"")))</f>
        <v/>
      </c>
    </row>
    <row r="11048" spans="45:56" x14ac:dyDescent="0.2">
      <c r="AS11048" s="4" t="s">
        <v>4617</v>
      </c>
      <c r="AT11048" s="4" t="s">
        <v>4618</v>
      </c>
      <c r="AU11048" s="4" t="s">
        <v>456</v>
      </c>
      <c r="AV11048" s="4" t="s">
        <v>798</v>
      </c>
      <c r="AW11048" s="4" t="s">
        <v>724</v>
      </c>
      <c r="AX11048" s="4"/>
      <c r="AY11048" s="4">
        <v>199354</v>
      </c>
      <c r="AZ11048" s="4">
        <v>438151</v>
      </c>
      <c r="BA11048" s="4" t="s">
        <v>29635</v>
      </c>
      <c r="BB11048" s="4" t="s">
        <v>29636</v>
      </c>
      <c r="BC11048" s="4">
        <v>40</v>
      </c>
      <c r="BD11048" t="str">
        <f>IF(AND(ADHOC!$G$15="",ADHOC!$S$4=""),"",IF(ADHOC!$G$15&lt;&gt;"",IF(ADHOC!$G$15=LEFT(Domein!$AS11048,LEN(ADHOC!$G$15)),MAX(Domein!BD$1:'Domein'!BD11047)+1,""),IF(ADHOC!$S$4=LEFT(Domein!$AS11048,LEN(ADHOC!$S$4)),MAX(Domein!BD$1:'Domein'!BD11047)+1,"")))</f>
        <v/>
      </c>
    </row>
    <row r="11049" spans="45:56" x14ac:dyDescent="0.2">
      <c r="AS11049" s="4" t="s">
        <v>4619</v>
      </c>
      <c r="AT11049" s="4" t="s">
        <v>4620</v>
      </c>
      <c r="AU11049" s="4" t="s">
        <v>456</v>
      </c>
      <c r="AV11049" s="4" t="s">
        <v>798</v>
      </c>
      <c r="AW11049" s="4" t="s">
        <v>724</v>
      </c>
      <c r="AX11049" s="4"/>
      <c r="AY11049" s="4">
        <v>245953</v>
      </c>
      <c r="AZ11049" s="4">
        <v>445079</v>
      </c>
      <c r="BA11049" s="4" t="s">
        <v>29637</v>
      </c>
      <c r="BB11049" s="4" t="s">
        <v>29638</v>
      </c>
      <c r="BC11049" s="4">
        <v>40</v>
      </c>
      <c r="BD11049" t="str">
        <f>IF(AND(ADHOC!$G$15="",ADHOC!$S$4=""),"",IF(ADHOC!$G$15&lt;&gt;"",IF(ADHOC!$G$15=LEFT(Domein!$AS11049,LEN(ADHOC!$G$15)),MAX(Domein!BD$1:'Domein'!BD11048)+1,""),IF(ADHOC!$S$4=LEFT(Domein!$AS11049,LEN(ADHOC!$S$4)),MAX(Domein!BD$1:'Domein'!BD11048)+1,"")))</f>
        <v/>
      </c>
    </row>
    <row r="11050" spans="45:56" x14ac:dyDescent="0.2">
      <c r="AS11050" s="4" t="s">
        <v>4621</v>
      </c>
      <c r="AT11050" s="4" t="s">
        <v>4622</v>
      </c>
      <c r="AU11050" s="4" t="s">
        <v>456</v>
      </c>
      <c r="AV11050" s="4" t="s">
        <v>798</v>
      </c>
      <c r="AW11050" s="4" t="s">
        <v>724</v>
      </c>
      <c r="AX11050" s="4"/>
      <c r="AY11050" s="4">
        <v>237032</v>
      </c>
      <c r="AZ11050" s="4">
        <v>450911</v>
      </c>
      <c r="BA11050" s="4" t="s">
        <v>29639</v>
      </c>
      <c r="BB11050" s="4" t="s">
        <v>29640</v>
      </c>
      <c r="BC11050" s="4">
        <v>40</v>
      </c>
      <c r="BD11050" t="str">
        <f>IF(AND(ADHOC!$G$15="",ADHOC!$S$4=""),"",IF(ADHOC!$G$15&lt;&gt;"",IF(ADHOC!$G$15=LEFT(Domein!$AS11050,LEN(ADHOC!$G$15)),MAX(Domein!BD$1:'Domein'!BD11049)+1,""),IF(ADHOC!$S$4=LEFT(Domein!$AS11050,LEN(ADHOC!$S$4)),MAX(Domein!BD$1:'Domein'!BD11049)+1,"")))</f>
        <v/>
      </c>
    </row>
    <row r="11051" spans="45:56" x14ac:dyDescent="0.2">
      <c r="AS11051" s="4" t="s">
        <v>4623</v>
      </c>
      <c r="AT11051" s="4" t="s">
        <v>4624</v>
      </c>
      <c r="AU11051" s="4" t="s">
        <v>456</v>
      </c>
      <c r="AV11051" s="4" t="s">
        <v>798</v>
      </c>
      <c r="AW11051" s="4" t="s">
        <v>724</v>
      </c>
      <c r="AX11051" s="4"/>
      <c r="AY11051" s="4">
        <v>230400</v>
      </c>
      <c r="AZ11051" s="4">
        <v>460500</v>
      </c>
      <c r="BA11051" s="4" t="s">
        <v>29641</v>
      </c>
      <c r="BB11051" s="4" t="s">
        <v>29642</v>
      </c>
      <c r="BC11051" s="4">
        <v>40</v>
      </c>
      <c r="BD11051" t="str">
        <f>IF(AND(ADHOC!$G$15="",ADHOC!$S$4=""),"",IF(ADHOC!$G$15&lt;&gt;"",IF(ADHOC!$G$15=LEFT(Domein!$AS11051,LEN(ADHOC!$G$15)),MAX(Domein!BD$1:'Domein'!BD11050)+1,""),IF(ADHOC!$S$4=LEFT(Domein!$AS11051,LEN(ADHOC!$S$4)),MAX(Domein!BD$1:'Domein'!BD11050)+1,"")))</f>
        <v/>
      </c>
    </row>
    <row r="11052" spans="45:56" x14ac:dyDescent="0.2">
      <c r="AS11052" s="4" t="s">
        <v>4625</v>
      </c>
      <c r="AT11052" s="4" t="s">
        <v>4626</v>
      </c>
      <c r="AU11052" s="4" t="s">
        <v>456</v>
      </c>
      <c r="AV11052" s="4" t="s">
        <v>798</v>
      </c>
      <c r="AW11052" s="4" t="s">
        <v>724</v>
      </c>
      <c r="AX11052" s="4"/>
      <c r="AY11052" s="4">
        <v>245073</v>
      </c>
      <c r="AZ11052" s="4">
        <v>446062</v>
      </c>
      <c r="BA11052" s="4" t="s">
        <v>22512</v>
      </c>
      <c r="BB11052" s="4" t="s">
        <v>29643</v>
      </c>
      <c r="BC11052" s="4">
        <v>40</v>
      </c>
      <c r="BD11052" t="str">
        <f>IF(AND(ADHOC!$G$15="",ADHOC!$S$4=""),"",IF(ADHOC!$G$15&lt;&gt;"",IF(ADHOC!$G$15=LEFT(Domein!$AS11052,LEN(ADHOC!$G$15)),MAX(Domein!BD$1:'Domein'!BD11051)+1,""),IF(ADHOC!$S$4=LEFT(Domein!$AS11052,LEN(ADHOC!$S$4)),MAX(Domein!BD$1:'Domein'!BD11051)+1,"")))</f>
        <v/>
      </c>
    </row>
    <row r="11053" spans="45:56" x14ac:dyDescent="0.2">
      <c r="AS11053" s="4" t="s">
        <v>4627</v>
      </c>
      <c r="AT11053" s="4" t="s">
        <v>4628</v>
      </c>
      <c r="AU11053" s="4" t="s">
        <v>456</v>
      </c>
      <c r="AV11053" s="4" t="s">
        <v>798</v>
      </c>
      <c r="AW11053" s="4" t="s">
        <v>724</v>
      </c>
      <c r="AX11053" s="4"/>
      <c r="AY11053" s="4">
        <v>242938</v>
      </c>
      <c r="AZ11053" s="4">
        <v>447401</v>
      </c>
      <c r="BA11053" s="4" t="s">
        <v>29644</v>
      </c>
      <c r="BB11053" s="4" t="s">
        <v>29645</v>
      </c>
      <c r="BC11053" s="4">
        <v>40</v>
      </c>
      <c r="BD11053" t="str">
        <f>IF(AND(ADHOC!$G$15="",ADHOC!$S$4=""),"",IF(ADHOC!$G$15&lt;&gt;"",IF(ADHOC!$G$15=LEFT(Domein!$AS11053,LEN(ADHOC!$G$15)),MAX(Domein!BD$1:'Domein'!BD11052)+1,""),IF(ADHOC!$S$4=LEFT(Domein!$AS11053,LEN(ADHOC!$S$4)),MAX(Domein!BD$1:'Domein'!BD11052)+1,"")))</f>
        <v/>
      </c>
    </row>
    <row r="11054" spans="45:56" x14ac:dyDescent="0.2">
      <c r="AS11054" s="4" t="s">
        <v>4629</v>
      </c>
      <c r="AT11054" s="4" t="s">
        <v>4630</v>
      </c>
      <c r="AU11054" s="4" t="s">
        <v>456</v>
      </c>
      <c r="AV11054" s="4" t="s">
        <v>798</v>
      </c>
      <c r="AW11054" s="4" t="s">
        <v>724</v>
      </c>
      <c r="AX11054" s="4"/>
      <c r="AY11054" s="4">
        <v>243660</v>
      </c>
      <c r="AZ11054" s="4">
        <v>447025</v>
      </c>
      <c r="BA11054" s="4" t="s">
        <v>29646</v>
      </c>
      <c r="BB11054" s="4" t="s">
        <v>29647</v>
      </c>
      <c r="BC11054" s="4">
        <v>40</v>
      </c>
      <c r="BD11054" t="str">
        <f>IF(AND(ADHOC!$G$15="",ADHOC!$S$4=""),"",IF(ADHOC!$G$15&lt;&gt;"",IF(ADHOC!$G$15=LEFT(Domein!$AS11054,LEN(ADHOC!$G$15)),MAX(Domein!BD$1:'Domein'!BD11053)+1,""),IF(ADHOC!$S$4=LEFT(Domein!$AS11054,LEN(ADHOC!$S$4)),MAX(Domein!BD$1:'Domein'!BD11053)+1,"")))</f>
        <v/>
      </c>
    </row>
    <row r="11055" spans="45:56" x14ac:dyDescent="0.2">
      <c r="AS11055" s="4" t="s">
        <v>4631</v>
      </c>
      <c r="AT11055" s="4" t="s">
        <v>4632</v>
      </c>
      <c r="AU11055" s="4" t="s">
        <v>456</v>
      </c>
      <c r="AV11055" s="4" t="s">
        <v>798</v>
      </c>
      <c r="AW11055" s="4" t="s">
        <v>724</v>
      </c>
      <c r="AX11055" s="4"/>
      <c r="AY11055" s="4">
        <v>239867</v>
      </c>
      <c r="AZ11055" s="4">
        <v>451962</v>
      </c>
      <c r="BA11055" s="4" t="s">
        <v>29648</v>
      </c>
      <c r="BB11055" s="4" t="s">
        <v>29649</v>
      </c>
      <c r="BC11055" s="4">
        <v>40</v>
      </c>
      <c r="BD11055" t="str">
        <f>IF(AND(ADHOC!$G$15="",ADHOC!$S$4=""),"",IF(ADHOC!$G$15&lt;&gt;"",IF(ADHOC!$G$15=LEFT(Domein!$AS11055,LEN(ADHOC!$G$15)),MAX(Domein!BD$1:'Domein'!BD11054)+1,""),IF(ADHOC!$S$4=LEFT(Domein!$AS11055,LEN(ADHOC!$S$4)),MAX(Domein!BD$1:'Domein'!BD11054)+1,"")))</f>
        <v/>
      </c>
    </row>
    <row r="11056" spans="45:56" x14ac:dyDescent="0.2">
      <c r="AS11056" s="4" t="s">
        <v>4633</v>
      </c>
      <c r="AT11056" s="4" t="s">
        <v>4634</v>
      </c>
      <c r="AU11056" s="4" t="s">
        <v>456</v>
      </c>
      <c r="AV11056" s="4" t="s">
        <v>798</v>
      </c>
      <c r="AW11056" s="4" t="s">
        <v>724</v>
      </c>
      <c r="AX11056" s="4"/>
      <c r="AY11056" s="4">
        <v>230759</v>
      </c>
      <c r="AZ11056" s="4">
        <v>459645</v>
      </c>
      <c r="BA11056" s="4" t="s">
        <v>29650</v>
      </c>
      <c r="BB11056" s="4" t="s">
        <v>29651</v>
      </c>
      <c r="BC11056" s="4">
        <v>40</v>
      </c>
      <c r="BD11056" t="str">
        <f>IF(AND(ADHOC!$G$15="",ADHOC!$S$4=""),"",IF(ADHOC!$G$15&lt;&gt;"",IF(ADHOC!$G$15=LEFT(Domein!$AS11056,LEN(ADHOC!$G$15)),MAX(Domein!BD$1:'Domein'!BD11055)+1,""),IF(ADHOC!$S$4=LEFT(Domein!$AS11056,LEN(ADHOC!$S$4)),MAX(Domein!BD$1:'Domein'!BD11055)+1,"")))</f>
        <v/>
      </c>
    </row>
    <row r="11057" spans="45:56" x14ac:dyDescent="0.2">
      <c r="AS11057" s="4" t="s">
        <v>4635</v>
      </c>
      <c r="AT11057" s="4" t="s">
        <v>4636</v>
      </c>
      <c r="AU11057" s="4" t="s">
        <v>456</v>
      </c>
      <c r="AV11057" s="4" t="s">
        <v>798</v>
      </c>
      <c r="AW11057" s="4" t="s">
        <v>724</v>
      </c>
      <c r="AX11057" s="4"/>
      <c r="AY11057" s="4">
        <v>230612</v>
      </c>
      <c r="AZ11057" s="4">
        <v>458330</v>
      </c>
      <c r="BA11057" s="4" t="s">
        <v>29652</v>
      </c>
      <c r="BB11057" s="4" t="s">
        <v>29653</v>
      </c>
      <c r="BC11057" s="4">
        <v>40</v>
      </c>
      <c r="BD11057" t="str">
        <f>IF(AND(ADHOC!$G$15="",ADHOC!$S$4=""),"",IF(ADHOC!$G$15&lt;&gt;"",IF(ADHOC!$G$15=LEFT(Domein!$AS11057,LEN(ADHOC!$G$15)),MAX(Domein!BD$1:'Domein'!BD11056)+1,""),IF(ADHOC!$S$4=LEFT(Domein!$AS11057,LEN(ADHOC!$S$4)),MAX(Domein!BD$1:'Domein'!BD11056)+1,"")))</f>
        <v/>
      </c>
    </row>
    <row r="11058" spans="45:56" x14ac:dyDescent="0.2">
      <c r="AS11058" s="4" t="s">
        <v>11850</v>
      </c>
      <c r="AT11058" s="4" t="s">
        <v>11851</v>
      </c>
      <c r="AU11058" s="4" t="s">
        <v>456</v>
      </c>
      <c r="AV11058" s="4" t="s">
        <v>11776</v>
      </c>
      <c r="AW11058" s="4" t="s">
        <v>724</v>
      </c>
      <c r="AX11058" s="4"/>
      <c r="AY11058" s="4">
        <v>244897</v>
      </c>
      <c r="AZ11058" s="4">
        <v>446365</v>
      </c>
      <c r="BA11058" s="4" t="s">
        <v>29654</v>
      </c>
      <c r="BB11058" s="4" t="s">
        <v>29655</v>
      </c>
      <c r="BC11058" s="4">
        <v>40</v>
      </c>
      <c r="BD11058" t="str">
        <f>IF(AND(ADHOC!$G$15="",ADHOC!$S$4=""),"",IF(ADHOC!$G$15&lt;&gt;"",IF(ADHOC!$G$15=LEFT(Domein!$AS11058,LEN(ADHOC!$G$15)),MAX(Domein!BD$1:'Domein'!BD11057)+1,""),IF(ADHOC!$S$4=LEFT(Domein!$AS11058,LEN(ADHOC!$S$4)),MAX(Domein!BD$1:'Domein'!BD11057)+1,"")))</f>
        <v/>
      </c>
    </row>
    <row r="11059" spans="45:56" x14ac:dyDescent="0.2">
      <c r="AS11059" s="4" t="s">
        <v>14270</v>
      </c>
      <c r="AT11059" s="4" t="s">
        <v>14271</v>
      </c>
      <c r="AU11059" s="4" t="s">
        <v>456</v>
      </c>
      <c r="AV11059" s="4" t="s">
        <v>798</v>
      </c>
      <c r="AW11059" s="4" t="s">
        <v>724</v>
      </c>
      <c r="AX11059" s="4"/>
      <c r="AY11059" s="4">
        <v>245857</v>
      </c>
      <c r="AZ11059" s="4">
        <v>445265</v>
      </c>
      <c r="BA11059" s="4" t="s">
        <v>29656</v>
      </c>
      <c r="BB11059" s="4" t="s">
        <v>29657</v>
      </c>
      <c r="BC11059" s="4">
        <v>40</v>
      </c>
      <c r="BD11059" t="str">
        <f>IF(AND(ADHOC!$G$15="",ADHOC!$S$4=""),"",IF(ADHOC!$G$15&lt;&gt;"",IF(ADHOC!$G$15=LEFT(Domein!$AS11059,LEN(ADHOC!$G$15)),MAX(Domein!BD$1:'Domein'!BD11058)+1,""),IF(ADHOC!$S$4=LEFT(Domein!$AS11059,LEN(ADHOC!$S$4)),MAX(Domein!BD$1:'Domein'!BD11058)+1,"")))</f>
        <v/>
      </c>
    </row>
    <row r="11060" spans="45:56" x14ac:dyDescent="0.2">
      <c r="AS11060" s="4" t="s">
        <v>4637</v>
      </c>
      <c r="AT11060" s="4" t="s">
        <v>4638</v>
      </c>
      <c r="AU11060" s="4" t="s">
        <v>456</v>
      </c>
      <c r="AV11060" s="4" t="s">
        <v>798</v>
      </c>
      <c r="AW11060" s="4" t="s">
        <v>724</v>
      </c>
      <c r="AX11060" s="4"/>
      <c r="AY11060" s="4">
        <v>231040</v>
      </c>
      <c r="AZ11060" s="4">
        <v>457300</v>
      </c>
      <c r="BA11060" s="4" t="s">
        <v>29658</v>
      </c>
      <c r="BB11060" s="4" t="s">
        <v>29659</v>
      </c>
      <c r="BC11060" s="4">
        <v>40</v>
      </c>
      <c r="BD11060" t="str">
        <f>IF(AND(ADHOC!$G$15="",ADHOC!$S$4=""),"",IF(ADHOC!$G$15&lt;&gt;"",IF(ADHOC!$G$15=LEFT(Domein!$AS11060,LEN(ADHOC!$G$15)),MAX(Domein!BD$1:'Domein'!BD11059)+1,""),IF(ADHOC!$S$4=LEFT(Domein!$AS11060,LEN(ADHOC!$S$4)),MAX(Domein!BD$1:'Domein'!BD11059)+1,"")))</f>
        <v/>
      </c>
    </row>
    <row r="11061" spans="45:56" x14ac:dyDescent="0.2">
      <c r="AS11061" s="4" t="s">
        <v>10423</v>
      </c>
      <c r="AT11061" s="4" t="s">
        <v>10424</v>
      </c>
      <c r="AU11061" s="4" t="s">
        <v>456</v>
      </c>
      <c r="AV11061" s="4" t="s">
        <v>8548</v>
      </c>
      <c r="AW11061" s="4" t="s">
        <v>724</v>
      </c>
      <c r="AX11061" s="4"/>
      <c r="AY11061" s="4">
        <v>245927</v>
      </c>
      <c r="AZ11061" s="4">
        <v>445150</v>
      </c>
      <c r="BA11061" s="4" t="s">
        <v>29660</v>
      </c>
      <c r="BB11061" s="4" t="s">
        <v>29661</v>
      </c>
      <c r="BC11061" s="4">
        <v>40</v>
      </c>
      <c r="BD11061" t="str">
        <f>IF(AND(ADHOC!$G$15="",ADHOC!$S$4=""),"",IF(ADHOC!$G$15&lt;&gt;"",IF(ADHOC!$G$15=LEFT(Domein!$AS11061,LEN(ADHOC!$G$15)),MAX(Domein!BD$1:'Domein'!BD11060)+1,""),IF(ADHOC!$S$4=LEFT(Domein!$AS11061,LEN(ADHOC!$S$4)),MAX(Domein!BD$1:'Domein'!BD11060)+1,"")))</f>
        <v/>
      </c>
    </row>
    <row r="11062" spans="45:56" x14ac:dyDescent="0.2">
      <c r="AS11062" s="4" t="s">
        <v>11852</v>
      </c>
      <c r="AT11062" s="4" t="s">
        <v>11853</v>
      </c>
      <c r="AU11062" s="4" t="s">
        <v>456</v>
      </c>
      <c r="AV11062" s="4" t="s">
        <v>11776</v>
      </c>
      <c r="AW11062" s="4" t="s">
        <v>724</v>
      </c>
      <c r="AX11062" s="4"/>
      <c r="AY11062" s="4">
        <v>245827</v>
      </c>
      <c r="AZ11062" s="4">
        <v>445376</v>
      </c>
      <c r="BA11062" s="4" t="s">
        <v>29662</v>
      </c>
      <c r="BB11062" s="4" t="s">
        <v>29663</v>
      </c>
      <c r="BC11062" s="4">
        <v>40</v>
      </c>
      <c r="BD11062" t="str">
        <f>IF(AND(ADHOC!$G$15="",ADHOC!$S$4=""),"",IF(ADHOC!$G$15&lt;&gt;"",IF(ADHOC!$G$15=LEFT(Domein!$AS11062,LEN(ADHOC!$G$15)),MAX(Domein!BD$1:'Domein'!BD11061)+1,""),IF(ADHOC!$S$4=LEFT(Domein!$AS11062,LEN(ADHOC!$S$4)),MAX(Domein!BD$1:'Domein'!BD11061)+1,"")))</f>
        <v/>
      </c>
    </row>
    <row r="11063" spans="45:56" x14ac:dyDescent="0.2">
      <c r="AS11063" s="4" t="s">
        <v>11854</v>
      </c>
      <c r="AT11063" s="4" t="s">
        <v>11853</v>
      </c>
      <c r="AU11063" s="4" t="s">
        <v>456</v>
      </c>
      <c r="AV11063" s="4" t="s">
        <v>11776</v>
      </c>
      <c r="AW11063" s="4" t="s">
        <v>724</v>
      </c>
      <c r="AX11063" s="4"/>
      <c r="AY11063" s="4">
        <v>245937</v>
      </c>
      <c r="AZ11063" s="4">
        <v>445129</v>
      </c>
      <c r="BA11063" s="4" t="s">
        <v>29664</v>
      </c>
      <c r="BB11063" s="4" t="s">
        <v>29665</v>
      </c>
      <c r="BC11063" s="4">
        <v>40</v>
      </c>
      <c r="BD11063" t="str">
        <f>IF(AND(ADHOC!$G$15="",ADHOC!$S$4=""),"",IF(ADHOC!$G$15&lt;&gt;"",IF(ADHOC!$G$15=LEFT(Domein!$AS11063,LEN(ADHOC!$G$15)),MAX(Domein!BD$1:'Domein'!BD11062)+1,""),IF(ADHOC!$S$4=LEFT(Domein!$AS11063,LEN(ADHOC!$S$4)),MAX(Domein!BD$1:'Domein'!BD11062)+1,"")))</f>
        <v/>
      </c>
    </row>
    <row r="11064" spans="45:56" x14ac:dyDescent="0.2">
      <c r="AS11064" s="4" t="s">
        <v>4639</v>
      </c>
      <c r="AT11064" s="4" t="s">
        <v>7174</v>
      </c>
      <c r="AU11064" s="4" t="s">
        <v>456</v>
      </c>
      <c r="AV11064" s="4" t="s">
        <v>798</v>
      </c>
      <c r="AW11064" s="4" t="s">
        <v>724</v>
      </c>
      <c r="AX11064" s="4"/>
      <c r="AY11064" s="4">
        <v>226642</v>
      </c>
      <c r="AZ11064" s="4">
        <v>464523</v>
      </c>
      <c r="BA11064" s="4" t="s">
        <v>29666</v>
      </c>
      <c r="BB11064" s="4" t="s">
        <v>29667</v>
      </c>
      <c r="BC11064" s="4">
        <v>40</v>
      </c>
      <c r="BD11064" t="str">
        <f>IF(AND(ADHOC!$G$15="",ADHOC!$S$4=""),"",IF(ADHOC!$G$15&lt;&gt;"",IF(ADHOC!$G$15=LEFT(Domein!$AS11064,LEN(ADHOC!$G$15)),MAX(Domein!BD$1:'Domein'!BD11063)+1,""),IF(ADHOC!$S$4=LEFT(Domein!$AS11064,LEN(ADHOC!$S$4)),MAX(Domein!BD$1:'Domein'!BD11063)+1,"")))</f>
        <v/>
      </c>
    </row>
    <row r="11065" spans="45:56" x14ac:dyDescent="0.2">
      <c r="AS11065" s="4" t="s">
        <v>11855</v>
      </c>
      <c r="AT11065" s="4" t="s">
        <v>11856</v>
      </c>
      <c r="AU11065" s="4" t="s">
        <v>456</v>
      </c>
      <c r="AV11065" s="4" t="s">
        <v>798</v>
      </c>
      <c r="AW11065" s="4" t="s">
        <v>724</v>
      </c>
      <c r="AX11065" s="4"/>
      <c r="AY11065" s="4">
        <v>216748</v>
      </c>
      <c r="AZ11065" s="4">
        <v>437526</v>
      </c>
      <c r="BA11065" s="4" t="s">
        <v>29668</v>
      </c>
      <c r="BB11065" s="4" t="s">
        <v>29669</v>
      </c>
      <c r="BC11065" s="4">
        <v>40</v>
      </c>
      <c r="BD11065" t="str">
        <f>IF(AND(ADHOC!$G$15="",ADHOC!$S$4=""),"",IF(ADHOC!$G$15&lt;&gt;"",IF(ADHOC!$G$15=LEFT(Domein!$AS11065,LEN(ADHOC!$G$15)),MAX(Domein!BD$1:'Domein'!BD11064)+1,""),IF(ADHOC!$S$4=LEFT(Domein!$AS11065,LEN(ADHOC!$S$4)),MAX(Domein!BD$1:'Domein'!BD11064)+1,"")))</f>
        <v/>
      </c>
    </row>
    <row r="11066" spans="45:56" x14ac:dyDescent="0.2">
      <c r="AS11066" s="4" t="s">
        <v>4640</v>
      </c>
      <c r="AT11066" s="4" t="s">
        <v>4641</v>
      </c>
      <c r="AU11066" s="4" t="s">
        <v>456</v>
      </c>
      <c r="AV11066" s="4" t="s">
        <v>798</v>
      </c>
      <c r="AW11066" s="4" t="s">
        <v>724</v>
      </c>
      <c r="AX11066" s="4"/>
      <c r="AY11066" s="4">
        <v>248900</v>
      </c>
      <c r="AZ11066" s="4">
        <v>460710</v>
      </c>
      <c r="BA11066" s="4" t="s">
        <v>29670</v>
      </c>
      <c r="BB11066" s="4" t="s">
        <v>29671</v>
      </c>
      <c r="BC11066" s="4">
        <v>40</v>
      </c>
      <c r="BD11066" t="str">
        <f>IF(AND(ADHOC!$G$15="",ADHOC!$S$4=""),"",IF(ADHOC!$G$15&lt;&gt;"",IF(ADHOC!$G$15=LEFT(Domein!$AS11066,LEN(ADHOC!$G$15)),MAX(Domein!BD$1:'Domein'!BD11065)+1,""),IF(ADHOC!$S$4=LEFT(Domein!$AS11066,LEN(ADHOC!$S$4)),MAX(Domein!BD$1:'Domein'!BD11065)+1,"")))</f>
        <v/>
      </c>
    </row>
    <row r="11067" spans="45:56" x14ac:dyDescent="0.2">
      <c r="AS11067" s="4" t="s">
        <v>4642</v>
      </c>
      <c r="AT11067" s="4" t="s">
        <v>4643</v>
      </c>
      <c r="AU11067" s="4" t="s">
        <v>456</v>
      </c>
      <c r="AV11067" s="4" t="s">
        <v>798</v>
      </c>
      <c r="AW11067" s="4" t="s">
        <v>724</v>
      </c>
      <c r="AX11067" s="4"/>
      <c r="AY11067" s="4">
        <v>215050</v>
      </c>
      <c r="AZ11067" s="4">
        <v>456414</v>
      </c>
      <c r="BA11067" s="4" t="s">
        <v>29672</v>
      </c>
      <c r="BB11067" s="4" t="s">
        <v>29673</v>
      </c>
      <c r="BC11067" s="4">
        <v>40</v>
      </c>
      <c r="BD11067" t="str">
        <f>IF(AND(ADHOC!$G$15="",ADHOC!$S$4=""),"",IF(ADHOC!$G$15&lt;&gt;"",IF(ADHOC!$G$15=LEFT(Domein!$AS11067,LEN(ADHOC!$G$15)),MAX(Domein!BD$1:'Domein'!BD11066)+1,""),IF(ADHOC!$S$4=LEFT(Domein!$AS11067,LEN(ADHOC!$S$4)),MAX(Domein!BD$1:'Domein'!BD11066)+1,"")))</f>
        <v/>
      </c>
    </row>
    <row r="11068" spans="45:56" x14ac:dyDescent="0.2">
      <c r="AS11068" s="4" t="s">
        <v>4644</v>
      </c>
      <c r="AT11068" s="4" t="s">
        <v>4643</v>
      </c>
      <c r="AU11068" s="4" t="s">
        <v>456</v>
      </c>
      <c r="AV11068" s="4" t="s">
        <v>798</v>
      </c>
      <c r="AW11068" s="4" t="s">
        <v>724</v>
      </c>
      <c r="AX11068" s="4"/>
      <c r="AY11068" s="4">
        <v>215229</v>
      </c>
      <c r="AZ11068" s="4">
        <v>456670</v>
      </c>
      <c r="BA11068" s="4" t="s">
        <v>29674</v>
      </c>
      <c r="BB11068" s="4" t="s">
        <v>29675</v>
      </c>
      <c r="BC11068" s="4">
        <v>40</v>
      </c>
      <c r="BD11068" t="str">
        <f>IF(AND(ADHOC!$G$15="",ADHOC!$S$4=""),"",IF(ADHOC!$G$15&lt;&gt;"",IF(ADHOC!$G$15=LEFT(Domein!$AS11068,LEN(ADHOC!$G$15)),MAX(Domein!BD$1:'Domein'!BD11067)+1,""),IF(ADHOC!$S$4=LEFT(Domein!$AS11068,LEN(ADHOC!$S$4)),MAX(Domein!BD$1:'Domein'!BD11067)+1,"")))</f>
        <v/>
      </c>
    </row>
    <row r="11069" spans="45:56" x14ac:dyDescent="0.2">
      <c r="AS11069" s="4" t="s">
        <v>4645</v>
      </c>
      <c r="AT11069" s="4" t="s">
        <v>4643</v>
      </c>
      <c r="AU11069" s="4" t="s">
        <v>456</v>
      </c>
      <c r="AV11069" s="4" t="s">
        <v>798</v>
      </c>
      <c r="AW11069" s="4" t="s">
        <v>724</v>
      </c>
      <c r="AX11069" s="4"/>
      <c r="AY11069" s="4">
        <v>215599</v>
      </c>
      <c r="AZ11069" s="4">
        <v>457431</v>
      </c>
      <c r="BA11069" s="4" t="s">
        <v>29676</v>
      </c>
      <c r="BB11069" s="4" t="s">
        <v>29677</v>
      </c>
      <c r="BC11069" s="4">
        <v>40</v>
      </c>
      <c r="BD11069" t="str">
        <f>IF(AND(ADHOC!$G$15="",ADHOC!$S$4=""),"",IF(ADHOC!$G$15&lt;&gt;"",IF(ADHOC!$G$15=LEFT(Domein!$AS11069,LEN(ADHOC!$G$15)),MAX(Domein!BD$1:'Domein'!BD11068)+1,""),IF(ADHOC!$S$4=LEFT(Domein!$AS11069,LEN(ADHOC!$S$4)),MAX(Domein!BD$1:'Domein'!BD11068)+1,"")))</f>
        <v/>
      </c>
    </row>
    <row r="11070" spans="45:56" x14ac:dyDescent="0.2">
      <c r="AS11070" s="4" t="s">
        <v>4646</v>
      </c>
      <c r="AT11070" s="4" t="s">
        <v>4643</v>
      </c>
      <c r="AU11070" s="4" t="s">
        <v>456</v>
      </c>
      <c r="AV11070" s="4" t="s">
        <v>798</v>
      </c>
      <c r="AW11070" s="4" t="s">
        <v>724</v>
      </c>
      <c r="AX11070" s="4"/>
      <c r="AY11070" s="4">
        <v>215564</v>
      </c>
      <c r="AZ11070" s="4">
        <v>457241</v>
      </c>
      <c r="BA11070" s="4" t="s">
        <v>29678</v>
      </c>
      <c r="BB11070" s="4" t="s">
        <v>29679</v>
      </c>
      <c r="BC11070" s="4">
        <v>40</v>
      </c>
      <c r="BD11070" t="str">
        <f>IF(AND(ADHOC!$G$15="",ADHOC!$S$4=""),"",IF(ADHOC!$G$15&lt;&gt;"",IF(ADHOC!$G$15=LEFT(Domein!$AS11070,LEN(ADHOC!$G$15)),MAX(Domein!BD$1:'Domein'!BD11069)+1,""),IF(ADHOC!$S$4=LEFT(Domein!$AS11070,LEN(ADHOC!$S$4)),MAX(Domein!BD$1:'Domein'!BD11069)+1,"")))</f>
        <v/>
      </c>
    </row>
    <row r="11071" spans="45:56" x14ac:dyDescent="0.2">
      <c r="AS11071" s="4" t="s">
        <v>4647</v>
      </c>
      <c r="AT11071" s="4" t="s">
        <v>4643</v>
      </c>
      <c r="AU11071" s="4" t="s">
        <v>456</v>
      </c>
      <c r="AV11071" s="4" t="s">
        <v>798</v>
      </c>
      <c r="AW11071" s="4" t="s">
        <v>724</v>
      </c>
      <c r="AX11071" s="4"/>
      <c r="AY11071" s="4">
        <v>215694</v>
      </c>
      <c r="AZ11071" s="4">
        <v>457007</v>
      </c>
      <c r="BA11071" s="4" t="s">
        <v>29680</v>
      </c>
      <c r="BB11071" s="4" t="s">
        <v>29681</v>
      </c>
      <c r="BC11071" s="4">
        <v>40</v>
      </c>
      <c r="BD11071" t="str">
        <f>IF(AND(ADHOC!$G$15="",ADHOC!$S$4=""),"",IF(ADHOC!$G$15&lt;&gt;"",IF(ADHOC!$G$15=LEFT(Domein!$AS11071,LEN(ADHOC!$G$15)),MAX(Domein!BD$1:'Domein'!BD11070)+1,""),IF(ADHOC!$S$4=LEFT(Domein!$AS11071,LEN(ADHOC!$S$4)),MAX(Domein!BD$1:'Domein'!BD11070)+1,"")))</f>
        <v/>
      </c>
    </row>
    <row r="11072" spans="45:56" x14ac:dyDescent="0.2">
      <c r="AS11072" s="4" t="s">
        <v>4648</v>
      </c>
      <c r="AT11072" s="4" t="s">
        <v>4643</v>
      </c>
      <c r="AU11072" s="4" t="s">
        <v>456</v>
      </c>
      <c r="AV11072" s="4" t="s">
        <v>798</v>
      </c>
      <c r="AW11072" s="4" t="s">
        <v>724</v>
      </c>
      <c r="AX11072" s="4"/>
      <c r="AY11072" s="4">
        <v>215412</v>
      </c>
      <c r="AZ11072" s="4">
        <v>457162</v>
      </c>
      <c r="BA11072" s="4" t="s">
        <v>29682</v>
      </c>
      <c r="BB11072" s="4" t="s">
        <v>29683</v>
      </c>
      <c r="BC11072" s="4">
        <v>40</v>
      </c>
      <c r="BD11072" t="str">
        <f>IF(AND(ADHOC!$G$15="",ADHOC!$S$4=""),"",IF(ADHOC!$G$15&lt;&gt;"",IF(ADHOC!$G$15=LEFT(Domein!$AS11072,LEN(ADHOC!$G$15)),MAX(Domein!BD$1:'Domein'!BD11071)+1,""),IF(ADHOC!$S$4=LEFT(Domein!$AS11072,LEN(ADHOC!$S$4)),MAX(Domein!BD$1:'Domein'!BD11071)+1,"")))</f>
        <v/>
      </c>
    </row>
    <row r="11073" spans="45:56" x14ac:dyDescent="0.2">
      <c r="AS11073" s="4" t="s">
        <v>4649</v>
      </c>
      <c r="AT11073" s="4" t="s">
        <v>4643</v>
      </c>
      <c r="AU11073" s="4" t="s">
        <v>456</v>
      </c>
      <c r="AV11073" s="4" t="s">
        <v>798</v>
      </c>
      <c r="AW11073" s="4" t="s">
        <v>724</v>
      </c>
      <c r="AX11073" s="4"/>
      <c r="AY11073" s="4">
        <v>215406</v>
      </c>
      <c r="AZ11073" s="4">
        <v>457544</v>
      </c>
      <c r="BA11073" s="4" t="s">
        <v>29684</v>
      </c>
      <c r="BB11073" s="4" t="s">
        <v>29685</v>
      </c>
      <c r="BC11073" s="4">
        <v>40</v>
      </c>
      <c r="BD11073" t="str">
        <f>IF(AND(ADHOC!$G$15="",ADHOC!$S$4=""),"",IF(ADHOC!$G$15&lt;&gt;"",IF(ADHOC!$G$15=LEFT(Domein!$AS11073,LEN(ADHOC!$G$15)),MAX(Domein!BD$1:'Domein'!BD11072)+1,""),IF(ADHOC!$S$4=LEFT(Domein!$AS11073,LEN(ADHOC!$S$4)),MAX(Domein!BD$1:'Domein'!BD11072)+1,"")))</f>
        <v/>
      </c>
    </row>
    <row r="11074" spans="45:56" x14ac:dyDescent="0.2">
      <c r="AS11074" s="4" t="s">
        <v>4650</v>
      </c>
      <c r="AT11074" s="4" t="s">
        <v>4643</v>
      </c>
      <c r="AU11074" s="4" t="s">
        <v>456</v>
      </c>
      <c r="AV11074" s="4" t="s">
        <v>798</v>
      </c>
      <c r="AW11074" s="4" t="s">
        <v>724</v>
      </c>
      <c r="AX11074" s="4"/>
      <c r="AY11074" s="4">
        <v>215152</v>
      </c>
      <c r="AZ11074" s="4">
        <v>457229</v>
      </c>
      <c r="BA11074" s="4" t="s">
        <v>29189</v>
      </c>
      <c r="BB11074" s="4" t="s">
        <v>29686</v>
      </c>
      <c r="BC11074" s="4">
        <v>40</v>
      </c>
      <c r="BD11074" t="str">
        <f>IF(AND(ADHOC!$G$15="",ADHOC!$S$4=""),"",IF(ADHOC!$G$15&lt;&gt;"",IF(ADHOC!$G$15=LEFT(Domein!$AS11074,LEN(ADHOC!$G$15)),MAX(Domein!BD$1:'Domein'!BD11073)+1,""),IF(ADHOC!$S$4=LEFT(Domein!$AS11074,LEN(ADHOC!$S$4)),MAX(Domein!BD$1:'Domein'!BD11073)+1,"")))</f>
        <v/>
      </c>
    </row>
    <row r="11075" spans="45:56" x14ac:dyDescent="0.2">
      <c r="AS11075" s="4" t="s">
        <v>4651</v>
      </c>
      <c r="AT11075" s="4" t="s">
        <v>4643</v>
      </c>
      <c r="AU11075" s="4" t="s">
        <v>456</v>
      </c>
      <c r="AV11075" s="4" t="s">
        <v>798</v>
      </c>
      <c r="AW11075" s="4" t="s">
        <v>724</v>
      </c>
      <c r="AX11075" s="4"/>
      <c r="AY11075" s="4">
        <v>215468</v>
      </c>
      <c r="AZ11075" s="4">
        <v>457019</v>
      </c>
      <c r="BA11075" s="4" t="s">
        <v>29687</v>
      </c>
      <c r="BB11075" s="4" t="s">
        <v>29688</v>
      </c>
      <c r="BC11075" s="4">
        <v>40</v>
      </c>
      <c r="BD11075" t="str">
        <f>IF(AND(ADHOC!$G$15="",ADHOC!$S$4=""),"",IF(ADHOC!$G$15&lt;&gt;"",IF(ADHOC!$G$15=LEFT(Domein!$AS11075,LEN(ADHOC!$G$15)),MAX(Domein!BD$1:'Domein'!BD11074)+1,""),IF(ADHOC!$S$4=LEFT(Domein!$AS11075,LEN(ADHOC!$S$4)),MAX(Domein!BD$1:'Domein'!BD11074)+1,"")))</f>
        <v/>
      </c>
    </row>
    <row r="11076" spans="45:56" x14ac:dyDescent="0.2">
      <c r="AS11076" s="4" t="s">
        <v>4652</v>
      </c>
      <c r="AT11076" s="4" t="s">
        <v>4643</v>
      </c>
      <c r="AU11076" s="4" t="s">
        <v>456</v>
      </c>
      <c r="AV11076" s="4" t="s">
        <v>798</v>
      </c>
      <c r="AW11076" s="4" t="s">
        <v>724</v>
      </c>
      <c r="AX11076" s="4"/>
      <c r="AY11076" s="4">
        <v>215553</v>
      </c>
      <c r="AZ11076" s="4">
        <v>457066</v>
      </c>
      <c r="BA11076" s="4" t="s">
        <v>29689</v>
      </c>
      <c r="BB11076" s="4" t="s">
        <v>29690</v>
      </c>
      <c r="BC11076" s="4">
        <v>40</v>
      </c>
      <c r="BD11076" t="str">
        <f>IF(AND(ADHOC!$G$15="",ADHOC!$S$4=""),"",IF(ADHOC!$G$15&lt;&gt;"",IF(ADHOC!$G$15=LEFT(Domein!$AS11076,LEN(ADHOC!$G$15)),MAX(Domein!BD$1:'Domein'!BD11075)+1,""),IF(ADHOC!$S$4=LEFT(Domein!$AS11076,LEN(ADHOC!$S$4)),MAX(Domein!BD$1:'Domein'!BD11075)+1,"")))</f>
        <v/>
      </c>
    </row>
    <row r="11077" spans="45:56" x14ac:dyDescent="0.2">
      <c r="AS11077" s="4" t="s">
        <v>4653</v>
      </c>
      <c r="AT11077" s="4" t="s">
        <v>4643</v>
      </c>
      <c r="AU11077" s="4" t="s">
        <v>456</v>
      </c>
      <c r="AV11077" s="4" t="s">
        <v>798</v>
      </c>
      <c r="AW11077" s="4" t="s">
        <v>724</v>
      </c>
      <c r="AX11077" s="4"/>
      <c r="AY11077" s="4">
        <v>215408</v>
      </c>
      <c r="AZ11077" s="4">
        <v>456800</v>
      </c>
      <c r="BA11077" s="4" t="s">
        <v>29691</v>
      </c>
      <c r="BB11077" s="4" t="s">
        <v>29692</v>
      </c>
      <c r="BC11077" s="4">
        <v>40</v>
      </c>
      <c r="BD11077" t="str">
        <f>IF(AND(ADHOC!$G$15="",ADHOC!$S$4=""),"",IF(ADHOC!$G$15&lt;&gt;"",IF(ADHOC!$G$15=LEFT(Domein!$AS11077,LEN(ADHOC!$G$15)),MAX(Domein!BD$1:'Domein'!BD11076)+1,""),IF(ADHOC!$S$4=LEFT(Domein!$AS11077,LEN(ADHOC!$S$4)),MAX(Domein!BD$1:'Domein'!BD11076)+1,"")))</f>
        <v/>
      </c>
    </row>
    <row r="11078" spans="45:56" x14ac:dyDescent="0.2">
      <c r="AS11078" s="4" t="s">
        <v>4654</v>
      </c>
      <c r="AT11078" s="4" t="s">
        <v>4643</v>
      </c>
      <c r="AU11078" s="4" t="s">
        <v>456</v>
      </c>
      <c r="AV11078" s="4" t="s">
        <v>798</v>
      </c>
      <c r="AW11078" s="4" t="s">
        <v>724</v>
      </c>
      <c r="AX11078" s="4"/>
      <c r="AY11078" s="4">
        <v>216135</v>
      </c>
      <c r="AZ11078" s="4">
        <v>457167</v>
      </c>
      <c r="BA11078" s="4" t="s">
        <v>29693</v>
      </c>
      <c r="BB11078" s="4" t="s">
        <v>29694</v>
      </c>
      <c r="BC11078" s="4">
        <v>40</v>
      </c>
      <c r="BD11078" t="str">
        <f>IF(AND(ADHOC!$G$15="",ADHOC!$S$4=""),"",IF(ADHOC!$G$15&lt;&gt;"",IF(ADHOC!$G$15=LEFT(Domein!$AS11078,LEN(ADHOC!$G$15)),MAX(Domein!BD$1:'Domein'!BD11077)+1,""),IF(ADHOC!$S$4=LEFT(Domein!$AS11078,LEN(ADHOC!$S$4)),MAX(Domein!BD$1:'Domein'!BD11077)+1,"")))</f>
        <v/>
      </c>
    </row>
    <row r="11079" spans="45:56" x14ac:dyDescent="0.2">
      <c r="AS11079" s="4" t="s">
        <v>4655</v>
      </c>
      <c r="AT11079" s="4" t="s">
        <v>4656</v>
      </c>
      <c r="AU11079" s="4" t="s">
        <v>456</v>
      </c>
      <c r="AV11079" s="4" t="s">
        <v>798</v>
      </c>
      <c r="AW11079" s="4" t="s">
        <v>724</v>
      </c>
      <c r="AX11079" s="4"/>
      <c r="AY11079" s="4">
        <v>249563</v>
      </c>
      <c r="AZ11079" s="4">
        <v>438035</v>
      </c>
      <c r="BA11079" s="4" t="s">
        <v>29695</v>
      </c>
      <c r="BB11079" s="4" t="s">
        <v>29696</v>
      </c>
      <c r="BC11079" s="4">
        <v>40</v>
      </c>
      <c r="BD11079" t="str">
        <f>IF(AND(ADHOC!$G$15="",ADHOC!$S$4=""),"",IF(ADHOC!$G$15&lt;&gt;"",IF(ADHOC!$G$15=LEFT(Domein!$AS11079,LEN(ADHOC!$G$15)),MAX(Domein!BD$1:'Domein'!BD11078)+1,""),IF(ADHOC!$S$4=LEFT(Domein!$AS11079,LEN(ADHOC!$S$4)),MAX(Domein!BD$1:'Domein'!BD11078)+1,"")))</f>
        <v/>
      </c>
    </row>
    <row r="11080" spans="45:56" x14ac:dyDescent="0.2">
      <c r="AS11080" s="4" t="s">
        <v>4657</v>
      </c>
      <c r="AT11080" s="4" t="s">
        <v>4658</v>
      </c>
      <c r="AU11080" s="4" t="s">
        <v>456</v>
      </c>
      <c r="AV11080" s="4" t="s">
        <v>798</v>
      </c>
      <c r="AW11080" s="4" t="s">
        <v>724</v>
      </c>
      <c r="AX11080" s="4"/>
      <c r="AY11080" s="4">
        <v>218666</v>
      </c>
      <c r="AZ11080" s="4">
        <v>455784</v>
      </c>
      <c r="BA11080" s="4" t="s">
        <v>29697</v>
      </c>
      <c r="BB11080" s="4" t="s">
        <v>29698</v>
      </c>
      <c r="BC11080" s="4">
        <v>40</v>
      </c>
      <c r="BD11080" t="str">
        <f>IF(AND(ADHOC!$G$15="",ADHOC!$S$4=""),"",IF(ADHOC!$G$15&lt;&gt;"",IF(ADHOC!$G$15=LEFT(Domein!$AS11080,LEN(ADHOC!$G$15)),MAX(Domein!BD$1:'Domein'!BD11079)+1,""),IF(ADHOC!$S$4=LEFT(Domein!$AS11080,LEN(ADHOC!$S$4)),MAX(Domein!BD$1:'Domein'!BD11079)+1,"")))</f>
        <v/>
      </c>
    </row>
    <row r="11081" spans="45:56" x14ac:dyDescent="0.2">
      <c r="AS11081" s="4" t="s">
        <v>4659</v>
      </c>
      <c r="AT11081" s="4" t="s">
        <v>4660</v>
      </c>
      <c r="AU11081" s="4" t="s">
        <v>456</v>
      </c>
      <c r="AV11081" s="4" t="s">
        <v>798</v>
      </c>
      <c r="AW11081" s="4" t="s">
        <v>724</v>
      </c>
      <c r="AX11081" s="4"/>
      <c r="AY11081" s="4">
        <v>232401</v>
      </c>
      <c r="AZ11081" s="4">
        <v>444375</v>
      </c>
      <c r="BA11081" s="4" t="s">
        <v>29699</v>
      </c>
      <c r="BB11081" s="4" t="s">
        <v>29700</v>
      </c>
      <c r="BC11081" s="4">
        <v>40</v>
      </c>
      <c r="BD11081" t="str">
        <f>IF(AND(ADHOC!$G$15="",ADHOC!$S$4=""),"",IF(ADHOC!$G$15&lt;&gt;"",IF(ADHOC!$G$15=LEFT(Domein!$AS11081,LEN(ADHOC!$G$15)),MAX(Domein!BD$1:'Domein'!BD11080)+1,""),IF(ADHOC!$S$4=LEFT(Domein!$AS11081,LEN(ADHOC!$S$4)),MAX(Domein!BD$1:'Domein'!BD11080)+1,"")))</f>
        <v/>
      </c>
    </row>
    <row r="11082" spans="45:56" x14ac:dyDescent="0.2">
      <c r="AS11082" s="4" t="s">
        <v>4661</v>
      </c>
      <c r="AT11082" s="4" t="s">
        <v>4662</v>
      </c>
      <c r="AU11082" s="4" t="s">
        <v>456</v>
      </c>
      <c r="AV11082" s="4" t="s">
        <v>798</v>
      </c>
      <c r="AW11082" s="4" t="s">
        <v>724</v>
      </c>
      <c r="AX11082" s="4"/>
      <c r="AY11082" s="4">
        <v>203850</v>
      </c>
      <c r="AZ11082" s="4">
        <v>447530</v>
      </c>
      <c r="BA11082" s="4" t="s">
        <v>29701</v>
      </c>
      <c r="BB11082" s="4" t="s">
        <v>29702</v>
      </c>
      <c r="BC11082" s="4">
        <v>40</v>
      </c>
      <c r="BD11082" t="str">
        <f>IF(AND(ADHOC!$G$15="",ADHOC!$S$4=""),"",IF(ADHOC!$G$15&lt;&gt;"",IF(ADHOC!$G$15=LEFT(Domein!$AS11082,LEN(ADHOC!$G$15)),MAX(Domein!BD$1:'Domein'!BD11081)+1,""),IF(ADHOC!$S$4=LEFT(Domein!$AS11082,LEN(ADHOC!$S$4)),MAX(Domein!BD$1:'Domein'!BD11081)+1,"")))</f>
        <v/>
      </c>
    </row>
    <row r="11083" spans="45:56" x14ac:dyDescent="0.2">
      <c r="AS11083" s="4" t="s">
        <v>7175</v>
      </c>
      <c r="AT11083" s="4" t="s">
        <v>4663</v>
      </c>
      <c r="AU11083" s="4" t="s">
        <v>456</v>
      </c>
      <c r="AV11083" s="4" t="s">
        <v>798</v>
      </c>
      <c r="AW11083" s="4" t="s">
        <v>724</v>
      </c>
      <c r="AX11083" s="4"/>
      <c r="AY11083" s="4">
        <v>240163</v>
      </c>
      <c r="AZ11083" s="4">
        <v>438085</v>
      </c>
      <c r="BA11083" s="4" t="s">
        <v>29703</v>
      </c>
      <c r="BB11083" s="4" t="s">
        <v>29704</v>
      </c>
      <c r="BC11083" s="4">
        <v>40</v>
      </c>
      <c r="BD11083" t="str">
        <f>IF(AND(ADHOC!$G$15="",ADHOC!$S$4=""),"",IF(ADHOC!$G$15&lt;&gt;"",IF(ADHOC!$G$15=LEFT(Domein!$AS11083,LEN(ADHOC!$G$15)),MAX(Domein!BD$1:'Domein'!BD11082)+1,""),IF(ADHOC!$S$4=LEFT(Domein!$AS11083,LEN(ADHOC!$S$4)),MAX(Domein!BD$1:'Domein'!BD11082)+1,"")))</f>
        <v/>
      </c>
    </row>
    <row r="11084" spans="45:56" x14ac:dyDescent="0.2">
      <c r="AS11084" s="4" t="s">
        <v>4664</v>
      </c>
      <c r="AT11084" s="4" t="s">
        <v>4665</v>
      </c>
      <c r="AU11084" s="4" t="s">
        <v>456</v>
      </c>
      <c r="AV11084" s="4" t="s">
        <v>800</v>
      </c>
      <c r="AW11084" s="4" t="s">
        <v>724</v>
      </c>
      <c r="AX11084" s="4"/>
      <c r="AY11084" s="4">
        <v>233984</v>
      </c>
      <c r="AZ11084" s="4">
        <v>459288</v>
      </c>
      <c r="BA11084" s="4" t="s">
        <v>29279</v>
      </c>
      <c r="BB11084" s="4" t="s">
        <v>29705</v>
      </c>
      <c r="BC11084" s="4">
        <v>40</v>
      </c>
      <c r="BD11084" t="str">
        <f>IF(AND(ADHOC!$G$15="",ADHOC!$S$4=""),"",IF(ADHOC!$G$15&lt;&gt;"",IF(ADHOC!$G$15=LEFT(Domein!$AS11084,LEN(ADHOC!$G$15)),MAX(Domein!BD$1:'Domein'!BD11083)+1,""),IF(ADHOC!$S$4=LEFT(Domein!$AS11084,LEN(ADHOC!$S$4)),MAX(Domein!BD$1:'Domein'!BD11083)+1,"")))</f>
        <v/>
      </c>
    </row>
    <row r="11085" spans="45:56" x14ac:dyDescent="0.2">
      <c r="AS11085" s="4" t="s">
        <v>4666</v>
      </c>
      <c r="AT11085" s="4" t="s">
        <v>4667</v>
      </c>
      <c r="AU11085" s="4" t="s">
        <v>456</v>
      </c>
      <c r="AV11085" s="4" t="s">
        <v>798</v>
      </c>
      <c r="AW11085" s="4" t="s">
        <v>724</v>
      </c>
      <c r="AX11085" s="4"/>
      <c r="AY11085" s="4">
        <v>234037</v>
      </c>
      <c r="AZ11085" s="4">
        <v>459070</v>
      </c>
      <c r="BA11085" s="4" t="s">
        <v>29706</v>
      </c>
      <c r="BB11085" s="4" t="s">
        <v>29707</v>
      </c>
      <c r="BC11085" s="4">
        <v>40</v>
      </c>
      <c r="BD11085" t="str">
        <f>IF(AND(ADHOC!$G$15="",ADHOC!$S$4=""),"",IF(ADHOC!$G$15&lt;&gt;"",IF(ADHOC!$G$15=LEFT(Domein!$AS11085,LEN(ADHOC!$G$15)),MAX(Domein!BD$1:'Domein'!BD11084)+1,""),IF(ADHOC!$S$4=LEFT(Domein!$AS11085,LEN(ADHOC!$S$4)),MAX(Domein!BD$1:'Domein'!BD11084)+1,"")))</f>
        <v/>
      </c>
    </row>
    <row r="11086" spans="45:56" x14ac:dyDescent="0.2">
      <c r="AS11086" s="4" t="s">
        <v>4668</v>
      </c>
      <c r="AT11086" s="4" t="s">
        <v>4669</v>
      </c>
      <c r="AU11086" s="4" t="s">
        <v>456</v>
      </c>
      <c r="AV11086" s="4" t="s">
        <v>798</v>
      </c>
      <c r="AW11086" s="4" t="s">
        <v>724</v>
      </c>
      <c r="AX11086" s="4"/>
      <c r="AY11086" s="4">
        <v>216601</v>
      </c>
      <c r="AZ11086" s="4">
        <v>471186</v>
      </c>
      <c r="BA11086" s="4" t="s">
        <v>29708</v>
      </c>
      <c r="BB11086" s="4" t="s">
        <v>29709</v>
      </c>
      <c r="BC11086" s="4">
        <v>40</v>
      </c>
      <c r="BD11086" t="str">
        <f>IF(AND(ADHOC!$G$15="",ADHOC!$S$4=""),"",IF(ADHOC!$G$15&lt;&gt;"",IF(ADHOC!$G$15=LEFT(Domein!$AS11086,LEN(ADHOC!$G$15)),MAX(Domein!BD$1:'Domein'!BD11085)+1,""),IF(ADHOC!$S$4=LEFT(Domein!$AS11086,LEN(ADHOC!$S$4)),MAX(Domein!BD$1:'Domein'!BD11085)+1,"")))</f>
        <v/>
      </c>
    </row>
    <row r="11087" spans="45:56" x14ac:dyDescent="0.2">
      <c r="AS11087" s="4" t="s">
        <v>4670</v>
      </c>
      <c r="AT11087" s="4" t="s">
        <v>4671</v>
      </c>
      <c r="AU11087" s="4" t="s">
        <v>456</v>
      </c>
      <c r="AV11087" s="4" t="s">
        <v>798</v>
      </c>
      <c r="AW11087" s="4" t="s">
        <v>724</v>
      </c>
      <c r="AX11087" s="4"/>
      <c r="AY11087" s="4">
        <v>225936</v>
      </c>
      <c r="AZ11087" s="4">
        <v>452952</v>
      </c>
      <c r="BA11087" s="4" t="s">
        <v>29710</v>
      </c>
      <c r="BB11087" s="4" t="s">
        <v>29711</v>
      </c>
      <c r="BC11087" s="4">
        <v>40</v>
      </c>
      <c r="BD11087" t="str">
        <f>IF(AND(ADHOC!$G$15="",ADHOC!$S$4=""),"",IF(ADHOC!$G$15&lt;&gt;"",IF(ADHOC!$G$15=LEFT(Domein!$AS11087,LEN(ADHOC!$G$15)),MAX(Domein!BD$1:'Domein'!BD11086)+1,""),IF(ADHOC!$S$4=LEFT(Domein!$AS11087,LEN(ADHOC!$S$4)),MAX(Domein!BD$1:'Domein'!BD11086)+1,"")))</f>
        <v/>
      </c>
    </row>
    <row r="11088" spans="45:56" x14ac:dyDescent="0.2">
      <c r="AS11088" s="4" t="s">
        <v>4672</v>
      </c>
      <c r="AT11088" s="4" t="s">
        <v>4673</v>
      </c>
      <c r="AU11088" s="4" t="s">
        <v>456</v>
      </c>
      <c r="AV11088" s="4" t="s">
        <v>798</v>
      </c>
      <c r="AW11088" s="4" t="s">
        <v>724</v>
      </c>
      <c r="AX11088" s="4"/>
      <c r="AY11088" s="4">
        <v>206650</v>
      </c>
      <c r="AZ11088" s="4">
        <v>439550</v>
      </c>
      <c r="BA11088" s="4" t="s">
        <v>29712</v>
      </c>
      <c r="BB11088" s="4" t="s">
        <v>29713</v>
      </c>
      <c r="BC11088" s="4">
        <v>40</v>
      </c>
      <c r="BD11088" t="str">
        <f>IF(AND(ADHOC!$G$15="",ADHOC!$S$4=""),"",IF(ADHOC!$G$15&lt;&gt;"",IF(ADHOC!$G$15=LEFT(Domein!$AS11088,LEN(ADHOC!$G$15)),MAX(Domein!BD$1:'Domein'!BD11087)+1,""),IF(ADHOC!$S$4=LEFT(Domein!$AS11088,LEN(ADHOC!$S$4)),MAX(Domein!BD$1:'Domein'!BD11087)+1,"")))</f>
        <v/>
      </c>
    </row>
    <row r="11089" spans="45:56" x14ac:dyDescent="0.2">
      <c r="AS11089" s="4" t="s">
        <v>21045</v>
      </c>
      <c r="AT11089" s="4" t="s">
        <v>21046</v>
      </c>
      <c r="AU11089" s="4" t="s">
        <v>456</v>
      </c>
      <c r="AV11089" s="4" t="s">
        <v>21010</v>
      </c>
      <c r="AW11089" s="4" t="s">
        <v>724</v>
      </c>
      <c r="AX11089" s="4"/>
      <c r="AY11089" s="4">
        <v>240308</v>
      </c>
      <c r="AZ11089" s="4">
        <v>449607</v>
      </c>
      <c r="BA11089" s="4" t="s">
        <v>29714</v>
      </c>
      <c r="BB11089" s="4" t="s">
        <v>29715</v>
      </c>
      <c r="BC11089" s="4">
        <v>40</v>
      </c>
      <c r="BD11089" t="str">
        <f>IF(AND(ADHOC!$G$15="",ADHOC!$S$4=""),"",IF(ADHOC!$G$15&lt;&gt;"",IF(ADHOC!$G$15=LEFT(Domein!$AS11089,LEN(ADHOC!$G$15)),MAX(Domein!BD$1:'Domein'!BD11088)+1,""),IF(ADHOC!$S$4=LEFT(Domein!$AS11089,LEN(ADHOC!$S$4)),MAX(Domein!BD$1:'Domein'!BD11088)+1,"")))</f>
        <v/>
      </c>
    </row>
    <row r="11090" spans="45:56" x14ac:dyDescent="0.2">
      <c r="AS11090" s="4" t="s">
        <v>4674</v>
      </c>
      <c r="AT11090" s="4" t="s">
        <v>4675</v>
      </c>
      <c r="AU11090" s="4" t="s">
        <v>456</v>
      </c>
      <c r="AV11090" s="4" t="s">
        <v>798</v>
      </c>
      <c r="AW11090" s="4" t="s">
        <v>724</v>
      </c>
      <c r="AX11090" s="4"/>
      <c r="AY11090" s="4">
        <v>225783</v>
      </c>
      <c r="AZ11090" s="4">
        <v>448855</v>
      </c>
      <c r="BA11090" s="4" t="s">
        <v>29716</v>
      </c>
      <c r="BB11090" s="4" t="s">
        <v>29717</v>
      </c>
      <c r="BC11090" s="4">
        <v>40</v>
      </c>
      <c r="BD11090" t="str">
        <f>IF(AND(ADHOC!$G$15="",ADHOC!$S$4=""),"",IF(ADHOC!$G$15&lt;&gt;"",IF(ADHOC!$G$15=LEFT(Domein!$AS11090,LEN(ADHOC!$G$15)),MAX(Domein!BD$1:'Domein'!BD11089)+1,""),IF(ADHOC!$S$4=LEFT(Domein!$AS11090,LEN(ADHOC!$S$4)),MAX(Domein!BD$1:'Domein'!BD11089)+1,"")))</f>
        <v/>
      </c>
    </row>
    <row r="11091" spans="45:56" x14ac:dyDescent="0.2">
      <c r="AS11091" s="4" t="s">
        <v>4676</v>
      </c>
      <c r="AT11091" s="4" t="s">
        <v>4677</v>
      </c>
      <c r="AU11091" s="4" t="s">
        <v>456</v>
      </c>
      <c r="AV11091" s="4" t="s">
        <v>798</v>
      </c>
      <c r="AW11091" s="4" t="s">
        <v>724</v>
      </c>
      <c r="AX11091" s="4"/>
      <c r="AY11091" s="4">
        <v>226621</v>
      </c>
      <c r="AZ11091" s="4">
        <v>449707</v>
      </c>
      <c r="BA11091" s="4" t="s">
        <v>29718</v>
      </c>
      <c r="BB11091" s="4" t="s">
        <v>29719</v>
      </c>
      <c r="BC11091" s="4">
        <v>40</v>
      </c>
      <c r="BD11091" t="str">
        <f>IF(AND(ADHOC!$G$15="",ADHOC!$S$4=""),"",IF(ADHOC!$G$15&lt;&gt;"",IF(ADHOC!$G$15=LEFT(Domein!$AS11091,LEN(ADHOC!$G$15)),MAX(Domein!BD$1:'Domein'!BD11090)+1,""),IF(ADHOC!$S$4=LEFT(Domein!$AS11091,LEN(ADHOC!$S$4)),MAX(Domein!BD$1:'Domein'!BD11090)+1,"")))</f>
        <v/>
      </c>
    </row>
    <row r="11092" spans="45:56" x14ac:dyDescent="0.2">
      <c r="AS11092" s="4" t="s">
        <v>4678</v>
      </c>
      <c r="AT11092" s="4" t="s">
        <v>4679</v>
      </c>
      <c r="AU11092" s="4" t="s">
        <v>456</v>
      </c>
      <c r="AV11092" s="4" t="s">
        <v>798</v>
      </c>
      <c r="AW11092" s="4" t="s">
        <v>724</v>
      </c>
      <c r="AX11092" s="4"/>
      <c r="AY11092" s="4">
        <v>217950</v>
      </c>
      <c r="AZ11092" s="4">
        <v>452501</v>
      </c>
      <c r="BA11092" s="4" t="s">
        <v>29720</v>
      </c>
      <c r="BB11092" s="4" t="s">
        <v>29721</v>
      </c>
      <c r="BC11092" s="4">
        <v>40</v>
      </c>
      <c r="BD11092" t="str">
        <f>IF(AND(ADHOC!$G$15="",ADHOC!$S$4=""),"",IF(ADHOC!$G$15&lt;&gt;"",IF(ADHOC!$G$15=LEFT(Domein!$AS11092,LEN(ADHOC!$G$15)),MAX(Domein!BD$1:'Domein'!BD11091)+1,""),IF(ADHOC!$S$4=LEFT(Domein!$AS11092,LEN(ADHOC!$S$4)),MAX(Domein!BD$1:'Domein'!BD11091)+1,"")))</f>
        <v/>
      </c>
    </row>
    <row r="11093" spans="45:56" x14ac:dyDescent="0.2">
      <c r="AS11093" s="4" t="s">
        <v>4680</v>
      </c>
      <c r="AT11093" s="4" t="s">
        <v>4681</v>
      </c>
      <c r="AU11093" s="4" t="s">
        <v>456</v>
      </c>
      <c r="AV11093" s="4" t="s">
        <v>798</v>
      </c>
      <c r="AW11093" s="4" t="s">
        <v>724</v>
      </c>
      <c r="AX11093" s="4"/>
      <c r="AY11093" s="4">
        <v>214200</v>
      </c>
      <c r="AZ11093" s="4">
        <v>455700</v>
      </c>
      <c r="BA11093" s="4" t="s">
        <v>29722</v>
      </c>
      <c r="BB11093" s="4" t="s">
        <v>29723</v>
      </c>
      <c r="BC11093" s="4">
        <v>40</v>
      </c>
      <c r="BD11093" t="str">
        <f>IF(AND(ADHOC!$G$15="",ADHOC!$S$4=""),"",IF(ADHOC!$G$15&lt;&gt;"",IF(ADHOC!$G$15=LEFT(Domein!$AS11093,LEN(ADHOC!$G$15)),MAX(Domein!BD$1:'Domein'!BD11092)+1,""),IF(ADHOC!$S$4=LEFT(Domein!$AS11093,LEN(ADHOC!$S$4)),MAX(Domein!BD$1:'Domein'!BD11092)+1,"")))</f>
        <v/>
      </c>
    </row>
    <row r="11094" spans="45:56" x14ac:dyDescent="0.2">
      <c r="AS11094" s="4" t="s">
        <v>4690</v>
      </c>
      <c r="AT11094" s="4" t="s">
        <v>4691</v>
      </c>
      <c r="AU11094" s="4" t="s">
        <v>456</v>
      </c>
      <c r="AV11094" s="4" t="s">
        <v>798</v>
      </c>
      <c r="AW11094" s="4" t="s">
        <v>1259</v>
      </c>
      <c r="AX11094" s="4"/>
      <c r="AY11094" s="4">
        <v>203505</v>
      </c>
      <c r="AZ11094" s="4">
        <v>438972</v>
      </c>
      <c r="BA11094" s="4" t="s">
        <v>29724</v>
      </c>
      <c r="BB11094" s="4" t="s">
        <v>29725</v>
      </c>
      <c r="BC11094" s="4">
        <v>40</v>
      </c>
      <c r="BD11094" t="str">
        <f>IF(AND(ADHOC!$G$15="",ADHOC!$S$4=""),"",IF(ADHOC!$G$15&lt;&gt;"",IF(ADHOC!$G$15=LEFT(Domein!$AS11094,LEN(ADHOC!$G$15)),MAX(Domein!BD$1:'Domein'!BD11093)+1,""),IF(ADHOC!$S$4=LEFT(Domein!$AS11094,LEN(ADHOC!$S$4)),MAX(Domein!BD$1:'Domein'!BD11093)+1,"")))</f>
        <v/>
      </c>
    </row>
    <row r="11095" spans="45:56" x14ac:dyDescent="0.2">
      <c r="AS11095" s="4" t="s">
        <v>4692</v>
      </c>
      <c r="AT11095" s="4" t="s">
        <v>4691</v>
      </c>
      <c r="AU11095" s="4" t="s">
        <v>456</v>
      </c>
      <c r="AV11095" s="4" t="s">
        <v>798</v>
      </c>
      <c r="AW11095" s="4" t="s">
        <v>1259</v>
      </c>
      <c r="AX11095" s="4"/>
      <c r="AY11095" s="4">
        <v>204505</v>
      </c>
      <c r="AZ11095" s="4">
        <v>437158</v>
      </c>
      <c r="BA11095" s="4" t="s">
        <v>29726</v>
      </c>
      <c r="BB11095" s="4" t="s">
        <v>29727</v>
      </c>
      <c r="BC11095" s="4">
        <v>40</v>
      </c>
      <c r="BD11095" t="str">
        <f>IF(AND(ADHOC!$G$15="",ADHOC!$S$4=""),"",IF(ADHOC!$G$15&lt;&gt;"",IF(ADHOC!$G$15=LEFT(Domein!$AS11095,LEN(ADHOC!$G$15)),MAX(Domein!BD$1:'Domein'!BD11094)+1,""),IF(ADHOC!$S$4=LEFT(Domein!$AS11095,LEN(ADHOC!$S$4)),MAX(Domein!BD$1:'Domein'!BD11094)+1,"")))</f>
        <v/>
      </c>
    </row>
    <row r="11096" spans="45:56" x14ac:dyDescent="0.2">
      <c r="AS11096" s="4" t="s">
        <v>4682</v>
      </c>
      <c r="AT11096" s="4" t="s">
        <v>4683</v>
      </c>
      <c r="AU11096" s="4" t="s">
        <v>456</v>
      </c>
      <c r="AV11096" s="4" t="s">
        <v>800</v>
      </c>
      <c r="AW11096" s="4" t="s">
        <v>724</v>
      </c>
      <c r="AX11096" s="4"/>
      <c r="AY11096" s="4">
        <v>246718</v>
      </c>
      <c r="AZ11096" s="4">
        <v>445959</v>
      </c>
      <c r="BA11096" s="4" t="s">
        <v>29728</v>
      </c>
      <c r="BB11096" s="4" t="s">
        <v>29729</v>
      </c>
      <c r="BC11096" s="4">
        <v>40</v>
      </c>
      <c r="BD11096" t="str">
        <f>IF(AND(ADHOC!$G$15="",ADHOC!$S$4=""),"",IF(ADHOC!$G$15&lt;&gt;"",IF(ADHOC!$G$15=LEFT(Domein!$AS11096,LEN(ADHOC!$G$15)),MAX(Domein!BD$1:'Domein'!BD11095)+1,""),IF(ADHOC!$S$4=LEFT(Domein!$AS11096,LEN(ADHOC!$S$4)),MAX(Domein!BD$1:'Domein'!BD11095)+1,"")))</f>
        <v/>
      </c>
    </row>
    <row r="11097" spans="45:56" x14ac:dyDescent="0.2">
      <c r="AS11097" s="4" t="s">
        <v>4684</v>
      </c>
      <c r="AT11097" s="4" t="s">
        <v>4685</v>
      </c>
      <c r="AU11097" s="4" t="s">
        <v>456</v>
      </c>
      <c r="AV11097" s="4" t="s">
        <v>798</v>
      </c>
      <c r="AW11097" s="4" t="s">
        <v>724</v>
      </c>
      <c r="AX11097" s="4"/>
      <c r="AY11097" s="4">
        <v>246852</v>
      </c>
      <c r="AZ11097" s="4">
        <v>445707</v>
      </c>
      <c r="BA11097" s="4" t="s">
        <v>29730</v>
      </c>
      <c r="BB11097" s="4" t="s">
        <v>29731</v>
      </c>
      <c r="BC11097" s="4">
        <v>40</v>
      </c>
      <c r="BD11097" t="str">
        <f>IF(AND(ADHOC!$G$15="",ADHOC!$S$4=""),"",IF(ADHOC!$G$15&lt;&gt;"",IF(ADHOC!$G$15=LEFT(Domein!$AS11097,LEN(ADHOC!$G$15)),MAX(Domein!BD$1:'Domein'!BD11096)+1,""),IF(ADHOC!$S$4=LEFT(Domein!$AS11097,LEN(ADHOC!$S$4)),MAX(Domein!BD$1:'Domein'!BD11096)+1,"")))</f>
        <v/>
      </c>
    </row>
    <row r="11098" spans="45:56" x14ac:dyDescent="0.2">
      <c r="AS11098" s="4" t="s">
        <v>4686</v>
      </c>
      <c r="AT11098" s="4" t="s">
        <v>4687</v>
      </c>
      <c r="AU11098" s="4" t="s">
        <v>456</v>
      </c>
      <c r="AV11098" s="4" t="s">
        <v>798</v>
      </c>
      <c r="AW11098" s="4" t="s">
        <v>724</v>
      </c>
      <c r="AX11098" s="4"/>
      <c r="AY11098" s="4">
        <v>246429</v>
      </c>
      <c r="AZ11098" s="4">
        <v>445992</v>
      </c>
      <c r="BA11098" s="4" t="s">
        <v>29732</v>
      </c>
      <c r="BB11098" s="4" t="s">
        <v>29733</v>
      </c>
      <c r="BC11098" s="4">
        <v>40</v>
      </c>
      <c r="BD11098" t="str">
        <f>IF(AND(ADHOC!$G$15="",ADHOC!$S$4=""),"",IF(ADHOC!$G$15&lt;&gt;"",IF(ADHOC!$G$15=LEFT(Domein!$AS11098,LEN(ADHOC!$G$15)),MAX(Domein!BD$1:'Domein'!BD11097)+1,""),IF(ADHOC!$S$4=LEFT(Domein!$AS11098,LEN(ADHOC!$S$4)),MAX(Domein!BD$1:'Domein'!BD11097)+1,"")))</f>
        <v/>
      </c>
    </row>
    <row r="11099" spans="45:56" x14ac:dyDescent="0.2">
      <c r="AS11099" s="4" t="s">
        <v>4688</v>
      </c>
      <c r="AT11099" s="4" t="s">
        <v>4689</v>
      </c>
      <c r="AU11099" s="4" t="s">
        <v>456</v>
      </c>
      <c r="AV11099" s="4" t="s">
        <v>798</v>
      </c>
      <c r="AW11099" s="4" t="s">
        <v>724</v>
      </c>
      <c r="AX11099" s="4"/>
      <c r="AY11099" s="4">
        <v>246108</v>
      </c>
      <c r="AZ11099" s="4">
        <v>445857</v>
      </c>
      <c r="BA11099" s="4" t="s">
        <v>29734</v>
      </c>
      <c r="BB11099" s="4" t="s">
        <v>29735</v>
      </c>
      <c r="BC11099" s="4">
        <v>40</v>
      </c>
      <c r="BD11099" t="str">
        <f>IF(AND(ADHOC!$G$15="",ADHOC!$S$4=""),"",IF(ADHOC!$G$15&lt;&gt;"",IF(ADHOC!$G$15=LEFT(Domein!$AS11099,LEN(ADHOC!$G$15)),MAX(Domein!BD$1:'Domein'!BD11098)+1,""),IF(ADHOC!$S$4=LEFT(Domein!$AS11099,LEN(ADHOC!$S$4)),MAX(Domein!BD$1:'Domein'!BD11098)+1,"")))</f>
        <v/>
      </c>
    </row>
    <row r="11100" spans="45:56" x14ac:dyDescent="0.2">
      <c r="AS11100" s="4" t="s">
        <v>4693</v>
      </c>
      <c r="AT11100" s="4" t="s">
        <v>4694</v>
      </c>
      <c r="AU11100" s="4" t="s">
        <v>456</v>
      </c>
      <c r="AV11100" s="4" t="s">
        <v>798</v>
      </c>
      <c r="AW11100" s="4" t="s">
        <v>724</v>
      </c>
      <c r="AX11100" s="4"/>
      <c r="AY11100" s="4">
        <v>215300</v>
      </c>
      <c r="AZ11100" s="4">
        <v>444500</v>
      </c>
      <c r="BA11100" s="4" t="s">
        <v>29736</v>
      </c>
      <c r="BB11100" s="4" t="s">
        <v>29737</v>
      </c>
      <c r="BC11100" s="4">
        <v>40</v>
      </c>
      <c r="BD11100" t="str">
        <f>IF(AND(ADHOC!$G$15="",ADHOC!$S$4=""),"",IF(ADHOC!$G$15&lt;&gt;"",IF(ADHOC!$G$15=LEFT(Domein!$AS11100,LEN(ADHOC!$G$15)),MAX(Domein!BD$1:'Domein'!BD11099)+1,""),IF(ADHOC!$S$4=LEFT(Domein!$AS11100,LEN(ADHOC!$S$4)),MAX(Domein!BD$1:'Domein'!BD11099)+1,"")))</f>
        <v/>
      </c>
    </row>
    <row r="11101" spans="45:56" x14ac:dyDescent="0.2">
      <c r="AS11101" s="4" t="s">
        <v>4695</v>
      </c>
      <c r="AT11101" s="4" t="s">
        <v>4696</v>
      </c>
      <c r="AU11101" s="4" t="s">
        <v>456</v>
      </c>
      <c r="AV11101" s="4" t="s">
        <v>798</v>
      </c>
      <c r="AW11101" s="4" t="s">
        <v>724</v>
      </c>
      <c r="AX11101" s="4"/>
      <c r="AY11101" s="4"/>
      <c r="AZ11101" s="4"/>
      <c r="BA11101" s="4"/>
      <c r="BB11101" s="4"/>
      <c r="BC11101" s="4">
        <v>40</v>
      </c>
      <c r="BD11101" t="str">
        <f>IF(AND(ADHOC!$G$15="",ADHOC!$S$4=""),"",IF(ADHOC!$G$15&lt;&gt;"",IF(ADHOC!$G$15=LEFT(Domein!$AS11101,LEN(ADHOC!$G$15)),MAX(Domein!BD$1:'Domein'!BD11100)+1,""),IF(ADHOC!$S$4=LEFT(Domein!$AS11101,LEN(ADHOC!$S$4)),MAX(Domein!BD$1:'Domein'!BD11100)+1,"")))</f>
        <v/>
      </c>
    </row>
    <row r="11102" spans="45:56" x14ac:dyDescent="0.2">
      <c r="AS11102" s="4" t="s">
        <v>4697</v>
      </c>
      <c r="AT11102" s="4" t="s">
        <v>4698</v>
      </c>
      <c r="AU11102" s="4" t="s">
        <v>456</v>
      </c>
      <c r="AV11102" s="4" t="s">
        <v>798</v>
      </c>
      <c r="AW11102" s="4" t="s">
        <v>724</v>
      </c>
      <c r="AX11102" s="4"/>
      <c r="AY11102" s="4">
        <v>218350</v>
      </c>
      <c r="AZ11102" s="4">
        <v>445000</v>
      </c>
      <c r="BA11102" s="4" t="s">
        <v>29738</v>
      </c>
      <c r="BB11102" s="4" t="s">
        <v>29739</v>
      </c>
      <c r="BC11102" s="4">
        <v>40</v>
      </c>
      <c r="BD11102" t="str">
        <f>IF(AND(ADHOC!$G$15="",ADHOC!$S$4=""),"",IF(ADHOC!$G$15&lt;&gt;"",IF(ADHOC!$G$15=LEFT(Domein!$AS11102,LEN(ADHOC!$G$15)),MAX(Domein!BD$1:'Domein'!BD11101)+1,""),IF(ADHOC!$S$4=LEFT(Domein!$AS11102,LEN(ADHOC!$S$4)),MAX(Domein!BD$1:'Domein'!BD11101)+1,"")))</f>
        <v/>
      </c>
    </row>
    <row r="11103" spans="45:56" x14ac:dyDescent="0.2">
      <c r="AS11103" s="4" t="s">
        <v>38422</v>
      </c>
      <c r="AT11103" s="4" t="s">
        <v>38423</v>
      </c>
      <c r="AU11103" s="4" t="s">
        <v>456</v>
      </c>
      <c r="AV11103" s="4" t="s">
        <v>38105</v>
      </c>
      <c r="AW11103" s="4" t="s">
        <v>724</v>
      </c>
      <c r="AX11103" s="4"/>
      <c r="AY11103" s="4">
        <v>221599</v>
      </c>
      <c r="AZ11103" s="4">
        <v>444966</v>
      </c>
      <c r="BA11103" s="4" t="s">
        <v>38424</v>
      </c>
      <c r="BB11103" s="4" t="s">
        <v>38425</v>
      </c>
      <c r="BC11103" s="4">
        <v>40</v>
      </c>
      <c r="BD11103" t="str">
        <f>IF(AND(ADHOC!$G$15="",ADHOC!$S$4=""),"",IF(ADHOC!$G$15&lt;&gt;"",IF(ADHOC!$G$15=LEFT(Domein!$AS11103,LEN(ADHOC!$G$15)),MAX(Domein!BD$1:'Domein'!BD11102)+1,""),IF(ADHOC!$S$4=LEFT(Domein!$AS11103,LEN(ADHOC!$S$4)),MAX(Domein!BD$1:'Domein'!BD11102)+1,"")))</f>
        <v/>
      </c>
    </row>
    <row r="11104" spans="45:56" x14ac:dyDescent="0.2">
      <c r="AS11104" s="4" t="s">
        <v>38426</v>
      </c>
      <c r="AT11104" s="4" t="s">
        <v>38427</v>
      </c>
      <c r="AU11104" s="4" t="s">
        <v>456</v>
      </c>
      <c r="AV11104" s="4" t="s">
        <v>38105</v>
      </c>
      <c r="AW11104" s="4" t="s">
        <v>724</v>
      </c>
      <c r="AX11104" s="4"/>
      <c r="AY11104" s="4">
        <v>223704</v>
      </c>
      <c r="AZ11104" s="4">
        <v>445037</v>
      </c>
      <c r="BA11104" s="4" t="s">
        <v>38428</v>
      </c>
      <c r="BB11104" s="4" t="s">
        <v>38429</v>
      </c>
      <c r="BC11104" s="4">
        <v>40</v>
      </c>
      <c r="BD11104" t="str">
        <f>IF(AND(ADHOC!$G$15="",ADHOC!$S$4=""),"",IF(ADHOC!$G$15&lt;&gt;"",IF(ADHOC!$G$15=LEFT(Domein!$AS11104,LEN(ADHOC!$G$15)),MAX(Domein!BD$1:'Domein'!BD11103)+1,""),IF(ADHOC!$S$4=LEFT(Domein!$AS11104,LEN(ADHOC!$S$4)),MAX(Domein!BD$1:'Domein'!BD11103)+1,"")))</f>
        <v/>
      </c>
    </row>
    <row r="11105" spans="45:56" x14ac:dyDescent="0.2">
      <c r="AS11105" s="4" t="s">
        <v>4699</v>
      </c>
      <c r="AT11105" s="4" t="s">
        <v>4700</v>
      </c>
      <c r="AU11105" s="4" t="s">
        <v>456</v>
      </c>
      <c r="AV11105" s="4" t="s">
        <v>798</v>
      </c>
      <c r="AW11105" s="4" t="s">
        <v>724</v>
      </c>
      <c r="AX11105" s="4"/>
      <c r="AY11105" s="4">
        <v>234087</v>
      </c>
      <c r="AZ11105" s="4">
        <v>434220</v>
      </c>
      <c r="BA11105" s="4" t="s">
        <v>29740</v>
      </c>
      <c r="BB11105" s="4" t="s">
        <v>29741</v>
      </c>
      <c r="BC11105" s="4">
        <v>40</v>
      </c>
      <c r="BD11105" t="str">
        <f>IF(AND(ADHOC!$G$15="",ADHOC!$S$4=""),"",IF(ADHOC!$G$15&lt;&gt;"",IF(ADHOC!$G$15=LEFT(Domein!$AS11105,LEN(ADHOC!$G$15)),MAX(Domein!BD$1:'Domein'!BD11104)+1,""),IF(ADHOC!$S$4=LEFT(Domein!$AS11105,LEN(ADHOC!$S$4)),MAX(Domein!BD$1:'Domein'!BD11104)+1,"")))</f>
        <v/>
      </c>
    </row>
    <row r="11106" spans="45:56" x14ac:dyDescent="0.2">
      <c r="AS11106" s="4" t="s">
        <v>4701</v>
      </c>
      <c r="AT11106" s="4" t="s">
        <v>4702</v>
      </c>
      <c r="AU11106" s="4" t="s">
        <v>456</v>
      </c>
      <c r="AV11106" s="4" t="s">
        <v>798</v>
      </c>
      <c r="AW11106" s="4" t="s">
        <v>724</v>
      </c>
      <c r="AX11106" s="4"/>
      <c r="AY11106" s="4">
        <v>211417</v>
      </c>
      <c r="AZ11106" s="4">
        <v>447184</v>
      </c>
      <c r="BA11106" s="4" t="s">
        <v>29742</v>
      </c>
      <c r="BB11106" s="4" t="s">
        <v>29743</v>
      </c>
      <c r="BC11106" s="4">
        <v>40</v>
      </c>
      <c r="BD11106" t="str">
        <f>IF(AND(ADHOC!$G$15="",ADHOC!$S$4=""),"",IF(ADHOC!$G$15&lt;&gt;"",IF(ADHOC!$G$15=LEFT(Domein!$AS11106,LEN(ADHOC!$G$15)),MAX(Domein!BD$1:'Domein'!BD11105)+1,""),IF(ADHOC!$S$4=LEFT(Domein!$AS11106,LEN(ADHOC!$S$4)),MAX(Domein!BD$1:'Domein'!BD11105)+1,"")))</f>
        <v/>
      </c>
    </row>
    <row r="11107" spans="45:56" x14ac:dyDescent="0.2">
      <c r="AS11107" s="4" t="s">
        <v>4703</v>
      </c>
      <c r="AT11107" s="4" t="s">
        <v>4704</v>
      </c>
      <c r="AU11107" s="4" t="s">
        <v>456</v>
      </c>
      <c r="AV11107" s="4" t="s">
        <v>798</v>
      </c>
      <c r="AW11107" s="4" t="s">
        <v>724</v>
      </c>
      <c r="AX11107" s="4"/>
      <c r="AY11107" s="4">
        <v>246402</v>
      </c>
      <c r="AZ11107" s="4">
        <v>461214</v>
      </c>
      <c r="BA11107" s="4" t="s">
        <v>29744</v>
      </c>
      <c r="BB11107" s="4" t="s">
        <v>29745</v>
      </c>
      <c r="BC11107" s="4">
        <v>40</v>
      </c>
      <c r="BD11107" t="str">
        <f>IF(AND(ADHOC!$G$15="",ADHOC!$S$4=""),"",IF(ADHOC!$G$15&lt;&gt;"",IF(ADHOC!$G$15=LEFT(Domein!$AS11107,LEN(ADHOC!$G$15)),MAX(Domein!BD$1:'Domein'!BD11106)+1,""),IF(ADHOC!$S$4=LEFT(Domein!$AS11107,LEN(ADHOC!$S$4)),MAX(Domein!BD$1:'Domein'!BD11106)+1,"")))</f>
        <v/>
      </c>
    </row>
    <row r="11108" spans="45:56" x14ac:dyDescent="0.2">
      <c r="AS11108" s="4" t="s">
        <v>4705</v>
      </c>
      <c r="AT11108" s="4" t="s">
        <v>4706</v>
      </c>
      <c r="AU11108" s="4" t="s">
        <v>456</v>
      </c>
      <c r="AV11108" s="4" t="s">
        <v>798</v>
      </c>
      <c r="AW11108" s="4" t="s">
        <v>724</v>
      </c>
      <c r="AX11108" s="4"/>
      <c r="AY11108" s="4">
        <v>246436</v>
      </c>
      <c r="AZ11108" s="4">
        <v>461146</v>
      </c>
      <c r="BA11108" s="4" t="s">
        <v>29746</v>
      </c>
      <c r="BB11108" s="4" t="s">
        <v>29747</v>
      </c>
      <c r="BC11108" s="4">
        <v>40</v>
      </c>
      <c r="BD11108" t="str">
        <f>IF(AND(ADHOC!$G$15="",ADHOC!$S$4=""),"",IF(ADHOC!$G$15&lt;&gt;"",IF(ADHOC!$G$15=LEFT(Domein!$AS11108,LEN(ADHOC!$G$15)),MAX(Domein!BD$1:'Domein'!BD11107)+1,""),IF(ADHOC!$S$4=LEFT(Domein!$AS11108,LEN(ADHOC!$S$4)),MAX(Domein!BD$1:'Domein'!BD11107)+1,"")))</f>
        <v/>
      </c>
    </row>
    <row r="11109" spans="45:56" x14ac:dyDescent="0.2">
      <c r="AS11109" s="4" t="s">
        <v>4707</v>
      </c>
      <c r="AT11109" s="4" t="s">
        <v>4708</v>
      </c>
      <c r="AU11109" s="4" t="s">
        <v>456</v>
      </c>
      <c r="AV11109" s="4" t="s">
        <v>798</v>
      </c>
      <c r="AW11109" s="4" t="s">
        <v>724</v>
      </c>
      <c r="AX11109" s="4"/>
      <c r="AY11109" s="4">
        <v>246079</v>
      </c>
      <c r="AZ11109" s="4">
        <v>461155</v>
      </c>
      <c r="BA11109" s="4" t="s">
        <v>29748</v>
      </c>
      <c r="BB11109" s="4" t="s">
        <v>29749</v>
      </c>
      <c r="BC11109" s="4">
        <v>40</v>
      </c>
      <c r="BD11109" t="str">
        <f>IF(AND(ADHOC!$G$15="",ADHOC!$S$4=""),"",IF(ADHOC!$G$15&lt;&gt;"",IF(ADHOC!$G$15=LEFT(Domein!$AS11109,LEN(ADHOC!$G$15)),MAX(Domein!BD$1:'Domein'!BD11108)+1,""),IF(ADHOC!$S$4=LEFT(Domein!$AS11109,LEN(ADHOC!$S$4)),MAX(Domein!BD$1:'Domein'!BD11108)+1,"")))</f>
        <v/>
      </c>
    </row>
    <row r="11110" spans="45:56" x14ac:dyDescent="0.2">
      <c r="AS11110" s="4" t="s">
        <v>4709</v>
      </c>
      <c r="AT11110" s="4" t="s">
        <v>4710</v>
      </c>
      <c r="AU11110" s="4" t="s">
        <v>456</v>
      </c>
      <c r="AV11110" s="4" t="s">
        <v>798</v>
      </c>
      <c r="AW11110" s="4" t="s">
        <v>724</v>
      </c>
      <c r="AX11110" s="4"/>
      <c r="AY11110" s="4">
        <v>246394</v>
      </c>
      <c r="AZ11110" s="4">
        <v>461702</v>
      </c>
      <c r="BA11110" s="4" t="s">
        <v>29750</v>
      </c>
      <c r="BB11110" s="4" t="s">
        <v>29751</v>
      </c>
      <c r="BC11110" s="4">
        <v>40</v>
      </c>
      <c r="BD11110" t="str">
        <f>IF(AND(ADHOC!$G$15="",ADHOC!$S$4=""),"",IF(ADHOC!$G$15&lt;&gt;"",IF(ADHOC!$G$15=LEFT(Domein!$AS11110,LEN(ADHOC!$G$15)),MAX(Domein!BD$1:'Domein'!BD11109)+1,""),IF(ADHOC!$S$4=LEFT(Domein!$AS11110,LEN(ADHOC!$S$4)),MAX(Domein!BD$1:'Domein'!BD11109)+1,"")))</f>
        <v/>
      </c>
    </row>
    <row r="11111" spans="45:56" x14ac:dyDescent="0.2">
      <c r="AS11111" s="4" t="s">
        <v>4711</v>
      </c>
      <c r="AT11111" s="4" t="s">
        <v>4712</v>
      </c>
      <c r="AU11111" s="4" t="s">
        <v>456</v>
      </c>
      <c r="AV11111" s="4" t="s">
        <v>798</v>
      </c>
      <c r="AW11111" s="4" t="s">
        <v>724</v>
      </c>
      <c r="AX11111" s="4"/>
      <c r="AY11111" s="4">
        <v>246372</v>
      </c>
      <c r="AZ11111" s="4">
        <v>461801</v>
      </c>
      <c r="BA11111" s="4" t="s">
        <v>29752</v>
      </c>
      <c r="BB11111" s="4" t="s">
        <v>29753</v>
      </c>
      <c r="BC11111" s="4">
        <v>40</v>
      </c>
      <c r="BD11111" t="str">
        <f>IF(AND(ADHOC!$G$15="",ADHOC!$S$4=""),"",IF(ADHOC!$G$15&lt;&gt;"",IF(ADHOC!$G$15=LEFT(Domein!$AS11111,LEN(ADHOC!$G$15)),MAX(Domein!BD$1:'Domein'!BD11110)+1,""),IF(ADHOC!$S$4=LEFT(Domein!$AS11111,LEN(ADHOC!$S$4)),MAX(Domein!BD$1:'Domein'!BD11110)+1,"")))</f>
        <v/>
      </c>
    </row>
    <row r="11112" spans="45:56" x14ac:dyDescent="0.2">
      <c r="AS11112" s="4" t="s">
        <v>4713</v>
      </c>
      <c r="AT11112" s="4" t="s">
        <v>4714</v>
      </c>
      <c r="AU11112" s="4" t="s">
        <v>456</v>
      </c>
      <c r="AV11112" s="4" t="s">
        <v>798</v>
      </c>
      <c r="AW11112" s="4" t="s">
        <v>724</v>
      </c>
      <c r="AX11112" s="4"/>
      <c r="AY11112" s="4">
        <v>225350</v>
      </c>
      <c r="AZ11112" s="4">
        <v>429900</v>
      </c>
      <c r="BA11112" s="4" t="s">
        <v>29754</v>
      </c>
      <c r="BB11112" s="4" t="s">
        <v>29755</v>
      </c>
      <c r="BC11112" s="4">
        <v>40</v>
      </c>
      <c r="BD11112" t="str">
        <f>IF(AND(ADHOC!$G$15="",ADHOC!$S$4=""),"",IF(ADHOC!$G$15&lt;&gt;"",IF(ADHOC!$G$15=LEFT(Domein!$AS11112,LEN(ADHOC!$G$15)),MAX(Domein!BD$1:'Domein'!BD11111)+1,""),IF(ADHOC!$S$4=LEFT(Domein!$AS11112,LEN(ADHOC!$S$4)),MAX(Domein!BD$1:'Domein'!BD11111)+1,"")))</f>
        <v/>
      </c>
    </row>
    <row r="11113" spans="45:56" x14ac:dyDescent="0.2">
      <c r="AS11113" s="4" t="s">
        <v>4715</v>
      </c>
      <c r="AT11113" s="4" t="s">
        <v>4716</v>
      </c>
      <c r="AU11113" s="4" t="s">
        <v>456</v>
      </c>
      <c r="AV11113" s="4" t="s">
        <v>798</v>
      </c>
      <c r="AW11113" s="4" t="s">
        <v>724</v>
      </c>
      <c r="AX11113" s="4"/>
      <c r="AY11113" s="4">
        <v>224975</v>
      </c>
      <c r="AZ11113" s="4">
        <v>429725</v>
      </c>
      <c r="BA11113" s="4" t="s">
        <v>29756</v>
      </c>
      <c r="BB11113" s="4" t="s">
        <v>29757</v>
      </c>
      <c r="BC11113" s="4">
        <v>40</v>
      </c>
      <c r="BD11113" t="str">
        <f>IF(AND(ADHOC!$G$15="",ADHOC!$S$4=""),"",IF(ADHOC!$G$15&lt;&gt;"",IF(ADHOC!$G$15=LEFT(Domein!$AS11113,LEN(ADHOC!$G$15)),MAX(Domein!BD$1:'Domein'!BD11112)+1,""),IF(ADHOC!$S$4=LEFT(Domein!$AS11113,LEN(ADHOC!$S$4)),MAX(Domein!BD$1:'Domein'!BD11112)+1,"")))</f>
        <v/>
      </c>
    </row>
    <row r="11114" spans="45:56" x14ac:dyDescent="0.2">
      <c r="AS11114" s="4" t="s">
        <v>4717</v>
      </c>
      <c r="AT11114" s="4" t="s">
        <v>4718</v>
      </c>
      <c r="AU11114" s="4" t="s">
        <v>456</v>
      </c>
      <c r="AV11114" s="4" t="s">
        <v>798</v>
      </c>
      <c r="AW11114" s="4" t="s">
        <v>724</v>
      </c>
      <c r="AX11114" s="4"/>
      <c r="AY11114" s="4">
        <v>208066</v>
      </c>
      <c r="AZ11114" s="4">
        <v>436272</v>
      </c>
      <c r="BA11114" s="4" t="s">
        <v>29758</v>
      </c>
      <c r="BB11114" s="4" t="s">
        <v>29759</v>
      </c>
      <c r="BC11114" s="4">
        <v>40</v>
      </c>
      <c r="BD11114" t="str">
        <f>IF(AND(ADHOC!$G$15="",ADHOC!$S$4=""),"",IF(ADHOC!$G$15&lt;&gt;"",IF(ADHOC!$G$15=LEFT(Domein!$AS11114,LEN(ADHOC!$G$15)),MAX(Domein!BD$1:'Domein'!BD11113)+1,""),IF(ADHOC!$S$4=LEFT(Domein!$AS11114,LEN(ADHOC!$S$4)),MAX(Domein!BD$1:'Domein'!BD11113)+1,"")))</f>
        <v/>
      </c>
    </row>
    <row r="11115" spans="45:56" x14ac:dyDescent="0.2">
      <c r="AS11115" s="4" t="s">
        <v>4719</v>
      </c>
      <c r="AT11115" s="4" t="s">
        <v>4720</v>
      </c>
      <c r="AU11115" s="4" t="s">
        <v>456</v>
      </c>
      <c r="AV11115" s="4" t="s">
        <v>798</v>
      </c>
      <c r="AW11115" s="4" t="s">
        <v>724</v>
      </c>
      <c r="AX11115" s="4"/>
      <c r="AY11115" s="4">
        <v>206507</v>
      </c>
      <c r="AZ11115" s="4">
        <v>436262</v>
      </c>
      <c r="BA11115" s="4" t="s">
        <v>29760</v>
      </c>
      <c r="BB11115" s="4" t="s">
        <v>29761</v>
      </c>
      <c r="BC11115" s="4">
        <v>40</v>
      </c>
      <c r="BD11115" t="str">
        <f>IF(AND(ADHOC!$G$15="",ADHOC!$S$4=""),"",IF(ADHOC!$G$15&lt;&gt;"",IF(ADHOC!$G$15=LEFT(Domein!$AS11115,LEN(ADHOC!$G$15)),MAX(Domein!BD$1:'Domein'!BD11114)+1,""),IF(ADHOC!$S$4=LEFT(Domein!$AS11115,LEN(ADHOC!$S$4)),MAX(Domein!BD$1:'Domein'!BD11114)+1,"")))</f>
        <v/>
      </c>
    </row>
    <row r="11116" spans="45:56" x14ac:dyDescent="0.2">
      <c r="AS11116" s="4" t="s">
        <v>4721</v>
      </c>
      <c r="AT11116" s="4" t="s">
        <v>4722</v>
      </c>
      <c r="AU11116" s="4" t="s">
        <v>456</v>
      </c>
      <c r="AV11116" s="4" t="s">
        <v>798</v>
      </c>
      <c r="AW11116" s="4" t="s">
        <v>724</v>
      </c>
      <c r="AX11116" s="4"/>
      <c r="AY11116" s="4">
        <v>224174</v>
      </c>
      <c r="AZ11116" s="4">
        <v>477261</v>
      </c>
      <c r="BA11116" s="4" t="s">
        <v>29762</v>
      </c>
      <c r="BB11116" s="4" t="s">
        <v>29763</v>
      </c>
      <c r="BC11116" s="4">
        <v>40</v>
      </c>
      <c r="BD11116" t="str">
        <f>IF(AND(ADHOC!$G$15="",ADHOC!$S$4=""),"",IF(ADHOC!$G$15&lt;&gt;"",IF(ADHOC!$G$15=LEFT(Domein!$AS11116,LEN(ADHOC!$G$15)),MAX(Domein!BD$1:'Domein'!BD11115)+1,""),IF(ADHOC!$S$4=LEFT(Domein!$AS11116,LEN(ADHOC!$S$4)),MAX(Domein!BD$1:'Domein'!BD11115)+1,"")))</f>
        <v/>
      </c>
    </row>
    <row r="11117" spans="45:56" x14ac:dyDescent="0.2">
      <c r="AS11117" s="4" t="s">
        <v>4723</v>
      </c>
      <c r="AT11117" s="4" t="s">
        <v>4724</v>
      </c>
      <c r="AU11117" s="4" t="s">
        <v>456</v>
      </c>
      <c r="AV11117" s="4" t="s">
        <v>798</v>
      </c>
      <c r="AW11117" s="4" t="s">
        <v>724</v>
      </c>
      <c r="AX11117" s="4"/>
      <c r="AY11117" s="4">
        <v>229115</v>
      </c>
      <c r="AZ11117" s="4">
        <v>442841</v>
      </c>
      <c r="BA11117" s="4" t="s">
        <v>29764</v>
      </c>
      <c r="BB11117" s="4" t="s">
        <v>29765</v>
      </c>
      <c r="BC11117" s="4">
        <v>40</v>
      </c>
      <c r="BD11117" t="str">
        <f>IF(AND(ADHOC!$G$15="",ADHOC!$S$4=""),"",IF(ADHOC!$G$15&lt;&gt;"",IF(ADHOC!$G$15=LEFT(Domein!$AS11117,LEN(ADHOC!$G$15)),MAX(Domein!BD$1:'Domein'!BD11116)+1,""),IF(ADHOC!$S$4=LEFT(Domein!$AS11117,LEN(ADHOC!$S$4)),MAX(Domein!BD$1:'Domein'!BD11116)+1,"")))</f>
        <v/>
      </c>
    </row>
    <row r="11118" spans="45:56" x14ac:dyDescent="0.2">
      <c r="AS11118" s="4" t="s">
        <v>4725</v>
      </c>
      <c r="AT11118" s="4" t="s">
        <v>4726</v>
      </c>
      <c r="AU11118" s="4" t="s">
        <v>456</v>
      </c>
      <c r="AV11118" s="4" t="s">
        <v>798</v>
      </c>
      <c r="AW11118" s="4" t="s">
        <v>724</v>
      </c>
      <c r="AX11118" s="4"/>
      <c r="AY11118" s="4">
        <v>214325</v>
      </c>
      <c r="AZ11118" s="4">
        <v>446810</v>
      </c>
      <c r="BA11118" s="4" t="s">
        <v>29766</v>
      </c>
      <c r="BB11118" s="4" t="s">
        <v>29767</v>
      </c>
      <c r="BC11118" s="4">
        <v>40</v>
      </c>
      <c r="BD11118" t="str">
        <f>IF(AND(ADHOC!$G$15="",ADHOC!$S$4=""),"",IF(ADHOC!$G$15&lt;&gt;"",IF(ADHOC!$G$15=LEFT(Domein!$AS11118,LEN(ADHOC!$G$15)),MAX(Domein!BD$1:'Domein'!BD11117)+1,""),IF(ADHOC!$S$4=LEFT(Domein!$AS11118,LEN(ADHOC!$S$4)),MAX(Domein!BD$1:'Domein'!BD11117)+1,"")))</f>
        <v/>
      </c>
    </row>
    <row r="11119" spans="45:56" x14ac:dyDescent="0.2">
      <c r="AS11119" s="4" t="s">
        <v>38247</v>
      </c>
      <c r="AT11119" s="4" t="s">
        <v>38248</v>
      </c>
      <c r="AU11119" s="4" t="s">
        <v>456</v>
      </c>
      <c r="AV11119" s="4" t="s">
        <v>21516</v>
      </c>
      <c r="AW11119" s="4" t="s">
        <v>724</v>
      </c>
      <c r="AX11119" s="4"/>
      <c r="AY11119" s="4">
        <v>212568</v>
      </c>
      <c r="AZ11119" s="4">
        <v>448424</v>
      </c>
      <c r="BA11119" s="4" t="s">
        <v>38249</v>
      </c>
      <c r="BB11119" s="4" t="s">
        <v>38250</v>
      </c>
      <c r="BC11119" s="4">
        <v>40</v>
      </c>
      <c r="BD11119" t="str">
        <f>IF(AND(ADHOC!$G$15="",ADHOC!$S$4=""),"",IF(ADHOC!$G$15&lt;&gt;"",IF(ADHOC!$G$15=LEFT(Domein!$AS11119,LEN(ADHOC!$G$15)),MAX(Domein!BD$1:'Domein'!BD11118)+1,""),IF(ADHOC!$S$4=LEFT(Domein!$AS11119,LEN(ADHOC!$S$4)),MAX(Domein!BD$1:'Domein'!BD11118)+1,"")))</f>
        <v/>
      </c>
    </row>
    <row r="11120" spans="45:56" x14ac:dyDescent="0.2">
      <c r="AS11120" s="4" t="s">
        <v>21047</v>
      </c>
      <c r="AT11120" s="4" t="s">
        <v>21048</v>
      </c>
      <c r="AU11120" s="4" t="s">
        <v>456</v>
      </c>
      <c r="AV11120" s="4" t="s">
        <v>798</v>
      </c>
      <c r="AW11120" s="4" t="s">
        <v>724</v>
      </c>
      <c r="AX11120" s="4"/>
      <c r="AY11120" s="4">
        <v>212696</v>
      </c>
      <c r="AZ11120" s="4">
        <v>448878</v>
      </c>
      <c r="BA11120" s="4" t="s">
        <v>29768</v>
      </c>
      <c r="BB11120" s="4" t="s">
        <v>29769</v>
      </c>
      <c r="BC11120" s="4">
        <v>40</v>
      </c>
      <c r="BD11120" t="str">
        <f>IF(AND(ADHOC!$G$15="",ADHOC!$S$4=""),"",IF(ADHOC!$G$15&lt;&gt;"",IF(ADHOC!$G$15=LEFT(Domein!$AS11120,LEN(ADHOC!$G$15)),MAX(Domein!BD$1:'Domein'!BD11119)+1,""),IF(ADHOC!$S$4=LEFT(Domein!$AS11120,LEN(ADHOC!$S$4)),MAX(Domein!BD$1:'Domein'!BD11119)+1,"")))</f>
        <v/>
      </c>
    </row>
    <row r="11121" spans="45:56" x14ac:dyDescent="0.2">
      <c r="AS11121" s="4" t="s">
        <v>38430</v>
      </c>
      <c r="AT11121" s="4" t="s">
        <v>4726</v>
      </c>
      <c r="AU11121" s="4" t="s">
        <v>456</v>
      </c>
      <c r="AV11121" s="4" t="s">
        <v>38105</v>
      </c>
      <c r="AW11121" s="4" t="s">
        <v>724</v>
      </c>
      <c r="AX11121" s="4"/>
      <c r="AY11121" s="4">
        <v>214490</v>
      </c>
      <c r="AZ11121" s="4">
        <v>446741</v>
      </c>
      <c r="BA11121" s="4" t="s">
        <v>38217</v>
      </c>
      <c r="BB11121" s="4" t="s">
        <v>38431</v>
      </c>
      <c r="BC11121" s="4">
        <v>40</v>
      </c>
      <c r="BD11121" t="str">
        <f>IF(AND(ADHOC!$G$15="",ADHOC!$S$4=""),"",IF(ADHOC!$G$15&lt;&gt;"",IF(ADHOC!$G$15=LEFT(Domein!$AS11121,LEN(ADHOC!$G$15)),MAX(Domein!BD$1:'Domein'!BD11120)+1,""),IF(ADHOC!$S$4=LEFT(Domein!$AS11121,LEN(ADHOC!$S$4)),MAX(Domein!BD$1:'Domein'!BD11120)+1,"")))</f>
        <v/>
      </c>
    </row>
    <row r="11122" spans="45:56" x14ac:dyDescent="0.2">
      <c r="AS11122" s="4" t="s">
        <v>38432</v>
      </c>
      <c r="AT11122" s="4" t="s">
        <v>38433</v>
      </c>
      <c r="AU11122" s="4" t="s">
        <v>456</v>
      </c>
      <c r="AV11122" s="4" t="s">
        <v>38105</v>
      </c>
      <c r="AW11122" s="4" t="s">
        <v>724</v>
      </c>
      <c r="AX11122" s="4"/>
      <c r="AY11122" s="4">
        <v>213511</v>
      </c>
      <c r="AZ11122" s="4">
        <v>447259</v>
      </c>
      <c r="BA11122" s="4" t="s">
        <v>38434</v>
      </c>
      <c r="BB11122" s="4" t="s">
        <v>38435</v>
      </c>
      <c r="BC11122" s="4">
        <v>40</v>
      </c>
      <c r="BD11122" t="str">
        <f>IF(AND(ADHOC!$G$15="",ADHOC!$S$4=""),"",IF(ADHOC!$G$15&lt;&gt;"",IF(ADHOC!$G$15=LEFT(Domein!$AS11122,LEN(ADHOC!$G$15)),MAX(Domein!BD$1:'Domein'!BD11121)+1,""),IF(ADHOC!$S$4=LEFT(Domein!$AS11122,LEN(ADHOC!$S$4)),MAX(Domein!BD$1:'Domein'!BD11121)+1,"")))</f>
        <v/>
      </c>
    </row>
    <row r="11123" spans="45:56" x14ac:dyDescent="0.2">
      <c r="AS11123" s="4" t="s">
        <v>4727</v>
      </c>
      <c r="AT11123" s="4" t="s">
        <v>4728</v>
      </c>
      <c r="AU11123" s="4" t="s">
        <v>456</v>
      </c>
      <c r="AV11123" s="4" t="s">
        <v>798</v>
      </c>
      <c r="AW11123" s="4" t="s">
        <v>724</v>
      </c>
      <c r="AX11123" s="4"/>
      <c r="AY11123" s="4">
        <v>213391</v>
      </c>
      <c r="AZ11123" s="4">
        <v>446878</v>
      </c>
      <c r="BA11123" s="4" t="s">
        <v>29770</v>
      </c>
      <c r="BB11123" s="4" t="s">
        <v>29771</v>
      </c>
      <c r="BC11123" s="4">
        <v>40</v>
      </c>
      <c r="BD11123" t="str">
        <f>IF(AND(ADHOC!$G$15="",ADHOC!$S$4=""),"",IF(ADHOC!$G$15&lt;&gt;"",IF(ADHOC!$G$15=LEFT(Domein!$AS11123,LEN(ADHOC!$G$15)),MAX(Domein!BD$1:'Domein'!BD11122)+1,""),IF(ADHOC!$S$4=LEFT(Domein!$AS11123,LEN(ADHOC!$S$4)),MAX(Domein!BD$1:'Domein'!BD11122)+1,"")))</f>
        <v/>
      </c>
    </row>
    <row r="11124" spans="45:56" x14ac:dyDescent="0.2">
      <c r="AS11124" s="4" t="s">
        <v>4729</v>
      </c>
      <c r="AT11124" s="4" t="s">
        <v>4730</v>
      </c>
      <c r="AU11124" s="4" t="s">
        <v>456</v>
      </c>
      <c r="AV11124" s="4" t="s">
        <v>798</v>
      </c>
      <c r="AW11124" s="4" t="s">
        <v>724</v>
      </c>
      <c r="AX11124" s="4"/>
      <c r="AY11124" s="4">
        <v>218593</v>
      </c>
      <c r="AZ11124" s="4">
        <v>451861</v>
      </c>
      <c r="BA11124" s="4" t="s">
        <v>29772</v>
      </c>
      <c r="BB11124" s="4" t="s">
        <v>29773</v>
      </c>
      <c r="BC11124" s="4">
        <v>40</v>
      </c>
      <c r="BD11124" t="str">
        <f>IF(AND(ADHOC!$G$15="",ADHOC!$S$4=""),"",IF(ADHOC!$G$15&lt;&gt;"",IF(ADHOC!$G$15=LEFT(Domein!$AS11124,LEN(ADHOC!$G$15)),MAX(Domein!BD$1:'Domein'!BD11123)+1,""),IF(ADHOC!$S$4=LEFT(Domein!$AS11124,LEN(ADHOC!$S$4)),MAX(Domein!BD$1:'Domein'!BD11123)+1,"")))</f>
        <v/>
      </c>
    </row>
    <row r="11125" spans="45:56" x14ac:dyDescent="0.2">
      <c r="AS11125" s="4" t="s">
        <v>4731</v>
      </c>
      <c r="AT11125" s="4" t="s">
        <v>4732</v>
      </c>
      <c r="AU11125" s="4" t="s">
        <v>456</v>
      </c>
      <c r="AV11125" s="4" t="s">
        <v>798</v>
      </c>
      <c r="AW11125" s="4" t="s">
        <v>724</v>
      </c>
      <c r="AX11125" s="4"/>
      <c r="AY11125" s="4">
        <v>218706</v>
      </c>
      <c r="AZ11125" s="4">
        <v>452007</v>
      </c>
      <c r="BA11125" s="4" t="s">
        <v>29774</v>
      </c>
      <c r="BB11125" s="4" t="s">
        <v>29775</v>
      </c>
      <c r="BC11125" s="4">
        <v>40</v>
      </c>
      <c r="BD11125" t="str">
        <f>IF(AND(ADHOC!$G$15="",ADHOC!$S$4=""),"",IF(ADHOC!$G$15&lt;&gt;"",IF(ADHOC!$G$15=LEFT(Domein!$AS11125,LEN(ADHOC!$G$15)),MAX(Domein!BD$1:'Domein'!BD11124)+1,""),IF(ADHOC!$S$4=LEFT(Domein!$AS11125,LEN(ADHOC!$S$4)),MAX(Domein!BD$1:'Domein'!BD11124)+1,"")))</f>
        <v/>
      </c>
    </row>
    <row r="11126" spans="45:56" x14ac:dyDescent="0.2">
      <c r="AS11126" s="4" t="s">
        <v>4733</v>
      </c>
      <c r="AT11126" s="4" t="s">
        <v>4734</v>
      </c>
      <c r="AU11126" s="4" t="s">
        <v>456</v>
      </c>
      <c r="AV11126" s="4" t="s">
        <v>798</v>
      </c>
      <c r="AW11126" s="4" t="s">
        <v>724</v>
      </c>
      <c r="AX11126" s="4"/>
      <c r="AY11126" s="4">
        <v>229700</v>
      </c>
      <c r="AZ11126" s="4">
        <v>463300</v>
      </c>
      <c r="BA11126" s="4" t="s">
        <v>29776</v>
      </c>
      <c r="BB11126" s="4" t="s">
        <v>29777</v>
      </c>
      <c r="BC11126" s="4">
        <v>40</v>
      </c>
      <c r="BD11126" t="str">
        <f>IF(AND(ADHOC!$G$15="",ADHOC!$S$4=""),"",IF(ADHOC!$G$15&lt;&gt;"",IF(ADHOC!$G$15=LEFT(Domein!$AS11126,LEN(ADHOC!$G$15)),MAX(Domein!BD$1:'Domein'!BD11125)+1,""),IF(ADHOC!$S$4=LEFT(Domein!$AS11126,LEN(ADHOC!$S$4)),MAX(Domein!BD$1:'Domein'!BD11125)+1,"")))</f>
        <v/>
      </c>
    </row>
    <row r="11127" spans="45:56" x14ac:dyDescent="0.2">
      <c r="AS11127" s="4" t="s">
        <v>4735</v>
      </c>
      <c r="AT11127" s="4" t="s">
        <v>4736</v>
      </c>
      <c r="AU11127" s="4" t="s">
        <v>456</v>
      </c>
      <c r="AV11127" s="4" t="s">
        <v>798</v>
      </c>
      <c r="AW11127" s="4" t="s">
        <v>724</v>
      </c>
      <c r="AX11127" s="4"/>
      <c r="AY11127" s="4">
        <v>218700</v>
      </c>
      <c r="AZ11127" s="4">
        <v>470000</v>
      </c>
      <c r="BA11127" s="4" t="s">
        <v>29778</v>
      </c>
      <c r="BB11127" s="4" t="s">
        <v>29779</v>
      </c>
      <c r="BC11127" s="4">
        <v>40</v>
      </c>
      <c r="BD11127" t="str">
        <f>IF(AND(ADHOC!$G$15="",ADHOC!$S$4=""),"",IF(ADHOC!$G$15&lt;&gt;"",IF(ADHOC!$G$15=LEFT(Domein!$AS11127,LEN(ADHOC!$G$15)),MAX(Domein!BD$1:'Domein'!BD11126)+1,""),IF(ADHOC!$S$4=LEFT(Domein!$AS11127,LEN(ADHOC!$S$4)),MAX(Domein!BD$1:'Domein'!BD11126)+1,"")))</f>
        <v/>
      </c>
    </row>
    <row r="11128" spans="45:56" x14ac:dyDescent="0.2">
      <c r="AS11128" s="4" t="s">
        <v>4737</v>
      </c>
      <c r="AT11128" s="4" t="s">
        <v>4738</v>
      </c>
      <c r="AU11128" s="4" t="s">
        <v>456</v>
      </c>
      <c r="AV11128" s="4" t="s">
        <v>798</v>
      </c>
      <c r="AW11128" s="4" t="s">
        <v>724</v>
      </c>
      <c r="AX11128" s="4"/>
      <c r="AY11128" s="4">
        <v>217100</v>
      </c>
      <c r="AZ11128" s="4">
        <v>470630</v>
      </c>
      <c r="BA11128" s="4" t="s">
        <v>29780</v>
      </c>
      <c r="BB11128" s="4" t="s">
        <v>29781</v>
      </c>
      <c r="BC11128" s="4">
        <v>40</v>
      </c>
      <c r="BD11128" t="str">
        <f>IF(AND(ADHOC!$G$15="",ADHOC!$S$4=""),"",IF(ADHOC!$G$15&lt;&gt;"",IF(ADHOC!$G$15=LEFT(Domein!$AS11128,LEN(ADHOC!$G$15)),MAX(Domein!BD$1:'Domein'!BD11127)+1,""),IF(ADHOC!$S$4=LEFT(Domein!$AS11128,LEN(ADHOC!$S$4)),MAX(Domein!BD$1:'Domein'!BD11127)+1,"")))</f>
        <v/>
      </c>
    </row>
    <row r="11129" spans="45:56" x14ac:dyDescent="0.2">
      <c r="AS11129" s="4" t="s">
        <v>38251</v>
      </c>
      <c r="AT11129" s="4" t="s">
        <v>38252</v>
      </c>
      <c r="AU11129" s="4" t="s">
        <v>456</v>
      </c>
      <c r="AV11129" s="4" t="s">
        <v>798</v>
      </c>
      <c r="AW11129" s="4" t="s">
        <v>724</v>
      </c>
      <c r="AX11129" s="4"/>
      <c r="AY11129" s="4">
        <v>218187</v>
      </c>
      <c r="AZ11129" s="4">
        <v>470434</v>
      </c>
      <c r="BA11129" s="4" t="s">
        <v>38253</v>
      </c>
      <c r="BB11129" s="4" t="s">
        <v>38254</v>
      </c>
      <c r="BC11129" s="4">
        <v>40</v>
      </c>
      <c r="BD11129" t="str">
        <f>IF(AND(ADHOC!$G$15="",ADHOC!$S$4=""),"",IF(ADHOC!$G$15&lt;&gt;"",IF(ADHOC!$G$15=LEFT(Domein!$AS11129,LEN(ADHOC!$G$15)),MAX(Domein!BD$1:'Domein'!BD11128)+1,""),IF(ADHOC!$S$4=LEFT(Domein!$AS11129,LEN(ADHOC!$S$4)),MAX(Domein!BD$1:'Domein'!BD11128)+1,"")))</f>
        <v/>
      </c>
    </row>
    <row r="11130" spans="45:56" x14ac:dyDescent="0.2">
      <c r="AS11130" s="4" t="s">
        <v>4739</v>
      </c>
      <c r="AT11130" s="4" t="s">
        <v>4740</v>
      </c>
      <c r="AU11130" s="4" t="s">
        <v>456</v>
      </c>
      <c r="AV11130" s="4" t="s">
        <v>798</v>
      </c>
      <c r="AW11130" s="4" t="s">
        <v>724</v>
      </c>
      <c r="AX11130" s="4"/>
      <c r="AY11130" s="4">
        <v>217672</v>
      </c>
      <c r="AZ11130" s="4">
        <v>469231</v>
      </c>
      <c r="BA11130" s="4" t="s">
        <v>29782</v>
      </c>
      <c r="BB11130" s="4" t="s">
        <v>29783</v>
      </c>
      <c r="BC11130" s="4">
        <v>40</v>
      </c>
      <c r="BD11130" t="str">
        <f>IF(AND(ADHOC!$G$15="",ADHOC!$S$4=""),"",IF(ADHOC!$G$15&lt;&gt;"",IF(ADHOC!$G$15=LEFT(Domein!$AS11130,LEN(ADHOC!$G$15)),MAX(Domein!BD$1:'Domein'!BD11129)+1,""),IF(ADHOC!$S$4=LEFT(Domein!$AS11130,LEN(ADHOC!$S$4)),MAX(Domein!BD$1:'Domein'!BD11129)+1,"")))</f>
        <v/>
      </c>
    </row>
    <row r="11131" spans="45:56" x14ac:dyDescent="0.2">
      <c r="AS11131" s="4" t="s">
        <v>4741</v>
      </c>
      <c r="AT11131" s="4" t="s">
        <v>4742</v>
      </c>
      <c r="AU11131" s="4" t="s">
        <v>456</v>
      </c>
      <c r="AV11131" s="4" t="s">
        <v>798</v>
      </c>
      <c r="AW11131" s="4" t="s">
        <v>724</v>
      </c>
      <c r="AX11131" s="4"/>
      <c r="AY11131" s="4">
        <v>204200</v>
      </c>
      <c r="AZ11131" s="4">
        <v>450300</v>
      </c>
      <c r="BA11131" s="4" t="s">
        <v>29784</v>
      </c>
      <c r="BB11131" s="4" t="s">
        <v>29785</v>
      </c>
      <c r="BC11131" s="4">
        <v>40</v>
      </c>
      <c r="BD11131" t="str">
        <f>IF(AND(ADHOC!$G$15="",ADHOC!$S$4=""),"",IF(ADHOC!$G$15&lt;&gt;"",IF(ADHOC!$G$15=LEFT(Domein!$AS11131,LEN(ADHOC!$G$15)),MAX(Domein!BD$1:'Domein'!BD11130)+1,""),IF(ADHOC!$S$4=LEFT(Domein!$AS11131,LEN(ADHOC!$S$4)),MAX(Domein!BD$1:'Domein'!BD11130)+1,"")))</f>
        <v/>
      </c>
    </row>
    <row r="11132" spans="45:56" x14ac:dyDescent="0.2">
      <c r="AS11132" s="4" t="s">
        <v>4743</v>
      </c>
      <c r="AT11132" s="4" t="s">
        <v>4744</v>
      </c>
      <c r="AU11132" s="4" t="s">
        <v>456</v>
      </c>
      <c r="AV11132" s="4" t="s">
        <v>798</v>
      </c>
      <c r="AW11132" s="4" t="s">
        <v>724</v>
      </c>
      <c r="AX11132" s="4"/>
      <c r="AY11132" s="4">
        <v>204100</v>
      </c>
      <c r="AZ11132" s="4">
        <v>450100</v>
      </c>
      <c r="BA11132" s="4" t="s">
        <v>29786</v>
      </c>
      <c r="BB11132" s="4" t="s">
        <v>29787</v>
      </c>
      <c r="BC11132" s="4">
        <v>40</v>
      </c>
      <c r="BD11132" t="str">
        <f>IF(AND(ADHOC!$G$15="",ADHOC!$S$4=""),"",IF(ADHOC!$G$15&lt;&gt;"",IF(ADHOC!$G$15=LEFT(Domein!$AS11132,LEN(ADHOC!$G$15)),MAX(Domein!BD$1:'Domein'!BD11131)+1,""),IF(ADHOC!$S$4=LEFT(Domein!$AS11132,LEN(ADHOC!$S$4)),MAX(Domein!BD$1:'Domein'!BD11131)+1,"")))</f>
        <v/>
      </c>
    </row>
    <row r="11133" spans="45:56" x14ac:dyDescent="0.2">
      <c r="AS11133" s="4" t="s">
        <v>4745</v>
      </c>
      <c r="AT11133" s="4" t="s">
        <v>4746</v>
      </c>
      <c r="AU11133" s="4" t="s">
        <v>456</v>
      </c>
      <c r="AV11133" s="4" t="s">
        <v>798</v>
      </c>
      <c r="AW11133" s="4" t="s">
        <v>724</v>
      </c>
      <c r="AX11133" s="4"/>
      <c r="AY11133" s="4">
        <v>208300</v>
      </c>
      <c r="AZ11133" s="4">
        <v>436700</v>
      </c>
      <c r="BA11133" s="4" t="s">
        <v>29788</v>
      </c>
      <c r="BB11133" s="4" t="s">
        <v>29789</v>
      </c>
      <c r="BC11133" s="4">
        <v>40</v>
      </c>
      <c r="BD11133" t="str">
        <f>IF(AND(ADHOC!$G$15="",ADHOC!$S$4=""),"",IF(ADHOC!$G$15&lt;&gt;"",IF(ADHOC!$G$15=LEFT(Domein!$AS11133,LEN(ADHOC!$G$15)),MAX(Domein!BD$1:'Domein'!BD11132)+1,""),IF(ADHOC!$S$4=LEFT(Domein!$AS11133,LEN(ADHOC!$S$4)),MAX(Domein!BD$1:'Domein'!BD11132)+1,"")))</f>
        <v/>
      </c>
    </row>
    <row r="11134" spans="45:56" x14ac:dyDescent="0.2">
      <c r="AS11134" s="4" t="s">
        <v>4749</v>
      </c>
      <c r="AT11134" s="4" t="s">
        <v>4750</v>
      </c>
      <c r="AU11134" s="4" t="s">
        <v>456</v>
      </c>
      <c r="AV11134" s="4" t="s">
        <v>806</v>
      </c>
      <c r="AW11134" s="4" t="s">
        <v>724</v>
      </c>
      <c r="AX11134" s="4"/>
      <c r="AY11134" s="4">
        <v>224911</v>
      </c>
      <c r="AZ11134" s="4">
        <v>473394</v>
      </c>
      <c r="BA11134" s="4" t="s">
        <v>29790</v>
      </c>
      <c r="BB11134" s="4" t="s">
        <v>22983</v>
      </c>
      <c r="BC11134" s="4">
        <v>40</v>
      </c>
      <c r="BD11134" t="str">
        <f>IF(AND(ADHOC!$G$15="",ADHOC!$S$4=""),"",IF(ADHOC!$G$15&lt;&gt;"",IF(ADHOC!$G$15=LEFT(Domein!$AS11134,LEN(ADHOC!$G$15)),MAX(Domein!BD$1:'Domein'!BD11133)+1,""),IF(ADHOC!$S$4=LEFT(Domein!$AS11134,LEN(ADHOC!$S$4)),MAX(Domein!BD$1:'Domein'!BD11133)+1,"")))</f>
        <v/>
      </c>
    </row>
    <row r="11135" spans="45:56" x14ac:dyDescent="0.2">
      <c r="AS11135" s="4" t="s">
        <v>4751</v>
      </c>
      <c r="AT11135" s="4" t="s">
        <v>4752</v>
      </c>
      <c r="AU11135" s="4" t="s">
        <v>456</v>
      </c>
      <c r="AV11135" s="4" t="s">
        <v>806</v>
      </c>
      <c r="AW11135" s="4" t="s">
        <v>724</v>
      </c>
      <c r="AX11135" s="4"/>
      <c r="AY11135" s="4">
        <v>224859</v>
      </c>
      <c r="AZ11135" s="4">
        <v>473405</v>
      </c>
      <c r="BA11135" s="4" t="s">
        <v>29791</v>
      </c>
      <c r="BB11135" s="4" t="s">
        <v>29792</v>
      </c>
      <c r="BC11135" s="4">
        <v>40</v>
      </c>
      <c r="BD11135" t="str">
        <f>IF(AND(ADHOC!$G$15="",ADHOC!$S$4=""),"",IF(ADHOC!$G$15&lt;&gt;"",IF(ADHOC!$G$15=LEFT(Domein!$AS11135,LEN(ADHOC!$G$15)),MAX(Domein!BD$1:'Domein'!BD11134)+1,""),IF(ADHOC!$S$4=LEFT(Domein!$AS11135,LEN(ADHOC!$S$4)),MAX(Domein!BD$1:'Domein'!BD11134)+1,"")))</f>
        <v/>
      </c>
    </row>
    <row r="11136" spans="45:56" x14ac:dyDescent="0.2">
      <c r="AS11136" s="4" t="s">
        <v>4753</v>
      </c>
      <c r="AT11136" s="4" t="s">
        <v>4754</v>
      </c>
      <c r="AU11136" s="4" t="s">
        <v>456</v>
      </c>
      <c r="AV11136" s="4" t="s">
        <v>806</v>
      </c>
      <c r="AW11136" s="4" t="s">
        <v>724</v>
      </c>
      <c r="AX11136" s="4"/>
      <c r="AY11136" s="4">
        <v>224903</v>
      </c>
      <c r="AZ11136" s="4">
        <v>473426</v>
      </c>
      <c r="BA11136" s="4" t="s">
        <v>29793</v>
      </c>
      <c r="BB11136" s="4" t="s">
        <v>29794</v>
      </c>
      <c r="BC11136" s="4">
        <v>40</v>
      </c>
      <c r="BD11136" t="str">
        <f>IF(AND(ADHOC!$G$15="",ADHOC!$S$4=""),"",IF(ADHOC!$G$15&lt;&gt;"",IF(ADHOC!$G$15=LEFT(Domein!$AS11136,LEN(ADHOC!$G$15)),MAX(Domein!BD$1:'Domein'!BD11135)+1,""),IF(ADHOC!$S$4=LEFT(Domein!$AS11136,LEN(ADHOC!$S$4)),MAX(Domein!BD$1:'Domein'!BD11135)+1,"")))</f>
        <v/>
      </c>
    </row>
    <row r="11137" spans="45:56" x14ac:dyDescent="0.2">
      <c r="AS11137" s="4" t="s">
        <v>4755</v>
      </c>
      <c r="AT11137" s="4" t="s">
        <v>4756</v>
      </c>
      <c r="AU11137" s="4" t="s">
        <v>456</v>
      </c>
      <c r="AV11137" s="4" t="s">
        <v>806</v>
      </c>
      <c r="AW11137" s="4" t="s">
        <v>724</v>
      </c>
      <c r="AX11137" s="4"/>
      <c r="AY11137" s="4">
        <v>224867</v>
      </c>
      <c r="AZ11137" s="4">
        <v>473443</v>
      </c>
      <c r="BA11137" s="4" t="s">
        <v>29795</v>
      </c>
      <c r="BB11137" s="4" t="s">
        <v>29796</v>
      </c>
      <c r="BC11137" s="4">
        <v>40</v>
      </c>
      <c r="BD11137" t="str">
        <f>IF(AND(ADHOC!$G$15="",ADHOC!$S$4=""),"",IF(ADHOC!$G$15&lt;&gt;"",IF(ADHOC!$G$15=LEFT(Domein!$AS11137,LEN(ADHOC!$G$15)),MAX(Domein!BD$1:'Domein'!BD11136)+1,""),IF(ADHOC!$S$4=LEFT(Domein!$AS11137,LEN(ADHOC!$S$4)),MAX(Domein!BD$1:'Domein'!BD11136)+1,"")))</f>
        <v/>
      </c>
    </row>
    <row r="11138" spans="45:56" x14ac:dyDescent="0.2">
      <c r="AS11138" s="4" t="s">
        <v>4757</v>
      </c>
      <c r="AT11138" s="4" t="s">
        <v>4758</v>
      </c>
      <c r="AU11138" s="4" t="s">
        <v>456</v>
      </c>
      <c r="AV11138" s="4" t="s">
        <v>806</v>
      </c>
      <c r="AW11138" s="4" t="s">
        <v>724</v>
      </c>
      <c r="AX11138" s="4"/>
      <c r="AY11138" s="4">
        <v>224935</v>
      </c>
      <c r="AZ11138" s="4">
        <v>473458</v>
      </c>
      <c r="BA11138" s="4" t="s">
        <v>29797</v>
      </c>
      <c r="BB11138" s="4" t="s">
        <v>29798</v>
      </c>
      <c r="BC11138" s="4">
        <v>40</v>
      </c>
      <c r="BD11138" t="str">
        <f>IF(AND(ADHOC!$G$15="",ADHOC!$S$4=""),"",IF(ADHOC!$G$15&lt;&gt;"",IF(ADHOC!$G$15=LEFT(Domein!$AS11138,LEN(ADHOC!$G$15)),MAX(Domein!BD$1:'Domein'!BD11137)+1,""),IF(ADHOC!$S$4=LEFT(Domein!$AS11138,LEN(ADHOC!$S$4)),MAX(Domein!BD$1:'Domein'!BD11137)+1,"")))</f>
        <v/>
      </c>
    </row>
    <row r="11139" spans="45:56" x14ac:dyDescent="0.2">
      <c r="AS11139" s="4" t="s">
        <v>4747</v>
      </c>
      <c r="AT11139" s="4" t="s">
        <v>4748</v>
      </c>
      <c r="AU11139" s="4" t="s">
        <v>456</v>
      </c>
      <c r="AV11139" s="4" t="s">
        <v>798</v>
      </c>
      <c r="AW11139" s="4" t="s">
        <v>724</v>
      </c>
      <c r="AX11139" s="4"/>
      <c r="AY11139" s="4">
        <v>226320</v>
      </c>
      <c r="AZ11139" s="4">
        <v>478040</v>
      </c>
      <c r="BA11139" s="4" t="s">
        <v>29799</v>
      </c>
      <c r="BB11139" s="4" t="s">
        <v>29800</v>
      </c>
      <c r="BC11139" s="4">
        <v>40</v>
      </c>
      <c r="BD11139" t="str">
        <f>IF(AND(ADHOC!$G$15="",ADHOC!$S$4=""),"",IF(ADHOC!$G$15&lt;&gt;"",IF(ADHOC!$G$15=LEFT(Domein!$AS11139,LEN(ADHOC!$G$15)),MAX(Domein!BD$1:'Domein'!BD11138)+1,""),IF(ADHOC!$S$4=LEFT(Domein!$AS11139,LEN(ADHOC!$S$4)),MAX(Domein!BD$1:'Domein'!BD11138)+1,"")))</f>
        <v/>
      </c>
    </row>
    <row r="11140" spans="45:56" x14ac:dyDescent="0.2">
      <c r="AS11140" s="4" t="s">
        <v>4759</v>
      </c>
      <c r="AT11140" s="4" t="s">
        <v>4760</v>
      </c>
      <c r="AU11140" s="4" t="s">
        <v>456</v>
      </c>
      <c r="AV11140" s="4" t="s">
        <v>798</v>
      </c>
      <c r="AW11140" s="4" t="s">
        <v>724</v>
      </c>
      <c r="AX11140" s="4"/>
      <c r="AY11140" s="4">
        <v>222800</v>
      </c>
      <c r="AZ11140" s="4">
        <v>466700</v>
      </c>
      <c r="BA11140" s="4" t="s">
        <v>29801</v>
      </c>
      <c r="BB11140" s="4" t="s">
        <v>29802</v>
      </c>
      <c r="BC11140" s="4">
        <v>40</v>
      </c>
      <c r="BD11140" t="str">
        <f>IF(AND(ADHOC!$G$15="",ADHOC!$S$4=""),"",IF(ADHOC!$G$15&lt;&gt;"",IF(ADHOC!$G$15=LEFT(Domein!$AS11140,LEN(ADHOC!$G$15)),MAX(Domein!BD$1:'Domein'!BD11139)+1,""),IF(ADHOC!$S$4=LEFT(Domein!$AS11140,LEN(ADHOC!$S$4)),MAX(Domein!BD$1:'Domein'!BD11139)+1,"")))</f>
        <v/>
      </c>
    </row>
    <row r="11141" spans="45:56" x14ac:dyDescent="0.2">
      <c r="AS11141" s="4" t="s">
        <v>33587</v>
      </c>
      <c r="AT11141" s="4" t="s">
        <v>10425</v>
      </c>
      <c r="AU11141" s="4" t="s">
        <v>456</v>
      </c>
      <c r="AV11141" s="4" t="s">
        <v>33543</v>
      </c>
      <c r="AW11141" s="4" t="s">
        <v>724</v>
      </c>
      <c r="AX11141" s="4"/>
      <c r="AY11141" s="4">
        <v>219013</v>
      </c>
      <c r="AZ11141" s="4">
        <v>465363</v>
      </c>
      <c r="BA11141" s="4" t="s">
        <v>33588</v>
      </c>
      <c r="BB11141" s="4" t="s">
        <v>33589</v>
      </c>
      <c r="BC11141" s="4">
        <v>40</v>
      </c>
      <c r="BD11141" t="str">
        <f>IF(AND(ADHOC!$G$15="",ADHOC!$S$4=""),"",IF(ADHOC!$G$15&lt;&gt;"",IF(ADHOC!$G$15=LEFT(Domein!$AS11141,LEN(ADHOC!$G$15)),MAX(Domein!BD$1:'Domein'!BD11140)+1,""),IF(ADHOC!$S$4=LEFT(Domein!$AS11141,LEN(ADHOC!$S$4)),MAX(Domein!BD$1:'Domein'!BD11140)+1,"")))</f>
        <v/>
      </c>
    </row>
    <row r="11142" spans="45:56" x14ac:dyDescent="0.2">
      <c r="AS11142" s="4" t="s">
        <v>33590</v>
      </c>
      <c r="AT11142" s="4" t="s">
        <v>33591</v>
      </c>
      <c r="AU11142" s="4" t="s">
        <v>456</v>
      </c>
      <c r="AV11142" s="4" t="s">
        <v>33543</v>
      </c>
      <c r="AW11142" s="4" t="s">
        <v>1259</v>
      </c>
      <c r="AX11142" s="4"/>
      <c r="AY11142" s="4"/>
      <c r="AZ11142" s="4"/>
      <c r="BA11142" s="4"/>
      <c r="BB11142" s="4"/>
      <c r="BC11142" s="4">
        <v>40</v>
      </c>
      <c r="BD11142" t="str">
        <f>IF(AND(ADHOC!$G$15="",ADHOC!$S$4=""),"",IF(ADHOC!$G$15&lt;&gt;"",IF(ADHOC!$G$15=LEFT(Domein!$AS11142,LEN(ADHOC!$G$15)),MAX(Domein!BD$1:'Domein'!BD11141)+1,""),IF(ADHOC!$S$4=LEFT(Domein!$AS11142,LEN(ADHOC!$S$4)),MAX(Domein!BD$1:'Domein'!BD11141)+1,"")))</f>
        <v/>
      </c>
    </row>
    <row r="11143" spans="45:56" x14ac:dyDescent="0.2">
      <c r="AS11143" s="4" t="s">
        <v>4761</v>
      </c>
      <c r="AT11143" s="4" t="s">
        <v>4762</v>
      </c>
      <c r="AU11143" s="4" t="s">
        <v>456</v>
      </c>
      <c r="AV11143" s="4" t="s">
        <v>798</v>
      </c>
      <c r="AW11143" s="4" t="s">
        <v>724</v>
      </c>
      <c r="AX11143" s="4"/>
      <c r="AY11143" s="4">
        <v>213500</v>
      </c>
      <c r="AZ11143" s="4">
        <v>463000</v>
      </c>
      <c r="BA11143" s="4" t="s">
        <v>29803</v>
      </c>
      <c r="BB11143" s="4" t="s">
        <v>29804</v>
      </c>
      <c r="BC11143" s="4">
        <v>40</v>
      </c>
      <c r="BD11143" t="str">
        <f>IF(AND(ADHOC!$G$15="",ADHOC!$S$4=""),"",IF(ADHOC!$G$15&lt;&gt;"",IF(ADHOC!$G$15=LEFT(Domein!$AS11143,LEN(ADHOC!$G$15)),MAX(Domein!BD$1:'Domein'!BD11142)+1,""),IF(ADHOC!$S$4=LEFT(Domein!$AS11143,LEN(ADHOC!$S$4)),MAX(Domein!BD$1:'Domein'!BD11142)+1,"")))</f>
        <v/>
      </c>
    </row>
    <row r="11144" spans="45:56" x14ac:dyDescent="0.2">
      <c r="AS11144" s="4" t="s">
        <v>36631</v>
      </c>
      <c r="AT11144" s="4" t="s">
        <v>36632</v>
      </c>
      <c r="AU11144" s="4" t="s">
        <v>456</v>
      </c>
      <c r="AV11144" s="4" t="s">
        <v>796</v>
      </c>
      <c r="AW11144" s="4" t="s">
        <v>724</v>
      </c>
      <c r="AX11144" s="4"/>
      <c r="AY11144" s="4"/>
      <c r="AZ11144" s="4"/>
      <c r="BA11144" s="4"/>
      <c r="BB11144" s="4"/>
      <c r="BC11144" s="4">
        <v>40</v>
      </c>
      <c r="BD11144" t="str">
        <f>IF(AND(ADHOC!$G$15="",ADHOC!$S$4=""),"",IF(ADHOC!$G$15&lt;&gt;"",IF(ADHOC!$G$15=LEFT(Domein!$AS11144,LEN(ADHOC!$G$15)),MAX(Domein!BD$1:'Domein'!BD11143)+1,""),IF(ADHOC!$S$4=LEFT(Domein!$AS11144,LEN(ADHOC!$S$4)),MAX(Domein!BD$1:'Domein'!BD11143)+1,"")))</f>
        <v/>
      </c>
    </row>
    <row r="11145" spans="45:56" x14ac:dyDescent="0.2">
      <c r="AS11145" s="4" t="s">
        <v>36633</v>
      </c>
      <c r="AT11145" s="4" t="s">
        <v>7183</v>
      </c>
      <c r="AU11145" s="4" t="s">
        <v>456</v>
      </c>
      <c r="AV11145" s="4" t="s">
        <v>796</v>
      </c>
      <c r="AW11145" s="4" t="s">
        <v>724</v>
      </c>
      <c r="AX11145" s="4"/>
      <c r="AY11145" s="4"/>
      <c r="AZ11145" s="4"/>
      <c r="BA11145" s="4"/>
      <c r="BB11145" s="4"/>
      <c r="BC11145" s="4">
        <v>40</v>
      </c>
      <c r="BD11145" t="str">
        <f>IF(AND(ADHOC!$G$15="",ADHOC!$S$4=""),"",IF(ADHOC!$G$15&lt;&gt;"",IF(ADHOC!$G$15=LEFT(Domein!$AS11145,LEN(ADHOC!$G$15)),MAX(Domein!BD$1:'Domein'!BD11144)+1,""),IF(ADHOC!$S$4=LEFT(Domein!$AS11145,LEN(ADHOC!$S$4)),MAX(Domein!BD$1:'Domein'!BD11144)+1,"")))</f>
        <v/>
      </c>
    </row>
    <row r="11146" spans="45:56" x14ac:dyDescent="0.2">
      <c r="AS11146" s="4" t="s">
        <v>36634</v>
      </c>
      <c r="AT11146" s="4" t="s">
        <v>36635</v>
      </c>
      <c r="AU11146" s="4" t="s">
        <v>456</v>
      </c>
      <c r="AV11146" s="4" t="s">
        <v>796</v>
      </c>
      <c r="AW11146" s="4" t="s">
        <v>724</v>
      </c>
      <c r="AX11146" s="4"/>
      <c r="AY11146" s="4"/>
      <c r="AZ11146" s="4"/>
      <c r="BA11146" s="4"/>
      <c r="BB11146" s="4"/>
      <c r="BC11146" s="4">
        <v>40</v>
      </c>
      <c r="BD11146" t="str">
        <f>IF(AND(ADHOC!$G$15="",ADHOC!$S$4=""),"",IF(ADHOC!$G$15&lt;&gt;"",IF(ADHOC!$G$15=LEFT(Domein!$AS11146,LEN(ADHOC!$G$15)),MAX(Domein!BD$1:'Domein'!BD11145)+1,""),IF(ADHOC!$S$4=LEFT(Domein!$AS11146,LEN(ADHOC!$S$4)),MAX(Domein!BD$1:'Domein'!BD11145)+1,"")))</f>
        <v/>
      </c>
    </row>
    <row r="11147" spans="45:56" x14ac:dyDescent="0.2">
      <c r="AS11147" s="4" t="s">
        <v>37912</v>
      </c>
      <c r="AT11147" s="4" t="s">
        <v>37913</v>
      </c>
      <c r="AU11147" s="4" t="s">
        <v>456</v>
      </c>
      <c r="AV11147" s="4" t="s">
        <v>35947</v>
      </c>
      <c r="AW11147" s="4" t="s">
        <v>1259</v>
      </c>
      <c r="AX11147" s="4"/>
      <c r="AY11147" s="4"/>
      <c r="AZ11147" s="4"/>
      <c r="BA11147" s="4"/>
      <c r="BB11147" s="4"/>
      <c r="BC11147" s="4">
        <v>40</v>
      </c>
      <c r="BD11147" t="str">
        <f>IF(AND(ADHOC!$G$15="",ADHOC!$S$4=""),"",IF(ADHOC!$G$15&lt;&gt;"",IF(ADHOC!$G$15=LEFT(Domein!$AS11147,LEN(ADHOC!$G$15)),MAX(Domein!BD$1:'Domein'!BD11146)+1,""),IF(ADHOC!$S$4=LEFT(Domein!$AS11147,LEN(ADHOC!$S$4)),MAX(Domein!BD$1:'Domein'!BD11146)+1,"")))</f>
        <v/>
      </c>
    </row>
    <row r="11148" spans="45:56" x14ac:dyDescent="0.2">
      <c r="AS11148" s="4" t="s">
        <v>37914</v>
      </c>
      <c r="AT11148" s="4" t="s">
        <v>37915</v>
      </c>
      <c r="AU11148" s="4" t="s">
        <v>456</v>
      </c>
      <c r="AV11148" s="4" t="s">
        <v>35947</v>
      </c>
      <c r="AW11148" s="4" t="s">
        <v>1259</v>
      </c>
      <c r="AX11148" s="4"/>
      <c r="AY11148" s="4"/>
      <c r="AZ11148" s="4"/>
      <c r="BA11148" s="4"/>
      <c r="BB11148" s="4"/>
      <c r="BC11148" s="4">
        <v>40</v>
      </c>
      <c r="BD11148" t="str">
        <f>IF(AND(ADHOC!$G$15="",ADHOC!$S$4=""),"",IF(ADHOC!$G$15&lt;&gt;"",IF(ADHOC!$G$15=LEFT(Domein!$AS11148,LEN(ADHOC!$G$15)),MAX(Domein!BD$1:'Domein'!BD11147)+1,""),IF(ADHOC!$S$4=LEFT(Domein!$AS11148,LEN(ADHOC!$S$4)),MAX(Domein!BD$1:'Domein'!BD11147)+1,"")))</f>
        <v/>
      </c>
    </row>
    <row r="11149" spans="45:56" x14ac:dyDescent="0.2">
      <c r="AS11149" s="4" t="s">
        <v>37916</v>
      </c>
      <c r="AT11149" s="4" t="s">
        <v>37917</v>
      </c>
      <c r="AU11149" s="4" t="s">
        <v>456</v>
      </c>
      <c r="AV11149" s="4" t="s">
        <v>35947</v>
      </c>
      <c r="AW11149" s="4" t="s">
        <v>1259</v>
      </c>
      <c r="AX11149" s="4"/>
      <c r="AY11149" s="4"/>
      <c r="AZ11149" s="4"/>
      <c r="BA11149" s="4"/>
      <c r="BB11149" s="4"/>
      <c r="BC11149" s="4">
        <v>40</v>
      </c>
      <c r="BD11149" t="str">
        <f>IF(AND(ADHOC!$G$15="",ADHOC!$S$4=""),"",IF(ADHOC!$G$15&lt;&gt;"",IF(ADHOC!$G$15=LEFT(Domein!$AS11149,LEN(ADHOC!$G$15)),MAX(Domein!BD$1:'Domein'!BD11148)+1,""),IF(ADHOC!$S$4=LEFT(Domein!$AS11149,LEN(ADHOC!$S$4)),MAX(Domein!BD$1:'Domein'!BD11148)+1,"")))</f>
        <v/>
      </c>
    </row>
    <row r="11150" spans="45:56" x14ac:dyDescent="0.2">
      <c r="AS11150" s="4" t="s">
        <v>37918</v>
      </c>
      <c r="AT11150" s="4" t="s">
        <v>37919</v>
      </c>
      <c r="AU11150" s="4" t="s">
        <v>456</v>
      </c>
      <c r="AV11150" s="4" t="s">
        <v>35947</v>
      </c>
      <c r="AW11150" s="4" t="s">
        <v>1259</v>
      </c>
      <c r="AX11150" s="4"/>
      <c r="AY11150" s="4"/>
      <c r="AZ11150" s="4"/>
      <c r="BA11150" s="4"/>
      <c r="BB11150" s="4"/>
      <c r="BC11150" s="4">
        <v>40</v>
      </c>
      <c r="BD11150" t="str">
        <f>IF(AND(ADHOC!$G$15="",ADHOC!$S$4=""),"",IF(ADHOC!$G$15&lt;&gt;"",IF(ADHOC!$G$15=LEFT(Domein!$AS11150,LEN(ADHOC!$G$15)),MAX(Domein!BD$1:'Domein'!BD11149)+1,""),IF(ADHOC!$S$4=LEFT(Domein!$AS11150,LEN(ADHOC!$S$4)),MAX(Domein!BD$1:'Domein'!BD11149)+1,"")))</f>
        <v/>
      </c>
    </row>
    <row r="11151" spans="45:56" x14ac:dyDescent="0.2">
      <c r="AS11151" s="4" t="s">
        <v>37920</v>
      </c>
      <c r="AT11151" s="4" t="s">
        <v>37921</v>
      </c>
      <c r="AU11151" s="4" t="s">
        <v>456</v>
      </c>
      <c r="AV11151" s="4" t="s">
        <v>35947</v>
      </c>
      <c r="AW11151" s="4" t="s">
        <v>1259</v>
      </c>
      <c r="AX11151" s="4"/>
      <c r="AY11151" s="4"/>
      <c r="AZ11151" s="4"/>
      <c r="BA11151" s="4"/>
      <c r="BB11151" s="4"/>
      <c r="BC11151" s="4">
        <v>40</v>
      </c>
      <c r="BD11151" t="str">
        <f>IF(AND(ADHOC!$G$15="",ADHOC!$S$4=""),"",IF(ADHOC!$G$15&lt;&gt;"",IF(ADHOC!$G$15=LEFT(Domein!$AS11151,LEN(ADHOC!$G$15)),MAX(Domein!BD$1:'Domein'!BD11150)+1,""),IF(ADHOC!$S$4=LEFT(Domein!$AS11151,LEN(ADHOC!$S$4)),MAX(Domein!BD$1:'Domein'!BD11150)+1,"")))</f>
        <v/>
      </c>
    </row>
    <row r="11152" spans="45:56" x14ac:dyDescent="0.2">
      <c r="AS11152" s="4" t="s">
        <v>37922</v>
      </c>
      <c r="AT11152" s="4" t="s">
        <v>37923</v>
      </c>
      <c r="AU11152" s="4" t="s">
        <v>456</v>
      </c>
      <c r="AV11152" s="4" t="s">
        <v>35947</v>
      </c>
      <c r="AW11152" s="4" t="s">
        <v>1259</v>
      </c>
      <c r="AX11152" s="4"/>
      <c r="AY11152" s="4"/>
      <c r="AZ11152" s="4"/>
      <c r="BA11152" s="4"/>
      <c r="BB11152" s="4"/>
      <c r="BC11152" s="4">
        <v>40</v>
      </c>
      <c r="BD11152" t="str">
        <f>IF(AND(ADHOC!$G$15="",ADHOC!$S$4=""),"",IF(ADHOC!$G$15&lt;&gt;"",IF(ADHOC!$G$15=LEFT(Domein!$AS11152,LEN(ADHOC!$G$15)),MAX(Domein!BD$1:'Domein'!BD11151)+1,""),IF(ADHOC!$S$4=LEFT(Domein!$AS11152,LEN(ADHOC!$S$4)),MAX(Domein!BD$1:'Domein'!BD11151)+1,"")))</f>
        <v/>
      </c>
    </row>
    <row r="11153" spans="45:56" x14ac:dyDescent="0.2">
      <c r="AS11153" s="4" t="s">
        <v>37924</v>
      </c>
      <c r="AT11153" s="4" t="s">
        <v>37925</v>
      </c>
      <c r="AU11153" s="4" t="s">
        <v>456</v>
      </c>
      <c r="AV11153" s="4" t="s">
        <v>35947</v>
      </c>
      <c r="AW11153" s="4" t="s">
        <v>1259</v>
      </c>
      <c r="AX11153" s="4"/>
      <c r="AY11153" s="4"/>
      <c r="AZ11153" s="4"/>
      <c r="BA11153" s="4"/>
      <c r="BB11153" s="4"/>
      <c r="BC11153" s="4">
        <v>40</v>
      </c>
      <c r="BD11153" t="str">
        <f>IF(AND(ADHOC!$G$15="",ADHOC!$S$4=""),"",IF(ADHOC!$G$15&lt;&gt;"",IF(ADHOC!$G$15=LEFT(Domein!$AS11153,LEN(ADHOC!$G$15)),MAX(Domein!BD$1:'Domein'!BD11152)+1,""),IF(ADHOC!$S$4=LEFT(Domein!$AS11153,LEN(ADHOC!$S$4)),MAX(Domein!BD$1:'Domein'!BD11152)+1,"")))</f>
        <v/>
      </c>
    </row>
    <row r="11154" spans="45:56" x14ac:dyDescent="0.2">
      <c r="AS11154" s="4" t="s">
        <v>37926</v>
      </c>
      <c r="AT11154" s="4" t="s">
        <v>37927</v>
      </c>
      <c r="AU11154" s="4" t="s">
        <v>456</v>
      </c>
      <c r="AV11154" s="4" t="s">
        <v>35947</v>
      </c>
      <c r="AW11154" s="4" t="s">
        <v>1259</v>
      </c>
      <c r="AX11154" s="4"/>
      <c r="AY11154" s="4"/>
      <c r="AZ11154" s="4"/>
      <c r="BA11154" s="4"/>
      <c r="BB11154" s="4"/>
      <c r="BC11154" s="4">
        <v>40</v>
      </c>
      <c r="BD11154" t="str">
        <f>IF(AND(ADHOC!$G$15="",ADHOC!$S$4=""),"",IF(ADHOC!$G$15&lt;&gt;"",IF(ADHOC!$G$15=LEFT(Domein!$AS11154,LEN(ADHOC!$G$15)),MAX(Domein!BD$1:'Domein'!BD11153)+1,""),IF(ADHOC!$S$4=LEFT(Domein!$AS11154,LEN(ADHOC!$S$4)),MAX(Domein!BD$1:'Domein'!BD11153)+1,"")))</f>
        <v/>
      </c>
    </row>
    <row r="11155" spans="45:56" x14ac:dyDescent="0.2">
      <c r="AS11155" s="4" t="s">
        <v>37928</v>
      </c>
      <c r="AT11155" s="4" t="s">
        <v>37929</v>
      </c>
      <c r="AU11155" s="4" t="s">
        <v>456</v>
      </c>
      <c r="AV11155" s="4" t="s">
        <v>35947</v>
      </c>
      <c r="AW11155" s="4" t="s">
        <v>1259</v>
      </c>
      <c r="AX11155" s="4"/>
      <c r="AY11155" s="4"/>
      <c r="AZ11155" s="4"/>
      <c r="BA11155" s="4"/>
      <c r="BB11155" s="4"/>
      <c r="BC11155" s="4">
        <v>40</v>
      </c>
      <c r="BD11155" t="str">
        <f>IF(AND(ADHOC!$G$15="",ADHOC!$S$4=""),"",IF(ADHOC!$G$15&lt;&gt;"",IF(ADHOC!$G$15=LEFT(Domein!$AS11155,LEN(ADHOC!$G$15)),MAX(Domein!BD$1:'Domein'!BD11154)+1,""),IF(ADHOC!$S$4=LEFT(Domein!$AS11155,LEN(ADHOC!$S$4)),MAX(Domein!BD$1:'Domein'!BD11154)+1,"")))</f>
        <v/>
      </c>
    </row>
    <row r="11156" spans="45:56" x14ac:dyDescent="0.2">
      <c r="AS11156" s="4" t="s">
        <v>37930</v>
      </c>
      <c r="AT11156" s="4" t="s">
        <v>37931</v>
      </c>
      <c r="AU11156" s="4" t="s">
        <v>456</v>
      </c>
      <c r="AV11156" s="4" t="s">
        <v>35947</v>
      </c>
      <c r="AW11156" s="4" t="s">
        <v>1259</v>
      </c>
      <c r="AX11156" s="4"/>
      <c r="AY11156" s="4"/>
      <c r="AZ11156" s="4"/>
      <c r="BA11156" s="4"/>
      <c r="BB11156" s="4"/>
      <c r="BC11156" s="4">
        <v>40</v>
      </c>
      <c r="BD11156" t="str">
        <f>IF(AND(ADHOC!$G$15="",ADHOC!$S$4=""),"",IF(ADHOC!$G$15&lt;&gt;"",IF(ADHOC!$G$15=LEFT(Domein!$AS11156,LEN(ADHOC!$G$15)),MAX(Domein!BD$1:'Domein'!BD11155)+1,""),IF(ADHOC!$S$4=LEFT(Domein!$AS11156,LEN(ADHOC!$S$4)),MAX(Domein!BD$1:'Domein'!BD11155)+1,"")))</f>
        <v/>
      </c>
    </row>
    <row r="11157" spans="45:56" x14ac:dyDescent="0.2">
      <c r="AS11157" s="4" t="s">
        <v>37932</v>
      </c>
      <c r="AT11157" s="4" t="s">
        <v>37933</v>
      </c>
      <c r="AU11157" s="4" t="s">
        <v>456</v>
      </c>
      <c r="AV11157" s="4" t="s">
        <v>35947</v>
      </c>
      <c r="AW11157" s="4" t="s">
        <v>1259</v>
      </c>
      <c r="AX11157" s="4"/>
      <c r="AY11157" s="4"/>
      <c r="AZ11157" s="4"/>
      <c r="BA11157" s="4"/>
      <c r="BB11157" s="4"/>
      <c r="BC11157" s="4">
        <v>40</v>
      </c>
      <c r="BD11157" t="str">
        <f>IF(AND(ADHOC!$G$15="",ADHOC!$S$4=""),"",IF(ADHOC!$G$15&lt;&gt;"",IF(ADHOC!$G$15=LEFT(Domein!$AS11157,LEN(ADHOC!$G$15)),MAX(Domein!BD$1:'Domein'!BD11156)+1,""),IF(ADHOC!$S$4=LEFT(Domein!$AS11157,LEN(ADHOC!$S$4)),MAX(Domein!BD$1:'Domein'!BD11156)+1,"")))</f>
        <v/>
      </c>
    </row>
    <row r="11158" spans="45:56" x14ac:dyDescent="0.2">
      <c r="AS11158" s="4" t="s">
        <v>37934</v>
      </c>
      <c r="AT11158" s="4" t="s">
        <v>37935</v>
      </c>
      <c r="AU11158" s="4" t="s">
        <v>456</v>
      </c>
      <c r="AV11158" s="4" t="s">
        <v>35947</v>
      </c>
      <c r="AW11158" s="4" t="s">
        <v>1259</v>
      </c>
      <c r="AX11158" s="4"/>
      <c r="AY11158" s="4"/>
      <c r="AZ11158" s="4"/>
      <c r="BA11158" s="4"/>
      <c r="BB11158" s="4"/>
      <c r="BC11158" s="4">
        <v>40</v>
      </c>
      <c r="BD11158" t="str">
        <f>IF(AND(ADHOC!$G$15="",ADHOC!$S$4=""),"",IF(ADHOC!$G$15&lt;&gt;"",IF(ADHOC!$G$15=LEFT(Domein!$AS11158,LEN(ADHOC!$G$15)),MAX(Domein!BD$1:'Domein'!BD11157)+1,""),IF(ADHOC!$S$4=LEFT(Domein!$AS11158,LEN(ADHOC!$S$4)),MAX(Domein!BD$1:'Domein'!BD11157)+1,"")))</f>
        <v/>
      </c>
    </row>
    <row r="11159" spans="45:56" x14ac:dyDescent="0.2">
      <c r="AS11159" s="4" t="s">
        <v>37936</v>
      </c>
      <c r="AT11159" s="4" t="s">
        <v>37937</v>
      </c>
      <c r="AU11159" s="4" t="s">
        <v>456</v>
      </c>
      <c r="AV11159" s="4" t="s">
        <v>35947</v>
      </c>
      <c r="AW11159" s="4" t="s">
        <v>1259</v>
      </c>
      <c r="AX11159" s="4"/>
      <c r="AY11159" s="4"/>
      <c r="AZ11159" s="4"/>
      <c r="BA11159" s="4"/>
      <c r="BB11159" s="4"/>
      <c r="BC11159" s="4">
        <v>40</v>
      </c>
      <c r="BD11159" t="str">
        <f>IF(AND(ADHOC!$G$15="",ADHOC!$S$4=""),"",IF(ADHOC!$G$15&lt;&gt;"",IF(ADHOC!$G$15=LEFT(Domein!$AS11159,LEN(ADHOC!$G$15)),MAX(Domein!BD$1:'Domein'!BD11158)+1,""),IF(ADHOC!$S$4=LEFT(Domein!$AS11159,LEN(ADHOC!$S$4)),MAX(Domein!BD$1:'Domein'!BD11158)+1,"")))</f>
        <v/>
      </c>
    </row>
    <row r="11160" spans="45:56" x14ac:dyDescent="0.2">
      <c r="AS11160" s="4" t="s">
        <v>37938</v>
      </c>
      <c r="AT11160" s="4" t="s">
        <v>37939</v>
      </c>
      <c r="AU11160" s="4" t="s">
        <v>456</v>
      </c>
      <c r="AV11160" s="4" t="s">
        <v>35947</v>
      </c>
      <c r="AW11160" s="4" t="s">
        <v>1259</v>
      </c>
      <c r="AX11160" s="4"/>
      <c r="AY11160" s="4"/>
      <c r="AZ11160" s="4"/>
      <c r="BA11160" s="4"/>
      <c r="BB11160" s="4"/>
      <c r="BC11160" s="4">
        <v>40</v>
      </c>
      <c r="BD11160" t="str">
        <f>IF(AND(ADHOC!$G$15="",ADHOC!$S$4=""),"",IF(ADHOC!$G$15&lt;&gt;"",IF(ADHOC!$G$15=LEFT(Domein!$AS11160,LEN(ADHOC!$G$15)),MAX(Domein!BD$1:'Domein'!BD11159)+1,""),IF(ADHOC!$S$4=LEFT(Domein!$AS11160,LEN(ADHOC!$S$4)),MAX(Domein!BD$1:'Domein'!BD11159)+1,"")))</f>
        <v/>
      </c>
    </row>
    <row r="11161" spans="45:56" x14ac:dyDescent="0.2">
      <c r="AS11161" s="4" t="s">
        <v>36636</v>
      </c>
      <c r="AT11161" s="4" t="s">
        <v>36637</v>
      </c>
      <c r="AU11161" s="4" t="s">
        <v>456</v>
      </c>
      <c r="AV11161" s="4" t="s">
        <v>796</v>
      </c>
      <c r="AW11161" s="4" t="s">
        <v>724</v>
      </c>
      <c r="AX11161" s="4"/>
      <c r="AY11161" s="4"/>
      <c r="AZ11161" s="4"/>
      <c r="BA11161" s="4"/>
      <c r="BB11161" s="4"/>
      <c r="BC11161" s="4">
        <v>40</v>
      </c>
      <c r="BD11161" t="str">
        <f>IF(AND(ADHOC!$G$15="",ADHOC!$S$4=""),"",IF(ADHOC!$G$15&lt;&gt;"",IF(ADHOC!$G$15=LEFT(Domein!$AS11161,LEN(ADHOC!$G$15)),MAX(Domein!BD$1:'Domein'!BD11160)+1,""),IF(ADHOC!$S$4=LEFT(Domein!$AS11161,LEN(ADHOC!$S$4)),MAX(Domein!BD$1:'Domein'!BD11160)+1,"")))</f>
        <v/>
      </c>
    </row>
    <row r="11162" spans="45:56" x14ac:dyDescent="0.2">
      <c r="AS11162" s="4" t="s">
        <v>36638</v>
      </c>
      <c r="AT11162" s="4" t="s">
        <v>36639</v>
      </c>
      <c r="AU11162" s="4" t="s">
        <v>456</v>
      </c>
      <c r="AV11162" s="4" t="s">
        <v>796</v>
      </c>
      <c r="AW11162" s="4" t="s">
        <v>724</v>
      </c>
      <c r="AX11162" s="4"/>
      <c r="AY11162" s="4"/>
      <c r="AZ11162" s="4"/>
      <c r="BA11162" s="4"/>
      <c r="BB11162" s="4"/>
      <c r="BC11162" s="4">
        <v>40</v>
      </c>
      <c r="BD11162" t="str">
        <f>IF(AND(ADHOC!$G$15="",ADHOC!$S$4=""),"",IF(ADHOC!$G$15&lt;&gt;"",IF(ADHOC!$G$15=LEFT(Domein!$AS11162,LEN(ADHOC!$G$15)),MAX(Domein!BD$1:'Domein'!BD11161)+1,""),IF(ADHOC!$S$4=LEFT(Domein!$AS11162,LEN(ADHOC!$S$4)),MAX(Domein!BD$1:'Domein'!BD11161)+1,"")))</f>
        <v/>
      </c>
    </row>
    <row r="11163" spans="45:56" x14ac:dyDescent="0.2">
      <c r="AS11163" s="4" t="s">
        <v>4763</v>
      </c>
      <c r="AT11163" s="4" t="s">
        <v>4764</v>
      </c>
      <c r="AU11163" s="4" t="s">
        <v>456</v>
      </c>
      <c r="AV11163" s="4" t="s">
        <v>798</v>
      </c>
      <c r="AW11163" s="4" t="s">
        <v>724</v>
      </c>
      <c r="AX11163" s="4"/>
      <c r="AY11163" s="4">
        <v>251200</v>
      </c>
      <c r="AZ11163" s="4">
        <v>438800</v>
      </c>
      <c r="BA11163" s="4" t="s">
        <v>29805</v>
      </c>
      <c r="BB11163" s="4" t="s">
        <v>29806</v>
      </c>
      <c r="BC11163" s="4">
        <v>40</v>
      </c>
      <c r="BD11163" t="str">
        <f>IF(AND(ADHOC!$G$15="",ADHOC!$S$4=""),"",IF(ADHOC!$G$15&lt;&gt;"",IF(ADHOC!$G$15=LEFT(Domein!$AS11163,LEN(ADHOC!$G$15)),MAX(Domein!BD$1:'Domein'!BD11162)+1,""),IF(ADHOC!$S$4=LEFT(Domein!$AS11163,LEN(ADHOC!$S$4)),MAX(Domein!BD$1:'Domein'!BD11162)+1,"")))</f>
        <v/>
      </c>
    </row>
    <row r="11164" spans="45:56" x14ac:dyDescent="0.2">
      <c r="AS11164" s="4" t="s">
        <v>4765</v>
      </c>
      <c r="AT11164" s="4" t="s">
        <v>4766</v>
      </c>
      <c r="AU11164" s="4" t="s">
        <v>456</v>
      </c>
      <c r="AV11164" s="4" t="s">
        <v>798</v>
      </c>
      <c r="AW11164" s="4" t="s">
        <v>724</v>
      </c>
      <c r="AX11164" s="4"/>
      <c r="AY11164" s="4">
        <v>226125</v>
      </c>
      <c r="AZ11164" s="4">
        <v>447250</v>
      </c>
      <c r="BA11164" s="4" t="s">
        <v>29807</v>
      </c>
      <c r="BB11164" s="4" t="s">
        <v>29808</v>
      </c>
      <c r="BC11164" s="4">
        <v>40</v>
      </c>
      <c r="BD11164" t="str">
        <f>IF(AND(ADHOC!$G$15="",ADHOC!$S$4=""),"",IF(ADHOC!$G$15&lt;&gt;"",IF(ADHOC!$G$15=LEFT(Domein!$AS11164,LEN(ADHOC!$G$15)),MAX(Domein!BD$1:'Domein'!BD11163)+1,""),IF(ADHOC!$S$4=LEFT(Domein!$AS11164,LEN(ADHOC!$S$4)),MAX(Domein!BD$1:'Domein'!BD11163)+1,"")))</f>
        <v/>
      </c>
    </row>
    <row r="11165" spans="45:56" x14ac:dyDescent="0.2">
      <c r="AS11165" s="4" t="s">
        <v>4767</v>
      </c>
      <c r="AT11165" s="4" t="s">
        <v>4768</v>
      </c>
      <c r="AU11165" s="4" t="s">
        <v>456</v>
      </c>
      <c r="AV11165" s="4" t="s">
        <v>798</v>
      </c>
      <c r="AW11165" s="4" t="s">
        <v>724</v>
      </c>
      <c r="AX11165" s="4"/>
      <c r="AY11165" s="4">
        <v>190000</v>
      </c>
      <c r="AZ11165" s="4">
        <v>446000</v>
      </c>
      <c r="BA11165" s="4" t="s">
        <v>29809</v>
      </c>
      <c r="BB11165" s="4" t="s">
        <v>29810</v>
      </c>
      <c r="BC11165" s="4">
        <v>40</v>
      </c>
      <c r="BD11165" t="str">
        <f>IF(AND(ADHOC!$G$15="",ADHOC!$S$4=""),"",IF(ADHOC!$G$15&lt;&gt;"",IF(ADHOC!$G$15=LEFT(Domein!$AS11165,LEN(ADHOC!$G$15)),MAX(Domein!BD$1:'Domein'!BD11164)+1,""),IF(ADHOC!$S$4=LEFT(Domein!$AS11165,LEN(ADHOC!$S$4)),MAX(Domein!BD$1:'Domein'!BD11164)+1,"")))</f>
        <v/>
      </c>
    </row>
    <row r="11166" spans="45:56" x14ac:dyDescent="0.2">
      <c r="AS11166" s="4" t="s">
        <v>4769</v>
      </c>
      <c r="AT11166" s="4" t="s">
        <v>4770</v>
      </c>
      <c r="AU11166" s="4" t="s">
        <v>456</v>
      </c>
      <c r="AV11166" s="4" t="s">
        <v>798</v>
      </c>
      <c r="AW11166" s="4" t="s">
        <v>724</v>
      </c>
      <c r="AX11166" s="4"/>
      <c r="AY11166" s="4">
        <v>190325</v>
      </c>
      <c r="AZ11166" s="4">
        <v>444625</v>
      </c>
      <c r="BA11166" s="4" t="s">
        <v>29811</v>
      </c>
      <c r="BB11166" s="4" t="s">
        <v>29812</v>
      </c>
      <c r="BC11166" s="4">
        <v>40</v>
      </c>
      <c r="BD11166" t="str">
        <f>IF(AND(ADHOC!$G$15="",ADHOC!$S$4=""),"",IF(ADHOC!$G$15&lt;&gt;"",IF(ADHOC!$G$15=LEFT(Domein!$AS11166,LEN(ADHOC!$G$15)),MAX(Domein!BD$1:'Domein'!BD11165)+1,""),IF(ADHOC!$S$4=LEFT(Domein!$AS11166,LEN(ADHOC!$S$4)),MAX(Domein!BD$1:'Domein'!BD11165)+1,"")))</f>
        <v/>
      </c>
    </row>
    <row r="11167" spans="45:56" x14ac:dyDescent="0.2">
      <c r="AS11167" s="4" t="s">
        <v>4771</v>
      </c>
      <c r="AT11167" s="4" t="s">
        <v>4772</v>
      </c>
      <c r="AU11167" s="4" t="s">
        <v>456</v>
      </c>
      <c r="AV11167" s="4" t="s">
        <v>798</v>
      </c>
      <c r="AW11167" s="4" t="s">
        <v>724</v>
      </c>
      <c r="AX11167" s="4"/>
      <c r="AY11167" s="4">
        <v>190000</v>
      </c>
      <c r="AZ11167" s="4">
        <v>445000</v>
      </c>
      <c r="BA11167" s="4" t="s">
        <v>29813</v>
      </c>
      <c r="BB11167" s="4" t="s">
        <v>29814</v>
      </c>
      <c r="BC11167" s="4">
        <v>40</v>
      </c>
      <c r="BD11167" t="str">
        <f>IF(AND(ADHOC!$G$15="",ADHOC!$S$4=""),"",IF(ADHOC!$G$15&lt;&gt;"",IF(ADHOC!$G$15=LEFT(Domein!$AS11167,LEN(ADHOC!$G$15)),MAX(Domein!BD$1:'Domein'!BD11166)+1,""),IF(ADHOC!$S$4=LEFT(Domein!$AS11167,LEN(ADHOC!$S$4)),MAX(Domein!BD$1:'Domein'!BD11166)+1,"")))</f>
        <v/>
      </c>
    </row>
    <row r="11168" spans="45:56" x14ac:dyDescent="0.2">
      <c r="AS11168" s="4" t="s">
        <v>7176</v>
      </c>
      <c r="AT11168" s="4" t="s">
        <v>7177</v>
      </c>
      <c r="AU11168" s="4" t="s">
        <v>456</v>
      </c>
      <c r="AV11168" s="4" t="s">
        <v>798</v>
      </c>
      <c r="AW11168" s="4" t="s">
        <v>724</v>
      </c>
      <c r="AX11168" s="4"/>
      <c r="AY11168" s="4">
        <v>190598</v>
      </c>
      <c r="AZ11168" s="4">
        <v>444374</v>
      </c>
      <c r="BA11168" s="4" t="s">
        <v>29815</v>
      </c>
      <c r="BB11168" s="4" t="s">
        <v>29816</v>
      </c>
      <c r="BC11168" s="4">
        <v>40</v>
      </c>
      <c r="BD11168" t="str">
        <f>IF(AND(ADHOC!$G$15="",ADHOC!$S$4=""),"",IF(ADHOC!$G$15&lt;&gt;"",IF(ADHOC!$G$15=LEFT(Domein!$AS11168,LEN(ADHOC!$G$15)),MAX(Domein!BD$1:'Domein'!BD11167)+1,""),IF(ADHOC!$S$4=LEFT(Domein!$AS11168,LEN(ADHOC!$S$4)),MAX(Domein!BD$1:'Domein'!BD11167)+1,"")))</f>
        <v/>
      </c>
    </row>
    <row r="11169" spans="45:56" x14ac:dyDescent="0.2">
      <c r="AS11169" s="4" t="s">
        <v>32488</v>
      </c>
      <c r="AT11169" s="4" t="s">
        <v>15558</v>
      </c>
      <c r="AU11169" s="4" t="s">
        <v>456</v>
      </c>
      <c r="AV11169" s="4" t="s">
        <v>799</v>
      </c>
      <c r="AW11169" s="4" t="s">
        <v>724</v>
      </c>
      <c r="AX11169" s="4"/>
      <c r="AY11169" s="4">
        <v>247937</v>
      </c>
      <c r="AZ11169" s="4">
        <v>443876</v>
      </c>
      <c r="BA11169" s="4" t="s">
        <v>32489</v>
      </c>
      <c r="BB11169" s="4" t="s">
        <v>32490</v>
      </c>
      <c r="BC11169" s="4">
        <v>40</v>
      </c>
      <c r="BD11169" t="str">
        <f>IF(AND(ADHOC!$G$15="",ADHOC!$S$4=""),"",IF(ADHOC!$G$15&lt;&gt;"",IF(ADHOC!$G$15=LEFT(Domein!$AS11169,LEN(ADHOC!$G$15)),MAX(Domein!BD$1:'Domein'!BD11168)+1,""),IF(ADHOC!$S$4=LEFT(Domein!$AS11169,LEN(ADHOC!$S$4)),MAX(Domein!BD$1:'Domein'!BD11168)+1,"")))</f>
        <v/>
      </c>
    </row>
    <row r="11170" spans="45:56" x14ac:dyDescent="0.2">
      <c r="AS11170" s="4" t="s">
        <v>4773</v>
      </c>
      <c r="AT11170" s="4" t="s">
        <v>4774</v>
      </c>
      <c r="AU11170" s="4" t="s">
        <v>456</v>
      </c>
      <c r="AV11170" s="4" t="s">
        <v>798</v>
      </c>
      <c r="AW11170" s="4" t="s">
        <v>724</v>
      </c>
      <c r="AX11170" s="4"/>
      <c r="AY11170" s="4">
        <v>242280</v>
      </c>
      <c r="AZ11170" s="4">
        <v>446810</v>
      </c>
      <c r="BA11170" s="4" t="s">
        <v>29817</v>
      </c>
      <c r="BB11170" s="4" t="s">
        <v>29818</v>
      </c>
      <c r="BC11170" s="4">
        <v>40</v>
      </c>
      <c r="BD11170" t="str">
        <f>IF(AND(ADHOC!$G$15="",ADHOC!$S$4=""),"",IF(ADHOC!$G$15&lt;&gt;"",IF(ADHOC!$G$15=LEFT(Domein!$AS11170,LEN(ADHOC!$G$15)),MAX(Domein!BD$1:'Domein'!BD11169)+1,""),IF(ADHOC!$S$4=LEFT(Domein!$AS11170,LEN(ADHOC!$S$4)),MAX(Domein!BD$1:'Domein'!BD11169)+1,"")))</f>
        <v/>
      </c>
    </row>
    <row r="11171" spans="45:56" x14ac:dyDescent="0.2">
      <c r="AS11171" s="4" t="s">
        <v>11857</v>
      </c>
      <c r="AT11171" s="4" t="s">
        <v>11858</v>
      </c>
      <c r="AU11171" s="4" t="s">
        <v>456</v>
      </c>
      <c r="AV11171" s="4" t="s">
        <v>798</v>
      </c>
      <c r="AW11171" s="4" t="s">
        <v>724</v>
      </c>
      <c r="AX11171" s="4"/>
      <c r="AY11171" s="4">
        <v>210450</v>
      </c>
      <c r="AZ11171" s="4">
        <v>451306</v>
      </c>
      <c r="BA11171" s="4" t="s">
        <v>29819</v>
      </c>
      <c r="BB11171" s="4" t="s">
        <v>29820</v>
      </c>
      <c r="BC11171" s="4">
        <v>40</v>
      </c>
      <c r="BD11171" t="str">
        <f>IF(AND(ADHOC!$G$15="",ADHOC!$S$4=""),"",IF(ADHOC!$G$15&lt;&gt;"",IF(ADHOC!$G$15=LEFT(Domein!$AS11171,LEN(ADHOC!$G$15)),MAX(Domein!BD$1:'Domein'!BD11170)+1,""),IF(ADHOC!$S$4=LEFT(Domein!$AS11171,LEN(ADHOC!$S$4)),MAX(Domein!BD$1:'Domein'!BD11170)+1,"")))</f>
        <v/>
      </c>
    </row>
    <row r="11172" spans="45:56" x14ac:dyDescent="0.2">
      <c r="AS11172" s="4" t="s">
        <v>4775</v>
      </c>
      <c r="AT11172" s="4" t="s">
        <v>4776</v>
      </c>
      <c r="AU11172" s="4" t="s">
        <v>456</v>
      </c>
      <c r="AV11172" s="4" t="s">
        <v>798</v>
      </c>
      <c r="AW11172" s="4" t="s">
        <v>724</v>
      </c>
      <c r="AX11172" s="4"/>
      <c r="AY11172" s="4">
        <v>213989</v>
      </c>
      <c r="AZ11172" s="4">
        <v>446620</v>
      </c>
      <c r="BA11172" s="4" t="s">
        <v>29821</v>
      </c>
      <c r="BB11172" s="4" t="s">
        <v>29822</v>
      </c>
      <c r="BC11172" s="4">
        <v>40</v>
      </c>
      <c r="BD11172" t="str">
        <f>IF(AND(ADHOC!$G$15="",ADHOC!$S$4=""),"",IF(ADHOC!$G$15&lt;&gt;"",IF(ADHOC!$G$15=LEFT(Domein!$AS11172,LEN(ADHOC!$G$15)),MAX(Domein!BD$1:'Domein'!BD11171)+1,""),IF(ADHOC!$S$4=LEFT(Domein!$AS11172,LEN(ADHOC!$S$4)),MAX(Domein!BD$1:'Domein'!BD11171)+1,"")))</f>
        <v/>
      </c>
    </row>
    <row r="11173" spans="45:56" x14ac:dyDescent="0.2">
      <c r="AS11173" s="4" t="s">
        <v>4777</v>
      </c>
      <c r="AT11173" s="4" t="s">
        <v>4778</v>
      </c>
      <c r="AU11173" s="4" t="s">
        <v>456</v>
      </c>
      <c r="AV11173" s="4" t="s">
        <v>798</v>
      </c>
      <c r="AW11173" s="4" t="s">
        <v>724</v>
      </c>
      <c r="AX11173" s="4"/>
      <c r="AY11173" s="4">
        <v>212700</v>
      </c>
      <c r="AZ11173" s="4">
        <v>448875</v>
      </c>
      <c r="BA11173" s="4" t="s">
        <v>29823</v>
      </c>
      <c r="BB11173" s="4" t="s">
        <v>29824</v>
      </c>
      <c r="BC11173" s="4">
        <v>40</v>
      </c>
      <c r="BD11173" t="str">
        <f>IF(AND(ADHOC!$G$15="",ADHOC!$S$4=""),"",IF(ADHOC!$G$15&lt;&gt;"",IF(ADHOC!$G$15=LEFT(Domein!$AS11173,LEN(ADHOC!$G$15)),MAX(Domein!BD$1:'Domein'!BD11172)+1,""),IF(ADHOC!$S$4=LEFT(Domein!$AS11173,LEN(ADHOC!$S$4)),MAX(Domein!BD$1:'Domein'!BD11172)+1,"")))</f>
        <v/>
      </c>
    </row>
    <row r="11174" spans="45:56" x14ac:dyDescent="0.2">
      <c r="AS11174" s="4" t="s">
        <v>4779</v>
      </c>
      <c r="AT11174" s="4" t="s">
        <v>4780</v>
      </c>
      <c r="AU11174" s="4" t="s">
        <v>456</v>
      </c>
      <c r="AV11174" s="4" t="s">
        <v>798</v>
      </c>
      <c r="AW11174" s="4" t="s">
        <v>724</v>
      </c>
      <c r="AX11174" s="4"/>
      <c r="AY11174" s="4"/>
      <c r="AZ11174" s="4"/>
      <c r="BA11174" s="4"/>
      <c r="BB11174" s="4"/>
      <c r="BC11174" s="4">
        <v>40</v>
      </c>
      <c r="BD11174" t="str">
        <f>IF(AND(ADHOC!$G$15="",ADHOC!$S$4=""),"",IF(ADHOC!$G$15&lt;&gt;"",IF(ADHOC!$G$15=LEFT(Domein!$AS11174,LEN(ADHOC!$G$15)),MAX(Domein!BD$1:'Domein'!BD11173)+1,""),IF(ADHOC!$S$4=LEFT(Domein!$AS11174,LEN(ADHOC!$S$4)),MAX(Domein!BD$1:'Domein'!BD11173)+1,"")))</f>
        <v/>
      </c>
    </row>
    <row r="11175" spans="45:56" x14ac:dyDescent="0.2">
      <c r="AS11175" s="4" t="s">
        <v>4792</v>
      </c>
      <c r="AT11175" s="4" t="s">
        <v>4793</v>
      </c>
      <c r="AU11175" s="4" t="s">
        <v>456</v>
      </c>
      <c r="AV11175" s="4" t="s">
        <v>798</v>
      </c>
      <c r="AW11175" s="4" t="s">
        <v>724</v>
      </c>
      <c r="AX11175" s="4"/>
      <c r="AY11175" s="4">
        <v>242103</v>
      </c>
      <c r="AZ11175" s="4">
        <v>444988</v>
      </c>
      <c r="BA11175" s="4" t="s">
        <v>29825</v>
      </c>
      <c r="BB11175" s="4" t="s">
        <v>28429</v>
      </c>
      <c r="BC11175" s="4">
        <v>40</v>
      </c>
      <c r="BD11175" t="str">
        <f>IF(AND(ADHOC!$G$15="",ADHOC!$S$4=""),"",IF(ADHOC!$G$15&lt;&gt;"",IF(ADHOC!$G$15=LEFT(Domein!$AS11175,LEN(ADHOC!$G$15)),MAX(Domein!BD$1:'Domein'!BD11174)+1,""),IF(ADHOC!$S$4=LEFT(Domein!$AS11175,LEN(ADHOC!$S$4)),MAX(Domein!BD$1:'Domein'!BD11174)+1,"")))</f>
        <v/>
      </c>
    </row>
    <row r="11176" spans="45:56" x14ac:dyDescent="0.2">
      <c r="AS11176" s="4" t="s">
        <v>4781</v>
      </c>
      <c r="AT11176" s="4" t="s">
        <v>4782</v>
      </c>
      <c r="AU11176" s="4" t="s">
        <v>456</v>
      </c>
      <c r="AV11176" s="4" t="s">
        <v>798</v>
      </c>
      <c r="AW11176" s="4" t="s">
        <v>724</v>
      </c>
      <c r="AX11176" s="4"/>
      <c r="AY11176" s="4">
        <v>242100</v>
      </c>
      <c r="AZ11176" s="4">
        <v>445300</v>
      </c>
      <c r="BA11176" s="4" t="s">
        <v>29826</v>
      </c>
      <c r="BB11176" s="4" t="s">
        <v>29827</v>
      </c>
      <c r="BC11176" s="4">
        <v>40</v>
      </c>
      <c r="BD11176" t="str">
        <f>IF(AND(ADHOC!$G$15="",ADHOC!$S$4=""),"",IF(ADHOC!$G$15&lt;&gt;"",IF(ADHOC!$G$15=LEFT(Domein!$AS11176,LEN(ADHOC!$G$15)),MAX(Domein!BD$1:'Domein'!BD11175)+1,""),IF(ADHOC!$S$4=LEFT(Domein!$AS11176,LEN(ADHOC!$S$4)),MAX(Domein!BD$1:'Domein'!BD11175)+1,"")))</f>
        <v/>
      </c>
    </row>
    <row r="11177" spans="45:56" x14ac:dyDescent="0.2">
      <c r="AS11177" s="4" t="s">
        <v>4783</v>
      </c>
      <c r="AT11177" s="4" t="s">
        <v>4784</v>
      </c>
      <c r="AU11177" s="4" t="s">
        <v>456</v>
      </c>
      <c r="AV11177" s="4" t="s">
        <v>798</v>
      </c>
      <c r="AW11177" s="4" t="s">
        <v>724</v>
      </c>
      <c r="AX11177" s="4"/>
      <c r="AY11177" s="4">
        <v>241950</v>
      </c>
      <c r="AZ11177" s="4">
        <v>445650</v>
      </c>
      <c r="BA11177" s="4" t="s">
        <v>29828</v>
      </c>
      <c r="BB11177" s="4" t="s">
        <v>29829</v>
      </c>
      <c r="BC11177" s="4">
        <v>40</v>
      </c>
      <c r="BD11177" t="str">
        <f>IF(AND(ADHOC!$G$15="",ADHOC!$S$4=""),"",IF(ADHOC!$G$15&lt;&gt;"",IF(ADHOC!$G$15=LEFT(Domein!$AS11177,LEN(ADHOC!$G$15)),MAX(Domein!BD$1:'Domein'!BD11176)+1,""),IF(ADHOC!$S$4=LEFT(Domein!$AS11177,LEN(ADHOC!$S$4)),MAX(Domein!BD$1:'Domein'!BD11176)+1,"")))</f>
        <v/>
      </c>
    </row>
    <row r="11178" spans="45:56" x14ac:dyDescent="0.2">
      <c r="AS11178" s="4" t="s">
        <v>4785</v>
      </c>
      <c r="AT11178" s="4" t="s">
        <v>4786</v>
      </c>
      <c r="AU11178" s="4" t="s">
        <v>456</v>
      </c>
      <c r="AV11178" s="4" t="s">
        <v>798</v>
      </c>
      <c r="AW11178" s="4" t="s">
        <v>724</v>
      </c>
      <c r="AX11178" s="4"/>
      <c r="AY11178" s="4">
        <v>241980</v>
      </c>
      <c r="AZ11178" s="4">
        <v>445625</v>
      </c>
      <c r="BA11178" s="4" t="s">
        <v>29830</v>
      </c>
      <c r="BB11178" s="4" t="s">
        <v>29831</v>
      </c>
      <c r="BC11178" s="4">
        <v>40</v>
      </c>
      <c r="BD11178" t="str">
        <f>IF(AND(ADHOC!$G$15="",ADHOC!$S$4=""),"",IF(ADHOC!$G$15&lt;&gt;"",IF(ADHOC!$G$15=LEFT(Domein!$AS11178,LEN(ADHOC!$G$15)),MAX(Domein!BD$1:'Domein'!BD11177)+1,""),IF(ADHOC!$S$4=LEFT(Domein!$AS11178,LEN(ADHOC!$S$4)),MAX(Domein!BD$1:'Domein'!BD11177)+1,"")))</f>
        <v/>
      </c>
    </row>
    <row r="11179" spans="45:56" x14ac:dyDescent="0.2">
      <c r="AS11179" s="4" t="s">
        <v>4787</v>
      </c>
      <c r="AT11179" s="4" t="s">
        <v>4780</v>
      </c>
      <c r="AU11179" s="4" t="s">
        <v>456</v>
      </c>
      <c r="AV11179" s="4" t="s">
        <v>798</v>
      </c>
      <c r="AW11179" s="4" t="s">
        <v>724</v>
      </c>
      <c r="AX11179" s="4"/>
      <c r="AY11179" s="4">
        <v>241489</v>
      </c>
      <c r="AZ11179" s="4">
        <v>443987</v>
      </c>
      <c r="BA11179" s="4" t="s">
        <v>29832</v>
      </c>
      <c r="BB11179" s="4" t="s">
        <v>29833</v>
      </c>
      <c r="BC11179" s="4">
        <v>40</v>
      </c>
      <c r="BD11179" t="str">
        <f>IF(AND(ADHOC!$G$15="",ADHOC!$S$4=""),"",IF(ADHOC!$G$15&lt;&gt;"",IF(ADHOC!$G$15=LEFT(Domein!$AS11179,LEN(ADHOC!$G$15)),MAX(Domein!BD$1:'Domein'!BD11178)+1,""),IF(ADHOC!$S$4=LEFT(Domein!$AS11179,LEN(ADHOC!$S$4)),MAX(Domein!BD$1:'Domein'!BD11178)+1,"")))</f>
        <v/>
      </c>
    </row>
    <row r="11180" spans="45:56" x14ac:dyDescent="0.2">
      <c r="AS11180" s="4" t="s">
        <v>4788</v>
      </c>
      <c r="AT11180" s="4" t="s">
        <v>4789</v>
      </c>
      <c r="AU11180" s="4" t="s">
        <v>456</v>
      </c>
      <c r="AV11180" s="4" t="s">
        <v>798</v>
      </c>
      <c r="AW11180" s="4" t="s">
        <v>724</v>
      </c>
      <c r="AX11180" s="4"/>
      <c r="AY11180" s="4">
        <v>241413</v>
      </c>
      <c r="AZ11180" s="4">
        <v>444568</v>
      </c>
      <c r="BA11180" s="4" t="s">
        <v>29834</v>
      </c>
      <c r="BB11180" s="4" t="s">
        <v>29835</v>
      </c>
      <c r="BC11180" s="4">
        <v>40</v>
      </c>
      <c r="BD11180" t="str">
        <f>IF(AND(ADHOC!$G$15="",ADHOC!$S$4=""),"",IF(ADHOC!$G$15&lt;&gt;"",IF(ADHOC!$G$15=LEFT(Domein!$AS11180,LEN(ADHOC!$G$15)),MAX(Domein!BD$1:'Domein'!BD11179)+1,""),IF(ADHOC!$S$4=LEFT(Domein!$AS11180,LEN(ADHOC!$S$4)),MAX(Domein!BD$1:'Domein'!BD11179)+1,"")))</f>
        <v/>
      </c>
    </row>
    <row r="11181" spans="45:56" x14ac:dyDescent="0.2">
      <c r="AS11181" s="4" t="s">
        <v>4790</v>
      </c>
      <c r="AT11181" s="4" t="s">
        <v>4791</v>
      </c>
      <c r="AU11181" s="4" t="s">
        <v>456</v>
      </c>
      <c r="AV11181" s="4" t="s">
        <v>798</v>
      </c>
      <c r="AW11181" s="4" t="s">
        <v>724</v>
      </c>
      <c r="AX11181" s="4"/>
      <c r="AY11181" s="4">
        <v>242294</v>
      </c>
      <c r="AZ11181" s="4">
        <v>445616</v>
      </c>
      <c r="BA11181" s="4" t="s">
        <v>29836</v>
      </c>
      <c r="BB11181" s="4" t="s">
        <v>29837</v>
      </c>
      <c r="BC11181" s="4">
        <v>40</v>
      </c>
      <c r="BD11181" t="str">
        <f>IF(AND(ADHOC!$G$15="",ADHOC!$S$4=""),"",IF(ADHOC!$G$15&lt;&gt;"",IF(ADHOC!$G$15=LEFT(Domein!$AS11181,LEN(ADHOC!$G$15)),MAX(Domein!BD$1:'Domein'!BD11180)+1,""),IF(ADHOC!$S$4=LEFT(Domein!$AS11181,LEN(ADHOC!$S$4)),MAX(Domein!BD$1:'Domein'!BD11180)+1,"")))</f>
        <v/>
      </c>
    </row>
    <row r="11182" spans="45:56" x14ac:dyDescent="0.2">
      <c r="AS11182" s="4" t="s">
        <v>4794</v>
      </c>
      <c r="AT11182" s="4" t="s">
        <v>4795</v>
      </c>
      <c r="AU11182" s="4" t="s">
        <v>456</v>
      </c>
      <c r="AV11182" s="4" t="s">
        <v>798</v>
      </c>
      <c r="AW11182" s="4" t="s">
        <v>724</v>
      </c>
      <c r="AX11182" s="4"/>
      <c r="AY11182" s="4">
        <v>229325</v>
      </c>
      <c r="AZ11182" s="4">
        <v>463000</v>
      </c>
      <c r="BA11182" s="4" t="s">
        <v>29838</v>
      </c>
      <c r="BB11182" s="4" t="s">
        <v>29839</v>
      </c>
      <c r="BC11182" s="4">
        <v>40</v>
      </c>
      <c r="BD11182" t="str">
        <f>IF(AND(ADHOC!$G$15="",ADHOC!$S$4=""),"",IF(ADHOC!$G$15&lt;&gt;"",IF(ADHOC!$G$15=LEFT(Domein!$AS11182,LEN(ADHOC!$G$15)),MAX(Domein!BD$1:'Domein'!BD11181)+1,""),IF(ADHOC!$S$4=LEFT(Domein!$AS11182,LEN(ADHOC!$S$4)),MAX(Domein!BD$1:'Domein'!BD11181)+1,"")))</f>
        <v/>
      </c>
    </row>
    <row r="11183" spans="45:56" x14ac:dyDescent="0.2">
      <c r="AS11183" s="4" t="s">
        <v>4796</v>
      </c>
      <c r="AT11183" s="4" t="s">
        <v>4797</v>
      </c>
      <c r="AU11183" s="4" t="s">
        <v>456</v>
      </c>
      <c r="AV11183" s="4" t="s">
        <v>798</v>
      </c>
      <c r="AW11183" s="4" t="s">
        <v>724</v>
      </c>
      <c r="AX11183" s="4"/>
      <c r="AY11183" s="4">
        <v>236675</v>
      </c>
      <c r="AZ11183" s="4">
        <v>436691</v>
      </c>
      <c r="BA11183" s="4" t="s">
        <v>29840</v>
      </c>
      <c r="BB11183" s="4" t="s">
        <v>29841</v>
      </c>
      <c r="BC11183" s="4">
        <v>40</v>
      </c>
      <c r="BD11183" t="str">
        <f>IF(AND(ADHOC!$G$15="",ADHOC!$S$4=""),"",IF(ADHOC!$G$15&lt;&gt;"",IF(ADHOC!$G$15=LEFT(Domein!$AS11183,LEN(ADHOC!$G$15)),MAX(Domein!BD$1:'Domein'!BD11182)+1,""),IF(ADHOC!$S$4=LEFT(Domein!$AS11183,LEN(ADHOC!$S$4)),MAX(Domein!BD$1:'Domein'!BD11182)+1,"")))</f>
        <v/>
      </c>
    </row>
    <row r="11184" spans="45:56" x14ac:dyDescent="0.2">
      <c r="AS11184" s="4" t="s">
        <v>4798</v>
      </c>
      <c r="AT11184" s="4" t="s">
        <v>7178</v>
      </c>
      <c r="AU11184" s="4" t="s">
        <v>456</v>
      </c>
      <c r="AV11184" s="4" t="s">
        <v>798</v>
      </c>
      <c r="AW11184" s="4" t="s">
        <v>724</v>
      </c>
      <c r="AX11184" s="4"/>
      <c r="AY11184" s="4">
        <v>233661</v>
      </c>
      <c r="AZ11184" s="4">
        <v>436522</v>
      </c>
      <c r="BA11184" s="4" t="s">
        <v>29842</v>
      </c>
      <c r="BB11184" s="4" t="s">
        <v>29843</v>
      </c>
      <c r="BC11184" s="4">
        <v>40</v>
      </c>
      <c r="BD11184" t="str">
        <f>IF(AND(ADHOC!$G$15="",ADHOC!$S$4=""),"",IF(ADHOC!$G$15&lt;&gt;"",IF(ADHOC!$G$15=LEFT(Domein!$AS11184,LEN(ADHOC!$G$15)),MAX(Domein!BD$1:'Domein'!BD11183)+1,""),IF(ADHOC!$S$4=LEFT(Domein!$AS11184,LEN(ADHOC!$S$4)),MAX(Domein!BD$1:'Domein'!BD11183)+1,"")))</f>
        <v/>
      </c>
    </row>
    <row r="11185" spans="45:56" x14ac:dyDescent="0.2">
      <c r="AS11185" s="4" t="s">
        <v>4799</v>
      </c>
      <c r="AT11185" s="4" t="s">
        <v>9915</v>
      </c>
      <c r="AU11185" s="4" t="s">
        <v>456</v>
      </c>
      <c r="AV11185" s="4" t="s">
        <v>798</v>
      </c>
      <c r="AW11185" s="4" t="s">
        <v>724</v>
      </c>
      <c r="AX11185" s="4"/>
      <c r="AY11185" s="4">
        <v>225540</v>
      </c>
      <c r="AZ11185" s="4">
        <v>432868</v>
      </c>
      <c r="BA11185" s="4" t="s">
        <v>29844</v>
      </c>
      <c r="BB11185" s="4" t="s">
        <v>29845</v>
      </c>
      <c r="BC11185" s="4">
        <v>40</v>
      </c>
      <c r="BD11185" t="str">
        <f>IF(AND(ADHOC!$G$15="",ADHOC!$S$4=""),"",IF(ADHOC!$G$15&lt;&gt;"",IF(ADHOC!$G$15=LEFT(Domein!$AS11185,LEN(ADHOC!$G$15)),MAX(Domein!BD$1:'Domein'!BD11184)+1,""),IF(ADHOC!$S$4=LEFT(Domein!$AS11185,LEN(ADHOC!$S$4)),MAX(Domein!BD$1:'Domein'!BD11184)+1,"")))</f>
        <v/>
      </c>
    </row>
    <row r="11186" spans="45:56" x14ac:dyDescent="0.2">
      <c r="AS11186" s="4" t="s">
        <v>4800</v>
      </c>
      <c r="AT11186" s="4" t="s">
        <v>4801</v>
      </c>
      <c r="AU11186" s="4" t="s">
        <v>456</v>
      </c>
      <c r="AV11186" s="4" t="s">
        <v>798</v>
      </c>
      <c r="AW11186" s="4" t="s">
        <v>724</v>
      </c>
      <c r="AX11186" s="4"/>
      <c r="AY11186" s="4">
        <v>237965</v>
      </c>
      <c r="AZ11186" s="4">
        <v>437500</v>
      </c>
      <c r="BA11186" s="4" t="s">
        <v>29846</v>
      </c>
      <c r="BB11186" s="4" t="s">
        <v>29847</v>
      </c>
      <c r="BC11186" s="4">
        <v>40</v>
      </c>
      <c r="BD11186" t="str">
        <f>IF(AND(ADHOC!$G$15="",ADHOC!$S$4=""),"",IF(ADHOC!$G$15&lt;&gt;"",IF(ADHOC!$G$15=LEFT(Domein!$AS11186,LEN(ADHOC!$G$15)),MAX(Domein!BD$1:'Domein'!BD11185)+1,""),IF(ADHOC!$S$4=LEFT(Domein!$AS11186,LEN(ADHOC!$S$4)),MAX(Domein!BD$1:'Domein'!BD11185)+1,"")))</f>
        <v/>
      </c>
    </row>
    <row r="11187" spans="45:56" x14ac:dyDescent="0.2">
      <c r="AS11187" s="4" t="s">
        <v>4802</v>
      </c>
      <c r="AT11187" s="4" t="s">
        <v>4803</v>
      </c>
      <c r="AU11187" s="4" t="s">
        <v>456</v>
      </c>
      <c r="AV11187" s="4" t="s">
        <v>798</v>
      </c>
      <c r="AW11187" s="4" t="s">
        <v>724</v>
      </c>
      <c r="AX11187" s="4"/>
      <c r="AY11187" s="4">
        <v>235218</v>
      </c>
      <c r="AZ11187" s="4">
        <v>436126</v>
      </c>
      <c r="BA11187" s="4" t="s">
        <v>29848</v>
      </c>
      <c r="BB11187" s="4" t="s">
        <v>29849</v>
      </c>
      <c r="BC11187" s="4">
        <v>40</v>
      </c>
      <c r="BD11187" t="str">
        <f>IF(AND(ADHOC!$G$15="",ADHOC!$S$4=""),"",IF(ADHOC!$G$15&lt;&gt;"",IF(ADHOC!$G$15=LEFT(Domein!$AS11187,LEN(ADHOC!$G$15)),MAX(Domein!BD$1:'Domein'!BD11186)+1,""),IF(ADHOC!$S$4=LEFT(Domein!$AS11187,LEN(ADHOC!$S$4)),MAX(Domein!BD$1:'Domein'!BD11186)+1,"")))</f>
        <v/>
      </c>
    </row>
    <row r="11188" spans="45:56" x14ac:dyDescent="0.2">
      <c r="AS11188" s="4" t="s">
        <v>4804</v>
      </c>
      <c r="AT11188" s="4" t="s">
        <v>4805</v>
      </c>
      <c r="AU11188" s="4" t="s">
        <v>456</v>
      </c>
      <c r="AV11188" s="4" t="s">
        <v>798</v>
      </c>
      <c r="AW11188" s="4" t="s">
        <v>724</v>
      </c>
      <c r="AX11188" s="4"/>
      <c r="AY11188" s="4">
        <v>217102</v>
      </c>
      <c r="AZ11188" s="4">
        <v>449725</v>
      </c>
      <c r="BA11188" s="4" t="s">
        <v>29850</v>
      </c>
      <c r="BB11188" s="4" t="s">
        <v>29851</v>
      </c>
      <c r="BC11188" s="4">
        <v>40</v>
      </c>
      <c r="BD11188" t="str">
        <f>IF(AND(ADHOC!$G$15="",ADHOC!$S$4=""),"",IF(ADHOC!$G$15&lt;&gt;"",IF(ADHOC!$G$15=LEFT(Domein!$AS11188,LEN(ADHOC!$G$15)),MAX(Domein!BD$1:'Domein'!BD11187)+1,""),IF(ADHOC!$S$4=LEFT(Domein!$AS11188,LEN(ADHOC!$S$4)),MAX(Domein!BD$1:'Domein'!BD11187)+1,"")))</f>
        <v/>
      </c>
    </row>
    <row r="11189" spans="45:56" x14ac:dyDescent="0.2">
      <c r="AS11189" s="4" t="s">
        <v>4806</v>
      </c>
      <c r="AT11189" s="4" t="s">
        <v>4807</v>
      </c>
      <c r="AU11189" s="4" t="s">
        <v>456</v>
      </c>
      <c r="AV11189" s="4" t="s">
        <v>798</v>
      </c>
      <c r="AW11189" s="4" t="s">
        <v>724</v>
      </c>
      <c r="AX11189" s="4"/>
      <c r="AY11189" s="4">
        <v>192125</v>
      </c>
      <c r="AZ11189" s="4">
        <v>445200</v>
      </c>
      <c r="BA11189" s="4" t="s">
        <v>29852</v>
      </c>
      <c r="BB11189" s="4" t="s">
        <v>29853</v>
      </c>
      <c r="BC11189" s="4">
        <v>40</v>
      </c>
      <c r="BD11189" t="str">
        <f>IF(AND(ADHOC!$G$15="",ADHOC!$S$4=""),"",IF(ADHOC!$G$15&lt;&gt;"",IF(ADHOC!$G$15=LEFT(Domein!$AS11189,LEN(ADHOC!$G$15)),MAX(Domein!BD$1:'Domein'!BD11188)+1,""),IF(ADHOC!$S$4=LEFT(Domein!$AS11189,LEN(ADHOC!$S$4)),MAX(Domein!BD$1:'Domein'!BD11188)+1,"")))</f>
        <v/>
      </c>
    </row>
    <row r="11190" spans="45:56" x14ac:dyDescent="0.2">
      <c r="AS11190" s="4" t="s">
        <v>4808</v>
      </c>
      <c r="AT11190" s="4" t="s">
        <v>4809</v>
      </c>
      <c r="AU11190" s="4" t="s">
        <v>456</v>
      </c>
      <c r="AV11190" s="4" t="s">
        <v>798</v>
      </c>
      <c r="AW11190" s="4" t="s">
        <v>724</v>
      </c>
      <c r="AX11190" s="4"/>
      <c r="AY11190" s="4">
        <v>192187</v>
      </c>
      <c r="AZ11190" s="4">
        <v>445387</v>
      </c>
      <c r="BA11190" s="4" t="s">
        <v>22512</v>
      </c>
      <c r="BB11190" s="4" t="s">
        <v>29854</v>
      </c>
      <c r="BC11190" s="4">
        <v>40</v>
      </c>
      <c r="BD11190" t="str">
        <f>IF(AND(ADHOC!$G$15="",ADHOC!$S$4=""),"",IF(ADHOC!$G$15&lt;&gt;"",IF(ADHOC!$G$15=LEFT(Domein!$AS11190,LEN(ADHOC!$G$15)),MAX(Domein!BD$1:'Domein'!BD11189)+1,""),IF(ADHOC!$S$4=LEFT(Domein!$AS11190,LEN(ADHOC!$S$4)),MAX(Domein!BD$1:'Domein'!BD11189)+1,"")))</f>
        <v/>
      </c>
    </row>
    <row r="11191" spans="45:56" x14ac:dyDescent="0.2">
      <c r="AS11191" s="4" t="s">
        <v>4810</v>
      </c>
      <c r="AT11191" s="4" t="s">
        <v>4811</v>
      </c>
      <c r="AU11191" s="4" t="s">
        <v>456</v>
      </c>
      <c r="AV11191" s="4" t="s">
        <v>798</v>
      </c>
      <c r="AW11191" s="4" t="s">
        <v>724</v>
      </c>
      <c r="AX11191" s="4"/>
      <c r="AY11191" s="4">
        <v>223900</v>
      </c>
      <c r="AZ11191" s="4">
        <v>431300</v>
      </c>
      <c r="BA11191" s="4" t="s">
        <v>29855</v>
      </c>
      <c r="BB11191" s="4" t="s">
        <v>29856</v>
      </c>
      <c r="BC11191" s="4">
        <v>40</v>
      </c>
      <c r="BD11191" t="str">
        <f>IF(AND(ADHOC!$G$15="",ADHOC!$S$4=""),"",IF(ADHOC!$G$15&lt;&gt;"",IF(ADHOC!$G$15=LEFT(Domein!$AS11191,LEN(ADHOC!$G$15)),MAX(Domein!BD$1:'Domein'!BD11190)+1,""),IF(ADHOC!$S$4=LEFT(Domein!$AS11191,LEN(ADHOC!$S$4)),MAX(Domein!BD$1:'Domein'!BD11190)+1,"")))</f>
        <v/>
      </c>
    </row>
    <row r="11192" spans="45:56" x14ac:dyDescent="0.2">
      <c r="AS11192" s="4" t="s">
        <v>4812</v>
      </c>
      <c r="AT11192" s="4" t="s">
        <v>4813</v>
      </c>
      <c r="AU11192" s="4" t="s">
        <v>456</v>
      </c>
      <c r="AV11192" s="4" t="s">
        <v>798</v>
      </c>
      <c r="AW11192" s="4" t="s">
        <v>724</v>
      </c>
      <c r="AX11192" s="4"/>
      <c r="AY11192" s="4">
        <v>224475</v>
      </c>
      <c r="AZ11192" s="4">
        <v>429780</v>
      </c>
      <c r="BA11192" s="4" t="s">
        <v>29857</v>
      </c>
      <c r="BB11192" s="4" t="s">
        <v>29858</v>
      </c>
      <c r="BC11192" s="4">
        <v>40</v>
      </c>
      <c r="BD11192" t="str">
        <f>IF(AND(ADHOC!$G$15="",ADHOC!$S$4=""),"",IF(ADHOC!$G$15&lt;&gt;"",IF(ADHOC!$G$15=LEFT(Domein!$AS11192,LEN(ADHOC!$G$15)),MAX(Domein!BD$1:'Domein'!BD11191)+1,""),IF(ADHOC!$S$4=LEFT(Domein!$AS11192,LEN(ADHOC!$S$4)),MAX(Domein!BD$1:'Domein'!BD11191)+1,"")))</f>
        <v/>
      </c>
    </row>
    <row r="11193" spans="45:56" x14ac:dyDescent="0.2">
      <c r="AS11193" s="4" t="s">
        <v>4814</v>
      </c>
      <c r="AT11193" s="4" t="s">
        <v>4815</v>
      </c>
      <c r="AU11193" s="4" t="s">
        <v>456</v>
      </c>
      <c r="AV11193" s="4" t="s">
        <v>800</v>
      </c>
      <c r="AW11193" s="4" t="s">
        <v>724</v>
      </c>
      <c r="AX11193" s="4"/>
      <c r="AY11193" s="4">
        <v>194546</v>
      </c>
      <c r="AZ11193" s="4">
        <v>441302</v>
      </c>
      <c r="BA11193" s="4" t="s">
        <v>29859</v>
      </c>
      <c r="BB11193" s="4" t="s">
        <v>29860</v>
      </c>
      <c r="BC11193" s="4">
        <v>40</v>
      </c>
      <c r="BD11193" t="str">
        <f>IF(AND(ADHOC!$G$15="",ADHOC!$S$4=""),"",IF(ADHOC!$G$15&lt;&gt;"",IF(ADHOC!$G$15=LEFT(Domein!$AS11193,LEN(ADHOC!$G$15)),MAX(Domein!BD$1:'Domein'!BD11192)+1,""),IF(ADHOC!$S$4=LEFT(Domein!$AS11193,LEN(ADHOC!$S$4)),MAX(Domein!BD$1:'Domein'!BD11192)+1,"")))</f>
        <v/>
      </c>
    </row>
    <row r="11194" spans="45:56" x14ac:dyDescent="0.2">
      <c r="AS11194" s="4" t="s">
        <v>4816</v>
      </c>
      <c r="AT11194" s="4" t="s">
        <v>4817</v>
      </c>
      <c r="AU11194" s="4" t="s">
        <v>456</v>
      </c>
      <c r="AV11194" s="4" t="s">
        <v>798</v>
      </c>
      <c r="AW11194" s="4" t="s">
        <v>724</v>
      </c>
      <c r="AX11194" s="4"/>
      <c r="AY11194" s="4">
        <v>222550</v>
      </c>
      <c r="AZ11194" s="4">
        <v>451150</v>
      </c>
      <c r="BA11194" s="4" t="s">
        <v>29861</v>
      </c>
      <c r="BB11194" s="4" t="s">
        <v>29862</v>
      </c>
      <c r="BC11194" s="4">
        <v>40</v>
      </c>
      <c r="BD11194" t="str">
        <f>IF(AND(ADHOC!$G$15="",ADHOC!$S$4=""),"",IF(ADHOC!$G$15&lt;&gt;"",IF(ADHOC!$G$15=LEFT(Domein!$AS11194,LEN(ADHOC!$G$15)),MAX(Domein!BD$1:'Domein'!BD11193)+1,""),IF(ADHOC!$S$4=LEFT(Domein!$AS11194,LEN(ADHOC!$S$4)),MAX(Domein!BD$1:'Domein'!BD11193)+1,"")))</f>
        <v/>
      </c>
    </row>
    <row r="11195" spans="45:56" x14ac:dyDescent="0.2">
      <c r="AS11195" s="4" t="s">
        <v>4818</v>
      </c>
      <c r="AT11195" s="4" t="s">
        <v>4819</v>
      </c>
      <c r="AU11195" s="4" t="s">
        <v>456</v>
      </c>
      <c r="AV11195" s="4" t="s">
        <v>798</v>
      </c>
      <c r="AW11195" s="4" t="s">
        <v>724</v>
      </c>
      <c r="AX11195" s="4"/>
      <c r="AY11195" s="4">
        <v>245332</v>
      </c>
      <c r="AZ11195" s="4">
        <v>440641</v>
      </c>
      <c r="BA11195" s="4" t="s">
        <v>29863</v>
      </c>
      <c r="BB11195" s="4" t="s">
        <v>29864</v>
      </c>
      <c r="BC11195" s="4">
        <v>40</v>
      </c>
      <c r="BD11195" t="str">
        <f>IF(AND(ADHOC!$G$15="",ADHOC!$S$4=""),"",IF(ADHOC!$G$15&lt;&gt;"",IF(ADHOC!$G$15=LEFT(Domein!$AS11195,LEN(ADHOC!$G$15)),MAX(Domein!BD$1:'Domein'!BD11194)+1,""),IF(ADHOC!$S$4=LEFT(Domein!$AS11195,LEN(ADHOC!$S$4)),MAX(Domein!BD$1:'Domein'!BD11194)+1,"")))</f>
        <v/>
      </c>
    </row>
    <row r="11196" spans="45:56" x14ac:dyDescent="0.2">
      <c r="AS11196" s="4" t="s">
        <v>4820</v>
      </c>
      <c r="AT11196" s="4" t="s">
        <v>4821</v>
      </c>
      <c r="AU11196" s="4" t="s">
        <v>456</v>
      </c>
      <c r="AV11196" s="4" t="s">
        <v>798</v>
      </c>
      <c r="AW11196" s="4" t="s">
        <v>724</v>
      </c>
      <c r="AX11196" s="4"/>
      <c r="AY11196" s="4">
        <v>250100</v>
      </c>
      <c r="AZ11196" s="4">
        <v>440300</v>
      </c>
      <c r="BA11196" s="4" t="s">
        <v>29865</v>
      </c>
      <c r="BB11196" s="4" t="s">
        <v>29866</v>
      </c>
      <c r="BC11196" s="4">
        <v>40</v>
      </c>
      <c r="BD11196" t="str">
        <f>IF(AND(ADHOC!$G$15="",ADHOC!$S$4=""),"",IF(ADHOC!$G$15&lt;&gt;"",IF(ADHOC!$G$15=LEFT(Domein!$AS11196,LEN(ADHOC!$G$15)),MAX(Domein!BD$1:'Domein'!BD11195)+1,""),IF(ADHOC!$S$4=LEFT(Domein!$AS11196,LEN(ADHOC!$S$4)),MAX(Domein!BD$1:'Domein'!BD11195)+1,"")))</f>
        <v/>
      </c>
    </row>
    <row r="11197" spans="45:56" x14ac:dyDescent="0.2">
      <c r="AS11197" s="4" t="s">
        <v>11859</v>
      </c>
      <c r="AT11197" s="4" t="s">
        <v>11860</v>
      </c>
      <c r="AU11197" s="4" t="s">
        <v>456</v>
      </c>
      <c r="AV11197" s="4" t="s">
        <v>798</v>
      </c>
      <c r="AW11197" s="4" t="s">
        <v>724</v>
      </c>
      <c r="AX11197" s="4"/>
      <c r="AY11197" s="4">
        <v>232024</v>
      </c>
      <c r="AZ11197" s="4">
        <v>451718</v>
      </c>
      <c r="BA11197" s="4" t="s">
        <v>29867</v>
      </c>
      <c r="BB11197" s="4" t="s">
        <v>29868</v>
      </c>
      <c r="BC11197" s="4">
        <v>40</v>
      </c>
      <c r="BD11197" t="str">
        <f>IF(AND(ADHOC!$G$15="",ADHOC!$S$4=""),"",IF(ADHOC!$G$15&lt;&gt;"",IF(ADHOC!$G$15=LEFT(Domein!$AS11197,LEN(ADHOC!$G$15)),MAX(Domein!BD$1:'Domein'!BD11196)+1,""),IF(ADHOC!$S$4=LEFT(Domein!$AS11197,LEN(ADHOC!$S$4)),MAX(Domein!BD$1:'Domein'!BD11196)+1,"")))</f>
        <v/>
      </c>
    </row>
    <row r="11198" spans="45:56" x14ac:dyDescent="0.2">
      <c r="AS11198" s="4" t="s">
        <v>4822</v>
      </c>
      <c r="AT11198" s="4" t="s">
        <v>4823</v>
      </c>
      <c r="AU11198" s="4" t="s">
        <v>456</v>
      </c>
      <c r="AV11198" s="4" t="s">
        <v>798</v>
      </c>
      <c r="AW11198" s="4" t="s">
        <v>724</v>
      </c>
      <c r="AX11198" s="4"/>
      <c r="AY11198" s="4">
        <v>245230</v>
      </c>
      <c r="AZ11198" s="4">
        <v>458569</v>
      </c>
      <c r="BA11198" s="4" t="s">
        <v>29869</v>
      </c>
      <c r="BB11198" s="4" t="s">
        <v>29870</v>
      </c>
      <c r="BC11198" s="4">
        <v>40</v>
      </c>
      <c r="BD11198" t="str">
        <f>IF(AND(ADHOC!$G$15="",ADHOC!$S$4=""),"",IF(ADHOC!$G$15&lt;&gt;"",IF(ADHOC!$G$15=LEFT(Domein!$AS11198,LEN(ADHOC!$G$15)),MAX(Domein!BD$1:'Domein'!BD11197)+1,""),IF(ADHOC!$S$4=LEFT(Domein!$AS11198,LEN(ADHOC!$S$4)),MAX(Domein!BD$1:'Domein'!BD11197)+1,"")))</f>
        <v/>
      </c>
    </row>
    <row r="11199" spans="45:56" x14ac:dyDescent="0.2">
      <c r="AS11199" s="4" t="s">
        <v>4824</v>
      </c>
      <c r="AT11199" s="4" t="s">
        <v>4825</v>
      </c>
      <c r="AU11199" s="4" t="s">
        <v>456</v>
      </c>
      <c r="AV11199" s="4" t="s">
        <v>798</v>
      </c>
      <c r="AW11199" s="4" t="s">
        <v>724</v>
      </c>
      <c r="AX11199" s="4"/>
      <c r="AY11199" s="4">
        <v>246256</v>
      </c>
      <c r="AZ11199" s="4">
        <v>459869</v>
      </c>
      <c r="BA11199" s="4" t="s">
        <v>29871</v>
      </c>
      <c r="BB11199" s="4" t="s">
        <v>29872</v>
      </c>
      <c r="BC11199" s="4">
        <v>40</v>
      </c>
      <c r="BD11199" t="str">
        <f>IF(AND(ADHOC!$G$15="",ADHOC!$S$4=""),"",IF(ADHOC!$G$15&lt;&gt;"",IF(ADHOC!$G$15=LEFT(Domein!$AS11199,LEN(ADHOC!$G$15)),MAX(Domein!BD$1:'Domein'!BD11198)+1,""),IF(ADHOC!$S$4=LEFT(Domein!$AS11199,LEN(ADHOC!$S$4)),MAX(Domein!BD$1:'Domein'!BD11198)+1,"")))</f>
        <v/>
      </c>
    </row>
    <row r="11200" spans="45:56" x14ac:dyDescent="0.2">
      <c r="AS11200" s="4" t="s">
        <v>21049</v>
      </c>
      <c r="AT11200" s="4" t="s">
        <v>21050</v>
      </c>
      <c r="AU11200" s="4" t="s">
        <v>456</v>
      </c>
      <c r="AV11200" s="4" t="s">
        <v>798</v>
      </c>
      <c r="AW11200" s="4" t="s">
        <v>724</v>
      </c>
      <c r="AX11200" s="4"/>
      <c r="AY11200" s="4">
        <v>245078</v>
      </c>
      <c r="AZ11200" s="4">
        <v>458060</v>
      </c>
      <c r="BA11200" s="4" t="s">
        <v>29281</v>
      </c>
      <c r="BB11200" s="4" t="s">
        <v>29873</v>
      </c>
      <c r="BC11200" s="4">
        <v>40</v>
      </c>
      <c r="BD11200" t="str">
        <f>IF(AND(ADHOC!$G$15="",ADHOC!$S$4=""),"",IF(ADHOC!$G$15&lt;&gt;"",IF(ADHOC!$G$15=LEFT(Domein!$AS11200,LEN(ADHOC!$G$15)),MAX(Domein!BD$1:'Domein'!BD11199)+1,""),IF(ADHOC!$S$4=LEFT(Domein!$AS11200,LEN(ADHOC!$S$4)),MAX(Domein!BD$1:'Domein'!BD11199)+1,"")))</f>
        <v/>
      </c>
    </row>
    <row r="11201" spans="45:56" x14ac:dyDescent="0.2">
      <c r="AS11201" s="4" t="s">
        <v>4826</v>
      </c>
      <c r="AT11201" s="4" t="s">
        <v>4827</v>
      </c>
      <c r="AU11201" s="4" t="s">
        <v>456</v>
      </c>
      <c r="AV11201" s="4" t="s">
        <v>798</v>
      </c>
      <c r="AW11201" s="4" t="s">
        <v>724</v>
      </c>
      <c r="AX11201" s="4"/>
      <c r="AY11201" s="4">
        <v>248000</v>
      </c>
      <c r="AZ11201" s="4">
        <v>460325</v>
      </c>
      <c r="BA11201" s="4" t="s">
        <v>29874</v>
      </c>
      <c r="BB11201" s="4" t="s">
        <v>29875</v>
      </c>
      <c r="BC11201" s="4">
        <v>40</v>
      </c>
      <c r="BD11201" t="str">
        <f>IF(AND(ADHOC!$G$15="",ADHOC!$S$4=""),"",IF(ADHOC!$G$15&lt;&gt;"",IF(ADHOC!$G$15=LEFT(Domein!$AS11201,LEN(ADHOC!$G$15)),MAX(Domein!BD$1:'Domein'!BD11200)+1,""),IF(ADHOC!$S$4=LEFT(Domein!$AS11201,LEN(ADHOC!$S$4)),MAX(Domein!BD$1:'Domein'!BD11200)+1,"")))</f>
        <v/>
      </c>
    </row>
    <row r="11202" spans="45:56" x14ac:dyDescent="0.2">
      <c r="AS11202" s="4" t="s">
        <v>4828</v>
      </c>
      <c r="AT11202" s="4" t="s">
        <v>4829</v>
      </c>
      <c r="AU11202" s="4" t="s">
        <v>456</v>
      </c>
      <c r="AV11202" s="4" t="s">
        <v>798</v>
      </c>
      <c r="AW11202" s="4" t="s">
        <v>724</v>
      </c>
      <c r="AX11202" s="4"/>
      <c r="AY11202" s="4">
        <v>249130</v>
      </c>
      <c r="AZ11202" s="4">
        <v>447675</v>
      </c>
      <c r="BA11202" s="4" t="s">
        <v>29876</v>
      </c>
      <c r="BB11202" s="4" t="s">
        <v>29877</v>
      </c>
      <c r="BC11202" s="4">
        <v>40</v>
      </c>
      <c r="BD11202" t="str">
        <f>IF(AND(ADHOC!$G$15="",ADHOC!$S$4=""),"",IF(ADHOC!$G$15&lt;&gt;"",IF(ADHOC!$G$15=LEFT(Domein!$AS11202,LEN(ADHOC!$G$15)),MAX(Domein!BD$1:'Domein'!BD11201)+1,""),IF(ADHOC!$S$4=LEFT(Domein!$AS11202,LEN(ADHOC!$S$4)),MAX(Domein!BD$1:'Domein'!BD11201)+1,"")))</f>
        <v/>
      </c>
    </row>
    <row r="11203" spans="45:56" x14ac:dyDescent="0.2">
      <c r="AS11203" s="4" t="s">
        <v>4830</v>
      </c>
      <c r="AT11203" s="4" t="s">
        <v>4831</v>
      </c>
      <c r="AU11203" s="4" t="s">
        <v>456</v>
      </c>
      <c r="AV11203" s="4" t="s">
        <v>798</v>
      </c>
      <c r="AW11203" s="4" t="s">
        <v>724</v>
      </c>
      <c r="AX11203" s="4"/>
      <c r="AY11203" s="4">
        <v>232300</v>
      </c>
      <c r="AZ11203" s="4">
        <v>455525</v>
      </c>
      <c r="BA11203" s="4" t="s">
        <v>29878</v>
      </c>
      <c r="BB11203" s="4" t="s">
        <v>29879</v>
      </c>
      <c r="BC11203" s="4">
        <v>40</v>
      </c>
      <c r="BD11203" t="str">
        <f>IF(AND(ADHOC!$G$15="",ADHOC!$S$4=""),"",IF(ADHOC!$G$15&lt;&gt;"",IF(ADHOC!$G$15=LEFT(Domein!$AS11203,LEN(ADHOC!$G$15)),MAX(Domein!BD$1:'Domein'!BD11202)+1,""),IF(ADHOC!$S$4=LEFT(Domein!$AS11203,LEN(ADHOC!$S$4)),MAX(Domein!BD$1:'Domein'!BD11202)+1,"")))</f>
        <v/>
      </c>
    </row>
    <row r="11204" spans="45:56" x14ac:dyDescent="0.2">
      <c r="AS11204" s="4" t="s">
        <v>21051</v>
      </c>
      <c r="AT11204" s="4" t="s">
        <v>21052</v>
      </c>
      <c r="AU11204" s="4" t="s">
        <v>456</v>
      </c>
      <c r="AV11204" s="4" t="s">
        <v>798</v>
      </c>
      <c r="AW11204" s="4" t="s">
        <v>724</v>
      </c>
      <c r="AX11204" s="4"/>
      <c r="AY11204" s="4">
        <v>232641</v>
      </c>
      <c r="AZ11204" s="4">
        <v>455332</v>
      </c>
      <c r="BA11204" s="4" t="s">
        <v>29880</v>
      </c>
      <c r="BB11204" s="4" t="s">
        <v>29881</v>
      </c>
      <c r="BC11204" s="4">
        <v>40</v>
      </c>
      <c r="BD11204" t="str">
        <f>IF(AND(ADHOC!$G$15="",ADHOC!$S$4=""),"",IF(ADHOC!$G$15&lt;&gt;"",IF(ADHOC!$G$15=LEFT(Domein!$AS11204,LEN(ADHOC!$G$15)),MAX(Domein!BD$1:'Domein'!BD11203)+1,""),IF(ADHOC!$S$4=LEFT(Domein!$AS11204,LEN(ADHOC!$S$4)),MAX(Domein!BD$1:'Domein'!BD11203)+1,"")))</f>
        <v/>
      </c>
    </row>
    <row r="11205" spans="45:56" x14ac:dyDescent="0.2">
      <c r="AS11205" s="4" t="s">
        <v>4832</v>
      </c>
      <c r="AT11205" s="4" t="s">
        <v>4833</v>
      </c>
      <c r="AU11205" s="4" t="s">
        <v>456</v>
      </c>
      <c r="AV11205" s="4" t="s">
        <v>798</v>
      </c>
      <c r="AW11205" s="4" t="s">
        <v>724</v>
      </c>
      <c r="AX11205" s="4"/>
      <c r="AY11205" s="4">
        <v>198995</v>
      </c>
      <c r="AZ11205" s="4">
        <v>444650</v>
      </c>
      <c r="BA11205" s="4" t="s">
        <v>29882</v>
      </c>
      <c r="BB11205" s="4" t="s">
        <v>29883</v>
      </c>
      <c r="BC11205" s="4">
        <v>40</v>
      </c>
      <c r="BD11205" t="str">
        <f>IF(AND(ADHOC!$G$15="",ADHOC!$S$4=""),"",IF(ADHOC!$G$15&lt;&gt;"",IF(ADHOC!$G$15=LEFT(Domein!$AS11205,LEN(ADHOC!$G$15)),MAX(Domein!BD$1:'Domein'!BD11204)+1,""),IF(ADHOC!$S$4=LEFT(Domein!$AS11205,LEN(ADHOC!$S$4)),MAX(Domein!BD$1:'Domein'!BD11204)+1,"")))</f>
        <v/>
      </c>
    </row>
    <row r="11206" spans="45:56" x14ac:dyDescent="0.2">
      <c r="AS11206" s="4" t="s">
        <v>4834</v>
      </c>
      <c r="AT11206" s="4" t="s">
        <v>4835</v>
      </c>
      <c r="AU11206" s="4" t="s">
        <v>456</v>
      </c>
      <c r="AV11206" s="4" t="s">
        <v>798</v>
      </c>
      <c r="AW11206" s="4" t="s">
        <v>724</v>
      </c>
      <c r="AX11206" s="4"/>
      <c r="AY11206" s="4">
        <v>224700</v>
      </c>
      <c r="AZ11206" s="4">
        <v>446500</v>
      </c>
      <c r="BA11206" s="4" t="s">
        <v>29884</v>
      </c>
      <c r="BB11206" s="4" t="s">
        <v>29885</v>
      </c>
      <c r="BC11206" s="4">
        <v>40</v>
      </c>
      <c r="BD11206" t="str">
        <f>IF(AND(ADHOC!$G$15="",ADHOC!$S$4=""),"",IF(ADHOC!$G$15&lt;&gt;"",IF(ADHOC!$G$15=LEFT(Domein!$AS11206,LEN(ADHOC!$G$15)),MAX(Domein!BD$1:'Domein'!BD11205)+1,""),IF(ADHOC!$S$4=LEFT(Domein!$AS11206,LEN(ADHOC!$S$4)),MAX(Domein!BD$1:'Domein'!BD11205)+1,"")))</f>
        <v/>
      </c>
    </row>
    <row r="11207" spans="45:56" x14ac:dyDescent="0.2">
      <c r="AS11207" s="4" t="s">
        <v>4836</v>
      </c>
      <c r="AT11207" s="4" t="s">
        <v>4837</v>
      </c>
      <c r="AU11207" s="4" t="s">
        <v>456</v>
      </c>
      <c r="AV11207" s="4" t="s">
        <v>798</v>
      </c>
      <c r="AW11207" s="4" t="s">
        <v>724</v>
      </c>
      <c r="AX11207" s="4"/>
      <c r="AY11207" s="4">
        <v>223400</v>
      </c>
      <c r="AZ11207" s="4">
        <v>431400</v>
      </c>
      <c r="BA11207" s="4" t="s">
        <v>29886</v>
      </c>
      <c r="BB11207" s="4" t="s">
        <v>29887</v>
      </c>
      <c r="BC11207" s="4">
        <v>40</v>
      </c>
      <c r="BD11207" t="str">
        <f>IF(AND(ADHOC!$G$15="",ADHOC!$S$4=""),"",IF(ADHOC!$G$15&lt;&gt;"",IF(ADHOC!$G$15=LEFT(Domein!$AS11207,LEN(ADHOC!$G$15)),MAX(Domein!BD$1:'Domein'!BD11206)+1,""),IF(ADHOC!$S$4=LEFT(Domein!$AS11207,LEN(ADHOC!$S$4)),MAX(Domein!BD$1:'Domein'!BD11206)+1,"")))</f>
        <v/>
      </c>
    </row>
    <row r="11208" spans="45:56" x14ac:dyDescent="0.2">
      <c r="AS11208" s="4" t="s">
        <v>4838</v>
      </c>
      <c r="AT11208" s="4" t="s">
        <v>4839</v>
      </c>
      <c r="AU11208" s="4" t="s">
        <v>456</v>
      </c>
      <c r="AV11208" s="4" t="s">
        <v>800</v>
      </c>
      <c r="AW11208" s="4" t="s">
        <v>724</v>
      </c>
      <c r="AX11208" s="4"/>
      <c r="AY11208" s="4">
        <v>218357</v>
      </c>
      <c r="AZ11208" s="4">
        <v>436836</v>
      </c>
      <c r="BA11208" s="4" t="s">
        <v>29888</v>
      </c>
      <c r="BB11208" s="4" t="s">
        <v>29889</v>
      </c>
      <c r="BC11208" s="4">
        <v>40</v>
      </c>
      <c r="BD11208" t="str">
        <f>IF(AND(ADHOC!$G$15="",ADHOC!$S$4=""),"",IF(ADHOC!$G$15&lt;&gt;"",IF(ADHOC!$G$15=LEFT(Domein!$AS11208,LEN(ADHOC!$G$15)),MAX(Domein!BD$1:'Domein'!BD11207)+1,""),IF(ADHOC!$S$4=LEFT(Domein!$AS11208,LEN(ADHOC!$S$4)),MAX(Domein!BD$1:'Domein'!BD11207)+1,"")))</f>
        <v/>
      </c>
    </row>
    <row r="11209" spans="45:56" x14ac:dyDescent="0.2">
      <c r="AS11209" s="4" t="s">
        <v>4840</v>
      </c>
      <c r="AT11209" s="4" t="s">
        <v>4841</v>
      </c>
      <c r="AU11209" s="4" t="s">
        <v>456</v>
      </c>
      <c r="AV11209" s="4" t="s">
        <v>806</v>
      </c>
      <c r="AW11209" s="4" t="s">
        <v>724</v>
      </c>
      <c r="AX11209" s="4"/>
      <c r="AY11209" s="4">
        <v>211560</v>
      </c>
      <c r="AZ11209" s="4">
        <v>445930</v>
      </c>
      <c r="BA11209" s="4" t="s">
        <v>29890</v>
      </c>
      <c r="BB11209" s="4" t="s">
        <v>29891</v>
      </c>
      <c r="BC11209" s="4">
        <v>40</v>
      </c>
      <c r="BD11209" t="str">
        <f>IF(AND(ADHOC!$G$15="",ADHOC!$S$4=""),"",IF(ADHOC!$G$15&lt;&gt;"",IF(ADHOC!$G$15=LEFT(Domein!$AS11209,LEN(ADHOC!$G$15)),MAX(Domein!BD$1:'Domein'!BD11208)+1,""),IF(ADHOC!$S$4=LEFT(Domein!$AS11209,LEN(ADHOC!$S$4)),MAX(Domein!BD$1:'Domein'!BD11208)+1,"")))</f>
        <v/>
      </c>
    </row>
    <row r="11210" spans="45:56" x14ac:dyDescent="0.2">
      <c r="AS11210" s="4" t="s">
        <v>4842</v>
      </c>
      <c r="AT11210" s="4" t="s">
        <v>4843</v>
      </c>
      <c r="AU11210" s="4" t="s">
        <v>456</v>
      </c>
      <c r="AV11210" s="4" t="s">
        <v>806</v>
      </c>
      <c r="AW11210" s="4" t="s">
        <v>724</v>
      </c>
      <c r="AX11210" s="4"/>
      <c r="AY11210" s="4">
        <v>211543</v>
      </c>
      <c r="AZ11210" s="4">
        <v>445960</v>
      </c>
      <c r="BA11210" s="4" t="s">
        <v>29892</v>
      </c>
      <c r="BB11210" s="4" t="s">
        <v>29893</v>
      </c>
      <c r="BC11210" s="4">
        <v>40</v>
      </c>
      <c r="BD11210" t="str">
        <f>IF(AND(ADHOC!$G$15="",ADHOC!$S$4=""),"",IF(ADHOC!$G$15&lt;&gt;"",IF(ADHOC!$G$15=LEFT(Domein!$AS11210,LEN(ADHOC!$G$15)),MAX(Domein!BD$1:'Domein'!BD11209)+1,""),IF(ADHOC!$S$4=LEFT(Domein!$AS11210,LEN(ADHOC!$S$4)),MAX(Domein!BD$1:'Domein'!BD11209)+1,"")))</f>
        <v/>
      </c>
    </row>
    <row r="11211" spans="45:56" x14ac:dyDescent="0.2">
      <c r="AS11211" s="4" t="s">
        <v>4844</v>
      </c>
      <c r="AT11211" s="4" t="s">
        <v>4845</v>
      </c>
      <c r="AU11211" s="4" t="s">
        <v>456</v>
      </c>
      <c r="AV11211" s="4" t="s">
        <v>806</v>
      </c>
      <c r="AW11211" s="4" t="s">
        <v>724</v>
      </c>
      <c r="AX11211" s="4"/>
      <c r="AY11211" s="4">
        <v>211516</v>
      </c>
      <c r="AZ11211" s="4">
        <v>445954</v>
      </c>
      <c r="BA11211" s="4" t="s">
        <v>29894</v>
      </c>
      <c r="BB11211" s="4" t="s">
        <v>29895</v>
      </c>
      <c r="BC11211" s="4">
        <v>40</v>
      </c>
      <c r="BD11211" t="str">
        <f>IF(AND(ADHOC!$G$15="",ADHOC!$S$4=""),"",IF(ADHOC!$G$15&lt;&gt;"",IF(ADHOC!$G$15=LEFT(Domein!$AS11211,LEN(ADHOC!$G$15)),MAX(Domein!BD$1:'Domein'!BD11210)+1,""),IF(ADHOC!$S$4=LEFT(Domein!$AS11211,LEN(ADHOC!$S$4)),MAX(Domein!BD$1:'Domein'!BD11210)+1,"")))</f>
        <v/>
      </c>
    </row>
    <row r="11212" spans="45:56" x14ac:dyDescent="0.2">
      <c r="AS11212" s="4" t="s">
        <v>4846</v>
      </c>
      <c r="AT11212" s="4" t="s">
        <v>4847</v>
      </c>
      <c r="AU11212" s="4" t="s">
        <v>456</v>
      </c>
      <c r="AV11212" s="4" t="s">
        <v>806</v>
      </c>
      <c r="AW11212" s="4" t="s">
        <v>724</v>
      </c>
      <c r="AX11212" s="4"/>
      <c r="AY11212" s="4">
        <v>211505</v>
      </c>
      <c r="AZ11212" s="4">
        <v>445918</v>
      </c>
      <c r="BA11212" s="4" t="s">
        <v>29896</v>
      </c>
      <c r="BB11212" s="4" t="s">
        <v>29897</v>
      </c>
      <c r="BC11212" s="4">
        <v>40</v>
      </c>
      <c r="BD11212" t="str">
        <f>IF(AND(ADHOC!$G$15="",ADHOC!$S$4=""),"",IF(ADHOC!$G$15&lt;&gt;"",IF(ADHOC!$G$15=LEFT(Domein!$AS11212,LEN(ADHOC!$G$15)),MAX(Domein!BD$1:'Domein'!BD11211)+1,""),IF(ADHOC!$S$4=LEFT(Domein!$AS11212,LEN(ADHOC!$S$4)),MAX(Domein!BD$1:'Domein'!BD11211)+1,"")))</f>
        <v/>
      </c>
    </row>
    <row r="11213" spans="45:56" x14ac:dyDescent="0.2">
      <c r="AS11213" s="4" t="s">
        <v>4848</v>
      </c>
      <c r="AT11213" s="4" t="s">
        <v>4849</v>
      </c>
      <c r="AU11213" s="4" t="s">
        <v>456</v>
      </c>
      <c r="AV11213" s="4" t="s">
        <v>806</v>
      </c>
      <c r="AW11213" s="4" t="s">
        <v>724</v>
      </c>
      <c r="AX11213" s="4"/>
      <c r="AY11213" s="4">
        <v>211515</v>
      </c>
      <c r="AZ11213" s="4">
        <v>445895</v>
      </c>
      <c r="BA11213" s="4" t="s">
        <v>29898</v>
      </c>
      <c r="BB11213" s="4" t="s">
        <v>24530</v>
      </c>
      <c r="BC11213" s="4">
        <v>40</v>
      </c>
      <c r="BD11213" t="str">
        <f>IF(AND(ADHOC!$G$15="",ADHOC!$S$4=""),"",IF(ADHOC!$G$15&lt;&gt;"",IF(ADHOC!$G$15=LEFT(Domein!$AS11213,LEN(ADHOC!$G$15)),MAX(Domein!BD$1:'Domein'!BD11212)+1,""),IF(ADHOC!$S$4=LEFT(Domein!$AS11213,LEN(ADHOC!$S$4)),MAX(Domein!BD$1:'Domein'!BD11212)+1,"")))</f>
        <v/>
      </c>
    </row>
    <row r="11214" spans="45:56" x14ac:dyDescent="0.2">
      <c r="AS11214" s="4" t="s">
        <v>4850</v>
      </c>
      <c r="AT11214" s="4" t="s">
        <v>4851</v>
      </c>
      <c r="AU11214" s="4" t="s">
        <v>456</v>
      </c>
      <c r="AV11214" s="4" t="s">
        <v>806</v>
      </c>
      <c r="AW11214" s="4" t="s">
        <v>724</v>
      </c>
      <c r="AX11214" s="4"/>
      <c r="AY11214" s="4">
        <v>211543</v>
      </c>
      <c r="AZ11214" s="4">
        <v>445909</v>
      </c>
      <c r="BA11214" s="4" t="s">
        <v>29899</v>
      </c>
      <c r="BB11214" s="4" t="s">
        <v>29900</v>
      </c>
      <c r="BC11214" s="4">
        <v>40</v>
      </c>
      <c r="BD11214" t="str">
        <f>IF(AND(ADHOC!$G$15="",ADHOC!$S$4=""),"",IF(ADHOC!$G$15&lt;&gt;"",IF(ADHOC!$G$15=LEFT(Domein!$AS11214,LEN(ADHOC!$G$15)),MAX(Domein!BD$1:'Domein'!BD11213)+1,""),IF(ADHOC!$S$4=LEFT(Domein!$AS11214,LEN(ADHOC!$S$4)),MAX(Domein!BD$1:'Domein'!BD11213)+1,"")))</f>
        <v/>
      </c>
    </row>
    <row r="11215" spans="45:56" x14ac:dyDescent="0.2">
      <c r="AS11215" s="4" t="s">
        <v>4852</v>
      </c>
      <c r="AT11215" s="4" t="s">
        <v>4853</v>
      </c>
      <c r="AU11215" s="4" t="s">
        <v>456</v>
      </c>
      <c r="AV11215" s="4" t="s">
        <v>798</v>
      </c>
      <c r="AW11215" s="4" t="s">
        <v>724</v>
      </c>
      <c r="AX11215" s="4"/>
      <c r="AY11215" s="4">
        <v>224500</v>
      </c>
      <c r="AZ11215" s="4">
        <v>431800</v>
      </c>
      <c r="BA11215" s="4" t="s">
        <v>29901</v>
      </c>
      <c r="BB11215" s="4" t="s">
        <v>29902</v>
      </c>
      <c r="BC11215" s="4">
        <v>40</v>
      </c>
      <c r="BD11215" t="str">
        <f>IF(AND(ADHOC!$G$15="",ADHOC!$S$4=""),"",IF(ADHOC!$G$15&lt;&gt;"",IF(ADHOC!$G$15=LEFT(Domein!$AS11215,LEN(ADHOC!$G$15)),MAX(Domein!BD$1:'Domein'!BD11214)+1,""),IF(ADHOC!$S$4=LEFT(Domein!$AS11215,LEN(ADHOC!$S$4)),MAX(Domein!BD$1:'Domein'!BD11214)+1,"")))</f>
        <v/>
      </c>
    </row>
    <row r="11216" spans="45:56" x14ac:dyDescent="0.2">
      <c r="AS11216" s="4" t="s">
        <v>4856</v>
      </c>
      <c r="AT11216" s="4" t="s">
        <v>4857</v>
      </c>
      <c r="AU11216" s="4" t="s">
        <v>456</v>
      </c>
      <c r="AV11216" s="4" t="s">
        <v>798</v>
      </c>
      <c r="AW11216" s="4" t="s">
        <v>724</v>
      </c>
      <c r="AX11216" s="4"/>
      <c r="AY11216" s="4">
        <v>233000</v>
      </c>
      <c r="AZ11216" s="4">
        <v>460000</v>
      </c>
      <c r="BA11216" s="4" t="s">
        <v>29903</v>
      </c>
      <c r="BB11216" s="4" t="s">
        <v>29904</v>
      </c>
      <c r="BC11216" s="4">
        <v>40</v>
      </c>
      <c r="BD11216" t="str">
        <f>IF(AND(ADHOC!$G$15="",ADHOC!$S$4=""),"",IF(ADHOC!$G$15&lt;&gt;"",IF(ADHOC!$G$15=LEFT(Domein!$AS11216,LEN(ADHOC!$G$15)),MAX(Domein!BD$1:'Domein'!BD11215)+1,""),IF(ADHOC!$S$4=LEFT(Domein!$AS11216,LEN(ADHOC!$S$4)),MAX(Domein!BD$1:'Domein'!BD11215)+1,"")))</f>
        <v/>
      </c>
    </row>
    <row r="11217" spans="45:56" x14ac:dyDescent="0.2">
      <c r="AS11217" s="4" t="s">
        <v>4858</v>
      </c>
      <c r="AT11217" s="4" t="s">
        <v>4859</v>
      </c>
      <c r="AU11217" s="4" t="s">
        <v>456</v>
      </c>
      <c r="AV11217" s="4" t="s">
        <v>798</v>
      </c>
      <c r="AW11217" s="4" t="s">
        <v>724</v>
      </c>
      <c r="AX11217" s="4"/>
      <c r="AY11217" s="4">
        <v>231000</v>
      </c>
      <c r="AZ11217" s="4">
        <v>462000</v>
      </c>
      <c r="BA11217" s="4" t="s">
        <v>29905</v>
      </c>
      <c r="BB11217" s="4" t="s">
        <v>29906</v>
      </c>
      <c r="BC11217" s="4">
        <v>40</v>
      </c>
      <c r="BD11217" t="str">
        <f>IF(AND(ADHOC!$G$15="",ADHOC!$S$4=""),"",IF(ADHOC!$G$15&lt;&gt;"",IF(ADHOC!$G$15=LEFT(Domein!$AS11217,LEN(ADHOC!$G$15)),MAX(Domein!BD$1:'Domein'!BD11216)+1,""),IF(ADHOC!$S$4=LEFT(Domein!$AS11217,LEN(ADHOC!$S$4)),MAX(Domein!BD$1:'Domein'!BD11216)+1,"")))</f>
        <v/>
      </c>
    </row>
    <row r="11218" spans="45:56" x14ac:dyDescent="0.2">
      <c r="AS11218" s="4" t="s">
        <v>4854</v>
      </c>
      <c r="AT11218" s="4" t="s">
        <v>4855</v>
      </c>
      <c r="AU11218" s="4" t="s">
        <v>456</v>
      </c>
      <c r="AV11218" s="4" t="s">
        <v>798</v>
      </c>
      <c r="AW11218" s="4" t="s">
        <v>724</v>
      </c>
      <c r="AX11218" s="4"/>
      <c r="AY11218" s="4">
        <v>232356</v>
      </c>
      <c r="AZ11218" s="4">
        <v>461101</v>
      </c>
      <c r="BA11218" s="4" t="s">
        <v>29907</v>
      </c>
      <c r="BB11218" s="4" t="s">
        <v>29908</v>
      </c>
      <c r="BC11218" s="4">
        <v>40</v>
      </c>
      <c r="BD11218" t="str">
        <f>IF(AND(ADHOC!$G$15="",ADHOC!$S$4=""),"",IF(ADHOC!$G$15&lt;&gt;"",IF(ADHOC!$G$15=LEFT(Domein!$AS11218,LEN(ADHOC!$G$15)),MAX(Domein!BD$1:'Domein'!BD11217)+1,""),IF(ADHOC!$S$4=LEFT(Domein!$AS11218,LEN(ADHOC!$S$4)),MAX(Domein!BD$1:'Domein'!BD11217)+1,"")))</f>
        <v/>
      </c>
    </row>
    <row r="11219" spans="45:56" x14ac:dyDescent="0.2">
      <c r="AS11219" s="4" t="s">
        <v>4860</v>
      </c>
      <c r="AT11219" s="4" t="s">
        <v>4861</v>
      </c>
      <c r="AU11219" s="4" t="s">
        <v>456</v>
      </c>
      <c r="AV11219" s="4" t="s">
        <v>798</v>
      </c>
      <c r="AW11219" s="4" t="s">
        <v>724</v>
      </c>
      <c r="AX11219" s="4"/>
      <c r="AY11219" s="4">
        <v>245970</v>
      </c>
      <c r="AZ11219" s="4">
        <v>461557</v>
      </c>
      <c r="BA11219" s="4" t="s">
        <v>29909</v>
      </c>
      <c r="BB11219" s="4" t="s">
        <v>29910</v>
      </c>
      <c r="BC11219" s="4">
        <v>40</v>
      </c>
      <c r="BD11219" t="str">
        <f>IF(AND(ADHOC!$G$15="",ADHOC!$S$4=""),"",IF(ADHOC!$G$15&lt;&gt;"",IF(ADHOC!$G$15=LEFT(Domein!$AS11219,LEN(ADHOC!$G$15)),MAX(Domein!BD$1:'Domein'!BD11218)+1,""),IF(ADHOC!$S$4=LEFT(Domein!$AS11219,LEN(ADHOC!$S$4)),MAX(Domein!BD$1:'Domein'!BD11218)+1,"")))</f>
        <v/>
      </c>
    </row>
    <row r="11220" spans="45:56" x14ac:dyDescent="0.2">
      <c r="AS11220" s="4" t="s">
        <v>4862</v>
      </c>
      <c r="AT11220" s="4" t="s">
        <v>4863</v>
      </c>
      <c r="AU11220" s="4" t="s">
        <v>456</v>
      </c>
      <c r="AV11220" s="4" t="s">
        <v>798</v>
      </c>
      <c r="AW11220" s="4" t="s">
        <v>724</v>
      </c>
      <c r="AX11220" s="4"/>
      <c r="AY11220" s="4">
        <v>246378</v>
      </c>
      <c r="AZ11220" s="4">
        <v>461082</v>
      </c>
      <c r="BA11220" s="4" t="s">
        <v>29911</v>
      </c>
      <c r="BB11220" s="4" t="s">
        <v>29912</v>
      </c>
      <c r="BC11220" s="4">
        <v>40</v>
      </c>
      <c r="BD11220" t="str">
        <f>IF(AND(ADHOC!$G$15="",ADHOC!$S$4=""),"",IF(ADHOC!$G$15&lt;&gt;"",IF(ADHOC!$G$15=LEFT(Domein!$AS11220,LEN(ADHOC!$G$15)),MAX(Domein!BD$1:'Domein'!BD11219)+1,""),IF(ADHOC!$S$4=LEFT(Domein!$AS11220,LEN(ADHOC!$S$4)),MAX(Domein!BD$1:'Domein'!BD11219)+1,"")))</f>
        <v/>
      </c>
    </row>
    <row r="11221" spans="45:56" x14ac:dyDescent="0.2">
      <c r="AS11221" s="4" t="s">
        <v>4864</v>
      </c>
      <c r="AT11221" s="4" t="s">
        <v>4865</v>
      </c>
      <c r="AU11221" s="4" t="s">
        <v>456</v>
      </c>
      <c r="AV11221" s="4" t="s">
        <v>798</v>
      </c>
      <c r="AW11221" s="4" t="s">
        <v>724</v>
      </c>
      <c r="AX11221" s="4"/>
      <c r="AY11221" s="4">
        <v>246231</v>
      </c>
      <c r="AZ11221" s="4">
        <v>460952</v>
      </c>
      <c r="BA11221" s="4" t="s">
        <v>29913</v>
      </c>
      <c r="BB11221" s="4" t="s">
        <v>29914</v>
      </c>
      <c r="BC11221" s="4">
        <v>40</v>
      </c>
      <c r="BD11221" t="str">
        <f>IF(AND(ADHOC!$G$15="",ADHOC!$S$4=""),"",IF(ADHOC!$G$15&lt;&gt;"",IF(ADHOC!$G$15=LEFT(Domein!$AS11221,LEN(ADHOC!$G$15)),MAX(Domein!BD$1:'Domein'!BD11220)+1,""),IF(ADHOC!$S$4=LEFT(Domein!$AS11221,LEN(ADHOC!$S$4)),MAX(Domein!BD$1:'Domein'!BD11220)+1,"")))</f>
        <v/>
      </c>
    </row>
    <row r="11222" spans="45:56" x14ac:dyDescent="0.2">
      <c r="AS11222" s="4" t="s">
        <v>4866</v>
      </c>
      <c r="AT11222" s="4" t="s">
        <v>4867</v>
      </c>
      <c r="AU11222" s="4" t="s">
        <v>456</v>
      </c>
      <c r="AV11222" s="4" t="s">
        <v>798</v>
      </c>
      <c r="AW11222" s="4" t="s">
        <v>724</v>
      </c>
      <c r="AX11222" s="4"/>
      <c r="AY11222" s="4">
        <v>246094</v>
      </c>
      <c r="AZ11222" s="4">
        <v>460947</v>
      </c>
      <c r="BA11222" s="4" t="s">
        <v>29915</v>
      </c>
      <c r="BB11222" s="4" t="s">
        <v>29916</v>
      </c>
      <c r="BC11222" s="4">
        <v>40</v>
      </c>
      <c r="BD11222" t="str">
        <f>IF(AND(ADHOC!$G$15="",ADHOC!$S$4=""),"",IF(ADHOC!$G$15&lt;&gt;"",IF(ADHOC!$G$15=LEFT(Domein!$AS11222,LEN(ADHOC!$G$15)),MAX(Domein!BD$1:'Domein'!BD11221)+1,""),IF(ADHOC!$S$4=LEFT(Domein!$AS11222,LEN(ADHOC!$S$4)),MAX(Domein!BD$1:'Domein'!BD11221)+1,"")))</f>
        <v/>
      </c>
    </row>
    <row r="11223" spans="45:56" x14ac:dyDescent="0.2">
      <c r="AS11223" s="4" t="s">
        <v>4868</v>
      </c>
      <c r="AT11223" s="4" t="s">
        <v>4869</v>
      </c>
      <c r="AU11223" s="4" t="s">
        <v>456</v>
      </c>
      <c r="AV11223" s="4" t="s">
        <v>798</v>
      </c>
      <c r="AW11223" s="4" t="s">
        <v>724</v>
      </c>
      <c r="AX11223" s="4"/>
      <c r="AY11223" s="4">
        <v>246103</v>
      </c>
      <c r="AZ11223" s="4">
        <v>460960</v>
      </c>
      <c r="BA11223" s="4" t="s">
        <v>29917</v>
      </c>
      <c r="BB11223" s="4" t="s">
        <v>29918</v>
      </c>
      <c r="BC11223" s="4">
        <v>40</v>
      </c>
      <c r="BD11223" t="str">
        <f>IF(AND(ADHOC!$G$15="",ADHOC!$S$4=""),"",IF(ADHOC!$G$15&lt;&gt;"",IF(ADHOC!$G$15=LEFT(Domein!$AS11223,LEN(ADHOC!$G$15)),MAX(Domein!BD$1:'Domein'!BD11222)+1,""),IF(ADHOC!$S$4=LEFT(Domein!$AS11223,LEN(ADHOC!$S$4)),MAX(Domein!BD$1:'Domein'!BD11222)+1,"")))</f>
        <v/>
      </c>
    </row>
    <row r="11224" spans="45:56" x14ac:dyDescent="0.2">
      <c r="AS11224" s="4" t="s">
        <v>4870</v>
      </c>
      <c r="AT11224" s="4" t="s">
        <v>4871</v>
      </c>
      <c r="AU11224" s="4" t="s">
        <v>456</v>
      </c>
      <c r="AV11224" s="4" t="s">
        <v>798</v>
      </c>
      <c r="AW11224" s="4" t="s">
        <v>724</v>
      </c>
      <c r="AX11224" s="4"/>
      <c r="AY11224" s="4">
        <v>246145</v>
      </c>
      <c r="AZ11224" s="4">
        <v>461053</v>
      </c>
      <c r="BA11224" s="4" t="s">
        <v>22449</v>
      </c>
      <c r="BB11224" s="4" t="s">
        <v>29919</v>
      </c>
      <c r="BC11224" s="4">
        <v>40</v>
      </c>
      <c r="BD11224" t="str">
        <f>IF(AND(ADHOC!$G$15="",ADHOC!$S$4=""),"",IF(ADHOC!$G$15&lt;&gt;"",IF(ADHOC!$G$15=LEFT(Domein!$AS11224,LEN(ADHOC!$G$15)),MAX(Domein!BD$1:'Domein'!BD11223)+1,""),IF(ADHOC!$S$4=LEFT(Domein!$AS11224,LEN(ADHOC!$S$4)),MAX(Domein!BD$1:'Domein'!BD11223)+1,"")))</f>
        <v/>
      </c>
    </row>
    <row r="11225" spans="45:56" x14ac:dyDescent="0.2">
      <c r="AS11225" s="4" t="s">
        <v>4872</v>
      </c>
      <c r="AT11225" s="4" t="s">
        <v>4873</v>
      </c>
      <c r="AU11225" s="4" t="s">
        <v>456</v>
      </c>
      <c r="AV11225" s="4" t="s">
        <v>798</v>
      </c>
      <c r="AW11225" s="4" t="s">
        <v>724</v>
      </c>
      <c r="AX11225" s="4"/>
      <c r="AY11225" s="4">
        <v>246151</v>
      </c>
      <c r="AZ11225" s="4">
        <v>461064</v>
      </c>
      <c r="BA11225" s="4" t="s">
        <v>29920</v>
      </c>
      <c r="BB11225" s="4" t="s">
        <v>22939</v>
      </c>
      <c r="BC11225" s="4">
        <v>40</v>
      </c>
      <c r="BD11225" t="str">
        <f>IF(AND(ADHOC!$G$15="",ADHOC!$S$4=""),"",IF(ADHOC!$G$15&lt;&gt;"",IF(ADHOC!$G$15=LEFT(Domein!$AS11225,LEN(ADHOC!$G$15)),MAX(Domein!BD$1:'Domein'!BD11224)+1,""),IF(ADHOC!$S$4=LEFT(Domein!$AS11225,LEN(ADHOC!$S$4)),MAX(Domein!BD$1:'Domein'!BD11224)+1,"")))</f>
        <v/>
      </c>
    </row>
    <row r="11226" spans="45:56" x14ac:dyDescent="0.2">
      <c r="AS11226" s="4" t="s">
        <v>4874</v>
      </c>
      <c r="AT11226" s="4" t="s">
        <v>4875</v>
      </c>
      <c r="AU11226" s="4" t="s">
        <v>456</v>
      </c>
      <c r="AV11226" s="4" t="s">
        <v>798</v>
      </c>
      <c r="AW11226" s="4" t="s">
        <v>724</v>
      </c>
      <c r="AX11226" s="4"/>
      <c r="AY11226" s="4">
        <v>246305</v>
      </c>
      <c r="AZ11226" s="4">
        <v>461185</v>
      </c>
      <c r="BA11226" s="4" t="s">
        <v>29921</v>
      </c>
      <c r="BB11226" s="4" t="s">
        <v>29922</v>
      </c>
      <c r="BC11226" s="4">
        <v>40</v>
      </c>
      <c r="BD11226" t="str">
        <f>IF(AND(ADHOC!$G$15="",ADHOC!$S$4=""),"",IF(ADHOC!$G$15&lt;&gt;"",IF(ADHOC!$G$15=LEFT(Domein!$AS11226,LEN(ADHOC!$G$15)),MAX(Domein!BD$1:'Domein'!BD11225)+1,""),IF(ADHOC!$S$4=LEFT(Domein!$AS11226,LEN(ADHOC!$S$4)),MAX(Domein!BD$1:'Domein'!BD11225)+1,"")))</f>
        <v/>
      </c>
    </row>
    <row r="11227" spans="45:56" x14ac:dyDescent="0.2">
      <c r="AS11227" s="4" t="s">
        <v>4876</v>
      </c>
      <c r="AT11227" s="4" t="s">
        <v>4877</v>
      </c>
      <c r="AU11227" s="4" t="s">
        <v>456</v>
      </c>
      <c r="AV11227" s="4" t="s">
        <v>798</v>
      </c>
      <c r="AW11227" s="4" t="s">
        <v>724</v>
      </c>
      <c r="AX11227" s="4"/>
      <c r="AY11227" s="4">
        <v>246373</v>
      </c>
      <c r="AZ11227" s="4">
        <v>461206</v>
      </c>
      <c r="BA11227" s="4" t="s">
        <v>29923</v>
      </c>
      <c r="BB11227" s="4" t="s">
        <v>29924</v>
      </c>
      <c r="BC11227" s="4">
        <v>40</v>
      </c>
      <c r="BD11227" t="str">
        <f>IF(AND(ADHOC!$G$15="",ADHOC!$S$4=""),"",IF(ADHOC!$G$15&lt;&gt;"",IF(ADHOC!$G$15=LEFT(Domein!$AS11227,LEN(ADHOC!$G$15)),MAX(Domein!BD$1:'Domein'!BD11226)+1,""),IF(ADHOC!$S$4=LEFT(Domein!$AS11227,LEN(ADHOC!$S$4)),MAX(Domein!BD$1:'Domein'!BD11226)+1,"")))</f>
        <v/>
      </c>
    </row>
    <row r="11228" spans="45:56" x14ac:dyDescent="0.2">
      <c r="AS11228" s="4" t="s">
        <v>11861</v>
      </c>
      <c r="AT11228" s="4" t="s">
        <v>11862</v>
      </c>
      <c r="AU11228" s="4" t="s">
        <v>456</v>
      </c>
      <c r="AV11228" s="4" t="s">
        <v>798</v>
      </c>
      <c r="AW11228" s="4" t="s">
        <v>724</v>
      </c>
      <c r="AX11228" s="4"/>
      <c r="AY11228" s="4">
        <v>225982</v>
      </c>
      <c r="AZ11228" s="4">
        <v>442513</v>
      </c>
      <c r="BA11228" s="4" t="s">
        <v>29925</v>
      </c>
      <c r="BB11228" s="4" t="s">
        <v>29926</v>
      </c>
      <c r="BC11228" s="4">
        <v>40</v>
      </c>
      <c r="BD11228" t="str">
        <f>IF(AND(ADHOC!$G$15="",ADHOC!$S$4=""),"",IF(ADHOC!$G$15&lt;&gt;"",IF(ADHOC!$G$15=LEFT(Domein!$AS11228,LEN(ADHOC!$G$15)),MAX(Domein!BD$1:'Domein'!BD11227)+1,""),IF(ADHOC!$S$4=LEFT(Domein!$AS11228,LEN(ADHOC!$S$4)),MAX(Domein!BD$1:'Domein'!BD11227)+1,"")))</f>
        <v/>
      </c>
    </row>
    <row r="11229" spans="45:56" x14ac:dyDescent="0.2">
      <c r="AS11229" s="4" t="s">
        <v>4878</v>
      </c>
      <c r="AT11229" s="4" t="s">
        <v>4879</v>
      </c>
      <c r="AU11229" s="4" t="s">
        <v>456</v>
      </c>
      <c r="AV11229" s="4" t="s">
        <v>798</v>
      </c>
      <c r="AW11229" s="4" t="s">
        <v>724</v>
      </c>
      <c r="AX11229" s="4"/>
      <c r="AY11229" s="4">
        <v>204764</v>
      </c>
      <c r="AZ11229" s="4">
        <v>431064</v>
      </c>
      <c r="BA11229" s="4" t="s">
        <v>29927</v>
      </c>
      <c r="BB11229" s="4" t="s">
        <v>29928</v>
      </c>
      <c r="BC11229" s="4">
        <v>40</v>
      </c>
      <c r="BD11229" t="str">
        <f>IF(AND(ADHOC!$G$15="",ADHOC!$S$4=""),"",IF(ADHOC!$G$15&lt;&gt;"",IF(ADHOC!$G$15=LEFT(Domein!$AS11229,LEN(ADHOC!$G$15)),MAX(Domein!BD$1:'Domein'!BD11228)+1,""),IF(ADHOC!$S$4=LEFT(Domein!$AS11229,LEN(ADHOC!$S$4)),MAX(Domein!BD$1:'Domein'!BD11228)+1,"")))</f>
        <v/>
      </c>
    </row>
    <row r="11230" spans="45:56" x14ac:dyDescent="0.2">
      <c r="AS11230" s="4" t="s">
        <v>4880</v>
      </c>
      <c r="AT11230" s="4" t="s">
        <v>4881</v>
      </c>
      <c r="AU11230" s="4" t="s">
        <v>456</v>
      </c>
      <c r="AV11230" s="4" t="s">
        <v>798</v>
      </c>
      <c r="AW11230" s="4" t="s">
        <v>724</v>
      </c>
      <c r="AX11230" s="4"/>
      <c r="AY11230" s="4">
        <v>224416</v>
      </c>
      <c r="AZ11230" s="4">
        <v>464110</v>
      </c>
      <c r="BA11230" s="4" t="s">
        <v>29929</v>
      </c>
      <c r="BB11230" s="4" t="s">
        <v>29930</v>
      </c>
      <c r="BC11230" s="4">
        <v>40</v>
      </c>
      <c r="BD11230" t="str">
        <f>IF(AND(ADHOC!$G$15="",ADHOC!$S$4=""),"",IF(ADHOC!$G$15&lt;&gt;"",IF(ADHOC!$G$15=LEFT(Domein!$AS11230,LEN(ADHOC!$G$15)),MAX(Domein!BD$1:'Domein'!BD11229)+1,""),IF(ADHOC!$S$4=LEFT(Domein!$AS11230,LEN(ADHOC!$S$4)),MAX(Domein!BD$1:'Domein'!BD11229)+1,"")))</f>
        <v/>
      </c>
    </row>
    <row r="11231" spans="45:56" x14ac:dyDescent="0.2">
      <c r="AS11231" s="4" t="s">
        <v>38255</v>
      </c>
      <c r="AT11231" s="4" t="s">
        <v>32510</v>
      </c>
      <c r="AU11231" s="4" t="s">
        <v>456</v>
      </c>
      <c r="AV11231" s="4" t="s">
        <v>21516</v>
      </c>
      <c r="AW11231" s="4" t="s">
        <v>724</v>
      </c>
      <c r="AX11231" s="4"/>
      <c r="AY11231" s="4">
        <v>238518</v>
      </c>
      <c r="AZ11231" s="4">
        <v>448140</v>
      </c>
      <c r="BA11231" s="4" t="s">
        <v>32511</v>
      </c>
      <c r="BB11231" s="4" t="s">
        <v>32512</v>
      </c>
      <c r="BC11231" s="4">
        <v>40</v>
      </c>
      <c r="BD11231" t="str">
        <f>IF(AND(ADHOC!$G$15="",ADHOC!$S$4=""),"",IF(ADHOC!$G$15&lt;&gt;"",IF(ADHOC!$G$15=LEFT(Domein!$AS11231,LEN(ADHOC!$G$15)),MAX(Domein!BD$1:'Domein'!BD11230)+1,""),IF(ADHOC!$S$4=LEFT(Domein!$AS11231,LEN(ADHOC!$S$4)),MAX(Domein!BD$1:'Domein'!BD11230)+1,"")))</f>
        <v/>
      </c>
    </row>
    <row r="11232" spans="45:56" x14ac:dyDescent="0.2">
      <c r="AS11232" s="4" t="s">
        <v>32491</v>
      </c>
      <c r="AT11232" s="4" t="s">
        <v>32492</v>
      </c>
      <c r="AU11232" s="4" t="s">
        <v>456</v>
      </c>
      <c r="AV11232" s="4" t="s">
        <v>21516</v>
      </c>
      <c r="AW11232" s="4" t="s">
        <v>724</v>
      </c>
      <c r="AX11232" s="4"/>
      <c r="AY11232" s="4">
        <v>235788</v>
      </c>
      <c r="AZ11232" s="4">
        <v>448093</v>
      </c>
      <c r="BA11232" s="4" t="s">
        <v>32493</v>
      </c>
      <c r="BB11232" s="4" t="s">
        <v>32494</v>
      </c>
      <c r="BC11232" s="4">
        <v>40</v>
      </c>
      <c r="BD11232" t="str">
        <f>IF(AND(ADHOC!$G$15="",ADHOC!$S$4=""),"",IF(ADHOC!$G$15&lt;&gt;"",IF(ADHOC!$G$15=LEFT(Domein!$AS11232,LEN(ADHOC!$G$15)),MAX(Domein!BD$1:'Domein'!BD11231)+1,""),IF(ADHOC!$S$4=LEFT(Domein!$AS11232,LEN(ADHOC!$S$4)),MAX(Domein!BD$1:'Domein'!BD11231)+1,"")))</f>
        <v/>
      </c>
    </row>
    <row r="11233" spans="45:56" x14ac:dyDescent="0.2">
      <c r="AS11233" s="4" t="s">
        <v>32495</v>
      </c>
      <c r="AT11233" s="4" t="s">
        <v>21058</v>
      </c>
      <c r="AU11233" s="4" t="s">
        <v>456</v>
      </c>
      <c r="AV11233" s="4" t="s">
        <v>798</v>
      </c>
      <c r="AW11233" s="4" t="s">
        <v>724</v>
      </c>
      <c r="AX11233" s="4"/>
      <c r="AY11233" s="4">
        <v>235393</v>
      </c>
      <c r="AZ11233" s="4">
        <v>448068</v>
      </c>
      <c r="BA11233" s="4" t="s">
        <v>29987</v>
      </c>
      <c r="BB11233" s="4" t="s">
        <v>29988</v>
      </c>
      <c r="BC11233" s="4">
        <v>40</v>
      </c>
      <c r="BD11233" t="str">
        <f>IF(AND(ADHOC!$G$15="",ADHOC!$S$4=""),"",IF(ADHOC!$G$15&lt;&gt;"",IF(ADHOC!$G$15=LEFT(Domein!$AS11233,LEN(ADHOC!$G$15)),MAX(Domein!BD$1:'Domein'!BD11232)+1,""),IF(ADHOC!$S$4=LEFT(Domein!$AS11233,LEN(ADHOC!$S$4)),MAX(Domein!BD$1:'Domein'!BD11232)+1,"")))</f>
        <v/>
      </c>
    </row>
    <row r="11234" spans="45:56" x14ac:dyDescent="0.2">
      <c r="AS11234" s="4" t="s">
        <v>32496</v>
      </c>
      <c r="AT11234" s="4" t="s">
        <v>21060</v>
      </c>
      <c r="AU11234" s="4" t="s">
        <v>456</v>
      </c>
      <c r="AV11234" s="4" t="s">
        <v>799</v>
      </c>
      <c r="AW11234" s="4" t="s">
        <v>724</v>
      </c>
      <c r="AX11234" s="4"/>
      <c r="AY11234" s="4">
        <v>237843</v>
      </c>
      <c r="AZ11234" s="4">
        <v>447951</v>
      </c>
      <c r="BA11234" s="4" t="s">
        <v>29989</v>
      </c>
      <c r="BB11234" s="4" t="s">
        <v>29990</v>
      </c>
      <c r="BC11234" s="4">
        <v>40</v>
      </c>
      <c r="BD11234" t="str">
        <f>IF(AND(ADHOC!$G$15="",ADHOC!$S$4=""),"",IF(ADHOC!$G$15&lt;&gt;"",IF(ADHOC!$G$15=LEFT(Domein!$AS11234,LEN(ADHOC!$G$15)),MAX(Domein!BD$1:'Domein'!BD11233)+1,""),IF(ADHOC!$S$4=LEFT(Domein!$AS11234,LEN(ADHOC!$S$4)),MAX(Domein!BD$1:'Domein'!BD11233)+1,"")))</f>
        <v/>
      </c>
    </row>
    <row r="11235" spans="45:56" x14ac:dyDescent="0.2">
      <c r="AS11235" s="4" t="s">
        <v>4882</v>
      </c>
      <c r="AT11235" s="4" t="s">
        <v>4883</v>
      </c>
      <c r="AU11235" s="4" t="s">
        <v>456</v>
      </c>
      <c r="AV11235" s="4" t="s">
        <v>798</v>
      </c>
      <c r="AW11235" s="4" t="s">
        <v>724</v>
      </c>
      <c r="AX11235" s="4"/>
      <c r="AY11235" s="4">
        <v>236254</v>
      </c>
      <c r="AZ11235" s="4">
        <v>455965</v>
      </c>
      <c r="BA11235" s="4" t="s">
        <v>29931</v>
      </c>
      <c r="BB11235" s="4" t="s">
        <v>29932</v>
      </c>
      <c r="BC11235" s="4">
        <v>40</v>
      </c>
      <c r="BD11235" t="str">
        <f>IF(AND(ADHOC!$G$15="",ADHOC!$S$4=""),"",IF(ADHOC!$G$15&lt;&gt;"",IF(ADHOC!$G$15=LEFT(Domein!$AS11235,LEN(ADHOC!$G$15)),MAX(Domein!BD$1:'Domein'!BD11234)+1,""),IF(ADHOC!$S$4=LEFT(Domein!$AS11235,LEN(ADHOC!$S$4)),MAX(Domein!BD$1:'Domein'!BD11234)+1,"")))</f>
        <v/>
      </c>
    </row>
    <row r="11236" spans="45:56" x14ac:dyDescent="0.2">
      <c r="AS11236" s="4" t="s">
        <v>4884</v>
      </c>
      <c r="AT11236" s="4" t="s">
        <v>7126</v>
      </c>
      <c r="AU11236" s="4" t="s">
        <v>456</v>
      </c>
      <c r="AV11236" s="4" t="s">
        <v>798</v>
      </c>
      <c r="AW11236" s="4" t="s">
        <v>724</v>
      </c>
      <c r="AX11236" s="4"/>
      <c r="AY11236" s="4">
        <v>233567</v>
      </c>
      <c r="AZ11236" s="4">
        <v>458445</v>
      </c>
      <c r="BA11236" s="4" t="s">
        <v>29933</v>
      </c>
      <c r="BB11236" s="4" t="s">
        <v>29934</v>
      </c>
      <c r="BC11236" s="4">
        <v>40</v>
      </c>
      <c r="BD11236" t="str">
        <f>IF(AND(ADHOC!$G$15="",ADHOC!$S$4=""),"",IF(ADHOC!$G$15&lt;&gt;"",IF(ADHOC!$G$15=LEFT(Domein!$AS11236,LEN(ADHOC!$G$15)),MAX(Domein!BD$1:'Domein'!BD11235)+1,""),IF(ADHOC!$S$4=LEFT(Domein!$AS11236,LEN(ADHOC!$S$4)),MAX(Domein!BD$1:'Domein'!BD11235)+1,"")))</f>
        <v/>
      </c>
    </row>
    <row r="11237" spans="45:56" x14ac:dyDescent="0.2">
      <c r="AS11237" s="4" t="s">
        <v>4885</v>
      </c>
      <c r="AT11237" s="4" t="s">
        <v>4886</v>
      </c>
      <c r="AU11237" s="4" t="s">
        <v>456</v>
      </c>
      <c r="AV11237" s="4" t="s">
        <v>798</v>
      </c>
      <c r="AW11237" s="4" t="s">
        <v>724</v>
      </c>
      <c r="AX11237" s="4"/>
      <c r="AY11237" s="4">
        <v>242225</v>
      </c>
      <c r="AZ11237" s="4">
        <v>453488</v>
      </c>
      <c r="BA11237" s="4" t="s">
        <v>29935</v>
      </c>
      <c r="BB11237" s="4" t="s">
        <v>29936</v>
      </c>
      <c r="BC11237" s="4">
        <v>40</v>
      </c>
      <c r="BD11237" t="str">
        <f>IF(AND(ADHOC!$G$15="",ADHOC!$S$4=""),"",IF(ADHOC!$G$15&lt;&gt;"",IF(ADHOC!$G$15=LEFT(Domein!$AS11237,LEN(ADHOC!$G$15)),MAX(Domein!BD$1:'Domein'!BD11236)+1,""),IF(ADHOC!$S$4=LEFT(Domein!$AS11237,LEN(ADHOC!$S$4)),MAX(Domein!BD$1:'Domein'!BD11236)+1,"")))</f>
        <v/>
      </c>
    </row>
    <row r="11238" spans="45:56" x14ac:dyDescent="0.2">
      <c r="AS11238" s="4" t="s">
        <v>4887</v>
      </c>
      <c r="AT11238" s="4" t="s">
        <v>4888</v>
      </c>
      <c r="AU11238" s="4" t="s">
        <v>456</v>
      </c>
      <c r="AV11238" s="4" t="s">
        <v>798</v>
      </c>
      <c r="AW11238" s="4" t="s">
        <v>724</v>
      </c>
      <c r="AX11238" s="4"/>
      <c r="AY11238" s="4">
        <v>240282</v>
      </c>
      <c r="AZ11238" s="4">
        <v>453635</v>
      </c>
      <c r="BA11238" s="4" t="s">
        <v>29937</v>
      </c>
      <c r="BB11238" s="4" t="s">
        <v>29938</v>
      </c>
      <c r="BC11238" s="4">
        <v>40</v>
      </c>
      <c r="BD11238" t="str">
        <f>IF(AND(ADHOC!$G$15="",ADHOC!$S$4=""),"",IF(ADHOC!$G$15&lt;&gt;"",IF(ADHOC!$G$15=LEFT(Domein!$AS11238,LEN(ADHOC!$G$15)),MAX(Domein!BD$1:'Domein'!BD11237)+1,""),IF(ADHOC!$S$4=LEFT(Domein!$AS11238,LEN(ADHOC!$S$4)),MAX(Domein!BD$1:'Domein'!BD11237)+1,"")))</f>
        <v/>
      </c>
    </row>
    <row r="11239" spans="45:56" x14ac:dyDescent="0.2">
      <c r="AS11239" s="4" t="s">
        <v>38256</v>
      </c>
      <c r="AT11239" s="4" t="s">
        <v>38257</v>
      </c>
      <c r="AU11239" s="4" t="s">
        <v>456</v>
      </c>
      <c r="AV11239" s="4" t="s">
        <v>798</v>
      </c>
      <c r="AW11239" s="4" t="s">
        <v>724</v>
      </c>
      <c r="AX11239" s="4"/>
      <c r="AY11239" s="4">
        <v>238343</v>
      </c>
      <c r="AZ11239" s="4">
        <v>454224</v>
      </c>
      <c r="BA11239" s="4" t="s">
        <v>38258</v>
      </c>
      <c r="BB11239" s="4" t="s">
        <v>38259</v>
      </c>
      <c r="BC11239" s="4">
        <v>40</v>
      </c>
      <c r="BD11239" t="str">
        <f>IF(AND(ADHOC!$G$15="",ADHOC!$S$4=""),"",IF(ADHOC!$G$15&lt;&gt;"",IF(ADHOC!$G$15=LEFT(Domein!$AS11239,LEN(ADHOC!$G$15)),MAX(Domein!BD$1:'Domein'!BD11238)+1,""),IF(ADHOC!$S$4=LEFT(Domein!$AS11239,LEN(ADHOC!$S$4)),MAX(Domein!BD$1:'Domein'!BD11238)+1,"")))</f>
        <v/>
      </c>
    </row>
    <row r="11240" spans="45:56" x14ac:dyDescent="0.2">
      <c r="AS11240" s="4" t="s">
        <v>11863</v>
      </c>
      <c r="AT11240" s="4" t="s">
        <v>11864</v>
      </c>
      <c r="AU11240" s="4" t="s">
        <v>456</v>
      </c>
      <c r="AV11240" s="4" t="s">
        <v>798</v>
      </c>
      <c r="AW11240" s="4" t="s">
        <v>724</v>
      </c>
      <c r="AX11240" s="4"/>
      <c r="AY11240" s="4">
        <v>236590</v>
      </c>
      <c r="AZ11240" s="4">
        <v>456193</v>
      </c>
      <c r="BA11240" s="4" t="s">
        <v>29939</v>
      </c>
      <c r="BB11240" s="4" t="s">
        <v>29940</v>
      </c>
      <c r="BC11240" s="4">
        <v>40</v>
      </c>
      <c r="BD11240" t="str">
        <f>IF(AND(ADHOC!$G$15="",ADHOC!$S$4=""),"",IF(ADHOC!$G$15&lt;&gt;"",IF(ADHOC!$G$15=LEFT(Domein!$AS11240,LEN(ADHOC!$G$15)),MAX(Domein!BD$1:'Domein'!BD11239)+1,""),IF(ADHOC!$S$4=LEFT(Domein!$AS11240,LEN(ADHOC!$S$4)),MAX(Domein!BD$1:'Domein'!BD11239)+1,"")))</f>
        <v/>
      </c>
    </row>
    <row r="11241" spans="45:56" x14ac:dyDescent="0.2">
      <c r="AS11241" s="4" t="s">
        <v>4889</v>
      </c>
      <c r="AT11241" s="4" t="s">
        <v>4890</v>
      </c>
      <c r="AU11241" s="4" t="s">
        <v>456</v>
      </c>
      <c r="AV11241" s="4" t="s">
        <v>798</v>
      </c>
      <c r="AW11241" s="4" t="s">
        <v>724</v>
      </c>
      <c r="AX11241" s="4"/>
      <c r="AY11241" s="4">
        <v>224466</v>
      </c>
      <c r="AZ11241" s="4">
        <v>428405</v>
      </c>
      <c r="BA11241" s="4" t="s">
        <v>29941</v>
      </c>
      <c r="BB11241" s="4" t="s">
        <v>29942</v>
      </c>
      <c r="BC11241" s="4">
        <v>40</v>
      </c>
      <c r="BD11241" t="str">
        <f>IF(AND(ADHOC!$G$15="",ADHOC!$S$4=""),"",IF(ADHOC!$G$15&lt;&gt;"",IF(ADHOC!$G$15=LEFT(Domein!$AS11241,LEN(ADHOC!$G$15)),MAX(Domein!BD$1:'Domein'!BD11240)+1,""),IF(ADHOC!$S$4=LEFT(Domein!$AS11241,LEN(ADHOC!$S$4)),MAX(Domein!BD$1:'Domein'!BD11240)+1,"")))</f>
        <v/>
      </c>
    </row>
    <row r="11242" spans="45:56" x14ac:dyDescent="0.2">
      <c r="AS11242" s="4" t="s">
        <v>4897</v>
      </c>
      <c r="AT11242" s="4" t="s">
        <v>4898</v>
      </c>
      <c r="AU11242" s="4" t="s">
        <v>456</v>
      </c>
      <c r="AV11242" s="4" t="s">
        <v>798</v>
      </c>
      <c r="AW11242" s="4" t="s">
        <v>724</v>
      </c>
      <c r="AX11242" s="4"/>
      <c r="AY11242" s="4">
        <v>219099</v>
      </c>
      <c r="AZ11242" s="4">
        <v>455664</v>
      </c>
      <c r="BA11242" s="4" t="s">
        <v>29943</v>
      </c>
      <c r="BB11242" s="4" t="s">
        <v>29944</v>
      </c>
      <c r="BC11242" s="4">
        <v>40</v>
      </c>
      <c r="BD11242" t="str">
        <f>IF(AND(ADHOC!$G$15="",ADHOC!$S$4=""),"",IF(ADHOC!$G$15&lt;&gt;"",IF(ADHOC!$G$15=LEFT(Domein!$AS11242,LEN(ADHOC!$G$15)),MAX(Domein!BD$1:'Domein'!BD11241)+1,""),IF(ADHOC!$S$4=LEFT(Domein!$AS11242,LEN(ADHOC!$S$4)),MAX(Domein!BD$1:'Domein'!BD11241)+1,"")))</f>
        <v/>
      </c>
    </row>
    <row r="11243" spans="45:56" x14ac:dyDescent="0.2">
      <c r="AS11243" s="4" t="s">
        <v>4899</v>
      </c>
      <c r="AT11243" s="4" t="s">
        <v>4900</v>
      </c>
      <c r="AU11243" s="4" t="s">
        <v>456</v>
      </c>
      <c r="AV11243" s="4" t="s">
        <v>798</v>
      </c>
      <c r="AW11243" s="4" t="s">
        <v>724</v>
      </c>
      <c r="AX11243" s="4"/>
      <c r="AY11243" s="4">
        <v>223657</v>
      </c>
      <c r="AZ11243" s="4">
        <v>453532</v>
      </c>
      <c r="BA11243" s="4" t="s">
        <v>29945</v>
      </c>
      <c r="BB11243" s="4" t="s">
        <v>29946</v>
      </c>
      <c r="BC11243" s="4">
        <v>40</v>
      </c>
      <c r="BD11243" t="str">
        <f>IF(AND(ADHOC!$G$15="",ADHOC!$S$4=""),"",IF(ADHOC!$G$15&lt;&gt;"",IF(ADHOC!$G$15=LEFT(Domein!$AS11243,LEN(ADHOC!$G$15)),MAX(Domein!BD$1:'Domein'!BD11242)+1,""),IF(ADHOC!$S$4=LEFT(Domein!$AS11243,LEN(ADHOC!$S$4)),MAX(Domein!BD$1:'Domein'!BD11242)+1,"")))</f>
        <v/>
      </c>
    </row>
    <row r="11244" spans="45:56" x14ac:dyDescent="0.2">
      <c r="AS11244" s="4" t="s">
        <v>4891</v>
      </c>
      <c r="AT11244" s="4" t="s">
        <v>4892</v>
      </c>
      <c r="AU11244" s="4" t="s">
        <v>456</v>
      </c>
      <c r="AV11244" s="4" t="s">
        <v>798</v>
      </c>
      <c r="AW11244" s="4" t="s">
        <v>724</v>
      </c>
      <c r="AX11244" s="4"/>
      <c r="AY11244" s="4">
        <v>217300</v>
      </c>
      <c r="AZ11244" s="4">
        <v>456200</v>
      </c>
      <c r="BA11244" s="4" t="s">
        <v>29947</v>
      </c>
      <c r="BB11244" s="4" t="s">
        <v>29948</v>
      </c>
      <c r="BC11244" s="4">
        <v>40</v>
      </c>
      <c r="BD11244" t="str">
        <f>IF(AND(ADHOC!$G$15="",ADHOC!$S$4=""),"",IF(ADHOC!$G$15&lt;&gt;"",IF(ADHOC!$G$15=LEFT(Domein!$AS11244,LEN(ADHOC!$G$15)),MAX(Domein!BD$1:'Domein'!BD11243)+1,""),IF(ADHOC!$S$4=LEFT(Domein!$AS11244,LEN(ADHOC!$S$4)),MAX(Domein!BD$1:'Domein'!BD11243)+1,"")))</f>
        <v/>
      </c>
    </row>
    <row r="11245" spans="45:56" x14ac:dyDescent="0.2">
      <c r="AS11245" s="4" t="s">
        <v>21053</v>
      </c>
      <c r="AT11245" s="4" t="s">
        <v>21054</v>
      </c>
      <c r="AU11245" s="4" t="s">
        <v>456</v>
      </c>
      <c r="AV11245" s="4" t="s">
        <v>798</v>
      </c>
      <c r="AW11245" s="4" t="s">
        <v>724</v>
      </c>
      <c r="AX11245" s="4"/>
      <c r="AY11245" s="4">
        <v>217861</v>
      </c>
      <c r="AZ11245" s="4">
        <v>455800</v>
      </c>
      <c r="BA11245" s="4" t="s">
        <v>29949</v>
      </c>
      <c r="BB11245" s="4" t="s">
        <v>29950</v>
      </c>
      <c r="BC11245" s="4">
        <v>40</v>
      </c>
      <c r="BD11245" t="str">
        <f>IF(AND(ADHOC!$G$15="",ADHOC!$S$4=""),"",IF(ADHOC!$G$15&lt;&gt;"",IF(ADHOC!$G$15=LEFT(Domein!$AS11245,LEN(ADHOC!$G$15)),MAX(Domein!BD$1:'Domein'!BD11244)+1,""),IF(ADHOC!$S$4=LEFT(Domein!$AS11245,LEN(ADHOC!$S$4)),MAX(Domein!BD$1:'Domein'!BD11244)+1,"")))</f>
        <v/>
      </c>
    </row>
    <row r="11246" spans="45:56" x14ac:dyDescent="0.2">
      <c r="AS11246" s="4" t="s">
        <v>4893</v>
      </c>
      <c r="AT11246" s="4" t="s">
        <v>32497</v>
      </c>
      <c r="AU11246" s="4" t="s">
        <v>456</v>
      </c>
      <c r="AV11246" s="4" t="s">
        <v>21516</v>
      </c>
      <c r="AW11246" s="4" t="s">
        <v>724</v>
      </c>
      <c r="AX11246" s="4"/>
      <c r="AY11246" s="4">
        <v>221290</v>
      </c>
      <c r="AZ11246" s="4">
        <v>454528</v>
      </c>
      <c r="BA11246" s="4" t="s">
        <v>29951</v>
      </c>
      <c r="BB11246" s="4" t="s">
        <v>32498</v>
      </c>
      <c r="BC11246" s="4">
        <v>40</v>
      </c>
      <c r="BD11246" t="str">
        <f>IF(AND(ADHOC!$G$15="",ADHOC!$S$4=""),"",IF(ADHOC!$G$15&lt;&gt;"",IF(ADHOC!$G$15=LEFT(Domein!$AS11246,LEN(ADHOC!$G$15)),MAX(Domein!BD$1:'Domein'!BD11245)+1,""),IF(ADHOC!$S$4=LEFT(Domein!$AS11246,LEN(ADHOC!$S$4)),MAX(Domein!BD$1:'Domein'!BD11245)+1,"")))</f>
        <v/>
      </c>
    </row>
    <row r="11247" spans="45:56" x14ac:dyDescent="0.2">
      <c r="AS11247" s="4" t="s">
        <v>4894</v>
      </c>
      <c r="AT11247" s="4" t="s">
        <v>4895</v>
      </c>
      <c r="AU11247" s="4" t="s">
        <v>456</v>
      </c>
      <c r="AV11247" s="4" t="s">
        <v>798</v>
      </c>
      <c r="AW11247" s="4" t="s">
        <v>724</v>
      </c>
      <c r="AX11247" s="4"/>
      <c r="AY11247" s="4">
        <v>218700</v>
      </c>
      <c r="AZ11247" s="4">
        <v>455187</v>
      </c>
      <c r="BA11247" s="4" t="s">
        <v>29952</v>
      </c>
      <c r="BB11247" s="4" t="s">
        <v>29953</v>
      </c>
      <c r="BC11247" s="4">
        <v>40</v>
      </c>
      <c r="BD11247" t="str">
        <f>IF(AND(ADHOC!$G$15="",ADHOC!$S$4=""),"",IF(ADHOC!$G$15&lt;&gt;"",IF(ADHOC!$G$15=LEFT(Domein!$AS11247,LEN(ADHOC!$G$15)),MAX(Domein!BD$1:'Domein'!BD11246)+1,""),IF(ADHOC!$S$4=LEFT(Domein!$AS11247,LEN(ADHOC!$S$4)),MAX(Domein!BD$1:'Domein'!BD11246)+1,"")))</f>
        <v/>
      </c>
    </row>
    <row r="11248" spans="45:56" x14ac:dyDescent="0.2">
      <c r="AS11248" s="4" t="s">
        <v>4896</v>
      </c>
      <c r="AT11248" s="4" t="s">
        <v>21054</v>
      </c>
      <c r="AU11248" s="4" t="s">
        <v>456</v>
      </c>
      <c r="AV11248" s="4" t="s">
        <v>21516</v>
      </c>
      <c r="AW11248" s="4" t="s">
        <v>724</v>
      </c>
      <c r="AX11248" s="4"/>
      <c r="AY11248" s="4">
        <v>217840</v>
      </c>
      <c r="AZ11248" s="4">
        <v>455805</v>
      </c>
      <c r="BA11248" s="4" t="s">
        <v>32499</v>
      </c>
      <c r="BB11248" s="4" t="s">
        <v>32500</v>
      </c>
      <c r="BC11248" s="4">
        <v>40</v>
      </c>
      <c r="BD11248" t="str">
        <f>IF(AND(ADHOC!$G$15="",ADHOC!$S$4=""),"",IF(ADHOC!$G$15&lt;&gt;"",IF(ADHOC!$G$15=LEFT(Domein!$AS11248,LEN(ADHOC!$G$15)),MAX(Domein!BD$1:'Domein'!BD11247)+1,""),IF(ADHOC!$S$4=LEFT(Domein!$AS11248,LEN(ADHOC!$S$4)),MAX(Domein!BD$1:'Domein'!BD11247)+1,"")))</f>
        <v/>
      </c>
    </row>
    <row r="11249" spans="45:56" x14ac:dyDescent="0.2">
      <c r="AS11249" s="4" t="s">
        <v>4901</v>
      </c>
      <c r="AT11249" s="4" t="s">
        <v>21056</v>
      </c>
      <c r="AU11249" s="4" t="s">
        <v>456</v>
      </c>
      <c r="AV11249" s="4" t="s">
        <v>21516</v>
      </c>
      <c r="AW11249" s="4" t="s">
        <v>724</v>
      </c>
      <c r="AX11249" s="4"/>
      <c r="AY11249" s="4">
        <v>245512</v>
      </c>
      <c r="AZ11249" s="4">
        <v>439848</v>
      </c>
      <c r="BA11249" s="4" t="s">
        <v>32501</v>
      </c>
      <c r="BB11249" s="4" t="s">
        <v>32502</v>
      </c>
      <c r="BC11249" s="4">
        <v>40</v>
      </c>
      <c r="BD11249" t="str">
        <f>IF(AND(ADHOC!$G$15="",ADHOC!$S$4=""),"",IF(ADHOC!$G$15&lt;&gt;"",IF(ADHOC!$G$15=LEFT(Domein!$AS11249,LEN(ADHOC!$G$15)),MAX(Domein!BD$1:'Domein'!BD11248)+1,""),IF(ADHOC!$S$4=LEFT(Domein!$AS11249,LEN(ADHOC!$S$4)),MAX(Domein!BD$1:'Domein'!BD11248)+1,"")))</f>
        <v/>
      </c>
    </row>
    <row r="11250" spans="45:56" x14ac:dyDescent="0.2">
      <c r="AS11250" s="4" t="s">
        <v>21055</v>
      </c>
      <c r="AT11250" s="4" t="s">
        <v>21056</v>
      </c>
      <c r="AU11250" s="4" t="s">
        <v>456</v>
      </c>
      <c r="AV11250" s="4" t="s">
        <v>798</v>
      </c>
      <c r="AW11250" s="4" t="s">
        <v>724</v>
      </c>
      <c r="AX11250" s="4"/>
      <c r="AY11250" s="4">
        <v>245501</v>
      </c>
      <c r="AZ11250" s="4">
        <v>439853</v>
      </c>
      <c r="BA11250" s="4" t="s">
        <v>29954</v>
      </c>
      <c r="BB11250" s="4" t="s">
        <v>29955</v>
      </c>
      <c r="BC11250" s="4">
        <v>40</v>
      </c>
      <c r="BD11250" t="str">
        <f>IF(AND(ADHOC!$G$15="",ADHOC!$S$4=""),"",IF(ADHOC!$G$15&lt;&gt;"",IF(ADHOC!$G$15=LEFT(Domein!$AS11250,LEN(ADHOC!$G$15)),MAX(Domein!BD$1:'Domein'!BD11249)+1,""),IF(ADHOC!$S$4=LEFT(Domein!$AS11250,LEN(ADHOC!$S$4)),MAX(Domein!BD$1:'Domein'!BD11249)+1,"")))</f>
        <v/>
      </c>
    </row>
    <row r="11251" spans="45:56" x14ac:dyDescent="0.2">
      <c r="AS11251" s="4" t="s">
        <v>36159</v>
      </c>
      <c r="AT11251" s="4" t="s">
        <v>36160</v>
      </c>
      <c r="AU11251" s="4" t="s">
        <v>456</v>
      </c>
      <c r="AV11251" s="4" t="s">
        <v>36150</v>
      </c>
      <c r="AW11251" s="4" t="s">
        <v>724</v>
      </c>
      <c r="AX11251" s="4"/>
      <c r="AY11251" s="4">
        <v>247516</v>
      </c>
      <c r="AZ11251" s="4">
        <v>438636</v>
      </c>
      <c r="BA11251" s="4" t="s">
        <v>36161</v>
      </c>
      <c r="BB11251" s="4" t="s">
        <v>36162</v>
      </c>
      <c r="BC11251" s="4">
        <v>40</v>
      </c>
      <c r="BD11251" t="str">
        <f>IF(AND(ADHOC!$G$15="",ADHOC!$S$4=""),"",IF(ADHOC!$G$15&lt;&gt;"",IF(ADHOC!$G$15=LEFT(Domein!$AS11251,LEN(ADHOC!$G$15)),MAX(Domein!BD$1:'Domein'!BD11250)+1,""),IF(ADHOC!$S$4=LEFT(Domein!$AS11251,LEN(ADHOC!$S$4)),MAX(Domein!BD$1:'Domein'!BD11250)+1,"")))</f>
        <v/>
      </c>
    </row>
    <row r="11252" spans="45:56" x14ac:dyDescent="0.2">
      <c r="AS11252" s="4" t="s">
        <v>4902</v>
      </c>
      <c r="AT11252" s="4" t="s">
        <v>4903</v>
      </c>
      <c r="AU11252" s="4" t="s">
        <v>456</v>
      </c>
      <c r="AV11252" s="4" t="s">
        <v>798</v>
      </c>
      <c r="AW11252" s="4" t="s">
        <v>724</v>
      </c>
      <c r="AX11252" s="4"/>
      <c r="AY11252" s="4">
        <v>243300</v>
      </c>
      <c r="AZ11252" s="4">
        <v>451600</v>
      </c>
      <c r="BA11252" s="4" t="s">
        <v>29956</v>
      </c>
      <c r="BB11252" s="4" t="s">
        <v>29957</v>
      </c>
      <c r="BC11252" s="4">
        <v>40</v>
      </c>
      <c r="BD11252" t="str">
        <f>IF(AND(ADHOC!$G$15="",ADHOC!$S$4=""),"",IF(ADHOC!$G$15&lt;&gt;"",IF(ADHOC!$G$15=LEFT(Domein!$AS11252,LEN(ADHOC!$G$15)),MAX(Domein!BD$1:'Domein'!BD11251)+1,""),IF(ADHOC!$S$4=LEFT(Domein!$AS11252,LEN(ADHOC!$S$4)),MAX(Domein!BD$1:'Domein'!BD11251)+1,"")))</f>
        <v/>
      </c>
    </row>
    <row r="11253" spans="45:56" x14ac:dyDescent="0.2">
      <c r="AS11253" s="4" t="s">
        <v>4904</v>
      </c>
      <c r="AT11253" s="4" t="s">
        <v>4905</v>
      </c>
      <c r="AU11253" s="4" t="s">
        <v>456</v>
      </c>
      <c r="AV11253" s="4" t="s">
        <v>798</v>
      </c>
      <c r="AW11253" s="4" t="s">
        <v>724</v>
      </c>
      <c r="AX11253" s="4"/>
      <c r="AY11253" s="4">
        <v>243400</v>
      </c>
      <c r="AZ11253" s="4">
        <v>451800</v>
      </c>
      <c r="BA11253" s="4" t="s">
        <v>29958</v>
      </c>
      <c r="BB11253" s="4" t="s">
        <v>29959</v>
      </c>
      <c r="BC11253" s="4">
        <v>40</v>
      </c>
      <c r="BD11253" t="str">
        <f>IF(AND(ADHOC!$G$15="",ADHOC!$S$4=""),"",IF(ADHOC!$G$15&lt;&gt;"",IF(ADHOC!$G$15=LEFT(Domein!$AS11253,LEN(ADHOC!$G$15)),MAX(Domein!BD$1:'Domein'!BD11252)+1,""),IF(ADHOC!$S$4=LEFT(Domein!$AS11253,LEN(ADHOC!$S$4)),MAX(Domein!BD$1:'Domein'!BD11252)+1,"")))</f>
        <v/>
      </c>
    </row>
    <row r="11254" spans="45:56" x14ac:dyDescent="0.2">
      <c r="AS11254" s="4" t="s">
        <v>4906</v>
      </c>
      <c r="AT11254" s="4" t="s">
        <v>4907</v>
      </c>
      <c r="AU11254" s="4" t="s">
        <v>456</v>
      </c>
      <c r="AV11254" s="4" t="s">
        <v>798</v>
      </c>
      <c r="AW11254" s="4" t="s">
        <v>724</v>
      </c>
      <c r="AX11254" s="4"/>
      <c r="AY11254" s="4">
        <v>196823</v>
      </c>
      <c r="AZ11254" s="4">
        <v>438298</v>
      </c>
      <c r="BA11254" s="4" t="s">
        <v>29960</v>
      </c>
      <c r="BB11254" s="4" t="s">
        <v>29961</v>
      </c>
      <c r="BC11254" s="4">
        <v>40</v>
      </c>
      <c r="BD11254" t="str">
        <f>IF(AND(ADHOC!$G$15="",ADHOC!$S$4=""),"",IF(ADHOC!$G$15&lt;&gt;"",IF(ADHOC!$G$15=LEFT(Domein!$AS11254,LEN(ADHOC!$G$15)),MAX(Domein!BD$1:'Domein'!BD11253)+1,""),IF(ADHOC!$S$4=LEFT(Domein!$AS11254,LEN(ADHOC!$S$4)),MAX(Domein!BD$1:'Domein'!BD11253)+1,"")))</f>
        <v/>
      </c>
    </row>
    <row r="11255" spans="45:56" x14ac:dyDescent="0.2">
      <c r="AS11255" s="4" t="s">
        <v>4908</v>
      </c>
      <c r="AT11255" s="4" t="s">
        <v>4909</v>
      </c>
      <c r="AU11255" s="4" t="s">
        <v>456</v>
      </c>
      <c r="AV11255" s="4" t="s">
        <v>798</v>
      </c>
      <c r="AW11255" s="4" t="s">
        <v>724</v>
      </c>
      <c r="AX11255" s="4"/>
      <c r="AY11255" s="4">
        <v>240453</v>
      </c>
      <c r="AZ11255" s="4">
        <v>446082</v>
      </c>
      <c r="BA11255" s="4" t="s">
        <v>29962</v>
      </c>
      <c r="BB11255" s="4" t="s">
        <v>29963</v>
      </c>
      <c r="BC11255" s="4">
        <v>40</v>
      </c>
      <c r="BD11255" t="str">
        <f>IF(AND(ADHOC!$G$15="",ADHOC!$S$4=""),"",IF(ADHOC!$G$15&lt;&gt;"",IF(ADHOC!$G$15=LEFT(Domein!$AS11255,LEN(ADHOC!$G$15)),MAX(Domein!BD$1:'Domein'!BD11254)+1,""),IF(ADHOC!$S$4=LEFT(Domein!$AS11255,LEN(ADHOC!$S$4)),MAX(Domein!BD$1:'Domein'!BD11254)+1,"")))</f>
        <v/>
      </c>
    </row>
    <row r="11256" spans="45:56" x14ac:dyDescent="0.2">
      <c r="AS11256" s="4" t="s">
        <v>4910</v>
      </c>
      <c r="AT11256" s="4" t="s">
        <v>4911</v>
      </c>
      <c r="AU11256" s="4" t="s">
        <v>456</v>
      </c>
      <c r="AV11256" s="4" t="s">
        <v>798</v>
      </c>
      <c r="AW11256" s="4" t="s">
        <v>724</v>
      </c>
      <c r="AX11256" s="4"/>
      <c r="AY11256" s="4">
        <v>240451</v>
      </c>
      <c r="AZ11256" s="4">
        <v>446106</v>
      </c>
      <c r="BA11256" s="4" t="s">
        <v>29964</v>
      </c>
      <c r="BB11256" s="4" t="s">
        <v>29965</v>
      </c>
      <c r="BC11256" s="4">
        <v>40</v>
      </c>
      <c r="BD11256" t="str">
        <f>IF(AND(ADHOC!$G$15="",ADHOC!$S$4=""),"",IF(ADHOC!$G$15&lt;&gt;"",IF(ADHOC!$G$15=LEFT(Domein!$AS11256,LEN(ADHOC!$G$15)),MAX(Domein!BD$1:'Domein'!BD11255)+1,""),IF(ADHOC!$S$4=LEFT(Domein!$AS11256,LEN(ADHOC!$S$4)),MAX(Domein!BD$1:'Domein'!BD11255)+1,"")))</f>
        <v/>
      </c>
    </row>
    <row r="11257" spans="45:56" x14ac:dyDescent="0.2">
      <c r="AS11257" s="4" t="s">
        <v>4912</v>
      </c>
      <c r="AT11257" s="4" t="s">
        <v>4913</v>
      </c>
      <c r="AU11257" s="4" t="s">
        <v>456</v>
      </c>
      <c r="AV11257" s="4" t="s">
        <v>798</v>
      </c>
      <c r="AW11257" s="4" t="s">
        <v>724</v>
      </c>
      <c r="AX11257" s="4"/>
      <c r="AY11257" s="4">
        <v>240555</v>
      </c>
      <c r="AZ11257" s="4">
        <v>446245</v>
      </c>
      <c r="BA11257" s="4" t="s">
        <v>29966</v>
      </c>
      <c r="BB11257" s="4" t="s">
        <v>29967</v>
      </c>
      <c r="BC11257" s="4">
        <v>40</v>
      </c>
      <c r="BD11257" t="str">
        <f>IF(AND(ADHOC!$G$15="",ADHOC!$S$4=""),"",IF(ADHOC!$G$15&lt;&gt;"",IF(ADHOC!$G$15=LEFT(Domein!$AS11257,LEN(ADHOC!$G$15)),MAX(Domein!BD$1:'Domein'!BD11256)+1,""),IF(ADHOC!$S$4=LEFT(Domein!$AS11257,LEN(ADHOC!$S$4)),MAX(Domein!BD$1:'Domein'!BD11256)+1,"")))</f>
        <v/>
      </c>
    </row>
    <row r="11258" spans="45:56" x14ac:dyDescent="0.2">
      <c r="AS11258" s="4" t="s">
        <v>4914</v>
      </c>
      <c r="AT11258" s="4" t="s">
        <v>4915</v>
      </c>
      <c r="AU11258" s="4" t="s">
        <v>456</v>
      </c>
      <c r="AV11258" s="4" t="s">
        <v>798</v>
      </c>
      <c r="AW11258" s="4" t="s">
        <v>724</v>
      </c>
      <c r="AX11258" s="4"/>
      <c r="AY11258" s="4">
        <v>240438</v>
      </c>
      <c r="AZ11258" s="4">
        <v>446231</v>
      </c>
      <c r="BA11258" s="4" t="s">
        <v>29968</v>
      </c>
      <c r="BB11258" s="4" t="s">
        <v>29969</v>
      </c>
      <c r="BC11258" s="4">
        <v>40</v>
      </c>
      <c r="BD11258" t="str">
        <f>IF(AND(ADHOC!$G$15="",ADHOC!$S$4=""),"",IF(ADHOC!$G$15&lt;&gt;"",IF(ADHOC!$G$15=LEFT(Domein!$AS11258,LEN(ADHOC!$G$15)),MAX(Domein!BD$1:'Domein'!BD11257)+1,""),IF(ADHOC!$S$4=LEFT(Domein!$AS11258,LEN(ADHOC!$S$4)),MAX(Domein!BD$1:'Domein'!BD11257)+1,"")))</f>
        <v/>
      </c>
    </row>
    <row r="11259" spans="45:56" x14ac:dyDescent="0.2">
      <c r="AS11259" s="4" t="s">
        <v>4916</v>
      </c>
      <c r="AT11259" s="4" t="s">
        <v>4917</v>
      </c>
      <c r="AU11259" s="4" t="s">
        <v>456</v>
      </c>
      <c r="AV11259" s="4" t="s">
        <v>798</v>
      </c>
      <c r="AW11259" s="4" t="s">
        <v>724</v>
      </c>
      <c r="AX11259" s="4"/>
      <c r="AY11259" s="4">
        <v>231807</v>
      </c>
      <c r="AZ11259" s="4">
        <v>440380</v>
      </c>
      <c r="BA11259" s="4" t="s">
        <v>29970</v>
      </c>
      <c r="BB11259" s="4" t="s">
        <v>29971</v>
      </c>
      <c r="BC11259" s="4">
        <v>40</v>
      </c>
      <c r="BD11259" t="str">
        <f>IF(AND(ADHOC!$G$15="",ADHOC!$S$4=""),"",IF(ADHOC!$G$15&lt;&gt;"",IF(ADHOC!$G$15=LEFT(Domein!$AS11259,LEN(ADHOC!$G$15)),MAX(Domein!BD$1:'Domein'!BD11258)+1,""),IF(ADHOC!$S$4=LEFT(Domein!$AS11259,LEN(ADHOC!$S$4)),MAX(Domein!BD$1:'Domein'!BD11258)+1,"")))</f>
        <v/>
      </c>
    </row>
    <row r="11260" spans="45:56" x14ac:dyDescent="0.2">
      <c r="AS11260" s="4" t="s">
        <v>4918</v>
      </c>
      <c r="AT11260" s="4" t="s">
        <v>4919</v>
      </c>
      <c r="AU11260" s="4" t="s">
        <v>456</v>
      </c>
      <c r="AV11260" s="4" t="s">
        <v>798</v>
      </c>
      <c r="AW11260" s="4" t="s">
        <v>724</v>
      </c>
      <c r="AX11260" s="4"/>
      <c r="AY11260" s="4">
        <v>214698</v>
      </c>
      <c r="AZ11260" s="4">
        <v>444167</v>
      </c>
      <c r="BA11260" s="4" t="s">
        <v>29972</v>
      </c>
      <c r="BB11260" s="4" t="s">
        <v>29973</v>
      </c>
      <c r="BC11260" s="4">
        <v>40</v>
      </c>
      <c r="BD11260" t="str">
        <f>IF(AND(ADHOC!$G$15="",ADHOC!$S$4=""),"",IF(ADHOC!$G$15&lt;&gt;"",IF(ADHOC!$G$15=LEFT(Domein!$AS11260,LEN(ADHOC!$G$15)),MAX(Domein!BD$1:'Domein'!BD11259)+1,""),IF(ADHOC!$S$4=LEFT(Domein!$AS11260,LEN(ADHOC!$S$4)),MAX(Domein!BD$1:'Domein'!BD11259)+1,"")))</f>
        <v/>
      </c>
    </row>
    <row r="11261" spans="45:56" x14ac:dyDescent="0.2">
      <c r="AS11261" s="4" t="s">
        <v>4920</v>
      </c>
      <c r="AT11261" s="4" t="s">
        <v>4921</v>
      </c>
      <c r="AU11261" s="4" t="s">
        <v>456</v>
      </c>
      <c r="AV11261" s="4" t="s">
        <v>798</v>
      </c>
      <c r="AW11261" s="4" t="s">
        <v>724</v>
      </c>
      <c r="AX11261" s="4"/>
      <c r="AY11261" s="4">
        <v>235082</v>
      </c>
      <c r="AZ11261" s="4">
        <v>445271</v>
      </c>
      <c r="BA11261" s="4" t="s">
        <v>29974</v>
      </c>
      <c r="BB11261" s="4" t="s">
        <v>29975</v>
      </c>
      <c r="BC11261" s="4">
        <v>40</v>
      </c>
      <c r="BD11261" t="str">
        <f>IF(AND(ADHOC!$G$15="",ADHOC!$S$4=""),"",IF(ADHOC!$G$15&lt;&gt;"",IF(ADHOC!$G$15=LEFT(Domein!$AS11261,LEN(ADHOC!$G$15)),MAX(Domein!BD$1:'Domein'!BD11260)+1,""),IF(ADHOC!$S$4=LEFT(Domein!$AS11261,LEN(ADHOC!$S$4)),MAX(Domein!BD$1:'Domein'!BD11260)+1,"")))</f>
        <v/>
      </c>
    </row>
    <row r="11262" spans="45:56" x14ac:dyDescent="0.2">
      <c r="AS11262" s="4" t="s">
        <v>4922</v>
      </c>
      <c r="AT11262" s="4" t="s">
        <v>4923</v>
      </c>
      <c r="AU11262" s="4" t="s">
        <v>456</v>
      </c>
      <c r="AV11262" s="4" t="s">
        <v>798</v>
      </c>
      <c r="AW11262" s="4" t="s">
        <v>724</v>
      </c>
      <c r="AX11262" s="4"/>
      <c r="AY11262" s="4">
        <v>236336</v>
      </c>
      <c r="AZ11262" s="4">
        <v>445907</v>
      </c>
      <c r="BA11262" s="4" t="s">
        <v>29976</v>
      </c>
      <c r="BB11262" s="4" t="s">
        <v>29977</v>
      </c>
      <c r="BC11262" s="4">
        <v>40</v>
      </c>
      <c r="BD11262" t="str">
        <f>IF(AND(ADHOC!$G$15="",ADHOC!$S$4=""),"",IF(ADHOC!$G$15&lt;&gt;"",IF(ADHOC!$G$15=LEFT(Domein!$AS11262,LEN(ADHOC!$G$15)),MAX(Domein!BD$1:'Domein'!BD11261)+1,""),IF(ADHOC!$S$4=LEFT(Domein!$AS11262,LEN(ADHOC!$S$4)),MAX(Domein!BD$1:'Domein'!BD11261)+1,"")))</f>
        <v/>
      </c>
    </row>
    <row r="11263" spans="45:56" x14ac:dyDescent="0.2">
      <c r="AS11263" s="4" t="s">
        <v>4924</v>
      </c>
      <c r="AT11263" s="4" t="s">
        <v>4925</v>
      </c>
      <c r="AU11263" s="4" t="s">
        <v>456</v>
      </c>
      <c r="AV11263" s="4" t="s">
        <v>798</v>
      </c>
      <c r="AW11263" s="4" t="s">
        <v>724</v>
      </c>
      <c r="AX11263" s="4"/>
      <c r="AY11263" s="4">
        <v>237344</v>
      </c>
      <c r="AZ11263" s="4">
        <v>444383</v>
      </c>
      <c r="BA11263" s="4" t="s">
        <v>29978</v>
      </c>
      <c r="BB11263" s="4" t="s">
        <v>29979</v>
      </c>
      <c r="BC11263" s="4">
        <v>40</v>
      </c>
      <c r="BD11263" t="str">
        <f>IF(AND(ADHOC!$G$15="",ADHOC!$S$4=""),"",IF(ADHOC!$G$15&lt;&gt;"",IF(ADHOC!$G$15=LEFT(Domein!$AS11263,LEN(ADHOC!$G$15)),MAX(Domein!BD$1:'Domein'!BD11262)+1,""),IF(ADHOC!$S$4=LEFT(Domein!$AS11263,LEN(ADHOC!$S$4)),MAX(Domein!BD$1:'Domein'!BD11262)+1,"")))</f>
        <v/>
      </c>
    </row>
    <row r="11264" spans="45:56" x14ac:dyDescent="0.2">
      <c r="AS11264" s="4" t="s">
        <v>4926</v>
      </c>
      <c r="AT11264" s="4" t="s">
        <v>4927</v>
      </c>
      <c r="AU11264" s="4" t="s">
        <v>456</v>
      </c>
      <c r="AV11264" s="4" t="s">
        <v>798</v>
      </c>
      <c r="AW11264" s="4" t="s">
        <v>724</v>
      </c>
      <c r="AX11264" s="4"/>
      <c r="AY11264" s="4">
        <v>236575</v>
      </c>
      <c r="AZ11264" s="4">
        <v>444217</v>
      </c>
      <c r="BA11264" s="4" t="s">
        <v>29980</v>
      </c>
      <c r="BB11264" s="4" t="s">
        <v>29981</v>
      </c>
      <c r="BC11264" s="4">
        <v>40</v>
      </c>
      <c r="BD11264" t="str">
        <f>IF(AND(ADHOC!$G$15="",ADHOC!$S$4=""),"",IF(ADHOC!$G$15&lt;&gt;"",IF(ADHOC!$G$15=LEFT(Domein!$AS11264,LEN(ADHOC!$G$15)),MAX(Domein!BD$1:'Domein'!BD11263)+1,""),IF(ADHOC!$S$4=LEFT(Domein!$AS11264,LEN(ADHOC!$S$4)),MAX(Domein!BD$1:'Domein'!BD11263)+1,"")))</f>
        <v/>
      </c>
    </row>
    <row r="11265" spans="45:56" x14ac:dyDescent="0.2">
      <c r="AS11265" s="4" t="s">
        <v>4928</v>
      </c>
      <c r="AT11265" s="4" t="s">
        <v>4929</v>
      </c>
      <c r="AU11265" s="4" t="s">
        <v>456</v>
      </c>
      <c r="AV11265" s="4" t="s">
        <v>798</v>
      </c>
      <c r="AW11265" s="4" t="s">
        <v>724</v>
      </c>
      <c r="AX11265" s="4"/>
      <c r="AY11265" s="4">
        <v>235520</v>
      </c>
      <c r="AZ11265" s="4">
        <v>443885</v>
      </c>
      <c r="BA11265" s="4" t="s">
        <v>29982</v>
      </c>
      <c r="BB11265" s="4" t="s">
        <v>29983</v>
      </c>
      <c r="BC11265" s="4">
        <v>40</v>
      </c>
      <c r="BD11265" t="str">
        <f>IF(AND(ADHOC!$G$15="",ADHOC!$S$4=""),"",IF(ADHOC!$G$15&lt;&gt;"",IF(ADHOC!$G$15=LEFT(Domein!$AS11265,LEN(ADHOC!$G$15)),MAX(Domein!BD$1:'Domein'!BD11264)+1,""),IF(ADHOC!$S$4=LEFT(Domein!$AS11265,LEN(ADHOC!$S$4)),MAX(Domein!BD$1:'Domein'!BD11264)+1,"")))</f>
        <v/>
      </c>
    </row>
    <row r="11266" spans="45:56" x14ac:dyDescent="0.2">
      <c r="AS11266" s="4" t="s">
        <v>32503</v>
      </c>
      <c r="AT11266" s="4" t="s">
        <v>15562</v>
      </c>
      <c r="AU11266" s="4" t="s">
        <v>456</v>
      </c>
      <c r="AV11266" s="4" t="s">
        <v>799</v>
      </c>
      <c r="AW11266" s="4" t="s">
        <v>724</v>
      </c>
      <c r="AX11266" s="4"/>
      <c r="AY11266" s="4">
        <v>236431</v>
      </c>
      <c r="AZ11266" s="4">
        <v>444553</v>
      </c>
      <c r="BA11266" s="4" t="s">
        <v>32504</v>
      </c>
      <c r="BB11266" s="4" t="s">
        <v>32505</v>
      </c>
      <c r="BC11266" s="4">
        <v>40</v>
      </c>
      <c r="BD11266" t="str">
        <f>IF(AND(ADHOC!$G$15="",ADHOC!$S$4=""),"",IF(ADHOC!$G$15&lt;&gt;"",IF(ADHOC!$G$15=LEFT(Domein!$AS11266,LEN(ADHOC!$G$15)),MAX(Domein!BD$1:'Domein'!BD11265)+1,""),IF(ADHOC!$S$4=LEFT(Domein!$AS11266,LEN(ADHOC!$S$4)),MAX(Domein!BD$1:'Domein'!BD11265)+1,"")))</f>
        <v/>
      </c>
    </row>
    <row r="11267" spans="45:56" x14ac:dyDescent="0.2">
      <c r="AS11267" s="4" t="s">
        <v>32506</v>
      </c>
      <c r="AT11267" s="4" t="s">
        <v>15566</v>
      </c>
      <c r="AU11267" s="4" t="s">
        <v>456</v>
      </c>
      <c r="AV11267" s="4" t="s">
        <v>799</v>
      </c>
      <c r="AW11267" s="4" t="s">
        <v>724</v>
      </c>
      <c r="AX11267" s="4"/>
      <c r="AY11267" s="4">
        <v>236480</v>
      </c>
      <c r="AZ11267" s="4">
        <v>444320</v>
      </c>
      <c r="BA11267" s="4" t="s">
        <v>32507</v>
      </c>
      <c r="BB11267" s="4" t="s">
        <v>32508</v>
      </c>
      <c r="BC11267" s="4">
        <v>40</v>
      </c>
      <c r="BD11267" t="str">
        <f>IF(AND(ADHOC!$G$15="",ADHOC!$S$4=""),"",IF(ADHOC!$G$15&lt;&gt;"",IF(ADHOC!$G$15=LEFT(Domein!$AS11267,LEN(ADHOC!$G$15)),MAX(Domein!BD$1:'Domein'!BD11266)+1,""),IF(ADHOC!$S$4=LEFT(Domein!$AS11267,LEN(ADHOC!$S$4)),MAX(Domein!BD$1:'Domein'!BD11266)+1,"")))</f>
        <v/>
      </c>
    </row>
    <row r="11268" spans="45:56" x14ac:dyDescent="0.2">
      <c r="AS11268" s="4" t="s">
        <v>4930</v>
      </c>
      <c r="AT11268" s="4" t="s">
        <v>4931</v>
      </c>
      <c r="AU11268" s="4" t="s">
        <v>456</v>
      </c>
      <c r="AV11268" s="4" t="s">
        <v>798</v>
      </c>
      <c r="AW11268" s="4" t="s">
        <v>724</v>
      </c>
      <c r="AX11268" s="4"/>
      <c r="AY11268" s="4">
        <v>205225</v>
      </c>
      <c r="AZ11268" s="4">
        <v>439650</v>
      </c>
      <c r="BA11268" s="4" t="s">
        <v>29243</v>
      </c>
      <c r="BB11268" s="4" t="s">
        <v>29984</v>
      </c>
      <c r="BC11268" s="4">
        <v>40</v>
      </c>
      <c r="BD11268" t="str">
        <f>IF(AND(ADHOC!$G$15="",ADHOC!$S$4=""),"",IF(ADHOC!$G$15&lt;&gt;"",IF(ADHOC!$G$15=LEFT(Domein!$AS11268,LEN(ADHOC!$G$15)),MAX(Domein!BD$1:'Domein'!BD11267)+1,""),IF(ADHOC!$S$4=LEFT(Domein!$AS11268,LEN(ADHOC!$S$4)),MAX(Domein!BD$1:'Domein'!BD11267)+1,"")))</f>
        <v/>
      </c>
    </row>
    <row r="11269" spans="45:56" x14ac:dyDescent="0.2">
      <c r="AS11269" s="4" t="s">
        <v>4932</v>
      </c>
      <c r="AT11269" s="4" t="s">
        <v>4933</v>
      </c>
      <c r="AU11269" s="4" t="s">
        <v>456</v>
      </c>
      <c r="AV11269" s="4" t="s">
        <v>798</v>
      </c>
      <c r="AW11269" s="4" t="s">
        <v>724</v>
      </c>
      <c r="AX11269" s="4"/>
      <c r="AY11269" s="4">
        <v>237120</v>
      </c>
      <c r="AZ11269" s="4">
        <v>447756</v>
      </c>
      <c r="BA11269" s="4" t="s">
        <v>29985</v>
      </c>
      <c r="BB11269" s="4" t="s">
        <v>29986</v>
      </c>
      <c r="BC11269" s="4">
        <v>40</v>
      </c>
      <c r="BD11269" t="str">
        <f>IF(AND(ADHOC!$G$15="",ADHOC!$S$4=""),"",IF(ADHOC!$G$15&lt;&gt;"",IF(ADHOC!$G$15=LEFT(Domein!$AS11269,LEN(ADHOC!$G$15)),MAX(Domein!BD$1:'Domein'!BD11268)+1,""),IF(ADHOC!$S$4=LEFT(Domein!$AS11269,LEN(ADHOC!$S$4)),MAX(Domein!BD$1:'Domein'!BD11268)+1,"")))</f>
        <v/>
      </c>
    </row>
    <row r="11270" spans="45:56" x14ac:dyDescent="0.2">
      <c r="AS11270" s="4" t="s">
        <v>35727</v>
      </c>
      <c r="AT11270" s="4" t="s">
        <v>35728</v>
      </c>
      <c r="AU11270" s="4" t="s">
        <v>456</v>
      </c>
      <c r="AV11270" s="4" t="s">
        <v>21010</v>
      </c>
      <c r="AW11270" s="4" t="s">
        <v>724</v>
      </c>
      <c r="AX11270" s="4"/>
      <c r="AY11270" s="4">
        <v>239069</v>
      </c>
      <c r="AZ11270" s="4">
        <v>447901</v>
      </c>
      <c r="BA11270" s="4" t="s">
        <v>35729</v>
      </c>
      <c r="BB11270" s="4" t="s">
        <v>35730</v>
      </c>
      <c r="BC11270" s="4">
        <v>40</v>
      </c>
      <c r="BD11270" t="str">
        <f>IF(AND(ADHOC!$G$15="",ADHOC!$S$4=""),"",IF(ADHOC!$G$15&lt;&gt;"",IF(ADHOC!$G$15=LEFT(Domein!$AS11270,LEN(ADHOC!$G$15)),MAX(Domein!BD$1:'Domein'!BD11269)+1,""),IF(ADHOC!$S$4=LEFT(Domein!$AS11270,LEN(ADHOC!$S$4)),MAX(Domein!BD$1:'Domein'!BD11269)+1,"")))</f>
        <v/>
      </c>
    </row>
    <row r="11271" spans="45:56" x14ac:dyDescent="0.2">
      <c r="AS11271" s="4" t="s">
        <v>32509</v>
      </c>
      <c r="AT11271" s="4" t="s">
        <v>32510</v>
      </c>
      <c r="AU11271" s="4" t="s">
        <v>456</v>
      </c>
      <c r="AV11271" s="4" t="s">
        <v>799</v>
      </c>
      <c r="AW11271" s="4" t="s">
        <v>724</v>
      </c>
      <c r="AX11271" s="4"/>
      <c r="AY11271" s="4">
        <v>238518</v>
      </c>
      <c r="AZ11271" s="4">
        <v>448140</v>
      </c>
      <c r="BA11271" s="4" t="s">
        <v>32511</v>
      </c>
      <c r="BB11271" s="4" t="s">
        <v>32512</v>
      </c>
      <c r="BC11271" s="4">
        <v>40</v>
      </c>
      <c r="BD11271" t="str">
        <f>IF(AND(ADHOC!$G$15="",ADHOC!$S$4=""),"",IF(ADHOC!$G$15&lt;&gt;"",IF(ADHOC!$G$15=LEFT(Domein!$AS11271,LEN(ADHOC!$G$15)),MAX(Domein!BD$1:'Domein'!BD11270)+1,""),IF(ADHOC!$S$4=LEFT(Domein!$AS11271,LEN(ADHOC!$S$4)),MAX(Domein!BD$1:'Domein'!BD11270)+1,"")))</f>
        <v/>
      </c>
    </row>
    <row r="11272" spans="45:56" x14ac:dyDescent="0.2">
      <c r="AS11272" s="4" t="s">
        <v>21057</v>
      </c>
      <c r="AT11272" s="4" t="s">
        <v>21058</v>
      </c>
      <c r="AU11272" s="4" t="s">
        <v>456</v>
      </c>
      <c r="AV11272" s="4" t="s">
        <v>21010</v>
      </c>
      <c r="AW11272" s="4" t="s">
        <v>724</v>
      </c>
      <c r="AX11272" s="4"/>
      <c r="AY11272" s="4">
        <v>235393</v>
      </c>
      <c r="AZ11272" s="4">
        <v>448068</v>
      </c>
      <c r="BA11272" s="4" t="s">
        <v>29987</v>
      </c>
      <c r="BB11272" s="4" t="s">
        <v>29988</v>
      </c>
      <c r="BC11272" s="4">
        <v>40</v>
      </c>
      <c r="BD11272" t="str">
        <f>IF(AND(ADHOC!$G$15="",ADHOC!$S$4=""),"",IF(ADHOC!$G$15&lt;&gt;"",IF(ADHOC!$G$15=LEFT(Domein!$AS11272,LEN(ADHOC!$G$15)),MAX(Domein!BD$1:'Domein'!BD11271)+1,""),IF(ADHOC!$S$4=LEFT(Domein!$AS11272,LEN(ADHOC!$S$4)),MAX(Domein!BD$1:'Domein'!BD11271)+1,"")))</f>
        <v/>
      </c>
    </row>
    <row r="11273" spans="45:56" x14ac:dyDescent="0.2">
      <c r="AS11273" s="4" t="s">
        <v>21059</v>
      </c>
      <c r="AT11273" s="4" t="s">
        <v>21060</v>
      </c>
      <c r="AU11273" s="4" t="s">
        <v>456</v>
      </c>
      <c r="AV11273" s="4" t="s">
        <v>21010</v>
      </c>
      <c r="AW11273" s="4" t="s">
        <v>724</v>
      </c>
      <c r="AX11273" s="4"/>
      <c r="AY11273" s="4">
        <v>237843</v>
      </c>
      <c r="AZ11273" s="4">
        <v>447951</v>
      </c>
      <c r="BA11273" s="4" t="s">
        <v>29989</v>
      </c>
      <c r="BB11273" s="4" t="s">
        <v>29990</v>
      </c>
      <c r="BC11273" s="4">
        <v>40</v>
      </c>
      <c r="BD11273" t="str">
        <f>IF(AND(ADHOC!$G$15="",ADHOC!$S$4=""),"",IF(ADHOC!$G$15&lt;&gt;"",IF(ADHOC!$G$15=LEFT(Domein!$AS11273,LEN(ADHOC!$G$15)),MAX(Domein!BD$1:'Domein'!BD11272)+1,""),IF(ADHOC!$S$4=LEFT(Domein!$AS11273,LEN(ADHOC!$S$4)),MAX(Domein!BD$1:'Domein'!BD11272)+1,"")))</f>
        <v/>
      </c>
    </row>
    <row r="11274" spans="45:56" x14ac:dyDescent="0.2">
      <c r="AS11274" s="4" t="s">
        <v>4934</v>
      </c>
      <c r="AT11274" s="4" t="s">
        <v>4935</v>
      </c>
      <c r="AU11274" s="4" t="s">
        <v>456</v>
      </c>
      <c r="AV11274" s="4" t="s">
        <v>798</v>
      </c>
      <c r="AW11274" s="4" t="s">
        <v>724</v>
      </c>
      <c r="AX11274" s="4"/>
      <c r="AY11274" s="4">
        <v>223262</v>
      </c>
      <c r="AZ11274" s="4">
        <v>469800</v>
      </c>
      <c r="BA11274" s="4" t="s">
        <v>29991</v>
      </c>
      <c r="BB11274" s="4" t="s">
        <v>29992</v>
      </c>
      <c r="BC11274" s="4">
        <v>40</v>
      </c>
      <c r="BD11274" t="str">
        <f>IF(AND(ADHOC!$G$15="",ADHOC!$S$4=""),"",IF(ADHOC!$G$15&lt;&gt;"",IF(ADHOC!$G$15=LEFT(Domein!$AS11274,LEN(ADHOC!$G$15)),MAX(Domein!BD$1:'Domein'!BD11273)+1,""),IF(ADHOC!$S$4=LEFT(Domein!$AS11274,LEN(ADHOC!$S$4)),MAX(Domein!BD$1:'Domein'!BD11273)+1,"")))</f>
        <v/>
      </c>
    </row>
    <row r="11275" spans="45:56" x14ac:dyDescent="0.2">
      <c r="AS11275" s="4" t="s">
        <v>4936</v>
      </c>
      <c r="AT11275" s="4" t="s">
        <v>4937</v>
      </c>
      <c r="AU11275" s="4" t="s">
        <v>456</v>
      </c>
      <c r="AV11275" s="4" t="s">
        <v>798</v>
      </c>
      <c r="AW11275" s="4" t="s">
        <v>724</v>
      </c>
      <c r="AX11275" s="4"/>
      <c r="AY11275" s="4">
        <v>223275</v>
      </c>
      <c r="AZ11275" s="4">
        <v>469680</v>
      </c>
      <c r="BA11275" s="4" t="s">
        <v>29993</v>
      </c>
      <c r="BB11275" s="4" t="s">
        <v>29994</v>
      </c>
      <c r="BC11275" s="4">
        <v>40</v>
      </c>
      <c r="BD11275" t="str">
        <f>IF(AND(ADHOC!$G$15="",ADHOC!$S$4=""),"",IF(ADHOC!$G$15&lt;&gt;"",IF(ADHOC!$G$15=LEFT(Domein!$AS11275,LEN(ADHOC!$G$15)),MAX(Domein!BD$1:'Domein'!BD11274)+1,""),IF(ADHOC!$S$4=LEFT(Domein!$AS11275,LEN(ADHOC!$S$4)),MAX(Domein!BD$1:'Domein'!BD11274)+1,"")))</f>
        <v/>
      </c>
    </row>
    <row r="11276" spans="45:56" x14ac:dyDescent="0.2">
      <c r="AS11276" s="4" t="s">
        <v>4938</v>
      </c>
      <c r="AT11276" s="4" t="s">
        <v>4939</v>
      </c>
      <c r="AU11276" s="4" t="s">
        <v>456</v>
      </c>
      <c r="AV11276" s="4" t="s">
        <v>798</v>
      </c>
      <c r="AW11276" s="4" t="s">
        <v>724</v>
      </c>
      <c r="AX11276" s="4"/>
      <c r="AY11276" s="4">
        <v>222512</v>
      </c>
      <c r="AZ11276" s="4">
        <v>429783</v>
      </c>
      <c r="BA11276" s="4" t="s">
        <v>29995</v>
      </c>
      <c r="BB11276" s="4" t="s">
        <v>29996</v>
      </c>
      <c r="BC11276" s="4">
        <v>40</v>
      </c>
      <c r="BD11276" t="str">
        <f>IF(AND(ADHOC!$G$15="",ADHOC!$S$4=""),"",IF(ADHOC!$G$15&lt;&gt;"",IF(ADHOC!$G$15=LEFT(Domein!$AS11276,LEN(ADHOC!$G$15)),MAX(Domein!BD$1:'Domein'!BD11275)+1,""),IF(ADHOC!$S$4=LEFT(Domein!$AS11276,LEN(ADHOC!$S$4)),MAX(Domein!BD$1:'Domein'!BD11275)+1,"")))</f>
        <v/>
      </c>
    </row>
    <row r="11277" spans="45:56" x14ac:dyDescent="0.2">
      <c r="AS11277" s="4" t="s">
        <v>4940</v>
      </c>
      <c r="AT11277" s="4" t="s">
        <v>4941</v>
      </c>
      <c r="AU11277" s="4" t="s">
        <v>456</v>
      </c>
      <c r="AV11277" s="4" t="s">
        <v>798</v>
      </c>
      <c r="AW11277" s="4" t="s">
        <v>724</v>
      </c>
      <c r="AX11277" s="4"/>
      <c r="AY11277" s="4">
        <v>244300</v>
      </c>
      <c r="AZ11277" s="4">
        <v>443200</v>
      </c>
      <c r="BA11277" s="4" t="s">
        <v>29997</v>
      </c>
      <c r="BB11277" s="4" t="s">
        <v>29998</v>
      </c>
      <c r="BC11277" s="4">
        <v>40</v>
      </c>
      <c r="BD11277" t="str">
        <f>IF(AND(ADHOC!$G$15="",ADHOC!$S$4=""),"",IF(ADHOC!$G$15&lt;&gt;"",IF(ADHOC!$G$15=LEFT(Domein!$AS11277,LEN(ADHOC!$G$15)),MAX(Domein!BD$1:'Domein'!BD11276)+1,""),IF(ADHOC!$S$4=LEFT(Domein!$AS11277,LEN(ADHOC!$S$4)),MAX(Domein!BD$1:'Domein'!BD11276)+1,"")))</f>
        <v/>
      </c>
    </row>
    <row r="11278" spans="45:56" x14ac:dyDescent="0.2">
      <c r="AS11278" s="4" t="s">
        <v>38260</v>
      </c>
      <c r="AT11278" s="4" t="s">
        <v>38261</v>
      </c>
      <c r="AU11278" s="4" t="s">
        <v>456</v>
      </c>
      <c r="AV11278" s="4" t="s">
        <v>798</v>
      </c>
      <c r="AW11278" s="4" t="s">
        <v>724</v>
      </c>
      <c r="AX11278" s="4"/>
      <c r="AY11278" s="4">
        <v>242583</v>
      </c>
      <c r="AZ11278" s="4">
        <v>441805</v>
      </c>
      <c r="BA11278" s="4" t="s">
        <v>38262</v>
      </c>
      <c r="BB11278" s="4" t="s">
        <v>38263</v>
      </c>
      <c r="BC11278" s="4">
        <v>40</v>
      </c>
      <c r="BD11278" t="str">
        <f>IF(AND(ADHOC!$G$15="",ADHOC!$S$4=""),"",IF(ADHOC!$G$15&lt;&gt;"",IF(ADHOC!$G$15=LEFT(Domein!$AS11278,LEN(ADHOC!$G$15)),MAX(Domein!BD$1:'Domein'!BD11277)+1,""),IF(ADHOC!$S$4=LEFT(Domein!$AS11278,LEN(ADHOC!$S$4)),MAX(Domein!BD$1:'Domein'!BD11277)+1,"")))</f>
        <v/>
      </c>
    </row>
    <row r="11279" spans="45:56" x14ac:dyDescent="0.2">
      <c r="AS11279" s="4" t="s">
        <v>32513</v>
      </c>
      <c r="AT11279" s="4" t="s">
        <v>15572</v>
      </c>
      <c r="AU11279" s="4" t="s">
        <v>456</v>
      </c>
      <c r="AV11279" s="4" t="s">
        <v>799</v>
      </c>
      <c r="AW11279" s="4" t="s">
        <v>724</v>
      </c>
      <c r="AX11279" s="4"/>
      <c r="AY11279" s="4">
        <v>245172</v>
      </c>
      <c r="AZ11279" s="4">
        <v>444308</v>
      </c>
      <c r="BA11279" s="4" t="s">
        <v>32514</v>
      </c>
      <c r="BB11279" s="4" t="s">
        <v>32515</v>
      </c>
      <c r="BC11279" s="4">
        <v>40</v>
      </c>
      <c r="BD11279" t="str">
        <f>IF(AND(ADHOC!$G$15="",ADHOC!$S$4=""),"",IF(ADHOC!$G$15&lt;&gt;"",IF(ADHOC!$G$15=LEFT(Domein!$AS11279,LEN(ADHOC!$G$15)),MAX(Domein!BD$1:'Domein'!BD11278)+1,""),IF(ADHOC!$S$4=LEFT(Domein!$AS11279,LEN(ADHOC!$S$4)),MAX(Domein!BD$1:'Domein'!BD11278)+1,"")))</f>
        <v/>
      </c>
    </row>
    <row r="11280" spans="45:56" x14ac:dyDescent="0.2">
      <c r="AS11280" s="4" t="s">
        <v>4942</v>
      </c>
      <c r="AT11280" s="4" t="s">
        <v>4943</v>
      </c>
      <c r="AU11280" s="4" t="s">
        <v>456</v>
      </c>
      <c r="AV11280" s="4" t="s">
        <v>798</v>
      </c>
      <c r="AW11280" s="4" t="s">
        <v>724</v>
      </c>
      <c r="AX11280" s="4"/>
      <c r="AY11280" s="4">
        <v>230500</v>
      </c>
      <c r="AZ11280" s="4">
        <v>456400</v>
      </c>
      <c r="BA11280" s="4" t="s">
        <v>29999</v>
      </c>
      <c r="BB11280" s="4" t="s">
        <v>30000</v>
      </c>
      <c r="BC11280" s="4">
        <v>40</v>
      </c>
      <c r="BD11280" t="str">
        <f>IF(AND(ADHOC!$G$15="",ADHOC!$S$4=""),"",IF(ADHOC!$G$15&lt;&gt;"",IF(ADHOC!$G$15=LEFT(Domein!$AS11280,LEN(ADHOC!$G$15)),MAX(Domein!BD$1:'Domein'!BD11279)+1,""),IF(ADHOC!$S$4=LEFT(Domein!$AS11280,LEN(ADHOC!$S$4)),MAX(Domein!BD$1:'Domein'!BD11279)+1,"")))</f>
        <v/>
      </c>
    </row>
    <row r="11281" spans="45:56" x14ac:dyDescent="0.2">
      <c r="AS11281" s="4" t="s">
        <v>4944</v>
      </c>
      <c r="AT11281" s="4" t="s">
        <v>4945</v>
      </c>
      <c r="AU11281" s="4" t="s">
        <v>456</v>
      </c>
      <c r="AV11281" s="4" t="s">
        <v>798</v>
      </c>
      <c r="AW11281" s="4" t="s">
        <v>724</v>
      </c>
      <c r="AX11281" s="4"/>
      <c r="AY11281" s="4">
        <v>232089</v>
      </c>
      <c r="AZ11281" s="4">
        <v>452257</v>
      </c>
      <c r="BA11281" s="4" t="s">
        <v>30001</v>
      </c>
      <c r="BB11281" s="4" t="s">
        <v>30002</v>
      </c>
      <c r="BC11281" s="4">
        <v>40</v>
      </c>
      <c r="BD11281" t="str">
        <f>IF(AND(ADHOC!$G$15="",ADHOC!$S$4=""),"",IF(ADHOC!$G$15&lt;&gt;"",IF(ADHOC!$G$15=LEFT(Domein!$AS11281,LEN(ADHOC!$G$15)),MAX(Domein!BD$1:'Domein'!BD11280)+1,""),IF(ADHOC!$S$4=LEFT(Domein!$AS11281,LEN(ADHOC!$S$4)),MAX(Domein!BD$1:'Domein'!BD11280)+1,"")))</f>
        <v/>
      </c>
    </row>
    <row r="11282" spans="45:56" x14ac:dyDescent="0.2">
      <c r="AS11282" s="4" t="s">
        <v>4946</v>
      </c>
      <c r="AT11282" s="4" t="s">
        <v>4947</v>
      </c>
      <c r="AU11282" s="4" t="s">
        <v>456</v>
      </c>
      <c r="AV11282" s="4" t="s">
        <v>798</v>
      </c>
      <c r="AW11282" s="4" t="s">
        <v>724</v>
      </c>
      <c r="AX11282" s="4"/>
      <c r="AY11282" s="4">
        <v>231020</v>
      </c>
      <c r="AZ11282" s="4">
        <v>453320</v>
      </c>
      <c r="BA11282" s="4" t="s">
        <v>30003</v>
      </c>
      <c r="BB11282" s="4" t="s">
        <v>30004</v>
      </c>
      <c r="BC11282" s="4">
        <v>40</v>
      </c>
      <c r="BD11282" t="str">
        <f>IF(AND(ADHOC!$G$15="",ADHOC!$S$4=""),"",IF(ADHOC!$G$15&lt;&gt;"",IF(ADHOC!$G$15=LEFT(Domein!$AS11282,LEN(ADHOC!$G$15)),MAX(Domein!BD$1:'Domein'!BD11281)+1,""),IF(ADHOC!$S$4=LEFT(Domein!$AS11282,LEN(ADHOC!$S$4)),MAX(Domein!BD$1:'Domein'!BD11281)+1,"")))</f>
        <v/>
      </c>
    </row>
    <row r="11283" spans="45:56" x14ac:dyDescent="0.2">
      <c r="AS11283" s="4" t="s">
        <v>4948</v>
      </c>
      <c r="AT11283" s="4" t="s">
        <v>4949</v>
      </c>
      <c r="AU11283" s="4" t="s">
        <v>456</v>
      </c>
      <c r="AV11283" s="4" t="s">
        <v>798</v>
      </c>
      <c r="AW11283" s="4" t="s">
        <v>724</v>
      </c>
      <c r="AX11283" s="4"/>
      <c r="AY11283" s="4">
        <v>223433</v>
      </c>
      <c r="AZ11283" s="4">
        <v>457630</v>
      </c>
      <c r="BA11283" s="4" t="s">
        <v>30005</v>
      </c>
      <c r="BB11283" s="4" t="s">
        <v>30006</v>
      </c>
      <c r="BC11283" s="4">
        <v>40</v>
      </c>
      <c r="BD11283" t="str">
        <f>IF(AND(ADHOC!$G$15="",ADHOC!$S$4=""),"",IF(ADHOC!$G$15&lt;&gt;"",IF(ADHOC!$G$15=LEFT(Domein!$AS11283,LEN(ADHOC!$G$15)),MAX(Domein!BD$1:'Domein'!BD11282)+1,""),IF(ADHOC!$S$4=LEFT(Domein!$AS11283,LEN(ADHOC!$S$4)),MAX(Domein!BD$1:'Domein'!BD11282)+1,"")))</f>
        <v/>
      </c>
    </row>
    <row r="11284" spans="45:56" x14ac:dyDescent="0.2">
      <c r="AS11284" s="4" t="s">
        <v>15876</v>
      </c>
      <c r="AT11284" s="4" t="s">
        <v>15877</v>
      </c>
      <c r="AU11284" s="4" t="s">
        <v>456</v>
      </c>
      <c r="AV11284" s="4" t="s">
        <v>799</v>
      </c>
      <c r="AW11284" s="4" t="s">
        <v>1259</v>
      </c>
      <c r="AX11284" s="4"/>
      <c r="AY11284" s="4">
        <v>231201</v>
      </c>
      <c r="AZ11284" s="4">
        <v>472528</v>
      </c>
      <c r="BA11284" s="4" t="s">
        <v>30007</v>
      </c>
      <c r="BB11284" s="4" t="s">
        <v>30008</v>
      </c>
      <c r="BC11284" s="4">
        <v>40</v>
      </c>
      <c r="BD11284" t="str">
        <f>IF(AND(ADHOC!$G$15="",ADHOC!$S$4=""),"",IF(ADHOC!$G$15&lt;&gt;"",IF(ADHOC!$G$15=LEFT(Domein!$AS11284,LEN(ADHOC!$G$15)),MAX(Domein!BD$1:'Domein'!BD11283)+1,""),IF(ADHOC!$S$4=LEFT(Domein!$AS11284,LEN(ADHOC!$S$4)),MAX(Domein!BD$1:'Domein'!BD11283)+1,"")))</f>
        <v/>
      </c>
    </row>
    <row r="11285" spans="45:56" x14ac:dyDescent="0.2">
      <c r="AS11285" s="4" t="s">
        <v>15878</v>
      </c>
      <c r="AT11285" s="4" t="s">
        <v>15879</v>
      </c>
      <c r="AU11285" s="4" t="s">
        <v>456</v>
      </c>
      <c r="AV11285" s="4" t="s">
        <v>799</v>
      </c>
      <c r="AW11285" s="4" t="s">
        <v>1259</v>
      </c>
      <c r="AX11285" s="4"/>
      <c r="AY11285" s="4">
        <v>231324</v>
      </c>
      <c r="AZ11285" s="4">
        <v>472706</v>
      </c>
      <c r="BA11285" s="4" t="s">
        <v>30009</v>
      </c>
      <c r="BB11285" s="4" t="s">
        <v>30010</v>
      </c>
      <c r="BC11285" s="4">
        <v>40</v>
      </c>
      <c r="BD11285" t="str">
        <f>IF(AND(ADHOC!$G$15="",ADHOC!$S$4=""),"",IF(ADHOC!$G$15&lt;&gt;"",IF(ADHOC!$G$15=LEFT(Domein!$AS11285,LEN(ADHOC!$G$15)),MAX(Domein!BD$1:'Domein'!BD11284)+1,""),IF(ADHOC!$S$4=LEFT(Domein!$AS11285,LEN(ADHOC!$S$4)),MAX(Domein!BD$1:'Domein'!BD11284)+1,"")))</f>
        <v/>
      </c>
    </row>
    <row r="11286" spans="45:56" x14ac:dyDescent="0.2">
      <c r="AS11286" s="4" t="s">
        <v>14720</v>
      </c>
      <c r="AT11286" s="4" t="s">
        <v>14721</v>
      </c>
      <c r="AU11286" s="4" t="s">
        <v>456</v>
      </c>
      <c r="AV11286" s="4" t="s">
        <v>799</v>
      </c>
      <c r="AW11286" s="4" t="s">
        <v>724</v>
      </c>
      <c r="AX11286" s="4"/>
      <c r="AY11286" s="4">
        <v>231516</v>
      </c>
      <c r="AZ11286" s="4">
        <v>473052</v>
      </c>
      <c r="BA11286" s="4" t="s">
        <v>30011</v>
      </c>
      <c r="BB11286" s="4" t="s">
        <v>30012</v>
      </c>
      <c r="BC11286" s="4">
        <v>40</v>
      </c>
      <c r="BD11286" t="str">
        <f>IF(AND(ADHOC!$G$15="",ADHOC!$S$4=""),"",IF(ADHOC!$G$15&lt;&gt;"",IF(ADHOC!$G$15=LEFT(Domein!$AS11286,LEN(ADHOC!$G$15)),MAX(Domein!BD$1:'Domein'!BD11285)+1,""),IF(ADHOC!$S$4=LEFT(Domein!$AS11286,LEN(ADHOC!$S$4)),MAX(Domein!BD$1:'Domein'!BD11285)+1,"")))</f>
        <v/>
      </c>
    </row>
    <row r="11287" spans="45:56" x14ac:dyDescent="0.2">
      <c r="AS11287" s="4" t="s">
        <v>14722</v>
      </c>
      <c r="AT11287" s="4" t="s">
        <v>9916</v>
      </c>
      <c r="AU11287" s="4" t="s">
        <v>456</v>
      </c>
      <c r="AV11287" s="4" t="s">
        <v>799</v>
      </c>
      <c r="AW11287" s="4" t="s">
        <v>724</v>
      </c>
      <c r="AX11287" s="4"/>
      <c r="AY11287" s="4">
        <v>231201</v>
      </c>
      <c r="AZ11287" s="4">
        <v>472528</v>
      </c>
      <c r="BA11287" s="4" t="s">
        <v>30007</v>
      </c>
      <c r="BB11287" s="4" t="s">
        <v>30008</v>
      </c>
      <c r="BC11287" s="4">
        <v>40</v>
      </c>
      <c r="BD11287" t="str">
        <f>IF(AND(ADHOC!$G$15="",ADHOC!$S$4=""),"",IF(ADHOC!$G$15&lt;&gt;"",IF(ADHOC!$G$15=LEFT(Domein!$AS11287,LEN(ADHOC!$G$15)),MAX(Domein!BD$1:'Domein'!BD11286)+1,""),IF(ADHOC!$S$4=LEFT(Domein!$AS11287,LEN(ADHOC!$S$4)),MAX(Domein!BD$1:'Domein'!BD11286)+1,"")))</f>
        <v/>
      </c>
    </row>
    <row r="11288" spans="45:56" x14ac:dyDescent="0.2">
      <c r="AS11288" s="4" t="s">
        <v>14723</v>
      </c>
      <c r="AT11288" s="4" t="s">
        <v>14724</v>
      </c>
      <c r="AU11288" s="4" t="s">
        <v>456</v>
      </c>
      <c r="AV11288" s="4" t="s">
        <v>799</v>
      </c>
      <c r="AW11288" s="4" t="s">
        <v>724</v>
      </c>
      <c r="AX11288" s="4"/>
      <c r="AY11288" s="4">
        <v>231324</v>
      </c>
      <c r="AZ11288" s="4">
        <v>472706</v>
      </c>
      <c r="BA11288" s="4" t="s">
        <v>30009</v>
      </c>
      <c r="BB11288" s="4" t="s">
        <v>30010</v>
      </c>
      <c r="BC11288" s="4">
        <v>40</v>
      </c>
      <c r="BD11288" t="str">
        <f>IF(AND(ADHOC!$G$15="",ADHOC!$S$4=""),"",IF(ADHOC!$G$15&lt;&gt;"",IF(ADHOC!$G$15=LEFT(Domein!$AS11288,LEN(ADHOC!$G$15)),MAX(Domein!BD$1:'Domein'!BD11287)+1,""),IF(ADHOC!$S$4=LEFT(Domein!$AS11288,LEN(ADHOC!$S$4)),MAX(Domein!BD$1:'Domein'!BD11287)+1,"")))</f>
        <v/>
      </c>
    </row>
    <row r="11289" spans="45:56" x14ac:dyDescent="0.2">
      <c r="AS11289" s="4" t="s">
        <v>14725</v>
      </c>
      <c r="AT11289" s="4" t="s">
        <v>14726</v>
      </c>
      <c r="AU11289" s="4" t="s">
        <v>456</v>
      </c>
      <c r="AV11289" s="4" t="s">
        <v>799</v>
      </c>
      <c r="AW11289" s="4" t="s">
        <v>724</v>
      </c>
      <c r="AX11289" s="4"/>
      <c r="AY11289" s="4">
        <v>231401</v>
      </c>
      <c r="AZ11289" s="4">
        <v>472848</v>
      </c>
      <c r="BA11289" s="4" t="s">
        <v>30013</v>
      </c>
      <c r="BB11289" s="4" t="s">
        <v>30014</v>
      </c>
      <c r="BC11289" s="4">
        <v>40</v>
      </c>
      <c r="BD11289" t="str">
        <f>IF(AND(ADHOC!$G$15="",ADHOC!$S$4=""),"",IF(ADHOC!$G$15&lt;&gt;"",IF(ADHOC!$G$15=LEFT(Domein!$AS11289,LEN(ADHOC!$G$15)),MAX(Domein!BD$1:'Domein'!BD11288)+1,""),IF(ADHOC!$S$4=LEFT(Domein!$AS11289,LEN(ADHOC!$S$4)),MAX(Domein!BD$1:'Domein'!BD11288)+1,"")))</f>
        <v/>
      </c>
    </row>
    <row r="11290" spans="45:56" x14ac:dyDescent="0.2">
      <c r="AS11290" s="4" t="s">
        <v>4950</v>
      </c>
      <c r="AT11290" s="4" t="s">
        <v>4951</v>
      </c>
      <c r="AU11290" s="4" t="s">
        <v>456</v>
      </c>
      <c r="AV11290" s="4" t="s">
        <v>798</v>
      </c>
      <c r="AW11290" s="4" t="s">
        <v>724</v>
      </c>
      <c r="AX11290" s="4"/>
      <c r="AY11290" s="4">
        <v>222031</v>
      </c>
      <c r="AZ11290" s="4">
        <v>467984</v>
      </c>
      <c r="BA11290" s="4" t="s">
        <v>30015</v>
      </c>
      <c r="BB11290" s="4" t="s">
        <v>30016</v>
      </c>
      <c r="BC11290" s="4">
        <v>40</v>
      </c>
      <c r="BD11290" t="str">
        <f>IF(AND(ADHOC!$G$15="",ADHOC!$S$4=""),"",IF(ADHOC!$G$15&lt;&gt;"",IF(ADHOC!$G$15=LEFT(Domein!$AS11290,LEN(ADHOC!$G$15)),MAX(Domein!BD$1:'Domein'!BD11289)+1,""),IF(ADHOC!$S$4=LEFT(Domein!$AS11290,LEN(ADHOC!$S$4)),MAX(Domein!BD$1:'Domein'!BD11289)+1,"")))</f>
        <v/>
      </c>
    </row>
    <row r="11291" spans="45:56" x14ac:dyDescent="0.2">
      <c r="AS11291" s="4" t="s">
        <v>21061</v>
      </c>
      <c r="AT11291" s="4" t="s">
        <v>8096</v>
      </c>
      <c r="AU11291" s="4" t="s">
        <v>456</v>
      </c>
      <c r="AV11291" s="4" t="s">
        <v>798</v>
      </c>
      <c r="AW11291" s="4" t="s">
        <v>724</v>
      </c>
      <c r="AX11291" s="4"/>
      <c r="AY11291" s="4">
        <v>218909</v>
      </c>
      <c r="AZ11291" s="4">
        <v>467222</v>
      </c>
      <c r="BA11291" s="4" t="s">
        <v>30017</v>
      </c>
      <c r="BB11291" s="4" t="s">
        <v>30018</v>
      </c>
      <c r="BC11291" s="4">
        <v>40</v>
      </c>
      <c r="BD11291" t="str">
        <f>IF(AND(ADHOC!$G$15="",ADHOC!$S$4=""),"",IF(ADHOC!$G$15&lt;&gt;"",IF(ADHOC!$G$15=LEFT(Domein!$AS11291,LEN(ADHOC!$G$15)),MAX(Domein!BD$1:'Domein'!BD11290)+1,""),IF(ADHOC!$S$4=LEFT(Domein!$AS11291,LEN(ADHOC!$S$4)),MAX(Domein!BD$1:'Domein'!BD11290)+1,"")))</f>
        <v/>
      </c>
    </row>
    <row r="11292" spans="45:56" x14ac:dyDescent="0.2">
      <c r="AS11292" s="4" t="s">
        <v>4952</v>
      </c>
      <c r="AT11292" s="4" t="s">
        <v>4953</v>
      </c>
      <c r="AU11292" s="4" t="s">
        <v>456</v>
      </c>
      <c r="AV11292" s="4" t="s">
        <v>798</v>
      </c>
      <c r="AW11292" s="4" t="s">
        <v>724</v>
      </c>
      <c r="AX11292" s="4"/>
      <c r="AY11292" s="4">
        <v>209600</v>
      </c>
      <c r="AZ11292" s="4">
        <v>454000</v>
      </c>
      <c r="BA11292" s="4" t="s">
        <v>30019</v>
      </c>
      <c r="BB11292" s="4" t="s">
        <v>30020</v>
      </c>
      <c r="BC11292" s="4">
        <v>40</v>
      </c>
      <c r="BD11292" t="str">
        <f>IF(AND(ADHOC!$G$15="",ADHOC!$S$4=""),"",IF(ADHOC!$G$15&lt;&gt;"",IF(ADHOC!$G$15=LEFT(Domein!$AS11292,LEN(ADHOC!$G$15)),MAX(Domein!BD$1:'Domein'!BD11291)+1,""),IF(ADHOC!$S$4=LEFT(Domein!$AS11292,LEN(ADHOC!$S$4)),MAX(Domein!BD$1:'Domein'!BD11291)+1,"")))</f>
        <v/>
      </c>
    </row>
    <row r="11293" spans="45:56" x14ac:dyDescent="0.2">
      <c r="AS11293" s="4" t="s">
        <v>4954</v>
      </c>
      <c r="AT11293" s="4" t="s">
        <v>4955</v>
      </c>
      <c r="AU11293" s="4" t="s">
        <v>456</v>
      </c>
      <c r="AV11293" s="4" t="s">
        <v>798</v>
      </c>
      <c r="AW11293" s="4" t="s">
        <v>724</v>
      </c>
      <c r="AX11293" s="4"/>
      <c r="AY11293" s="4">
        <v>225190</v>
      </c>
      <c r="AZ11293" s="4">
        <v>426580</v>
      </c>
      <c r="BA11293" s="4" t="s">
        <v>30021</v>
      </c>
      <c r="BB11293" s="4" t="s">
        <v>30022</v>
      </c>
      <c r="BC11293" s="4">
        <v>40</v>
      </c>
      <c r="BD11293" t="str">
        <f>IF(AND(ADHOC!$G$15="",ADHOC!$S$4=""),"",IF(ADHOC!$G$15&lt;&gt;"",IF(ADHOC!$G$15=LEFT(Domein!$AS11293,LEN(ADHOC!$G$15)),MAX(Domein!BD$1:'Domein'!BD11292)+1,""),IF(ADHOC!$S$4=LEFT(Domein!$AS11293,LEN(ADHOC!$S$4)),MAX(Domein!BD$1:'Domein'!BD11292)+1,"")))</f>
        <v/>
      </c>
    </row>
    <row r="11294" spans="45:56" x14ac:dyDescent="0.2">
      <c r="AS11294" s="4" t="s">
        <v>4956</v>
      </c>
      <c r="AT11294" s="4" t="s">
        <v>4957</v>
      </c>
      <c r="AU11294" s="4" t="s">
        <v>456</v>
      </c>
      <c r="AV11294" s="4" t="s">
        <v>798</v>
      </c>
      <c r="AW11294" s="4" t="s">
        <v>724</v>
      </c>
      <c r="AX11294" s="4"/>
      <c r="AY11294" s="4">
        <v>246530</v>
      </c>
      <c r="AZ11294" s="4">
        <v>461607</v>
      </c>
      <c r="BA11294" s="4" t="s">
        <v>30023</v>
      </c>
      <c r="BB11294" s="4" t="s">
        <v>30024</v>
      </c>
      <c r="BC11294" s="4">
        <v>40</v>
      </c>
      <c r="BD11294" t="str">
        <f>IF(AND(ADHOC!$G$15="",ADHOC!$S$4=""),"",IF(ADHOC!$G$15&lt;&gt;"",IF(ADHOC!$G$15=LEFT(Domein!$AS11294,LEN(ADHOC!$G$15)),MAX(Domein!BD$1:'Domein'!BD11293)+1,""),IF(ADHOC!$S$4=LEFT(Domein!$AS11294,LEN(ADHOC!$S$4)),MAX(Domein!BD$1:'Domein'!BD11293)+1,"")))</f>
        <v/>
      </c>
    </row>
    <row r="11295" spans="45:56" x14ac:dyDescent="0.2">
      <c r="AS11295" s="4" t="s">
        <v>4958</v>
      </c>
      <c r="AT11295" s="4" t="s">
        <v>4959</v>
      </c>
      <c r="AU11295" s="4" t="s">
        <v>456</v>
      </c>
      <c r="AV11295" s="4" t="s">
        <v>798</v>
      </c>
      <c r="AW11295" s="4" t="s">
        <v>724</v>
      </c>
      <c r="AX11295" s="4"/>
      <c r="AY11295" s="4">
        <v>246902</v>
      </c>
      <c r="AZ11295" s="4">
        <v>461359</v>
      </c>
      <c r="BA11295" s="4" t="s">
        <v>30025</v>
      </c>
      <c r="BB11295" s="4" t="s">
        <v>30026</v>
      </c>
      <c r="BC11295" s="4">
        <v>40</v>
      </c>
      <c r="BD11295" t="str">
        <f>IF(AND(ADHOC!$G$15="",ADHOC!$S$4=""),"",IF(ADHOC!$G$15&lt;&gt;"",IF(ADHOC!$G$15=LEFT(Domein!$AS11295,LEN(ADHOC!$G$15)),MAX(Domein!BD$1:'Domein'!BD11294)+1,""),IF(ADHOC!$S$4=LEFT(Domein!$AS11295,LEN(ADHOC!$S$4)),MAX(Domein!BD$1:'Domein'!BD11294)+1,"")))</f>
        <v/>
      </c>
    </row>
    <row r="11296" spans="45:56" x14ac:dyDescent="0.2">
      <c r="AS11296" s="4" t="s">
        <v>4960</v>
      </c>
      <c r="AT11296" s="4" t="s">
        <v>4961</v>
      </c>
      <c r="AU11296" s="4" t="s">
        <v>456</v>
      </c>
      <c r="AV11296" s="4" t="s">
        <v>798</v>
      </c>
      <c r="AW11296" s="4" t="s">
        <v>724</v>
      </c>
      <c r="AX11296" s="4"/>
      <c r="AY11296" s="4">
        <v>221336</v>
      </c>
      <c r="AZ11296" s="4">
        <v>433204</v>
      </c>
      <c r="BA11296" s="4" t="s">
        <v>30027</v>
      </c>
      <c r="BB11296" s="4" t="s">
        <v>30028</v>
      </c>
      <c r="BC11296" s="4">
        <v>40</v>
      </c>
      <c r="BD11296" t="str">
        <f>IF(AND(ADHOC!$G$15="",ADHOC!$S$4=""),"",IF(ADHOC!$G$15&lt;&gt;"",IF(ADHOC!$G$15=LEFT(Domein!$AS11296,LEN(ADHOC!$G$15)),MAX(Domein!BD$1:'Domein'!BD11295)+1,""),IF(ADHOC!$S$4=LEFT(Domein!$AS11296,LEN(ADHOC!$S$4)),MAX(Domein!BD$1:'Domein'!BD11295)+1,"")))</f>
        <v/>
      </c>
    </row>
    <row r="11297" spans="45:56" x14ac:dyDescent="0.2">
      <c r="AS11297" s="4" t="s">
        <v>4962</v>
      </c>
      <c r="AT11297" s="4" t="s">
        <v>4963</v>
      </c>
      <c r="AU11297" s="4" t="s">
        <v>456</v>
      </c>
      <c r="AV11297" s="4" t="s">
        <v>798</v>
      </c>
      <c r="AW11297" s="4" t="s">
        <v>724</v>
      </c>
      <c r="AX11297" s="4"/>
      <c r="AY11297" s="4">
        <v>220674</v>
      </c>
      <c r="AZ11297" s="4">
        <v>433109</v>
      </c>
      <c r="BA11297" s="4" t="s">
        <v>30029</v>
      </c>
      <c r="BB11297" s="4" t="s">
        <v>30030</v>
      </c>
      <c r="BC11297" s="4">
        <v>40</v>
      </c>
      <c r="BD11297" t="str">
        <f>IF(AND(ADHOC!$G$15="",ADHOC!$S$4=""),"",IF(ADHOC!$G$15&lt;&gt;"",IF(ADHOC!$G$15=LEFT(Domein!$AS11297,LEN(ADHOC!$G$15)),MAX(Domein!BD$1:'Domein'!BD11296)+1,""),IF(ADHOC!$S$4=LEFT(Domein!$AS11297,LEN(ADHOC!$S$4)),MAX(Domein!BD$1:'Domein'!BD11296)+1,"")))</f>
        <v/>
      </c>
    </row>
    <row r="11298" spans="45:56" x14ac:dyDescent="0.2">
      <c r="AS11298" s="4" t="s">
        <v>32374</v>
      </c>
      <c r="AT11298" s="4" t="s">
        <v>32375</v>
      </c>
      <c r="AU11298" s="4" t="s">
        <v>456</v>
      </c>
      <c r="AV11298" s="4" t="s">
        <v>800</v>
      </c>
      <c r="AW11298" s="4" t="s">
        <v>724</v>
      </c>
      <c r="AX11298" s="4"/>
      <c r="AY11298" s="4">
        <v>248343</v>
      </c>
      <c r="AZ11298" s="4">
        <v>459293</v>
      </c>
      <c r="BA11298" s="4" t="s">
        <v>32376</v>
      </c>
      <c r="BB11298" s="4" t="s">
        <v>32377</v>
      </c>
      <c r="BC11298" s="4">
        <v>40</v>
      </c>
      <c r="BD11298" t="str">
        <f>IF(AND(ADHOC!$G$15="",ADHOC!$S$4=""),"",IF(ADHOC!$G$15&lt;&gt;"",IF(ADHOC!$G$15=LEFT(Domein!$AS11298,LEN(ADHOC!$G$15)),MAX(Domein!BD$1:'Domein'!BD11297)+1,""),IF(ADHOC!$S$4=LEFT(Domein!$AS11298,LEN(ADHOC!$S$4)),MAX(Domein!BD$1:'Domein'!BD11297)+1,"")))</f>
        <v/>
      </c>
    </row>
    <row r="11299" spans="45:56" x14ac:dyDescent="0.2">
      <c r="AS11299" s="4" t="s">
        <v>4964</v>
      </c>
      <c r="AT11299" s="4" t="s">
        <v>4965</v>
      </c>
      <c r="AU11299" s="4" t="s">
        <v>456</v>
      </c>
      <c r="AV11299" s="4" t="s">
        <v>798</v>
      </c>
      <c r="AW11299" s="4" t="s">
        <v>724</v>
      </c>
      <c r="AX11299" s="4"/>
      <c r="AY11299" s="4">
        <v>238300</v>
      </c>
      <c r="AZ11299" s="4">
        <v>461000</v>
      </c>
      <c r="BA11299" s="4" t="s">
        <v>30031</v>
      </c>
      <c r="BB11299" s="4" t="s">
        <v>30032</v>
      </c>
      <c r="BC11299" s="4">
        <v>40</v>
      </c>
      <c r="BD11299" t="str">
        <f>IF(AND(ADHOC!$G$15="",ADHOC!$S$4=""),"",IF(ADHOC!$G$15&lt;&gt;"",IF(ADHOC!$G$15=LEFT(Domein!$AS11299,LEN(ADHOC!$G$15)),MAX(Domein!BD$1:'Domein'!BD11298)+1,""),IF(ADHOC!$S$4=LEFT(Domein!$AS11299,LEN(ADHOC!$S$4)),MAX(Domein!BD$1:'Domein'!BD11298)+1,"")))</f>
        <v/>
      </c>
    </row>
    <row r="11300" spans="45:56" x14ac:dyDescent="0.2">
      <c r="AS11300" s="4" t="s">
        <v>4966</v>
      </c>
      <c r="AT11300" s="4" t="s">
        <v>4967</v>
      </c>
      <c r="AU11300" s="4" t="s">
        <v>456</v>
      </c>
      <c r="AV11300" s="4" t="s">
        <v>798</v>
      </c>
      <c r="AW11300" s="4" t="s">
        <v>724</v>
      </c>
      <c r="AX11300" s="4"/>
      <c r="AY11300" s="4">
        <v>238550</v>
      </c>
      <c r="AZ11300" s="4">
        <v>461230</v>
      </c>
      <c r="BA11300" s="4" t="s">
        <v>30033</v>
      </c>
      <c r="BB11300" s="4" t="s">
        <v>30034</v>
      </c>
      <c r="BC11300" s="4">
        <v>40</v>
      </c>
      <c r="BD11300" t="str">
        <f>IF(AND(ADHOC!$G$15="",ADHOC!$S$4=""),"",IF(ADHOC!$G$15&lt;&gt;"",IF(ADHOC!$G$15=LEFT(Domein!$AS11300,LEN(ADHOC!$G$15)),MAX(Domein!BD$1:'Domein'!BD11299)+1,""),IF(ADHOC!$S$4=LEFT(Domein!$AS11300,LEN(ADHOC!$S$4)),MAX(Domein!BD$1:'Domein'!BD11299)+1,"")))</f>
        <v/>
      </c>
    </row>
    <row r="11301" spans="45:56" x14ac:dyDescent="0.2">
      <c r="AS11301" s="4" t="s">
        <v>4968</v>
      </c>
      <c r="AT11301" s="4" t="s">
        <v>4969</v>
      </c>
      <c r="AU11301" s="4" t="s">
        <v>456</v>
      </c>
      <c r="AV11301" s="4" t="s">
        <v>798</v>
      </c>
      <c r="AW11301" s="4" t="s">
        <v>724</v>
      </c>
      <c r="AX11301" s="4"/>
      <c r="AY11301" s="4">
        <v>238380</v>
      </c>
      <c r="AZ11301" s="4">
        <v>461240</v>
      </c>
      <c r="BA11301" s="4" t="s">
        <v>30035</v>
      </c>
      <c r="BB11301" s="4" t="s">
        <v>30036</v>
      </c>
      <c r="BC11301" s="4">
        <v>40</v>
      </c>
      <c r="BD11301" t="str">
        <f>IF(AND(ADHOC!$G$15="",ADHOC!$S$4=""),"",IF(ADHOC!$G$15&lt;&gt;"",IF(ADHOC!$G$15=LEFT(Domein!$AS11301,LEN(ADHOC!$G$15)),MAX(Domein!BD$1:'Domein'!BD11300)+1,""),IF(ADHOC!$S$4=LEFT(Domein!$AS11301,LEN(ADHOC!$S$4)),MAX(Domein!BD$1:'Domein'!BD11300)+1,"")))</f>
        <v/>
      </c>
    </row>
    <row r="11302" spans="45:56" x14ac:dyDescent="0.2">
      <c r="AS11302" s="4" t="s">
        <v>4970</v>
      </c>
      <c r="AT11302" s="4" t="s">
        <v>4971</v>
      </c>
      <c r="AU11302" s="4" t="s">
        <v>456</v>
      </c>
      <c r="AV11302" s="4" t="s">
        <v>798</v>
      </c>
      <c r="AW11302" s="4" t="s">
        <v>724</v>
      </c>
      <c r="AX11302" s="4"/>
      <c r="AY11302" s="4">
        <v>238260</v>
      </c>
      <c r="AZ11302" s="4">
        <v>461120</v>
      </c>
      <c r="BA11302" s="4" t="s">
        <v>30037</v>
      </c>
      <c r="BB11302" s="4" t="s">
        <v>30038</v>
      </c>
      <c r="BC11302" s="4">
        <v>40</v>
      </c>
      <c r="BD11302" t="str">
        <f>IF(AND(ADHOC!$G$15="",ADHOC!$S$4=""),"",IF(ADHOC!$G$15&lt;&gt;"",IF(ADHOC!$G$15=LEFT(Domein!$AS11302,LEN(ADHOC!$G$15)),MAX(Domein!BD$1:'Domein'!BD11301)+1,""),IF(ADHOC!$S$4=LEFT(Domein!$AS11302,LEN(ADHOC!$S$4)),MAX(Domein!BD$1:'Domein'!BD11301)+1,"")))</f>
        <v/>
      </c>
    </row>
    <row r="11303" spans="45:56" x14ac:dyDescent="0.2">
      <c r="AS11303" s="4" t="s">
        <v>4972</v>
      </c>
      <c r="AT11303" s="4" t="s">
        <v>4973</v>
      </c>
      <c r="AU11303" s="4" t="s">
        <v>456</v>
      </c>
      <c r="AV11303" s="4" t="s">
        <v>798</v>
      </c>
      <c r="AW11303" s="4" t="s">
        <v>724</v>
      </c>
      <c r="AX11303" s="4"/>
      <c r="AY11303" s="4">
        <v>237764</v>
      </c>
      <c r="AZ11303" s="4">
        <v>460727</v>
      </c>
      <c r="BA11303" s="4" t="s">
        <v>30039</v>
      </c>
      <c r="BB11303" s="4" t="s">
        <v>30040</v>
      </c>
      <c r="BC11303" s="4">
        <v>40</v>
      </c>
      <c r="BD11303" t="str">
        <f>IF(AND(ADHOC!$G$15="",ADHOC!$S$4=""),"",IF(ADHOC!$G$15&lt;&gt;"",IF(ADHOC!$G$15=LEFT(Domein!$AS11303,LEN(ADHOC!$G$15)),MAX(Domein!BD$1:'Domein'!BD11302)+1,""),IF(ADHOC!$S$4=LEFT(Domein!$AS11303,LEN(ADHOC!$S$4)),MAX(Domein!BD$1:'Domein'!BD11302)+1,"")))</f>
        <v/>
      </c>
    </row>
    <row r="11304" spans="45:56" x14ac:dyDescent="0.2">
      <c r="AS11304" s="4" t="s">
        <v>4974</v>
      </c>
      <c r="AT11304" s="4" t="s">
        <v>4975</v>
      </c>
      <c r="AU11304" s="4" t="s">
        <v>456</v>
      </c>
      <c r="AV11304" s="4" t="s">
        <v>798</v>
      </c>
      <c r="AW11304" s="4" t="s">
        <v>724</v>
      </c>
      <c r="AX11304" s="4"/>
      <c r="AY11304" s="4">
        <v>196980</v>
      </c>
      <c r="AZ11304" s="4">
        <v>442312</v>
      </c>
      <c r="BA11304" s="4" t="s">
        <v>30041</v>
      </c>
      <c r="BB11304" s="4" t="s">
        <v>30042</v>
      </c>
      <c r="BC11304" s="4">
        <v>40</v>
      </c>
      <c r="BD11304" t="str">
        <f>IF(AND(ADHOC!$G$15="",ADHOC!$S$4=""),"",IF(ADHOC!$G$15&lt;&gt;"",IF(ADHOC!$G$15=LEFT(Domein!$AS11304,LEN(ADHOC!$G$15)),MAX(Domein!BD$1:'Domein'!BD11303)+1,""),IF(ADHOC!$S$4=LEFT(Domein!$AS11304,LEN(ADHOC!$S$4)),MAX(Domein!BD$1:'Domein'!BD11303)+1,"")))</f>
        <v/>
      </c>
    </row>
    <row r="11305" spans="45:56" x14ac:dyDescent="0.2">
      <c r="AS11305" s="4" t="s">
        <v>4976</v>
      </c>
      <c r="AT11305" s="4" t="s">
        <v>4977</v>
      </c>
      <c r="AU11305" s="4" t="s">
        <v>456</v>
      </c>
      <c r="AV11305" s="4" t="s">
        <v>798</v>
      </c>
      <c r="AW11305" s="4" t="s">
        <v>724</v>
      </c>
      <c r="AX11305" s="4"/>
      <c r="AY11305" s="4">
        <v>196659</v>
      </c>
      <c r="AZ11305" s="4">
        <v>442502</v>
      </c>
      <c r="BA11305" s="4" t="s">
        <v>30043</v>
      </c>
      <c r="BB11305" s="4" t="s">
        <v>30044</v>
      </c>
      <c r="BC11305" s="4">
        <v>40</v>
      </c>
      <c r="BD11305" t="str">
        <f>IF(AND(ADHOC!$G$15="",ADHOC!$S$4=""),"",IF(ADHOC!$G$15&lt;&gt;"",IF(ADHOC!$G$15=LEFT(Domein!$AS11305,LEN(ADHOC!$G$15)),MAX(Domein!BD$1:'Domein'!BD11304)+1,""),IF(ADHOC!$S$4=LEFT(Domein!$AS11305,LEN(ADHOC!$S$4)),MAX(Domein!BD$1:'Domein'!BD11304)+1,"")))</f>
        <v/>
      </c>
    </row>
    <row r="11306" spans="45:56" x14ac:dyDescent="0.2">
      <c r="AS11306" s="4" t="s">
        <v>4978</v>
      </c>
      <c r="AT11306" s="4" t="s">
        <v>4979</v>
      </c>
      <c r="AU11306" s="4" t="s">
        <v>456</v>
      </c>
      <c r="AV11306" s="4" t="s">
        <v>798</v>
      </c>
      <c r="AW11306" s="4" t="s">
        <v>724</v>
      </c>
      <c r="AX11306" s="4"/>
      <c r="AY11306" s="4">
        <v>197121</v>
      </c>
      <c r="AZ11306" s="4">
        <v>442225</v>
      </c>
      <c r="BA11306" s="4" t="s">
        <v>30045</v>
      </c>
      <c r="BB11306" s="4" t="s">
        <v>30046</v>
      </c>
      <c r="BC11306" s="4">
        <v>40</v>
      </c>
      <c r="BD11306" t="str">
        <f>IF(AND(ADHOC!$G$15="",ADHOC!$S$4=""),"",IF(ADHOC!$G$15&lt;&gt;"",IF(ADHOC!$G$15=LEFT(Domein!$AS11306,LEN(ADHOC!$G$15)),MAX(Domein!BD$1:'Domein'!BD11305)+1,""),IF(ADHOC!$S$4=LEFT(Domein!$AS11306,LEN(ADHOC!$S$4)),MAX(Domein!BD$1:'Domein'!BD11305)+1,"")))</f>
        <v/>
      </c>
    </row>
    <row r="11307" spans="45:56" x14ac:dyDescent="0.2">
      <c r="AS11307" s="4" t="s">
        <v>4980</v>
      </c>
      <c r="AT11307" s="4" t="s">
        <v>4981</v>
      </c>
      <c r="AU11307" s="4" t="s">
        <v>456</v>
      </c>
      <c r="AV11307" s="4" t="s">
        <v>798</v>
      </c>
      <c r="AW11307" s="4" t="s">
        <v>724</v>
      </c>
      <c r="AX11307" s="4"/>
      <c r="AY11307" s="4">
        <v>197386</v>
      </c>
      <c r="AZ11307" s="4">
        <v>442073</v>
      </c>
      <c r="BA11307" s="4" t="s">
        <v>30047</v>
      </c>
      <c r="BB11307" s="4" t="s">
        <v>30048</v>
      </c>
      <c r="BC11307" s="4">
        <v>40</v>
      </c>
      <c r="BD11307" t="str">
        <f>IF(AND(ADHOC!$G$15="",ADHOC!$S$4=""),"",IF(ADHOC!$G$15&lt;&gt;"",IF(ADHOC!$G$15=LEFT(Domein!$AS11307,LEN(ADHOC!$G$15)),MAX(Domein!BD$1:'Domein'!BD11306)+1,""),IF(ADHOC!$S$4=LEFT(Domein!$AS11307,LEN(ADHOC!$S$4)),MAX(Domein!BD$1:'Domein'!BD11306)+1,"")))</f>
        <v/>
      </c>
    </row>
    <row r="11308" spans="45:56" x14ac:dyDescent="0.2">
      <c r="AS11308" s="4" t="s">
        <v>4982</v>
      </c>
      <c r="AT11308" s="4" t="s">
        <v>4983</v>
      </c>
      <c r="AU11308" s="4" t="s">
        <v>456</v>
      </c>
      <c r="AV11308" s="4" t="s">
        <v>798</v>
      </c>
      <c r="AW11308" s="4" t="s">
        <v>724</v>
      </c>
      <c r="AX11308" s="4"/>
      <c r="AY11308" s="4">
        <v>196730</v>
      </c>
      <c r="AZ11308" s="4">
        <v>441637</v>
      </c>
      <c r="BA11308" s="4" t="s">
        <v>30049</v>
      </c>
      <c r="BB11308" s="4" t="s">
        <v>30050</v>
      </c>
      <c r="BC11308" s="4">
        <v>40</v>
      </c>
      <c r="BD11308" t="str">
        <f>IF(AND(ADHOC!$G$15="",ADHOC!$S$4=""),"",IF(ADHOC!$G$15&lt;&gt;"",IF(ADHOC!$G$15=LEFT(Domein!$AS11308,LEN(ADHOC!$G$15)),MAX(Domein!BD$1:'Domein'!BD11307)+1,""),IF(ADHOC!$S$4=LEFT(Domein!$AS11308,LEN(ADHOC!$S$4)),MAX(Domein!BD$1:'Domein'!BD11307)+1,"")))</f>
        <v/>
      </c>
    </row>
    <row r="11309" spans="45:56" x14ac:dyDescent="0.2">
      <c r="AS11309" s="4" t="s">
        <v>4984</v>
      </c>
      <c r="AT11309" s="4" t="s">
        <v>4985</v>
      </c>
      <c r="AU11309" s="4" t="s">
        <v>456</v>
      </c>
      <c r="AV11309" s="4" t="s">
        <v>798</v>
      </c>
      <c r="AW11309" s="4" t="s">
        <v>724</v>
      </c>
      <c r="AX11309" s="4"/>
      <c r="AY11309" s="4">
        <v>237213</v>
      </c>
      <c r="AZ11309" s="4">
        <v>446449</v>
      </c>
      <c r="BA11309" s="4" t="s">
        <v>30051</v>
      </c>
      <c r="BB11309" s="4" t="s">
        <v>30052</v>
      </c>
      <c r="BC11309" s="4">
        <v>40</v>
      </c>
      <c r="BD11309" t="str">
        <f>IF(AND(ADHOC!$G$15="",ADHOC!$S$4=""),"",IF(ADHOC!$G$15&lt;&gt;"",IF(ADHOC!$G$15=LEFT(Domein!$AS11309,LEN(ADHOC!$G$15)),MAX(Domein!BD$1:'Domein'!BD11308)+1,""),IF(ADHOC!$S$4=LEFT(Domein!$AS11309,LEN(ADHOC!$S$4)),MAX(Domein!BD$1:'Domein'!BD11308)+1,"")))</f>
        <v/>
      </c>
    </row>
    <row r="11310" spans="45:56" x14ac:dyDescent="0.2">
      <c r="AS11310" s="4" t="s">
        <v>4986</v>
      </c>
      <c r="AT11310" s="4" t="s">
        <v>7179</v>
      </c>
      <c r="AU11310" s="4" t="s">
        <v>456</v>
      </c>
      <c r="AV11310" s="4" t="s">
        <v>798</v>
      </c>
      <c r="AW11310" s="4" t="s">
        <v>724</v>
      </c>
      <c r="AX11310" s="4"/>
      <c r="AY11310" s="4">
        <v>234793</v>
      </c>
      <c r="AZ11310" s="4">
        <v>448142</v>
      </c>
      <c r="BA11310" s="4" t="s">
        <v>30053</v>
      </c>
      <c r="BB11310" s="4" t="s">
        <v>30054</v>
      </c>
      <c r="BC11310" s="4">
        <v>40</v>
      </c>
      <c r="BD11310" t="str">
        <f>IF(AND(ADHOC!$G$15="",ADHOC!$S$4=""),"",IF(ADHOC!$G$15&lt;&gt;"",IF(ADHOC!$G$15=LEFT(Domein!$AS11310,LEN(ADHOC!$G$15)),MAX(Domein!BD$1:'Domein'!BD11309)+1,""),IF(ADHOC!$S$4=LEFT(Domein!$AS11310,LEN(ADHOC!$S$4)),MAX(Domein!BD$1:'Domein'!BD11309)+1,"")))</f>
        <v/>
      </c>
    </row>
    <row r="11311" spans="45:56" x14ac:dyDescent="0.2">
      <c r="AS11311" s="4" t="s">
        <v>4987</v>
      </c>
      <c r="AT11311" s="4" t="s">
        <v>4988</v>
      </c>
      <c r="AU11311" s="4" t="s">
        <v>456</v>
      </c>
      <c r="AV11311" s="4" t="s">
        <v>798</v>
      </c>
      <c r="AW11311" s="4" t="s">
        <v>724</v>
      </c>
      <c r="AX11311" s="4"/>
      <c r="AY11311" s="4">
        <v>236780</v>
      </c>
      <c r="AZ11311" s="4">
        <v>445880</v>
      </c>
      <c r="BA11311" s="4" t="s">
        <v>30055</v>
      </c>
      <c r="BB11311" s="4" t="s">
        <v>30056</v>
      </c>
      <c r="BC11311" s="4">
        <v>40</v>
      </c>
      <c r="BD11311" t="str">
        <f>IF(AND(ADHOC!$G$15="",ADHOC!$S$4=""),"",IF(ADHOC!$G$15&lt;&gt;"",IF(ADHOC!$G$15=LEFT(Domein!$AS11311,LEN(ADHOC!$G$15)),MAX(Domein!BD$1:'Domein'!BD11310)+1,""),IF(ADHOC!$S$4=LEFT(Domein!$AS11311,LEN(ADHOC!$S$4)),MAX(Domein!BD$1:'Domein'!BD11310)+1,"")))</f>
        <v/>
      </c>
    </row>
    <row r="11312" spans="45:56" x14ac:dyDescent="0.2">
      <c r="AS11312" s="4" t="s">
        <v>4989</v>
      </c>
      <c r="AT11312" s="4" t="s">
        <v>4990</v>
      </c>
      <c r="AU11312" s="4" t="s">
        <v>456</v>
      </c>
      <c r="AV11312" s="4" t="s">
        <v>798</v>
      </c>
      <c r="AW11312" s="4" t="s">
        <v>724</v>
      </c>
      <c r="AX11312" s="4"/>
      <c r="AY11312" s="4">
        <v>236660</v>
      </c>
      <c r="AZ11312" s="4">
        <v>446240</v>
      </c>
      <c r="BA11312" s="4" t="s">
        <v>30057</v>
      </c>
      <c r="BB11312" s="4" t="s">
        <v>30058</v>
      </c>
      <c r="BC11312" s="4">
        <v>40</v>
      </c>
      <c r="BD11312" t="str">
        <f>IF(AND(ADHOC!$G$15="",ADHOC!$S$4=""),"",IF(ADHOC!$G$15&lt;&gt;"",IF(ADHOC!$G$15=LEFT(Domein!$AS11312,LEN(ADHOC!$G$15)),MAX(Domein!BD$1:'Domein'!BD11311)+1,""),IF(ADHOC!$S$4=LEFT(Domein!$AS11312,LEN(ADHOC!$S$4)),MAX(Domein!BD$1:'Domein'!BD11311)+1,"")))</f>
        <v/>
      </c>
    </row>
    <row r="11313" spans="45:56" x14ac:dyDescent="0.2">
      <c r="AS11313" s="4" t="s">
        <v>21062</v>
      </c>
      <c r="AT11313" s="4" t="s">
        <v>21063</v>
      </c>
      <c r="AU11313" s="4" t="s">
        <v>456</v>
      </c>
      <c r="AV11313" s="4" t="s">
        <v>21010</v>
      </c>
      <c r="AW11313" s="4" t="s">
        <v>724</v>
      </c>
      <c r="AX11313" s="4"/>
      <c r="AY11313" s="4">
        <v>235315</v>
      </c>
      <c r="AZ11313" s="4">
        <v>447922</v>
      </c>
      <c r="BA11313" s="4" t="s">
        <v>30059</v>
      </c>
      <c r="BB11313" s="4" t="s">
        <v>30060</v>
      </c>
      <c r="BC11313" s="4">
        <v>40</v>
      </c>
      <c r="BD11313" t="str">
        <f>IF(AND(ADHOC!$G$15="",ADHOC!$S$4=""),"",IF(ADHOC!$G$15&lt;&gt;"",IF(ADHOC!$G$15=LEFT(Domein!$AS11313,LEN(ADHOC!$G$15)),MAX(Domein!BD$1:'Domein'!BD11312)+1,""),IF(ADHOC!$S$4=LEFT(Domein!$AS11313,LEN(ADHOC!$S$4)),MAX(Domein!BD$1:'Domein'!BD11312)+1,"")))</f>
        <v/>
      </c>
    </row>
    <row r="11314" spans="45:56" x14ac:dyDescent="0.2">
      <c r="AS11314" s="4" t="s">
        <v>35731</v>
      </c>
      <c r="AT11314" s="4" t="s">
        <v>35732</v>
      </c>
      <c r="AU11314" s="4" t="s">
        <v>456</v>
      </c>
      <c r="AV11314" s="4" t="s">
        <v>21010</v>
      </c>
      <c r="AW11314" s="4" t="s">
        <v>724</v>
      </c>
      <c r="AX11314" s="4"/>
      <c r="AY11314" s="4">
        <v>236622</v>
      </c>
      <c r="AZ11314" s="4">
        <v>446350</v>
      </c>
      <c r="BA11314" s="4" t="s">
        <v>35733</v>
      </c>
      <c r="BB11314" s="4" t="s">
        <v>35734</v>
      </c>
      <c r="BC11314" s="4">
        <v>40</v>
      </c>
      <c r="BD11314" t="str">
        <f>IF(AND(ADHOC!$G$15="",ADHOC!$S$4=""),"",IF(ADHOC!$G$15&lt;&gt;"",IF(ADHOC!$G$15=LEFT(Domein!$AS11314,LEN(ADHOC!$G$15)),MAX(Domein!BD$1:'Domein'!BD11313)+1,""),IF(ADHOC!$S$4=LEFT(Domein!$AS11314,LEN(ADHOC!$S$4)),MAX(Domein!BD$1:'Domein'!BD11313)+1,"")))</f>
        <v/>
      </c>
    </row>
    <row r="11315" spans="45:56" x14ac:dyDescent="0.2">
      <c r="AS11315" s="4" t="s">
        <v>4991</v>
      </c>
      <c r="AT11315" s="4" t="s">
        <v>4992</v>
      </c>
      <c r="AU11315" s="4" t="s">
        <v>456</v>
      </c>
      <c r="AV11315" s="4" t="s">
        <v>798</v>
      </c>
      <c r="AW11315" s="4" t="s">
        <v>724</v>
      </c>
      <c r="AX11315" s="4"/>
      <c r="AY11315" s="4">
        <v>250200</v>
      </c>
      <c r="AZ11315" s="4">
        <v>437900</v>
      </c>
      <c r="BA11315" s="4" t="s">
        <v>30061</v>
      </c>
      <c r="BB11315" s="4" t="s">
        <v>30062</v>
      </c>
      <c r="BC11315" s="4">
        <v>40</v>
      </c>
      <c r="BD11315" t="str">
        <f>IF(AND(ADHOC!$G$15="",ADHOC!$S$4=""),"",IF(ADHOC!$G$15&lt;&gt;"",IF(ADHOC!$G$15=LEFT(Domein!$AS11315,LEN(ADHOC!$G$15)),MAX(Domein!BD$1:'Domein'!BD11314)+1,""),IF(ADHOC!$S$4=LEFT(Domein!$AS11315,LEN(ADHOC!$S$4)),MAX(Domein!BD$1:'Domein'!BD11314)+1,"")))</f>
        <v/>
      </c>
    </row>
    <row r="11316" spans="45:56" x14ac:dyDescent="0.2">
      <c r="AS11316" s="4" t="s">
        <v>4993</v>
      </c>
      <c r="AT11316" s="4" t="s">
        <v>4994</v>
      </c>
      <c r="AU11316" s="4" t="s">
        <v>456</v>
      </c>
      <c r="AV11316" s="4" t="s">
        <v>798</v>
      </c>
      <c r="AW11316" s="4" t="s">
        <v>724</v>
      </c>
      <c r="AX11316" s="4"/>
      <c r="AY11316" s="4">
        <v>195570</v>
      </c>
      <c r="AZ11316" s="4">
        <v>441360</v>
      </c>
      <c r="BA11316" s="4" t="s">
        <v>30063</v>
      </c>
      <c r="BB11316" s="4" t="s">
        <v>30064</v>
      </c>
      <c r="BC11316" s="4">
        <v>40</v>
      </c>
      <c r="BD11316" t="str">
        <f>IF(AND(ADHOC!$G$15="",ADHOC!$S$4=""),"",IF(ADHOC!$G$15&lt;&gt;"",IF(ADHOC!$G$15=LEFT(Domein!$AS11316,LEN(ADHOC!$G$15)),MAX(Domein!BD$1:'Domein'!BD11315)+1,""),IF(ADHOC!$S$4=LEFT(Domein!$AS11316,LEN(ADHOC!$S$4)),MAX(Domein!BD$1:'Domein'!BD11315)+1,"")))</f>
        <v/>
      </c>
    </row>
    <row r="11317" spans="45:56" x14ac:dyDescent="0.2">
      <c r="AS11317" s="4" t="s">
        <v>4995</v>
      </c>
      <c r="AT11317" s="4" t="s">
        <v>4996</v>
      </c>
      <c r="AU11317" s="4" t="s">
        <v>456</v>
      </c>
      <c r="AV11317" s="4" t="s">
        <v>798</v>
      </c>
      <c r="AW11317" s="4" t="s">
        <v>724</v>
      </c>
      <c r="AX11317" s="4"/>
      <c r="AY11317" s="4">
        <v>204723</v>
      </c>
      <c r="AZ11317" s="4">
        <v>439312</v>
      </c>
      <c r="BA11317" s="4" t="s">
        <v>30065</v>
      </c>
      <c r="BB11317" s="4" t="s">
        <v>30066</v>
      </c>
      <c r="BC11317" s="4">
        <v>40</v>
      </c>
      <c r="BD11317" t="str">
        <f>IF(AND(ADHOC!$G$15="",ADHOC!$S$4=""),"",IF(ADHOC!$G$15&lt;&gt;"",IF(ADHOC!$G$15=LEFT(Domein!$AS11317,LEN(ADHOC!$G$15)),MAX(Domein!BD$1:'Domein'!BD11316)+1,""),IF(ADHOC!$S$4=LEFT(Domein!$AS11317,LEN(ADHOC!$S$4)),MAX(Domein!BD$1:'Domein'!BD11316)+1,"")))</f>
        <v/>
      </c>
    </row>
    <row r="11318" spans="45:56" x14ac:dyDescent="0.2">
      <c r="AS11318" s="4" t="s">
        <v>21064</v>
      </c>
      <c r="AT11318" s="4" t="s">
        <v>21065</v>
      </c>
      <c r="AU11318" s="4" t="s">
        <v>456</v>
      </c>
      <c r="AV11318" s="4" t="s">
        <v>21010</v>
      </c>
      <c r="AW11318" s="4" t="s">
        <v>724</v>
      </c>
      <c r="AX11318" s="4"/>
      <c r="AY11318" s="4">
        <v>234475</v>
      </c>
      <c r="AZ11318" s="4">
        <v>451197</v>
      </c>
      <c r="BA11318" s="4" t="s">
        <v>30067</v>
      </c>
      <c r="BB11318" s="4" t="s">
        <v>30068</v>
      </c>
      <c r="BC11318" s="4">
        <v>40</v>
      </c>
      <c r="BD11318" t="str">
        <f>IF(AND(ADHOC!$G$15="",ADHOC!$S$4=""),"",IF(ADHOC!$G$15&lt;&gt;"",IF(ADHOC!$G$15=LEFT(Domein!$AS11318,LEN(ADHOC!$G$15)),MAX(Domein!BD$1:'Domein'!BD11317)+1,""),IF(ADHOC!$S$4=LEFT(Domein!$AS11318,LEN(ADHOC!$S$4)),MAX(Domein!BD$1:'Domein'!BD11317)+1,"")))</f>
        <v/>
      </c>
    </row>
    <row r="11319" spans="45:56" x14ac:dyDescent="0.2">
      <c r="AS11319" s="4" t="s">
        <v>21066</v>
      </c>
      <c r="AT11319" s="4" t="s">
        <v>21067</v>
      </c>
      <c r="AU11319" s="4" t="s">
        <v>456</v>
      </c>
      <c r="AV11319" s="4" t="s">
        <v>21010</v>
      </c>
      <c r="AW11319" s="4" t="s">
        <v>724</v>
      </c>
      <c r="AX11319" s="4"/>
      <c r="AY11319" s="4">
        <v>236058</v>
      </c>
      <c r="AZ11319" s="4">
        <v>449828</v>
      </c>
      <c r="BA11319" s="4" t="s">
        <v>30069</v>
      </c>
      <c r="BB11319" s="4" t="s">
        <v>30070</v>
      </c>
      <c r="BC11319" s="4">
        <v>40</v>
      </c>
      <c r="BD11319" t="str">
        <f>IF(AND(ADHOC!$G$15="",ADHOC!$S$4=""),"",IF(ADHOC!$G$15&lt;&gt;"",IF(ADHOC!$G$15=LEFT(Domein!$AS11319,LEN(ADHOC!$G$15)),MAX(Domein!BD$1:'Domein'!BD11318)+1,""),IF(ADHOC!$S$4=LEFT(Domein!$AS11319,LEN(ADHOC!$S$4)),MAX(Domein!BD$1:'Domein'!BD11318)+1,"")))</f>
        <v/>
      </c>
    </row>
    <row r="11320" spans="45:56" x14ac:dyDescent="0.2">
      <c r="AS11320" s="4" t="s">
        <v>21068</v>
      </c>
      <c r="AT11320" s="4" t="s">
        <v>21069</v>
      </c>
      <c r="AU11320" s="4" t="s">
        <v>456</v>
      </c>
      <c r="AV11320" s="4" t="s">
        <v>21010</v>
      </c>
      <c r="AW11320" s="4" t="s">
        <v>724</v>
      </c>
      <c r="AX11320" s="4"/>
      <c r="AY11320" s="4">
        <v>235477</v>
      </c>
      <c r="AZ11320" s="4">
        <v>450618</v>
      </c>
      <c r="BA11320" s="4" t="s">
        <v>30071</v>
      </c>
      <c r="BB11320" s="4" t="s">
        <v>30072</v>
      </c>
      <c r="BC11320" s="4">
        <v>40</v>
      </c>
      <c r="BD11320" t="str">
        <f>IF(AND(ADHOC!$G$15="",ADHOC!$S$4=""),"",IF(ADHOC!$G$15&lt;&gt;"",IF(ADHOC!$G$15=LEFT(Domein!$AS11320,LEN(ADHOC!$G$15)),MAX(Domein!BD$1:'Domein'!BD11319)+1,""),IF(ADHOC!$S$4=LEFT(Domein!$AS11320,LEN(ADHOC!$S$4)),MAX(Domein!BD$1:'Domein'!BD11319)+1,"")))</f>
        <v/>
      </c>
    </row>
    <row r="11321" spans="45:56" x14ac:dyDescent="0.2">
      <c r="AS11321" s="4" t="s">
        <v>32516</v>
      </c>
      <c r="AT11321" s="4" t="s">
        <v>35735</v>
      </c>
      <c r="AU11321" s="4" t="s">
        <v>456</v>
      </c>
      <c r="AV11321" s="4" t="s">
        <v>21010</v>
      </c>
      <c r="AW11321" s="4" t="s">
        <v>724</v>
      </c>
      <c r="AX11321" s="4"/>
      <c r="AY11321" s="4">
        <v>236318</v>
      </c>
      <c r="AZ11321" s="4">
        <v>445986</v>
      </c>
      <c r="BA11321" s="4" t="s">
        <v>32517</v>
      </c>
      <c r="BB11321" s="4" t="s">
        <v>25329</v>
      </c>
      <c r="BC11321" s="4">
        <v>40</v>
      </c>
      <c r="BD11321" t="str">
        <f>IF(AND(ADHOC!$G$15="",ADHOC!$S$4=""),"",IF(ADHOC!$G$15&lt;&gt;"",IF(ADHOC!$G$15=LEFT(Domein!$AS11321,LEN(ADHOC!$G$15)),MAX(Domein!BD$1:'Domein'!BD11320)+1,""),IF(ADHOC!$S$4=LEFT(Domein!$AS11321,LEN(ADHOC!$S$4)),MAX(Domein!BD$1:'Domein'!BD11320)+1,"")))</f>
        <v/>
      </c>
    </row>
    <row r="11322" spans="45:56" x14ac:dyDescent="0.2">
      <c r="AS11322" s="4" t="s">
        <v>4997</v>
      </c>
      <c r="AT11322" s="4" t="s">
        <v>4256</v>
      </c>
      <c r="AU11322" s="4" t="s">
        <v>456</v>
      </c>
      <c r="AV11322" s="4" t="s">
        <v>798</v>
      </c>
      <c r="AW11322" s="4" t="s">
        <v>724</v>
      </c>
      <c r="AX11322" s="4"/>
      <c r="AY11322" s="4">
        <v>234378</v>
      </c>
      <c r="AZ11322" s="4">
        <v>447374</v>
      </c>
      <c r="BA11322" s="4" t="s">
        <v>30073</v>
      </c>
      <c r="BB11322" s="4" t="s">
        <v>30074</v>
      </c>
      <c r="BC11322" s="4">
        <v>40</v>
      </c>
      <c r="BD11322" t="str">
        <f>IF(AND(ADHOC!$G$15="",ADHOC!$S$4=""),"",IF(ADHOC!$G$15&lt;&gt;"",IF(ADHOC!$G$15=LEFT(Domein!$AS11322,LEN(ADHOC!$G$15)),MAX(Domein!BD$1:'Domein'!BD11321)+1,""),IF(ADHOC!$S$4=LEFT(Domein!$AS11322,LEN(ADHOC!$S$4)),MAX(Domein!BD$1:'Domein'!BD11321)+1,"")))</f>
        <v/>
      </c>
    </row>
    <row r="11323" spans="45:56" x14ac:dyDescent="0.2">
      <c r="AS11323" s="4" t="s">
        <v>32518</v>
      </c>
      <c r="AT11323" s="4" t="s">
        <v>15576</v>
      </c>
      <c r="AU11323" s="4" t="s">
        <v>456</v>
      </c>
      <c r="AV11323" s="4" t="s">
        <v>799</v>
      </c>
      <c r="AW11323" s="4" t="s">
        <v>724</v>
      </c>
      <c r="AX11323" s="4"/>
      <c r="AY11323" s="4">
        <v>236250</v>
      </c>
      <c r="AZ11323" s="4">
        <v>445265</v>
      </c>
      <c r="BA11323" s="4" t="s">
        <v>32519</v>
      </c>
      <c r="BB11323" s="4" t="s">
        <v>32520</v>
      </c>
      <c r="BC11323" s="4">
        <v>40</v>
      </c>
      <c r="BD11323" t="str">
        <f>IF(AND(ADHOC!$G$15="",ADHOC!$S$4=""),"",IF(ADHOC!$G$15&lt;&gt;"",IF(ADHOC!$G$15=LEFT(Domein!$AS11323,LEN(ADHOC!$G$15)),MAX(Domein!BD$1:'Domein'!BD11322)+1,""),IF(ADHOC!$S$4=LEFT(Domein!$AS11323,LEN(ADHOC!$S$4)),MAX(Domein!BD$1:'Domein'!BD11322)+1,"")))</f>
        <v/>
      </c>
    </row>
    <row r="11324" spans="45:56" x14ac:dyDescent="0.2">
      <c r="AS11324" s="4" t="s">
        <v>32521</v>
      </c>
      <c r="AT11324" s="4" t="s">
        <v>15578</v>
      </c>
      <c r="AU11324" s="4" t="s">
        <v>456</v>
      </c>
      <c r="AV11324" s="4" t="s">
        <v>799</v>
      </c>
      <c r="AW11324" s="4" t="s">
        <v>724</v>
      </c>
      <c r="AX11324" s="4"/>
      <c r="AY11324" s="4">
        <v>236291</v>
      </c>
      <c r="AZ11324" s="4">
        <v>445748</v>
      </c>
      <c r="BA11324" s="4" t="s">
        <v>32522</v>
      </c>
      <c r="BB11324" s="4" t="s">
        <v>32523</v>
      </c>
      <c r="BC11324" s="4">
        <v>40</v>
      </c>
      <c r="BD11324" t="str">
        <f>IF(AND(ADHOC!$G$15="",ADHOC!$S$4=""),"",IF(ADHOC!$G$15&lt;&gt;"",IF(ADHOC!$G$15=LEFT(Domein!$AS11324,LEN(ADHOC!$G$15)),MAX(Domein!BD$1:'Domein'!BD11323)+1,""),IF(ADHOC!$S$4=LEFT(Domein!$AS11324,LEN(ADHOC!$S$4)),MAX(Domein!BD$1:'Domein'!BD11323)+1,"")))</f>
        <v/>
      </c>
    </row>
    <row r="11325" spans="45:56" x14ac:dyDescent="0.2">
      <c r="AS11325" s="4" t="s">
        <v>35736</v>
      </c>
      <c r="AT11325" s="4" t="s">
        <v>35737</v>
      </c>
      <c r="AU11325" s="4" t="s">
        <v>456</v>
      </c>
      <c r="AV11325" s="4" t="s">
        <v>21010</v>
      </c>
      <c r="AW11325" s="4" t="s">
        <v>724</v>
      </c>
      <c r="AX11325" s="4"/>
      <c r="AY11325" s="4">
        <v>235434</v>
      </c>
      <c r="AZ11325" s="4">
        <v>446542</v>
      </c>
      <c r="BA11325" s="4" t="s">
        <v>35738</v>
      </c>
      <c r="BB11325" s="4" t="s">
        <v>35739</v>
      </c>
      <c r="BC11325" s="4">
        <v>40</v>
      </c>
      <c r="BD11325" t="str">
        <f>IF(AND(ADHOC!$G$15="",ADHOC!$S$4=""),"",IF(ADHOC!$G$15&lt;&gt;"",IF(ADHOC!$G$15=LEFT(Domein!$AS11325,LEN(ADHOC!$G$15)),MAX(Domein!BD$1:'Domein'!BD11324)+1,""),IF(ADHOC!$S$4=LEFT(Domein!$AS11325,LEN(ADHOC!$S$4)),MAX(Domein!BD$1:'Domein'!BD11324)+1,"")))</f>
        <v/>
      </c>
    </row>
    <row r="11326" spans="45:56" x14ac:dyDescent="0.2">
      <c r="AS11326" s="4" t="s">
        <v>4998</v>
      </c>
      <c r="AT11326" s="4" t="s">
        <v>4999</v>
      </c>
      <c r="AU11326" s="4" t="s">
        <v>456</v>
      </c>
      <c r="AV11326" s="4" t="s">
        <v>798</v>
      </c>
      <c r="AW11326" s="4" t="s">
        <v>724</v>
      </c>
      <c r="AX11326" s="4"/>
      <c r="AY11326" s="4">
        <v>250322</v>
      </c>
      <c r="AZ11326" s="4">
        <v>438955</v>
      </c>
      <c r="BA11326" s="4" t="s">
        <v>30075</v>
      </c>
      <c r="BB11326" s="4" t="s">
        <v>24860</v>
      </c>
      <c r="BC11326" s="4">
        <v>40</v>
      </c>
      <c r="BD11326" t="str">
        <f>IF(AND(ADHOC!$G$15="",ADHOC!$S$4=""),"",IF(ADHOC!$G$15&lt;&gt;"",IF(ADHOC!$G$15=LEFT(Domein!$AS11326,LEN(ADHOC!$G$15)),MAX(Domein!BD$1:'Domein'!BD11325)+1,""),IF(ADHOC!$S$4=LEFT(Domein!$AS11326,LEN(ADHOC!$S$4)),MAX(Domein!BD$1:'Domein'!BD11325)+1,"")))</f>
        <v/>
      </c>
    </row>
    <row r="11327" spans="45:56" x14ac:dyDescent="0.2">
      <c r="AS11327" s="4" t="s">
        <v>5000</v>
      </c>
      <c r="AT11327" s="4" t="s">
        <v>5001</v>
      </c>
      <c r="AU11327" s="4" t="s">
        <v>456</v>
      </c>
      <c r="AV11327" s="4" t="s">
        <v>798</v>
      </c>
      <c r="AW11327" s="4" t="s">
        <v>724</v>
      </c>
      <c r="AX11327" s="4"/>
      <c r="AY11327" s="4">
        <v>250391</v>
      </c>
      <c r="AZ11327" s="4">
        <v>439127</v>
      </c>
      <c r="BA11327" s="4" t="s">
        <v>30076</v>
      </c>
      <c r="BB11327" s="4" t="s">
        <v>30077</v>
      </c>
      <c r="BC11327" s="4">
        <v>40</v>
      </c>
      <c r="BD11327" t="str">
        <f>IF(AND(ADHOC!$G$15="",ADHOC!$S$4=""),"",IF(ADHOC!$G$15&lt;&gt;"",IF(ADHOC!$G$15=LEFT(Domein!$AS11327,LEN(ADHOC!$G$15)),MAX(Domein!BD$1:'Domein'!BD11326)+1,""),IF(ADHOC!$S$4=LEFT(Domein!$AS11327,LEN(ADHOC!$S$4)),MAX(Domein!BD$1:'Domein'!BD11326)+1,"")))</f>
        <v/>
      </c>
    </row>
    <row r="11328" spans="45:56" x14ac:dyDescent="0.2">
      <c r="AS11328" s="4" t="s">
        <v>5002</v>
      </c>
      <c r="AT11328" s="4" t="s">
        <v>5003</v>
      </c>
      <c r="AU11328" s="4" t="s">
        <v>456</v>
      </c>
      <c r="AV11328" s="4" t="s">
        <v>798</v>
      </c>
      <c r="AW11328" s="4" t="s">
        <v>724</v>
      </c>
      <c r="AX11328" s="4"/>
      <c r="AY11328" s="4">
        <v>250392</v>
      </c>
      <c r="AZ11328" s="4">
        <v>439469</v>
      </c>
      <c r="BA11328" s="4" t="s">
        <v>30078</v>
      </c>
      <c r="BB11328" s="4" t="s">
        <v>30079</v>
      </c>
      <c r="BC11328" s="4">
        <v>40</v>
      </c>
      <c r="BD11328" t="str">
        <f>IF(AND(ADHOC!$G$15="",ADHOC!$S$4=""),"",IF(ADHOC!$G$15&lt;&gt;"",IF(ADHOC!$G$15=LEFT(Domein!$AS11328,LEN(ADHOC!$G$15)),MAX(Domein!BD$1:'Domein'!BD11327)+1,""),IF(ADHOC!$S$4=LEFT(Domein!$AS11328,LEN(ADHOC!$S$4)),MAX(Domein!BD$1:'Domein'!BD11327)+1,"")))</f>
        <v/>
      </c>
    </row>
    <row r="11329" spans="45:56" x14ac:dyDescent="0.2">
      <c r="AS11329" s="4" t="s">
        <v>5004</v>
      </c>
      <c r="AT11329" s="4" t="s">
        <v>5005</v>
      </c>
      <c r="AU11329" s="4" t="s">
        <v>456</v>
      </c>
      <c r="AV11329" s="4" t="s">
        <v>798</v>
      </c>
      <c r="AW11329" s="4" t="s">
        <v>724</v>
      </c>
      <c r="AX11329" s="4"/>
      <c r="AY11329" s="4">
        <v>250014</v>
      </c>
      <c r="AZ11329" s="4">
        <v>438042</v>
      </c>
      <c r="BA11329" s="4" t="s">
        <v>30080</v>
      </c>
      <c r="BB11329" s="4" t="s">
        <v>28063</v>
      </c>
      <c r="BC11329" s="4">
        <v>40</v>
      </c>
      <c r="BD11329" t="str">
        <f>IF(AND(ADHOC!$G$15="",ADHOC!$S$4=""),"",IF(ADHOC!$G$15&lt;&gt;"",IF(ADHOC!$G$15=LEFT(Domein!$AS11329,LEN(ADHOC!$G$15)),MAX(Domein!BD$1:'Domein'!BD11328)+1,""),IF(ADHOC!$S$4=LEFT(Domein!$AS11329,LEN(ADHOC!$S$4)),MAX(Domein!BD$1:'Domein'!BD11328)+1,"")))</f>
        <v/>
      </c>
    </row>
    <row r="11330" spans="45:56" x14ac:dyDescent="0.2">
      <c r="AS11330" s="4" t="s">
        <v>5006</v>
      </c>
      <c r="AT11330" s="4" t="s">
        <v>5007</v>
      </c>
      <c r="AU11330" s="4" t="s">
        <v>456</v>
      </c>
      <c r="AV11330" s="4" t="s">
        <v>798</v>
      </c>
      <c r="AW11330" s="4" t="s">
        <v>724</v>
      </c>
      <c r="AX11330" s="4"/>
      <c r="AY11330" s="4">
        <v>250085</v>
      </c>
      <c r="AZ11330" s="4">
        <v>438258</v>
      </c>
      <c r="BA11330" s="4" t="s">
        <v>30081</v>
      </c>
      <c r="BB11330" s="4" t="s">
        <v>30082</v>
      </c>
      <c r="BC11330" s="4">
        <v>40</v>
      </c>
      <c r="BD11330" t="str">
        <f>IF(AND(ADHOC!$G$15="",ADHOC!$S$4=""),"",IF(ADHOC!$G$15&lt;&gt;"",IF(ADHOC!$G$15=LEFT(Domein!$AS11330,LEN(ADHOC!$G$15)),MAX(Domein!BD$1:'Domein'!BD11329)+1,""),IF(ADHOC!$S$4=LEFT(Domein!$AS11330,LEN(ADHOC!$S$4)),MAX(Domein!BD$1:'Domein'!BD11329)+1,"")))</f>
        <v/>
      </c>
    </row>
    <row r="11331" spans="45:56" x14ac:dyDescent="0.2">
      <c r="AS11331" s="4" t="s">
        <v>5008</v>
      </c>
      <c r="AT11331" s="4" t="s">
        <v>5009</v>
      </c>
      <c r="AU11331" s="4" t="s">
        <v>456</v>
      </c>
      <c r="AV11331" s="4" t="s">
        <v>798</v>
      </c>
      <c r="AW11331" s="4" t="s">
        <v>724</v>
      </c>
      <c r="AX11331" s="4"/>
      <c r="AY11331" s="4">
        <v>250277</v>
      </c>
      <c r="AZ11331" s="4">
        <v>438727</v>
      </c>
      <c r="BA11331" s="4" t="s">
        <v>30083</v>
      </c>
      <c r="BB11331" s="4" t="s">
        <v>30084</v>
      </c>
      <c r="BC11331" s="4">
        <v>40</v>
      </c>
      <c r="BD11331" t="str">
        <f>IF(AND(ADHOC!$G$15="",ADHOC!$S$4=""),"",IF(ADHOC!$G$15&lt;&gt;"",IF(ADHOC!$G$15=LEFT(Domein!$AS11331,LEN(ADHOC!$G$15)),MAX(Domein!BD$1:'Domein'!BD11330)+1,""),IF(ADHOC!$S$4=LEFT(Domein!$AS11331,LEN(ADHOC!$S$4)),MAX(Domein!BD$1:'Domein'!BD11330)+1,"")))</f>
        <v/>
      </c>
    </row>
    <row r="11332" spans="45:56" x14ac:dyDescent="0.2">
      <c r="AS11332" s="4" t="s">
        <v>5010</v>
      </c>
      <c r="AT11332" s="4" t="s">
        <v>5011</v>
      </c>
      <c r="AU11332" s="4" t="s">
        <v>456</v>
      </c>
      <c r="AV11332" s="4" t="s">
        <v>798</v>
      </c>
      <c r="AW11332" s="4" t="s">
        <v>724</v>
      </c>
      <c r="AX11332" s="4"/>
      <c r="AY11332" s="4">
        <v>250126</v>
      </c>
      <c r="AZ11332" s="4">
        <v>440309</v>
      </c>
      <c r="BA11332" s="4" t="s">
        <v>30085</v>
      </c>
      <c r="BB11332" s="4" t="s">
        <v>30086</v>
      </c>
      <c r="BC11332" s="4">
        <v>40</v>
      </c>
      <c r="BD11332" t="str">
        <f>IF(AND(ADHOC!$G$15="",ADHOC!$S$4=""),"",IF(ADHOC!$G$15&lt;&gt;"",IF(ADHOC!$G$15=LEFT(Domein!$AS11332,LEN(ADHOC!$G$15)),MAX(Domein!BD$1:'Domein'!BD11331)+1,""),IF(ADHOC!$S$4=LEFT(Domein!$AS11332,LEN(ADHOC!$S$4)),MAX(Domein!BD$1:'Domein'!BD11331)+1,"")))</f>
        <v/>
      </c>
    </row>
    <row r="11333" spans="45:56" x14ac:dyDescent="0.2">
      <c r="AS11333" s="4" t="s">
        <v>11865</v>
      </c>
      <c r="AT11333" s="4" t="s">
        <v>11866</v>
      </c>
      <c r="AU11333" s="4" t="s">
        <v>456</v>
      </c>
      <c r="AV11333" s="4" t="s">
        <v>798</v>
      </c>
      <c r="AW11333" s="4" t="s">
        <v>724</v>
      </c>
      <c r="AX11333" s="4"/>
      <c r="AY11333" s="4">
        <v>251846</v>
      </c>
      <c r="AZ11333" s="4">
        <v>463114</v>
      </c>
      <c r="BA11333" s="4" t="s">
        <v>30087</v>
      </c>
      <c r="BB11333" s="4" t="s">
        <v>30088</v>
      </c>
      <c r="BC11333" s="4">
        <v>40</v>
      </c>
      <c r="BD11333" t="str">
        <f>IF(AND(ADHOC!$G$15="",ADHOC!$S$4=""),"",IF(ADHOC!$G$15&lt;&gt;"",IF(ADHOC!$G$15=LEFT(Domein!$AS11333,LEN(ADHOC!$G$15)),MAX(Domein!BD$1:'Domein'!BD11332)+1,""),IF(ADHOC!$S$4=LEFT(Domein!$AS11333,LEN(ADHOC!$S$4)),MAX(Domein!BD$1:'Domein'!BD11332)+1,"")))</f>
        <v/>
      </c>
    </row>
    <row r="11334" spans="45:56" x14ac:dyDescent="0.2">
      <c r="AS11334" s="4" t="s">
        <v>5012</v>
      </c>
      <c r="AT11334" s="4" t="s">
        <v>5013</v>
      </c>
      <c r="AU11334" s="4" t="s">
        <v>456</v>
      </c>
      <c r="AV11334" s="4" t="s">
        <v>798</v>
      </c>
      <c r="AW11334" s="4" t="s">
        <v>724</v>
      </c>
      <c r="AX11334" s="4"/>
      <c r="AY11334" s="4">
        <v>217704</v>
      </c>
      <c r="AZ11334" s="4">
        <v>471230</v>
      </c>
      <c r="BA11334" s="4" t="s">
        <v>30089</v>
      </c>
      <c r="BB11334" s="4" t="s">
        <v>30090</v>
      </c>
      <c r="BC11334" s="4">
        <v>40</v>
      </c>
      <c r="BD11334" t="str">
        <f>IF(AND(ADHOC!$G$15="",ADHOC!$S$4=""),"",IF(ADHOC!$G$15&lt;&gt;"",IF(ADHOC!$G$15=LEFT(Domein!$AS11334,LEN(ADHOC!$G$15)),MAX(Domein!BD$1:'Domein'!BD11333)+1,""),IF(ADHOC!$S$4=LEFT(Domein!$AS11334,LEN(ADHOC!$S$4)),MAX(Domein!BD$1:'Domein'!BD11333)+1,"")))</f>
        <v/>
      </c>
    </row>
    <row r="11335" spans="45:56" x14ac:dyDescent="0.2">
      <c r="AS11335" s="4" t="s">
        <v>5014</v>
      </c>
      <c r="AT11335" s="4" t="s">
        <v>7180</v>
      </c>
      <c r="AU11335" s="4" t="s">
        <v>456</v>
      </c>
      <c r="AV11335" s="4" t="s">
        <v>798</v>
      </c>
      <c r="AW11335" s="4" t="s">
        <v>724</v>
      </c>
      <c r="AX11335" s="4"/>
      <c r="AY11335" s="4">
        <v>207137</v>
      </c>
      <c r="AZ11335" s="4">
        <v>431722</v>
      </c>
      <c r="BA11335" s="4" t="s">
        <v>30091</v>
      </c>
      <c r="BB11335" s="4" t="s">
        <v>30092</v>
      </c>
      <c r="BC11335" s="4">
        <v>40</v>
      </c>
      <c r="BD11335" t="str">
        <f>IF(AND(ADHOC!$G$15="",ADHOC!$S$4=""),"",IF(ADHOC!$G$15&lt;&gt;"",IF(ADHOC!$G$15=LEFT(Domein!$AS11335,LEN(ADHOC!$G$15)),MAX(Domein!BD$1:'Domein'!BD11334)+1,""),IF(ADHOC!$S$4=LEFT(Domein!$AS11335,LEN(ADHOC!$S$4)),MAX(Domein!BD$1:'Domein'!BD11334)+1,"")))</f>
        <v/>
      </c>
    </row>
    <row r="11336" spans="45:56" x14ac:dyDescent="0.2">
      <c r="AS11336" s="4" t="s">
        <v>5015</v>
      </c>
      <c r="AT11336" s="4" t="s">
        <v>7181</v>
      </c>
      <c r="AU11336" s="4" t="s">
        <v>456</v>
      </c>
      <c r="AV11336" s="4" t="s">
        <v>798</v>
      </c>
      <c r="AW11336" s="4" t="s">
        <v>724</v>
      </c>
      <c r="AX11336" s="4"/>
      <c r="AY11336" s="4">
        <v>199671</v>
      </c>
      <c r="AZ11336" s="4">
        <v>435909</v>
      </c>
      <c r="BA11336" s="4" t="s">
        <v>30093</v>
      </c>
      <c r="BB11336" s="4" t="s">
        <v>30094</v>
      </c>
      <c r="BC11336" s="4">
        <v>40</v>
      </c>
      <c r="BD11336" t="str">
        <f>IF(AND(ADHOC!$G$15="",ADHOC!$S$4=""),"",IF(ADHOC!$G$15&lt;&gt;"",IF(ADHOC!$G$15=LEFT(Domein!$AS11336,LEN(ADHOC!$G$15)),MAX(Domein!BD$1:'Domein'!BD11335)+1,""),IF(ADHOC!$S$4=LEFT(Domein!$AS11336,LEN(ADHOC!$S$4)),MAX(Domein!BD$1:'Domein'!BD11335)+1,"")))</f>
        <v/>
      </c>
    </row>
    <row r="11337" spans="45:56" x14ac:dyDescent="0.2">
      <c r="AS11337" s="4" t="s">
        <v>5016</v>
      </c>
      <c r="AT11337" s="4" t="s">
        <v>5017</v>
      </c>
      <c r="AU11337" s="4" t="s">
        <v>456</v>
      </c>
      <c r="AV11337" s="4" t="s">
        <v>798</v>
      </c>
      <c r="AW11337" s="4" t="s">
        <v>724</v>
      </c>
      <c r="AX11337" s="4"/>
      <c r="AY11337" s="4">
        <v>204242</v>
      </c>
      <c r="AZ11337" s="4">
        <v>433931</v>
      </c>
      <c r="BA11337" s="4" t="s">
        <v>30095</v>
      </c>
      <c r="BB11337" s="4" t="s">
        <v>30096</v>
      </c>
      <c r="BC11337" s="4">
        <v>40</v>
      </c>
      <c r="BD11337" t="str">
        <f>IF(AND(ADHOC!$G$15="",ADHOC!$S$4=""),"",IF(ADHOC!$G$15&lt;&gt;"",IF(ADHOC!$G$15=LEFT(Domein!$AS11337,LEN(ADHOC!$G$15)),MAX(Domein!BD$1:'Domein'!BD11336)+1,""),IF(ADHOC!$S$4=LEFT(Domein!$AS11337,LEN(ADHOC!$S$4)),MAX(Domein!BD$1:'Domein'!BD11336)+1,"")))</f>
        <v/>
      </c>
    </row>
    <row r="11338" spans="45:56" x14ac:dyDescent="0.2">
      <c r="AS11338" s="4" t="s">
        <v>5018</v>
      </c>
      <c r="AT11338" s="4" t="s">
        <v>5019</v>
      </c>
      <c r="AU11338" s="4" t="s">
        <v>456</v>
      </c>
      <c r="AV11338" s="4" t="s">
        <v>798</v>
      </c>
      <c r="AW11338" s="4" t="s">
        <v>724</v>
      </c>
      <c r="AX11338" s="4"/>
      <c r="AY11338" s="4">
        <v>222811</v>
      </c>
      <c r="AZ11338" s="4">
        <v>436186</v>
      </c>
      <c r="BA11338" s="4" t="s">
        <v>30097</v>
      </c>
      <c r="BB11338" s="4" t="s">
        <v>30098</v>
      </c>
      <c r="BC11338" s="4">
        <v>40</v>
      </c>
      <c r="BD11338" t="str">
        <f>IF(AND(ADHOC!$G$15="",ADHOC!$S$4=""),"",IF(ADHOC!$G$15&lt;&gt;"",IF(ADHOC!$G$15=LEFT(Domein!$AS11338,LEN(ADHOC!$G$15)),MAX(Domein!BD$1:'Domein'!BD11337)+1,""),IF(ADHOC!$S$4=LEFT(Domein!$AS11338,LEN(ADHOC!$S$4)),MAX(Domein!BD$1:'Domein'!BD11337)+1,"")))</f>
        <v/>
      </c>
    </row>
    <row r="11339" spans="45:56" x14ac:dyDescent="0.2">
      <c r="AS11339" s="4" t="s">
        <v>5020</v>
      </c>
      <c r="AT11339" s="4" t="s">
        <v>5021</v>
      </c>
      <c r="AU11339" s="4" t="s">
        <v>456</v>
      </c>
      <c r="AV11339" s="4" t="s">
        <v>798</v>
      </c>
      <c r="AW11339" s="4" t="s">
        <v>724</v>
      </c>
      <c r="AX11339" s="4"/>
      <c r="AY11339" s="4">
        <v>241550</v>
      </c>
      <c r="AZ11339" s="4">
        <v>448880</v>
      </c>
      <c r="BA11339" s="4" t="s">
        <v>30099</v>
      </c>
      <c r="BB11339" s="4" t="s">
        <v>30100</v>
      </c>
      <c r="BC11339" s="4">
        <v>40</v>
      </c>
      <c r="BD11339" t="str">
        <f>IF(AND(ADHOC!$G$15="",ADHOC!$S$4=""),"",IF(ADHOC!$G$15&lt;&gt;"",IF(ADHOC!$G$15=LEFT(Domein!$AS11339,LEN(ADHOC!$G$15)),MAX(Domein!BD$1:'Domein'!BD11338)+1,""),IF(ADHOC!$S$4=LEFT(Domein!$AS11339,LEN(ADHOC!$S$4)),MAX(Domein!BD$1:'Domein'!BD11338)+1,"")))</f>
        <v/>
      </c>
    </row>
    <row r="11340" spans="45:56" x14ac:dyDescent="0.2">
      <c r="AS11340" s="4" t="s">
        <v>5022</v>
      </c>
      <c r="AT11340" s="4" t="s">
        <v>5023</v>
      </c>
      <c r="AU11340" s="4" t="s">
        <v>456</v>
      </c>
      <c r="AV11340" s="4" t="s">
        <v>798</v>
      </c>
      <c r="AW11340" s="4" t="s">
        <v>724</v>
      </c>
      <c r="AX11340" s="4"/>
      <c r="AY11340" s="4">
        <v>243000</v>
      </c>
      <c r="AZ11340" s="4">
        <v>447300</v>
      </c>
      <c r="BA11340" s="4" t="s">
        <v>30101</v>
      </c>
      <c r="BB11340" s="4" t="s">
        <v>30102</v>
      </c>
      <c r="BC11340" s="4">
        <v>40</v>
      </c>
      <c r="BD11340" t="str">
        <f>IF(AND(ADHOC!$G$15="",ADHOC!$S$4=""),"",IF(ADHOC!$G$15&lt;&gt;"",IF(ADHOC!$G$15=LEFT(Domein!$AS11340,LEN(ADHOC!$G$15)),MAX(Domein!BD$1:'Domein'!BD11339)+1,""),IF(ADHOC!$S$4=LEFT(Domein!$AS11340,LEN(ADHOC!$S$4)),MAX(Domein!BD$1:'Domein'!BD11339)+1,"")))</f>
        <v/>
      </c>
    </row>
    <row r="11341" spans="45:56" x14ac:dyDescent="0.2">
      <c r="AS11341" s="4" t="s">
        <v>38264</v>
      </c>
      <c r="AT11341" s="4" t="s">
        <v>38265</v>
      </c>
      <c r="AU11341" s="4" t="s">
        <v>456</v>
      </c>
      <c r="AV11341" s="4" t="s">
        <v>798</v>
      </c>
      <c r="AW11341" s="4" t="s">
        <v>724</v>
      </c>
      <c r="AX11341" s="4"/>
      <c r="AY11341" s="4">
        <v>214722</v>
      </c>
      <c r="AZ11341" s="4">
        <v>452205</v>
      </c>
      <c r="BA11341" s="4" t="s">
        <v>38266</v>
      </c>
      <c r="BB11341" s="4" t="s">
        <v>38267</v>
      </c>
      <c r="BC11341" s="4">
        <v>40</v>
      </c>
      <c r="BD11341" t="str">
        <f>IF(AND(ADHOC!$G$15="",ADHOC!$S$4=""),"",IF(ADHOC!$G$15&lt;&gt;"",IF(ADHOC!$G$15=LEFT(Domein!$AS11341,LEN(ADHOC!$G$15)),MAX(Domein!BD$1:'Domein'!BD11340)+1,""),IF(ADHOC!$S$4=LEFT(Domein!$AS11341,LEN(ADHOC!$S$4)),MAX(Domein!BD$1:'Domein'!BD11340)+1,"")))</f>
        <v/>
      </c>
    </row>
    <row r="11342" spans="45:56" x14ac:dyDescent="0.2">
      <c r="AS11342" s="4" t="s">
        <v>5024</v>
      </c>
      <c r="AT11342" s="4" t="s">
        <v>7182</v>
      </c>
      <c r="AU11342" s="4" t="s">
        <v>456</v>
      </c>
      <c r="AV11342" s="4" t="s">
        <v>798</v>
      </c>
      <c r="AW11342" s="4" t="s">
        <v>724</v>
      </c>
      <c r="AX11342" s="4"/>
      <c r="AY11342" s="4">
        <v>224065</v>
      </c>
      <c r="AZ11342" s="4">
        <v>431202</v>
      </c>
      <c r="BA11342" s="4" t="s">
        <v>30103</v>
      </c>
      <c r="BB11342" s="4" t="s">
        <v>30104</v>
      </c>
      <c r="BC11342" s="4">
        <v>40</v>
      </c>
      <c r="BD11342" t="str">
        <f>IF(AND(ADHOC!$G$15="",ADHOC!$S$4=""),"",IF(ADHOC!$G$15&lt;&gt;"",IF(ADHOC!$G$15=LEFT(Domein!$AS11342,LEN(ADHOC!$G$15)),MAX(Domein!BD$1:'Domein'!BD11341)+1,""),IF(ADHOC!$S$4=LEFT(Domein!$AS11342,LEN(ADHOC!$S$4)),MAX(Domein!BD$1:'Domein'!BD11341)+1,"")))</f>
        <v/>
      </c>
    </row>
    <row r="11343" spans="45:56" x14ac:dyDescent="0.2">
      <c r="AS11343" s="4" t="s">
        <v>36723</v>
      </c>
      <c r="AT11343" s="4" t="s">
        <v>36724</v>
      </c>
      <c r="AU11343" s="4" t="s">
        <v>456</v>
      </c>
      <c r="AV11343" s="4" t="s">
        <v>798</v>
      </c>
      <c r="AW11343" s="4" t="s">
        <v>724</v>
      </c>
      <c r="AX11343" s="4"/>
      <c r="AY11343" s="4">
        <v>216641</v>
      </c>
      <c r="AZ11343" s="4">
        <v>442248</v>
      </c>
      <c r="BA11343" s="4" t="s">
        <v>36725</v>
      </c>
      <c r="BB11343" s="4" t="s">
        <v>36726</v>
      </c>
      <c r="BC11343" s="4">
        <v>40</v>
      </c>
      <c r="BD11343" t="str">
        <f>IF(AND(ADHOC!$G$15="",ADHOC!$S$4=""),"",IF(ADHOC!$G$15&lt;&gt;"",IF(ADHOC!$G$15=LEFT(Domein!$AS11343,LEN(ADHOC!$G$15)),MAX(Domein!BD$1:'Domein'!BD11342)+1,""),IF(ADHOC!$S$4=LEFT(Domein!$AS11343,LEN(ADHOC!$S$4)),MAX(Domein!BD$1:'Domein'!BD11342)+1,"")))</f>
        <v/>
      </c>
    </row>
    <row r="11344" spans="45:56" x14ac:dyDescent="0.2">
      <c r="AS11344" s="4" t="s">
        <v>5025</v>
      </c>
      <c r="AT11344" s="4" t="s">
        <v>7183</v>
      </c>
      <c r="AU11344" s="4" t="s">
        <v>456</v>
      </c>
      <c r="AV11344" s="4" t="s">
        <v>798</v>
      </c>
      <c r="AW11344" s="4" t="s">
        <v>724</v>
      </c>
      <c r="AX11344" s="4"/>
      <c r="AY11344" s="4">
        <v>206098</v>
      </c>
      <c r="AZ11344" s="4">
        <v>446880</v>
      </c>
      <c r="BA11344" s="4" t="s">
        <v>30105</v>
      </c>
      <c r="BB11344" s="4" t="s">
        <v>30106</v>
      </c>
      <c r="BC11344" s="4">
        <v>40</v>
      </c>
      <c r="BD11344" t="str">
        <f>IF(AND(ADHOC!$G$15="",ADHOC!$S$4=""),"",IF(ADHOC!$G$15&lt;&gt;"",IF(ADHOC!$G$15=LEFT(Domein!$AS11344,LEN(ADHOC!$G$15)),MAX(Domein!BD$1:'Domein'!BD11343)+1,""),IF(ADHOC!$S$4=LEFT(Domein!$AS11344,LEN(ADHOC!$S$4)),MAX(Domein!BD$1:'Domein'!BD11343)+1,"")))</f>
        <v/>
      </c>
    </row>
    <row r="11345" spans="45:56" x14ac:dyDescent="0.2">
      <c r="AS11345" s="4" t="s">
        <v>36727</v>
      </c>
      <c r="AT11345" s="4" t="s">
        <v>36635</v>
      </c>
      <c r="AU11345" s="4" t="s">
        <v>456</v>
      </c>
      <c r="AV11345" s="4" t="s">
        <v>798</v>
      </c>
      <c r="AW11345" s="4" t="s">
        <v>724</v>
      </c>
      <c r="AX11345" s="4"/>
      <c r="AY11345" s="4">
        <v>223790</v>
      </c>
      <c r="AZ11345" s="4">
        <v>434003</v>
      </c>
      <c r="BA11345" s="4" t="s">
        <v>36728</v>
      </c>
      <c r="BB11345" s="4" t="s">
        <v>36729</v>
      </c>
      <c r="BC11345" s="4">
        <v>40</v>
      </c>
      <c r="BD11345" t="str">
        <f>IF(AND(ADHOC!$G$15="",ADHOC!$S$4=""),"",IF(ADHOC!$G$15&lt;&gt;"",IF(ADHOC!$G$15=LEFT(Domein!$AS11345,LEN(ADHOC!$G$15)),MAX(Domein!BD$1:'Domein'!BD11344)+1,""),IF(ADHOC!$S$4=LEFT(Domein!$AS11345,LEN(ADHOC!$S$4)),MAX(Domein!BD$1:'Domein'!BD11344)+1,"")))</f>
        <v/>
      </c>
    </row>
    <row r="11346" spans="45:56" x14ac:dyDescent="0.2">
      <c r="AS11346" s="4" t="s">
        <v>5026</v>
      </c>
      <c r="AT11346" s="4" t="s">
        <v>5027</v>
      </c>
      <c r="AU11346" s="4" t="s">
        <v>456</v>
      </c>
      <c r="AV11346" s="4" t="s">
        <v>798</v>
      </c>
      <c r="AW11346" s="4" t="s">
        <v>724</v>
      </c>
      <c r="AX11346" s="4"/>
      <c r="AY11346" s="4">
        <v>222610</v>
      </c>
      <c r="AZ11346" s="4">
        <v>435540</v>
      </c>
      <c r="BA11346" s="4" t="s">
        <v>30107</v>
      </c>
      <c r="BB11346" s="4" t="s">
        <v>30108</v>
      </c>
      <c r="BC11346" s="4">
        <v>40</v>
      </c>
      <c r="BD11346" t="str">
        <f>IF(AND(ADHOC!$G$15="",ADHOC!$S$4=""),"",IF(ADHOC!$G$15&lt;&gt;"",IF(ADHOC!$G$15=LEFT(Domein!$AS11346,LEN(ADHOC!$G$15)),MAX(Domein!BD$1:'Domein'!BD11345)+1,""),IF(ADHOC!$S$4=LEFT(Domein!$AS11346,LEN(ADHOC!$S$4)),MAX(Domein!BD$1:'Domein'!BD11345)+1,"")))</f>
        <v/>
      </c>
    </row>
    <row r="11347" spans="45:56" x14ac:dyDescent="0.2">
      <c r="AS11347" s="4" t="s">
        <v>5028</v>
      </c>
      <c r="AT11347" s="4" t="s">
        <v>5029</v>
      </c>
      <c r="AU11347" s="4" t="s">
        <v>456</v>
      </c>
      <c r="AV11347" s="4" t="s">
        <v>798</v>
      </c>
      <c r="AW11347" s="4" t="s">
        <v>724</v>
      </c>
      <c r="AX11347" s="4"/>
      <c r="AY11347" s="4">
        <v>221932</v>
      </c>
      <c r="AZ11347" s="4">
        <v>436177</v>
      </c>
      <c r="BA11347" s="4" t="s">
        <v>30109</v>
      </c>
      <c r="BB11347" s="4" t="s">
        <v>30110</v>
      </c>
      <c r="BC11347" s="4">
        <v>40</v>
      </c>
      <c r="BD11347" t="str">
        <f>IF(AND(ADHOC!$G$15="",ADHOC!$S$4=""),"",IF(ADHOC!$G$15&lt;&gt;"",IF(ADHOC!$G$15=LEFT(Domein!$AS11347,LEN(ADHOC!$G$15)),MAX(Domein!BD$1:'Domein'!BD11346)+1,""),IF(ADHOC!$S$4=LEFT(Domein!$AS11347,LEN(ADHOC!$S$4)),MAX(Domein!BD$1:'Domein'!BD11346)+1,"")))</f>
        <v/>
      </c>
    </row>
    <row r="11348" spans="45:56" x14ac:dyDescent="0.2">
      <c r="AS11348" s="4" t="s">
        <v>5030</v>
      </c>
      <c r="AT11348" s="4" t="s">
        <v>5031</v>
      </c>
      <c r="AU11348" s="4" t="s">
        <v>456</v>
      </c>
      <c r="AV11348" s="4" t="s">
        <v>798</v>
      </c>
      <c r="AW11348" s="4" t="s">
        <v>724</v>
      </c>
      <c r="AX11348" s="4"/>
      <c r="AY11348" s="4">
        <v>215955</v>
      </c>
      <c r="AZ11348" s="4">
        <v>442373</v>
      </c>
      <c r="BA11348" s="4" t="s">
        <v>30111</v>
      </c>
      <c r="BB11348" s="4" t="s">
        <v>30112</v>
      </c>
      <c r="BC11348" s="4">
        <v>40</v>
      </c>
      <c r="BD11348" t="str">
        <f>IF(AND(ADHOC!$G$15="",ADHOC!$S$4=""),"",IF(ADHOC!$G$15&lt;&gt;"",IF(ADHOC!$G$15=LEFT(Domein!$AS11348,LEN(ADHOC!$G$15)),MAX(Domein!BD$1:'Domein'!BD11347)+1,""),IF(ADHOC!$S$4=LEFT(Domein!$AS11348,LEN(ADHOC!$S$4)),MAX(Domein!BD$1:'Domein'!BD11347)+1,"")))</f>
        <v/>
      </c>
    </row>
    <row r="11349" spans="45:56" x14ac:dyDescent="0.2">
      <c r="AS11349" s="4" t="s">
        <v>5032</v>
      </c>
      <c r="AT11349" s="4" t="s">
        <v>7184</v>
      </c>
      <c r="AU11349" s="4" t="s">
        <v>456</v>
      </c>
      <c r="AV11349" s="4" t="s">
        <v>798</v>
      </c>
      <c r="AW11349" s="4" t="s">
        <v>724</v>
      </c>
      <c r="AX11349" s="4"/>
      <c r="AY11349" s="4">
        <v>219201</v>
      </c>
      <c r="AZ11349" s="4">
        <v>438875</v>
      </c>
      <c r="BA11349" s="4" t="s">
        <v>30113</v>
      </c>
      <c r="BB11349" s="4" t="s">
        <v>30114</v>
      </c>
      <c r="BC11349" s="4">
        <v>40</v>
      </c>
      <c r="BD11349" t="str">
        <f>IF(AND(ADHOC!$G$15="",ADHOC!$S$4=""),"",IF(ADHOC!$G$15&lt;&gt;"",IF(ADHOC!$G$15=LEFT(Domein!$AS11349,LEN(ADHOC!$G$15)),MAX(Domein!BD$1:'Domein'!BD11348)+1,""),IF(ADHOC!$S$4=LEFT(Domein!$AS11349,LEN(ADHOC!$S$4)),MAX(Domein!BD$1:'Domein'!BD11348)+1,"")))</f>
        <v/>
      </c>
    </row>
    <row r="11350" spans="45:56" x14ac:dyDescent="0.2">
      <c r="AS11350" s="4" t="s">
        <v>5033</v>
      </c>
      <c r="AT11350" s="4" t="s">
        <v>5034</v>
      </c>
      <c r="AU11350" s="4" t="s">
        <v>456</v>
      </c>
      <c r="AV11350" s="4" t="s">
        <v>798</v>
      </c>
      <c r="AW11350" s="4" t="s">
        <v>724</v>
      </c>
      <c r="AX11350" s="4"/>
      <c r="AY11350" s="4">
        <v>217330</v>
      </c>
      <c r="AZ11350" s="4">
        <v>439894</v>
      </c>
      <c r="BA11350" s="4" t="s">
        <v>30115</v>
      </c>
      <c r="BB11350" s="4" t="s">
        <v>30116</v>
      </c>
      <c r="BC11350" s="4">
        <v>40</v>
      </c>
      <c r="BD11350" t="str">
        <f>IF(AND(ADHOC!$G$15="",ADHOC!$S$4=""),"",IF(ADHOC!$G$15&lt;&gt;"",IF(ADHOC!$G$15=LEFT(Domein!$AS11350,LEN(ADHOC!$G$15)),MAX(Domein!BD$1:'Domein'!BD11349)+1,""),IF(ADHOC!$S$4=LEFT(Domein!$AS11350,LEN(ADHOC!$S$4)),MAX(Domein!BD$1:'Domein'!BD11349)+1,"")))</f>
        <v/>
      </c>
    </row>
    <row r="11351" spans="45:56" x14ac:dyDescent="0.2">
      <c r="AS11351" s="4" t="s">
        <v>36730</v>
      </c>
      <c r="AT11351" s="4" t="s">
        <v>36639</v>
      </c>
      <c r="AU11351" s="4" t="s">
        <v>456</v>
      </c>
      <c r="AV11351" s="4" t="s">
        <v>798</v>
      </c>
      <c r="AW11351" s="4" t="s">
        <v>724</v>
      </c>
      <c r="AX11351" s="4"/>
      <c r="AY11351" s="4"/>
      <c r="AZ11351" s="4"/>
      <c r="BA11351" s="4"/>
      <c r="BB11351" s="4"/>
      <c r="BC11351" s="4">
        <v>40</v>
      </c>
      <c r="BD11351" t="str">
        <f>IF(AND(ADHOC!$G$15="",ADHOC!$S$4=""),"",IF(ADHOC!$G$15&lt;&gt;"",IF(ADHOC!$G$15=LEFT(Domein!$AS11351,LEN(ADHOC!$G$15)),MAX(Domein!BD$1:'Domein'!BD11350)+1,""),IF(ADHOC!$S$4=LEFT(Domein!$AS11351,LEN(ADHOC!$S$4)),MAX(Domein!BD$1:'Domein'!BD11350)+1,"")))</f>
        <v/>
      </c>
    </row>
    <row r="11352" spans="45:56" x14ac:dyDescent="0.2">
      <c r="AS11352" s="4" t="s">
        <v>5035</v>
      </c>
      <c r="AT11352" s="4" t="s">
        <v>5036</v>
      </c>
      <c r="AU11352" s="4" t="s">
        <v>456</v>
      </c>
      <c r="AV11352" s="4" t="s">
        <v>798</v>
      </c>
      <c r="AW11352" s="4" t="s">
        <v>724</v>
      </c>
      <c r="AX11352" s="4"/>
      <c r="AY11352" s="4">
        <v>209295</v>
      </c>
      <c r="AZ11352" s="4">
        <v>452922</v>
      </c>
      <c r="BA11352" s="4" t="s">
        <v>30117</v>
      </c>
      <c r="BB11352" s="4" t="s">
        <v>30118</v>
      </c>
      <c r="BC11352" s="4">
        <v>40</v>
      </c>
      <c r="BD11352" t="str">
        <f>IF(AND(ADHOC!$G$15="",ADHOC!$S$4=""),"",IF(ADHOC!$G$15&lt;&gt;"",IF(ADHOC!$G$15=LEFT(Domein!$AS11352,LEN(ADHOC!$G$15)),MAX(Domein!BD$1:'Domein'!BD11351)+1,""),IF(ADHOC!$S$4=LEFT(Domein!$AS11352,LEN(ADHOC!$S$4)),MAX(Domein!BD$1:'Domein'!BD11351)+1,"")))</f>
        <v/>
      </c>
    </row>
    <row r="11353" spans="45:56" x14ac:dyDescent="0.2">
      <c r="AS11353" s="4" t="s">
        <v>5037</v>
      </c>
      <c r="AT11353" s="4" t="s">
        <v>5038</v>
      </c>
      <c r="AU11353" s="4" t="s">
        <v>456</v>
      </c>
      <c r="AV11353" s="4" t="s">
        <v>798</v>
      </c>
      <c r="AW11353" s="4" t="s">
        <v>724</v>
      </c>
      <c r="AX11353" s="4"/>
      <c r="AY11353" s="4">
        <v>236887</v>
      </c>
      <c r="AZ11353" s="4">
        <v>455124</v>
      </c>
      <c r="BA11353" s="4" t="s">
        <v>30119</v>
      </c>
      <c r="BB11353" s="4" t="s">
        <v>30120</v>
      </c>
      <c r="BC11353" s="4">
        <v>40</v>
      </c>
      <c r="BD11353" t="str">
        <f>IF(AND(ADHOC!$G$15="",ADHOC!$S$4=""),"",IF(ADHOC!$G$15&lt;&gt;"",IF(ADHOC!$G$15=LEFT(Domein!$AS11353,LEN(ADHOC!$G$15)),MAX(Domein!BD$1:'Domein'!BD11352)+1,""),IF(ADHOC!$S$4=LEFT(Domein!$AS11353,LEN(ADHOC!$S$4)),MAX(Domein!BD$1:'Domein'!BD11352)+1,"")))</f>
        <v/>
      </c>
    </row>
    <row r="11354" spans="45:56" x14ac:dyDescent="0.2">
      <c r="AS11354" s="4" t="s">
        <v>5039</v>
      </c>
      <c r="AT11354" s="4" t="s">
        <v>5040</v>
      </c>
      <c r="AU11354" s="4" t="s">
        <v>456</v>
      </c>
      <c r="AV11354" s="4" t="s">
        <v>798</v>
      </c>
      <c r="AW11354" s="4" t="s">
        <v>724</v>
      </c>
      <c r="AX11354" s="4"/>
      <c r="AY11354" s="4">
        <v>218350</v>
      </c>
      <c r="AZ11354" s="4">
        <v>460350</v>
      </c>
      <c r="BA11354" s="4" t="s">
        <v>30121</v>
      </c>
      <c r="BB11354" s="4" t="s">
        <v>30122</v>
      </c>
      <c r="BC11354" s="4">
        <v>40</v>
      </c>
      <c r="BD11354" t="str">
        <f>IF(AND(ADHOC!$G$15="",ADHOC!$S$4=""),"",IF(ADHOC!$G$15&lt;&gt;"",IF(ADHOC!$G$15=LEFT(Domein!$AS11354,LEN(ADHOC!$G$15)),MAX(Domein!BD$1:'Domein'!BD11353)+1,""),IF(ADHOC!$S$4=LEFT(Domein!$AS11354,LEN(ADHOC!$S$4)),MAX(Domein!BD$1:'Domein'!BD11353)+1,"")))</f>
        <v/>
      </c>
    </row>
    <row r="11355" spans="45:56" x14ac:dyDescent="0.2">
      <c r="AS11355" s="4" t="s">
        <v>5041</v>
      </c>
      <c r="AT11355" s="4" t="s">
        <v>5042</v>
      </c>
      <c r="AU11355" s="4" t="s">
        <v>456</v>
      </c>
      <c r="AV11355" s="4" t="s">
        <v>798</v>
      </c>
      <c r="AW11355" s="4" t="s">
        <v>724</v>
      </c>
      <c r="AX11355" s="4"/>
      <c r="AY11355" s="4">
        <v>216600</v>
      </c>
      <c r="AZ11355" s="4">
        <v>461100</v>
      </c>
      <c r="BA11355" s="4" t="s">
        <v>30123</v>
      </c>
      <c r="BB11355" s="4" t="s">
        <v>30124</v>
      </c>
      <c r="BC11355" s="4">
        <v>40</v>
      </c>
      <c r="BD11355" t="str">
        <f>IF(AND(ADHOC!$G$15="",ADHOC!$S$4=""),"",IF(ADHOC!$G$15&lt;&gt;"",IF(ADHOC!$G$15=LEFT(Domein!$AS11355,LEN(ADHOC!$G$15)),MAX(Domein!BD$1:'Domein'!BD11354)+1,""),IF(ADHOC!$S$4=LEFT(Domein!$AS11355,LEN(ADHOC!$S$4)),MAX(Domein!BD$1:'Domein'!BD11354)+1,"")))</f>
        <v/>
      </c>
    </row>
    <row r="11356" spans="45:56" x14ac:dyDescent="0.2">
      <c r="AS11356" s="4" t="s">
        <v>5043</v>
      </c>
      <c r="AT11356" s="4" t="s">
        <v>5044</v>
      </c>
      <c r="AU11356" s="4" t="s">
        <v>456</v>
      </c>
      <c r="AV11356" s="4" t="s">
        <v>798</v>
      </c>
      <c r="AW11356" s="4" t="s">
        <v>724</v>
      </c>
      <c r="AX11356" s="4"/>
      <c r="AY11356" s="4">
        <v>211975</v>
      </c>
      <c r="AZ11356" s="4">
        <v>459725</v>
      </c>
      <c r="BA11356" s="4" t="s">
        <v>30125</v>
      </c>
      <c r="BB11356" s="4" t="s">
        <v>30126</v>
      </c>
      <c r="BC11356" s="4">
        <v>40</v>
      </c>
      <c r="BD11356" t="str">
        <f>IF(AND(ADHOC!$G$15="",ADHOC!$S$4=""),"",IF(ADHOC!$G$15&lt;&gt;"",IF(ADHOC!$G$15=LEFT(Domein!$AS11356,LEN(ADHOC!$G$15)),MAX(Domein!BD$1:'Domein'!BD11355)+1,""),IF(ADHOC!$S$4=LEFT(Domein!$AS11356,LEN(ADHOC!$S$4)),MAX(Domein!BD$1:'Domein'!BD11355)+1,"")))</f>
        <v/>
      </c>
    </row>
    <row r="11357" spans="45:56" x14ac:dyDescent="0.2">
      <c r="AS11357" s="4" t="s">
        <v>5045</v>
      </c>
      <c r="AT11357" s="4" t="s">
        <v>5046</v>
      </c>
      <c r="AU11357" s="4" t="s">
        <v>456</v>
      </c>
      <c r="AV11357" s="4" t="s">
        <v>798</v>
      </c>
      <c r="AW11357" s="4" t="s">
        <v>724</v>
      </c>
      <c r="AX11357" s="4"/>
      <c r="AY11357" s="4">
        <v>241675</v>
      </c>
      <c r="AZ11357" s="4">
        <v>446750</v>
      </c>
      <c r="BA11357" s="4" t="s">
        <v>30127</v>
      </c>
      <c r="BB11357" s="4" t="s">
        <v>30128</v>
      </c>
      <c r="BC11357" s="4">
        <v>40</v>
      </c>
      <c r="BD11357" t="str">
        <f>IF(AND(ADHOC!$G$15="",ADHOC!$S$4=""),"",IF(ADHOC!$G$15&lt;&gt;"",IF(ADHOC!$G$15=LEFT(Domein!$AS11357,LEN(ADHOC!$G$15)),MAX(Domein!BD$1:'Domein'!BD11356)+1,""),IF(ADHOC!$S$4=LEFT(Domein!$AS11357,LEN(ADHOC!$S$4)),MAX(Domein!BD$1:'Domein'!BD11356)+1,"")))</f>
        <v/>
      </c>
    </row>
    <row r="11358" spans="45:56" x14ac:dyDescent="0.2">
      <c r="AS11358" s="4" t="s">
        <v>5047</v>
      </c>
      <c r="AT11358" s="4" t="s">
        <v>5048</v>
      </c>
      <c r="AU11358" s="4" t="s">
        <v>456</v>
      </c>
      <c r="AV11358" s="4" t="s">
        <v>798</v>
      </c>
      <c r="AW11358" s="4" t="s">
        <v>724</v>
      </c>
      <c r="AX11358" s="4"/>
      <c r="AY11358" s="4">
        <v>242606</v>
      </c>
      <c r="AZ11358" s="4">
        <v>457499</v>
      </c>
      <c r="BA11358" s="4" t="s">
        <v>30129</v>
      </c>
      <c r="BB11358" s="4" t="s">
        <v>30130</v>
      </c>
      <c r="BC11358" s="4">
        <v>40</v>
      </c>
      <c r="BD11358" t="str">
        <f>IF(AND(ADHOC!$G$15="",ADHOC!$S$4=""),"",IF(ADHOC!$G$15&lt;&gt;"",IF(ADHOC!$G$15=LEFT(Domein!$AS11358,LEN(ADHOC!$G$15)),MAX(Domein!BD$1:'Domein'!BD11357)+1,""),IF(ADHOC!$S$4=LEFT(Domein!$AS11358,LEN(ADHOC!$S$4)),MAX(Domein!BD$1:'Domein'!BD11357)+1,"")))</f>
        <v/>
      </c>
    </row>
    <row r="11359" spans="45:56" x14ac:dyDescent="0.2">
      <c r="AS11359" s="4" t="s">
        <v>5049</v>
      </c>
      <c r="AT11359" s="4" t="s">
        <v>5050</v>
      </c>
      <c r="AU11359" s="4" t="s">
        <v>456</v>
      </c>
      <c r="AV11359" s="4" t="s">
        <v>798</v>
      </c>
      <c r="AW11359" s="4" t="s">
        <v>724</v>
      </c>
      <c r="AX11359" s="4"/>
      <c r="AY11359" s="4">
        <v>241083</v>
      </c>
      <c r="AZ11359" s="4">
        <v>458427</v>
      </c>
      <c r="BA11359" s="4" t="s">
        <v>30131</v>
      </c>
      <c r="BB11359" s="4" t="s">
        <v>30132</v>
      </c>
      <c r="BC11359" s="4">
        <v>40</v>
      </c>
      <c r="BD11359" t="str">
        <f>IF(AND(ADHOC!$G$15="",ADHOC!$S$4=""),"",IF(ADHOC!$G$15&lt;&gt;"",IF(ADHOC!$G$15=LEFT(Domein!$AS11359,LEN(ADHOC!$G$15)),MAX(Domein!BD$1:'Domein'!BD11358)+1,""),IF(ADHOC!$S$4=LEFT(Domein!$AS11359,LEN(ADHOC!$S$4)),MAX(Domein!BD$1:'Domein'!BD11358)+1,"")))</f>
        <v/>
      </c>
    </row>
    <row r="11360" spans="45:56" x14ac:dyDescent="0.2">
      <c r="AS11360" s="4" t="s">
        <v>5051</v>
      </c>
      <c r="AT11360" s="4" t="s">
        <v>5052</v>
      </c>
      <c r="AU11360" s="4" t="s">
        <v>456</v>
      </c>
      <c r="AV11360" s="4" t="s">
        <v>798</v>
      </c>
      <c r="AW11360" s="4" t="s">
        <v>724</v>
      </c>
      <c r="AX11360" s="4"/>
      <c r="AY11360" s="4">
        <v>242287</v>
      </c>
      <c r="AZ11360" s="4">
        <v>457708</v>
      </c>
      <c r="BA11360" s="4" t="s">
        <v>29558</v>
      </c>
      <c r="BB11360" s="4" t="s">
        <v>29559</v>
      </c>
      <c r="BC11360" s="4">
        <v>40</v>
      </c>
      <c r="BD11360" t="str">
        <f>IF(AND(ADHOC!$G$15="",ADHOC!$S$4=""),"",IF(ADHOC!$G$15&lt;&gt;"",IF(ADHOC!$G$15=LEFT(Domein!$AS11360,LEN(ADHOC!$G$15)),MAX(Domein!BD$1:'Domein'!BD11359)+1,""),IF(ADHOC!$S$4=LEFT(Domein!$AS11360,LEN(ADHOC!$S$4)),MAX(Domein!BD$1:'Domein'!BD11359)+1,"")))</f>
        <v/>
      </c>
    </row>
    <row r="11361" spans="45:56" x14ac:dyDescent="0.2">
      <c r="AS11361" s="4" t="s">
        <v>14727</v>
      </c>
      <c r="AT11361" s="4" t="s">
        <v>14728</v>
      </c>
      <c r="AU11361" s="4" t="s">
        <v>456</v>
      </c>
      <c r="AV11361" s="4" t="s">
        <v>799</v>
      </c>
      <c r="AW11361" s="4" t="s">
        <v>724</v>
      </c>
      <c r="AX11361" s="4"/>
      <c r="AY11361" s="4">
        <v>241666</v>
      </c>
      <c r="AZ11361" s="4">
        <v>458097</v>
      </c>
      <c r="BA11361" s="4" t="s">
        <v>30133</v>
      </c>
      <c r="BB11361" s="4" t="s">
        <v>30134</v>
      </c>
      <c r="BC11361" s="4">
        <v>40</v>
      </c>
      <c r="BD11361" t="str">
        <f>IF(AND(ADHOC!$G$15="",ADHOC!$S$4=""),"",IF(ADHOC!$G$15&lt;&gt;"",IF(ADHOC!$G$15=LEFT(Domein!$AS11361,LEN(ADHOC!$G$15)),MAX(Domein!BD$1:'Domein'!BD11360)+1,""),IF(ADHOC!$S$4=LEFT(Domein!$AS11361,LEN(ADHOC!$S$4)),MAX(Domein!BD$1:'Domein'!BD11360)+1,"")))</f>
        <v/>
      </c>
    </row>
    <row r="11362" spans="45:56" x14ac:dyDescent="0.2">
      <c r="AS11362" s="4" t="s">
        <v>5053</v>
      </c>
      <c r="AT11362" s="4" t="s">
        <v>5054</v>
      </c>
      <c r="AU11362" s="4" t="s">
        <v>456</v>
      </c>
      <c r="AV11362" s="4" t="s">
        <v>798</v>
      </c>
      <c r="AW11362" s="4" t="s">
        <v>724</v>
      </c>
      <c r="AX11362" s="4"/>
      <c r="AY11362" s="4">
        <v>223983</v>
      </c>
      <c r="AZ11362" s="4">
        <v>457434</v>
      </c>
      <c r="BA11362" s="4" t="s">
        <v>30135</v>
      </c>
      <c r="BB11362" s="4" t="s">
        <v>30136</v>
      </c>
      <c r="BC11362" s="4">
        <v>40</v>
      </c>
      <c r="BD11362" t="str">
        <f>IF(AND(ADHOC!$G$15="",ADHOC!$S$4=""),"",IF(ADHOC!$G$15&lt;&gt;"",IF(ADHOC!$G$15=LEFT(Domein!$AS11362,LEN(ADHOC!$G$15)),MAX(Domein!BD$1:'Domein'!BD11361)+1,""),IF(ADHOC!$S$4=LEFT(Domein!$AS11362,LEN(ADHOC!$S$4)),MAX(Domein!BD$1:'Domein'!BD11361)+1,"")))</f>
        <v/>
      </c>
    </row>
    <row r="11363" spans="45:56" x14ac:dyDescent="0.2">
      <c r="AS11363" s="4" t="s">
        <v>5055</v>
      </c>
      <c r="AT11363" s="4" t="s">
        <v>5056</v>
      </c>
      <c r="AU11363" s="4" t="s">
        <v>456</v>
      </c>
      <c r="AV11363" s="4" t="s">
        <v>798</v>
      </c>
      <c r="AW11363" s="4" t="s">
        <v>724</v>
      </c>
      <c r="AX11363" s="4"/>
      <c r="AY11363" s="4">
        <v>223817</v>
      </c>
      <c r="AZ11363" s="4">
        <v>457434</v>
      </c>
      <c r="BA11363" s="4" t="s">
        <v>30137</v>
      </c>
      <c r="BB11363" s="4" t="s">
        <v>30138</v>
      </c>
      <c r="BC11363" s="4">
        <v>40</v>
      </c>
      <c r="BD11363" t="str">
        <f>IF(AND(ADHOC!$G$15="",ADHOC!$S$4=""),"",IF(ADHOC!$G$15&lt;&gt;"",IF(ADHOC!$G$15=LEFT(Domein!$AS11363,LEN(ADHOC!$G$15)),MAX(Domein!BD$1:'Domein'!BD11362)+1,""),IF(ADHOC!$S$4=LEFT(Domein!$AS11363,LEN(ADHOC!$S$4)),MAX(Domein!BD$1:'Domein'!BD11362)+1,"")))</f>
        <v/>
      </c>
    </row>
    <row r="11364" spans="45:56" x14ac:dyDescent="0.2">
      <c r="AS11364" s="4" t="s">
        <v>5057</v>
      </c>
      <c r="AT11364" s="4" t="s">
        <v>4550</v>
      </c>
      <c r="AU11364" s="4" t="s">
        <v>456</v>
      </c>
      <c r="AV11364" s="4" t="s">
        <v>798</v>
      </c>
      <c r="AW11364" s="4" t="s">
        <v>724</v>
      </c>
      <c r="AX11364" s="4"/>
      <c r="AY11364" s="4">
        <v>212875</v>
      </c>
      <c r="AZ11364" s="4">
        <v>464589</v>
      </c>
      <c r="BA11364" s="4" t="s">
        <v>30139</v>
      </c>
      <c r="BB11364" s="4" t="s">
        <v>30140</v>
      </c>
      <c r="BC11364" s="4">
        <v>40</v>
      </c>
      <c r="BD11364" t="str">
        <f>IF(AND(ADHOC!$G$15="",ADHOC!$S$4=""),"",IF(ADHOC!$G$15&lt;&gt;"",IF(ADHOC!$G$15=LEFT(Domein!$AS11364,LEN(ADHOC!$G$15)),MAX(Domein!BD$1:'Domein'!BD11363)+1,""),IF(ADHOC!$S$4=LEFT(Domein!$AS11364,LEN(ADHOC!$S$4)),MAX(Domein!BD$1:'Domein'!BD11363)+1,"")))</f>
        <v/>
      </c>
    </row>
    <row r="11365" spans="45:56" x14ac:dyDescent="0.2">
      <c r="AS11365" s="4" t="s">
        <v>5058</v>
      </c>
      <c r="AT11365" s="4" t="s">
        <v>4552</v>
      </c>
      <c r="AU11365" s="4" t="s">
        <v>456</v>
      </c>
      <c r="AV11365" s="4" t="s">
        <v>798</v>
      </c>
      <c r="AW11365" s="4" t="s">
        <v>724</v>
      </c>
      <c r="AX11365" s="4"/>
      <c r="AY11365" s="4">
        <v>211294</v>
      </c>
      <c r="AZ11365" s="4">
        <v>464677</v>
      </c>
      <c r="BA11365" s="4" t="s">
        <v>30141</v>
      </c>
      <c r="BB11365" s="4" t="s">
        <v>30142</v>
      </c>
      <c r="BC11365" s="4">
        <v>40</v>
      </c>
      <c r="BD11365" t="str">
        <f>IF(AND(ADHOC!$G$15="",ADHOC!$S$4=""),"",IF(ADHOC!$G$15&lt;&gt;"",IF(ADHOC!$G$15=LEFT(Domein!$AS11365,LEN(ADHOC!$G$15)),MAX(Domein!BD$1:'Domein'!BD11364)+1,""),IF(ADHOC!$S$4=LEFT(Domein!$AS11365,LEN(ADHOC!$S$4)),MAX(Domein!BD$1:'Domein'!BD11364)+1,"")))</f>
        <v/>
      </c>
    </row>
    <row r="11366" spans="45:56" x14ac:dyDescent="0.2">
      <c r="AS11366" s="4" t="s">
        <v>5059</v>
      </c>
      <c r="AT11366" s="4" t="s">
        <v>5060</v>
      </c>
      <c r="AU11366" s="4" t="s">
        <v>456</v>
      </c>
      <c r="AV11366" s="4" t="s">
        <v>798</v>
      </c>
      <c r="AW11366" s="4" t="s">
        <v>724</v>
      </c>
      <c r="AX11366" s="4"/>
      <c r="AY11366" s="4">
        <v>215001</v>
      </c>
      <c r="AZ11366" s="4">
        <v>456175</v>
      </c>
      <c r="BA11366" s="4" t="s">
        <v>30143</v>
      </c>
      <c r="BB11366" s="4" t="s">
        <v>30144</v>
      </c>
      <c r="BC11366" s="4">
        <v>40</v>
      </c>
      <c r="BD11366" t="str">
        <f>IF(AND(ADHOC!$G$15="",ADHOC!$S$4=""),"",IF(ADHOC!$G$15&lt;&gt;"",IF(ADHOC!$G$15=LEFT(Domein!$AS11366,LEN(ADHOC!$G$15)),MAX(Domein!BD$1:'Domein'!BD11365)+1,""),IF(ADHOC!$S$4=LEFT(Domein!$AS11366,LEN(ADHOC!$S$4)),MAX(Domein!BD$1:'Domein'!BD11365)+1,"")))</f>
        <v/>
      </c>
    </row>
    <row r="11367" spans="45:56" x14ac:dyDescent="0.2">
      <c r="AS11367" s="4" t="s">
        <v>5061</v>
      </c>
      <c r="AT11367" s="4" t="s">
        <v>5062</v>
      </c>
      <c r="AU11367" s="4" t="s">
        <v>456</v>
      </c>
      <c r="AV11367" s="4" t="s">
        <v>798</v>
      </c>
      <c r="AW11367" s="4" t="s">
        <v>724</v>
      </c>
      <c r="AX11367" s="4"/>
      <c r="AY11367" s="4">
        <v>222850</v>
      </c>
      <c r="AZ11367" s="4">
        <v>473750</v>
      </c>
      <c r="BA11367" s="4" t="s">
        <v>30145</v>
      </c>
      <c r="BB11367" s="4" t="s">
        <v>30146</v>
      </c>
      <c r="BC11367" s="4">
        <v>40</v>
      </c>
      <c r="BD11367" t="str">
        <f>IF(AND(ADHOC!$G$15="",ADHOC!$S$4=""),"",IF(ADHOC!$G$15&lt;&gt;"",IF(ADHOC!$G$15=LEFT(Domein!$AS11367,LEN(ADHOC!$G$15)),MAX(Domein!BD$1:'Domein'!BD11366)+1,""),IF(ADHOC!$S$4=LEFT(Domein!$AS11367,LEN(ADHOC!$S$4)),MAX(Domein!BD$1:'Domein'!BD11366)+1,"")))</f>
        <v/>
      </c>
    </row>
    <row r="11368" spans="45:56" x14ac:dyDescent="0.2">
      <c r="AS11368" s="4" t="s">
        <v>5063</v>
      </c>
      <c r="AT11368" s="4" t="s">
        <v>5064</v>
      </c>
      <c r="AU11368" s="4" t="s">
        <v>456</v>
      </c>
      <c r="AV11368" s="4" t="s">
        <v>798</v>
      </c>
      <c r="AW11368" s="4" t="s">
        <v>724</v>
      </c>
      <c r="AX11368" s="4"/>
      <c r="AY11368" s="4">
        <v>219783</v>
      </c>
      <c r="AZ11368" s="4">
        <v>474399</v>
      </c>
      <c r="BA11368" s="4" t="s">
        <v>30147</v>
      </c>
      <c r="BB11368" s="4" t="s">
        <v>30148</v>
      </c>
      <c r="BC11368" s="4">
        <v>40</v>
      </c>
      <c r="BD11368" t="str">
        <f>IF(AND(ADHOC!$G$15="",ADHOC!$S$4=""),"",IF(ADHOC!$G$15&lt;&gt;"",IF(ADHOC!$G$15=LEFT(Domein!$AS11368,LEN(ADHOC!$G$15)),MAX(Domein!BD$1:'Domein'!BD11367)+1,""),IF(ADHOC!$S$4=LEFT(Domein!$AS11368,LEN(ADHOC!$S$4)),MAX(Domein!BD$1:'Domein'!BD11367)+1,"")))</f>
        <v/>
      </c>
    </row>
    <row r="11369" spans="45:56" x14ac:dyDescent="0.2">
      <c r="AS11369" s="4" t="s">
        <v>5065</v>
      </c>
      <c r="AT11369" s="4" t="s">
        <v>5066</v>
      </c>
      <c r="AU11369" s="4" t="s">
        <v>456</v>
      </c>
      <c r="AV11369" s="4" t="s">
        <v>798</v>
      </c>
      <c r="AW11369" s="4" t="s">
        <v>724</v>
      </c>
      <c r="AX11369" s="4"/>
      <c r="AY11369" s="4">
        <v>207350</v>
      </c>
      <c r="AZ11369" s="4">
        <v>443880</v>
      </c>
      <c r="BA11369" s="4" t="s">
        <v>30149</v>
      </c>
      <c r="BB11369" s="4" t="s">
        <v>30150</v>
      </c>
      <c r="BC11369" s="4">
        <v>40</v>
      </c>
      <c r="BD11369" t="str">
        <f>IF(AND(ADHOC!$G$15="",ADHOC!$S$4=""),"",IF(ADHOC!$G$15&lt;&gt;"",IF(ADHOC!$G$15=LEFT(Domein!$AS11369,LEN(ADHOC!$G$15)),MAX(Domein!BD$1:'Domein'!BD11368)+1,""),IF(ADHOC!$S$4=LEFT(Domein!$AS11369,LEN(ADHOC!$S$4)),MAX(Domein!BD$1:'Domein'!BD11368)+1,"")))</f>
        <v/>
      </c>
    </row>
    <row r="11370" spans="45:56" x14ac:dyDescent="0.2">
      <c r="AS11370" s="4" t="s">
        <v>5067</v>
      </c>
      <c r="AT11370" s="4" t="s">
        <v>5068</v>
      </c>
      <c r="AU11370" s="4" t="s">
        <v>456</v>
      </c>
      <c r="AV11370" s="4" t="s">
        <v>798</v>
      </c>
      <c r="AW11370" s="4" t="s">
        <v>724</v>
      </c>
      <c r="AX11370" s="4"/>
      <c r="AY11370" s="4">
        <v>218956</v>
      </c>
      <c r="AZ11370" s="4">
        <v>451945</v>
      </c>
      <c r="BA11370" s="4" t="s">
        <v>30151</v>
      </c>
      <c r="BB11370" s="4" t="s">
        <v>30152</v>
      </c>
      <c r="BC11370" s="4">
        <v>40</v>
      </c>
      <c r="BD11370" t="str">
        <f>IF(AND(ADHOC!$G$15="",ADHOC!$S$4=""),"",IF(ADHOC!$G$15&lt;&gt;"",IF(ADHOC!$G$15=LEFT(Domein!$AS11370,LEN(ADHOC!$G$15)),MAX(Domein!BD$1:'Domein'!BD11369)+1,""),IF(ADHOC!$S$4=LEFT(Domein!$AS11370,LEN(ADHOC!$S$4)),MAX(Domein!BD$1:'Domein'!BD11369)+1,"")))</f>
        <v/>
      </c>
    </row>
    <row r="11371" spans="45:56" x14ac:dyDescent="0.2">
      <c r="AS11371" s="4" t="s">
        <v>5069</v>
      </c>
      <c r="AT11371" s="4" t="s">
        <v>7185</v>
      </c>
      <c r="AU11371" s="4" t="s">
        <v>456</v>
      </c>
      <c r="AV11371" s="4" t="s">
        <v>798</v>
      </c>
      <c r="AW11371" s="4" t="s">
        <v>724</v>
      </c>
      <c r="AX11371" s="4"/>
      <c r="AY11371" s="4">
        <v>213536</v>
      </c>
      <c r="AZ11371" s="4">
        <v>454807</v>
      </c>
      <c r="BA11371" s="4" t="s">
        <v>30153</v>
      </c>
      <c r="BB11371" s="4" t="s">
        <v>30154</v>
      </c>
      <c r="BC11371" s="4">
        <v>40</v>
      </c>
      <c r="BD11371" t="str">
        <f>IF(AND(ADHOC!$G$15="",ADHOC!$S$4=""),"",IF(ADHOC!$G$15&lt;&gt;"",IF(ADHOC!$G$15=LEFT(Domein!$AS11371,LEN(ADHOC!$G$15)),MAX(Domein!BD$1:'Domein'!BD11370)+1,""),IF(ADHOC!$S$4=LEFT(Domein!$AS11371,LEN(ADHOC!$S$4)),MAX(Domein!BD$1:'Domein'!BD11370)+1,"")))</f>
        <v/>
      </c>
    </row>
    <row r="11372" spans="45:56" x14ac:dyDescent="0.2">
      <c r="AS11372" s="4" t="s">
        <v>5070</v>
      </c>
      <c r="AT11372" s="4" t="s">
        <v>5071</v>
      </c>
      <c r="AU11372" s="4" t="s">
        <v>456</v>
      </c>
      <c r="AV11372" s="4" t="s">
        <v>798</v>
      </c>
      <c r="AW11372" s="4" t="s">
        <v>724</v>
      </c>
      <c r="AX11372" s="4"/>
      <c r="AY11372" s="4">
        <v>221737</v>
      </c>
      <c r="AZ11372" s="4">
        <v>448537</v>
      </c>
      <c r="BA11372" s="4" t="s">
        <v>30155</v>
      </c>
      <c r="BB11372" s="4" t="s">
        <v>30156</v>
      </c>
      <c r="BC11372" s="4">
        <v>40</v>
      </c>
      <c r="BD11372" t="str">
        <f>IF(AND(ADHOC!$G$15="",ADHOC!$S$4=""),"",IF(ADHOC!$G$15&lt;&gt;"",IF(ADHOC!$G$15=LEFT(Domein!$AS11372,LEN(ADHOC!$G$15)),MAX(Domein!BD$1:'Domein'!BD11371)+1,""),IF(ADHOC!$S$4=LEFT(Domein!$AS11372,LEN(ADHOC!$S$4)),MAX(Domein!BD$1:'Domein'!BD11371)+1,"")))</f>
        <v/>
      </c>
    </row>
    <row r="11373" spans="45:56" x14ac:dyDescent="0.2">
      <c r="AS11373" s="4" t="s">
        <v>38160</v>
      </c>
      <c r="AT11373" s="4" t="s">
        <v>38161</v>
      </c>
      <c r="AU11373" s="4" t="s">
        <v>456</v>
      </c>
      <c r="AV11373" s="4" t="s">
        <v>38098</v>
      </c>
      <c r="AW11373" s="4" t="s">
        <v>724</v>
      </c>
      <c r="AX11373" s="4"/>
      <c r="AY11373" s="4">
        <v>220335</v>
      </c>
      <c r="AZ11373" s="4">
        <v>449094</v>
      </c>
      <c r="BA11373" s="4" t="s">
        <v>38162</v>
      </c>
      <c r="BB11373" s="4" t="s">
        <v>38163</v>
      </c>
      <c r="BC11373" s="4">
        <v>40</v>
      </c>
      <c r="BD11373" t="str">
        <f>IF(AND(ADHOC!$G$15="",ADHOC!$S$4=""),"",IF(ADHOC!$G$15&lt;&gt;"",IF(ADHOC!$G$15=LEFT(Domein!$AS11373,LEN(ADHOC!$G$15)),MAX(Domein!BD$1:'Domein'!BD11372)+1,""),IF(ADHOC!$S$4=LEFT(Domein!$AS11373,LEN(ADHOC!$S$4)),MAX(Domein!BD$1:'Domein'!BD11372)+1,"")))</f>
        <v/>
      </c>
    </row>
    <row r="11374" spans="45:56" x14ac:dyDescent="0.2">
      <c r="AS11374" s="4" t="s">
        <v>38164</v>
      </c>
      <c r="AT11374" s="4" t="s">
        <v>38165</v>
      </c>
      <c r="AU11374" s="4" t="s">
        <v>456</v>
      </c>
      <c r="AV11374" s="4" t="s">
        <v>38098</v>
      </c>
      <c r="AW11374" s="4" t="s">
        <v>724</v>
      </c>
      <c r="AX11374" s="4"/>
      <c r="AY11374" s="4">
        <v>212620</v>
      </c>
      <c r="AZ11374" s="4">
        <v>455498</v>
      </c>
      <c r="BA11374" s="4" t="s">
        <v>38166</v>
      </c>
      <c r="BB11374" s="4" t="s">
        <v>38167</v>
      </c>
      <c r="BC11374" s="4">
        <v>40</v>
      </c>
      <c r="BD11374" t="str">
        <f>IF(AND(ADHOC!$G$15="",ADHOC!$S$4=""),"",IF(ADHOC!$G$15&lt;&gt;"",IF(ADHOC!$G$15=LEFT(Domein!$AS11374,LEN(ADHOC!$G$15)),MAX(Domein!BD$1:'Domein'!BD11373)+1,""),IF(ADHOC!$S$4=LEFT(Domein!$AS11374,LEN(ADHOC!$S$4)),MAX(Domein!BD$1:'Domein'!BD11373)+1,"")))</f>
        <v/>
      </c>
    </row>
    <row r="11375" spans="45:56" x14ac:dyDescent="0.2">
      <c r="AS11375" s="4" t="s">
        <v>5072</v>
      </c>
      <c r="AT11375" s="4" t="s">
        <v>5073</v>
      </c>
      <c r="AU11375" s="4" t="s">
        <v>456</v>
      </c>
      <c r="AV11375" s="4" t="s">
        <v>798</v>
      </c>
      <c r="AW11375" s="4" t="s">
        <v>724</v>
      </c>
      <c r="AX11375" s="4"/>
      <c r="AY11375" s="4">
        <v>218050</v>
      </c>
      <c r="AZ11375" s="4">
        <v>451200</v>
      </c>
      <c r="BA11375" s="4" t="s">
        <v>30157</v>
      </c>
      <c r="BB11375" s="4" t="s">
        <v>30158</v>
      </c>
      <c r="BC11375" s="4">
        <v>40</v>
      </c>
      <c r="BD11375" t="str">
        <f>IF(AND(ADHOC!$G$15="",ADHOC!$S$4=""),"",IF(ADHOC!$G$15&lt;&gt;"",IF(ADHOC!$G$15=LEFT(Domein!$AS11375,LEN(ADHOC!$G$15)),MAX(Domein!BD$1:'Domein'!BD11374)+1,""),IF(ADHOC!$S$4=LEFT(Domein!$AS11375,LEN(ADHOC!$S$4)),MAX(Domein!BD$1:'Domein'!BD11374)+1,"")))</f>
        <v/>
      </c>
    </row>
    <row r="11376" spans="45:56" x14ac:dyDescent="0.2">
      <c r="AS11376" s="4" t="s">
        <v>5074</v>
      </c>
      <c r="AT11376" s="4" t="s">
        <v>5075</v>
      </c>
      <c r="AU11376" s="4" t="s">
        <v>456</v>
      </c>
      <c r="AV11376" s="4" t="s">
        <v>798</v>
      </c>
      <c r="AW11376" s="4" t="s">
        <v>724</v>
      </c>
      <c r="AX11376" s="4"/>
      <c r="AY11376" s="4">
        <v>217617</v>
      </c>
      <c r="AZ11376" s="4">
        <v>451398</v>
      </c>
      <c r="BA11376" s="4" t="s">
        <v>30159</v>
      </c>
      <c r="BB11376" s="4" t="s">
        <v>30160</v>
      </c>
      <c r="BC11376" s="4">
        <v>40</v>
      </c>
      <c r="BD11376" t="str">
        <f>IF(AND(ADHOC!$G$15="",ADHOC!$S$4=""),"",IF(ADHOC!$G$15&lt;&gt;"",IF(ADHOC!$G$15=LEFT(Domein!$AS11376,LEN(ADHOC!$G$15)),MAX(Domein!BD$1:'Domein'!BD11375)+1,""),IF(ADHOC!$S$4=LEFT(Domein!$AS11376,LEN(ADHOC!$S$4)),MAX(Domein!BD$1:'Domein'!BD11375)+1,"")))</f>
        <v/>
      </c>
    </row>
    <row r="11377" spans="45:56" x14ac:dyDescent="0.2">
      <c r="AS11377" s="4" t="s">
        <v>5076</v>
      </c>
      <c r="AT11377" s="4" t="s">
        <v>5077</v>
      </c>
      <c r="AU11377" s="4" t="s">
        <v>456</v>
      </c>
      <c r="AV11377" s="4" t="s">
        <v>798</v>
      </c>
      <c r="AW11377" s="4" t="s">
        <v>724</v>
      </c>
      <c r="AX11377" s="4"/>
      <c r="AY11377" s="4">
        <v>217481</v>
      </c>
      <c r="AZ11377" s="4">
        <v>451484</v>
      </c>
      <c r="BA11377" s="4" t="s">
        <v>30161</v>
      </c>
      <c r="BB11377" s="4" t="s">
        <v>30162</v>
      </c>
      <c r="BC11377" s="4">
        <v>40</v>
      </c>
      <c r="BD11377" t="str">
        <f>IF(AND(ADHOC!$G$15="",ADHOC!$S$4=""),"",IF(ADHOC!$G$15&lt;&gt;"",IF(ADHOC!$G$15=LEFT(Domein!$AS11377,LEN(ADHOC!$G$15)),MAX(Domein!BD$1:'Domein'!BD11376)+1,""),IF(ADHOC!$S$4=LEFT(Domein!$AS11377,LEN(ADHOC!$S$4)),MAX(Domein!BD$1:'Domein'!BD11376)+1,"")))</f>
        <v/>
      </c>
    </row>
    <row r="11378" spans="45:56" x14ac:dyDescent="0.2">
      <c r="AS11378" s="4" t="s">
        <v>5078</v>
      </c>
      <c r="AT11378" s="4" t="s">
        <v>5079</v>
      </c>
      <c r="AU11378" s="4" t="s">
        <v>456</v>
      </c>
      <c r="AV11378" s="4" t="s">
        <v>798</v>
      </c>
      <c r="AW11378" s="4" t="s">
        <v>724</v>
      </c>
      <c r="AX11378" s="4"/>
      <c r="AY11378" s="4">
        <v>193385</v>
      </c>
      <c r="AZ11378" s="4">
        <v>445869</v>
      </c>
      <c r="BA11378" s="4" t="s">
        <v>30163</v>
      </c>
      <c r="BB11378" s="4" t="s">
        <v>30164</v>
      </c>
      <c r="BC11378" s="4">
        <v>40</v>
      </c>
      <c r="BD11378" t="str">
        <f>IF(AND(ADHOC!$G$15="",ADHOC!$S$4=""),"",IF(ADHOC!$G$15&lt;&gt;"",IF(ADHOC!$G$15=LEFT(Domein!$AS11378,LEN(ADHOC!$G$15)),MAX(Domein!BD$1:'Domein'!BD11377)+1,""),IF(ADHOC!$S$4=LEFT(Domein!$AS11378,LEN(ADHOC!$S$4)),MAX(Domein!BD$1:'Domein'!BD11377)+1,"")))</f>
        <v/>
      </c>
    </row>
    <row r="11379" spans="45:56" x14ac:dyDescent="0.2">
      <c r="AS11379" s="4" t="s">
        <v>5080</v>
      </c>
      <c r="AT11379" s="4" t="s">
        <v>5081</v>
      </c>
      <c r="AU11379" s="4" t="s">
        <v>456</v>
      </c>
      <c r="AV11379" s="4" t="s">
        <v>798</v>
      </c>
      <c r="AW11379" s="4" t="s">
        <v>724</v>
      </c>
      <c r="AX11379" s="4"/>
      <c r="AY11379" s="4">
        <v>193384</v>
      </c>
      <c r="AZ11379" s="4">
        <v>446032</v>
      </c>
      <c r="BA11379" s="4" t="s">
        <v>30165</v>
      </c>
      <c r="BB11379" s="4" t="s">
        <v>30164</v>
      </c>
      <c r="BC11379" s="4">
        <v>40</v>
      </c>
      <c r="BD11379" t="str">
        <f>IF(AND(ADHOC!$G$15="",ADHOC!$S$4=""),"",IF(ADHOC!$G$15&lt;&gt;"",IF(ADHOC!$G$15=LEFT(Domein!$AS11379,LEN(ADHOC!$G$15)),MAX(Domein!BD$1:'Domein'!BD11378)+1,""),IF(ADHOC!$S$4=LEFT(Domein!$AS11379,LEN(ADHOC!$S$4)),MAX(Domein!BD$1:'Domein'!BD11378)+1,"")))</f>
        <v/>
      </c>
    </row>
    <row r="11380" spans="45:56" x14ac:dyDescent="0.2">
      <c r="AS11380" s="4" t="s">
        <v>5082</v>
      </c>
      <c r="AT11380" s="4" t="s">
        <v>5083</v>
      </c>
      <c r="AU11380" s="4" t="s">
        <v>456</v>
      </c>
      <c r="AV11380" s="4" t="s">
        <v>798</v>
      </c>
      <c r="AW11380" s="4" t="s">
        <v>724</v>
      </c>
      <c r="AX11380" s="4"/>
      <c r="AY11380" s="4">
        <v>210804</v>
      </c>
      <c r="AZ11380" s="4">
        <v>435221</v>
      </c>
      <c r="BA11380" s="4" t="s">
        <v>30166</v>
      </c>
      <c r="BB11380" s="4" t="s">
        <v>30167</v>
      </c>
      <c r="BC11380" s="4">
        <v>40</v>
      </c>
      <c r="BD11380" t="str">
        <f>IF(AND(ADHOC!$G$15="",ADHOC!$S$4=""),"",IF(ADHOC!$G$15&lt;&gt;"",IF(ADHOC!$G$15=LEFT(Domein!$AS11380,LEN(ADHOC!$G$15)),MAX(Domein!BD$1:'Domein'!BD11379)+1,""),IF(ADHOC!$S$4=LEFT(Domein!$AS11380,LEN(ADHOC!$S$4)),MAX(Domein!BD$1:'Domein'!BD11379)+1,"")))</f>
        <v/>
      </c>
    </row>
    <row r="11381" spans="45:56" x14ac:dyDescent="0.2">
      <c r="AS11381" s="4" t="s">
        <v>5084</v>
      </c>
      <c r="AT11381" s="4" t="s">
        <v>5085</v>
      </c>
      <c r="AU11381" s="4" t="s">
        <v>456</v>
      </c>
      <c r="AV11381" s="4" t="s">
        <v>798</v>
      </c>
      <c r="AW11381" s="4" t="s">
        <v>724</v>
      </c>
      <c r="AX11381" s="4"/>
      <c r="AY11381" s="4">
        <v>224325</v>
      </c>
      <c r="AZ11381" s="4">
        <v>477250</v>
      </c>
      <c r="BA11381" s="4" t="s">
        <v>30168</v>
      </c>
      <c r="BB11381" s="4" t="s">
        <v>30169</v>
      </c>
      <c r="BC11381" s="4">
        <v>40</v>
      </c>
      <c r="BD11381" t="str">
        <f>IF(AND(ADHOC!$G$15="",ADHOC!$S$4=""),"",IF(ADHOC!$G$15&lt;&gt;"",IF(ADHOC!$G$15=LEFT(Domein!$AS11381,LEN(ADHOC!$G$15)),MAX(Domein!BD$1:'Domein'!BD11380)+1,""),IF(ADHOC!$S$4=LEFT(Domein!$AS11381,LEN(ADHOC!$S$4)),MAX(Domein!BD$1:'Domein'!BD11380)+1,"")))</f>
        <v/>
      </c>
    </row>
    <row r="11382" spans="45:56" x14ac:dyDescent="0.2">
      <c r="AS11382" s="4" t="s">
        <v>5086</v>
      </c>
      <c r="AT11382" s="4" t="s">
        <v>5087</v>
      </c>
      <c r="AU11382" s="4" t="s">
        <v>456</v>
      </c>
      <c r="AV11382" s="4" t="s">
        <v>798</v>
      </c>
      <c r="AW11382" s="4" t="s">
        <v>724</v>
      </c>
      <c r="AX11382" s="4"/>
      <c r="AY11382" s="4">
        <v>224278</v>
      </c>
      <c r="AZ11382" s="4">
        <v>477170</v>
      </c>
      <c r="BA11382" s="4" t="s">
        <v>30170</v>
      </c>
      <c r="BB11382" s="4" t="s">
        <v>30171</v>
      </c>
      <c r="BC11382" s="4">
        <v>40</v>
      </c>
      <c r="BD11382" t="str">
        <f>IF(AND(ADHOC!$G$15="",ADHOC!$S$4=""),"",IF(ADHOC!$G$15&lt;&gt;"",IF(ADHOC!$G$15=LEFT(Domein!$AS11382,LEN(ADHOC!$G$15)),MAX(Domein!BD$1:'Domein'!BD11381)+1,""),IF(ADHOC!$S$4=LEFT(Domein!$AS11382,LEN(ADHOC!$S$4)),MAX(Domein!BD$1:'Domein'!BD11381)+1,"")))</f>
        <v/>
      </c>
    </row>
    <row r="11383" spans="45:56" x14ac:dyDescent="0.2">
      <c r="AS11383" s="4" t="s">
        <v>5088</v>
      </c>
      <c r="AT11383" s="4" t="s">
        <v>5089</v>
      </c>
      <c r="AU11383" s="4" t="s">
        <v>456</v>
      </c>
      <c r="AV11383" s="4" t="s">
        <v>798</v>
      </c>
      <c r="AW11383" s="4" t="s">
        <v>724</v>
      </c>
      <c r="AX11383" s="4"/>
      <c r="AY11383" s="4">
        <v>224380</v>
      </c>
      <c r="AZ11383" s="4">
        <v>477260</v>
      </c>
      <c r="BA11383" s="4" t="s">
        <v>30172</v>
      </c>
      <c r="BB11383" s="4" t="s">
        <v>30173</v>
      </c>
      <c r="BC11383" s="4">
        <v>40</v>
      </c>
      <c r="BD11383" t="str">
        <f>IF(AND(ADHOC!$G$15="",ADHOC!$S$4=""),"",IF(ADHOC!$G$15&lt;&gt;"",IF(ADHOC!$G$15=LEFT(Domein!$AS11383,LEN(ADHOC!$G$15)),MAX(Domein!BD$1:'Domein'!BD11382)+1,""),IF(ADHOC!$S$4=LEFT(Domein!$AS11383,LEN(ADHOC!$S$4)),MAX(Domein!BD$1:'Domein'!BD11382)+1,"")))</f>
        <v/>
      </c>
    </row>
    <row r="11384" spans="45:56" x14ac:dyDescent="0.2">
      <c r="AS11384" s="4" t="s">
        <v>5090</v>
      </c>
      <c r="AT11384" s="4" t="s">
        <v>5091</v>
      </c>
      <c r="AU11384" s="4" t="s">
        <v>456</v>
      </c>
      <c r="AV11384" s="4" t="s">
        <v>798</v>
      </c>
      <c r="AW11384" s="4" t="s">
        <v>724</v>
      </c>
      <c r="AX11384" s="4"/>
      <c r="AY11384" s="4">
        <v>224050</v>
      </c>
      <c r="AZ11384" s="4">
        <v>476920</v>
      </c>
      <c r="BA11384" s="4" t="s">
        <v>30174</v>
      </c>
      <c r="BB11384" s="4" t="s">
        <v>30175</v>
      </c>
      <c r="BC11384" s="4">
        <v>40</v>
      </c>
      <c r="BD11384" t="str">
        <f>IF(AND(ADHOC!$G$15="",ADHOC!$S$4=""),"",IF(ADHOC!$G$15&lt;&gt;"",IF(ADHOC!$G$15=LEFT(Domein!$AS11384,LEN(ADHOC!$G$15)),MAX(Domein!BD$1:'Domein'!BD11383)+1,""),IF(ADHOC!$S$4=LEFT(Domein!$AS11384,LEN(ADHOC!$S$4)),MAX(Domein!BD$1:'Domein'!BD11383)+1,"")))</f>
        <v/>
      </c>
    </row>
    <row r="11385" spans="45:56" x14ac:dyDescent="0.2">
      <c r="AS11385" s="4" t="s">
        <v>38268</v>
      </c>
      <c r="AT11385" s="4" t="s">
        <v>38269</v>
      </c>
      <c r="AU11385" s="4" t="s">
        <v>456</v>
      </c>
      <c r="AV11385" s="4" t="s">
        <v>798</v>
      </c>
      <c r="AW11385" s="4" t="s">
        <v>724</v>
      </c>
      <c r="AX11385" s="4"/>
      <c r="AY11385" s="4">
        <v>221560</v>
      </c>
      <c r="AZ11385" s="4">
        <v>475199</v>
      </c>
      <c r="BA11385" s="4" t="s">
        <v>38270</v>
      </c>
      <c r="BB11385" s="4" t="s">
        <v>38271</v>
      </c>
      <c r="BC11385" s="4">
        <v>40</v>
      </c>
      <c r="BD11385" t="str">
        <f>IF(AND(ADHOC!$G$15="",ADHOC!$S$4=""),"",IF(ADHOC!$G$15&lt;&gt;"",IF(ADHOC!$G$15=LEFT(Domein!$AS11385,LEN(ADHOC!$G$15)),MAX(Domein!BD$1:'Domein'!BD11384)+1,""),IF(ADHOC!$S$4=LEFT(Domein!$AS11385,LEN(ADHOC!$S$4)),MAX(Domein!BD$1:'Domein'!BD11384)+1,"")))</f>
        <v/>
      </c>
    </row>
    <row r="11386" spans="45:56" x14ac:dyDescent="0.2">
      <c r="AS11386" s="4" t="s">
        <v>5092</v>
      </c>
      <c r="AT11386" s="4" t="s">
        <v>5093</v>
      </c>
      <c r="AU11386" s="4" t="s">
        <v>456</v>
      </c>
      <c r="AV11386" s="4" t="s">
        <v>798</v>
      </c>
      <c r="AW11386" s="4" t="s">
        <v>724</v>
      </c>
      <c r="AX11386" s="4"/>
      <c r="AY11386" s="4">
        <v>231103</v>
      </c>
      <c r="AZ11386" s="4">
        <v>434364</v>
      </c>
      <c r="BA11386" s="4" t="s">
        <v>30176</v>
      </c>
      <c r="BB11386" s="4" t="s">
        <v>22729</v>
      </c>
      <c r="BC11386" s="4">
        <v>40</v>
      </c>
      <c r="BD11386" t="str">
        <f>IF(AND(ADHOC!$G$15="",ADHOC!$S$4=""),"",IF(ADHOC!$G$15&lt;&gt;"",IF(ADHOC!$G$15=LEFT(Domein!$AS11386,LEN(ADHOC!$G$15)),MAX(Domein!BD$1:'Domein'!BD11385)+1,""),IF(ADHOC!$S$4=LEFT(Domein!$AS11386,LEN(ADHOC!$S$4)),MAX(Domein!BD$1:'Domein'!BD11385)+1,"")))</f>
        <v/>
      </c>
    </row>
    <row r="11387" spans="45:56" x14ac:dyDescent="0.2">
      <c r="AS11387" s="4" t="s">
        <v>5094</v>
      </c>
      <c r="AT11387" s="4" t="s">
        <v>5095</v>
      </c>
      <c r="AU11387" s="4" t="s">
        <v>456</v>
      </c>
      <c r="AV11387" s="4" t="s">
        <v>798</v>
      </c>
      <c r="AW11387" s="4" t="s">
        <v>724</v>
      </c>
      <c r="AX11387" s="4"/>
      <c r="AY11387" s="4">
        <v>199474</v>
      </c>
      <c r="AZ11387" s="4">
        <v>433925</v>
      </c>
      <c r="BA11387" s="4" t="s">
        <v>30177</v>
      </c>
      <c r="BB11387" s="4" t="s">
        <v>30178</v>
      </c>
      <c r="BC11387" s="4">
        <v>40</v>
      </c>
      <c r="BD11387" t="str">
        <f>IF(AND(ADHOC!$G$15="",ADHOC!$S$4=""),"",IF(ADHOC!$G$15&lt;&gt;"",IF(ADHOC!$G$15=LEFT(Domein!$AS11387,LEN(ADHOC!$G$15)),MAX(Domein!BD$1:'Domein'!BD11386)+1,""),IF(ADHOC!$S$4=LEFT(Domein!$AS11387,LEN(ADHOC!$S$4)),MAX(Domein!BD$1:'Domein'!BD11386)+1,"")))</f>
        <v/>
      </c>
    </row>
    <row r="11388" spans="45:56" x14ac:dyDescent="0.2">
      <c r="AS11388" s="4" t="s">
        <v>5096</v>
      </c>
      <c r="AT11388" s="4" t="s">
        <v>5097</v>
      </c>
      <c r="AU11388" s="4" t="s">
        <v>456</v>
      </c>
      <c r="AV11388" s="4" t="s">
        <v>798</v>
      </c>
      <c r="AW11388" s="4" t="s">
        <v>724</v>
      </c>
      <c r="AX11388" s="4"/>
      <c r="AY11388" s="4">
        <v>211251</v>
      </c>
      <c r="AZ11388" s="4">
        <v>463629</v>
      </c>
      <c r="BA11388" s="4" t="s">
        <v>30179</v>
      </c>
      <c r="BB11388" s="4" t="s">
        <v>30180</v>
      </c>
      <c r="BC11388" s="4">
        <v>40</v>
      </c>
      <c r="BD11388" t="str">
        <f>IF(AND(ADHOC!$G$15="",ADHOC!$S$4=""),"",IF(ADHOC!$G$15&lt;&gt;"",IF(ADHOC!$G$15=LEFT(Domein!$AS11388,LEN(ADHOC!$G$15)),MAX(Domein!BD$1:'Domein'!BD11387)+1,""),IF(ADHOC!$S$4=LEFT(Domein!$AS11388,LEN(ADHOC!$S$4)),MAX(Domein!BD$1:'Domein'!BD11387)+1,"")))</f>
        <v/>
      </c>
    </row>
    <row r="11389" spans="45:56" x14ac:dyDescent="0.2">
      <c r="AS11389" s="4" t="s">
        <v>5098</v>
      </c>
      <c r="AT11389" s="4" t="s">
        <v>5099</v>
      </c>
      <c r="AU11389" s="4" t="s">
        <v>456</v>
      </c>
      <c r="AV11389" s="4" t="s">
        <v>800</v>
      </c>
      <c r="AW11389" s="4" t="s">
        <v>724</v>
      </c>
      <c r="AX11389" s="4"/>
      <c r="AY11389" s="4">
        <v>228355</v>
      </c>
      <c r="AZ11389" s="4">
        <v>474783</v>
      </c>
      <c r="BA11389" s="4" t="s">
        <v>30181</v>
      </c>
      <c r="BB11389" s="4" t="s">
        <v>30182</v>
      </c>
      <c r="BC11389" s="4">
        <v>40</v>
      </c>
      <c r="BD11389" t="str">
        <f>IF(AND(ADHOC!$G$15="",ADHOC!$S$4=""),"",IF(ADHOC!$G$15&lt;&gt;"",IF(ADHOC!$G$15=LEFT(Domein!$AS11389,LEN(ADHOC!$G$15)),MAX(Domein!BD$1:'Domein'!BD11388)+1,""),IF(ADHOC!$S$4=LEFT(Domein!$AS11389,LEN(ADHOC!$S$4)),MAX(Domein!BD$1:'Domein'!BD11388)+1,"")))</f>
        <v/>
      </c>
    </row>
    <row r="11390" spans="45:56" x14ac:dyDescent="0.2">
      <c r="AS11390" s="4" t="s">
        <v>5100</v>
      </c>
      <c r="AT11390" s="4" t="s">
        <v>5101</v>
      </c>
      <c r="AU11390" s="4" t="s">
        <v>456</v>
      </c>
      <c r="AV11390" s="4" t="s">
        <v>798</v>
      </c>
      <c r="AW11390" s="4" t="s">
        <v>724</v>
      </c>
      <c r="AX11390" s="4"/>
      <c r="AY11390" s="4">
        <v>243069</v>
      </c>
      <c r="AZ11390" s="4">
        <v>441661</v>
      </c>
      <c r="BA11390" s="4" t="s">
        <v>30183</v>
      </c>
      <c r="BB11390" s="4" t="s">
        <v>30184</v>
      </c>
      <c r="BC11390" s="4">
        <v>40</v>
      </c>
      <c r="BD11390" t="str">
        <f>IF(AND(ADHOC!$G$15="",ADHOC!$S$4=""),"",IF(ADHOC!$G$15&lt;&gt;"",IF(ADHOC!$G$15=LEFT(Domein!$AS11390,LEN(ADHOC!$G$15)),MAX(Domein!BD$1:'Domein'!BD11389)+1,""),IF(ADHOC!$S$4=LEFT(Domein!$AS11390,LEN(ADHOC!$S$4)),MAX(Domein!BD$1:'Domein'!BD11389)+1,"")))</f>
        <v/>
      </c>
    </row>
    <row r="11391" spans="45:56" x14ac:dyDescent="0.2">
      <c r="AS11391" s="4" t="s">
        <v>5102</v>
      </c>
      <c r="AT11391" s="4" t="s">
        <v>5103</v>
      </c>
      <c r="AU11391" s="4" t="s">
        <v>456</v>
      </c>
      <c r="AV11391" s="4" t="s">
        <v>798</v>
      </c>
      <c r="AW11391" s="4" t="s">
        <v>724</v>
      </c>
      <c r="AX11391" s="4"/>
      <c r="AY11391" s="4">
        <v>230710</v>
      </c>
      <c r="AZ11391" s="4">
        <v>433715</v>
      </c>
      <c r="BA11391" s="4" t="s">
        <v>30185</v>
      </c>
      <c r="BB11391" s="4" t="s">
        <v>30186</v>
      </c>
      <c r="BC11391" s="4">
        <v>40</v>
      </c>
      <c r="BD11391" t="str">
        <f>IF(AND(ADHOC!$G$15="",ADHOC!$S$4=""),"",IF(ADHOC!$G$15&lt;&gt;"",IF(ADHOC!$G$15=LEFT(Domein!$AS11391,LEN(ADHOC!$G$15)),MAX(Domein!BD$1:'Domein'!BD11390)+1,""),IF(ADHOC!$S$4=LEFT(Domein!$AS11391,LEN(ADHOC!$S$4)),MAX(Domein!BD$1:'Domein'!BD11390)+1,"")))</f>
        <v/>
      </c>
    </row>
    <row r="11392" spans="45:56" x14ac:dyDescent="0.2">
      <c r="AS11392" s="4" t="s">
        <v>5104</v>
      </c>
      <c r="AT11392" s="4" t="s">
        <v>5105</v>
      </c>
      <c r="AU11392" s="4" t="s">
        <v>456</v>
      </c>
      <c r="AV11392" s="4" t="s">
        <v>798</v>
      </c>
      <c r="AW11392" s="4" t="s">
        <v>724</v>
      </c>
      <c r="AX11392" s="4"/>
      <c r="AY11392" s="4">
        <v>207500</v>
      </c>
      <c r="AZ11392" s="4">
        <v>443250</v>
      </c>
      <c r="BA11392" s="4" t="s">
        <v>30187</v>
      </c>
      <c r="BB11392" s="4" t="s">
        <v>30188</v>
      </c>
      <c r="BC11392" s="4">
        <v>40</v>
      </c>
      <c r="BD11392" t="str">
        <f>IF(AND(ADHOC!$G$15="",ADHOC!$S$4=""),"",IF(ADHOC!$G$15&lt;&gt;"",IF(ADHOC!$G$15=LEFT(Domein!$AS11392,LEN(ADHOC!$G$15)),MAX(Domein!BD$1:'Domein'!BD11391)+1,""),IF(ADHOC!$S$4=LEFT(Domein!$AS11392,LEN(ADHOC!$S$4)),MAX(Domein!BD$1:'Domein'!BD11391)+1,"")))</f>
        <v/>
      </c>
    </row>
    <row r="11393" spans="45:56" x14ac:dyDescent="0.2">
      <c r="AS11393" s="4" t="s">
        <v>5106</v>
      </c>
      <c r="AT11393" s="4" t="s">
        <v>5107</v>
      </c>
      <c r="AU11393" s="4" t="s">
        <v>456</v>
      </c>
      <c r="AV11393" s="4" t="s">
        <v>798</v>
      </c>
      <c r="AW11393" s="4" t="s">
        <v>724</v>
      </c>
      <c r="AX11393" s="4"/>
      <c r="AY11393" s="4">
        <v>211560</v>
      </c>
      <c r="AZ11393" s="4">
        <v>447330</v>
      </c>
      <c r="BA11393" s="4" t="s">
        <v>30189</v>
      </c>
      <c r="BB11393" s="4" t="s">
        <v>30190</v>
      </c>
      <c r="BC11393" s="4">
        <v>40</v>
      </c>
      <c r="BD11393" t="str">
        <f>IF(AND(ADHOC!$G$15="",ADHOC!$S$4=""),"",IF(ADHOC!$G$15&lt;&gt;"",IF(ADHOC!$G$15=LEFT(Domein!$AS11393,LEN(ADHOC!$G$15)),MAX(Domein!BD$1:'Domein'!BD11392)+1,""),IF(ADHOC!$S$4=LEFT(Domein!$AS11393,LEN(ADHOC!$S$4)),MAX(Domein!BD$1:'Domein'!BD11392)+1,"")))</f>
        <v/>
      </c>
    </row>
    <row r="11394" spans="45:56" x14ac:dyDescent="0.2">
      <c r="AS11394" s="4" t="s">
        <v>5108</v>
      </c>
      <c r="AT11394" s="4" t="s">
        <v>5109</v>
      </c>
      <c r="AU11394" s="4" t="s">
        <v>456</v>
      </c>
      <c r="AV11394" s="4" t="s">
        <v>798</v>
      </c>
      <c r="AW11394" s="4" t="s">
        <v>724</v>
      </c>
      <c r="AX11394" s="4"/>
      <c r="AY11394" s="4">
        <v>210500</v>
      </c>
      <c r="AZ11394" s="4">
        <v>448250</v>
      </c>
      <c r="BA11394" s="4" t="s">
        <v>30191</v>
      </c>
      <c r="BB11394" s="4" t="s">
        <v>30192</v>
      </c>
      <c r="BC11394" s="4">
        <v>40</v>
      </c>
      <c r="BD11394" t="str">
        <f>IF(AND(ADHOC!$G$15="",ADHOC!$S$4=""),"",IF(ADHOC!$G$15&lt;&gt;"",IF(ADHOC!$G$15=LEFT(Domein!$AS11394,LEN(ADHOC!$G$15)),MAX(Domein!BD$1:'Domein'!BD11393)+1,""),IF(ADHOC!$S$4=LEFT(Domein!$AS11394,LEN(ADHOC!$S$4)),MAX(Domein!BD$1:'Domein'!BD11393)+1,"")))</f>
        <v/>
      </c>
    </row>
    <row r="11395" spans="45:56" x14ac:dyDescent="0.2">
      <c r="AS11395" s="4" t="s">
        <v>38272</v>
      </c>
      <c r="AT11395" s="4" t="s">
        <v>5107</v>
      </c>
      <c r="AU11395" s="4" t="s">
        <v>456</v>
      </c>
      <c r="AV11395" s="4" t="s">
        <v>21516</v>
      </c>
      <c r="AW11395" s="4" t="s">
        <v>724</v>
      </c>
      <c r="AX11395" s="4"/>
      <c r="AY11395" s="4">
        <v>211563</v>
      </c>
      <c r="AZ11395" s="4">
        <v>447301</v>
      </c>
      <c r="BA11395" s="4" t="s">
        <v>38273</v>
      </c>
      <c r="BB11395" s="4" t="s">
        <v>38274</v>
      </c>
      <c r="BC11395" s="4">
        <v>40</v>
      </c>
      <c r="BD11395" t="str">
        <f>IF(AND(ADHOC!$G$15="",ADHOC!$S$4=""),"",IF(ADHOC!$G$15&lt;&gt;"",IF(ADHOC!$G$15=LEFT(Domein!$AS11395,LEN(ADHOC!$G$15)),MAX(Domein!BD$1:'Domein'!BD11394)+1,""),IF(ADHOC!$S$4=LEFT(Domein!$AS11395,LEN(ADHOC!$S$4)),MAX(Domein!BD$1:'Domein'!BD11394)+1,"")))</f>
        <v/>
      </c>
    </row>
    <row r="11396" spans="45:56" x14ac:dyDescent="0.2">
      <c r="AS11396" s="4" t="s">
        <v>32524</v>
      </c>
      <c r="AT11396" s="4" t="s">
        <v>32525</v>
      </c>
      <c r="AU11396" s="4" t="s">
        <v>456</v>
      </c>
      <c r="AV11396" s="4" t="s">
        <v>21516</v>
      </c>
      <c r="AW11396" s="4" t="s">
        <v>724</v>
      </c>
      <c r="AX11396" s="4"/>
      <c r="AY11396" s="4">
        <v>210179</v>
      </c>
      <c r="AZ11396" s="4">
        <v>449031</v>
      </c>
      <c r="BA11396" s="4" t="s">
        <v>32526</v>
      </c>
      <c r="BB11396" s="4" t="s">
        <v>32527</v>
      </c>
      <c r="BC11396" s="4">
        <v>40</v>
      </c>
      <c r="BD11396" t="str">
        <f>IF(AND(ADHOC!$G$15="",ADHOC!$S$4=""),"",IF(ADHOC!$G$15&lt;&gt;"",IF(ADHOC!$G$15=LEFT(Domein!$AS11396,LEN(ADHOC!$G$15)),MAX(Domein!BD$1:'Domein'!BD11395)+1,""),IF(ADHOC!$S$4=LEFT(Domein!$AS11396,LEN(ADHOC!$S$4)),MAX(Domein!BD$1:'Domein'!BD11395)+1,"")))</f>
        <v/>
      </c>
    </row>
    <row r="11397" spans="45:56" x14ac:dyDescent="0.2">
      <c r="AS11397" s="4" t="s">
        <v>38436</v>
      </c>
      <c r="AT11397" s="4" t="s">
        <v>38437</v>
      </c>
      <c r="AU11397" s="4" t="s">
        <v>456</v>
      </c>
      <c r="AV11397" s="4" t="s">
        <v>38105</v>
      </c>
      <c r="AW11397" s="4" t="s">
        <v>724</v>
      </c>
      <c r="AX11397" s="4"/>
      <c r="AY11397" s="4">
        <v>209486</v>
      </c>
      <c r="AZ11397" s="4">
        <v>450459</v>
      </c>
      <c r="BA11397" s="4" t="s">
        <v>38438</v>
      </c>
      <c r="BB11397" s="4" t="s">
        <v>38439</v>
      </c>
      <c r="BC11397" s="4">
        <v>40</v>
      </c>
      <c r="BD11397" t="str">
        <f>IF(AND(ADHOC!$G$15="",ADHOC!$S$4=""),"",IF(ADHOC!$G$15&lt;&gt;"",IF(ADHOC!$G$15=LEFT(Domein!$AS11397,LEN(ADHOC!$G$15)),MAX(Domein!BD$1:'Domein'!BD11396)+1,""),IF(ADHOC!$S$4=LEFT(Domein!$AS11397,LEN(ADHOC!$S$4)),MAX(Domein!BD$1:'Domein'!BD11396)+1,"")))</f>
        <v/>
      </c>
    </row>
    <row r="11398" spans="45:56" x14ac:dyDescent="0.2">
      <c r="AS11398" s="4" t="s">
        <v>5110</v>
      </c>
      <c r="AT11398" s="4" t="s">
        <v>5111</v>
      </c>
      <c r="AU11398" s="4" t="s">
        <v>456</v>
      </c>
      <c r="AV11398" s="4" t="s">
        <v>798</v>
      </c>
      <c r="AW11398" s="4" t="s">
        <v>724</v>
      </c>
      <c r="AX11398" s="4"/>
      <c r="AY11398" s="4">
        <v>244962</v>
      </c>
      <c r="AZ11398" s="4">
        <v>447492</v>
      </c>
      <c r="BA11398" s="4" t="s">
        <v>30193</v>
      </c>
      <c r="BB11398" s="4" t="s">
        <v>30194</v>
      </c>
      <c r="BC11398" s="4">
        <v>40</v>
      </c>
      <c r="BD11398" t="str">
        <f>IF(AND(ADHOC!$G$15="",ADHOC!$S$4=""),"",IF(ADHOC!$G$15&lt;&gt;"",IF(ADHOC!$G$15=LEFT(Domein!$AS11398,LEN(ADHOC!$G$15)),MAX(Domein!BD$1:'Domein'!BD11397)+1,""),IF(ADHOC!$S$4=LEFT(Domein!$AS11398,LEN(ADHOC!$S$4)),MAX(Domein!BD$1:'Domein'!BD11397)+1,"")))</f>
        <v/>
      </c>
    </row>
    <row r="11399" spans="45:56" x14ac:dyDescent="0.2">
      <c r="AS11399" s="4" t="s">
        <v>5112</v>
      </c>
      <c r="AT11399" s="4" t="s">
        <v>5113</v>
      </c>
      <c r="AU11399" s="4" t="s">
        <v>456</v>
      </c>
      <c r="AV11399" s="4" t="s">
        <v>798</v>
      </c>
      <c r="AW11399" s="4" t="s">
        <v>724</v>
      </c>
      <c r="AX11399" s="4"/>
      <c r="AY11399" s="4">
        <v>241800</v>
      </c>
      <c r="AZ11399" s="4">
        <v>449683</v>
      </c>
      <c r="BA11399" s="4" t="s">
        <v>30195</v>
      </c>
      <c r="BB11399" s="4" t="s">
        <v>30196</v>
      </c>
      <c r="BC11399" s="4">
        <v>40</v>
      </c>
      <c r="BD11399" t="str">
        <f>IF(AND(ADHOC!$G$15="",ADHOC!$S$4=""),"",IF(ADHOC!$G$15&lt;&gt;"",IF(ADHOC!$G$15=LEFT(Domein!$AS11399,LEN(ADHOC!$G$15)),MAX(Domein!BD$1:'Domein'!BD11398)+1,""),IF(ADHOC!$S$4=LEFT(Domein!$AS11399,LEN(ADHOC!$S$4)),MAX(Domein!BD$1:'Domein'!BD11398)+1,"")))</f>
        <v/>
      </c>
    </row>
    <row r="11400" spans="45:56" x14ac:dyDescent="0.2">
      <c r="AS11400" s="4" t="s">
        <v>5114</v>
      </c>
      <c r="AT11400" s="4" t="s">
        <v>5115</v>
      </c>
      <c r="AU11400" s="4" t="s">
        <v>456</v>
      </c>
      <c r="AV11400" s="4" t="s">
        <v>798</v>
      </c>
      <c r="AW11400" s="4" t="s">
        <v>724</v>
      </c>
      <c r="AX11400" s="4"/>
      <c r="AY11400" s="4">
        <v>218500</v>
      </c>
      <c r="AZ11400" s="4">
        <v>435200</v>
      </c>
      <c r="BA11400" s="4" t="s">
        <v>30197</v>
      </c>
      <c r="BB11400" s="4" t="s">
        <v>30198</v>
      </c>
      <c r="BC11400" s="4">
        <v>40</v>
      </c>
      <c r="BD11400" t="str">
        <f>IF(AND(ADHOC!$G$15="",ADHOC!$S$4=""),"",IF(ADHOC!$G$15&lt;&gt;"",IF(ADHOC!$G$15=LEFT(Domein!$AS11400,LEN(ADHOC!$G$15)),MAX(Domein!BD$1:'Domein'!BD11399)+1,""),IF(ADHOC!$S$4=LEFT(Domein!$AS11400,LEN(ADHOC!$S$4)),MAX(Domein!BD$1:'Domein'!BD11399)+1,"")))</f>
        <v/>
      </c>
    </row>
    <row r="11401" spans="45:56" x14ac:dyDescent="0.2">
      <c r="AS11401" s="4" t="s">
        <v>5116</v>
      </c>
      <c r="AT11401" s="4" t="s">
        <v>5117</v>
      </c>
      <c r="AU11401" s="4" t="s">
        <v>456</v>
      </c>
      <c r="AV11401" s="4" t="s">
        <v>798</v>
      </c>
      <c r="AW11401" s="4" t="s">
        <v>724</v>
      </c>
      <c r="AX11401" s="4"/>
      <c r="AY11401" s="4">
        <v>236820</v>
      </c>
      <c r="AZ11401" s="4">
        <v>466700</v>
      </c>
      <c r="BA11401" s="4" t="s">
        <v>30199</v>
      </c>
      <c r="BB11401" s="4" t="s">
        <v>30200</v>
      </c>
      <c r="BC11401" s="4">
        <v>40</v>
      </c>
      <c r="BD11401" t="str">
        <f>IF(AND(ADHOC!$G$15="",ADHOC!$S$4=""),"",IF(ADHOC!$G$15&lt;&gt;"",IF(ADHOC!$G$15=LEFT(Domein!$AS11401,LEN(ADHOC!$G$15)),MAX(Domein!BD$1:'Domein'!BD11400)+1,""),IF(ADHOC!$S$4=LEFT(Domein!$AS11401,LEN(ADHOC!$S$4)),MAX(Domein!BD$1:'Domein'!BD11400)+1,"")))</f>
        <v/>
      </c>
    </row>
    <row r="11402" spans="45:56" x14ac:dyDescent="0.2">
      <c r="AS11402" s="4" t="s">
        <v>5118</v>
      </c>
      <c r="AT11402" s="4" t="s">
        <v>5119</v>
      </c>
      <c r="AU11402" s="4" t="s">
        <v>456</v>
      </c>
      <c r="AV11402" s="4" t="s">
        <v>798</v>
      </c>
      <c r="AW11402" s="4" t="s">
        <v>724</v>
      </c>
      <c r="AX11402" s="4"/>
      <c r="AY11402" s="4">
        <v>222031</v>
      </c>
      <c r="AZ11402" s="4">
        <v>436073</v>
      </c>
      <c r="BA11402" s="4" t="s">
        <v>30201</v>
      </c>
      <c r="BB11402" s="4" t="s">
        <v>30202</v>
      </c>
      <c r="BC11402" s="4">
        <v>40</v>
      </c>
      <c r="BD11402" t="str">
        <f>IF(AND(ADHOC!$G$15="",ADHOC!$S$4=""),"",IF(ADHOC!$G$15&lt;&gt;"",IF(ADHOC!$G$15=LEFT(Domein!$AS11402,LEN(ADHOC!$G$15)),MAX(Domein!BD$1:'Domein'!BD11401)+1,""),IF(ADHOC!$S$4=LEFT(Domein!$AS11402,LEN(ADHOC!$S$4)),MAX(Domein!BD$1:'Domein'!BD11401)+1,"")))</f>
        <v/>
      </c>
    </row>
    <row r="11403" spans="45:56" x14ac:dyDescent="0.2">
      <c r="AS11403" s="4" t="s">
        <v>5120</v>
      </c>
      <c r="AT11403" s="4" t="s">
        <v>5121</v>
      </c>
      <c r="AU11403" s="4" t="s">
        <v>456</v>
      </c>
      <c r="AV11403" s="4" t="s">
        <v>798</v>
      </c>
      <c r="AW11403" s="4" t="s">
        <v>724</v>
      </c>
      <c r="AX11403" s="4"/>
      <c r="AY11403" s="4">
        <v>221939</v>
      </c>
      <c r="AZ11403" s="4">
        <v>436040</v>
      </c>
      <c r="BA11403" s="4" t="s">
        <v>30203</v>
      </c>
      <c r="BB11403" s="4" t="s">
        <v>30204</v>
      </c>
      <c r="BC11403" s="4">
        <v>40</v>
      </c>
      <c r="BD11403" t="str">
        <f>IF(AND(ADHOC!$G$15="",ADHOC!$S$4=""),"",IF(ADHOC!$G$15&lt;&gt;"",IF(ADHOC!$G$15=LEFT(Domein!$AS11403,LEN(ADHOC!$G$15)),MAX(Domein!BD$1:'Domein'!BD11402)+1,""),IF(ADHOC!$S$4=LEFT(Domein!$AS11403,LEN(ADHOC!$S$4)),MAX(Domein!BD$1:'Domein'!BD11402)+1,"")))</f>
        <v/>
      </c>
    </row>
    <row r="11404" spans="45:56" x14ac:dyDescent="0.2">
      <c r="AS11404" s="4" t="s">
        <v>32528</v>
      </c>
      <c r="AT11404" s="4" t="s">
        <v>15580</v>
      </c>
      <c r="AU11404" s="4" t="s">
        <v>456</v>
      </c>
      <c r="AV11404" s="4" t="s">
        <v>799</v>
      </c>
      <c r="AW11404" s="4" t="s">
        <v>724</v>
      </c>
      <c r="AX11404" s="4"/>
      <c r="AY11404" s="4">
        <v>222397</v>
      </c>
      <c r="AZ11404" s="4">
        <v>433925</v>
      </c>
      <c r="BA11404" s="4" t="s">
        <v>32529</v>
      </c>
      <c r="BB11404" s="4" t="s">
        <v>32530</v>
      </c>
      <c r="BC11404" s="4">
        <v>40</v>
      </c>
      <c r="BD11404" t="str">
        <f>IF(AND(ADHOC!$G$15="",ADHOC!$S$4=""),"",IF(ADHOC!$G$15&lt;&gt;"",IF(ADHOC!$G$15=LEFT(Domein!$AS11404,LEN(ADHOC!$G$15)),MAX(Domein!BD$1:'Domein'!BD11403)+1,""),IF(ADHOC!$S$4=LEFT(Domein!$AS11404,LEN(ADHOC!$S$4)),MAX(Domein!BD$1:'Domein'!BD11403)+1,"")))</f>
        <v/>
      </c>
    </row>
    <row r="11405" spans="45:56" x14ac:dyDescent="0.2">
      <c r="AS11405" s="4" t="s">
        <v>32531</v>
      </c>
      <c r="AT11405" s="4" t="s">
        <v>10426</v>
      </c>
      <c r="AU11405" s="4" t="s">
        <v>456</v>
      </c>
      <c r="AV11405" s="4" t="s">
        <v>799</v>
      </c>
      <c r="AW11405" s="4" t="s">
        <v>724</v>
      </c>
      <c r="AX11405" s="4"/>
      <c r="AY11405" s="4">
        <v>223036</v>
      </c>
      <c r="AZ11405" s="4">
        <v>433178</v>
      </c>
      <c r="BA11405" s="4" t="s">
        <v>30298</v>
      </c>
      <c r="BB11405" s="4" t="s">
        <v>32532</v>
      </c>
      <c r="BC11405" s="4">
        <v>40</v>
      </c>
      <c r="BD11405" t="str">
        <f>IF(AND(ADHOC!$G$15="",ADHOC!$S$4=""),"",IF(ADHOC!$G$15&lt;&gt;"",IF(ADHOC!$G$15=LEFT(Domein!$AS11405,LEN(ADHOC!$G$15)),MAX(Domein!BD$1:'Domein'!BD11404)+1,""),IF(ADHOC!$S$4=LEFT(Domein!$AS11405,LEN(ADHOC!$S$4)),MAX(Domein!BD$1:'Domein'!BD11404)+1,"")))</f>
        <v/>
      </c>
    </row>
    <row r="11406" spans="45:56" x14ac:dyDescent="0.2">
      <c r="AS11406" s="4" t="s">
        <v>32533</v>
      </c>
      <c r="AT11406" s="4" t="s">
        <v>15583</v>
      </c>
      <c r="AU11406" s="4" t="s">
        <v>456</v>
      </c>
      <c r="AV11406" s="4" t="s">
        <v>799</v>
      </c>
      <c r="AW11406" s="4" t="s">
        <v>724</v>
      </c>
      <c r="AX11406" s="4"/>
      <c r="AY11406" s="4">
        <v>221800</v>
      </c>
      <c r="AZ11406" s="4">
        <v>434850</v>
      </c>
      <c r="BA11406" s="4" t="s">
        <v>32534</v>
      </c>
      <c r="BB11406" s="4" t="s">
        <v>24556</v>
      </c>
      <c r="BC11406" s="4">
        <v>40</v>
      </c>
      <c r="BD11406" t="str">
        <f>IF(AND(ADHOC!$G$15="",ADHOC!$S$4=""),"",IF(ADHOC!$G$15&lt;&gt;"",IF(ADHOC!$G$15=LEFT(Domein!$AS11406,LEN(ADHOC!$G$15)),MAX(Domein!BD$1:'Domein'!BD11405)+1,""),IF(ADHOC!$S$4=LEFT(Domein!$AS11406,LEN(ADHOC!$S$4)),MAX(Domein!BD$1:'Domein'!BD11405)+1,"")))</f>
        <v/>
      </c>
    </row>
    <row r="11407" spans="45:56" x14ac:dyDescent="0.2">
      <c r="AS11407" s="4" t="s">
        <v>32535</v>
      </c>
      <c r="AT11407" s="4" t="s">
        <v>32536</v>
      </c>
      <c r="AU11407" s="4" t="s">
        <v>456</v>
      </c>
      <c r="AV11407" s="4" t="s">
        <v>799</v>
      </c>
      <c r="AW11407" s="4" t="s">
        <v>724</v>
      </c>
      <c r="AX11407" s="4"/>
      <c r="AY11407" s="4">
        <v>223032</v>
      </c>
      <c r="AZ11407" s="4">
        <v>433530</v>
      </c>
      <c r="BA11407" s="4" t="s">
        <v>32537</v>
      </c>
      <c r="BB11407" s="4" t="s">
        <v>32538</v>
      </c>
      <c r="BC11407" s="4">
        <v>40</v>
      </c>
      <c r="BD11407" t="str">
        <f>IF(AND(ADHOC!$G$15="",ADHOC!$S$4=""),"",IF(ADHOC!$G$15&lt;&gt;"",IF(ADHOC!$G$15=LEFT(Domein!$AS11407,LEN(ADHOC!$G$15)),MAX(Domein!BD$1:'Domein'!BD11406)+1,""),IF(ADHOC!$S$4=LEFT(Domein!$AS11407,LEN(ADHOC!$S$4)),MAX(Domein!BD$1:'Domein'!BD11406)+1,"")))</f>
        <v/>
      </c>
    </row>
    <row r="11408" spans="45:56" x14ac:dyDescent="0.2">
      <c r="AS11408" s="4" t="s">
        <v>32539</v>
      </c>
      <c r="AT11408" s="4" t="s">
        <v>32540</v>
      </c>
      <c r="AU11408" s="4" t="s">
        <v>456</v>
      </c>
      <c r="AV11408" s="4" t="s">
        <v>799</v>
      </c>
      <c r="AW11408" s="4" t="s">
        <v>724</v>
      </c>
      <c r="AX11408" s="4"/>
      <c r="AY11408" s="4">
        <v>222249</v>
      </c>
      <c r="AZ11408" s="4">
        <v>435037</v>
      </c>
      <c r="BA11408" s="4" t="s">
        <v>32541</v>
      </c>
      <c r="BB11408" s="4" t="s">
        <v>32542</v>
      </c>
      <c r="BC11408" s="4">
        <v>40</v>
      </c>
      <c r="BD11408" t="str">
        <f>IF(AND(ADHOC!$G$15="",ADHOC!$S$4=""),"",IF(ADHOC!$G$15&lt;&gt;"",IF(ADHOC!$G$15=LEFT(Domein!$AS11408,LEN(ADHOC!$G$15)),MAX(Domein!BD$1:'Domein'!BD11407)+1,""),IF(ADHOC!$S$4=LEFT(Domein!$AS11408,LEN(ADHOC!$S$4)),MAX(Domein!BD$1:'Domein'!BD11407)+1,"")))</f>
        <v/>
      </c>
    </row>
    <row r="11409" spans="45:56" x14ac:dyDescent="0.2">
      <c r="AS11409" s="4" t="s">
        <v>35740</v>
      </c>
      <c r="AT11409" s="4" t="s">
        <v>35741</v>
      </c>
      <c r="AU11409" s="4" t="s">
        <v>456</v>
      </c>
      <c r="AV11409" s="4" t="s">
        <v>21010</v>
      </c>
      <c r="AW11409" s="4" t="s">
        <v>724</v>
      </c>
      <c r="AX11409" s="4"/>
      <c r="AY11409" s="4">
        <v>234270</v>
      </c>
      <c r="AZ11409" s="4">
        <v>446355</v>
      </c>
      <c r="BA11409" s="4" t="s">
        <v>35742</v>
      </c>
      <c r="BB11409" s="4" t="s">
        <v>35743</v>
      </c>
      <c r="BC11409" s="4">
        <v>40</v>
      </c>
      <c r="BD11409" t="str">
        <f>IF(AND(ADHOC!$G$15="",ADHOC!$S$4=""),"",IF(ADHOC!$G$15&lt;&gt;"",IF(ADHOC!$G$15=LEFT(Domein!$AS11409,LEN(ADHOC!$G$15)),MAX(Domein!BD$1:'Domein'!BD11408)+1,""),IF(ADHOC!$S$4=LEFT(Domein!$AS11409,LEN(ADHOC!$S$4)),MAX(Domein!BD$1:'Domein'!BD11408)+1,"")))</f>
        <v/>
      </c>
    </row>
    <row r="11410" spans="45:56" x14ac:dyDescent="0.2">
      <c r="AS11410" s="4" t="s">
        <v>5122</v>
      </c>
      <c r="AT11410" s="4" t="s">
        <v>5123</v>
      </c>
      <c r="AU11410" s="4" t="s">
        <v>456</v>
      </c>
      <c r="AV11410" s="4" t="s">
        <v>798</v>
      </c>
      <c r="AW11410" s="4" t="s">
        <v>724</v>
      </c>
      <c r="AX11410" s="4"/>
      <c r="AY11410" s="4">
        <v>227809</v>
      </c>
      <c r="AZ11410" s="4">
        <v>455335</v>
      </c>
      <c r="BA11410" s="4" t="s">
        <v>30205</v>
      </c>
      <c r="BB11410" s="4" t="s">
        <v>30206</v>
      </c>
      <c r="BC11410" s="4">
        <v>40</v>
      </c>
      <c r="BD11410" t="str">
        <f>IF(AND(ADHOC!$G$15="",ADHOC!$S$4=""),"",IF(ADHOC!$G$15&lt;&gt;"",IF(ADHOC!$G$15=LEFT(Domein!$AS11410,LEN(ADHOC!$G$15)),MAX(Domein!BD$1:'Domein'!BD11409)+1,""),IF(ADHOC!$S$4=LEFT(Domein!$AS11410,LEN(ADHOC!$S$4)),MAX(Domein!BD$1:'Domein'!BD11409)+1,"")))</f>
        <v/>
      </c>
    </row>
    <row r="11411" spans="45:56" x14ac:dyDescent="0.2">
      <c r="AS11411" s="4" t="s">
        <v>5124</v>
      </c>
      <c r="AT11411" s="4" t="s">
        <v>5125</v>
      </c>
      <c r="AU11411" s="4" t="s">
        <v>456</v>
      </c>
      <c r="AV11411" s="4" t="s">
        <v>798</v>
      </c>
      <c r="AW11411" s="4" t="s">
        <v>724</v>
      </c>
      <c r="AX11411" s="4"/>
      <c r="AY11411" s="4">
        <v>227934</v>
      </c>
      <c r="AZ11411" s="4">
        <v>454977</v>
      </c>
      <c r="BA11411" s="4" t="s">
        <v>30207</v>
      </c>
      <c r="BB11411" s="4" t="s">
        <v>30208</v>
      </c>
      <c r="BC11411" s="4">
        <v>40</v>
      </c>
      <c r="BD11411" t="str">
        <f>IF(AND(ADHOC!$G$15="",ADHOC!$S$4=""),"",IF(ADHOC!$G$15&lt;&gt;"",IF(ADHOC!$G$15=LEFT(Domein!$AS11411,LEN(ADHOC!$G$15)),MAX(Domein!BD$1:'Domein'!BD11410)+1,""),IF(ADHOC!$S$4=LEFT(Domein!$AS11411,LEN(ADHOC!$S$4)),MAX(Domein!BD$1:'Domein'!BD11410)+1,"")))</f>
        <v/>
      </c>
    </row>
    <row r="11412" spans="45:56" x14ac:dyDescent="0.2">
      <c r="AS11412" s="4" t="s">
        <v>21070</v>
      </c>
      <c r="AT11412" s="4" t="s">
        <v>21071</v>
      </c>
      <c r="AU11412" s="4" t="s">
        <v>456</v>
      </c>
      <c r="AV11412" s="4" t="s">
        <v>798</v>
      </c>
      <c r="AW11412" s="4" t="s">
        <v>724</v>
      </c>
      <c r="AX11412" s="4"/>
      <c r="AY11412" s="4">
        <v>244553</v>
      </c>
      <c r="AZ11412" s="4">
        <v>454366</v>
      </c>
      <c r="BA11412" s="4" t="s">
        <v>30209</v>
      </c>
      <c r="BB11412" s="4" t="s">
        <v>30210</v>
      </c>
      <c r="BC11412" s="4">
        <v>40</v>
      </c>
      <c r="BD11412" t="str">
        <f>IF(AND(ADHOC!$G$15="",ADHOC!$S$4=""),"",IF(ADHOC!$G$15&lt;&gt;"",IF(ADHOC!$G$15=LEFT(Domein!$AS11412,LEN(ADHOC!$G$15)),MAX(Domein!BD$1:'Domein'!BD11411)+1,""),IF(ADHOC!$S$4=LEFT(Domein!$AS11412,LEN(ADHOC!$S$4)),MAX(Domein!BD$1:'Domein'!BD11411)+1,"")))</f>
        <v/>
      </c>
    </row>
    <row r="11413" spans="45:56" x14ac:dyDescent="0.2">
      <c r="AS11413" s="4" t="s">
        <v>5126</v>
      </c>
      <c r="AT11413" s="4" t="s">
        <v>5127</v>
      </c>
      <c r="AU11413" s="4" t="s">
        <v>456</v>
      </c>
      <c r="AV11413" s="4" t="s">
        <v>798</v>
      </c>
      <c r="AW11413" s="4" t="s">
        <v>724</v>
      </c>
      <c r="AX11413" s="4"/>
      <c r="AY11413" s="4"/>
      <c r="AZ11413" s="4"/>
      <c r="BA11413" s="4"/>
      <c r="BB11413" s="4"/>
      <c r="BC11413" s="4">
        <v>40</v>
      </c>
      <c r="BD11413" t="str">
        <f>IF(AND(ADHOC!$G$15="",ADHOC!$S$4=""),"",IF(ADHOC!$G$15&lt;&gt;"",IF(ADHOC!$G$15=LEFT(Domein!$AS11413,LEN(ADHOC!$G$15)),MAX(Domein!BD$1:'Domein'!BD11412)+1,""),IF(ADHOC!$S$4=LEFT(Domein!$AS11413,LEN(ADHOC!$S$4)),MAX(Domein!BD$1:'Domein'!BD11412)+1,"")))</f>
        <v/>
      </c>
    </row>
    <row r="11414" spans="45:56" x14ac:dyDescent="0.2">
      <c r="AS11414" s="4" t="s">
        <v>5128</v>
      </c>
      <c r="AT11414" s="4" t="s">
        <v>3584</v>
      </c>
      <c r="AU11414" s="4" t="s">
        <v>456</v>
      </c>
      <c r="AV11414" s="4" t="s">
        <v>798</v>
      </c>
      <c r="AW11414" s="4" t="s">
        <v>724</v>
      </c>
      <c r="AX11414" s="4"/>
      <c r="AY11414" s="4">
        <v>244457</v>
      </c>
      <c r="AZ11414" s="4">
        <v>456179</v>
      </c>
      <c r="BA11414" s="4" t="s">
        <v>30211</v>
      </c>
      <c r="BB11414" s="4" t="s">
        <v>30212</v>
      </c>
      <c r="BC11414" s="4">
        <v>40</v>
      </c>
      <c r="BD11414" t="str">
        <f>IF(AND(ADHOC!$G$15="",ADHOC!$S$4=""),"",IF(ADHOC!$G$15&lt;&gt;"",IF(ADHOC!$G$15=LEFT(Domein!$AS11414,LEN(ADHOC!$G$15)),MAX(Domein!BD$1:'Domein'!BD11413)+1,""),IF(ADHOC!$S$4=LEFT(Domein!$AS11414,LEN(ADHOC!$S$4)),MAX(Domein!BD$1:'Domein'!BD11413)+1,"")))</f>
        <v/>
      </c>
    </row>
    <row r="11415" spans="45:56" x14ac:dyDescent="0.2">
      <c r="AS11415" s="4" t="s">
        <v>14729</v>
      </c>
      <c r="AT11415" s="4" t="s">
        <v>14730</v>
      </c>
      <c r="AU11415" s="4" t="s">
        <v>456</v>
      </c>
      <c r="AV11415" s="4" t="s">
        <v>799</v>
      </c>
      <c r="AW11415" s="4" t="s">
        <v>724</v>
      </c>
      <c r="AX11415" s="4"/>
      <c r="AY11415" s="4">
        <v>242709</v>
      </c>
      <c r="AZ11415" s="4">
        <v>457479</v>
      </c>
      <c r="BA11415" s="4" t="s">
        <v>30213</v>
      </c>
      <c r="BB11415" s="4" t="s">
        <v>30214</v>
      </c>
      <c r="BC11415" s="4">
        <v>40</v>
      </c>
      <c r="BD11415" t="str">
        <f>IF(AND(ADHOC!$G$15="",ADHOC!$S$4=""),"",IF(ADHOC!$G$15&lt;&gt;"",IF(ADHOC!$G$15=LEFT(Domein!$AS11415,LEN(ADHOC!$G$15)),MAX(Domein!BD$1:'Domein'!BD11414)+1,""),IF(ADHOC!$S$4=LEFT(Domein!$AS11415,LEN(ADHOC!$S$4)),MAX(Domein!BD$1:'Domein'!BD11414)+1,"")))</f>
        <v/>
      </c>
    </row>
    <row r="11416" spans="45:56" x14ac:dyDescent="0.2">
      <c r="AS11416" s="4" t="s">
        <v>5129</v>
      </c>
      <c r="AT11416" s="4" t="s">
        <v>5130</v>
      </c>
      <c r="AU11416" s="4" t="s">
        <v>456</v>
      </c>
      <c r="AV11416" s="4" t="s">
        <v>798</v>
      </c>
      <c r="AW11416" s="4" t="s">
        <v>724</v>
      </c>
      <c r="AX11416" s="4"/>
      <c r="AY11416" s="4">
        <v>195000</v>
      </c>
      <c r="AZ11416" s="4">
        <v>446200</v>
      </c>
      <c r="BA11416" s="4" t="s">
        <v>30215</v>
      </c>
      <c r="BB11416" s="4" t="s">
        <v>22107</v>
      </c>
      <c r="BC11416" s="4">
        <v>40</v>
      </c>
      <c r="BD11416" t="str">
        <f>IF(AND(ADHOC!$G$15="",ADHOC!$S$4=""),"",IF(ADHOC!$G$15&lt;&gt;"",IF(ADHOC!$G$15=LEFT(Domein!$AS11416,LEN(ADHOC!$G$15)),MAX(Domein!BD$1:'Domein'!BD11415)+1,""),IF(ADHOC!$S$4=LEFT(Domein!$AS11416,LEN(ADHOC!$S$4)),MAX(Domein!BD$1:'Domein'!BD11415)+1,"")))</f>
        <v/>
      </c>
    </row>
    <row r="11417" spans="45:56" x14ac:dyDescent="0.2">
      <c r="AS11417" s="4" t="s">
        <v>5131</v>
      </c>
      <c r="AT11417" s="4" t="s">
        <v>5132</v>
      </c>
      <c r="AU11417" s="4" t="s">
        <v>456</v>
      </c>
      <c r="AV11417" s="4" t="s">
        <v>798</v>
      </c>
      <c r="AW11417" s="4" t="s">
        <v>724</v>
      </c>
      <c r="AX11417" s="4"/>
      <c r="AY11417" s="4">
        <v>195400</v>
      </c>
      <c r="AZ11417" s="4">
        <v>445300</v>
      </c>
      <c r="BA11417" s="4" t="s">
        <v>30216</v>
      </c>
      <c r="BB11417" s="4" t="s">
        <v>30217</v>
      </c>
      <c r="BC11417" s="4">
        <v>40</v>
      </c>
      <c r="BD11417" t="str">
        <f>IF(AND(ADHOC!$G$15="",ADHOC!$S$4=""),"",IF(ADHOC!$G$15&lt;&gt;"",IF(ADHOC!$G$15=LEFT(Domein!$AS11417,LEN(ADHOC!$G$15)),MAX(Domein!BD$1:'Domein'!BD11416)+1,""),IF(ADHOC!$S$4=LEFT(Domein!$AS11417,LEN(ADHOC!$S$4)),MAX(Domein!BD$1:'Domein'!BD11416)+1,"")))</f>
        <v/>
      </c>
    </row>
    <row r="11418" spans="45:56" x14ac:dyDescent="0.2">
      <c r="AS11418" s="4" t="s">
        <v>5133</v>
      </c>
      <c r="AT11418" s="4" t="s">
        <v>5134</v>
      </c>
      <c r="AU11418" s="4" t="s">
        <v>456</v>
      </c>
      <c r="AV11418" s="4" t="s">
        <v>798</v>
      </c>
      <c r="AW11418" s="4" t="s">
        <v>724</v>
      </c>
      <c r="AX11418" s="4"/>
      <c r="AY11418" s="4">
        <v>195387</v>
      </c>
      <c r="AZ11418" s="4">
        <v>445730</v>
      </c>
      <c r="BA11418" s="4" t="s">
        <v>30218</v>
      </c>
      <c r="BB11418" s="4" t="s">
        <v>30219</v>
      </c>
      <c r="BC11418" s="4">
        <v>40</v>
      </c>
      <c r="BD11418" t="str">
        <f>IF(AND(ADHOC!$G$15="",ADHOC!$S$4=""),"",IF(ADHOC!$G$15&lt;&gt;"",IF(ADHOC!$G$15=LEFT(Domein!$AS11418,LEN(ADHOC!$G$15)),MAX(Domein!BD$1:'Domein'!BD11417)+1,""),IF(ADHOC!$S$4=LEFT(Domein!$AS11418,LEN(ADHOC!$S$4)),MAX(Domein!BD$1:'Domein'!BD11417)+1,"")))</f>
        <v/>
      </c>
    </row>
    <row r="11419" spans="45:56" x14ac:dyDescent="0.2">
      <c r="AS11419" s="4" t="s">
        <v>5135</v>
      </c>
      <c r="AT11419" s="4" t="s">
        <v>5136</v>
      </c>
      <c r="AU11419" s="4" t="s">
        <v>456</v>
      </c>
      <c r="AV11419" s="4" t="s">
        <v>798</v>
      </c>
      <c r="AW11419" s="4" t="s">
        <v>724</v>
      </c>
      <c r="AX11419" s="4"/>
      <c r="AY11419" s="4">
        <v>194717</v>
      </c>
      <c r="AZ11419" s="4">
        <v>446837</v>
      </c>
      <c r="BA11419" s="4" t="s">
        <v>29443</v>
      </c>
      <c r="BB11419" s="4" t="s">
        <v>30220</v>
      </c>
      <c r="BC11419" s="4">
        <v>40</v>
      </c>
      <c r="BD11419" t="str">
        <f>IF(AND(ADHOC!$G$15="",ADHOC!$S$4=""),"",IF(ADHOC!$G$15&lt;&gt;"",IF(ADHOC!$G$15=LEFT(Domein!$AS11419,LEN(ADHOC!$G$15)),MAX(Domein!BD$1:'Domein'!BD11418)+1,""),IF(ADHOC!$S$4=LEFT(Domein!$AS11419,LEN(ADHOC!$S$4)),MAX(Domein!BD$1:'Domein'!BD11418)+1,"")))</f>
        <v/>
      </c>
    </row>
    <row r="11420" spans="45:56" x14ac:dyDescent="0.2">
      <c r="AS11420" s="4" t="s">
        <v>32543</v>
      </c>
      <c r="AT11420" s="4" t="s">
        <v>31628</v>
      </c>
      <c r="AU11420" s="4" t="s">
        <v>456</v>
      </c>
      <c r="AV11420" s="4" t="s">
        <v>21516</v>
      </c>
      <c r="AW11420" s="4" t="s">
        <v>724</v>
      </c>
      <c r="AX11420" s="4"/>
      <c r="AY11420" s="4">
        <v>194756</v>
      </c>
      <c r="AZ11420" s="4">
        <v>446719</v>
      </c>
      <c r="BA11420" s="4" t="s">
        <v>32544</v>
      </c>
      <c r="BB11420" s="4" t="s">
        <v>32545</v>
      </c>
      <c r="BC11420" s="4">
        <v>40</v>
      </c>
      <c r="BD11420" t="str">
        <f>IF(AND(ADHOC!$G$15="",ADHOC!$S$4=""),"",IF(ADHOC!$G$15&lt;&gt;"",IF(ADHOC!$G$15=LEFT(Domein!$AS11420,LEN(ADHOC!$G$15)),MAX(Domein!BD$1:'Domein'!BD11419)+1,""),IF(ADHOC!$S$4=LEFT(Domein!$AS11420,LEN(ADHOC!$S$4)),MAX(Domein!BD$1:'Domein'!BD11419)+1,"")))</f>
        <v/>
      </c>
    </row>
    <row r="11421" spans="45:56" x14ac:dyDescent="0.2">
      <c r="AS11421" s="4" t="s">
        <v>5137</v>
      </c>
      <c r="AT11421" s="4" t="s">
        <v>5138</v>
      </c>
      <c r="AU11421" s="4" t="s">
        <v>456</v>
      </c>
      <c r="AV11421" s="4" t="s">
        <v>798</v>
      </c>
      <c r="AW11421" s="4" t="s">
        <v>724</v>
      </c>
      <c r="AX11421" s="4"/>
      <c r="AY11421" s="4">
        <v>195325</v>
      </c>
      <c r="AZ11421" s="4">
        <v>445800</v>
      </c>
      <c r="BA11421" s="4" t="s">
        <v>30221</v>
      </c>
      <c r="BB11421" s="4" t="s">
        <v>30222</v>
      </c>
      <c r="BC11421" s="4">
        <v>40</v>
      </c>
      <c r="BD11421" t="str">
        <f>IF(AND(ADHOC!$G$15="",ADHOC!$S$4=""),"",IF(ADHOC!$G$15&lt;&gt;"",IF(ADHOC!$G$15=LEFT(Domein!$AS11421,LEN(ADHOC!$G$15)),MAX(Domein!BD$1:'Domein'!BD11420)+1,""),IF(ADHOC!$S$4=LEFT(Domein!$AS11421,LEN(ADHOC!$S$4)),MAX(Domein!BD$1:'Domein'!BD11420)+1,"")))</f>
        <v/>
      </c>
    </row>
    <row r="11422" spans="45:56" x14ac:dyDescent="0.2">
      <c r="AS11422" s="4" t="s">
        <v>14251</v>
      </c>
      <c r="AT11422" s="4" t="s">
        <v>14252</v>
      </c>
      <c r="AU11422" s="4" t="s">
        <v>456</v>
      </c>
      <c r="AV11422" s="4" t="s">
        <v>14183</v>
      </c>
      <c r="AW11422" s="4" t="s">
        <v>724</v>
      </c>
      <c r="AX11422" s="4"/>
      <c r="AY11422" s="4"/>
      <c r="AZ11422" s="4"/>
      <c r="BA11422" s="4"/>
      <c r="BB11422" s="4"/>
      <c r="BC11422" s="4">
        <v>40</v>
      </c>
      <c r="BD11422" t="str">
        <f>IF(AND(ADHOC!$G$15="",ADHOC!$S$4=""),"",IF(ADHOC!$G$15&lt;&gt;"",IF(ADHOC!$G$15=LEFT(Domein!$AS11422,LEN(ADHOC!$G$15)),MAX(Domein!BD$1:'Domein'!BD11421)+1,""),IF(ADHOC!$S$4=LEFT(Domein!$AS11422,LEN(ADHOC!$S$4)),MAX(Domein!BD$1:'Domein'!BD11421)+1,"")))</f>
        <v/>
      </c>
    </row>
    <row r="11423" spans="45:56" x14ac:dyDescent="0.2">
      <c r="AS11423" s="4" t="s">
        <v>21406</v>
      </c>
      <c r="AT11423" s="4" t="s">
        <v>21941</v>
      </c>
      <c r="AU11423" s="4" t="s">
        <v>456</v>
      </c>
      <c r="AV11423" s="4" t="s">
        <v>14183</v>
      </c>
      <c r="AW11423" s="4" t="s">
        <v>724</v>
      </c>
      <c r="AX11423" s="4"/>
      <c r="AY11423" s="4"/>
      <c r="AZ11423" s="4"/>
      <c r="BA11423" s="4"/>
      <c r="BB11423" s="4"/>
      <c r="BC11423" s="4">
        <v>40</v>
      </c>
      <c r="BD11423" t="str">
        <f>IF(AND(ADHOC!$G$15="",ADHOC!$S$4=""),"",IF(ADHOC!$G$15&lt;&gt;"",IF(ADHOC!$G$15=LEFT(Domein!$AS11423,LEN(ADHOC!$G$15)),MAX(Domein!BD$1:'Domein'!BD11422)+1,""),IF(ADHOC!$S$4=LEFT(Domein!$AS11423,LEN(ADHOC!$S$4)),MAX(Domein!BD$1:'Domein'!BD11422)+1,"")))</f>
        <v/>
      </c>
    </row>
    <row r="11424" spans="45:56" x14ac:dyDescent="0.2">
      <c r="AS11424" s="4" t="s">
        <v>32647</v>
      </c>
      <c r="AT11424" s="4" t="s">
        <v>32795</v>
      </c>
      <c r="AU11424" s="4" t="s">
        <v>456</v>
      </c>
      <c r="AV11424" s="4" t="s">
        <v>14183</v>
      </c>
      <c r="AW11424" s="4" t="s">
        <v>724</v>
      </c>
      <c r="AX11424" s="4"/>
      <c r="AY11424" s="4"/>
      <c r="AZ11424" s="4"/>
      <c r="BA11424" s="4"/>
      <c r="BB11424" s="4"/>
      <c r="BC11424" s="4">
        <v>40</v>
      </c>
      <c r="BD11424" t="str">
        <f>IF(AND(ADHOC!$G$15="",ADHOC!$S$4=""),"",IF(ADHOC!$G$15&lt;&gt;"",IF(ADHOC!$G$15=LEFT(Domein!$AS11424,LEN(ADHOC!$G$15)),MAX(Domein!BD$1:'Domein'!BD11423)+1,""),IF(ADHOC!$S$4=LEFT(Domein!$AS11424,LEN(ADHOC!$S$4)),MAX(Domein!BD$1:'Domein'!BD11423)+1,"")))</f>
        <v/>
      </c>
    </row>
    <row r="11425" spans="45:56" x14ac:dyDescent="0.2">
      <c r="AS11425" s="4" t="s">
        <v>22011</v>
      </c>
      <c r="AT11425" s="4" t="s">
        <v>22012</v>
      </c>
      <c r="AU11425" s="4" t="s">
        <v>456</v>
      </c>
      <c r="AV11425" s="4" t="s">
        <v>14183</v>
      </c>
      <c r="AW11425" s="4" t="s">
        <v>724</v>
      </c>
      <c r="AX11425" s="4"/>
      <c r="AY11425" s="4"/>
      <c r="AZ11425" s="4"/>
      <c r="BA11425" s="4"/>
      <c r="BB11425" s="4"/>
      <c r="BC11425" s="4">
        <v>40</v>
      </c>
      <c r="BD11425" t="str">
        <f>IF(AND(ADHOC!$G$15="",ADHOC!$S$4=""),"",IF(ADHOC!$G$15&lt;&gt;"",IF(ADHOC!$G$15=LEFT(Domein!$AS11425,LEN(ADHOC!$G$15)),MAX(Domein!BD$1:'Domein'!BD11424)+1,""),IF(ADHOC!$S$4=LEFT(Domein!$AS11425,LEN(ADHOC!$S$4)),MAX(Domein!BD$1:'Domein'!BD11424)+1,"")))</f>
        <v/>
      </c>
    </row>
    <row r="11426" spans="45:56" x14ac:dyDescent="0.2">
      <c r="AS11426" s="4" t="s">
        <v>21714</v>
      </c>
      <c r="AT11426" s="4" t="s">
        <v>21715</v>
      </c>
      <c r="AU11426" s="4" t="s">
        <v>456</v>
      </c>
      <c r="AV11426" s="4" t="s">
        <v>14183</v>
      </c>
      <c r="AW11426" s="4" t="s">
        <v>724</v>
      </c>
      <c r="AX11426" s="4"/>
      <c r="AY11426" s="4"/>
      <c r="AZ11426" s="4"/>
      <c r="BA11426" s="4"/>
      <c r="BB11426" s="4"/>
      <c r="BC11426" s="4">
        <v>40</v>
      </c>
      <c r="BD11426" t="str">
        <f>IF(AND(ADHOC!$G$15="",ADHOC!$S$4=""),"",IF(ADHOC!$G$15&lt;&gt;"",IF(ADHOC!$G$15=LEFT(Domein!$AS11426,LEN(ADHOC!$G$15)),MAX(Domein!BD$1:'Domein'!BD11425)+1,""),IF(ADHOC!$S$4=LEFT(Domein!$AS11426,LEN(ADHOC!$S$4)),MAX(Domein!BD$1:'Domein'!BD11425)+1,"")))</f>
        <v/>
      </c>
    </row>
    <row r="11427" spans="45:56" x14ac:dyDescent="0.2">
      <c r="AS11427" s="4" t="s">
        <v>21716</v>
      </c>
      <c r="AT11427" s="4" t="s">
        <v>21717</v>
      </c>
      <c r="AU11427" s="4" t="s">
        <v>456</v>
      </c>
      <c r="AV11427" s="4" t="s">
        <v>14183</v>
      </c>
      <c r="AW11427" s="4" t="s">
        <v>724</v>
      </c>
      <c r="AX11427" s="4"/>
      <c r="AY11427" s="4"/>
      <c r="AZ11427" s="4"/>
      <c r="BA11427" s="4"/>
      <c r="BB11427" s="4"/>
      <c r="BC11427" s="4">
        <v>40</v>
      </c>
      <c r="BD11427" t="str">
        <f>IF(AND(ADHOC!$G$15="",ADHOC!$S$4=""),"",IF(ADHOC!$G$15&lt;&gt;"",IF(ADHOC!$G$15=LEFT(Domein!$AS11427,LEN(ADHOC!$G$15)),MAX(Domein!BD$1:'Domein'!BD11426)+1,""),IF(ADHOC!$S$4=LEFT(Domein!$AS11427,LEN(ADHOC!$S$4)),MAX(Domein!BD$1:'Domein'!BD11426)+1,"")))</f>
        <v/>
      </c>
    </row>
    <row r="11428" spans="45:56" x14ac:dyDescent="0.2">
      <c r="AS11428" s="4" t="s">
        <v>21718</v>
      </c>
      <c r="AT11428" s="4" t="s">
        <v>21719</v>
      </c>
      <c r="AU11428" s="4" t="s">
        <v>456</v>
      </c>
      <c r="AV11428" s="4" t="s">
        <v>14183</v>
      </c>
      <c r="AW11428" s="4" t="s">
        <v>724</v>
      </c>
      <c r="AX11428" s="4"/>
      <c r="AY11428" s="4"/>
      <c r="AZ11428" s="4"/>
      <c r="BA11428" s="4"/>
      <c r="BB11428" s="4"/>
      <c r="BC11428" s="4">
        <v>40</v>
      </c>
      <c r="BD11428" t="str">
        <f>IF(AND(ADHOC!$G$15="",ADHOC!$S$4=""),"",IF(ADHOC!$G$15&lt;&gt;"",IF(ADHOC!$G$15=LEFT(Domein!$AS11428,LEN(ADHOC!$G$15)),MAX(Domein!BD$1:'Domein'!BD11427)+1,""),IF(ADHOC!$S$4=LEFT(Domein!$AS11428,LEN(ADHOC!$S$4)),MAX(Domein!BD$1:'Domein'!BD11427)+1,"")))</f>
        <v/>
      </c>
    </row>
    <row r="11429" spans="45:56" x14ac:dyDescent="0.2">
      <c r="AS11429" s="4" t="s">
        <v>21720</v>
      </c>
      <c r="AT11429" s="4" t="s">
        <v>21721</v>
      </c>
      <c r="AU11429" s="4" t="s">
        <v>456</v>
      </c>
      <c r="AV11429" s="4" t="s">
        <v>14183</v>
      </c>
      <c r="AW11429" s="4" t="s">
        <v>724</v>
      </c>
      <c r="AX11429" s="4"/>
      <c r="AY11429" s="4"/>
      <c r="AZ11429" s="4"/>
      <c r="BA11429" s="4"/>
      <c r="BB11429" s="4"/>
      <c r="BC11429" s="4">
        <v>40</v>
      </c>
      <c r="BD11429" t="str">
        <f>IF(AND(ADHOC!$G$15="",ADHOC!$S$4=""),"",IF(ADHOC!$G$15&lt;&gt;"",IF(ADHOC!$G$15=LEFT(Domein!$AS11429,LEN(ADHOC!$G$15)),MAX(Domein!BD$1:'Domein'!BD11428)+1,""),IF(ADHOC!$S$4=LEFT(Domein!$AS11429,LEN(ADHOC!$S$4)),MAX(Domein!BD$1:'Domein'!BD11428)+1,"")))</f>
        <v/>
      </c>
    </row>
    <row r="11430" spans="45:56" x14ac:dyDescent="0.2">
      <c r="AS11430" s="4" t="s">
        <v>21722</v>
      </c>
      <c r="AT11430" s="4" t="s">
        <v>21723</v>
      </c>
      <c r="AU11430" s="4" t="s">
        <v>456</v>
      </c>
      <c r="AV11430" s="4" t="s">
        <v>14183</v>
      </c>
      <c r="AW11430" s="4" t="s">
        <v>724</v>
      </c>
      <c r="AX11430" s="4"/>
      <c r="AY11430" s="4"/>
      <c r="AZ11430" s="4"/>
      <c r="BA11430" s="4"/>
      <c r="BB11430" s="4"/>
      <c r="BC11430" s="4">
        <v>40</v>
      </c>
      <c r="BD11430" t="str">
        <f>IF(AND(ADHOC!$G$15="",ADHOC!$S$4=""),"",IF(ADHOC!$G$15&lt;&gt;"",IF(ADHOC!$G$15=LEFT(Domein!$AS11430,LEN(ADHOC!$G$15)),MAX(Domein!BD$1:'Domein'!BD11429)+1,""),IF(ADHOC!$S$4=LEFT(Domein!$AS11430,LEN(ADHOC!$S$4)),MAX(Domein!BD$1:'Domein'!BD11429)+1,"")))</f>
        <v/>
      </c>
    </row>
    <row r="11431" spans="45:56" x14ac:dyDescent="0.2">
      <c r="AS11431" s="4" t="s">
        <v>21724</v>
      </c>
      <c r="AT11431" s="4" t="s">
        <v>21725</v>
      </c>
      <c r="AU11431" s="4" t="s">
        <v>456</v>
      </c>
      <c r="AV11431" s="4" t="s">
        <v>14183</v>
      </c>
      <c r="AW11431" s="4" t="s">
        <v>724</v>
      </c>
      <c r="AX11431" s="4"/>
      <c r="AY11431" s="4"/>
      <c r="AZ11431" s="4"/>
      <c r="BA11431" s="4"/>
      <c r="BB11431" s="4"/>
      <c r="BC11431" s="4">
        <v>40</v>
      </c>
      <c r="BD11431" t="str">
        <f>IF(AND(ADHOC!$G$15="",ADHOC!$S$4=""),"",IF(ADHOC!$G$15&lt;&gt;"",IF(ADHOC!$G$15=LEFT(Domein!$AS11431,LEN(ADHOC!$G$15)),MAX(Domein!BD$1:'Domein'!BD11430)+1,""),IF(ADHOC!$S$4=LEFT(Domein!$AS11431,LEN(ADHOC!$S$4)),MAX(Domein!BD$1:'Domein'!BD11430)+1,"")))</f>
        <v/>
      </c>
    </row>
    <row r="11432" spans="45:56" x14ac:dyDescent="0.2">
      <c r="AS11432" s="4" t="s">
        <v>21726</v>
      </c>
      <c r="AT11432" s="4" t="s">
        <v>21727</v>
      </c>
      <c r="AU11432" s="4" t="s">
        <v>456</v>
      </c>
      <c r="AV11432" s="4" t="s">
        <v>14183</v>
      </c>
      <c r="AW11432" s="4" t="s">
        <v>724</v>
      </c>
      <c r="AX11432" s="4"/>
      <c r="AY11432" s="4"/>
      <c r="AZ11432" s="4"/>
      <c r="BA11432" s="4"/>
      <c r="BB11432" s="4"/>
      <c r="BC11432" s="4">
        <v>40</v>
      </c>
      <c r="BD11432" t="str">
        <f>IF(AND(ADHOC!$G$15="",ADHOC!$S$4=""),"",IF(ADHOC!$G$15&lt;&gt;"",IF(ADHOC!$G$15=LEFT(Domein!$AS11432,LEN(ADHOC!$G$15)),MAX(Domein!BD$1:'Domein'!BD11431)+1,""),IF(ADHOC!$S$4=LEFT(Domein!$AS11432,LEN(ADHOC!$S$4)),MAX(Domein!BD$1:'Domein'!BD11431)+1,"")))</f>
        <v/>
      </c>
    </row>
    <row r="11433" spans="45:56" x14ac:dyDescent="0.2">
      <c r="AS11433" s="4" t="s">
        <v>21728</v>
      </c>
      <c r="AT11433" s="4" t="s">
        <v>21729</v>
      </c>
      <c r="AU11433" s="4" t="s">
        <v>456</v>
      </c>
      <c r="AV11433" s="4" t="s">
        <v>14183</v>
      </c>
      <c r="AW11433" s="4" t="s">
        <v>724</v>
      </c>
      <c r="AX11433" s="4"/>
      <c r="AY11433" s="4"/>
      <c r="AZ11433" s="4"/>
      <c r="BA11433" s="4"/>
      <c r="BB11433" s="4"/>
      <c r="BC11433" s="4">
        <v>40</v>
      </c>
      <c r="BD11433" t="str">
        <f>IF(AND(ADHOC!$G$15="",ADHOC!$S$4=""),"",IF(ADHOC!$G$15&lt;&gt;"",IF(ADHOC!$G$15=LEFT(Domein!$AS11433,LEN(ADHOC!$G$15)),MAX(Domein!BD$1:'Domein'!BD11432)+1,""),IF(ADHOC!$S$4=LEFT(Domein!$AS11433,LEN(ADHOC!$S$4)),MAX(Domein!BD$1:'Domein'!BD11432)+1,"")))</f>
        <v/>
      </c>
    </row>
    <row r="11434" spans="45:56" x14ac:dyDescent="0.2">
      <c r="AS11434" s="4" t="s">
        <v>21730</v>
      </c>
      <c r="AT11434" s="4" t="s">
        <v>21731</v>
      </c>
      <c r="AU11434" s="4" t="s">
        <v>456</v>
      </c>
      <c r="AV11434" s="4" t="s">
        <v>14183</v>
      </c>
      <c r="AW11434" s="4" t="s">
        <v>724</v>
      </c>
      <c r="AX11434" s="4"/>
      <c r="AY11434" s="4"/>
      <c r="AZ11434" s="4"/>
      <c r="BA11434" s="4"/>
      <c r="BB11434" s="4"/>
      <c r="BC11434" s="4">
        <v>40</v>
      </c>
      <c r="BD11434" t="str">
        <f>IF(AND(ADHOC!$G$15="",ADHOC!$S$4=""),"",IF(ADHOC!$G$15&lt;&gt;"",IF(ADHOC!$G$15=LEFT(Domein!$AS11434,LEN(ADHOC!$G$15)),MAX(Domein!BD$1:'Domein'!BD11433)+1,""),IF(ADHOC!$S$4=LEFT(Domein!$AS11434,LEN(ADHOC!$S$4)),MAX(Domein!BD$1:'Domein'!BD11433)+1,"")))</f>
        <v/>
      </c>
    </row>
    <row r="11435" spans="45:56" x14ac:dyDescent="0.2">
      <c r="AS11435" s="4" t="s">
        <v>21732</v>
      </c>
      <c r="AT11435" s="4" t="s">
        <v>22013</v>
      </c>
      <c r="AU11435" s="4" t="s">
        <v>456</v>
      </c>
      <c r="AV11435" s="4" t="s">
        <v>14183</v>
      </c>
      <c r="AW11435" s="4" t="s">
        <v>724</v>
      </c>
      <c r="AX11435" s="4"/>
      <c r="AY11435" s="4"/>
      <c r="AZ11435" s="4"/>
      <c r="BA11435" s="4"/>
      <c r="BB11435" s="4"/>
      <c r="BC11435" s="4">
        <v>40</v>
      </c>
      <c r="BD11435" t="str">
        <f>IF(AND(ADHOC!$G$15="",ADHOC!$S$4=""),"",IF(ADHOC!$G$15&lt;&gt;"",IF(ADHOC!$G$15=LEFT(Domein!$AS11435,LEN(ADHOC!$G$15)),MAX(Domein!BD$1:'Domein'!BD11434)+1,""),IF(ADHOC!$S$4=LEFT(Domein!$AS11435,LEN(ADHOC!$S$4)),MAX(Domein!BD$1:'Domein'!BD11434)+1,"")))</f>
        <v/>
      </c>
    </row>
    <row r="11436" spans="45:56" x14ac:dyDescent="0.2">
      <c r="AS11436" s="4" t="s">
        <v>21733</v>
      </c>
      <c r="AT11436" s="4" t="s">
        <v>22014</v>
      </c>
      <c r="AU11436" s="4" t="s">
        <v>456</v>
      </c>
      <c r="AV11436" s="4" t="s">
        <v>14183</v>
      </c>
      <c r="AW11436" s="4" t="s">
        <v>724</v>
      </c>
      <c r="AX11436" s="4"/>
      <c r="AY11436" s="4"/>
      <c r="AZ11436" s="4"/>
      <c r="BA11436" s="4"/>
      <c r="BB11436" s="4"/>
      <c r="BC11436" s="4">
        <v>40</v>
      </c>
      <c r="BD11436" t="str">
        <f>IF(AND(ADHOC!$G$15="",ADHOC!$S$4=""),"",IF(ADHOC!$G$15&lt;&gt;"",IF(ADHOC!$G$15=LEFT(Domein!$AS11436,LEN(ADHOC!$G$15)),MAX(Domein!BD$1:'Domein'!BD11435)+1,""),IF(ADHOC!$S$4=LEFT(Domein!$AS11436,LEN(ADHOC!$S$4)),MAX(Domein!BD$1:'Domein'!BD11435)+1,"")))</f>
        <v/>
      </c>
    </row>
    <row r="11437" spans="45:56" x14ac:dyDescent="0.2">
      <c r="AS11437" s="4" t="s">
        <v>16499</v>
      </c>
      <c r="AT11437" s="4" t="s">
        <v>16500</v>
      </c>
      <c r="AU11437" s="4" t="s">
        <v>456</v>
      </c>
      <c r="AV11437" s="4" t="s">
        <v>14183</v>
      </c>
      <c r="AW11437" s="4" t="s">
        <v>724</v>
      </c>
      <c r="AX11437" s="4"/>
      <c r="AY11437" s="4"/>
      <c r="AZ11437" s="4"/>
      <c r="BA11437" s="4"/>
      <c r="BB11437" s="4"/>
      <c r="BC11437" s="4">
        <v>40</v>
      </c>
      <c r="BD11437" t="str">
        <f>IF(AND(ADHOC!$G$15="",ADHOC!$S$4=""),"",IF(ADHOC!$G$15&lt;&gt;"",IF(ADHOC!$G$15=LEFT(Domein!$AS11437,LEN(ADHOC!$G$15)),MAX(Domein!BD$1:'Domein'!BD11436)+1,""),IF(ADHOC!$S$4=LEFT(Domein!$AS11437,LEN(ADHOC!$S$4)),MAX(Domein!BD$1:'Domein'!BD11436)+1,"")))</f>
        <v/>
      </c>
    </row>
    <row r="11438" spans="45:56" x14ac:dyDescent="0.2">
      <c r="AS11438" s="4" t="s">
        <v>21734</v>
      </c>
      <c r="AT11438" s="4" t="s">
        <v>21735</v>
      </c>
      <c r="AU11438" s="4" t="s">
        <v>456</v>
      </c>
      <c r="AV11438" s="4" t="s">
        <v>14183</v>
      </c>
      <c r="AW11438" s="4" t="s">
        <v>724</v>
      </c>
      <c r="AX11438" s="4"/>
      <c r="AY11438" s="4"/>
      <c r="AZ11438" s="4"/>
      <c r="BA11438" s="4"/>
      <c r="BB11438" s="4"/>
      <c r="BC11438" s="4">
        <v>40</v>
      </c>
      <c r="BD11438" t="str">
        <f>IF(AND(ADHOC!$G$15="",ADHOC!$S$4=""),"",IF(ADHOC!$G$15&lt;&gt;"",IF(ADHOC!$G$15=LEFT(Domein!$AS11438,LEN(ADHOC!$G$15)),MAX(Domein!BD$1:'Domein'!BD11437)+1,""),IF(ADHOC!$S$4=LEFT(Domein!$AS11438,LEN(ADHOC!$S$4)),MAX(Domein!BD$1:'Domein'!BD11437)+1,"")))</f>
        <v/>
      </c>
    </row>
    <row r="11439" spans="45:56" x14ac:dyDescent="0.2">
      <c r="AS11439" s="4" t="s">
        <v>21736</v>
      </c>
      <c r="AT11439" s="4" t="s">
        <v>21737</v>
      </c>
      <c r="AU11439" s="4" t="s">
        <v>456</v>
      </c>
      <c r="AV11439" s="4" t="s">
        <v>14183</v>
      </c>
      <c r="AW11439" s="4" t="s">
        <v>724</v>
      </c>
      <c r="AX11439" s="4"/>
      <c r="AY11439" s="4"/>
      <c r="AZ11439" s="4"/>
      <c r="BA11439" s="4"/>
      <c r="BB11439" s="4"/>
      <c r="BC11439" s="4">
        <v>40</v>
      </c>
      <c r="BD11439" t="str">
        <f>IF(AND(ADHOC!$G$15="",ADHOC!$S$4=""),"",IF(ADHOC!$G$15&lt;&gt;"",IF(ADHOC!$G$15=LEFT(Domein!$AS11439,LEN(ADHOC!$G$15)),MAX(Domein!BD$1:'Domein'!BD11438)+1,""),IF(ADHOC!$S$4=LEFT(Domein!$AS11439,LEN(ADHOC!$S$4)),MAX(Domein!BD$1:'Domein'!BD11438)+1,"")))</f>
        <v/>
      </c>
    </row>
    <row r="11440" spans="45:56" x14ac:dyDescent="0.2">
      <c r="AS11440" s="4" t="s">
        <v>21738</v>
      </c>
      <c r="AT11440" s="4" t="s">
        <v>21739</v>
      </c>
      <c r="AU11440" s="4" t="s">
        <v>456</v>
      </c>
      <c r="AV11440" s="4" t="s">
        <v>14183</v>
      </c>
      <c r="AW11440" s="4" t="s">
        <v>724</v>
      </c>
      <c r="AX11440" s="4"/>
      <c r="AY11440" s="4"/>
      <c r="AZ11440" s="4"/>
      <c r="BA11440" s="4"/>
      <c r="BB11440" s="4"/>
      <c r="BC11440" s="4">
        <v>40</v>
      </c>
      <c r="BD11440" t="str">
        <f>IF(AND(ADHOC!$G$15="",ADHOC!$S$4=""),"",IF(ADHOC!$G$15&lt;&gt;"",IF(ADHOC!$G$15=LEFT(Domein!$AS11440,LEN(ADHOC!$G$15)),MAX(Domein!BD$1:'Domein'!BD11439)+1,""),IF(ADHOC!$S$4=LEFT(Domein!$AS11440,LEN(ADHOC!$S$4)),MAX(Domein!BD$1:'Domein'!BD11439)+1,"")))</f>
        <v/>
      </c>
    </row>
    <row r="11441" spans="45:56" x14ac:dyDescent="0.2">
      <c r="AS11441" s="4" t="s">
        <v>16501</v>
      </c>
      <c r="AT11441" s="4" t="s">
        <v>16502</v>
      </c>
      <c r="AU11441" s="4" t="s">
        <v>456</v>
      </c>
      <c r="AV11441" s="4" t="s">
        <v>14183</v>
      </c>
      <c r="AW11441" s="4" t="s">
        <v>724</v>
      </c>
      <c r="AX11441" s="4"/>
      <c r="AY11441" s="4"/>
      <c r="AZ11441" s="4"/>
      <c r="BA11441" s="4"/>
      <c r="BB11441" s="4"/>
      <c r="BC11441" s="4">
        <v>40</v>
      </c>
      <c r="BD11441" t="str">
        <f>IF(AND(ADHOC!$G$15="",ADHOC!$S$4=""),"",IF(ADHOC!$G$15&lt;&gt;"",IF(ADHOC!$G$15=LEFT(Domein!$AS11441,LEN(ADHOC!$G$15)),MAX(Domein!BD$1:'Domein'!BD11440)+1,""),IF(ADHOC!$S$4=LEFT(Domein!$AS11441,LEN(ADHOC!$S$4)),MAX(Domein!BD$1:'Domein'!BD11440)+1,"")))</f>
        <v/>
      </c>
    </row>
    <row r="11442" spans="45:56" x14ac:dyDescent="0.2">
      <c r="AS11442" s="4" t="s">
        <v>16503</v>
      </c>
      <c r="AT11442" s="4" t="s">
        <v>16504</v>
      </c>
      <c r="AU11442" s="4" t="s">
        <v>456</v>
      </c>
      <c r="AV11442" s="4" t="s">
        <v>14183</v>
      </c>
      <c r="AW11442" s="4" t="s">
        <v>724</v>
      </c>
      <c r="AX11442" s="4"/>
      <c r="AY11442" s="4"/>
      <c r="AZ11442" s="4"/>
      <c r="BA11442" s="4"/>
      <c r="BB11442" s="4"/>
      <c r="BC11442" s="4">
        <v>40</v>
      </c>
      <c r="BD11442" t="str">
        <f>IF(AND(ADHOC!$G$15="",ADHOC!$S$4=""),"",IF(ADHOC!$G$15&lt;&gt;"",IF(ADHOC!$G$15=LEFT(Domein!$AS11442,LEN(ADHOC!$G$15)),MAX(Domein!BD$1:'Domein'!BD11441)+1,""),IF(ADHOC!$S$4=LEFT(Domein!$AS11442,LEN(ADHOC!$S$4)),MAX(Domein!BD$1:'Domein'!BD11441)+1,"")))</f>
        <v/>
      </c>
    </row>
    <row r="11443" spans="45:56" x14ac:dyDescent="0.2">
      <c r="AS11443" s="4" t="s">
        <v>16505</v>
      </c>
      <c r="AT11443" s="4" t="s">
        <v>16506</v>
      </c>
      <c r="AU11443" s="4" t="s">
        <v>456</v>
      </c>
      <c r="AV11443" s="4" t="s">
        <v>14183</v>
      </c>
      <c r="AW11443" s="4" t="s">
        <v>724</v>
      </c>
      <c r="AX11443" s="4"/>
      <c r="AY11443" s="4"/>
      <c r="AZ11443" s="4"/>
      <c r="BA11443" s="4"/>
      <c r="BB11443" s="4"/>
      <c r="BC11443" s="4">
        <v>40</v>
      </c>
      <c r="BD11443" t="str">
        <f>IF(AND(ADHOC!$G$15="",ADHOC!$S$4=""),"",IF(ADHOC!$G$15&lt;&gt;"",IF(ADHOC!$G$15=LEFT(Domein!$AS11443,LEN(ADHOC!$G$15)),MAX(Domein!BD$1:'Domein'!BD11442)+1,""),IF(ADHOC!$S$4=LEFT(Domein!$AS11443,LEN(ADHOC!$S$4)),MAX(Domein!BD$1:'Domein'!BD11442)+1,"")))</f>
        <v/>
      </c>
    </row>
    <row r="11444" spans="45:56" x14ac:dyDescent="0.2">
      <c r="AS11444" s="4" t="s">
        <v>21740</v>
      </c>
      <c r="AT11444" s="4" t="s">
        <v>21741</v>
      </c>
      <c r="AU11444" s="4" t="s">
        <v>456</v>
      </c>
      <c r="AV11444" s="4" t="s">
        <v>14183</v>
      </c>
      <c r="AW11444" s="4" t="s">
        <v>724</v>
      </c>
      <c r="AX11444" s="4"/>
      <c r="AY11444" s="4"/>
      <c r="AZ11444" s="4"/>
      <c r="BA11444" s="4"/>
      <c r="BB11444" s="4"/>
      <c r="BC11444" s="4">
        <v>40</v>
      </c>
      <c r="BD11444" t="str">
        <f>IF(AND(ADHOC!$G$15="",ADHOC!$S$4=""),"",IF(ADHOC!$G$15&lt;&gt;"",IF(ADHOC!$G$15=LEFT(Domein!$AS11444,LEN(ADHOC!$G$15)),MAX(Domein!BD$1:'Domein'!BD11443)+1,""),IF(ADHOC!$S$4=LEFT(Domein!$AS11444,LEN(ADHOC!$S$4)),MAX(Domein!BD$1:'Domein'!BD11443)+1,"")))</f>
        <v/>
      </c>
    </row>
    <row r="11445" spans="45:56" x14ac:dyDescent="0.2">
      <c r="AS11445" s="4" t="s">
        <v>21742</v>
      </c>
      <c r="AT11445" s="4" t="s">
        <v>21743</v>
      </c>
      <c r="AU11445" s="4" t="s">
        <v>456</v>
      </c>
      <c r="AV11445" s="4" t="s">
        <v>14183</v>
      </c>
      <c r="AW11445" s="4" t="s">
        <v>724</v>
      </c>
      <c r="AX11445" s="4"/>
      <c r="AY11445" s="4"/>
      <c r="AZ11445" s="4"/>
      <c r="BA11445" s="4"/>
      <c r="BB11445" s="4"/>
      <c r="BC11445" s="4">
        <v>40</v>
      </c>
      <c r="BD11445" t="str">
        <f>IF(AND(ADHOC!$G$15="",ADHOC!$S$4=""),"",IF(ADHOC!$G$15&lt;&gt;"",IF(ADHOC!$G$15=LEFT(Domein!$AS11445,LEN(ADHOC!$G$15)),MAX(Domein!BD$1:'Domein'!BD11444)+1,""),IF(ADHOC!$S$4=LEFT(Domein!$AS11445,LEN(ADHOC!$S$4)),MAX(Domein!BD$1:'Domein'!BD11444)+1,"")))</f>
        <v/>
      </c>
    </row>
    <row r="11446" spans="45:56" x14ac:dyDescent="0.2">
      <c r="AS11446" s="4" t="s">
        <v>21744</v>
      </c>
      <c r="AT11446" s="4" t="s">
        <v>21745</v>
      </c>
      <c r="AU11446" s="4" t="s">
        <v>456</v>
      </c>
      <c r="AV11446" s="4" t="s">
        <v>14183</v>
      </c>
      <c r="AW11446" s="4" t="s">
        <v>724</v>
      </c>
      <c r="AX11446" s="4"/>
      <c r="AY11446" s="4"/>
      <c r="AZ11446" s="4"/>
      <c r="BA11446" s="4"/>
      <c r="BB11446" s="4"/>
      <c r="BC11446" s="4">
        <v>40</v>
      </c>
      <c r="BD11446" t="str">
        <f>IF(AND(ADHOC!$G$15="",ADHOC!$S$4=""),"",IF(ADHOC!$G$15&lt;&gt;"",IF(ADHOC!$G$15=LEFT(Domein!$AS11446,LEN(ADHOC!$G$15)),MAX(Domein!BD$1:'Domein'!BD11445)+1,""),IF(ADHOC!$S$4=LEFT(Domein!$AS11446,LEN(ADHOC!$S$4)),MAX(Domein!BD$1:'Domein'!BD11445)+1,"")))</f>
        <v/>
      </c>
    </row>
    <row r="11447" spans="45:56" x14ac:dyDescent="0.2">
      <c r="AS11447" s="4" t="s">
        <v>21746</v>
      </c>
      <c r="AT11447" s="4" t="s">
        <v>21747</v>
      </c>
      <c r="AU11447" s="4" t="s">
        <v>456</v>
      </c>
      <c r="AV11447" s="4" t="s">
        <v>14183</v>
      </c>
      <c r="AW11447" s="4" t="s">
        <v>724</v>
      </c>
      <c r="AX11447" s="4"/>
      <c r="AY11447" s="4"/>
      <c r="AZ11447" s="4"/>
      <c r="BA11447" s="4"/>
      <c r="BB11447" s="4"/>
      <c r="BC11447" s="4">
        <v>40</v>
      </c>
      <c r="BD11447" t="str">
        <f>IF(AND(ADHOC!$G$15="",ADHOC!$S$4=""),"",IF(ADHOC!$G$15&lt;&gt;"",IF(ADHOC!$G$15=LEFT(Domein!$AS11447,LEN(ADHOC!$G$15)),MAX(Domein!BD$1:'Domein'!BD11446)+1,""),IF(ADHOC!$S$4=LEFT(Domein!$AS11447,LEN(ADHOC!$S$4)),MAX(Domein!BD$1:'Domein'!BD11446)+1,"")))</f>
        <v/>
      </c>
    </row>
    <row r="11448" spans="45:56" x14ac:dyDescent="0.2">
      <c r="AS11448" s="4" t="s">
        <v>14253</v>
      </c>
      <c r="AT11448" s="4" t="s">
        <v>14254</v>
      </c>
      <c r="AU11448" s="4" t="s">
        <v>456</v>
      </c>
      <c r="AV11448" s="4" t="s">
        <v>14183</v>
      </c>
      <c r="AW11448" s="4" t="s">
        <v>724</v>
      </c>
      <c r="AX11448" s="4"/>
      <c r="AY11448" s="4"/>
      <c r="AZ11448" s="4"/>
      <c r="BA11448" s="4"/>
      <c r="BB11448" s="4"/>
      <c r="BC11448" s="4">
        <v>40</v>
      </c>
      <c r="BD11448" t="str">
        <f>IF(AND(ADHOC!$G$15="",ADHOC!$S$4=""),"",IF(ADHOC!$G$15&lt;&gt;"",IF(ADHOC!$G$15=LEFT(Domein!$AS11448,LEN(ADHOC!$G$15)),MAX(Domein!BD$1:'Domein'!BD11447)+1,""),IF(ADHOC!$S$4=LEFT(Domein!$AS11448,LEN(ADHOC!$S$4)),MAX(Domein!BD$1:'Domein'!BD11447)+1,"")))</f>
        <v/>
      </c>
    </row>
    <row r="11449" spans="45:56" x14ac:dyDescent="0.2">
      <c r="AS11449" s="4" t="s">
        <v>21407</v>
      </c>
      <c r="AT11449" s="4" t="s">
        <v>21408</v>
      </c>
      <c r="AU11449" s="4" t="s">
        <v>456</v>
      </c>
      <c r="AV11449" s="4" t="s">
        <v>14183</v>
      </c>
      <c r="AW11449" s="4" t="s">
        <v>724</v>
      </c>
      <c r="AX11449" s="4"/>
      <c r="AY11449" s="4"/>
      <c r="AZ11449" s="4"/>
      <c r="BA11449" s="4"/>
      <c r="BB11449" s="4"/>
      <c r="BC11449" s="4">
        <v>40</v>
      </c>
      <c r="BD11449" t="str">
        <f>IF(AND(ADHOC!$G$15="",ADHOC!$S$4=""),"",IF(ADHOC!$G$15&lt;&gt;"",IF(ADHOC!$G$15=LEFT(Domein!$AS11449,LEN(ADHOC!$G$15)),MAX(Domein!BD$1:'Domein'!BD11448)+1,""),IF(ADHOC!$S$4=LEFT(Domein!$AS11449,LEN(ADHOC!$S$4)),MAX(Domein!BD$1:'Domein'!BD11448)+1,"")))</f>
        <v/>
      </c>
    </row>
    <row r="11450" spans="45:56" x14ac:dyDescent="0.2">
      <c r="AS11450" s="4" t="s">
        <v>32648</v>
      </c>
      <c r="AT11450" s="4" t="s">
        <v>32796</v>
      </c>
      <c r="AU11450" s="4" t="s">
        <v>456</v>
      </c>
      <c r="AV11450" s="4" t="s">
        <v>14183</v>
      </c>
      <c r="AW11450" s="4" t="s">
        <v>724</v>
      </c>
      <c r="AX11450" s="4"/>
      <c r="AY11450" s="4"/>
      <c r="AZ11450" s="4"/>
      <c r="BA11450" s="4"/>
      <c r="BB11450" s="4"/>
      <c r="BC11450" s="4">
        <v>40</v>
      </c>
      <c r="BD11450" t="str">
        <f>IF(AND(ADHOC!$G$15="",ADHOC!$S$4=""),"",IF(ADHOC!$G$15&lt;&gt;"",IF(ADHOC!$G$15=LEFT(Domein!$AS11450,LEN(ADHOC!$G$15)),MAX(Domein!BD$1:'Domein'!BD11449)+1,""),IF(ADHOC!$S$4=LEFT(Domein!$AS11450,LEN(ADHOC!$S$4)),MAX(Domein!BD$1:'Domein'!BD11449)+1,"")))</f>
        <v/>
      </c>
    </row>
    <row r="11451" spans="45:56" x14ac:dyDescent="0.2">
      <c r="AS11451" s="4" t="s">
        <v>21409</v>
      </c>
      <c r="AT11451" s="4" t="s">
        <v>21410</v>
      </c>
      <c r="AU11451" s="4" t="s">
        <v>456</v>
      </c>
      <c r="AV11451" s="4" t="s">
        <v>14183</v>
      </c>
      <c r="AW11451" s="4" t="s">
        <v>724</v>
      </c>
      <c r="AX11451" s="4"/>
      <c r="AY11451" s="4"/>
      <c r="AZ11451" s="4"/>
      <c r="BA11451" s="4"/>
      <c r="BB11451" s="4"/>
      <c r="BC11451" s="4">
        <v>40</v>
      </c>
      <c r="BD11451" t="str">
        <f>IF(AND(ADHOC!$G$15="",ADHOC!$S$4=""),"",IF(ADHOC!$G$15&lt;&gt;"",IF(ADHOC!$G$15=LEFT(Domein!$AS11451,LEN(ADHOC!$G$15)),MAX(Domein!BD$1:'Domein'!BD11450)+1,""),IF(ADHOC!$S$4=LEFT(Domein!$AS11451,LEN(ADHOC!$S$4)),MAX(Domein!BD$1:'Domein'!BD11450)+1,"")))</f>
        <v/>
      </c>
    </row>
    <row r="11452" spans="45:56" x14ac:dyDescent="0.2">
      <c r="AS11452" s="4" t="s">
        <v>21411</v>
      </c>
      <c r="AT11452" s="4" t="s">
        <v>32797</v>
      </c>
      <c r="AU11452" s="4" t="s">
        <v>456</v>
      </c>
      <c r="AV11452" s="4" t="s">
        <v>14183</v>
      </c>
      <c r="AW11452" s="4" t="s">
        <v>724</v>
      </c>
      <c r="AX11452" s="4"/>
      <c r="AY11452" s="4"/>
      <c r="AZ11452" s="4"/>
      <c r="BA11452" s="4"/>
      <c r="BB11452" s="4"/>
      <c r="BC11452" s="4">
        <v>40</v>
      </c>
      <c r="BD11452" t="str">
        <f>IF(AND(ADHOC!$G$15="",ADHOC!$S$4=""),"",IF(ADHOC!$G$15&lt;&gt;"",IF(ADHOC!$G$15=LEFT(Domein!$AS11452,LEN(ADHOC!$G$15)),MAX(Domein!BD$1:'Domein'!BD11451)+1,""),IF(ADHOC!$S$4=LEFT(Domein!$AS11452,LEN(ADHOC!$S$4)),MAX(Domein!BD$1:'Domein'!BD11451)+1,"")))</f>
        <v/>
      </c>
    </row>
    <row r="11453" spans="45:56" x14ac:dyDescent="0.2">
      <c r="AS11453" s="4" t="s">
        <v>21412</v>
      </c>
      <c r="AT11453" s="4" t="s">
        <v>21413</v>
      </c>
      <c r="AU11453" s="4" t="s">
        <v>456</v>
      </c>
      <c r="AV11453" s="4" t="s">
        <v>14183</v>
      </c>
      <c r="AW11453" s="4" t="s">
        <v>724</v>
      </c>
      <c r="AX11453" s="4"/>
      <c r="AY11453" s="4"/>
      <c r="AZ11453" s="4"/>
      <c r="BA11453" s="4"/>
      <c r="BB11453" s="4"/>
      <c r="BC11453" s="4">
        <v>40</v>
      </c>
      <c r="BD11453" t="str">
        <f>IF(AND(ADHOC!$G$15="",ADHOC!$S$4=""),"",IF(ADHOC!$G$15&lt;&gt;"",IF(ADHOC!$G$15=LEFT(Domein!$AS11453,LEN(ADHOC!$G$15)),MAX(Domein!BD$1:'Domein'!BD11452)+1,""),IF(ADHOC!$S$4=LEFT(Domein!$AS11453,LEN(ADHOC!$S$4)),MAX(Domein!BD$1:'Domein'!BD11452)+1,"")))</f>
        <v/>
      </c>
    </row>
    <row r="11454" spans="45:56" x14ac:dyDescent="0.2">
      <c r="AS11454" s="4" t="s">
        <v>21414</v>
      </c>
      <c r="AT11454" s="4" t="s">
        <v>21415</v>
      </c>
      <c r="AU11454" s="4" t="s">
        <v>456</v>
      </c>
      <c r="AV11454" s="4" t="s">
        <v>14183</v>
      </c>
      <c r="AW11454" s="4" t="s">
        <v>724</v>
      </c>
      <c r="AX11454" s="4"/>
      <c r="AY11454" s="4"/>
      <c r="AZ11454" s="4"/>
      <c r="BA11454" s="4"/>
      <c r="BB11454" s="4"/>
      <c r="BC11454" s="4">
        <v>40</v>
      </c>
      <c r="BD11454" t="str">
        <f>IF(AND(ADHOC!$G$15="",ADHOC!$S$4=""),"",IF(ADHOC!$G$15&lt;&gt;"",IF(ADHOC!$G$15=LEFT(Domein!$AS11454,LEN(ADHOC!$G$15)),MAX(Domein!BD$1:'Domein'!BD11453)+1,""),IF(ADHOC!$S$4=LEFT(Domein!$AS11454,LEN(ADHOC!$S$4)),MAX(Domein!BD$1:'Domein'!BD11453)+1,"")))</f>
        <v/>
      </c>
    </row>
    <row r="11455" spans="45:56" x14ac:dyDescent="0.2">
      <c r="AS11455" s="4" t="s">
        <v>21748</v>
      </c>
      <c r="AT11455" s="4" t="s">
        <v>21749</v>
      </c>
      <c r="AU11455" s="4" t="s">
        <v>456</v>
      </c>
      <c r="AV11455" s="4" t="s">
        <v>14183</v>
      </c>
      <c r="AW11455" s="4" t="s">
        <v>724</v>
      </c>
      <c r="AX11455" s="4"/>
      <c r="AY11455" s="4"/>
      <c r="AZ11455" s="4"/>
      <c r="BA11455" s="4"/>
      <c r="BB11455" s="4"/>
      <c r="BC11455" s="4">
        <v>40</v>
      </c>
      <c r="BD11455" t="str">
        <f>IF(AND(ADHOC!$G$15="",ADHOC!$S$4=""),"",IF(ADHOC!$G$15&lt;&gt;"",IF(ADHOC!$G$15=LEFT(Domein!$AS11455,LEN(ADHOC!$G$15)),MAX(Domein!BD$1:'Domein'!BD11454)+1,""),IF(ADHOC!$S$4=LEFT(Domein!$AS11455,LEN(ADHOC!$S$4)),MAX(Domein!BD$1:'Domein'!BD11454)+1,"")))</f>
        <v/>
      </c>
    </row>
    <row r="11456" spans="45:56" x14ac:dyDescent="0.2">
      <c r="AS11456" s="4" t="s">
        <v>21750</v>
      </c>
      <c r="AT11456" s="4" t="s">
        <v>21751</v>
      </c>
      <c r="AU11456" s="4" t="s">
        <v>456</v>
      </c>
      <c r="AV11456" s="4" t="s">
        <v>14183</v>
      </c>
      <c r="AW11456" s="4" t="s">
        <v>724</v>
      </c>
      <c r="AX11456" s="4"/>
      <c r="AY11456" s="4"/>
      <c r="AZ11456" s="4"/>
      <c r="BA11456" s="4"/>
      <c r="BB11456" s="4"/>
      <c r="BC11456" s="4">
        <v>40</v>
      </c>
      <c r="BD11456" t="str">
        <f>IF(AND(ADHOC!$G$15="",ADHOC!$S$4=""),"",IF(ADHOC!$G$15&lt;&gt;"",IF(ADHOC!$G$15=LEFT(Domein!$AS11456,LEN(ADHOC!$G$15)),MAX(Domein!BD$1:'Domein'!BD11455)+1,""),IF(ADHOC!$S$4=LEFT(Domein!$AS11456,LEN(ADHOC!$S$4)),MAX(Domein!BD$1:'Domein'!BD11455)+1,"")))</f>
        <v/>
      </c>
    </row>
    <row r="11457" spans="45:56" x14ac:dyDescent="0.2">
      <c r="AS11457" s="4" t="s">
        <v>21752</v>
      </c>
      <c r="AT11457" s="4" t="s">
        <v>21753</v>
      </c>
      <c r="AU11457" s="4" t="s">
        <v>456</v>
      </c>
      <c r="AV11457" s="4" t="s">
        <v>14183</v>
      </c>
      <c r="AW11457" s="4" t="s">
        <v>724</v>
      </c>
      <c r="AX11457" s="4"/>
      <c r="AY11457" s="4"/>
      <c r="AZ11457" s="4"/>
      <c r="BA11457" s="4"/>
      <c r="BB11457" s="4"/>
      <c r="BC11457" s="4">
        <v>40</v>
      </c>
      <c r="BD11457" t="str">
        <f>IF(AND(ADHOC!$G$15="",ADHOC!$S$4=""),"",IF(ADHOC!$G$15&lt;&gt;"",IF(ADHOC!$G$15=LEFT(Domein!$AS11457,LEN(ADHOC!$G$15)),MAX(Domein!BD$1:'Domein'!BD11456)+1,""),IF(ADHOC!$S$4=LEFT(Domein!$AS11457,LEN(ADHOC!$S$4)),MAX(Domein!BD$1:'Domein'!BD11456)+1,"")))</f>
        <v/>
      </c>
    </row>
    <row r="11458" spans="45:56" x14ac:dyDescent="0.2">
      <c r="AS11458" s="4" t="s">
        <v>21416</v>
      </c>
      <c r="AT11458" s="4" t="s">
        <v>21417</v>
      </c>
      <c r="AU11458" s="4" t="s">
        <v>456</v>
      </c>
      <c r="AV11458" s="4" t="s">
        <v>14183</v>
      </c>
      <c r="AW11458" s="4" t="s">
        <v>724</v>
      </c>
      <c r="AX11458" s="4"/>
      <c r="AY11458" s="4"/>
      <c r="AZ11458" s="4"/>
      <c r="BA11458" s="4"/>
      <c r="BB11458" s="4"/>
      <c r="BC11458" s="4">
        <v>40</v>
      </c>
      <c r="BD11458" t="str">
        <f>IF(AND(ADHOC!$G$15="",ADHOC!$S$4=""),"",IF(ADHOC!$G$15&lt;&gt;"",IF(ADHOC!$G$15=LEFT(Domein!$AS11458,LEN(ADHOC!$G$15)),MAX(Domein!BD$1:'Domein'!BD11457)+1,""),IF(ADHOC!$S$4=LEFT(Domein!$AS11458,LEN(ADHOC!$S$4)),MAX(Domein!BD$1:'Domein'!BD11457)+1,"")))</f>
        <v/>
      </c>
    </row>
    <row r="11459" spans="45:56" x14ac:dyDescent="0.2">
      <c r="AS11459" s="4" t="s">
        <v>21418</v>
      </c>
      <c r="AT11459" s="4" t="s">
        <v>21419</v>
      </c>
      <c r="AU11459" s="4" t="s">
        <v>456</v>
      </c>
      <c r="AV11459" s="4" t="s">
        <v>14183</v>
      </c>
      <c r="AW11459" s="4" t="s">
        <v>724</v>
      </c>
      <c r="AX11459" s="4"/>
      <c r="AY11459" s="4"/>
      <c r="AZ11459" s="4"/>
      <c r="BA11459" s="4"/>
      <c r="BB11459" s="4"/>
      <c r="BC11459" s="4">
        <v>40</v>
      </c>
      <c r="BD11459" t="str">
        <f>IF(AND(ADHOC!$G$15="",ADHOC!$S$4=""),"",IF(ADHOC!$G$15&lt;&gt;"",IF(ADHOC!$G$15=LEFT(Domein!$AS11459,LEN(ADHOC!$G$15)),MAX(Domein!BD$1:'Domein'!BD11458)+1,""),IF(ADHOC!$S$4=LEFT(Domein!$AS11459,LEN(ADHOC!$S$4)),MAX(Domein!BD$1:'Domein'!BD11458)+1,"")))</f>
        <v/>
      </c>
    </row>
    <row r="11460" spans="45:56" x14ac:dyDescent="0.2">
      <c r="AS11460" s="4" t="s">
        <v>21420</v>
      </c>
      <c r="AT11460" s="4" t="s">
        <v>21421</v>
      </c>
      <c r="AU11460" s="4" t="s">
        <v>456</v>
      </c>
      <c r="AV11460" s="4" t="s">
        <v>14183</v>
      </c>
      <c r="AW11460" s="4" t="s">
        <v>724</v>
      </c>
      <c r="AX11460" s="4"/>
      <c r="AY11460" s="4"/>
      <c r="AZ11460" s="4"/>
      <c r="BA11460" s="4"/>
      <c r="BB11460" s="4"/>
      <c r="BC11460" s="4">
        <v>40</v>
      </c>
      <c r="BD11460" t="str">
        <f>IF(AND(ADHOC!$G$15="",ADHOC!$S$4=""),"",IF(ADHOC!$G$15&lt;&gt;"",IF(ADHOC!$G$15=LEFT(Domein!$AS11460,LEN(ADHOC!$G$15)),MAX(Domein!BD$1:'Domein'!BD11459)+1,""),IF(ADHOC!$S$4=LEFT(Domein!$AS11460,LEN(ADHOC!$S$4)),MAX(Domein!BD$1:'Domein'!BD11459)+1,"")))</f>
        <v/>
      </c>
    </row>
    <row r="11461" spans="45:56" x14ac:dyDescent="0.2">
      <c r="AS11461" s="4" t="s">
        <v>21422</v>
      </c>
      <c r="AT11461" s="4" t="s">
        <v>21423</v>
      </c>
      <c r="AU11461" s="4" t="s">
        <v>456</v>
      </c>
      <c r="AV11461" s="4" t="s">
        <v>14183</v>
      </c>
      <c r="AW11461" s="4" t="s">
        <v>724</v>
      </c>
      <c r="AX11461" s="4"/>
      <c r="AY11461" s="4"/>
      <c r="AZ11461" s="4"/>
      <c r="BA11461" s="4"/>
      <c r="BB11461" s="4"/>
      <c r="BC11461" s="4">
        <v>40</v>
      </c>
      <c r="BD11461" t="str">
        <f>IF(AND(ADHOC!$G$15="",ADHOC!$S$4=""),"",IF(ADHOC!$G$15&lt;&gt;"",IF(ADHOC!$G$15=LEFT(Domein!$AS11461,LEN(ADHOC!$G$15)),MAX(Domein!BD$1:'Domein'!BD11460)+1,""),IF(ADHOC!$S$4=LEFT(Domein!$AS11461,LEN(ADHOC!$S$4)),MAX(Domein!BD$1:'Domein'!BD11460)+1,"")))</f>
        <v/>
      </c>
    </row>
    <row r="11462" spans="45:56" x14ac:dyDescent="0.2">
      <c r="AS11462" s="4" t="s">
        <v>21424</v>
      </c>
      <c r="AT11462" s="4" t="s">
        <v>21425</v>
      </c>
      <c r="AU11462" s="4" t="s">
        <v>456</v>
      </c>
      <c r="AV11462" s="4" t="s">
        <v>14183</v>
      </c>
      <c r="AW11462" s="4" t="s">
        <v>724</v>
      </c>
      <c r="AX11462" s="4"/>
      <c r="AY11462" s="4"/>
      <c r="AZ11462" s="4"/>
      <c r="BA11462" s="4"/>
      <c r="BB11462" s="4"/>
      <c r="BC11462" s="4">
        <v>40</v>
      </c>
      <c r="BD11462" t="str">
        <f>IF(AND(ADHOC!$G$15="",ADHOC!$S$4=""),"",IF(ADHOC!$G$15&lt;&gt;"",IF(ADHOC!$G$15=LEFT(Domein!$AS11462,LEN(ADHOC!$G$15)),MAX(Domein!BD$1:'Domein'!BD11461)+1,""),IF(ADHOC!$S$4=LEFT(Domein!$AS11462,LEN(ADHOC!$S$4)),MAX(Domein!BD$1:'Domein'!BD11461)+1,"")))</f>
        <v/>
      </c>
    </row>
    <row r="11463" spans="45:56" x14ac:dyDescent="0.2">
      <c r="AS11463" s="4" t="s">
        <v>16507</v>
      </c>
      <c r="AT11463" s="4" t="s">
        <v>16508</v>
      </c>
      <c r="AU11463" s="4" t="s">
        <v>456</v>
      </c>
      <c r="AV11463" s="4" t="s">
        <v>14183</v>
      </c>
      <c r="AW11463" s="4" t="s">
        <v>724</v>
      </c>
      <c r="AX11463" s="4"/>
      <c r="AY11463" s="4"/>
      <c r="AZ11463" s="4"/>
      <c r="BA11463" s="4"/>
      <c r="BB11463" s="4"/>
      <c r="BC11463" s="4">
        <v>40</v>
      </c>
      <c r="BD11463" t="str">
        <f>IF(AND(ADHOC!$G$15="",ADHOC!$S$4=""),"",IF(ADHOC!$G$15&lt;&gt;"",IF(ADHOC!$G$15=LEFT(Domein!$AS11463,LEN(ADHOC!$G$15)),MAX(Domein!BD$1:'Domein'!BD11462)+1,""),IF(ADHOC!$S$4=LEFT(Domein!$AS11463,LEN(ADHOC!$S$4)),MAX(Domein!BD$1:'Domein'!BD11462)+1,"")))</f>
        <v/>
      </c>
    </row>
    <row r="11464" spans="45:56" x14ac:dyDescent="0.2">
      <c r="AS11464" s="4" t="s">
        <v>21426</v>
      </c>
      <c r="AT11464" s="4" t="s">
        <v>21427</v>
      </c>
      <c r="AU11464" s="4" t="s">
        <v>456</v>
      </c>
      <c r="AV11464" s="4" t="s">
        <v>14183</v>
      </c>
      <c r="AW11464" s="4" t="s">
        <v>724</v>
      </c>
      <c r="AX11464" s="4"/>
      <c r="AY11464" s="4"/>
      <c r="AZ11464" s="4"/>
      <c r="BA11464" s="4"/>
      <c r="BB11464" s="4"/>
      <c r="BC11464" s="4">
        <v>40</v>
      </c>
      <c r="BD11464" t="str">
        <f>IF(AND(ADHOC!$G$15="",ADHOC!$S$4=""),"",IF(ADHOC!$G$15&lt;&gt;"",IF(ADHOC!$G$15=LEFT(Domein!$AS11464,LEN(ADHOC!$G$15)),MAX(Domein!BD$1:'Domein'!BD11463)+1,""),IF(ADHOC!$S$4=LEFT(Domein!$AS11464,LEN(ADHOC!$S$4)),MAX(Domein!BD$1:'Domein'!BD11463)+1,"")))</f>
        <v/>
      </c>
    </row>
    <row r="11465" spans="45:56" x14ac:dyDescent="0.2">
      <c r="AS11465" s="4" t="s">
        <v>21428</v>
      </c>
      <c r="AT11465" s="4" t="s">
        <v>21429</v>
      </c>
      <c r="AU11465" s="4" t="s">
        <v>456</v>
      </c>
      <c r="AV11465" s="4" t="s">
        <v>14183</v>
      </c>
      <c r="AW11465" s="4" t="s">
        <v>724</v>
      </c>
      <c r="AX11465" s="4"/>
      <c r="AY11465" s="4"/>
      <c r="AZ11465" s="4"/>
      <c r="BA11465" s="4"/>
      <c r="BB11465" s="4"/>
      <c r="BC11465" s="4">
        <v>40</v>
      </c>
      <c r="BD11465" t="str">
        <f>IF(AND(ADHOC!$G$15="",ADHOC!$S$4=""),"",IF(ADHOC!$G$15&lt;&gt;"",IF(ADHOC!$G$15=LEFT(Domein!$AS11465,LEN(ADHOC!$G$15)),MAX(Domein!BD$1:'Domein'!BD11464)+1,""),IF(ADHOC!$S$4=LEFT(Domein!$AS11465,LEN(ADHOC!$S$4)),MAX(Domein!BD$1:'Domein'!BD11464)+1,"")))</f>
        <v/>
      </c>
    </row>
    <row r="11466" spans="45:56" x14ac:dyDescent="0.2">
      <c r="AS11466" s="4" t="s">
        <v>21430</v>
      </c>
      <c r="AT11466" s="4" t="s">
        <v>21431</v>
      </c>
      <c r="AU11466" s="4" t="s">
        <v>456</v>
      </c>
      <c r="AV11466" s="4" t="s">
        <v>14183</v>
      </c>
      <c r="AW11466" s="4" t="s">
        <v>724</v>
      </c>
      <c r="AX11466" s="4"/>
      <c r="AY11466" s="4"/>
      <c r="AZ11466" s="4"/>
      <c r="BA11466" s="4"/>
      <c r="BB11466" s="4"/>
      <c r="BC11466" s="4">
        <v>40</v>
      </c>
      <c r="BD11466" t="str">
        <f>IF(AND(ADHOC!$G$15="",ADHOC!$S$4=""),"",IF(ADHOC!$G$15&lt;&gt;"",IF(ADHOC!$G$15=LEFT(Domein!$AS11466,LEN(ADHOC!$G$15)),MAX(Domein!BD$1:'Domein'!BD11465)+1,""),IF(ADHOC!$S$4=LEFT(Domein!$AS11466,LEN(ADHOC!$S$4)),MAX(Domein!BD$1:'Domein'!BD11465)+1,"")))</f>
        <v/>
      </c>
    </row>
    <row r="11467" spans="45:56" x14ac:dyDescent="0.2">
      <c r="AS11467" s="4" t="s">
        <v>16509</v>
      </c>
      <c r="AT11467" s="4" t="s">
        <v>16510</v>
      </c>
      <c r="AU11467" s="4" t="s">
        <v>456</v>
      </c>
      <c r="AV11467" s="4" t="s">
        <v>14183</v>
      </c>
      <c r="AW11467" s="4" t="s">
        <v>724</v>
      </c>
      <c r="AX11467" s="4"/>
      <c r="AY11467" s="4"/>
      <c r="AZ11467" s="4"/>
      <c r="BA11467" s="4"/>
      <c r="BB11467" s="4"/>
      <c r="BC11467" s="4">
        <v>40</v>
      </c>
      <c r="BD11467" t="str">
        <f>IF(AND(ADHOC!$G$15="",ADHOC!$S$4=""),"",IF(ADHOC!$G$15&lt;&gt;"",IF(ADHOC!$G$15=LEFT(Domein!$AS11467,LEN(ADHOC!$G$15)),MAX(Domein!BD$1:'Domein'!BD11466)+1,""),IF(ADHOC!$S$4=LEFT(Domein!$AS11467,LEN(ADHOC!$S$4)),MAX(Domein!BD$1:'Domein'!BD11466)+1,"")))</f>
        <v/>
      </c>
    </row>
    <row r="11468" spans="45:56" x14ac:dyDescent="0.2">
      <c r="AS11468" s="4" t="s">
        <v>16511</v>
      </c>
      <c r="AT11468" s="4" t="s">
        <v>16512</v>
      </c>
      <c r="AU11468" s="4" t="s">
        <v>456</v>
      </c>
      <c r="AV11468" s="4" t="s">
        <v>14183</v>
      </c>
      <c r="AW11468" s="4" t="s">
        <v>724</v>
      </c>
      <c r="AX11468" s="4"/>
      <c r="AY11468" s="4"/>
      <c r="AZ11468" s="4"/>
      <c r="BA11468" s="4"/>
      <c r="BB11468" s="4"/>
      <c r="BC11468" s="4">
        <v>40</v>
      </c>
      <c r="BD11468" t="str">
        <f>IF(AND(ADHOC!$G$15="",ADHOC!$S$4=""),"",IF(ADHOC!$G$15&lt;&gt;"",IF(ADHOC!$G$15=LEFT(Domein!$AS11468,LEN(ADHOC!$G$15)),MAX(Domein!BD$1:'Domein'!BD11467)+1,""),IF(ADHOC!$S$4=LEFT(Domein!$AS11468,LEN(ADHOC!$S$4)),MAX(Domein!BD$1:'Domein'!BD11467)+1,"")))</f>
        <v/>
      </c>
    </row>
    <row r="11469" spans="45:56" x14ac:dyDescent="0.2">
      <c r="AS11469" s="4" t="s">
        <v>16513</v>
      </c>
      <c r="AT11469" s="4" t="s">
        <v>16514</v>
      </c>
      <c r="AU11469" s="4" t="s">
        <v>456</v>
      </c>
      <c r="AV11469" s="4" t="s">
        <v>14183</v>
      </c>
      <c r="AW11469" s="4" t="s">
        <v>724</v>
      </c>
      <c r="AX11469" s="4"/>
      <c r="AY11469" s="4"/>
      <c r="AZ11469" s="4"/>
      <c r="BA11469" s="4"/>
      <c r="BB11469" s="4"/>
      <c r="BC11469" s="4">
        <v>40</v>
      </c>
      <c r="BD11469" t="str">
        <f>IF(AND(ADHOC!$G$15="",ADHOC!$S$4=""),"",IF(ADHOC!$G$15&lt;&gt;"",IF(ADHOC!$G$15=LEFT(Domein!$AS11469,LEN(ADHOC!$G$15)),MAX(Domein!BD$1:'Domein'!BD11468)+1,""),IF(ADHOC!$S$4=LEFT(Domein!$AS11469,LEN(ADHOC!$S$4)),MAX(Domein!BD$1:'Domein'!BD11468)+1,"")))</f>
        <v/>
      </c>
    </row>
    <row r="11470" spans="45:56" x14ac:dyDescent="0.2">
      <c r="AS11470" s="4" t="s">
        <v>16515</v>
      </c>
      <c r="AT11470" s="4" t="s">
        <v>16516</v>
      </c>
      <c r="AU11470" s="4" t="s">
        <v>456</v>
      </c>
      <c r="AV11470" s="4" t="s">
        <v>14183</v>
      </c>
      <c r="AW11470" s="4" t="s">
        <v>724</v>
      </c>
      <c r="AX11470" s="4"/>
      <c r="AY11470" s="4"/>
      <c r="AZ11470" s="4"/>
      <c r="BA11470" s="4"/>
      <c r="BB11470" s="4"/>
      <c r="BC11470" s="4">
        <v>40</v>
      </c>
      <c r="BD11470" t="str">
        <f>IF(AND(ADHOC!$G$15="",ADHOC!$S$4=""),"",IF(ADHOC!$G$15&lt;&gt;"",IF(ADHOC!$G$15=LEFT(Domein!$AS11470,LEN(ADHOC!$G$15)),MAX(Domein!BD$1:'Domein'!BD11469)+1,""),IF(ADHOC!$S$4=LEFT(Domein!$AS11470,LEN(ADHOC!$S$4)),MAX(Domein!BD$1:'Domein'!BD11469)+1,"")))</f>
        <v/>
      </c>
    </row>
    <row r="11471" spans="45:56" x14ac:dyDescent="0.2">
      <c r="AS11471" s="4" t="s">
        <v>16517</v>
      </c>
      <c r="AT11471" s="4" t="s">
        <v>16518</v>
      </c>
      <c r="AU11471" s="4" t="s">
        <v>456</v>
      </c>
      <c r="AV11471" s="4" t="s">
        <v>14183</v>
      </c>
      <c r="AW11471" s="4" t="s">
        <v>724</v>
      </c>
      <c r="AX11471" s="4"/>
      <c r="AY11471" s="4"/>
      <c r="AZ11471" s="4"/>
      <c r="BA11471" s="4"/>
      <c r="BB11471" s="4"/>
      <c r="BC11471" s="4">
        <v>40</v>
      </c>
      <c r="BD11471" t="str">
        <f>IF(AND(ADHOC!$G$15="",ADHOC!$S$4=""),"",IF(ADHOC!$G$15&lt;&gt;"",IF(ADHOC!$G$15=LEFT(Domein!$AS11471,LEN(ADHOC!$G$15)),MAX(Domein!BD$1:'Domein'!BD11470)+1,""),IF(ADHOC!$S$4=LEFT(Domein!$AS11471,LEN(ADHOC!$S$4)),MAX(Domein!BD$1:'Domein'!BD11470)+1,"")))</f>
        <v/>
      </c>
    </row>
    <row r="11472" spans="45:56" x14ac:dyDescent="0.2">
      <c r="AS11472" s="4" t="s">
        <v>16519</v>
      </c>
      <c r="AT11472" s="4" t="s">
        <v>16520</v>
      </c>
      <c r="AU11472" s="4" t="s">
        <v>456</v>
      </c>
      <c r="AV11472" s="4" t="s">
        <v>14183</v>
      </c>
      <c r="AW11472" s="4" t="s">
        <v>724</v>
      </c>
      <c r="AX11472" s="4"/>
      <c r="AY11472" s="4"/>
      <c r="AZ11472" s="4"/>
      <c r="BA11472" s="4"/>
      <c r="BB11472" s="4"/>
      <c r="BC11472" s="4">
        <v>40</v>
      </c>
      <c r="BD11472" t="str">
        <f>IF(AND(ADHOC!$G$15="",ADHOC!$S$4=""),"",IF(ADHOC!$G$15&lt;&gt;"",IF(ADHOC!$G$15=LEFT(Domein!$AS11472,LEN(ADHOC!$G$15)),MAX(Domein!BD$1:'Domein'!BD11471)+1,""),IF(ADHOC!$S$4=LEFT(Domein!$AS11472,LEN(ADHOC!$S$4)),MAX(Domein!BD$1:'Domein'!BD11471)+1,"")))</f>
        <v/>
      </c>
    </row>
    <row r="11473" spans="45:56" x14ac:dyDescent="0.2">
      <c r="AS11473" s="4" t="s">
        <v>16521</v>
      </c>
      <c r="AT11473" s="4" t="s">
        <v>16522</v>
      </c>
      <c r="AU11473" s="4" t="s">
        <v>456</v>
      </c>
      <c r="AV11473" s="4" t="s">
        <v>14183</v>
      </c>
      <c r="AW11473" s="4" t="s">
        <v>724</v>
      </c>
      <c r="AX11473" s="4"/>
      <c r="AY11473" s="4"/>
      <c r="AZ11473" s="4"/>
      <c r="BA11473" s="4"/>
      <c r="BB11473" s="4"/>
      <c r="BC11473" s="4">
        <v>40</v>
      </c>
      <c r="BD11473" t="str">
        <f>IF(AND(ADHOC!$G$15="",ADHOC!$S$4=""),"",IF(ADHOC!$G$15&lt;&gt;"",IF(ADHOC!$G$15=LEFT(Domein!$AS11473,LEN(ADHOC!$G$15)),MAX(Domein!BD$1:'Domein'!BD11472)+1,""),IF(ADHOC!$S$4=LEFT(Domein!$AS11473,LEN(ADHOC!$S$4)),MAX(Domein!BD$1:'Domein'!BD11472)+1,"")))</f>
        <v/>
      </c>
    </row>
    <row r="11474" spans="45:56" x14ac:dyDescent="0.2">
      <c r="AS11474" s="4" t="s">
        <v>16523</v>
      </c>
      <c r="AT11474" s="4" t="s">
        <v>16524</v>
      </c>
      <c r="AU11474" s="4" t="s">
        <v>456</v>
      </c>
      <c r="AV11474" s="4" t="s">
        <v>14183</v>
      </c>
      <c r="AW11474" s="4" t="s">
        <v>724</v>
      </c>
      <c r="AX11474" s="4"/>
      <c r="AY11474" s="4"/>
      <c r="AZ11474" s="4"/>
      <c r="BA11474" s="4"/>
      <c r="BB11474" s="4"/>
      <c r="BC11474" s="4">
        <v>40</v>
      </c>
      <c r="BD11474" t="str">
        <f>IF(AND(ADHOC!$G$15="",ADHOC!$S$4=""),"",IF(ADHOC!$G$15&lt;&gt;"",IF(ADHOC!$G$15=LEFT(Domein!$AS11474,LEN(ADHOC!$G$15)),MAX(Domein!BD$1:'Domein'!BD11473)+1,""),IF(ADHOC!$S$4=LEFT(Domein!$AS11474,LEN(ADHOC!$S$4)),MAX(Domein!BD$1:'Domein'!BD11473)+1,"")))</f>
        <v/>
      </c>
    </row>
    <row r="11475" spans="45:56" x14ac:dyDescent="0.2">
      <c r="AS11475" s="4" t="s">
        <v>21754</v>
      </c>
      <c r="AT11475" s="4" t="s">
        <v>21942</v>
      </c>
      <c r="AU11475" s="4" t="s">
        <v>456</v>
      </c>
      <c r="AV11475" s="4" t="s">
        <v>14183</v>
      </c>
      <c r="AW11475" s="4" t="s">
        <v>724</v>
      </c>
      <c r="AX11475" s="4"/>
      <c r="AY11475" s="4"/>
      <c r="AZ11475" s="4"/>
      <c r="BA11475" s="4"/>
      <c r="BB11475" s="4"/>
      <c r="BC11475" s="4">
        <v>40</v>
      </c>
      <c r="BD11475" t="str">
        <f>IF(AND(ADHOC!$G$15="",ADHOC!$S$4=""),"",IF(ADHOC!$G$15&lt;&gt;"",IF(ADHOC!$G$15=LEFT(Domein!$AS11475,LEN(ADHOC!$G$15)),MAX(Domein!BD$1:'Domein'!BD11474)+1,""),IF(ADHOC!$S$4=LEFT(Domein!$AS11475,LEN(ADHOC!$S$4)),MAX(Domein!BD$1:'Domein'!BD11474)+1,"")))</f>
        <v/>
      </c>
    </row>
    <row r="11476" spans="45:56" x14ac:dyDescent="0.2">
      <c r="AS11476" s="4" t="s">
        <v>14731</v>
      </c>
      <c r="AT11476" s="4" t="s">
        <v>9917</v>
      </c>
      <c r="AU11476" s="4" t="s">
        <v>456</v>
      </c>
      <c r="AV11476" s="4" t="s">
        <v>799</v>
      </c>
      <c r="AW11476" s="4" t="s">
        <v>724</v>
      </c>
      <c r="AX11476" s="4"/>
      <c r="AY11476" s="4">
        <v>202156</v>
      </c>
      <c r="AZ11476" s="4">
        <v>439674</v>
      </c>
      <c r="BA11476" s="4" t="s">
        <v>30223</v>
      </c>
      <c r="BB11476" s="4" t="s">
        <v>30224</v>
      </c>
      <c r="BC11476" s="4">
        <v>40</v>
      </c>
      <c r="BD11476" t="str">
        <f>IF(AND(ADHOC!$G$15="",ADHOC!$S$4=""),"",IF(ADHOC!$G$15&lt;&gt;"",IF(ADHOC!$G$15=LEFT(Domein!$AS11476,LEN(ADHOC!$G$15)),MAX(Domein!BD$1:'Domein'!BD11475)+1,""),IF(ADHOC!$S$4=LEFT(Domein!$AS11476,LEN(ADHOC!$S$4)),MAX(Domein!BD$1:'Domein'!BD11475)+1,"")))</f>
        <v/>
      </c>
    </row>
    <row r="11477" spans="45:56" x14ac:dyDescent="0.2">
      <c r="AS11477" s="4" t="s">
        <v>14732</v>
      </c>
      <c r="AT11477" s="4" t="s">
        <v>9918</v>
      </c>
      <c r="AU11477" s="4" t="s">
        <v>456</v>
      </c>
      <c r="AV11477" s="4" t="s">
        <v>799</v>
      </c>
      <c r="AW11477" s="4" t="s">
        <v>724</v>
      </c>
      <c r="AX11477" s="4"/>
      <c r="AY11477" s="4">
        <v>202133</v>
      </c>
      <c r="AZ11477" s="4">
        <v>439140</v>
      </c>
      <c r="BA11477" s="4" t="s">
        <v>30225</v>
      </c>
      <c r="BB11477" s="4" t="s">
        <v>30226</v>
      </c>
      <c r="BC11477" s="4">
        <v>40</v>
      </c>
      <c r="BD11477" t="str">
        <f>IF(AND(ADHOC!$G$15="",ADHOC!$S$4=""),"",IF(ADHOC!$G$15&lt;&gt;"",IF(ADHOC!$G$15=LEFT(Domein!$AS11477,LEN(ADHOC!$G$15)),MAX(Domein!BD$1:'Domein'!BD11476)+1,""),IF(ADHOC!$S$4=LEFT(Domein!$AS11477,LEN(ADHOC!$S$4)),MAX(Domein!BD$1:'Domein'!BD11476)+1,"")))</f>
        <v/>
      </c>
    </row>
    <row r="11478" spans="45:56" x14ac:dyDescent="0.2">
      <c r="AS11478" s="4" t="s">
        <v>14733</v>
      </c>
      <c r="AT11478" s="4" t="s">
        <v>9919</v>
      </c>
      <c r="AU11478" s="4" t="s">
        <v>456</v>
      </c>
      <c r="AV11478" s="4" t="s">
        <v>799</v>
      </c>
      <c r="AW11478" s="4" t="s">
        <v>724</v>
      </c>
      <c r="AX11478" s="4"/>
      <c r="AY11478" s="4">
        <v>201261</v>
      </c>
      <c r="AZ11478" s="4">
        <v>438708</v>
      </c>
      <c r="BA11478" s="4" t="s">
        <v>30227</v>
      </c>
      <c r="BB11478" s="4" t="s">
        <v>30228</v>
      </c>
      <c r="BC11478" s="4">
        <v>40</v>
      </c>
      <c r="BD11478" t="str">
        <f>IF(AND(ADHOC!$G$15="",ADHOC!$S$4=""),"",IF(ADHOC!$G$15&lt;&gt;"",IF(ADHOC!$G$15=LEFT(Domein!$AS11478,LEN(ADHOC!$G$15)),MAX(Domein!BD$1:'Domein'!BD11477)+1,""),IF(ADHOC!$S$4=LEFT(Domein!$AS11478,LEN(ADHOC!$S$4)),MAX(Domein!BD$1:'Domein'!BD11477)+1,"")))</f>
        <v/>
      </c>
    </row>
    <row r="11479" spans="45:56" x14ac:dyDescent="0.2">
      <c r="AS11479" s="4" t="s">
        <v>14734</v>
      </c>
      <c r="AT11479" s="4" t="s">
        <v>9919</v>
      </c>
      <c r="AU11479" s="4" t="s">
        <v>456</v>
      </c>
      <c r="AV11479" s="4" t="s">
        <v>799</v>
      </c>
      <c r="AW11479" s="4" t="s">
        <v>724</v>
      </c>
      <c r="AX11479" s="4"/>
      <c r="AY11479" s="4">
        <v>201122</v>
      </c>
      <c r="AZ11479" s="4">
        <v>438984</v>
      </c>
      <c r="BA11479" s="4" t="s">
        <v>30229</v>
      </c>
      <c r="BB11479" s="4" t="s">
        <v>30230</v>
      </c>
      <c r="BC11479" s="4">
        <v>40</v>
      </c>
      <c r="BD11479" t="str">
        <f>IF(AND(ADHOC!$G$15="",ADHOC!$S$4=""),"",IF(ADHOC!$G$15&lt;&gt;"",IF(ADHOC!$G$15=LEFT(Domein!$AS11479,LEN(ADHOC!$G$15)),MAX(Domein!BD$1:'Domein'!BD11478)+1,""),IF(ADHOC!$S$4=LEFT(Domein!$AS11479,LEN(ADHOC!$S$4)),MAX(Domein!BD$1:'Domein'!BD11478)+1,"")))</f>
        <v/>
      </c>
    </row>
    <row r="11480" spans="45:56" x14ac:dyDescent="0.2">
      <c r="AS11480" s="4" t="s">
        <v>14735</v>
      </c>
      <c r="AT11480" s="4" t="s">
        <v>9919</v>
      </c>
      <c r="AU11480" s="4" t="s">
        <v>456</v>
      </c>
      <c r="AV11480" s="4" t="s">
        <v>799</v>
      </c>
      <c r="AW11480" s="4" t="s">
        <v>724</v>
      </c>
      <c r="AX11480" s="4"/>
      <c r="AY11480" s="4">
        <v>201022</v>
      </c>
      <c r="AZ11480" s="4">
        <v>438082</v>
      </c>
      <c r="BA11480" s="4" t="s">
        <v>30231</v>
      </c>
      <c r="BB11480" s="4" t="s">
        <v>30232</v>
      </c>
      <c r="BC11480" s="4">
        <v>40</v>
      </c>
      <c r="BD11480" t="str">
        <f>IF(AND(ADHOC!$G$15="",ADHOC!$S$4=""),"",IF(ADHOC!$G$15&lt;&gt;"",IF(ADHOC!$G$15=LEFT(Domein!$AS11480,LEN(ADHOC!$G$15)),MAX(Domein!BD$1:'Domein'!BD11479)+1,""),IF(ADHOC!$S$4=LEFT(Domein!$AS11480,LEN(ADHOC!$S$4)),MAX(Domein!BD$1:'Domein'!BD11479)+1,"")))</f>
        <v/>
      </c>
    </row>
    <row r="11481" spans="45:56" x14ac:dyDescent="0.2">
      <c r="AS11481" s="4" t="s">
        <v>10427</v>
      </c>
      <c r="AT11481" s="4" t="s">
        <v>9917</v>
      </c>
      <c r="AU11481" s="4" t="s">
        <v>456</v>
      </c>
      <c r="AV11481" s="4" t="s">
        <v>799</v>
      </c>
      <c r="AW11481" s="4" t="s">
        <v>724</v>
      </c>
      <c r="AX11481" s="4"/>
      <c r="AY11481" s="4">
        <v>202068</v>
      </c>
      <c r="AZ11481" s="4">
        <v>439950</v>
      </c>
      <c r="BA11481" s="4" t="s">
        <v>30233</v>
      </c>
      <c r="BB11481" s="4" t="s">
        <v>30234</v>
      </c>
      <c r="BC11481" s="4">
        <v>40</v>
      </c>
      <c r="BD11481" t="str">
        <f>IF(AND(ADHOC!$G$15="",ADHOC!$S$4=""),"",IF(ADHOC!$G$15&lt;&gt;"",IF(ADHOC!$G$15=LEFT(Domein!$AS11481,LEN(ADHOC!$G$15)),MAX(Domein!BD$1:'Domein'!BD11480)+1,""),IF(ADHOC!$S$4=LEFT(Domein!$AS11481,LEN(ADHOC!$S$4)),MAX(Domein!BD$1:'Domein'!BD11480)+1,"")))</f>
        <v/>
      </c>
    </row>
    <row r="11482" spans="45:56" x14ac:dyDescent="0.2">
      <c r="AS11482" s="4" t="s">
        <v>14736</v>
      </c>
      <c r="AT11482" s="4" t="s">
        <v>14737</v>
      </c>
      <c r="AU11482" s="4" t="s">
        <v>456</v>
      </c>
      <c r="AV11482" s="4" t="s">
        <v>799</v>
      </c>
      <c r="AW11482" s="4" t="s">
        <v>724</v>
      </c>
      <c r="AX11482" s="4"/>
      <c r="AY11482" s="4">
        <v>201027</v>
      </c>
      <c r="AZ11482" s="4">
        <v>437872</v>
      </c>
      <c r="BA11482" s="4" t="s">
        <v>30235</v>
      </c>
      <c r="BB11482" s="4" t="s">
        <v>30236</v>
      </c>
      <c r="BC11482" s="4">
        <v>40</v>
      </c>
      <c r="BD11482" t="str">
        <f>IF(AND(ADHOC!$G$15="",ADHOC!$S$4=""),"",IF(ADHOC!$G$15&lt;&gt;"",IF(ADHOC!$G$15=LEFT(Domein!$AS11482,LEN(ADHOC!$G$15)),MAX(Domein!BD$1:'Domein'!BD11481)+1,""),IF(ADHOC!$S$4=LEFT(Domein!$AS11482,LEN(ADHOC!$S$4)),MAX(Domein!BD$1:'Domein'!BD11481)+1,"")))</f>
        <v/>
      </c>
    </row>
    <row r="11483" spans="45:56" x14ac:dyDescent="0.2">
      <c r="AS11483" s="4" t="s">
        <v>5139</v>
      </c>
      <c r="AT11483" s="4" t="s">
        <v>5140</v>
      </c>
      <c r="AU11483" s="4" t="s">
        <v>456</v>
      </c>
      <c r="AV11483" s="4" t="s">
        <v>798</v>
      </c>
      <c r="AW11483" s="4" t="s">
        <v>724</v>
      </c>
      <c r="AX11483" s="4"/>
      <c r="AY11483" s="4">
        <v>240125</v>
      </c>
      <c r="AZ11483" s="4">
        <v>460191</v>
      </c>
      <c r="BA11483" s="4" t="s">
        <v>30237</v>
      </c>
      <c r="BB11483" s="4" t="s">
        <v>30238</v>
      </c>
      <c r="BC11483" s="4">
        <v>40</v>
      </c>
      <c r="BD11483" t="str">
        <f>IF(AND(ADHOC!$G$15="",ADHOC!$S$4=""),"",IF(ADHOC!$G$15&lt;&gt;"",IF(ADHOC!$G$15=LEFT(Domein!$AS11483,LEN(ADHOC!$G$15)),MAX(Domein!BD$1:'Domein'!BD11482)+1,""),IF(ADHOC!$S$4=LEFT(Domein!$AS11483,LEN(ADHOC!$S$4)),MAX(Domein!BD$1:'Domein'!BD11482)+1,"")))</f>
        <v/>
      </c>
    </row>
    <row r="11484" spans="45:56" x14ac:dyDescent="0.2">
      <c r="AS11484" s="4" t="s">
        <v>5141</v>
      </c>
      <c r="AT11484" s="4" t="s">
        <v>5142</v>
      </c>
      <c r="AU11484" s="4" t="s">
        <v>456</v>
      </c>
      <c r="AV11484" s="4" t="s">
        <v>798</v>
      </c>
      <c r="AW11484" s="4" t="s">
        <v>724</v>
      </c>
      <c r="AX11484" s="4"/>
      <c r="AY11484" s="4">
        <v>239443</v>
      </c>
      <c r="AZ11484" s="4">
        <v>460479</v>
      </c>
      <c r="BA11484" s="4" t="s">
        <v>30239</v>
      </c>
      <c r="BB11484" s="4" t="s">
        <v>30240</v>
      </c>
      <c r="BC11484" s="4">
        <v>40</v>
      </c>
      <c r="BD11484" t="str">
        <f>IF(AND(ADHOC!$G$15="",ADHOC!$S$4=""),"",IF(ADHOC!$G$15&lt;&gt;"",IF(ADHOC!$G$15=LEFT(Domein!$AS11484,LEN(ADHOC!$G$15)),MAX(Domein!BD$1:'Domein'!BD11483)+1,""),IF(ADHOC!$S$4=LEFT(Domein!$AS11484,LEN(ADHOC!$S$4)),MAX(Domein!BD$1:'Domein'!BD11483)+1,"")))</f>
        <v/>
      </c>
    </row>
    <row r="11485" spans="45:56" x14ac:dyDescent="0.2">
      <c r="AS11485" s="4" t="s">
        <v>10428</v>
      </c>
      <c r="AT11485" s="4" t="s">
        <v>10429</v>
      </c>
      <c r="AU11485" s="4" t="s">
        <v>456</v>
      </c>
      <c r="AV11485" s="4" t="s">
        <v>798</v>
      </c>
      <c r="AW11485" s="4" t="s">
        <v>724</v>
      </c>
      <c r="AX11485" s="4"/>
      <c r="AY11485" s="4">
        <v>238566</v>
      </c>
      <c r="AZ11485" s="4">
        <v>460627</v>
      </c>
      <c r="BA11485" s="4" t="s">
        <v>30241</v>
      </c>
      <c r="BB11485" s="4" t="s">
        <v>25103</v>
      </c>
      <c r="BC11485" s="4">
        <v>40</v>
      </c>
      <c r="BD11485" t="str">
        <f>IF(AND(ADHOC!$G$15="",ADHOC!$S$4=""),"",IF(ADHOC!$G$15&lt;&gt;"",IF(ADHOC!$G$15=LEFT(Domein!$AS11485,LEN(ADHOC!$G$15)),MAX(Domein!BD$1:'Domein'!BD11484)+1,""),IF(ADHOC!$S$4=LEFT(Domein!$AS11485,LEN(ADHOC!$S$4)),MAX(Domein!BD$1:'Domein'!BD11484)+1,"")))</f>
        <v/>
      </c>
    </row>
    <row r="11486" spans="45:56" x14ac:dyDescent="0.2">
      <c r="AS11486" s="4" t="s">
        <v>5148</v>
      </c>
      <c r="AT11486" s="4" t="s">
        <v>5149</v>
      </c>
      <c r="AU11486" s="4" t="s">
        <v>456</v>
      </c>
      <c r="AV11486" s="4" t="s">
        <v>798</v>
      </c>
      <c r="AW11486" s="4" t="s">
        <v>724</v>
      </c>
      <c r="AX11486" s="4"/>
      <c r="AY11486" s="4">
        <v>246505</v>
      </c>
      <c r="AZ11486" s="4">
        <v>445470</v>
      </c>
      <c r="BA11486" s="4" t="s">
        <v>30242</v>
      </c>
      <c r="BB11486" s="4" t="s">
        <v>30243</v>
      </c>
      <c r="BC11486" s="4">
        <v>40</v>
      </c>
      <c r="BD11486" t="str">
        <f>IF(AND(ADHOC!$G$15="",ADHOC!$S$4=""),"",IF(ADHOC!$G$15&lt;&gt;"",IF(ADHOC!$G$15=LEFT(Domein!$AS11486,LEN(ADHOC!$G$15)),MAX(Domein!BD$1:'Domein'!BD11485)+1,""),IF(ADHOC!$S$4=LEFT(Domein!$AS11486,LEN(ADHOC!$S$4)),MAX(Domein!BD$1:'Domein'!BD11485)+1,"")))</f>
        <v/>
      </c>
    </row>
    <row r="11487" spans="45:56" x14ac:dyDescent="0.2">
      <c r="AS11487" s="4" t="s">
        <v>5143</v>
      </c>
      <c r="AT11487" s="4" t="s">
        <v>5144</v>
      </c>
      <c r="AU11487" s="4" t="s">
        <v>456</v>
      </c>
      <c r="AV11487" s="4" t="s">
        <v>798</v>
      </c>
      <c r="AW11487" s="4" t="s">
        <v>724</v>
      </c>
      <c r="AX11487" s="4"/>
      <c r="AY11487" s="4">
        <v>253370</v>
      </c>
      <c r="AZ11487" s="4">
        <v>443777</v>
      </c>
      <c r="BA11487" s="4" t="s">
        <v>30244</v>
      </c>
      <c r="BB11487" s="4" t="s">
        <v>30245</v>
      </c>
      <c r="BC11487" s="4">
        <v>40</v>
      </c>
      <c r="BD11487" t="str">
        <f>IF(AND(ADHOC!$G$15="",ADHOC!$S$4=""),"",IF(ADHOC!$G$15&lt;&gt;"",IF(ADHOC!$G$15=LEFT(Domein!$AS11487,LEN(ADHOC!$G$15)),MAX(Domein!BD$1:'Domein'!BD11486)+1,""),IF(ADHOC!$S$4=LEFT(Domein!$AS11487,LEN(ADHOC!$S$4)),MAX(Domein!BD$1:'Domein'!BD11486)+1,"")))</f>
        <v/>
      </c>
    </row>
    <row r="11488" spans="45:56" x14ac:dyDescent="0.2">
      <c r="AS11488" s="4" t="s">
        <v>5145</v>
      </c>
      <c r="AT11488" s="4" t="s">
        <v>7186</v>
      </c>
      <c r="AU11488" s="4" t="s">
        <v>456</v>
      </c>
      <c r="AV11488" s="4" t="s">
        <v>798</v>
      </c>
      <c r="AW11488" s="4" t="s">
        <v>724</v>
      </c>
      <c r="AX11488" s="4"/>
      <c r="AY11488" s="4">
        <v>245977</v>
      </c>
      <c r="AZ11488" s="4">
        <v>445080</v>
      </c>
      <c r="BA11488" s="4" t="s">
        <v>30246</v>
      </c>
      <c r="BB11488" s="4" t="s">
        <v>30247</v>
      </c>
      <c r="BC11488" s="4">
        <v>40</v>
      </c>
      <c r="BD11488" t="str">
        <f>IF(AND(ADHOC!$G$15="",ADHOC!$S$4=""),"",IF(ADHOC!$G$15&lt;&gt;"",IF(ADHOC!$G$15=LEFT(Domein!$AS11488,LEN(ADHOC!$G$15)),MAX(Domein!BD$1:'Domein'!BD11487)+1,""),IF(ADHOC!$S$4=LEFT(Domein!$AS11488,LEN(ADHOC!$S$4)),MAX(Domein!BD$1:'Domein'!BD11487)+1,"")))</f>
        <v/>
      </c>
    </row>
    <row r="11489" spans="45:56" x14ac:dyDescent="0.2">
      <c r="AS11489" s="4" t="s">
        <v>14272</v>
      </c>
      <c r="AT11489" s="4" t="s">
        <v>14273</v>
      </c>
      <c r="AU11489" s="4" t="s">
        <v>456</v>
      </c>
      <c r="AV11489" s="4" t="s">
        <v>798</v>
      </c>
      <c r="AW11489" s="4" t="s">
        <v>724</v>
      </c>
      <c r="AX11489" s="4"/>
      <c r="AY11489" s="4">
        <v>246507</v>
      </c>
      <c r="AZ11489" s="4">
        <v>445469</v>
      </c>
      <c r="BA11489" s="4" t="s">
        <v>30248</v>
      </c>
      <c r="BB11489" s="4" t="s">
        <v>30249</v>
      </c>
      <c r="BC11489" s="4">
        <v>40</v>
      </c>
      <c r="BD11489" t="str">
        <f>IF(AND(ADHOC!$G$15="",ADHOC!$S$4=""),"",IF(ADHOC!$G$15&lt;&gt;"",IF(ADHOC!$G$15=LEFT(Domein!$AS11489,LEN(ADHOC!$G$15)),MAX(Domein!BD$1:'Domein'!BD11488)+1,""),IF(ADHOC!$S$4=LEFT(Domein!$AS11489,LEN(ADHOC!$S$4)),MAX(Domein!BD$1:'Domein'!BD11488)+1,"")))</f>
        <v/>
      </c>
    </row>
    <row r="11490" spans="45:56" x14ac:dyDescent="0.2">
      <c r="AS11490" s="4" t="s">
        <v>11867</v>
      </c>
      <c r="AT11490" s="4" t="s">
        <v>11868</v>
      </c>
      <c r="AU11490" s="4" t="s">
        <v>456</v>
      </c>
      <c r="AV11490" s="4" t="s">
        <v>11776</v>
      </c>
      <c r="AW11490" s="4" t="s">
        <v>724</v>
      </c>
      <c r="AX11490" s="4"/>
      <c r="AY11490" s="4">
        <v>252095</v>
      </c>
      <c r="AZ11490" s="4">
        <v>444640</v>
      </c>
      <c r="BA11490" s="4" t="s">
        <v>30250</v>
      </c>
      <c r="BB11490" s="4" t="s">
        <v>30251</v>
      </c>
      <c r="BC11490" s="4">
        <v>40</v>
      </c>
      <c r="BD11490" t="str">
        <f>IF(AND(ADHOC!$G$15="",ADHOC!$S$4=""),"",IF(ADHOC!$G$15&lt;&gt;"",IF(ADHOC!$G$15=LEFT(Domein!$AS11490,LEN(ADHOC!$G$15)),MAX(Domein!BD$1:'Domein'!BD11489)+1,""),IF(ADHOC!$S$4=LEFT(Domein!$AS11490,LEN(ADHOC!$S$4)),MAX(Domein!BD$1:'Domein'!BD11489)+1,"")))</f>
        <v/>
      </c>
    </row>
    <row r="11491" spans="45:56" x14ac:dyDescent="0.2">
      <c r="AS11491" s="4" t="s">
        <v>5146</v>
      </c>
      <c r="AT11491" s="4" t="s">
        <v>5147</v>
      </c>
      <c r="AU11491" s="4" t="s">
        <v>456</v>
      </c>
      <c r="AV11491" s="4" t="s">
        <v>798</v>
      </c>
      <c r="AW11491" s="4" t="s">
        <v>724</v>
      </c>
      <c r="AX11491" s="4"/>
      <c r="AY11491" s="4">
        <v>251300</v>
      </c>
      <c r="AZ11491" s="4">
        <v>444900</v>
      </c>
      <c r="BA11491" s="4" t="s">
        <v>30252</v>
      </c>
      <c r="BB11491" s="4" t="s">
        <v>30253</v>
      </c>
      <c r="BC11491" s="4">
        <v>40</v>
      </c>
      <c r="BD11491" t="str">
        <f>IF(AND(ADHOC!$G$15="",ADHOC!$S$4=""),"",IF(ADHOC!$G$15&lt;&gt;"",IF(ADHOC!$G$15=LEFT(Domein!$AS11491,LEN(ADHOC!$G$15)),MAX(Domein!BD$1:'Domein'!BD11490)+1,""),IF(ADHOC!$S$4=LEFT(Domein!$AS11491,LEN(ADHOC!$S$4)),MAX(Domein!BD$1:'Domein'!BD11490)+1,"")))</f>
        <v/>
      </c>
    </row>
    <row r="11492" spans="45:56" x14ac:dyDescent="0.2">
      <c r="AS11492" s="4" t="s">
        <v>5150</v>
      </c>
      <c r="AT11492" s="4" t="s">
        <v>5151</v>
      </c>
      <c r="AU11492" s="4" t="s">
        <v>456</v>
      </c>
      <c r="AV11492" s="4" t="s">
        <v>798</v>
      </c>
      <c r="AW11492" s="4" t="s">
        <v>724</v>
      </c>
      <c r="AX11492" s="4"/>
      <c r="AY11492" s="4">
        <v>203554</v>
      </c>
      <c r="AZ11492" s="4">
        <v>448145</v>
      </c>
      <c r="BA11492" s="4" t="s">
        <v>30254</v>
      </c>
      <c r="BB11492" s="4" t="s">
        <v>30255</v>
      </c>
      <c r="BC11492" s="4">
        <v>40</v>
      </c>
      <c r="BD11492" t="str">
        <f>IF(AND(ADHOC!$G$15="",ADHOC!$S$4=""),"",IF(ADHOC!$G$15&lt;&gt;"",IF(ADHOC!$G$15=LEFT(Domein!$AS11492,LEN(ADHOC!$G$15)),MAX(Domein!BD$1:'Domein'!BD11491)+1,""),IF(ADHOC!$S$4=LEFT(Domein!$AS11492,LEN(ADHOC!$S$4)),MAX(Domein!BD$1:'Domein'!BD11491)+1,"")))</f>
        <v/>
      </c>
    </row>
    <row r="11493" spans="45:56" x14ac:dyDescent="0.2">
      <c r="AS11493" s="4" t="s">
        <v>5152</v>
      </c>
      <c r="AT11493" s="4" t="s">
        <v>5153</v>
      </c>
      <c r="AU11493" s="4" t="s">
        <v>456</v>
      </c>
      <c r="AV11493" s="4" t="s">
        <v>798</v>
      </c>
      <c r="AW11493" s="4" t="s">
        <v>724</v>
      </c>
      <c r="AX11493" s="4"/>
      <c r="AY11493" s="4">
        <v>203346</v>
      </c>
      <c r="AZ11493" s="4">
        <v>449377</v>
      </c>
      <c r="BA11493" s="4" t="s">
        <v>30256</v>
      </c>
      <c r="BB11493" s="4" t="s">
        <v>30257</v>
      </c>
      <c r="BC11493" s="4">
        <v>40</v>
      </c>
      <c r="BD11493" t="str">
        <f>IF(AND(ADHOC!$G$15="",ADHOC!$S$4=""),"",IF(ADHOC!$G$15&lt;&gt;"",IF(ADHOC!$G$15=LEFT(Domein!$AS11493,LEN(ADHOC!$G$15)),MAX(Domein!BD$1:'Domein'!BD11492)+1,""),IF(ADHOC!$S$4=LEFT(Domein!$AS11493,LEN(ADHOC!$S$4)),MAX(Domein!BD$1:'Domein'!BD11492)+1,"")))</f>
        <v/>
      </c>
    </row>
    <row r="11494" spans="45:56" x14ac:dyDescent="0.2">
      <c r="AS11494" s="4" t="s">
        <v>5154</v>
      </c>
      <c r="AT11494" s="4" t="s">
        <v>5155</v>
      </c>
      <c r="AU11494" s="4" t="s">
        <v>456</v>
      </c>
      <c r="AV11494" s="4" t="s">
        <v>798</v>
      </c>
      <c r="AW11494" s="4" t="s">
        <v>724</v>
      </c>
      <c r="AX11494" s="4"/>
      <c r="AY11494" s="4">
        <v>203427</v>
      </c>
      <c r="AZ11494" s="4">
        <v>448556</v>
      </c>
      <c r="BA11494" s="4" t="s">
        <v>30258</v>
      </c>
      <c r="BB11494" s="4" t="s">
        <v>30259</v>
      </c>
      <c r="BC11494" s="4">
        <v>40</v>
      </c>
      <c r="BD11494" t="str">
        <f>IF(AND(ADHOC!$G$15="",ADHOC!$S$4=""),"",IF(ADHOC!$G$15&lt;&gt;"",IF(ADHOC!$G$15=LEFT(Domein!$AS11494,LEN(ADHOC!$G$15)),MAX(Domein!BD$1:'Domein'!BD11493)+1,""),IF(ADHOC!$S$4=LEFT(Domein!$AS11494,LEN(ADHOC!$S$4)),MAX(Domein!BD$1:'Domein'!BD11493)+1,"")))</f>
        <v/>
      </c>
    </row>
    <row r="11495" spans="45:56" x14ac:dyDescent="0.2">
      <c r="AS11495" s="4" t="s">
        <v>5156</v>
      </c>
      <c r="AT11495" s="4" t="s">
        <v>5157</v>
      </c>
      <c r="AU11495" s="4" t="s">
        <v>456</v>
      </c>
      <c r="AV11495" s="4" t="s">
        <v>800</v>
      </c>
      <c r="AW11495" s="4" t="s">
        <v>724</v>
      </c>
      <c r="AX11495" s="4"/>
      <c r="AY11495" s="4">
        <v>223028</v>
      </c>
      <c r="AZ11495" s="4">
        <v>461590</v>
      </c>
      <c r="BA11495" s="4" t="s">
        <v>30260</v>
      </c>
      <c r="BB11495" s="4" t="s">
        <v>30261</v>
      </c>
      <c r="BC11495" s="4">
        <v>40</v>
      </c>
      <c r="BD11495" t="str">
        <f>IF(AND(ADHOC!$G$15="",ADHOC!$S$4=""),"",IF(ADHOC!$G$15&lt;&gt;"",IF(ADHOC!$G$15=LEFT(Domein!$AS11495,LEN(ADHOC!$G$15)),MAX(Domein!BD$1:'Domein'!BD11494)+1,""),IF(ADHOC!$S$4=LEFT(Domein!$AS11495,LEN(ADHOC!$S$4)),MAX(Domein!BD$1:'Domein'!BD11494)+1,"")))</f>
        <v/>
      </c>
    </row>
    <row r="11496" spans="45:56" x14ac:dyDescent="0.2">
      <c r="AS11496" s="4" t="s">
        <v>21072</v>
      </c>
      <c r="AT11496" s="4" t="s">
        <v>21073</v>
      </c>
      <c r="AU11496" s="4" t="s">
        <v>456</v>
      </c>
      <c r="AV11496" s="4" t="s">
        <v>798</v>
      </c>
      <c r="AW11496" s="4" t="s">
        <v>724</v>
      </c>
      <c r="AX11496" s="4"/>
      <c r="AY11496" s="4">
        <v>219830</v>
      </c>
      <c r="AZ11496" s="4">
        <v>435425</v>
      </c>
      <c r="BA11496" s="4" t="s">
        <v>30262</v>
      </c>
      <c r="BB11496" s="4" t="s">
        <v>30263</v>
      </c>
      <c r="BC11496" s="4">
        <v>40</v>
      </c>
      <c r="BD11496" t="str">
        <f>IF(AND(ADHOC!$G$15="",ADHOC!$S$4=""),"",IF(ADHOC!$G$15&lt;&gt;"",IF(ADHOC!$G$15=LEFT(Domein!$AS11496,LEN(ADHOC!$G$15)),MAX(Domein!BD$1:'Domein'!BD11495)+1,""),IF(ADHOC!$S$4=LEFT(Domein!$AS11496,LEN(ADHOC!$S$4)),MAX(Domein!BD$1:'Domein'!BD11495)+1,"")))</f>
        <v/>
      </c>
    </row>
    <row r="11497" spans="45:56" x14ac:dyDescent="0.2">
      <c r="AS11497" s="4" t="s">
        <v>5158</v>
      </c>
      <c r="AT11497" s="4" t="s">
        <v>5159</v>
      </c>
      <c r="AU11497" s="4" t="s">
        <v>456</v>
      </c>
      <c r="AV11497" s="4" t="s">
        <v>798</v>
      </c>
      <c r="AW11497" s="4" t="s">
        <v>724</v>
      </c>
      <c r="AX11497" s="4"/>
      <c r="AY11497" s="4">
        <v>241512</v>
      </c>
      <c r="AZ11497" s="4">
        <v>443118</v>
      </c>
      <c r="BA11497" s="4" t="s">
        <v>30264</v>
      </c>
      <c r="BB11497" s="4" t="s">
        <v>30265</v>
      </c>
      <c r="BC11497" s="4">
        <v>40</v>
      </c>
      <c r="BD11497" t="str">
        <f>IF(AND(ADHOC!$G$15="",ADHOC!$S$4=""),"",IF(ADHOC!$G$15&lt;&gt;"",IF(ADHOC!$G$15=LEFT(Domein!$AS11497,LEN(ADHOC!$G$15)),MAX(Domein!BD$1:'Domein'!BD11496)+1,""),IF(ADHOC!$S$4=LEFT(Domein!$AS11497,LEN(ADHOC!$S$4)),MAX(Domein!BD$1:'Domein'!BD11496)+1,"")))</f>
        <v/>
      </c>
    </row>
    <row r="11498" spans="45:56" x14ac:dyDescent="0.2">
      <c r="AS11498" s="4" t="s">
        <v>5160</v>
      </c>
      <c r="AT11498" s="4" t="s">
        <v>32546</v>
      </c>
      <c r="AU11498" s="4" t="s">
        <v>456</v>
      </c>
      <c r="AV11498" s="4" t="s">
        <v>799</v>
      </c>
      <c r="AW11498" s="4" t="s">
        <v>724</v>
      </c>
      <c r="AX11498" s="4"/>
      <c r="AY11498" s="4">
        <v>239390</v>
      </c>
      <c r="AZ11498" s="4">
        <v>440300</v>
      </c>
      <c r="BA11498" s="4" t="s">
        <v>32547</v>
      </c>
      <c r="BB11498" s="4" t="s">
        <v>32548</v>
      </c>
      <c r="BC11498" s="4">
        <v>40</v>
      </c>
      <c r="BD11498" t="str">
        <f>IF(AND(ADHOC!$G$15="",ADHOC!$S$4=""),"",IF(ADHOC!$G$15&lt;&gt;"",IF(ADHOC!$G$15=LEFT(Domein!$AS11498,LEN(ADHOC!$G$15)),MAX(Domein!BD$1:'Domein'!BD11497)+1,""),IF(ADHOC!$S$4=LEFT(Domein!$AS11498,LEN(ADHOC!$S$4)),MAX(Domein!BD$1:'Domein'!BD11497)+1,"")))</f>
        <v/>
      </c>
    </row>
    <row r="11499" spans="45:56" x14ac:dyDescent="0.2">
      <c r="AS11499" s="4" t="s">
        <v>5161</v>
      </c>
      <c r="AT11499" s="4" t="s">
        <v>5162</v>
      </c>
      <c r="AU11499" s="4" t="s">
        <v>456</v>
      </c>
      <c r="AV11499" s="4" t="s">
        <v>798</v>
      </c>
      <c r="AW11499" s="4" t="s">
        <v>724</v>
      </c>
      <c r="AX11499" s="4"/>
      <c r="AY11499" s="4">
        <v>243210</v>
      </c>
      <c r="AZ11499" s="4">
        <v>444800</v>
      </c>
      <c r="BA11499" s="4" t="s">
        <v>29627</v>
      </c>
      <c r="BB11499" s="4" t="s">
        <v>30266</v>
      </c>
      <c r="BC11499" s="4">
        <v>40</v>
      </c>
      <c r="BD11499" t="str">
        <f>IF(AND(ADHOC!$G$15="",ADHOC!$S$4=""),"",IF(ADHOC!$G$15&lt;&gt;"",IF(ADHOC!$G$15=LEFT(Domein!$AS11499,LEN(ADHOC!$G$15)),MAX(Domein!BD$1:'Domein'!BD11498)+1,""),IF(ADHOC!$S$4=LEFT(Domein!$AS11499,LEN(ADHOC!$S$4)),MAX(Domein!BD$1:'Domein'!BD11498)+1,"")))</f>
        <v/>
      </c>
    </row>
    <row r="11500" spans="45:56" x14ac:dyDescent="0.2">
      <c r="AS11500" s="4" t="s">
        <v>5163</v>
      </c>
      <c r="AT11500" s="4" t="s">
        <v>5164</v>
      </c>
      <c r="AU11500" s="4" t="s">
        <v>456</v>
      </c>
      <c r="AV11500" s="4" t="s">
        <v>798</v>
      </c>
      <c r="AW11500" s="4" t="s">
        <v>724</v>
      </c>
      <c r="AX11500" s="4"/>
      <c r="AY11500" s="4">
        <v>243103</v>
      </c>
      <c r="AZ11500" s="4">
        <v>445047</v>
      </c>
      <c r="BA11500" s="4" t="s">
        <v>30267</v>
      </c>
      <c r="BB11500" s="4" t="s">
        <v>30268</v>
      </c>
      <c r="BC11500" s="4">
        <v>40</v>
      </c>
      <c r="BD11500" t="str">
        <f>IF(AND(ADHOC!$G$15="",ADHOC!$S$4=""),"",IF(ADHOC!$G$15&lt;&gt;"",IF(ADHOC!$G$15=LEFT(Domein!$AS11500,LEN(ADHOC!$G$15)),MAX(Domein!BD$1:'Domein'!BD11499)+1,""),IF(ADHOC!$S$4=LEFT(Domein!$AS11500,LEN(ADHOC!$S$4)),MAX(Domein!BD$1:'Domein'!BD11499)+1,"")))</f>
        <v/>
      </c>
    </row>
    <row r="11501" spans="45:56" x14ac:dyDescent="0.2">
      <c r="AS11501" s="4" t="s">
        <v>5165</v>
      </c>
      <c r="AT11501" s="4" t="s">
        <v>5166</v>
      </c>
      <c r="AU11501" s="4" t="s">
        <v>456</v>
      </c>
      <c r="AV11501" s="4" t="s">
        <v>798</v>
      </c>
      <c r="AW11501" s="4" t="s">
        <v>724</v>
      </c>
      <c r="AX11501" s="4"/>
      <c r="AY11501" s="4">
        <v>239284</v>
      </c>
      <c r="AZ11501" s="4">
        <v>439793</v>
      </c>
      <c r="BA11501" s="4" t="s">
        <v>30269</v>
      </c>
      <c r="BB11501" s="4" t="s">
        <v>30270</v>
      </c>
      <c r="BC11501" s="4">
        <v>40</v>
      </c>
    </row>
    <row r="11502" spans="45:56" x14ac:dyDescent="0.2">
      <c r="AS11502" s="4" t="s">
        <v>38275</v>
      </c>
      <c r="AT11502" s="4" t="s">
        <v>38276</v>
      </c>
      <c r="AU11502" s="4" t="s">
        <v>456</v>
      </c>
      <c r="AV11502" s="4" t="s">
        <v>21516</v>
      </c>
      <c r="AW11502" s="4" t="s">
        <v>724</v>
      </c>
      <c r="AX11502" s="4"/>
      <c r="AY11502" s="4">
        <v>240530</v>
      </c>
      <c r="AZ11502" s="4">
        <v>441191</v>
      </c>
      <c r="BA11502" s="4" t="s">
        <v>38277</v>
      </c>
      <c r="BB11502" s="4" t="s">
        <v>38278</v>
      </c>
      <c r="BC11502" s="4">
        <v>40</v>
      </c>
    </row>
    <row r="11503" spans="45:56" x14ac:dyDescent="0.2">
      <c r="AS11503" s="4" t="s">
        <v>38279</v>
      </c>
      <c r="AT11503" s="4" t="s">
        <v>38280</v>
      </c>
      <c r="AU11503" s="4" t="s">
        <v>456</v>
      </c>
      <c r="AV11503" s="4" t="s">
        <v>21516</v>
      </c>
      <c r="AW11503" s="4" t="s">
        <v>724</v>
      </c>
      <c r="AX11503" s="4"/>
      <c r="AY11503" s="4">
        <v>241514</v>
      </c>
      <c r="AZ11503" s="4">
        <v>443163</v>
      </c>
      <c r="BA11503" s="4" t="s">
        <v>38281</v>
      </c>
      <c r="BB11503" s="4" t="s">
        <v>38282</v>
      </c>
      <c r="BC11503" s="4">
        <v>40</v>
      </c>
    </row>
    <row r="11504" spans="45:56" x14ac:dyDescent="0.2">
      <c r="AS11504" s="4" t="s">
        <v>32549</v>
      </c>
      <c r="AT11504" s="4" t="s">
        <v>32550</v>
      </c>
      <c r="AU11504" s="4" t="s">
        <v>456</v>
      </c>
      <c r="AV11504" s="4" t="s">
        <v>799</v>
      </c>
      <c r="AW11504" s="4" t="s">
        <v>724</v>
      </c>
      <c r="AX11504" s="4"/>
      <c r="AY11504" s="4">
        <v>239398</v>
      </c>
      <c r="AZ11504" s="4">
        <v>440341</v>
      </c>
      <c r="BA11504" s="4" t="s">
        <v>32551</v>
      </c>
      <c r="BB11504" s="4" t="s">
        <v>32552</v>
      </c>
      <c r="BC11504" s="4">
        <v>40</v>
      </c>
    </row>
    <row r="11505" spans="45:55" x14ac:dyDescent="0.2">
      <c r="AS11505" s="4" t="s">
        <v>5167</v>
      </c>
      <c r="AT11505" s="4" t="s">
        <v>5168</v>
      </c>
      <c r="AU11505" s="4" t="s">
        <v>456</v>
      </c>
      <c r="AV11505" s="4" t="s">
        <v>800</v>
      </c>
      <c r="AW11505" s="4" t="s">
        <v>724</v>
      </c>
      <c r="AX11505" s="4"/>
      <c r="AY11505" s="4">
        <v>246917</v>
      </c>
      <c r="AZ11505" s="4">
        <v>441767</v>
      </c>
      <c r="BA11505" s="4" t="s">
        <v>30271</v>
      </c>
      <c r="BB11505" s="4" t="s">
        <v>30272</v>
      </c>
      <c r="BC11505" s="4">
        <v>40</v>
      </c>
    </row>
    <row r="11506" spans="45:55" x14ac:dyDescent="0.2">
      <c r="AS11506" s="4" t="s">
        <v>5169</v>
      </c>
      <c r="AT11506" s="4" t="s">
        <v>5170</v>
      </c>
      <c r="AU11506" s="4" t="s">
        <v>456</v>
      </c>
      <c r="AV11506" s="4" t="s">
        <v>798</v>
      </c>
      <c r="AW11506" s="4" t="s">
        <v>724</v>
      </c>
      <c r="AX11506" s="4"/>
      <c r="AY11506" s="4">
        <v>247000</v>
      </c>
      <c r="AZ11506" s="4">
        <v>441700</v>
      </c>
      <c r="BA11506" s="4" t="s">
        <v>30273</v>
      </c>
      <c r="BB11506" s="4" t="s">
        <v>30274</v>
      </c>
      <c r="BC11506" s="4">
        <v>40</v>
      </c>
    </row>
    <row r="11507" spans="45:55" x14ac:dyDescent="0.2">
      <c r="AS11507" s="4" t="s">
        <v>8352</v>
      </c>
      <c r="AT11507" s="4" t="s">
        <v>8353</v>
      </c>
      <c r="AU11507" s="4" t="s">
        <v>456</v>
      </c>
      <c r="AV11507" s="4" t="s">
        <v>8346</v>
      </c>
      <c r="AW11507" s="4" t="s">
        <v>724</v>
      </c>
      <c r="AX11507" s="4"/>
      <c r="AY11507" s="4">
        <v>224102</v>
      </c>
      <c r="AZ11507" s="4">
        <v>473279</v>
      </c>
      <c r="BA11507" s="4" t="s">
        <v>30275</v>
      </c>
      <c r="BB11507" s="4" t="s">
        <v>30276</v>
      </c>
      <c r="BC11507" s="4">
        <v>40</v>
      </c>
    </row>
    <row r="11508" spans="45:55" x14ac:dyDescent="0.2">
      <c r="AS11508" s="4" t="s">
        <v>38168</v>
      </c>
      <c r="AT11508" s="4" t="s">
        <v>38169</v>
      </c>
      <c r="AU11508" s="4" t="s">
        <v>456</v>
      </c>
      <c r="AV11508" s="4" t="s">
        <v>38099</v>
      </c>
      <c r="AW11508" s="4" t="s">
        <v>724</v>
      </c>
      <c r="AX11508" s="4"/>
      <c r="AY11508" s="4">
        <v>233733</v>
      </c>
      <c r="AZ11508" s="4">
        <v>466379</v>
      </c>
      <c r="BA11508" s="4" t="s">
        <v>38170</v>
      </c>
      <c r="BB11508" s="4" t="s">
        <v>38171</v>
      </c>
      <c r="BC11508" s="4">
        <v>40</v>
      </c>
    </row>
    <row r="11509" spans="45:55" x14ac:dyDescent="0.2">
      <c r="AS11509" s="4" t="s">
        <v>5171</v>
      </c>
      <c r="AT11509" s="4" t="s">
        <v>5172</v>
      </c>
      <c r="AU11509" s="4" t="s">
        <v>456</v>
      </c>
      <c r="AV11509" s="4" t="s">
        <v>798</v>
      </c>
      <c r="AW11509" s="4" t="s">
        <v>724</v>
      </c>
      <c r="AX11509" s="4"/>
      <c r="AY11509" s="4">
        <v>232497</v>
      </c>
      <c r="AZ11509" s="4">
        <v>467052</v>
      </c>
      <c r="BA11509" s="4" t="s">
        <v>30277</v>
      </c>
      <c r="BB11509" s="4" t="s">
        <v>30278</v>
      </c>
      <c r="BC11509" s="4">
        <v>40</v>
      </c>
    </row>
    <row r="11510" spans="45:55" x14ac:dyDescent="0.2">
      <c r="AS11510" s="4" t="s">
        <v>5173</v>
      </c>
      <c r="AT11510" s="4" t="s">
        <v>5174</v>
      </c>
      <c r="AU11510" s="4" t="s">
        <v>456</v>
      </c>
      <c r="AV11510" s="4" t="s">
        <v>798</v>
      </c>
      <c r="AW11510" s="4" t="s">
        <v>724</v>
      </c>
      <c r="AX11510" s="4"/>
      <c r="AY11510" s="4">
        <v>231500</v>
      </c>
      <c r="AZ11510" s="4">
        <v>467700</v>
      </c>
      <c r="BA11510" s="4" t="s">
        <v>30279</v>
      </c>
      <c r="BB11510" s="4" t="s">
        <v>30280</v>
      </c>
      <c r="BC11510" s="4">
        <v>40</v>
      </c>
    </row>
    <row r="11511" spans="45:55" x14ac:dyDescent="0.2">
      <c r="AS11511" s="4" t="s">
        <v>5175</v>
      </c>
      <c r="AT11511" s="4" t="s">
        <v>5176</v>
      </c>
      <c r="AU11511" s="4" t="s">
        <v>456</v>
      </c>
      <c r="AV11511" s="4" t="s">
        <v>798</v>
      </c>
      <c r="AW11511" s="4" t="s">
        <v>724</v>
      </c>
      <c r="AX11511" s="4"/>
      <c r="AY11511" s="4">
        <v>231500</v>
      </c>
      <c r="AZ11511" s="4">
        <v>468000</v>
      </c>
      <c r="BA11511" s="4" t="s">
        <v>30281</v>
      </c>
      <c r="BB11511" s="4" t="s">
        <v>30282</v>
      </c>
      <c r="BC11511" s="4">
        <v>40</v>
      </c>
    </row>
    <row r="11512" spans="45:55" x14ac:dyDescent="0.2">
      <c r="AS11512" s="4" t="s">
        <v>5177</v>
      </c>
      <c r="AT11512" s="4" t="s">
        <v>5178</v>
      </c>
      <c r="AU11512" s="4" t="s">
        <v>456</v>
      </c>
      <c r="AV11512" s="4" t="s">
        <v>798</v>
      </c>
      <c r="AW11512" s="4" t="s">
        <v>724</v>
      </c>
      <c r="AX11512" s="4"/>
      <c r="AY11512" s="4">
        <v>231183</v>
      </c>
      <c r="AZ11512" s="4">
        <v>468379</v>
      </c>
      <c r="BA11512" s="4" t="s">
        <v>22445</v>
      </c>
      <c r="BB11512" s="4" t="s">
        <v>30283</v>
      </c>
      <c r="BC11512" s="4">
        <v>40</v>
      </c>
    </row>
    <row r="11513" spans="45:55" x14ac:dyDescent="0.2">
      <c r="AS11513" s="4" t="s">
        <v>33592</v>
      </c>
      <c r="AT11513" s="4" t="s">
        <v>33593</v>
      </c>
      <c r="AU11513" s="4" t="s">
        <v>456</v>
      </c>
      <c r="AV11513" s="4" t="s">
        <v>33543</v>
      </c>
      <c r="AW11513" s="4" t="s">
        <v>1259</v>
      </c>
      <c r="AX11513" s="4"/>
      <c r="AY11513" s="4"/>
      <c r="AZ11513" s="4"/>
      <c r="BA11513" s="4"/>
      <c r="BB11513" s="4"/>
      <c r="BC11513" s="4">
        <v>40</v>
      </c>
    </row>
    <row r="11514" spans="45:55" x14ac:dyDescent="0.2">
      <c r="AS11514" s="4" t="s">
        <v>5179</v>
      </c>
      <c r="AT11514" s="4" t="s">
        <v>5180</v>
      </c>
      <c r="AU11514" s="4" t="s">
        <v>456</v>
      </c>
      <c r="AV11514" s="4" t="s">
        <v>798</v>
      </c>
      <c r="AW11514" s="4" t="s">
        <v>724</v>
      </c>
      <c r="AX11514" s="4"/>
      <c r="AY11514" s="4">
        <v>229600</v>
      </c>
      <c r="AZ11514" s="4">
        <v>470510</v>
      </c>
      <c r="BA11514" s="4" t="s">
        <v>26288</v>
      </c>
      <c r="BB11514" s="4" t="s">
        <v>30284</v>
      </c>
      <c r="BC11514" s="4">
        <v>40</v>
      </c>
    </row>
    <row r="11515" spans="45:55" x14ac:dyDescent="0.2">
      <c r="AS11515" s="4" t="s">
        <v>5181</v>
      </c>
      <c r="AT11515" s="4" t="s">
        <v>5182</v>
      </c>
      <c r="AU11515" s="4" t="s">
        <v>456</v>
      </c>
      <c r="AV11515" s="4" t="s">
        <v>798</v>
      </c>
      <c r="AW11515" s="4" t="s">
        <v>724</v>
      </c>
      <c r="AX11515" s="4"/>
      <c r="AY11515" s="4">
        <v>225875</v>
      </c>
      <c r="AZ11515" s="4">
        <v>472920</v>
      </c>
      <c r="BA11515" s="4" t="s">
        <v>30285</v>
      </c>
      <c r="BB11515" s="4" t="s">
        <v>30286</v>
      </c>
      <c r="BC11515" s="4">
        <v>40</v>
      </c>
    </row>
    <row r="11516" spans="45:55" x14ac:dyDescent="0.2">
      <c r="AS11516" s="4" t="s">
        <v>5183</v>
      </c>
      <c r="AT11516" s="4" t="s">
        <v>3585</v>
      </c>
      <c r="AU11516" s="4" t="s">
        <v>456</v>
      </c>
      <c r="AV11516" s="4" t="s">
        <v>798</v>
      </c>
      <c r="AW11516" s="4" t="s">
        <v>724</v>
      </c>
      <c r="AX11516" s="4"/>
      <c r="AY11516" s="4">
        <v>225878</v>
      </c>
      <c r="AZ11516" s="4">
        <v>472935</v>
      </c>
      <c r="BA11516" s="4" t="s">
        <v>30287</v>
      </c>
      <c r="BB11516" s="4" t="s">
        <v>30288</v>
      </c>
      <c r="BC11516" s="4">
        <v>40</v>
      </c>
    </row>
    <row r="11517" spans="45:55" x14ac:dyDescent="0.2">
      <c r="AS11517" s="4" t="s">
        <v>33594</v>
      </c>
      <c r="AT11517" s="4" t="s">
        <v>33595</v>
      </c>
      <c r="AU11517" s="4" t="s">
        <v>456</v>
      </c>
      <c r="AV11517" s="4" t="s">
        <v>33543</v>
      </c>
      <c r="AW11517" s="4" t="s">
        <v>1259</v>
      </c>
      <c r="AX11517" s="4"/>
      <c r="AY11517" s="4"/>
      <c r="AZ11517" s="4"/>
      <c r="BA11517" s="4"/>
      <c r="BB11517" s="4"/>
      <c r="BC11517" s="4">
        <v>40</v>
      </c>
    </row>
    <row r="11518" spans="45:55" x14ac:dyDescent="0.2">
      <c r="AS11518" s="4" t="s">
        <v>5184</v>
      </c>
      <c r="AT11518" s="4" t="s">
        <v>5185</v>
      </c>
      <c r="AU11518" s="4" t="s">
        <v>456</v>
      </c>
      <c r="AV11518" s="4" t="s">
        <v>798</v>
      </c>
      <c r="AW11518" s="4" t="s">
        <v>724</v>
      </c>
      <c r="AX11518" s="4"/>
      <c r="AY11518" s="4">
        <v>223241</v>
      </c>
      <c r="AZ11518" s="4">
        <v>473250</v>
      </c>
      <c r="BA11518" s="4" t="s">
        <v>22581</v>
      </c>
      <c r="BB11518" s="4" t="s">
        <v>30289</v>
      </c>
      <c r="BC11518" s="4">
        <v>40</v>
      </c>
    </row>
    <row r="11519" spans="45:55" x14ac:dyDescent="0.2">
      <c r="AS11519" s="4" t="s">
        <v>5186</v>
      </c>
      <c r="AT11519" s="4" t="s">
        <v>5187</v>
      </c>
      <c r="AU11519" s="4" t="s">
        <v>456</v>
      </c>
      <c r="AV11519" s="4" t="s">
        <v>798</v>
      </c>
      <c r="AW11519" s="4" t="s">
        <v>724</v>
      </c>
      <c r="AX11519" s="4"/>
      <c r="AY11519" s="4">
        <v>220500</v>
      </c>
      <c r="AZ11519" s="4">
        <v>473600</v>
      </c>
      <c r="BA11519" s="4" t="s">
        <v>30290</v>
      </c>
      <c r="BB11519" s="4" t="s">
        <v>30291</v>
      </c>
      <c r="BC11519" s="4">
        <v>40</v>
      </c>
    </row>
    <row r="11520" spans="45:55" x14ac:dyDescent="0.2">
      <c r="AS11520" s="4" t="s">
        <v>5188</v>
      </c>
      <c r="AT11520" s="4" t="s">
        <v>5189</v>
      </c>
      <c r="AU11520" s="4" t="s">
        <v>456</v>
      </c>
      <c r="AV11520" s="4" t="s">
        <v>798</v>
      </c>
      <c r="AW11520" s="4" t="s">
        <v>724</v>
      </c>
      <c r="AX11520" s="4"/>
      <c r="AY11520" s="4">
        <v>217664</v>
      </c>
      <c r="AZ11520" s="4">
        <v>473695</v>
      </c>
      <c r="BA11520" s="4" t="s">
        <v>30292</v>
      </c>
      <c r="BB11520" s="4" t="s">
        <v>30293</v>
      </c>
      <c r="BC11520" s="4">
        <v>40</v>
      </c>
    </row>
    <row r="11521" spans="45:55" x14ac:dyDescent="0.2">
      <c r="AS11521" s="4" t="s">
        <v>5190</v>
      </c>
      <c r="AT11521" s="4" t="s">
        <v>5191</v>
      </c>
      <c r="AU11521" s="4" t="s">
        <v>456</v>
      </c>
      <c r="AV11521" s="4" t="s">
        <v>798</v>
      </c>
      <c r="AW11521" s="4" t="s">
        <v>724</v>
      </c>
      <c r="AX11521" s="4"/>
      <c r="AY11521" s="4">
        <v>215500</v>
      </c>
      <c r="AZ11521" s="4">
        <v>473250</v>
      </c>
      <c r="BA11521" s="4" t="s">
        <v>30294</v>
      </c>
      <c r="BB11521" s="4" t="s">
        <v>30295</v>
      </c>
      <c r="BC11521" s="4">
        <v>40</v>
      </c>
    </row>
    <row r="11522" spans="45:55" x14ac:dyDescent="0.2">
      <c r="AS11522" s="4" t="s">
        <v>5192</v>
      </c>
      <c r="AT11522" s="4" t="s">
        <v>5193</v>
      </c>
      <c r="AU11522" s="4" t="s">
        <v>456</v>
      </c>
      <c r="AV11522" s="4" t="s">
        <v>798</v>
      </c>
      <c r="AW11522" s="4" t="s">
        <v>724</v>
      </c>
      <c r="AX11522" s="4"/>
      <c r="AY11522" s="4">
        <v>212801</v>
      </c>
      <c r="AZ11522" s="4">
        <v>472628</v>
      </c>
      <c r="BA11522" s="4" t="s">
        <v>30296</v>
      </c>
      <c r="BB11522" s="4" t="s">
        <v>30297</v>
      </c>
      <c r="BC11522" s="4">
        <v>40</v>
      </c>
    </row>
    <row r="11523" spans="45:55" x14ac:dyDescent="0.2">
      <c r="AS11523" s="4" t="s">
        <v>5194</v>
      </c>
      <c r="AT11523" s="4" t="s">
        <v>5195</v>
      </c>
      <c r="AU11523" s="4" t="s">
        <v>456</v>
      </c>
      <c r="AV11523" s="4" t="s">
        <v>806</v>
      </c>
      <c r="AW11523" s="4" t="s">
        <v>724</v>
      </c>
      <c r="AX11523" s="4"/>
      <c r="AY11523" s="4">
        <v>224752</v>
      </c>
      <c r="AZ11523" s="4">
        <v>433201</v>
      </c>
      <c r="BA11523" s="4" t="s">
        <v>30298</v>
      </c>
      <c r="BB11523" s="4" t="s">
        <v>30299</v>
      </c>
      <c r="BC11523" s="4">
        <v>40</v>
      </c>
    </row>
    <row r="11524" spans="45:55" x14ac:dyDescent="0.2">
      <c r="AS11524" s="4" t="s">
        <v>5196</v>
      </c>
      <c r="AT11524" s="4" t="s">
        <v>5197</v>
      </c>
      <c r="AU11524" s="4" t="s">
        <v>456</v>
      </c>
      <c r="AV11524" s="4" t="s">
        <v>798</v>
      </c>
      <c r="AW11524" s="4" t="s">
        <v>724</v>
      </c>
      <c r="AX11524" s="4"/>
      <c r="AY11524" s="4">
        <v>190214</v>
      </c>
      <c r="AZ11524" s="4">
        <v>445234</v>
      </c>
      <c r="BA11524" s="4" t="s">
        <v>30300</v>
      </c>
      <c r="BB11524" s="4" t="s">
        <v>30301</v>
      </c>
      <c r="BC11524" s="4">
        <v>40</v>
      </c>
    </row>
    <row r="11525" spans="45:55" x14ac:dyDescent="0.2">
      <c r="AS11525" s="4" t="s">
        <v>32553</v>
      </c>
      <c r="AT11525" s="4" t="s">
        <v>32554</v>
      </c>
      <c r="AU11525" s="4" t="s">
        <v>456</v>
      </c>
      <c r="AV11525" s="4" t="s">
        <v>21516</v>
      </c>
      <c r="AW11525" s="4" t="s">
        <v>724</v>
      </c>
      <c r="AX11525" s="4"/>
      <c r="AY11525" s="4">
        <v>222807</v>
      </c>
      <c r="AZ11525" s="4">
        <v>436184</v>
      </c>
      <c r="BA11525" s="4" t="s">
        <v>32555</v>
      </c>
      <c r="BB11525" s="4" t="s">
        <v>32556</v>
      </c>
      <c r="BC11525" s="4">
        <v>40</v>
      </c>
    </row>
    <row r="11526" spans="45:55" x14ac:dyDescent="0.2">
      <c r="AS11526" s="4" t="s">
        <v>5198</v>
      </c>
      <c r="AT11526" s="4" t="s">
        <v>5199</v>
      </c>
      <c r="AU11526" s="4" t="s">
        <v>456</v>
      </c>
      <c r="AV11526" s="4" t="s">
        <v>798</v>
      </c>
      <c r="AW11526" s="4" t="s">
        <v>724</v>
      </c>
      <c r="AX11526" s="4"/>
      <c r="AY11526" s="4">
        <v>235800</v>
      </c>
      <c r="AZ11526" s="4">
        <v>443300</v>
      </c>
      <c r="BA11526" s="4" t="s">
        <v>30302</v>
      </c>
      <c r="BB11526" s="4" t="s">
        <v>30303</v>
      </c>
      <c r="BC11526" s="4">
        <v>40</v>
      </c>
    </row>
    <row r="11527" spans="45:55" x14ac:dyDescent="0.2">
      <c r="AS11527" s="4" t="s">
        <v>5200</v>
      </c>
      <c r="AT11527" s="4" t="s">
        <v>5201</v>
      </c>
      <c r="AU11527" s="4" t="s">
        <v>456</v>
      </c>
      <c r="AV11527" s="4" t="s">
        <v>798</v>
      </c>
      <c r="AW11527" s="4" t="s">
        <v>724</v>
      </c>
      <c r="AX11527" s="4"/>
      <c r="AY11527" s="4">
        <v>237795</v>
      </c>
      <c r="AZ11527" s="4">
        <v>435292</v>
      </c>
      <c r="BA11527" s="4" t="s">
        <v>30304</v>
      </c>
      <c r="BB11527" s="4" t="s">
        <v>30305</v>
      </c>
      <c r="BC11527" s="4">
        <v>40</v>
      </c>
    </row>
    <row r="11528" spans="45:55" x14ac:dyDescent="0.2">
      <c r="AS11528" s="4" t="s">
        <v>5202</v>
      </c>
      <c r="AT11528" s="4" t="s">
        <v>5203</v>
      </c>
      <c r="AU11528" s="4" t="s">
        <v>456</v>
      </c>
      <c r="AV11528" s="4" t="s">
        <v>798</v>
      </c>
      <c r="AW11528" s="4" t="s">
        <v>724</v>
      </c>
      <c r="AX11528" s="4"/>
      <c r="AY11528" s="4">
        <v>229905</v>
      </c>
      <c r="AZ11528" s="4">
        <v>431820</v>
      </c>
      <c r="BA11528" s="4" t="s">
        <v>30306</v>
      </c>
      <c r="BB11528" s="4" t="s">
        <v>30307</v>
      </c>
      <c r="BC11528" s="4">
        <v>40</v>
      </c>
    </row>
    <row r="11529" spans="45:55" x14ac:dyDescent="0.2">
      <c r="AS11529" s="4" t="s">
        <v>5204</v>
      </c>
      <c r="AT11529" s="4" t="s">
        <v>5205</v>
      </c>
      <c r="AU11529" s="4" t="s">
        <v>456</v>
      </c>
      <c r="AV11529" s="4" t="s">
        <v>798</v>
      </c>
      <c r="AW11529" s="4" t="s">
        <v>724</v>
      </c>
      <c r="AX11529" s="4"/>
      <c r="AY11529" s="4">
        <v>221900</v>
      </c>
      <c r="AZ11529" s="4">
        <v>441750</v>
      </c>
      <c r="BA11529" s="4" t="s">
        <v>30308</v>
      </c>
      <c r="BB11529" s="4" t="s">
        <v>30309</v>
      </c>
      <c r="BC11529" s="4">
        <v>40</v>
      </c>
    </row>
    <row r="11530" spans="45:55" x14ac:dyDescent="0.2">
      <c r="AS11530" s="4" t="s">
        <v>5206</v>
      </c>
      <c r="AT11530" s="4" t="s">
        <v>5207</v>
      </c>
      <c r="AU11530" s="4" t="s">
        <v>456</v>
      </c>
      <c r="AV11530" s="4" t="s">
        <v>800</v>
      </c>
      <c r="AW11530" s="4" t="s">
        <v>724</v>
      </c>
      <c r="AX11530" s="4"/>
      <c r="AY11530" s="4">
        <v>240243</v>
      </c>
      <c r="AZ11530" s="4">
        <v>440514</v>
      </c>
      <c r="BA11530" s="4" t="s">
        <v>30310</v>
      </c>
      <c r="BB11530" s="4" t="s">
        <v>30311</v>
      </c>
      <c r="BC11530" s="4">
        <v>40</v>
      </c>
    </row>
    <row r="11531" spans="45:55" x14ac:dyDescent="0.2">
      <c r="AS11531" s="4" t="s">
        <v>5208</v>
      </c>
      <c r="AT11531" s="4" t="s">
        <v>5209</v>
      </c>
      <c r="AU11531" s="4" t="s">
        <v>456</v>
      </c>
      <c r="AV11531" s="4" t="s">
        <v>798</v>
      </c>
      <c r="AW11531" s="4" t="s">
        <v>724</v>
      </c>
      <c r="AX11531" s="4"/>
      <c r="AY11531" s="4">
        <v>240110</v>
      </c>
      <c r="AZ11531" s="4">
        <v>440723</v>
      </c>
      <c r="BA11531" s="4" t="s">
        <v>30312</v>
      </c>
      <c r="BB11531" s="4" t="s">
        <v>22909</v>
      </c>
      <c r="BC11531" s="4">
        <v>40</v>
      </c>
    </row>
    <row r="11532" spans="45:55" x14ac:dyDescent="0.2">
      <c r="AS11532" s="4" t="s">
        <v>5210</v>
      </c>
      <c r="AT11532" s="4" t="s">
        <v>5211</v>
      </c>
      <c r="AU11532" s="4" t="s">
        <v>456</v>
      </c>
      <c r="AV11532" s="4" t="s">
        <v>798</v>
      </c>
      <c r="AW11532" s="4" t="s">
        <v>724</v>
      </c>
      <c r="AX11532" s="4"/>
      <c r="AY11532" s="4">
        <v>249690</v>
      </c>
      <c r="AZ11532" s="4">
        <v>463350</v>
      </c>
      <c r="BA11532" s="4" t="s">
        <v>30313</v>
      </c>
      <c r="BB11532" s="4" t="s">
        <v>30314</v>
      </c>
      <c r="BC11532" s="4">
        <v>40</v>
      </c>
    </row>
    <row r="11533" spans="45:55" x14ac:dyDescent="0.2">
      <c r="AS11533" s="4" t="s">
        <v>5218</v>
      </c>
      <c r="AT11533" s="4" t="s">
        <v>5219</v>
      </c>
      <c r="AU11533" s="4" t="s">
        <v>456</v>
      </c>
      <c r="AV11533" s="4" t="s">
        <v>798</v>
      </c>
      <c r="AW11533" s="4" t="s">
        <v>724</v>
      </c>
      <c r="AX11533" s="4"/>
      <c r="AY11533" s="4">
        <v>247766</v>
      </c>
      <c r="AZ11533" s="4">
        <v>440728</v>
      </c>
      <c r="BA11533" s="4" t="s">
        <v>30315</v>
      </c>
      <c r="BB11533" s="4" t="s">
        <v>30316</v>
      </c>
      <c r="BC11533" s="4">
        <v>40</v>
      </c>
    </row>
    <row r="11534" spans="45:55" x14ac:dyDescent="0.2">
      <c r="AS11534" s="4" t="s">
        <v>5212</v>
      </c>
      <c r="AT11534" s="4" t="s">
        <v>5213</v>
      </c>
      <c r="AU11534" s="4" t="s">
        <v>456</v>
      </c>
      <c r="AV11534" s="4" t="s">
        <v>798</v>
      </c>
      <c r="AW11534" s="4" t="s">
        <v>724</v>
      </c>
      <c r="AX11534" s="4"/>
      <c r="AY11534" s="4">
        <v>246554</v>
      </c>
      <c r="AZ11534" s="4">
        <v>441090</v>
      </c>
      <c r="BA11534" s="4" t="s">
        <v>30317</v>
      </c>
      <c r="BB11534" s="4" t="s">
        <v>30318</v>
      </c>
      <c r="BC11534" s="4">
        <v>40</v>
      </c>
    </row>
    <row r="11535" spans="45:55" x14ac:dyDescent="0.2">
      <c r="AS11535" s="4" t="s">
        <v>5214</v>
      </c>
      <c r="AT11535" s="4" t="s">
        <v>5215</v>
      </c>
      <c r="AU11535" s="4" t="s">
        <v>456</v>
      </c>
      <c r="AV11535" s="4" t="s">
        <v>798</v>
      </c>
      <c r="AW11535" s="4" t="s">
        <v>724</v>
      </c>
      <c r="AX11535" s="4"/>
      <c r="AY11535" s="4">
        <v>247685</v>
      </c>
      <c r="AZ11535" s="4">
        <v>439903</v>
      </c>
      <c r="BA11535" s="4" t="s">
        <v>30319</v>
      </c>
      <c r="BB11535" s="4" t="s">
        <v>30320</v>
      </c>
      <c r="BC11535" s="4">
        <v>40</v>
      </c>
    </row>
    <row r="11536" spans="45:55" x14ac:dyDescent="0.2">
      <c r="AS11536" s="4" t="s">
        <v>5216</v>
      </c>
      <c r="AT11536" s="4" t="s">
        <v>5217</v>
      </c>
      <c r="AU11536" s="4" t="s">
        <v>456</v>
      </c>
      <c r="AV11536" s="4" t="s">
        <v>798</v>
      </c>
      <c r="AW11536" s="4" t="s">
        <v>724</v>
      </c>
      <c r="AX11536" s="4"/>
      <c r="AY11536" s="4">
        <v>247883</v>
      </c>
      <c r="AZ11536" s="4">
        <v>440614</v>
      </c>
      <c r="BA11536" s="4" t="s">
        <v>30321</v>
      </c>
      <c r="BB11536" s="4" t="s">
        <v>30322</v>
      </c>
      <c r="BC11536" s="4">
        <v>40</v>
      </c>
    </row>
    <row r="11537" spans="45:55" x14ac:dyDescent="0.2">
      <c r="AS11537" s="4" t="s">
        <v>5220</v>
      </c>
      <c r="AT11537" s="4" t="s">
        <v>5221</v>
      </c>
      <c r="AU11537" s="4" t="s">
        <v>456</v>
      </c>
      <c r="AV11537" s="4" t="s">
        <v>798</v>
      </c>
      <c r="AW11537" s="4" t="s">
        <v>724</v>
      </c>
      <c r="AX11537" s="4"/>
      <c r="AY11537" s="4">
        <v>229800</v>
      </c>
      <c r="AZ11537" s="4">
        <v>459400</v>
      </c>
      <c r="BA11537" s="4" t="s">
        <v>30323</v>
      </c>
      <c r="BB11537" s="4" t="s">
        <v>30324</v>
      </c>
      <c r="BC11537" s="4">
        <v>40</v>
      </c>
    </row>
    <row r="11538" spans="45:55" x14ac:dyDescent="0.2">
      <c r="AS11538" s="4" t="s">
        <v>5222</v>
      </c>
      <c r="AT11538" s="4" t="s">
        <v>32557</v>
      </c>
      <c r="AU11538" s="4" t="s">
        <v>456</v>
      </c>
      <c r="AV11538" s="4" t="s">
        <v>21516</v>
      </c>
      <c r="AW11538" s="4" t="s">
        <v>724</v>
      </c>
      <c r="AX11538" s="4"/>
      <c r="AY11538" s="4">
        <v>187869</v>
      </c>
      <c r="AZ11538" s="4">
        <v>444717</v>
      </c>
      <c r="BA11538" s="4" t="s">
        <v>30325</v>
      </c>
      <c r="BB11538" s="4" t="s">
        <v>30326</v>
      </c>
      <c r="BC11538" s="4">
        <v>40</v>
      </c>
    </row>
    <row r="11539" spans="45:55" x14ac:dyDescent="0.2">
      <c r="AS11539" s="4" t="s">
        <v>5223</v>
      </c>
      <c r="AT11539" s="4" t="s">
        <v>5224</v>
      </c>
      <c r="AU11539" s="4" t="s">
        <v>456</v>
      </c>
      <c r="AV11539" s="4" t="s">
        <v>798</v>
      </c>
      <c r="AW11539" s="4" t="s">
        <v>724</v>
      </c>
      <c r="AX11539" s="4"/>
      <c r="AY11539" s="4">
        <v>187857</v>
      </c>
      <c r="AZ11539" s="4">
        <v>443739</v>
      </c>
      <c r="BA11539" s="4" t="s">
        <v>30327</v>
      </c>
      <c r="BB11539" s="4" t="s">
        <v>30328</v>
      </c>
      <c r="BC11539" s="4">
        <v>40</v>
      </c>
    </row>
    <row r="11540" spans="45:55" x14ac:dyDescent="0.2">
      <c r="AS11540" s="4" t="s">
        <v>5225</v>
      </c>
      <c r="AT11540" s="4" t="s">
        <v>5226</v>
      </c>
      <c r="AU11540" s="4" t="s">
        <v>456</v>
      </c>
      <c r="AV11540" s="4" t="s">
        <v>798</v>
      </c>
      <c r="AW11540" s="4" t="s">
        <v>724</v>
      </c>
      <c r="AX11540" s="4"/>
      <c r="AY11540" s="4">
        <v>232404</v>
      </c>
      <c r="AZ11540" s="4">
        <v>439730</v>
      </c>
      <c r="BA11540" s="4" t="s">
        <v>30329</v>
      </c>
      <c r="BB11540" s="4" t="s">
        <v>30330</v>
      </c>
      <c r="BC11540" s="4">
        <v>40</v>
      </c>
    </row>
    <row r="11541" spans="45:55" x14ac:dyDescent="0.2">
      <c r="AS11541" s="4" t="s">
        <v>5227</v>
      </c>
      <c r="AT11541" s="4" t="s">
        <v>5228</v>
      </c>
      <c r="AU11541" s="4" t="s">
        <v>456</v>
      </c>
      <c r="AV11541" s="4" t="s">
        <v>806</v>
      </c>
      <c r="AW11541" s="4" t="s">
        <v>724</v>
      </c>
      <c r="AX11541" s="4"/>
      <c r="AY11541" s="4">
        <v>223875</v>
      </c>
      <c r="AZ11541" s="4">
        <v>432973</v>
      </c>
      <c r="BA11541" s="4" t="s">
        <v>30331</v>
      </c>
      <c r="BB11541" s="4" t="s">
        <v>30332</v>
      </c>
      <c r="BC11541" s="4">
        <v>40</v>
      </c>
    </row>
    <row r="11542" spans="45:55" x14ac:dyDescent="0.2">
      <c r="AS11542" s="4" t="s">
        <v>5229</v>
      </c>
      <c r="AT11542" s="4" t="s">
        <v>5230</v>
      </c>
      <c r="AU11542" s="4" t="s">
        <v>456</v>
      </c>
      <c r="AV11542" s="4" t="s">
        <v>798</v>
      </c>
      <c r="AW11542" s="4" t="s">
        <v>724</v>
      </c>
      <c r="AX11542" s="4"/>
      <c r="AY11542" s="4">
        <v>241500</v>
      </c>
      <c r="AZ11542" s="4">
        <v>450800</v>
      </c>
      <c r="BA11542" s="4" t="s">
        <v>30333</v>
      </c>
      <c r="BB11542" s="4" t="s">
        <v>29419</v>
      </c>
      <c r="BC11542" s="4">
        <v>40</v>
      </c>
    </row>
    <row r="11543" spans="45:55" x14ac:dyDescent="0.2">
      <c r="AS11543" s="4" t="s">
        <v>5231</v>
      </c>
      <c r="AT11543" s="4" t="s">
        <v>5232</v>
      </c>
      <c r="AU11543" s="4" t="s">
        <v>456</v>
      </c>
      <c r="AV11543" s="4" t="s">
        <v>798</v>
      </c>
      <c r="AW11543" s="4" t="s">
        <v>724</v>
      </c>
      <c r="AX11543" s="4"/>
      <c r="AY11543" s="4">
        <v>241206</v>
      </c>
      <c r="AZ11543" s="4">
        <v>450697</v>
      </c>
      <c r="BA11543" s="4" t="s">
        <v>30334</v>
      </c>
      <c r="BB11543" s="4" t="s">
        <v>30335</v>
      </c>
      <c r="BC11543" s="4">
        <v>40</v>
      </c>
    </row>
    <row r="11544" spans="45:55" x14ac:dyDescent="0.2">
      <c r="AS11544" s="4" t="s">
        <v>5233</v>
      </c>
      <c r="AT11544" s="4" t="s">
        <v>5234</v>
      </c>
      <c r="AU11544" s="4" t="s">
        <v>456</v>
      </c>
      <c r="AV11544" s="4" t="s">
        <v>798</v>
      </c>
      <c r="AW11544" s="4" t="s">
        <v>724</v>
      </c>
      <c r="AX11544" s="4"/>
      <c r="AY11544" s="4">
        <v>201400</v>
      </c>
      <c r="AZ11544" s="4">
        <v>454800</v>
      </c>
      <c r="BA11544" s="4" t="s">
        <v>30336</v>
      </c>
      <c r="BB11544" s="4" t="s">
        <v>30337</v>
      </c>
      <c r="BC11544" s="4">
        <v>40</v>
      </c>
    </row>
    <row r="11545" spans="45:55" x14ac:dyDescent="0.2">
      <c r="AS11545" s="4" t="s">
        <v>5235</v>
      </c>
      <c r="AT11545" s="4" t="s">
        <v>5236</v>
      </c>
      <c r="AU11545" s="4" t="s">
        <v>456</v>
      </c>
      <c r="AV11545" s="4" t="s">
        <v>798</v>
      </c>
      <c r="AW11545" s="4" t="s">
        <v>724</v>
      </c>
      <c r="AX11545" s="4"/>
      <c r="AY11545" s="4">
        <v>202700</v>
      </c>
      <c r="AZ11545" s="4">
        <v>454500</v>
      </c>
      <c r="BA11545" s="4" t="s">
        <v>30338</v>
      </c>
      <c r="BB11545" s="4" t="s">
        <v>30339</v>
      </c>
      <c r="BC11545" s="4">
        <v>40</v>
      </c>
    </row>
    <row r="11546" spans="45:55" x14ac:dyDescent="0.2">
      <c r="AS11546" s="4" t="s">
        <v>5237</v>
      </c>
      <c r="AT11546" s="4" t="s">
        <v>5238</v>
      </c>
      <c r="AU11546" s="4" t="s">
        <v>456</v>
      </c>
      <c r="AV11546" s="4" t="s">
        <v>798</v>
      </c>
      <c r="AW11546" s="4" t="s">
        <v>724</v>
      </c>
      <c r="AX11546" s="4"/>
      <c r="AY11546" s="4">
        <v>203300</v>
      </c>
      <c r="AZ11546" s="4">
        <v>454700</v>
      </c>
      <c r="BA11546" s="4" t="s">
        <v>30340</v>
      </c>
      <c r="BB11546" s="4" t="s">
        <v>30341</v>
      </c>
      <c r="BC11546" s="4">
        <v>40</v>
      </c>
    </row>
    <row r="11547" spans="45:55" x14ac:dyDescent="0.2">
      <c r="AS11547" s="4" t="s">
        <v>5239</v>
      </c>
      <c r="AT11547" s="4" t="s">
        <v>5240</v>
      </c>
      <c r="AU11547" s="4" t="s">
        <v>456</v>
      </c>
      <c r="AV11547" s="4" t="s">
        <v>798</v>
      </c>
      <c r="AW11547" s="4" t="s">
        <v>724</v>
      </c>
      <c r="AX11547" s="4"/>
      <c r="AY11547" s="4">
        <v>204600</v>
      </c>
      <c r="AZ11547" s="4">
        <v>454100</v>
      </c>
      <c r="BA11547" s="4" t="s">
        <v>30342</v>
      </c>
      <c r="BB11547" s="4" t="s">
        <v>30343</v>
      </c>
      <c r="BC11547" s="4">
        <v>40</v>
      </c>
    </row>
    <row r="11548" spans="45:55" x14ac:dyDescent="0.2">
      <c r="AS11548" s="4" t="s">
        <v>5241</v>
      </c>
      <c r="AT11548" s="4" t="s">
        <v>5242</v>
      </c>
      <c r="AU11548" s="4" t="s">
        <v>456</v>
      </c>
      <c r="AV11548" s="4" t="s">
        <v>798</v>
      </c>
      <c r="AW11548" s="4" t="s">
        <v>724</v>
      </c>
      <c r="AX11548" s="4"/>
      <c r="AY11548" s="4">
        <v>205500</v>
      </c>
      <c r="AZ11548" s="4">
        <v>453100</v>
      </c>
      <c r="BA11548" s="4" t="s">
        <v>30344</v>
      </c>
      <c r="BB11548" s="4" t="s">
        <v>30345</v>
      </c>
      <c r="BC11548" s="4">
        <v>40</v>
      </c>
    </row>
    <row r="11549" spans="45:55" x14ac:dyDescent="0.2">
      <c r="AS11549" s="4" t="s">
        <v>5243</v>
      </c>
      <c r="AT11549" s="4" t="s">
        <v>5244</v>
      </c>
      <c r="AU11549" s="4" t="s">
        <v>456</v>
      </c>
      <c r="AV11549" s="4" t="s">
        <v>798</v>
      </c>
      <c r="AW11549" s="4" t="s">
        <v>724</v>
      </c>
      <c r="AX11549" s="4"/>
      <c r="AY11549" s="4">
        <v>198400</v>
      </c>
      <c r="AZ11549" s="4">
        <v>448100</v>
      </c>
      <c r="BA11549" s="4" t="s">
        <v>30346</v>
      </c>
      <c r="BB11549" s="4" t="s">
        <v>30347</v>
      </c>
      <c r="BC11549" s="4">
        <v>40</v>
      </c>
    </row>
    <row r="11550" spans="45:55" x14ac:dyDescent="0.2">
      <c r="AS11550" s="4" t="s">
        <v>5245</v>
      </c>
      <c r="AT11550" s="4" t="s">
        <v>5246</v>
      </c>
      <c r="AU11550" s="4" t="s">
        <v>456</v>
      </c>
      <c r="AV11550" s="4" t="s">
        <v>798</v>
      </c>
      <c r="AW11550" s="4" t="s">
        <v>724</v>
      </c>
      <c r="AX11550" s="4"/>
      <c r="AY11550" s="4">
        <v>250309</v>
      </c>
      <c r="AZ11550" s="4">
        <v>438921</v>
      </c>
      <c r="BA11550" s="4" t="s">
        <v>30348</v>
      </c>
      <c r="BB11550" s="4" t="s">
        <v>24873</v>
      </c>
      <c r="BC11550" s="4">
        <v>40</v>
      </c>
    </row>
    <row r="11551" spans="45:55" x14ac:dyDescent="0.2">
      <c r="AS11551" s="4" t="s">
        <v>21074</v>
      </c>
      <c r="AT11551" s="4" t="s">
        <v>21075</v>
      </c>
      <c r="AU11551" s="4" t="s">
        <v>456</v>
      </c>
      <c r="AV11551" s="4" t="s">
        <v>21011</v>
      </c>
      <c r="AW11551" s="4" t="s">
        <v>724</v>
      </c>
      <c r="AX11551" s="4"/>
      <c r="AY11551" s="4">
        <v>250788</v>
      </c>
      <c r="AZ11551" s="4">
        <v>438653</v>
      </c>
      <c r="BA11551" s="4" t="s">
        <v>30349</v>
      </c>
      <c r="BB11551" s="4" t="s">
        <v>28527</v>
      </c>
      <c r="BC11551" s="4">
        <v>40</v>
      </c>
    </row>
    <row r="11552" spans="45:55" x14ac:dyDescent="0.2">
      <c r="AS11552" s="4" t="s">
        <v>5247</v>
      </c>
      <c r="AT11552" s="4" t="s">
        <v>32558</v>
      </c>
      <c r="AU11552" s="4" t="s">
        <v>456</v>
      </c>
      <c r="AV11552" s="4" t="s">
        <v>21516</v>
      </c>
      <c r="AW11552" s="4" t="s">
        <v>724</v>
      </c>
      <c r="AX11552" s="4"/>
      <c r="AY11552" s="4">
        <v>210383</v>
      </c>
      <c r="AZ11552" s="4">
        <v>432571</v>
      </c>
      <c r="BA11552" s="4" t="s">
        <v>30350</v>
      </c>
      <c r="BB11552" s="4" t="s">
        <v>30351</v>
      </c>
      <c r="BC11552" s="4">
        <v>40</v>
      </c>
    </row>
    <row r="11553" spans="45:55" x14ac:dyDescent="0.2">
      <c r="AS11553" s="4" t="s">
        <v>5248</v>
      </c>
      <c r="AT11553" s="4" t="s">
        <v>5249</v>
      </c>
      <c r="AU11553" s="4" t="s">
        <v>456</v>
      </c>
      <c r="AV11553" s="4" t="s">
        <v>798</v>
      </c>
      <c r="AW11553" s="4" t="s">
        <v>724</v>
      </c>
      <c r="AX11553" s="4"/>
      <c r="AY11553" s="4">
        <v>214800</v>
      </c>
      <c r="AZ11553" s="4">
        <v>473775</v>
      </c>
      <c r="BA11553" s="4" t="s">
        <v>22567</v>
      </c>
      <c r="BB11553" s="4" t="s">
        <v>24132</v>
      </c>
      <c r="BC11553" s="4">
        <v>40</v>
      </c>
    </row>
    <row r="11554" spans="45:55" x14ac:dyDescent="0.2">
      <c r="AS11554" s="4" t="s">
        <v>5250</v>
      </c>
      <c r="AT11554" s="4" t="s">
        <v>5251</v>
      </c>
      <c r="AU11554" s="4" t="s">
        <v>456</v>
      </c>
      <c r="AV11554" s="4" t="s">
        <v>798</v>
      </c>
      <c r="AW11554" s="4" t="s">
        <v>724</v>
      </c>
      <c r="AX11554" s="4"/>
      <c r="AY11554" s="4">
        <v>251510</v>
      </c>
      <c r="AZ11554" s="4">
        <v>442960</v>
      </c>
      <c r="BA11554" s="4" t="s">
        <v>30352</v>
      </c>
      <c r="BB11554" s="4" t="s">
        <v>30353</v>
      </c>
      <c r="BC11554" s="4">
        <v>40</v>
      </c>
    </row>
    <row r="11555" spans="45:55" x14ac:dyDescent="0.2">
      <c r="AS11555" s="4" t="s">
        <v>5252</v>
      </c>
      <c r="AT11555" s="4" t="s">
        <v>32451</v>
      </c>
      <c r="AU11555" s="4" t="s">
        <v>456</v>
      </c>
      <c r="AV11555" s="4" t="s">
        <v>21516</v>
      </c>
      <c r="AW11555" s="4" t="s">
        <v>724</v>
      </c>
      <c r="AX11555" s="4"/>
      <c r="AY11555" s="4">
        <v>243911</v>
      </c>
      <c r="AZ11555" s="4">
        <v>437795</v>
      </c>
      <c r="BA11555" s="4" t="s">
        <v>32559</v>
      </c>
      <c r="BB11555" s="4" t="s">
        <v>32560</v>
      </c>
      <c r="BC11555" s="4">
        <v>40</v>
      </c>
    </row>
    <row r="11556" spans="45:55" x14ac:dyDescent="0.2">
      <c r="AS11556" s="4" t="s">
        <v>5253</v>
      </c>
      <c r="AT11556" s="4" t="s">
        <v>5254</v>
      </c>
      <c r="AU11556" s="4" t="s">
        <v>456</v>
      </c>
      <c r="AV11556" s="4" t="s">
        <v>798</v>
      </c>
      <c r="AW11556" s="4" t="s">
        <v>724</v>
      </c>
      <c r="AX11556" s="4"/>
      <c r="AY11556" s="4">
        <v>242708</v>
      </c>
      <c r="AZ11556" s="4">
        <v>439556</v>
      </c>
      <c r="BA11556" s="4" t="s">
        <v>30354</v>
      </c>
      <c r="BB11556" s="4" t="s">
        <v>30355</v>
      </c>
      <c r="BC11556" s="4">
        <v>40</v>
      </c>
    </row>
    <row r="11557" spans="45:55" x14ac:dyDescent="0.2">
      <c r="AS11557" s="4" t="s">
        <v>32561</v>
      </c>
      <c r="AT11557" s="4" t="s">
        <v>32562</v>
      </c>
      <c r="AU11557" s="4" t="s">
        <v>456</v>
      </c>
      <c r="AV11557" s="4" t="s">
        <v>799</v>
      </c>
      <c r="AW11557" s="4" t="s">
        <v>724</v>
      </c>
      <c r="AX11557" s="4"/>
      <c r="AY11557" s="4">
        <v>242223</v>
      </c>
      <c r="AZ11557" s="4">
        <v>439478</v>
      </c>
      <c r="BA11557" s="4" t="s">
        <v>32563</v>
      </c>
      <c r="BB11557" s="4" t="s">
        <v>32564</v>
      </c>
      <c r="BC11557" s="4">
        <v>40</v>
      </c>
    </row>
    <row r="11558" spans="45:55" x14ac:dyDescent="0.2">
      <c r="AS11558" s="4" t="s">
        <v>5255</v>
      </c>
      <c r="AT11558" s="4" t="s">
        <v>5256</v>
      </c>
      <c r="AU11558" s="4" t="s">
        <v>456</v>
      </c>
      <c r="AV11558" s="4" t="s">
        <v>798</v>
      </c>
      <c r="AW11558" s="4" t="s">
        <v>724</v>
      </c>
      <c r="AX11558" s="4"/>
      <c r="AY11558" s="4">
        <v>239675</v>
      </c>
      <c r="AZ11558" s="4">
        <v>438998</v>
      </c>
      <c r="BA11558" s="4" t="s">
        <v>30356</v>
      </c>
      <c r="BB11558" s="4" t="s">
        <v>30357</v>
      </c>
      <c r="BC11558" s="4">
        <v>40</v>
      </c>
    </row>
    <row r="11559" spans="45:55" x14ac:dyDescent="0.2">
      <c r="AS11559" s="4" t="s">
        <v>5257</v>
      </c>
      <c r="AT11559" s="4" t="s">
        <v>5258</v>
      </c>
      <c r="AU11559" s="4" t="s">
        <v>456</v>
      </c>
      <c r="AV11559" s="4" t="s">
        <v>798</v>
      </c>
      <c r="AW11559" s="4" t="s">
        <v>724</v>
      </c>
      <c r="AX11559" s="4"/>
      <c r="AY11559" s="4">
        <v>241239</v>
      </c>
      <c r="AZ11559" s="4">
        <v>439499</v>
      </c>
      <c r="BA11559" s="4" t="s">
        <v>30358</v>
      </c>
      <c r="BB11559" s="4" t="s">
        <v>30359</v>
      </c>
      <c r="BC11559" s="4">
        <v>40</v>
      </c>
    </row>
    <row r="11560" spans="45:55" x14ac:dyDescent="0.2">
      <c r="AS11560" s="4" t="s">
        <v>32565</v>
      </c>
      <c r="AT11560" s="4" t="s">
        <v>32453</v>
      </c>
      <c r="AU11560" s="4" t="s">
        <v>456</v>
      </c>
      <c r="AV11560" s="4" t="s">
        <v>21516</v>
      </c>
      <c r="AW11560" s="4" t="s">
        <v>724</v>
      </c>
      <c r="AX11560" s="4"/>
      <c r="AY11560" s="4">
        <v>243608</v>
      </c>
      <c r="AZ11560" s="4">
        <v>439659</v>
      </c>
      <c r="BA11560" s="4" t="s">
        <v>32566</v>
      </c>
      <c r="BB11560" s="4" t="s">
        <v>32567</v>
      </c>
      <c r="BC11560" s="4">
        <v>40</v>
      </c>
    </row>
    <row r="11561" spans="45:55" x14ac:dyDescent="0.2">
      <c r="AS11561" s="4" t="s">
        <v>5259</v>
      </c>
      <c r="AT11561" s="4" t="s">
        <v>5260</v>
      </c>
      <c r="AU11561" s="4" t="s">
        <v>456</v>
      </c>
      <c r="AV11561" s="4" t="s">
        <v>798</v>
      </c>
      <c r="AW11561" s="4" t="s">
        <v>724</v>
      </c>
      <c r="AX11561" s="4"/>
      <c r="AY11561" s="4">
        <v>243600</v>
      </c>
      <c r="AZ11561" s="4">
        <v>439625</v>
      </c>
      <c r="BA11561" s="4" t="s">
        <v>30360</v>
      </c>
      <c r="BB11561" s="4" t="s">
        <v>30361</v>
      </c>
      <c r="BC11561" s="4">
        <v>40</v>
      </c>
    </row>
    <row r="11562" spans="45:55" x14ac:dyDescent="0.2">
      <c r="AS11562" s="4" t="s">
        <v>5261</v>
      </c>
      <c r="AT11562" s="4" t="s">
        <v>5262</v>
      </c>
      <c r="AU11562" s="4" t="s">
        <v>456</v>
      </c>
      <c r="AV11562" s="4" t="s">
        <v>800</v>
      </c>
      <c r="AW11562" s="4" t="s">
        <v>724</v>
      </c>
      <c r="AX11562" s="4"/>
      <c r="AY11562" s="4">
        <v>221255</v>
      </c>
      <c r="AZ11562" s="4">
        <v>435163</v>
      </c>
      <c r="BA11562" s="4" t="s">
        <v>30362</v>
      </c>
      <c r="BB11562" s="4" t="s">
        <v>30363</v>
      </c>
      <c r="BC11562" s="4">
        <v>40</v>
      </c>
    </row>
    <row r="11563" spans="45:55" x14ac:dyDescent="0.2">
      <c r="AS11563" s="4" t="s">
        <v>5263</v>
      </c>
      <c r="AT11563" s="4" t="s">
        <v>5264</v>
      </c>
      <c r="AU11563" s="4" t="s">
        <v>456</v>
      </c>
      <c r="AV11563" s="4" t="s">
        <v>800</v>
      </c>
      <c r="AW11563" s="4" t="s">
        <v>724</v>
      </c>
      <c r="AX11563" s="4"/>
      <c r="AY11563" s="4">
        <v>215276</v>
      </c>
      <c r="AZ11563" s="4">
        <v>438811</v>
      </c>
      <c r="BA11563" s="4" t="s">
        <v>30364</v>
      </c>
      <c r="BB11563" s="4" t="s">
        <v>30365</v>
      </c>
      <c r="BC11563" s="4">
        <v>40</v>
      </c>
    </row>
    <row r="11564" spans="45:55" x14ac:dyDescent="0.2">
      <c r="AS11564" s="4" t="s">
        <v>5265</v>
      </c>
      <c r="AT11564" s="4" t="s">
        <v>5266</v>
      </c>
      <c r="AU11564" s="4" t="s">
        <v>456</v>
      </c>
      <c r="AV11564" s="4" t="s">
        <v>798</v>
      </c>
      <c r="AW11564" s="4" t="s">
        <v>724</v>
      </c>
      <c r="AX11564" s="4"/>
      <c r="AY11564" s="4">
        <v>215548</v>
      </c>
      <c r="AZ11564" s="4">
        <v>438640</v>
      </c>
      <c r="BA11564" s="4" t="s">
        <v>30366</v>
      </c>
      <c r="BB11564" s="4" t="s">
        <v>30367</v>
      </c>
      <c r="BC11564" s="4">
        <v>40</v>
      </c>
    </row>
    <row r="11565" spans="45:55" x14ac:dyDescent="0.2">
      <c r="AS11565" s="4" t="s">
        <v>5267</v>
      </c>
      <c r="AT11565" s="4" t="s">
        <v>5268</v>
      </c>
      <c r="AU11565" s="4" t="s">
        <v>456</v>
      </c>
      <c r="AV11565" s="4" t="s">
        <v>798</v>
      </c>
      <c r="AW11565" s="4" t="s">
        <v>724</v>
      </c>
      <c r="AX11565" s="4"/>
      <c r="AY11565" s="4">
        <v>215450</v>
      </c>
      <c r="AZ11565" s="4">
        <v>439225</v>
      </c>
      <c r="BA11565" s="4" t="s">
        <v>30368</v>
      </c>
      <c r="BB11565" s="4" t="s">
        <v>30369</v>
      </c>
      <c r="BC11565" s="4">
        <v>40</v>
      </c>
    </row>
    <row r="11566" spans="45:55" x14ac:dyDescent="0.2">
      <c r="AS11566" s="4" t="s">
        <v>5269</v>
      </c>
      <c r="AT11566" s="4" t="s">
        <v>5270</v>
      </c>
      <c r="AU11566" s="4" t="s">
        <v>456</v>
      </c>
      <c r="AV11566" s="4" t="s">
        <v>798</v>
      </c>
      <c r="AW11566" s="4" t="s">
        <v>724</v>
      </c>
      <c r="AX11566" s="4"/>
      <c r="AY11566" s="4">
        <v>215200</v>
      </c>
      <c r="AZ11566" s="4">
        <v>438750</v>
      </c>
      <c r="BA11566" s="4" t="s">
        <v>30370</v>
      </c>
      <c r="BB11566" s="4" t="s">
        <v>30371</v>
      </c>
      <c r="BC11566" s="4">
        <v>40</v>
      </c>
    </row>
    <row r="11567" spans="45:55" x14ac:dyDescent="0.2">
      <c r="AS11567" s="4" t="s">
        <v>5271</v>
      </c>
      <c r="AT11567" s="4" t="s">
        <v>5272</v>
      </c>
      <c r="AU11567" s="4" t="s">
        <v>456</v>
      </c>
      <c r="AV11567" s="4" t="s">
        <v>798</v>
      </c>
      <c r="AW11567" s="4" t="s">
        <v>724</v>
      </c>
      <c r="AX11567" s="4"/>
      <c r="AY11567" s="4">
        <v>247910</v>
      </c>
      <c r="AZ11567" s="4">
        <v>440612</v>
      </c>
      <c r="BA11567" s="4" t="s">
        <v>30372</v>
      </c>
      <c r="BB11567" s="4" t="s">
        <v>30373</v>
      </c>
      <c r="BC11567" s="4">
        <v>40</v>
      </c>
    </row>
    <row r="11568" spans="45:55" x14ac:dyDescent="0.2">
      <c r="AS11568" s="4" t="s">
        <v>5273</v>
      </c>
      <c r="AT11568" s="4" t="s">
        <v>5274</v>
      </c>
      <c r="AU11568" s="4" t="s">
        <v>456</v>
      </c>
      <c r="AV11568" s="4" t="s">
        <v>800</v>
      </c>
      <c r="AW11568" s="4" t="s">
        <v>724</v>
      </c>
      <c r="AX11568" s="4"/>
      <c r="AY11568" s="4">
        <v>221392</v>
      </c>
      <c r="AZ11568" s="4">
        <v>435032</v>
      </c>
      <c r="BA11568" s="4" t="s">
        <v>30374</v>
      </c>
      <c r="BB11568" s="4" t="s">
        <v>30375</v>
      </c>
      <c r="BC11568" s="4">
        <v>40</v>
      </c>
    </row>
    <row r="11569" spans="45:55" x14ac:dyDescent="0.2">
      <c r="AS11569" s="4" t="s">
        <v>5275</v>
      </c>
      <c r="AT11569" s="4" t="s">
        <v>5276</v>
      </c>
      <c r="AU11569" s="4" t="s">
        <v>456</v>
      </c>
      <c r="AV11569" s="4" t="s">
        <v>800</v>
      </c>
      <c r="AW11569" s="4" t="s">
        <v>724</v>
      </c>
      <c r="AX11569" s="4"/>
      <c r="AY11569" s="4">
        <v>221199</v>
      </c>
      <c r="AZ11569" s="4">
        <v>434731</v>
      </c>
      <c r="BA11569" s="4" t="s">
        <v>30376</v>
      </c>
      <c r="BB11569" s="4" t="s">
        <v>30377</v>
      </c>
      <c r="BC11569" s="4">
        <v>40</v>
      </c>
    </row>
    <row r="11570" spans="45:55" x14ac:dyDescent="0.2">
      <c r="AS11570" s="4" t="s">
        <v>5277</v>
      </c>
      <c r="AT11570" s="4" t="s">
        <v>5278</v>
      </c>
      <c r="AU11570" s="4" t="s">
        <v>456</v>
      </c>
      <c r="AV11570" s="4" t="s">
        <v>798</v>
      </c>
      <c r="AW11570" s="4" t="s">
        <v>724</v>
      </c>
      <c r="AX11570" s="4"/>
      <c r="AY11570" s="4">
        <v>245722</v>
      </c>
      <c r="AZ11570" s="4">
        <v>440530</v>
      </c>
      <c r="BA11570" s="4" t="s">
        <v>30378</v>
      </c>
      <c r="BB11570" s="4" t="s">
        <v>30379</v>
      </c>
      <c r="BC11570" s="4">
        <v>40</v>
      </c>
    </row>
    <row r="11571" spans="45:55" x14ac:dyDescent="0.2">
      <c r="AS11571" s="4" t="s">
        <v>5279</v>
      </c>
      <c r="AT11571" s="4" t="s">
        <v>5280</v>
      </c>
      <c r="AU11571" s="4" t="s">
        <v>456</v>
      </c>
      <c r="AV11571" s="4" t="s">
        <v>798</v>
      </c>
      <c r="AW11571" s="4" t="s">
        <v>724</v>
      </c>
      <c r="AX11571" s="4"/>
      <c r="AY11571" s="4">
        <v>204238</v>
      </c>
      <c r="AZ11571" s="4">
        <v>429864</v>
      </c>
      <c r="BA11571" s="4" t="s">
        <v>30380</v>
      </c>
      <c r="BB11571" s="4" t="s">
        <v>30381</v>
      </c>
      <c r="BC11571" s="4">
        <v>40</v>
      </c>
    </row>
    <row r="11572" spans="45:55" x14ac:dyDescent="0.2">
      <c r="AS11572" s="4" t="s">
        <v>5281</v>
      </c>
      <c r="AT11572" s="4" t="s">
        <v>5282</v>
      </c>
      <c r="AU11572" s="4" t="s">
        <v>456</v>
      </c>
      <c r="AV11572" s="4" t="s">
        <v>798</v>
      </c>
      <c r="AW11572" s="4" t="s">
        <v>724</v>
      </c>
      <c r="AX11572" s="4"/>
      <c r="AY11572" s="4">
        <v>204634</v>
      </c>
      <c r="AZ11572" s="4">
        <v>430399</v>
      </c>
      <c r="BA11572" s="4" t="s">
        <v>30382</v>
      </c>
      <c r="BB11572" s="4" t="s">
        <v>30383</v>
      </c>
      <c r="BC11572" s="4">
        <v>40</v>
      </c>
    </row>
    <row r="11573" spans="45:55" x14ac:dyDescent="0.2">
      <c r="AS11573" s="4" t="s">
        <v>5283</v>
      </c>
      <c r="AT11573" s="4" t="s">
        <v>5284</v>
      </c>
      <c r="AU11573" s="4" t="s">
        <v>456</v>
      </c>
      <c r="AV11573" s="4" t="s">
        <v>798</v>
      </c>
      <c r="AW11573" s="4" t="s">
        <v>724</v>
      </c>
      <c r="AX11573" s="4"/>
      <c r="AY11573" s="4">
        <v>241300</v>
      </c>
      <c r="AZ11573" s="4">
        <v>463900</v>
      </c>
      <c r="BA11573" s="4" t="s">
        <v>30384</v>
      </c>
      <c r="BB11573" s="4" t="s">
        <v>30385</v>
      </c>
      <c r="BC11573" s="4">
        <v>40</v>
      </c>
    </row>
    <row r="11574" spans="45:55" x14ac:dyDescent="0.2">
      <c r="AS11574" s="4" t="s">
        <v>5285</v>
      </c>
      <c r="AT11574" s="4" t="s">
        <v>5286</v>
      </c>
      <c r="AU11574" s="4" t="s">
        <v>456</v>
      </c>
      <c r="AV11574" s="4" t="s">
        <v>798</v>
      </c>
      <c r="AW11574" s="4" t="s">
        <v>724</v>
      </c>
      <c r="AX11574" s="4"/>
      <c r="AY11574" s="4">
        <v>244642</v>
      </c>
      <c r="AZ11574" s="4">
        <v>443855</v>
      </c>
      <c r="BA11574" s="4" t="s">
        <v>30386</v>
      </c>
      <c r="BB11574" s="4" t="s">
        <v>30387</v>
      </c>
      <c r="BC11574" s="4">
        <v>40</v>
      </c>
    </row>
    <row r="11575" spans="45:55" x14ac:dyDescent="0.2">
      <c r="AS11575" s="4" t="s">
        <v>5287</v>
      </c>
      <c r="AT11575" s="4" t="s">
        <v>5288</v>
      </c>
      <c r="AU11575" s="4" t="s">
        <v>456</v>
      </c>
      <c r="AV11575" s="4" t="s">
        <v>798</v>
      </c>
      <c r="AW11575" s="4" t="s">
        <v>724</v>
      </c>
      <c r="AX11575" s="4"/>
      <c r="AY11575" s="4">
        <v>212937</v>
      </c>
      <c r="AZ11575" s="4">
        <v>463900</v>
      </c>
      <c r="BA11575" s="4" t="s">
        <v>30388</v>
      </c>
      <c r="BB11575" s="4" t="s">
        <v>30389</v>
      </c>
      <c r="BC11575" s="4">
        <v>40</v>
      </c>
    </row>
    <row r="11576" spans="45:55" x14ac:dyDescent="0.2">
      <c r="AS11576" s="4" t="s">
        <v>5289</v>
      </c>
      <c r="AT11576" s="4" t="s">
        <v>5290</v>
      </c>
      <c r="AU11576" s="4" t="s">
        <v>456</v>
      </c>
      <c r="AV11576" s="4" t="s">
        <v>798</v>
      </c>
      <c r="AW11576" s="4" t="s">
        <v>724</v>
      </c>
      <c r="AX11576" s="4"/>
      <c r="AY11576" s="4">
        <v>228550</v>
      </c>
      <c r="AZ11576" s="4">
        <v>465800</v>
      </c>
      <c r="BA11576" s="4" t="s">
        <v>30390</v>
      </c>
      <c r="BB11576" s="4" t="s">
        <v>30391</v>
      </c>
      <c r="BC11576" s="4">
        <v>40</v>
      </c>
    </row>
    <row r="11577" spans="45:55" x14ac:dyDescent="0.2">
      <c r="AS11577" s="4" t="s">
        <v>33681</v>
      </c>
      <c r="AT11577" s="4" t="s">
        <v>33682</v>
      </c>
      <c r="AU11577" s="4" t="s">
        <v>456</v>
      </c>
      <c r="AV11577" s="4" t="s">
        <v>33543</v>
      </c>
      <c r="AW11577" s="4" t="s">
        <v>724</v>
      </c>
      <c r="AX11577" s="4"/>
      <c r="AY11577" s="4"/>
      <c r="AZ11577" s="4"/>
      <c r="BA11577" s="4"/>
      <c r="BB11577" s="4"/>
      <c r="BC11577" s="4">
        <v>40</v>
      </c>
    </row>
    <row r="11578" spans="45:55" x14ac:dyDescent="0.2">
      <c r="AS11578" s="4" t="s">
        <v>33683</v>
      </c>
      <c r="AT11578" s="4" t="s">
        <v>33684</v>
      </c>
      <c r="AU11578" s="4" t="s">
        <v>456</v>
      </c>
      <c r="AV11578" s="4" t="s">
        <v>33543</v>
      </c>
      <c r="AW11578" s="4" t="s">
        <v>724</v>
      </c>
      <c r="AX11578" s="4"/>
      <c r="AY11578" s="4"/>
      <c r="AZ11578" s="4"/>
      <c r="BA11578" s="4"/>
      <c r="BB11578" s="4"/>
      <c r="BC11578" s="4">
        <v>40</v>
      </c>
    </row>
    <row r="11579" spans="45:55" x14ac:dyDescent="0.2">
      <c r="AS11579" s="4" t="s">
        <v>33685</v>
      </c>
      <c r="AT11579" s="4" t="s">
        <v>33686</v>
      </c>
      <c r="AU11579" s="4" t="s">
        <v>456</v>
      </c>
      <c r="AV11579" s="4" t="s">
        <v>33543</v>
      </c>
      <c r="AW11579" s="4" t="s">
        <v>724</v>
      </c>
      <c r="AX11579" s="4"/>
      <c r="AY11579" s="4"/>
      <c r="AZ11579" s="4"/>
      <c r="BA11579" s="4"/>
      <c r="BB11579" s="4"/>
      <c r="BC11579" s="4">
        <v>40</v>
      </c>
    </row>
    <row r="11580" spans="45:55" x14ac:dyDescent="0.2">
      <c r="AS11580" s="4" t="s">
        <v>5291</v>
      </c>
      <c r="AT11580" s="4" t="s">
        <v>5292</v>
      </c>
      <c r="AU11580" s="4" t="s">
        <v>456</v>
      </c>
      <c r="AV11580" s="4" t="s">
        <v>798</v>
      </c>
      <c r="AW11580" s="4" t="s">
        <v>724</v>
      </c>
      <c r="AX11580" s="4"/>
      <c r="AY11580" s="4">
        <v>221800</v>
      </c>
      <c r="AZ11580" s="4">
        <v>435900</v>
      </c>
      <c r="BA11580" s="4" t="s">
        <v>30392</v>
      </c>
      <c r="BB11580" s="4" t="s">
        <v>30393</v>
      </c>
      <c r="BC11580" s="4">
        <v>40</v>
      </c>
    </row>
    <row r="11581" spans="45:55" x14ac:dyDescent="0.2">
      <c r="AS11581" s="4" t="s">
        <v>5293</v>
      </c>
      <c r="AT11581" s="4" t="s">
        <v>5294</v>
      </c>
      <c r="AU11581" s="4" t="s">
        <v>456</v>
      </c>
      <c r="AV11581" s="4" t="s">
        <v>798</v>
      </c>
      <c r="AW11581" s="4" t="s">
        <v>724</v>
      </c>
      <c r="AX11581" s="4"/>
      <c r="AY11581" s="4">
        <v>222730</v>
      </c>
      <c r="AZ11581" s="4">
        <v>433674</v>
      </c>
      <c r="BA11581" s="4" t="s">
        <v>30394</v>
      </c>
      <c r="BB11581" s="4" t="s">
        <v>30395</v>
      </c>
      <c r="BC11581" s="4">
        <v>40</v>
      </c>
    </row>
    <row r="11582" spans="45:55" x14ac:dyDescent="0.2">
      <c r="AS11582" s="4" t="s">
        <v>5295</v>
      </c>
      <c r="AT11582" s="4" t="s">
        <v>5296</v>
      </c>
      <c r="AU11582" s="4" t="s">
        <v>456</v>
      </c>
      <c r="AV11582" s="4" t="s">
        <v>798</v>
      </c>
      <c r="AW11582" s="4" t="s">
        <v>724</v>
      </c>
      <c r="AX11582" s="4"/>
      <c r="AY11582" s="4">
        <v>222398</v>
      </c>
      <c r="AZ11582" s="4">
        <v>433928</v>
      </c>
      <c r="BA11582" s="4" t="s">
        <v>30396</v>
      </c>
      <c r="BB11582" s="4" t="s">
        <v>30397</v>
      </c>
      <c r="BC11582" s="4">
        <v>40</v>
      </c>
    </row>
    <row r="11583" spans="45:55" x14ac:dyDescent="0.2">
      <c r="AS11583" s="4" t="s">
        <v>32568</v>
      </c>
      <c r="AT11583" s="4" t="s">
        <v>15585</v>
      </c>
      <c r="AU11583" s="4" t="s">
        <v>456</v>
      </c>
      <c r="AV11583" s="4" t="s">
        <v>799</v>
      </c>
      <c r="AW11583" s="4" t="s">
        <v>724</v>
      </c>
      <c r="AX11583" s="4"/>
      <c r="AY11583" s="4">
        <v>223235</v>
      </c>
      <c r="AZ11583" s="4">
        <v>433973</v>
      </c>
      <c r="BA11583" s="4" t="s">
        <v>32569</v>
      </c>
      <c r="BB11583" s="4" t="s">
        <v>32570</v>
      </c>
      <c r="BC11583" s="4">
        <v>40</v>
      </c>
    </row>
    <row r="11584" spans="45:55" x14ac:dyDescent="0.2">
      <c r="AS11584" s="4" t="s">
        <v>32571</v>
      </c>
      <c r="AT11584" s="4" t="s">
        <v>15587</v>
      </c>
      <c r="AU11584" s="4" t="s">
        <v>456</v>
      </c>
      <c r="AV11584" s="4" t="s">
        <v>799</v>
      </c>
      <c r="AW11584" s="4" t="s">
        <v>724</v>
      </c>
      <c r="AX11584" s="4"/>
      <c r="AY11584" s="4">
        <v>221851</v>
      </c>
      <c r="AZ11584" s="4">
        <v>435656</v>
      </c>
      <c r="BA11584" s="4" t="s">
        <v>32572</v>
      </c>
      <c r="BB11584" s="4" t="s">
        <v>32573</v>
      </c>
      <c r="BC11584" s="4">
        <v>40</v>
      </c>
    </row>
    <row r="11585" spans="45:55" x14ac:dyDescent="0.2">
      <c r="AS11585" s="4" t="s">
        <v>5297</v>
      </c>
      <c r="AT11585" s="4" t="s">
        <v>7187</v>
      </c>
      <c r="AU11585" s="4" t="s">
        <v>456</v>
      </c>
      <c r="AV11585" s="4" t="s">
        <v>798</v>
      </c>
      <c r="AW11585" s="4" t="s">
        <v>724</v>
      </c>
      <c r="AX11585" s="4"/>
      <c r="AY11585" s="4">
        <v>211866</v>
      </c>
      <c r="AZ11585" s="4">
        <v>458801</v>
      </c>
      <c r="BA11585" s="4" t="s">
        <v>30398</v>
      </c>
      <c r="BB11585" s="4" t="s">
        <v>30399</v>
      </c>
      <c r="BC11585" s="4">
        <v>40</v>
      </c>
    </row>
    <row r="11586" spans="45:55" x14ac:dyDescent="0.2">
      <c r="AS11586" s="4" t="s">
        <v>5298</v>
      </c>
      <c r="AT11586" s="4" t="s">
        <v>5299</v>
      </c>
      <c r="AU11586" s="4" t="s">
        <v>456</v>
      </c>
      <c r="AV11586" s="4" t="s">
        <v>798</v>
      </c>
      <c r="AW11586" s="4" t="s">
        <v>724</v>
      </c>
      <c r="AX11586" s="4"/>
      <c r="AY11586" s="4">
        <v>217564</v>
      </c>
      <c r="AZ11586" s="4">
        <v>458665</v>
      </c>
      <c r="BA11586" s="4" t="s">
        <v>30400</v>
      </c>
      <c r="BB11586" s="4" t="s">
        <v>30401</v>
      </c>
      <c r="BC11586" s="4">
        <v>40</v>
      </c>
    </row>
    <row r="11587" spans="45:55" x14ac:dyDescent="0.2">
      <c r="AS11587" s="4" t="s">
        <v>5300</v>
      </c>
      <c r="AT11587" s="4" t="s">
        <v>5301</v>
      </c>
      <c r="AU11587" s="4" t="s">
        <v>456</v>
      </c>
      <c r="AV11587" s="4" t="s">
        <v>798</v>
      </c>
      <c r="AW11587" s="4" t="s">
        <v>724</v>
      </c>
      <c r="AX11587" s="4"/>
      <c r="AY11587" s="4">
        <v>219500</v>
      </c>
      <c r="AZ11587" s="4">
        <v>458175</v>
      </c>
      <c r="BA11587" s="4" t="s">
        <v>30402</v>
      </c>
      <c r="BB11587" s="4" t="s">
        <v>30403</v>
      </c>
      <c r="BC11587" s="4">
        <v>40</v>
      </c>
    </row>
    <row r="11588" spans="45:55" x14ac:dyDescent="0.2">
      <c r="AS11588" s="4" t="s">
        <v>5302</v>
      </c>
      <c r="AT11588" s="4" t="s">
        <v>5303</v>
      </c>
      <c r="AU11588" s="4" t="s">
        <v>456</v>
      </c>
      <c r="AV11588" s="4" t="s">
        <v>798</v>
      </c>
      <c r="AW11588" s="4" t="s">
        <v>724</v>
      </c>
      <c r="AX11588" s="4"/>
      <c r="AY11588" s="4">
        <v>227634</v>
      </c>
      <c r="AZ11588" s="4">
        <v>440549</v>
      </c>
      <c r="BA11588" s="4" t="s">
        <v>30404</v>
      </c>
      <c r="BB11588" s="4" t="s">
        <v>30405</v>
      </c>
      <c r="BC11588" s="4">
        <v>40</v>
      </c>
    </row>
    <row r="11589" spans="45:55" x14ac:dyDescent="0.2">
      <c r="AS11589" s="4" t="s">
        <v>5304</v>
      </c>
      <c r="AT11589" s="4" t="s">
        <v>5305</v>
      </c>
      <c r="AU11589" s="4" t="s">
        <v>456</v>
      </c>
      <c r="AV11589" s="4" t="s">
        <v>798</v>
      </c>
      <c r="AW11589" s="4" t="s">
        <v>724</v>
      </c>
      <c r="AX11589" s="4"/>
      <c r="AY11589" s="4">
        <v>229950</v>
      </c>
      <c r="AZ11589" s="4">
        <v>439220</v>
      </c>
      <c r="BA11589" s="4" t="s">
        <v>30406</v>
      </c>
      <c r="BB11589" s="4" t="s">
        <v>30407</v>
      </c>
      <c r="BC11589" s="4">
        <v>40</v>
      </c>
    </row>
    <row r="11590" spans="45:55" x14ac:dyDescent="0.2">
      <c r="AS11590" s="4" t="s">
        <v>5306</v>
      </c>
      <c r="AT11590" s="4" t="s">
        <v>5307</v>
      </c>
      <c r="AU11590" s="4" t="s">
        <v>456</v>
      </c>
      <c r="AV11590" s="4" t="s">
        <v>798</v>
      </c>
      <c r="AW11590" s="4" t="s">
        <v>724</v>
      </c>
      <c r="AX11590" s="4"/>
      <c r="AY11590" s="4">
        <v>229447</v>
      </c>
      <c r="AZ11590" s="4">
        <v>439195</v>
      </c>
      <c r="BA11590" s="4" t="s">
        <v>30408</v>
      </c>
      <c r="BB11590" s="4" t="s">
        <v>30409</v>
      </c>
      <c r="BC11590" s="4">
        <v>40</v>
      </c>
    </row>
    <row r="11591" spans="45:55" x14ac:dyDescent="0.2">
      <c r="AS11591" s="4" t="s">
        <v>5308</v>
      </c>
      <c r="AT11591" s="4" t="s">
        <v>5309</v>
      </c>
      <c r="AU11591" s="4" t="s">
        <v>456</v>
      </c>
      <c r="AV11591" s="4" t="s">
        <v>798</v>
      </c>
      <c r="AW11591" s="4" t="s">
        <v>724</v>
      </c>
      <c r="AX11591" s="4"/>
      <c r="AY11591" s="4">
        <v>230582</v>
      </c>
      <c r="AZ11591" s="4">
        <v>432830</v>
      </c>
      <c r="BA11591" s="4" t="s">
        <v>30410</v>
      </c>
      <c r="BB11591" s="4" t="s">
        <v>30411</v>
      </c>
      <c r="BC11591" s="4">
        <v>40</v>
      </c>
    </row>
    <row r="11592" spans="45:55" x14ac:dyDescent="0.2">
      <c r="AS11592" s="4" t="s">
        <v>5310</v>
      </c>
      <c r="AT11592" s="4" t="s">
        <v>5311</v>
      </c>
      <c r="AU11592" s="4" t="s">
        <v>456</v>
      </c>
      <c r="AV11592" s="4" t="s">
        <v>798</v>
      </c>
      <c r="AW11592" s="4" t="s">
        <v>724</v>
      </c>
      <c r="AX11592" s="4"/>
      <c r="AY11592" s="4">
        <v>244058</v>
      </c>
      <c r="AZ11592" s="4">
        <v>452376</v>
      </c>
      <c r="BA11592" s="4" t="s">
        <v>30412</v>
      </c>
      <c r="BB11592" s="4" t="s">
        <v>30413</v>
      </c>
      <c r="BC11592" s="4">
        <v>40</v>
      </c>
    </row>
    <row r="11593" spans="45:55" x14ac:dyDescent="0.2">
      <c r="AS11593" s="4" t="s">
        <v>5312</v>
      </c>
      <c r="AT11593" s="4" t="s">
        <v>5313</v>
      </c>
      <c r="AU11593" s="4" t="s">
        <v>456</v>
      </c>
      <c r="AV11593" s="4" t="s">
        <v>798</v>
      </c>
      <c r="AW11593" s="4" t="s">
        <v>724</v>
      </c>
      <c r="AX11593" s="4"/>
      <c r="AY11593" s="4">
        <v>228392</v>
      </c>
      <c r="AZ11593" s="4">
        <v>447510</v>
      </c>
      <c r="BA11593" s="4" t="s">
        <v>30414</v>
      </c>
      <c r="BB11593" s="4" t="s">
        <v>30415</v>
      </c>
      <c r="BC11593" s="4">
        <v>40</v>
      </c>
    </row>
    <row r="11594" spans="45:55" x14ac:dyDescent="0.2">
      <c r="AS11594" s="4" t="s">
        <v>5314</v>
      </c>
      <c r="AT11594" s="4" t="s">
        <v>7188</v>
      </c>
      <c r="AU11594" s="4" t="s">
        <v>456</v>
      </c>
      <c r="AV11594" s="4" t="s">
        <v>798</v>
      </c>
      <c r="AW11594" s="4" t="s">
        <v>724</v>
      </c>
      <c r="AX11594" s="4"/>
      <c r="AY11594" s="4">
        <v>215858</v>
      </c>
      <c r="AZ11594" s="4">
        <v>456599</v>
      </c>
      <c r="BA11594" s="4" t="s">
        <v>30416</v>
      </c>
      <c r="BB11594" s="4" t="s">
        <v>30417</v>
      </c>
      <c r="BC11594" s="4">
        <v>40</v>
      </c>
    </row>
    <row r="11595" spans="45:55" x14ac:dyDescent="0.2">
      <c r="AS11595" s="4" t="s">
        <v>5315</v>
      </c>
      <c r="AT11595" s="4" t="s">
        <v>5316</v>
      </c>
      <c r="AU11595" s="4" t="s">
        <v>456</v>
      </c>
      <c r="AV11595" s="4" t="s">
        <v>798</v>
      </c>
      <c r="AW11595" s="4" t="s">
        <v>724</v>
      </c>
      <c r="AX11595" s="4"/>
      <c r="AY11595" s="4">
        <v>233650</v>
      </c>
      <c r="AZ11595" s="4">
        <v>443870</v>
      </c>
      <c r="BA11595" s="4" t="s">
        <v>30418</v>
      </c>
      <c r="BB11595" s="4" t="s">
        <v>30419</v>
      </c>
      <c r="BC11595" s="4">
        <v>40</v>
      </c>
    </row>
    <row r="11596" spans="45:55" x14ac:dyDescent="0.2">
      <c r="AS11596" s="4" t="s">
        <v>5317</v>
      </c>
      <c r="AT11596" s="4" t="s">
        <v>5318</v>
      </c>
      <c r="AU11596" s="4" t="s">
        <v>456</v>
      </c>
      <c r="AV11596" s="4" t="s">
        <v>798</v>
      </c>
      <c r="AW11596" s="4" t="s">
        <v>724</v>
      </c>
      <c r="AX11596" s="4"/>
      <c r="AY11596" s="4">
        <v>234000</v>
      </c>
      <c r="AZ11596" s="4">
        <v>443500</v>
      </c>
      <c r="BA11596" s="4" t="s">
        <v>30420</v>
      </c>
      <c r="BB11596" s="4" t="s">
        <v>30421</v>
      </c>
      <c r="BC11596" s="4">
        <v>40</v>
      </c>
    </row>
    <row r="11597" spans="45:55" x14ac:dyDescent="0.2">
      <c r="AS11597" s="4" t="s">
        <v>5319</v>
      </c>
      <c r="AT11597" s="4" t="s">
        <v>7189</v>
      </c>
      <c r="AU11597" s="4" t="s">
        <v>456</v>
      </c>
      <c r="AV11597" s="4" t="s">
        <v>798</v>
      </c>
      <c r="AW11597" s="4" t="s">
        <v>724</v>
      </c>
      <c r="AX11597" s="4"/>
      <c r="AY11597" s="4">
        <v>225463</v>
      </c>
      <c r="AZ11597" s="4">
        <v>453074</v>
      </c>
      <c r="BA11597" s="4" t="s">
        <v>30422</v>
      </c>
      <c r="BB11597" s="4" t="s">
        <v>30423</v>
      </c>
      <c r="BC11597" s="4">
        <v>40</v>
      </c>
    </row>
    <row r="11598" spans="45:55" x14ac:dyDescent="0.2">
      <c r="AS11598" s="4" t="s">
        <v>5320</v>
      </c>
      <c r="AT11598" s="4" t="s">
        <v>5321</v>
      </c>
      <c r="AU11598" s="4" t="s">
        <v>456</v>
      </c>
      <c r="AV11598" s="4" t="s">
        <v>798</v>
      </c>
      <c r="AW11598" s="4" t="s">
        <v>724</v>
      </c>
      <c r="AX11598" s="4"/>
      <c r="AY11598" s="4">
        <v>225250</v>
      </c>
      <c r="AZ11598" s="4">
        <v>453450</v>
      </c>
      <c r="BA11598" s="4" t="s">
        <v>30424</v>
      </c>
      <c r="BB11598" s="4" t="s">
        <v>30425</v>
      </c>
      <c r="BC11598" s="4">
        <v>40</v>
      </c>
    </row>
    <row r="11599" spans="45:55" x14ac:dyDescent="0.2">
      <c r="AS11599" s="4" t="s">
        <v>38283</v>
      </c>
      <c r="AT11599" s="4" t="s">
        <v>38284</v>
      </c>
      <c r="AU11599" s="4" t="s">
        <v>456</v>
      </c>
      <c r="AV11599" s="4" t="s">
        <v>798</v>
      </c>
      <c r="AW11599" s="4" t="s">
        <v>724</v>
      </c>
      <c r="AX11599" s="4"/>
      <c r="AY11599" s="4">
        <v>235453</v>
      </c>
      <c r="AZ11599" s="4">
        <v>442415</v>
      </c>
      <c r="BA11599" s="4" t="s">
        <v>38285</v>
      </c>
      <c r="BB11599" s="4" t="s">
        <v>24710</v>
      </c>
      <c r="BC11599" s="4">
        <v>40</v>
      </c>
    </row>
    <row r="11600" spans="45:55" x14ac:dyDescent="0.2">
      <c r="AS11600" s="4" t="s">
        <v>7190</v>
      </c>
      <c r="AT11600" s="4" t="s">
        <v>7191</v>
      </c>
      <c r="AU11600" s="4" t="s">
        <v>456</v>
      </c>
      <c r="AV11600" s="4" t="s">
        <v>798</v>
      </c>
      <c r="AW11600" s="4" t="s">
        <v>724</v>
      </c>
      <c r="AX11600" s="4"/>
      <c r="AY11600" s="4">
        <v>220844</v>
      </c>
      <c r="AZ11600" s="4">
        <v>431646</v>
      </c>
      <c r="BA11600" s="4" t="s">
        <v>30426</v>
      </c>
      <c r="BB11600" s="4" t="s">
        <v>30427</v>
      </c>
      <c r="BC11600" s="4">
        <v>40</v>
      </c>
    </row>
    <row r="11601" spans="45:55" x14ac:dyDescent="0.2">
      <c r="AS11601" s="4" t="s">
        <v>5322</v>
      </c>
      <c r="AT11601" s="4" t="s">
        <v>5323</v>
      </c>
      <c r="AU11601" s="4" t="s">
        <v>456</v>
      </c>
      <c r="AV11601" s="4" t="s">
        <v>806</v>
      </c>
      <c r="AW11601" s="4" t="s">
        <v>724</v>
      </c>
      <c r="AX11601" s="4"/>
      <c r="AY11601" s="4">
        <v>228003</v>
      </c>
      <c r="AZ11601" s="4">
        <v>452525</v>
      </c>
      <c r="BA11601" s="4" t="s">
        <v>30428</v>
      </c>
      <c r="BB11601" s="4" t="s">
        <v>30429</v>
      </c>
      <c r="BC11601" s="4">
        <v>40</v>
      </c>
    </row>
    <row r="11602" spans="45:55" x14ac:dyDescent="0.2">
      <c r="AS11602" s="4" t="s">
        <v>5324</v>
      </c>
      <c r="AT11602" s="4" t="s">
        <v>5325</v>
      </c>
      <c r="AU11602" s="4" t="s">
        <v>456</v>
      </c>
      <c r="AV11602" s="4" t="s">
        <v>800</v>
      </c>
      <c r="AW11602" s="4" t="s">
        <v>724</v>
      </c>
      <c r="AX11602" s="4"/>
      <c r="AY11602" s="4">
        <v>239680</v>
      </c>
      <c r="AZ11602" s="4">
        <v>456461</v>
      </c>
      <c r="BA11602" s="4" t="s">
        <v>30430</v>
      </c>
      <c r="BB11602" s="4" t="s">
        <v>30431</v>
      </c>
      <c r="BC11602" s="4">
        <v>40</v>
      </c>
    </row>
    <row r="11603" spans="45:55" x14ac:dyDescent="0.2">
      <c r="AS11603" s="4" t="s">
        <v>5326</v>
      </c>
      <c r="AT11603" s="4" t="s">
        <v>5327</v>
      </c>
      <c r="AU11603" s="4" t="s">
        <v>456</v>
      </c>
      <c r="AV11603" s="4" t="s">
        <v>798</v>
      </c>
      <c r="AW11603" s="4" t="s">
        <v>724</v>
      </c>
      <c r="AX11603" s="4"/>
      <c r="AY11603" s="4">
        <v>220700</v>
      </c>
      <c r="AZ11603" s="4">
        <v>460500</v>
      </c>
      <c r="BA11603" s="4" t="s">
        <v>30432</v>
      </c>
      <c r="BB11603" s="4" t="s">
        <v>30433</v>
      </c>
      <c r="BC11603" s="4">
        <v>40</v>
      </c>
    </row>
    <row r="11604" spans="45:55" x14ac:dyDescent="0.2">
      <c r="AS11604" s="4" t="s">
        <v>5328</v>
      </c>
      <c r="AT11604" s="4" t="s">
        <v>5329</v>
      </c>
      <c r="AU11604" s="4" t="s">
        <v>456</v>
      </c>
      <c r="AV11604" s="4" t="s">
        <v>798</v>
      </c>
      <c r="AW11604" s="4" t="s">
        <v>724</v>
      </c>
      <c r="AX11604" s="4"/>
      <c r="AY11604" s="4">
        <v>249308</v>
      </c>
      <c r="AZ11604" s="4">
        <v>438727</v>
      </c>
      <c r="BA11604" s="4" t="s">
        <v>30434</v>
      </c>
      <c r="BB11604" s="4" t="s">
        <v>30435</v>
      </c>
      <c r="BC11604" s="4">
        <v>40</v>
      </c>
    </row>
    <row r="11605" spans="45:55" x14ac:dyDescent="0.2">
      <c r="AS11605" s="4" t="s">
        <v>5330</v>
      </c>
      <c r="AT11605" s="4" t="s">
        <v>5331</v>
      </c>
      <c r="AU11605" s="4" t="s">
        <v>456</v>
      </c>
      <c r="AV11605" s="4" t="s">
        <v>798</v>
      </c>
      <c r="AW11605" s="4" t="s">
        <v>724</v>
      </c>
      <c r="AX11605" s="4"/>
      <c r="AY11605" s="4">
        <v>250264</v>
      </c>
      <c r="AZ11605" s="4">
        <v>438903</v>
      </c>
      <c r="BA11605" s="4" t="s">
        <v>30436</v>
      </c>
      <c r="BB11605" s="4" t="s">
        <v>30437</v>
      </c>
      <c r="BC11605" s="4">
        <v>40</v>
      </c>
    </row>
    <row r="11606" spans="45:55" x14ac:dyDescent="0.2">
      <c r="AS11606" s="4" t="s">
        <v>5332</v>
      </c>
      <c r="AT11606" s="4" t="s">
        <v>35744</v>
      </c>
      <c r="AU11606" s="4" t="s">
        <v>456</v>
      </c>
      <c r="AV11606" s="4" t="s">
        <v>21010</v>
      </c>
      <c r="AW11606" s="4" t="s">
        <v>724</v>
      </c>
      <c r="AX11606" s="4"/>
      <c r="AY11606" s="4">
        <v>238977</v>
      </c>
      <c r="AZ11606" s="4">
        <v>446188</v>
      </c>
      <c r="BA11606" s="4" t="s">
        <v>35745</v>
      </c>
      <c r="BB11606" s="4" t="s">
        <v>35746</v>
      </c>
      <c r="BC11606" s="4">
        <v>40</v>
      </c>
    </row>
    <row r="11607" spans="45:55" x14ac:dyDescent="0.2">
      <c r="AS11607" s="4" t="s">
        <v>38286</v>
      </c>
      <c r="AT11607" s="4" t="s">
        <v>35744</v>
      </c>
      <c r="AU11607" s="4" t="s">
        <v>456</v>
      </c>
      <c r="AV11607" s="4" t="s">
        <v>21516</v>
      </c>
      <c r="AW11607" s="4" t="s">
        <v>724</v>
      </c>
      <c r="AX11607" s="4"/>
      <c r="AY11607" s="4">
        <v>239006</v>
      </c>
      <c r="AZ11607" s="4">
        <v>446201</v>
      </c>
      <c r="BA11607" s="4" t="s">
        <v>38287</v>
      </c>
      <c r="BB11607" s="4" t="s">
        <v>38288</v>
      </c>
      <c r="BC11607" s="4">
        <v>40</v>
      </c>
    </row>
    <row r="11608" spans="45:55" x14ac:dyDescent="0.2">
      <c r="AS11608" s="4" t="s">
        <v>21076</v>
      </c>
      <c r="AT11608" s="4" t="s">
        <v>21077</v>
      </c>
      <c r="AU11608" s="4" t="s">
        <v>456</v>
      </c>
      <c r="AV11608" s="4" t="s">
        <v>21010</v>
      </c>
      <c r="AW11608" s="4" t="s">
        <v>724</v>
      </c>
      <c r="AX11608" s="4"/>
      <c r="AY11608" s="4">
        <v>238166</v>
      </c>
      <c r="AZ11608" s="4">
        <v>445776</v>
      </c>
      <c r="BA11608" s="4" t="s">
        <v>30438</v>
      </c>
      <c r="BB11608" s="4" t="s">
        <v>30439</v>
      </c>
      <c r="BC11608" s="4">
        <v>40</v>
      </c>
    </row>
    <row r="11609" spans="45:55" x14ac:dyDescent="0.2">
      <c r="AS11609" s="4" t="s">
        <v>5333</v>
      </c>
      <c r="AT11609" s="4" t="s">
        <v>5334</v>
      </c>
      <c r="AU11609" s="4" t="s">
        <v>456</v>
      </c>
      <c r="AV11609" s="4" t="s">
        <v>798</v>
      </c>
      <c r="AW11609" s="4" t="s">
        <v>724</v>
      </c>
      <c r="AX11609" s="4"/>
      <c r="AY11609" s="4">
        <v>228400</v>
      </c>
      <c r="AZ11609" s="4">
        <v>463300</v>
      </c>
      <c r="BA11609" s="4" t="s">
        <v>30440</v>
      </c>
      <c r="BB11609" s="4" t="s">
        <v>30441</v>
      </c>
      <c r="BC11609" s="4">
        <v>40</v>
      </c>
    </row>
    <row r="11610" spans="45:55" x14ac:dyDescent="0.2">
      <c r="AS11610" s="4" t="s">
        <v>38289</v>
      </c>
      <c r="AT11610" s="4" t="s">
        <v>38290</v>
      </c>
      <c r="AU11610" s="4" t="s">
        <v>456</v>
      </c>
      <c r="AV11610" s="4" t="s">
        <v>798</v>
      </c>
      <c r="AW11610" s="4" t="s">
        <v>724</v>
      </c>
      <c r="AX11610" s="4"/>
      <c r="AY11610" s="4">
        <v>228687</v>
      </c>
      <c r="AZ11610" s="4">
        <v>461351</v>
      </c>
      <c r="BA11610" s="4" t="s">
        <v>38291</v>
      </c>
      <c r="BB11610" s="4" t="s">
        <v>38292</v>
      </c>
      <c r="BC11610" s="4">
        <v>40</v>
      </c>
    </row>
    <row r="11611" spans="45:55" x14ac:dyDescent="0.2">
      <c r="AS11611" s="4" t="s">
        <v>5335</v>
      </c>
      <c r="AT11611" s="4" t="s">
        <v>5336</v>
      </c>
      <c r="AU11611" s="4" t="s">
        <v>456</v>
      </c>
      <c r="AV11611" s="4" t="s">
        <v>798</v>
      </c>
      <c r="AW11611" s="4" t="s">
        <v>724</v>
      </c>
      <c r="AX11611" s="4"/>
      <c r="AY11611" s="4">
        <v>228700</v>
      </c>
      <c r="AZ11611" s="4">
        <v>458675</v>
      </c>
      <c r="BA11611" s="4" t="s">
        <v>30442</v>
      </c>
      <c r="BB11611" s="4" t="s">
        <v>30443</v>
      </c>
      <c r="BC11611" s="4">
        <v>40</v>
      </c>
    </row>
    <row r="11612" spans="45:55" x14ac:dyDescent="0.2">
      <c r="AS11612" s="4" t="s">
        <v>11869</v>
      </c>
      <c r="AT11612" s="4" t="s">
        <v>11870</v>
      </c>
      <c r="AU11612" s="4" t="s">
        <v>456</v>
      </c>
      <c r="AV11612" s="4" t="s">
        <v>8547</v>
      </c>
      <c r="AW11612" s="4" t="s">
        <v>724</v>
      </c>
      <c r="AX11612" s="4"/>
      <c r="AY11612" s="4">
        <v>224509</v>
      </c>
      <c r="AZ11612" s="4">
        <v>457249</v>
      </c>
      <c r="BA11612" s="4" t="s">
        <v>30444</v>
      </c>
      <c r="BB11612" s="4" t="s">
        <v>30445</v>
      </c>
      <c r="BC11612" s="4">
        <v>40</v>
      </c>
    </row>
    <row r="11613" spans="45:55" x14ac:dyDescent="0.2">
      <c r="AS11613" s="4" t="s">
        <v>5337</v>
      </c>
      <c r="AT11613" s="4" t="s">
        <v>5338</v>
      </c>
      <c r="AU11613" s="4" t="s">
        <v>456</v>
      </c>
      <c r="AV11613" s="4" t="s">
        <v>798</v>
      </c>
      <c r="AW11613" s="4" t="s">
        <v>724</v>
      </c>
      <c r="AX11613" s="4"/>
      <c r="AY11613" s="4">
        <v>245610</v>
      </c>
      <c r="AZ11613" s="4">
        <v>455604</v>
      </c>
      <c r="BA11613" s="4" t="s">
        <v>29952</v>
      </c>
      <c r="BB11613" s="4" t="s">
        <v>30446</v>
      </c>
      <c r="BC11613" s="4">
        <v>40</v>
      </c>
    </row>
    <row r="11614" spans="45:55" x14ac:dyDescent="0.2">
      <c r="AS11614" s="4" t="s">
        <v>5339</v>
      </c>
      <c r="AT11614" s="4" t="s">
        <v>5340</v>
      </c>
      <c r="AU11614" s="4" t="s">
        <v>456</v>
      </c>
      <c r="AV11614" s="4" t="s">
        <v>798</v>
      </c>
      <c r="AW11614" s="4" t="s">
        <v>724</v>
      </c>
      <c r="AX11614" s="4"/>
      <c r="AY11614" s="4">
        <v>195635</v>
      </c>
      <c r="AZ11614" s="4">
        <v>444148</v>
      </c>
      <c r="BA11614" s="4" t="s">
        <v>30447</v>
      </c>
      <c r="BB11614" s="4" t="s">
        <v>30448</v>
      </c>
      <c r="BC11614" s="4">
        <v>40</v>
      </c>
    </row>
    <row r="11615" spans="45:55" x14ac:dyDescent="0.2">
      <c r="AS11615" s="4" t="s">
        <v>5341</v>
      </c>
      <c r="AT11615" s="4" t="s">
        <v>5342</v>
      </c>
      <c r="AU11615" s="4" t="s">
        <v>456</v>
      </c>
      <c r="AV11615" s="4" t="s">
        <v>798</v>
      </c>
      <c r="AW11615" s="4" t="s">
        <v>724</v>
      </c>
      <c r="AX11615" s="4"/>
      <c r="AY11615" s="4">
        <v>196861</v>
      </c>
      <c r="AZ11615" s="4">
        <v>444760</v>
      </c>
      <c r="BA11615" s="4" t="s">
        <v>30449</v>
      </c>
      <c r="BB11615" s="4" t="s">
        <v>30450</v>
      </c>
      <c r="BC11615" s="4">
        <v>40</v>
      </c>
    </row>
    <row r="11616" spans="45:55" x14ac:dyDescent="0.2">
      <c r="AS11616" s="4" t="s">
        <v>5343</v>
      </c>
      <c r="AT11616" s="4" t="s">
        <v>5344</v>
      </c>
      <c r="AU11616" s="4" t="s">
        <v>456</v>
      </c>
      <c r="AV11616" s="4" t="s">
        <v>798</v>
      </c>
      <c r="AW11616" s="4" t="s">
        <v>724</v>
      </c>
      <c r="AX11616" s="4"/>
      <c r="AY11616" s="4">
        <v>195670</v>
      </c>
      <c r="AZ11616" s="4">
        <v>444580</v>
      </c>
      <c r="BA11616" s="4" t="s">
        <v>30451</v>
      </c>
      <c r="BB11616" s="4" t="s">
        <v>30452</v>
      </c>
      <c r="BC11616" s="4">
        <v>40</v>
      </c>
    </row>
    <row r="11617" spans="45:55" x14ac:dyDescent="0.2">
      <c r="AS11617" s="4" t="s">
        <v>5345</v>
      </c>
      <c r="AT11617" s="4" t="s">
        <v>5346</v>
      </c>
      <c r="AU11617" s="4" t="s">
        <v>456</v>
      </c>
      <c r="AV11617" s="4" t="s">
        <v>798</v>
      </c>
      <c r="AW11617" s="4" t="s">
        <v>724</v>
      </c>
      <c r="AX11617" s="4"/>
      <c r="AY11617" s="4">
        <v>195904</v>
      </c>
      <c r="AZ11617" s="4">
        <v>444088</v>
      </c>
      <c r="BA11617" s="4" t="s">
        <v>30453</v>
      </c>
      <c r="BB11617" s="4" t="s">
        <v>30454</v>
      </c>
      <c r="BC11617" s="4">
        <v>40</v>
      </c>
    </row>
    <row r="11618" spans="45:55" x14ac:dyDescent="0.2">
      <c r="AS11618" s="4" t="s">
        <v>5347</v>
      </c>
      <c r="AT11618" s="4" t="s">
        <v>5348</v>
      </c>
      <c r="AU11618" s="4" t="s">
        <v>456</v>
      </c>
      <c r="AV11618" s="4" t="s">
        <v>798</v>
      </c>
      <c r="AW11618" s="4" t="s">
        <v>724</v>
      </c>
      <c r="AX11618" s="4"/>
      <c r="AY11618" s="4">
        <v>195300</v>
      </c>
      <c r="AZ11618" s="4">
        <v>444132</v>
      </c>
      <c r="BA11618" s="4" t="s">
        <v>30455</v>
      </c>
      <c r="BB11618" s="4" t="s">
        <v>30456</v>
      </c>
      <c r="BC11618" s="4">
        <v>40</v>
      </c>
    </row>
    <row r="11619" spans="45:55" x14ac:dyDescent="0.2">
      <c r="AS11619" s="4" t="s">
        <v>5349</v>
      </c>
      <c r="AT11619" s="4" t="s">
        <v>5350</v>
      </c>
      <c r="AU11619" s="4" t="s">
        <v>456</v>
      </c>
      <c r="AV11619" s="4" t="s">
        <v>798</v>
      </c>
      <c r="AW11619" s="4" t="s">
        <v>724</v>
      </c>
      <c r="AX11619" s="4"/>
      <c r="AY11619" s="4">
        <v>196429</v>
      </c>
      <c r="AZ11619" s="4">
        <v>444669</v>
      </c>
      <c r="BA11619" s="4" t="s">
        <v>30457</v>
      </c>
      <c r="BB11619" s="4" t="s">
        <v>30458</v>
      </c>
      <c r="BC11619" s="4">
        <v>40</v>
      </c>
    </row>
    <row r="11620" spans="45:55" x14ac:dyDescent="0.2">
      <c r="AS11620" s="4" t="s">
        <v>5351</v>
      </c>
      <c r="AT11620" s="4" t="s">
        <v>5352</v>
      </c>
      <c r="AU11620" s="4" t="s">
        <v>456</v>
      </c>
      <c r="AV11620" s="4" t="s">
        <v>798</v>
      </c>
      <c r="AW11620" s="4" t="s">
        <v>724</v>
      </c>
      <c r="AX11620" s="4"/>
      <c r="AY11620" s="4">
        <v>195377</v>
      </c>
      <c r="AZ11620" s="4">
        <v>444334</v>
      </c>
      <c r="BA11620" s="4" t="s">
        <v>30459</v>
      </c>
      <c r="BB11620" s="4" t="s">
        <v>30460</v>
      </c>
      <c r="BC11620" s="4">
        <v>40</v>
      </c>
    </row>
    <row r="11621" spans="45:55" x14ac:dyDescent="0.2">
      <c r="AS11621" s="4" t="s">
        <v>5353</v>
      </c>
      <c r="AT11621" s="4" t="s">
        <v>5354</v>
      </c>
      <c r="AU11621" s="4" t="s">
        <v>456</v>
      </c>
      <c r="AV11621" s="4" t="s">
        <v>798</v>
      </c>
      <c r="AW11621" s="4" t="s">
        <v>724</v>
      </c>
      <c r="AX11621" s="4"/>
      <c r="AY11621" s="4">
        <v>223700</v>
      </c>
      <c r="AZ11621" s="4">
        <v>470700</v>
      </c>
      <c r="BA11621" s="4" t="s">
        <v>30461</v>
      </c>
      <c r="BB11621" s="4" t="s">
        <v>30462</v>
      </c>
      <c r="BC11621" s="4">
        <v>40</v>
      </c>
    </row>
    <row r="11622" spans="45:55" x14ac:dyDescent="0.2">
      <c r="AS11622" s="4" t="s">
        <v>5355</v>
      </c>
      <c r="AT11622" s="4" t="s">
        <v>5356</v>
      </c>
      <c r="AU11622" s="4" t="s">
        <v>456</v>
      </c>
      <c r="AV11622" s="4" t="s">
        <v>798</v>
      </c>
      <c r="AW11622" s="4" t="s">
        <v>724</v>
      </c>
      <c r="AX11622" s="4"/>
      <c r="AY11622" s="4">
        <v>224900</v>
      </c>
      <c r="AZ11622" s="4">
        <v>433750</v>
      </c>
      <c r="BA11622" s="4" t="s">
        <v>30463</v>
      </c>
      <c r="BB11622" s="4" t="s">
        <v>30464</v>
      </c>
      <c r="BC11622" s="4">
        <v>40</v>
      </c>
    </row>
    <row r="11623" spans="45:55" x14ac:dyDescent="0.2">
      <c r="AS11623" s="4" t="s">
        <v>5357</v>
      </c>
      <c r="AT11623" s="4" t="s">
        <v>5358</v>
      </c>
      <c r="AU11623" s="4" t="s">
        <v>456</v>
      </c>
      <c r="AV11623" s="4" t="s">
        <v>798</v>
      </c>
      <c r="AW11623" s="4" t="s">
        <v>724</v>
      </c>
      <c r="AX11623" s="4"/>
      <c r="AY11623" s="4">
        <v>239880</v>
      </c>
      <c r="AZ11623" s="4">
        <v>445457</v>
      </c>
      <c r="BA11623" s="4" t="s">
        <v>29041</v>
      </c>
      <c r="BB11623" s="4" t="s">
        <v>30465</v>
      </c>
      <c r="BC11623" s="4">
        <v>40</v>
      </c>
    </row>
    <row r="11624" spans="45:55" x14ac:dyDescent="0.2">
      <c r="AS11624" s="4" t="s">
        <v>5359</v>
      </c>
      <c r="AT11624" s="4" t="s">
        <v>38293</v>
      </c>
      <c r="AU11624" s="4" t="s">
        <v>456</v>
      </c>
      <c r="AV11624" s="4" t="s">
        <v>21010</v>
      </c>
      <c r="AW11624" s="4" t="s">
        <v>724</v>
      </c>
      <c r="AX11624" s="4"/>
      <c r="AY11624" s="4">
        <v>239054</v>
      </c>
      <c r="AZ11624" s="4">
        <v>445406</v>
      </c>
      <c r="BA11624" s="4" t="s">
        <v>30466</v>
      </c>
      <c r="BB11624" s="4" t="s">
        <v>30467</v>
      </c>
      <c r="BC11624" s="4">
        <v>40</v>
      </c>
    </row>
    <row r="11625" spans="45:55" x14ac:dyDescent="0.2">
      <c r="AS11625" s="4" t="s">
        <v>5360</v>
      </c>
      <c r="AT11625" s="4" t="s">
        <v>5361</v>
      </c>
      <c r="AU11625" s="4" t="s">
        <v>456</v>
      </c>
      <c r="AV11625" s="4" t="s">
        <v>798</v>
      </c>
      <c r="AW11625" s="4" t="s">
        <v>724</v>
      </c>
      <c r="AX11625" s="4"/>
      <c r="AY11625" s="4">
        <v>239900</v>
      </c>
      <c r="AZ11625" s="4">
        <v>445100</v>
      </c>
      <c r="BA11625" s="4" t="s">
        <v>30468</v>
      </c>
      <c r="BB11625" s="4" t="s">
        <v>30469</v>
      </c>
      <c r="BC11625" s="4">
        <v>40</v>
      </c>
    </row>
    <row r="11626" spans="45:55" x14ac:dyDescent="0.2">
      <c r="AS11626" s="4" t="s">
        <v>32574</v>
      </c>
      <c r="AT11626" s="4" t="s">
        <v>32455</v>
      </c>
      <c r="AU11626" s="4" t="s">
        <v>456</v>
      </c>
      <c r="AV11626" s="4" t="s">
        <v>21516</v>
      </c>
      <c r="AW11626" s="4" t="s">
        <v>724</v>
      </c>
      <c r="AX11626" s="4"/>
      <c r="AY11626" s="4">
        <v>239308</v>
      </c>
      <c r="AZ11626" s="4">
        <v>445458</v>
      </c>
      <c r="BA11626" s="4" t="s">
        <v>29482</v>
      </c>
      <c r="BB11626" s="4" t="s">
        <v>32575</v>
      </c>
      <c r="BC11626" s="4">
        <v>40</v>
      </c>
    </row>
    <row r="11627" spans="45:55" x14ac:dyDescent="0.2">
      <c r="AS11627" s="4" t="s">
        <v>21078</v>
      </c>
      <c r="AT11627" s="4" t="s">
        <v>21079</v>
      </c>
      <c r="AU11627" s="4" t="s">
        <v>456</v>
      </c>
      <c r="AV11627" s="4" t="s">
        <v>21010</v>
      </c>
      <c r="AW11627" s="4" t="s">
        <v>724</v>
      </c>
      <c r="AX11627" s="4"/>
      <c r="AY11627" s="4">
        <v>237608</v>
      </c>
      <c r="AZ11627" s="4">
        <v>445405</v>
      </c>
      <c r="BA11627" s="4" t="s">
        <v>30470</v>
      </c>
      <c r="BB11627" s="4" t="s">
        <v>30471</v>
      </c>
      <c r="BC11627" s="4">
        <v>40</v>
      </c>
    </row>
    <row r="11628" spans="45:55" x14ac:dyDescent="0.2">
      <c r="AS11628" s="4" t="s">
        <v>5362</v>
      </c>
      <c r="AT11628" s="4" t="s">
        <v>5363</v>
      </c>
      <c r="AU11628" s="4" t="s">
        <v>456</v>
      </c>
      <c r="AV11628" s="4" t="s">
        <v>798</v>
      </c>
      <c r="AW11628" s="4" t="s">
        <v>724</v>
      </c>
      <c r="AX11628" s="4"/>
      <c r="AY11628" s="4">
        <v>239050</v>
      </c>
      <c r="AZ11628" s="4">
        <v>445285</v>
      </c>
      <c r="BA11628" s="4" t="s">
        <v>30472</v>
      </c>
      <c r="BB11628" s="4" t="s">
        <v>30473</v>
      </c>
      <c r="BC11628" s="4">
        <v>40</v>
      </c>
    </row>
    <row r="11629" spans="45:55" x14ac:dyDescent="0.2">
      <c r="AS11629" s="4" t="s">
        <v>5364</v>
      </c>
      <c r="AT11629" s="4" t="s">
        <v>10430</v>
      </c>
      <c r="AU11629" s="4" t="s">
        <v>456</v>
      </c>
      <c r="AV11629" s="4" t="s">
        <v>800</v>
      </c>
      <c r="AW11629" s="4" t="s">
        <v>724</v>
      </c>
      <c r="AX11629" s="4"/>
      <c r="AY11629" s="4">
        <v>220504</v>
      </c>
      <c r="AZ11629" s="4">
        <v>470439</v>
      </c>
      <c r="BA11629" s="4" t="s">
        <v>30474</v>
      </c>
      <c r="BB11629" s="4" t="s">
        <v>30475</v>
      </c>
      <c r="BC11629" s="4">
        <v>40</v>
      </c>
    </row>
    <row r="11630" spans="45:55" x14ac:dyDescent="0.2">
      <c r="AS11630" s="4" t="s">
        <v>5365</v>
      </c>
      <c r="AT11630" s="4" t="s">
        <v>5303</v>
      </c>
      <c r="AU11630" s="4" t="s">
        <v>456</v>
      </c>
      <c r="AV11630" s="4" t="s">
        <v>798</v>
      </c>
      <c r="AW11630" s="4" t="s">
        <v>724</v>
      </c>
      <c r="AX11630" s="4"/>
      <c r="AY11630" s="4"/>
      <c r="AZ11630" s="4"/>
      <c r="BA11630" s="4"/>
      <c r="BB11630" s="4"/>
      <c r="BC11630" s="4">
        <v>40</v>
      </c>
    </row>
    <row r="11631" spans="45:55" x14ac:dyDescent="0.2">
      <c r="AS11631" s="4" t="s">
        <v>5366</v>
      </c>
      <c r="AT11631" s="4" t="s">
        <v>5305</v>
      </c>
      <c r="AU11631" s="4" t="s">
        <v>456</v>
      </c>
      <c r="AV11631" s="4" t="s">
        <v>798</v>
      </c>
      <c r="AW11631" s="4" t="s">
        <v>724</v>
      </c>
      <c r="AX11631" s="4"/>
      <c r="AY11631" s="4"/>
      <c r="AZ11631" s="4"/>
      <c r="BA11631" s="4"/>
      <c r="BB11631" s="4"/>
      <c r="BC11631" s="4">
        <v>40</v>
      </c>
    </row>
    <row r="11632" spans="45:55" x14ac:dyDescent="0.2">
      <c r="AS11632" s="4" t="s">
        <v>5367</v>
      </c>
      <c r="AT11632" s="4" t="s">
        <v>5307</v>
      </c>
      <c r="AU11632" s="4" t="s">
        <v>456</v>
      </c>
      <c r="AV11632" s="4" t="s">
        <v>798</v>
      </c>
      <c r="AW11632" s="4" t="s">
        <v>724</v>
      </c>
      <c r="AX11632" s="4"/>
      <c r="AY11632" s="4"/>
      <c r="AZ11632" s="4"/>
      <c r="BA11632" s="4"/>
      <c r="BB11632" s="4"/>
      <c r="BC11632" s="4">
        <v>40</v>
      </c>
    </row>
    <row r="11633" spans="45:55" x14ac:dyDescent="0.2">
      <c r="AS11633" s="4" t="s">
        <v>5368</v>
      </c>
      <c r="AT11633" s="4" t="s">
        <v>5369</v>
      </c>
      <c r="AU11633" s="4" t="s">
        <v>456</v>
      </c>
      <c r="AV11633" s="4" t="s">
        <v>798</v>
      </c>
      <c r="AW11633" s="4" t="s">
        <v>724</v>
      </c>
      <c r="AX11633" s="4"/>
      <c r="AY11633" s="4">
        <v>242381</v>
      </c>
      <c r="AZ11633" s="4">
        <v>455818</v>
      </c>
      <c r="BA11633" s="4" t="s">
        <v>30476</v>
      </c>
      <c r="BB11633" s="4" t="s">
        <v>30477</v>
      </c>
      <c r="BC11633" s="4">
        <v>40</v>
      </c>
    </row>
    <row r="11634" spans="45:55" x14ac:dyDescent="0.2">
      <c r="AS11634" s="4" t="s">
        <v>5370</v>
      </c>
      <c r="AT11634" s="4" t="s">
        <v>5371</v>
      </c>
      <c r="AU11634" s="4" t="s">
        <v>456</v>
      </c>
      <c r="AV11634" s="4" t="s">
        <v>798</v>
      </c>
      <c r="AW11634" s="4" t="s">
        <v>724</v>
      </c>
      <c r="AX11634" s="4"/>
      <c r="AY11634" s="4">
        <v>249707</v>
      </c>
      <c r="AZ11634" s="4">
        <v>442332</v>
      </c>
      <c r="BA11634" s="4" t="s">
        <v>30478</v>
      </c>
      <c r="BB11634" s="4" t="s">
        <v>30479</v>
      </c>
      <c r="BC11634" s="4">
        <v>40</v>
      </c>
    </row>
    <row r="11635" spans="45:55" x14ac:dyDescent="0.2">
      <c r="AS11635" s="4" t="s">
        <v>5372</v>
      </c>
      <c r="AT11635" s="4" t="s">
        <v>5373</v>
      </c>
      <c r="AU11635" s="4" t="s">
        <v>456</v>
      </c>
      <c r="AV11635" s="4" t="s">
        <v>798</v>
      </c>
      <c r="AW11635" s="4" t="s">
        <v>724</v>
      </c>
      <c r="AX11635" s="4"/>
      <c r="AY11635" s="4">
        <v>247869</v>
      </c>
      <c r="AZ11635" s="4">
        <v>442602</v>
      </c>
      <c r="BA11635" s="4" t="s">
        <v>30480</v>
      </c>
      <c r="BB11635" s="4" t="s">
        <v>30481</v>
      </c>
      <c r="BC11635" s="4">
        <v>40</v>
      </c>
    </row>
    <row r="11636" spans="45:55" x14ac:dyDescent="0.2">
      <c r="AS11636" s="4" t="s">
        <v>32576</v>
      </c>
      <c r="AT11636" s="4" t="s">
        <v>32457</v>
      </c>
      <c r="AU11636" s="4" t="s">
        <v>456</v>
      </c>
      <c r="AV11636" s="4" t="s">
        <v>21516</v>
      </c>
      <c r="AW11636" s="4" t="s">
        <v>724</v>
      </c>
      <c r="AX11636" s="4"/>
      <c r="AY11636" s="4">
        <v>247913</v>
      </c>
      <c r="AZ11636" s="4">
        <v>442580</v>
      </c>
      <c r="BA11636" s="4" t="s">
        <v>32577</v>
      </c>
      <c r="BB11636" s="4" t="s">
        <v>32578</v>
      </c>
      <c r="BC11636" s="4">
        <v>40</v>
      </c>
    </row>
    <row r="11637" spans="45:55" x14ac:dyDescent="0.2">
      <c r="AS11637" s="4" t="s">
        <v>5374</v>
      </c>
      <c r="AT11637" s="4" t="s">
        <v>32459</v>
      </c>
      <c r="AU11637" s="4" t="s">
        <v>456</v>
      </c>
      <c r="AV11637" s="4" t="s">
        <v>21516</v>
      </c>
      <c r="AW11637" s="4" t="s">
        <v>724</v>
      </c>
      <c r="AX11637" s="4"/>
      <c r="AY11637" s="4">
        <v>252892</v>
      </c>
      <c r="AZ11637" s="4">
        <v>445751</v>
      </c>
      <c r="BA11637" s="4" t="s">
        <v>32579</v>
      </c>
      <c r="BB11637" s="4" t="s">
        <v>32580</v>
      </c>
      <c r="BC11637" s="4">
        <v>40</v>
      </c>
    </row>
    <row r="11638" spans="45:55" x14ac:dyDescent="0.2">
      <c r="AS11638" s="4" t="s">
        <v>5375</v>
      </c>
      <c r="AT11638" s="4" t="s">
        <v>5376</v>
      </c>
      <c r="AU11638" s="4" t="s">
        <v>456</v>
      </c>
      <c r="AV11638" s="4" t="s">
        <v>798</v>
      </c>
      <c r="AW11638" s="4" t="s">
        <v>724</v>
      </c>
      <c r="AX11638" s="4"/>
      <c r="AY11638" s="4">
        <v>233300</v>
      </c>
      <c r="AZ11638" s="4">
        <v>457000</v>
      </c>
      <c r="BA11638" s="4" t="s">
        <v>30482</v>
      </c>
      <c r="BB11638" s="4" t="s">
        <v>30483</v>
      </c>
      <c r="BC11638" s="4">
        <v>40</v>
      </c>
    </row>
    <row r="11639" spans="45:55" x14ac:dyDescent="0.2">
      <c r="AS11639" s="4" t="s">
        <v>5377</v>
      </c>
      <c r="AT11639" s="4" t="s">
        <v>9920</v>
      </c>
      <c r="AU11639" s="4" t="s">
        <v>456</v>
      </c>
      <c r="AV11639" s="4" t="s">
        <v>798</v>
      </c>
      <c r="AW11639" s="4" t="s">
        <v>724</v>
      </c>
      <c r="AX11639" s="4"/>
      <c r="AY11639" s="4">
        <v>217131</v>
      </c>
      <c r="AZ11639" s="4">
        <v>437635</v>
      </c>
      <c r="BA11639" s="4" t="s">
        <v>30484</v>
      </c>
      <c r="BB11639" s="4" t="s">
        <v>30485</v>
      </c>
      <c r="BC11639" s="4">
        <v>40</v>
      </c>
    </row>
    <row r="11640" spans="45:55" x14ac:dyDescent="0.2">
      <c r="AS11640" s="4" t="s">
        <v>5378</v>
      </c>
      <c r="AT11640" s="4" t="s">
        <v>10431</v>
      </c>
      <c r="AU11640" s="4" t="s">
        <v>456</v>
      </c>
      <c r="AV11640" s="4" t="s">
        <v>798</v>
      </c>
      <c r="AW11640" s="4" t="s">
        <v>724</v>
      </c>
      <c r="AX11640" s="4"/>
      <c r="AY11640" s="4">
        <v>217660</v>
      </c>
      <c r="AZ11640" s="4">
        <v>439163</v>
      </c>
      <c r="BA11640" s="4" t="s">
        <v>30486</v>
      </c>
      <c r="BB11640" s="4" t="s">
        <v>30487</v>
      </c>
      <c r="BC11640" s="4">
        <v>40</v>
      </c>
    </row>
    <row r="11641" spans="45:55" x14ac:dyDescent="0.2">
      <c r="AS11641" s="4" t="s">
        <v>5379</v>
      </c>
      <c r="AT11641" s="4" t="s">
        <v>5380</v>
      </c>
      <c r="AU11641" s="4" t="s">
        <v>456</v>
      </c>
      <c r="AV11641" s="4" t="s">
        <v>798</v>
      </c>
      <c r="AW11641" s="4" t="s">
        <v>724</v>
      </c>
      <c r="AX11641" s="4"/>
      <c r="AY11641" s="4">
        <v>196860</v>
      </c>
      <c r="AZ11641" s="4">
        <v>437244</v>
      </c>
      <c r="BA11641" s="4" t="s">
        <v>30488</v>
      </c>
      <c r="BB11641" s="4" t="s">
        <v>30489</v>
      </c>
      <c r="BC11641" s="4">
        <v>40</v>
      </c>
    </row>
    <row r="11642" spans="45:55" x14ac:dyDescent="0.2">
      <c r="AS11642" s="4" t="s">
        <v>5381</v>
      </c>
      <c r="AT11642" s="4" t="s">
        <v>5382</v>
      </c>
      <c r="AU11642" s="4" t="s">
        <v>456</v>
      </c>
      <c r="AV11642" s="4" t="s">
        <v>798</v>
      </c>
      <c r="AW11642" s="4" t="s">
        <v>724</v>
      </c>
      <c r="AX11642" s="4"/>
      <c r="AY11642" s="4">
        <v>196900</v>
      </c>
      <c r="AZ11642" s="4">
        <v>436900</v>
      </c>
      <c r="BA11642" s="4" t="s">
        <v>30490</v>
      </c>
      <c r="BB11642" s="4" t="s">
        <v>30491</v>
      </c>
      <c r="BC11642" s="4">
        <v>40</v>
      </c>
    </row>
    <row r="11643" spans="45:55" x14ac:dyDescent="0.2">
      <c r="AS11643" s="4" t="s">
        <v>35747</v>
      </c>
      <c r="AT11643" s="4" t="s">
        <v>35748</v>
      </c>
      <c r="AU11643" s="4" t="s">
        <v>456</v>
      </c>
      <c r="AV11643" s="4" t="s">
        <v>799</v>
      </c>
      <c r="AW11643" s="4" t="s">
        <v>1259</v>
      </c>
      <c r="AX11643" s="4"/>
      <c r="AY11643" s="4">
        <v>239427</v>
      </c>
      <c r="AZ11643" s="4">
        <v>440108</v>
      </c>
      <c r="BA11643" s="4" t="s">
        <v>29865</v>
      </c>
      <c r="BB11643" s="4" t="s">
        <v>32466</v>
      </c>
      <c r="BC11643" s="4">
        <v>40</v>
      </c>
    </row>
    <row r="11644" spans="45:55" x14ac:dyDescent="0.2">
      <c r="AS11644" s="4" t="s">
        <v>35749</v>
      </c>
      <c r="AT11644" s="4" t="s">
        <v>35750</v>
      </c>
      <c r="AU11644" s="4" t="s">
        <v>456</v>
      </c>
      <c r="AV11644" s="4" t="s">
        <v>799</v>
      </c>
      <c r="AW11644" s="4" t="s">
        <v>1259</v>
      </c>
      <c r="AX11644" s="4"/>
      <c r="AY11644" s="4">
        <v>239707</v>
      </c>
      <c r="AZ11644" s="4">
        <v>440443</v>
      </c>
      <c r="BA11644" s="4" t="s">
        <v>32469</v>
      </c>
      <c r="BB11644" s="4" t="s">
        <v>32470</v>
      </c>
      <c r="BC11644" s="4">
        <v>40</v>
      </c>
    </row>
    <row r="11645" spans="45:55" x14ac:dyDescent="0.2">
      <c r="AS11645" s="4" t="s">
        <v>14690</v>
      </c>
      <c r="AT11645" s="4" t="s">
        <v>14691</v>
      </c>
      <c r="AU11645" s="4" t="s">
        <v>456</v>
      </c>
      <c r="AV11645" s="4" t="s">
        <v>8436</v>
      </c>
      <c r="AW11645" s="4" t="s">
        <v>1259</v>
      </c>
      <c r="AX11645" s="4"/>
      <c r="AY11645" s="4"/>
      <c r="AZ11645" s="4"/>
      <c r="BA11645" s="4"/>
      <c r="BB11645" s="4"/>
      <c r="BC11645" s="4">
        <v>40</v>
      </c>
    </row>
    <row r="11646" spans="45:55" x14ac:dyDescent="0.2">
      <c r="AS11646" s="4" t="s">
        <v>14692</v>
      </c>
      <c r="AT11646" s="4" t="s">
        <v>14693</v>
      </c>
      <c r="AU11646" s="4" t="s">
        <v>456</v>
      </c>
      <c r="AV11646" s="4" t="s">
        <v>8436</v>
      </c>
      <c r="AW11646" s="4" t="s">
        <v>1259</v>
      </c>
      <c r="AX11646" s="4"/>
      <c r="AY11646" s="4"/>
      <c r="AZ11646" s="4"/>
      <c r="BA11646" s="4"/>
      <c r="BB11646" s="4"/>
      <c r="BC11646" s="4">
        <v>40</v>
      </c>
    </row>
    <row r="11647" spans="45:55" x14ac:dyDescent="0.2">
      <c r="AS11647" s="4" t="s">
        <v>14694</v>
      </c>
      <c r="AT11647" s="4" t="s">
        <v>14695</v>
      </c>
      <c r="AU11647" s="4" t="s">
        <v>456</v>
      </c>
      <c r="AV11647" s="4" t="s">
        <v>8436</v>
      </c>
      <c r="AW11647" s="4" t="s">
        <v>1259</v>
      </c>
      <c r="AX11647" s="4"/>
      <c r="AY11647" s="4"/>
      <c r="AZ11647" s="4"/>
      <c r="BA11647" s="4"/>
      <c r="BB11647" s="4"/>
      <c r="BC11647" s="4">
        <v>40</v>
      </c>
    </row>
    <row r="11648" spans="45:55" x14ac:dyDescent="0.2">
      <c r="AS11648" s="4" t="s">
        <v>35751</v>
      </c>
      <c r="AT11648" s="4" t="s">
        <v>35752</v>
      </c>
      <c r="AU11648" s="4" t="s">
        <v>456</v>
      </c>
      <c r="AV11648" s="4" t="s">
        <v>799</v>
      </c>
      <c r="AW11648" s="4" t="s">
        <v>1259</v>
      </c>
      <c r="AX11648" s="4"/>
      <c r="AY11648" s="4">
        <v>247937</v>
      </c>
      <c r="AZ11648" s="4">
        <v>443876</v>
      </c>
      <c r="BA11648" s="4" t="s">
        <v>32489</v>
      </c>
      <c r="BB11648" s="4" t="s">
        <v>32490</v>
      </c>
      <c r="BC11648" s="4">
        <v>40</v>
      </c>
    </row>
    <row r="11649" spans="45:55" x14ac:dyDescent="0.2">
      <c r="AS11649" s="4" t="s">
        <v>35753</v>
      </c>
      <c r="AT11649" s="4" t="s">
        <v>35754</v>
      </c>
      <c r="AU11649" s="4" t="s">
        <v>456</v>
      </c>
      <c r="AV11649" s="4" t="s">
        <v>799</v>
      </c>
      <c r="AW11649" s="4" t="s">
        <v>1259</v>
      </c>
      <c r="AX11649" s="4"/>
      <c r="AY11649" s="4">
        <v>236480</v>
      </c>
      <c r="AZ11649" s="4">
        <v>444320</v>
      </c>
      <c r="BA11649" s="4" t="s">
        <v>32507</v>
      </c>
      <c r="BB11649" s="4" t="s">
        <v>32508</v>
      </c>
      <c r="BC11649" s="4">
        <v>40</v>
      </c>
    </row>
    <row r="11650" spans="45:55" x14ac:dyDescent="0.2">
      <c r="AS11650" s="4" t="s">
        <v>5383</v>
      </c>
      <c r="AT11650" s="4" t="s">
        <v>5384</v>
      </c>
      <c r="AU11650" s="4" t="s">
        <v>456</v>
      </c>
      <c r="AV11650" s="4" t="s">
        <v>798</v>
      </c>
      <c r="AW11650" s="4" t="s">
        <v>724</v>
      </c>
      <c r="AX11650" s="4"/>
      <c r="AY11650" s="4">
        <v>221452</v>
      </c>
      <c r="AZ11650" s="4">
        <v>457724</v>
      </c>
      <c r="BA11650" s="4" t="s">
        <v>30492</v>
      </c>
      <c r="BB11650" s="4" t="s">
        <v>30493</v>
      </c>
      <c r="BC11650" s="4">
        <v>40</v>
      </c>
    </row>
    <row r="11651" spans="45:55" x14ac:dyDescent="0.2">
      <c r="AS11651" s="4" t="s">
        <v>35755</v>
      </c>
      <c r="AT11651" s="4" t="s">
        <v>35756</v>
      </c>
      <c r="AU11651" s="4" t="s">
        <v>456</v>
      </c>
      <c r="AV11651" s="4" t="s">
        <v>799</v>
      </c>
      <c r="AW11651" s="4" t="s">
        <v>1259</v>
      </c>
      <c r="AX11651" s="4"/>
      <c r="AY11651" s="4">
        <v>245172</v>
      </c>
      <c r="AZ11651" s="4">
        <v>444308</v>
      </c>
      <c r="BA11651" s="4" t="s">
        <v>32514</v>
      </c>
      <c r="BB11651" s="4" t="s">
        <v>32515</v>
      </c>
      <c r="BC11651" s="4">
        <v>40</v>
      </c>
    </row>
    <row r="11652" spans="45:55" x14ac:dyDescent="0.2">
      <c r="AS11652" s="4" t="s">
        <v>35757</v>
      </c>
      <c r="AT11652" s="4" t="s">
        <v>35758</v>
      </c>
      <c r="AU11652" s="4" t="s">
        <v>456</v>
      </c>
      <c r="AV11652" s="4" t="s">
        <v>799</v>
      </c>
      <c r="AW11652" s="4" t="s">
        <v>1259</v>
      </c>
      <c r="AX11652" s="4"/>
      <c r="AY11652" s="4">
        <v>236291</v>
      </c>
      <c r="AZ11652" s="4">
        <v>445748</v>
      </c>
      <c r="BA11652" s="4" t="s">
        <v>32522</v>
      </c>
      <c r="BB11652" s="4" t="s">
        <v>32523</v>
      </c>
      <c r="BC11652" s="4">
        <v>40</v>
      </c>
    </row>
    <row r="11653" spans="45:55" x14ac:dyDescent="0.2">
      <c r="AS11653" s="4" t="s">
        <v>35759</v>
      </c>
      <c r="AT11653" s="4" t="s">
        <v>35760</v>
      </c>
      <c r="AU11653" s="4" t="s">
        <v>456</v>
      </c>
      <c r="AV11653" s="4" t="s">
        <v>799</v>
      </c>
      <c r="AW11653" s="4" t="s">
        <v>1259</v>
      </c>
      <c r="AX11653" s="4"/>
      <c r="AY11653" s="4">
        <v>223036</v>
      </c>
      <c r="AZ11653" s="4">
        <v>433178</v>
      </c>
      <c r="BA11653" s="4" t="s">
        <v>30298</v>
      </c>
      <c r="BB11653" s="4" t="s">
        <v>32532</v>
      </c>
      <c r="BC11653" s="4">
        <v>40</v>
      </c>
    </row>
    <row r="11654" spans="45:55" x14ac:dyDescent="0.2">
      <c r="AS11654" s="4" t="s">
        <v>35761</v>
      </c>
      <c r="AT11654" s="4" t="s">
        <v>35762</v>
      </c>
      <c r="AU11654" s="4" t="s">
        <v>456</v>
      </c>
      <c r="AV11654" s="4" t="s">
        <v>799</v>
      </c>
      <c r="AW11654" s="4" t="s">
        <v>1259</v>
      </c>
      <c r="AX11654" s="4"/>
      <c r="AY11654" s="4">
        <v>221800</v>
      </c>
      <c r="AZ11654" s="4">
        <v>434850</v>
      </c>
      <c r="BA11654" s="4" t="s">
        <v>32534</v>
      </c>
      <c r="BB11654" s="4" t="s">
        <v>24556</v>
      </c>
      <c r="BC11654" s="4">
        <v>40</v>
      </c>
    </row>
    <row r="11655" spans="45:55" x14ac:dyDescent="0.2">
      <c r="AS11655" s="4" t="s">
        <v>35763</v>
      </c>
      <c r="AT11655" s="4" t="s">
        <v>35764</v>
      </c>
      <c r="AU11655" s="4" t="s">
        <v>456</v>
      </c>
      <c r="AV11655" s="4" t="s">
        <v>799</v>
      </c>
      <c r="AW11655" s="4" t="s">
        <v>1259</v>
      </c>
      <c r="AX11655" s="4"/>
      <c r="AY11655" s="4">
        <v>239398</v>
      </c>
      <c r="AZ11655" s="4">
        <v>440341</v>
      </c>
      <c r="BA11655" s="4" t="s">
        <v>32551</v>
      </c>
      <c r="BB11655" s="4" t="s">
        <v>32552</v>
      </c>
      <c r="BC11655" s="4">
        <v>40</v>
      </c>
    </row>
    <row r="11656" spans="45:55" x14ac:dyDescent="0.2">
      <c r="AS11656" s="4" t="s">
        <v>35765</v>
      </c>
      <c r="AT11656" s="4" t="s">
        <v>35766</v>
      </c>
      <c r="AU11656" s="4" t="s">
        <v>456</v>
      </c>
      <c r="AV11656" s="4" t="s">
        <v>799</v>
      </c>
      <c r="AW11656" s="4" t="s">
        <v>1259</v>
      </c>
      <c r="AX11656" s="4"/>
      <c r="AY11656" s="4">
        <v>223235</v>
      </c>
      <c r="AZ11656" s="4">
        <v>433973</v>
      </c>
      <c r="BA11656" s="4" t="s">
        <v>32569</v>
      </c>
      <c r="BB11656" s="4" t="s">
        <v>32570</v>
      </c>
      <c r="BC11656" s="4">
        <v>40</v>
      </c>
    </row>
    <row r="11657" spans="45:55" x14ac:dyDescent="0.2">
      <c r="AS11657" s="4" t="s">
        <v>35767</v>
      </c>
      <c r="AT11657" s="4" t="s">
        <v>35768</v>
      </c>
      <c r="AU11657" s="4" t="s">
        <v>456</v>
      </c>
      <c r="AV11657" s="4" t="s">
        <v>799</v>
      </c>
      <c r="AW11657" s="4" t="s">
        <v>1259</v>
      </c>
      <c r="AX11657" s="4"/>
      <c r="AY11657" s="4">
        <v>247409</v>
      </c>
      <c r="AZ11657" s="4">
        <v>442363</v>
      </c>
      <c r="BA11657" s="4" t="s">
        <v>32602</v>
      </c>
      <c r="BB11657" s="4" t="s">
        <v>32603</v>
      </c>
      <c r="BC11657" s="4">
        <v>40</v>
      </c>
    </row>
    <row r="11658" spans="45:55" x14ac:dyDescent="0.2">
      <c r="AS11658" s="4" t="s">
        <v>35769</v>
      </c>
      <c r="AT11658" s="4" t="s">
        <v>35770</v>
      </c>
      <c r="AU11658" s="4" t="s">
        <v>456</v>
      </c>
      <c r="AV11658" s="4" t="s">
        <v>799</v>
      </c>
      <c r="AW11658" s="4" t="s">
        <v>1259</v>
      </c>
      <c r="AX11658" s="4"/>
      <c r="AY11658" s="4">
        <v>246693</v>
      </c>
      <c r="AZ11658" s="4">
        <v>443992</v>
      </c>
      <c r="BA11658" s="4" t="s">
        <v>32605</v>
      </c>
      <c r="BB11658" s="4" t="s">
        <v>32606</v>
      </c>
      <c r="BC11658" s="4">
        <v>40</v>
      </c>
    </row>
    <row r="11659" spans="45:55" x14ac:dyDescent="0.2">
      <c r="AS11659" s="4" t="s">
        <v>35771</v>
      </c>
      <c r="AT11659" s="4" t="s">
        <v>15607</v>
      </c>
      <c r="AU11659" s="4" t="s">
        <v>456</v>
      </c>
      <c r="AV11659" s="4" t="s">
        <v>799</v>
      </c>
      <c r="AW11659" s="4" t="s">
        <v>1259</v>
      </c>
      <c r="AX11659" s="4"/>
      <c r="AY11659" s="4">
        <v>245321</v>
      </c>
      <c r="AZ11659" s="4">
        <v>443147</v>
      </c>
      <c r="BA11659" s="4" t="s">
        <v>32607</v>
      </c>
      <c r="BB11659" s="4" t="s">
        <v>30600</v>
      </c>
      <c r="BC11659" s="4">
        <v>40</v>
      </c>
    </row>
    <row r="11660" spans="45:55" x14ac:dyDescent="0.2">
      <c r="AS11660" s="4" t="s">
        <v>35772</v>
      </c>
      <c r="AT11660" s="4" t="s">
        <v>15609</v>
      </c>
      <c r="AU11660" s="4" t="s">
        <v>456</v>
      </c>
      <c r="AV11660" s="4" t="s">
        <v>799</v>
      </c>
      <c r="AW11660" s="4" t="s">
        <v>1259</v>
      </c>
      <c r="AX11660" s="4"/>
      <c r="AY11660" s="4">
        <v>247136</v>
      </c>
      <c r="AZ11660" s="4">
        <v>442934</v>
      </c>
      <c r="BA11660" s="4" t="s">
        <v>32608</v>
      </c>
      <c r="BB11660" s="4" t="s">
        <v>32609</v>
      </c>
      <c r="BC11660" s="4">
        <v>40</v>
      </c>
    </row>
    <row r="11661" spans="45:55" x14ac:dyDescent="0.2">
      <c r="AS11661" s="4" t="s">
        <v>35773</v>
      </c>
      <c r="AT11661" s="4" t="s">
        <v>15613</v>
      </c>
      <c r="AU11661" s="4" t="s">
        <v>456</v>
      </c>
      <c r="AV11661" s="4" t="s">
        <v>799</v>
      </c>
      <c r="AW11661" s="4" t="s">
        <v>1259</v>
      </c>
      <c r="AX11661" s="4"/>
      <c r="AY11661" s="4">
        <v>246253</v>
      </c>
      <c r="AZ11661" s="4">
        <v>441824</v>
      </c>
      <c r="BA11661" s="4" t="s">
        <v>32613</v>
      </c>
      <c r="BB11661" s="4" t="s">
        <v>32614</v>
      </c>
      <c r="BC11661" s="4">
        <v>40</v>
      </c>
    </row>
    <row r="11662" spans="45:55" x14ac:dyDescent="0.2">
      <c r="AS11662" s="4" t="s">
        <v>35774</v>
      </c>
      <c r="AT11662" s="4" t="s">
        <v>15615</v>
      </c>
      <c r="AU11662" s="4" t="s">
        <v>456</v>
      </c>
      <c r="AV11662" s="4" t="s">
        <v>799</v>
      </c>
      <c r="AW11662" s="4" t="s">
        <v>1259</v>
      </c>
      <c r="AX11662" s="4"/>
      <c r="AY11662" s="4">
        <v>245560</v>
      </c>
      <c r="AZ11662" s="4">
        <v>443720</v>
      </c>
      <c r="BA11662" s="4" t="s">
        <v>32616</v>
      </c>
      <c r="BB11662" s="4" t="s">
        <v>32617</v>
      </c>
      <c r="BC11662" s="4">
        <v>40</v>
      </c>
    </row>
    <row r="11663" spans="45:55" x14ac:dyDescent="0.2">
      <c r="AS11663" s="4" t="s">
        <v>35775</v>
      </c>
      <c r="AT11663" s="4" t="s">
        <v>15617</v>
      </c>
      <c r="AU11663" s="4" t="s">
        <v>456</v>
      </c>
      <c r="AV11663" s="4" t="s">
        <v>799</v>
      </c>
      <c r="AW11663" s="4" t="s">
        <v>1259</v>
      </c>
      <c r="AX11663" s="4"/>
      <c r="AY11663" s="4">
        <v>247260</v>
      </c>
      <c r="AZ11663" s="4">
        <v>443450</v>
      </c>
      <c r="BA11663" s="4" t="s">
        <v>32619</v>
      </c>
      <c r="BB11663" s="4" t="s">
        <v>32620</v>
      </c>
      <c r="BC11663" s="4">
        <v>40</v>
      </c>
    </row>
    <row r="11664" spans="45:55" x14ac:dyDescent="0.2">
      <c r="AS11664" s="4" t="s">
        <v>35776</v>
      </c>
      <c r="AT11664" s="4" t="s">
        <v>15619</v>
      </c>
      <c r="AU11664" s="4" t="s">
        <v>456</v>
      </c>
      <c r="AV11664" s="4" t="s">
        <v>799</v>
      </c>
      <c r="AW11664" s="4" t="s">
        <v>1259</v>
      </c>
      <c r="AX11664" s="4"/>
      <c r="AY11664" s="4">
        <v>245757</v>
      </c>
      <c r="AZ11664" s="4">
        <v>441444</v>
      </c>
      <c r="BA11664" s="4" t="s">
        <v>32622</v>
      </c>
      <c r="BB11664" s="4" t="s">
        <v>32623</v>
      </c>
      <c r="BC11664" s="4">
        <v>40</v>
      </c>
    </row>
    <row r="11665" spans="45:55" x14ac:dyDescent="0.2">
      <c r="AS11665" s="4" t="s">
        <v>5385</v>
      </c>
      <c r="AT11665" s="4" t="s">
        <v>5386</v>
      </c>
      <c r="AU11665" s="4" t="s">
        <v>456</v>
      </c>
      <c r="AV11665" s="4" t="s">
        <v>798</v>
      </c>
      <c r="AW11665" s="4" t="s">
        <v>724</v>
      </c>
      <c r="AX11665" s="4"/>
      <c r="AY11665" s="4">
        <v>223300</v>
      </c>
      <c r="AZ11665" s="4">
        <v>459700</v>
      </c>
      <c r="BA11665" s="4" t="s">
        <v>30494</v>
      </c>
      <c r="BB11665" s="4" t="s">
        <v>30495</v>
      </c>
      <c r="BC11665" s="4">
        <v>40</v>
      </c>
    </row>
    <row r="11666" spans="45:55" x14ac:dyDescent="0.2">
      <c r="AS11666" s="4" t="s">
        <v>36163</v>
      </c>
      <c r="AT11666" s="4" t="s">
        <v>36164</v>
      </c>
      <c r="AU11666" s="4" t="s">
        <v>456</v>
      </c>
      <c r="AV11666" s="4" t="s">
        <v>35929</v>
      </c>
      <c r="AW11666" s="4" t="s">
        <v>724</v>
      </c>
      <c r="AX11666" s="4"/>
      <c r="AY11666" s="4">
        <v>223353</v>
      </c>
      <c r="AZ11666" s="4">
        <v>459944</v>
      </c>
      <c r="BA11666" s="4" t="s">
        <v>36165</v>
      </c>
      <c r="BB11666" s="4" t="s">
        <v>36166</v>
      </c>
      <c r="BC11666" s="4">
        <v>40</v>
      </c>
    </row>
    <row r="11667" spans="45:55" x14ac:dyDescent="0.2">
      <c r="AS11667" s="4" t="s">
        <v>36167</v>
      </c>
      <c r="AT11667" s="4" t="s">
        <v>36168</v>
      </c>
      <c r="AU11667" s="4" t="s">
        <v>456</v>
      </c>
      <c r="AV11667" s="4" t="s">
        <v>35929</v>
      </c>
      <c r="AW11667" s="4" t="s">
        <v>724</v>
      </c>
      <c r="AX11667" s="4"/>
      <c r="AY11667" s="4">
        <v>223085</v>
      </c>
      <c r="AZ11667" s="4">
        <v>459669</v>
      </c>
      <c r="BA11667" s="4" t="s">
        <v>36169</v>
      </c>
      <c r="BB11667" s="4" t="s">
        <v>36170</v>
      </c>
      <c r="BC11667" s="4">
        <v>40</v>
      </c>
    </row>
    <row r="11668" spans="45:55" x14ac:dyDescent="0.2">
      <c r="AS11668" s="4" t="s">
        <v>38294</v>
      </c>
      <c r="AT11668" s="4" t="s">
        <v>38295</v>
      </c>
      <c r="AU11668" s="4" t="s">
        <v>456</v>
      </c>
      <c r="AV11668" s="4" t="s">
        <v>798</v>
      </c>
      <c r="AW11668" s="4" t="s">
        <v>724</v>
      </c>
      <c r="AX11668" s="4"/>
      <c r="AY11668" s="4">
        <v>214337</v>
      </c>
      <c r="AZ11668" s="4">
        <v>441308</v>
      </c>
      <c r="BA11668" s="4" t="s">
        <v>38296</v>
      </c>
      <c r="BB11668" s="4" t="s">
        <v>38297</v>
      </c>
      <c r="BC11668" s="4">
        <v>40</v>
      </c>
    </row>
    <row r="11669" spans="45:55" x14ac:dyDescent="0.2">
      <c r="AS11669" s="4" t="s">
        <v>5387</v>
      </c>
      <c r="AT11669" s="4" t="s">
        <v>7192</v>
      </c>
      <c r="AU11669" s="4" t="s">
        <v>456</v>
      </c>
      <c r="AV11669" s="4" t="s">
        <v>798</v>
      </c>
      <c r="AW11669" s="4" t="s">
        <v>724</v>
      </c>
      <c r="AX11669" s="4"/>
      <c r="AY11669" s="4">
        <v>213382</v>
      </c>
      <c r="AZ11669" s="4">
        <v>442610</v>
      </c>
      <c r="BA11669" s="4" t="s">
        <v>30496</v>
      </c>
      <c r="BB11669" s="4" t="s">
        <v>30497</v>
      </c>
      <c r="BC11669" s="4">
        <v>40</v>
      </c>
    </row>
    <row r="11670" spans="45:55" x14ac:dyDescent="0.2">
      <c r="AS11670" s="4" t="s">
        <v>5388</v>
      </c>
      <c r="AT11670" s="4" t="s">
        <v>5389</v>
      </c>
      <c r="AU11670" s="4" t="s">
        <v>456</v>
      </c>
      <c r="AV11670" s="4" t="s">
        <v>798</v>
      </c>
      <c r="AW11670" s="4" t="s">
        <v>724</v>
      </c>
      <c r="AX11670" s="4"/>
      <c r="AY11670" s="4">
        <v>209691</v>
      </c>
      <c r="AZ11670" s="4">
        <v>443787</v>
      </c>
      <c r="BA11670" s="4" t="s">
        <v>30498</v>
      </c>
      <c r="BB11670" s="4" t="s">
        <v>30499</v>
      </c>
      <c r="BC11670" s="4">
        <v>40</v>
      </c>
    </row>
    <row r="11671" spans="45:55" x14ac:dyDescent="0.2">
      <c r="AS11671" s="4" t="s">
        <v>5390</v>
      </c>
      <c r="AT11671" s="4" t="s">
        <v>5391</v>
      </c>
      <c r="AU11671" s="4" t="s">
        <v>456</v>
      </c>
      <c r="AV11671" s="4" t="s">
        <v>798</v>
      </c>
      <c r="AW11671" s="4" t="s">
        <v>724</v>
      </c>
      <c r="AX11671" s="4"/>
      <c r="AY11671" s="4"/>
      <c r="AZ11671" s="4"/>
      <c r="BA11671" s="4"/>
      <c r="BB11671" s="4"/>
      <c r="BC11671" s="4">
        <v>40</v>
      </c>
    </row>
    <row r="11672" spans="45:55" x14ac:dyDescent="0.2">
      <c r="AS11672" s="4" t="s">
        <v>5392</v>
      </c>
      <c r="AT11672" s="4" t="s">
        <v>5393</v>
      </c>
      <c r="AU11672" s="4" t="s">
        <v>456</v>
      </c>
      <c r="AV11672" s="4" t="s">
        <v>798</v>
      </c>
      <c r="AW11672" s="4" t="s">
        <v>724</v>
      </c>
      <c r="AX11672" s="4"/>
      <c r="AY11672" s="4">
        <v>212046</v>
      </c>
      <c r="AZ11672" s="4">
        <v>443761</v>
      </c>
      <c r="BA11672" s="4" t="s">
        <v>30500</v>
      </c>
      <c r="BB11672" s="4" t="s">
        <v>30501</v>
      </c>
      <c r="BC11672" s="4">
        <v>40</v>
      </c>
    </row>
    <row r="11673" spans="45:55" x14ac:dyDescent="0.2">
      <c r="AS11673" s="4" t="s">
        <v>5394</v>
      </c>
      <c r="AT11673" s="4" t="s">
        <v>5395</v>
      </c>
      <c r="AU11673" s="4" t="s">
        <v>456</v>
      </c>
      <c r="AV11673" s="4" t="s">
        <v>798</v>
      </c>
      <c r="AW11673" s="4" t="s">
        <v>724</v>
      </c>
      <c r="AX11673" s="4"/>
      <c r="AY11673" s="4">
        <v>194619</v>
      </c>
      <c r="AZ11673" s="4">
        <v>441359</v>
      </c>
      <c r="BA11673" s="4" t="s">
        <v>30502</v>
      </c>
      <c r="BB11673" s="4" t="s">
        <v>30503</v>
      </c>
      <c r="BC11673" s="4">
        <v>40</v>
      </c>
    </row>
    <row r="11674" spans="45:55" x14ac:dyDescent="0.2">
      <c r="AS11674" s="4" t="s">
        <v>5396</v>
      </c>
      <c r="AT11674" s="4" t="s">
        <v>5397</v>
      </c>
      <c r="AU11674" s="4" t="s">
        <v>456</v>
      </c>
      <c r="AV11674" s="4" t="s">
        <v>798</v>
      </c>
      <c r="AW11674" s="4" t="s">
        <v>724</v>
      </c>
      <c r="AX11674" s="4"/>
      <c r="AY11674" s="4">
        <v>212094</v>
      </c>
      <c r="AZ11674" s="4">
        <v>442207</v>
      </c>
      <c r="BA11674" s="4" t="s">
        <v>29523</v>
      </c>
      <c r="BB11674" s="4" t="s">
        <v>30504</v>
      </c>
      <c r="BC11674" s="4">
        <v>40</v>
      </c>
    </row>
    <row r="11675" spans="45:55" x14ac:dyDescent="0.2">
      <c r="AS11675" s="4" t="s">
        <v>5398</v>
      </c>
      <c r="AT11675" s="4" t="s">
        <v>12546</v>
      </c>
      <c r="AU11675" s="4" t="s">
        <v>456</v>
      </c>
      <c r="AV11675" s="4" t="s">
        <v>21010</v>
      </c>
      <c r="AW11675" s="4" t="s">
        <v>724</v>
      </c>
      <c r="AX11675" s="4"/>
      <c r="AY11675" s="4">
        <v>238624</v>
      </c>
      <c r="AZ11675" s="4">
        <v>444273</v>
      </c>
      <c r="BA11675" s="4" t="s">
        <v>30505</v>
      </c>
      <c r="BB11675" s="4" t="s">
        <v>30506</v>
      </c>
      <c r="BC11675" s="4">
        <v>40</v>
      </c>
    </row>
    <row r="11676" spans="45:55" x14ac:dyDescent="0.2">
      <c r="AS11676" s="4" t="s">
        <v>5399</v>
      </c>
      <c r="AT11676" s="4" t="s">
        <v>21080</v>
      </c>
      <c r="AU11676" s="4" t="s">
        <v>456</v>
      </c>
      <c r="AV11676" s="4" t="s">
        <v>21010</v>
      </c>
      <c r="AW11676" s="4" t="s">
        <v>724</v>
      </c>
      <c r="AX11676" s="4"/>
      <c r="AY11676" s="4">
        <v>239350</v>
      </c>
      <c r="AZ11676" s="4">
        <v>444150</v>
      </c>
      <c r="BA11676" s="4" t="s">
        <v>30507</v>
      </c>
      <c r="BB11676" s="4" t="s">
        <v>30508</v>
      </c>
      <c r="BC11676" s="4">
        <v>40</v>
      </c>
    </row>
    <row r="11677" spans="45:55" x14ac:dyDescent="0.2">
      <c r="AS11677" s="4" t="s">
        <v>21081</v>
      </c>
      <c r="AT11677" s="4" t="s">
        <v>21082</v>
      </c>
      <c r="AU11677" s="4" t="s">
        <v>456</v>
      </c>
      <c r="AV11677" s="4" t="s">
        <v>21010</v>
      </c>
      <c r="AW11677" s="4" t="s">
        <v>724</v>
      </c>
      <c r="AX11677" s="4"/>
      <c r="AY11677" s="4">
        <v>237719</v>
      </c>
      <c r="AZ11677" s="4">
        <v>445025</v>
      </c>
      <c r="BA11677" s="4" t="s">
        <v>30509</v>
      </c>
      <c r="BB11677" s="4" t="s">
        <v>25119</v>
      </c>
      <c r="BC11677" s="4">
        <v>40</v>
      </c>
    </row>
    <row r="11678" spans="45:55" x14ac:dyDescent="0.2">
      <c r="AS11678" s="4" t="s">
        <v>21083</v>
      </c>
      <c r="AT11678" s="4" t="s">
        <v>21084</v>
      </c>
      <c r="AU11678" s="4" t="s">
        <v>456</v>
      </c>
      <c r="AV11678" s="4" t="s">
        <v>21010</v>
      </c>
      <c r="AW11678" s="4" t="s">
        <v>724</v>
      </c>
      <c r="AX11678" s="4"/>
      <c r="AY11678" s="4">
        <v>238819</v>
      </c>
      <c r="AZ11678" s="4">
        <v>443952</v>
      </c>
      <c r="BA11678" s="4" t="s">
        <v>30510</v>
      </c>
      <c r="BB11678" s="4" t="s">
        <v>30511</v>
      </c>
      <c r="BC11678" s="4">
        <v>40</v>
      </c>
    </row>
    <row r="11679" spans="45:55" x14ac:dyDescent="0.2">
      <c r="AS11679" s="4" t="s">
        <v>21085</v>
      </c>
      <c r="AT11679" s="4" t="s">
        <v>21086</v>
      </c>
      <c r="AU11679" s="4" t="s">
        <v>456</v>
      </c>
      <c r="AV11679" s="4" t="s">
        <v>21010</v>
      </c>
      <c r="AW11679" s="4" t="s">
        <v>724</v>
      </c>
      <c r="AX11679" s="4"/>
      <c r="AY11679" s="4">
        <v>237732</v>
      </c>
      <c r="AZ11679" s="4">
        <v>441753</v>
      </c>
      <c r="BA11679" s="4" t="s">
        <v>30512</v>
      </c>
      <c r="BB11679" s="4" t="s">
        <v>30513</v>
      </c>
      <c r="BC11679" s="4">
        <v>40</v>
      </c>
    </row>
    <row r="11680" spans="45:55" x14ac:dyDescent="0.2">
      <c r="AS11680" s="4" t="s">
        <v>5400</v>
      </c>
      <c r="AT11680" s="4" t="s">
        <v>5401</v>
      </c>
      <c r="AU11680" s="4" t="s">
        <v>456</v>
      </c>
      <c r="AV11680" s="4" t="s">
        <v>798</v>
      </c>
      <c r="AW11680" s="4" t="s">
        <v>724</v>
      </c>
      <c r="AX11680" s="4"/>
      <c r="AY11680" s="4">
        <v>238600</v>
      </c>
      <c r="AZ11680" s="4">
        <v>439000</v>
      </c>
      <c r="BA11680" s="4" t="s">
        <v>30514</v>
      </c>
      <c r="BB11680" s="4" t="s">
        <v>30515</v>
      </c>
      <c r="BC11680" s="4">
        <v>40</v>
      </c>
    </row>
    <row r="11681" spans="45:55" x14ac:dyDescent="0.2">
      <c r="AS11681" s="4" t="s">
        <v>32581</v>
      </c>
      <c r="AT11681" s="4" t="s">
        <v>15597</v>
      </c>
      <c r="AU11681" s="4" t="s">
        <v>456</v>
      </c>
      <c r="AV11681" s="4" t="s">
        <v>799</v>
      </c>
      <c r="AW11681" s="4" t="s">
        <v>724</v>
      </c>
      <c r="AX11681" s="4"/>
      <c r="AY11681" s="4">
        <v>246366</v>
      </c>
      <c r="AZ11681" s="4">
        <v>444563</v>
      </c>
      <c r="BA11681" s="4" t="s">
        <v>32582</v>
      </c>
      <c r="BB11681" s="4" t="s">
        <v>32583</v>
      </c>
      <c r="BC11681" s="4">
        <v>40</v>
      </c>
    </row>
    <row r="11682" spans="45:55" x14ac:dyDescent="0.2">
      <c r="AS11682" s="4" t="s">
        <v>32584</v>
      </c>
      <c r="AT11682" s="4" t="s">
        <v>32585</v>
      </c>
      <c r="AU11682" s="4" t="s">
        <v>456</v>
      </c>
      <c r="AV11682" s="4" t="s">
        <v>799</v>
      </c>
      <c r="AW11682" s="4" t="s">
        <v>724</v>
      </c>
      <c r="AX11682" s="4"/>
      <c r="AY11682" s="4">
        <v>246738</v>
      </c>
      <c r="AZ11682" s="4">
        <v>443660</v>
      </c>
      <c r="BA11682" s="4" t="s">
        <v>32586</v>
      </c>
      <c r="BB11682" s="4" t="s">
        <v>32587</v>
      </c>
      <c r="BC11682" s="4">
        <v>40</v>
      </c>
    </row>
    <row r="11683" spans="45:55" x14ac:dyDescent="0.2">
      <c r="AS11683" s="4" t="s">
        <v>32588</v>
      </c>
      <c r="AT11683" s="4" t="s">
        <v>32589</v>
      </c>
      <c r="AU11683" s="4" t="s">
        <v>456</v>
      </c>
      <c r="AV11683" s="4" t="s">
        <v>799</v>
      </c>
      <c r="AW11683" s="4" t="s">
        <v>724</v>
      </c>
      <c r="AX11683" s="4"/>
      <c r="AY11683" s="4">
        <v>247610</v>
      </c>
      <c r="AZ11683" s="4">
        <v>442560</v>
      </c>
      <c r="BA11683" s="4" t="s">
        <v>32590</v>
      </c>
      <c r="BB11683" s="4" t="s">
        <v>32591</v>
      </c>
      <c r="BC11683" s="4">
        <v>40</v>
      </c>
    </row>
    <row r="11684" spans="45:55" x14ac:dyDescent="0.2">
      <c r="AS11684" s="4" t="s">
        <v>32592</v>
      </c>
      <c r="AT11684" s="4" t="s">
        <v>32593</v>
      </c>
      <c r="AU11684" s="4" t="s">
        <v>456</v>
      </c>
      <c r="AV11684" s="4" t="s">
        <v>799</v>
      </c>
      <c r="AW11684" s="4" t="s">
        <v>724</v>
      </c>
      <c r="AX11684" s="4"/>
      <c r="AY11684" s="4">
        <v>245971</v>
      </c>
      <c r="AZ11684" s="4">
        <v>444895</v>
      </c>
      <c r="BA11684" s="4" t="s">
        <v>32594</v>
      </c>
      <c r="BB11684" s="4" t="s">
        <v>32595</v>
      </c>
      <c r="BC11684" s="4">
        <v>40</v>
      </c>
    </row>
    <row r="11685" spans="45:55" x14ac:dyDescent="0.2">
      <c r="AS11685" s="4" t="s">
        <v>5402</v>
      </c>
      <c r="AT11685" s="4" t="s">
        <v>5403</v>
      </c>
      <c r="AU11685" s="4" t="s">
        <v>456</v>
      </c>
      <c r="AV11685" s="4" t="s">
        <v>798</v>
      </c>
      <c r="AW11685" s="4" t="s">
        <v>724</v>
      </c>
      <c r="AX11685" s="4"/>
      <c r="AY11685" s="4">
        <v>217545</v>
      </c>
      <c r="AZ11685" s="4">
        <v>457150</v>
      </c>
      <c r="BA11685" s="4" t="s">
        <v>30516</v>
      </c>
      <c r="BB11685" s="4" t="s">
        <v>30517</v>
      </c>
      <c r="BC11685" s="4">
        <v>40</v>
      </c>
    </row>
    <row r="11686" spans="45:55" x14ac:dyDescent="0.2">
      <c r="AS11686" s="4" t="s">
        <v>5406</v>
      </c>
      <c r="AT11686" s="4" t="s">
        <v>5407</v>
      </c>
      <c r="AU11686" s="4" t="s">
        <v>456</v>
      </c>
      <c r="AV11686" s="4" t="s">
        <v>798</v>
      </c>
      <c r="AW11686" s="4" t="s">
        <v>1259</v>
      </c>
      <c r="AX11686" s="4"/>
      <c r="AY11686" s="4">
        <v>197272</v>
      </c>
      <c r="AZ11686" s="4">
        <v>442122</v>
      </c>
      <c r="BA11686" s="4" t="s">
        <v>30518</v>
      </c>
      <c r="BB11686" s="4" t="s">
        <v>30519</v>
      </c>
      <c r="BC11686" s="4">
        <v>40</v>
      </c>
    </row>
    <row r="11687" spans="45:55" x14ac:dyDescent="0.2">
      <c r="AS11687" s="4" t="s">
        <v>5408</v>
      </c>
      <c r="AT11687" s="4" t="s">
        <v>5407</v>
      </c>
      <c r="AU11687" s="4" t="s">
        <v>456</v>
      </c>
      <c r="AV11687" s="4" t="s">
        <v>798</v>
      </c>
      <c r="AW11687" s="4" t="s">
        <v>1259</v>
      </c>
      <c r="AX11687" s="4"/>
      <c r="AY11687" s="4">
        <v>197060</v>
      </c>
      <c r="AZ11687" s="4">
        <v>441762</v>
      </c>
      <c r="BA11687" s="4" t="s">
        <v>30520</v>
      </c>
      <c r="BB11687" s="4" t="s">
        <v>30521</v>
      </c>
      <c r="BC11687" s="4">
        <v>40</v>
      </c>
    </row>
    <row r="11688" spans="45:55" x14ac:dyDescent="0.2">
      <c r="AS11688" s="4" t="s">
        <v>5404</v>
      </c>
      <c r="AT11688" s="4" t="s">
        <v>5405</v>
      </c>
      <c r="AU11688" s="4" t="s">
        <v>456</v>
      </c>
      <c r="AV11688" s="4" t="s">
        <v>798</v>
      </c>
      <c r="AW11688" s="4" t="s">
        <v>724</v>
      </c>
      <c r="AX11688" s="4"/>
      <c r="AY11688" s="4">
        <v>242300</v>
      </c>
      <c r="AZ11688" s="4">
        <v>448600</v>
      </c>
      <c r="BA11688" s="4" t="s">
        <v>30522</v>
      </c>
      <c r="BB11688" s="4" t="s">
        <v>30523</v>
      </c>
      <c r="BC11688" s="4">
        <v>40</v>
      </c>
    </row>
    <row r="11689" spans="45:55" x14ac:dyDescent="0.2">
      <c r="AS11689" s="4" t="s">
        <v>5409</v>
      </c>
      <c r="AT11689" s="4" t="s">
        <v>5410</v>
      </c>
      <c r="AU11689" s="4" t="s">
        <v>456</v>
      </c>
      <c r="AV11689" s="4" t="s">
        <v>798</v>
      </c>
      <c r="AW11689" s="4" t="s">
        <v>724</v>
      </c>
      <c r="AX11689" s="4"/>
      <c r="AY11689" s="4">
        <v>213800</v>
      </c>
      <c r="AZ11689" s="4">
        <v>443200</v>
      </c>
      <c r="BA11689" s="4" t="s">
        <v>30524</v>
      </c>
      <c r="BB11689" s="4" t="s">
        <v>30525</v>
      </c>
      <c r="BC11689" s="4">
        <v>40</v>
      </c>
    </row>
    <row r="11690" spans="45:55" x14ac:dyDescent="0.2">
      <c r="AS11690" s="4" t="s">
        <v>5411</v>
      </c>
      <c r="AT11690" s="4" t="s">
        <v>5412</v>
      </c>
      <c r="AU11690" s="4" t="s">
        <v>456</v>
      </c>
      <c r="AV11690" s="4" t="s">
        <v>798</v>
      </c>
      <c r="AW11690" s="4" t="s">
        <v>724</v>
      </c>
      <c r="AX11690" s="4"/>
      <c r="AY11690" s="4">
        <v>214442</v>
      </c>
      <c r="AZ11690" s="4">
        <v>442783</v>
      </c>
      <c r="BA11690" s="4" t="s">
        <v>30526</v>
      </c>
      <c r="BB11690" s="4" t="s">
        <v>30527</v>
      </c>
      <c r="BC11690" s="4">
        <v>40</v>
      </c>
    </row>
    <row r="11691" spans="45:55" x14ac:dyDescent="0.2">
      <c r="AS11691" s="4" t="s">
        <v>5413</v>
      </c>
      <c r="AT11691" s="4" t="s">
        <v>5414</v>
      </c>
      <c r="AU11691" s="4" t="s">
        <v>456</v>
      </c>
      <c r="AV11691" s="4" t="s">
        <v>798</v>
      </c>
      <c r="AW11691" s="4" t="s">
        <v>724</v>
      </c>
      <c r="AX11691" s="4"/>
      <c r="AY11691" s="4">
        <v>214600</v>
      </c>
      <c r="AZ11691" s="4">
        <v>443184</v>
      </c>
      <c r="BA11691" s="4" t="s">
        <v>30528</v>
      </c>
      <c r="BB11691" s="4" t="s">
        <v>30529</v>
      </c>
      <c r="BC11691" s="4">
        <v>40</v>
      </c>
    </row>
    <row r="11692" spans="45:55" x14ac:dyDescent="0.2">
      <c r="AS11692" s="4" t="s">
        <v>5415</v>
      </c>
      <c r="AT11692" s="4" t="s">
        <v>5416</v>
      </c>
      <c r="AU11692" s="4" t="s">
        <v>456</v>
      </c>
      <c r="AV11692" s="4" t="s">
        <v>798</v>
      </c>
      <c r="AW11692" s="4" t="s">
        <v>724</v>
      </c>
      <c r="AX11692" s="4"/>
      <c r="AY11692" s="4">
        <v>213200</v>
      </c>
      <c r="AZ11692" s="4">
        <v>446009</v>
      </c>
      <c r="BA11692" s="4" t="s">
        <v>30530</v>
      </c>
      <c r="BB11692" s="4" t="s">
        <v>30531</v>
      </c>
      <c r="BC11692" s="4">
        <v>40</v>
      </c>
    </row>
    <row r="11693" spans="45:55" x14ac:dyDescent="0.2">
      <c r="AS11693" s="4" t="s">
        <v>5417</v>
      </c>
      <c r="AT11693" s="4" t="s">
        <v>5418</v>
      </c>
      <c r="AU11693" s="4" t="s">
        <v>456</v>
      </c>
      <c r="AV11693" s="4" t="s">
        <v>798</v>
      </c>
      <c r="AW11693" s="4" t="s">
        <v>724</v>
      </c>
      <c r="AX11693" s="4"/>
      <c r="AY11693" s="4">
        <v>256500</v>
      </c>
      <c r="AZ11693" s="4">
        <v>463800</v>
      </c>
      <c r="BA11693" s="4" t="s">
        <v>30532</v>
      </c>
      <c r="BB11693" s="4" t="s">
        <v>30533</v>
      </c>
      <c r="BC11693" s="4">
        <v>40</v>
      </c>
    </row>
    <row r="11694" spans="45:55" x14ac:dyDescent="0.2">
      <c r="AS11694" s="4" t="s">
        <v>5419</v>
      </c>
      <c r="AT11694" s="4" t="s">
        <v>5420</v>
      </c>
      <c r="AU11694" s="4" t="s">
        <v>456</v>
      </c>
      <c r="AV11694" s="4" t="s">
        <v>798</v>
      </c>
      <c r="AW11694" s="4" t="s">
        <v>724</v>
      </c>
      <c r="AX11694" s="4"/>
      <c r="AY11694" s="4">
        <v>200400</v>
      </c>
      <c r="AZ11694" s="4">
        <v>443800</v>
      </c>
      <c r="BA11694" s="4" t="s">
        <v>30534</v>
      </c>
      <c r="BB11694" s="4" t="s">
        <v>30535</v>
      </c>
      <c r="BC11694" s="4">
        <v>40</v>
      </c>
    </row>
    <row r="11695" spans="45:55" x14ac:dyDescent="0.2">
      <c r="AS11695" s="4" t="s">
        <v>5421</v>
      </c>
      <c r="AT11695" s="4" t="s">
        <v>5422</v>
      </c>
      <c r="AU11695" s="4" t="s">
        <v>456</v>
      </c>
      <c r="AV11695" s="4" t="s">
        <v>798</v>
      </c>
      <c r="AW11695" s="4" t="s">
        <v>724</v>
      </c>
      <c r="AX11695" s="4"/>
      <c r="AY11695" s="4">
        <v>197216</v>
      </c>
      <c r="AZ11695" s="4">
        <v>442270</v>
      </c>
      <c r="BA11695" s="4" t="s">
        <v>30536</v>
      </c>
      <c r="BB11695" s="4" t="s">
        <v>30537</v>
      </c>
      <c r="BC11695" s="4">
        <v>40</v>
      </c>
    </row>
    <row r="11696" spans="45:55" x14ac:dyDescent="0.2">
      <c r="AS11696" s="4" t="s">
        <v>5423</v>
      </c>
      <c r="AT11696" s="4" t="s">
        <v>5424</v>
      </c>
      <c r="AU11696" s="4" t="s">
        <v>456</v>
      </c>
      <c r="AV11696" s="4" t="s">
        <v>798</v>
      </c>
      <c r="AW11696" s="4" t="s">
        <v>724</v>
      </c>
      <c r="AX11696" s="4"/>
      <c r="AY11696" s="4">
        <v>196800</v>
      </c>
      <c r="AZ11696" s="4">
        <v>441300</v>
      </c>
      <c r="BA11696" s="4" t="s">
        <v>30538</v>
      </c>
      <c r="BB11696" s="4" t="s">
        <v>30539</v>
      </c>
      <c r="BC11696" s="4">
        <v>40</v>
      </c>
    </row>
    <row r="11697" spans="45:55" x14ac:dyDescent="0.2">
      <c r="AS11697" s="4" t="s">
        <v>5425</v>
      </c>
      <c r="AT11697" s="4" t="s">
        <v>5426</v>
      </c>
      <c r="AU11697" s="4" t="s">
        <v>456</v>
      </c>
      <c r="AV11697" s="4" t="s">
        <v>798</v>
      </c>
      <c r="AW11697" s="4" t="s">
        <v>724</v>
      </c>
      <c r="AX11697" s="4"/>
      <c r="AY11697" s="4">
        <v>235750</v>
      </c>
      <c r="AZ11697" s="4">
        <v>465600</v>
      </c>
      <c r="BA11697" s="4" t="s">
        <v>30540</v>
      </c>
      <c r="BB11697" s="4" t="s">
        <v>30541</v>
      </c>
      <c r="BC11697" s="4">
        <v>40</v>
      </c>
    </row>
    <row r="11698" spans="45:55" x14ac:dyDescent="0.2">
      <c r="AS11698" s="4" t="s">
        <v>5427</v>
      </c>
      <c r="AT11698" s="4" t="s">
        <v>5428</v>
      </c>
      <c r="AU11698" s="4" t="s">
        <v>456</v>
      </c>
      <c r="AV11698" s="4" t="s">
        <v>798</v>
      </c>
      <c r="AW11698" s="4" t="s">
        <v>724</v>
      </c>
      <c r="AX11698" s="4"/>
      <c r="AY11698" s="4">
        <v>252447</v>
      </c>
      <c r="AZ11698" s="4">
        <v>442643</v>
      </c>
      <c r="BA11698" s="4" t="s">
        <v>30542</v>
      </c>
      <c r="BB11698" s="4" t="s">
        <v>30543</v>
      </c>
      <c r="BC11698" s="4">
        <v>40</v>
      </c>
    </row>
    <row r="11699" spans="45:55" x14ac:dyDescent="0.2">
      <c r="AS11699" s="4" t="s">
        <v>5429</v>
      </c>
      <c r="AT11699" s="4" t="s">
        <v>5430</v>
      </c>
      <c r="AU11699" s="4" t="s">
        <v>456</v>
      </c>
      <c r="AV11699" s="4" t="s">
        <v>798</v>
      </c>
      <c r="AW11699" s="4" t="s">
        <v>724</v>
      </c>
      <c r="AX11699" s="4"/>
      <c r="AY11699" s="4">
        <v>248100</v>
      </c>
      <c r="AZ11699" s="4">
        <v>445000</v>
      </c>
      <c r="BA11699" s="4" t="s">
        <v>30544</v>
      </c>
      <c r="BB11699" s="4" t="s">
        <v>30545</v>
      </c>
      <c r="BC11699" s="4">
        <v>40</v>
      </c>
    </row>
    <row r="11700" spans="45:55" x14ac:dyDescent="0.2">
      <c r="AS11700" s="4" t="s">
        <v>5431</v>
      </c>
      <c r="AT11700" s="4" t="s">
        <v>5432</v>
      </c>
      <c r="AU11700" s="4" t="s">
        <v>456</v>
      </c>
      <c r="AV11700" s="4" t="s">
        <v>798</v>
      </c>
      <c r="AW11700" s="4" t="s">
        <v>724</v>
      </c>
      <c r="AX11700" s="4"/>
      <c r="AY11700" s="4">
        <v>249169</v>
      </c>
      <c r="AZ11700" s="4">
        <v>444069</v>
      </c>
      <c r="BA11700" s="4" t="s">
        <v>30546</v>
      </c>
      <c r="BB11700" s="4" t="s">
        <v>30547</v>
      </c>
      <c r="BC11700" s="4">
        <v>40</v>
      </c>
    </row>
    <row r="11701" spans="45:55" x14ac:dyDescent="0.2">
      <c r="AS11701" s="4" t="s">
        <v>5433</v>
      </c>
      <c r="AT11701" s="4" t="s">
        <v>5434</v>
      </c>
      <c r="AU11701" s="4" t="s">
        <v>456</v>
      </c>
      <c r="AV11701" s="4" t="s">
        <v>798</v>
      </c>
      <c r="AW11701" s="4" t="s">
        <v>724</v>
      </c>
      <c r="AX11701" s="4"/>
      <c r="AY11701" s="4">
        <v>211000</v>
      </c>
      <c r="AZ11701" s="4">
        <v>431450</v>
      </c>
      <c r="BA11701" s="4" t="s">
        <v>30548</v>
      </c>
      <c r="BB11701" s="4" t="s">
        <v>30549</v>
      </c>
      <c r="BC11701" s="4">
        <v>40</v>
      </c>
    </row>
    <row r="11702" spans="45:55" x14ac:dyDescent="0.2">
      <c r="AS11702" s="4" t="s">
        <v>5435</v>
      </c>
      <c r="AT11702" s="4" t="s">
        <v>5436</v>
      </c>
      <c r="AU11702" s="4" t="s">
        <v>456</v>
      </c>
      <c r="AV11702" s="4" t="s">
        <v>798</v>
      </c>
      <c r="AW11702" s="4" t="s">
        <v>724</v>
      </c>
      <c r="AX11702" s="4"/>
      <c r="AY11702" s="4">
        <v>237882</v>
      </c>
      <c r="AZ11702" s="4">
        <v>463768</v>
      </c>
      <c r="BA11702" s="4" t="s">
        <v>30550</v>
      </c>
      <c r="BB11702" s="4" t="s">
        <v>30551</v>
      </c>
      <c r="BC11702" s="4">
        <v>40</v>
      </c>
    </row>
    <row r="11703" spans="45:55" x14ac:dyDescent="0.2">
      <c r="AS11703" s="4" t="s">
        <v>5437</v>
      </c>
      <c r="AT11703" s="4" t="s">
        <v>5438</v>
      </c>
      <c r="AU11703" s="4" t="s">
        <v>456</v>
      </c>
      <c r="AV11703" s="4" t="s">
        <v>798</v>
      </c>
      <c r="AW11703" s="4" t="s">
        <v>724</v>
      </c>
      <c r="AX11703" s="4"/>
      <c r="AY11703" s="4">
        <v>213746</v>
      </c>
      <c r="AZ11703" s="4">
        <v>456242</v>
      </c>
      <c r="BA11703" s="4" t="s">
        <v>30552</v>
      </c>
      <c r="BB11703" s="4" t="s">
        <v>30553</v>
      </c>
      <c r="BC11703" s="4">
        <v>40</v>
      </c>
    </row>
    <row r="11704" spans="45:55" x14ac:dyDescent="0.2">
      <c r="AS11704" s="4" t="s">
        <v>5439</v>
      </c>
      <c r="AT11704" s="4" t="s">
        <v>5438</v>
      </c>
      <c r="AU11704" s="4" t="s">
        <v>456</v>
      </c>
      <c r="AV11704" s="4" t="s">
        <v>798</v>
      </c>
      <c r="AW11704" s="4" t="s">
        <v>724</v>
      </c>
      <c r="AX11704" s="4"/>
      <c r="AY11704" s="4">
        <v>214116</v>
      </c>
      <c r="AZ11704" s="4">
        <v>456465</v>
      </c>
      <c r="BA11704" s="4" t="s">
        <v>30554</v>
      </c>
      <c r="BB11704" s="4" t="s">
        <v>30555</v>
      </c>
      <c r="BC11704" s="4">
        <v>40</v>
      </c>
    </row>
    <row r="11705" spans="45:55" x14ac:dyDescent="0.2">
      <c r="AS11705" s="4" t="s">
        <v>5440</v>
      </c>
      <c r="AT11705" s="4" t="s">
        <v>5438</v>
      </c>
      <c r="AU11705" s="4" t="s">
        <v>456</v>
      </c>
      <c r="AV11705" s="4" t="s">
        <v>798</v>
      </c>
      <c r="AW11705" s="4" t="s">
        <v>724</v>
      </c>
      <c r="AX11705" s="4"/>
      <c r="AY11705" s="4">
        <v>214396</v>
      </c>
      <c r="AZ11705" s="4">
        <v>456433</v>
      </c>
      <c r="BA11705" s="4" t="s">
        <v>30556</v>
      </c>
      <c r="BB11705" s="4" t="s">
        <v>30557</v>
      </c>
      <c r="BC11705" s="4">
        <v>40</v>
      </c>
    </row>
    <row r="11706" spans="45:55" x14ac:dyDescent="0.2">
      <c r="AS11706" s="4" t="s">
        <v>5441</v>
      </c>
      <c r="AT11706" s="4" t="s">
        <v>5442</v>
      </c>
      <c r="AU11706" s="4" t="s">
        <v>456</v>
      </c>
      <c r="AV11706" s="4" t="s">
        <v>798</v>
      </c>
      <c r="AW11706" s="4" t="s">
        <v>724</v>
      </c>
      <c r="AX11706" s="4"/>
      <c r="AY11706" s="4">
        <v>252160</v>
      </c>
      <c r="AZ11706" s="4">
        <v>463240</v>
      </c>
      <c r="BA11706" s="4" t="s">
        <v>30558</v>
      </c>
      <c r="BB11706" s="4" t="s">
        <v>30559</v>
      </c>
      <c r="BC11706" s="4">
        <v>40</v>
      </c>
    </row>
    <row r="11707" spans="45:55" x14ac:dyDescent="0.2">
      <c r="AS11707" s="4" t="s">
        <v>5443</v>
      </c>
      <c r="AT11707" s="4" t="s">
        <v>5444</v>
      </c>
      <c r="AU11707" s="4" t="s">
        <v>456</v>
      </c>
      <c r="AV11707" s="4" t="s">
        <v>806</v>
      </c>
      <c r="AW11707" s="4" t="s">
        <v>724</v>
      </c>
      <c r="AX11707" s="4"/>
      <c r="AY11707" s="4">
        <v>215146</v>
      </c>
      <c r="AZ11707" s="4">
        <v>462581</v>
      </c>
      <c r="BA11707" s="4" t="s">
        <v>30560</v>
      </c>
      <c r="BB11707" s="4" t="s">
        <v>30561</v>
      </c>
      <c r="BC11707" s="4">
        <v>40</v>
      </c>
    </row>
    <row r="11708" spans="45:55" x14ac:dyDescent="0.2">
      <c r="AS11708" s="4" t="s">
        <v>5445</v>
      </c>
      <c r="AT11708" s="4" t="s">
        <v>5446</v>
      </c>
      <c r="AU11708" s="4" t="s">
        <v>456</v>
      </c>
      <c r="AV11708" s="4" t="s">
        <v>806</v>
      </c>
      <c r="AW11708" s="4" t="s">
        <v>724</v>
      </c>
      <c r="AX11708" s="4"/>
      <c r="AY11708" s="4">
        <v>215139</v>
      </c>
      <c r="AZ11708" s="4">
        <v>462609</v>
      </c>
      <c r="BA11708" s="4" t="s">
        <v>30562</v>
      </c>
      <c r="BB11708" s="4" t="s">
        <v>30563</v>
      </c>
      <c r="BC11708" s="4">
        <v>40</v>
      </c>
    </row>
    <row r="11709" spans="45:55" x14ac:dyDescent="0.2">
      <c r="AS11709" s="4" t="s">
        <v>5447</v>
      </c>
      <c r="AT11709" s="4" t="s">
        <v>5448</v>
      </c>
      <c r="AU11709" s="4" t="s">
        <v>456</v>
      </c>
      <c r="AV11709" s="4" t="s">
        <v>806</v>
      </c>
      <c r="AW11709" s="4" t="s">
        <v>724</v>
      </c>
      <c r="AX11709" s="4"/>
      <c r="AY11709" s="4">
        <v>215113</v>
      </c>
      <c r="AZ11709" s="4">
        <v>462594</v>
      </c>
      <c r="BA11709" s="4" t="s">
        <v>30564</v>
      </c>
      <c r="BB11709" s="4" t="s">
        <v>30565</v>
      </c>
      <c r="BC11709" s="4">
        <v>40</v>
      </c>
    </row>
    <row r="11710" spans="45:55" x14ac:dyDescent="0.2">
      <c r="AS11710" s="4" t="s">
        <v>5449</v>
      </c>
      <c r="AT11710" s="4" t="s">
        <v>5450</v>
      </c>
      <c r="AU11710" s="4" t="s">
        <v>456</v>
      </c>
      <c r="AV11710" s="4" t="s">
        <v>806</v>
      </c>
      <c r="AW11710" s="4" t="s">
        <v>724</v>
      </c>
      <c r="AX11710" s="4"/>
      <c r="AY11710" s="4">
        <v>215105</v>
      </c>
      <c r="AZ11710" s="4">
        <v>462615</v>
      </c>
      <c r="BA11710" s="4" t="s">
        <v>30566</v>
      </c>
      <c r="BB11710" s="4" t="s">
        <v>23891</v>
      </c>
      <c r="BC11710" s="4">
        <v>40</v>
      </c>
    </row>
    <row r="11711" spans="45:55" x14ac:dyDescent="0.2">
      <c r="AS11711" s="4" t="s">
        <v>5451</v>
      </c>
      <c r="AT11711" s="4" t="s">
        <v>38298</v>
      </c>
      <c r="AU11711" s="4" t="s">
        <v>456</v>
      </c>
      <c r="AV11711" s="4" t="s">
        <v>21516</v>
      </c>
      <c r="AW11711" s="4" t="s">
        <v>724</v>
      </c>
      <c r="AX11711" s="4"/>
      <c r="AY11711" s="4">
        <v>187904</v>
      </c>
      <c r="AZ11711" s="4">
        <v>446765</v>
      </c>
      <c r="BA11711" s="4" t="s">
        <v>38299</v>
      </c>
      <c r="BB11711" s="4" t="s">
        <v>38300</v>
      </c>
      <c r="BC11711" s="4">
        <v>40</v>
      </c>
    </row>
    <row r="11712" spans="45:55" x14ac:dyDescent="0.2">
      <c r="AS11712" s="4" t="s">
        <v>14255</v>
      </c>
      <c r="AT11712" s="4" t="s">
        <v>14256</v>
      </c>
      <c r="AU11712" s="4" t="s">
        <v>463</v>
      </c>
      <c r="AV11712" s="4" t="s">
        <v>797</v>
      </c>
      <c r="AW11712" s="4" t="s">
        <v>701</v>
      </c>
      <c r="AX11712" s="4"/>
      <c r="AY11712" s="4"/>
      <c r="AZ11712" s="4"/>
      <c r="BA11712" s="4"/>
      <c r="BB11712" s="4"/>
      <c r="BC11712" s="4">
        <v>40</v>
      </c>
    </row>
    <row r="11713" spans="45:55" x14ac:dyDescent="0.2">
      <c r="AS11713" s="4" t="s">
        <v>5452</v>
      </c>
      <c r="AT11713" s="4" t="s">
        <v>5453</v>
      </c>
      <c r="AU11713" s="4" t="s">
        <v>456</v>
      </c>
      <c r="AV11713" s="4" t="s">
        <v>798</v>
      </c>
      <c r="AW11713" s="4" t="s">
        <v>724</v>
      </c>
      <c r="AX11713" s="4"/>
      <c r="AY11713" s="4">
        <v>224645</v>
      </c>
      <c r="AZ11713" s="4">
        <v>457204</v>
      </c>
      <c r="BA11713" s="4" t="s">
        <v>30567</v>
      </c>
      <c r="BB11713" s="4" t="s">
        <v>30568</v>
      </c>
      <c r="BC11713" s="4">
        <v>40</v>
      </c>
    </row>
    <row r="11714" spans="45:55" x14ac:dyDescent="0.2">
      <c r="AS11714" s="4" t="s">
        <v>5454</v>
      </c>
      <c r="AT11714" s="4" t="s">
        <v>5455</v>
      </c>
      <c r="AU11714" s="4" t="s">
        <v>456</v>
      </c>
      <c r="AV11714" s="4" t="s">
        <v>798</v>
      </c>
      <c r="AW11714" s="4" t="s">
        <v>724</v>
      </c>
      <c r="AX11714" s="4"/>
      <c r="AY11714" s="4">
        <v>245863</v>
      </c>
      <c r="AZ11714" s="4">
        <v>436290</v>
      </c>
      <c r="BA11714" s="4" t="s">
        <v>30569</v>
      </c>
      <c r="BB11714" s="4" t="s">
        <v>30570</v>
      </c>
      <c r="BC11714" s="4">
        <v>40</v>
      </c>
    </row>
    <row r="11715" spans="45:55" x14ac:dyDescent="0.2">
      <c r="AS11715" s="4" t="s">
        <v>32596</v>
      </c>
      <c r="AT11715" s="4" t="s">
        <v>32461</v>
      </c>
      <c r="AU11715" s="4" t="s">
        <v>456</v>
      </c>
      <c r="AV11715" s="4" t="s">
        <v>21516</v>
      </c>
      <c r="AW11715" s="4" t="s">
        <v>724</v>
      </c>
      <c r="AX11715" s="4"/>
      <c r="AY11715" s="4">
        <v>245891</v>
      </c>
      <c r="AZ11715" s="4">
        <v>436275</v>
      </c>
      <c r="BA11715" s="4" t="s">
        <v>32597</v>
      </c>
      <c r="BB11715" s="4" t="s">
        <v>32598</v>
      </c>
      <c r="BC11715" s="4">
        <v>40</v>
      </c>
    </row>
    <row r="11716" spans="45:55" x14ac:dyDescent="0.2">
      <c r="AS11716" s="4" t="s">
        <v>5456</v>
      </c>
      <c r="AT11716" s="4" t="s">
        <v>5457</v>
      </c>
      <c r="AU11716" s="4" t="s">
        <v>456</v>
      </c>
      <c r="AV11716" s="4" t="s">
        <v>798</v>
      </c>
      <c r="AW11716" s="4" t="s">
        <v>724</v>
      </c>
      <c r="AX11716" s="4"/>
      <c r="AY11716" s="4">
        <v>196600</v>
      </c>
      <c r="AZ11716" s="4">
        <v>440627</v>
      </c>
      <c r="BA11716" s="4" t="s">
        <v>30571</v>
      </c>
      <c r="BB11716" s="4" t="s">
        <v>30572</v>
      </c>
      <c r="BC11716" s="4">
        <v>40</v>
      </c>
    </row>
    <row r="11717" spans="45:55" x14ac:dyDescent="0.2">
      <c r="AS11717" s="4" t="s">
        <v>5458</v>
      </c>
      <c r="AT11717" s="4" t="s">
        <v>5459</v>
      </c>
      <c r="AU11717" s="4" t="s">
        <v>456</v>
      </c>
      <c r="AV11717" s="4" t="s">
        <v>798</v>
      </c>
      <c r="AW11717" s="4" t="s">
        <v>724</v>
      </c>
      <c r="AX11717" s="4"/>
      <c r="AY11717" s="4">
        <v>196178</v>
      </c>
      <c r="AZ11717" s="4">
        <v>442497</v>
      </c>
      <c r="BA11717" s="4" t="s">
        <v>30573</v>
      </c>
      <c r="BB11717" s="4" t="s">
        <v>30574</v>
      </c>
      <c r="BC11717" s="4">
        <v>40</v>
      </c>
    </row>
    <row r="11718" spans="45:55" x14ac:dyDescent="0.2">
      <c r="AS11718" s="4" t="s">
        <v>5460</v>
      </c>
      <c r="AT11718" s="4" t="s">
        <v>5461</v>
      </c>
      <c r="AU11718" s="4" t="s">
        <v>456</v>
      </c>
      <c r="AV11718" s="4" t="s">
        <v>798</v>
      </c>
      <c r="AW11718" s="4" t="s">
        <v>724</v>
      </c>
      <c r="AX11718" s="4"/>
      <c r="AY11718" s="4">
        <v>196123</v>
      </c>
      <c r="AZ11718" s="4">
        <v>440893</v>
      </c>
      <c r="BA11718" s="4" t="s">
        <v>30575</v>
      </c>
      <c r="BB11718" s="4" t="s">
        <v>30576</v>
      </c>
      <c r="BC11718" s="4">
        <v>40</v>
      </c>
    </row>
    <row r="11719" spans="45:55" x14ac:dyDescent="0.2">
      <c r="AS11719" s="4" t="s">
        <v>5462</v>
      </c>
      <c r="AT11719" s="4" t="s">
        <v>5463</v>
      </c>
      <c r="AU11719" s="4" t="s">
        <v>456</v>
      </c>
      <c r="AV11719" s="4" t="s">
        <v>798</v>
      </c>
      <c r="AW11719" s="4" t="s">
        <v>724</v>
      </c>
      <c r="AX11719" s="4"/>
      <c r="AY11719" s="4">
        <v>196154</v>
      </c>
      <c r="AZ11719" s="4">
        <v>440470</v>
      </c>
      <c r="BA11719" s="4" t="s">
        <v>30577</v>
      </c>
      <c r="BB11719" s="4" t="s">
        <v>30578</v>
      </c>
      <c r="BC11719" s="4">
        <v>40</v>
      </c>
    </row>
    <row r="11720" spans="45:55" x14ac:dyDescent="0.2">
      <c r="AS11720" s="4" t="s">
        <v>5464</v>
      </c>
      <c r="AT11720" s="4" t="s">
        <v>5465</v>
      </c>
      <c r="AU11720" s="4" t="s">
        <v>456</v>
      </c>
      <c r="AV11720" s="4" t="s">
        <v>798</v>
      </c>
      <c r="AW11720" s="4" t="s">
        <v>724</v>
      </c>
      <c r="AX11720" s="4"/>
      <c r="AY11720" s="4">
        <v>195663</v>
      </c>
      <c r="AZ11720" s="4">
        <v>440764</v>
      </c>
      <c r="BA11720" s="4" t="s">
        <v>30579</v>
      </c>
      <c r="BB11720" s="4" t="s">
        <v>30448</v>
      </c>
      <c r="BC11720" s="4">
        <v>40</v>
      </c>
    </row>
    <row r="11721" spans="45:55" x14ac:dyDescent="0.2">
      <c r="AS11721" s="4" t="s">
        <v>5466</v>
      </c>
      <c r="AT11721" s="4" t="s">
        <v>5467</v>
      </c>
      <c r="AU11721" s="4" t="s">
        <v>456</v>
      </c>
      <c r="AV11721" s="4" t="s">
        <v>798</v>
      </c>
      <c r="AW11721" s="4" t="s">
        <v>724</v>
      </c>
      <c r="AX11721" s="4"/>
      <c r="AY11721" s="4">
        <v>195299</v>
      </c>
      <c r="AZ11721" s="4">
        <v>440972</v>
      </c>
      <c r="BA11721" s="4" t="s">
        <v>29363</v>
      </c>
      <c r="BB11721" s="4" t="s">
        <v>30580</v>
      </c>
      <c r="BC11721" s="4">
        <v>40</v>
      </c>
    </row>
    <row r="11722" spans="45:55" x14ac:dyDescent="0.2">
      <c r="AS11722" s="4" t="s">
        <v>5468</v>
      </c>
      <c r="AT11722" s="4" t="s">
        <v>5469</v>
      </c>
      <c r="AU11722" s="4" t="s">
        <v>456</v>
      </c>
      <c r="AV11722" s="4" t="s">
        <v>798</v>
      </c>
      <c r="AW11722" s="4" t="s">
        <v>724</v>
      </c>
      <c r="AX11722" s="4"/>
      <c r="AY11722" s="4">
        <v>194666</v>
      </c>
      <c r="AZ11722" s="4">
        <v>440798</v>
      </c>
      <c r="BA11722" s="4" t="s">
        <v>30581</v>
      </c>
      <c r="BB11722" s="4" t="s">
        <v>30582</v>
      </c>
      <c r="BC11722" s="4">
        <v>40</v>
      </c>
    </row>
    <row r="11723" spans="45:55" x14ac:dyDescent="0.2">
      <c r="AS11723" s="4" t="s">
        <v>5470</v>
      </c>
      <c r="AT11723" s="4" t="s">
        <v>5471</v>
      </c>
      <c r="AU11723" s="4" t="s">
        <v>456</v>
      </c>
      <c r="AV11723" s="4" t="s">
        <v>798</v>
      </c>
      <c r="AW11723" s="4" t="s">
        <v>724</v>
      </c>
      <c r="AX11723" s="4"/>
      <c r="AY11723" s="4">
        <v>195979</v>
      </c>
      <c r="AZ11723" s="4">
        <v>441720</v>
      </c>
      <c r="BA11723" s="4" t="s">
        <v>30583</v>
      </c>
      <c r="BB11723" s="4" t="s">
        <v>30584</v>
      </c>
      <c r="BC11723" s="4">
        <v>40</v>
      </c>
    </row>
    <row r="11724" spans="45:55" x14ac:dyDescent="0.2">
      <c r="AS11724" s="4" t="s">
        <v>5472</v>
      </c>
      <c r="AT11724" s="4" t="s">
        <v>5473</v>
      </c>
      <c r="AU11724" s="4" t="s">
        <v>456</v>
      </c>
      <c r="AV11724" s="4" t="s">
        <v>798</v>
      </c>
      <c r="AW11724" s="4" t="s">
        <v>724</v>
      </c>
      <c r="AX11724" s="4"/>
      <c r="AY11724" s="4">
        <v>196087</v>
      </c>
      <c r="AZ11724" s="4">
        <v>440967</v>
      </c>
      <c r="BA11724" s="4" t="s">
        <v>30585</v>
      </c>
      <c r="BB11724" s="4" t="s">
        <v>30586</v>
      </c>
      <c r="BC11724" s="4">
        <v>40</v>
      </c>
    </row>
    <row r="11725" spans="45:55" x14ac:dyDescent="0.2">
      <c r="AS11725" s="4" t="s">
        <v>5474</v>
      </c>
      <c r="AT11725" s="4" t="s">
        <v>5475</v>
      </c>
      <c r="AU11725" s="4" t="s">
        <v>456</v>
      </c>
      <c r="AV11725" s="4" t="s">
        <v>798</v>
      </c>
      <c r="AW11725" s="4" t="s">
        <v>724</v>
      </c>
      <c r="AX11725" s="4"/>
      <c r="AY11725" s="4">
        <v>194926</v>
      </c>
      <c r="AZ11725" s="4">
        <v>439907</v>
      </c>
      <c r="BA11725" s="4" t="s">
        <v>30372</v>
      </c>
      <c r="BB11725" s="4" t="s">
        <v>30587</v>
      </c>
      <c r="BC11725" s="4">
        <v>40</v>
      </c>
    </row>
    <row r="11726" spans="45:55" x14ac:dyDescent="0.2">
      <c r="AS11726" s="4" t="s">
        <v>5476</v>
      </c>
      <c r="AT11726" s="4" t="s">
        <v>5477</v>
      </c>
      <c r="AU11726" s="4" t="s">
        <v>456</v>
      </c>
      <c r="AV11726" s="4" t="s">
        <v>798</v>
      </c>
      <c r="AW11726" s="4" t="s">
        <v>724</v>
      </c>
      <c r="AX11726" s="4"/>
      <c r="AY11726" s="4">
        <v>194595</v>
      </c>
      <c r="AZ11726" s="4">
        <v>440820</v>
      </c>
      <c r="BA11726" s="4" t="s">
        <v>30588</v>
      </c>
      <c r="BB11726" s="4" t="s">
        <v>30589</v>
      </c>
      <c r="BC11726" s="4">
        <v>40</v>
      </c>
    </row>
    <row r="11727" spans="45:55" x14ac:dyDescent="0.2">
      <c r="AS11727" s="4" t="s">
        <v>14738</v>
      </c>
      <c r="AT11727" s="4" t="s">
        <v>9921</v>
      </c>
      <c r="AU11727" s="4" t="s">
        <v>456</v>
      </c>
      <c r="AV11727" s="4" t="s">
        <v>799</v>
      </c>
      <c r="AW11727" s="4" t="s">
        <v>724</v>
      </c>
      <c r="AX11727" s="4"/>
      <c r="AY11727" s="4">
        <v>195616</v>
      </c>
      <c r="AZ11727" s="4">
        <v>440256</v>
      </c>
      <c r="BA11727" s="4" t="s">
        <v>30590</v>
      </c>
      <c r="BB11727" s="4" t="s">
        <v>30591</v>
      </c>
      <c r="BC11727" s="4">
        <v>40</v>
      </c>
    </row>
    <row r="11728" spans="45:55" x14ac:dyDescent="0.2">
      <c r="AS11728" s="4" t="s">
        <v>5506</v>
      </c>
      <c r="AT11728" s="4" t="s">
        <v>5507</v>
      </c>
      <c r="AU11728" s="4" t="s">
        <v>456</v>
      </c>
      <c r="AV11728" s="4" t="s">
        <v>798</v>
      </c>
      <c r="AW11728" s="4" t="s">
        <v>724</v>
      </c>
      <c r="AX11728" s="4"/>
      <c r="AY11728" s="4"/>
      <c r="AZ11728" s="4"/>
      <c r="BA11728" s="4"/>
      <c r="BB11728" s="4"/>
      <c r="BC11728" s="4">
        <v>40</v>
      </c>
    </row>
    <row r="11729" spans="45:55" x14ac:dyDescent="0.2">
      <c r="AS11729" s="4" t="s">
        <v>15139</v>
      </c>
      <c r="AT11729" s="4" t="s">
        <v>15140</v>
      </c>
      <c r="AU11729" s="4" t="s">
        <v>456</v>
      </c>
      <c r="AV11729" s="4" t="s">
        <v>11959</v>
      </c>
      <c r="AW11729" s="4" t="s">
        <v>1259</v>
      </c>
      <c r="AX11729" s="4"/>
      <c r="AY11729" s="4">
        <v>247028</v>
      </c>
      <c r="AZ11729" s="4">
        <v>444234</v>
      </c>
      <c r="BA11729" s="4" t="s">
        <v>30592</v>
      </c>
      <c r="BB11729" s="4" t="s">
        <v>30593</v>
      </c>
      <c r="BC11729" s="4">
        <v>40</v>
      </c>
    </row>
    <row r="11730" spans="45:55" x14ac:dyDescent="0.2">
      <c r="AS11730" s="4" t="s">
        <v>15141</v>
      </c>
      <c r="AT11730" s="4" t="s">
        <v>15140</v>
      </c>
      <c r="AU11730" s="4" t="s">
        <v>456</v>
      </c>
      <c r="AV11730" s="4" t="s">
        <v>11959</v>
      </c>
      <c r="AW11730" s="4" t="s">
        <v>1259</v>
      </c>
      <c r="AX11730" s="4"/>
      <c r="AY11730" s="4">
        <v>247099</v>
      </c>
      <c r="AZ11730" s="4">
        <v>444242</v>
      </c>
      <c r="BA11730" s="4" t="s">
        <v>30594</v>
      </c>
      <c r="BB11730" s="4" t="s">
        <v>30595</v>
      </c>
      <c r="BC11730" s="4">
        <v>40</v>
      </c>
    </row>
    <row r="11731" spans="45:55" x14ac:dyDescent="0.2">
      <c r="AS11731" s="4" t="s">
        <v>15142</v>
      </c>
      <c r="AT11731" s="4" t="s">
        <v>15140</v>
      </c>
      <c r="AU11731" s="4" t="s">
        <v>456</v>
      </c>
      <c r="AV11731" s="4" t="s">
        <v>11959</v>
      </c>
      <c r="AW11731" s="4" t="s">
        <v>1259</v>
      </c>
      <c r="AX11731" s="4"/>
      <c r="AY11731" s="4">
        <v>247161</v>
      </c>
      <c r="AZ11731" s="4">
        <v>444292</v>
      </c>
      <c r="BA11731" s="4" t="s">
        <v>30596</v>
      </c>
      <c r="BB11731" s="4" t="s">
        <v>30597</v>
      </c>
      <c r="BC11731" s="4">
        <v>40</v>
      </c>
    </row>
    <row r="11732" spans="45:55" x14ac:dyDescent="0.2">
      <c r="AS11732" s="4" t="s">
        <v>15143</v>
      </c>
      <c r="AT11732" s="4" t="s">
        <v>15140</v>
      </c>
      <c r="AU11732" s="4" t="s">
        <v>456</v>
      </c>
      <c r="AV11732" s="4" t="s">
        <v>11959</v>
      </c>
      <c r="AW11732" s="4" t="s">
        <v>1259</v>
      </c>
      <c r="AX11732" s="4"/>
      <c r="AY11732" s="4">
        <v>247162</v>
      </c>
      <c r="AZ11732" s="4">
        <v>444319</v>
      </c>
      <c r="BA11732" s="4" t="s">
        <v>30598</v>
      </c>
      <c r="BB11732" s="4" t="s">
        <v>30599</v>
      </c>
      <c r="BC11732" s="4">
        <v>40</v>
      </c>
    </row>
    <row r="11733" spans="45:55" x14ac:dyDescent="0.2">
      <c r="AS11733" s="4" t="s">
        <v>5478</v>
      </c>
      <c r="AT11733" s="4" t="s">
        <v>15601</v>
      </c>
      <c r="AU11733" s="4" t="s">
        <v>456</v>
      </c>
      <c r="AV11733" s="4" t="s">
        <v>799</v>
      </c>
      <c r="AW11733" s="4" t="s">
        <v>724</v>
      </c>
      <c r="AX11733" s="4"/>
      <c r="AY11733" s="4">
        <v>246883</v>
      </c>
      <c r="AZ11733" s="4">
        <v>444613</v>
      </c>
      <c r="BA11733" s="4" t="s">
        <v>32599</v>
      </c>
      <c r="BB11733" s="4" t="s">
        <v>32600</v>
      </c>
      <c r="BC11733" s="4">
        <v>40</v>
      </c>
    </row>
    <row r="11734" spans="45:55" x14ac:dyDescent="0.2">
      <c r="AS11734" s="4" t="s">
        <v>32601</v>
      </c>
      <c r="AT11734" s="4" t="s">
        <v>15603</v>
      </c>
      <c r="AU11734" s="4" t="s">
        <v>456</v>
      </c>
      <c r="AV11734" s="4" t="s">
        <v>799</v>
      </c>
      <c r="AW11734" s="4" t="s">
        <v>724</v>
      </c>
      <c r="AX11734" s="4"/>
      <c r="AY11734" s="4">
        <v>247409</v>
      </c>
      <c r="AZ11734" s="4">
        <v>442363</v>
      </c>
      <c r="BA11734" s="4" t="s">
        <v>32602</v>
      </c>
      <c r="BB11734" s="4" t="s">
        <v>32603</v>
      </c>
      <c r="BC11734" s="4">
        <v>40</v>
      </c>
    </row>
    <row r="11735" spans="45:55" x14ac:dyDescent="0.2">
      <c r="AS11735" s="4" t="s">
        <v>32604</v>
      </c>
      <c r="AT11735" s="4" t="s">
        <v>15605</v>
      </c>
      <c r="AU11735" s="4" t="s">
        <v>456</v>
      </c>
      <c r="AV11735" s="4" t="s">
        <v>799</v>
      </c>
      <c r="AW11735" s="4" t="s">
        <v>724</v>
      </c>
      <c r="AX11735" s="4"/>
      <c r="AY11735" s="4">
        <v>246693</v>
      </c>
      <c r="AZ11735" s="4">
        <v>443992</v>
      </c>
      <c r="BA11735" s="4" t="s">
        <v>32605</v>
      </c>
      <c r="BB11735" s="4" t="s">
        <v>32606</v>
      </c>
      <c r="BC11735" s="4">
        <v>40</v>
      </c>
    </row>
    <row r="11736" spans="45:55" x14ac:dyDescent="0.2">
      <c r="AS11736" s="4" t="s">
        <v>5479</v>
      </c>
      <c r="AT11736" s="4" t="s">
        <v>15607</v>
      </c>
      <c r="AU11736" s="4" t="s">
        <v>456</v>
      </c>
      <c r="AV11736" s="4" t="s">
        <v>799</v>
      </c>
      <c r="AW11736" s="4" t="s">
        <v>724</v>
      </c>
      <c r="AX11736" s="4"/>
      <c r="AY11736" s="4">
        <v>245321</v>
      </c>
      <c r="AZ11736" s="4">
        <v>443147</v>
      </c>
      <c r="BA11736" s="4" t="s">
        <v>32607</v>
      </c>
      <c r="BB11736" s="4" t="s">
        <v>30600</v>
      </c>
      <c r="BC11736" s="4">
        <v>40</v>
      </c>
    </row>
    <row r="11737" spans="45:55" x14ac:dyDescent="0.2">
      <c r="AS11737" s="4" t="s">
        <v>5480</v>
      </c>
      <c r="AT11737" s="4" t="s">
        <v>5481</v>
      </c>
      <c r="AU11737" s="4" t="s">
        <v>456</v>
      </c>
      <c r="AV11737" s="4" t="s">
        <v>798</v>
      </c>
      <c r="AW11737" s="4" t="s">
        <v>724</v>
      </c>
      <c r="AX11737" s="4"/>
      <c r="AY11737" s="4">
        <v>245183</v>
      </c>
      <c r="AZ11737" s="4">
        <v>444314</v>
      </c>
      <c r="BA11737" s="4" t="s">
        <v>30601</v>
      </c>
      <c r="BB11737" s="4" t="s">
        <v>30602</v>
      </c>
      <c r="BC11737" s="4">
        <v>40</v>
      </c>
    </row>
    <row r="11738" spans="45:55" x14ac:dyDescent="0.2">
      <c r="AS11738" s="4" t="s">
        <v>5482</v>
      </c>
      <c r="AT11738" s="4" t="s">
        <v>5483</v>
      </c>
      <c r="AU11738" s="4" t="s">
        <v>456</v>
      </c>
      <c r="AV11738" s="4" t="s">
        <v>798</v>
      </c>
      <c r="AW11738" s="4" t="s">
        <v>724</v>
      </c>
      <c r="AX11738" s="4"/>
      <c r="AY11738" s="4">
        <v>247256</v>
      </c>
      <c r="AZ11738" s="4">
        <v>443036</v>
      </c>
      <c r="BA11738" s="4" t="s">
        <v>30603</v>
      </c>
      <c r="BB11738" s="4" t="s">
        <v>30604</v>
      </c>
      <c r="BC11738" s="4">
        <v>40</v>
      </c>
    </row>
    <row r="11739" spans="45:55" x14ac:dyDescent="0.2">
      <c r="AS11739" s="4" t="s">
        <v>5484</v>
      </c>
      <c r="AT11739" s="4" t="s">
        <v>5485</v>
      </c>
      <c r="AU11739" s="4" t="s">
        <v>456</v>
      </c>
      <c r="AV11739" s="4" t="s">
        <v>798</v>
      </c>
      <c r="AW11739" s="4" t="s">
        <v>724</v>
      </c>
      <c r="AX11739" s="4"/>
      <c r="AY11739" s="4">
        <v>246615</v>
      </c>
      <c r="AZ11739" s="4">
        <v>443865</v>
      </c>
      <c r="BA11739" s="4" t="s">
        <v>30605</v>
      </c>
      <c r="BB11739" s="4" t="s">
        <v>30606</v>
      </c>
      <c r="BC11739" s="4">
        <v>40</v>
      </c>
    </row>
    <row r="11740" spans="45:55" x14ac:dyDescent="0.2">
      <c r="AS11740" s="4" t="s">
        <v>5486</v>
      </c>
      <c r="AT11740" s="4" t="s">
        <v>5487</v>
      </c>
      <c r="AU11740" s="4" t="s">
        <v>456</v>
      </c>
      <c r="AV11740" s="4" t="s">
        <v>798</v>
      </c>
      <c r="AW11740" s="4" t="s">
        <v>724</v>
      </c>
      <c r="AX11740" s="4"/>
      <c r="AY11740" s="4">
        <v>246365</v>
      </c>
      <c r="AZ11740" s="4">
        <v>444565</v>
      </c>
      <c r="BA11740" s="4" t="s">
        <v>30607</v>
      </c>
      <c r="BB11740" s="4" t="s">
        <v>30608</v>
      </c>
      <c r="BC11740" s="4">
        <v>40</v>
      </c>
    </row>
    <row r="11741" spans="45:55" x14ac:dyDescent="0.2">
      <c r="AS11741" s="4" t="s">
        <v>5488</v>
      </c>
      <c r="AT11741" s="4" t="s">
        <v>15609</v>
      </c>
      <c r="AU11741" s="4" t="s">
        <v>456</v>
      </c>
      <c r="AV11741" s="4" t="s">
        <v>799</v>
      </c>
      <c r="AW11741" s="4" t="s">
        <v>724</v>
      </c>
      <c r="AX11741" s="4"/>
      <c r="AY11741" s="4">
        <v>247136</v>
      </c>
      <c r="AZ11741" s="4">
        <v>442934</v>
      </c>
      <c r="BA11741" s="4" t="s">
        <v>32608</v>
      </c>
      <c r="BB11741" s="4" t="s">
        <v>32609</v>
      </c>
      <c r="BC11741" s="4">
        <v>40</v>
      </c>
    </row>
    <row r="11742" spans="45:55" x14ac:dyDescent="0.2">
      <c r="AS11742" s="4" t="s">
        <v>5489</v>
      </c>
      <c r="AT11742" s="4" t="s">
        <v>5490</v>
      </c>
      <c r="AU11742" s="4" t="s">
        <v>456</v>
      </c>
      <c r="AV11742" s="4" t="s">
        <v>798</v>
      </c>
      <c r="AW11742" s="4" t="s">
        <v>724</v>
      </c>
      <c r="AX11742" s="4"/>
      <c r="AY11742" s="4">
        <v>245739</v>
      </c>
      <c r="AZ11742" s="4">
        <v>441501</v>
      </c>
      <c r="BA11742" s="4" t="s">
        <v>30609</v>
      </c>
      <c r="BB11742" s="4" t="s">
        <v>30610</v>
      </c>
      <c r="BC11742" s="4">
        <v>40</v>
      </c>
    </row>
    <row r="11743" spans="45:55" x14ac:dyDescent="0.2">
      <c r="AS11743" s="4" t="s">
        <v>5491</v>
      </c>
      <c r="AT11743" s="4" t="s">
        <v>5492</v>
      </c>
      <c r="AU11743" s="4" t="s">
        <v>456</v>
      </c>
      <c r="AV11743" s="4" t="s">
        <v>798</v>
      </c>
      <c r="AW11743" s="4" t="s">
        <v>724</v>
      </c>
      <c r="AX11743" s="4"/>
      <c r="AY11743" s="4">
        <v>247761</v>
      </c>
      <c r="AZ11743" s="4">
        <v>437491</v>
      </c>
      <c r="BA11743" s="4" t="s">
        <v>30611</v>
      </c>
      <c r="BB11743" s="4" t="s">
        <v>30612</v>
      </c>
      <c r="BC11743" s="4">
        <v>40</v>
      </c>
    </row>
    <row r="11744" spans="45:55" x14ac:dyDescent="0.2">
      <c r="AS11744" s="4" t="s">
        <v>5493</v>
      </c>
      <c r="AT11744" s="4" t="s">
        <v>5494</v>
      </c>
      <c r="AU11744" s="4" t="s">
        <v>456</v>
      </c>
      <c r="AV11744" s="4" t="s">
        <v>798</v>
      </c>
      <c r="AW11744" s="4" t="s">
        <v>724</v>
      </c>
      <c r="AX11744" s="4"/>
      <c r="AY11744" s="4">
        <v>246929</v>
      </c>
      <c r="AZ11744" s="4">
        <v>441963</v>
      </c>
      <c r="BA11744" s="4" t="s">
        <v>30613</v>
      </c>
      <c r="BB11744" s="4" t="s">
        <v>30614</v>
      </c>
      <c r="BC11744" s="4">
        <v>40</v>
      </c>
    </row>
    <row r="11745" spans="45:55" x14ac:dyDescent="0.2">
      <c r="AS11745" s="4" t="s">
        <v>5495</v>
      </c>
      <c r="AT11745" s="4" t="s">
        <v>5496</v>
      </c>
      <c r="AU11745" s="4" t="s">
        <v>456</v>
      </c>
      <c r="AV11745" s="4" t="s">
        <v>798</v>
      </c>
      <c r="AW11745" s="4" t="s">
        <v>724</v>
      </c>
      <c r="AX11745" s="4"/>
      <c r="AY11745" s="4">
        <v>246529</v>
      </c>
      <c r="AZ11745" s="4">
        <v>439411</v>
      </c>
      <c r="BA11745" s="4" t="s">
        <v>30615</v>
      </c>
      <c r="BB11745" s="4" t="s">
        <v>30616</v>
      </c>
      <c r="BC11745" s="4">
        <v>40</v>
      </c>
    </row>
    <row r="11746" spans="45:55" x14ac:dyDescent="0.2">
      <c r="AS11746" s="4" t="s">
        <v>5497</v>
      </c>
      <c r="AT11746" s="4" t="s">
        <v>5498</v>
      </c>
      <c r="AU11746" s="4" t="s">
        <v>456</v>
      </c>
      <c r="AV11746" s="4" t="s">
        <v>798</v>
      </c>
      <c r="AW11746" s="4" t="s">
        <v>724</v>
      </c>
      <c r="AX11746" s="4"/>
      <c r="AY11746" s="4">
        <v>246381</v>
      </c>
      <c r="AZ11746" s="4">
        <v>441097</v>
      </c>
      <c r="BA11746" s="4" t="s">
        <v>30617</v>
      </c>
      <c r="BB11746" s="4" t="s">
        <v>30618</v>
      </c>
      <c r="BC11746" s="4">
        <v>40</v>
      </c>
    </row>
    <row r="11747" spans="45:55" x14ac:dyDescent="0.2">
      <c r="AS11747" s="4" t="s">
        <v>12071</v>
      </c>
      <c r="AT11747" s="4" t="s">
        <v>15611</v>
      </c>
      <c r="AU11747" s="4" t="s">
        <v>456</v>
      </c>
      <c r="AV11747" s="4" t="s">
        <v>799</v>
      </c>
      <c r="AW11747" s="4" t="s">
        <v>724</v>
      </c>
      <c r="AX11747" s="4"/>
      <c r="AY11747" s="4">
        <v>247171</v>
      </c>
      <c r="AZ11747" s="4">
        <v>444332</v>
      </c>
      <c r="BA11747" s="4" t="s">
        <v>32610</v>
      </c>
      <c r="BB11747" s="4" t="s">
        <v>32611</v>
      </c>
      <c r="BC11747" s="4">
        <v>40</v>
      </c>
    </row>
    <row r="11748" spans="45:55" x14ac:dyDescent="0.2">
      <c r="AS11748" s="4" t="s">
        <v>5499</v>
      </c>
      <c r="AT11748" s="4" t="s">
        <v>5500</v>
      </c>
      <c r="AU11748" s="4" t="s">
        <v>456</v>
      </c>
      <c r="AV11748" s="4" t="s">
        <v>798</v>
      </c>
      <c r="AW11748" s="4" t="s">
        <v>724</v>
      </c>
      <c r="AX11748" s="4"/>
      <c r="AY11748" s="4">
        <v>244854</v>
      </c>
      <c r="AZ11748" s="4">
        <v>441657</v>
      </c>
      <c r="BA11748" s="4" t="s">
        <v>30620</v>
      </c>
      <c r="BB11748" s="4" t="s">
        <v>30621</v>
      </c>
      <c r="BC11748" s="4">
        <v>40</v>
      </c>
    </row>
    <row r="11749" spans="45:55" x14ac:dyDescent="0.2">
      <c r="AS11749" s="4" t="s">
        <v>32612</v>
      </c>
      <c r="AT11749" s="4" t="s">
        <v>15613</v>
      </c>
      <c r="AU11749" s="4" t="s">
        <v>456</v>
      </c>
      <c r="AV11749" s="4" t="s">
        <v>799</v>
      </c>
      <c r="AW11749" s="4" t="s">
        <v>724</v>
      </c>
      <c r="AX11749" s="4"/>
      <c r="AY11749" s="4">
        <v>246253</v>
      </c>
      <c r="AZ11749" s="4">
        <v>441824</v>
      </c>
      <c r="BA11749" s="4" t="s">
        <v>32613</v>
      </c>
      <c r="BB11749" s="4" t="s">
        <v>32614</v>
      </c>
      <c r="BC11749" s="4">
        <v>40</v>
      </c>
    </row>
    <row r="11750" spans="45:55" x14ac:dyDescent="0.2">
      <c r="AS11750" s="4" t="s">
        <v>32615</v>
      </c>
      <c r="AT11750" s="4" t="s">
        <v>15615</v>
      </c>
      <c r="AU11750" s="4" t="s">
        <v>456</v>
      </c>
      <c r="AV11750" s="4" t="s">
        <v>799</v>
      </c>
      <c r="AW11750" s="4" t="s">
        <v>724</v>
      </c>
      <c r="AX11750" s="4"/>
      <c r="AY11750" s="4">
        <v>245560</v>
      </c>
      <c r="AZ11750" s="4">
        <v>443720</v>
      </c>
      <c r="BA11750" s="4" t="s">
        <v>32616</v>
      </c>
      <c r="BB11750" s="4" t="s">
        <v>32617</v>
      </c>
      <c r="BC11750" s="4">
        <v>40</v>
      </c>
    </row>
    <row r="11751" spans="45:55" x14ac:dyDescent="0.2">
      <c r="AS11751" s="4" t="s">
        <v>12072</v>
      </c>
      <c r="AT11751" s="4" t="s">
        <v>12073</v>
      </c>
      <c r="AU11751" s="4" t="s">
        <v>456</v>
      </c>
      <c r="AV11751" s="4" t="s">
        <v>11959</v>
      </c>
      <c r="AW11751" s="4" t="s">
        <v>724</v>
      </c>
      <c r="AX11751" s="4"/>
      <c r="AY11751" s="4"/>
      <c r="AZ11751" s="4"/>
      <c r="BA11751" s="4"/>
      <c r="BB11751" s="4"/>
      <c r="BC11751" s="4">
        <v>40</v>
      </c>
    </row>
    <row r="11752" spans="45:55" x14ac:dyDescent="0.2">
      <c r="AS11752" s="4" t="s">
        <v>32618</v>
      </c>
      <c r="AT11752" s="4" t="s">
        <v>15617</v>
      </c>
      <c r="AU11752" s="4" t="s">
        <v>456</v>
      </c>
      <c r="AV11752" s="4" t="s">
        <v>799</v>
      </c>
      <c r="AW11752" s="4" t="s">
        <v>724</v>
      </c>
      <c r="AX11752" s="4"/>
      <c r="AY11752" s="4">
        <v>247260</v>
      </c>
      <c r="AZ11752" s="4">
        <v>443450</v>
      </c>
      <c r="BA11752" s="4" t="s">
        <v>32619</v>
      </c>
      <c r="BB11752" s="4" t="s">
        <v>32620</v>
      </c>
      <c r="BC11752" s="4">
        <v>40</v>
      </c>
    </row>
    <row r="11753" spans="45:55" x14ac:dyDescent="0.2">
      <c r="AS11753" s="4" t="s">
        <v>32621</v>
      </c>
      <c r="AT11753" s="4" t="s">
        <v>15619</v>
      </c>
      <c r="AU11753" s="4" t="s">
        <v>456</v>
      </c>
      <c r="AV11753" s="4" t="s">
        <v>799</v>
      </c>
      <c r="AW11753" s="4" t="s">
        <v>724</v>
      </c>
      <c r="AX11753" s="4"/>
      <c r="AY11753" s="4">
        <v>245757</v>
      </c>
      <c r="AZ11753" s="4">
        <v>441444</v>
      </c>
      <c r="BA11753" s="4" t="s">
        <v>32622</v>
      </c>
      <c r="BB11753" s="4" t="s">
        <v>32623</v>
      </c>
      <c r="BC11753" s="4">
        <v>40</v>
      </c>
    </row>
    <row r="11754" spans="45:55" x14ac:dyDescent="0.2">
      <c r="AS11754" s="4" t="s">
        <v>32624</v>
      </c>
      <c r="AT11754" s="4" t="s">
        <v>32625</v>
      </c>
      <c r="AU11754" s="4" t="s">
        <v>456</v>
      </c>
      <c r="AV11754" s="4" t="s">
        <v>799</v>
      </c>
      <c r="AW11754" s="4" t="s">
        <v>724</v>
      </c>
      <c r="AX11754" s="4"/>
      <c r="AY11754" s="4">
        <v>247901</v>
      </c>
      <c r="AZ11754" s="4">
        <v>443391</v>
      </c>
      <c r="BA11754" s="4" t="s">
        <v>32626</v>
      </c>
      <c r="BB11754" s="4" t="s">
        <v>32627</v>
      </c>
      <c r="BC11754" s="4">
        <v>40</v>
      </c>
    </row>
    <row r="11755" spans="45:55" x14ac:dyDescent="0.2">
      <c r="AS11755" s="4" t="s">
        <v>32628</v>
      </c>
      <c r="AT11755" s="4" t="s">
        <v>32629</v>
      </c>
      <c r="AU11755" s="4" t="s">
        <v>456</v>
      </c>
      <c r="AV11755" s="4" t="s">
        <v>799</v>
      </c>
      <c r="AW11755" s="4" t="s">
        <v>724</v>
      </c>
      <c r="AX11755" s="4"/>
      <c r="AY11755" s="4">
        <v>246960</v>
      </c>
      <c r="AZ11755" s="4">
        <v>445032</v>
      </c>
      <c r="BA11755" s="4" t="s">
        <v>32630</v>
      </c>
      <c r="BB11755" s="4" t="s">
        <v>32631</v>
      </c>
      <c r="BC11755" s="4">
        <v>40</v>
      </c>
    </row>
    <row r="11756" spans="45:55" x14ac:dyDescent="0.2">
      <c r="AS11756" s="4" t="s">
        <v>5501</v>
      </c>
      <c r="AT11756" s="4" t="s">
        <v>5219</v>
      </c>
      <c r="AU11756" s="4" t="s">
        <v>456</v>
      </c>
      <c r="AV11756" s="4" t="s">
        <v>798</v>
      </c>
      <c r="AW11756" s="4" t="s">
        <v>724</v>
      </c>
      <c r="AX11756" s="4"/>
      <c r="AY11756" s="4"/>
      <c r="AZ11756" s="4"/>
      <c r="BA11756" s="4"/>
      <c r="BB11756" s="4"/>
      <c r="BC11756" s="4">
        <v>40</v>
      </c>
    </row>
    <row r="11757" spans="45:55" x14ac:dyDescent="0.2">
      <c r="AS11757" s="4" t="s">
        <v>5502</v>
      </c>
      <c r="AT11757" s="4" t="s">
        <v>5503</v>
      </c>
      <c r="AU11757" s="4" t="s">
        <v>456</v>
      </c>
      <c r="AV11757" s="4" t="s">
        <v>798</v>
      </c>
      <c r="AW11757" s="4" t="s">
        <v>724</v>
      </c>
      <c r="AX11757" s="4"/>
      <c r="AY11757" s="4">
        <v>247778</v>
      </c>
      <c r="AZ11757" s="4">
        <v>440721</v>
      </c>
      <c r="BA11757" s="4" t="s">
        <v>30622</v>
      </c>
      <c r="BB11757" s="4" t="s">
        <v>30623</v>
      </c>
      <c r="BC11757" s="4">
        <v>40</v>
      </c>
    </row>
    <row r="11758" spans="45:55" x14ac:dyDescent="0.2">
      <c r="AS11758" s="4" t="s">
        <v>5504</v>
      </c>
      <c r="AT11758" s="4" t="s">
        <v>5505</v>
      </c>
      <c r="AU11758" s="4" t="s">
        <v>456</v>
      </c>
      <c r="AV11758" s="4" t="s">
        <v>798</v>
      </c>
      <c r="AW11758" s="4" t="s">
        <v>724</v>
      </c>
      <c r="AX11758" s="4"/>
      <c r="AY11758" s="4">
        <v>223870</v>
      </c>
      <c r="AZ11758" s="4">
        <v>474340</v>
      </c>
      <c r="BA11758" s="4" t="s">
        <v>30624</v>
      </c>
      <c r="BB11758" s="4" t="s">
        <v>30625</v>
      </c>
      <c r="BC11758" s="4">
        <v>40</v>
      </c>
    </row>
    <row r="11759" spans="45:55" x14ac:dyDescent="0.2">
      <c r="AS11759" s="4" t="s">
        <v>5508</v>
      </c>
      <c r="AT11759" s="4" t="s">
        <v>5509</v>
      </c>
      <c r="AU11759" s="4" t="s">
        <v>456</v>
      </c>
      <c r="AV11759" s="4" t="s">
        <v>798</v>
      </c>
      <c r="AW11759" s="4" t="s">
        <v>724</v>
      </c>
      <c r="AX11759" s="4"/>
      <c r="AY11759" s="4">
        <v>213027</v>
      </c>
      <c r="AZ11759" s="4">
        <v>460942</v>
      </c>
      <c r="BA11759" s="4" t="s">
        <v>30626</v>
      </c>
      <c r="BB11759" s="4" t="s">
        <v>30627</v>
      </c>
      <c r="BC11759" s="4">
        <v>40</v>
      </c>
    </row>
    <row r="11760" spans="45:55" x14ac:dyDescent="0.2">
      <c r="AS11760" s="4" t="s">
        <v>36551</v>
      </c>
      <c r="AT11760" s="4" t="s">
        <v>36552</v>
      </c>
      <c r="AU11760" s="4" t="s">
        <v>456</v>
      </c>
      <c r="AV11760" s="4" t="s">
        <v>8436</v>
      </c>
      <c r="AW11760" s="4" t="s">
        <v>724</v>
      </c>
      <c r="AX11760" s="4"/>
      <c r="AY11760" s="4"/>
      <c r="AZ11760" s="4"/>
      <c r="BA11760" s="4"/>
      <c r="BB11760" s="4"/>
      <c r="BC11760" s="4">
        <v>40</v>
      </c>
    </row>
    <row r="11761" spans="45:55" x14ac:dyDescent="0.2">
      <c r="AS11761" s="4" t="s">
        <v>10432</v>
      </c>
      <c r="AT11761" s="4" t="s">
        <v>10433</v>
      </c>
      <c r="AU11761" s="4" t="s">
        <v>456</v>
      </c>
      <c r="AV11761" s="4" t="s">
        <v>824</v>
      </c>
      <c r="AW11761" s="4" t="s">
        <v>1259</v>
      </c>
      <c r="AX11761" s="4"/>
      <c r="AY11761" s="4"/>
      <c r="AZ11761" s="4"/>
      <c r="BA11761" s="4"/>
      <c r="BB11761" s="4"/>
      <c r="BC11761" s="4">
        <v>40</v>
      </c>
    </row>
    <row r="11762" spans="45:55" x14ac:dyDescent="0.2">
      <c r="AS11762" s="4" t="s">
        <v>10434</v>
      </c>
      <c r="AT11762" s="4" t="s">
        <v>10435</v>
      </c>
      <c r="AU11762" s="4" t="s">
        <v>456</v>
      </c>
      <c r="AV11762" s="4" t="s">
        <v>824</v>
      </c>
      <c r="AW11762" s="4" t="s">
        <v>1259</v>
      </c>
      <c r="AX11762" s="4"/>
      <c r="AY11762" s="4"/>
      <c r="AZ11762" s="4"/>
      <c r="BA11762" s="4"/>
      <c r="BB11762" s="4"/>
      <c r="BC11762" s="4">
        <v>40</v>
      </c>
    </row>
    <row r="11763" spans="45:55" x14ac:dyDescent="0.2">
      <c r="AS11763" s="4" t="s">
        <v>10436</v>
      </c>
      <c r="AT11763" s="4" t="s">
        <v>10437</v>
      </c>
      <c r="AU11763" s="4" t="s">
        <v>456</v>
      </c>
      <c r="AV11763" s="4" t="s">
        <v>824</v>
      </c>
      <c r="AW11763" s="4" t="s">
        <v>1259</v>
      </c>
      <c r="AX11763" s="4"/>
      <c r="AY11763" s="4"/>
      <c r="AZ11763" s="4"/>
      <c r="BA11763" s="4"/>
      <c r="BB11763" s="4"/>
      <c r="BC11763" s="4">
        <v>40</v>
      </c>
    </row>
    <row r="11764" spans="45:55" x14ac:dyDescent="0.2">
      <c r="AS11764" s="4" t="s">
        <v>10438</v>
      </c>
      <c r="AT11764" s="4" t="s">
        <v>10439</v>
      </c>
      <c r="AU11764" s="4" t="s">
        <v>456</v>
      </c>
      <c r="AV11764" s="4" t="s">
        <v>824</v>
      </c>
      <c r="AW11764" s="4" t="s">
        <v>1259</v>
      </c>
      <c r="AX11764" s="4"/>
      <c r="AY11764" s="4"/>
      <c r="AZ11764" s="4"/>
      <c r="BA11764" s="4"/>
      <c r="BB11764" s="4"/>
      <c r="BC11764" s="4">
        <v>40</v>
      </c>
    </row>
    <row r="11765" spans="45:55" x14ac:dyDescent="0.2">
      <c r="AS11765" s="4" t="s">
        <v>10440</v>
      </c>
      <c r="AT11765" s="4" t="s">
        <v>10441</v>
      </c>
      <c r="AU11765" s="4" t="s">
        <v>456</v>
      </c>
      <c r="AV11765" s="4" t="s">
        <v>824</v>
      </c>
      <c r="AW11765" s="4" t="s">
        <v>1259</v>
      </c>
      <c r="AX11765" s="4"/>
      <c r="AY11765" s="4"/>
      <c r="AZ11765" s="4"/>
      <c r="BA11765" s="4"/>
      <c r="BB11765" s="4"/>
      <c r="BC11765" s="4">
        <v>40</v>
      </c>
    </row>
    <row r="11766" spans="45:55" x14ac:dyDescent="0.2">
      <c r="AS11766" s="4" t="s">
        <v>10442</v>
      </c>
      <c r="AT11766" s="4" t="s">
        <v>10443</v>
      </c>
      <c r="AU11766" s="4" t="s">
        <v>456</v>
      </c>
      <c r="AV11766" s="4" t="s">
        <v>824</v>
      </c>
      <c r="AW11766" s="4" t="s">
        <v>1259</v>
      </c>
      <c r="AX11766" s="4"/>
      <c r="AY11766" s="4"/>
      <c r="AZ11766" s="4"/>
      <c r="BA11766" s="4"/>
      <c r="BB11766" s="4"/>
      <c r="BC11766" s="4">
        <v>40</v>
      </c>
    </row>
    <row r="11767" spans="45:55" x14ac:dyDescent="0.2">
      <c r="AS11767" s="4" t="s">
        <v>36553</v>
      </c>
      <c r="AT11767" s="4" t="s">
        <v>36554</v>
      </c>
      <c r="AU11767" s="4" t="s">
        <v>456</v>
      </c>
      <c r="AV11767" s="4" t="s">
        <v>8436</v>
      </c>
      <c r="AW11767" s="4" t="s">
        <v>724</v>
      </c>
      <c r="AX11767" s="4"/>
      <c r="AY11767" s="4"/>
      <c r="AZ11767" s="4"/>
      <c r="BA11767" s="4"/>
      <c r="BB11767" s="4"/>
      <c r="BC11767" s="4">
        <v>40</v>
      </c>
    </row>
    <row r="11768" spans="45:55" x14ac:dyDescent="0.2">
      <c r="AS11768" s="4" t="s">
        <v>10444</v>
      </c>
      <c r="AT11768" s="4" t="s">
        <v>10445</v>
      </c>
      <c r="AU11768" s="4" t="s">
        <v>456</v>
      </c>
      <c r="AV11768" s="4" t="s">
        <v>824</v>
      </c>
      <c r="AW11768" s="4" t="s">
        <v>1259</v>
      </c>
      <c r="AX11768" s="4"/>
      <c r="AY11768" s="4"/>
      <c r="AZ11768" s="4"/>
      <c r="BA11768" s="4"/>
      <c r="BB11768" s="4"/>
      <c r="BC11768" s="4">
        <v>40</v>
      </c>
    </row>
    <row r="11769" spans="45:55" x14ac:dyDescent="0.2">
      <c r="AS11769" s="4" t="s">
        <v>10446</v>
      </c>
      <c r="AT11769" s="4" t="s">
        <v>10447</v>
      </c>
      <c r="AU11769" s="4" t="s">
        <v>456</v>
      </c>
      <c r="AV11769" s="4" t="s">
        <v>824</v>
      </c>
      <c r="AW11769" s="4" t="s">
        <v>1259</v>
      </c>
      <c r="AX11769" s="4"/>
      <c r="AY11769" s="4"/>
      <c r="AZ11769" s="4"/>
      <c r="BA11769" s="4"/>
      <c r="BB11769" s="4"/>
      <c r="BC11769" s="4">
        <v>40</v>
      </c>
    </row>
    <row r="11770" spans="45:55" x14ac:dyDescent="0.2">
      <c r="AS11770" s="4" t="s">
        <v>10448</v>
      </c>
      <c r="AT11770" s="4" t="s">
        <v>10449</v>
      </c>
      <c r="AU11770" s="4" t="s">
        <v>456</v>
      </c>
      <c r="AV11770" s="4" t="s">
        <v>824</v>
      </c>
      <c r="AW11770" s="4" t="s">
        <v>1259</v>
      </c>
      <c r="AX11770" s="4"/>
      <c r="AY11770" s="4"/>
      <c r="AZ11770" s="4"/>
      <c r="BA11770" s="4"/>
      <c r="BB11770" s="4"/>
      <c r="BC11770" s="4">
        <v>40</v>
      </c>
    </row>
    <row r="11771" spans="45:55" x14ac:dyDescent="0.2">
      <c r="AS11771" s="4" t="s">
        <v>10450</v>
      </c>
      <c r="AT11771" s="4" t="s">
        <v>10451</v>
      </c>
      <c r="AU11771" s="4" t="s">
        <v>456</v>
      </c>
      <c r="AV11771" s="4" t="s">
        <v>824</v>
      </c>
      <c r="AW11771" s="4" t="s">
        <v>1259</v>
      </c>
      <c r="AX11771" s="4"/>
      <c r="AY11771" s="4"/>
      <c r="AZ11771" s="4"/>
      <c r="BA11771" s="4"/>
      <c r="BB11771" s="4"/>
      <c r="BC11771" s="4">
        <v>40</v>
      </c>
    </row>
    <row r="11772" spans="45:55" x14ac:dyDescent="0.2">
      <c r="AS11772" s="4" t="s">
        <v>36555</v>
      </c>
      <c r="AT11772" s="4" t="s">
        <v>36556</v>
      </c>
      <c r="AU11772" s="4" t="s">
        <v>456</v>
      </c>
      <c r="AV11772" s="4" t="s">
        <v>8436</v>
      </c>
      <c r="AW11772" s="4" t="s">
        <v>724</v>
      </c>
      <c r="AX11772" s="4"/>
      <c r="AY11772" s="4"/>
      <c r="AZ11772" s="4"/>
      <c r="BA11772" s="4"/>
      <c r="BB11772" s="4"/>
      <c r="BC11772" s="4">
        <v>40</v>
      </c>
    </row>
    <row r="11773" spans="45:55" x14ac:dyDescent="0.2">
      <c r="AS11773" s="4" t="s">
        <v>37940</v>
      </c>
      <c r="AT11773" s="4" t="s">
        <v>37941</v>
      </c>
      <c r="AU11773" s="4" t="s">
        <v>456</v>
      </c>
      <c r="AV11773" s="4" t="s">
        <v>8436</v>
      </c>
      <c r="AW11773" s="4" t="s">
        <v>724</v>
      </c>
      <c r="AX11773" s="4"/>
      <c r="AY11773" s="4"/>
      <c r="AZ11773" s="4"/>
      <c r="BA11773" s="4"/>
      <c r="BB11773" s="4"/>
      <c r="BC11773" s="4">
        <v>40</v>
      </c>
    </row>
    <row r="11774" spans="45:55" x14ac:dyDescent="0.2">
      <c r="AS11774" s="4" t="s">
        <v>10452</v>
      </c>
      <c r="AT11774" s="4" t="s">
        <v>10453</v>
      </c>
      <c r="AU11774" s="4" t="s">
        <v>456</v>
      </c>
      <c r="AV11774" s="4" t="s">
        <v>824</v>
      </c>
      <c r="AW11774" s="4" t="s">
        <v>1259</v>
      </c>
      <c r="AX11774" s="4"/>
      <c r="AY11774" s="4"/>
      <c r="AZ11774" s="4"/>
      <c r="BA11774" s="4"/>
      <c r="BB11774" s="4"/>
      <c r="BC11774" s="4">
        <v>40</v>
      </c>
    </row>
    <row r="11775" spans="45:55" x14ac:dyDescent="0.2">
      <c r="AS11775" s="4" t="s">
        <v>10454</v>
      </c>
      <c r="AT11775" s="4" t="s">
        <v>10455</v>
      </c>
      <c r="AU11775" s="4" t="s">
        <v>456</v>
      </c>
      <c r="AV11775" s="4" t="s">
        <v>824</v>
      </c>
      <c r="AW11775" s="4" t="s">
        <v>1259</v>
      </c>
      <c r="AX11775" s="4"/>
      <c r="AY11775" s="4"/>
      <c r="AZ11775" s="4"/>
      <c r="BA11775" s="4"/>
      <c r="BB11775" s="4"/>
      <c r="BC11775" s="4">
        <v>40</v>
      </c>
    </row>
    <row r="11776" spans="45:55" x14ac:dyDescent="0.2">
      <c r="AS11776" s="4" t="s">
        <v>10456</v>
      </c>
      <c r="AT11776" s="4" t="s">
        <v>10457</v>
      </c>
      <c r="AU11776" s="4" t="s">
        <v>456</v>
      </c>
      <c r="AV11776" s="4" t="s">
        <v>824</v>
      </c>
      <c r="AW11776" s="4" t="s">
        <v>1259</v>
      </c>
      <c r="AX11776" s="4"/>
      <c r="AY11776" s="4"/>
      <c r="AZ11776" s="4"/>
      <c r="BA11776" s="4"/>
      <c r="BB11776" s="4"/>
      <c r="BC11776" s="4">
        <v>40</v>
      </c>
    </row>
    <row r="11777" spans="45:55" x14ac:dyDescent="0.2">
      <c r="AS11777" s="4" t="s">
        <v>10458</v>
      </c>
      <c r="AT11777" s="4" t="s">
        <v>10459</v>
      </c>
      <c r="AU11777" s="4" t="s">
        <v>456</v>
      </c>
      <c r="AV11777" s="4" t="s">
        <v>824</v>
      </c>
      <c r="AW11777" s="4" t="s">
        <v>1259</v>
      </c>
      <c r="AX11777" s="4"/>
      <c r="AY11777" s="4"/>
      <c r="AZ11777" s="4"/>
      <c r="BA11777" s="4"/>
      <c r="BB11777" s="4"/>
      <c r="BC11777" s="4">
        <v>40</v>
      </c>
    </row>
    <row r="11778" spans="45:55" x14ac:dyDescent="0.2">
      <c r="AS11778" s="4" t="s">
        <v>10460</v>
      </c>
      <c r="AT11778" s="4" t="s">
        <v>10461</v>
      </c>
      <c r="AU11778" s="4" t="s">
        <v>456</v>
      </c>
      <c r="AV11778" s="4" t="s">
        <v>824</v>
      </c>
      <c r="AW11778" s="4" t="s">
        <v>1259</v>
      </c>
      <c r="AX11778" s="4"/>
      <c r="AY11778" s="4"/>
      <c r="AZ11778" s="4"/>
      <c r="BA11778" s="4"/>
      <c r="BB11778" s="4"/>
      <c r="BC11778" s="4">
        <v>40</v>
      </c>
    </row>
    <row r="11779" spans="45:55" x14ac:dyDescent="0.2">
      <c r="AS11779" s="4" t="s">
        <v>10462</v>
      </c>
      <c r="AT11779" s="4" t="s">
        <v>10463</v>
      </c>
      <c r="AU11779" s="4" t="s">
        <v>456</v>
      </c>
      <c r="AV11779" s="4" t="s">
        <v>824</v>
      </c>
      <c r="AW11779" s="4" t="s">
        <v>1259</v>
      </c>
      <c r="AX11779" s="4"/>
      <c r="AY11779" s="4"/>
      <c r="AZ11779" s="4"/>
      <c r="BA11779" s="4"/>
      <c r="BB11779" s="4"/>
      <c r="BC11779" s="4">
        <v>40</v>
      </c>
    </row>
    <row r="11780" spans="45:55" x14ac:dyDescent="0.2">
      <c r="AS11780" s="4" t="s">
        <v>5510</v>
      </c>
      <c r="AT11780" s="4" t="s">
        <v>5511</v>
      </c>
      <c r="AU11780" s="4" t="s">
        <v>456</v>
      </c>
      <c r="AV11780" s="4" t="s">
        <v>798</v>
      </c>
      <c r="AW11780" s="4" t="s">
        <v>724</v>
      </c>
      <c r="AX11780" s="4"/>
      <c r="AY11780" s="4">
        <v>255900</v>
      </c>
      <c r="AZ11780" s="4">
        <v>462700</v>
      </c>
      <c r="BA11780" s="4" t="s">
        <v>30628</v>
      </c>
      <c r="BB11780" s="4" t="s">
        <v>30629</v>
      </c>
      <c r="BC11780" s="4">
        <v>40</v>
      </c>
    </row>
    <row r="11781" spans="45:55" x14ac:dyDescent="0.2">
      <c r="AS11781" s="4" t="s">
        <v>5512</v>
      </c>
      <c r="AT11781" s="4" t="s">
        <v>5513</v>
      </c>
      <c r="AU11781" s="4" t="s">
        <v>456</v>
      </c>
      <c r="AV11781" s="4" t="s">
        <v>798</v>
      </c>
      <c r="AW11781" s="4" t="s">
        <v>724</v>
      </c>
      <c r="AX11781" s="4"/>
      <c r="AY11781" s="4">
        <v>218560</v>
      </c>
      <c r="AZ11781" s="4">
        <v>437880</v>
      </c>
      <c r="BA11781" s="4" t="s">
        <v>30630</v>
      </c>
      <c r="BB11781" s="4" t="s">
        <v>30631</v>
      </c>
      <c r="BC11781" s="4">
        <v>40</v>
      </c>
    </row>
    <row r="11782" spans="45:55" x14ac:dyDescent="0.2">
      <c r="AS11782" s="4" t="s">
        <v>5514</v>
      </c>
      <c r="AT11782" s="4" t="s">
        <v>5515</v>
      </c>
      <c r="AU11782" s="4" t="s">
        <v>456</v>
      </c>
      <c r="AV11782" s="4" t="s">
        <v>798</v>
      </c>
      <c r="AW11782" s="4" t="s">
        <v>724</v>
      </c>
      <c r="AX11782" s="4"/>
      <c r="AY11782" s="4">
        <v>215890</v>
      </c>
      <c r="AZ11782" s="4">
        <v>471580</v>
      </c>
      <c r="BA11782" s="4" t="s">
        <v>30632</v>
      </c>
      <c r="BB11782" s="4" t="s">
        <v>30633</v>
      </c>
      <c r="BC11782" s="4">
        <v>40</v>
      </c>
    </row>
    <row r="11783" spans="45:55" x14ac:dyDescent="0.2">
      <c r="AS11783" s="4" t="s">
        <v>5516</v>
      </c>
      <c r="AT11783" s="4" t="s">
        <v>5517</v>
      </c>
      <c r="AU11783" s="4" t="s">
        <v>456</v>
      </c>
      <c r="AV11783" s="4" t="s">
        <v>798</v>
      </c>
      <c r="AW11783" s="4" t="s">
        <v>724</v>
      </c>
      <c r="AX11783" s="4"/>
      <c r="AY11783" s="4">
        <v>213900</v>
      </c>
      <c r="AZ11783" s="4">
        <v>471880</v>
      </c>
      <c r="BA11783" s="4" t="s">
        <v>30634</v>
      </c>
      <c r="BB11783" s="4" t="s">
        <v>30635</v>
      </c>
      <c r="BC11783" s="4">
        <v>40</v>
      </c>
    </row>
    <row r="11784" spans="45:55" x14ac:dyDescent="0.2">
      <c r="AS11784" s="4" t="s">
        <v>11871</v>
      </c>
      <c r="AT11784" s="4" t="s">
        <v>11872</v>
      </c>
      <c r="AU11784" s="4" t="s">
        <v>456</v>
      </c>
      <c r="AV11784" s="4" t="s">
        <v>798</v>
      </c>
      <c r="AW11784" s="4" t="s">
        <v>724</v>
      </c>
      <c r="AX11784" s="4"/>
      <c r="AY11784" s="4">
        <v>215147</v>
      </c>
      <c r="AZ11784" s="4">
        <v>471504</v>
      </c>
      <c r="BA11784" s="4" t="s">
        <v>30636</v>
      </c>
      <c r="BB11784" s="4" t="s">
        <v>30637</v>
      </c>
      <c r="BC11784" s="4">
        <v>40</v>
      </c>
    </row>
    <row r="11785" spans="45:55" x14ac:dyDescent="0.2">
      <c r="AS11785" s="4" t="s">
        <v>5518</v>
      </c>
      <c r="AT11785" s="4" t="s">
        <v>5519</v>
      </c>
      <c r="AU11785" s="4" t="s">
        <v>456</v>
      </c>
      <c r="AV11785" s="4" t="s">
        <v>798</v>
      </c>
      <c r="AW11785" s="4" t="s">
        <v>724</v>
      </c>
      <c r="AX11785" s="4"/>
      <c r="AY11785" s="4">
        <v>230900</v>
      </c>
      <c r="AZ11785" s="4">
        <v>467300</v>
      </c>
      <c r="BA11785" s="4" t="s">
        <v>30638</v>
      </c>
      <c r="BB11785" s="4" t="s">
        <v>30639</v>
      </c>
      <c r="BC11785" s="4">
        <v>40</v>
      </c>
    </row>
    <row r="11786" spans="45:55" x14ac:dyDescent="0.2">
      <c r="AS11786" s="4" t="s">
        <v>5520</v>
      </c>
      <c r="AT11786" s="4" t="s">
        <v>5521</v>
      </c>
      <c r="AU11786" s="4" t="s">
        <v>456</v>
      </c>
      <c r="AV11786" s="4" t="s">
        <v>798</v>
      </c>
      <c r="AW11786" s="4" t="s">
        <v>724</v>
      </c>
      <c r="AX11786" s="4"/>
      <c r="AY11786" s="4">
        <v>218600</v>
      </c>
      <c r="AZ11786" s="4">
        <v>472200</v>
      </c>
      <c r="BA11786" s="4" t="s">
        <v>30640</v>
      </c>
      <c r="BB11786" s="4" t="s">
        <v>30641</v>
      </c>
      <c r="BC11786" s="4">
        <v>40</v>
      </c>
    </row>
    <row r="11787" spans="45:55" x14ac:dyDescent="0.2">
      <c r="AS11787" s="4" t="s">
        <v>5522</v>
      </c>
      <c r="AT11787" s="4" t="s">
        <v>5523</v>
      </c>
      <c r="AU11787" s="4" t="s">
        <v>456</v>
      </c>
      <c r="AV11787" s="4" t="s">
        <v>798</v>
      </c>
      <c r="AW11787" s="4" t="s">
        <v>724</v>
      </c>
      <c r="AX11787" s="4"/>
      <c r="AY11787" s="4">
        <v>201462</v>
      </c>
      <c r="AZ11787" s="4">
        <v>440812</v>
      </c>
      <c r="BA11787" s="4" t="s">
        <v>30642</v>
      </c>
      <c r="BB11787" s="4" t="s">
        <v>30643</v>
      </c>
      <c r="BC11787" s="4">
        <v>40</v>
      </c>
    </row>
    <row r="11788" spans="45:55" x14ac:dyDescent="0.2">
      <c r="AS11788" s="4" t="s">
        <v>5524</v>
      </c>
      <c r="AT11788" s="4" t="s">
        <v>5525</v>
      </c>
      <c r="AU11788" s="4" t="s">
        <v>456</v>
      </c>
      <c r="AV11788" s="4" t="s">
        <v>798</v>
      </c>
      <c r="AW11788" s="4" t="s">
        <v>724</v>
      </c>
      <c r="AX11788" s="4"/>
      <c r="AY11788" s="4">
        <v>201723</v>
      </c>
      <c r="AZ11788" s="4">
        <v>443213</v>
      </c>
      <c r="BA11788" s="4" t="s">
        <v>30644</v>
      </c>
      <c r="BB11788" s="4" t="s">
        <v>30645</v>
      </c>
      <c r="BC11788" s="4">
        <v>40</v>
      </c>
    </row>
    <row r="11789" spans="45:55" x14ac:dyDescent="0.2">
      <c r="AS11789" s="4" t="s">
        <v>5526</v>
      </c>
      <c r="AT11789" s="4" t="s">
        <v>5527</v>
      </c>
      <c r="AU11789" s="4" t="s">
        <v>456</v>
      </c>
      <c r="AV11789" s="4" t="s">
        <v>798</v>
      </c>
      <c r="AW11789" s="4" t="s">
        <v>724</v>
      </c>
      <c r="AX11789" s="4"/>
      <c r="AY11789" s="4">
        <v>227248</v>
      </c>
      <c r="AZ11789" s="4">
        <v>434508</v>
      </c>
      <c r="BA11789" s="4" t="s">
        <v>30646</v>
      </c>
      <c r="BB11789" s="4" t="s">
        <v>30647</v>
      </c>
      <c r="BC11789" s="4">
        <v>40</v>
      </c>
    </row>
    <row r="11790" spans="45:55" x14ac:dyDescent="0.2">
      <c r="AS11790" s="4" t="s">
        <v>5528</v>
      </c>
      <c r="AT11790" s="4" t="s">
        <v>5529</v>
      </c>
      <c r="AU11790" s="4" t="s">
        <v>456</v>
      </c>
      <c r="AV11790" s="4" t="s">
        <v>798</v>
      </c>
      <c r="AW11790" s="4" t="s">
        <v>724</v>
      </c>
      <c r="AX11790" s="4"/>
      <c r="AY11790" s="4">
        <v>221896</v>
      </c>
      <c r="AZ11790" s="4">
        <v>447705</v>
      </c>
      <c r="BA11790" s="4" t="s">
        <v>30648</v>
      </c>
      <c r="BB11790" s="4" t="s">
        <v>30649</v>
      </c>
      <c r="BC11790" s="4">
        <v>40</v>
      </c>
    </row>
    <row r="11791" spans="45:55" x14ac:dyDescent="0.2">
      <c r="AS11791" s="4" t="s">
        <v>14739</v>
      </c>
      <c r="AT11791" s="4" t="s">
        <v>9950</v>
      </c>
      <c r="AU11791" s="4" t="s">
        <v>456</v>
      </c>
      <c r="AV11791" s="4" t="s">
        <v>799</v>
      </c>
      <c r="AW11791" s="4" t="s">
        <v>724</v>
      </c>
      <c r="AX11791" s="4"/>
      <c r="AY11791" s="4">
        <v>221530</v>
      </c>
      <c r="AZ11791" s="4">
        <v>447000</v>
      </c>
      <c r="BA11791" s="4" t="s">
        <v>30650</v>
      </c>
      <c r="BB11791" s="4" t="s">
        <v>30651</v>
      </c>
      <c r="BC11791" s="4">
        <v>40</v>
      </c>
    </row>
    <row r="11792" spans="45:55" x14ac:dyDescent="0.2">
      <c r="AS11792" s="4" t="s">
        <v>5530</v>
      </c>
      <c r="AT11792" s="4" t="s">
        <v>5531</v>
      </c>
      <c r="AU11792" s="4" t="s">
        <v>456</v>
      </c>
      <c r="AV11792" s="4" t="s">
        <v>798</v>
      </c>
      <c r="AW11792" s="4" t="s">
        <v>724</v>
      </c>
      <c r="AX11792" s="4"/>
      <c r="AY11792" s="4">
        <v>237432</v>
      </c>
      <c r="AZ11792" s="4">
        <v>441632</v>
      </c>
      <c r="BA11792" s="4" t="s">
        <v>30652</v>
      </c>
      <c r="BB11792" s="4" t="s">
        <v>30653</v>
      </c>
      <c r="BC11792" s="4">
        <v>40</v>
      </c>
    </row>
    <row r="11793" spans="45:55" x14ac:dyDescent="0.2">
      <c r="AS11793" s="4" t="s">
        <v>5532</v>
      </c>
      <c r="AT11793" s="4" t="s">
        <v>5533</v>
      </c>
      <c r="AU11793" s="4" t="s">
        <v>456</v>
      </c>
      <c r="AV11793" s="4" t="s">
        <v>798</v>
      </c>
      <c r="AW11793" s="4" t="s">
        <v>724</v>
      </c>
      <c r="AX11793" s="4"/>
      <c r="AY11793" s="4">
        <v>235868</v>
      </c>
      <c r="AZ11793" s="4">
        <v>442147</v>
      </c>
      <c r="BA11793" s="4" t="s">
        <v>30654</v>
      </c>
      <c r="BB11793" s="4" t="s">
        <v>30655</v>
      </c>
      <c r="BC11793" s="4">
        <v>40</v>
      </c>
    </row>
    <row r="11794" spans="45:55" x14ac:dyDescent="0.2">
      <c r="AS11794" s="4" t="s">
        <v>21087</v>
      </c>
      <c r="AT11794" s="4" t="s">
        <v>21088</v>
      </c>
      <c r="AU11794" s="4" t="s">
        <v>456</v>
      </c>
      <c r="AV11794" s="4" t="s">
        <v>21010</v>
      </c>
      <c r="AW11794" s="4" t="s">
        <v>724</v>
      </c>
      <c r="AX11794" s="4"/>
      <c r="AY11794" s="4">
        <v>238219</v>
      </c>
      <c r="AZ11794" s="4">
        <v>441753</v>
      </c>
      <c r="BA11794" s="4" t="s">
        <v>30656</v>
      </c>
      <c r="BB11794" s="4" t="s">
        <v>30657</v>
      </c>
      <c r="BC11794" s="4">
        <v>40</v>
      </c>
    </row>
    <row r="11795" spans="45:55" x14ac:dyDescent="0.2">
      <c r="AS11795" s="4" t="s">
        <v>5534</v>
      </c>
      <c r="AT11795" s="4" t="s">
        <v>5535</v>
      </c>
      <c r="AU11795" s="4" t="s">
        <v>456</v>
      </c>
      <c r="AV11795" s="4" t="s">
        <v>798</v>
      </c>
      <c r="AW11795" s="4" t="s">
        <v>724</v>
      </c>
      <c r="AX11795" s="4"/>
      <c r="AY11795" s="4">
        <v>229214</v>
      </c>
      <c r="AZ11795" s="4">
        <v>448027</v>
      </c>
      <c r="BA11795" s="4" t="s">
        <v>30658</v>
      </c>
      <c r="BB11795" s="4" t="s">
        <v>30659</v>
      </c>
      <c r="BC11795" s="4">
        <v>40</v>
      </c>
    </row>
    <row r="11796" spans="45:55" x14ac:dyDescent="0.2">
      <c r="AS11796" s="4" t="s">
        <v>5536</v>
      </c>
      <c r="AT11796" s="4" t="s">
        <v>5537</v>
      </c>
      <c r="AU11796" s="4" t="s">
        <v>456</v>
      </c>
      <c r="AV11796" s="4" t="s">
        <v>798</v>
      </c>
      <c r="AW11796" s="4" t="s">
        <v>724</v>
      </c>
      <c r="AX11796" s="4"/>
      <c r="AY11796" s="4">
        <v>232969</v>
      </c>
      <c r="AZ11796" s="4">
        <v>447258</v>
      </c>
      <c r="BA11796" s="4" t="s">
        <v>30660</v>
      </c>
      <c r="BB11796" s="4" t="s">
        <v>30661</v>
      </c>
      <c r="BC11796" s="4">
        <v>40</v>
      </c>
    </row>
    <row r="11797" spans="45:55" x14ac:dyDescent="0.2">
      <c r="AS11797" s="4" t="s">
        <v>5538</v>
      </c>
      <c r="AT11797" s="4" t="s">
        <v>5539</v>
      </c>
      <c r="AU11797" s="4" t="s">
        <v>456</v>
      </c>
      <c r="AV11797" s="4" t="s">
        <v>798</v>
      </c>
      <c r="AW11797" s="4" t="s">
        <v>724</v>
      </c>
      <c r="AX11797" s="4"/>
      <c r="AY11797" s="4">
        <v>232477</v>
      </c>
      <c r="AZ11797" s="4">
        <v>446574</v>
      </c>
      <c r="BA11797" s="4" t="s">
        <v>30662</v>
      </c>
      <c r="BB11797" s="4" t="s">
        <v>30663</v>
      </c>
      <c r="BC11797" s="4">
        <v>40</v>
      </c>
    </row>
    <row r="11798" spans="45:55" x14ac:dyDescent="0.2">
      <c r="AS11798" s="4" t="s">
        <v>5540</v>
      </c>
      <c r="AT11798" s="4" t="s">
        <v>5541</v>
      </c>
      <c r="AU11798" s="4" t="s">
        <v>456</v>
      </c>
      <c r="AV11798" s="4" t="s">
        <v>798</v>
      </c>
      <c r="AW11798" s="4" t="s">
        <v>724</v>
      </c>
      <c r="AX11798" s="4"/>
      <c r="AY11798" s="4">
        <v>243300</v>
      </c>
      <c r="AZ11798" s="4">
        <v>446300</v>
      </c>
      <c r="BA11798" s="4" t="s">
        <v>30664</v>
      </c>
      <c r="BB11798" s="4" t="s">
        <v>30665</v>
      </c>
      <c r="BC11798" s="4">
        <v>40</v>
      </c>
    </row>
    <row r="11799" spans="45:55" x14ac:dyDescent="0.2">
      <c r="AS11799" s="4" t="s">
        <v>5542</v>
      </c>
      <c r="AT11799" s="4" t="s">
        <v>5543</v>
      </c>
      <c r="AU11799" s="4" t="s">
        <v>456</v>
      </c>
      <c r="AV11799" s="4" t="s">
        <v>798</v>
      </c>
      <c r="AW11799" s="4" t="s">
        <v>724</v>
      </c>
      <c r="AX11799" s="4"/>
      <c r="AY11799" s="4">
        <v>213089</v>
      </c>
      <c r="AZ11799" s="4">
        <v>445976</v>
      </c>
      <c r="BA11799" s="4" t="s">
        <v>30666</v>
      </c>
      <c r="BB11799" s="4" t="s">
        <v>30667</v>
      </c>
      <c r="BC11799" s="4">
        <v>40</v>
      </c>
    </row>
    <row r="11800" spans="45:55" x14ac:dyDescent="0.2">
      <c r="AS11800" s="4" t="s">
        <v>5544</v>
      </c>
      <c r="AT11800" s="4" t="s">
        <v>5545</v>
      </c>
      <c r="AU11800" s="4" t="s">
        <v>456</v>
      </c>
      <c r="AV11800" s="4" t="s">
        <v>798</v>
      </c>
      <c r="AW11800" s="4" t="s">
        <v>724</v>
      </c>
      <c r="AX11800" s="4"/>
      <c r="AY11800" s="4">
        <v>219400</v>
      </c>
      <c r="AZ11800" s="4">
        <v>442000</v>
      </c>
      <c r="BA11800" s="4" t="s">
        <v>30520</v>
      </c>
      <c r="BB11800" s="4" t="s">
        <v>30668</v>
      </c>
      <c r="BC11800" s="4">
        <v>40</v>
      </c>
    </row>
    <row r="11801" spans="45:55" x14ac:dyDescent="0.2">
      <c r="AS11801" s="4" t="s">
        <v>5546</v>
      </c>
      <c r="AT11801" s="4" t="s">
        <v>5547</v>
      </c>
      <c r="AU11801" s="4" t="s">
        <v>456</v>
      </c>
      <c r="AV11801" s="4" t="s">
        <v>798</v>
      </c>
      <c r="AW11801" s="4" t="s">
        <v>724</v>
      </c>
      <c r="AX11801" s="4"/>
      <c r="AY11801" s="4">
        <v>254793</v>
      </c>
      <c r="AZ11801" s="4">
        <v>460695</v>
      </c>
      <c r="BA11801" s="4" t="s">
        <v>30669</v>
      </c>
      <c r="BB11801" s="4" t="s">
        <v>30670</v>
      </c>
      <c r="BC11801" s="4">
        <v>40</v>
      </c>
    </row>
    <row r="11802" spans="45:55" x14ac:dyDescent="0.2">
      <c r="AS11802" s="4" t="s">
        <v>5548</v>
      </c>
      <c r="AT11802" s="4" t="s">
        <v>5549</v>
      </c>
      <c r="AU11802" s="4" t="s">
        <v>456</v>
      </c>
      <c r="AV11802" s="4" t="s">
        <v>798</v>
      </c>
      <c r="AW11802" s="4" t="s">
        <v>724</v>
      </c>
      <c r="AX11802" s="4"/>
      <c r="AY11802" s="4">
        <v>253367</v>
      </c>
      <c r="AZ11802" s="4">
        <v>461233</v>
      </c>
      <c r="BA11802" s="4" t="s">
        <v>30671</v>
      </c>
      <c r="BB11802" s="4" t="s">
        <v>30672</v>
      </c>
      <c r="BC11802" s="4">
        <v>40</v>
      </c>
    </row>
    <row r="11803" spans="45:55" x14ac:dyDescent="0.2">
      <c r="AS11803" s="4" t="s">
        <v>5550</v>
      </c>
      <c r="AT11803" s="4" t="s">
        <v>5551</v>
      </c>
      <c r="AU11803" s="4" t="s">
        <v>456</v>
      </c>
      <c r="AV11803" s="4" t="s">
        <v>798</v>
      </c>
      <c r="AW11803" s="4" t="s">
        <v>724</v>
      </c>
      <c r="AX11803" s="4"/>
      <c r="AY11803" s="4">
        <v>251274</v>
      </c>
      <c r="AZ11803" s="4">
        <v>462530</v>
      </c>
      <c r="BA11803" s="4" t="s">
        <v>30673</v>
      </c>
      <c r="BB11803" s="4" t="s">
        <v>30674</v>
      </c>
      <c r="BC11803" s="4">
        <v>40</v>
      </c>
    </row>
    <row r="11804" spans="45:55" x14ac:dyDescent="0.2">
      <c r="AS11804" s="4" t="s">
        <v>5552</v>
      </c>
      <c r="AT11804" s="4" t="s">
        <v>5553</v>
      </c>
      <c r="AU11804" s="4" t="s">
        <v>456</v>
      </c>
      <c r="AV11804" s="4" t="s">
        <v>798</v>
      </c>
      <c r="AW11804" s="4" t="s">
        <v>724</v>
      </c>
      <c r="AX11804" s="4"/>
      <c r="AY11804" s="4">
        <v>210696</v>
      </c>
      <c r="AZ11804" s="4">
        <v>461147</v>
      </c>
      <c r="BA11804" s="4" t="s">
        <v>30675</v>
      </c>
      <c r="BB11804" s="4" t="s">
        <v>30676</v>
      </c>
      <c r="BC11804" s="4">
        <v>40</v>
      </c>
    </row>
    <row r="11805" spans="45:55" x14ac:dyDescent="0.2">
      <c r="AS11805" s="4" t="s">
        <v>5554</v>
      </c>
      <c r="AT11805" s="4" t="s">
        <v>5555</v>
      </c>
      <c r="AU11805" s="4" t="s">
        <v>456</v>
      </c>
      <c r="AV11805" s="4" t="s">
        <v>798</v>
      </c>
      <c r="AW11805" s="4" t="s">
        <v>724</v>
      </c>
      <c r="AX11805" s="4"/>
      <c r="AY11805" s="4">
        <v>211800</v>
      </c>
      <c r="AZ11805" s="4">
        <v>458800</v>
      </c>
      <c r="BA11805" s="4" t="s">
        <v>30398</v>
      </c>
      <c r="BB11805" s="4" t="s">
        <v>30677</v>
      </c>
      <c r="BC11805" s="4">
        <v>40</v>
      </c>
    </row>
    <row r="11806" spans="45:55" x14ac:dyDescent="0.2">
      <c r="AS11806" s="4" t="s">
        <v>5556</v>
      </c>
      <c r="AT11806" s="4" t="s">
        <v>5557</v>
      </c>
      <c r="AU11806" s="4" t="s">
        <v>456</v>
      </c>
      <c r="AV11806" s="4" t="s">
        <v>798</v>
      </c>
      <c r="AW11806" s="4" t="s">
        <v>724</v>
      </c>
      <c r="AX11806" s="4"/>
      <c r="AY11806" s="4">
        <v>210600</v>
      </c>
      <c r="AZ11806" s="4">
        <v>460225</v>
      </c>
      <c r="BA11806" s="4" t="s">
        <v>30678</v>
      </c>
      <c r="BB11806" s="4" t="s">
        <v>30679</v>
      </c>
      <c r="BC11806" s="4">
        <v>40</v>
      </c>
    </row>
    <row r="11807" spans="45:55" x14ac:dyDescent="0.2">
      <c r="AS11807" s="4" t="s">
        <v>5558</v>
      </c>
      <c r="AT11807" s="4" t="s">
        <v>5559</v>
      </c>
      <c r="AU11807" s="4" t="s">
        <v>456</v>
      </c>
      <c r="AV11807" s="4" t="s">
        <v>798</v>
      </c>
      <c r="AW11807" s="4" t="s">
        <v>724</v>
      </c>
      <c r="AX11807" s="4"/>
      <c r="AY11807" s="4">
        <v>210175</v>
      </c>
      <c r="AZ11807" s="4">
        <v>461500</v>
      </c>
      <c r="BA11807" s="4" t="s">
        <v>30680</v>
      </c>
      <c r="BB11807" s="4" t="s">
        <v>30681</v>
      </c>
      <c r="BC11807" s="4">
        <v>40</v>
      </c>
    </row>
    <row r="11808" spans="45:55" x14ac:dyDescent="0.2">
      <c r="AS11808" s="4" t="s">
        <v>10464</v>
      </c>
      <c r="AT11808" s="4" t="s">
        <v>10465</v>
      </c>
      <c r="AU11808" s="4" t="s">
        <v>456</v>
      </c>
      <c r="AV11808" s="4" t="s">
        <v>801</v>
      </c>
      <c r="AW11808" s="4" t="s">
        <v>724</v>
      </c>
      <c r="AX11808" s="4"/>
      <c r="AY11808" s="4">
        <v>210350</v>
      </c>
      <c r="AZ11808" s="4">
        <v>461300</v>
      </c>
      <c r="BA11808" s="4" t="s">
        <v>30682</v>
      </c>
      <c r="BB11808" s="4" t="s">
        <v>30683</v>
      </c>
      <c r="BC11808" s="4">
        <v>40</v>
      </c>
    </row>
    <row r="11809" spans="45:55" x14ac:dyDescent="0.2">
      <c r="AS11809" s="4" t="s">
        <v>5560</v>
      </c>
      <c r="AT11809" s="4" t="s">
        <v>5561</v>
      </c>
      <c r="AU11809" s="4" t="s">
        <v>456</v>
      </c>
      <c r="AV11809" s="4" t="s">
        <v>798</v>
      </c>
      <c r="AW11809" s="4" t="s">
        <v>724</v>
      </c>
      <c r="AX11809" s="4"/>
      <c r="AY11809" s="4">
        <v>210300</v>
      </c>
      <c r="AZ11809" s="4">
        <v>461070</v>
      </c>
      <c r="BA11809" s="4" t="s">
        <v>30684</v>
      </c>
      <c r="BB11809" s="4" t="s">
        <v>30685</v>
      </c>
      <c r="BC11809" s="4">
        <v>40</v>
      </c>
    </row>
    <row r="11810" spans="45:55" x14ac:dyDescent="0.2">
      <c r="AS11810" s="4" t="s">
        <v>5562</v>
      </c>
      <c r="AT11810" s="4" t="s">
        <v>5563</v>
      </c>
      <c r="AU11810" s="4" t="s">
        <v>456</v>
      </c>
      <c r="AV11810" s="4" t="s">
        <v>798</v>
      </c>
      <c r="AW11810" s="4" t="s">
        <v>724</v>
      </c>
      <c r="AX11810" s="4"/>
      <c r="AY11810" s="4">
        <v>211300</v>
      </c>
      <c r="AZ11810" s="4">
        <v>460425</v>
      </c>
      <c r="BA11810" s="4" t="s">
        <v>30686</v>
      </c>
      <c r="BB11810" s="4" t="s">
        <v>30687</v>
      </c>
      <c r="BC11810" s="4">
        <v>40</v>
      </c>
    </row>
    <row r="11811" spans="45:55" x14ac:dyDescent="0.2">
      <c r="AS11811" s="4" t="s">
        <v>5564</v>
      </c>
      <c r="AT11811" s="4" t="s">
        <v>5565</v>
      </c>
      <c r="AU11811" s="4" t="s">
        <v>456</v>
      </c>
      <c r="AV11811" s="4" t="s">
        <v>798</v>
      </c>
      <c r="AW11811" s="4" t="s">
        <v>724</v>
      </c>
      <c r="AX11811" s="4"/>
      <c r="AY11811" s="4">
        <v>211440</v>
      </c>
      <c r="AZ11811" s="4">
        <v>461500</v>
      </c>
      <c r="BA11811" s="4" t="s">
        <v>30688</v>
      </c>
      <c r="BB11811" s="4" t="s">
        <v>30689</v>
      </c>
      <c r="BC11811" s="4">
        <v>40</v>
      </c>
    </row>
    <row r="11812" spans="45:55" x14ac:dyDescent="0.2">
      <c r="AS11812" s="4" t="s">
        <v>5566</v>
      </c>
      <c r="AT11812" s="4" t="s">
        <v>5567</v>
      </c>
      <c r="AU11812" s="4" t="s">
        <v>456</v>
      </c>
      <c r="AV11812" s="4" t="s">
        <v>798</v>
      </c>
      <c r="AW11812" s="4" t="s">
        <v>724</v>
      </c>
      <c r="AX11812" s="4"/>
      <c r="AY11812" s="4">
        <v>211460</v>
      </c>
      <c r="AZ11812" s="4">
        <v>462175</v>
      </c>
      <c r="BA11812" s="4" t="s">
        <v>30690</v>
      </c>
      <c r="BB11812" s="4" t="s">
        <v>30691</v>
      </c>
      <c r="BC11812" s="4">
        <v>40</v>
      </c>
    </row>
    <row r="11813" spans="45:55" x14ac:dyDescent="0.2">
      <c r="AS11813" s="4" t="s">
        <v>5568</v>
      </c>
      <c r="AT11813" s="4" t="s">
        <v>5569</v>
      </c>
      <c r="AU11813" s="4" t="s">
        <v>456</v>
      </c>
      <c r="AV11813" s="4" t="s">
        <v>798</v>
      </c>
      <c r="AW11813" s="4" t="s">
        <v>724</v>
      </c>
      <c r="AX11813" s="4"/>
      <c r="AY11813" s="4">
        <v>211010</v>
      </c>
      <c r="AZ11813" s="4">
        <v>463860</v>
      </c>
      <c r="BA11813" s="4" t="s">
        <v>30692</v>
      </c>
      <c r="BB11813" s="4" t="s">
        <v>30693</v>
      </c>
      <c r="BC11813" s="4">
        <v>40</v>
      </c>
    </row>
    <row r="11814" spans="45:55" x14ac:dyDescent="0.2">
      <c r="AS11814" s="4" t="s">
        <v>5570</v>
      </c>
      <c r="AT11814" s="4" t="s">
        <v>5571</v>
      </c>
      <c r="AU11814" s="4" t="s">
        <v>456</v>
      </c>
      <c r="AV11814" s="4" t="s">
        <v>798</v>
      </c>
      <c r="AW11814" s="4" t="s">
        <v>724</v>
      </c>
      <c r="AX11814" s="4"/>
      <c r="AY11814" s="4">
        <v>211273</v>
      </c>
      <c r="AZ11814" s="4">
        <v>463460</v>
      </c>
      <c r="BA11814" s="4" t="s">
        <v>30694</v>
      </c>
      <c r="BB11814" s="4" t="s">
        <v>30695</v>
      </c>
      <c r="BC11814" s="4">
        <v>40</v>
      </c>
    </row>
    <row r="11815" spans="45:55" x14ac:dyDescent="0.2">
      <c r="AS11815" s="4" t="s">
        <v>5572</v>
      </c>
      <c r="AT11815" s="4" t="s">
        <v>5573</v>
      </c>
      <c r="AU11815" s="4" t="s">
        <v>456</v>
      </c>
      <c r="AV11815" s="4" t="s">
        <v>798</v>
      </c>
      <c r="AW11815" s="4" t="s">
        <v>724</v>
      </c>
      <c r="AX11815" s="4"/>
      <c r="AY11815" s="4">
        <v>210709</v>
      </c>
      <c r="AZ11815" s="4">
        <v>462930</v>
      </c>
      <c r="BA11815" s="4" t="s">
        <v>30696</v>
      </c>
      <c r="BB11815" s="4" t="s">
        <v>30697</v>
      </c>
      <c r="BC11815" s="4">
        <v>40</v>
      </c>
    </row>
    <row r="11816" spans="45:55" x14ac:dyDescent="0.2">
      <c r="AS11816" s="4" t="s">
        <v>5574</v>
      </c>
      <c r="AT11816" s="4" t="s">
        <v>5575</v>
      </c>
      <c r="AU11816" s="4" t="s">
        <v>456</v>
      </c>
      <c r="AV11816" s="4" t="s">
        <v>798</v>
      </c>
      <c r="AW11816" s="4" t="s">
        <v>724</v>
      </c>
      <c r="AX11816" s="4"/>
      <c r="AY11816" s="4">
        <v>211014</v>
      </c>
      <c r="AZ11816" s="4">
        <v>460093</v>
      </c>
      <c r="BA11816" s="4" t="s">
        <v>30698</v>
      </c>
      <c r="BB11816" s="4" t="s">
        <v>30699</v>
      </c>
      <c r="BC11816" s="4">
        <v>40</v>
      </c>
    </row>
    <row r="11817" spans="45:55" x14ac:dyDescent="0.2">
      <c r="AS11817" s="4" t="s">
        <v>5576</v>
      </c>
      <c r="AT11817" s="4" t="s">
        <v>5577</v>
      </c>
      <c r="AU11817" s="4" t="s">
        <v>456</v>
      </c>
      <c r="AV11817" s="4" t="s">
        <v>798</v>
      </c>
      <c r="AW11817" s="4" t="s">
        <v>724</v>
      </c>
      <c r="AX11817" s="4"/>
      <c r="AY11817" s="4">
        <v>219000</v>
      </c>
      <c r="AZ11817" s="4">
        <v>442000</v>
      </c>
      <c r="BA11817" s="4" t="s">
        <v>30700</v>
      </c>
      <c r="BB11817" s="4" t="s">
        <v>30701</v>
      </c>
      <c r="BC11817" s="4">
        <v>40</v>
      </c>
    </row>
    <row r="11818" spans="45:55" x14ac:dyDescent="0.2">
      <c r="AS11818" s="4" t="s">
        <v>5578</v>
      </c>
      <c r="AT11818" s="4" t="s">
        <v>5579</v>
      </c>
      <c r="AU11818" s="4" t="s">
        <v>456</v>
      </c>
      <c r="AV11818" s="4" t="s">
        <v>798</v>
      </c>
      <c r="AW11818" s="4" t="s">
        <v>724</v>
      </c>
      <c r="AX11818" s="4"/>
      <c r="AY11818" s="4">
        <v>218850</v>
      </c>
      <c r="AZ11818" s="4">
        <v>441650</v>
      </c>
      <c r="BA11818" s="4" t="s">
        <v>30702</v>
      </c>
      <c r="BB11818" s="4" t="s">
        <v>30703</v>
      </c>
      <c r="BC11818" s="4">
        <v>40</v>
      </c>
    </row>
    <row r="11819" spans="45:55" x14ac:dyDescent="0.2">
      <c r="AS11819" s="4" t="s">
        <v>5580</v>
      </c>
      <c r="AT11819" s="4" t="s">
        <v>5581</v>
      </c>
      <c r="AU11819" s="4" t="s">
        <v>456</v>
      </c>
      <c r="AV11819" s="4" t="s">
        <v>798</v>
      </c>
      <c r="AW11819" s="4" t="s">
        <v>724</v>
      </c>
      <c r="AX11819" s="4"/>
      <c r="AY11819" s="4">
        <v>230960</v>
      </c>
      <c r="AZ11819" s="4">
        <v>467725</v>
      </c>
      <c r="BA11819" s="4" t="s">
        <v>30704</v>
      </c>
      <c r="BB11819" s="4" t="s">
        <v>30705</v>
      </c>
      <c r="BC11819" s="4">
        <v>40</v>
      </c>
    </row>
    <row r="11820" spans="45:55" x14ac:dyDescent="0.2">
      <c r="AS11820" s="4" t="s">
        <v>5582</v>
      </c>
      <c r="AT11820" s="4" t="s">
        <v>5583</v>
      </c>
      <c r="AU11820" s="4" t="s">
        <v>456</v>
      </c>
      <c r="AV11820" s="4" t="s">
        <v>798</v>
      </c>
      <c r="AW11820" s="4" t="s">
        <v>724</v>
      </c>
      <c r="AX11820" s="4"/>
      <c r="AY11820" s="4">
        <v>202154</v>
      </c>
      <c r="AZ11820" s="4">
        <v>439549</v>
      </c>
      <c r="BA11820" s="4" t="s">
        <v>30706</v>
      </c>
      <c r="BB11820" s="4" t="s">
        <v>30707</v>
      </c>
      <c r="BC11820" s="4">
        <v>40</v>
      </c>
    </row>
    <row r="11821" spans="45:55" x14ac:dyDescent="0.2">
      <c r="AS11821" s="4" t="s">
        <v>5584</v>
      </c>
      <c r="AT11821" s="4" t="s">
        <v>5585</v>
      </c>
      <c r="AU11821" s="4" t="s">
        <v>456</v>
      </c>
      <c r="AV11821" s="4" t="s">
        <v>798</v>
      </c>
      <c r="AW11821" s="4" t="s">
        <v>724</v>
      </c>
      <c r="AX11821" s="4"/>
      <c r="AY11821" s="4">
        <v>202788</v>
      </c>
      <c r="AZ11821" s="4">
        <v>438606</v>
      </c>
      <c r="BA11821" s="4" t="s">
        <v>30708</v>
      </c>
      <c r="BB11821" s="4" t="s">
        <v>30709</v>
      </c>
      <c r="BC11821" s="4">
        <v>40</v>
      </c>
    </row>
    <row r="11822" spans="45:55" x14ac:dyDescent="0.2">
      <c r="AS11822" s="4" t="s">
        <v>5586</v>
      </c>
      <c r="AT11822" s="4" t="s">
        <v>5587</v>
      </c>
      <c r="AU11822" s="4" t="s">
        <v>456</v>
      </c>
      <c r="AV11822" s="4" t="s">
        <v>798</v>
      </c>
      <c r="AW11822" s="4" t="s">
        <v>724</v>
      </c>
      <c r="AX11822" s="4"/>
      <c r="AY11822" s="4">
        <v>203383</v>
      </c>
      <c r="AZ11822" s="4">
        <v>437921</v>
      </c>
      <c r="BA11822" s="4" t="s">
        <v>30710</v>
      </c>
      <c r="BB11822" s="4" t="s">
        <v>30711</v>
      </c>
      <c r="BC11822" s="4">
        <v>40</v>
      </c>
    </row>
    <row r="11823" spans="45:55" x14ac:dyDescent="0.2">
      <c r="AS11823" s="4" t="s">
        <v>5588</v>
      </c>
      <c r="AT11823" s="4" t="s">
        <v>5589</v>
      </c>
      <c r="AU11823" s="4" t="s">
        <v>456</v>
      </c>
      <c r="AV11823" s="4" t="s">
        <v>798</v>
      </c>
      <c r="AW11823" s="4" t="s">
        <v>724</v>
      </c>
      <c r="AX11823" s="4"/>
      <c r="AY11823" s="4">
        <v>204024</v>
      </c>
      <c r="AZ11823" s="4">
        <v>438402</v>
      </c>
      <c r="BA11823" s="4" t="s">
        <v>30712</v>
      </c>
      <c r="BB11823" s="4" t="s">
        <v>30713</v>
      </c>
      <c r="BC11823" s="4">
        <v>40</v>
      </c>
    </row>
    <row r="11824" spans="45:55" x14ac:dyDescent="0.2">
      <c r="AS11824" s="4" t="s">
        <v>5590</v>
      </c>
      <c r="AT11824" s="4" t="s">
        <v>5591</v>
      </c>
      <c r="AU11824" s="4" t="s">
        <v>456</v>
      </c>
      <c r="AV11824" s="4" t="s">
        <v>798</v>
      </c>
      <c r="AW11824" s="4" t="s">
        <v>724</v>
      </c>
      <c r="AX11824" s="4"/>
      <c r="AY11824" s="4">
        <v>204050</v>
      </c>
      <c r="AZ11824" s="4">
        <v>438436</v>
      </c>
      <c r="BA11824" s="4" t="s">
        <v>30714</v>
      </c>
      <c r="BB11824" s="4" t="s">
        <v>30715</v>
      </c>
      <c r="BC11824" s="4">
        <v>40</v>
      </c>
    </row>
    <row r="11825" spans="45:55" x14ac:dyDescent="0.2">
      <c r="AS11825" s="4" t="s">
        <v>5592</v>
      </c>
      <c r="AT11825" s="4" t="s">
        <v>5593</v>
      </c>
      <c r="AU11825" s="4" t="s">
        <v>456</v>
      </c>
      <c r="AV11825" s="4" t="s">
        <v>798</v>
      </c>
      <c r="AW11825" s="4" t="s">
        <v>724</v>
      </c>
      <c r="AX11825" s="4"/>
      <c r="AY11825" s="4">
        <v>203869</v>
      </c>
      <c r="AZ11825" s="4">
        <v>438180</v>
      </c>
      <c r="BA11825" s="4" t="s">
        <v>30716</v>
      </c>
      <c r="BB11825" s="4" t="s">
        <v>30717</v>
      </c>
      <c r="BC11825" s="4">
        <v>40</v>
      </c>
    </row>
    <row r="11826" spans="45:55" x14ac:dyDescent="0.2">
      <c r="AS11826" s="4" t="s">
        <v>5594</v>
      </c>
      <c r="AT11826" s="4" t="s">
        <v>5595</v>
      </c>
      <c r="AU11826" s="4" t="s">
        <v>456</v>
      </c>
      <c r="AV11826" s="4" t="s">
        <v>798</v>
      </c>
      <c r="AW11826" s="4" t="s">
        <v>724</v>
      </c>
      <c r="AX11826" s="4"/>
      <c r="AY11826" s="4">
        <v>201022</v>
      </c>
      <c r="AZ11826" s="4">
        <v>438082</v>
      </c>
      <c r="BA11826" s="4" t="s">
        <v>30231</v>
      </c>
      <c r="BB11826" s="4" t="s">
        <v>30232</v>
      </c>
      <c r="BC11826" s="4">
        <v>40</v>
      </c>
    </row>
    <row r="11827" spans="45:55" x14ac:dyDescent="0.2">
      <c r="AS11827" s="4" t="s">
        <v>5596</v>
      </c>
      <c r="AT11827" s="4" t="s">
        <v>5597</v>
      </c>
      <c r="AU11827" s="4" t="s">
        <v>456</v>
      </c>
      <c r="AV11827" s="4" t="s">
        <v>798</v>
      </c>
      <c r="AW11827" s="4" t="s">
        <v>724</v>
      </c>
      <c r="AX11827" s="4"/>
      <c r="AY11827" s="4">
        <v>202031</v>
      </c>
      <c r="AZ11827" s="4">
        <v>440032</v>
      </c>
      <c r="BA11827" s="4" t="s">
        <v>30718</v>
      </c>
      <c r="BB11827" s="4" t="s">
        <v>30719</v>
      </c>
      <c r="BC11827" s="4">
        <v>40</v>
      </c>
    </row>
    <row r="11828" spans="45:55" x14ac:dyDescent="0.2">
      <c r="AS11828" s="4" t="s">
        <v>5598</v>
      </c>
      <c r="AT11828" s="4" t="s">
        <v>5599</v>
      </c>
      <c r="AU11828" s="4" t="s">
        <v>456</v>
      </c>
      <c r="AV11828" s="4" t="s">
        <v>798</v>
      </c>
      <c r="AW11828" s="4" t="s">
        <v>724</v>
      </c>
      <c r="AX11828" s="4"/>
      <c r="AY11828" s="4">
        <v>201257</v>
      </c>
      <c r="AZ11828" s="4">
        <v>438719</v>
      </c>
      <c r="BA11828" s="4" t="s">
        <v>30720</v>
      </c>
      <c r="BB11828" s="4" t="s">
        <v>30721</v>
      </c>
      <c r="BC11828" s="4">
        <v>40</v>
      </c>
    </row>
    <row r="11829" spans="45:55" x14ac:dyDescent="0.2">
      <c r="AS11829" s="4" t="s">
        <v>5600</v>
      </c>
      <c r="AT11829" s="4" t="s">
        <v>5599</v>
      </c>
      <c r="AU11829" s="4" t="s">
        <v>456</v>
      </c>
      <c r="AV11829" s="4" t="s">
        <v>798</v>
      </c>
      <c r="AW11829" s="4" t="s">
        <v>724</v>
      </c>
      <c r="AX11829" s="4"/>
      <c r="AY11829" s="4">
        <v>201364</v>
      </c>
      <c r="AZ11829" s="4">
        <v>438962</v>
      </c>
      <c r="BA11829" s="4" t="s">
        <v>30722</v>
      </c>
      <c r="BB11829" s="4" t="s">
        <v>30723</v>
      </c>
      <c r="BC11829" s="4">
        <v>40</v>
      </c>
    </row>
    <row r="11830" spans="45:55" x14ac:dyDescent="0.2">
      <c r="AS11830" s="4" t="s">
        <v>5601</v>
      </c>
      <c r="AT11830" s="4" t="s">
        <v>5602</v>
      </c>
      <c r="AU11830" s="4" t="s">
        <v>456</v>
      </c>
      <c r="AV11830" s="4" t="s">
        <v>798</v>
      </c>
      <c r="AW11830" s="4" t="s">
        <v>724</v>
      </c>
      <c r="AX11830" s="4"/>
      <c r="AY11830" s="4">
        <v>201312</v>
      </c>
      <c r="AZ11830" s="4">
        <v>439743</v>
      </c>
      <c r="BA11830" s="4" t="s">
        <v>30724</v>
      </c>
      <c r="BB11830" s="4" t="s">
        <v>30725</v>
      </c>
      <c r="BC11830" s="4">
        <v>40</v>
      </c>
    </row>
    <row r="11831" spans="45:55" x14ac:dyDescent="0.2">
      <c r="AS11831" s="4" t="s">
        <v>5603</v>
      </c>
      <c r="AT11831" s="4" t="s">
        <v>5604</v>
      </c>
      <c r="AU11831" s="4" t="s">
        <v>456</v>
      </c>
      <c r="AV11831" s="4" t="s">
        <v>798</v>
      </c>
      <c r="AW11831" s="4" t="s">
        <v>724</v>
      </c>
      <c r="AX11831" s="4"/>
      <c r="AY11831" s="4">
        <v>201211</v>
      </c>
      <c r="AZ11831" s="4">
        <v>439491</v>
      </c>
      <c r="BA11831" s="4" t="s">
        <v>30726</v>
      </c>
      <c r="BB11831" s="4" t="s">
        <v>30727</v>
      </c>
      <c r="BC11831" s="4">
        <v>40</v>
      </c>
    </row>
    <row r="11832" spans="45:55" x14ac:dyDescent="0.2">
      <c r="AS11832" s="4" t="s">
        <v>5605</v>
      </c>
      <c r="AT11832" s="4" t="s">
        <v>5606</v>
      </c>
      <c r="AU11832" s="4" t="s">
        <v>456</v>
      </c>
      <c r="AV11832" s="4" t="s">
        <v>798</v>
      </c>
      <c r="AW11832" s="4" t="s">
        <v>724</v>
      </c>
      <c r="AX11832" s="4"/>
      <c r="AY11832" s="4">
        <v>202366</v>
      </c>
      <c r="AZ11832" s="4">
        <v>439745</v>
      </c>
      <c r="BA11832" s="4" t="s">
        <v>30728</v>
      </c>
      <c r="BB11832" s="4" t="s">
        <v>30729</v>
      </c>
      <c r="BC11832" s="4">
        <v>40</v>
      </c>
    </row>
    <row r="11833" spans="45:55" x14ac:dyDescent="0.2">
      <c r="AS11833" s="4" t="s">
        <v>5607</v>
      </c>
      <c r="AT11833" s="4" t="s">
        <v>5608</v>
      </c>
      <c r="AU11833" s="4" t="s">
        <v>456</v>
      </c>
      <c r="AV11833" s="4" t="s">
        <v>798</v>
      </c>
      <c r="AW11833" s="4" t="s">
        <v>724</v>
      </c>
      <c r="AX11833" s="4"/>
      <c r="AY11833" s="4">
        <v>202772</v>
      </c>
      <c r="AZ11833" s="4">
        <v>439476</v>
      </c>
      <c r="BA11833" s="4" t="s">
        <v>29461</v>
      </c>
      <c r="BB11833" s="4" t="s">
        <v>30730</v>
      </c>
      <c r="BC11833" s="4">
        <v>40</v>
      </c>
    </row>
    <row r="11834" spans="45:55" x14ac:dyDescent="0.2">
      <c r="AS11834" s="4" t="s">
        <v>5609</v>
      </c>
      <c r="AT11834" s="4" t="s">
        <v>5610</v>
      </c>
      <c r="AU11834" s="4" t="s">
        <v>456</v>
      </c>
      <c r="AV11834" s="4" t="s">
        <v>798</v>
      </c>
      <c r="AW11834" s="4" t="s">
        <v>724</v>
      </c>
      <c r="AX11834" s="4"/>
      <c r="AY11834" s="4">
        <v>202733</v>
      </c>
      <c r="AZ11834" s="4">
        <v>438774</v>
      </c>
      <c r="BA11834" s="4" t="s">
        <v>30731</v>
      </c>
      <c r="BB11834" s="4" t="s">
        <v>30732</v>
      </c>
      <c r="BC11834" s="4">
        <v>40</v>
      </c>
    </row>
    <row r="11835" spans="45:55" x14ac:dyDescent="0.2">
      <c r="AS11835" s="4" t="s">
        <v>5611</v>
      </c>
      <c r="AT11835" s="4" t="s">
        <v>5612</v>
      </c>
      <c r="AU11835" s="4" t="s">
        <v>456</v>
      </c>
      <c r="AV11835" s="4" t="s">
        <v>798</v>
      </c>
      <c r="AW11835" s="4" t="s">
        <v>724</v>
      </c>
      <c r="AX11835" s="4"/>
      <c r="AY11835" s="4">
        <v>202681</v>
      </c>
      <c r="AZ11835" s="4">
        <v>436991</v>
      </c>
      <c r="BA11835" s="4" t="s">
        <v>30733</v>
      </c>
      <c r="BB11835" s="4" t="s">
        <v>30734</v>
      </c>
      <c r="BC11835" s="4">
        <v>40</v>
      </c>
    </row>
    <row r="11836" spans="45:55" x14ac:dyDescent="0.2">
      <c r="AS11836" s="4" t="s">
        <v>5613</v>
      </c>
      <c r="AT11836" s="4" t="s">
        <v>5614</v>
      </c>
      <c r="AU11836" s="4" t="s">
        <v>456</v>
      </c>
      <c r="AV11836" s="4" t="s">
        <v>798</v>
      </c>
      <c r="AW11836" s="4" t="s">
        <v>724</v>
      </c>
      <c r="AX11836" s="4"/>
      <c r="AY11836" s="4">
        <v>202908</v>
      </c>
      <c r="AZ11836" s="4">
        <v>437887</v>
      </c>
      <c r="BA11836" s="4" t="s">
        <v>30735</v>
      </c>
      <c r="BB11836" s="4" t="s">
        <v>30736</v>
      </c>
      <c r="BC11836" s="4">
        <v>40</v>
      </c>
    </row>
    <row r="11837" spans="45:55" x14ac:dyDescent="0.2">
      <c r="AS11837" s="4" t="s">
        <v>5615</v>
      </c>
      <c r="AT11837" s="4" t="s">
        <v>7193</v>
      </c>
      <c r="AU11837" s="4" t="s">
        <v>456</v>
      </c>
      <c r="AV11837" s="4" t="s">
        <v>798</v>
      </c>
      <c r="AW11837" s="4" t="s">
        <v>724</v>
      </c>
      <c r="AX11837" s="4"/>
      <c r="AY11837" s="4">
        <v>202044</v>
      </c>
      <c r="AZ11837" s="4">
        <v>445175</v>
      </c>
      <c r="BA11837" s="4" t="s">
        <v>30737</v>
      </c>
      <c r="BB11837" s="4" t="s">
        <v>30738</v>
      </c>
      <c r="BC11837" s="4">
        <v>40</v>
      </c>
    </row>
    <row r="11838" spans="45:55" x14ac:dyDescent="0.2">
      <c r="AS11838" s="4" t="s">
        <v>38172</v>
      </c>
      <c r="AT11838" s="4" t="s">
        <v>38173</v>
      </c>
      <c r="AU11838" s="4" t="s">
        <v>456</v>
      </c>
      <c r="AV11838" s="4" t="s">
        <v>38099</v>
      </c>
      <c r="AW11838" s="4" t="s">
        <v>724</v>
      </c>
      <c r="AX11838" s="4"/>
      <c r="AY11838" s="4">
        <v>202221</v>
      </c>
      <c r="AZ11838" s="4">
        <v>445490</v>
      </c>
      <c r="BA11838" s="4" t="s">
        <v>29604</v>
      </c>
      <c r="BB11838" s="4" t="s">
        <v>29605</v>
      </c>
      <c r="BC11838" s="4">
        <v>40</v>
      </c>
    </row>
    <row r="11839" spans="45:55" x14ac:dyDescent="0.2">
      <c r="AS11839" s="4" t="s">
        <v>38301</v>
      </c>
      <c r="AT11839" s="4" t="s">
        <v>38302</v>
      </c>
      <c r="AU11839" s="4" t="s">
        <v>456</v>
      </c>
      <c r="AV11839" s="4" t="s">
        <v>798</v>
      </c>
      <c r="AW11839" s="4" t="s">
        <v>724</v>
      </c>
      <c r="AX11839" s="4"/>
      <c r="AY11839" s="4">
        <v>227969</v>
      </c>
      <c r="AZ11839" s="4">
        <v>432420</v>
      </c>
      <c r="BA11839" s="4" t="s">
        <v>38303</v>
      </c>
      <c r="BB11839" s="4" t="s">
        <v>38304</v>
      </c>
      <c r="BC11839" s="4">
        <v>40</v>
      </c>
    </row>
    <row r="11840" spans="45:55" x14ac:dyDescent="0.2">
      <c r="AS11840" s="4" t="s">
        <v>5616</v>
      </c>
      <c r="AT11840" s="4" t="s">
        <v>5617</v>
      </c>
      <c r="AU11840" s="4" t="s">
        <v>456</v>
      </c>
      <c r="AV11840" s="4" t="s">
        <v>798</v>
      </c>
      <c r="AW11840" s="4" t="s">
        <v>724</v>
      </c>
      <c r="AX11840" s="4"/>
      <c r="AY11840" s="4">
        <v>243600</v>
      </c>
      <c r="AZ11840" s="4">
        <v>437500</v>
      </c>
      <c r="BA11840" s="4" t="s">
        <v>30739</v>
      </c>
      <c r="BB11840" s="4" t="s">
        <v>30740</v>
      </c>
      <c r="BC11840" s="4">
        <v>40</v>
      </c>
    </row>
    <row r="11841" spans="45:55" x14ac:dyDescent="0.2">
      <c r="AS11841" s="4" t="s">
        <v>8043</v>
      </c>
      <c r="AT11841" s="4" t="s">
        <v>8044</v>
      </c>
      <c r="AU11841" s="4" t="s">
        <v>456</v>
      </c>
      <c r="AV11841" s="4" t="s">
        <v>796</v>
      </c>
      <c r="AW11841" s="4" t="s">
        <v>701</v>
      </c>
      <c r="AX11841" s="4"/>
      <c r="AY11841" s="4"/>
      <c r="AZ11841" s="4"/>
      <c r="BA11841" s="4"/>
      <c r="BB11841" s="4"/>
      <c r="BC11841" s="4">
        <v>40</v>
      </c>
    </row>
    <row r="11842" spans="45:55" x14ac:dyDescent="0.2">
      <c r="AS11842" s="4" t="s">
        <v>37942</v>
      </c>
      <c r="AT11842" s="4" t="s">
        <v>37943</v>
      </c>
      <c r="AU11842" s="4" t="s">
        <v>456</v>
      </c>
      <c r="AV11842" s="4" t="s">
        <v>35947</v>
      </c>
      <c r="AW11842" s="4" t="s">
        <v>1259</v>
      </c>
      <c r="AX11842" s="4"/>
      <c r="AY11842" s="4"/>
      <c r="AZ11842" s="4"/>
      <c r="BA11842" s="4"/>
      <c r="BB11842" s="4"/>
      <c r="BC11842" s="4">
        <v>40</v>
      </c>
    </row>
    <row r="11843" spans="45:55" x14ac:dyDescent="0.2">
      <c r="AS11843" s="4" t="s">
        <v>37944</v>
      </c>
      <c r="AT11843" s="4" t="s">
        <v>37945</v>
      </c>
      <c r="AU11843" s="4" t="s">
        <v>456</v>
      </c>
      <c r="AV11843" s="4" t="s">
        <v>35947</v>
      </c>
      <c r="AW11843" s="4" t="s">
        <v>1259</v>
      </c>
      <c r="AX11843" s="4"/>
      <c r="AY11843" s="4"/>
      <c r="AZ11843" s="4"/>
      <c r="BA11843" s="4"/>
      <c r="BB11843" s="4"/>
      <c r="BC11843" s="4">
        <v>40</v>
      </c>
    </row>
    <row r="11844" spans="45:55" x14ac:dyDescent="0.2">
      <c r="AS11844" s="4" t="s">
        <v>37946</v>
      </c>
      <c r="AT11844" s="4" t="s">
        <v>37947</v>
      </c>
      <c r="AU11844" s="4" t="s">
        <v>456</v>
      </c>
      <c r="AV11844" s="4" t="s">
        <v>35947</v>
      </c>
      <c r="AW11844" s="4" t="s">
        <v>1259</v>
      </c>
      <c r="AX11844" s="4"/>
      <c r="AY11844" s="4"/>
      <c r="AZ11844" s="4"/>
      <c r="BA11844" s="4"/>
      <c r="BB11844" s="4"/>
      <c r="BC11844" s="4">
        <v>40</v>
      </c>
    </row>
    <row r="11845" spans="45:55" x14ac:dyDescent="0.2">
      <c r="AS11845" s="4" t="s">
        <v>37948</v>
      </c>
      <c r="AT11845" s="4" t="s">
        <v>37949</v>
      </c>
      <c r="AU11845" s="4" t="s">
        <v>456</v>
      </c>
      <c r="AV11845" s="4" t="s">
        <v>35947</v>
      </c>
      <c r="AW11845" s="4" t="s">
        <v>1259</v>
      </c>
      <c r="AX11845" s="4"/>
      <c r="AY11845" s="4"/>
      <c r="AZ11845" s="4"/>
      <c r="BA11845" s="4"/>
      <c r="BB11845" s="4"/>
      <c r="BC11845" s="4">
        <v>40</v>
      </c>
    </row>
    <row r="11846" spans="45:55" x14ac:dyDescent="0.2">
      <c r="AS11846" s="4" t="s">
        <v>37950</v>
      </c>
      <c r="AT11846" s="4" t="s">
        <v>37951</v>
      </c>
      <c r="AU11846" s="4" t="s">
        <v>456</v>
      </c>
      <c r="AV11846" s="4" t="s">
        <v>35947</v>
      </c>
      <c r="AW11846" s="4" t="s">
        <v>1259</v>
      </c>
      <c r="AX11846" s="4"/>
      <c r="AY11846" s="4"/>
      <c r="AZ11846" s="4"/>
      <c r="BA11846" s="4"/>
      <c r="BB11846" s="4"/>
      <c r="BC11846" s="4">
        <v>40</v>
      </c>
    </row>
    <row r="11847" spans="45:55" x14ac:dyDescent="0.2">
      <c r="AS11847" s="4" t="s">
        <v>37952</v>
      </c>
      <c r="AT11847" s="4" t="s">
        <v>37953</v>
      </c>
      <c r="AU11847" s="4" t="s">
        <v>456</v>
      </c>
      <c r="AV11847" s="4" t="s">
        <v>35947</v>
      </c>
      <c r="AW11847" s="4" t="s">
        <v>1259</v>
      </c>
      <c r="AX11847" s="4"/>
      <c r="AY11847" s="4"/>
      <c r="AZ11847" s="4"/>
      <c r="BA11847" s="4"/>
      <c r="BB11847" s="4"/>
      <c r="BC11847" s="4">
        <v>40</v>
      </c>
    </row>
    <row r="11848" spans="45:55" x14ac:dyDescent="0.2">
      <c r="AS11848" s="4" t="s">
        <v>37954</v>
      </c>
      <c r="AT11848" s="4" t="s">
        <v>37955</v>
      </c>
      <c r="AU11848" s="4" t="s">
        <v>456</v>
      </c>
      <c r="AV11848" s="4" t="s">
        <v>35947</v>
      </c>
      <c r="AW11848" s="4" t="s">
        <v>1259</v>
      </c>
      <c r="AX11848" s="4"/>
      <c r="AY11848" s="4"/>
      <c r="AZ11848" s="4"/>
      <c r="BA11848" s="4"/>
      <c r="BB11848" s="4"/>
      <c r="BC11848" s="4">
        <v>40</v>
      </c>
    </row>
    <row r="11849" spans="45:55" x14ac:dyDescent="0.2">
      <c r="AS11849" s="4" t="s">
        <v>37956</v>
      </c>
      <c r="AT11849" s="4" t="s">
        <v>37957</v>
      </c>
      <c r="AU11849" s="4" t="s">
        <v>456</v>
      </c>
      <c r="AV11849" s="4" t="s">
        <v>35947</v>
      </c>
      <c r="AW11849" s="4" t="s">
        <v>1259</v>
      </c>
      <c r="AX11849" s="4"/>
      <c r="AY11849" s="4"/>
      <c r="AZ11849" s="4"/>
      <c r="BA11849" s="4"/>
      <c r="BB11849" s="4"/>
      <c r="BC11849" s="4">
        <v>40</v>
      </c>
    </row>
    <row r="11850" spans="45:55" x14ac:dyDescent="0.2">
      <c r="AS11850" s="4" t="s">
        <v>37958</v>
      </c>
      <c r="AT11850" s="4" t="s">
        <v>37959</v>
      </c>
      <c r="AU11850" s="4" t="s">
        <v>456</v>
      </c>
      <c r="AV11850" s="4" t="s">
        <v>35947</v>
      </c>
      <c r="AW11850" s="4" t="s">
        <v>1259</v>
      </c>
      <c r="AX11850" s="4"/>
      <c r="AY11850" s="4"/>
      <c r="AZ11850" s="4"/>
      <c r="BA11850" s="4"/>
      <c r="BB11850" s="4"/>
      <c r="BC11850" s="4">
        <v>40</v>
      </c>
    </row>
    <row r="11851" spans="45:55" x14ac:dyDescent="0.2">
      <c r="AS11851" s="4" t="s">
        <v>37960</v>
      </c>
      <c r="AT11851" s="4" t="s">
        <v>37961</v>
      </c>
      <c r="AU11851" s="4" t="s">
        <v>456</v>
      </c>
      <c r="AV11851" s="4" t="s">
        <v>35947</v>
      </c>
      <c r="AW11851" s="4" t="s">
        <v>1259</v>
      </c>
      <c r="AX11851" s="4"/>
      <c r="AY11851" s="4"/>
      <c r="AZ11851" s="4"/>
      <c r="BA11851" s="4"/>
      <c r="BB11851" s="4"/>
      <c r="BC11851" s="4">
        <v>40</v>
      </c>
    </row>
    <row r="11852" spans="45:55" x14ac:dyDescent="0.2">
      <c r="AS11852" s="4" t="s">
        <v>37962</v>
      </c>
      <c r="AT11852" s="4" t="s">
        <v>37963</v>
      </c>
      <c r="AU11852" s="4" t="s">
        <v>456</v>
      </c>
      <c r="AV11852" s="4" t="s">
        <v>35947</v>
      </c>
      <c r="AW11852" s="4" t="s">
        <v>1259</v>
      </c>
      <c r="AX11852" s="4"/>
      <c r="AY11852" s="4"/>
      <c r="AZ11852" s="4"/>
      <c r="BA11852" s="4"/>
      <c r="BB11852" s="4"/>
      <c r="BC11852" s="4">
        <v>40</v>
      </c>
    </row>
    <row r="11853" spans="45:55" x14ac:dyDescent="0.2">
      <c r="AS11853" s="4" t="s">
        <v>37964</v>
      </c>
      <c r="AT11853" s="4" t="s">
        <v>37965</v>
      </c>
      <c r="AU11853" s="4" t="s">
        <v>456</v>
      </c>
      <c r="AV11853" s="4" t="s">
        <v>35947</v>
      </c>
      <c r="AW11853" s="4" t="s">
        <v>1259</v>
      </c>
      <c r="AX11853" s="4"/>
      <c r="AY11853" s="4"/>
      <c r="AZ11853" s="4"/>
      <c r="BA11853" s="4"/>
      <c r="BB11853" s="4"/>
      <c r="BC11853" s="4">
        <v>40</v>
      </c>
    </row>
    <row r="11854" spans="45:55" x14ac:dyDescent="0.2">
      <c r="AS11854" s="4" t="s">
        <v>37966</v>
      </c>
      <c r="AT11854" s="4" t="s">
        <v>37967</v>
      </c>
      <c r="AU11854" s="4" t="s">
        <v>456</v>
      </c>
      <c r="AV11854" s="4" t="s">
        <v>35947</v>
      </c>
      <c r="AW11854" s="4" t="s">
        <v>1259</v>
      </c>
      <c r="AX11854" s="4"/>
      <c r="AY11854" s="4"/>
      <c r="AZ11854" s="4"/>
      <c r="BA11854" s="4"/>
      <c r="BB11854" s="4"/>
      <c r="BC11854" s="4">
        <v>40</v>
      </c>
    </row>
    <row r="11855" spans="45:55" x14ac:dyDescent="0.2">
      <c r="AS11855" s="4" t="s">
        <v>37968</v>
      </c>
      <c r="AT11855" s="4" t="s">
        <v>37969</v>
      </c>
      <c r="AU11855" s="4" t="s">
        <v>456</v>
      </c>
      <c r="AV11855" s="4" t="s">
        <v>35947</v>
      </c>
      <c r="AW11855" s="4" t="s">
        <v>1259</v>
      </c>
      <c r="AX11855" s="4"/>
      <c r="AY11855" s="4"/>
      <c r="AZ11855" s="4"/>
      <c r="BA11855" s="4"/>
      <c r="BB11855" s="4"/>
      <c r="BC11855" s="4">
        <v>40</v>
      </c>
    </row>
    <row r="11856" spans="45:55" x14ac:dyDescent="0.2">
      <c r="AS11856" s="4" t="s">
        <v>37970</v>
      </c>
      <c r="AT11856" s="4" t="s">
        <v>37971</v>
      </c>
      <c r="AU11856" s="4" t="s">
        <v>456</v>
      </c>
      <c r="AV11856" s="4" t="s">
        <v>35947</v>
      </c>
      <c r="AW11856" s="4" t="s">
        <v>1259</v>
      </c>
      <c r="AX11856" s="4"/>
      <c r="AY11856" s="4"/>
      <c r="AZ11856" s="4"/>
      <c r="BA11856" s="4"/>
      <c r="BB11856" s="4"/>
      <c r="BC11856" s="4">
        <v>40</v>
      </c>
    </row>
    <row r="11857" spans="45:55" x14ac:dyDescent="0.2">
      <c r="AS11857" s="4" t="s">
        <v>37972</v>
      </c>
      <c r="AT11857" s="4" t="s">
        <v>37973</v>
      </c>
      <c r="AU11857" s="4" t="s">
        <v>456</v>
      </c>
      <c r="AV11857" s="4" t="s">
        <v>35947</v>
      </c>
      <c r="AW11857" s="4" t="s">
        <v>1259</v>
      </c>
      <c r="AX11857" s="4"/>
      <c r="AY11857" s="4"/>
      <c r="AZ11857" s="4"/>
      <c r="BA11857" s="4"/>
      <c r="BB11857" s="4"/>
      <c r="BC11857" s="4">
        <v>40</v>
      </c>
    </row>
    <row r="11858" spans="45:55" x14ac:dyDescent="0.2">
      <c r="AS11858" s="4" t="s">
        <v>37974</v>
      </c>
      <c r="AT11858" s="4" t="s">
        <v>37975</v>
      </c>
      <c r="AU11858" s="4" t="s">
        <v>456</v>
      </c>
      <c r="AV11858" s="4" t="s">
        <v>35947</v>
      </c>
      <c r="AW11858" s="4" t="s">
        <v>1259</v>
      </c>
      <c r="AX11858" s="4"/>
      <c r="AY11858" s="4"/>
      <c r="AZ11858" s="4"/>
      <c r="BA11858" s="4"/>
      <c r="BB11858" s="4"/>
      <c r="BC11858" s="4">
        <v>40</v>
      </c>
    </row>
    <row r="11859" spans="45:55" x14ac:dyDescent="0.2">
      <c r="AS11859" s="4" t="s">
        <v>37976</v>
      </c>
      <c r="AT11859" s="4" t="s">
        <v>37977</v>
      </c>
      <c r="AU11859" s="4" t="s">
        <v>456</v>
      </c>
      <c r="AV11859" s="4" t="s">
        <v>35947</v>
      </c>
      <c r="AW11859" s="4" t="s">
        <v>1259</v>
      </c>
      <c r="AX11859" s="4"/>
      <c r="AY11859" s="4"/>
      <c r="AZ11859" s="4"/>
      <c r="BA11859" s="4"/>
      <c r="BB11859" s="4"/>
      <c r="BC11859" s="4">
        <v>40</v>
      </c>
    </row>
    <row r="11860" spans="45:55" x14ac:dyDescent="0.2">
      <c r="AS11860" s="4" t="s">
        <v>37978</v>
      </c>
      <c r="AT11860" s="4" t="s">
        <v>37979</v>
      </c>
      <c r="AU11860" s="4" t="s">
        <v>456</v>
      </c>
      <c r="AV11860" s="4" t="s">
        <v>35947</v>
      </c>
      <c r="AW11860" s="4" t="s">
        <v>1259</v>
      </c>
      <c r="AX11860" s="4"/>
      <c r="AY11860" s="4"/>
      <c r="AZ11860" s="4"/>
      <c r="BA11860" s="4"/>
      <c r="BB11860" s="4"/>
      <c r="BC11860" s="4">
        <v>40</v>
      </c>
    </row>
    <row r="11861" spans="45:55" x14ac:dyDescent="0.2">
      <c r="AS11861" s="4" t="s">
        <v>37980</v>
      </c>
      <c r="AT11861" s="4" t="s">
        <v>37981</v>
      </c>
      <c r="AU11861" s="4" t="s">
        <v>456</v>
      </c>
      <c r="AV11861" s="4" t="s">
        <v>35947</v>
      </c>
      <c r="AW11861" s="4" t="s">
        <v>1259</v>
      </c>
      <c r="AX11861" s="4"/>
      <c r="AY11861" s="4"/>
      <c r="AZ11861" s="4"/>
      <c r="BA11861" s="4"/>
      <c r="BB11861" s="4"/>
      <c r="BC11861" s="4">
        <v>40</v>
      </c>
    </row>
    <row r="11862" spans="45:55" x14ac:dyDescent="0.2">
      <c r="AS11862" s="4" t="s">
        <v>37982</v>
      </c>
      <c r="AT11862" s="4" t="s">
        <v>37983</v>
      </c>
      <c r="AU11862" s="4" t="s">
        <v>456</v>
      </c>
      <c r="AV11862" s="4" t="s">
        <v>35947</v>
      </c>
      <c r="AW11862" s="4" t="s">
        <v>1259</v>
      </c>
      <c r="AX11862" s="4"/>
      <c r="AY11862" s="4"/>
      <c r="AZ11862" s="4"/>
      <c r="BA11862" s="4"/>
      <c r="BB11862" s="4"/>
      <c r="BC11862" s="4">
        <v>40</v>
      </c>
    </row>
    <row r="11863" spans="45:55" x14ac:dyDescent="0.2">
      <c r="AS11863" s="4" t="s">
        <v>37984</v>
      </c>
      <c r="AT11863" s="4" t="s">
        <v>37985</v>
      </c>
      <c r="AU11863" s="4" t="s">
        <v>456</v>
      </c>
      <c r="AV11863" s="4" t="s">
        <v>35947</v>
      </c>
      <c r="AW11863" s="4" t="s">
        <v>1259</v>
      </c>
      <c r="AX11863" s="4"/>
      <c r="AY11863" s="4"/>
      <c r="AZ11863" s="4"/>
      <c r="BA11863" s="4"/>
      <c r="BB11863" s="4"/>
      <c r="BC11863" s="4">
        <v>40</v>
      </c>
    </row>
    <row r="11864" spans="45:55" x14ac:dyDescent="0.2">
      <c r="AS11864" s="4" t="s">
        <v>37986</v>
      </c>
      <c r="AT11864" s="4" t="s">
        <v>37987</v>
      </c>
      <c r="AU11864" s="4" t="s">
        <v>456</v>
      </c>
      <c r="AV11864" s="4" t="s">
        <v>35947</v>
      </c>
      <c r="AW11864" s="4" t="s">
        <v>1259</v>
      </c>
      <c r="AX11864" s="4"/>
      <c r="AY11864" s="4"/>
      <c r="AZ11864" s="4"/>
      <c r="BA11864" s="4"/>
      <c r="BB11864" s="4"/>
      <c r="BC11864" s="4">
        <v>40</v>
      </c>
    </row>
    <row r="11865" spans="45:55" x14ac:dyDescent="0.2">
      <c r="AS11865" s="4" t="s">
        <v>37988</v>
      </c>
      <c r="AT11865" s="4" t="s">
        <v>37989</v>
      </c>
      <c r="AU11865" s="4" t="s">
        <v>456</v>
      </c>
      <c r="AV11865" s="4" t="s">
        <v>35947</v>
      </c>
      <c r="AW11865" s="4" t="s">
        <v>1259</v>
      </c>
      <c r="AX11865" s="4"/>
      <c r="AY11865" s="4"/>
      <c r="AZ11865" s="4"/>
      <c r="BA11865" s="4"/>
      <c r="BB11865" s="4"/>
      <c r="BC11865" s="4">
        <v>40</v>
      </c>
    </row>
    <row r="11866" spans="45:55" x14ac:dyDescent="0.2">
      <c r="AS11866" s="4" t="s">
        <v>16285</v>
      </c>
      <c r="AT11866" s="4" t="s">
        <v>16286</v>
      </c>
      <c r="AU11866" s="4" t="s">
        <v>456</v>
      </c>
      <c r="AV11866" s="4" t="s">
        <v>806</v>
      </c>
      <c r="AW11866" s="4" t="s">
        <v>1259</v>
      </c>
      <c r="AX11866" s="4"/>
      <c r="AY11866" s="4"/>
      <c r="AZ11866" s="4"/>
      <c r="BA11866" s="4"/>
      <c r="BB11866" s="4"/>
      <c r="BC11866" s="4">
        <v>40</v>
      </c>
    </row>
    <row r="11867" spans="45:55" x14ac:dyDescent="0.2">
      <c r="AS11867" s="4" t="s">
        <v>16287</v>
      </c>
      <c r="AT11867" s="4" t="s">
        <v>16286</v>
      </c>
      <c r="AU11867" s="4" t="s">
        <v>456</v>
      </c>
      <c r="AV11867" s="4" t="s">
        <v>806</v>
      </c>
      <c r="AW11867" s="4" t="s">
        <v>1259</v>
      </c>
      <c r="AX11867" s="4"/>
      <c r="AY11867" s="4"/>
      <c r="AZ11867" s="4"/>
      <c r="BA11867" s="4"/>
      <c r="BB11867" s="4"/>
      <c r="BC11867" s="4">
        <v>40</v>
      </c>
    </row>
    <row r="11868" spans="45:55" x14ac:dyDescent="0.2">
      <c r="AS11868" s="4" t="s">
        <v>16288</v>
      </c>
      <c r="AT11868" s="4" t="s">
        <v>16289</v>
      </c>
      <c r="AU11868" s="4" t="s">
        <v>456</v>
      </c>
      <c r="AV11868" s="4" t="s">
        <v>806</v>
      </c>
      <c r="AW11868" s="4" t="s">
        <v>1259</v>
      </c>
      <c r="AX11868" s="4"/>
      <c r="AY11868" s="4"/>
      <c r="AZ11868" s="4"/>
      <c r="BA11868" s="4"/>
      <c r="BB11868" s="4"/>
      <c r="BC11868" s="4">
        <v>40</v>
      </c>
    </row>
    <row r="11869" spans="45:55" x14ac:dyDescent="0.2">
      <c r="AS11869" s="4" t="s">
        <v>16290</v>
      </c>
      <c r="AT11869" s="4" t="s">
        <v>16289</v>
      </c>
      <c r="AU11869" s="4" t="s">
        <v>456</v>
      </c>
      <c r="AV11869" s="4" t="s">
        <v>806</v>
      </c>
      <c r="AW11869" s="4" t="s">
        <v>1259</v>
      </c>
      <c r="AX11869" s="4"/>
      <c r="AY11869" s="4"/>
      <c r="AZ11869" s="4"/>
      <c r="BA11869" s="4"/>
      <c r="BB11869" s="4"/>
      <c r="BC11869" s="4">
        <v>40</v>
      </c>
    </row>
    <row r="11870" spans="45:55" x14ac:dyDescent="0.2">
      <c r="AS11870" s="4" t="s">
        <v>16291</v>
      </c>
      <c r="AT11870" s="4" t="s">
        <v>16289</v>
      </c>
      <c r="AU11870" s="4" t="s">
        <v>456</v>
      </c>
      <c r="AV11870" s="4" t="s">
        <v>806</v>
      </c>
      <c r="AW11870" s="4" t="s">
        <v>1259</v>
      </c>
      <c r="AX11870" s="4"/>
      <c r="AY11870" s="4"/>
      <c r="AZ11870" s="4"/>
      <c r="BA11870" s="4"/>
      <c r="BB11870" s="4"/>
      <c r="BC11870" s="4">
        <v>40</v>
      </c>
    </row>
    <row r="11871" spans="45:55" x14ac:dyDescent="0.2">
      <c r="AS11871" s="4" t="s">
        <v>16292</v>
      </c>
      <c r="AT11871" s="4" t="s">
        <v>16289</v>
      </c>
      <c r="AU11871" s="4" t="s">
        <v>456</v>
      </c>
      <c r="AV11871" s="4" t="s">
        <v>806</v>
      </c>
      <c r="AW11871" s="4" t="s">
        <v>1259</v>
      </c>
      <c r="AX11871" s="4"/>
      <c r="AY11871" s="4"/>
      <c r="AZ11871" s="4"/>
      <c r="BA11871" s="4"/>
      <c r="BB11871" s="4"/>
      <c r="BC11871" s="4">
        <v>40</v>
      </c>
    </row>
    <row r="11872" spans="45:55" x14ac:dyDescent="0.2">
      <c r="AS11872" s="4" t="s">
        <v>16258</v>
      </c>
      <c r="AT11872" s="4" t="s">
        <v>16259</v>
      </c>
      <c r="AU11872" s="4" t="s">
        <v>456</v>
      </c>
      <c r="AV11872" s="4" t="s">
        <v>806</v>
      </c>
      <c r="AW11872" s="4" t="s">
        <v>1259</v>
      </c>
      <c r="AX11872" s="4"/>
      <c r="AY11872" s="4"/>
      <c r="AZ11872" s="4"/>
      <c r="BA11872" s="4"/>
      <c r="BB11872" s="4"/>
      <c r="BC11872" s="4">
        <v>40</v>
      </c>
    </row>
    <row r="11873" spans="45:55" x14ac:dyDescent="0.2">
      <c r="AS11873" s="4" t="s">
        <v>16260</v>
      </c>
      <c r="AT11873" s="4" t="s">
        <v>16259</v>
      </c>
      <c r="AU11873" s="4" t="s">
        <v>456</v>
      </c>
      <c r="AV11873" s="4" t="s">
        <v>806</v>
      </c>
      <c r="AW11873" s="4" t="s">
        <v>1259</v>
      </c>
      <c r="AX11873" s="4"/>
      <c r="AY11873" s="4"/>
      <c r="AZ11873" s="4"/>
      <c r="BA11873" s="4"/>
      <c r="BB11873" s="4"/>
      <c r="BC11873" s="4">
        <v>40</v>
      </c>
    </row>
    <row r="11874" spans="45:55" x14ac:dyDescent="0.2">
      <c r="AS11874" s="4" t="s">
        <v>16293</v>
      </c>
      <c r="AT11874" s="4" t="s">
        <v>16294</v>
      </c>
      <c r="AU11874" s="4" t="s">
        <v>456</v>
      </c>
      <c r="AV11874" s="4" t="s">
        <v>806</v>
      </c>
      <c r="AW11874" s="4" t="s">
        <v>1259</v>
      </c>
      <c r="AX11874" s="4"/>
      <c r="AY11874" s="4"/>
      <c r="AZ11874" s="4"/>
      <c r="BA11874" s="4"/>
      <c r="BB11874" s="4"/>
      <c r="BC11874" s="4">
        <v>40</v>
      </c>
    </row>
    <row r="11875" spans="45:55" x14ac:dyDescent="0.2">
      <c r="AS11875" s="4" t="s">
        <v>16295</v>
      </c>
      <c r="AT11875" s="4" t="s">
        <v>16296</v>
      </c>
      <c r="AU11875" s="4" t="s">
        <v>456</v>
      </c>
      <c r="AV11875" s="4" t="s">
        <v>806</v>
      </c>
      <c r="AW11875" s="4" t="s">
        <v>1259</v>
      </c>
      <c r="AX11875" s="4"/>
      <c r="AY11875" s="4"/>
      <c r="AZ11875" s="4"/>
      <c r="BA11875" s="4"/>
      <c r="BB11875" s="4"/>
      <c r="BC11875" s="4">
        <v>40</v>
      </c>
    </row>
    <row r="11876" spans="45:55" x14ac:dyDescent="0.2">
      <c r="AS11876" s="4" t="s">
        <v>16261</v>
      </c>
      <c r="AT11876" s="4" t="s">
        <v>16262</v>
      </c>
      <c r="AU11876" s="4" t="s">
        <v>456</v>
      </c>
      <c r="AV11876" s="4" t="s">
        <v>806</v>
      </c>
      <c r="AW11876" s="4" t="s">
        <v>1259</v>
      </c>
      <c r="AX11876" s="4"/>
      <c r="AY11876" s="4"/>
      <c r="AZ11876" s="4"/>
      <c r="BA11876" s="4"/>
      <c r="BB11876" s="4"/>
      <c r="BC11876" s="4">
        <v>40</v>
      </c>
    </row>
    <row r="11877" spans="45:55" x14ac:dyDescent="0.2">
      <c r="AS11877" s="4" t="s">
        <v>16297</v>
      </c>
      <c r="AT11877" s="4" t="s">
        <v>16289</v>
      </c>
      <c r="AU11877" s="4" t="s">
        <v>456</v>
      </c>
      <c r="AV11877" s="4" t="s">
        <v>806</v>
      </c>
      <c r="AW11877" s="4" t="s">
        <v>1259</v>
      </c>
      <c r="AX11877" s="4"/>
      <c r="AY11877" s="4"/>
      <c r="AZ11877" s="4"/>
      <c r="BA11877" s="4"/>
      <c r="BB11877" s="4"/>
      <c r="BC11877" s="4">
        <v>40</v>
      </c>
    </row>
    <row r="11878" spans="45:55" x14ac:dyDescent="0.2">
      <c r="AS11878" s="4" t="s">
        <v>22015</v>
      </c>
      <c r="AT11878" s="4" t="s">
        <v>22016</v>
      </c>
      <c r="AU11878" s="4" t="s">
        <v>456</v>
      </c>
      <c r="AV11878" s="4" t="s">
        <v>806</v>
      </c>
      <c r="AW11878" s="4" t="s">
        <v>1259</v>
      </c>
      <c r="AX11878" s="4"/>
      <c r="AY11878" s="4"/>
      <c r="AZ11878" s="4"/>
      <c r="BA11878" s="4"/>
      <c r="BB11878" s="4"/>
      <c r="BC11878" s="4">
        <v>40</v>
      </c>
    </row>
    <row r="11879" spans="45:55" x14ac:dyDescent="0.2">
      <c r="AS11879" s="4" t="s">
        <v>10466</v>
      </c>
      <c r="AT11879" s="4" t="s">
        <v>10467</v>
      </c>
      <c r="AU11879" s="4" t="s">
        <v>456</v>
      </c>
      <c r="AV11879" s="4" t="s">
        <v>802</v>
      </c>
      <c r="AW11879" s="4" t="s">
        <v>701</v>
      </c>
      <c r="AX11879" s="4"/>
      <c r="AY11879" s="4"/>
      <c r="AZ11879" s="4"/>
      <c r="BA11879" s="4"/>
      <c r="BB11879" s="4"/>
      <c r="BC11879" s="4">
        <v>40</v>
      </c>
    </row>
    <row r="11880" spans="45:55" x14ac:dyDescent="0.2">
      <c r="AS11880" s="4" t="s">
        <v>10468</v>
      </c>
      <c r="AT11880" s="4" t="s">
        <v>10469</v>
      </c>
      <c r="AU11880" s="4" t="s">
        <v>456</v>
      </c>
      <c r="AV11880" s="4" t="s">
        <v>802</v>
      </c>
      <c r="AW11880" s="4" t="s">
        <v>701</v>
      </c>
      <c r="AX11880" s="4"/>
      <c r="AY11880" s="4"/>
      <c r="AZ11880" s="4"/>
      <c r="BA11880" s="4"/>
      <c r="BB11880" s="4"/>
      <c r="BC11880" s="4">
        <v>40</v>
      </c>
    </row>
    <row r="11881" spans="45:55" x14ac:dyDescent="0.2">
      <c r="AS11881" s="4" t="s">
        <v>10470</v>
      </c>
      <c r="AT11881" s="4" t="s">
        <v>10471</v>
      </c>
      <c r="AU11881" s="4" t="s">
        <v>456</v>
      </c>
      <c r="AV11881" s="4" t="s">
        <v>802</v>
      </c>
      <c r="AW11881" s="4" t="s">
        <v>701</v>
      </c>
      <c r="AX11881" s="4"/>
      <c r="AY11881" s="4"/>
      <c r="AZ11881" s="4"/>
      <c r="BA11881" s="4"/>
      <c r="BB11881" s="4"/>
      <c r="BC11881" s="4">
        <v>40</v>
      </c>
    </row>
    <row r="11882" spans="45:55" x14ac:dyDescent="0.2">
      <c r="AS11882" s="4" t="s">
        <v>10472</v>
      </c>
      <c r="AT11882" s="4" t="s">
        <v>10473</v>
      </c>
      <c r="AU11882" s="4" t="s">
        <v>456</v>
      </c>
      <c r="AV11882" s="4" t="s">
        <v>802</v>
      </c>
      <c r="AW11882" s="4" t="s">
        <v>701</v>
      </c>
      <c r="AX11882" s="4"/>
      <c r="AY11882" s="4"/>
      <c r="AZ11882" s="4"/>
      <c r="BA11882" s="4"/>
      <c r="BB11882" s="4"/>
      <c r="BC11882" s="4">
        <v>40</v>
      </c>
    </row>
    <row r="11883" spans="45:55" x14ac:dyDescent="0.2">
      <c r="AS11883" s="4" t="s">
        <v>10474</v>
      </c>
      <c r="AT11883" s="4" t="s">
        <v>10475</v>
      </c>
      <c r="AU11883" s="4" t="s">
        <v>456</v>
      </c>
      <c r="AV11883" s="4" t="s">
        <v>802</v>
      </c>
      <c r="AW11883" s="4" t="s">
        <v>701</v>
      </c>
      <c r="AX11883" s="4"/>
      <c r="AY11883" s="4"/>
      <c r="AZ11883" s="4"/>
      <c r="BA11883" s="4"/>
      <c r="BB11883" s="4"/>
      <c r="BC11883" s="4">
        <v>40</v>
      </c>
    </row>
    <row r="11884" spans="45:55" x14ac:dyDescent="0.2">
      <c r="AS11884" s="4" t="s">
        <v>10476</v>
      </c>
      <c r="AT11884" s="4" t="s">
        <v>10477</v>
      </c>
      <c r="AU11884" s="4" t="s">
        <v>456</v>
      </c>
      <c r="AV11884" s="4" t="s">
        <v>802</v>
      </c>
      <c r="AW11884" s="4" t="s">
        <v>701</v>
      </c>
      <c r="AX11884" s="4"/>
      <c r="AY11884" s="4"/>
      <c r="AZ11884" s="4"/>
      <c r="BA11884" s="4"/>
      <c r="BB11884" s="4"/>
      <c r="BC11884" s="4">
        <v>40</v>
      </c>
    </row>
    <row r="11885" spans="45:55" x14ac:dyDescent="0.2">
      <c r="AS11885" s="4" t="s">
        <v>10478</v>
      </c>
      <c r="AT11885" s="4" t="s">
        <v>10479</v>
      </c>
      <c r="AU11885" s="4" t="s">
        <v>456</v>
      </c>
      <c r="AV11885" s="4" t="s">
        <v>802</v>
      </c>
      <c r="AW11885" s="4" t="s">
        <v>701</v>
      </c>
      <c r="AX11885" s="4"/>
      <c r="AY11885" s="4"/>
      <c r="AZ11885" s="4"/>
      <c r="BA11885" s="4"/>
      <c r="BB11885" s="4"/>
      <c r="BC11885" s="4">
        <v>40</v>
      </c>
    </row>
    <row r="11886" spans="45:55" x14ac:dyDescent="0.2">
      <c r="AS11886" s="4" t="s">
        <v>10480</v>
      </c>
      <c r="AT11886" s="4" t="s">
        <v>10481</v>
      </c>
      <c r="AU11886" s="4" t="s">
        <v>456</v>
      </c>
      <c r="AV11886" s="4" t="s">
        <v>802</v>
      </c>
      <c r="AW11886" s="4" t="s">
        <v>701</v>
      </c>
      <c r="AX11886" s="4"/>
      <c r="AY11886" s="4"/>
      <c r="AZ11886" s="4"/>
      <c r="BA11886" s="4"/>
      <c r="BB11886" s="4"/>
      <c r="BC11886" s="4">
        <v>40</v>
      </c>
    </row>
    <row r="11887" spans="45:55" x14ac:dyDescent="0.2">
      <c r="AS11887" s="4" t="s">
        <v>10482</v>
      </c>
      <c r="AT11887" s="4" t="s">
        <v>10483</v>
      </c>
      <c r="AU11887" s="4" t="s">
        <v>456</v>
      </c>
      <c r="AV11887" s="4" t="s">
        <v>802</v>
      </c>
      <c r="AW11887" s="4" t="s">
        <v>701</v>
      </c>
      <c r="AX11887" s="4"/>
      <c r="AY11887" s="4"/>
      <c r="AZ11887" s="4"/>
      <c r="BA11887" s="4"/>
      <c r="BB11887" s="4"/>
      <c r="BC11887" s="4">
        <v>40</v>
      </c>
    </row>
    <row r="11888" spans="45:55" x14ac:dyDescent="0.2">
      <c r="AS11888" s="4" t="s">
        <v>10484</v>
      </c>
      <c r="AT11888" s="4" t="s">
        <v>10485</v>
      </c>
      <c r="AU11888" s="4" t="s">
        <v>456</v>
      </c>
      <c r="AV11888" s="4" t="s">
        <v>802</v>
      </c>
      <c r="AW11888" s="4" t="s">
        <v>701</v>
      </c>
      <c r="AX11888" s="4"/>
      <c r="AY11888" s="4"/>
      <c r="AZ11888" s="4"/>
      <c r="BA11888" s="4"/>
      <c r="BB11888" s="4"/>
      <c r="BC11888" s="4">
        <v>40</v>
      </c>
    </row>
    <row r="11889" spans="45:55" x14ac:dyDescent="0.2">
      <c r="AS11889" s="4" t="s">
        <v>5624</v>
      </c>
      <c r="AT11889" s="4" t="s">
        <v>5625</v>
      </c>
      <c r="AU11889" s="4" t="s">
        <v>456</v>
      </c>
      <c r="AV11889" s="4" t="s">
        <v>802</v>
      </c>
      <c r="AW11889" s="4" t="s">
        <v>701</v>
      </c>
      <c r="AX11889" s="4"/>
      <c r="AY11889" s="4"/>
      <c r="AZ11889" s="4"/>
      <c r="BA11889" s="4"/>
      <c r="BB11889" s="4"/>
      <c r="BC11889" s="4">
        <v>40</v>
      </c>
    </row>
    <row r="11890" spans="45:55" x14ac:dyDescent="0.2">
      <c r="AS11890" s="4" t="s">
        <v>5626</v>
      </c>
      <c r="AT11890" s="4" t="s">
        <v>5627</v>
      </c>
      <c r="AU11890" s="4" t="s">
        <v>456</v>
      </c>
      <c r="AV11890" s="4" t="s">
        <v>802</v>
      </c>
      <c r="AW11890" s="4" t="s">
        <v>701</v>
      </c>
      <c r="AX11890" s="4"/>
      <c r="AY11890" s="4"/>
      <c r="AZ11890" s="4"/>
      <c r="BA11890" s="4"/>
      <c r="BB11890" s="4"/>
      <c r="BC11890" s="4">
        <v>40</v>
      </c>
    </row>
    <row r="11891" spans="45:55" x14ac:dyDescent="0.2">
      <c r="AS11891" s="4" t="s">
        <v>5628</v>
      </c>
      <c r="AT11891" s="4" t="s">
        <v>5629</v>
      </c>
      <c r="AU11891" s="4" t="s">
        <v>456</v>
      </c>
      <c r="AV11891" s="4" t="s">
        <v>802</v>
      </c>
      <c r="AW11891" s="4" t="s">
        <v>701</v>
      </c>
      <c r="AX11891" s="4"/>
      <c r="AY11891" s="4"/>
      <c r="AZ11891" s="4"/>
      <c r="BA11891" s="4"/>
      <c r="BB11891" s="4"/>
      <c r="BC11891" s="4">
        <v>40</v>
      </c>
    </row>
    <row r="11892" spans="45:55" x14ac:dyDescent="0.2">
      <c r="AS11892" s="4" t="s">
        <v>39119</v>
      </c>
      <c r="AT11892" s="4" t="s">
        <v>39120</v>
      </c>
      <c r="AU11892" s="4" t="s">
        <v>456</v>
      </c>
      <c r="AV11892" s="4" t="s">
        <v>806</v>
      </c>
      <c r="AW11892" s="4" t="s">
        <v>1259</v>
      </c>
      <c r="AX11892" s="4"/>
      <c r="AY11892" s="4"/>
      <c r="AZ11892" s="4"/>
      <c r="BA11892" s="4"/>
      <c r="BB11892" s="4"/>
      <c r="BC11892" s="4">
        <v>40</v>
      </c>
    </row>
    <row r="11893" spans="45:55" x14ac:dyDescent="0.2">
      <c r="AS11893" s="4" t="s">
        <v>39121</v>
      </c>
      <c r="AT11893" s="4" t="s">
        <v>39122</v>
      </c>
      <c r="AU11893" s="4" t="s">
        <v>456</v>
      </c>
      <c r="AV11893" s="4" t="s">
        <v>806</v>
      </c>
      <c r="AW11893" s="4" t="s">
        <v>1259</v>
      </c>
      <c r="AX11893" s="4"/>
      <c r="AY11893" s="4"/>
      <c r="AZ11893" s="4"/>
      <c r="BA11893" s="4"/>
      <c r="BB11893" s="4"/>
      <c r="BC11893" s="4">
        <v>40</v>
      </c>
    </row>
    <row r="11894" spans="45:55" x14ac:dyDescent="0.2">
      <c r="AS11894" s="4" t="s">
        <v>39123</v>
      </c>
      <c r="AT11894" s="4" t="s">
        <v>39124</v>
      </c>
      <c r="AU11894" s="4" t="s">
        <v>456</v>
      </c>
      <c r="AV11894" s="4" t="s">
        <v>806</v>
      </c>
      <c r="AW11894" s="4" t="s">
        <v>1259</v>
      </c>
      <c r="AX11894" s="4"/>
      <c r="AY11894" s="4"/>
      <c r="AZ11894" s="4"/>
      <c r="BA11894" s="4"/>
      <c r="BB11894" s="4"/>
      <c r="BC11894" s="4">
        <v>40</v>
      </c>
    </row>
    <row r="11895" spans="45:55" x14ac:dyDescent="0.2">
      <c r="AS11895" s="4" t="s">
        <v>39125</v>
      </c>
      <c r="AT11895" s="4" t="s">
        <v>39126</v>
      </c>
      <c r="AU11895" s="4" t="s">
        <v>456</v>
      </c>
      <c r="AV11895" s="4" t="s">
        <v>806</v>
      </c>
      <c r="AW11895" s="4" t="s">
        <v>1259</v>
      </c>
      <c r="AX11895" s="4"/>
      <c r="AY11895" s="4"/>
      <c r="AZ11895" s="4"/>
      <c r="BA11895" s="4"/>
      <c r="BB11895" s="4"/>
      <c r="BC11895" s="4">
        <v>40</v>
      </c>
    </row>
    <row r="11896" spans="45:55" x14ac:dyDescent="0.2">
      <c r="AS11896" s="4" t="s">
        <v>12909</v>
      </c>
      <c r="AT11896" s="4" t="s">
        <v>12910</v>
      </c>
      <c r="AU11896" s="4" t="s">
        <v>456</v>
      </c>
      <c r="AV11896" s="4" t="s">
        <v>811</v>
      </c>
      <c r="AW11896" s="4" t="s">
        <v>701</v>
      </c>
      <c r="AX11896" s="4"/>
      <c r="AY11896" s="4"/>
      <c r="AZ11896" s="4"/>
      <c r="BA11896" s="4"/>
      <c r="BB11896" s="4"/>
      <c r="BC11896" s="4">
        <v>40</v>
      </c>
    </row>
    <row r="11897" spans="45:55" x14ac:dyDescent="0.2">
      <c r="AS11897" s="4" t="s">
        <v>10486</v>
      </c>
      <c r="AT11897" s="4" t="s">
        <v>10487</v>
      </c>
      <c r="AU11897" s="4" t="s">
        <v>456</v>
      </c>
      <c r="AV11897" s="4" t="s">
        <v>802</v>
      </c>
      <c r="AW11897" s="4" t="s">
        <v>701</v>
      </c>
      <c r="AX11897" s="4"/>
      <c r="AY11897" s="4"/>
      <c r="AZ11897" s="4"/>
      <c r="BA11897" s="4"/>
      <c r="BB11897" s="4"/>
      <c r="BC11897" s="4">
        <v>40</v>
      </c>
    </row>
    <row r="11898" spans="45:55" x14ac:dyDescent="0.2">
      <c r="AS11898" s="4" t="s">
        <v>14121</v>
      </c>
      <c r="AT11898" s="4" t="s">
        <v>14122</v>
      </c>
      <c r="AU11898" s="4" t="s">
        <v>463</v>
      </c>
      <c r="AV11898" s="4" t="s">
        <v>811</v>
      </c>
      <c r="AW11898" s="4" t="s">
        <v>701</v>
      </c>
      <c r="AX11898" s="4"/>
      <c r="AY11898" s="4"/>
      <c r="AZ11898" s="4"/>
      <c r="BA11898" s="4"/>
      <c r="BB11898" s="4"/>
      <c r="BC11898" s="4">
        <v>40</v>
      </c>
    </row>
    <row r="11899" spans="45:55" x14ac:dyDescent="0.2">
      <c r="AS11899" s="4" t="s">
        <v>5652</v>
      </c>
      <c r="AT11899" s="4" t="s">
        <v>5653</v>
      </c>
      <c r="AU11899" s="4" t="s">
        <v>456</v>
      </c>
      <c r="AV11899" s="4" t="s">
        <v>811</v>
      </c>
      <c r="AW11899" s="4" t="s">
        <v>1167</v>
      </c>
      <c r="AX11899" s="4"/>
      <c r="AY11899" s="4"/>
      <c r="AZ11899" s="4"/>
      <c r="BA11899" s="4"/>
      <c r="BB11899" s="4"/>
      <c r="BC11899" s="4">
        <v>40</v>
      </c>
    </row>
    <row r="11900" spans="45:55" x14ac:dyDescent="0.2">
      <c r="AS11900" s="4" t="s">
        <v>5654</v>
      </c>
      <c r="AT11900" s="4" t="s">
        <v>5655</v>
      </c>
      <c r="AU11900" s="4" t="s">
        <v>456</v>
      </c>
      <c r="AV11900" s="4" t="s">
        <v>811</v>
      </c>
      <c r="AW11900" s="4" t="s">
        <v>1167</v>
      </c>
      <c r="AX11900" s="4"/>
      <c r="AY11900" s="4"/>
      <c r="AZ11900" s="4"/>
      <c r="BA11900" s="4"/>
      <c r="BB11900" s="4"/>
      <c r="BC11900" s="4">
        <v>40</v>
      </c>
    </row>
    <row r="11901" spans="45:55" x14ac:dyDescent="0.2">
      <c r="AS11901" s="4" t="s">
        <v>5656</v>
      </c>
      <c r="AT11901" s="4" t="s">
        <v>5657</v>
      </c>
      <c r="AU11901" s="4" t="s">
        <v>456</v>
      </c>
      <c r="AV11901" s="4" t="s">
        <v>811</v>
      </c>
      <c r="AW11901" s="4" t="s">
        <v>1167</v>
      </c>
      <c r="AX11901" s="4"/>
      <c r="AY11901" s="4"/>
      <c r="AZ11901" s="4"/>
      <c r="BA11901" s="4"/>
      <c r="BB11901" s="4"/>
      <c r="BC11901" s="4">
        <v>40</v>
      </c>
    </row>
    <row r="11902" spans="45:55" x14ac:dyDescent="0.2">
      <c r="AS11902" s="4" t="s">
        <v>5630</v>
      </c>
      <c r="AT11902" s="4" t="s">
        <v>5631</v>
      </c>
      <c r="AU11902" s="4" t="s">
        <v>456</v>
      </c>
      <c r="AV11902" s="4" t="s">
        <v>811</v>
      </c>
      <c r="AW11902" s="4" t="s">
        <v>1167</v>
      </c>
      <c r="AX11902" s="4"/>
      <c r="AY11902" s="4"/>
      <c r="AZ11902" s="4"/>
      <c r="BA11902" s="4"/>
      <c r="BB11902" s="4"/>
      <c r="BC11902" s="4">
        <v>40</v>
      </c>
    </row>
    <row r="11903" spans="45:55" x14ac:dyDescent="0.2">
      <c r="AS11903" s="4" t="s">
        <v>5632</v>
      </c>
      <c r="AT11903" s="4" t="s">
        <v>5633</v>
      </c>
      <c r="AU11903" s="4" t="s">
        <v>456</v>
      </c>
      <c r="AV11903" s="4" t="s">
        <v>811</v>
      </c>
      <c r="AW11903" s="4" t="s">
        <v>1167</v>
      </c>
      <c r="AX11903" s="4"/>
      <c r="AY11903" s="4"/>
      <c r="AZ11903" s="4"/>
      <c r="BA11903" s="4"/>
      <c r="BB11903" s="4"/>
      <c r="BC11903" s="4">
        <v>40</v>
      </c>
    </row>
    <row r="11904" spans="45:55" x14ac:dyDescent="0.2">
      <c r="AS11904" s="4" t="s">
        <v>5634</v>
      </c>
      <c r="AT11904" s="4" t="s">
        <v>5635</v>
      </c>
      <c r="AU11904" s="4" t="s">
        <v>456</v>
      </c>
      <c r="AV11904" s="4" t="s">
        <v>811</v>
      </c>
      <c r="AW11904" s="4" t="s">
        <v>1167</v>
      </c>
      <c r="AX11904" s="4"/>
      <c r="AY11904" s="4"/>
      <c r="AZ11904" s="4"/>
      <c r="BA11904" s="4"/>
      <c r="BB11904" s="4"/>
      <c r="BC11904" s="4">
        <v>40</v>
      </c>
    </row>
    <row r="11905" spans="45:55" x14ac:dyDescent="0.2">
      <c r="AS11905" s="4" t="s">
        <v>5636</v>
      </c>
      <c r="AT11905" s="4" t="s">
        <v>5637</v>
      </c>
      <c r="AU11905" s="4" t="s">
        <v>456</v>
      </c>
      <c r="AV11905" s="4" t="s">
        <v>811</v>
      </c>
      <c r="AW11905" s="4" t="s">
        <v>1167</v>
      </c>
      <c r="AX11905" s="4"/>
      <c r="AY11905" s="4"/>
      <c r="AZ11905" s="4"/>
      <c r="BA11905" s="4"/>
      <c r="BB11905" s="4"/>
      <c r="BC11905" s="4">
        <v>40</v>
      </c>
    </row>
    <row r="11906" spans="45:55" x14ac:dyDescent="0.2">
      <c r="AS11906" s="4" t="s">
        <v>5638</v>
      </c>
      <c r="AT11906" s="4" t="s">
        <v>5639</v>
      </c>
      <c r="AU11906" s="4" t="s">
        <v>456</v>
      </c>
      <c r="AV11906" s="4" t="s">
        <v>811</v>
      </c>
      <c r="AW11906" s="4" t="s">
        <v>1167</v>
      </c>
      <c r="AX11906" s="4"/>
      <c r="AY11906" s="4"/>
      <c r="AZ11906" s="4"/>
      <c r="BA11906" s="4"/>
      <c r="BB11906" s="4"/>
      <c r="BC11906" s="4">
        <v>40</v>
      </c>
    </row>
    <row r="11907" spans="45:55" x14ac:dyDescent="0.2">
      <c r="AS11907" s="4" t="s">
        <v>5640</v>
      </c>
      <c r="AT11907" s="4" t="s">
        <v>5641</v>
      </c>
      <c r="AU11907" s="4" t="s">
        <v>456</v>
      </c>
      <c r="AV11907" s="4" t="s">
        <v>811</v>
      </c>
      <c r="AW11907" s="4" t="s">
        <v>1167</v>
      </c>
      <c r="AX11907" s="4"/>
      <c r="AY11907" s="4"/>
      <c r="AZ11907" s="4"/>
      <c r="BA11907" s="4"/>
      <c r="BB11907" s="4"/>
      <c r="BC11907" s="4">
        <v>40</v>
      </c>
    </row>
    <row r="11908" spans="45:55" x14ac:dyDescent="0.2">
      <c r="AS11908" s="4" t="s">
        <v>5642</v>
      </c>
      <c r="AT11908" s="4" t="s">
        <v>5643</v>
      </c>
      <c r="AU11908" s="4" t="s">
        <v>456</v>
      </c>
      <c r="AV11908" s="4" t="s">
        <v>811</v>
      </c>
      <c r="AW11908" s="4" t="s">
        <v>1167</v>
      </c>
      <c r="AX11908" s="4"/>
      <c r="AY11908" s="4"/>
      <c r="AZ11908" s="4"/>
      <c r="BA11908" s="4"/>
      <c r="BB11908" s="4"/>
      <c r="BC11908" s="4">
        <v>40</v>
      </c>
    </row>
    <row r="11909" spans="45:55" x14ac:dyDescent="0.2">
      <c r="AS11909" s="4" t="s">
        <v>5644</v>
      </c>
      <c r="AT11909" s="4" t="s">
        <v>5645</v>
      </c>
      <c r="AU11909" s="4" t="s">
        <v>456</v>
      </c>
      <c r="AV11909" s="4" t="s">
        <v>811</v>
      </c>
      <c r="AW11909" s="4" t="s">
        <v>1167</v>
      </c>
      <c r="AX11909" s="4"/>
      <c r="AY11909" s="4"/>
      <c r="AZ11909" s="4"/>
      <c r="BA11909" s="4"/>
      <c r="BB11909" s="4"/>
      <c r="BC11909" s="4">
        <v>40</v>
      </c>
    </row>
    <row r="11910" spans="45:55" x14ac:dyDescent="0.2">
      <c r="AS11910" s="4" t="s">
        <v>5646</v>
      </c>
      <c r="AT11910" s="4" t="s">
        <v>5647</v>
      </c>
      <c r="AU11910" s="4" t="s">
        <v>456</v>
      </c>
      <c r="AV11910" s="4" t="s">
        <v>811</v>
      </c>
      <c r="AW11910" s="4" t="s">
        <v>1167</v>
      </c>
      <c r="AX11910" s="4"/>
      <c r="AY11910" s="4"/>
      <c r="AZ11910" s="4"/>
      <c r="BA11910" s="4"/>
      <c r="BB11910" s="4"/>
      <c r="BC11910" s="4">
        <v>40</v>
      </c>
    </row>
    <row r="11911" spans="45:55" x14ac:dyDescent="0.2">
      <c r="AS11911" s="4" t="s">
        <v>5648</v>
      </c>
      <c r="AT11911" s="4" t="s">
        <v>5649</v>
      </c>
      <c r="AU11911" s="4" t="s">
        <v>456</v>
      </c>
      <c r="AV11911" s="4" t="s">
        <v>811</v>
      </c>
      <c r="AW11911" s="4" t="s">
        <v>1167</v>
      </c>
      <c r="AX11911" s="4"/>
      <c r="AY11911" s="4"/>
      <c r="AZ11911" s="4"/>
      <c r="BA11911" s="4"/>
      <c r="BB11911" s="4"/>
      <c r="BC11911" s="4">
        <v>40</v>
      </c>
    </row>
    <row r="11912" spans="45:55" x14ac:dyDescent="0.2">
      <c r="AS11912" s="4" t="s">
        <v>5650</v>
      </c>
      <c r="AT11912" s="4" t="s">
        <v>5651</v>
      </c>
      <c r="AU11912" s="4" t="s">
        <v>456</v>
      </c>
      <c r="AV11912" s="4" t="s">
        <v>811</v>
      </c>
      <c r="AW11912" s="4" t="s">
        <v>1167</v>
      </c>
      <c r="AX11912" s="4"/>
      <c r="AY11912" s="4"/>
      <c r="AZ11912" s="4"/>
      <c r="BA11912" s="4"/>
      <c r="BB11912" s="4"/>
      <c r="BC11912" s="4">
        <v>40</v>
      </c>
    </row>
    <row r="11913" spans="45:55" x14ac:dyDescent="0.2">
      <c r="AS11913" s="4" t="s">
        <v>5658</v>
      </c>
      <c r="AT11913" s="4" t="s">
        <v>5659</v>
      </c>
      <c r="AU11913" s="4" t="s">
        <v>456</v>
      </c>
      <c r="AV11913" s="4" t="s">
        <v>813</v>
      </c>
      <c r="AW11913" s="4" t="s">
        <v>1167</v>
      </c>
      <c r="AX11913" s="4"/>
      <c r="AY11913" s="4"/>
      <c r="AZ11913" s="4"/>
      <c r="BA11913" s="4"/>
      <c r="BB11913" s="4"/>
      <c r="BC11913" s="4">
        <v>40</v>
      </c>
    </row>
    <row r="11914" spans="45:55" x14ac:dyDescent="0.2">
      <c r="AS11914" s="4" t="s">
        <v>5660</v>
      </c>
      <c r="AT11914" s="4" t="s">
        <v>5661</v>
      </c>
      <c r="AU11914" s="4" t="s">
        <v>456</v>
      </c>
      <c r="AV11914" s="4" t="s">
        <v>813</v>
      </c>
      <c r="AW11914" s="4" t="s">
        <v>1167</v>
      </c>
      <c r="AX11914" s="4"/>
      <c r="AY11914" s="4"/>
      <c r="AZ11914" s="4"/>
      <c r="BA11914" s="4"/>
      <c r="BB11914" s="4"/>
      <c r="BC11914" s="4">
        <v>40</v>
      </c>
    </row>
    <row r="11915" spans="45:55" x14ac:dyDescent="0.2">
      <c r="AS11915" s="4" t="s">
        <v>5662</v>
      </c>
      <c r="AT11915" s="4" t="s">
        <v>5663</v>
      </c>
      <c r="AU11915" s="4" t="s">
        <v>456</v>
      </c>
      <c r="AV11915" s="4" t="s">
        <v>813</v>
      </c>
      <c r="AW11915" s="4" t="s">
        <v>1167</v>
      </c>
      <c r="AX11915" s="4"/>
      <c r="AY11915" s="4"/>
      <c r="AZ11915" s="4"/>
      <c r="BA11915" s="4"/>
      <c r="BB11915" s="4"/>
      <c r="BC11915" s="4">
        <v>40</v>
      </c>
    </row>
    <row r="11916" spans="45:55" x14ac:dyDescent="0.2">
      <c r="AS11916" s="4" t="s">
        <v>5664</v>
      </c>
      <c r="AT11916" s="4" t="s">
        <v>5665</v>
      </c>
      <c r="AU11916" s="4" t="s">
        <v>456</v>
      </c>
      <c r="AV11916" s="4" t="s">
        <v>813</v>
      </c>
      <c r="AW11916" s="4" t="s">
        <v>1167</v>
      </c>
      <c r="AX11916" s="4"/>
      <c r="AY11916" s="4"/>
      <c r="AZ11916" s="4"/>
      <c r="BA11916" s="4"/>
      <c r="BB11916" s="4"/>
      <c r="BC11916" s="4">
        <v>40</v>
      </c>
    </row>
    <row r="11917" spans="45:55" x14ac:dyDescent="0.2">
      <c r="AS11917" s="4" t="s">
        <v>5666</v>
      </c>
      <c r="AT11917" s="4" t="s">
        <v>5667</v>
      </c>
      <c r="AU11917" s="4" t="s">
        <v>456</v>
      </c>
      <c r="AV11917" s="4" t="s">
        <v>813</v>
      </c>
      <c r="AW11917" s="4" t="s">
        <v>1167</v>
      </c>
      <c r="AX11917" s="4"/>
      <c r="AY11917" s="4"/>
      <c r="AZ11917" s="4"/>
      <c r="BA11917" s="4"/>
      <c r="BB11917" s="4"/>
      <c r="BC11917" s="4">
        <v>40</v>
      </c>
    </row>
    <row r="11918" spans="45:55" x14ac:dyDescent="0.2">
      <c r="AS11918" s="4" t="s">
        <v>5668</v>
      </c>
      <c r="AT11918" s="4" t="s">
        <v>5669</v>
      </c>
      <c r="AU11918" s="4" t="s">
        <v>456</v>
      </c>
      <c r="AV11918" s="4" t="s">
        <v>813</v>
      </c>
      <c r="AW11918" s="4" t="s">
        <v>1167</v>
      </c>
      <c r="AX11918" s="4"/>
      <c r="AY11918" s="4"/>
      <c r="AZ11918" s="4"/>
      <c r="BA11918" s="4"/>
      <c r="BB11918" s="4"/>
      <c r="BC11918" s="4">
        <v>40</v>
      </c>
    </row>
    <row r="11919" spans="45:55" x14ac:dyDescent="0.2">
      <c r="AS11919" s="4" t="s">
        <v>5670</v>
      </c>
      <c r="AT11919" s="4" t="s">
        <v>5671</v>
      </c>
      <c r="AU11919" s="4" t="s">
        <v>456</v>
      </c>
      <c r="AV11919" s="4" t="s">
        <v>813</v>
      </c>
      <c r="AW11919" s="4" t="s">
        <v>1167</v>
      </c>
      <c r="AX11919" s="4"/>
      <c r="AY11919" s="4"/>
      <c r="AZ11919" s="4"/>
      <c r="BA11919" s="4"/>
      <c r="BB11919" s="4"/>
      <c r="BC11919" s="4">
        <v>40</v>
      </c>
    </row>
    <row r="11920" spans="45:55" x14ac:dyDescent="0.2">
      <c r="AS11920" s="4" t="s">
        <v>5672</v>
      </c>
      <c r="AT11920" s="4" t="s">
        <v>5673</v>
      </c>
      <c r="AU11920" s="4" t="s">
        <v>456</v>
      </c>
      <c r="AV11920" s="4" t="s">
        <v>813</v>
      </c>
      <c r="AW11920" s="4" t="s">
        <v>1167</v>
      </c>
      <c r="AX11920" s="4"/>
      <c r="AY11920" s="4"/>
      <c r="AZ11920" s="4"/>
      <c r="BA11920" s="4"/>
      <c r="BB11920" s="4"/>
      <c r="BC11920" s="4">
        <v>40</v>
      </c>
    </row>
    <row r="11921" spans="45:55" x14ac:dyDescent="0.2">
      <c r="AS11921" s="4" t="s">
        <v>5674</v>
      </c>
      <c r="AT11921" s="4" t="s">
        <v>5675</v>
      </c>
      <c r="AU11921" s="4" t="s">
        <v>456</v>
      </c>
      <c r="AV11921" s="4" t="s">
        <v>813</v>
      </c>
      <c r="AW11921" s="4" t="s">
        <v>1167</v>
      </c>
      <c r="AX11921" s="4"/>
      <c r="AY11921" s="4"/>
      <c r="AZ11921" s="4"/>
      <c r="BA11921" s="4"/>
      <c r="BB11921" s="4"/>
      <c r="BC11921" s="4">
        <v>40</v>
      </c>
    </row>
    <row r="11922" spans="45:55" x14ac:dyDescent="0.2">
      <c r="AS11922" s="4" t="s">
        <v>5676</v>
      </c>
      <c r="AT11922" s="4" t="s">
        <v>5677</v>
      </c>
      <c r="AU11922" s="4" t="s">
        <v>456</v>
      </c>
      <c r="AV11922" s="4" t="s">
        <v>813</v>
      </c>
      <c r="AW11922" s="4" t="s">
        <v>1167</v>
      </c>
      <c r="AX11922" s="4"/>
      <c r="AY11922" s="4"/>
      <c r="AZ11922" s="4"/>
      <c r="BA11922" s="4"/>
      <c r="BB11922" s="4"/>
      <c r="BC11922" s="4">
        <v>40</v>
      </c>
    </row>
    <row r="11923" spans="45:55" x14ac:dyDescent="0.2">
      <c r="AS11923" s="4" t="s">
        <v>5678</v>
      </c>
      <c r="AT11923" s="4" t="s">
        <v>5679</v>
      </c>
      <c r="AU11923" s="4" t="s">
        <v>456</v>
      </c>
      <c r="AV11923" s="4" t="s">
        <v>813</v>
      </c>
      <c r="AW11923" s="4" t="s">
        <v>1167</v>
      </c>
      <c r="AX11923" s="4"/>
      <c r="AY11923" s="4"/>
      <c r="AZ11923" s="4"/>
      <c r="BA11923" s="4"/>
      <c r="BB11923" s="4"/>
      <c r="BC11923" s="4">
        <v>40</v>
      </c>
    </row>
    <row r="11924" spans="45:55" x14ac:dyDescent="0.2">
      <c r="AS11924" s="4" t="s">
        <v>10488</v>
      </c>
      <c r="AT11924" s="4" t="s">
        <v>10489</v>
      </c>
      <c r="AU11924" s="4" t="s">
        <v>456</v>
      </c>
      <c r="AV11924" s="4" t="s">
        <v>802</v>
      </c>
      <c r="AW11924" s="4" t="s">
        <v>701</v>
      </c>
      <c r="AX11924" s="4"/>
      <c r="AY11924" s="4"/>
      <c r="AZ11924" s="4"/>
      <c r="BA11924" s="4"/>
      <c r="BB11924" s="4"/>
      <c r="BC11924" s="4">
        <v>40</v>
      </c>
    </row>
    <row r="11925" spans="45:55" x14ac:dyDescent="0.2">
      <c r="AS11925" s="4" t="s">
        <v>17234</v>
      </c>
      <c r="AT11925" s="4" t="s">
        <v>17235</v>
      </c>
      <c r="AU11925" s="4" t="s">
        <v>456</v>
      </c>
      <c r="AV11925" s="4" t="s">
        <v>815</v>
      </c>
      <c r="AW11925" s="4" t="s">
        <v>701</v>
      </c>
      <c r="AX11925" s="4"/>
      <c r="AY11925" s="4"/>
      <c r="AZ11925" s="4"/>
      <c r="BA11925" s="4"/>
      <c r="BB11925" s="4"/>
      <c r="BC11925" s="4">
        <v>40</v>
      </c>
    </row>
    <row r="11926" spans="45:55" x14ac:dyDescent="0.2">
      <c r="AS11926" s="4" t="s">
        <v>5798</v>
      </c>
      <c r="AT11926" s="4" t="s">
        <v>5799</v>
      </c>
      <c r="AU11926" s="4" t="s">
        <v>456</v>
      </c>
      <c r="AV11926" s="4" t="s">
        <v>815</v>
      </c>
      <c r="AW11926" s="4" t="s">
        <v>1167</v>
      </c>
      <c r="AX11926" s="4"/>
      <c r="AY11926" s="4"/>
      <c r="AZ11926" s="4"/>
      <c r="BA11926" s="4"/>
      <c r="BB11926" s="4"/>
      <c r="BC11926" s="4">
        <v>40</v>
      </c>
    </row>
    <row r="11927" spans="45:55" x14ac:dyDescent="0.2">
      <c r="AS11927" s="4" t="s">
        <v>5680</v>
      </c>
      <c r="AT11927" s="4" t="s">
        <v>5681</v>
      </c>
      <c r="AU11927" s="4" t="s">
        <v>456</v>
      </c>
      <c r="AV11927" s="4" t="s">
        <v>815</v>
      </c>
      <c r="AW11927" s="4" t="s">
        <v>1167</v>
      </c>
      <c r="AX11927" s="4"/>
      <c r="AY11927" s="4"/>
      <c r="AZ11927" s="4"/>
      <c r="BA11927" s="4"/>
      <c r="BB11927" s="4"/>
      <c r="BC11927" s="4">
        <v>40</v>
      </c>
    </row>
    <row r="11928" spans="45:55" x14ac:dyDescent="0.2">
      <c r="AS11928" s="4" t="s">
        <v>5682</v>
      </c>
      <c r="AT11928" s="4" t="s">
        <v>5683</v>
      </c>
      <c r="AU11928" s="4" t="s">
        <v>456</v>
      </c>
      <c r="AV11928" s="4" t="s">
        <v>815</v>
      </c>
      <c r="AW11928" s="4" t="s">
        <v>1167</v>
      </c>
      <c r="AX11928" s="4"/>
      <c r="AY11928" s="4"/>
      <c r="AZ11928" s="4"/>
      <c r="BA11928" s="4"/>
      <c r="BB11928" s="4"/>
      <c r="BC11928" s="4">
        <v>40</v>
      </c>
    </row>
    <row r="11929" spans="45:55" x14ac:dyDescent="0.2">
      <c r="AS11929" s="4" t="s">
        <v>5684</v>
      </c>
      <c r="AT11929" s="4" t="s">
        <v>5685</v>
      </c>
      <c r="AU11929" s="4" t="s">
        <v>456</v>
      </c>
      <c r="AV11929" s="4" t="s">
        <v>815</v>
      </c>
      <c r="AW11929" s="4" t="s">
        <v>1167</v>
      </c>
      <c r="AX11929" s="4"/>
      <c r="AY11929" s="4"/>
      <c r="AZ11929" s="4"/>
      <c r="BA11929" s="4"/>
      <c r="BB11929" s="4"/>
      <c r="BC11929" s="4">
        <v>40</v>
      </c>
    </row>
    <row r="11930" spans="45:55" x14ac:dyDescent="0.2">
      <c r="AS11930" s="4" t="s">
        <v>5686</v>
      </c>
      <c r="AT11930" s="4" t="s">
        <v>5687</v>
      </c>
      <c r="AU11930" s="4" t="s">
        <v>456</v>
      </c>
      <c r="AV11930" s="4" t="s">
        <v>815</v>
      </c>
      <c r="AW11930" s="4" t="s">
        <v>1167</v>
      </c>
      <c r="AX11930" s="4"/>
      <c r="AY11930" s="4"/>
      <c r="AZ11930" s="4"/>
      <c r="BA11930" s="4"/>
      <c r="BB11930" s="4"/>
      <c r="BC11930" s="4">
        <v>40</v>
      </c>
    </row>
    <row r="11931" spans="45:55" x14ac:dyDescent="0.2">
      <c r="AS11931" s="4" t="s">
        <v>5688</v>
      </c>
      <c r="AT11931" s="4" t="s">
        <v>5689</v>
      </c>
      <c r="AU11931" s="4" t="s">
        <v>456</v>
      </c>
      <c r="AV11931" s="4" t="s">
        <v>815</v>
      </c>
      <c r="AW11931" s="4" t="s">
        <v>1167</v>
      </c>
      <c r="AX11931" s="4"/>
      <c r="AY11931" s="4"/>
      <c r="AZ11931" s="4"/>
      <c r="BA11931" s="4"/>
      <c r="BB11931" s="4"/>
      <c r="BC11931" s="4">
        <v>40</v>
      </c>
    </row>
    <row r="11932" spans="45:55" x14ac:dyDescent="0.2">
      <c r="AS11932" s="4" t="s">
        <v>5690</v>
      </c>
      <c r="AT11932" s="4" t="s">
        <v>5691</v>
      </c>
      <c r="AU11932" s="4" t="s">
        <v>456</v>
      </c>
      <c r="AV11932" s="4" t="s">
        <v>815</v>
      </c>
      <c r="AW11932" s="4" t="s">
        <v>1167</v>
      </c>
      <c r="AX11932" s="4"/>
      <c r="AY11932" s="4"/>
      <c r="AZ11932" s="4"/>
      <c r="BA11932" s="4"/>
      <c r="BB11932" s="4"/>
      <c r="BC11932" s="4">
        <v>40</v>
      </c>
    </row>
    <row r="11933" spans="45:55" x14ac:dyDescent="0.2">
      <c r="AS11933" s="4" t="s">
        <v>5692</v>
      </c>
      <c r="AT11933" s="4" t="s">
        <v>5693</v>
      </c>
      <c r="AU11933" s="4" t="s">
        <v>456</v>
      </c>
      <c r="AV11933" s="4" t="s">
        <v>815</v>
      </c>
      <c r="AW11933" s="4" t="s">
        <v>1167</v>
      </c>
      <c r="AX11933" s="4"/>
      <c r="AY11933" s="4"/>
      <c r="AZ11933" s="4"/>
      <c r="BA11933" s="4"/>
      <c r="BB11933" s="4"/>
      <c r="BC11933" s="4">
        <v>40</v>
      </c>
    </row>
    <row r="11934" spans="45:55" x14ac:dyDescent="0.2">
      <c r="AS11934" s="4" t="s">
        <v>5694</v>
      </c>
      <c r="AT11934" s="4" t="s">
        <v>5695</v>
      </c>
      <c r="AU11934" s="4" t="s">
        <v>456</v>
      </c>
      <c r="AV11934" s="4" t="s">
        <v>815</v>
      </c>
      <c r="AW11934" s="4" t="s">
        <v>1167</v>
      </c>
      <c r="AX11934" s="4"/>
      <c r="AY11934" s="4"/>
      <c r="AZ11934" s="4"/>
      <c r="BA11934" s="4"/>
      <c r="BB11934" s="4"/>
      <c r="BC11934" s="4">
        <v>40</v>
      </c>
    </row>
    <row r="11935" spans="45:55" x14ac:dyDescent="0.2">
      <c r="AS11935" s="4" t="s">
        <v>5696</v>
      </c>
      <c r="AT11935" s="4" t="s">
        <v>5697</v>
      </c>
      <c r="AU11935" s="4" t="s">
        <v>456</v>
      </c>
      <c r="AV11935" s="4" t="s">
        <v>815</v>
      </c>
      <c r="AW11935" s="4" t="s">
        <v>1167</v>
      </c>
      <c r="AX11935" s="4"/>
      <c r="AY11935" s="4"/>
      <c r="AZ11935" s="4"/>
      <c r="BA11935" s="4"/>
      <c r="BB11935" s="4"/>
      <c r="BC11935" s="4">
        <v>40</v>
      </c>
    </row>
    <row r="11936" spans="45:55" x14ac:dyDescent="0.2">
      <c r="AS11936" s="4" t="s">
        <v>5698</v>
      </c>
      <c r="AT11936" s="4" t="s">
        <v>5699</v>
      </c>
      <c r="AU11936" s="4" t="s">
        <v>456</v>
      </c>
      <c r="AV11936" s="4" t="s">
        <v>815</v>
      </c>
      <c r="AW11936" s="4" t="s">
        <v>1167</v>
      </c>
      <c r="AX11936" s="4"/>
      <c r="AY11936" s="4"/>
      <c r="AZ11936" s="4"/>
      <c r="BA11936" s="4"/>
      <c r="BB11936" s="4"/>
      <c r="BC11936" s="4">
        <v>40</v>
      </c>
    </row>
    <row r="11937" spans="45:55" x14ac:dyDescent="0.2">
      <c r="AS11937" s="4" t="s">
        <v>5700</v>
      </c>
      <c r="AT11937" s="4" t="s">
        <v>5701</v>
      </c>
      <c r="AU11937" s="4" t="s">
        <v>456</v>
      </c>
      <c r="AV11937" s="4" t="s">
        <v>815</v>
      </c>
      <c r="AW11937" s="4" t="s">
        <v>1167</v>
      </c>
      <c r="AX11937" s="4"/>
      <c r="AY11937" s="4"/>
      <c r="AZ11937" s="4"/>
      <c r="BA11937" s="4"/>
      <c r="BB11937" s="4"/>
      <c r="BC11937" s="4">
        <v>40</v>
      </c>
    </row>
    <row r="11938" spans="45:55" x14ac:dyDescent="0.2">
      <c r="AS11938" s="4" t="s">
        <v>5702</v>
      </c>
      <c r="AT11938" s="4" t="s">
        <v>5703</v>
      </c>
      <c r="AU11938" s="4" t="s">
        <v>456</v>
      </c>
      <c r="AV11938" s="4" t="s">
        <v>815</v>
      </c>
      <c r="AW11938" s="4" t="s">
        <v>1167</v>
      </c>
      <c r="AX11938" s="4"/>
      <c r="AY11938" s="4"/>
      <c r="AZ11938" s="4"/>
      <c r="BA11938" s="4"/>
      <c r="BB11938" s="4"/>
      <c r="BC11938" s="4">
        <v>40</v>
      </c>
    </row>
    <row r="11939" spans="45:55" x14ac:dyDescent="0.2">
      <c r="AS11939" s="4" t="s">
        <v>5704</v>
      </c>
      <c r="AT11939" s="4" t="s">
        <v>5705</v>
      </c>
      <c r="AU11939" s="4" t="s">
        <v>456</v>
      </c>
      <c r="AV11939" s="4" t="s">
        <v>815</v>
      </c>
      <c r="AW11939" s="4" t="s">
        <v>1167</v>
      </c>
      <c r="AX11939" s="4"/>
      <c r="AY11939" s="4"/>
      <c r="AZ11939" s="4"/>
      <c r="BA11939" s="4"/>
      <c r="BB11939" s="4"/>
      <c r="BC11939" s="4">
        <v>40</v>
      </c>
    </row>
    <row r="11940" spans="45:55" x14ac:dyDescent="0.2">
      <c r="AS11940" s="4" t="s">
        <v>5706</v>
      </c>
      <c r="AT11940" s="4" t="s">
        <v>5707</v>
      </c>
      <c r="AU11940" s="4" t="s">
        <v>456</v>
      </c>
      <c r="AV11940" s="4" t="s">
        <v>815</v>
      </c>
      <c r="AW11940" s="4" t="s">
        <v>1167</v>
      </c>
      <c r="AX11940" s="4"/>
      <c r="AY11940" s="4"/>
      <c r="AZ11940" s="4"/>
      <c r="BA11940" s="4"/>
      <c r="BB11940" s="4"/>
      <c r="BC11940" s="4">
        <v>40</v>
      </c>
    </row>
    <row r="11941" spans="45:55" x14ac:dyDescent="0.2">
      <c r="AS11941" s="4" t="s">
        <v>5708</v>
      </c>
      <c r="AT11941" s="4" t="s">
        <v>5709</v>
      </c>
      <c r="AU11941" s="4" t="s">
        <v>456</v>
      </c>
      <c r="AV11941" s="4" t="s">
        <v>815</v>
      </c>
      <c r="AW11941" s="4" t="s">
        <v>1167</v>
      </c>
      <c r="AX11941" s="4"/>
      <c r="AY11941" s="4"/>
      <c r="AZ11941" s="4"/>
      <c r="BA11941" s="4"/>
      <c r="BB11941" s="4"/>
      <c r="BC11941" s="4">
        <v>40</v>
      </c>
    </row>
    <row r="11942" spans="45:55" x14ac:dyDescent="0.2">
      <c r="AS11942" s="4" t="s">
        <v>5710</v>
      </c>
      <c r="AT11942" s="4" t="s">
        <v>5711</v>
      </c>
      <c r="AU11942" s="4" t="s">
        <v>456</v>
      </c>
      <c r="AV11942" s="4" t="s">
        <v>815</v>
      </c>
      <c r="AW11942" s="4" t="s">
        <v>1167</v>
      </c>
      <c r="AX11942" s="4"/>
      <c r="AY11942" s="4"/>
      <c r="AZ11942" s="4"/>
      <c r="BA11942" s="4"/>
      <c r="BB11942" s="4"/>
      <c r="BC11942" s="4">
        <v>40</v>
      </c>
    </row>
    <row r="11943" spans="45:55" x14ac:dyDescent="0.2">
      <c r="AS11943" s="4" t="s">
        <v>5712</v>
      </c>
      <c r="AT11943" s="4" t="s">
        <v>5713</v>
      </c>
      <c r="AU11943" s="4" t="s">
        <v>456</v>
      </c>
      <c r="AV11943" s="4" t="s">
        <v>815</v>
      </c>
      <c r="AW11943" s="4" t="s">
        <v>1167</v>
      </c>
      <c r="AX11943" s="4"/>
      <c r="AY11943" s="4"/>
      <c r="AZ11943" s="4"/>
      <c r="BA11943" s="4"/>
      <c r="BB11943" s="4"/>
      <c r="BC11943" s="4">
        <v>40</v>
      </c>
    </row>
    <row r="11944" spans="45:55" x14ac:dyDescent="0.2">
      <c r="AS11944" s="4" t="s">
        <v>5714</v>
      </c>
      <c r="AT11944" s="4" t="s">
        <v>5715</v>
      </c>
      <c r="AU11944" s="4" t="s">
        <v>456</v>
      </c>
      <c r="AV11944" s="4" t="s">
        <v>815</v>
      </c>
      <c r="AW11944" s="4" t="s">
        <v>1167</v>
      </c>
      <c r="AX11944" s="4"/>
      <c r="AY11944" s="4"/>
      <c r="AZ11944" s="4"/>
      <c r="BA11944" s="4"/>
      <c r="BB11944" s="4"/>
      <c r="BC11944" s="4">
        <v>40</v>
      </c>
    </row>
    <row r="11945" spans="45:55" x14ac:dyDescent="0.2">
      <c r="AS11945" s="4" t="s">
        <v>5716</v>
      </c>
      <c r="AT11945" s="4" t="s">
        <v>5717</v>
      </c>
      <c r="AU11945" s="4" t="s">
        <v>456</v>
      </c>
      <c r="AV11945" s="4" t="s">
        <v>815</v>
      </c>
      <c r="AW11945" s="4" t="s">
        <v>1167</v>
      </c>
      <c r="AX11945" s="4"/>
      <c r="AY11945" s="4"/>
      <c r="AZ11945" s="4"/>
      <c r="BA11945" s="4"/>
      <c r="BB11945" s="4"/>
      <c r="BC11945" s="4">
        <v>40</v>
      </c>
    </row>
    <row r="11946" spans="45:55" x14ac:dyDescent="0.2">
      <c r="AS11946" s="4" t="s">
        <v>5718</v>
      </c>
      <c r="AT11946" s="4" t="s">
        <v>5719</v>
      </c>
      <c r="AU11946" s="4" t="s">
        <v>456</v>
      </c>
      <c r="AV11946" s="4" t="s">
        <v>815</v>
      </c>
      <c r="AW11946" s="4" t="s">
        <v>1167</v>
      </c>
      <c r="AX11946" s="4"/>
      <c r="AY11946" s="4"/>
      <c r="AZ11946" s="4"/>
      <c r="BA11946" s="4"/>
      <c r="BB11946" s="4"/>
      <c r="BC11946" s="4">
        <v>40</v>
      </c>
    </row>
    <row r="11947" spans="45:55" x14ac:dyDescent="0.2">
      <c r="AS11947" s="4" t="s">
        <v>5720</v>
      </c>
      <c r="AT11947" s="4" t="s">
        <v>5721</v>
      </c>
      <c r="AU11947" s="4" t="s">
        <v>456</v>
      </c>
      <c r="AV11947" s="4" t="s">
        <v>815</v>
      </c>
      <c r="AW11947" s="4" t="s">
        <v>1167</v>
      </c>
      <c r="AX11947" s="4"/>
      <c r="AY11947" s="4"/>
      <c r="AZ11947" s="4"/>
      <c r="BA11947" s="4"/>
      <c r="BB11947" s="4"/>
      <c r="BC11947" s="4">
        <v>40</v>
      </c>
    </row>
    <row r="11948" spans="45:55" x14ac:dyDescent="0.2">
      <c r="AS11948" s="4" t="s">
        <v>5722</v>
      </c>
      <c r="AT11948" s="4" t="s">
        <v>5723</v>
      </c>
      <c r="AU11948" s="4" t="s">
        <v>456</v>
      </c>
      <c r="AV11948" s="4" t="s">
        <v>815</v>
      </c>
      <c r="AW11948" s="4" t="s">
        <v>1167</v>
      </c>
      <c r="AX11948" s="4"/>
      <c r="AY11948" s="4"/>
      <c r="AZ11948" s="4"/>
      <c r="BA11948" s="4"/>
      <c r="BB11948" s="4"/>
      <c r="BC11948" s="4">
        <v>40</v>
      </c>
    </row>
    <row r="11949" spans="45:55" x14ac:dyDescent="0.2">
      <c r="AS11949" s="4" t="s">
        <v>5724</v>
      </c>
      <c r="AT11949" s="4" t="s">
        <v>5725</v>
      </c>
      <c r="AU11949" s="4" t="s">
        <v>456</v>
      </c>
      <c r="AV11949" s="4" t="s">
        <v>815</v>
      </c>
      <c r="AW11949" s="4" t="s">
        <v>1167</v>
      </c>
      <c r="AX11949" s="4"/>
      <c r="AY11949" s="4"/>
      <c r="AZ11949" s="4"/>
      <c r="BA11949" s="4"/>
      <c r="BB11949" s="4"/>
      <c r="BC11949" s="4">
        <v>40</v>
      </c>
    </row>
    <row r="11950" spans="45:55" x14ac:dyDescent="0.2">
      <c r="AS11950" s="4" t="s">
        <v>5726</v>
      </c>
      <c r="AT11950" s="4" t="s">
        <v>5727</v>
      </c>
      <c r="AU11950" s="4" t="s">
        <v>456</v>
      </c>
      <c r="AV11950" s="4" t="s">
        <v>815</v>
      </c>
      <c r="AW11950" s="4" t="s">
        <v>1167</v>
      </c>
      <c r="AX11950" s="4"/>
      <c r="AY11950" s="4"/>
      <c r="AZ11950" s="4"/>
      <c r="BA11950" s="4"/>
      <c r="BB11950" s="4"/>
      <c r="BC11950" s="4">
        <v>40</v>
      </c>
    </row>
    <row r="11951" spans="45:55" x14ac:dyDescent="0.2">
      <c r="AS11951" s="4" t="s">
        <v>5728</v>
      </c>
      <c r="AT11951" s="4" t="s">
        <v>5729</v>
      </c>
      <c r="AU11951" s="4" t="s">
        <v>456</v>
      </c>
      <c r="AV11951" s="4" t="s">
        <v>815</v>
      </c>
      <c r="AW11951" s="4" t="s">
        <v>1167</v>
      </c>
      <c r="AX11951" s="4"/>
      <c r="AY11951" s="4"/>
      <c r="AZ11951" s="4"/>
      <c r="BA11951" s="4"/>
      <c r="BB11951" s="4"/>
      <c r="BC11951" s="4">
        <v>40</v>
      </c>
    </row>
    <row r="11952" spans="45:55" x14ac:dyDescent="0.2">
      <c r="AS11952" s="4" t="s">
        <v>5730</v>
      </c>
      <c r="AT11952" s="4" t="s">
        <v>5731</v>
      </c>
      <c r="AU11952" s="4" t="s">
        <v>456</v>
      </c>
      <c r="AV11952" s="4" t="s">
        <v>815</v>
      </c>
      <c r="AW11952" s="4" t="s">
        <v>1167</v>
      </c>
      <c r="AX11952" s="4"/>
      <c r="AY11952" s="4"/>
      <c r="AZ11952" s="4"/>
      <c r="BA11952" s="4"/>
      <c r="BB11952" s="4"/>
      <c r="BC11952" s="4">
        <v>40</v>
      </c>
    </row>
    <row r="11953" spans="45:55" x14ac:dyDescent="0.2">
      <c r="AS11953" s="4" t="s">
        <v>5732</v>
      </c>
      <c r="AT11953" s="4" t="s">
        <v>5733</v>
      </c>
      <c r="AU11953" s="4" t="s">
        <v>456</v>
      </c>
      <c r="AV11953" s="4" t="s">
        <v>815</v>
      </c>
      <c r="AW11953" s="4" t="s">
        <v>1167</v>
      </c>
      <c r="AX11953" s="4"/>
      <c r="AY11953" s="4"/>
      <c r="AZ11953" s="4"/>
      <c r="BA11953" s="4"/>
      <c r="BB11953" s="4"/>
      <c r="BC11953" s="4">
        <v>40</v>
      </c>
    </row>
    <row r="11954" spans="45:55" x14ac:dyDescent="0.2">
      <c r="AS11954" s="4" t="s">
        <v>5734</v>
      </c>
      <c r="AT11954" s="4" t="s">
        <v>5735</v>
      </c>
      <c r="AU11954" s="4" t="s">
        <v>456</v>
      </c>
      <c r="AV11954" s="4" t="s">
        <v>815</v>
      </c>
      <c r="AW11954" s="4" t="s">
        <v>1167</v>
      </c>
      <c r="AX11954" s="4"/>
      <c r="AY11954" s="4"/>
      <c r="AZ11954" s="4"/>
      <c r="BA11954" s="4"/>
      <c r="BB11954" s="4"/>
      <c r="BC11954" s="4">
        <v>40</v>
      </c>
    </row>
    <row r="11955" spans="45:55" x14ac:dyDescent="0.2">
      <c r="AS11955" s="4" t="s">
        <v>5736</v>
      </c>
      <c r="AT11955" s="4" t="s">
        <v>5737</v>
      </c>
      <c r="AU11955" s="4" t="s">
        <v>456</v>
      </c>
      <c r="AV11955" s="4" t="s">
        <v>815</v>
      </c>
      <c r="AW11955" s="4" t="s">
        <v>1167</v>
      </c>
      <c r="AX11955" s="4"/>
      <c r="AY11955" s="4"/>
      <c r="AZ11955" s="4"/>
      <c r="BA11955" s="4"/>
      <c r="BB11955" s="4"/>
      <c r="BC11955" s="4">
        <v>40</v>
      </c>
    </row>
    <row r="11956" spans="45:55" x14ac:dyDescent="0.2">
      <c r="AS11956" s="4" t="s">
        <v>5738</v>
      </c>
      <c r="AT11956" s="4" t="s">
        <v>5739</v>
      </c>
      <c r="AU11956" s="4" t="s">
        <v>456</v>
      </c>
      <c r="AV11956" s="4" t="s">
        <v>815</v>
      </c>
      <c r="AW11956" s="4" t="s">
        <v>1167</v>
      </c>
      <c r="AX11956" s="4"/>
      <c r="AY11956" s="4"/>
      <c r="AZ11956" s="4"/>
      <c r="BA11956" s="4"/>
      <c r="BB11956" s="4"/>
      <c r="BC11956" s="4">
        <v>40</v>
      </c>
    </row>
    <row r="11957" spans="45:55" x14ac:dyDescent="0.2">
      <c r="AS11957" s="4" t="s">
        <v>5740</v>
      </c>
      <c r="AT11957" s="4" t="s">
        <v>5741</v>
      </c>
      <c r="AU11957" s="4" t="s">
        <v>456</v>
      </c>
      <c r="AV11957" s="4" t="s">
        <v>815</v>
      </c>
      <c r="AW11957" s="4" t="s">
        <v>1167</v>
      </c>
      <c r="AX11957" s="4"/>
      <c r="AY11957" s="4"/>
      <c r="AZ11957" s="4"/>
      <c r="BA11957" s="4"/>
      <c r="BB11957" s="4"/>
      <c r="BC11957" s="4">
        <v>40</v>
      </c>
    </row>
    <row r="11958" spans="45:55" x14ac:dyDescent="0.2">
      <c r="AS11958" s="4" t="s">
        <v>5742</v>
      </c>
      <c r="AT11958" s="4" t="s">
        <v>5743</v>
      </c>
      <c r="AU11958" s="4" t="s">
        <v>456</v>
      </c>
      <c r="AV11958" s="4" t="s">
        <v>815</v>
      </c>
      <c r="AW11958" s="4" t="s">
        <v>1167</v>
      </c>
      <c r="AX11958" s="4"/>
      <c r="AY11958" s="4"/>
      <c r="AZ11958" s="4"/>
      <c r="BA11958" s="4"/>
      <c r="BB11958" s="4"/>
      <c r="BC11958" s="4">
        <v>40</v>
      </c>
    </row>
    <row r="11959" spans="45:55" x14ac:dyDescent="0.2">
      <c r="AS11959" s="4" t="s">
        <v>5744</v>
      </c>
      <c r="AT11959" s="4" t="s">
        <v>5745</v>
      </c>
      <c r="AU11959" s="4" t="s">
        <v>456</v>
      </c>
      <c r="AV11959" s="4" t="s">
        <v>815</v>
      </c>
      <c r="AW11959" s="4" t="s">
        <v>1167</v>
      </c>
      <c r="AX11959" s="4"/>
      <c r="AY11959" s="4"/>
      <c r="AZ11959" s="4"/>
      <c r="BA11959" s="4"/>
      <c r="BB11959" s="4"/>
      <c r="BC11959" s="4">
        <v>40</v>
      </c>
    </row>
    <row r="11960" spans="45:55" x14ac:dyDescent="0.2">
      <c r="AS11960" s="4" t="s">
        <v>5746</v>
      </c>
      <c r="AT11960" s="4" t="s">
        <v>5747</v>
      </c>
      <c r="AU11960" s="4" t="s">
        <v>456</v>
      </c>
      <c r="AV11960" s="4" t="s">
        <v>815</v>
      </c>
      <c r="AW11960" s="4" t="s">
        <v>1167</v>
      </c>
      <c r="AX11960" s="4"/>
      <c r="AY11960" s="4"/>
      <c r="AZ11960" s="4"/>
      <c r="BA11960" s="4"/>
      <c r="BB11960" s="4"/>
      <c r="BC11960" s="4">
        <v>40</v>
      </c>
    </row>
    <row r="11961" spans="45:55" x14ac:dyDescent="0.2">
      <c r="AS11961" s="4" t="s">
        <v>5748</v>
      </c>
      <c r="AT11961" s="4" t="s">
        <v>5749</v>
      </c>
      <c r="AU11961" s="4" t="s">
        <v>456</v>
      </c>
      <c r="AV11961" s="4" t="s">
        <v>815</v>
      </c>
      <c r="AW11961" s="4" t="s">
        <v>1167</v>
      </c>
      <c r="AX11961" s="4"/>
      <c r="AY11961" s="4"/>
      <c r="AZ11961" s="4"/>
      <c r="BA11961" s="4"/>
      <c r="BB11961" s="4"/>
      <c r="BC11961" s="4">
        <v>40</v>
      </c>
    </row>
    <row r="11962" spans="45:55" x14ac:dyDescent="0.2">
      <c r="AS11962" s="4" t="s">
        <v>5750</v>
      </c>
      <c r="AT11962" s="4" t="s">
        <v>5751</v>
      </c>
      <c r="AU11962" s="4" t="s">
        <v>456</v>
      </c>
      <c r="AV11962" s="4" t="s">
        <v>815</v>
      </c>
      <c r="AW11962" s="4" t="s">
        <v>1167</v>
      </c>
      <c r="AX11962" s="4"/>
      <c r="AY11962" s="4"/>
      <c r="AZ11962" s="4"/>
      <c r="BA11962" s="4"/>
      <c r="BB11962" s="4"/>
      <c r="BC11962" s="4">
        <v>40</v>
      </c>
    </row>
    <row r="11963" spans="45:55" x14ac:dyDescent="0.2">
      <c r="AS11963" s="4" t="s">
        <v>5752</v>
      </c>
      <c r="AT11963" s="4" t="s">
        <v>5753</v>
      </c>
      <c r="AU11963" s="4" t="s">
        <v>456</v>
      </c>
      <c r="AV11963" s="4" t="s">
        <v>815</v>
      </c>
      <c r="AW11963" s="4" t="s">
        <v>1167</v>
      </c>
      <c r="AX11963" s="4"/>
      <c r="AY11963" s="4"/>
      <c r="AZ11963" s="4"/>
      <c r="BA11963" s="4"/>
      <c r="BB11963" s="4"/>
      <c r="BC11963" s="4">
        <v>40</v>
      </c>
    </row>
    <row r="11964" spans="45:55" x14ac:dyDescent="0.2">
      <c r="AS11964" s="4" t="s">
        <v>5754</v>
      </c>
      <c r="AT11964" s="4" t="s">
        <v>5755</v>
      </c>
      <c r="AU11964" s="4" t="s">
        <v>456</v>
      </c>
      <c r="AV11964" s="4" t="s">
        <v>815</v>
      </c>
      <c r="AW11964" s="4" t="s">
        <v>1167</v>
      </c>
      <c r="AX11964" s="4"/>
      <c r="AY11964" s="4"/>
      <c r="AZ11964" s="4"/>
      <c r="BA11964" s="4"/>
      <c r="BB11964" s="4"/>
      <c r="BC11964" s="4">
        <v>40</v>
      </c>
    </row>
    <row r="11965" spans="45:55" x14ac:dyDescent="0.2">
      <c r="AS11965" s="4" t="s">
        <v>5756</v>
      </c>
      <c r="AT11965" s="4" t="s">
        <v>5757</v>
      </c>
      <c r="AU11965" s="4" t="s">
        <v>456</v>
      </c>
      <c r="AV11965" s="4" t="s">
        <v>815</v>
      </c>
      <c r="AW11965" s="4" t="s">
        <v>1167</v>
      </c>
      <c r="AX11965" s="4"/>
      <c r="AY11965" s="4"/>
      <c r="AZ11965" s="4"/>
      <c r="BA11965" s="4"/>
      <c r="BB11965" s="4"/>
      <c r="BC11965" s="4">
        <v>40</v>
      </c>
    </row>
    <row r="11966" spans="45:55" x14ac:dyDescent="0.2">
      <c r="AS11966" s="4" t="s">
        <v>5758</v>
      </c>
      <c r="AT11966" s="4" t="s">
        <v>5759</v>
      </c>
      <c r="AU11966" s="4" t="s">
        <v>456</v>
      </c>
      <c r="AV11966" s="4" t="s">
        <v>815</v>
      </c>
      <c r="AW11966" s="4" t="s">
        <v>1167</v>
      </c>
      <c r="AX11966" s="4"/>
      <c r="AY11966" s="4"/>
      <c r="AZ11966" s="4"/>
      <c r="BA11966" s="4"/>
      <c r="BB11966" s="4"/>
      <c r="BC11966" s="4">
        <v>40</v>
      </c>
    </row>
    <row r="11967" spans="45:55" x14ac:dyDescent="0.2">
      <c r="AS11967" s="4" t="s">
        <v>5760</v>
      </c>
      <c r="AT11967" s="4" t="s">
        <v>5761</v>
      </c>
      <c r="AU11967" s="4" t="s">
        <v>456</v>
      </c>
      <c r="AV11967" s="4" t="s">
        <v>815</v>
      </c>
      <c r="AW11967" s="4" t="s">
        <v>1167</v>
      </c>
      <c r="AX11967" s="4"/>
      <c r="AY11967" s="4"/>
      <c r="AZ11967" s="4"/>
      <c r="BA11967" s="4"/>
      <c r="BB11967" s="4"/>
      <c r="BC11967" s="4">
        <v>40</v>
      </c>
    </row>
    <row r="11968" spans="45:55" x14ac:dyDescent="0.2">
      <c r="AS11968" s="4" t="s">
        <v>5762</v>
      </c>
      <c r="AT11968" s="4" t="s">
        <v>5763</v>
      </c>
      <c r="AU11968" s="4" t="s">
        <v>456</v>
      </c>
      <c r="AV11968" s="4" t="s">
        <v>815</v>
      </c>
      <c r="AW11968" s="4" t="s">
        <v>1167</v>
      </c>
      <c r="AX11968" s="4"/>
      <c r="AY11968" s="4"/>
      <c r="AZ11968" s="4"/>
      <c r="BA11968" s="4"/>
      <c r="BB11968" s="4"/>
      <c r="BC11968" s="4">
        <v>40</v>
      </c>
    </row>
    <row r="11969" spans="45:55" x14ac:dyDescent="0.2">
      <c r="AS11969" s="4" t="s">
        <v>5764</v>
      </c>
      <c r="AT11969" s="4" t="s">
        <v>5765</v>
      </c>
      <c r="AU11969" s="4" t="s">
        <v>456</v>
      </c>
      <c r="AV11969" s="4" t="s">
        <v>815</v>
      </c>
      <c r="AW11969" s="4" t="s">
        <v>1167</v>
      </c>
      <c r="AX11969" s="4"/>
      <c r="AY11969" s="4"/>
      <c r="AZ11969" s="4"/>
      <c r="BA11969" s="4"/>
      <c r="BB11969" s="4"/>
      <c r="BC11969" s="4">
        <v>40</v>
      </c>
    </row>
    <row r="11970" spans="45:55" x14ac:dyDescent="0.2">
      <c r="AS11970" s="4" t="s">
        <v>5766</v>
      </c>
      <c r="AT11970" s="4" t="s">
        <v>5767</v>
      </c>
      <c r="AU11970" s="4" t="s">
        <v>456</v>
      </c>
      <c r="AV11970" s="4" t="s">
        <v>815</v>
      </c>
      <c r="AW11970" s="4" t="s">
        <v>1167</v>
      </c>
      <c r="AX11970" s="4"/>
      <c r="AY11970" s="4"/>
      <c r="AZ11970" s="4"/>
      <c r="BA11970" s="4"/>
      <c r="BB11970" s="4"/>
      <c r="BC11970" s="4">
        <v>40</v>
      </c>
    </row>
    <row r="11971" spans="45:55" x14ac:dyDescent="0.2">
      <c r="AS11971" s="4" t="s">
        <v>5768</v>
      </c>
      <c r="AT11971" s="4" t="s">
        <v>5769</v>
      </c>
      <c r="AU11971" s="4" t="s">
        <v>456</v>
      </c>
      <c r="AV11971" s="4" t="s">
        <v>815</v>
      </c>
      <c r="AW11971" s="4" t="s">
        <v>1167</v>
      </c>
      <c r="AX11971" s="4"/>
      <c r="AY11971" s="4"/>
      <c r="AZ11971" s="4"/>
      <c r="BA11971" s="4"/>
      <c r="BB11971" s="4"/>
      <c r="BC11971" s="4">
        <v>40</v>
      </c>
    </row>
    <row r="11972" spans="45:55" x14ac:dyDescent="0.2">
      <c r="AS11972" s="4" t="s">
        <v>5770</v>
      </c>
      <c r="AT11972" s="4" t="s">
        <v>5771</v>
      </c>
      <c r="AU11972" s="4" t="s">
        <v>456</v>
      </c>
      <c r="AV11972" s="4" t="s">
        <v>815</v>
      </c>
      <c r="AW11972" s="4" t="s">
        <v>1167</v>
      </c>
      <c r="AX11972" s="4"/>
      <c r="AY11972" s="4"/>
      <c r="AZ11972" s="4"/>
      <c r="BA11972" s="4"/>
      <c r="BB11972" s="4"/>
      <c r="BC11972" s="4">
        <v>40</v>
      </c>
    </row>
    <row r="11973" spans="45:55" x14ac:dyDescent="0.2">
      <c r="AS11973" s="4" t="s">
        <v>5772</v>
      </c>
      <c r="AT11973" s="4" t="s">
        <v>5773</v>
      </c>
      <c r="AU11973" s="4" t="s">
        <v>456</v>
      </c>
      <c r="AV11973" s="4" t="s">
        <v>815</v>
      </c>
      <c r="AW11973" s="4" t="s">
        <v>1167</v>
      </c>
      <c r="AX11973" s="4"/>
      <c r="AY11973" s="4"/>
      <c r="AZ11973" s="4"/>
      <c r="BA11973" s="4"/>
      <c r="BB11973" s="4"/>
      <c r="BC11973" s="4">
        <v>40</v>
      </c>
    </row>
    <row r="11974" spans="45:55" x14ac:dyDescent="0.2">
      <c r="AS11974" s="4" t="s">
        <v>5774</v>
      </c>
      <c r="AT11974" s="4" t="s">
        <v>5775</v>
      </c>
      <c r="AU11974" s="4" t="s">
        <v>456</v>
      </c>
      <c r="AV11974" s="4" t="s">
        <v>815</v>
      </c>
      <c r="AW11974" s="4" t="s">
        <v>1167</v>
      </c>
      <c r="AX11974" s="4"/>
      <c r="AY11974" s="4"/>
      <c r="AZ11974" s="4"/>
      <c r="BA11974" s="4"/>
      <c r="BB11974" s="4"/>
      <c r="BC11974" s="4">
        <v>40</v>
      </c>
    </row>
    <row r="11975" spans="45:55" x14ac:dyDescent="0.2">
      <c r="AS11975" s="4" t="s">
        <v>5776</v>
      </c>
      <c r="AT11975" s="4" t="s">
        <v>5777</v>
      </c>
      <c r="AU11975" s="4" t="s">
        <v>456</v>
      </c>
      <c r="AV11975" s="4" t="s">
        <v>815</v>
      </c>
      <c r="AW11975" s="4" t="s">
        <v>1167</v>
      </c>
      <c r="AX11975" s="4"/>
      <c r="AY11975" s="4"/>
      <c r="AZ11975" s="4"/>
      <c r="BA11975" s="4"/>
      <c r="BB11975" s="4"/>
      <c r="BC11975" s="4">
        <v>40</v>
      </c>
    </row>
    <row r="11976" spans="45:55" x14ac:dyDescent="0.2">
      <c r="AS11976" s="4" t="s">
        <v>5778</v>
      </c>
      <c r="AT11976" s="4" t="s">
        <v>5779</v>
      </c>
      <c r="AU11976" s="4" t="s">
        <v>456</v>
      </c>
      <c r="AV11976" s="4" t="s">
        <v>815</v>
      </c>
      <c r="AW11976" s="4" t="s">
        <v>1167</v>
      </c>
      <c r="AX11976" s="4"/>
      <c r="AY11976" s="4"/>
      <c r="AZ11976" s="4"/>
      <c r="BA11976" s="4"/>
      <c r="BB11976" s="4"/>
      <c r="BC11976" s="4">
        <v>40</v>
      </c>
    </row>
    <row r="11977" spans="45:55" x14ac:dyDescent="0.2">
      <c r="AS11977" s="4" t="s">
        <v>5780</v>
      </c>
      <c r="AT11977" s="4" t="s">
        <v>5781</v>
      </c>
      <c r="AU11977" s="4" t="s">
        <v>456</v>
      </c>
      <c r="AV11977" s="4" t="s">
        <v>815</v>
      </c>
      <c r="AW11977" s="4" t="s">
        <v>1167</v>
      </c>
      <c r="AX11977" s="4"/>
      <c r="AY11977" s="4"/>
      <c r="AZ11977" s="4"/>
      <c r="BA11977" s="4"/>
      <c r="BB11977" s="4"/>
      <c r="BC11977" s="4">
        <v>40</v>
      </c>
    </row>
    <row r="11978" spans="45:55" x14ac:dyDescent="0.2">
      <c r="AS11978" s="4" t="s">
        <v>5782</v>
      </c>
      <c r="AT11978" s="4" t="s">
        <v>5783</v>
      </c>
      <c r="AU11978" s="4" t="s">
        <v>456</v>
      </c>
      <c r="AV11978" s="4" t="s">
        <v>815</v>
      </c>
      <c r="AW11978" s="4" t="s">
        <v>1167</v>
      </c>
      <c r="AX11978" s="4"/>
      <c r="AY11978" s="4"/>
      <c r="AZ11978" s="4"/>
      <c r="BA11978" s="4"/>
      <c r="BB11978" s="4"/>
      <c r="BC11978" s="4">
        <v>40</v>
      </c>
    </row>
    <row r="11979" spans="45:55" x14ac:dyDescent="0.2">
      <c r="AS11979" s="4" t="s">
        <v>5784</v>
      </c>
      <c r="AT11979" s="4" t="s">
        <v>5785</v>
      </c>
      <c r="AU11979" s="4" t="s">
        <v>456</v>
      </c>
      <c r="AV11979" s="4" t="s">
        <v>815</v>
      </c>
      <c r="AW11979" s="4" t="s">
        <v>1167</v>
      </c>
      <c r="AX11979" s="4"/>
      <c r="AY11979" s="4"/>
      <c r="AZ11979" s="4"/>
      <c r="BA11979" s="4"/>
      <c r="BB11979" s="4"/>
      <c r="BC11979" s="4">
        <v>40</v>
      </c>
    </row>
    <row r="11980" spans="45:55" x14ac:dyDescent="0.2">
      <c r="AS11980" s="4" t="s">
        <v>5786</v>
      </c>
      <c r="AT11980" s="4" t="s">
        <v>5787</v>
      </c>
      <c r="AU11980" s="4" t="s">
        <v>456</v>
      </c>
      <c r="AV11980" s="4" t="s">
        <v>815</v>
      </c>
      <c r="AW11980" s="4" t="s">
        <v>1167</v>
      </c>
      <c r="AX11980" s="4"/>
      <c r="AY11980" s="4"/>
      <c r="AZ11980" s="4"/>
      <c r="BA11980" s="4"/>
      <c r="BB11980" s="4"/>
      <c r="BC11980" s="4">
        <v>40</v>
      </c>
    </row>
    <row r="11981" spans="45:55" x14ac:dyDescent="0.2">
      <c r="AS11981" s="4" t="s">
        <v>5788</v>
      </c>
      <c r="AT11981" s="4" t="s">
        <v>5789</v>
      </c>
      <c r="AU11981" s="4" t="s">
        <v>456</v>
      </c>
      <c r="AV11981" s="4" t="s">
        <v>815</v>
      </c>
      <c r="AW11981" s="4" t="s">
        <v>1167</v>
      </c>
      <c r="AX11981" s="4"/>
      <c r="AY11981" s="4"/>
      <c r="AZ11981" s="4"/>
      <c r="BA11981" s="4"/>
      <c r="BB11981" s="4"/>
      <c r="BC11981" s="4">
        <v>40</v>
      </c>
    </row>
    <row r="11982" spans="45:55" x14ac:dyDescent="0.2">
      <c r="AS11982" s="4" t="s">
        <v>5790</v>
      </c>
      <c r="AT11982" s="4" t="s">
        <v>5791</v>
      </c>
      <c r="AU11982" s="4" t="s">
        <v>456</v>
      </c>
      <c r="AV11982" s="4" t="s">
        <v>815</v>
      </c>
      <c r="AW11982" s="4" t="s">
        <v>1167</v>
      </c>
      <c r="AX11982" s="4"/>
      <c r="AY11982" s="4"/>
      <c r="AZ11982" s="4"/>
      <c r="BA11982" s="4"/>
      <c r="BB11982" s="4"/>
      <c r="BC11982" s="4">
        <v>40</v>
      </c>
    </row>
    <row r="11983" spans="45:55" x14ac:dyDescent="0.2">
      <c r="AS11983" s="4" t="s">
        <v>5792</v>
      </c>
      <c r="AT11983" s="4" t="s">
        <v>5793</v>
      </c>
      <c r="AU11983" s="4" t="s">
        <v>456</v>
      </c>
      <c r="AV11983" s="4" t="s">
        <v>815</v>
      </c>
      <c r="AW11983" s="4" t="s">
        <v>1167</v>
      </c>
      <c r="AX11983" s="4"/>
      <c r="AY11983" s="4"/>
      <c r="AZ11983" s="4"/>
      <c r="BA11983" s="4"/>
      <c r="BB11983" s="4"/>
      <c r="BC11983" s="4">
        <v>40</v>
      </c>
    </row>
    <row r="11984" spans="45:55" x14ac:dyDescent="0.2">
      <c r="AS11984" s="4" t="s">
        <v>5794</v>
      </c>
      <c r="AT11984" s="4" t="s">
        <v>5795</v>
      </c>
      <c r="AU11984" s="4" t="s">
        <v>456</v>
      </c>
      <c r="AV11984" s="4" t="s">
        <v>815</v>
      </c>
      <c r="AW11984" s="4" t="s">
        <v>1167</v>
      </c>
      <c r="AX11984" s="4"/>
      <c r="AY11984" s="4"/>
      <c r="AZ11984" s="4"/>
      <c r="BA11984" s="4"/>
      <c r="BB11984" s="4"/>
      <c r="BC11984" s="4">
        <v>40</v>
      </c>
    </row>
    <row r="11985" spans="45:55" x14ac:dyDescent="0.2">
      <c r="AS11985" s="4" t="s">
        <v>5796</v>
      </c>
      <c r="AT11985" s="4" t="s">
        <v>5797</v>
      </c>
      <c r="AU11985" s="4" t="s">
        <v>456</v>
      </c>
      <c r="AV11985" s="4" t="s">
        <v>815</v>
      </c>
      <c r="AW11985" s="4" t="s">
        <v>1167</v>
      </c>
      <c r="AX11985" s="4"/>
      <c r="AY11985" s="4"/>
      <c r="AZ11985" s="4"/>
      <c r="BA11985" s="4"/>
      <c r="BB11985" s="4"/>
      <c r="BC11985" s="4">
        <v>40</v>
      </c>
    </row>
    <row r="11986" spans="45:55" x14ac:dyDescent="0.2">
      <c r="AS11986" s="4" t="s">
        <v>13343</v>
      </c>
      <c r="AT11986" s="4" t="s">
        <v>13344</v>
      </c>
      <c r="AU11986" s="4" t="s">
        <v>456</v>
      </c>
      <c r="AV11986" s="4" t="s">
        <v>816</v>
      </c>
      <c r="AW11986" s="4" t="s">
        <v>939</v>
      </c>
      <c r="AX11986" s="4"/>
      <c r="AY11986" s="4"/>
      <c r="AZ11986" s="4"/>
      <c r="BA11986" s="4"/>
      <c r="BB11986" s="4"/>
      <c r="BC11986" s="4">
        <v>40</v>
      </c>
    </row>
    <row r="11987" spans="45:55" x14ac:dyDescent="0.2">
      <c r="AS11987" s="4" t="s">
        <v>10490</v>
      </c>
      <c r="AT11987" s="4" t="s">
        <v>10491</v>
      </c>
      <c r="AU11987" s="4" t="s">
        <v>456</v>
      </c>
      <c r="AV11987" s="4" t="s">
        <v>8549</v>
      </c>
      <c r="AW11987" s="4" t="s">
        <v>701</v>
      </c>
      <c r="AX11987" s="4"/>
      <c r="AY11987" s="4"/>
      <c r="AZ11987" s="4"/>
      <c r="BA11987" s="4"/>
      <c r="BB11987" s="4"/>
      <c r="BC11987" s="4">
        <v>40</v>
      </c>
    </row>
    <row r="11988" spans="45:55" x14ac:dyDescent="0.2">
      <c r="AS11988" s="4" t="s">
        <v>10492</v>
      </c>
      <c r="AT11988" s="4" t="s">
        <v>10493</v>
      </c>
      <c r="AU11988" s="4" t="s">
        <v>456</v>
      </c>
      <c r="AV11988" s="4" t="s">
        <v>8549</v>
      </c>
      <c r="AW11988" s="4" t="s">
        <v>701</v>
      </c>
      <c r="AX11988" s="4"/>
      <c r="AY11988" s="4"/>
      <c r="AZ11988" s="4"/>
      <c r="BA11988" s="4"/>
      <c r="BB11988" s="4"/>
      <c r="BC11988" s="4">
        <v>40</v>
      </c>
    </row>
    <row r="11989" spans="45:55" x14ac:dyDescent="0.2">
      <c r="AS11989" s="4" t="s">
        <v>10494</v>
      </c>
      <c r="AT11989" s="4" t="s">
        <v>10495</v>
      </c>
      <c r="AU11989" s="4" t="s">
        <v>456</v>
      </c>
      <c r="AV11989" s="4" t="s">
        <v>8549</v>
      </c>
      <c r="AW11989" s="4" t="s">
        <v>939</v>
      </c>
      <c r="AX11989" s="4"/>
      <c r="AY11989" s="4"/>
      <c r="AZ11989" s="4"/>
      <c r="BA11989" s="4"/>
      <c r="BB11989" s="4"/>
      <c r="BC11989" s="4">
        <v>40</v>
      </c>
    </row>
    <row r="11990" spans="45:55" x14ac:dyDescent="0.2">
      <c r="AS11990" s="4" t="s">
        <v>5896</v>
      </c>
      <c r="AT11990" s="4" t="s">
        <v>5897</v>
      </c>
      <c r="AU11990" s="4" t="s">
        <v>456</v>
      </c>
      <c r="AV11990" s="4" t="s">
        <v>816</v>
      </c>
      <c r="AW11990" s="4" t="s">
        <v>1167</v>
      </c>
      <c r="AX11990" s="4"/>
      <c r="AY11990" s="4"/>
      <c r="AZ11990" s="4"/>
      <c r="BA11990" s="4"/>
      <c r="BB11990" s="4"/>
      <c r="BC11990" s="4">
        <v>40</v>
      </c>
    </row>
    <row r="11991" spans="45:55" x14ac:dyDescent="0.2">
      <c r="AS11991" s="4" t="s">
        <v>5800</v>
      </c>
      <c r="AT11991" s="4" t="s">
        <v>5801</v>
      </c>
      <c r="AU11991" s="4" t="s">
        <v>456</v>
      </c>
      <c r="AV11991" s="4" t="s">
        <v>816</v>
      </c>
      <c r="AW11991" s="4" t="s">
        <v>1167</v>
      </c>
      <c r="AX11991" s="4"/>
      <c r="AY11991" s="4"/>
      <c r="AZ11991" s="4"/>
      <c r="BA11991" s="4"/>
      <c r="BB11991" s="4"/>
      <c r="BC11991" s="4">
        <v>40</v>
      </c>
    </row>
    <row r="11992" spans="45:55" x14ac:dyDescent="0.2">
      <c r="AS11992" s="4" t="s">
        <v>5802</v>
      </c>
      <c r="AT11992" s="4" t="s">
        <v>5803</v>
      </c>
      <c r="AU11992" s="4" t="s">
        <v>456</v>
      </c>
      <c r="AV11992" s="4" t="s">
        <v>816</v>
      </c>
      <c r="AW11992" s="4" t="s">
        <v>1167</v>
      </c>
      <c r="AX11992" s="4"/>
      <c r="AY11992" s="4"/>
      <c r="AZ11992" s="4"/>
      <c r="BA11992" s="4"/>
      <c r="BB11992" s="4"/>
      <c r="BC11992" s="4">
        <v>40</v>
      </c>
    </row>
    <row r="11993" spans="45:55" x14ac:dyDescent="0.2">
      <c r="AS11993" s="4" t="s">
        <v>5804</v>
      </c>
      <c r="AT11993" s="4" t="s">
        <v>5805</v>
      </c>
      <c r="AU11993" s="4" t="s">
        <v>456</v>
      </c>
      <c r="AV11993" s="4" t="s">
        <v>816</v>
      </c>
      <c r="AW11993" s="4" t="s">
        <v>1167</v>
      </c>
      <c r="AX11993" s="4"/>
      <c r="AY11993" s="4"/>
      <c r="AZ11993" s="4"/>
      <c r="BA11993" s="4"/>
      <c r="BB11993" s="4"/>
      <c r="BC11993" s="4">
        <v>40</v>
      </c>
    </row>
    <row r="11994" spans="45:55" x14ac:dyDescent="0.2">
      <c r="AS11994" s="4" t="s">
        <v>5806</v>
      </c>
      <c r="AT11994" s="4" t="s">
        <v>5807</v>
      </c>
      <c r="AU11994" s="4" t="s">
        <v>456</v>
      </c>
      <c r="AV11994" s="4" t="s">
        <v>816</v>
      </c>
      <c r="AW11994" s="4" t="s">
        <v>1167</v>
      </c>
      <c r="AX11994" s="4"/>
      <c r="AY11994" s="4"/>
      <c r="AZ11994" s="4"/>
      <c r="BA11994" s="4"/>
      <c r="BB11994" s="4"/>
      <c r="BC11994" s="4">
        <v>40</v>
      </c>
    </row>
    <row r="11995" spans="45:55" x14ac:dyDescent="0.2">
      <c r="AS11995" s="4" t="s">
        <v>5808</v>
      </c>
      <c r="AT11995" s="4" t="s">
        <v>5809</v>
      </c>
      <c r="AU11995" s="4" t="s">
        <v>456</v>
      </c>
      <c r="AV11995" s="4" t="s">
        <v>816</v>
      </c>
      <c r="AW11995" s="4" t="s">
        <v>1167</v>
      </c>
      <c r="AX11995" s="4"/>
      <c r="AY11995" s="4"/>
      <c r="AZ11995" s="4"/>
      <c r="BA11995" s="4"/>
      <c r="BB11995" s="4"/>
      <c r="BC11995" s="4">
        <v>40</v>
      </c>
    </row>
    <row r="11996" spans="45:55" x14ac:dyDescent="0.2">
      <c r="AS11996" s="4" t="s">
        <v>5810</v>
      </c>
      <c r="AT11996" s="4" t="s">
        <v>5811</v>
      </c>
      <c r="AU11996" s="4" t="s">
        <v>456</v>
      </c>
      <c r="AV11996" s="4" t="s">
        <v>816</v>
      </c>
      <c r="AW11996" s="4" t="s">
        <v>1167</v>
      </c>
      <c r="AX11996" s="4"/>
      <c r="AY11996" s="4"/>
      <c r="AZ11996" s="4"/>
      <c r="BA11996" s="4"/>
      <c r="BB11996" s="4"/>
      <c r="BC11996" s="4">
        <v>40</v>
      </c>
    </row>
    <row r="11997" spans="45:55" x14ac:dyDescent="0.2">
      <c r="AS11997" s="4" t="s">
        <v>5812</v>
      </c>
      <c r="AT11997" s="4" t="s">
        <v>5813</v>
      </c>
      <c r="AU11997" s="4" t="s">
        <v>456</v>
      </c>
      <c r="AV11997" s="4" t="s">
        <v>816</v>
      </c>
      <c r="AW11997" s="4" t="s">
        <v>1167</v>
      </c>
      <c r="AX11997" s="4"/>
      <c r="AY11997" s="4"/>
      <c r="AZ11997" s="4"/>
      <c r="BA11997" s="4"/>
      <c r="BB11997" s="4"/>
      <c r="BC11997" s="4">
        <v>40</v>
      </c>
    </row>
    <row r="11998" spans="45:55" x14ac:dyDescent="0.2">
      <c r="AS11998" s="4" t="s">
        <v>5814</v>
      </c>
      <c r="AT11998" s="4" t="s">
        <v>5815</v>
      </c>
      <c r="AU11998" s="4" t="s">
        <v>456</v>
      </c>
      <c r="AV11998" s="4" t="s">
        <v>816</v>
      </c>
      <c r="AW11998" s="4" t="s">
        <v>1167</v>
      </c>
      <c r="AX11998" s="4"/>
      <c r="AY11998" s="4"/>
      <c r="AZ11998" s="4"/>
      <c r="BA11998" s="4"/>
      <c r="BB11998" s="4"/>
      <c r="BC11998" s="4">
        <v>40</v>
      </c>
    </row>
    <row r="11999" spans="45:55" x14ac:dyDescent="0.2">
      <c r="AS11999" s="4" t="s">
        <v>5816</v>
      </c>
      <c r="AT11999" s="4" t="s">
        <v>5817</v>
      </c>
      <c r="AU11999" s="4" t="s">
        <v>456</v>
      </c>
      <c r="AV11999" s="4" t="s">
        <v>816</v>
      </c>
      <c r="AW11999" s="4" t="s">
        <v>1167</v>
      </c>
      <c r="AX11999" s="4"/>
      <c r="AY11999" s="4"/>
      <c r="AZ11999" s="4"/>
      <c r="BA11999" s="4"/>
      <c r="BB11999" s="4"/>
      <c r="BC11999" s="4">
        <v>40</v>
      </c>
    </row>
    <row r="12000" spans="45:55" x14ac:dyDescent="0.2">
      <c r="AS12000" s="4" t="s">
        <v>5818</v>
      </c>
      <c r="AT12000" s="4" t="s">
        <v>5819</v>
      </c>
      <c r="AU12000" s="4" t="s">
        <v>456</v>
      </c>
      <c r="AV12000" s="4" t="s">
        <v>816</v>
      </c>
      <c r="AW12000" s="4" t="s">
        <v>1167</v>
      </c>
      <c r="AX12000" s="4"/>
      <c r="AY12000" s="4"/>
      <c r="AZ12000" s="4"/>
      <c r="BA12000" s="4"/>
      <c r="BB12000" s="4"/>
      <c r="BC12000" s="4">
        <v>40</v>
      </c>
    </row>
    <row r="12001" spans="45:55" x14ac:dyDescent="0.2">
      <c r="AS12001" s="4" t="s">
        <v>5820</v>
      </c>
      <c r="AT12001" s="4" t="s">
        <v>5821</v>
      </c>
      <c r="AU12001" s="4" t="s">
        <v>456</v>
      </c>
      <c r="AV12001" s="4" t="s">
        <v>816</v>
      </c>
      <c r="AW12001" s="4" t="s">
        <v>1167</v>
      </c>
      <c r="AX12001" s="4"/>
      <c r="AY12001" s="4"/>
      <c r="AZ12001" s="4"/>
      <c r="BA12001" s="4"/>
      <c r="BB12001" s="4"/>
      <c r="BC12001" s="4">
        <v>40</v>
      </c>
    </row>
    <row r="12002" spans="45:55" x14ac:dyDescent="0.2">
      <c r="AS12002" s="4" t="s">
        <v>5822</v>
      </c>
      <c r="AT12002" s="4" t="s">
        <v>5823</v>
      </c>
      <c r="AU12002" s="4" t="s">
        <v>456</v>
      </c>
      <c r="AV12002" s="4" t="s">
        <v>816</v>
      </c>
      <c r="AW12002" s="4" t="s">
        <v>1167</v>
      </c>
      <c r="AX12002" s="4"/>
      <c r="AY12002" s="4"/>
      <c r="AZ12002" s="4"/>
      <c r="BA12002" s="4"/>
      <c r="BB12002" s="4"/>
      <c r="BC12002" s="4">
        <v>40</v>
      </c>
    </row>
    <row r="12003" spans="45:55" x14ac:dyDescent="0.2">
      <c r="AS12003" s="4" t="s">
        <v>5824</v>
      </c>
      <c r="AT12003" s="4" t="s">
        <v>5825</v>
      </c>
      <c r="AU12003" s="4" t="s">
        <v>456</v>
      </c>
      <c r="AV12003" s="4" t="s">
        <v>816</v>
      </c>
      <c r="AW12003" s="4" t="s">
        <v>1167</v>
      </c>
      <c r="AX12003" s="4"/>
      <c r="AY12003" s="4"/>
      <c r="AZ12003" s="4"/>
      <c r="BA12003" s="4"/>
      <c r="BB12003" s="4"/>
      <c r="BC12003" s="4">
        <v>40</v>
      </c>
    </row>
    <row r="12004" spans="45:55" x14ac:dyDescent="0.2">
      <c r="AS12004" s="4" t="s">
        <v>5826</v>
      </c>
      <c r="AT12004" s="4" t="s">
        <v>5827</v>
      </c>
      <c r="AU12004" s="4" t="s">
        <v>456</v>
      </c>
      <c r="AV12004" s="4" t="s">
        <v>816</v>
      </c>
      <c r="AW12004" s="4" t="s">
        <v>1167</v>
      </c>
      <c r="AX12004" s="4"/>
      <c r="AY12004" s="4"/>
      <c r="AZ12004" s="4"/>
      <c r="BA12004" s="4"/>
      <c r="BB12004" s="4"/>
      <c r="BC12004" s="4">
        <v>40</v>
      </c>
    </row>
    <row r="12005" spans="45:55" x14ac:dyDescent="0.2">
      <c r="AS12005" s="4" t="s">
        <v>5828</v>
      </c>
      <c r="AT12005" s="4" t="s">
        <v>5829</v>
      </c>
      <c r="AU12005" s="4" t="s">
        <v>456</v>
      </c>
      <c r="AV12005" s="4" t="s">
        <v>816</v>
      </c>
      <c r="AW12005" s="4" t="s">
        <v>1167</v>
      </c>
      <c r="AX12005" s="4"/>
      <c r="AY12005" s="4"/>
      <c r="AZ12005" s="4"/>
      <c r="BA12005" s="4"/>
      <c r="BB12005" s="4"/>
      <c r="BC12005" s="4">
        <v>40</v>
      </c>
    </row>
    <row r="12006" spans="45:55" x14ac:dyDescent="0.2">
      <c r="AS12006" s="4" t="s">
        <v>5830</v>
      </c>
      <c r="AT12006" s="4" t="s">
        <v>5831</v>
      </c>
      <c r="AU12006" s="4" t="s">
        <v>456</v>
      </c>
      <c r="AV12006" s="4" t="s">
        <v>816</v>
      </c>
      <c r="AW12006" s="4" t="s">
        <v>1167</v>
      </c>
      <c r="AX12006" s="4"/>
      <c r="AY12006" s="4"/>
      <c r="AZ12006" s="4"/>
      <c r="BA12006" s="4"/>
      <c r="BB12006" s="4"/>
      <c r="BC12006" s="4">
        <v>40</v>
      </c>
    </row>
    <row r="12007" spans="45:55" x14ac:dyDescent="0.2">
      <c r="AS12007" s="4" t="s">
        <v>5832</v>
      </c>
      <c r="AT12007" s="4" t="s">
        <v>5833</v>
      </c>
      <c r="AU12007" s="4" t="s">
        <v>456</v>
      </c>
      <c r="AV12007" s="4" t="s">
        <v>816</v>
      </c>
      <c r="AW12007" s="4" t="s">
        <v>1167</v>
      </c>
      <c r="AX12007" s="4"/>
      <c r="AY12007" s="4"/>
      <c r="AZ12007" s="4"/>
      <c r="BA12007" s="4"/>
      <c r="BB12007" s="4"/>
      <c r="BC12007" s="4">
        <v>40</v>
      </c>
    </row>
    <row r="12008" spans="45:55" x14ac:dyDescent="0.2">
      <c r="AS12008" s="4" t="s">
        <v>5834</v>
      </c>
      <c r="AT12008" s="4" t="s">
        <v>5835</v>
      </c>
      <c r="AU12008" s="4" t="s">
        <v>456</v>
      </c>
      <c r="AV12008" s="4" t="s">
        <v>816</v>
      </c>
      <c r="AW12008" s="4" t="s">
        <v>1167</v>
      </c>
      <c r="AX12008" s="4"/>
      <c r="AY12008" s="4"/>
      <c r="AZ12008" s="4"/>
      <c r="BA12008" s="4"/>
      <c r="BB12008" s="4"/>
      <c r="BC12008" s="4">
        <v>40</v>
      </c>
    </row>
    <row r="12009" spans="45:55" x14ac:dyDescent="0.2">
      <c r="AS12009" s="4" t="s">
        <v>5836</v>
      </c>
      <c r="AT12009" s="4" t="s">
        <v>5837</v>
      </c>
      <c r="AU12009" s="4" t="s">
        <v>456</v>
      </c>
      <c r="AV12009" s="4" t="s">
        <v>816</v>
      </c>
      <c r="AW12009" s="4" t="s">
        <v>1167</v>
      </c>
      <c r="AX12009" s="4"/>
      <c r="AY12009" s="4"/>
      <c r="AZ12009" s="4"/>
      <c r="BA12009" s="4"/>
      <c r="BB12009" s="4"/>
      <c r="BC12009" s="4">
        <v>40</v>
      </c>
    </row>
    <row r="12010" spans="45:55" x14ac:dyDescent="0.2">
      <c r="AS12010" s="4" t="s">
        <v>5838</v>
      </c>
      <c r="AT12010" s="4" t="s">
        <v>5839</v>
      </c>
      <c r="AU12010" s="4" t="s">
        <v>456</v>
      </c>
      <c r="AV12010" s="4" t="s">
        <v>816</v>
      </c>
      <c r="AW12010" s="4" t="s">
        <v>1167</v>
      </c>
      <c r="AX12010" s="4"/>
      <c r="AY12010" s="4"/>
      <c r="AZ12010" s="4"/>
      <c r="BA12010" s="4"/>
      <c r="BB12010" s="4"/>
      <c r="BC12010" s="4">
        <v>40</v>
      </c>
    </row>
    <row r="12011" spans="45:55" x14ac:dyDescent="0.2">
      <c r="AS12011" s="4" t="s">
        <v>5840</v>
      </c>
      <c r="AT12011" s="4" t="s">
        <v>5841</v>
      </c>
      <c r="AU12011" s="4" t="s">
        <v>456</v>
      </c>
      <c r="AV12011" s="4" t="s">
        <v>816</v>
      </c>
      <c r="AW12011" s="4" t="s">
        <v>1167</v>
      </c>
      <c r="AX12011" s="4"/>
      <c r="AY12011" s="4"/>
      <c r="AZ12011" s="4"/>
      <c r="BA12011" s="4"/>
      <c r="BB12011" s="4"/>
      <c r="BC12011" s="4">
        <v>40</v>
      </c>
    </row>
    <row r="12012" spans="45:55" x14ac:dyDescent="0.2">
      <c r="AS12012" s="4" t="s">
        <v>5842</v>
      </c>
      <c r="AT12012" s="4" t="s">
        <v>5843</v>
      </c>
      <c r="AU12012" s="4" t="s">
        <v>456</v>
      </c>
      <c r="AV12012" s="4" t="s">
        <v>816</v>
      </c>
      <c r="AW12012" s="4" t="s">
        <v>1167</v>
      </c>
      <c r="AX12012" s="4"/>
      <c r="AY12012" s="4"/>
      <c r="AZ12012" s="4"/>
      <c r="BA12012" s="4"/>
      <c r="BB12012" s="4"/>
      <c r="BC12012" s="4">
        <v>40</v>
      </c>
    </row>
    <row r="12013" spans="45:55" x14ac:dyDescent="0.2">
      <c r="AS12013" s="4" t="s">
        <v>5844</v>
      </c>
      <c r="AT12013" s="4" t="s">
        <v>5845</v>
      </c>
      <c r="AU12013" s="4" t="s">
        <v>456</v>
      </c>
      <c r="AV12013" s="4" t="s">
        <v>816</v>
      </c>
      <c r="AW12013" s="4" t="s">
        <v>1167</v>
      </c>
      <c r="AX12013" s="4"/>
      <c r="AY12013" s="4"/>
      <c r="AZ12013" s="4"/>
      <c r="BA12013" s="4"/>
      <c r="BB12013" s="4"/>
      <c r="BC12013" s="4">
        <v>40</v>
      </c>
    </row>
    <row r="12014" spans="45:55" x14ac:dyDescent="0.2">
      <c r="AS12014" s="4" t="s">
        <v>5846</v>
      </c>
      <c r="AT12014" s="4" t="s">
        <v>5847</v>
      </c>
      <c r="AU12014" s="4" t="s">
        <v>456</v>
      </c>
      <c r="AV12014" s="4" t="s">
        <v>816</v>
      </c>
      <c r="AW12014" s="4" t="s">
        <v>1167</v>
      </c>
      <c r="AX12014" s="4"/>
      <c r="AY12014" s="4"/>
      <c r="AZ12014" s="4"/>
      <c r="BA12014" s="4"/>
      <c r="BB12014" s="4"/>
      <c r="BC12014" s="4">
        <v>40</v>
      </c>
    </row>
    <row r="12015" spans="45:55" x14ac:dyDescent="0.2">
      <c r="AS12015" s="4" t="s">
        <v>5848</v>
      </c>
      <c r="AT12015" s="4" t="s">
        <v>5849</v>
      </c>
      <c r="AU12015" s="4" t="s">
        <v>456</v>
      </c>
      <c r="AV12015" s="4" t="s">
        <v>816</v>
      </c>
      <c r="AW12015" s="4" t="s">
        <v>1167</v>
      </c>
      <c r="AX12015" s="4"/>
      <c r="AY12015" s="4"/>
      <c r="AZ12015" s="4"/>
      <c r="BA12015" s="4"/>
      <c r="BB12015" s="4"/>
      <c r="BC12015" s="4">
        <v>40</v>
      </c>
    </row>
    <row r="12016" spans="45:55" x14ac:dyDescent="0.2">
      <c r="AS12016" s="4" t="s">
        <v>5850</v>
      </c>
      <c r="AT12016" s="4" t="s">
        <v>5851</v>
      </c>
      <c r="AU12016" s="4" t="s">
        <v>456</v>
      </c>
      <c r="AV12016" s="4" t="s">
        <v>816</v>
      </c>
      <c r="AW12016" s="4" t="s">
        <v>1167</v>
      </c>
      <c r="AX12016" s="4"/>
      <c r="AY12016" s="4"/>
      <c r="AZ12016" s="4"/>
      <c r="BA12016" s="4"/>
      <c r="BB12016" s="4"/>
      <c r="BC12016" s="4">
        <v>40</v>
      </c>
    </row>
    <row r="12017" spans="45:55" x14ac:dyDescent="0.2">
      <c r="AS12017" s="4" t="s">
        <v>5852</v>
      </c>
      <c r="AT12017" s="4" t="s">
        <v>5853</v>
      </c>
      <c r="AU12017" s="4" t="s">
        <v>456</v>
      </c>
      <c r="AV12017" s="4" t="s">
        <v>816</v>
      </c>
      <c r="AW12017" s="4" t="s">
        <v>1167</v>
      </c>
      <c r="AX12017" s="4"/>
      <c r="AY12017" s="4"/>
      <c r="AZ12017" s="4"/>
      <c r="BA12017" s="4"/>
      <c r="BB12017" s="4"/>
      <c r="BC12017" s="4">
        <v>40</v>
      </c>
    </row>
    <row r="12018" spans="45:55" x14ac:dyDescent="0.2">
      <c r="AS12018" s="4" t="s">
        <v>5854</v>
      </c>
      <c r="AT12018" s="4" t="s">
        <v>5855</v>
      </c>
      <c r="AU12018" s="4" t="s">
        <v>456</v>
      </c>
      <c r="AV12018" s="4" t="s">
        <v>816</v>
      </c>
      <c r="AW12018" s="4" t="s">
        <v>1167</v>
      </c>
      <c r="AX12018" s="4"/>
      <c r="AY12018" s="4"/>
      <c r="AZ12018" s="4"/>
      <c r="BA12018" s="4"/>
      <c r="BB12018" s="4"/>
      <c r="BC12018" s="4">
        <v>40</v>
      </c>
    </row>
    <row r="12019" spans="45:55" x14ac:dyDescent="0.2">
      <c r="AS12019" s="4" t="s">
        <v>5856</v>
      </c>
      <c r="AT12019" s="4" t="s">
        <v>5857</v>
      </c>
      <c r="AU12019" s="4" t="s">
        <v>456</v>
      </c>
      <c r="AV12019" s="4" t="s">
        <v>816</v>
      </c>
      <c r="AW12019" s="4" t="s">
        <v>1167</v>
      </c>
      <c r="AX12019" s="4"/>
      <c r="AY12019" s="4"/>
      <c r="AZ12019" s="4"/>
      <c r="BA12019" s="4"/>
      <c r="BB12019" s="4"/>
      <c r="BC12019" s="4">
        <v>40</v>
      </c>
    </row>
    <row r="12020" spans="45:55" x14ac:dyDescent="0.2">
      <c r="AS12020" s="4" t="s">
        <v>5858</v>
      </c>
      <c r="AT12020" s="4" t="s">
        <v>5859</v>
      </c>
      <c r="AU12020" s="4" t="s">
        <v>456</v>
      </c>
      <c r="AV12020" s="4" t="s">
        <v>816</v>
      </c>
      <c r="AW12020" s="4" t="s">
        <v>1167</v>
      </c>
      <c r="AX12020" s="4"/>
      <c r="AY12020" s="4"/>
      <c r="AZ12020" s="4"/>
      <c r="BA12020" s="4"/>
      <c r="BB12020" s="4"/>
      <c r="BC12020" s="4">
        <v>40</v>
      </c>
    </row>
    <row r="12021" spans="45:55" x14ac:dyDescent="0.2">
      <c r="AS12021" s="4" t="s">
        <v>5860</v>
      </c>
      <c r="AT12021" s="4" t="s">
        <v>5861</v>
      </c>
      <c r="AU12021" s="4" t="s">
        <v>456</v>
      </c>
      <c r="AV12021" s="4" t="s">
        <v>816</v>
      </c>
      <c r="AW12021" s="4" t="s">
        <v>1167</v>
      </c>
      <c r="AX12021" s="4"/>
      <c r="AY12021" s="4"/>
      <c r="AZ12021" s="4"/>
      <c r="BA12021" s="4"/>
      <c r="BB12021" s="4"/>
      <c r="BC12021" s="4">
        <v>40</v>
      </c>
    </row>
    <row r="12022" spans="45:55" x14ac:dyDescent="0.2">
      <c r="AS12022" s="4" t="s">
        <v>5862</v>
      </c>
      <c r="AT12022" s="4" t="s">
        <v>5863</v>
      </c>
      <c r="AU12022" s="4" t="s">
        <v>456</v>
      </c>
      <c r="AV12022" s="4" t="s">
        <v>816</v>
      </c>
      <c r="AW12022" s="4" t="s">
        <v>1167</v>
      </c>
      <c r="AX12022" s="4"/>
      <c r="AY12022" s="4"/>
      <c r="AZ12022" s="4"/>
      <c r="BA12022" s="4"/>
      <c r="BB12022" s="4"/>
      <c r="BC12022" s="4">
        <v>40</v>
      </c>
    </row>
    <row r="12023" spans="45:55" x14ac:dyDescent="0.2">
      <c r="AS12023" s="4" t="s">
        <v>5864</v>
      </c>
      <c r="AT12023" s="4" t="s">
        <v>5865</v>
      </c>
      <c r="AU12023" s="4" t="s">
        <v>456</v>
      </c>
      <c r="AV12023" s="4" t="s">
        <v>816</v>
      </c>
      <c r="AW12023" s="4" t="s">
        <v>1167</v>
      </c>
      <c r="AX12023" s="4"/>
      <c r="AY12023" s="4"/>
      <c r="AZ12023" s="4"/>
      <c r="BA12023" s="4"/>
      <c r="BB12023" s="4"/>
      <c r="BC12023" s="4">
        <v>40</v>
      </c>
    </row>
    <row r="12024" spans="45:55" x14ac:dyDescent="0.2">
      <c r="AS12024" s="4" t="s">
        <v>5866</v>
      </c>
      <c r="AT12024" s="4" t="s">
        <v>5867</v>
      </c>
      <c r="AU12024" s="4" t="s">
        <v>456</v>
      </c>
      <c r="AV12024" s="4" t="s">
        <v>816</v>
      </c>
      <c r="AW12024" s="4" t="s">
        <v>1167</v>
      </c>
      <c r="AX12024" s="4"/>
      <c r="AY12024" s="4"/>
      <c r="AZ12024" s="4"/>
      <c r="BA12024" s="4"/>
      <c r="BB12024" s="4"/>
      <c r="BC12024" s="4">
        <v>40</v>
      </c>
    </row>
    <row r="12025" spans="45:55" x14ac:dyDescent="0.2">
      <c r="AS12025" s="4" t="s">
        <v>5868</v>
      </c>
      <c r="AT12025" s="4" t="s">
        <v>5869</v>
      </c>
      <c r="AU12025" s="4" t="s">
        <v>456</v>
      </c>
      <c r="AV12025" s="4" t="s">
        <v>816</v>
      </c>
      <c r="AW12025" s="4" t="s">
        <v>1167</v>
      </c>
      <c r="AX12025" s="4"/>
      <c r="AY12025" s="4"/>
      <c r="AZ12025" s="4"/>
      <c r="BA12025" s="4"/>
      <c r="BB12025" s="4"/>
      <c r="BC12025" s="4">
        <v>40</v>
      </c>
    </row>
    <row r="12026" spans="45:55" x14ac:dyDescent="0.2">
      <c r="AS12026" s="4" t="s">
        <v>5870</v>
      </c>
      <c r="AT12026" s="4" t="s">
        <v>5871</v>
      </c>
      <c r="AU12026" s="4" t="s">
        <v>456</v>
      </c>
      <c r="AV12026" s="4" t="s">
        <v>816</v>
      </c>
      <c r="AW12026" s="4" t="s">
        <v>1167</v>
      </c>
      <c r="AX12026" s="4"/>
      <c r="AY12026" s="4"/>
      <c r="AZ12026" s="4"/>
      <c r="BA12026" s="4"/>
      <c r="BB12026" s="4"/>
      <c r="BC12026" s="4">
        <v>40</v>
      </c>
    </row>
    <row r="12027" spans="45:55" x14ac:dyDescent="0.2">
      <c r="AS12027" s="4" t="s">
        <v>5872</v>
      </c>
      <c r="AT12027" s="4" t="s">
        <v>5873</v>
      </c>
      <c r="AU12027" s="4" t="s">
        <v>456</v>
      </c>
      <c r="AV12027" s="4" t="s">
        <v>816</v>
      </c>
      <c r="AW12027" s="4" t="s">
        <v>1167</v>
      </c>
      <c r="AX12027" s="4"/>
      <c r="AY12027" s="4"/>
      <c r="AZ12027" s="4"/>
      <c r="BA12027" s="4"/>
      <c r="BB12027" s="4"/>
      <c r="BC12027" s="4">
        <v>40</v>
      </c>
    </row>
    <row r="12028" spans="45:55" x14ac:dyDescent="0.2">
      <c r="AS12028" s="4" t="s">
        <v>5874</v>
      </c>
      <c r="AT12028" s="4" t="s">
        <v>5875</v>
      </c>
      <c r="AU12028" s="4" t="s">
        <v>456</v>
      </c>
      <c r="AV12028" s="4" t="s">
        <v>816</v>
      </c>
      <c r="AW12028" s="4" t="s">
        <v>1167</v>
      </c>
      <c r="AX12028" s="4"/>
      <c r="AY12028" s="4"/>
      <c r="AZ12028" s="4"/>
      <c r="BA12028" s="4"/>
      <c r="BB12028" s="4"/>
      <c r="BC12028" s="4">
        <v>40</v>
      </c>
    </row>
    <row r="12029" spans="45:55" x14ac:dyDescent="0.2">
      <c r="AS12029" s="4" t="s">
        <v>5876</v>
      </c>
      <c r="AT12029" s="4" t="s">
        <v>5877</v>
      </c>
      <c r="AU12029" s="4" t="s">
        <v>456</v>
      </c>
      <c r="AV12029" s="4" t="s">
        <v>816</v>
      </c>
      <c r="AW12029" s="4" t="s">
        <v>1167</v>
      </c>
      <c r="AX12029" s="4"/>
      <c r="AY12029" s="4"/>
      <c r="AZ12029" s="4"/>
      <c r="BA12029" s="4"/>
      <c r="BB12029" s="4"/>
      <c r="BC12029" s="4">
        <v>40</v>
      </c>
    </row>
    <row r="12030" spans="45:55" x14ac:dyDescent="0.2">
      <c r="AS12030" s="4" t="s">
        <v>5878</v>
      </c>
      <c r="AT12030" s="4" t="s">
        <v>5879</v>
      </c>
      <c r="AU12030" s="4" t="s">
        <v>456</v>
      </c>
      <c r="AV12030" s="4" t="s">
        <v>816</v>
      </c>
      <c r="AW12030" s="4" t="s">
        <v>1167</v>
      </c>
      <c r="AX12030" s="4"/>
      <c r="AY12030" s="4"/>
      <c r="AZ12030" s="4"/>
      <c r="BA12030" s="4"/>
      <c r="BB12030" s="4"/>
      <c r="BC12030" s="4">
        <v>40</v>
      </c>
    </row>
    <row r="12031" spans="45:55" x14ac:dyDescent="0.2">
      <c r="AS12031" s="4" t="s">
        <v>5880</v>
      </c>
      <c r="AT12031" s="4" t="s">
        <v>5881</v>
      </c>
      <c r="AU12031" s="4" t="s">
        <v>456</v>
      </c>
      <c r="AV12031" s="4" t="s">
        <v>816</v>
      </c>
      <c r="AW12031" s="4" t="s">
        <v>1167</v>
      </c>
      <c r="AX12031" s="4"/>
      <c r="AY12031" s="4"/>
      <c r="AZ12031" s="4"/>
      <c r="BA12031" s="4"/>
      <c r="BB12031" s="4"/>
      <c r="BC12031" s="4">
        <v>40</v>
      </c>
    </row>
    <row r="12032" spans="45:55" x14ac:dyDescent="0.2">
      <c r="AS12032" s="4" t="s">
        <v>5882</v>
      </c>
      <c r="AT12032" s="4" t="s">
        <v>5883</v>
      </c>
      <c r="AU12032" s="4" t="s">
        <v>456</v>
      </c>
      <c r="AV12032" s="4" t="s">
        <v>816</v>
      </c>
      <c r="AW12032" s="4" t="s">
        <v>1167</v>
      </c>
      <c r="AX12032" s="4"/>
      <c r="AY12032" s="4"/>
      <c r="AZ12032" s="4"/>
      <c r="BA12032" s="4"/>
      <c r="BB12032" s="4"/>
      <c r="BC12032" s="4">
        <v>40</v>
      </c>
    </row>
    <row r="12033" spans="45:55" x14ac:dyDescent="0.2">
      <c r="AS12033" s="4" t="s">
        <v>5884</v>
      </c>
      <c r="AT12033" s="4" t="s">
        <v>5885</v>
      </c>
      <c r="AU12033" s="4" t="s">
        <v>456</v>
      </c>
      <c r="AV12033" s="4" t="s">
        <v>816</v>
      </c>
      <c r="AW12033" s="4" t="s">
        <v>1167</v>
      </c>
      <c r="AX12033" s="4"/>
      <c r="AY12033" s="4"/>
      <c r="AZ12033" s="4"/>
      <c r="BA12033" s="4"/>
      <c r="BB12033" s="4"/>
      <c r="BC12033" s="4">
        <v>40</v>
      </c>
    </row>
    <row r="12034" spans="45:55" x14ac:dyDescent="0.2">
      <c r="AS12034" s="4" t="s">
        <v>5886</v>
      </c>
      <c r="AT12034" s="4" t="s">
        <v>5887</v>
      </c>
      <c r="AU12034" s="4" t="s">
        <v>456</v>
      </c>
      <c r="AV12034" s="4" t="s">
        <v>816</v>
      </c>
      <c r="AW12034" s="4" t="s">
        <v>1167</v>
      </c>
      <c r="AX12034" s="4"/>
      <c r="AY12034" s="4"/>
      <c r="AZ12034" s="4"/>
      <c r="BA12034" s="4"/>
      <c r="BB12034" s="4"/>
      <c r="BC12034" s="4">
        <v>40</v>
      </c>
    </row>
    <row r="12035" spans="45:55" x14ac:dyDescent="0.2">
      <c r="AS12035" s="4" t="s">
        <v>5888</v>
      </c>
      <c r="AT12035" s="4" t="s">
        <v>5889</v>
      </c>
      <c r="AU12035" s="4" t="s">
        <v>456</v>
      </c>
      <c r="AV12035" s="4" t="s">
        <v>816</v>
      </c>
      <c r="AW12035" s="4" t="s">
        <v>1167</v>
      </c>
      <c r="AX12035" s="4"/>
      <c r="AY12035" s="4"/>
      <c r="AZ12035" s="4"/>
      <c r="BA12035" s="4"/>
      <c r="BB12035" s="4"/>
      <c r="BC12035" s="4">
        <v>40</v>
      </c>
    </row>
    <row r="12036" spans="45:55" x14ac:dyDescent="0.2">
      <c r="AS12036" s="4" t="s">
        <v>5890</v>
      </c>
      <c r="AT12036" s="4" t="s">
        <v>5891</v>
      </c>
      <c r="AU12036" s="4" t="s">
        <v>456</v>
      </c>
      <c r="AV12036" s="4" t="s">
        <v>816</v>
      </c>
      <c r="AW12036" s="4" t="s">
        <v>1167</v>
      </c>
      <c r="AX12036" s="4"/>
      <c r="AY12036" s="4"/>
      <c r="AZ12036" s="4"/>
      <c r="BA12036" s="4"/>
      <c r="BB12036" s="4"/>
      <c r="BC12036" s="4">
        <v>40</v>
      </c>
    </row>
    <row r="12037" spans="45:55" x14ac:dyDescent="0.2">
      <c r="AS12037" s="4" t="s">
        <v>5892</v>
      </c>
      <c r="AT12037" s="4" t="s">
        <v>5893</v>
      </c>
      <c r="AU12037" s="4" t="s">
        <v>456</v>
      </c>
      <c r="AV12037" s="4" t="s">
        <v>816</v>
      </c>
      <c r="AW12037" s="4" t="s">
        <v>1167</v>
      </c>
      <c r="AX12037" s="4"/>
      <c r="AY12037" s="4"/>
      <c r="AZ12037" s="4"/>
      <c r="BA12037" s="4"/>
      <c r="BB12037" s="4"/>
      <c r="BC12037" s="4">
        <v>40</v>
      </c>
    </row>
    <row r="12038" spans="45:55" x14ac:dyDescent="0.2">
      <c r="AS12038" s="4" t="s">
        <v>5894</v>
      </c>
      <c r="AT12038" s="4" t="s">
        <v>5895</v>
      </c>
      <c r="AU12038" s="4" t="s">
        <v>456</v>
      </c>
      <c r="AV12038" s="4" t="s">
        <v>816</v>
      </c>
      <c r="AW12038" s="4" t="s">
        <v>1167</v>
      </c>
      <c r="AX12038" s="4"/>
      <c r="AY12038" s="4"/>
      <c r="AZ12038" s="4"/>
      <c r="BA12038" s="4"/>
      <c r="BB12038" s="4"/>
      <c r="BC12038" s="4">
        <v>40</v>
      </c>
    </row>
    <row r="12039" spans="45:55" x14ac:dyDescent="0.2">
      <c r="AS12039" s="4" t="s">
        <v>5898</v>
      </c>
      <c r="AT12039" s="4" t="s">
        <v>15</v>
      </c>
      <c r="AU12039" s="4" t="s">
        <v>456</v>
      </c>
      <c r="AV12039" s="4" t="s">
        <v>816</v>
      </c>
      <c r="AW12039" s="4" t="s">
        <v>939</v>
      </c>
      <c r="AX12039" s="4"/>
      <c r="AY12039" s="4"/>
      <c r="AZ12039" s="4"/>
      <c r="BA12039" s="4"/>
      <c r="BB12039" s="4"/>
      <c r="BC12039" s="4">
        <v>40</v>
      </c>
    </row>
    <row r="12040" spans="45:55" x14ac:dyDescent="0.2">
      <c r="AS12040" s="4" t="s">
        <v>34972</v>
      </c>
      <c r="AT12040" s="4" t="s">
        <v>34973</v>
      </c>
      <c r="AU12040" s="4" t="s">
        <v>463</v>
      </c>
      <c r="AV12040" s="4" t="s">
        <v>8550</v>
      </c>
      <c r="AW12040" s="4" t="s">
        <v>701</v>
      </c>
      <c r="AX12040" s="4"/>
      <c r="AY12040" s="4"/>
      <c r="AZ12040" s="4"/>
      <c r="BA12040" s="4"/>
      <c r="BB12040" s="4"/>
      <c r="BC12040" s="4">
        <v>40</v>
      </c>
    </row>
    <row r="12041" spans="45:55" x14ac:dyDescent="0.2">
      <c r="AS12041" s="4" t="s">
        <v>35027</v>
      </c>
      <c r="AT12041" s="4" t="s">
        <v>35028</v>
      </c>
      <c r="AU12041" s="4" t="s">
        <v>463</v>
      </c>
      <c r="AV12041" s="4" t="s">
        <v>8550</v>
      </c>
      <c r="AW12041" s="4" t="s">
        <v>701</v>
      </c>
      <c r="AX12041" s="4"/>
      <c r="AY12041" s="4"/>
      <c r="AZ12041" s="4"/>
      <c r="BA12041" s="4"/>
      <c r="BB12041" s="4"/>
      <c r="BC12041" s="4">
        <v>40</v>
      </c>
    </row>
    <row r="12042" spans="45:55" x14ac:dyDescent="0.2">
      <c r="AS12042" s="4" t="s">
        <v>34974</v>
      </c>
      <c r="AT12042" s="4" t="s">
        <v>34975</v>
      </c>
      <c r="AU12042" s="4" t="s">
        <v>463</v>
      </c>
      <c r="AV12042" s="4" t="s">
        <v>8550</v>
      </c>
      <c r="AW12042" s="4" t="s">
        <v>701</v>
      </c>
      <c r="AX12042" s="4"/>
      <c r="AY12042" s="4"/>
      <c r="AZ12042" s="4"/>
      <c r="BA12042" s="4"/>
      <c r="BB12042" s="4"/>
      <c r="BC12042" s="4">
        <v>40</v>
      </c>
    </row>
    <row r="12043" spans="45:55" x14ac:dyDescent="0.2">
      <c r="AS12043" s="4" t="s">
        <v>34976</v>
      </c>
      <c r="AT12043" s="4" t="s">
        <v>34977</v>
      </c>
      <c r="AU12043" s="4" t="s">
        <v>463</v>
      </c>
      <c r="AV12043" s="4" t="s">
        <v>8550</v>
      </c>
      <c r="AW12043" s="4" t="s">
        <v>701</v>
      </c>
      <c r="AX12043" s="4"/>
      <c r="AY12043" s="4"/>
      <c r="AZ12043" s="4"/>
      <c r="BA12043" s="4"/>
      <c r="BB12043" s="4"/>
      <c r="BC12043" s="4">
        <v>40</v>
      </c>
    </row>
    <row r="12044" spans="45:55" x14ac:dyDescent="0.2">
      <c r="AS12044" s="4" t="s">
        <v>35029</v>
      </c>
      <c r="AT12044" s="4" t="s">
        <v>35030</v>
      </c>
      <c r="AU12044" s="4" t="s">
        <v>463</v>
      </c>
      <c r="AV12044" s="4" t="s">
        <v>8550</v>
      </c>
      <c r="AW12044" s="4" t="s">
        <v>701</v>
      </c>
      <c r="AX12044" s="4"/>
      <c r="AY12044" s="4"/>
      <c r="AZ12044" s="4"/>
      <c r="BA12044" s="4"/>
      <c r="BB12044" s="4"/>
      <c r="BC12044" s="4">
        <v>40</v>
      </c>
    </row>
    <row r="12045" spans="45:55" x14ac:dyDescent="0.2">
      <c r="AS12045" s="4" t="s">
        <v>34978</v>
      </c>
      <c r="AT12045" s="4" t="s">
        <v>34979</v>
      </c>
      <c r="AU12045" s="4" t="s">
        <v>463</v>
      </c>
      <c r="AV12045" s="4" t="s">
        <v>8550</v>
      </c>
      <c r="AW12045" s="4" t="s">
        <v>701</v>
      </c>
      <c r="AX12045" s="4"/>
      <c r="AY12045" s="4"/>
      <c r="AZ12045" s="4"/>
      <c r="BA12045" s="4"/>
      <c r="BB12045" s="4"/>
      <c r="BC12045" s="4">
        <v>40</v>
      </c>
    </row>
    <row r="12046" spans="45:55" x14ac:dyDescent="0.2">
      <c r="AS12046" s="4" t="s">
        <v>34980</v>
      </c>
      <c r="AT12046" s="4" t="s">
        <v>34981</v>
      </c>
      <c r="AU12046" s="4" t="s">
        <v>463</v>
      </c>
      <c r="AV12046" s="4" t="s">
        <v>8550</v>
      </c>
      <c r="AW12046" s="4" t="s">
        <v>701</v>
      </c>
      <c r="AX12046" s="4"/>
      <c r="AY12046" s="4"/>
      <c r="AZ12046" s="4"/>
      <c r="BA12046" s="4"/>
      <c r="BB12046" s="4"/>
      <c r="BC12046" s="4">
        <v>40</v>
      </c>
    </row>
    <row r="12047" spans="45:55" x14ac:dyDescent="0.2">
      <c r="AS12047" s="4" t="s">
        <v>5899</v>
      </c>
      <c r="AT12047" s="4" t="s">
        <v>5900</v>
      </c>
      <c r="AU12047" s="4" t="s">
        <v>456</v>
      </c>
      <c r="AV12047" s="4" t="s">
        <v>822</v>
      </c>
      <c r="AW12047" s="4" t="s">
        <v>1167</v>
      </c>
      <c r="AX12047" s="4"/>
      <c r="AY12047" s="4"/>
      <c r="AZ12047" s="4"/>
      <c r="BA12047" s="4"/>
      <c r="BB12047" s="4"/>
      <c r="BC12047" s="4">
        <v>40</v>
      </c>
    </row>
    <row r="12048" spans="45:55" x14ac:dyDescent="0.2">
      <c r="AS12048" s="4" t="s">
        <v>5901</v>
      </c>
      <c r="AT12048" s="4" t="s">
        <v>5902</v>
      </c>
      <c r="AU12048" s="4" t="s">
        <v>456</v>
      </c>
      <c r="AV12048" s="4" t="s">
        <v>822</v>
      </c>
      <c r="AW12048" s="4" t="s">
        <v>1167</v>
      </c>
      <c r="AX12048" s="4"/>
      <c r="AY12048" s="4"/>
      <c r="AZ12048" s="4"/>
      <c r="BA12048" s="4"/>
      <c r="BB12048" s="4"/>
      <c r="BC12048" s="4">
        <v>40</v>
      </c>
    </row>
    <row r="12049" spans="45:55" x14ac:dyDescent="0.2">
      <c r="AS12049" s="4" t="s">
        <v>5903</v>
      </c>
      <c r="AT12049" s="4" t="s">
        <v>5904</v>
      </c>
      <c r="AU12049" s="4" t="s">
        <v>456</v>
      </c>
      <c r="AV12049" s="4" t="s">
        <v>822</v>
      </c>
      <c r="AW12049" s="4" t="s">
        <v>1167</v>
      </c>
      <c r="AX12049" s="4"/>
      <c r="AY12049" s="4"/>
      <c r="AZ12049" s="4"/>
      <c r="BA12049" s="4"/>
      <c r="BB12049" s="4"/>
      <c r="BC12049" s="4">
        <v>40</v>
      </c>
    </row>
    <row r="12050" spans="45:55" x14ac:dyDescent="0.2">
      <c r="AS12050" s="4" t="s">
        <v>5905</v>
      </c>
      <c r="AT12050" s="4" t="s">
        <v>5906</v>
      </c>
      <c r="AU12050" s="4" t="s">
        <v>456</v>
      </c>
      <c r="AV12050" s="4" t="s">
        <v>822</v>
      </c>
      <c r="AW12050" s="4" t="s">
        <v>1167</v>
      </c>
      <c r="AX12050" s="4"/>
      <c r="AY12050" s="4"/>
      <c r="AZ12050" s="4"/>
      <c r="BA12050" s="4"/>
      <c r="BB12050" s="4"/>
      <c r="BC12050" s="4">
        <v>40</v>
      </c>
    </row>
    <row r="12051" spans="45:55" x14ac:dyDescent="0.2">
      <c r="AS12051" s="4" t="s">
        <v>5907</v>
      </c>
      <c r="AT12051" s="4" t="s">
        <v>5908</v>
      </c>
      <c r="AU12051" s="4" t="s">
        <v>456</v>
      </c>
      <c r="AV12051" s="4" t="s">
        <v>822</v>
      </c>
      <c r="AW12051" s="4" t="s">
        <v>1167</v>
      </c>
      <c r="AX12051" s="4"/>
      <c r="AY12051" s="4"/>
      <c r="AZ12051" s="4"/>
      <c r="BA12051" s="4"/>
      <c r="BB12051" s="4"/>
      <c r="BC12051" s="4">
        <v>40</v>
      </c>
    </row>
    <row r="12052" spans="45:55" x14ac:dyDescent="0.2">
      <c r="AS12052" s="4" t="s">
        <v>5909</v>
      </c>
      <c r="AT12052" s="4" t="s">
        <v>5910</v>
      </c>
      <c r="AU12052" s="4" t="s">
        <v>456</v>
      </c>
      <c r="AV12052" s="4" t="s">
        <v>822</v>
      </c>
      <c r="AW12052" s="4" t="s">
        <v>1167</v>
      </c>
      <c r="AX12052" s="4"/>
      <c r="AY12052" s="4"/>
      <c r="AZ12052" s="4"/>
      <c r="BA12052" s="4"/>
      <c r="BB12052" s="4"/>
      <c r="BC12052" s="4">
        <v>40</v>
      </c>
    </row>
    <row r="12053" spans="45:55" x14ac:dyDescent="0.2">
      <c r="AS12053" s="4" t="s">
        <v>5911</v>
      </c>
      <c r="AT12053" s="4" t="s">
        <v>5912</v>
      </c>
      <c r="AU12053" s="4" t="s">
        <v>456</v>
      </c>
      <c r="AV12053" s="4" t="s">
        <v>822</v>
      </c>
      <c r="AW12053" s="4" t="s">
        <v>1167</v>
      </c>
      <c r="AX12053" s="4"/>
      <c r="AY12053" s="4"/>
      <c r="AZ12053" s="4"/>
      <c r="BA12053" s="4"/>
      <c r="BB12053" s="4"/>
      <c r="BC12053" s="4">
        <v>40</v>
      </c>
    </row>
    <row r="12054" spans="45:55" x14ac:dyDescent="0.2">
      <c r="AS12054" s="4" t="s">
        <v>5913</v>
      </c>
      <c r="AT12054" s="4" t="s">
        <v>5914</v>
      </c>
      <c r="AU12054" s="4" t="s">
        <v>456</v>
      </c>
      <c r="AV12054" s="4" t="s">
        <v>822</v>
      </c>
      <c r="AW12054" s="4" t="s">
        <v>1167</v>
      </c>
      <c r="AX12054" s="4"/>
      <c r="AY12054" s="4"/>
      <c r="AZ12054" s="4"/>
      <c r="BA12054" s="4"/>
      <c r="BB12054" s="4"/>
      <c r="BC12054" s="4">
        <v>40</v>
      </c>
    </row>
    <row r="12055" spans="45:55" x14ac:dyDescent="0.2">
      <c r="AS12055" s="4" t="s">
        <v>5915</v>
      </c>
      <c r="AT12055" s="4" t="s">
        <v>5916</v>
      </c>
      <c r="AU12055" s="4" t="s">
        <v>456</v>
      </c>
      <c r="AV12055" s="4" t="s">
        <v>822</v>
      </c>
      <c r="AW12055" s="4" t="s">
        <v>1167</v>
      </c>
      <c r="AX12055" s="4"/>
      <c r="AY12055" s="4"/>
      <c r="AZ12055" s="4"/>
      <c r="BA12055" s="4"/>
      <c r="BB12055" s="4"/>
      <c r="BC12055" s="4">
        <v>40</v>
      </c>
    </row>
    <row r="12056" spans="45:55" x14ac:dyDescent="0.2">
      <c r="AS12056" s="4" t="s">
        <v>5917</v>
      </c>
      <c r="AT12056" s="4" t="s">
        <v>5918</v>
      </c>
      <c r="AU12056" s="4" t="s">
        <v>456</v>
      </c>
      <c r="AV12056" s="4" t="s">
        <v>822</v>
      </c>
      <c r="AW12056" s="4" t="s">
        <v>1167</v>
      </c>
      <c r="AX12056" s="4"/>
      <c r="AY12056" s="4"/>
      <c r="AZ12056" s="4"/>
      <c r="BA12056" s="4"/>
      <c r="BB12056" s="4"/>
      <c r="BC12056" s="4">
        <v>40</v>
      </c>
    </row>
    <row r="12057" spans="45:55" x14ac:dyDescent="0.2">
      <c r="AS12057" s="4" t="s">
        <v>5919</v>
      </c>
      <c r="AT12057" s="4" t="s">
        <v>5920</v>
      </c>
      <c r="AU12057" s="4" t="s">
        <v>456</v>
      </c>
      <c r="AV12057" s="4" t="s">
        <v>822</v>
      </c>
      <c r="AW12057" s="4" t="s">
        <v>1167</v>
      </c>
      <c r="AX12057" s="4"/>
      <c r="AY12057" s="4"/>
      <c r="AZ12057" s="4"/>
      <c r="BA12057" s="4"/>
      <c r="BB12057" s="4"/>
      <c r="BC12057" s="4">
        <v>40</v>
      </c>
    </row>
    <row r="12058" spans="45:55" x14ac:dyDescent="0.2">
      <c r="AS12058" s="4" t="s">
        <v>5921</v>
      </c>
      <c r="AT12058" s="4" t="s">
        <v>5922</v>
      </c>
      <c r="AU12058" s="4" t="s">
        <v>456</v>
      </c>
      <c r="AV12058" s="4" t="s">
        <v>822</v>
      </c>
      <c r="AW12058" s="4" t="s">
        <v>1167</v>
      </c>
      <c r="AX12058" s="4"/>
      <c r="AY12058" s="4"/>
      <c r="AZ12058" s="4"/>
      <c r="BA12058" s="4"/>
      <c r="BB12058" s="4"/>
      <c r="BC12058" s="4">
        <v>40</v>
      </c>
    </row>
    <row r="12059" spans="45:55" x14ac:dyDescent="0.2">
      <c r="AS12059" s="4" t="s">
        <v>5923</v>
      </c>
      <c r="AT12059" s="4" t="s">
        <v>5924</v>
      </c>
      <c r="AU12059" s="4" t="s">
        <v>456</v>
      </c>
      <c r="AV12059" s="4" t="s">
        <v>822</v>
      </c>
      <c r="AW12059" s="4" t="s">
        <v>1167</v>
      </c>
      <c r="AX12059" s="4"/>
      <c r="AY12059" s="4"/>
      <c r="AZ12059" s="4"/>
      <c r="BA12059" s="4"/>
      <c r="BB12059" s="4"/>
      <c r="BC12059" s="4">
        <v>40</v>
      </c>
    </row>
    <row r="12060" spans="45:55" x14ac:dyDescent="0.2">
      <c r="AS12060" s="4" t="s">
        <v>5925</v>
      </c>
      <c r="AT12060" s="4" t="s">
        <v>5926</v>
      </c>
      <c r="AU12060" s="4" t="s">
        <v>456</v>
      </c>
      <c r="AV12060" s="4" t="s">
        <v>822</v>
      </c>
      <c r="AW12060" s="4" t="s">
        <v>1167</v>
      </c>
      <c r="AX12060" s="4"/>
      <c r="AY12060" s="4"/>
      <c r="AZ12060" s="4"/>
      <c r="BA12060" s="4"/>
      <c r="BB12060" s="4"/>
      <c r="BC12060" s="4">
        <v>40</v>
      </c>
    </row>
    <row r="12061" spans="45:55" x14ac:dyDescent="0.2">
      <c r="AS12061" s="4" t="s">
        <v>5927</v>
      </c>
      <c r="AT12061" s="4" t="s">
        <v>5928</v>
      </c>
      <c r="AU12061" s="4" t="s">
        <v>456</v>
      </c>
      <c r="AV12061" s="4" t="s">
        <v>822</v>
      </c>
      <c r="AW12061" s="4" t="s">
        <v>1167</v>
      </c>
      <c r="AX12061" s="4"/>
      <c r="AY12061" s="4"/>
      <c r="AZ12061" s="4"/>
      <c r="BA12061" s="4"/>
      <c r="BB12061" s="4"/>
      <c r="BC12061" s="4">
        <v>40</v>
      </c>
    </row>
    <row r="12062" spans="45:55" x14ac:dyDescent="0.2">
      <c r="AS12062" s="4" t="s">
        <v>5618</v>
      </c>
      <c r="AT12062" s="4" t="s">
        <v>5619</v>
      </c>
      <c r="AU12062" s="4" t="s">
        <v>456</v>
      </c>
      <c r="AV12062" s="4" t="s">
        <v>806</v>
      </c>
      <c r="AW12062" s="4" t="s">
        <v>1259</v>
      </c>
      <c r="AX12062" s="4"/>
      <c r="AY12062" s="4"/>
      <c r="AZ12062" s="4"/>
      <c r="BA12062" s="4"/>
      <c r="BB12062" s="4"/>
      <c r="BC12062" s="4">
        <v>40</v>
      </c>
    </row>
    <row r="12063" spans="45:55" x14ac:dyDescent="0.2">
      <c r="AS12063" s="4" t="s">
        <v>5620</v>
      </c>
      <c r="AT12063" s="4" t="s">
        <v>5621</v>
      </c>
      <c r="AU12063" s="4" t="s">
        <v>456</v>
      </c>
      <c r="AV12063" s="4" t="s">
        <v>806</v>
      </c>
      <c r="AW12063" s="4" t="s">
        <v>1259</v>
      </c>
      <c r="AX12063" s="4"/>
      <c r="AY12063" s="4"/>
      <c r="AZ12063" s="4"/>
      <c r="BA12063" s="4"/>
      <c r="BB12063" s="4"/>
      <c r="BC12063" s="4">
        <v>40</v>
      </c>
    </row>
    <row r="12064" spans="45:55" x14ac:dyDescent="0.2">
      <c r="AS12064" s="4" t="s">
        <v>5622</v>
      </c>
      <c r="AT12064" s="4" t="s">
        <v>5623</v>
      </c>
      <c r="AU12064" s="4" t="s">
        <v>456</v>
      </c>
      <c r="AV12064" s="4" t="s">
        <v>806</v>
      </c>
      <c r="AW12064" s="4" t="s">
        <v>1259</v>
      </c>
      <c r="AX12064" s="4"/>
      <c r="AY12064" s="4"/>
      <c r="AZ12064" s="4"/>
      <c r="BA12064" s="4"/>
      <c r="BB12064" s="4"/>
      <c r="BC12064" s="4">
        <v>40</v>
      </c>
    </row>
    <row r="12065" spans="45:55" x14ac:dyDescent="0.2">
      <c r="AS12065" s="4" t="s">
        <v>10496</v>
      </c>
      <c r="AT12065" s="4" t="s">
        <v>10497</v>
      </c>
      <c r="AU12065" s="4" t="s">
        <v>456</v>
      </c>
      <c r="AV12065" s="4" t="s">
        <v>824</v>
      </c>
      <c r="AW12065" s="4" t="s">
        <v>1259</v>
      </c>
      <c r="AX12065" s="4"/>
      <c r="AY12065" s="4"/>
      <c r="AZ12065" s="4"/>
      <c r="BA12065" s="4"/>
      <c r="BB12065" s="4"/>
      <c r="BC12065" s="4">
        <v>40</v>
      </c>
    </row>
    <row r="12066" spans="45:55" x14ac:dyDescent="0.2">
      <c r="AS12066" s="4" t="s">
        <v>10498</v>
      </c>
      <c r="AT12066" s="4" t="s">
        <v>10499</v>
      </c>
      <c r="AU12066" s="4" t="s">
        <v>456</v>
      </c>
      <c r="AV12066" s="4" t="s">
        <v>824</v>
      </c>
      <c r="AW12066" s="4" t="s">
        <v>1259</v>
      </c>
      <c r="AX12066" s="4"/>
      <c r="AY12066" s="4"/>
      <c r="AZ12066" s="4"/>
      <c r="BA12066" s="4"/>
      <c r="BB12066" s="4"/>
      <c r="BC12066" s="4">
        <v>40</v>
      </c>
    </row>
    <row r="12067" spans="45:55" x14ac:dyDescent="0.2">
      <c r="AS12067" s="4" t="s">
        <v>10500</v>
      </c>
      <c r="AT12067" s="4" t="s">
        <v>10501</v>
      </c>
      <c r="AU12067" s="4" t="s">
        <v>456</v>
      </c>
      <c r="AV12067" s="4" t="s">
        <v>824</v>
      </c>
      <c r="AW12067" s="4" t="s">
        <v>1259</v>
      </c>
      <c r="AX12067" s="4"/>
      <c r="AY12067" s="4"/>
      <c r="AZ12067" s="4"/>
      <c r="BA12067" s="4"/>
      <c r="BB12067" s="4"/>
      <c r="BC12067" s="4">
        <v>40</v>
      </c>
    </row>
    <row r="12068" spans="45:55" x14ac:dyDescent="0.2">
      <c r="AS12068" s="4" t="s">
        <v>10502</v>
      </c>
      <c r="AT12068" s="4" t="s">
        <v>10503</v>
      </c>
      <c r="AU12068" s="4" t="s">
        <v>456</v>
      </c>
      <c r="AV12068" s="4" t="s">
        <v>824</v>
      </c>
      <c r="AW12068" s="4" t="s">
        <v>1259</v>
      </c>
      <c r="AX12068" s="4"/>
      <c r="AY12068" s="4"/>
      <c r="AZ12068" s="4"/>
      <c r="BA12068" s="4"/>
      <c r="BB12068" s="4"/>
      <c r="BC12068" s="4">
        <v>40</v>
      </c>
    </row>
    <row r="12069" spans="45:55" x14ac:dyDescent="0.2">
      <c r="AS12069" s="4" t="s">
        <v>10504</v>
      </c>
      <c r="AT12069" s="4" t="s">
        <v>10505</v>
      </c>
      <c r="AU12069" s="4" t="s">
        <v>456</v>
      </c>
      <c r="AV12069" s="4" t="s">
        <v>824</v>
      </c>
      <c r="AW12069" s="4" t="s">
        <v>1259</v>
      </c>
      <c r="AX12069" s="4"/>
      <c r="AY12069" s="4"/>
      <c r="AZ12069" s="4"/>
      <c r="BA12069" s="4"/>
      <c r="BB12069" s="4"/>
      <c r="BC12069" s="4">
        <v>40</v>
      </c>
    </row>
    <row r="12070" spans="45:55" x14ac:dyDescent="0.2">
      <c r="AS12070" s="4" t="s">
        <v>10506</v>
      </c>
      <c r="AT12070" s="4" t="s">
        <v>10507</v>
      </c>
      <c r="AU12070" s="4" t="s">
        <v>456</v>
      </c>
      <c r="AV12070" s="4" t="s">
        <v>824</v>
      </c>
      <c r="AW12070" s="4" t="s">
        <v>1259</v>
      </c>
      <c r="AX12070" s="4"/>
      <c r="AY12070" s="4"/>
      <c r="AZ12070" s="4"/>
      <c r="BA12070" s="4"/>
      <c r="BB12070" s="4"/>
      <c r="BC12070" s="4">
        <v>40</v>
      </c>
    </row>
    <row r="12071" spans="45:55" x14ac:dyDescent="0.2">
      <c r="AS12071" s="4" t="s">
        <v>10508</v>
      </c>
      <c r="AT12071" s="4" t="s">
        <v>10509</v>
      </c>
      <c r="AU12071" s="4" t="s">
        <v>456</v>
      </c>
      <c r="AV12071" s="4" t="s">
        <v>824</v>
      </c>
      <c r="AW12071" s="4" t="s">
        <v>1259</v>
      </c>
      <c r="AX12071" s="4"/>
      <c r="AY12071" s="4"/>
      <c r="AZ12071" s="4"/>
      <c r="BA12071" s="4"/>
      <c r="BB12071" s="4"/>
      <c r="BC12071" s="4">
        <v>40</v>
      </c>
    </row>
    <row r="12072" spans="45:55" x14ac:dyDescent="0.2">
      <c r="AS12072" s="4" t="s">
        <v>10510</v>
      </c>
      <c r="AT12072" s="4" t="s">
        <v>10511</v>
      </c>
      <c r="AU12072" s="4" t="s">
        <v>456</v>
      </c>
      <c r="AV12072" s="4" t="s">
        <v>824</v>
      </c>
      <c r="AW12072" s="4" t="s">
        <v>1259</v>
      </c>
      <c r="AX12072" s="4"/>
      <c r="AY12072" s="4"/>
      <c r="AZ12072" s="4"/>
      <c r="BA12072" s="4"/>
      <c r="BB12072" s="4"/>
      <c r="BC12072" s="4">
        <v>40</v>
      </c>
    </row>
    <row r="12073" spans="45:55" x14ac:dyDescent="0.2">
      <c r="AS12073" s="4" t="s">
        <v>10512</v>
      </c>
      <c r="AT12073" s="4" t="s">
        <v>10513</v>
      </c>
      <c r="AU12073" s="4" t="s">
        <v>456</v>
      </c>
      <c r="AV12073" s="4" t="s">
        <v>824</v>
      </c>
      <c r="AW12073" s="4" t="s">
        <v>1259</v>
      </c>
      <c r="AX12073" s="4"/>
      <c r="AY12073" s="4"/>
      <c r="AZ12073" s="4"/>
      <c r="BA12073" s="4"/>
      <c r="BB12073" s="4"/>
      <c r="BC12073" s="4">
        <v>40</v>
      </c>
    </row>
    <row r="12074" spans="45:55" x14ac:dyDescent="0.2">
      <c r="AS12074" s="4" t="s">
        <v>10514</v>
      </c>
      <c r="AT12074" s="4" t="s">
        <v>10515</v>
      </c>
      <c r="AU12074" s="4" t="s">
        <v>456</v>
      </c>
      <c r="AV12074" s="4" t="s">
        <v>824</v>
      </c>
      <c r="AW12074" s="4" t="s">
        <v>1259</v>
      </c>
      <c r="AX12074" s="4"/>
      <c r="AY12074" s="4"/>
      <c r="AZ12074" s="4"/>
      <c r="BA12074" s="4"/>
      <c r="BB12074" s="4"/>
      <c r="BC12074" s="4">
        <v>40</v>
      </c>
    </row>
    <row r="12075" spans="45:55" x14ac:dyDescent="0.2">
      <c r="AS12075" s="4" t="s">
        <v>10516</v>
      </c>
      <c r="AT12075" s="4" t="s">
        <v>10517</v>
      </c>
      <c r="AU12075" s="4" t="s">
        <v>456</v>
      </c>
      <c r="AV12075" s="4" t="s">
        <v>824</v>
      </c>
      <c r="AW12075" s="4" t="s">
        <v>1259</v>
      </c>
      <c r="AX12075" s="4"/>
      <c r="AY12075" s="4"/>
      <c r="AZ12075" s="4"/>
      <c r="BA12075" s="4"/>
      <c r="BB12075" s="4"/>
      <c r="BC12075" s="4">
        <v>40</v>
      </c>
    </row>
    <row r="12076" spans="45:55" x14ac:dyDescent="0.2">
      <c r="AS12076" s="4" t="s">
        <v>10518</v>
      </c>
      <c r="AT12076" s="4" t="s">
        <v>10519</v>
      </c>
      <c r="AU12076" s="4" t="s">
        <v>456</v>
      </c>
      <c r="AV12076" s="4" t="s">
        <v>824</v>
      </c>
      <c r="AW12076" s="4" t="s">
        <v>1259</v>
      </c>
      <c r="AX12076" s="4"/>
      <c r="AY12076" s="4"/>
      <c r="AZ12076" s="4"/>
      <c r="BA12076" s="4"/>
      <c r="BB12076" s="4"/>
      <c r="BC12076" s="4">
        <v>40</v>
      </c>
    </row>
    <row r="12077" spans="45:55" x14ac:dyDescent="0.2">
      <c r="AS12077" s="4" t="s">
        <v>10520</v>
      </c>
      <c r="AT12077" s="4" t="s">
        <v>10521</v>
      </c>
      <c r="AU12077" s="4" t="s">
        <v>456</v>
      </c>
      <c r="AV12077" s="4" t="s">
        <v>824</v>
      </c>
      <c r="AW12077" s="4" t="s">
        <v>1259</v>
      </c>
      <c r="AX12077" s="4"/>
      <c r="AY12077" s="4"/>
      <c r="AZ12077" s="4"/>
      <c r="BA12077" s="4"/>
      <c r="BB12077" s="4"/>
      <c r="BC12077" s="4">
        <v>40</v>
      </c>
    </row>
    <row r="12078" spans="45:55" x14ac:dyDescent="0.2">
      <c r="AS12078" s="4" t="s">
        <v>10522</v>
      </c>
      <c r="AT12078" s="4" t="s">
        <v>10523</v>
      </c>
      <c r="AU12078" s="4" t="s">
        <v>456</v>
      </c>
      <c r="AV12078" s="4" t="s">
        <v>824</v>
      </c>
      <c r="AW12078" s="4" t="s">
        <v>1259</v>
      </c>
      <c r="AX12078" s="4"/>
      <c r="AY12078" s="4"/>
      <c r="AZ12078" s="4"/>
      <c r="BA12078" s="4"/>
      <c r="BB12078" s="4"/>
      <c r="BC12078" s="4">
        <v>40</v>
      </c>
    </row>
    <row r="12079" spans="45:55" x14ac:dyDescent="0.2">
      <c r="AS12079" s="4" t="s">
        <v>10524</v>
      </c>
      <c r="AT12079" s="4" t="s">
        <v>10525</v>
      </c>
      <c r="AU12079" s="4" t="s">
        <v>456</v>
      </c>
      <c r="AV12079" s="4" t="s">
        <v>824</v>
      </c>
      <c r="AW12079" s="4" t="s">
        <v>1259</v>
      </c>
      <c r="AX12079" s="4"/>
      <c r="AY12079" s="4"/>
      <c r="AZ12079" s="4"/>
      <c r="BA12079" s="4"/>
      <c r="BB12079" s="4"/>
      <c r="BC12079" s="4">
        <v>40</v>
      </c>
    </row>
    <row r="12080" spans="45:55" x14ac:dyDescent="0.2">
      <c r="AS12080" s="4" t="s">
        <v>10526</v>
      </c>
      <c r="AT12080" s="4" t="s">
        <v>10527</v>
      </c>
      <c r="AU12080" s="4" t="s">
        <v>456</v>
      </c>
      <c r="AV12080" s="4" t="s">
        <v>824</v>
      </c>
      <c r="AW12080" s="4" t="s">
        <v>1259</v>
      </c>
      <c r="AX12080" s="4"/>
      <c r="AY12080" s="4"/>
      <c r="AZ12080" s="4"/>
      <c r="BA12080" s="4"/>
      <c r="BB12080" s="4"/>
      <c r="BC12080" s="4">
        <v>40</v>
      </c>
    </row>
    <row r="12081" spans="45:55" x14ac:dyDescent="0.2">
      <c r="AS12081" s="4" t="s">
        <v>10528</v>
      </c>
      <c r="AT12081" s="4" t="s">
        <v>10529</v>
      </c>
      <c r="AU12081" s="4" t="s">
        <v>456</v>
      </c>
      <c r="AV12081" s="4" t="s">
        <v>824</v>
      </c>
      <c r="AW12081" s="4" t="s">
        <v>1259</v>
      </c>
      <c r="AX12081" s="4"/>
      <c r="AY12081" s="4"/>
      <c r="AZ12081" s="4"/>
      <c r="BA12081" s="4"/>
      <c r="BB12081" s="4"/>
      <c r="BC12081" s="4">
        <v>40</v>
      </c>
    </row>
    <row r="12082" spans="45:55" x14ac:dyDescent="0.2">
      <c r="AS12082" s="4" t="s">
        <v>10530</v>
      </c>
      <c r="AT12082" s="4" t="s">
        <v>10531</v>
      </c>
      <c r="AU12082" s="4" t="s">
        <v>456</v>
      </c>
      <c r="AV12082" s="4" t="s">
        <v>824</v>
      </c>
      <c r="AW12082" s="4" t="s">
        <v>1259</v>
      </c>
      <c r="AX12082" s="4"/>
      <c r="AY12082" s="4"/>
      <c r="AZ12082" s="4"/>
      <c r="BA12082" s="4"/>
      <c r="BB12082" s="4"/>
      <c r="BC12082" s="4">
        <v>40</v>
      </c>
    </row>
    <row r="12083" spans="45:55" x14ac:dyDescent="0.2">
      <c r="AS12083" s="4" t="s">
        <v>5929</v>
      </c>
      <c r="AT12083" s="4" t="s">
        <v>5930</v>
      </c>
      <c r="AU12083" s="4" t="s">
        <v>456</v>
      </c>
      <c r="AV12083" s="4" t="s">
        <v>796</v>
      </c>
      <c r="AW12083" s="4" t="s">
        <v>701</v>
      </c>
      <c r="AX12083" s="4"/>
      <c r="AY12083" s="4"/>
      <c r="AZ12083" s="4"/>
      <c r="BA12083" s="4"/>
      <c r="BB12083" s="4"/>
      <c r="BC12083" s="4">
        <v>40</v>
      </c>
    </row>
    <row r="12084" spans="45:55" x14ac:dyDescent="0.2">
      <c r="AS12084" s="4" t="s">
        <v>37990</v>
      </c>
      <c r="AT12084" s="4" t="s">
        <v>37991</v>
      </c>
      <c r="AU12084" s="4" t="s">
        <v>456</v>
      </c>
      <c r="AV12084" s="4" t="s">
        <v>35947</v>
      </c>
      <c r="AW12084" s="4" t="s">
        <v>1259</v>
      </c>
      <c r="AX12084" s="4"/>
      <c r="AY12084" s="4"/>
      <c r="AZ12084" s="4"/>
      <c r="BA12084" s="4"/>
      <c r="BB12084" s="4"/>
      <c r="BC12084" s="4">
        <v>40</v>
      </c>
    </row>
    <row r="12085" spans="45:55" x14ac:dyDescent="0.2">
      <c r="AS12085" s="4" t="s">
        <v>37992</v>
      </c>
      <c r="AT12085" s="4" t="s">
        <v>37993</v>
      </c>
      <c r="AU12085" s="4" t="s">
        <v>456</v>
      </c>
      <c r="AV12085" s="4" t="s">
        <v>35947</v>
      </c>
      <c r="AW12085" s="4" t="s">
        <v>1259</v>
      </c>
      <c r="AX12085" s="4"/>
      <c r="AY12085" s="4"/>
      <c r="AZ12085" s="4"/>
      <c r="BA12085" s="4"/>
      <c r="BB12085" s="4"/>
      <c r="BC12085" s="4">
        <v>40</v>
      </c>
    </row>
    <row r="12086" spans="45:55" x14ac:dyDescent="0.2">
      <c r="AS12086" s="4" t="s">
        <v>37994</v>
      </c>
      <c r="AT12086" s="4" t="s">
        <v>37995</v>
      </c>
      <c r="AU12086" s="4" t="s">
        <v>456</v>
      </c>
      <c r="AV12086" s="4" t="s">
        <v>35947</v>
      </c>
      <c r="AW12086" s="4" t="s">
        <v>1259</v>
      </c>
      <c r="AX12086" s="4"/>
      <c r="AY12086" s="4"/>
      <c r="AZ12086" s="4"/>
      <c r="BA12086" s="4"/>
      <c r="BB12086" s="4"/>
      <c r="BC12086" s="4">
        <v>40</v>
      </c>
    </row>
    <row r="12087" spans="45:55" x14ac:dyDescent="0.2">
      <c r="AS12087" s="4" t="s">
        <v>37996</v>
      </c>
      <c r="AT12087" s="4" t="s">
        <v>37997</v>
      </c>
      <c r="AU12087" s="4" t="s">
        <v>456</v>
      </c>
      <c r="AV12087" s="4" t="s">
        <v>35947</v>
      </c>
      <c r="AW12087" s="4" t="s">
        <v>1259</v>
      </c>
      <c r="AX12087" s="4"/>
      <c r="AY12087" s="4"/>
      <c r="AZ12087" s="4"/>
      <c r="BA12087" s="4"/>
      <c r="BB12087" s="4"/>
      <c r="BC12087" s="4">
        <v>40</v>
      </c>
    </row>
    <row r="12088" spans="45:55" x14ac:dyDescent="0.2">
      <c r="AS12088" s="4" t="s">
        <v>37998</v>
      </c>
      <c r="AT12088" s="4" t="s">
        <v>37999</v>
      </c>
      <c r="AU12088" s="4" t="s">
        <v>456</v>
      </c>
      <c r="AV12088" s="4" t="s">
        <v>35947</v>
      </c>
      <c r="AW12088" s="4" t="s">
        <v>1259</v>
      </c>
      <c r="AX12088" s="4"/>
      <c r="AY12088" s="4"/>
      <c r="AZ12088" s="4"/>
      <c r="BA12088" s="4"/>
      <c r="BB12088" s="4"/>
      <c r="BC12088" s="4">
        <v>40</v>
      </c>
    </row>
    <row r="12089" spans="45:55" x14ac:dyDescent="0.2">
      <c r="AS12089" s="4" t="s">
        <v>38000</v>
      </c>
      <c r="AT12089" s="4" t="s">
        <v>38001</v>
      </c>
      <c r="AU12089" s="4" t="s">
        <v>456</v>
      </c>
      <c r="AV12089" s="4" t="s">
        <v>35947</v>
      </c>
      <c r="AW12089" s="4" t="s">
        <v>1259</v>
      </c>
      <c r="AX12089" s="4"/>
      <c r="AY12089" s="4"/>
      <c r="AZ12089" s="4"/>
      <c r="BA12089" s="4"/>
      <c r="BB12089" s="4"/>
      <c r="BC12089" s="4">
        <v>40</v>
      </c>
    </row>
    <row r="12090" spans="45:55" x14ac:dyDescent="0.2">
      <c r="AS12090" s="4" t="s">
        <v>38002</v>
      </c>
      <c r="AT12090" s="4" t="s">
        <v>38003</v>
      </c>
      <c r="AU12090" s="4" t="s">
        <v>456</v>
      </c>
      <c r="AV12090" s="4" t="s">
        <v>35947</v>
      </c>
      <c r="AW12090" s="4" t="s">
        <v>1259</v>
      </c>
      <c r="AX12090" s="4"/>
      <c r="AY12090" s="4"/>
      <c r="AZ12090" s="4"/>
      <c r="BA12090" s="4"/>
      <c r="BB12090" s="4"/>
      <c r="BC12090" s="4">
        <v>40</v>
      </c>
    </row>
    <row r="12091" spans="45:55" x14ac:dyDescent="0.2">
      <c r="AS12091" s="4" t="s">
        <v>38004</v>
      </c>
      <c r="AT12091" s="4" t="s">
        <v>38005</v>
      </c>
      <c r="AU12091" s="4" t="s">
        <v>456</v>
      </c>
      <c r="AV12091" s="4" t="s">
        <v>35947</v>
      </c>
      <c r="AW12091" s="4" t="s">
        <v>1259</v>
      </c>
      <c r="AX12091" s="4"/>
      <c r="AY12091" s="4"/>
      <c r="AZ12091" s="4"/>
      <c r="BA12091" s="4"/>
      <c r="BB12091" s="4"/>
      <c r="BC12091" s="4">
        <v>40</v>
      </c>
    </row>
    <row r="12092" spans="45:55" x14ac:dyDescent="0.2">
      <c r="AS12092" s="4" t="s">
        <v>5931</v>
      </c>
      <c r="AT12092" s="4" t="s">
        <v>5932</v>
      </c>
      <c r="AU12092" s="4" t="s">
        <v>456</v>
      </c>
      <c r="AV12092" s="4" t="s">
        <v>796</v>
      </c>
      <c r="AW12092" s="4" t="s">
        <v>724</v>
      </c>
      <c r="AX12092" s="4"/>
      <c r="AY12092" s="4"/>
      <c r="AZ12092" s="4"/>
      <c r="BA12092" s="4"/>
      <c r="BB12092" s="4"/>
      <c r="BC12092" s="4">
        <v>40</v>
      </c>
    </row>
    <row r="12093" spans="45:55" x14ac:dyDescent="0.2">
      <c r="AS12093" s="4" t="s">
        <v>5933</v>
      </c>
      <c r="AT12093" s="4" t="s">
        <v>5934</v>
      </c>
      <c r="AU12093" s="4" t="s">
        <v>456</v>
      </c>
      <c r="AV12093" s="4" t="s">
        <v>796</v>
      </c>
      <c r="AW12093" s="4" t="s">
        <v>701</v>
      </c>
      <c r="AX12093" s="4"/>
      <c r="AY12093" s="4"/>
      <c r="AZ12093" s="4"/>
      <c r="BA12093" s="4"/>
      <c r="BB12093" s="4"/>
      <c r="BC12093" s="4">
        <v>40</v>
      </c>
    </row>
    <row r="12094" spans="45:55" x14ac:dyDescent="0.2">
      <c r="AS12094" s="4" t="s">
        <v>35570</v>
      </c>
      <c r="AT12094" s="4" t="s">
        <v>35571</v>
      </c>
      <c r="AU12094" s="4" t="s">
        <v>463</v>
      </c>
      <c r="AV12094" s="4" t="s">
        <v>797</v>
      </c>
      <c r="AW12094" s="4" t="s">
        <v>701</v>
      </c>
      <c r="AX12094" s="4"/>
      <c r="AY12094" s="4"/>
      <c r="AZ12094" s="4"/>
      <c r="BA12094" s="4"/>
      <c r="BB12094" s="4"/>
      <c r="BC12094" s="4">
        <v>40</v>
      </c>
    </row>
    <row r="12095" spans="45:55" x14ac:dyDescent="0.2">
      <c r="AS12095" s="4" t="s">
        <v>38006</v>
      </c>
      <c r="AT12095" s="4" t="s">
        <v>38007</v>
      </c>
      <c r="AU12095" s="4" t="s">
        <v>456</v>
      </c>
      <c r="AV12095" s="4" t="s">
        <v>35947</v>
      </c>
      <c r="AW12095" s="4" t="s">
        <v>1259</v>
      </c>
      <c r="AX12095" s="4"/>
      <c r="AY12095" s="4"/>
      <c r="AZ12095" s="4"/>
      <c r="BA12095" s="4"/>
      <c r="BB12095" s="4"/>
      <c r="BC12095" s="4">
        <v>40</v>
      </c>
    </row>
    <row r="12096" spans="45:55" x14ac:dyDescent="0.2">
      <c r="AS12096" s="4" t="s">
        <v>38008</v>
      </c>
      <c r="AT12096" s="4" t="s">
        <v>38009</v>
      </c>
      <c r="AU12096" s="4" t="s">
        <v>456</v>
      </c>
      <c r="AV12096" s="4" t="s">
        <v>35947</v>
      </c>
      <c r="AW12096" s="4" t="s">
        <v>1259</v>
      </c>
      <c r="AX12096" s="4"/>
      <c r="AY12096" s="4"/>
      <c r="AZ12096" s="4"/>
      <c r="BA12096" s="4"/>
      <c r="BB12096" s="4"/>
      <c r="BC12096" s="4">
        <v>40</v>
      </c>
    </row>
    <row r="12097" spans="45:55" x14ac:dyDescent="0.2">
      <c r="AS12097" s="4" t="s">
        <v>10532</v>
      </c>
      <c r="AT12097" s="4" t="s">
        <v>10533</v>
      </c>
      <c r="AU12097" s="4" t="s">
        <v>456</v>
      </c>
      <c r="AV12097" s="4" t="s">
        <v>824</v>
      </c>
      <c r="AW12097" s="4" t="s">
        <v>1259</v>
      </c>
      <c r="AX12097" s="4"/>
      <c r="AY12097" s="4"/>
      <c r="AZ12097" s="4"/>
      <c r="BA12097" s="4"/>
      <c r="BB12097" s="4"/>
      <c r="BC12097" s="4">
        <v>40</v>
      </c>
    </row>
    <row r="12098" spans="45:55" x14ac:dyDescent="0.2">
      <c r="AS12098" s="4" t="s">
        <v>10534</v>
      </c>
      <c r="AT12098" s="4" t="s">
        <v>10535</v>
      </c>
      <c r="AU12098" s="4" t="s">
        <v>456</v>
      </c>
      <c r="AV12098" s="4" t="s">
        <v>824</v>
      </c>
      <c r="AW12098" s="4" t="s">
        <v>1259</v>
      </c>
      <c r="AX12098" s="4"/>
      <c r="AY12098" s="4"/>
      <c r="AZ12098" s="4"/>
      <c r="BA12098" s="4"/>
      <c r="BB12098" s="4"/>
      <c r="BC12098" s="4">
        <v>40</v>
      </c>
    </row>
    <row r="12099" spans="45:55" x14ac:dyDescent="0.2">
      <c r="AS12099" s="4" t="s">
        <v>10536</v>
      </c>
      <c r="AT12099" s="4" t="s">
        <v>10537</v>
      </c>
      <c r="AU12099" s="4" t="s">
        <v>456</v>
      </c>
      <c r="AV12099" s="4" t="s">
        <v>824</v>
      </c>
      <c r="AW12099" s="4" t="s">
        <v>1259</v>
      </c>
      <c r="AX12099" s="4"/>
      <c r="AY12099" s="4"/>
      <c r="AZ12099" s="4"/>
      <c r="BA12099" s="4"/>
      <c r="BB12099" s="4"/>
      <c r="BC12099" s="4">
        <v>40</v>
      </c>
    </row>
    <row r="12100" spans="45:55" x14ac:dyDescent="0.2">
      <c r="AS12100" s="4" t="s">
        <v>10538</v>
      </c>
      <c r="AT12100" s="4" t="s">
        <v>10539</v>
      </c>
      <c r="AU12100" s="4" t="s">
        <v>456</v>
      </c>
      <c r="AV12100" s="4" t="s">
        <v>824</v>
      </c>
      <c r="AW12100" s="4" t="s">
        <v>1259</v>
      </c>
      <c r="AX12100" s="4"/>
      <c r="AY12100" s="4"/>
      <c r="AZ12100" s="4"/>
      <c r="BA12100" s="4"/>
      <c r="BB12100" s="4"/>
      <c r="BC12100" s="4">
        <v>40</v>
      </c>
    </row>
    <row r="12101" spans="45:55" x14ac:dyDescent="0.2">
      <c r="AS12101" s="4" t="s">
        <v>5935</v>
      </c>
      <c r="AT12101" s="4" t="s">
        <v>5936</v>
      </c>
      <c r="AU12101" s="4" t="s">
        <v>460</v>
      </c>
      <c r="AV12101" s="4" t="s">
        <v>824</v>
      </c>
      <c r="AW12101" s="4" t="s">
        <v>1259</v>
      </c>
      <c r="AX12101" s="4"/>
      <c r="AY12101" s="4"/>
      <c r="AZ12101" s="4"/>
      <c r="BA12101" s="4"/>
      <c r="BB12101" s="4"/>
      <c r="BC12101" s="4">
        <v>40</v>
      </c>
    </row>
    <row r="12102" spans="45:55" x14ac:dyDescent="0.2">
      <c r="AS12102" s="4" t="s">
        <v>8098</v>
      </c>
      <c r="AT12102" s="4" t="s">
        <v>8097</v>
      </c>
      <c r="AU12102" s="4" t="s">
        <v>456</v>
      </c>
      <c r="AV12102" s="4" t="s">
        <v>824</v>
      </c>
      <c r="AW12102" s="4" t="s">
        <v>1259</v>
      </c>
      <c r="AX12102" s="4"/>
      <c r="AY12102" s="4"/>
      <c r="AZ12102" s="4"/>
      <c r="BA12102" s="4"/>
      <c r="BB12102" s="4"/>
      <c r="BC12102" s="4">
        <v>40</v>
      </c>
    </row>
    <row r="12103" spans="45:55" x14ac:dyDescent="0.2">
      <c r="AS12103" s="4" t="s">
        <v>17127</v>
      </c>
      <c r="AT12103" s="4" t="s">
        <v>17128</v>
      </c>
      <c r="AU12103" s="4" t="s">
        <v>460</v>
      </c>
      <c r="AV12103" s="4" t="s">
        <v>824</v>
      </c>
      <c r="AW12103" s="4" t="s">
        <v>1259</v>
      </c>
      <c r="AX12103" s="4"/>
      <c r="AY12103" s="4"/>
      <c r="AZ12103" s="4"/>
      <c r="BA12103" s="4"/>
      <c r="BB12103" s="4"/>
      <c r="BC12103" s="4">
        <v>40</v>
      </c>
    </row>
    <row r="12104" spans="45:55" x14ac:dyDescent="0.2">
      <c r="AS12104" s="4" t="s">
        <v>17129</v>
      </c>
      <c r="AT12104" s="4" t="s">
        <v>17130</v>
      </c>
      <c r="AU12104" s="4" t="s">
        <v>460</v>
      </c>
      <c r="AV12104" s="4" t="s">
        <v>824</v>
      </c>
      <c r="AW12104" s="4" t="s">
        <v>1259</v>
      </c>
      <c r="AX12104" s="4"/>
      <c r="AY12104" s="4"/>
      <c r="AZ12104" s="4"/>
      <c r="BA12104" s="4"/>
      <c r="BB12104" s="4"/>
      <c r="BC12104" s="4">
        <v>40</v>
      </c>
    </row>
    <row r="12105" spans="45:55" x14ac:dyDescent="0.2">
      <c r="AS12105" s="4" t="s">
        <v>17131</v>
      </c>
      <c r="AT12105" s="4" t="s">
        <v>17132</v>
      </c>
      <c r="AU12105" s="4" t="s">
        <v>460</v>
      </c>
      <c r="AV12105" s="4" t="s">
        <v>824</v>
      </c>
      <c r="AW12105" s="4" t="s">
        <v>1259</v>
      </c>
      <c r="AX12105" s="4"/>
      <c r="AY12105" s="4"/>
      <c r="AZ12105" s="4"/>
      <c r="BA12105" s="4"/>
      <c r="BB12105" s="4"/>
      <c r="BC12105" s="4">
        <v>40</v>
      </c>
    </row>
    <row r="12106" spans="45:55" x14ac:dyDescent="0.2">
      <c r="AS12106" s="4" t="s">
        <v>17133</v>
      </c>
      <c r="AT12106" s="4" t="s">
        <v>17134</v>
      </c>
      <c r="AU12106" s="4" t="s">
        <v>460</v>
      </c>
      <c r="AV12106" s="4" t="s">
        <v>824</v>
      </c>
      <c r="AW12106" s="4" t="s">
        <v>1259</v>
      </c>
      <c r="AX12106" s="4"/>
      <c r="AY12106" s="4"/>
      <c r="AZ12106" s="4"/>
      <c r="BA12106" s="4"/>
      <c r="BB12106" s="4"/>
      <c r="BC12106" s="4">
        <v>40</v>
      </c>
    </row>
    <row r="12107" spans="45:55" x14ac:dyDescent="0.2">
      <c r="AS12107" s="4" t="s">
        <v>17135</v>
      </c>
      <c r="AT12107" s="4" t="s">
        <v>17136</v>
      </c>
      <c r="AU12107" s="4" t="s">
        <v>460</v>
      </c>
      <c r="AV12107" s="4" t="s">
        <v>824</v>
      </c>
      <c r="AW12107" s="4" t="s">
        <v>1259</v>
      </c>
      <c r="AX12107" s="4"/>
      <c r="AY12107" s="4"/>
      <c r="AZ12107" s="4"/>
      <c r="BA12107" s="4"/>
      <c r="BB12107" s="4"/>
      <c r="BC12107" s="4">
        <v>40</v>
      </c>
    </row>
    <row r="12108" spans="45:55" x14ac:dyDescent="0.2">
      <c r="AS12108" s="4" t="s">
        <v>17137</v>
      </c>
      <c r="AT12108" s="4" t="s">
        <v>17138</v>
      </c>
      <c r="AU12108" s="4" t="s">
        <v>460</v>
      </c>
      <c r="AV12108" s="4" t="s">
        <v>824</v>
      </c>
      <c r="AW12108" s="4" t="s">
        <v>1259</v>
      </c>
      <c r="AX12108" s="4"/>
      <c r="AY12108" s="4"/>
      <c r="AZ12108" s="4"/>
      <c r="BA12108" s="4"/>
      <c r="BB12108" s="4"/>
      <c r="BC12108" s="4">
        <v>40</v>
      </c>
    </row>
    <row r="12109" spans="45:55" x14ac:dyDescent="0.2">
      <c r="AS12109" s="4" t="s">
        <v>17139</v>
      </c>
      <c r="AT12109" s="4" t="s">
        <v>17140</v>
      </c>
      <c r="AU12109" s="4" t="s">
        <v>460</v>
      </c>
      <c r="AV12109" s="4" t="s">
        <v>824</v>
      </c>
      <c r="AW12109" s="4" t="s">
        <v>1259</v>
      </c>
      <c r="AX12109" s="4"/>
      <c r="AY12109" s="4"/>
      <c r="AZ12109" s="4"/>
      <c r="BA12109" s="4"/>
      <c r="BB12109" s="4"/>
      <c r="BC12109" s="4">
        <v>40</v>
      </c>
    </row>
    <row r="12110" spans="45:55" x14ac:dyDescent="0.2">
      <c r="AS12110" s="4" t="s">
        <v>17141</v>
      </c>
      <c r="AT12110" s="4" t="s">
        <v>17142</v>
      </c>
      <c r="AU12110" s="4" t="s">
        <v>460</v>
      </c>
      <c r="AV12110" s="4" t="s">
        <v>824</v>
      </c>
      <c r="AW12110" s="4" t="s">
        <v>1259</v>
      </c>
      <c r="AX12110" s="4"/>
      <c r="AY12110" s="4"/>
      <c r="AZ12110" s="4"/>
      <c r="BA12110" s="4"/>
      <c r="BB12110" s="4"/>
      <c r="BC12110" s="4">
        <v>40</v>
      </c>
    </row>
    <row r="12111" spans="45:55" x14ac:dyDescent="0.2">
      <c r="AS12111" s="4" t="s">
        <v>17143</v>
      </c>
      <c r="AT12111" s="4" t="s">
        <v>17144</v>
      </c>
      <c r="AU12111" s="4" t="s">
        <v>460</v>
      </c>
      <c r="AV12111" s="4" t="s">
        <v>824</v>
      </c>
      <c r="AW12111" s="4" t="s">
        <v>1259</v>
      </c>
      <c r="AX12111" s="4"/>
      <c r="AY12111" s="4"/>
      <c r="AZ12111" s="4"/>
      <c r="BA12111" s="4"/>
      <c r="BB12111" s="4"/>
      <c r="BC12111" s="4">
        <v>40</v>
      </c>
    </row>
    <row r="12112" spans="45:55" x14ac:dyDescent="0.2">
      <c r="AS12112" s="4" t="s">
        <v>17145</v>
      </c>
      <c r="AT12112" s="4" t="s">
        <v>17146</v>
      </c>
      <c r="AU12112" s="4" t="s">
        <v>460</v>
      </c>
      <c r="AV12112" s="4" t="s">
        <v>824</v>
      </c>
      <c r="AW12112" s="4" t="s">
        <v>1259</v>
      </c>
      <c r="AX12112" s="4"/>
      <c r="AY12112" s="4"/>
      <c r="AZ12112" s="4"/>
      <c r="BA12112" s="4"/>
      <c r="BB12112" s="4"/>
      <c r="BC12112" s="4">
        <v>40</v>
      </c>
    </row>
    <row r="12113" spans="45:55" x14ac:dyDescent="0.2">
      <c r="AS12113" s="4" t="s">
        <v>17147</v>
      </c>
      <c r="AT12113" s="4" t="s">
        <v>17148</v>
      </c>
      <c r="AU12113" s="4" t="s">
        <v>460</v>
      </c>
      <c r="AV12113" s="4" t="s">
        <v>824</v>
      </c>
      <c r="AW12113" s="4" t="s">
        <v>1259</v>
      </c>
      <c r="AX12113" s="4"/>
      <c r="AY12113" s="4"/>
      <c r="AZ12113" s="4"/>
      <c r="BA12113" s="4"/>
      <c r="BB12113" s="4"/>
      <c r="BC12113" s="4">
        <v>40</v>
      </c>
    </row>
    <row r="12114" spans="45:55" x14ac:dyDescent="0.2">
      <c r="AS12114" s="4" t="s">
        <v>17149</v>
      </c>
      <c r="AT12114" s="4" t="s">
        <v>17150</v>
      </c>
      <c r="AU12114" s="4" t="s">
        <v>460</v>
      </c>
      <c r="AV12114" s="4" t="s">
        <v>824</v>
      </c>
      <c r="AW12114" s="4" t="s">
        <v>1259</v>
      </c>
      <c r="AX12114" s="4"/>
      <c r="AY12114" s="4"/>
      <c r="AZ12114" s="4"/>
      <c r="BA12114" s="4"/>
      <c r="BB12114" s="4"/>
      <c r="BC12114" s="4">
        <v>40</v>
      </c>
    </row>
    <row r="12115" spans="45:55" x14ac:dyDescent="0.2">
      <c r="AS12115" s="4" t="s">
        <v>17151</v>
      </c>
      <c r="AT12115" s="4" t="s">
        <v>17152</v>
      </c>
      <c r="AU12115" s="4" t="s">
        <v>460</v>
      </c>
      <c r="AV12115" s="4" t="s">
        <v>824</v>
      </c>
      <c r="AW12115" s="4" t="s">
        <v>1259</v>
      </c>
      <c r="AX12115" s="4"/>
      <c r="AY12115" s="4"/>
      <c r="AZ12115" s="4"/>
      <c r="BA12115" s="4"/>
      <c r="BB12115" s="4"/>
      <c r="BC12115" s="4">
        <v>40</v>
      </c>
    </row>
    <row r="12116" spans="45:55" x14ac:dyDescent="0.2">
      <c r="AS12116" s="4" t="s">
        <v>17153</v>
      </c>
      <c r="AT12116" s="4" t="s">
        <v>17154</v>
      </c>
      <c r="AU12116" s="4" t="s">
        <v>460</v>
      </c>
      <c r="AV12116" s="4" t="s">
        <v>824</v>
      </c>
      <c r="AW12116" s="4" t="s">
        <v>1259</v>
      </c>
      <c r="AX12116" s="4"/>
      <c r="AY12116" s="4"/>
      <c r="AZ12116" s="4"/>
      <c r="BA12116" s="4"/>
      <c r="BB12116" s="4"/>
      <c r="BC12116" s="4">
        <v>40</v>
      </c>
    </row>
    <row r="12117" spans="45:55" x14ac:dyDescent="0.2">
      <c r="AS12117" s="4" t="s">
        <v>17155</v>
      </c>
      <c r="AT12117" s="4" t="s">
        <v>17156</v>
      </c>
      <c r="AU12117" s="4" t="s">
        <v>460</v>
      </c>
      <c r="AV12117" s="4" t="s">
        <v>824</v>
      </c>
      <c r="AW12117" s="4" t="s">
        <v>1259</v>
      </c>
      <c r="AX12117" s="4"/>
      <c r="AY12117" s="4"/>
      <c r="AZ12117" s="4"/>
      <c r="BA12117" s="4"/>
      <c r="BB12117" s="4"/>
      <c r="BC12117" s="4">
        <v>40</v>
      </c>
    </row>
    <row r="12118" spans="45:55" x14ac:dyDescent="0.2">
      <c r="AS12118" s="4" t="s">
        <v>17157</v>
      </c>
      <c r="AT12118" s="4" t="s">
        <v>17158</v>
      </c>
      <c r="AU12118" s="4" t="s">
        <v>460</v>
      </c>
      <c r="AV12118" s="4" t="s">
        <v>824</v>
      </c>
      <c r="AW12118" s="4" t="s">
        <v>1259</v>
      </c>
      <c r="AX12118" s="4"/>
      <c r="AY12118" s="4"/>
      <c r="AZ12118" s="4"/>
      <c r="BA12118" s="4"/>
      <c r="BB12118" s="4"/>
      <c r="BC12118" s="4">
        <v>40</v>
      </c>
    </row>
    <row r="12119" spans="45:55" x14ac:dyDescent="0.2">
      <c r="AS12119" s="4" t="s">
        <v>17159</v>
      </c>
      <c r="AT12119" s="4" t="s">
        <v>17160</v>
      </c>
      <c r="AU12119" s="4" t="s">
        <v>460</v>
      </c>
      <c r="AV12119" s="4" t="s">
        <v>824</v>
      </c>
      <c r="AW12119" s="4" t="s">
        <v>1259</v>
      </c>
      <c r="AX12119" s="4"/>
      <c r="AY12119" s="4"/>
      <c r="AZ12119" s="4"/>
      <c r="BA12119" s="4"/>
      <c r="BB12119" s="4"/>
      <c r="BC12119" s="4">
        <v>40</v>
      </c>
    </row>
    <row r="12120" spans="45:55" x14ac:dyDescent="0.2">
      <c r="AS12120" s="4" t="s">
        <v>17161</v>
      </c>
      <c r="AT12120" s="4" t="s">
        <v>17162</v>
      </c>
      <c r="AU12120" s="4" t="s">
        <v>460</v>
      </c>
      <c r="AV12120" s="4" t="s">
        <v>824</v>
      </c>
      <c r="AW12120" s="4" t="s">
        <v>1259</v>
      </c>
      <c r="AX12120" s="4"/>
      <c r="AY12120" s="4"/>
      <c r="AZ12120" s="4"/>
      <c r="BA12120" s="4"/>
      <c r="BB12120" s="4"/>
      <c r="BC12120" s="4">
        <v>40</v>
      </c>
    </row>
    <row r="12121" spans="45:55" x14ac:dyDescent="0.2">
      <c r="AS12121" s="4" t="s">
        <v>17163</v>
      </c>
      <c r="AT12121" s="4" t="s">
        <v>17164</v>
      </c>
      <c r="AU12121" s="4" t="s">
        <v>460</v>
      </c>
      <c r="AV12121" s="4" t="s">
        <v>824</v>
      </c>
      <c r="AW12121" s="4" t="s">
        <v>1259</v>
      </c>
      <c r="AX12121" s="4"/>
      <c r="AY12121" s="4"/>
      <c r="AZ12121" s="4"/>
      <c r="BA12121" s="4"/>
      <c r="BB12121" s="4"/>
      <c r="BC12121" s="4">
        <v>40</v>
      </c>
    </row>
    <row r="12122" spans="45:55" x14ac:dyDescent="0.2">
      <c r="AS12122" s="4" t="s">
        <v>17165</v>
      </c>
      <c r="AT12122" s="4" t="s">
        <v>17166</v>
      </c>
      <c r="AU12122" s="4" t="s">
        <v>460</v>
      </c>
      <c r="AV12122" s="4" t="s">
        <v>824</v>
      </c>
      <c r="AW12122" s="4" t="s">
        <v>1259</v>
      </c>
      <c r="AX12122" s="4"/>
      <c r="AY12122" s="4"/>
      <c r="AZ12122" s="4"/>
      <c r="BA12122" s="4"/>
      <c r="BB12122" s="4"/>
      <c r="BC12122" s="4">
        <v>40</v>
      </c>
    </row>
    <row r="12123" spans="45:55" x14ac:dyDescent="0.2">
      <c r="AS12123" s="4" t="s">
        <v>17167</v>
      </c>
      <c r="AT12123" s="4" t="s">
        <v>17168</v>
      </c>
      <c r="AU12123" s="4" t="s">
        <v>460</v>
      </c>
      <c r="AV12123" s="4" t="s">
        <v>824</v>
      </c>
      <c r="AW12123" s="4" t="s">
        <v>1259</v>
      </c>
      <c r="AX12123" s="4"/>
      <c r="AY12123" s="4"/>
      <c r="AZ12123" s="4"/>
      <c r="BA12123" s="4"/>
      <c r="BB12123" s="4"/>
      <c r="BC12123" s="4">
        <v>40</v>
      </c>
    </row>
    <row r="12124" spans="45:55" x14ac:dyDescent="0.2">
      <c r="AS12124" s="4" t="s">
        <v>17169</v>
      </c>
      <c r="AT12124" s="4" t="s">
        <v>17170</v>
      </c>
      <c r="AU12124" s="4" t="s">
        <v>460</v>
      </c>
      <c r="AV12124" s="4" t="s">
        <v>824</v>
      </c>
      <c r="AW12124" s="4" t="s">
        <v>1259</v>
      </c>
      <c r="AX12124" s="4"/>
      <c r="AY12124" s="4">
        <v>238082</v>
      </c>
      <c r="AZ12124" s="4">
        <v>461096</v>
      </c>
      <c r="BA12124" s="4" t="s">
        <v>30741</v>
      </c>
      <c r="BB12124" s="4" t="s">
        <v>30742</v>
      </c>
      <c r="BC12124" s="4">
        <v>40</v>
      </c>
    </row>
    <row r="12125" spans="45:55" x14ac:dyDescent="0.2">
      <c r="AS12125" s="4" t="s">
        <v>17171</v>
      </c>
      <c r="AT12125" s="4" t="s">
        <v>17172</v>
      </c>
      <c r="AU12125" s="4" t="s">
        <v>460</v>
      </c>
      <c r="AV12125" s="4" t="s">
        <v>824</v>
      </c>
      <c r="AW12125" s="4" t="s">
        <v>1259</v>
      </c>
      <c r="AX12125" s="4"/>
      <c r="AY12125" s="4"/>
      <c r="AZ12125" s="4"/>
      <c r="BA12125" s="4"/>
      <c r="BB12125" s="4"/>
      <c r="BC12125" s="4">
        <v>40</v>
      </c>
    </row>
    <row r="12126" spans="45:55" x14ac:dyDescent="0.2">
      <c r="AS12126" s="4" t="s">
        <v>17173</v>
      </c>
      <c r="AT12126" s="4" t="s">
        <v>17174</v>
      </c>
      <c r="AU12126" s="4" t="s">
        <v>460</v>
      </c>
      <c r="AV12126" s="4" t="s">
        <v>824</v>
      </c>
      <c r="AW12126" s="4" t="s">
        <v>1259</v>
      </c>
      <c r="AX12126" s="4"/>
      <c r="AY12126" s="4"/>
      <c r="AZ12126" s="4"/>
      <c r="BA12126" s="4"/>
      <c r="BB12126" s="4"/>
      <c r="BC12126" s="4">
        <v>40</v>
      </c>
    </row>
    <row r="12127" spans="45:55" x14ac:dyDescent="0.2">
      <c r="AS12127" s="4" t="s">
        <v>17175</v>
      </c>
      <c r="AT12127" s="4" t="s">
        <v>17176</v>
      </c>
      <c r="AU12127" s="4" t="s">
        <v>460</v>
      </c>
      <c r="AV12127" s="4" t="s">
        <v>824</v>
      </c>
      <c r="AW12127" s="4" t="s">
        <v>1259</v>
      </c>
      <c r="AX12127" s="4"/>
      <c r="AY12127" s="4"/>
      <c r="AZ12127" s="4"/>
      <c r="BA12127" s="4"/>
      <c r="BB12127" s="4"/>
      <c r="BC12127" s="4">
        <v>40</v>
      </c>
    </row>
    <row r="12128" spans="45:55" x14ac:dyDescent="0.2">
      <c r="AS12128" s="4" t="s">
        <v>17177</v>
      </c>
      <c r="AT12128" s="4" t="s">
        <v>17178</v>
      </c>
      <c r="AU12128" s="4" t="s">
        <v>460</v>
      </c>
      <c r="AV12128" s="4" t="s">
        <v>824</v>
      </c>
      <c r="AW12128" s="4" t="s">
        <v>1259</v>
      </c>
      <c r="AX12128" s="4"/>
      <c r="AY12128" s="4"/>
      <c r="AZ12128" s="4"/>
      <c r="BA12128" s="4"/>
      <c r="BB12128" s="4"/>
      <c r="BC12128" s="4">
        <v>40</v>
      </c>
    </row>
    <row r="12129" spans="45:55" x14ac:dyDescent="0.2">
      <c r="AS12129" s="4" t="s">
        <v>17179</v>
      </c>
      <c r="AT12129" s="4" t="s">
        <v>17180</v>
      </c>
      <c r="AU12129" s="4" t="s">
        <v>460</v>
      </c>
      <c r="AV12129" s="4" t="s">
        <v>824</v>
      </c>
      <c r="AW12129" s="4" t="s">
        <v>1259</v>
      </c>
      <c r="AX12129" s="4"/>
      <c r="AY12129" s="4"/>
      <c r="AZ12129" s="4"/>
      <c r="BA12129" s="4"/>
      <c r="BB12129" s="4"/>
      <c r="BC12129" s="4">
        <v>40</v>
      </c>
    </row>
    <row r="12130" spans="45:55" x14ac:dyDescent="0.2">
      <c r="AS12130" s="4" t="s">
        <v>17181</v>
      </c>
      <c r="AT12130" s="4" t="s">
        <v>17182</v>
      </c>
      <c r="AU12130" s="4" t="s">
        <v>460</v>
      </c>
      <c r="AV12130" s="4" t="s">
        <v>824</v>
      </c>
      <c r="AW12130" s="4" t="s">
        <v>1259</v>
      </c>
      <c r="AX12130" s="4"/>
      <c r="AY12130" s="4"/>
      <c r="AZ12130" s="4"/>
      <c r="BA12130" s="4"/>
      <c r="BB12130" s="4"/>
      <c r="BC12130" s="4">
        <v>40</v>
      </c>
    </row>
    <row r="12131" spans="45:55" x14ac:dyDescent="0.2">
      <c r="AS12131" s="4" t="s">
        <v>17183</v>
      </c>
      <c r="AT12131" s="4" t="s">
        <v>17184</v>
      </c>
      <c r="AU12131" s="4" t="s">
        <v>460</v>
      </c>
      <c r="AV12131" s="4" t="s">
        <v>824</v>
      </c>
      <c r="AW12131" s="4" t="s">
        <v>1259</v>
      </c>
      <c r="AX12131" s="4"/>
      <c r="AY12131" s="4"/>
      <c r="AZ12131" s="4"/>
      <c r="BA12131" s="4"/>
      <c r="BB12131" s="4"/>
      <c r="BC12131" s="4">
        <v>40</v>
      </c>
    </row>
    <row r="12132" spans="45:55" x14ac:dyDescent="0.2">
      <c r="AS12132" s="4" t="s">
        <v>17185</v>
      </c>
      <c r="AT12132" s="4" t="s">
        <v>17186</v>
      </c>
      <c r="AU12132" s="4" t="s">
        <v>460</v>
      </c>
      <c r="AV12132" s="4" t="s">
        <v>824</v>
      </c>
      <c r="AW12132" s="4" t="s">
        <v>1259</v>
      </c>
      <c r="AX12132" s="4"/>
      <c r="AY12132" s="4"/>
      <c r="AZ12132" s="4"/>
      <c r="BA12132" s="4"/>
      <c r="BB12132" s="4"/>
      <c r="BC12132" s="4">
        <v>40</v>
      </c>
    </row>
    <row r="12133" spans="45:55" x14ac:dyDescent="0.2">
      <c r="AS12133" s="4" t="s">
        <v>17187</v>
      </c>
      <c r="AT12133" s="4" t="s">
        <v>17188</v>
      </c>
      <c r="AU12133" s="4" t="s">
        <v>460</v>
      </c>
      <c r="AV12133" s="4" t="s">
        <v>824</v>
      </c>
      <c r="AW12133" s="4" t="s">
        <v>1259</v>
      </c>
      <c r="AX12133" s="4"/>
      <c r="AY12133" s="4"/>
      <c r="AZ12133" s="4"/>
      <c r="BA12133" s="4"/>
      <c r="BB12133" s="4"/>
      <c r="BC12133" s="4">
        <v>40</v>
      </c>
    </row>
    <row r="12134" spans="45:55" x14ac:dyDescent="0.2">
      <c r="AS12134" s="4" t="s">
        <v>17189</v>
      </c>
      <c r="AT12134" s="4" t="s">
        <v>17190</v>
      </c>
      <c r="AU12134" s="4" t="s">
        <v>460</v>
      </c>
      <c r="AV12134" s="4" t="s">
        <v>824</v>
      </c>
      <c r="AW12134" s="4" t="s">
        <v>1259</v>
      </c>
      <c r="AX12134" s="4"/>
      <c r="AY12134" s="4"/>
      <c r="AZ12134" s="4"/>
      <c r="BA12134" s="4"/>
      <c r="BB12134" s="4"/>
      <c r="BC12134" s="4">
        <v>40</v>
      </c>
    </row>
    <row r="12135" spans="45:55" x14ac:dyDescent="0.2">
      <c r="AS12135" s="4" t="s">
        <v>17191</v>
      </c>
      <c r="AT12135" s="4" t="s">
        <v>17192</v>
      </c>
      <c r="AU12135" s="4" t="s">
        <v>460</v>
      </c>
      <c r="AV12135" s="4" t="s">
        <v>824</v>
      </c>
      <c r="AW12135" s="4" t="s">
        <v>1259</v>
      </c>
      <c r="AX12135" s="4"/>
      <c r="AY12135" s="4"/>
      <c r="AZ12135" s="4"/>
      <c r="BA12135" s="4"/>
      <c r="BB12135" s="4"/>
      <c r="BC12135" s="4">
        <v>40</v>
      </c>
    </row>
    <row r="12136" spans="45:55" x14ac:dyDescent="0.2">
      <c r="AS12136" s="4" t="s">
        <v>17193</v>
      </c>
      <c r="AT12136" s="4" t="s">
        <v>17194</v>
      </c>
      <c r="AU12136" s="4" t="s">
        <v>460</v>
      </c>
      <c r="AV12136" s="4" t="s">
        <v>824</v>
      </c>
      <c r="AW12136" s="4" t="s">
        <v>1259</v>
      </c>
      <c r="AX12136" s="4"/>
      <c r="AY12136" s="4"/>
      <c r="AZ12136" s="4"/>
      <c r="BA12136" s="4"/>
      <c r="BB12136" s="4"/>
      <c r="BC12136" s="4">
        <v>40</v>
      </c>
    </row>
    <row r="12137" spans="45:55" x14ac:dyDescent="0.2">
      <c r="AS12137" s="4" t="s">
        <v>17195</v>
      </c>
      <c r="AT12137" s="4" t="s">
        <v>17196</v>
      </c>
      <c r="AU12137" s="4" t="s">
        <v>460</v>
      </c>
      <c r="AV12137" s="4" t="s">
        <v>824</v>
      </c>
      <c r="AW12137" s="4" t="s">
        <v>1259</v>
      </c>
      <c r="AX12137" s="4"/>
      <c r="AY12137" s="4"/>
      <c r="AZ12137" s="4"/>
      <c r="BA12137" s="4"/>
      <c r="BB12137" s="4"/>
      <c r="BC12137" s="4">
        <v>40</v>
      </c>
    </row>
    <row r="12138" spans="45:55" x14ac:dyDescent="0.2">
      <c r="AS12138" s="4" t="s">
        <v>17197</v>
      </c>
      <c r="AT12138" s="4" t="s">
        <v>17198</v>
      </c>
      <c r="AU12138" s="4" t="s">
        <v>460</v>
      </c>
      <c r="AV12138" s="4" t="s">
        <v>824</v>
      </c>
      <c r="AW12138" s="4" t="s">
        <v>1259</v>
      </c>
      <c r="AX12138" s="4"/>
      <c r="AY12138" s="4"/>
      <c r="AZ12138" s="4"/>
      <c r="BA12138" s="4"/>
      <c r="BB12138" s="4"/>
      <c r="BC12138" s="4">
        <v>40</v>
      </c>
    </row>
    <row r="12139" spans="45:55" x14ac:dyDescent="0.2">
      <c r="AS12139" s="4" t="s">
        <v>17199</v>
      </c>
      <c r="AT12139" s="4" t="s">
        <v>17200</v>
      </c>
      <c r="AU12139" s="4" t="s">
        <v>460</v>
      </c>
      <c r="AV12139" s="4" t="s">
        <v>824</v>
      </c>
      <c r="AW12139" s="4" t="s">
        <v>1259</v>
      </c>
      <c r="AX12139" s="4"/>
      <c r="AY12139" s="4"/>
      <c r="AZ12139" s="4"/>
      <c r="BA12139" s="4"/>
      <c r="BB12139" s="4"/>
      <c r="BC12139" s="4">
        <v>40</v>
      </c>
    </row>
    <row r="12140" spans="45:55" x14ac:dyDescent="0.2">
      <c r="AS12140" s="4" t="s">
        <v>17201</v>
      </c>
      <c r="AT12140" s="4" t="s">
        <v>17202</v>
      </c>
      <c r="AU12140" s="4" t="s">
        <v>460</v>
      </c>
      <c r="AV12140" s="4" t="s">
        <v>824</v>
      </c>
      <c r="AW12140" s="4" t="s">
        <v>1259</v>
      </c>
      <c r="AX12140" s="4"/>
      <c r="AY12140" s="4"/>
      <c r="AZ12140" s="4"/>
      <c r="BA12140" s="4"/>
      <c r="BB12140" s="4"/>
      <c r="BC12140" s="4">
        <v>40</v>
      </c>
    </row>
    <row r="12141" spans="45:55" x14ac:dyDescent="0.2">
      <c r="AS12141" s="4" t="s">
        <v>17203</v>
      </c>
      <c r="AT12141" s="4" t="s">
        <v>17204</v>
      </c>
      <c r="AU12141" s="4" t="s">
        <v>460</v>
      </c>
      <c r="AV12141" s="4" t="s">
        <v>824</v>
      </c>
      <c r="AW12141" s="4" t="s">
        <v>1259</v>
      </c>
      <c r="AX12141" s="4"/>
      <c r="AY12141" s="4"/>
      <c r="AZ12141" s="4"/>
      <c r="BA12141" s="4"/>
      <c r="BB12141" s="4"/>
      <c r="BC12141" s="4">
        <v>40</v>
      </c>
    </row>
    <row r="12142" spans="45:55" x14ac:dyDescent="0.2">
      <c r="AS12142" s="4" t="s">
        <v>17205</v>
      </c>
      <c r="AT12142" s="4" t="s">
        <v>17206</v>
      </c>
      <c r="AU12142" s="4" t="s">
        <v>460</v>
      </c>
      <c r="AV12142" s="4" t="s">
        <v>824</v>
      </c>
      <c r="AW12142" s="4" t="s">
        <v>1259</v>
      </c>
      <c r="AX12142" s="4"/>
      <c r="AY12142" s="4"/>
      <c r="AZ12142" s="4"/>
      <c r="BA12142" s="4"/>
      <c r="BB12142" s="4"/>
      <c r="BC12142" s="4">
        <v>40</v>
      </c>
    </row>
    <row r="12143" spans="45:55" x14ac:dyDescent="0.2">
      <c r="AS12143" s="4" t="s">
        <v>17207</v>
      </c>
      <c r="AT12143" s="4" t="s">
        <v>17208</v>
      </c>
      <c r="AU12143" s="4" t="s">
        <v>460</v>
      </c>
      <c r="AV12143" s="4" t="s">
        <v>824</v>
      </c>
      <c r="AW12143" s="4" t="s">
        <v>1259</v>
      </c>
      <c r="AX12143" s="4"/>
      <c r="AY12143" s="4"/>
      <c r="AZ12143" s="4"/>
      <c r="BA12143" s="4"/>
      <c r="BB12143" s="4"/>
      <c r="BC12143" s="4">
        <v>40</v>
      </c>
    </row>
    <row r="12144" spans="45:55" x14ac:dyDescent="0.2">
      <c r="AS12144" s="4" t="s">
        <v>17209</v>
      </c>
      <c r="AT12144" s="4" t="s">
        <v>17210</v>
      </c>
      <c r="AU12144" s="4" t="s">
        <v>460</v>
      </c>
      <c r="AV12144" s="4" t="s">
        <v>824</v>
      </c>
      <c r="AW12144" s="4" t="s">
        <v>1259</v>
      </c>
      <c r="AX12144" s="4"/>
      <c r="AY12144" s="4"/>
      <c r="AZ12144" s="4"/>
      <c r="BA12144" s="4"/>
      <c r="BB12144" s="4"/>
      <c r="BC12144" s="4">
        <v>40</v>
      </c>
    </row>
    <row r="12145" spans="45:55" x14ac:dyDescent="0.2">
      <c r="AS12145" s="4" t="s">
        <v>17211</v>
      </c>
      <c r="AT12145" s="4" t="s">
        <v>17212</v>
      </c>
      <c r="AU12145" s="4" t="s">
        <v>460</v>
      </c>
      <c r="AV12145" s="4" t="s">
        <v>824</v>
      </c>
      <c r="AW12145" s="4" t="s">
        <v>1259</v>
      </c>
      <c r="AX12145" s="4"/>
      <c r="AY12145" s="4"/>
      <c r="AZ12145" s="4"/>
      <c r="BA12145" s="4"/>
      <c r="BB12145" s="4"/>
      <c r="BC12145" s="4">
        <v>40</v>
      </c>
    </row>
    <row r="12146" spans="45:55" x14ac:dyDescent="0.2">
      <c r="AS12146" s="4" t="s">
        <v>17213</v>
      </c>
      <c r="AT12146" s="4" t="s">
        <v>17214</v>
      </c>
      <c r="AU12146" s="4" t="s">
        <v>460</v>
      </c>
      <c r="AV12146" s="4" t="s">
        <v>824</v>
      </c>
      <c r="AW12146" s="4" t="s">
        <v>1259</v>
      </c>
      <c r="AX12146" s="4"/>
      <c r="AY12146" s="4"/>
      <c r="AZ12146" s="4"/>
      <c r="BA12146" s="4"/>
      <c r="BB12146" s="4"/>
      <c r="BC12146" s="4">
        <v>40</v>
      </c>
    </row>
    <row r="12147" spans="45:55" x14ac:dyDescent="0.2">
      <c r="AS12147" s="4" t="s">
        <v>17215</v>
      </c>
      <c r="AT12147" s="4" t="s">
        <v>17216</v>
      </c>
      <c r="AU12147" s="4" t="s">
        <v>460</v>
      </c>
      <c r="AV12147" s="4" t="s">
        <v>824</v>
      </c>
      <c r="AW12147" s="4" t="s">
        <v>1259</v>
      </c>
      <c r="AX12147" s="4"/>
      <c r="AY12147" s="4"/>
      <c r="AZ12147" s="4"/>
      <c r="BA12147" s="4"/>
      <c r="BB12147" s="4"/>
      <c r="BC12147" s="4">
        <v>40</v>
      </c>
    </row>
    <row r="12148" spans="45:55" x14ac:dyDescent="0.2">
      <c r="AS12148" s="4" t="s">
        <v>17217</v>
      </c>
      <c r="AT12148" s="4" t="s">
        <v>17218</v>
      </c>
      <c r="AU12148" s="4" t="s">
        <v>460</v>
      </c>
      <c r="AV12148" s="4" t="s">
        <v>824</v>
      </c>
      <c r="AW12148" s="4" t="s">
        <v>1259</v>
      </c>
      <c r="AX12148" s="4"/>
      <c r="AY12148" s="4"/>
      <c r="AZ12148" s="4"/>
      <c r="BA12148" s="4"/>
      <c r="BB12148" s="4"/>
      <c r="BC12148" s="4">
        <v>40</v>
      </c>
    </row>
    <row r="12149" spans="45:55" x14ac:dyDescent="0.2">
      <c r="AS12149" s="4" t="s">
        <v>17219</v>
      </c>
      <c r="AT12149" s="4" t="s">
        <v>17220</v>
      </c>
      <c r="AU12149" s="4" t="s">
        <v>460</v>
      </c>
      <c r="AV12149" s="4" t="s">
        <v>824</v>
      </c>
      <c r="AW12149" s="4" t="s">
        <v>1259</v>
      </c>
      <c r="AX12149" s="4"/>
      <c r="AY12149" s="4"/>
      <c r="AZ12149" s="4"/>
      <c r="BA12149" s="4"/>
      <c r="BB12149" s="4"/>
      <c r="BC12149" s="4">
        <v>40</v>
      </c>
    </row>
    <row r="12150" spans="45:55" x14ac:dyDescent="0.2">
      <c r="AS12150" s="4" t="s">
        <v>17221</v>
      </c>
      <c r="AT12150" s="4" t="s">
        <v>17222</v>
      </c>
      <c r="AU12150" s="4" t="s">
        <v>460</v>
      </c>
      <c r="AV12150" s="4" t="s">
        <v>824</v>
      </c>
      <c r="AW12150" s="4" t="s">
        <v>1259</v>
      </c>
      <c r="AX12150" s="4"/>
      <c r="AY12150" s="4"/>
      <c r="AZ12150" s="4"/>
      <c r="BA12150" s="4"/>
      <c r="BB12150" s="4"/>
      <c r="BC12150" s="4">
        <v>40</v>
      </c>
    </row>
    <row r="12151" spans="45:55" x14ac:dyDescent="0.2">
      <c r="AS12151" s="4" t="s">
        <v>17223</v>
      </c>
      <c r="AT12151" s="4" t="s">
        <v>17224</v>
      </c>
      <c r="AU12151" s="4" t="s">
        <v>460</v>
      </c>
      <c r="AV12151" s="4" t="s">
        <v>824</v>
      </c>
      <c r="AW12151" s="4" t="s">
        <v>1259</v>
      </c>
      <c r="AX12151" s="4"/>
      <c r="AY12151" s="4"/>
      <c r="AZ12151" s="4"/>
      <c r="BA12151" s="4"/>
      <c r="BB12151" s="4"/>
      <c r="BC12151" s="4">
        <v>40</v>
      </c>
    </row>
    <row r="12152" spans="45:55" x14ac:dyDescent="0.2">
      <c r="AS12152" s="4" t="s">
        <v>17225</v>
      </c>
      <c r="AT12152" s="4" t="s">
        <v>17226</v>
      </c>
      <c r="AU12152" s="4" t="s">
        <v>460</v>
      </c>
      <c r="AV12152" s="4" t="s">
        <v>824</v>
      </c>
      <c r="AW12152" s="4" t="s">
        <v>1259</v>
      </c>
      <c r="AX12152" s="4"/>
      <c r="AY12152" s="4"/>
      <c r="AZ12152" s="4"/>
      <c r="BA12152" s="4"/>
      <c r="BB12152" s="4"/>
      <c r="BC12152" s="4">
        <v>40</v>
      </c>
    </row>
    <row r="12153" spans="45:55" x14ac:dyDescent="0.2">
      <c r="AS12153" s="4" t="s">
        <v>21446</v>
      </c>
      <c r="AT12153" s="4" t="s">
        <v>21447</v>
      </c>
      <c r="AU12153" s="4" t="s">
        <v>460</v>
      </c>
      <c r="AV12153" s="4" t="s">
        <v>824</v>
      </c>
      <c r="AW12153" s="4" t="s">
        <v>1259</v>
      </c>
      <c r="AX12153" s="4"/>
      <c r="AY12153" s="4">
        <v>247168</v>
      </c>
      <c r="AZ12153" s="4">
        <v>444327</v>
      </c>
      <c r="BA12153" s="4" t="s">
        <v>30743</v>
      </c>
      <c r="BB12153" s="4" t="s">
        <v>30619</v>
      </c>
      <c r="BC12153" s="4">
        <v>40</v>
      </c>
    </row>
    <row r="12154" spans="45:55" x14ac:dyDescent="0.2">
      <c r="AS12154" s="4" t="s">
        <v>21448</v>
      </c>
      <c r="AT12154" s="4" t="s">
        <v>21449</v>
      </c>
      <c r="AU12154" s="4" t="s">
        <v>460</v>
      </c>
      <c r="AV12154" s="4" t="s">
        <v>824</v>
      </c>
      <c r="AW12154" s="4" t="s">
        <v>1259</v>
      </c>
      <c r="AX12154" s="4"/>
      <c r="AY12154" s="4">
        <v>247138</v>
      </c>
      <c r="AZ12154" s="4">
        <v>444252</v>
      </c>
      <c r="BA12154" s="4" t="s">
        <v>30744</v>
      </c>
      <c r="BB12154" s="4" t="s">
        <v>30745</v>
      </c>
      <c r="BC12154" s="4">
        <v>40</v>
      </c>
    </row>
    <row r="12155" spans="45:55" x14ac:dyDescent="0.2">
      <c r="AS12155" s="4" t="s">
        <v>21450</v>
      </c>
      <c r="AT12155" s="4" t="s">
        <v>21451</v>
      </c>
      <c r="AU12155" s="4" t="s">
        <v>460</v>
      </c>
      <c r="AV12155" s="4" t="s">
        <v>824</v>
      </c>
      <c r="AW12155" s="4" t="s">
        <v>1259</v>
      </c>
      <c r="AX12155" s="4"/>
      <c r="AY12155" s="4">
        <v>247409</v>
      </c>
      <c r="AZ12155" s="4">
        <v>456694</v>
      </c>
      <c r="BA12155" s="4" t="s">
        <v>30746</v>
      </c>
      <c r="BB12155" s="4" t="s">
        <v>30747</v>
      </c>
      <c r="BC12155" s="4">
        <v>40</v>
      </c>
    </row>
    <row r="12156" spans="45:55" x14ac:dyDescent="0.2">
      <c r="AS12156" s="4" t="s">
        <v>21783</v>
      </c>
      <c r="AT12156" s="4" t="s">
        <v>21784</v>
      </c>
      <c r="AU12156" s="4" t="s">
        <v>460</v>
      </c>
      <c r="AV12156" s="4" t="s">
        <v>824</v>
      </c>
      <c r="AW12156" s="4" t="s">
        <v>1259</v>
      </c>
      <c r="AX12156" s="4"/>
      <c r="AY12156" s="4"/>
      <c r="AZ12156" s="4"/>
      <c r="BA12156" s="4"/>
      <c r="BB12156" s="4"/>
      <c r="BC12156" s="4">
        <v>40</v>
      </c>
    </row>
    <row r="12157" spans="45:55" x14ac:dyDescent="0.2">
      <c r="AS12157" s="4" t="s">
        <v>21785</v>
      </c>
      <c r="AT12157" s="4" t="s">
        <v>21786</v>
      </c>
      <c r="AU12157" s="4" t="s">
        <v>460</v>
      </c>
      <c r="AV12157" s="4" t="s">
        <v>824</v>
      </c>
      <c r="AW12157" s="4" t="s">
        <v>1259</v>
      </c>
      <c r="AX12157" s="4"/>
      <c r="AY12157" s="4"/>
      <c r="AZ12157" s="4"/>
      <c r="BA12157" s="4"/>
      <c r="BB12157" s="4"/>
      <c r="BC12157" s="4">
        <v>40</v>
      </c>
    </row>
    <row r="12158" spans="45:55" x14ac:dyDescent="0.2">
      <c r="AS12158" s="4" t="s">
        <v>31489</v>
      </c>
      <c r="AT12158" s="4" t="s">
        <v>31490</v>
      </c>
      <c r="AU12158" s="4" t="s">
        <v>460</v>
      </c>
      <c r="AV12158" s="4" t="s">
        <v>824</v>
      </c>
      <c r="AW12158" s="4" t="s">
        <v>1259</v>
      </c>
      <c r="AX12158" s="4"/>
      <c r="AY12158" s="4"/>
      <c r="AZ12158" s="4"/>
      <c r="BA12158" s="4"/>
      <c r="BB12158" s="4"/>
      <c r="BC12158" s="4">
        <v>40</v>
      </c>
    </row>
    <row r="12159" spans="45:55" x14ac:dyDescent="0.2">
      <c r="AS12159" s="4" t="s">
        <v>31813</v>
      </c>
      <c r="AT12159" s="4" t="s">
        <v>31814</v>
      </c>
      <c r="AU12159" s="4" t="s">
        <v>460</v>
      </c>
      <c r="AV12159" s="4" t="s">
        <v>824</v>
      </c>
      <c r="AW12159" s="4" t="s">
        <v>1259</v>
      </c>
      <c r="AX12159" s="4"/>
      <c r="AY12159" s="4"/>
      <c r="AZ12159" s="4"/>
      <c r="BA12159" s="4"/>
      <c r="BB12159" s="4"/>
      <c r="BC12159" s="4">
        <v>40</v>
      </c>
    </row>
    <row r="12160" spans="45:55" x14ac:dyDescent="0.2">
      <c r="AS12160" s="4" t="s">
        <v>31491</v>
      </c>
      <c r="AT12160" s="4" t="s">
        <v>31492</v>
      </c>
      <c r="AU12160" s="4" t="s">
        <v>460</v>
      </c>
      <c r="AV12160" s="4" t="s">
        <v>824</v>
      </c>
      <c r="AW12160" s="4" t="s">
        <v>1259</v>
      </c>
      <c r="AX12160" s="4"/>
      <c r="AY12160" s="4"/>
      <c r="AZ12160" s="4"/>
      <c r="BA12160" s="4"/>
      <c r="BB12160" s="4"/>
      <c r="BC12160" s="4">
        <v>40</v>
      </c>
    </row>
    <row r="12161" spans="45:55" x14ac:dyDescent="0.2">
      <c r="AS12161" s="4" t="s">
        <v>31493</v>
      </c>
      <c r="AT12161" s="4" t="s">
        <v>31494</v>
      </c>
      <c r="AU12161" s="4" t="s">
        <v>460</v>
      </c>
      <c r="AV12161" s="4" t="s">
        <v>824</v>
      </c>
      <c r="AW12161" s="4" t="s">
        <v>1259</v>
      </c>
      <c r="AX12161" s="4"/>
      <c r="AY12161" s="4"/>
      <c r="AZ12161" s="4"/>
      <c r="BA12161" s="4"/>
      <c r="BB12161" s="4"/>
      <c r="BC12161" s="4">
        <v>40</v>
      </c>
    </row>
    <row r="12162" spans="45:55" x14ac:dyDescent="0.2">
      <c r="AS12162" s="4" t="s">
        <v>31495</v>
      </c>
      <c r="AT12162" s="4" t="s">
        <v>31496</v>
      </c>
      <c r="AU12162" s="4" t="s">
        <v>460</v>
      </c>
      <c r="AV12162" s="4" t="s">
        <v>824</v>
      </c>
      <c r="AW12162" s="4" t="s">
        <v>1259</v>
      </c>
      <c r="AX12162" s="4"/>
      <c r="AY12162" s="4"/>
      <c r="AZ12162" s="4"/>
      <c r="BA12162" s="4"/>
      <c r="BB12162" s="4"/>
      <c r="BC12162" s="4">
        <v>40</v>
      </c>
    </row>
    <row r="12163" spans="45:55" x14ac:dyDescent="0.2">
      <c r="AS12163" s="4" t="s">
        <v>31497</v>
      </c>
      <c r="AT12163" s="4" t="s">
        <v>31498</v>
      </c>
      <c r="AU12163" s="4" t="s">
        <v>460</v>
      </c>
      <c r="AV12163" s="4" t="s">
        <v>824</v>
      </c>
      <c r="AW12163" s="4" t="s">
        <v>1259</v>
      </c>
      <c r="AX12163" s="4"/>
      <c r="AY12163" s="4"/>
      <c r="AZ12163" s="4"/>
      <c r="BA12163" s="4"/>
      <c r="BB12163" s="4"/>
      <c r="BC12163" s="4">
        <v>40</v>
      </c>
    </row>
    <row r="12164" spans="45:55" x14ac:dyDescent="0.2">
      <c r="AS12164" s="4" t="s">
        <v>31499</v>
      </c>
      <c r="AT12164" s="4" t="s">
        <v>31500</v>
      </c>
      <c r="AU12164" s="4" t="s">
        <v>460</v>
      </c>
      <c r="AV12164" s="4" t="s">
        <v>824</v>
      </c>
      <c r="AW12164" s="4" t="s">
        <v>1259</v>
      </c>
      <c r="AX12164" s="4"/>
      <c r="AY12164" s="4"/>
      <c r="AZ12164" s="4"/>
      <c r="BA12164" s="4"/>
      <c r="BB12164" s="4"/>
      <c r="BC12164" s="4">
        <v>40</v>
      </c>
    </row>
    <row r="12165" spans="45:55" x14ac:dyDescent="0.2">
      <c r="AS12165" s="4" t="s">
        <v>31501</v>
      </c>
      <c r="AT12165" s="4" t="s">
        <v>31502</v>
      </c>
      <c r="AU12165" s="4" t="s">
        <v>460</v>
      </c>
      <c r="AV12165" s="4" t="s">
        <v>824</v>
      </c>
      <c r="AW12165" s="4" t="s">
        <v>1259</v>
      </c>
      <c r="AX12165" s="4"/>
      <c r="AY12165" s="4"/>
      <c r="AZ12165" s="4"/>
      <c r="BA12165" s="4"/>
      <c r="BB12165" s="4"/>
      <c r="BC12165" s="4">
        <v>40</v>
      </c>
    </row>
    <row r="12166" spans="45:55" x14ac:dyDescent="0.2">
      <c r="AS12166" s="4" t="s">
        <v>31503</v>
      </c>
      <c r="AT12166" s="4" t="s">
        <v>31504</v>
      </c>
      <c r="AU12166" s="4" t="s">
        <v>460</v>
      </c>
      <c r="AV12166" s="4" t="s">
        <v>824</v>
      </c>
      <c r="AW12166" s="4" t="s">
        <v>1259</v>
      </c>
      <c r="AX12166" s="4"/>
      <c r="AY12166" s="4"/>
      <c r="AZ12166" s="4"/>
      <c r="BA12166" s="4"/>
      <c r="BB12166" s="4"/>
      <c r="BC12166" s="4">
        <v>40</v>
      </c>
    </row>
    <row r="12167" spans="45:55" x14ac:dyDescent="0.2">
      <c r="AS12167" s="4" t="s">
        <v>31505</v>
      </c>
      <c r="AT12167" s="4" t="s">
        <v>31506</v>
      </c>
      <c r="AU12167" s="4" t="s">
        <v>460</v>
      </c>
      <c r="AV12167" s="4" t="s">
        <v>824</v>
      </c>
      <c r="AW12167" s="4" t="s">
        <v>1259</v>
      </c>
      <c r="AX12167" s="4"/>
      <c r="AY12167" s="4"/>
      <c r="AZ12167" s="4"/>
      <c r="BA12167" s="4"/>
      <c r="BB12167" s="4"/>
      <c r="BC12167" s="4">
        <v>40</v>
      </c>
    </row>
    <row r="12168" spans="45:55" x14ac:dyDescent="0.2">
      <c r="AS12168" s="4" t="s">
        <v>31507</v>
      </c>
      <c r="AT12168" s="4" t="s">
        <v>31508</v>
      </c>
      <c r="AU12168" s="4" t="s">
        <v>460</v>
      </c>
      <c r="AV12168" s="4" t="s">
        <v>824</v>
      </c>
      <c r="AW12168" s="4" t="s">
        <v>1259</v>
      </c>
      <c r="AX12168" s="4"/>
      <c r="AY12168" s="4"/>
      <c r="AZ12168" s="4"/>
      <c r="BA12168" s="4"/>
      <c r="BB12168" s="4"/>
      <c r="BC12168" s="4">
        <v>40</v>
      </c>
    </row>
    <row r="12169" spans="45:55" x14ac:dyDescent="0.2">
      <c r="AS12169" s="4" t="s">
        <v>31509</v>
      </c>
      <c r="AT12169" s="4" t="s">
        <v>31510</v>
      </c>
      <c r="AU12169" s="4" t="s">
        <v>460</v>
      </c>
      <c r="AV12169" s="4" t="s">
        <v>824</v>
      </c>
      <c r="AW12169" s="4" t="s">
        <v>1259</v>
      </c>
      <c r="AX12169" s="4"/>
      <c r="AY12169" s="4"/>
      <c r="AZ12169" s="4"/>
      <c r="BA12169" s="4"/>
      <c r="BB12169" s="4"/>
      <c r="BC12169" s="4">
        <v>40</v>
      </c>
    </row>
    <row r="12170" spans="45:55" x14ac:dyDescent="0.2">
      <c r="AS12170" s="4" t="s">
        <v>31815</v>
      </c>
      <c r="AT12170" s="4" t="s">
        <v>31816</v>
      </c>
      <c r="AU12170" s="4" t="s">
        <v>460</v>
      </c>
      <c r="AV12170" s="4" t="s">
        <v>824</v>
      </c>
      <c r="AW12170" s="4" t="s">
        <v>1259</v>
      </c>
      <c r="AX12170" s="4"/>
      <c r="AY12170" s="4"/>
      <c r="AZ12170" s="4"/>
      <c r="BA12170" s="4"/>
      <c r="BB12170" s="4"/>
      <c r="BC12170" s="4">
        <v>40</v>
      </c>
    </row>
    <row r="12171" spans="45:55" x14ac:dyDescent="0.2">
      <c r="AS12171" s="4" t="s">
        <v>31511</v>
      </c>
      <c r="AT12171" s="4" t="s">
        <v>31512</v>
      </c>
      <c r="AU12171" s="4" t="s">
        <v>460</v>
      </c>
      <c r="AV12171" s="4" t="s">
        <v>824</v>
      </c>
      <c r="AW12171" s="4" t="s">
        <v>1259</v>
      </c>
      <c r="AX12171" s="4"/>
      <c r="AY12171" s="4"/>
      <c r="AZ12171" s="4"/>
      <c r="BA12171" s="4"/>
      <c r="BB12171" s="4"/>
      <c r="BC12171" s="4">
        <v>40</v>
      </c>
    </row>
    <row r="12172" spans="45:55" x14ac:dyDescent="0.2">
      <c r="AS12172" s="4" t="s">
        <v>31513</v>
      </c>
      <c r="AT12172" s="4" t="s">
        <v>31514</v>
      </c>
      <c r="AU12172" s="4" t="s">
        <v>460</v>
      </c>
      <c r="AV12172" s="4" t="s">
        <v>824</v>
      </c>
      <c r="AW12172" s="4" t="s">
        <v>1259</v>
      </c>
      <c r="AX12172" s="4"/>
      <c r="AY12172" s="4"/>
      <c r="AZ12172" s="4"/>
      <c r="BA12172" s="4"/>
      <c r="BB12172" s="4"/>
      <c r="BC12172" s="4">
        <v>40</v>
      </c>
    </row>
    <row r="12173" spans="45:55" x14ac:dyDescent="0.2">
      <c r="AS12173" s="4" t="s">
        <v>31515</v>
      </c>
      <c r="AT12173" s="4" t="s">
        <v>31516</v>
      </c>
      <c r="AU12173" s="4" t="s">
        <v>460</v>
      </c>
      <c r="AV12173" s="4" t="s">
        <v>824</v>
      </c>
      <c r="AW12173" s="4" t="s">
        <v>1259</v>
      </c>
      <c r="AX12173" s="4"/>
      <c r="AY12173" s="4"/>
      <c r="AZ12173" s="4"/>
      <c r="BA12173" s="4"/>
      <c r="BB12173" s="4"/>
      <c r="BC12173" s="4">
        <v>40</v>
      </c>
    </row>
    <row r="12174" spans="45:55" x14ac:dyDescent="0.2">
      <c r="AS12174" s="4" t="s">
        <v>31517</v>
      </c>
      <c r="AT12174" s="4" t="s">
        <v>31518</v>
      </c>
      <c r="AU12174" s="4" t="s">
        <v>460</v>
      </c>
      <c r="AV12174" s="4" t="s">
        <v>824</v>
      </c>
      <c r="AW12174" s="4" t="s">
        <v>1259</v>
      </c>
      <c r="AX12174" s="4"/>
      <c r="AY12174" s="4"/>
      <c r="AZ12174" s="4"/>
      <c r="BA12174" s="4"/>
      <c r="BB12174" s="4"/>
      <c r="BC12174" s="4">
        <v>40</v>
      </c>
    </row>
    <row r="12175" spans="45:55" x14ac:dyDescent="0.2">
      <c r="AS12175" s="4" t="s">
        <v>31519</v>
      </c>
      <c r="AT12175" s="4" t="s">
        <v>31520</v>
      </c>
      <c r="AU12175" s="4" t="s">
        <v>460</v>
      </c>
      <c r="AV12175" s="4" t="s">
        <v>824</v>
      </c>
      <c r="AW12175" s="4" t="s">
        <v>1259</v>
      </c>
      <c r="AX12175" s="4"/>
      <c r="AY12175" s="4"/>
      <c r="AZ12175" s="4"/>
      <c r="BA12175" s="4"/>
      <c r="BB12175" s="4"/>
      <c r="BC12175" s="4">
        <v>40</v>
      </c>
    </row>
    <row r="12176" spans="45:55" x14ac:dyDescent="0.2">
      <c r="AS12176" s="4" t="s">
        <v>31521</v>
      </c>
      <c r="AT12176" s="4" t="s">
        <v>31522</v>
      </c>
      <c r="AU12176" s="4" t="s">
        <v>460</v>
      </c>
      <c r="AV12176" s="4" t="s">
        <v>824</v>
      </c>
      <c r="AW12176" s="4" t="s">
        <v>1259</v>
      </c>
      <c r="AX12176" s="4"/>
      <c r="AY12176" s="4"/>
      <c r="AZ12176" s="4"/>
      <c r="BA12176" s="4"/>
      <c r="BB12176" s="4"/>
      <c r="BC12176" s="4">
        <v>40</v>
      </c>
    </row>
    <row r="12177" spans="45:55" x14ac:dyDescent="0.2">
      <c r="AS12177" s="4" t="s">
        <v>31523</v>
      </c>
      <c r="AT12177" s="4" t="s">
        <v>31524</v>
      </c>
      <c r="AU12177" s="4" t="s">
        <v>460</v>
      </c>
      <c r="AV12177" s="4" t="s">
        <v>824</v>
      </c>
      <c r="AW12177" s="4" t="s">
        <v>1259</v>
      </c>
      <c r="AX12177" s="4"/>
      <c r="AY12177" s="4"/>
      <c r="AZ12177" s="4"/>
      <c r="BA12177" s="4"/>
      <c r="BB12177" s="4"/>
      <c r="BC12177" s="4">
        <v>40</v>
      </c>
    </row>
    <row r="12178" spans="45:55" x14ac:dyDescent="0.2">
      <c r="AS12178" s="4" t="s">
        <v>31525</v>
      </c>
      <c r="AT12178" s="4" t="s">
        <v>31526</v>
      </c>
      <c r="AU12178" s="4" t="s">
        <v>460</v>
      </c>
      <c r="AV12178" s="4" t="s">
        <v>824</v>
      </c>
      <c r="AW12178" s="4" t="s">
        <v>1259</v>
      </c>
      <c r="AX12178" s="4"/>
      <c r="AY12178" s="4"/>
      <c r="AZ12178" s="4"/>
      <c r="BA12178" s="4"/>
      <c r="BB12178" s="4"/>
      <c r="BC12178" s="4">
        <v>40</v>
      </c>
    </row>
    <row r="12179" spans="45:55" x14ac:dyDescent="0.2">
      <c r="AS12179" s="4" t="s">
        <v>31527</v>
      </c>
      <c r="AT12179" s="4" t="s">
        <v>31528</v>
      </c>
      <c r="AU12179" s="4" t="s">
        <v>460</v>
      </c>
      <c r="AV12179" s="4" t="s">
        <v>824</v>
      </c>
      <c r="AW12179" s="4" t="s">
        <v>1259</v>
      </c>
      <c r="AX12179" s="4"/>
      <c r="AY12179" s="4"/>
      <c r="AZ12179" s="4"/>
      <c r="BA12179" s="4"/>
      <c r="BB12179" s="4"/>
      <c r="BC12179" s="4">
        <v>40</v>
      </c>
    </row>
    <row r="12180" spans="45:55" x14ac:dyDescent="0.2">
      <c r="AS12180" s="4" t="s">
        <v>31529</v>
      </c>
      <c r="AT12180" s="4" t="s">
        <v>31530</v>
      </c>
      <c r="AU12180" s="4" t="s">
        <v>460</v>
      </c>
      <c r="AV12180" s="4" t="s">
        <v>824</v>
      </c>
      <c r="AW12180" s="4" t="s">
        <v>1259</v>
      </c>
      <c r="AX12180" s="4"/>
      <c r="AY12180" s="4"/>
      <c r="AZ12180" s="4"/>
      <c r="BA12180" s="4"/>
      <c r="BB12180" s="4"/>
      <c r="BC12180" s="4">
        <v>40</v>
      </c>
    </row>
    <row r="12181" spans="45:55" x14ac:dyDescent="0.2">
      <c r="AS12181" s="4" t="s">
        <v>31817</v>
      </c>
      <c r="AT12181" s="4" t="s">
        <v>31818</v>
      </c>
      <c r="AU12181" s="4" t="s">
        <v>460</v>
      </c>
      <c r="AV12181" s="4" t="s">
        <v>824</v>
      </c>
      <c r="AW12181" s="4" t="s">
        <v>1259</v>
      </c>
      <c r="AX12181" s="4"/>
      <c r="AY12181" s="4"/>
      <c r="AZ12181" s="4"/>
      <c r="BA12181" s="4"/>
      <c r="BB12181" s="4"/>
      <c r="BC12181" s="4">
        <v>40</v>
      </c>
    </row>
    <row r="12182" spans="45:55" x14ac:dyDescent="0.2">
      <c r="AS12182" s="4" t="s">
        <v>38010</v>
      </c>
      <c r="AT12182" s="4" t="s">
        <v>38011</v>
      </c>
      <c r="AU12182" s="4" t="s">
        <v>460</v>
      </c>
      <c r="AV12182" s="4" t="s">
        <v>35947</v>
      </c>
      <c r="AW12182" s="4" t="s">
        <v>1259</v>
      </c>
      <c r="AX12182" s="4"/>
      <c r="AY12182" s="4"/>
      <c r="AZ12182" s="4"/>
      <c r="BA12182" s="4"/>
      <c r="BB12182" s="4"/>
      <c r="BC12182" s="4">
        <v>40</v>
      </c>
    </row>
    <row r="12183" spans="45:55" x14ac:dyDescent="0.2">
      <c r="AS12183" s="4" t="s">
        <v>38012</v>
      </c>
      <c r="AT12183" s="4" t="s">
        <v>38013</v>
      </c>
      <c r="AU12183" s="4" t="s">
        <v>460</v>
      </c>
      <c r="AV12183" s="4" t="s">
        <v>35947</v>
      </c>
      <c r="AW12183" s="4" t="s">
        <v>1259</v>
      </c>
      <c r="AX12183" s="4"/>
      <c r="AY12183" s="4"/>
      <c r="AZ12183" s="4"/>
      <c r="BA12183" s="4"/>
      <c r="BB12183" s="4"/>
      <c r="BC12183" s="4">
        <v>40</v>
      </c>
    </row>
    <row r="12184" spans="45:55" x14ac:dyDescent="0.2">
      <c r="AS12184" s="4" t="s">
        <v>36684</v>
      </c>
      <c r="AT12184" s="4" t="s">
        <v>36685</v>
      </c>
      <c r="AU12184" s="4" t="s">
        <v>460</v>
      </c>
      <c r="AV12184" s="4" t="s">
        <v>824</v>
      </c>
      <c r="AW12184" s="4" t="s">
        <v>1259</v>
      </c>
      <c r="AX12184" s="4"/>
      <c r="AY12184" s="4"/>
      <c r="AZ12184" s="4"/>
      <c r="BA12184" s="4"/>
      <c r="BB12184" s="4"/>
      <c r="BC12184" s="4">
        <v>40</v>
      </c>
    </row>
    <row r="12185" spans="45:55" x14ac:dyDescent="0.2">
      <c r="AS12185" s="4" t="s">
        <v>36686</v>
      </c>
      <c r="AT12185" s="4" t="s">
        <v>36687</v>
      </c>
      <c r="AU12185" s="4" t="s">
        <v>460</v>
      </c>
      <c r="AV12185" s="4" t="s">
        <v>824</v>
      </c>
      <c r="AW12185" s="4" t="s">
        <v>1259</v>
      </c>
      <c r="AX12185" s="4"/>
      <c r="AY12185" s="4"/>
      <c r="AZ12185" s="4"/>
      <c r="BA12185" s="4"/>
      <c r="BB12185" s="4"/>
      <c r="BC12185" s="4">
        <v>40</v>
      </c>
    </row>
    <row r="12186" spans="45:55" x14ac:dyDescent="0.2">
      <c r="AS12186" s="4" t="s">
        <v>36688</v>
      </c>
      <c r="AT12186" s="4" t="s">
        <v>36689</v>
      </c>
      <c r="AU12186" s="4" t="s">
        <v>460</v>
      </c>
      <c r="AV12186" s="4" t="s">
        <v>824</v>
      </c>
      <c r="AW12186" s="4" t="s">
        <v>1259</v>
      </c>
      <c r="AX12186" s="4"/>
      <c r="AY12186" s="4"/>
      <c r="AZ12186" s="4"/>
      <c r="BA12186" s="4"/>
      <c r="BB12186" s="4"/>
      <c r="BC12186" s="4">
        <v>40</v>
      </c>
    </row>
    <row r="12187" spans="45:55" x14ac:dyDescent="0.2">
      <c r="AS12187" s="4" t="s">
        <v>36510</v>
      </c>
      <c r="AT12187" s="4" t="s">
        <v>36511</v>
      </c>
      <c r="AU12187" s="4" t="s">
        <v>460</v>
      </c>
      <c r="AV12187" s="4" t="s">
        <v>824</v>
      </c>
      <c r="AW12187" s="4" t="s">
        <v>1259</v>
      </c>
      <c r="AX12187" s="4"/>
      <c r="AY12187" s="4"/>
      <c r="AZ12187" s="4"/>
      <c r="BA12187" s="4"/>
      <c r="BB12187" s="4"/>
      <c r="BC12187" s="4">
        <v>40</v>
      </c>
    </row>
    <row r="12188" spans="45:55" x14ac:dyDescent="0.2">
      <c r="AS12188" s="4" t="s">
        <v>36690</v>
      </c>
      <c r="AT12188" s="4" t="s">
        <v>36691</v>
      </c>
      <c r="AU12188" s="4" t="s">
        <v>460</v>
      </c>
      <c r="AV12188" s="4" t="s">
        <v>824</v>
      </c>
      <c r="AW12188" s="4" t="s">
        <v>1259</v>
      </c>
      <c r="AX12188" s="4"/>
      <c r="AY12188" s="4"/>
      <c r="AZ12188" s="4"/>
      <c r="BA12188" s="4"/>
      <c r="BB12188" s="4"/>
      <c r="BC12188" s="4">
        <v>40</v>
      </c>
    </row>
    <row r="12189" spans="45:55" x14ac:dyDescent="0.2">
      <c r="AS12189" s="4" t="s">
        <v>36512</v>
      </c>
      <c r="AT12189" s="4" t="s">
        <v>36513</v>
      </c>
      <c r="AU12189" s="4" t="s">
        <v>460</v>
      </c>
      <c r="AV12189" s="4" t="s">
        <v>824</v>
      </c>
      <c r="AW12189" s="4" t="s">
        <v>1259</v>
      </c>
      <c r="AX12189" s="4"/>
      <c r="AY12189" s="4"/>
      <c r="AZ12189" s="4"/>
      <c r="BA12189" s="4"/>
      <c r="BB12189" s="4"/>
      <c r="BC12189" s="4">
        <v>40</v>
      </c>
    </row>
    <row r="12190" spans="45:55" x14ac:dyDescent="0.2">
      <c r="AS12190" s="4" t="s">
        <v>36514</v>
      </c>
      <c r="AT12190" s="4" t="s">
        <v>36515</v>
      </c>
      <c r="AU12190" s="4" t="s">
        <v>460</v>
      </c>
      <c r="AV12190" s="4" t="s">
        <v>824</v>
      </c>
      <c r="AW12190" s="4" t="s">
        <v>1259</v>
      </c>
      <c r="AX12190" s="4"/>
      <c r="AY12190" s="4"/>
      <c r="AZ12190" s="4"/>
      <c r="BA12190" s="4"/>
      <c r="BB12190" s="4"/>
      <c r="BC12190" s="4">
        <v>40</v>
      </c>
    </row>
    <row r="12191" spans="45:55" x14ac:dyDescent="0.2">
      <c r="AS12191" s="4" t="s">
        <v>36692</v>
      </c>
      <c r="AT12191" s="4" t="s">
        <v>36693</v>
      </c>
      <c r="AU12191" s="4" t="s">
        <v>460</v>
      </c>
      <c r="AV12191" s="4" t="s">
        <v>824</v>
      </c>
      <c r="AW12191" s="4" t="s">
        <v>1259</v>
      </c>
      <c r="AX12191" s="4"/>
      <c r="AY12191" s="4"/>
      <c r="AZ12191" s="4"/>
      <c r="BA12191" s="4"/>
      <c r="BB12191" s="4"/>
      <c r="BC12191" s="4">
        <v>40</v>
      </c>
    </row>
    <row r="12192" spans="45:55" x14ac:dyDescent="0.2">
      <c r="AS12192" s="4" t="s">
        <v>36694</v>
      </c>
      <c r="AT12192" s="4" t="s">
        <v>36695</v>
      </c>
      <c r="AU12192" s="4" t="s">
        <v>460</v>
      </c>
      <c r="AV12192" s="4" t="s">
        <v>824</v>
      </c>
      <c r="AW12192" s="4" t="s">
        <v>1259</v>
      </c>
      <c r="AX12192" s="4"/>
      <c r="AY12192" s="4"/>
      <c r="AZ12192" s="4"/>
      <c r="BA12192" s="4"/>
      <c r="BB12192" s="4"/>
      <c r="BC12192" s="4">
        <v>40</v>
      </c>
    </row>
    <row r="12193" spans="45:55" x14ac:dyDescent="0.2">
      <c r="AS12193" s="4" t="s">
        <v>36696</v>
      </c>
      <c r="AT12193" s="4" t="s">
        <v>36697</v>
      </c>
      <c r="AU12193" s="4" t="s">
        <v>460</v>
      </c>
      <c r="AV12193" s="4" t="s">
        <v>824</v>
      </c>
      <c r="AW12193" s="4" t="s">
        <v>1259</v>
      </c>
      <c r="AX12193" s="4"/>
      <c r="AY12193" s="4"/>
      <c r="AZ12193" s="4"/>
      <c r="BA12193" s="4"/>
      <c r="BB12193" s="4"/>
      <c r="BC12193" s="4">
        <v>40</v>
      </c>
    </row>
    <row r="12194" spans="45:55" x14ac:dyDescent="0.2">
      <c r="AS12194" s="4" t="s">
        <v>36698</v>
      </c>
      <c r="AT12194" s="4" t="s">
        <v>36699</v>
      </c>
      <c r="AU12194" s="4" t="s">
        <v>460</v>
      </c>
      <c r="AV12194" s="4" t="s">
        <v>824</v>
      </c>
      <c r="AW12194" s="4" t="s">
        <v>1259</v>
      </c>
      <c r="AX12194" s="4"/>
      <c r="AY12194" s="4"/>
      <c r="AZ12194" s="4"/>
      <c r="BA12194" s="4"/>
      <c r="BB12194" s="4"/>
      <c r="BC12194" s="4">
        <v>40</v>
      </c>
    </row>
    <row r="12195" spans="45:55" x14ac:dyDescent="0.2">
      <c r="AS12195" s="4" t="s">
        <v>36516</v>
      </c>
      <c r="AT12195" s="4" t="s">
        <v>36517</v>
      </c>
      <c r="AU12195" s="4" t="s">
        <v>460</v>
      </c>
      <c r="AV12195" s="4" t="s">
        <v>824</v>
      </c>
      <c r="AW12195" s="4" t="s">
        <v>1259</v>
      </c>
      <c r="AX12195" s="4"/>
      <c r="AY12195" s="4"/>
      <c r="AZ12195" s="4"/>
      <c r="BA12195" s="4"/>
      <c r="BB12195" s="4"/>
      <c r="BC12195" s="4">
        <v>40</v>
      </c>
    </row>
    <row r="12196" spans="45:55" x14ac:dyDescent="0.2">
      <c r="AS12196" s="4" t="s">
        <v>36700</v>
      </c>
      <c r="AT12196" s="4" t="s">
        <v>36701</v>
      </c>
      <c r="AU12196" s="4" t="s">
        <v>460</v>
      </c>
      <c r="AV12196" s="4" t="s">
        <v>824</v>
      </c>
      <c r="AW12196" s="4" t="s">
        <v>1259</v>
      </c>
      <c r="AX12196" s="4"/>
      <c r="AY12196" s="4"/>
      <c r="AZ12196" s="4"/>
      <c r="BA12196" s="4"/>
      <c r="BB12196" s="4"/>
      <c r="BC12196" s="4">
        <v>40</v>
      </c>
    </row>
    <row r="12197" spans="45:55" x14ac:dyDescent="0.2">
      <c r="AS12197" s="4" t="s">
        <v>36518</v>
      </c>
      <c r="AT12197" s="4" t="s">
        <v>36519</v>
      </c>
      <c r="AU12197" s="4" t="s">
        <v>460</v>
      </c>
      <c r="AV12197" s="4" t="s">
        <v>824</v>
      </c>
      <c r="AW12197" s="4" t="s">
        <v>1259</v>
      </c>
      <c r="AX12197" s="4"/>
      <c r="AY12197" s="4"/>
      <c r="AZ12197" s="4"/>
      <c r="BA12197" s="4"/>
      <c r="BB12197" s="4"/>
      <c r="BC12197" s="4">
        <v>40</v>
      </c>
    </row>
    <row r="12198" spans="45:55" x14ac:dyDescent="0.2">
      <c r="AS12198" s="4" t="s">
        <v>36520</v>
      </c>
      <c r="AT12198" s="4" t="s">
        <v>36521</v>
      </c>
      <c r="AU12198" s="4" t="s">
        <v>460</v>
      </c>
      <c r="AV12198" s="4" t="s">
        <v>824</v>
      </c>
      <c r="AW12198" s="4" t="s">
        <v>1259</v>
      </c>
      <c r="AX12198" s="4"/>
      <c r="AY12198" s="4"/>
      <c r="AZ12198" s="4"/>
      <c r="BA12198" s="4"/>
      <c r="BB12198" s="4"/>
      <c r="BC12198" s="4">
        <v>40</v>
      </c>
    </row>
    <row r="12199" spans="45:55" x14ac:dyDescent="0.2">
      <c r="AS12199" s="4" t="s">
        <v>36522</v>
      </c>
      <c r="AT12199" s="4" t="s">
        <v>36523</v>
      </c>
      <c r="AU12199" s="4" t="s">
        <v>460</v>
      </c>
      <c r="AV12199" s="4" t="s">
        <v>824</v>
      </c>
      <c r="AW12199" s="4" t="s">
        <v>1259</v>
      </c>
      <c r="AX12199" s="4"/>
      <c r="AY12199" s="4"/>
      <c r="AZ12199" s="4"/>
      <c r="BA12199" s="4"/>
      <c r="BB12199" s="4"/>
      <c r="BC12199" s="4">
        <v>40</v>
      </c>
    </row>
    <row r="12200" spans="45:55" x14ac:dyDescent="0.2">
      <c r="AS12200" s="4" t="s">
        <v>36524</v>
      </c>
      <c r="AT12200" s="4" t="s">
        <v>36525</v>
      </c>
      <c r="AU12200" s="4" t="s">
        <v>460</v>
      </c>
      <c r="AV12200" s="4" t="s">
        <v>824</v>
      </c>
      <c r="AW12200" s="4" t="s">
        <v>1259</v>
      </c>
      <c r="AX12200" s="4"/>
      <c r="AY12200" s="4"/>
      <c r="AZ12200" s="4"/>
      <c r="BA12200" s="4"/>
      <c r="BB12200" s="4"/>
      <c r="BC12200" s="4">
        <v>40</v>
      </c>
    </row>
    <row r="12201" spans="45:55" x14ac:dyDescent="0.2">
      <c r="AS12201" s="4" t="s">
        <v>36526</v>
      </c>
      <c r="AT12201" s="4" t="s">
        <v>36527</v>
      </c>
      <c r="AU12201" s="4" t="s">
        <v>460</v>
      </c>
      <c r="AV12201" s="4" t="s">
        <v>824</v>
      </c>
      <c r="AW12201" s="4" t="s">
        <v>1259</v>
      </c>
      <c r="AX12201" s="4"/>
      <c r="AY12201" s="4"/>
      <c r="AZ12201" s="4"/>
      <c r="BA12201" s="4"/>
      <c r="BB12201" s="4"/>
      <c r="BC12201" s="4">
        <v>40</v>
      </c>
    </row>
    <row r="12202" spans="45:55" x14ac:dyDescent="0.2">
      <c r="AS12202" s="4" t="s">
        <v>36702</v>
      </c>
      <c r="AT12202" s="4" t="s">
        <v>36703</v>
      </c>
      <c r="AU12202" s="4" t="s">
        <v>460</v>
      </c>
      <c r="AV12202" s="4" t="s">
        <v>824</v>
      </c>
      <c r="AW12202" s="4" t="s">
        <v>1259</v>
      </c>
      <c r="AX12202" s="4"/>
      <c r="AY12202" s="4"/>
      <c r="AZ12202" s="4"/>
      <c r="BA12202" s="4"/>
      <c r="BB12202" s="4"/>
      <c r="BC12202" s="4">
        <v>40</v>
      </c>
    </row>
    <row r="12203" spans="45:55" x14ac:dyDescent="0.2">
      <c r="AS12203" s="4" t="s">
        <v>36704</v>
      </c>
      <c r="AT12203" s="4" t="s">
        <v>36705</v>
      </c>
      <c r="AU12203" s="4" t="s">
        <v>460</v>
      </c>
      <c r="AV12203" s="4" t="s">
        <v>824</v>
      </c>
      <c r="AW12203" s="4" t="s">
        <v>1259</v>
      </c>
      <c r="AX12203" s="4"/>
      <c r="AY12203" s="4"/>
      <c r="AZ12203" s="4"/>
      <c r="BA12203" s="4"/>
      <c r="BB12203" s="4"/>
      <c r="BC12203" s="4">
        <v>40</v>
      </c>
    </row>
    <row r="12204" spans="45:55" x14ac:dyDescent="0.2">
      <c r="AS12204" s="4" t="s">
        <v>36528</v>
      </c>
      <c r="AT12204" s="4" t="s">
        <v>36529</v>
      </c>
      <c r="AU12204" s="4" t="s">
        <v>460</v>
      </c>
      <c r="AV12204" s="4" t="s">
        <v>824</v>
      </c>
      <c r="AW12204" s="4" t="s">
        <v>1259</v>
      </c>
      <c r="AX12204" s="4"/>
      <c r="AY12204" s="4"/>
      <c r="AZ12204" s="4"/>
      <c r="BA12204" s="4"/>
      <c r="BB12204" s="4"/>
      <c r="BC12204" s="4">
        <v>40</v>
      </c>
    </row>
    <row r="12205" spans="45:55" x14ac:dyDescent="0.2">
      <c r="AS12205" s="4" t="s">
        <v>38014</v>
      </c>
      <c r="AT12205" s="4" t="s">
        <v>38015</v>
      </c>
      <c r="AU12205" s="4" t="s">
        <v>460</v>
      </c>
      <c r="AV12205" s="4" t="s">
        <v>824</v>
      </c>
      <c r="AW12205" s="4" t="s">
        <v>1259</v>
      </c>
      <c r="AX12205" s="4"/>
      <c r="AY12205" s="4"/>
      <c r="AZ12205" s="4"/>
      <c r="BA12205" s="4"/>
      <c r="BB12205" s="4"/>
      <c r="BC12205" s="4">
        <v>40</v>
      </c>
    </row>
    <row r="12206" spans="45:55" x14ac:dyDescent="0.2">
      <c r="AS12206" s="4" t="s">
        <v>10540</v>
      </c>
      <c r="AT12206" s="4" t="s">
        <v>10541</v>
      </c>
      <c r="AU12206" s="4" t="s">
        <v>456</v>
      </c>
      <c r="AV12206" s="4" t="s">
        <v>824</v>
      </c>
      <c r="AW12206" s="4" t="s">
        <v>1259</v>
      </c>
      <c r="AX12206" s="4"/>
      <c r="AY12206" s="4"/>
      <c r="AZ12206" s="4"/>
      <c r="BA12206" s="4"/>
      <c r="BB12206" s="4"/>
      <c r="BC12206" s="4">
        <v>40</v>
      </c>
    </row>
    <row r="12207" spans="45:55" x14ac:dyDescent="0.2">
      <c r="AS12207" s="4" t="s">
        <v>10542</v>
      </c>
      <c r="AT12207" s="4" t="s">
        <v>10543</v>
      </c>
      <c r="AU12207" s="4" t="s">
        <v>456</v>
      </c>
      <c r="AV12207" s="4" t="s">
        <v>824</v>
      </c>
      <c r="AW12207" s="4" t="s">
        <v>1259</v>
      </c>
      <c r="AX12207" s="4"/>
      <c r="AY12207" s="4"/>
      <c r="AZ12207" s="4"/>
      <c r="BA12207" s="4"/>
      <c r="BB12207" s="4"/>
      <c r="BC12207" s="4">
        <v>40</v>
      </c>
    </row>
    <row r="12208" spans="45:55" x14ac:dyDescent="0.2">
      <c r="AS12208" s="4" t="s">
        <v>10544</v>
      </c>
      <c r="AT12208" s="4" t="s">
        <v>10545</v>
      </c>
      <c r="AU12208" s="4" t="s">
        <v>456</v>
      </c>
      <c r="AV12208" s="4" t="s">
        <v>824</v>
      </c>
      <c r="AW12208" s="4" t="s">
        <v>1259</v>
      </c>
      <c r="AX12208" s="4"/>
      <c r="AY12208" s="4"/>
      <c r="AZ12208" s="4"/>
      <c r="BA12208" s="4"/>
      <c r="BB12208" s="4"/>
      <c r="BC12208" s="4">
        <v>40</v>
      </c>
    </row>
    <row r="12209" spans="45:55" x14ac:dyDescent="0.2">
      <c r="AS12209" s="4" t="s">
        <v>10546</v>
      </c>
      <c r="AT12209" s="4" t="s">
        <v>10547</v>
      </c>
      <c r="AU12209" s="4" t="s">
        <v>456</v>
      </c>
      <c r="AV12209" s="4" t="s">
        <v>824</v>
      </c>
      <c r="AW12209" s="4" t="s">
        <v>1259</v>
      </c>
      <c r="AX12209" s="4"/>
      <c r="AY12209" s="4"/>
      <c r="AZ12209" s="4"/>
      <c r="BA12209" s="4"/>
      <c r="BB12209" s="4"/>
      <c r="BC12209" s="4">
        <v>40</v>
      </c>
    </row>
    <row r="12210" spans="45:55" x14ac:dyDescent="0.2">
      <c r="AS12210" s="4" t="s">
        <v>10548</v>
      </c>
      <c r="AT12210" s="4" t="s">
        <v>10549</v>
      </c>
      <c r="AU12210" s="4" t="s">
        <v>456</v>
      </c>
      <c r="AV12210" s="4" t="s">
        <v>824</v>
      </c>
      <c r="AW12210" s="4" t="s">
        <v>1259</v>
      </c>
      <c r="AX12210" s="4"/>
      <c r="AY12210" s="4"/>
      <c r="AZ12210" s="4"/>
      <c r="BA12210" s="4"/>
      <c r="BB12210" s="4"/>
      <c r="BC12210" s="4">
        <v>40</v>
      </c>
    </row>
    <row r="12211" spans="45:55" x14ac:dyDescent="0.2">
      <c r="AS12211" s="4" t="s">
        <v>10550</v>
      </c>
      <c r="AT12211" s="4" t="s">
        <v>10551</v>
      </c>
      <c r="AU12211" s="4" t="s">
        <v>456</v>
      </c>
      <c r="AV12211" s="4" t="s">
        <v>824</v>
      </c>
      <c r="AW12211" s="4" t="s">
        <v>1259</v>
      </c>
      <c r="AX12211" s="4"/>
      <c r="AY12211" s="4"/>
      <c r="AZ12211" s="4"/>
      <c r="BA12211" s="4"/>
      <c r="BB12211" s="4"/>
      <c r="BC12211" s="4">
        <v>40</v>
      </c>
    </row>
    <row r="12212" spans="45:55" x14ac:dyDescent="0.2">
      <c r="AS12212" s="4" t="s">
        <v>10552</v>
      </c>
      <c r="AT12212" s="4" t="s">
        <v>10553</v>
      </c>
      <c r="AU12212" s="4" t="s">
        <v>456</v>
      </c>
      <c r="AV12212" s="4" t="s">
        <v>824</v>
      </c>
      <c r="AW12212" s="4" t="s">
        <v>1259</v>
      </c>
      <c r="AX12212" s="4"/>
      <c r="AY12212" s="4"/>
      <c r="AZ12212" s="4"/>
      <c r="BA12212" s="4"/>
      <c r="BB12212" s="4"/>
      <c r="BC12212" s="4">
        <v>40</v>
      </c>
    </row>
    <row r="12213" spans="45:55" x14ac:dyDescent="0.2">
      <c r="AS12213" s="4" t="s">
        <v>10554</v>
      </c>
      <c r="AT12213" s="4" t="s">
        <v>10555</v>
      </c>
      <c r="AU12213" s="4" t="s">
        <v>456</v>
      </c>
      <c r="AV12213" s="4" t="s">
        <v>824</v>
      </c>
      <c r="AW12213" s="4" t="s">
        <v>1259</v>
      </c>
      <c r="AX12213" s="4"/>
      <c r="AY12213" s="4"/>
      <c r="AZ12213" s="4"/>
      <c r="BA12213" s="4"/>
      <c r="BB12213" s="4"/>
      <c r="BC12213" s="4">
        <v>40</v>
      </c>
    </row>
    <row r="12214" spans="45:55" x14ac:dyDescent="0.2">
      <c r="AS12214" s="4" t="s">
        <v>10556</v>
      </c>
      <c r="AT12214" s="4" t="s">
        <v>10557</v>
      </c>
      <c r="AU12214" s="4" t="s">
        <v>456</v>
      </c>
      <c r="AV12214" s="4" t="s">
        <v>824</v>
      </c>
      <c r="AW12214" s="4" t="s">
        <v>1259</v>
      </c>
      <c r="AX12214" s="4"/>
      <c r="AY12214" s="4"/>
      <c r="AZ12214" s="4"/>
      <c r="BA12214" s="4"/>
      <c r="BB12214" s="4"/>
      <c r="BC12214" s="4">
        <v>40</v>
      </c>
    </row>
    <row r="12215" spans="45:55" x14ac:dyDescent="0.2">
      <c r="AS12215" s="4" t="s">
        <v>10558</v>
      </c>
      <c r="AT12215" s="4" t="s">
        <v>10559</v>
      </c>
      <c r="AU12215" s="4" t="s">
        <v>456</v>
      </c>
      <c r="AV12215" s="4" t="s">
        <v>824</v>
      </c>
      <c r="AW12215" s="4" t="s">
        <v>1259</v>
      </c>
      <c r="AX12215" s="4"/>
      <c r="AY12215" s="4"/>
      <c r="AZ12215" s="4"/>
      <c r="BA12215" s="4"/>
      <c r="BB12215" s="4"/>
      <c r="BC12215" s="4">
        <v>40</v>
      </c>
    </row>
    <row r="12216" spans="45:55" x14ac:dyDescent="0.2">
      <c r="AS12216" s="4" t="s">
        <v>10560</v>
      </c>
      <c r="AT12216" s="4" t="s">
        <v>10561</v>
      </c>
      <c r="AU12216" s="4" t="s">
        <v>456</v>
      </c>
      <c r="AV12216" s="4" t="s">
        <v>824</v>
      </c>
      <c r="AW12216" s="4" t="s">
        <v>1259</v>
      </c>
      <c r="AX12216" s="4"/>
      <c r="AY12216" s="4"/>
      <c r="AZ12216" s="4"/>
      <c r="BA12216" s="4"/>
      <c r="BB12216" s="4"/>
      <c r="BC12216" s="4">
        <v>40</v>
      </c>
    </row>
    <row r="12217" spans="45:55" x14ac:dyDescent="0.2">
      <c r="AS12217" s="4" t="s">
        <v>10562</v>
      </c>
      <c r="AT12217" s="4" t="s">
        <v>10563</v>
      </c>
      <c r="AU12217" s="4" t="s">
        <v>456</v>
      </c>
      <c r="AV12217" s="4" t="s">
        <v>824</v>
      </c>
      <c r="AW12217" s="4" t="s">
        <v>1259</v>
      </c>
      <c r="AX12217" s="4"/>
      <c r="AY12217" s="4"/>
      <c r="AZ12217" s="4"/>
      <c r="BA12217" s="4"/>
      <c r="BB12217" s="4"/>
      <c r="BC12217" s="4">
        <v>40</v>
      </c>
    </row>
    <row r="12218" spans="45:55" x14ac:dyDescent="0.2">
      <c r="AS12218" s="4" t="s">
        <v>10564</v>
      </c>
      <c r="AT12218" s="4" t="s">
        <v>10565</v>
      </c>
      <c r="AU12218" s="4" t="s">
        <v>456</v>
      </c>
      <c r="AV12218" s="4" t="s">
        <v>824</v>
      </c>
      <c r="AW12218" s="4" t="s">
        <v>1259</v>
      </c>
      <c r="AX12218" s="4"/>
      <c r="AY12218" s="4"/>
      <c r="AZ12218" s="4"/>
      <c r="BA12218" s="4"/>
      <c r="BB12218" s="4"/>
      <c r="BC12218" s="4">
        <v>40</v>
      </c>
    </row>
    <row r="12219" spans="45:55" x14ac:dyDescent="0.2">
      <c r="AS12219" s="4" t="s">
        <v>10566</v>
      </c>
      <c r="AT12219" s="4" t="s">
        <v>10555</v>
      </c>
      <c r="AU12219" s="4" t="s">
        <v>456</v>
      </c>
      <c r="AV12219" s="4" t="s">
        <v>824</v>
      </c>
      <c r="AW12219" s="4" t="s">
        <v>1259</v>
      </c>
      <c r="AX12219" s="4"/>
      <c r="AY12219" s="4"/>
      <c r="AZ12219" s="4"/>
      <c r="BA12219" s="4"/>
      <c r="BB12219" s="4"/>
      <c r="BC12219" s="4">
        <v>40</v>
      </c>
    </row>
    <row r="12220" spans="45:55" x14ac:dyDescent="0.2">
      <c r="AS12220" s="4" t="s">
        <v>10567</v>
      </c>
      <c r="AT12220" s="4" t="s">
        <v>10557</v>
      </c>
      <c r="AU12220" s="4" t="s">
        <v>456</v>
      </c>
      <c r="AV12220" s="4" t="s">
        <v>824</v>
      </c>
      <c r="AW12220" s="4" t="s">
        <v>1259</v>
      </c>
      <c r="AX12220" s="4"/>
      <c r="AY12220" s="4"/>
      <c r="AZ12220" s="4"/>
      <c r="BA12220" s="4"/>
      <c r="BB12220" s="4"/>
      <c r="BC12220" s="4">
        <v>40</v>
      </c>
    </row>
    <row r="12221" spans="45:55" x14ac:dyDescent="0.2">
      <c r="AS12221" s="4" t="s">
        <v>38016</v>
      </c>
      <c r="AT12221" s="4" t="s">
        <v>38017</v>
      </c>
      <c r="AU12221" s="4" t="s">
        <v>456</v>
      </c>
      <c r="AV12221" s="4" t="s">
        <v>35947</v>
      </c>
      <c r="AW12221" s="4" t="s">
        <v>1259</v>
      </c>
      <c r="AX12221" s="4"/>
      <c r="AY12221" s="4"/>
      <c r="AZ12221" s="4"/>
      <c r="BA12221" s="4"/>
      <c r="BB12221" s="4"/>
      <c r="BC12221" s="4">
        <v>40</v>
      </c>
    </row>
    <row r="12222" spans="45:55" x14ac:dyDescent="0.2">
      <c r="AS12222" s="4" t="s">
        <v>38018</v>
      </c>
      <c r="AT12222" s="4" t="s">
        <v>38019</v>
      </c>
      <c r="AU12222" s="4" t="s">
        <v>456</v>
      </c>
      <c r="AV12222" s="4" t="s">
        <v>35947</v>
      </c>
      <c r="AW12222" s="4" t="s">
        <v>1259</v>
      </c>
      <c r="AX12222" s="4"/>
      <c r="AY12222" s="4"/>
      <c r="AZ12222" s="4"/>
      <c r="BA12222" s="4"/>
      <c r="BB12222" s="4"/>
      <c r="BC12222" s="4">
        <v>40</v>
      </c>
    </row>
    <row r="12223" spans="45:55" x14ac:dyDescent="0.2">
      <c r="AS12223" s="4" t="s">
        <v>38020</v>
      </c>
      <c r="AT12223" s="4" t="s">
        <v>38021</v>
      </c>
      <c r="AU12223" s="4" t="s">
        <v>456</v>
      </c>
      <c r="AV12223" s="4" t="s">
        <v>35947</v>
      </c>
      <c r="AW12223" s="4" t="s">
        <v>1259</v>
      </c>
      <c r="AX12223" s="4"/>
      <c r="AY12223" s="4"/>
      <c r="AZ12223" s="4"/>
      <c r="BA12223" s="4"/>
      <c r="BB12223" s="4"/>
      <c r="BC12223" s="4">
        <v>40</v>
      </c>
    </row>
    <row r="12224" spans="45:55" x14ac:dyDescent="0.2">
      <c r="AS12224" s="4" t="s">
        <v>38022</v>
      </c>
      <c r="AT12224" s="4" t="s">
        <v>38023</v>
      </c>
      <c r="AU12224" s="4" t="s">
        <v>456</v>
      </c>
      <c r="AV12224" s="4" t="s">
        <v>35947</v>
      </c>
      <c r="AW12224" s="4" t="s">
        <v>1259</v>
      </c>
      <c r="AX12224" s="4"/>
      <c r="AY12224" s="4"/>
      <c r="AZ12224" s="4"/>
      <c r="BA12224" s="4"/>
      <c r="BB12224" s="4"/>
      <c r="BC12224" s="4">
        <v>40</v>
      </c>
    </row>
    <row r="12225" spans="45:55" x14ac:dyDescent="0.2">
      <c r="AS12225" s="4" t="s">
        <v>38024</v>
      </c>
      <c r="AT12225" s="4" t="s">
        <v>38025</v>
      </c>
      <c r="AU12225" s="4" t="s">
        <v>456</v>
      </c>
      <c r="AV12225" s="4" t="s">
        <v>35947</v>
      </c>
      <c r="AW12225" s="4" t="s">
        <v>1259</v>
      </c>
      <c r="AX12225" s="4"/>
      <c r="AY12225" s="4"/>
      <c r="AZ12225" s="4"/>
      <c r="BA12225" s="4"/>
      <c r="BB12225" s="4"/>
      <c r="BC12225" s="4">
        <v>40</v>
      </c>
    </row>
    <row r="12226" spans="45:55" x14ac:dyDescent="0.2">
      <c r="AS12226" s="4" t="s">
        <v>38026</v>
      </c>
      <c r="AT12226" s="4" t="s">
        <v>38027</v>
      </c>
      <c r="AU12226" s="4" t="s">
        <v>456</v>
      </c>
      <c r="AV12226" s="4" t="s">
        <v>35947</v>
      </c>
      <c r="AW12226" s="4" t="s">
        <v>1259</v>
      </c>
      <c r="AX12226" s="4"/>
      <c r="AY12226" s="4"/>
      <c r="AZ12226" s="4"/>
      <c r="BA12226" s="4"/>
      <c r="BB12226" s="4"/>
      <c r="BC12226" s="4">
        <v>40</v>
      </c>
    </row>
    <row r="12227" spans="45:55" x14ac:dyDescent="0.2">
      <c r="AS12227" s="4" t="s">
        <v>34982</v>
      </c>
      <c r="AT12227" s="4" t="s">
        <v>34983</v>
      </c>
      <c r="AU12227" s="4" t="s">
        <v>456</v>
      </c>
      <c r="AV12227" s="4" t="s">
        <v>34042</v>
      </c>
      <c r="AW12227" s="4" t="s">
        <v>724</v>
      </c>
      <c r="AX12227" s="4"/>
      <c r="AY12227" s="4"/>
      <c r="AZ12227" s="4"/>
      <c r="BA12227" s="4"/>
      <c r="BB12227" s="4"/>
      <c r="BC12227" s="4">
        <v>40</v>
      </c>
    </row>
    <row r="12228" spans="45:55" x14ac:dyDescent="0.2">
      <c r="AS12228" s="4" t="s">
        <v>34984</v>
      </c>
      <c r="AT12228" s="4" t="s">
        <v>34985</v>
      </c>
      <c r="AU12228" s="4" t="s">
        <v>456</v>
      </c>
      <c r="AV12228" s="4" t="s">
        <v>34042</v>
      </c>
      <c r="AW12228" s="4" t="s">
        <v>724</v>
      </c>
      <c r="AX12228" s="4"/>
      <c r="AY12228" s="4"/>
      <c r="AZ12228" s="4"/>
      <c r="BA12228" s="4"/>
      <c r="BB12228" s="4"/>
      <c r="BC12228" s="4">
        <v>40</v>
      </c>
    </row>
    <row r="12229" spans="45:55" x14ac:dyDescent="0.2">
      <c r="AS12229" s="4" t="s">
        <v>34986</v>
      </c>
      <c r="AT12229" s="4" t="s">
        <v>34987</v>
      </c>
      <c r="AU12229" s="4" t="s">
        <v>456</v>
      </c>
      <c r="AV12229" s="4" t="s">
        <v>34042</v>
      </c>
      <c r="AW12229" s="4" t="s">
        <v>724</v>
      </c>
      <c r="AX12229" s="4"/>
      <c r="AY12229" s="4"/>
      <c r="AZ12229" s="4"/>
      <c r="BA12229" s="4"/>
      <c r="BB12229" s="4"/>
      <c r="BC12229" s="4">
        <v>40</v>
      </c>
    </row>
    <row r="12230" spans="45:55" x14ac:dyDescent="0.2">
      <c r="AS12230" s="4" t="s">
        <v>34988</v>
      </c>
      <c r="AT12230" s="4" t="s">
        <v>34989</v>
      </c>
      <c r="AU12230" s="4" t="s">
        <v>456</v>
      </c>
      <c r="AV12230" s="4" t="s">
        <v>34042</v>
      </c>
      <c r="AW12230" s="4" t="s">
        <v>724</v>
      </c>
      <c r="AX12230" s="4"/>
      <c r="AY12230" s="4"/>
      <c r="AZ12230" s="4"/>
      <c r="BA12230" s="4"/>
      <c r="BB12230" s="4"/>
      <c r="BC12230" s="4">
        <v>40</v>
      </c>
    </row>
    <row r="12231" spans="45:55" x14ac:dyDescent="0.2">
      <c r="AS12231" s="4" t="s">
        <v>35962</v>
      </c>
      <c r="AT12231" s="4" t="s">
        <v>35963</v>
      </c>
      <c r="AU12231" s="4" t="s">
        <v>456</v>
      </c>
      <c r="AV12231" s="4" t="s">
        <v>34042</v>
      </c>
      <c r="AW12231" s="4" t="s">
        <v>724</v>
      </c>
      <c r="AX12231" s="4"/>
      <c r="AY12231" s="4"/>
      <c r="AZ12231" s="4"/>
      <c r="BA12231" s="4"/>
      <c r="BB12231" s="4"/>
      <c r="BC12231" s="4">
        <v>40</v>
      </c>
    </row>
    <row r="12232" spans="45:55" x14ac:dyDescent="0.2">
      <c r="AS12232" s="4" t="s">
        <v>35964</v>
      </c>
      <c r="AT12232" s="4" t="s">
        <v>35965</v>
      </c>
      <c r="AU12232" s="4" t="s">
        <v>456</v>
      </c>
      <c r="AV12232" s="4" t="s">
        <v>34042</v>
      </c>
      <c r="AW12232" s="4" t="s">
        <v>724</v>
      </c>
      <c r="AX12232" s="4"/>
      <c r="AY12232" s="4"/>
      <c r="AZ12232" s="4"/>
      <c r="BA12232" s="4"/>
      <c r="BB12232" s="4"/>
      <c r="BC12232" s="4">
        <v>40</v>
      </c>
    </row>
    <row r="12233" spans="45:55" x14ac:dyDescent="0.2">
      <c r="AS12233" s="4" t="s">
        <v>35966</v>
      </c>
      <c r="AT12233" s="4" t="s">
        <v>35967</v>
      </c>
      <c r="AU12233" s="4" t="s">
        <v>456</v>
      </c>
      <c r="AV12233" s="4" t="s">
        <v>34042</v>
      </c>
      <c r="AW12233" s="4" t="s">
        <v>724</v>
      </c>
      <c r="AX12233" s="4"/>
      <c r="AY12233" s="4"/>
      <c r="AZ12233" s="4"/>
      <c r="BA12233" s="4"/>
      <c r="BB12233" s="4"/>
      <c r="BC12233" s="4">
        <v>40</v>
      </c>
    </row>
    <row r="12234" spans="45:55" x14ac:dyDescent="0.2">
      <c r="AS12234" s="4" t="s">
        <v>35968</v>
      </c>
      <c r="AT12234" s="4" t="s">
        <v>35969</v>
      </c>
      <c r="AU12234" s="4" t="s">
        <v>456</v>
      </c>
      <c r="AV12234" s="4" t="s">
        <v>34042</v>
      </c>
      <c r="AW12234" s="4" t="s">
        <v>724</v>
      </c>
      <c r="AX12234" s="4"/>
      <c r="AY12234" s="4"/>
      <c r="AZ12234" s="4"/>
      <c r="BA12234" s="4"/>
      <c r="BB12234" s="4"/>
      <c r="BC12234" s="4">
        <v>40</v>
      </c>
    </row>
    <row r="12235" spans="45:55" x14ac:dyDescent="0.2">
      <c r="AS12235" s="4" t="s">
        <v>35970</v>
      </c>
      <c r="AT12235" s="4" t="s">
        <v>35971</v>
      </c>
      <c r="AU12235" s="4" t="s">
        <v>456</v>
      </c>
      <c r="AV12235" s="4" t="s">
        <v>34042</v>
      </c>
      <c r="AW12235" s="4" t="s">
        <v>724</v>
      </c>
      <c r="AX12235" s="4"/>
      <c r="AY12235" s="4"/>
      <c r="AZ12235" s="4"/>
      <c r="BA12235" s="4"/>
      <c r="BB12235" s="4"/>
      <c r="BC12235" s="4">
        <v>40</v>
      </c>
    </row>
    <row r="12236" spans="45:55" x14ac:dyDescent="0.2">
      <c r="AS12236" s="4" t="s">
        <v>36383</v>
      </c>
      <c r="AT12236" s="4" t="s">
        <v>36384</v>
      </c>
      <c r="AU12236" s="4" t="s">
        <v>456</v>
      </c>
      <c r="AV12236" s="4" t="s">
        <v>34042</v>
      </c>
      <c r="AW12236" s="4" t="s">
        <v>724</v>
      </c>
      <c r="AX12236" s="4"/>
      <c r="AY12236" s="4"/>
      <c r="AZ12236" s="4"/>
      <c r="BA12236" s="4"/>
      <c r="BB12236" s="4"/>
      <c r="BC12236" s="4">
        <v>40</v>
      </c>
    </row>
    <row r="12237" spans="45:55" x14ac:dyDescent="0.2">
      <c r="AS12237" s="4" t="s">
        <v>36385</v>
      </c>
      <c r="AT12237" s="4" t="s">
        <v>36386</v>
      </c>
      <c r="AU12237" s="4" t="s">
        <v>456</v>
      </c>
      <c r="AV12237" s="4" t="s">
        <v>34042</v>
      </c>
      <c r="AW12237" s="4" t="s">
        <v>724</v>
      </c>
      <c r="AX12237" s="4"/>
      <c r="AY12237" s="4"/>
      <c r="AZ12237" s="4"/>
      <c r="BA12237" s="4"/>
      <c r="BB12237" s="4"/>
      <c r="BC12237" s="4">
        <v>40</v>
      </c>
    </row>
    <row r="12238" spans="45:55" x14ac:dyDescent="0.2">
      <c r="AS12238" s="4" t="s">
        <v>36387</v>
      </c>
      <c r="AT12238" s="4" t="s">
        <v>36388</v>
      </c>
      <c r="AU12238" s="4" t="s">
        <v>456</v>
      </c>
      <c r="AV12238" s="4" t="s">
        <v>34042</v>
      </c>
      <c r="AW12238" s="4" t="s">
        <v>724</v>
      </c>
      <c r="AX12238" s="4"/>
      <c r="AY12238" s="4"/>
      <c r="AZ12238" s="4"/>
      <c r="BA12238" s="4"/>
      <c r="BB12238" s="4"/>
      <c r="BC12238" s="4">
        <v>40</v>
      </c>
    </row>
    <row r="12239" spans="45:55" x14ac:dyDescent="0.2">
      <c r="AS12239" s="4" t="s">
        <v>36389</v>
      </c>
      <c r="AT12239" s="4" t="s">
        <v>36390</v>
      </c>
      <c r="AU12239" s="4" t="s">
        <v>456</v>
      </c>
      <c r="AV12239" s="4" t="s">
        <v>34042</v>
      </c>
      <c r="AW12239" s="4" t="s">
        <v>724</v>
      </c>
      <c r="AX12239" s="4"/>
      <c r="AY12239" s="4"/>
      <c r="AZ12239" s="4"/>
      <c r="BA12239" s="4"/>
      <c r="BB12239" s="4"/>
      <c r="BC12239" s="4">
        <v>40</v>
      </c>
    </row>
    <row r="12240" spans="45:55" x14ac:dyDescent="0.2">
      <c r="AS12240" s="4" t="s">
        <v>5937</v>
      </c>
      <c r="AT12240" s="4" t="s">
        <v>5938</v>
      </c>
      <c r="AU12240" s="4" t="s">
        <v>456</v>
      </c>
      <c r="AV12240" s="4" t="s">
        <v>807</v>
      </c>
      <c r="AW12240" s="4" t="s">
        <v>701</v>
      </c>
      <c r="AX12240" s="4"/>
      <c r="AY12240" s="4"/>
      <c r="AZ12240" s="4"/>
      <c r="BA12240" s="4"/>
      <c r="BB12240" s="4"/>
      <c r="BC12240" s="4">
        <v>40</v>
      </c>
    </row>
    <row r="12241" spans="45:55" x14ac:dyDescent="0.2">
      <c r="AS12241" s="4" t="s">
        <v>5939</v>
      </c>
      <c r="AT12241" s="4" t="s">
        <v>5940</v>
      </c>
      <c r="AU12241" s="4" t="s">
        <v>463</v>
      </c>
      <c r="AV12241" s="4" t="s">
        <v>807</v>
      </c>
      <c r="AW12241" s="4" t="s">
        <v>701</v>
      </c>
      <c r="AX12241" s="4"/>
      <c r="AY12241" s="4"/>
      <c r="AZ12241" s="4"/>
      <c r="BA12241" s="4"/>
      <c r="BB12241" s="4"/>
      <c r="BC12241" s="4">
        <v>40</v>
      </c>
    </row>
    <row r="12242" spans="45:55" x14ac:dyDescent="0.2">
      <c r="AS12242" s="4" t="s">
        <v>5941</v>
      </c>
      <c r="AT12242" s="4" t="s">
        <v>5942</v>
      </c>
      <c r="AU12242" s="4" t="s">
        <v>463</v>
      </c>
      <c r="AV12242" s="4" t="s">
        <v>807</v>
      </c>
      <c r="AW12242" s="4" t="s">
        <v>701</v>
      </c>
      <c r="AX12242" s="4"/>
      <c r="AY12242" s="4"/>
      <c r="AZ12242" s="4"/>
      <c r="BA12242" s="4"/>
      <c r="BB12242" s="4"/>
      <c r="BC12242" s="4">
        <v>40</v>
      </c>
    </row>
    <row r="12243" spans="45:55" x14ac:dyDescent="0.2">
      <c r="AS12243" s="4" t="s">
        <v>5943</v>
      </c>
      <c r="AT12243" s="4" t="s">
        <v>5944</v>
      </c>
      <c r="AU12243" s="4" t="s">
        <v>456</v>
      </c>
      <c r="AV12243" s="4" t="s">
        <v>807</v>
      </c>
      <c r="AW12243" s="4" t="s">
        <v>701</v>
      </c>
      <c r="AX12243" s="4"/>
      <c r="AY12243" s="4"/>
      <c r="AZ12243" s="4"/>
      <c r="BA12243" s="4"/>
      <c r="BB12243" s="4"/>
      <c r="BC12243" s="4">
        <v>40</v>
      </c>
    </row>
    <row r="12244" spans="45:55" x14ac:dyDescent="0.2">
      <c r="AS12244" s="4" t="s">
        <v>5945</v>
      </c>
      <c r="AT12244" s="4" t="s">
        <v>5946</v>
      </c>
      <c r="AU12244" s="4" t="s">
        <v>456</v>
      </c>
      <c r="AV12244" s="4" t="s">
        <v>807</v>
      </c>
      <c r="AW12244" s="4" t="s">
        <v>701</v>
      </c>
      <c r="AX12244" s="4"/>
      <c r="AY12244" s="4"/>
      <c r="AZ12244" s="4"/>
      <c r="BA12244" s="4"/>
      <c r="BB12244" s="4"/>
      <c r="BC12244" s="4">
        <v>40</v>
      </c>
    </row>
    <row r="12245" spans="45:55" x14ac:dyDescent="0.2">
      <c r="AS12245" s="4" t="s">
        <v>5947</v>
      </c>
      <c r="AT12245" s="4" t="s">
        <v>7194</v>
      </c>
      <c r="AU12245" s="4" t="s">
        <v>456</v>
      </c>
      <c r="AV12245" s="4" t="s">
        <v>807</v>
      </c>
      <c r="AW12245" s="4" t="s">
        <v>939</v>
      </c>
      <c r="AX12245" s="4"/>
      <c r="AY12245" s="4"/>
      <c r="AZ12245" s="4"/>
      <c r="BA12245" s="4"/>
      <c r="BB12245" s="4"/>
      <c r="BC12245" s="4">
        <v>40</v>
      </c>
    </row>
    <row r="12246" spans="45:55" x14ac:dyDescent="0.2">
      <c r="AS12246" s="4" t="s">
        <v>10568</v>
      </c>
      <c r="AT12246" s="4" t="s">
        <v>10569</v>
      </c>
      <c r="AU12246" s="4" t="s">
        <v>463</v>
      </c>
      <c r="AV12246" s="4" t="s">
        <v>802</v>
      </c>
      <c r="AW12246" s="4" t="s">
        <v>701</v>
      </c>
      <c r="AX12246" s="4"/>
      <c r="AY12246" s="4"/>
      <c r="AZ12246" s="4"/>
      <c r="BA12246" s="4"/>
      <c r="BB12246" s="4"/>
      <c r="BC12246" s="4">
        <v>40</v>
      </c>
    </row>
    <row r="12247" spans="45:55" x14ac:dyDescent="0.2">
      <c r="AS12247" s="4" t="s">
        <v>5948</v>
      </c>
      <c r="AT12247" s="4" t="s">
        <v>5949</v>
      </c>
      <c r="AU12247" s="4" t="s">
        <v>456</v>
      </c>
      <c r="AV12247" s="4" t="s">
        <v>808</v>
      </c>
      <c r="AW12247" s="4" t="s">
        <v>701</v>
      </c>
      <c r="AX12247" s="4"/>
      <c r="AY12247" s="4"/>
      <c r="AZ12247" s="4"/>
      <c r="BA12247" s="4"/>
      <c r="BB12247" s="4"/>
      <c r="BC12247" s="4">
        <v>40</v>
      </c>
    </row>
    <row r="12248" spans="45:55" x14ac:dyDescent="0.2">
      <c r="AS12248" s="4" t="s">
        <v>5950</v>
      </c>
      <c r="AT12248" s="4" t="s">
        <v>5951</v>
      </c>
      <c r="AU12248" s="4" t="s">
        <v>456</v>
      </c>
      <c r="AV12248" s="4" t="s">
        <v>808</v>
      </c>
      <c r="AW12248" s="4" t="s">
        <v>701</v>
      </c>
      <c r="AX12248" s="4"/>
      <c r="AY12248" s="4"/>
      <c r="AZ12248" s="4"/>
      <c r="BA12248" s="4"/>
      <c r="BB12248" s="4"/>
      <c r="BC12248" s="4">
        <v>40</v>
      </c>
    </row>
    <row r="12249" spans="45:55" x14ac:dyDescent="0.2">
      <c r="AS12249" s="4" t="s">
        <v>5952</v>
      </c>
      <c r="AT12249" s="4" t="s">
        <v>5953</v>
      </c>
      <c r="AU12249" s="4" t="s">
        <v>456</v>
      </c>
      <c r="AV12249" s="4" t="s">
        <v>808</v>
      </c>
      <c r="AW12249" s="4" t="s">
        <v>701</v>
      </c>
      <c r="AX12249" s="4"/>
      <c r="AY12249" s="4"/>
      <c r="AZ12249" s="4"/>
      <c r="BA12249" s="4"/>
      <c r="BB12249" s="4"/>
      <c r="BC12249" s="4">
        <v>40</v>
      </c>
    </row>
    <row r="12250" spans="45:55" x14ac:dyDescent="0.2">
      <c r="AS12250" s="4" t="s">
        <v>5954</v>
      </c>
      <c r="AT12250" s="4" t="s">
        <v>5955</v>
      </c>
      <c r="AU12250" s="4" t="s">
        <v>456</v>
      </c>
      <c r="AV12250" s="4" t="s">
        <v>808</v>
      </c>
      <c r="AW12250" s="4" t="s">
        <v>701</v>
      </c>
      <c r="AX12250" s="4"/>
      <c r="AY12250" s="4"/>
      <c r="AZ12250" s="4"/>
      <c r="BA12250" s="4"/>
      <c r="BB12250" s="4"/>
      <c r="BC12250" s="4">
        <v>40</v>
      </c>
    </row>
    <row r="12251" spans="45:55" x14ac:dyDescent="0.2">
      <c r="AS12251" s="4" t="s">
        <v>5956</v>
      </c>
      <c r="AT12251" s="4" t="s">
        <v>5957</v>
      </c>
      <c r="AU12251" s="4" t="s">
        <v>463</v>
      </c>
      <c r="AV12251" s="4" t="s">
        <v>808</v>
      </c>
      <c r="AW12251" s="4" t="s">
        <v>701</v>
      </c>
      <c r="AX12251" s="4"/>
      <c r="AY12251" s="4"/>
      <c r="AZ12251" s="4"/>
      <c r="BA12251" s="4"/>
      <c r="BB12251" s="4"/>
      <c r="BC12251" s="4">
        <v>40</v>
      </c>
    </row>
    <row r="12252" spans="45:55" x14ac:dyDescent="0.2">
      <c r="AS12252" s="4" t="s">
        <v>5984</v>
      </c>
      <c r="AT12252" s="4" t="s">
        <v>5985</v>
      </c>
      <c r="AU12252" s="4" t="s">
        <v>456</v>
      </c>
      <c r="AV12252" s="4" t="s">
        <v>810</v>
      </c>
      <c r="AW12252" s="4" t="s">
        <v>1167</v>
      </c>
      <c r="AX12252" s="4"/>
      <c r="AY12252" s="4"/>
      <c r="AZ12252" s="4"/>
      <c r="BA12252" s="4"/>
      <c r="BB12252" s="4"/>
      <c r="BC12252" s="4">
        <v>40</v>
      </c>
    </row>
    <row r="12253" spans="45:55" x14ac:dyDescent="0.2">
      <c r="AS12253" s="4" t="s">
        <v>5958</v>
      </c>
      <c r="AT12253" s="4" t="s">
        <v>5959</v>
      </c>
      <c r="AU12253" s="4" t="s">
        <v>456</v>
      </c>
      <c r="AV12253" s="4" t="s">
        <v>810</v>
      </c>
      <c r="AW12253" s="4" t="s">
        <v>1167</v>
      </c>
      <c r="AX12253" s="4"/>
      <c r="AY12253" s="4"/>
      <c r="AZ12253" s="4"/>
      <c r="BA12253" s="4"/>
      <c r="BB12253" s="4"/>
      <c r="BC12253" s="4">
        <v>40</v>
      </c>
    </row>
    <row r="12254" spans="45:55" x14ac:dyDescent="0.2">
      <c r="AS12254" s="4" t="s">
        <v>5960</v>
      </c>
      <c r="AT12254" s="4" t="s">
        <v>5961</v>
      </c>
      <c r="AU12254" s="4" t="s">
        <v>456</v>
      </c>
      <c r="AV12254" s="4" t="s">
        <v>810</v>
      </c>
      <c r="AW12254" s="4" t="s">
        <v>1167</v>
      </c>
      <c r="AX12254" s="4"/>
      <c r="AY12254" s="4"/>
      <c r="AZ12254" s="4"/>
      <c r="BA12254" s="4"/>
      <c r="BB12254" s="4"/>
      <c r="BC12254" s="4">
        <v>40</v>
      </c>
    </row>
    <row r="12255" spans="45:55" x14ac:dyDescent="0.2">
      <c r="AS12255" s="4" t="s">
        <v>5962</v>
      </c>
      <c r="AT12255" s="4" t="s">
        <v>5963</v>
      </c>
      <c r="AU12255" s="4" t="s">
        <v>456</v>
      </c>
      <c r="AV12255" s="4" t="s">
        <v>810</v>
      </c>
      <c r="AW12255" s="4" t="s">
        <v>1167</v>
      </c>
      <c r="AX12255" s="4"/>
      <c r="AY12255" s="4"/>
      <c r="AZ12255" s="4"/>
      <c r="BA12255" s="4"/>
      <c r="BB12255" s="4"/>
      <c r="BC12255" s="4">
        <v>40</v>
      </c>
    </row>
    <row r="12256" spans="45:55" x14ac:dyDescent="0.2">
      <c r="AS12256" s="4" t="s">
        <v>5964</v>
      </c>
      <c r="AT12256" s="4" t="s">
        <v>5965</v>
      </c>
      <c r="AU12256" s="4" t="s">
        <v>456</v>
      </c>
      <c r="AV12256" s="4" t="s">
        <v>810</v>
      </c>
      <c r="AW12256" s="4" t="s">
        <v>1167</v>
      </c>
      <c r="AX12256" s="4"/>
      <c r="AY12256" s="4"/>
      <c r="AZ12256" s="4"/>
      <c r="BA12256" s="4"/>
      <c r="BB12256" s="4"/>
      <c r="BC12256" s="4">
        <v>40</v>
      </c>
    </row>
    <row r="12257" spans="45:55" x14ac:dyDescent="0.2">
      <c r="AS12257" s="4" t="s">
        <v>5966</v>
      </c>
      <c r="AT12257" s="4" t="s">
        <v>5967</v>
      </c>
      <c r="AU12257" s="4" t="s">
        <v>456</v>
      </c>
      <c r="AV12257" s="4" t="s">
        <v>810</v>
      </c>
      <c r="AW12257" s="4" t="s">
        <v>1167</v>
      </c>
      <c r="AX12257" s="4"/>
      <c r="AY12257" s="4"/>
      <c r="AZ12257" s="4"/>
      <c r="BA12257" s="4"/>
      <c r="BB12257" s="4"/>
      <c r="BC12257" s="4">
        <v>40</v>
      </c>
    </row>
    <row r="12258" spans="45:55" x14ac:dyDescent="0.2">
      <c r="AS12258" s="4" t="s">
        <v>5968</v>
      </c>
      <c r="AT12258" s="4" t="s">
        <v>5969</v>
      </c>
      <c r="AU12258" s="4" t="s">
        <v>456</v>
      </c>
      <c r="AV12258" s="4" t="s">
        <v>810</v>
      </c>
      <c r="AW12258" s="4" t="s">
        <v>1167</v>
      </c>
      <c r="AX12258" s="4"/>
      <c r="AY12258" s="4"/>
      <c r="AZ12258" s="4"/>
      <c r="BA12258" s="4"/>
      <c r="BB12258" s="4"/>
      <c r="BC12258" s="4">
        <v>40</v>
      </c>
    </row>
    <row r="12259" spans="45:55" x14ac:dyDescent="0.2">
      <c r="AS12259" s="4" t="s">
        <v>5970</v>
      </c>
      <c r="AT12259" s="4" t="s">
        <v>5971</v>
      </c>
      <c r="AU12259" s="4" t="s">
        <v>456</v>
      </c>
      <c r="AV12259" s="4" t="s">
        <v>810</v>
      </c>
      <c r="AW12259" s="4" t="s">
        <v>1167</v>
      </c>
      <c r="AX12259" s="4"/>
      <c r="AY12259" s="4"/>
      <c r="AZ12259" s="4"/>
      <c r="BA12259" s="4"/>
      <c r="BB12259" s="4"/>
      <c r="BC12259" s="4">
        <v>40</v>
      </c>
    </row>
    <row r="12260" spans="45:55" x14ac:dyDescent="0.2">
      <c r="AS12260" s="4" t="s">
        <v>5972</v>
      </c>
      <c r="AT12260" s="4" t="s">
        <v>5973</v>
      </c>
      <c r="AU12260" s="4" t="s">
        <v>456</v>
      </c>
      <c r="AV12260" s="4" t="s">
        <v>810</v>
      </c>
      <c r="AW12260" s="4" t="s">
        <v>1167</v>
      </c>
      <c r="AX12260" s="4"/>
      <c r="AY12260" s="4"/>
      <c r="AZ12260" s="4"/>
      <c r="BA12260" s="4"/>
      <c r="BB12260" s="4"/>
      <c r="BC12260" s="4">
        <v>40</v>
      </c>
    </row>
    <row r="12261" spans="45:55" x14ac:dyDescent="0.2">
      <c r="AS12261" s="4" t="s">
        <v>5974</v>
      </c>
      <c r="AT12261" s="4" t="s">
        <v>5975</v>
      </c>
      <c r="AU12261" s="4" t="s">
        <v>456</v>
      </c>
      <c r="AV12261" s="4" t="s">
        <v>810</v>
      </c>
      <c r="AW12261" s="4" t="s">
        <v>1167</v>
      </c>
      <c r="AX12261" s="4"/>
      <c r="AY12261" s="4"/>
      <c r="AZ12261" s="4"/>
      <c r="BA12261" s="4"/>
      <c r="BB12261" s="4"/>
      <c r="BC12261" s="4">
        <v>40</v>
      </c>
    </row>
    <row r="12262" spans="45:55" x14ac:dyDescent="0.2">
      <c r="AS12262" s="4" t="s">
        <v>5976</v>
      </c>
      <c r="AT12262" s="4" t="s">
        <v>5977</v>
      </c>
      <c r="AU12262" s="4" t="s">
        <v>456</v>
      </c>
      <c r="AV12262" s="4" t="s">
        <v>810</v>
      </c>
      <c r="AW12262" s="4" t="s">
        <v>1167</v>
      </c>
      <c r="AX12262" s="4"/>
      <c r="AY12262" s="4"/>
      <c r="AZ12262" s="4"/>
      <c r="BA12262" s="4"/>
      <c r="BB12262" s="4"/>
      <c r="BC12262" s="4">
        <v>40</v>
      </c>
    </row>
    <row r="12263" spans="45:55" x14ac:dyDescent="0.2">
      <c r="AS12263" s="4" t="s">
        <v>5978</v>
      </c>
      <c r="AT12263" s="4" t="s">
        <v>5979</v>
      </c>
      <c r="AU12263" s="4" t="s">
        <v>456</v>
      </c>
      <c r="AV12263" s="4" t="s">
        <v>810</v>
      </c>
      <c r="AW12263" s="4" t="s">
        <v>1167</v>
      </c>
      <c r="AX12263" s="4"/>
      <c r="AY12263" s="4"/>
      <c r="AZ12263" s="4"/>
      <c r="BA12263" s="4"/>
      <c r="BB12263" s="4"/>
      <c r="BC12263" s="4">
        <v>40</v>
      </c>
    </row>
    <row r="12264" spans="45:55" x14ac:dyDescent="0.2">
      <c r="AS12264" s="4" t="s">
        <v>5980</v>
      </c>
      <c r="AT12264" s="4" t="s">
        <v>5981</v>
      </c>
      <c r="AU12264" s="4" t="s">
        <v>456</v>
      </c>
      <c r="AV12264" s="4" t="s">
        <v>810</v>
      </c>
      <c r="AW12264" s="4" t="s">
        <v>1167</v>
      </c>
      <c r="AX12264" s="4"/>
      <c r="AY12264" s="4"/>
      <c r="AZ12264" s="4"/>
      <c r="BA12264" s="4"/>
      <c r="BB12264" s="4"/>
      <c r="BC12264" s="4">
        <v>40</v>
      </c>
    </row>
    <row r="12265" spans="45:55" x14ac:dyDescent="0.2">
      <c r="AS12265" s="4" t="s">
        <v>5982</v>
      </c>
      <c r="AT12265" s="4" t="s">
        <v>5983</v>
      </c>
      <c r="AU12265" s="4" t="s">
        <v>456</v>
      </c>
      <c r="AV12265" s="4" t="s">
        <v>810</v>
      </c>
      <c r="AW12265" s="4" t="s">
        <v>1167</v>
      </c>
      <c r="AX12265" s="4"/>
      <c r="AY12265" s="4"/>
      <c r="AZ12265" s="4"/>
      <c r="BA12265" s="4"/>
      <c r="BB12265" s="4"/>
      <c r="BC12265" s="4">
        <v>40</v>
      </c>
    </row>
    <row r="12266" spans="45:55" x14ac:dyDescent="0.2">
      <c r="AS12266" s="4" t="s">
        <v>7195</v>
      </c>
      <c r="AT12266" s="4" t="s">
        <v>7196</v>
      </c>
      <c r="AU12266" s="4" t="s">
        <v>456</v>
      </c>
      <c r="AV12266" s="4" t="s">
        <v>810</v>
      </c>
      <c r="AW12266" s="4" t="s">
        <v>1167</v>
      </c>
      <c r="AX12266" s="4"/>
      <c r="AY12266" s="4"/>
      <c r="AZ12266" s="4"/>
      <c r="BA12266" s="4"/>
      <c r="BB12266" s="4"/>
      <c r="BC12266" s="4">
        <v>40</v>
      </c>
    </row>
    <row r="12267" spans="45:55" x14ac:dyDescent="0.2">
      <c r="AS12267" s="4" t="s">
        <v>7197</v>
      </c>
      <c r="AT12267" s="4" t="s">
        <v>7198</v>
      </c>
      <c r="AU12267" s="4" t="s">
        <v>456</v>
      </c>
      <c r="AV12267" s="4" t="s">
        <v>810</v>
      </c>
      <c r="AW12267" s="4" t="s">
        <v>1167</v>
      </c>
      <c r="AX12267" s="4"/>
      <c r="AY12267" s="4"/>
      <c r="AZ12267" s="4"/>
      <c r="BA12267" s="4"/>
      <c r="BB12267" s="4"/>
      <c r="BC12267" s="4">
        <v>40</v>
      </c>
    </row>
    <row r="12268" spans="45:55" x14ac:dyDescent="0.2">
      <c r="AS12268" s="4" t="s">
        <v>7199</v>
      </c>
      <c r="AT12268" s="4" t="s">
        <v>7200</v>
      </c>
      <c r="AU12268" s="4" t="s">
        <v>456</v>
      </c>
      <c r="AV12268" s="4" t="s">
        <v>810</v>
      </c>
      <c r="AW12268" s="4" t="s">
        <v>1167</v>
      </c>
      <c r="AX12268" s="4"/>
      <c r="AY12268" s="4"/>
      <c r="AZ12268" s="4"/>
      <c r="BA12268" s="4"/>
      <c r="BB12268" s="4"/>
      <c r="BC12268" s="4">
        <v>40</v>
      </c>
    </row>
    <row r="12269" spans="45:55" x14ac:dyDescent="0.2">
      <c r="AS12269" s="4" t="s">
        <v>5986</v>
      </c>
      <c r="AT12269" s="4" t="s">
        <v>7201</v>
      </c>
      <c r="AU12269" s="4" t="s">
        <v>456</v>
      </c>
      <c r="AV12269" s="4" t="s">
        <v>808</v>
      </c>
      <c r="AW12269" s="4" t="s">
        <v>939</v>
      </c>
      <c r="AX12269" s="4"/>
      <c r="AY12269" s="4"/>
      <c r="AZ12269" s="4"/>
      <c r="BA12269" s="4"/>
      <c r="BB12269" s="4"/>
      <c r="BC12269" s="4">
        <v>40</v>
      </c>
    </row>
    <row r="12270" spans="45:55" x14ac:dyDescent="0.2">
      <c r="AS12270" s="4" t="s">
        <v>5987</v>
      </c>
      <c r="AT12270" s="4" t="s">
        <v>5988</v>
      </c>
      <c r="AU12270" s="4" t="s">
        <v>456</v>
      </c>
      <c r="AV12270" s="4" t="s">
        <v>802</v>
      </c>
      <c r="AW12270" s="4" t="s">
        <v>701</v>
      </c>
      <c r="AX12270" s="4"/>
      <c r="AY12270" s="4"/>
      <c r="AZ12270" s="4"/>
      <c r="BA12270" s="4"/>
      <c r="BB12270" s="4"/>
      <c r="BC12270" s="4">
        <v>40</v>
      </c>
    </row>
    <row r="12271" spans="45:55" x14ac:dyDescent="0.2">
      <c r="AS12271" s="4" t="s">
        <v>5989</v>
      </c>
      <c r="AT12271" s="4" t="s">
        <v>5990</v>
      </c>
      <c r="AU12271" s="4" t="s">
        <v>456</v>
      </c>
      <c r="AV12271" s="4" t="s">
        <v>811</v>
      </c>
      <c r="AW12271" s="4" t="s">
        <v>701</v>
      </c>
      <c r="AX12271" s="4"/>
      <c r="AY12271" s="4"/>
      <c r="AZ12271" s="4"/>
      <c r="BA12271" s="4"/>
      <c r="BB12271" s="4"/>
      <c r="BC12271" s="4">
        <v>40</v>
      </c>
    </row>
    <row r="12272" spans="45:55" x14ac:dyDescent="0.2">
      <c r="AS12272" s="4" t="s">
        <v>5991</v>
      </c>
      <c r="AT12272" s="4" t="s">
        <v>5992</v>
      </c>
      <c r="AU12272" s="4" t="s">
        <v>456</v>
      </c>
      <c r="AV12272" s="4" t="s">
        <v>811</v>
      </c>
      <c r="AW12272" s="4" t="s">
        <v>701</v>
      </c>
      <c r="AX12272" s="4"/>
      <c r="AY12272" s="4"/>
      <c r="AZ12272" s="4"/>
      <c r="BA12272" s="4"/>
      <c r="BB12272" s="4"/>
      <c r="BC12272" s="4">
        <v>40</v>
      </c>
    </row>
    <row r="12273" spans="45:55" x14ac:dyDescent="0.2">
      <c r="AS12273" s="4" t="s">
        <v>5993</v>
      </c>
      <c r="AT12273" s="4" t="s">
        <v>5994</v>
      </c>
      <c r="AU12273" s="4" t="s">
        <v>456</v>
      </c>
      <c r="AV12273" s="4" t="s">
        <v>811</v>
      </c>
      <c r="AW12273" s="4" t="s">
        <v>701</v>
      </c>
      <c r="AX12273" s="4"/>
      <c r="AY12273" s="4"/>
      <c r="AZ12273" s="4"/>
      <c r="BA12273" s="4"/>
      <c r="BB12273" s="4"/>
      <c r="BC12273" s="4">
        <v>40</v>
      </c>
    </row>
    <row r="12274" spans="45:55" x14ac:dyDescent="0.2">
      <c r="AS12274" s="4" t="s">
        <v>5995</v>
      </c>
      <c r="AT12274" s="4" t="s">
        <v>5996</v>
      </c>
      <c r="AU12274" s="4" t="s">
        <v>463</v>
      </c>
      <c r="AV12274" s="4" t="s">
        <v>811</v>
      </c>
      <c r="AW12274" s="4" t="s">
        <v>701</v>
      </c>
      <c r="AX12274" s="4"/>
      <c r="AY12274" s="4"/>
      <c r="AZ12274" s="4"/>
      <c r="BA12274" s="4"/>
      <c r="BB12274" s="4"/>
      <c r="BC12274" s="4">
        <v>40</v>
      </c>
    </row>
    <row r="12275" spans="45:55" x14ac:dyDescent="0.2">
      <c r="AS12275" s="4" t="s">
        <v>5997</v>
      </c>
      <c r="AT12275" s="4" t="s">
        <v>5998</v>
      </c>
      <c r="AU12275" s="4" t="s">
        <v>456</v>
      </c>
      <c r="AV12275" s="4" t="s">
        <v>811</v>
      </c>
      <c r="AW12275" s="4" t="s">
        <v>701</v>
      </c>
      <c r="AX12275" s="4"/>
      <c r="AY12275" s="4"/>
      <c r="AZ12275" s="4"/>
      <c r="BA12275" s="4"/>
      <c r="BB12275" s="4"/>
      <c r="BC12275" s="4">
        <v>40</v>
      </c>
    </row>
    <row r="12276" spans="45:55" x14ac:dyDescent="0.2">
      <c r="AS12276" s="4" t="s">
        <v>10570</v>
      </c>
      <c r="AT12276" s="4" t="s">
        <v>10571</v>
      </c>
      <c r="AU12276" s="4" t="s">
        <v>463</v>
      </c>
      <c r="AV12276" s="4" t="s">
        <v>811</v>
      </c>
      <c r="AW12276" s="4" t="s">
        <v>701</v>
      </c>
      <c r="AX12276" s="4"/>
      <c r="AY12276" s="4"/>
      <c r="AZ12276" s="4"/>
      <c r="BA12276" s="4"/>
      <c r="BB12276" s="4"/>
      <c r="BC12276" s="4">
        <v>40</v>
      </c>
    </row>
    <row r="12277" spans="45:55" x14ac:dyDescent="0.2">
      <c r="AS12277" s="4" t="s">
        <v>5999</v>
      </c>
      <c r="AT12277" s="4" t="s">
        <v>6000</v>
      </c>
      <c r="AU12277" s="4" t="s">
        <v>463</v>
      </c>
      <c r="AV12277" s="4" t="s">
        <v>811</v>
      </c>
      <c r="AW12277" s="4" t="s">
        <v>701</v>
      </c>
      <c r="AX12277" s="4"/>
      <c r="AY12277" s="4"/>
      <c r="AZ12277" s="4"/>
      <c r="BA12277" s="4"/>
      <c r="BB12277" s="4"/>
      <c r="BC12277" s="4">
        <v>40</v>
      </c>
    </row>
    <row r="12278" spans="45:55" x14ac:dyDescent="0.2">
      <c r="AS12278" s="4" t="s">
        <v>6001</v>
      </c>
      <c r="AT12278" s="4" t="s">
        <v>6002</v>
      </c>
      <c r="AU12278" s="4" t="s">
        <v>463</v>
      </c>
      <c r="AV12278" s="4" t="s">
        <v>811</v>
      </c>
      <c r="AW12278" s="4" t="s">
        <v>701</v>
      </c>
      <c r="AX12278" s="4"/>
      <c r="AY12278" s="4"/>
      <c r="AZ12278" s="4"/>
      <c r="BA12278" s="4"/>
      <c r="BB12278" s="4"/>
      <c r="BC12278" s="4">
        <v>40</v>
      </c>
    </row>
    <row r="12279" spans="45:55" x14ac:dyDescent="0.2">
      <c r="AS12279" s="4" t="s">
        <v>6003</v>
      </c>
      <c r="AT12279" s="4" t="s">
        <v>6004</v>
      </c>
      <c r="AU12279" s="4" t="s">
        <v>463</v>
      </c>
      <c r="AV12279" s="4" t="s">
        <v>811</v>
      </c>
      <c r="AW12279" s="4" t="s">
        <v>701</v>
      </c>
      <c r="AX12279" s="4"/>
      <c r="AY12279" s="4"/>
      <c r="AZ12279" s="4"/>
      <c r="BA12279" s="4"/>
      <c r="BB12279" s="4"/>
      <c r="BC12279" s="4">
        <v>40</v>
      </c>
    </row>
    <row r="12280" spans="45:55" x14ac:dyDescent="0.2">
      <c r="AS12280" s="4" t="s">
        <v>10572</v>
      </c>
      <c r="AT12280" s="4" t="s">
        <v>10573</v>
      </c>
      <c r="AU12280" s="4" t="s">
        <v>463</v>
      </c>
      <c r="AV12280" s="4" t="s">
        <v>811</v>
      </c>
      <c r="AW12280" s="4" t="s">
        <v>701</v>
      </c>
      <c r="AX12280" s="4"/>
      <c r="AY12280" s="4"/>
      <c r="AZ12280" s="4"/>
      <c r="BA12280" s="4"/>
      <c r="BB12280" s="4"/>
      <c r="BC12280" s="4">
        <v>40</v>
      </c>
    </row>
    <row r="12281" spans="45:55" x14ac:dyDescent="0.2">
      <c r="AS12281" s="4" t="s">
        <v>7202</v>
      </c>
      <c r="AT12281" s="4" t="s">
        <v>7203</v>
      </c>
      <c r="AU12281" s="4" t="s">
        <v>456</v>
      </c>
      <c r="AV12281" s="4" t="s">
        <v>811</v>
      </c>
      <c r="AW12281" s="4" t="s">
        <v>939</v>
      </c>
      <c r="AX12281" s="4"/>
      <c r="AY12281" s="4"/>
      <c r="AZ12281" s="4"/>
      <c r="BA12281" s="4"/>
      <c r="BB12281" s="4"/>
      <c r="BC12281" s="4">
        <v>40</v>
      </c>
    </row>
    <row r="12282" spans="45:55" x14ac:dyDescent="0.2">
      <c r="AS12282" s="4" t="s">
        <v>7558</v>
      </c>
      <c r="AT12282" s="4" t="s">
        <v>7559</v>
      </c>
      <c r="AU12282" s="4" t="s">
        <v>456</v>
      </c>
      <c r="AV12282" s="4" t="s">
        <v>811</v>
      </c>
      <c r="AW12282" s="4" t="s">
        <v>939</v>
      </c>
      <c r="AX12282" s="4"/>
      <c r="AY12282" s="4"/>
      <c r="AZ12282" s="4"/>
      <c r="BA12282" s="4"/>
      <c r="BB12282" s="4"/>
      <c r="BC12282" s="4">
        <v>40</v>
      </c>
    </row>
    <row r="12283" spans="45:55" x14ac:dyDescent="0.2">
      <c r="AS12283" s="4" t="s">
        <v>7560</v>
      </c>
      <c r="AT12283" s="4" t="s">
        <v>7561</v>
      </c>
      <c r="AU12283" s="4" t="s">
        <v>456</v>
      </c>
      <c r="AV12283" s="4" t="s">
        <v>811</v>
      </c>
      <c r="AW12283" s="4" t="s">
        <v>939</v>
      </c>
      <c r="AX12283" s="4"/>
      <c r="AY12283" s="4"/>
      <c r="AZ12283" s="4"/>
      <c r="BA12283" s="4"/>
      <c r="BB12283" s="4"/>
      <c r="BC12283" s="4">
        <v>40</v>
      </c>
    </row>
    <row r="12284" spans="45:55" x14ac:dyDescent="0.2">
      <c r="AS12284" s="4" t="s">
        <v>7562</v>
      </c>
      <c r="AT12284" s="4" t="s">
        <v>7563</v>
      </c>
      <c r="AU12284" s="4" t="s">
        <v>456</v>
      </c>
      <c r="AV12284" s="4" t="s">
        <v>811</v>
      </c>
      <c r="AW12284" s="4" t="s">
        <v>939</v>
      </c>
      <c r="AX12284" s="4"/>
      <c r="AY12284" s="4"/>
      <c r="AZ12284" s="4"/>
      <c r="BA12284" s="4"/>
      <c r="BB12284" s="4"/>
      <c r="BC12284" s="4">
        <v>40</v>
      </c>
    </row>
    <row r="12285" spans="45:55" x14ac:dyDescent="0.2">
      <c r="AS12285" s="4" t="s">
        <v>7204</v>
      </c>
      <c r="AT12285" s="4" t="s">
        <v>7205</v>
      </c>
      <c r="AU12285" s="4" t="s">
        <v>456</v>
      </c>
      <c r="AV12285" s="4" t="s">
        <v>811</v>
      </c>
      <c r="AW12285" s="4" t="s">
        <v>939</v>
      </c>
      <c r="AX12285" s="4"/>
      <c r="AY12285" s="4"/>
      <c r="AZ12285" s="4"/>
      <c r="BA12285" s="4"/>
      <c r="BB12285" s="4"/>
      <c r="BC12285" s="4">
        <v>40</v>
      </c>
    </row>
    <row r="12286" spans="45:55" x14ac:dyDescent="0.2">
      <c r="AS12286" s="4" t="s">
        <v>6005</v>
      </c>
      <c r="AT12286" s="4" t="s">
        <v>6006</v>
      </c>
      <c r="AU12286" s="4" t="s">
        <v>456</v>
      </c>
      <c r="AV12286" s="4" t="s">
        <v>811</v>
      </c>
      <c r="AW12286" s="4" t="s">
        <v>701</v>
      </c>
      <c r="AX12286" s="4"/>
      <c r="AY12286" s="4"/>
      <c r="AZ12286" s="4"/>
      <c r="BA12286" s="4"/>
      <c r="BB12286" s="4"/>
      <c r="BC12286" s="4">
        <v>40</v>
      </c>
    </row>
    <row r="12287" spans="45:55" x14ac:dyDescent="0.2">
      <c r="AS12287" s="4" t="s">
        <v>6007</v>
      </c>
      <c r="AT12287" s="4" t="s">
        <v>6008</v>
      </c>
      <c r="AU12287" s="4" t="s">
        <v>456</v>
      </c>
      <c r="AV12287" s="4" t="s">
        <v>811</v>
      </c>
      <c r="AW12287" s="4" t="s">
        <v>701</v>
      </c>
      <c r="AX12287" s="4"/>
      <c r="AY12287" s="4"/>
      <c r="AZ12287" s="4"/>
      <c r="BA12287" s="4"/>
      <c r="BB12287" s="4"/>
      <c r="BC12287" s="4">
        <v>40</v>
      </c>
    </row>
    <row r="12288" spans="45:55" x14ac:dyDescent="0.2">
      <c r="AS12288" s="4" t="s">
        <v>6009</v>
      </c>
      <c r="AT12288" s="4" t="s">
        <v>6010</v>
      </c>
      <c r="AU12288" s="4" t="s">
        <v>456</v>
      </c>
      <c r="AV12288" s="4" t="s">
        <v>812</v>
      </c>
      <c r="AW12288" s="4" t="s">
        <v>701</v>
      </c>
      <c r="AX12288" s="4"/>
      <c r="AY12288" s="4"/>
      <c r="AZ12288" s="4"/>
      <c r="BA12288" s="4"/>
      <c r="BB12288" s="4"/>
      <c r="BC12288" s="4">
        <v>40</v>
      </c>
    </row>
    <row r="12289" spans="45:55" x14ac:dyDescent="0.2">
      <c r="AS12289" s="4" t="s">
        <v>6011</v>
      </c>
      <c r="AT12289" s="4" t="s">
        <v>6012</v>
      </c>
      <c r="AU12289" s="4" t="s">
        <v>456</v>
      </c>
      <c r="AV12289" s="4" t="s">
        <v>812</v>
      </c>
      <c r="AW12289" s="4" t="s">
        <v>701</v>
      </c>
      <c r="AX12289" s="4"/>
      <c r="AY12289" s="4"/>
      <c r="AZ12289" s="4"/>
      <c r="BA12289" s="4"/>
      <c r="BB12289" s="4"/>
      <c r="BC12289" s="4">
        <v>40</v>
      </c>
    </row>
    <row r="12290" spans="45:55" x14ac:dyDescent="0.2">
      <c r="AS12290" s="4" t="s">
        <v>6013</v>
      </c>
      <c r="AT12290" s="4" t="s">
        <v>6014</v>
      </c>
      <c r="AU12290" s="4" t="s">
        <v>463</v>
      </c>
      <c r="AV12290" s="4" t="s">
        <v>812</v>
      </c>
      <c r="AW12290" s="4" t="s">
        <v>701</v>
      </c>
      <c r="AX12290" s="4"/>
      <c r="AY12290" s="4"/>
      <c r="AZ12290" s="4"/>
      <c r="BA12290" s="4"/>
      <c r="BB12290" s="4"/>
      <c r="BC12290" s="4">
        <v>40</v>
      </c>
    </row>
    <row r="12291" spans="45:55" x14ac:dyDescent="0.2">
      <c r="AS12291" s="4" t="s">
        <v>6015</v>
      </c>
      <c r="AT12291" s="4" t="s">
        <v>6016</v>
      </c>
      <c r="AU12291" s="4" t="s">
        <v>463</v>
      </c>
      <c r="AV12291" s="4" t="s">
        <v>812</v>
      </c>
      <c r="AW12291" s="4" t="s">
        <v>701</v>
      </c>
      <c r="AX12291" s="4"/>
      <c r="AY12291" s="4"/>
      <c r="AZ12291" s="4"/>
      <c r="BA12291" s="4"/>
      <c r="BB12291" s="4"/>
      <c r="BC12291" s="4">
        <v>40</v>
      </c>
    </row>
    <row r="12292" spans="45:55" x14ac:dyDescent="0.2">
      <c r="AS12292" s="4" t="s">
        <v>6017</v>
      </c>
      <c r="AT12292" s="4" t="s">
        <v>6018</v>
      </c>
      <c r="AU12292" s="4" t="s">
        <v>463</v>
      </c>
      <c r="AV12292" s="4" t="s">
        <v>812</v>
      </c>
      <c r="AW12292" s="4" t="s">
        <v>701</v>
      </c>
      <c r="AX12292" s="4"/>
      <c r="AY12292" s="4"/>
      <c r="AZ12292" s="4"/>
      <c r="BA12292" s="4"/>
      <c r="BB12292" s="4"/>
      <c r="BC12292" s="4">
        <v>40</v>
      </c>
    </row>
    <row r="12293" spans="45:55" x14ac:dyDescent="0.2">
      <c r="AS12293" s="4" t="s">
        <v>10840</v>
      </c>
      <c r="AT12293" s="4" t="s">
        <v>10841</v>
      </c>
      <c r="AU12293" s="4" t="s">
        <v>456</v>
      </c>
      <c r="AV12293" s="4" t="s">
        <v>802</v>
      </c>
      <c r="AW12293" s="4" t="s">
        <v>1167</v>
      </c>
      <c r="AX12293" s="4"/>
      <c r="AY12293" s="4">
        <v>237474</v>
      </c>
      <c r="AZ12293" s="4">
        <v>459474</v>
      </c>
      <c r="BA12293" s="4" t="s">
        <v>30748</v>
      </c>
      <c r="BB12293" s="4" t="s">
        <v>30749</v>
      </c>
      <c r="BC12293" s="4">
        <v>40</v>
      </c>
    </row>
    <row r="12294" spans="45:55" x14ac:dyDescent="0.2">
      <c r="AS12294" s="4" t="s">
        <v>16313</v>
      </c>
      <c r="AT12294" s="4" t="s">
        <v>16314</v>
      </c>
      <c r="AU12294" s="4" t="s">
        <v>456</v>
      </c>
      <c r="AV12294" s="4" t="s">
        <v>796</v>
      </c>
      <c r="AW12294" s="4" t="s">
        <v>701</v>
      </c>
      <c r="AX12294" s="4"/>
      <c r="AY12294" s="4"/>
      <c r="AZ12294" s="4"/>
      <c r="BA12294" s="4"/>
      <c r="BB12294" s="4"/>
      <c r="BC12294" s="4">
        <v>40</v>
      </c>
    </row>
    <row r="12295" spans="45:55" x14ac:dyDescent="0.2">
      <c r="AS12295" s="4" t="s">
        <v>6019</v>
      </c>
      <c r="AT12295" s="4" t="s">
        <v>7206</v>
      </c>
      <c r="AU12295" s="4" t="s">
        <v>456</v>
      </c>
      <c r="AV12295" s="4" t="s">
        <v>812</v>
      </c>
      <c r="AW12295" s="4" t="s">
        <v>939</v>
      </c>
      <c r="AX12295" s="4"/>
      <c r="AY12295" s="4"/>
      <c r="AZ12295" s="4"/>
      <c r="BA12295" s="4"/>
      <c r="BB12295" s="4"/>
      <c r="BC12295" s="4">
        <v>40</v>
      </c>
    </row>
    <row r="12296" spans="45:55" x14ac:dyDescent="0.2">
      <c r="AS12296" s="4" t="s">
        <v>6020</v>
      </c>
      <c r="AT12296" s="4" t="s">
        <v>6021</v>
      </c>
      <c r="AU12296" s="4" t="s">
        <v>456</v>
      </c>
      <c r="AV12296" s="4" t="s">
        <v>802</v>
      </c>
      <c r="AW12296" s="4" t="s">
        <v>701</v>
      </c>
      <c r="AX12296" s="4"/>
      <c r="AY12296" s="4"/>
      <c r="AZ12296" s="4"/>
      <c r="BA12296" s="4"/>
      <c r="BB12296" s="4"/>
      <c r="BC12296" s="4">
        <v>40</v>
      </c>
    </row>
    <row r="12297" spans="45:55" x14ac:dyDescent="0.2">
      <c r="AS12297" s="4" t="s">
        <v>6022</v>
      </c>
      <c r="AT12297" s="4" t="s">
        <v>6023</v>
      </c>
      <c r="AU12297" s="4" t="s">
        <v>456</v>
      </c>
      <c r="AV12297" s="4" t="s">
        <v>802</v>
      </c>
      <c r="AW12297" s="4" t="s">
        <v>701</v>
      </c>
      <c r="AX12297" s="4"/>
      <c r="AY12297" s="4"/>
      <c r="AZ12297" s="4"/>
      <c r="BA12297" s="4"/>
      <c r="BB12297" s="4"/>
      <c r="BC12297" s="4">
        <v>40</v>
      </c>
    </row>
    <row r="12298" spans="45:55" x14ac:dyDescent="0.2">
      <c r="AS12298" s="4" t="s">
        <v>6024</v>
      </c>
      <c r="AT12298" s="4" t="s">
        <v>6025</v>
      </c>
      <c r="AU12298" s="4" t="s">
        <v>456</v>
      </c>
      <c r="AV12298" s="4" t="s">
        <v>802</v>
      </c>
      <c r="AW12298" s="4" t="s">
        <v>701</v>
      </c>
      <c r="AX12298" s="4"/>
      <c r="AY12298" s="4"/>
      <c r="AZ12298" s="4"/>
      <c r="BA12298" s="4"/>
      <c r="BB12298" s="4"/>
      <c r="BC12298" s="4">
        <v>40</v>
      </c>
    </row>
    <row r="12299" spans="45:55" x14ac:dyDescent="0.2">
      <c r="AS12299" s="4" t="s">
        <v>6026</v>
      </c>
      <c r="AT12299" s="4" t="s">
        <v>6027</v>
      </c>
      <c r="AU12299" s="4" t="s">
        <v>456</v>
      </c>
      <c r="AV12299" s="4" t="s">
        <v>802</v>
      </c>
      <c r="AW12299" s="4" t="s">
        <v>701</v>
      </c>
      <c r="AX12299" s="4"/>
      <c r="AY12299" s="4"/>
      <c r="AZ12299" s="4"/>
      <c r="BA12299" s="4"/>
      <c r="BB12299" s="4"/>
      <c r="BC12299" s="4">
        <v>40</v>
      </c>
    </row>
    <row r="12300" spans="45:55" x14ac:dyDescent="0.2">
      <c r="AS12300" s="4" t="s">
        <v>6028</v>
      </c>
      <c r="AT12300" s="4" t="s">
        <v>6029</v>
      </c>
      <c r="AU12300" s="4" t="s">
        <v>456</v>
      </c>
      <c r="AV12300" s="4" t="s">
        <v>802</v>
      </c>
      <c r="AW12300" s="4" t="s">
        <v>701</v>
      </c>
      <c r="AX12300" s="4"/>
      <c r="AY12300" s="4"/>
      <c r="AZ12300" s="4"/>
      <c r="BA12300" s="4"/>
      <c r="BB12300" s="4"/>
      <c r="BC12300" s="4">
        <v>40</v>
      </c>
    </row>
    <row r="12301" spans="45:55" x14ac:dyDescent="0.2">
      <c r="AS12301" s="4" t="s">
        <v>6030</v>
      </c>
      <c r="AT12301" s="4" t="s">
        <v>6031</v>
      </c>
      <c r="AU12301" s="4" t="s">
        <v>456</v>
      </c>
      <c r="AV12301" s="4" t="s">
        <v>802</v>
      </c>
      <c r="AW12301" s="4" t="s">
        <v>701</v>
      </c>
      <c r="AX12301" s="4"/>
      <c r="AY12301" s="4"/>
      <c r="AZ12301" s="4"/>
      <c r="BA12301" s="4"/>
      <c r="BB12301" s="4"/>
      <c r="BC12301" s="4">
        <v>40</v>
      </c>
    </row>
    <row r="12302" spans="45:55" x14ac:dyDescent="0.2">
      <c r="AS12302" s="4" t="s">
        <v>6032</v>
      </c>
      <c r="AT12302" s="4" t="s">
        <v>6033</v>
      </c>
      <c r="AU12302" s="4" t="s">
        <v>456</v>
      </c>
      <c r="AV12302" s="4" t="s">
        <v>802</v>
      </c>
      <c r="AW12302" s="4" t="s">
        <v>701</v>
      </c>
      <c r="AX12302" s="4"/>
      <c r="AY12302" s="4"/>
      <c r="AZ12302" s="4"/>
      <c r="BA12302" s="4"/>
      <c r="BB12302" s="4"/>
      <c r="BC12302" s="4">
        <v>40</v>
      </c>
    </row>
    <row r="12303" spans="45:55" x14ac:dyDescent="0.2">
      <c r="AS12303" s="4" t="s">
        <v>6034</v>
      </c>
      <c r="AT12303" s="4" t="s">
        <v>6035</v>
      </c>
      <c r="AU12303" s="4" t="s">
        <v>456</v>
      </c>
      <c r="AV12303" s="4" t="s">
        <v>802</v>
      </c>
      <c r="AW12303" s="4" t="s">
        <v>701</v>
      </c>
      <c r="AX12303" s="4"/>
      <c r="AY12303" s="4"/>
      <c r="AZ12303" s="4"/>
      <c r="BA12303" s="4"/>
      <c r="BB12303" s="4"/>
      <c r="BC12303" s="4">
        <v>40</v>
      </c>
    </row>
    <row r="12304" spans="45:55" x14ac:dyDescent="0.2">
      <c r="AS12304" s="4" t="s">
        <v>6036</v>
      </c>
      <c r="AT12304" s="4" t="s">
        <v>6037</v>
      </c>
      <c r="AU12304" s="4" t="s">
        <v>456</v>
      </c>
      <c r="AV12304" s="4" t="s">
        <v>802</v>
      </c>
      <c r="AW12304" s="4" t="s">
        <v>701</v>
      </c>
      <c r="AX12304" s="4"/>
      <c r="AY12304" s="4"/>
      <c r="AZ12304" s="4"/>
      <c r="BA12304" s="4"/>
      <c r="BB12304" s="4"/>
      <c r="BC12304" s="4">
        <v>40</v>
      </c>
    </row>
    <row r="12305" spans="45:55" x14ac:dyDescent="0.2">
      <c r="AS12305" s="4" t="s">
        <v>6038</v>
      </c>
      <c r="AT12305" s="4" t="s">
        <v>6039</v>
      </c>
      <c r="AU12305" s="4" t="s">
        <v>456</v>
      </c>
      <c r="AV12305" s="4" t="s">
        <v>802</v>
      </c>
      <c r="AW12305" s="4" t="s">
        <v>701</v>
      </c>
      <c r="AX12305" s="4"/>
      <c r="AY12305" s="4"/>
      <c r="AZ12305" s="4"/>
      <c r="BA12305" s="4"/>
      <c r="BB12305" s="4"/>
      <c r="BC12305" s="4">
        <v>40</v>
      </c>
    </row>
    <row r="12306" spans="45:55" x14ac:dyDescent="0.2">
      <c r="AS12306" s="4" t="s">
        <v>6040</v>
      </c>
      <c r="AT12306" s="4" t="s">
        <v>6041</v>
      </c>
      <c r="AU12306" s="4" t="s">
        <v>456</v>
      </c>
      <c r="AV12306" s="4" t="s">
        <v>802</v>
      </c>
      <c r="AW12306" s="4" t="s">
        <v>701</v>
      </c>
      <c r="AX12306" s="4"/>
      <c r="AY12306" s="4"/>
      <c r="AZ12306" s="4"/>
      <c r="BA12306" s="4"/>
      <c r="BB12306" s="4"/>
      <c r="BC12306" s="4">
        <v>40</v>
      </c>
    </row>
    <row r="12307" spans="45:55" x14ac:dyDescent="0.2">
      <c r="AS12307" s="4" t="s">
        <v>6042</v>
      </c>
      <c r="AT12307" s="4" t="s">
        <v>6043</v>
      </c>
      <c r="AU12307" s="4" t="s">
        <v>456</v>
      </c>
      <c r="AV12307" s="4" t="s">
        <v>813</v>
      </c>
      <c r="AW12307" s="4" t="s">
        <v>701</v>
      </c>
      <c r="AX12307" s="4"/>
      <c r="AY12307" s="4"/>
      <c r="AZ12307" s="4"/>
      <c r="BA12307" s="4"/>
      <c r="BB12307" s="4"/>
      <c r="BC12307" s="4">
        <v>40</v>
      </c>
    </row>
    <row r="12308" spans="45:55" x14ac:dyDescent="0.2">
      <c r="AS12308" s="4" t="s">
        <v>6044</v>
      </c>
      <c r="AT12308" s="4" t="s">
        <v>6045</v>
      </c>
      <c r="AU12308" s="4" t="s">
        <v>463</v>
      </c>
      <c r="AV12308" s="4" t="s">
        <v>796</v>
      </c>
      <c r="AW12308" s="4" t="s">
        <v>701</v>
      </c>
      <c r="AX12308" s="4"/>
      <c r="AY12308" s="4"/>
      <c r="AZ12308" s="4"/>
      <c r="BA12308" s="4"/>
      <c r="BB12308" s="4"/>
      <c r="BC12308" s="4">
        <v>40</v>
      </c>
    </row>
    <row r="12309" spans="45:55" x14ac:dyDescent="0.2">
      <c r="AS12309" s="4" t="s">
        <v>6046</v>
      </c>
      <c r="AT12309" s="4" t="s">
        <v>6047</v>
      </c>
      <c r="AU12309" s="4" t="s">
        <v>463</v>
      </c>
      <c r="AV12309" s="4" t="s">
        <v>813</v>
      </c>
      <c r="AW12309" s="4" t="s">
        <v>701</v>
      </c>
      <c r="AX12309" s="4"/>
      <c r="AY12309" s="4"/>
      <c r="AZ12309" s="4"/>
      <c r="BA12309" s="4"/>
      <c r="BB12309" s="4"/>
      <c r="BC12309" s="4">
        <v>40</v>
      </c>
    </row>
    <row r="12310" spans="45:55" x14ac:dyDescent="0.2">
      <c r="AS12310" s="4" t="s">
        <v>6048</v>
      </c>
      <c r="AT12310" s="4" t="s">
        <v>6049</v>
      </c>
      <c r="AU12310" s="4" t="s">
        <v>463</v>
      </c>
      <c r="AV12310" s="4" t="s">
        <v>813</v>
      </c>
      <c r="AW12310" s="4" t="s">
        <v>701</v>
      </c>
      <c r="AX12310" s="4"/>
      <c r="AY12310" s="4"/>
      <c r="AZ12310" s="4"/>
      <c r="BA12310" s="4"/>
      <c r="BB12310" s="4"/>
      <c r="BC12310" s="4">
        <v>40</v>
      </c>
    </row>
    <row r="12311" spans="45:55" x14ac:dyDescent="0.2">
      <c r="AS12311" s="4" t="s">
        <v>6050</v>
      </c>
      <c r="AT12311" s="4" t="s">
        <v>6051</v>
      </c>
      <c r="AU12311" s="4" t="s">
        <v>463</v>
      </c>
      <c r="AV12311" s="4" t="s">
        <v>813</v>
      </c>
      <c r="AW12311" s="4" t="s">
        <v>701</v>
      </c>
      <c r="AX12311" s="4"/>
      <c r="AY12311" s="4"/>
      <c r="AZ12311" s="4"/>
      <c r="BA12311" s="4"/>
      <c r="BB12311" s="4"/>
      <c r="BC12311" s="4">
        <v>40</v>
      </c>
    </row>
    <row r="12312" spans="45:55" x14ac:dyDescent="0.2">
      <c r="AS12312" s="4" t="s">
        <v>6052</v>
      </c>
      <c r="AT12312" s="4" t="s">
        <v>6053</v>
      </c>
      <c r="AU12312" s="4" t="s">
        <v>463</v>
      </c>
      <c r="AV12312" s="4" t="s">
        <v>813</v>
      </c>
      <c r="AW12312" s="4" t="s">
        <v>701</v>
      </c>
      <c r="AX12312" s="4"/>
      <c r="AY12312" s="4"/>
      <c r="AZ12312" s="4"/>
      <c r="BA12312" s="4"/>
      <c r="BB12312" s="4"/>
      <c r="BC12312" s="4">
        <v>40</v>
      </c>
    </row>
    <row r="12313" spans="45:55" x14ac:dyDescent="0.2">
      <c r="AS12313" s="4" t="s">
        <v>6054</v>
      </c>
      <c r="AT12313" s="4" t="s">
        <v>6055</v>
      </c>
      <c r="AU12313" s="4" t="s">
        <v>463</v>
      </c>
      <c r="AV12313" s="4" t="s">
        <v>813</v>
      </c>
      <c r="AW12313" s="4" t="s">
        <v>701</v>
      </c>
      <c r="AX12313" s="4"/>
      <c r="AY12313" s="4"/>
      <c r="AZ12313" s="4"/>
      <c r="BA12313" s="4"/>
      <c r="BB12313" s="4"/>
      <c r="BC12313" s="4">
        <v>40</v>
      </c>
    </row>
    <row r="12314" spans="45:55" x14ac:dyDescent="0.2">
      <c r="AS12314" s="4" t="s">
        <v>6056</v>
      </c>
      <c r="AT12314" s="4" t="s">
        <v>6057</v>
      </c>
      <c r="AU12314" s="4" t="s">
        <v>456</v>
      </c>
      <c r="AV12314" s="4" t="s">
        <v>813</v>
      </c>
      <c r="AW12314" s="4" t="s">
        <v>701</v>
      </c>
      <c r="AX12314" s="4"/>
      <c r="AY12314" s="4"/>
      <c r="AZ12314" s="4"/>
      <c r="BA12314" s="4"/>
      <c r="BB12314" s="4"/>
      <c r="BC12314" s="4">
        <v>40</v>
      </c>
    </row>
    <row r="12315" spans="45:55" x14ac:dyDescent="0.2">
      <c r="AS12315" s="4" t="s">
        <v>10574</v>
      </c>
      <c r="AT12315" s="4" t="s">
        <v>10575</v>
      </c>
      <c r="AU12315" s="4" t="s">
        <v>463</v>
      </c>
      <c r="AV12315" s="4" t="s">
        <v>802</v>
      </c>
      <c r="AW12315" s="4" t="s">
        <v>701</v>
      </c>
      <c r="AX12315" s="4"/>
      <c r="AY12315" s="4"/>
      <c r="AZ12315" s="4"/>
      <c r="BA12315" s="4"/>
      <c r="BB12315" s="4"/>
      <c r="BC12315" s="4">
        <v>40</v>
      </c>
    </row>
    <row r="12316" spans="45:55" x14ac:dyDescent="0.2">
      <c r="AS12316" s="4" t="s">
        <v>10576</v>
      </c>
      <c r="AT12316" s="4" t="s">
        <v>10577</v>
      </c>
      <c r="AU12316" s="4" t="s">
        <v>463</v>
      </c>
      <c r="AV12316" s="4" t="s">
        <v>802</v>
      </c>
      <c r="AW12316" s="4" t="s">
        <v>701</v>
      </c>
      <c r="AX12316" s="4"/>
      <c r="AY12316" s="4"/>
      <c r="AZ12316" s="4"/>
      <c r="BA12316" s="4"/>
      <c r="BB12316" s="4"/>
      <c r="BC12316" s="4">
        <v>40</v>
      </c>
    </row>
    <row r="12317" spans="45:55" x14ac:dyDescent="0.2">
      <c r="AS12317" s="4" t="s">
        <v>10578</v>
      </c>
      <c r="AT12317" s="4" t="s">
        <v>10579</v>
      </c>
      <c r="AU12317" s="4" t="s">
        <v>463</v>
      </c>
      <c r="AV12317" s="4" t="s">
        <v>802</v>
      </c>
      <c r="AW12317" s="4" t="s">
        <v>701</v>
      </c>
      <c r="AX12317" s="4"/>
      <c r="AY12317" s="4"/>
      <c r="AZ12317" s="4"/>
      <c r="BA12317" s="4"/>
      <c r="BB12317" s="4"/>
      <c r="BC12317" s="4">
        <v>40</v>
      </c>
    </row>
    <row r="12318" spans="45:55" x14ac:dyDescent="0.2">
      <c r="AS12318" s="4" t="s">
        <v>6058</v>
      </c>
      <c r="AT12318" s="4" t="s">
        <v>6059</v>
      </c>
      <c r="AU12318" s="4" t="s">
        <v>456</v>
      </c>
      <c r="AV12318" s="4" t="s">
        <v>814</v>
      </c>
      <c r="AW12318" s="4" t="s">
        <v>701</v>
      </c>
      <c r="AX12318" s="4"/>
      <c r="AY12318" s="4"/>
      <c r="AZ12318" s="4"/>
      <c r="BA12318" s="4"/>
      <c r="BB12318" s="4"/>
      <c r="BC12318" s="4">
        <v>40</v>
      </c>
    </row>
    <row r="12319" spans="45:55" x14ac:dyDescent="0.2">
      <c r="AS12319" s="4" t="s">
        <v>6060</v>
      </c>
      <c r="AT12319" s="4" t="s">
        <v>6061</v>
      </c>
      <c r="AU12319" s="4" t="s">
        <v>456</v>
      </c>
      <c r="AV12319" s="4" t="s">
        <v>814</v>
      </c>
      <c r="AW12319" s="4" t="s">
        <v>701</v>
      </c>
      <c r="AX12319" s="4"/>
      <c r="AY12319" s="4"/>
      <c r="AZ12319" s="4"/>
      <c r="BA12319" s="4"/>
      <c r="BB12319" s="4"/>
      <c r="BC12319" s="4">
        <v>40</v>
      </c>
    </row>
    <row r="12320" spans="45:55" x14ac:dyDescent="0.2">
      <c r="AS12320" s="4" t="s">
        <v>6062</v>
      </c>
      <c r="AT12320" s="4" t="s">
        <v>6063</v>
      </c>
      <c r="AU12320" s="4" t="s">
        <v>463</v>
      </c>
      <c r="AV12320" s="4" t="s">
        <v>814</v>
      </c>
      <c r="AW12320" s="4" t="s">
        <v>701</v>
      </c>
      <c r="AX12320" s="4"/>
      <c r="AY12320" s="4"/>
      <c r="AZ12320" s="4"/>
      <c r="BA12320" s="4"/>
      <c r="BB12320" s="4"/>
      <c r="BC12320" s="4">
        <v>40</v>
      </c>
    </row>
    <row r="12321" spans="45:55" x14ac:dyDescent="0.2">
      <c r="AS12321" s="4" t="s">
        <v>6064</v>
      </c>
      <c r="AT12321" s="4" t="s">
        <v>6065</v>
      </c>
      <c r="AU12321" s="4" t="s">
        <v>463</v>
      </c>
      <c r="AV12321" s="4" t="s">
        <v>814</v>
      </c>
      <c r="AW12321" s="4" t="s">
        <v>701</v>
      </c>
      <c r="AX12321" s="4"/>
      <c r="AY12321" s="4"/>
      <c r="AZ12321" s="4"/>
      <c r="BA12321" s="4"/>
      <c r="BB12321" s="4"/>
      <c r="BC12321" s="4">
        <v>40</v>
      </c>
    </row>
    <row r="12322" spans="45:55" x14ac:dyDescent="0.2">
      <c r="AS12322" s="4" t="s">
        <v>6066</v>
      </c>
      <c r="AT12322" s="4" t="s">
        <v>8356</v>
      </c>
      <c r="AU12322" s="4" t="s">
        <v>463</v>
      </c>
      <c r="AV12322" s="4" t="s">
        <v>814</v>
      </c>
      <c r="AW12322" s="4" t="s">
        <v>701</v>
      </c>
      <c r="AX12322" s="4"/>
      <c r="AY12322" s="4"/>
      <c r="AZ12322" s="4"/>
      <c r="BA12322" s="4"/>
      <c r="BB12322" s="4"/>
      <c r="BC12322" s="4">
        <v>40</v>
      </c>
    </row>
    <row r="12323" spans="45:55" x14ac:dyDescent="0.2">
      <c r="AS12323" s="4" t="s">
        <v>10580</v>
      </c>
      <c r="AT12323" s="4" t="s">
        <v>10581</v>
      </c>
      <c r="AU12323" s="4" t="s">
        <v>456</v>
      </c>
      <c r="AV12323" s="4" t="s">
        <v>802</v>
      </c>
      <c r="AW12323" s="4" t="s">
        <v>1167</v>
      </c>
      <c r="AX12323" s="4"/>
      <c r="AY12323" s="4">
        <v>224988</v>
      </c>
      <c r="AZ12323" s="4">
        <v>473460</v>
      </c>
      <c r="BA12323" s="4" t="s">
        <v>27413</v>
      </c>
      <c r="BB12323" s="4" t="s">
        <v>30750</v>
      </c>
      <c r="BC12323" s="4">
        <v>40</v>
      </c>
    </row>
    <row r="12324" spans="45:55" x14ac:dyDescent="0.2">
      <c r="AS12324" s="4" t="s">
        <v>7207</v>
      </c>
      <c r="AT12324" s="4" t="s">
        <v>7208</v>
      </c>
      <c r="AU12324" s="4" t="s">
        <v>456</v>
      </c>
      <c r="AV12324" s="4" t="s">
        <v>814</v>
      </c>
      <c r="AW12324" s="4" t="s">
        <v>939</v>
      </c>
      <c r="AX12324" s="4"/>
      <c r="AY12324" s="4"/>
      <c r="AZ12324" s="4"/>
      <c r="BA12324" s="4"/>
      <c r="BB12324" s="4"/>
      <c r="BC12324" s="4">
        <v>40</v>
      </c>
    </row>
    <row r="12325" spans="45:55" x14ac:dyDescent="0.2">
      <c r="AS12325" s="4" t="s">
        <v>7209</v>
      </c>
      <c r="AT12325" s="4" t="s">
        <v>7210</v>
      </c>
      <c r="AU12325" s="4" t="s">
        <v>456</v>
      </c>
      <c r="AV12325" s="4" t="s">
        <v>814</v>
      </c>
      <c r="AW12325" s="4" t="s">
        <v>939</v>
      </c>
      <c r="AX12325" s="4"/>
      <c r="AY12325" s="4"/>
      <c r="AZ12325" s="4"/>
      <c r="BA12325" s="4"/>
      <c r="BB12325" s="4"/>
      <c r="BC12325" s="4">
        <v>40</v>
      </c>
    </row>
    <row r="12326" spans="45:55" x14ac:dyDescent="0.2">
      <c r="AS12326" s="4" t="s">
        <v>11925</v>
      </c>
      <c r="AT12326" s="4" t="s">
        <v>11926</v>
      </c>
      <c r="AU12326" s="4" t="s">
        <v>456</v>
      </c>
      <c r="AV12326" s="4" t="s">
        <v>815</v>
      </c>
      <c r="AW12326" s="4" t="s">
        <v>701</v>
      </c>
      <c r="AX12326" s="4"/>
      <c r="AY12326" s="4"/>
      <c r="AZ12326" s="4"/>
      <c r="BA12326" s="4"/>
      <c r="BB12326" s="4"/>
      <c r="BC12326" s="4">
        <v>40</v>
      </c>
    </row>
    <row r="12327" spans="45:55" x14ac:dyDescent="0.2">
      <c r="AS12327" s="4" t="s">
        <v>6067</v>
      </c>
      <c r="AT12327" s="4" t="s">
        <v>6068</v>
      </c>
      <c r="AU12327" s="4" t="s">
        <v>463</v>
      </c>
      <c r="AV12327" s="4" t="s">
        <v>815</v>
      </c>
      <c r="AW12327" s="4" t="s">
        <v>701</v>
      </c>
      <c r="AX12327" s="4"/>
      <c r="AY12327" s="4"/>
      <c r="AZ12327" s="4"/>
      <c r="BA12327" s="4"/>
      <c r="BB12327" s="4"/>
      <c r="BC12327" s="4">
        <v>40</v>
      </c>
    </row>
    <row r="12328" spans="45:55" x14ac:dyDescent="0.2">
      <c r="AS12328" s="4" t="s">
        <v>6069</v>
      </c>
      <c r="AT12328" s="4" t="s">
        <v>6070</v>
      </c>
      <c r="AU12328" s="4" t="s">
        <v>463</v>
      </c>
      <c r="AV12328" s="4" t="s">
        <v>815</v>
      </c>
      <c r="AW12328" s="4" t="s">
        <v>701</v>
      </c>
      <c r="AX12328" s="4"/>
      <c r="AY12328" s="4"/>
      <c r="AZ12328" s="4"/>
      <c r="BA12328" s="4"/>
      <c r="BB12328" s="4"/>
      <c r="BC12328" s="4">
        <v>40</v>
      </c>
    </row>
    <row r="12329" spans="45:55" x14ac:dyDescent="0.2">
      <c r="AS12329" s="4" t="s">
        <v>38028</v>
      </c>
      <c r="AT12329" s="4" t="s">
        <v>38029</v>
      </c>
      <c r="AU12329" s="4" t="s">
        <v>456</v>
      </c>
      <c r="AV12329" s="4" t="s">
        <v>815</v>
      </c>
      <c r="AW12329" s="4" t="s">
        <v>701</v>
      </c>
      <c r="AX12329" s="4"/>
      <c r="AY12329" s="4"/>
      <c r="AZ12329" s="4"/>
      <c r="BA12329" s="4"/>
      <c r="BB12329" s="4"/>
      <c r="BC12329" s="4">
        <v>40</v>
      </c>
    </row>
    <row r="12330" spans="45:55" x14ac:dyDescent="0.2">
      <c r="AS12330" s="4" t="s">
        <v>6071</v>
      </c>
      <c r="AT12330" s="4" t="s">
        <v>6072</v>
      </c>
      <c r="AU12330" s="4" t="s">
        <v>463</v>
      </c>
      <c r="AV12330" s="4" t="s">
        <v>815</v>
      </c>
      <c r="AW12330" s="4" t="s">
        <v>701</v>
      </c>
      <c r="AX12330" s="4"/>
      <c r="AY12330" s="4"/>
      <c r="AZ12330" s="4"/>
      <c r="BA12330" s="4"/>
      <c r="BB12330" s="4"/>
      <c r="BC12330" s="4">
        <v>40</v>
      </c>
    </row>
    <row r="12331" spans="45:55" x14ac:dyDescent="0.2">
      <c r="AS12331" s="4" t="s">
        <v>6073</v>
      </c>
      <c r="AT12331" s="4" t="s">
        <v>6074</v>
      </c>
      <c r="AU12331" s="4" t="s">
        <v>463</v>
      </c>
      <c r="AV12331" s="4" t="s">
        <v>815</v>
      </c>
      <c r="AW12331" s="4" t="s">
        <v>701</v>
      </c>
      <c r="AX12331" s="4"/>
      <c r="AY12331" s="4"/>
      <c r="AZ12331" s="4"/>
      <c r="BA12331" s="4"/>
      <c r="BB12331" s="4"/>
      <c r="BC12331" s="4">
        <v>40</v>
      </c>
    </row>
    <row r="12332" spans="45:55" x14ac:dyDescent="0.2">
      <c r="AS12332" s="4" t="s">
        <v>6075</v>
      </c>
      <c r="AT12332" s="4" t="s">
        <v>6076</v>
      </c>
      <c r="AU12332" s="4" t="s">
        <v>456</v>
      </c>
      <c r="AV12332" s="4" t="s">
        <v>815</v>
      </c>
      <c r="AW12332" s="4" t="s">
        <v>701</v>
      </c>
      <c r="AX12332" s="4"/>
      <c r="AY12332" s="4"/>
      <c r="AZ12332" s="4"/>
      <c r="BA12332" s="4"/>
      <c r="BB12332" s="4"/>
      <c r="BC12332" s="4">
        <v>40</v>
      </c>
    </row>
    <row r="12333" spans="45:55" x14ac:dyDescent="0.2">
      <c r="AS12333" s="4" t="s">
        <v>10582</v>
      </c>
      <c r="AT12333" s="4" t="s">
        <v>10583</v>
      </c>
      <c r="AU12333" s="4" t="s">
        <v>456</v>
      </c>
      <c r="AV12333" s="4" t="s">
        <v>802</v>
      </c>
      <c r="AW12333" s="4" t="s">
        <v>1167</v>
      </c>
      <c r="AX12333" s="4"/>
      <c r="AY12333" s="4">
        <v>197081</v>
      </c>
      <c r="AZ12333" s="4">
        <v>442803</v>
      </c>
      <c r="BA12333" s="4" t="s">
        <v>30751</v>
      </c>
      <c r="BB12333" s="4" t="s">
        <v>30752</v>
      </c>
      <c r="BC12333" s="4">
        <v>40</v>
      </c>
    </row>
    <row r="12334" spans="45:55" x14ac:dyDescent="0.2">
      <c r="AS12334" s="4" t="s">
        <v>6077</v>
      </c>
      <c r="AT12334" s="4" t="s">
        <v>6078</v>
      </c>
      <c r="AU12334" s="4" t="s">
        <v>456</v>
      </c>
      <c r="AV12334" s="4" t="s">
        <v>815</v>
      </c>
      <c r="AW12334" s="4" t="s">
        <v>939</v>
      </c>
      <c r="AX12334" s="4"/>
      <c r="AY12334" s="4"/>
      <c r="AZ12334" s="4"/>
      <c r="BA12334" s="4"/>
      <c r="BB12334" s="4"/>
      <c r="BC12334" s="4">
        <v>40</v>
      </c>
    </row>
    <row r="12335" spans="45:55" x14ac:dyDescent="0.2">
      <c r="AS12335" s="4" t="s">
        <v>32707</v>
      </c>
      <c r="AT12335" s="4" t="s">
        <v>32708</v>
      </c>
      <c r="AU12335" s="4" t="s">
        <v>456</v>
      </c>
      <c r="AV12335" s="4" t="s">
        <v>815</v>
      </c>
      <c r="AW12335" s="4" t="s">
        <v>939</v>
      </c>
      <c r="AX12335" s="4"/>
      <c r="AY12335" s="4"/>
      <c r="AZ12335" s="4"/>
      <c r="BA12335" s="4"/>
      <c r="BB12335" s="4"/>
      <c r="BC12335" s="4">
        <v>40</v>
      </c>
    </row>
    <row r="12336" spans="45:55" x14ac:dyDescent="0.2">
      <c r="AS12336" s="4" t="s">
        <v>6079</v>
      </c>
      <c r="AT12336" s="4" t="s">
        <v>6080</v>
      </c>
      <c r="AU12336" s="4" t="s">
        <v>456</v>
      </c>
      <c r="AV12336" s="4" t="s">
        <v>802</v>
      </c>
      <c r="AW12336" s="4" t="s">
        <v>701</v>
      </c>
      <c r="AX12336" s="4"/>
      <c r="AY12336" s="4"/>
      <c r="AZ12336" s="4"/>
      <c r="BA12336" s="4"/>
      <c r="BB12336" s="4"/>
      <c r="BC12336" s="4">
        <v>40</v>
      </c>
    </row>
    <row r="12337" spans="45:55" x14ac:dyDescent="0.2">
      <c r="AS12337" s="4" t="s">
        <v>6081</v>
      </c>
      <c r="AT12337" s="4" t="s">
        <v>6082</v>
      </c>
      <c r="AU12337" s="4" t="s">
        <v>456</v>
      </c>
      <c r="AV12337" s="4" t="s">
        <v>815</v>
      </c>
      <c r="AW12337" s="4" t="s">
        <v>701</v>
      </c>
      <c r="AX12337" s="4"/>
      <c r="AY12337" s="4"/>
      <c r="AZ12337" s="4"/>
      <c r="BA12337" s="4"/>
      <c r="BB12337" s="4"/>
      <c r="BC12337" s="4">
        <v>40</v>
      </c>
    </row>
    <row r="12338" spans="45:55" x14ac:dyDescent="0.2">
      <c r="AS12338" s="4" t="s">
        <v>6083</v>
      </c>
      <c r="AT12338" s="4" t="s">
        <v>6084</v>
      </c>
      <c r="AU12338" s="4" t="s">
        <v>456</v>
      </c>
      <c r="AV12338" s="4" t="s">
        <v>815</v>
      </c>
      <c r="AW12338" s="4" t="s">
        <v>701</v>
      </c>
      <c r="AX12338" s="4"/>
      <c r="AY12338" s="4"/>
      <c r="AZ12338" s="4"/>
      <c r="BA12338" s="4"/>
      <c r="BB12338" s="4"/>
      <c r="BC12338" s="4">
        <v>40</v>
      </c>
    </row>
    <row r="12339" spans="45:55" x14ac:dyDescent="0.2">
      <c r="AS12339" s="4" t="s">
        <v>6085</v>
      </c>
      <c r="AT12339" s="4" t="s">
        <v>6086</v>
      </c>
      <c r="AU12339" s="4" t="s">
        <v>456</v>
      </c>
      <c r="AV12339" s="4" t="s">
        <v>815</v>
      </c>
      <c r="AW12339" s="4" t="s">
        <v>701</v>
      </c>
      <c r="AX12339" s="4"/>
      <c r="AY12339" s="4"/>
      <c r="AZ12339" s="4"/>
      <c r="BA12339" s="4"/>
      <c r="BB12339" s="4"/>
      <c r="BC12339" s="4">
        <v>40</v>
      </c>
    </row>
    <row r="12340" spans="45:55" x14ac:dyDescent="0.2">
      <c r="AS12340" s="4" t="s">
        <v>7211</v>
      </c>
      <c r="AT12340" s="4" t="s">
        <v>7564</v>
      </c>
      <c r="AU12340" s="4" t="s">
        <v>456</v>
      </c>
      <c r="AV12340" s="4" t="s">
        <v>815</v>
      </c>
      <c r="AW12340" s="4" t="s">
        <v>939</v>
      </c>
      <c r="AX12340" s="4"/>
      <c r="AY12340" s="4"/>
      <c r="AZ12340" s="4"/>
      <c r="BA12340" s="4"/>
      <c r="BB12340" s="4"/>
      <c r="BC12340" s="4">
        <v>40</v>
      </c>
    </row>
    <row r="12341" spans="45:55" x14ac:dyDescent="0.2">
      <c r="AS12341" s="4" t="s">
        <v>7212</v>
      </c>
      <c r="AT12341" s="4" t="s">
        <v>7213</v>
      </c>
      <c r="AU12341" s="4" t="s">
        <v>456</v>
      </c>
      <c r="AV12341" s="4" t="s">
        <v>815</v>
      </c>
      <c r="AW12341" s="4" t="s">
        <v>939</v>
      </c>
      <c r="AX12341" s="4"/>
      <c r="AY12341" s="4"/>
      <c r="AZ12341" s="4"/>
      <c r="BA12341" s="4"/>
      <c r="BB12341" s="4"/>
      <c r="BC12341" s="4">
        <v>40</v>
      </c>
    </row>
    <row r="12342" spans="45:55" x14ac:dyDescent="0.2">
      <c r="AS12342" s="4" t="s">
        <v>7214</v>
      </c>
      <c r="AT12342" s="4" t="s">
        <v>7565</v>
      </c>
      <c r="AU12342" s="4" t="s">
        <v>456</v>
      </c>
      <c r="AV12342" s="4" t="s">
        <v>815</v>
      </c>
      <c r="AW12342" s="4" t="s">
        <v>939</v>
      </c>
      <c r="AX12342" s="4"/>
      <c r="AY12342" s="4"/>
      <c r="AZ12342" s="4"/>
      <c r="BA12342" s="4"/>
      <c r="BB12342" s="4"/>
      <c r="BC12342" s="4">
        <v>40</v>
      </c>
    </row>
    <row r="12343" spans="45:55" x14ac:dyDescent="0.2">
      <c r="AS12343" s="4" t="s">
        <v>7215</v>
      </c>
      <c r="AT12343" s="4" t="s">
        <v>7216</v>
      </c>
      <c r="AU12343" s="4" t="s">
        <v>456</v>
      </c>
      <c r="AV12343" s="4" t="s">
        <v>815</v>
      </c>
      <c r="AW12343" s="4" t="s">
        <v>939</v>
      </c>
      <c r="AX12343" s="4"/>
      <c r="AY12343" s="4"/>
      <c r="AZ12343" s="4"/>
      <c r="BA12343" s="4"/>
      <c r="BB12343" s="4"/>
      <c r="BC12343" s="4">
        <v>40</v>
      </c>
    </row>
    <row r="12344" spans="45:55" x14ac:dyDescent="0.2">
      <c r="AS12344" s="4" t="s">
        <v>6087</v>
      </c>
      <c r="AT12344" s="4" t="s">
        <v>6088</v>
      </c>
      <c r="AU12344" s="4" t="s">
        <v>456</v>
      </c>
      <c r="AV12344" s="4" t="s">
        <v>815</v>
      </c>
      <c r="AW12344" s="4" t="s">
        <v>939</v>
      </c>
      <c r="AX12344" s="4"/>
      <c r="AY12344" s="4"/>
      <c r="AZ12344" s="4"/>
      <c r="BA12344" s="4"/>
      <c r="BB12344" s="4"/>
      <c r="BC12344" s="4">
        <v>40</v>
      </c>
    </row>
    <row r="12345" spans="45:55" x14ac:dyDescent="0.2">
      <c r="AS12345" s="4" t="s">
        <v>38030</v>
      </c>
      <c r="AT12345" s="4" t="s">
        <v>38031</v>
      </c>
      <c r="AU12345" s="4" t="s">
        <v>456</v>
      </c>
      <c r="AV12345" s="4" t="s">
        <v>815</v>
      </c>
      <c r="AW12345" s="4" t="s">
        <v>939</v>
      </c>
      <c r="AX12345" s="4"/>
      <c r="AY12345" s="4"/>
      <c r="AZ12345" s="4"/>
      <c r="BA12345" s="4"/>
      <c r="BB12345" s="4"/>
      <c r="BC12345" s="4">
        <v>40</v>
      </c>
    </row>
    <row r="12346" spans="45:55" x14ac:dyDescent="0.2">
      <c r="AS12346" s="4" t="s">
        <v>6089</v>
      </c>
      <c r="AT12346" s="4" t="s">
        <v>6090</v>
      </c>
      <c r="AU12346" s="4" t="s">
        <v>456</v>
      </c>
      <c r="AV12346" s="4" t="s">
        <v>815</v>
      </c>
      <c r="AW12346" s="4" t="s">
        <v>939</v>
      </c>
      <c r="AX12346" s="4"/>
      <c r="AY12346" s="4"/>
      <c r="AZ12346" s="4"/>
      <c r="BA12346" s="4"/>
      <c r="BB12346" s="4"/>
      <c r="BC12346" s="4">
        <v>40</v>
      </c>
    </row>
    <row r="12347" spans="45:55" x14ac:dyDescent="0.2">
      <c r="AS12347" s="4" t="s">
        <v>6091</v>
      </c>
      <c r="AT12347" s="4" t="s">
        <v>6092</v>
      </c>
      <c r="AU12347" s="4" t="s">
        <v>456</v>
      </c>
      <c r="AV12347" s="4" t="s">
        <v>815</v>
      </c>
      <c r="AW12347" s="4" t="s">
        <v>939</v>
      </c>
      <c r="AX12347" s="4"/>
      <c r="AY12347" s="4"/>
      <c r="AZ12347" s="4"/>
      <c r="BA12347" s="4"/>
      <c r="BB12347" s="4"/>
      <c r="BC12347" s="4">
        <v>40</v>
      </c>
    </row>
    <row r="12348" spans="45:55" x14ac:dyDescent="0.2">
      <c r="AS12348" s="4" t="s">
        <v>6093</v>
      </c>
      <c r="AT12348" s="4" t="s">
        <v>6094</v>
      </c>
      <c r="AU12348" s="4" t="s">
        <v>456</v>
      </c>
      <c r="AV12348" s="4" t="s">
        <v>815</v>
      </c>
      <c r="AW12348" s="4" t="s">
        <v>939</v>
      </c>
      <c r="AX12348" s="4"/>
      <c r="AY12348" s="4"/>
      <c r="AZ12348" s="4"/>
      <c r="BA12348" s="4"/>
      <c r="BB12348" s="4"/>
      <c r="BC12348" s="4">
        <v>40</v>
      </c>
    </row>
    <row r="12349" spans="45:55" x14ac:dyDescent="0.2">
      <c r="AS12349" s="4" t="s">
        <v>6097</v>
      </c>
      <c r="AT12349" s="4" t="s">
        <v>6098</v>
      </c>
      <c r="AU12349" s="4" t="s">
        <v>456</v>
      </c>
      <c r="AV12349" s="4" t="s">
        <v>815</v>
      </c>
      <c r="AW12349" s="4" t="s">
        <v>701</v>
      </c>
      <c r="AX12349" s="4"/>
      <c r="AY12349" s="4"/>
      <c r="AZ12349" s="4"/>
      <c r="BA12349" s="4"/>
      <c r="BB12349" s="4"/>
      <c r="BC12349" s="4">
        <v>40</v>
      </c>
    </row>
    <row r="12350" spans="45:55" x14ac:dyDescent="0.2">
      <c r="AS12350" s="4" t="s">
        <v>6095</v>
      </c>
      <c r="AT12350" s="4" t="s">
        <v>6096</v>
      </c>
      <c r="AU12350" s="4" t="s">
        <v>463</v>
      </c>
      <c r="AV12350" s="4" t="s">
        <v>815</v>
      </c>
      <c r="AW12350" s="4" t="s">
        <v>701</v>
      </c>
      <c r="AX12350" s="4"/>
      <c r="AY12350" s="4"/>
      <c r="AZ12350" s="4"/>
      <c r="BA12350" s="4"/>
      <c r="BB12350" s="4"/>
      <c r="BC12350" s="4">
        <v>40</v>
      </c>
    </row>
    <row r="12351" spans="45:55" x14ac:dyDescent="0.2">
      <c r="AS12351" s="4" t="s">
        <v>6099</v>
      </c>
      <c r="AT12351" s="4" t="s">
        <v>6100</v>
      </c>
      <c r="AU12351" s="4" t="s">
        <v>456</v>
      </c>
      <c r="AV12351" s="4" t="s">
        <v>815</v>
      </c>
      <c r="AW12351" s="4" t="s">
        <v>939</v>
      </c>
      <c r="AX12351" s="4"/>
      <c r="AY12351" s="4"/>
      <c r="AZ12351" s="4"/>
      <c r="BA12351" s="4"/>
      <c r="BB12351" s="4"/>
      <c r="BC12351" s="4">
        <v>40</v>
      </c>
    </row>
    <row r="12352" spans="45:55" x14ac:dyDescent="0.2">
      <c r="AS12352" s="4" t="s">
        <v>20827</v>
      </c>
      <c r="AT12352" s="4" t="s">
        <v>20828</v>
      </c>
      <c r="AU12352" s="4" t="s">
        <v>456</v>
      </c>
      <c r="AV12352" s="4" t="s">
        <v>802</v>
      </c>
      <c r="AW12352" s="4" t="s">
        <v>939</v>
      </c>
      <c r="AX12352" s="4"/>
      <c r="AY12352" s="4"/>
      <c r="AZ12352" s="4"/>
      <c r="BA12352" s="4"/>
      <c r="BB12352" s="4"/>
      <c r="BC12352" s="4">
        <v>40</v>
      </c>
    </row>
    <row r="12353" spans="45:55" x14ac:dyDescent="0.2">
      <c r="AS12353" s="4" t="s">
        <v>6101</v>
      </c>
      <c r="AT12353" s="4" t="s">
        <v>6102</v>
      </c>
      <c r="AU12353" s="4" t="s">
        <v>456</v>
      </c>
      <c r="AV12353" s="4" t="s">
        <v>816</v>
      </c>
      <c r="AW12353" s="4" t="s">
        <v>701</v>
      </c>
      <c r="AX12353" s="4"/>
      <c r="AY12353" s="4"/>
      <c r="AZ12353" s="4"/>
      <c r="BA12353" s="4"/>
      <c r="BB12353" s="4"/>
      <c r="BC12353" s="4">
        <v>40</v>
      </c>
    </row>
    <row r="12354" spans="45:55" x14ac:dyDescent="0.2">
      <c r="AS12354" s="4" t="s">
        <v>6103</v>
      </c>
      <c r="AT12354" s="4" t="s">
        <v>6104</v>
      </c>
      <c r="AU12354" s="4" t="s">
        <v>456</v>
      </c>
      <c r="AV12354" s="4" t="s">
        <v>816</v>
      </c>
      <c r="AW12354" s="4" t="s">
        <v>701</v>
      </c>
      <c r="AX12354" s="4"/>
      <c r="AY12354" s="4"/>
      <c r="AZ12354" s="4"/>
      <c r="BA12354" s="4"/>
      <c r="BB12354" s="4"/>
      <c r="BC12354" s="4">
        <v>40</v>
      </c>
    </row>
    <row r="12355" spans="45:55" x14ac:dyDescent="0.2">
      <c r="AS12355" s="4" t="s">
        <v>6105</v>
      </c>
      <c r="AT12355" s="4" t="s">
        <v>6106</v>
      </c>
      <c r="AU12355" s="4" t="s">
        <v>456</v>
      </c>
      <c r="AV12355" s="4" t="s">
        <v>816</v>
      </c>
      <c r="AW12355" s="4" t="s">
        <v>701</v>
      </c>
      <c r="AX12355" s="4"/>
      <c r="AY12355" s="4"/>
      <c r="AZ12355" s="4"/>
      <c r="BA12355" s="4"/>
      <c r="BB12355" s="4"/>
      <c r="BC12355" s="4">
        <v>40</v>
      </c>
    </row>
    <row r="12356" spans="45:55" x14ac:dyDescent="0.2">
      <c r="AS12356" s="4" t="s">
        <v>6107</v>
      </c>
      <c r="AT12356" s="4" t="s">
        <v>6108</v>
      </c>
      <c r="AU12356" s="4" t="s">
        <v>463</v>
      </c>
      <c r="AV12356" s="4" t="s">
        <v>816</v>
      </c>
      <c r="AW12356" s="4" t="s">
        <v>701</v>
      </c>
      <c r="AX12356" s="4"/>
      <c r="AY12356" s="4"/>
      <c r="AZ12356" s="4"/>
      <c r="BA12356" s="4"/>
      <c r="BB12356" s="4"/>
      <c r="BC12356" s="4">
        <v>40</v>
      </c>
    </row>
    <row r="12357" spans="45:55" x14ac:dyDescent="0.2">
      <c r="AS12357" s="4" t="s">
        <v>6109</v>
      </c>
      <c r="AT12357" s="4" t="s">
        <v>6110</v>
      </c>
      <c r="AU12357" s="4" t="s">
        <v>463</v>
      </c>
      <c r="AV12357" s="4" t="s">
        <v>816</v>
      </c>
      <c r="AW12357" s="4" t="s">
        <v>701</v>
      </c>
      <c r="AX12357" s="4"/>
      <c r="AY12357" s="4"/>
      <c r="AZ12357" s="4"/>
      <c r="BA12357" s="4"/>
      <c r="BB12357" s="4"/>
      <c r="BC12357" s="4">
        <v>40</v>
      </c>
    </row>
    <row r="12358" spans="45:55" x14ac:dyDescent="0.2">
      <c r="AS12358" s="4" t="s">
        <v>6111</v>
      </c>
      <c r="AT12358" s="4" t="s">
        <v>6112</v>
      </c>
      <c r="AU12358" s="4" t="s">
        <v>463</v>
      </c>
      <c r="AV12358" s="4" t="s">
        <v>816</v>
      </c>
      <c r="AW12358" s="4" t="s">
        <v>701</v>
      </c>
      <c r="AX12358" s="4"/>
      <c r="AY12358" s="4"/>
      <c r="AZ12358" s="4"/>
      <c r="BA12358" s="4"/>
      <c r="BB12358" s="4"/>
      <c r="BC12358" s="4">
        <v>40</v>
      </c>
    </row>
    <row r="12359" spans="45:55" x14ac:dyDescent="0.2">
      <c r="AS12359" s="4" t="s">
        <v>6113</v>
      </c>
      <c r="AT12359" s="4" t="s">
        <v>17240</v>
      </c>
      <c r="AU12359" s="4" t="s">
        <v>463</v>
      </c>
      <c r="AV12359" s="4" t="s">
        <v>816</v>
      </c>
      <c r="AW12359" s="4" t="s">
        <v>701</v>
      </c>
      <c r="AX12359" s="4"/>
      <c r="AY12359" s="4"/>
      <c r="AZ12359" s="4"/>
      <c r="BA12359" s="4"/>
      <c r="BB12359" s="4"/>
      <c r="BC12359" s="4">
        <v>40</v>
      </c>
    </row>
    <row r="12360" spans="45:55" x14ac:dyDescent="0.2">
      <c r="AS12360" s="4" t="s">
        <v>6114</v>
      </c>
      <c r="AT12360" s="4" t="s">
        <v>6115</v>
      </c>
      <c r="AU12360" s="4" t="s">
        <v>463</v>
      </c>
      <c r="AV12360" s="4" t="s">
        <v>816</v>
      </c>
      <c r="AW12360" s="4" t="s">
        <v>701</v>
      </c>
      <c r="AX12360" s="4"/>
      <c r="AY12360" s="4"/>
      <c r="AZ12360" s="4"/>
      <c r="BA12360" s="4"/>
      <c r="BB12360" s="4"/>
      <c r="BC12360" s="4">
        <v>40</v>
      </c>
    </row>
    <row r="12361" spans="45:55" x14ac:dyDescent="0.2">
      <c r="AS12361" s="4" t="s">
        <v>36259</v>
      </c>
      <c r="AT12361" s="4" t="s">
        <v>36260</v>
      </c>
      <c r="AU12361" s="4" t="s">
        <v>456</v>
      </c>
      <c r="AV12361" s="4" t="s">
        <v>816</v>
      </c>
      <c r="AW12361" s="4" t="s">
        <v>939</v>
      </c>
      <c r="AX12361" s="4"/>
      <c r="AY12361" s="4"/>
      <c r="AZ12361" s="4"/>
      <c r="BA12361" s="4"/>
      <c r="BB12361" s="4"/>
      <c r="BC12361" s="4">
        <v>40</v>
      </c>
    </row>
    <row r="12362" spans="45:55" x14ac:dyDescent="0.2">
      <c r="AS12362" s="4" t="s">
        <v>36261</v>
      </c>
      <c r="AT12362" s="4" t="s">
        <v>36262</v>
      </c>
      <c r="AU12362" s="4" t="s">
        <v>456</v>
      </c>
      <c r="AV12362" s="4" t="s">
        <v>816</v>
      </c>
      <c r="AW12362" s="4" t="s">
        <v>939</v>
      </c>
      <c r="AX12362" s="4"/>
      <c r="AY12362" s="4"/>
      <c r="AZ12362" s="4"/>
      <c r="BA12362" s="4"/>
      <c r="BB12362" s="4"/>
      <c r="BC12362" s="4">
        <v>40</v>
      </c>
    </row>
    <row r="12363" spans="45:55" x14ac:dyDescent="0.2">
      <c r="AS12363" s="4" t="s">
        <v>33248</v>
      </c>
      <c r="AT12363" s="4" t="s">
        <v>33249</v>
      </c>
      <c r="AU12363" s="4" t="s">
        <v>463</v>
      </c>
      <c r="AV12363" s="4" t="s">
        <v>816</v>
      </c>
      <c r="AW12363" s="4" t="s">
        <v>701</v>
      </c>
      <c r="AX12363" s="4"/>
      <c r="AY12363" s="4"/>
      <c r="AZ12363" s="4"/>
      <c r="BA12363" s="4"/>
      <c r="BB12363" s="4"/>
      <c r="BC12363" s="4">
        <v>40</v>
      </c>
    </row>
    <row r="12364" spans="45:55" x14ac:dyDescent="0.2">
      <c r="AS12364" s="4" t="s">
        <v>6116</v>
      </c>
      <c r="AT12364" s="4" t="s">
        <v>6117</v>
      </c>
      <c r="AU12364" s="4" t="s">
        <v>456</v>
      </c>
      <c r="AV12364" s="4" t="s">
        <v>816</v>
      </c>
      <c r="AW12364" s="4" t="s">
        <v>939</v>
      </c>
      <c r="AX12364" s="4"/>
      <c r="AY12364" s="4"/>
      <c r="AZ12364" s="4"/>
      <c r="BA12364" s="4"/>
      <c r="BB12364" s="4"/>
      <c r="BC12364" s="4">
        <v>40</v>
      </c>
    </row>
    <row r="12365" spans="45:55" x14ac:dyDescent="0.2">
      <c r="AS12365" s="4" t="s">
        <v>6118</v>
      </c>
      <c r="AT12365" s="4" t="s">
        <v>6119</v>
      </c>
      <c r="AU12365" s="4" t="s">
        <v>456</v>
      </c>
      <c r="AV12365" s="4" t="s">
        <v>816</v>
      </c>
      <c r="AW12365" s="4" t="s">
        <v>701</v>
      </c>
      <c r="AX12365" s="4"/>
      <c r="AY12365" s="4"/>
      <c r="AZ12365" s="4"/>
      <c r="BA12365" s="4"/>
      <c r="BB12365" s="4"/>
      <c r="BC12365" s="4">
        <v>40</v>
      </c>
    </row>
    <row r="12366" spans="45:55" x14ac:dyDescent="0.2">
      <c r="AS12366" s="4" t="s">
        <v>7217</v>
      </c>
      <c r="AT12366" s="4" t="s">
        <v>7566</v>
      </c>
      <c r="AU12366" s="4" t="s">
        <v>456</v>
      </c>
      <c r="AV12366" s="4" t="s">
        <v>816</v>
      </c>
      <c r="AW12366" s="4" t="s">
        <v>939</v>
      </c>
      <c r="AX12366" s="4"/>
      <c r="AY12366" s="4"/>
      <c r="AZ12366" s="4"/>
      <c r="BA12366" s="4"/>
      <c r="BB12366" s="4"/>
      <c r="BC12366" s="4">
        <v>40</v>
      </c>
    </row>
    <row r="12367" spans="45:55" x14ac:dyDescent="0.2">
      <c r="AS12367" s="4" t="s">
        <v>7218</v>
      </c>
      <c r="AT12367" s="4" t="s">
        <v>36885</v>
      </c>
      <c r="AU12367" s="4" t="s">
        <v>456</v>
      </c>
      <c r="AV12367" s="4" t="s">
        <v>819</v>
      </c>
      <c r="AW12367" s="4" t="s">
        <v>701</v>
      </c>
      <c r="AX12367" s="4"/>
      <c r="AY12367" s="4"/>
      <c r="AZ12367" s="4"/>
      <c r="BA12367" s="4"/>
      <c r="BB12367" s="4"/>
      <c r="BC12367" s="4">
        <v>40</v>
      </c>
    </row>
    <row r="12368" spans="45:55" x14ac:dyDescent="0.2">
      <c r="AS12368" s="4" t="s">
        <v>7219</v>
      </c>
      <c r="AT12368" s="4" t="s">
        <v>7567</v>
      </c>
      <c r="AU12368" s="4" t="s">
        <v>456</v>
      </c>
      <c r="AV12368" s="4" t="s">
        <v>816</v>
      </c>
      <c r="AW12368" s="4" t="s">
        <v>939</v>
      </c>
      <c r="AX12368" s="4"/>
      <c r="AY12368" s="4"/>
      <c r="AZ12368" s="4"/>
      <c r="BA12368" s="4"/>
      <c r="BB12368" s="4"/>
      <c r="BC12368" s="4">
        <v>40</v>
      </c>
    </row>
    <row r="12369" spans="45:55" x14ac:dyDescent="0.2">
      <c r="AS12369" s="4" t="s">
        <v>7220</v>
      </c>
      <c r="AT12369" s="4" t="s">
        <v>36886</v>
      </c>
      <c r="AU12369" s="4" t="s">
        <v>456</v>
      </c>
      <c r="AV12369" s="4" t="s">
        <v>813</v>
      </c>
      <c r="AW12369" s="4" t="s">
        <v>939</v>
      </c>
      <c r="AX12369" s="4"/>
      <c r="AY12369" s="4"/>
      <c r="AZ12369" s="4"/>
      <c r="BA12369" s="4"/>
      <c r="BB12369" s="4"/>
      <c r="BC12369" s="4">
        <v>40</v>
      </c>
    </row>
    <row r="12370" spans="45:55" x14ac:dyDescent="0.2">
      <c r="AS12370" s="4" t="s">
        <v>6120</v>
      </c>
      <c r="AT12370" s="4" t="s">
        <v>6121</v>
      </c>
      <c r="AU12370" s="4" t="s">
        <v>456</v>
      </c>
      <c r="AV12370" s="4" t="s">
        <v>816</v>
      </c>
      <c r="AW12370" s="4" t="s">
        <v>701</v>
      </c>
      <c r="AX12370" s="4"/>
      <c r="AY12370" s="4"/>
      <c r="AZ12370" s="4"/>
      <c r="BA12370" s="4"/>
      <c r="BB12370" s="4"/>
      <c r="BC12370" s="4">
        <v>40</v>
      </c>
    </row>
    <row r="12371" spans="45:55" x14ac:dyDescent="0.2">
      <c r="AS12371" s="4" t="s">
        <v>6122</v>
      </c>
      <c r="AT12371" s="4" t="s">
        <v>6123</v>
      </c>
      <c r="AU12371" s="4" t="s">
        <v>456</v>
      </c>
      <c r="AV12371" s="4" t="s">
        <v>816</v>
      </c>
      <c r="AW12371" s="4" t="s">
        <v>939</v>
      </c>
      <c r="AX12371" s="4"/>
      <c r="AY12371" s="4"/>
      <c r="AZ12371" s="4"/>
      <c r="BA12371" s="4"/>
      <c r="BB12371" s="4"/>
      <c r="BC12371" s="4">
        <v>40</v>
      </c>
    </row>
    <row r="12372" spans="45:55" x14ac:dyDescent="0.2">
      <c r="AS12372" s="4" t="s">
        <v>6124</v>
      </c>
      <c r="AT12372" s="4" t="s">
        <v>6125</v>
      </c>
      <c r="AU12372" s="4" t="s">
        <v>456</v>
      </c>
      <c r="AV12372" s="4" t="s">
        <v>816</v>
      </c>
      <c r="AW12372" s="4" t="s">
        <v>939</v>
      </c>
      <c r="AX12372" s="4"/>
      <c r="AY12372" s="4"/>
      <c r="AZ12372" s="4"/>
      <c r="BA12372" s="4"/>
      <c r="BB12372" s="4"/>
      <c r="BC12372" s="4">
        <v>40</v>
      </c>
    </row>
    <row r="12373" spans="45:55" x14ac:dyDescent="0.2">
      <c r="AS12373" s="4" t="s">
        <v>14123</v>
      </c>
      <c r="AT12373" s="4" t="s">
        <v>14124</v>
      </c>
      <c r="AU12373" s="4" t="s">
        <v>456</v>
      </c>
      <c r="AV12373" s="4" t="s">
        <v>817</v>
      </c>
      <c r="AW12373" s="4" t="s">
        <v>701</v>
      </c>
      <c r="AX12373" s="4"/>
      <c r="AY12373" s="4"/>
      <c r="AZ12373" s="4"/>
      <c r="BA12373" s="4"/>
      <c r="BB12373" s="4"/>
      <c r="BC12373" s="4">
        <v>40</v>
      </c>
    </row>
    <row r="12374" spans="45:55" x14ac:dyDescent="0.2">
      <c r="AS12374" s="4" t="s">
        <v>6126</v>
      </c>
      <c r="AT12374" s="4" t="s">
        <v>6127</v>
      </c>
      <c r="AU12374" s="4" t="s">
        <v>456</v>
      </c>
      <c r="AV12374" s="4" t="s">
        <v>817</v>
      </c>
      <c r="AW12374" s="4" t="s">
        <v>939</v>
      </c>
      <c r="AX12374" s="4"/>
      <c r="AY12374" s="4"/>
      <c r="AZ12374" s="4"/>
      <c r="BA12374" s="4"/>
      <c r="BB12374" s="4"/>
      <c r="BC12374" s="4">
        <v>40</v>
      </c>
    </row>
    <row r="12375" spans="45:55" x14ac:dyDescent="0.2">
      <c r="AS12375" s="4" t="s">
        <v>6128</v>
      </c>
      <c r="AT12375" s="4" t="s">
        <v>6129</v>
      </c>
      <c r="AU12375" s="4" t="s">
        <v>456</v>
      </c>
      <c r="AV12375" s="4" t="s">
        <v>817</v>
      </c>
      <c r="AW12375" s="4" t="s">
        <v>701</v>
      </c>
      <c r="AX12375" s="4"/>
      <c r="AY12375" s="4"/>
      <c r="AZ12375" s="4"/>
      <c r="BA12375" s="4"/>
      <c r="BB12375" s="4"/>
      <c r="BC12375" s="4">
        <v>40</v>
      </c>
    </row>
    <row r="12376" spans="45:55" x14ac:dyDescent="0.2">
      <c r="AS12376" s="4" t="s">
        <v>6130</v>
      </c>
      <c r="AT12376" s="4" t="s">
        <v>6131</v>
      </c>
      <c r="AU12376" s="4" t="s">
        <v>463</v>
      </c>
      <c r="AV12376" s="4" t="s">
        <v>817</v>
      </c>
      <c r="AW12376" s="4" t="s">
        <v>701</v>
      </c>
      <c r="AX12376" s="4"/>
      <c r="AY12376" s="4"/>
      <c r="AZ12376" s="4"/>
      <c r="BA12376" s="4"/>
      <c r="BB12376" s="4"/>
      <c r="BC12376" s="4">
        <v>40</v>
      </c>
    </row>
    <row r="12377" spans="45:55" x14ac:dyDescent="0.2">
      <c r="AS12377" s="4" t="s">
        <v>6132</v>
      </c>
      <c r="AT12377" s="4" t="s">
        <v>6133</v>
      </c>
      <c r="AU12377" s="4" t="s">
        <v>463</v>
      </c>
      <c r="AV12377" s="4" t="s">
        <v>817</v>
      </c>
      <c r="AW12377" s="4" t="s">
        <v>701</v>
      </c>
      <c r="AX12377" s="4"/>
      <c r="AY12377" s="4"/>
      <c r="AZ12377" s="4"/>
      <c r="BA12377" s="4"/>
      <c r="BB12377" s="4"/>
      <c r="BC12377" s="4">
        <v>40</v>
      </c>
    </row>
    <row r="12378" spans="45:55" x14ac:dyDescent="0.2">
      <c r="AS12378" s="4" t="s">
        <v>10584</v>
      </c>
      <c r="AT12378" s="4" t="s">
        <v>10585</v>
      </c>
      <c r="AU12378" s="4" t="s">
        <v>456</v>
      </c>
      <c r="AV12378" s="4" t="s">
        <v>802</v>
      </c>
      <c r="AW12378" s="4" t="s">
        <v>1167</v>
      </c>
      <c r="AX12378" s="4"/>
      <c r="AY12378" s="4">
        <v>227116</v>
      </c>
      <c r="AZ12378" s="4">
        <v>456163</v>
      </c>
      <c r="BA12378" s="4" t="s">
        <v>30753</v>
      </c>
      <c r="BB12378" s="4" t="s">
        <v>30754</v>
      </c>
      <c r="BC12378" s="4">
        <v>40</v>
      </c>
    </row>
    <row r="12379" spans="45:55" x14ac:dyDescent="0.2">
      <c r="AS12379" s="4" t="s">
        <v>10586</v>
      </c>
      <c r="AT12379" s="4" t="s">
        <v>10587</v>
      </c>
      <c r="AU12379" s="4" t="s">
        <v>456</v>
      </c>
      <c r="AV12379" s="4" t="s">
        <v>802</v>
      </c>
      <c r="AW12379" s="4" t="s">
        <v>1167</v>
      </c>
      <c r="AX12379" s="4"/>
      <c r="AY12379" s="4">
        <v>227151</v>
      </c>
      <c r="AZ12379" s="4">
        <v>456241</v>
      </c>
      <c r="BA12379" s="4" t="s">
        <v>30755</v>
      </c>
      <c r="BB12379" s="4" t="s">
        <v>30756</v>
      </c>
      <c r="BC12379" s="4">
        <v>40</v>
      </c>
    </row>
    <row r="12380" spans="45:55" x14ac:dyDescent="0.2">
      <c r="AS12380" s="4" t="s">
        <v>10588</v>
      </c>
      <c r="AT12380" s="4" t="s">
        <v>10589</v>
      </c>
      <c r="AU12380" s="4" t="s">
        <v>456</v>
      </c>
      <c r="AV12380" s="4" t="s">
        <v>802</v>
      </c>
      <c r="AW12380" s="4" t="s">
        <v>1167</v>
      </c>
      <c r="AX12380" s="4"/>
      <c r="AY12380" s="4">
        <v>227162</v>
      </c>
      <c r="AZ12380" s="4">
        <v>456226</v>
      </c>
      <c r="BA12380" s="4" t="s">
        <v>30757</v>
      </c>
      <c r="BB12380" s="4" t="s">
        <v>30758</v>
      </c>
      <c r="BC12380" s="4">
        <v>40</v>
      </c>
    </row>
    <row r="12381" spans="45:55" x14ac:dyDescent="0.2">
      <c r="AS12381" s="4" t="s">
        <v>10590</v>
      </c>
      <c r="AT12381" s="4" t="s">
        <v>10591</v>
      </c>
      <c r="AU12381" s="4" t="s">
        <v>456</v>
      </c>
      <c r="AV12381" s="4" t="s">
        <v>802</v>
      </c>
      <c r="AW12381" s="4" t="s">
        <v>1167</v>
      </c>
      <c r="AX12381" s="4"/>
      <c r="AY12381" s="4">
        <v>227165</v>
      </c>
      <c r="AZ12381" s="4">
        <v>456176</v>
      </c>
      <c r="BA12381" s="4" t="s">
        <v>30759</v>
      </c>
      <c r="BB12381" s="4" t="s">
        <v>30760</v>
      </c>
      <c r="BC12381" s="4">
        <v>40</v>
      </c>
    </row>
    <row r="12382" spans="45:55" x14ac:dyDescent="0.2">
      <c r="AS12382" s="4" t="s">
        <v>10592</v>
      </c>
      <c r="AT12382" s="4" t="s">
        <v>10593</v>
      </c>
      <c r="AU12382" s="4" t="s">
        <v>456</v>
      </c>
      <c r="AV12382" s="4" t="s">
        <v>802</v>
      </c>
      <c r="AW12382" s="4" t="s">
        <v>1167</v>
      </c>
      <c r="AX12382" s="4"/>
      <c r="AY12382" s="4">
        <v>227139</v>
      </c>
      <c r="AZ12382" s="4">
        <v>456196</v>
      </c>
      <c r="BA12382" s="4" t="s">
        <v>30761</v>
      </c>
      <c r="BB12382" s="4" t="s">
        <v>30762</v>
      </c>
      <c r="BC12382" s="4">
        <v>40</v>
      </c>
    </row>
    <row r="12383" spans="45:55" x14ac:dyDescent="0.2">
      <c r="AS12383" s="4" t="s">
        <v>10594</v>
      </c>
      <c r="AT12383" s="4" t="s">
        <v>10595</v>
      </c>
      <c r="AU12383" s="4" t="s">
        <v>456</v>
      </c>
      <c r="AV12383" s="4" t="s">
        <v>802</v>
      </c>
      <c r="AW12383" s="4" t="s">
        <v>1167</v>
      </c>
      <c r="AX12383" s="4"/>
      <c r="AY12383" s="4">
        <v>227141</v>
      </c>
      <c r="AZ12383" s="4">
        <v>456212</v>
      </c>
      <c r="BA12383" s="4" t="s">
        <v>30763</v>
      </c>
      <c r="BB12383" s="4" t="s">
        <v>30764</v>
      </c>
      <c r="BC12383" s="4">
        <v>40</v>
      </c>
    </row>
    <row r="12384" spans="45:55" x14ac:dyDescent="0.2">
      <c r="AS12384" s="4" t="s">
        <v>10596</v>
      </c>
      <c r="AT12384" s="4" t="s">
        <v>10597</v>
      </c>
      <c r="AU12384" s="4" t="s">
        <v>456</v>
      </c>
      <c r="AV12384" s="4" t="s">
        <v>802</v>
      </c>
      <c r="AW12384" s="4" t="s">
        <v>1167</v>
      </c>
      <c r="AX12384" s="4"/>
      <c r="AY12384" s="4">
        <v>227132</v>
      </c>
      <c r="AZ12384" s="4">
        <v>456206</v>
      </c>
      <c r="BA12384" s="4" t="s">
        <v>30765</v>
      </c>
      <c r="BB12384" s="4" t="s">
        <v>30766</v>
      </c>
      <c r="BC12384" s="4">
        <v>40</v>
      </c>
    </row>
    <row r="12385" spans="45:55" x14ac:dyDescent="0.2">
      <c r="AS12385" s="4" t="s">
        <v>6134</v>
      </c>
      <c r="AT12385" s="4" t="s">
        <v>6135</v>
      </c>
      <c r="AU12385" s="4" t="s">
        <v>456</v>
      </c>
      <c r="AV12385" s="4" t="s">
        <v>817</v>
      </c>
      <c r="AW12385" s="4" t="s">
        <v>939</v>
      </c>
      <c r="AX12385" s="4"/>
      <c r="AY12385" s="4"/>
      <c r="AZ12385" s="4"/>
      <c r="BA12385" s="4"/>
      <c r="BB12385" s="4"/>
      <c r="BC12385" s="4">
        <v>40</v>
      </c>
    </row>
    <row r="12386" spans="45:55" x14ac:dyDescent="0.2">
      <c r="AS12386" s="4" t="s">
        <v>6136</v>
      </c>
      <c r="AT12386" s="4" t="s">
        <v>7221</v>
      </c>
      <c r="AU12386" s="4" t="s">
        <v>456</v>
      </c>
      <c r="AV12386" s="4" t="s">
        <v>817</v>
      </c>
      <c r="AW12386" s="4" t="s">
        <v>939</v>
      </c>
      <c r="AX12386" s="4"/>
      <c r="AY12386" s="4"/>
      <c r="AZ12386" s="4"/>
      <c r="BA12386" s="4"/>
      <c r="BB12386" s="4"/>
      <c r="BC12386" s="4">
        <v>40</v>
      </c>
    </row>
    <row r="12387" spans="45:55" x14ac:dyDescent="0.2">
      <c r="AS12387" s="4" t="s">
        <v>6137</v>
      </c>
      <c r="AT12387" s="4" t="s">
        <v>6138</v>
      </c>
      <c r="AU12387" s="4" t="s">
        <v>456</v>
      </c>
      <c r="AV12387" s="4" t="s">
        <v>818</v>
      </c>
      <c r="AW12387" s="4" t="s">
        <v>701</v>
      </c>
      <c r="AX12387" s="4"/>
      <c r="AY12387" s="4"/>
      <c r="AZ12387" s="4"/>
      <c r="BA12387" s="4"/>
      <c r="BB12387" s="4"/>
      <c r="BC12387" s="4">
        <v>40</v>
      </c>
    </row>
    <row r="12388" spans="45:55" x14ac:dyDescent="0.2">
      <c r="AS12388" s="4" t="s">
        <v>6139</v>
      </c>
      <c r="AT12388" s="4" t="s">
        <v>6140</v>
      </c>
      <c r="AU12388" s="4" t="s">
        <v>456</v>
      </c>
      <c r="AV12388" s="4" t="s">
        <v>818</v>
      </c>
      <c r="AW12388" s="4" t="s">
        <v>701</v>
      </c>
      <c r="AX12388" s="4"/>
      <c r="AY12388" s="4"/>
      <c r="AZ12388" s="4"/>
      <c r="BA12388" s="4"/>
      <c r="BB12388" s="4"/>
      <c r="BC12388" s="4">
        <v>40</v>
      </c>
    </row>
    <row r="12389" spans="45:55" x14ac:dyDescent="0.2">
      <c r="AS12389" s="4" t="s">
        <v>6141</v>
      </c>
      <c r="AT12389" s="4" t="s">
        <v>6142</v>
      </c>
      <c r="AU12389" s="4" t="s">
        <v>463</v>
      </c>
      <c r="AV12389" s="4" t="s">
        <v>818</v>
      </c>
      <c r="AW12389" s="4" t="s">
        <v>701</v>
      </c>
      <c r="AX12389" s="4"/>
      <c r="AY12389" s="4"/>
      <c r="AZ12389" s="4"/>
      <c r="BA12389" s="4"/>
      <c r="BB12389" s="4"/>
      <c r="BC12389" s="4">
        <v>40</v>
      </c>
    </row>
    <row r="12390" spans="45:55" x14ac:dyDescent="0.2">
      <c r="AS12390" s="4" t="s">
        <v>6143</v>
      </c>
      <c r="AT12390" s="4" t="s">
        <v>6144</v>
      </c>
      <c r="AU12390" s="4" t="s">
        <v>463</v>
      </c>
      <c r="AV12390" s="4" t="s">
        <v>818</v>
      </c>
      <c r="AW12390" s="4" t="s">
        <v>701</v>
      </c>
      <c r="AX12390" s="4"/>
      <c r="AY12390" s="4"/>
      <c r="AZ12390" s="4"/>
      <c r="BA12390" s="4"/>
      <c r="BB12390" s="4"/>
      <c r="BC12390" s="4">
        <v>40</v>
      </c>
    </row>
    <row r="12391" spans="45:55" x14ac:dyDescent="0.2">
      <c r="AS12391" s="4" t="s">
        <v>6145</v>
      </c>
      <c r="AT12391" s="4" t="s">
        <v>7222</v>
      </c>
      <c r="AU12391" s="4" t="s">
        <v>456</v>
      </c>
      <c r="AV12391" s="4" t="s">
        <v>818</v>
      </c>
      <c r="AW12391" s="4" t="s">
        <v>939</v>
      </c>
      <c r="AX12391" s="4"/>
      <c r="AY12391" s="4"/>
      <c r="AZ12391" s="4"/>
      <c r="BA12391" s="4"/>
      <c r="BB12391" s="4"/>
      <c r="BC12391" s="4">
        <v>40</v>
      </c>
    </row>
    <row r="12392" spans="45:55" x14ac:dyDescent="0.2">
      <c r="AS12392" s="4" t="s">
        <v>6148</v>
      </c>
      <c r="AT12392" s="4" t="s">
        <v>6149</v>
      </c>
      <c r="AU12392" s="4" t="s">
        <v>456</v>
      </c>
      <c r="AV12392" s="4" t="s">
        <v>819</v>
      </c>
      <c r="AW12392" s="4" t="s">
        <v>939</v>
      </c>
      <c r="AX12392" s="4"/>
      <c r="AY12392" s="4"/>
      <c r="AZ12392" s="4"/>
      <c r="BA12392" s="4"/>
      <c r="BB12392" s="4"/>
      <c r="BC12392" s="4">
        <v>40</v>
      </c>
    </row>
    <row r="12393" spans="45:55" x14ac:dyDescent="0.2">
      <c r="AS12393" s="4" t="s">
        <v>6146</v>
      </c>
      <c r="AT12393" s="4" t="s">
        <v>6147</v>
      </c>
      <c r="AU12393" s="4" t="s">
        <v>456</v>
      </c>
      <c r="AV12393" s="4" t="s">
        <v>798</v>
      </c>
      <c r="AW12393" s="4" t="s">
        <v>724</v>
      </c>
      <c r="AX12393" s="4"/>
      <c r="AY12393" s="4">
        <v>202033</v>
      </c>
      <c r="AZ12393" s="4">
        <v>445145</v>
      </c>
      <c r="BA12393" s="4" t="s">
        <v>30767</v>
      </c>
      <c r="BB12393" s="4" t="s">
        <v>30768</v>
      </c>
      <c r="BC12393" s="4">
        <v>40</v>
      </c>
    </row>
    <row r="12394" spans="45:55" x14ac:dyDescent="0.2">
      <c r="AS12394" s="4" t="s">
        <v>6150</v>
      </c>
      <c r="AT12394" s="4" t="s">
        <v>6151</v>
      </c>
      <c r="AU12394" s="4" t="s">
        <v>463</v>
      </c>
      <c r="AV12394" s="4" t="s">
        <v>819</v>
      </c>
      <c r="AW12394" s="4" t="s">
        <v>701</v>
      </c>
      <c r="AX12394" s="4"/>
      <c r="AY12394" s="4"/>
      <c r="AZ12394" s="4"/>
      <c r="BA12394" s="4"/>
      <c r="BB12394" s="4"/>
      <c r="BC12394" s="4">
        <v>40</v>
      </c>
    </row>
    <row r="12395" spans="45:55" x14ac:dyDescent="0.2">
      <c r="AS12395" s="4" t="s">
        <v>38032</v>
      </c>
      <c r="AT12395" s="4" t="s">
        <v>38033</v>
      </c>
      <c r="AU12395" s="4" t="s">
        <v>463</v>
      </c>
      <c r="AV12395" s="4" t="s">
        <v>36745</v>
      </c>
      <c r="AW12395" s="4" t="s">
        <v>701</v>
      </c>
      <c r="AX12395" s="4"/>
      <c r="AY12395" s="4"/>
      <c r="AZ12395" s="4"/>
      <c r="BA12395" s="4"/>
      <c r="BB12395" s="4"/>
      <c r="BC12395" s="4">
        <v>40</v>
      </c>
    </row>
    <row r="12396" spans="45:55" x14ac:dyDescent="0.2">
      <c r="AS12396" s="4" t="s">
        <v>6152</v>
      </c>
      <c r="AT12396" s="4" t="s">
        <v>6153</v>
      </c>
      <c r="AU12396" s="4" t="s">
        <v>463</v>
      </c>
      <c r="AV12396" s="4" t="s">
        <v>819</v>
      </c>
      <c r="AW12396" s="4" t="s">
        <v>701</v>
      </c>
      <c r="AX12396" s="4"/>
      <c r="AY12396" s="4"/>
      <c r="AZ12396" s="4"/>
      <c r="BA12396" s="4"/>
      <c r="BB12396" s="4"/>
      <c r="BC12396" s="4">
        <v>40</v>
      </c>
    </row>
    <row r="12397" spans="45:55" x14ac:dyDescent="0.2">
      <c r="AS12397" s="4" t="s">
        <v>38034</v>
      </c>
      <c r="AT12397" s="4" t="s">
        <v>38035</v>
      </c>
      <c r="AU12397" s="4" t="s">
        <v>463</v>
      </c>
      <c r="AV12397" s="4" t="s">
        <v>36745</v>
      </c>
      <c r="AW12397" s="4" t="s">
        <v>701</v>
      </c>
      <c r="AX12397" s="4"/>
      <c r="AY12397" s="4"/>
      <c r="AZ12397" s="4"/>
      <c r="BA12397" s="4"/>
      <c r="BB12397" s="4"/>
      <c r="BC12397" s="4">
        <v>40</v>
      </c>
    </row>
    <row r="12398" spans="45:55" x14ac:dyDescent="0.2">
      <c r="AS12398" s="4" t="s">
        <v>38036</v>
      </c>
      <c r="AT12398" s="4" t="s">
        <v>38037</v>
      </c>
      <c r="AU12398" s="4" t="s">
        <v>463</v>
      </c>
      <c r="AV12398" s="4" t="s">
        <v>36745</v>
      </c>
      <c r="AW12398" s="4" t="s">
        <v>701</v>
      </c>
      <c r="AX12398" s="4"/>
      <c r="AY12398" s="4"/>
      <c r="AZ12398" s="4"/>
      <c r="BA12398" s="4"/>
      <c r="BB12398" s="4"/>
      <c r="BC12398" s="4">
        <v>40</v>
      </c>
    </row>
    <row r="12399" spans="45:55" x14ac:dyDescent="0.2">
      <c r="AS12399" s="4" t="s">
        <v>10598</v>
      </c>
      <c r="AT12399" s="4" t="s">
        <v>10599</v>
      </c>
      <c r="AU12399" s="4" t="s">
        <v>456</v>
      </c>
      <c r="AV12399" s="4" t="s">
        <v>820</v>
      </c>
      <c r="AW12399" s="4" t="s">
        <v>1167</v>
      </c>
      <c r="AX12399" s="4"/>
      <c r="AY12399" s="4">
        <v>245552</v>
      </c>
      <c r="AZ12399" s="4">
        <v>445179</v>
      </c>
      <c r="BA12399" s="4" t="s">
        <v>30769</v>
      </c>
      <c r="BB12399" s="4" t="s">
        <v>30770</v>
      </c>
      <c r="BC12399" s="4">
        <v>40</v>
      </c>
    </row>
    <row r="12400" spans="45:55" x14ac:dyDescent="0.2">
      <c r="AS12400" s="4" t="s">
        <v>7223</v>
      </c>
      <c r="AT12400" s="4" t="s">
        <v>10599</v>
      </c>
      <c r="AU12400" s="4" t="s">
        <v>456</v>
      </c>
      <c r="AV12400" s="4" t="s">
        <v>820</v>
      </c>
      <c r="AW12400" s="4" t="s">
        <v>1167</v>
      </c>
      <c r="AX12400" s="4"/>
      <c r="AY12400" s="4">
        <v>245551</v>
      </c>
      <c r="AZ12400" s="4">
        <v>445178</v>
      </c>
      <c r="BA12400" s="4" t="s">
        <v>29106</v>
      </c>
      <c r="BB12400" s="4" t="s">
        <v>30771</v>
      </c>
      <c r="BC12400" s="4">
        <v>40</v>
      </c>
    </row>
    <row r="12401" spans="45:55" x14ac:dyDescent="0.2">
      <c r="AS12401" s="4" t="s">
        <v>6154</v>
      </c>
      <c r="AT12401" s="4" t="s">
        <v>6155</v>
      </c>
      <c r="AU12401" s="4" t="s">
        <v>456</v>
      </c>
      <c r="AV12401" s="4" t="s">
        <v>820</v>
      </c>
      <c r="AW12401" s="4" t="s">
        <v>1167</v>
      </c>
      <c r="AX12401" s="4"/>
      <c r="AY12401" s="4">
        <v>245538</v>
      </c>
      <c r="AZ12401" s="4">
        <v>445165</v>
      </c>
      <c r="BA12401" s="4" t="s">
        <v>30772</v>
      </c>
      <c r="BB12401" s="4" t="s">
        <v>30773</v>
      </c>
      <c r="BC12401" s="4">
        <v>40</v>
      </c>
    </row>
    <row r="12402" spans="45:55" x14ac:dyDescent="0.2">
      <c r="AS12402" s="4" t="s">
        <v>6156</v>
      </c>
      <c r="AT12402" s="4" t="s">
        <v>6157</v>
      </c>
      <c r="AU12402" s="4" t="s">
        <v>456</v>
      </c>
      <c r="AV12402" s="4" t="s">
        <v>820</v>
      </c>
      <c r="AW12402" s="4" t="s">
        <v>1167</v>
      </c>
      <c r="AX12402" s="4"/>
      <c r="AY12402" s="4">
        <v>245539</v>
      </c>
      <c r="AZ12402" s="4">
        <v>445166</v>
      </c>
      <c r="BA12402" s="4" t="s">
        <v>30774</v>
      </c>
      <c r="BB12402" s="4" t="s">
        <v>24657</v>
      </c>
      <c r="BC12402" s="4">
        <v>40</v>
      </c>
    </row>
    <row r="12403" spans="45:55" x14ac:dyDescent="0.2">
      <c r="AS12403" s="4" t="s">
        <v>6158</v>
      </c>
      <c r="AT12403" s="4" t="s">
        <v>6159</v>
      </c>
      <c r="AU12403" s="4" t="s">
        <v>456</v>
      </c>
      <c r="AV12403" s="4" t="s">
        <v>820</v>
      </c>
      <c r="AW12403" s="4" t="s">
        <v>1167</v>
      </c>
      <c r="AX12403" s="4"/>
      <c r="AY12403" s="4">
        <v>245540</v>
      </c>
      <c r="AZ12403" s="4">
        <v>445167</v>
      </c>
      <c r="BA12403" s="4" t="s">
        <v>30775</v>
      </c>
      <c r="BB12403" s="4" t="s">
        <v>30776</v>
      </c>
      <c r="BC12403" s="4">
        <v>40</v>
      </c>
    </row>
    <row r="12404" spans="45:55" x14ac:dyDescent="0.2">
      <c r="AS12404" s="4" t="s">
        <v>6160</v>
      </c>
      <c r="AT12404" s="4" t="s">
        <v>6161</v>
      </c>
      <c r="AU12404" s="4" t="s">
        <v>456</v>
      </c>
      <c r="AV12404" s="4" t="s">
        <v>820</v>
      </c>
      <c r="AW12404" s="4" t="s">
        <v>1167</v>
      </c>
      <c r="AX12404" s="4"/>
      <c r="AY12404" s="4">
        <v>245541</v>
      </c>
      <c r="AZ12404" s="4">
        <v>445168</v>
      </c>
      <c r="BA12404" s="4" t="s">
        <v>30777</v>
      </c>
      <c r="BB12404" s="4" t="s">
        <v>30778</v>
      </c>
      <c r="BC12404" s="4">
        <v>40</v>
      </c>
    </row>
    <row r="12405" spans="45:55" x14ac:dyDescent="0.2">
      <c r="AS12405" s="4" t="s">
        <v>6162</v>
      </c>
      <c r="AT12405" s="4" t="s">
        <v>6163</v>
      </c>
      <c r="AU12405" s="4" t="s">
        <v>456</v>
      </c>
      <c r="AV12405" s="4" t="s">
        <v>820</v>
      </c>
      <c r="AW12405" s="4" t="s">
        <v>1167</v>
      </c>
      <c r="AX12405" s="4"/>
      <c r="AY12405" s="4">
        <v>245542</v>
      </c>
      <c r="AZ12405" s="4">
        <v>445169</v>
      </c>
      <c r="BA12405" s="4" t="s">
        <v>30779</v>
      </c>
      <c r="BB12405" s="4" t="s">
        <v>28580</v>
      </c>
      <c r="BC12405" s="4">
        <v>40</v>
      </c>
    </row>
    <row r="12406" spans="45:55" x14ac:dyDescent="0.2">
      <c r="AS12406" s="4" t="s">
        <v>6164</v>
      </c>
      <c r="AT12406" s="4" t="s">
        <v>6165</v>
      </c>
      <c r="AU12406" s="4" t="s">
        <v>456</v>
      </c>
      <c r="AV12406" s="4" t="s">
        <v>820</v>
      </c>
      <c r="AW12406" s="4" t="s">
        <v>1167</v>
      </c>
      <c r="AX12406" s="4"/>
      <c r="AY12406" s="4">
        <v>245543</v>
      </c>
      <c r="AZ12406" s="4">
        <v>445170</v>
      </c>
      <c r="BA12406" s="4" t="s">
        <v>30780</v>
      </c>
      <c r="BB12406" s="4" t="s">
        <v>30781</v>
      </c>
      <c r="BC12406" s="4">
        <v>40</v>
      </c>
    </row>
    <row r="12407" spans="45:55" x14ac:dyDescent="0.2">
      <c r="AS12407" s="4" t="s">
        <v>6166</v>
      </c>
      <c r="AT12407" s="4" t="s">
        <v>6167</v>
      </c>
      <c r="AU12407" s="4" t="s">
        <v>456</v>
      </c>
      <c r="AV12407" s="4" t="s">
        <v>820</v>
      </c>
      <c r="AW12407" s="4" t="s">
        <v>1167</v>
      </c>
      <c r="AX12407" s="4"/>
      <c r="AY12407" s="4">
        <v>245544</v>
      </c>
      <c r="AZ12407" s="4">
        <v>445171</v>
      </c>
      <c r="BA12407" s="4" t="s">
        <v>30782</v>
      </c>
      <c r="BB12407" s="4" t="s">
        <v>30783</v>
      </c>
      <c r="BC12407" s="4">
        <v>40</v>
      </c>
    </row>
    <row r="12408" spans="45:55" x14ac:dyDescent="0.2">
      <c r="AS12408" s="4" t="s">
        <v>6168</v>
      </c>
      <c r="AT12408" s="4" t="s">
        <v>6169</v>
      </c>
      <c r="AU12408" s="4" t="s">
        <v>456</v>
      </c>
      <c r="AV12408" s="4" t="s">
        <v>820</v>
      </c>
      <c r="AW12408" s="4" t="s">
        <v>1167</v>
      </c>
      <c r="AX12408" s="4"/>
      <c r="AY12408" s="4">
        <v>245545</v>
      </c>
      <c r="AZ12408" s="4">
        <v>445172</v>
      </c>
      <c r="BA12408" s="4" t="s">
        <v>30784</v>
      </c>
      <c r="BB12408" s="4" t="s">
        <v>30785</v>
      </c>
      <c r="BC12408" s="4">
        <v>40</v>
      </c>
    </row>
    <row r="12409" spans="45:55" x14ac:dyDescent="0.2">
      <c r="AS12409" s="4" t="s">
        <v>6170</v>
      </c>
      <c r="AT12409" s="4" t="s">
        <v>6171</v>
      </c>
      <c r="AU12409" s="4" t="s">
        <v>456</v>
      </c>
      <c r="AV12409" s="4" t="s">
        <v>820</v>
      </c>
      <c r="AW12409" s="4" t="s">
        <v>1167</v>
      </c>
      <c r="AX12409" s="4"/>
      <c r="AY12409" s="4">
        <v>245546</v>
      </c>
      <c r="AZ12409" s="4">
        <v>445173</v>
      </c>
      <c r="BA12409" s="4" t="s">
        <v>30786</v>
      </c>
      <c r="BB12409" s="4" t="s">
        <v>30787</v>
      </c>
      <c r="BC12409" s="4">
        <v>40</v>
      </c>
    </row>
    <row r="12410" spans="45:55" x14ac:dyDescent="0.2">
      <c r="AS12410" s="4" t="s">
        <v>6172</v>
      </c>
      <c r="AT12410" s="4" t="s">
        <v>6173</v>
      </c>
      <c r="AU12410" s="4" t="s">
        <v>456</v>
      </c>
      <c r="AV12410" s="4" t="s">
        <v>820</v>
      </c>
      <c r="AW12410" s="4" t="s">
        <v>1167</v>
      </c>
      <c r="AX12410" s="4"/>
      <c r="AY12410" s="4">
        <v>245547</v>
      </c>
      <c r="AZ12410" s="4">
        <v>445174</v>
      </c>
      <c r="BA12410" s="4" t="s">
        <v>30786</v>
      </c>
      <c r="BB12410" s="4" t="s">
        <v>30788</v>
      </c>
      <c r="BC12410" s="4">
        <v>40</v>
      </c>
    </row>
    <row r="12411" spans="45:55" x14ac:dyDescent="0.2">
      <c r="AS12411" s="4" t="s">
        <v>6174</v>
      </c>
      <c r="AT12411" s="4" t="s">
        <v>6175</v>
      </c>
      <c r="AU12411" s="4" t="s">
        <v>456</v>
      </c>
      <c r="AV12411" s="4" t="s">
        <v>820</v>
      </c>
      <c r="AW12411" s="4" t="s">
        <v>1167</v>
      </c>
      <c r="AX12411" s="4"/>
      <c r="AY12411" s="4">
        <v>245548</v>
      </c>
      <c r="AZ12411" s="4">
        <v>445175</v>
      </c>
      <c r="BA12411" s="4" t="s">
        <v>30789</v>
      </c>
      <c r="BB12411" s="4" t="s">
        <v>30790</v>
      </c>
      <c r="BC12411" s="4">
        <v>40</v>
      </c>
    </row>
    <row r="12412" spans="45:55" x14ac:dyDescent="0.2">
      <c r="AS12412" s="4" t="s">
        <v>6176</v>
      </c>
      <c r="AT12412" s="4" t="s">
        <v>6177</v>
      </c>
      <c r="AU12412" s="4" t="s">
        <v>456</v>
      </c>
      <c r="AV12412" s="4" t="s">
        <v>820</v>
      </c>
      <c r="AW12412" s="4" t="s">
        <v>1167</v>
      </c>
      <c r="AX12412" s="4"/>
      <c r="AY12412" s="4">
        <v>245549</v>
      </c>
      <c r="AZ12412" s="4">
        <v>445176</v>
      </c>
      <c r="BA12412" s="4" t="s">
        <v>30791</v>
      </c>
      <c r="BB12412" s="4" t="s">
        <v>30792</v>
      </c>
      <c r="BC12412" s="4">
        <v>40</v>
      </c>
    </row>
    <row r="12413" spans="45:55" x14ac:dyDescent="0.2">
      <c r="AS12413" s="4" t="s">
        <v>6178</v>
      </c>
      <c r="AT12413" s="4" t="s">
        <v>6179</v>
      </c>
      <c r="AU12413" s="4" t="s">
        <v>456</v>
      </c>
      <c r="AV12413" s="4" t="s">
        <v>820</v>
      </c>
      <c r="AW12413" s="4" t="s">
        <v>1167</v>
      </c>
      <c r="AX12413" s="4"/>
      <c r="AY12413" s="4">
        <v>245550</v>
      </c>
      <c r="AZ12413" s="4">
        <v>445177</v>
      </c>
      <c r="BA12413" s="4" t="s">
        <v>30793</v>
      </c>
      <c r="BB12413" s="4" t="s">
        <v>30794</v>
      </c>
      <c r="BC12413" s="4">
        <v>40</v>
      </c>
    </row>
    <row r="12414" spans="45:55" x14ac:dyDescent="0.2">
      <c r="AS12414" s="4" t="s">
        <v>6180</v>
      </c>
      <c r="AT12414" s="4" t="s">
        <v>7224</v>
      </c>
      <c r="AU12414" s="4" t="s">
        <v>456</v>
      </c>
      <c r="AV12414" s="4" t="s">
        <v>819</v>
      </c>
      <c r="AW12414" s="4" t="s">
        <v>939</v>
      </c>
      <c r="AX12414" s="4"/>
      <c r="AY12414" s="4"/>
      <c r="AZ12414" s="4"/>
      <c r="BA12414" s="4"/>
      <c r="BB12414" s="4"/>
      <c r="BC12414" s="4">
        <v>40</v>
      </c>
    </row>
    <row r="12415" spans="45:55" x14ac:dyDescent="0.2">
      <c r="AS12415" s="4" t="s">
        <v>6181</v>
      </c>
      <c r="AT12415" s="4" t="s">
        <v>6182</v>
      </c>
      <c r="AU12415" s="4" t="s">
        <v>456</v>
      </c>
      <c r="AV12415" s="4" t="s">
        <v>796</v>
      </c>
      <c r="AW12415" s="4" t="s">
        <v>939</v>
      </c>
      <c r="AX12415" s="4"/>
      <c r="AY12415" s="4"/>
      <c r="AZ12415" s="4"/>
      <c r="BA12415" s="4"/>
      <c r="BB12415" s="4"/>
      <c r="BC12415" s="4">
        <v>40</v>
      </c>
    </row>
    <row r="12416" spans="45:55" x14ac:dyDescent="0.2">
      <c r="AS12416" s="4" t="s">
        <v>6183</v>
      </c>
      <c r="AT12416" s="4" t="s">
        <v>6184</v>
      </c>
      <c r="AU12416" s="4" t="s">
        <v>463</v>
      </c>
      <c r="AV12416" s="4" t="s">
        <v>821</v>
      </c>
      <c r="AW12416" s="4" t="s">
        <v>701</v>
      </c>
      <c r="AX12416" s="4"/>
      <c r="AY12416" s="4"/>
      <c r="AZ12416" s="4"/>
      <c r="BA12416" s="4"/>
      <c r="BB12416" s="4"/>
      <c r="BC12416" s="4">
        <v>40</v>
      </c>
    </row>
    <row r="12417" spans="45:55" x14ac:dyDescent="0.2">
      <c r="AS12417" s="4" t="s">
        <v>6185</v>
      </c>
      <c r="AT12417" s="4" t="s">
        <v>6186</v>
      </c>
      <c r="AU12417" s="4" t="s">
        <v>463</v>
      </c>
      <c r="AV12417" s="4" t="s">
        <v>796</v>
      </c>
      <c r="AW12417" s="4" t="s">
        <v>701</v>
      </c>
      <c r="AX12417" s="4"/>
      <c r="AY12417" s="4"/>
      <c r="AZ12417" s="4"/>
      <c r="BA12417" s="4"/>
      <c r="BB12417" s="4"/>
      <c r="BC12417" s="4">
        <v>40</v>
      </c>
    </row>
    <row r="12418" spans="45:55" x14ac:dyDescent="0.2">
      <c r="AS12418" s="4" t="s">
        <v>6187</v>
      </c>
      <c r="AT12418" s="4" t="s">
        <v>6188</v>
      </c>
      <c r="AU12418" s="4" t="s">
        <v>456</v>
      </c>
      <c r="AV12418" s="4" t="s">
        <v>821</v>
      </c>
      <c r="AW12418" s="4" t="s">
        <v>939</v>
      </c>
      <c r="AX12418" s="4"/>
      <c r="AY12418" s="4"/>
      <c r="AZ12418" s="4"/>
      <c r="BA12418" s="4"/>
      <c r="BB12418" s="4"/>
      <c r="BC12418" s="4">
        <v>40</v>
      </c>
    </row>
    <row r="12419" spans="45:55" x14ac:dyDescent="0.2">
      <c r="AS12419" s="4" t="s">
        <v>6189</v>
      </c>
      <c r="AT12419" s="4" t="s">
        <v>6190</v>
      </c>
      <c r="AU12419" s="4" t="s">
        <v>456</v>
      </c>
      <c r="AV12419" s="4" t="s">
        <v>821</v>
      </c>
      <c r="AW12419" s="4" t="s">
        <v>939</v>
      </c>
      <c r="AX12419" s="4"/>
      <c r="AY12419" s="4"/>
      <c r="AZ12419" s="4"/>
      <c r="BA12419" s="4"/>
      <c r="BB12419" s="4"/>
      <c r="BC12419" s="4">
        <v>40</v>
      </c>
    </row>
    <row r="12420" spans="45:55" x14ac:dyDescent="0.2">
      <c r="AS12420" s="4" t="s">
        <v>6191</v>
      </c>
      <c r="AT12420" s="4" t="s">
        <v>7225</v>
      </c>
      <c r="AU12420" s="4" t="s">
        <v>456</v>
      </c>
      <c r="AV12420" s="4" t="s">
        <v>821</v>
      </c>
      <c r="AW12420" s="4" t="s">
        <v>939</v>
      </c>
      <c r="AX12420" s="4"/>
      <c r="AY12420" s="4"/>
      <c r="AZ12420" s="4"/>
      <c r="BA12420" s="4"/>
      <c r="BB12420" s="4"/>
      <c r="BC12420" s="4">
        <v>40</v>
      </c>
    </row>
    <row r="12421" spans="45:55" x14ac:dyDescent="0.2">
      <c r="AS12421" s="4" t="s">
        <v>6192</v>
      </c>
      <c r="AT12421" s="4" t="s">
        <v>6193</v>
      </c>
      <c r="AU12421" s="4" t="s">
        <v>456</v>
      </c>
      <c r="AV12421" s="4" t="s">
        <v>822</v>
      </c>
      <c r="AW12421" s="4" t="s">
        <v>701</v>
      </c>
      <c r="AX12421" s="4"/>
      <c r="AY12421" s="4"/>
      <c r="AZ12421" s="4"/>
      <c r="BA12421" s="4"/>
      <c r="BB12421" s="4"/>
      <c r="BC12421" s="4">
        <v>40</v>
      </c>
    </row>
    <row r="12422" spans="45:55" x14ac:dyDescent="0.2">
      <c r="AS12422" s="4" t="s">
        <v>6194</v>
      </c>
      <c r="AT12422" s="4" t="s">
        <v>6195</v>
      </c>
      <c r="AU12422" s="4" t="s">
        <v>456</v>
      </c>
      <c r="AV12422" s="4" t="s">
        <v>822</v>
      </c>
      <c r="AW12422" s="4" t="s">
        <v>701</v>
      </c>
      <c r="AX12422" s="4"/>
      <c r="AY12422" s="4"/>
      <c r="AZ12422" s="4"/>
      <c r="BA12422" s="4"/>
      <c r="BB12422" s="4"/>
      <c r="BC12422" s="4">
        <v>40</v>
      </c>
    </row>
    <row r="12423" spans="45:55" x14ac:dyDescent="0.2">
      <c r="AS12423" s="4" t="s">
        <v>6196</v>
      </c>
      <c r="AT12423" s="4" t="s">
        <v>6197</v>
      </c>
      <c r="AU12423" s="4" t="s">
        <v>456</v>
      </c>
      <c r="AV12423" s="4" t="s">
        <v>822</v>
      </c>
      <c r="AW12423" s="4" t="s">
        <v>701</v>
      </c>
      <c r="AX12423" s="4"/>
      <c r="AY12423" s="4"/>
      <c r="AZ12423" s="4"/>
      <c r="BA12423" s="4"/>
      <c r="BB12423" s="4"/>
      <c r="BC12423" s="4">
        <v>40</v>
      </c>
    </row>
    <row r="12424" spans="45:55" x14ac:dyDescent="0.2">
      <c r="AS12424" s="4" t="s">
        <v>6198</v>
      </c>
      <c r="AT12424" s="4" t="s">
        <v>6199</v>
      </c>
      <c r="AU12424" s="4" t="s">
        <v>456</v>
      </c>
      <c r="AV12424" s="4" t="s">
        <v>822</v>
      </c>
      <c r="AW12424" s="4" t="s">
        <v>701</v>
      </c>
      <c r="AX12424" s="4"/>
      <c r="AY12424" s="4"/>
      <c r="AZ12424" s="4"/>
      <c r="BA12424" s="4"/>
      <c r="BB12424" s="4"/>
      <c r="BC12424" s="4">
        <v>40</v>
      </c>
    </row>
    <row r="12425" spans="45:55" x14ac:dyDescent="0.2">
      <c r="AS12425" s="4" t="s">
        <v>7226</v>
      </c>
      <c r="AT12425" s="4" t="s">
        <v>7227</v>
      </c>
      <c r="AU12425" s="4" t="s">
        <v>456</v>
      </c>
      <c r="AV12425" s="4" t="s">
        <v>802</v>
      </c>
      <c r="AW12425" s="4" t="s">
        <v>1167</v>
      </c>
      <c r="AX12425" s="4"/>
      <c r="AY12425" s="4"/>
      <c r="AZ12425" s="4"/>
      <c r="BA12425" s="4"/>
      <c r="BB12425" s="4"/>
      <c r="BC12425" s="4">
        <v>40</v>
      </c>
    </row>
    <row r="12426" spans="45:55" x14ac:dyDescent="0.2">
      <c r="AS12426" s="4" t="s">
        <v>7228</v>
      </c>
      <c r="AT12426" s="4" t="s">
        <v>7229</v>
      </c>
      <c r="AU12426" s="4" t="s">
        <v>456</v>
      </c>
      <c r="AV12426" s="4" t="s">
        <v>802</v>
      </c>
      <c r="AW12426" s="4" t="s">
        <v>1167</v>
      </c>
      <c r="AX12426" s="4"/>
      <c r="AY12426" s="4"/>
      <c r="AZ12426" s="4"/>
      <c r="BA12426" s="4"/>
      <c r="BB12426" s="4"/>
      <c r="BC12426" s="4">
        <v>40</v>
      </c>
    </row>
    <row r="12427" spans="45:55" x14ac:dyDescent="0.2">
      <c r="AS12427" s="4" t="s">
        <v>7230</v>
      </c>
      <c r="AT12427" s="4" t="s">
        <v>7231</v>
      </c>
      <c r="AU12427" s="4" t="s">
        <v>456</v>
      </c>
      <c r="AV12427" s="4" t="s">
        <v>802</v>
      </c>
      <c r="AW12427" s="4" t="s">
        <v>1167</v>
      </c>
      <c r="AX12427" s="4"/>
      <c r="AY12427" s="4"/>
      <c r="AZ12427" s="4"/>
      <c r="BA12427" s="4"/>
      <c r="BB12427" s="4"/>
      <c r="BC12427" s="4">
        <v>40</v>
      </c>
    </row>
    <row r="12428" spans="45:55" x14ac:dyDescent="0.2">
      <c r="AS12428" s="4" t="s">
        <v>7232</v>
      </c>
      <c r="AT12428" s="4" t="s">
        <v>7233</v>
      </c>
      <c r="AU12428" s="4" t="s">
        <v>456</v>
      </c>
      <c r="AV12428" s="4" t="s">
        <v>802</v>
      </c>
      <c r="AW12428" s="4" t="s">
        <v>1167</v>
      </c>
      <c r="AX12428" s="4"/>
      <c r="AY12428" s="4"/>
      <c r="AZ12428" s="4"/>
      <c r="BA12428" s="4"/>
      <c r="BB12428" s="4"/>
      <c r="BC12428" s="4">
        <v>40</v>
      </c>
    </row>
    <row r="12429" spans="45:55" x14ac:dyDescent="0.2">
      <c r="AS12429" s="4" t="s">
        <v>7234</v>
      </c>
      <c r="AT12429" s="4" t="s">
        <v>7235</v>
      </c>
      <c r="AU12429" s="4" t="s">
        <v>456</v>
      </c>
      <c r="AV12429" s="4" t="s">
        <v>802</v>
      </c>
      <c r="AW12429" s="4" t="s">
        <v>1167</v>
      </c>
      <c r="AX12429" s="4"/>
      <c r="AY12429" s="4"/>
      <c r="AZ12429" s="4"/>
      <c r="BA12429" s="4"/>
      <c r="BB12429" s="4"/>
      <c r="BC12429" s="4">
        <v>40</v>
      </c>
    </row>
    <row r="12430" spans="45:55" x14ac:dyDescent="0.2">
      <c r="AS12430" s="4" t="s">
        <v>7236</v>
      </c>
      <c r="AT12430" s="4" t="s">
        <v>6222</v>
      </c>
      <c r="AU12430" s="4" t="s">
        <v>456</v>
      </c>
      <c r="AV12430" s="4" t="s">
        <v>802</v>
      </c>
      <c r="AW12430" s="4" t="s">
        <v>1167</v>
      </c>
      <c r="AX12430" s="4"/>
      <c r="AY12430" s="4"/>
      <c r="AZ12430" s="4"/>
      <c r="BA12430" s="4"/>
      <c r="BB12430" s="4"/>
      <c r="BC12430" s="4">
        <v>40</v>
      </c>
    </row>
    <row r="12431" spans="45:55" x14ac:dyDescent="0.2">
      <c r="AS12431" s="4" t="s">
        <v>7237</v>
      </c>
      <c r="AT12431" s="4" t="s">
        <v>6218</v>
      </c>
      <c r="AU12431" s="4" t="s">
        <v>456</v>
      </c>
      <c r="AV12431" s="4" t="s">
        <v>802</v>
      </c>
      <c r="AW12431" s="4" t="s">
        <v>1167</v>
      </c>
      <c r="AX12431" s="4"/>
      <c r="AY12431" s="4"/>
      <c r="AZ12431" s="4"/>
      <c r="BA12431" s="4"/>
      <c r="BB12431" s="4"/>
      <c r="BC12431" s="4">
        <v>40</v>
      </c>
    </row>
    <row r="12432" spans="45:55" x14ac:dyDescent="0.2">
      <c r="AS12432" s="4" t="s">
        <v>7238</v>
      </c>
      <c r="AT12432" s="4" t="s">
        <v>7239</v>
      </c>
      <c r="AU12432" s="4" t="s">
        <v>456</v>
      </c>
      <c r="AV12432" s="4" t="s">
        <v>802</v>
      </c>
      <c r="AW12432" s="4" t="s">
        <v>1167</v>
      </c>
      <c r="AX12432" s="4"/>
      <c r="AY12432" s="4"/>
      <c r="AZ12432" s="4"/>
      <c r="BA12432" s="4"/>
      <c r="BB12432" s="4"/>
      <c r="BC12432" s="4">
        <v>40</v>
      </c>
    </row>
    <row r="12433" spans="45:55" x14ac:dyDescent="0.2">
      <c r="AS12433" s="4" t="s">
        <v>7240</v>
      </c>
      <c r="AT12433" s="4" t="s">
        <v>6217</v>
      </c>
      <c r="AU12433" s="4" t="s">
        <v>456</v>
      </c>
      <c r="AV12433" s="4" t="s">
        <v>802</v>
      </c>
      <c r="AW12433" s="4" t="s">
        <v>1167</v>
      </c>
      <c r="AX12433" s="4"/>
      <c r="AY12433" s="4"/>
      <c r="AZ12433" s="4"/>
      <c r="BA12433" s="4"/>
      <c r="BB12433" s="4"/>
      <c r="BC12433" s="4">
        <v>40</v>
      </c>
    </row>
    <row r="12434" spans="45:55" x14ac:dyDescent="0.2">
      <c r="AS12434" s="4" t="s">
        <v>7241</v>
      </c>
      <c r="AT12434" s="4" t="s">
        <v>7242</v>
      </c>
      <c r="AU12434" s="4" t="s">
        <v>456</v>
      </c>
      <c r="AV12434" s="4" t="s">
        <v>802</v>
      </c>
      <c r="AW12434" s="4" t="s">
        <v>1167</v>
      </c>
      <c r="AX12434" s="4"/>
      <c r="AY12434" s="4"/>
      <c r="AZ12434" s="4"/>
      <c r="BA12434" s="4"/>
      <c r="BB12434" s="4"/>
      <c r="BC12434" s="4">
        <v>40</v>
      </c>
    </row>
    <row r="12435" spans="45:55" x14ac:dyDescent="0.2">
      <c r="AS12435" s="4" t="s">
        <v>7243</v>
      </c>
      <c r="AT12435" s="4" t="s">
        <v>7244</v>
      </c>
      <c r="AU12435" s="4" t="s">
        <v>456</v>
      </c>
      <c r="AV12435" s="4" t="s">
        <v>802</v>
      </c>
      <c r="AW12435" s="4" t="s">
        <v>1167</v>
      </c>
      <c r="AX12435" s="4"/>
      <c r="AY12435" s="4"/>
      <c r="AZ12435" s="4"/>
      <c r="BA12435" s="4"/>
      <c r="BB12435" s="4"/>
      <c r="BC12435" s="4">
        <v>40</v>
      </c>
    </row>
    <row r="12436" spans="45:55" x14ac:dyDescent="0.2">
      <c r="AS12436" s="4" t="s">
        <v>7245</v>
      </c>
      <c r="AT12436" s="4" t="s">
        <v>6223</v>
      </c>
      <c r="AU12436" s="4" t="s">
        <v>456</v>
      </c>
      <c r="AV12436" s="4" t="s">
        <v>802</v>
      </c>
      <c r="AW12436" s="4" t="s">
        <v>1167</v>
      </c>
      <c r="AX12436" s="4"/>
      <c r="AY12436" s="4"/>
      <c r="AZ12436" s="4"/>
      <c r="BA12436" s="4"/>
      <c r="BB12436" s="4"/>
      <c r="BC12436" s="4">
        <v>40</v>
      </c>
    </row>
    <row r="12437" spans="45:55" x14ac:dyDescent="0.2">
      <c r="AS12437" s="4" t="s">
        <v>7246</v>
      </c>
      <c r="AT12437" s="4" t="s">
        <v>6224</v>
      </c>
      <c r="AU12437" s="4" t="s">
        <v>456</v>
      </c>
      <c r="AV12437" s="4" t="s">
        <v>802</v>
      </c>
      <c r="AW12437" s="4" t="s">
        <v>1167</v>
      </c>
      <c r="AX12437" s="4"/>
      <c r="AY12437" s="4"/>
      <c r="AZ12437" s="4"/>
      <c r="BA12437" s="4"/>
      <c r="BB12437" s="4"/>
      <c r="BC12437" s="4">
        <v>40</v>
      </c>
    </row>
    <row r="12438" spans="45:55" x14ac:dyDescent="0.2">
      <c r="AS12438" s="4" t="s">
        <v>7247</v>
      </c>
      <c r="AT12438" s="4" t="s">
        <v>6225</v>
      </c>
      <c r="AU12438" s="4" t="s">
        <v>456</v>
      </c>
      <c r="AV12438" s="4" t="s">
        <v>802</v>
      </c>
      <c r="AW12438" s="4" t="s">
        <v>1167</v>
      </c>
      <c r="AX12438" s="4"/>
      <c r="AY12438" s="4"/>
      <c r="AZ12438" s="4"/>
      <c r="BA12438" s="4"/>
      <c r="BB12438" s="4"/>
      <c r="BC12438" s="4">
        <v>40</v>
      </c>
    </row>
    <row r="12439" spans="45:55" x14ac:dyDescent="0.2">
      <c r="AS12439" s="4" t="s">
        <v>7248</v>
      </c>
      <c r="AT12439" s="4" t="s">
        <v>6226</v>
      </c>
      <c r="AU12439" s="4" t="s">
        <v>456</v>
      </c>
      <c r="AV12439" s="4" t="s">
        <v>802</v>
      </c>
      <c r="AW12439" s="4" t="s">
        <v>1167</v>
      </c>
      <c r="AX12439" s="4"/>
      <c r="AY12439" s="4"/>
      <c r="AZ12439" s="4"/>
      <c r="BA12439" s="4"/>
      <c r="BB12439" s="4"/>
      <c r="BC12439" s="4">
        <v>40</v>
      </c>
    </row>
    <row r="12440" spans="45:55" x14ac:dyDescent="0.2">
      <c r="AS12440" s="4" t="s">
        <v>7568</v>
      </c>
      <c r="AT12440" s="4" t="s">
        <v>7569</v>
      </c>
      <c r="AU12440" s="4" t="s">
        <v>456</v>
      </c>
      <c r="AV12440" s="4" t="s">
        <v>6932</v>
      </c>
      <c r="AW12440" s="4" t="s">
        <v>701</v>
      </c>
      <c r="AX12440" s="4"/>
      <c r="AY12440" s="4"/>
      <c r="AZ12440" s="4"/>
      <c r="BA12440" s="4"/>
      <c r="BB12440" s="4"/>
      <c r="BC12440" s="4">
        <v>40</v>
      </c>
    </row>
    <row r="12441" spans="45:55" x14ac:dyDescent="0.2">
      <c r="AS12441" s="4" t="s">
        <v>7570</v>
      </c>
      <c r="AT12441" s="4" t="s">
        <v>7571</v>
      </c>
      <c r="AU12441" s="4" t="s">
        <v>456</v>
      </c>
      <c r="AV12441" s="4" t="s">
        <v>6932</v>
      </c>
      <c r="AW12441" s="4" t="s">
        <v>701</v>
      </c>
      <c r="AX12441" s="4"/>
      <c r="AY12441" s="4"/>
      <c r="AZ12441" s="4"/>
      <c r="BA12441" s="4"/>
      <c r="BB12441" s="4"/>
      <c r="BC12441" s="4">
        <v>40</v>
      </c>
    </row>
    <row r="12442" spans="45:55" x14ac:dyDescent="0.2">
      <c r="AS12442" s="4" t="s">
        <v>7572</v>
      </c>
      <c r="AT12442" s="4" t="s">
        <v>7573</v>
      </c>
      <c r="AU12442" s="4" t="s">
        <v>456</v>
      </c>
      <c r="AV12442" s="4" t="s">
        <v>6932</v>
      </c>
      <c r="AW12442" s="4" t="s">
        <v>939</v>
      </c>
      <c r="AX12442" s="4"/>
      <c r="AY12442" s="4"/>
      <c r="AZ12442" s="4"/>
      <c r="BA12442" s="4"/>
      <c r="BB12442" s="4"/>
      <c r="BC12442" s="4">
        <v>40</v>
      </c>
    </row>
    <row r="12443" spans="45:55" x14ac:dyDescent="0.2">
      <c r="AS12443" s="4" t="s">
        <v>6206</v>
      </c>
      <c r="AT12443" s="4" t="s">
        <v>6207</v>
      </c>
      <c r="AU12443" s="4" t="s">
        <v>463</v>
      </c>
      <c r="AV12443" s="4" t="s">
        <v>823</v>
      </c>
      <c r="AW12443" s="4" t="s">
        <v>701</v>
      </c>
      <c r="AX12443" s="4"/>
      <c r="AY12443" s="4"/>
      <c r="AZ12443" s="4"/>
      <c r="BA12443" s="4"/>
      <c r="BB12443" s="4"/>
      <c r="BC12443" s="4">
        <v>40</v>
      </c>
    </row>
    <row r="12444" spans="45:55" x14ac:dyDescent="0.2">
      <c r="AS12444" s="4" t="s">
        <v>6200</v>
      </c>
      <c r="AT12444" s="4" t="s">
        <v>6201</v>
      </c>
      <c r="AU12444" s="4" t="s">
        <v>456</v>
      </c>
      <c r="AV12444" s="4" t="s">
        <v>822</v>
      </c>
      <c r="AW12444" s="4" t="s">
        <v>701</v>
      </c>
      <c r="AX12444" s="4"/>
      <c r="AY12444" s="4"/>
      <c r="AZ12444" s="4"/>
      <c r="BA12444" s="4"/>
      <c r="BB12444" s="4"/>
      <c r="BC12444" s="4">
        <v>40</v>
      </c>
    </row>
    <row r="12445" spans="45:55" x14ac:dyDescent="0.2">
      <c r="AS12445" s="4" t="s">
        <v>6202</v>
      </c>
      <c r="AT12445" s="4" t="s">
        <v>6203</v>
      </c>
      <c r="AU12445" s="4" t="s">
        <v>463</v>
      </c>
      <c r="AV12445" s="4" t="s">
        <v>822</v>
      </c>
      <c r="AW12445" s="4" t="s">
        <v>701</v>
      </c>
      <c r="AX12445" s="4"/>
      <c r="AY12445" s="4"/>
      <c r="AZ12445" s="4"/>
      <c r="BA12445" s="4"/>
      <c r="BB12445" s="4"/>
      <c r="BC12445" s="4">
        <v>40</v>
      </c>
    </row>
    <row r="12446" spans="45:55" x14ac:dyDescent="0.2">
      <c r="AS12446" s="4" t="s">
        <v>6204</v>
      </c>
      <c r="AT12446" s="4" t="s">
        <v>6205</v>
      </c>
      <c r="AU12446" s="4" t="s">
        <v>463</v>
      </c>
      <c r="AV12446" s="4" t="s">
        <v>822</v>
      </c>
      <c r="AW12446" s="4" t="s">
        <v>701</v>
      </c>
      <c r="AX12446" s="4"/>
      <c r="AY12446" s="4"/>
      <c r="AZ12446" s="4"/>
      <c r="BA12446" s="4"/>
      <c r="BB12446" s="4"/>
      <c r="BC12446" s="4">
        <v>40</v>
      </c>
    </row>
    <row r="12447" spans="45:55" x14ac:dyDescent="0.2">
      <c r="AS12447" s="4" t="s">
        <v>10600</v>
      </c>
      <c r="AT12447" s="4" t="s">
        <v>10601</v>
      </c>
      <c r="AU12447" s="4" t="s">
        <v>456</v>
      </c>
      <c r="AV12447" s="4" t="s">
        <v>6932</v>
      </c>
      <c r="AW12447" s="4" t="s">
        <v>701</v>
      </c>
      <c r="AX12447" s="4"/>
      <c r="AY12447" s="4"/>
      <c r="AZ12447" s="4"/>
      <c r="BA12447" s="4"/>
      <c r="BB12447" s="4"/>
      <c r="BC12447" s="4">
        <v>40</v>
      </c>
    </row>
    <row r="12448" spans="45:55" x14ac:dyDescent="0.2">
      <c r="AS12448" s="4" t="s">
        <v>6214</v>
      </c>
      <c r="AT12448" s="4" t="s">
        <v>6215</v>
      </c>
      <c r="AU12448" s="4" t="s">
        <v>456</v>
      </c>
      <c r="AV12448" s="4" t="s">
        <v>823</v>
      </c>
      <c r="AW12448" s="4" t="s">
        <v>701</v>
      </c>
      <c r="AX12448" s="4"/>
      <c r="AY12448" s="4"/>
      <c r="AZ12448" s="4"/>
      <c r="BA12448" s="4"/>
      <c r="BB12448" s="4"/>
      <c r="BC12448" s="4">
        <v>40</v>
      </c>
    </row>
    <row r="12449" spans="45:55" x14ac:dyDescent="0.2">
      <c r="AS12449" s="4" t="s">
        <v>7574</v>
      </c>
      <c r="AT12449" s="4" t="s">
        <v>7575</v>
      </c>
      <c r="AU12449" s="4" t="s">
        <v>456</v>
      </c>
      <c r="AV12449" s="4" t="s">
        <v>6932</v>
      </c>
      <c r="AW12449" s="4" t="s">
        <v>939</v>
      </c>
      <c r="AX12449" s="4"/>
      <c r="AY12449" s="4"/>
      <c r="AZ12449" s="4"/>
      <c r="BA12449" s="4"/>
      <c r="BB12449" s="4"/>
      <c r="BC12449" s="4">
        <v>40</v>
      </c>
    </row>
    <row r="12450" spans="45:55" x14ac:dyDescent="0.2">
      <c r="AS12450" s="4" t="s">
        <v>6216</v>
      </c>
      <c r="AT12450" s="4" t="s">
        <v>6216</v>
      </c>
      <c r="AU12450" s="4" t="s">
        <v>463</v>
      </c>
      <c r="AV12450" s="4" t="s">
        <v>802</v>
      </c>
      <c r="AW12450" s="4" t="s">
        <v>701</v>
      </c>
      <c r="AX12450" s="4"/>
      <c r="AY12450" s="4"/>
      <c r="AZ12450" s="4"/>
      <c r="BA12450" s="4"/>
      <c r="BB12450" s="4"/>
      <c r="BC12450" s="4">
        <v>40</v>
      </c>
    </row>
    <row r="12451" spans="45:55" x14ac:dyDescent="0.2">
      <c r="AS12451" s="4" t="s">
        <v>6208</v>
      </c>
      <c r="AT12451" s="4" t="s">
        <v>6209</v>
      </c>
      <c r="AU12451" s="4" t="s">
        <v>463</v>
      </c>
      <c r="AV12451" s="4" t="s">
        <v>822</v>
      </c>
      <c r="AW12451" s="4" t="s">
        <v>701</v>
      </c>
      <c r="AX12451" s="4"/>
      <c r="AY12451" s="4"/>
      <c r="AZ12451" s="4"/>
      <c r="BA12451" s="4"/>
      <c r="BB12451" s="4"/>
      <c r="BC12451" s="4">
        <v>40</v>
      </c>
    </row>
    <row r="12452" spans="45:55" x14ac:dyDescent="0.2">
      <c r="AS12452" s="4" t="s">
        <v>6210</v>
      </c>
      <c r="AT12452" s="4" t="s">
        <v>6211</v>
      </c>
      <c r="AU12452" s="4" t="s">
        <v>463</v>
      </c>
      <c r="AV12452" s="4" t="s">
        <v>822</v>
      </c>
      <c r="AW12452" s="4" t="s">
        <v>701</v>
      </c>
      <c r="AX12452" s="4"/>
      <c r="AY12452" s="4"/>
      <c r="AZ12452" s="4"/>
      <c r="BA12452" s="4"/>
      <c r="BB12452" s="4"/>
      <c r="BC12452" s="4">
        <v>40</v>
      </c>
    </row>
    <row r="12453" spans="45:55" x14ac:dyDescent="0.2">
      <c r="AS12453" s="4" t="s">
        <v>6212</v>
      </c>
      <c r="AT12453" s="4" t="s">
        <v>6213</v>
      </c>
      <c r="AU12453" s="4" t="s">
        <v>456</v>
      </c>
      <c r="AV12453" s="4" t="s">
        <v>822</v>
      </c>
      <c r="AW12453" s="4" t="s">
        <v>701</v>
      </c>
      <c r="AX12453" s="4"/>
      <c r="AY12453" s="4"/>
      <c r="AZ12453" s="4"/>
      <c r="BA12453" s="4"/>
      <c r="BB12453" s="4"/>
      <c r="BC12453" s="4">
        <v>40</v>
      </c>
    </row>
    <row r="12454" spans="45:55" x14ac:dyDescent="0.2">
      <c r="AS12454" s="4" t="s">
        <v>6935</v>
      </c>
      <c r="AT12454" s="4" t="s">
        <v>6936</v>
      </c>
      <c r="AU12454" s="4" t="s">
        <v>456</v>
      </c>
      <c r="AV12454" s="4" t="s">
        <v>6932</v>
      </c>
      <c r="AW12454" s="4" t="s">
        <v>939</v>
      </c>
      <c r="AX12454" s="4"/>
      <c r="AY12454" s="4"/>
      <c r="AZ12454" s="4"/>
      <c r="BA12454" s="4"/>
      <c r="BB12454" s="4"/>
      <c r="BC12454" s="4">
        <v>40</v>
      </c>
    </row>
    <row r="12455" spans="45:55" x14ac:dyDescent="0.2">
      <c r="AS12455" s="4" t="s">
        <v>6937</v>
      </c>
      <c r="AT12455" s="4" t="s">
        <v>6938</v>
      </c>
      <c r="AU12455" s="4" t="s">
        <v>456</v>
      </c>
      <c r="AV12455" s="4" t="s">
        <v>6932</v>
      </c>
      <c r="AW12455" s="4" t="s">
        <v>939</v>
      </c>
      <c r="AX12455" s="4"/>
      <c r="AY12455" s="4"/>
      <c r="AZ12455" s="4"/>
      <c r="BA12455" s="4"/>
      <c r="BB12455" s="4"/>
      <c r="BC12455" s="4">
        <v>40</v>
      </c>
    </row>
    <row r="12456" spans="45:55" x14ac:dyDescent="0.2">
      <c r="AS12456" s="4" t="s">
        <v>7249</v>
      </c>
      <c r="AT12456" s="4" t="s">
        <v>6221</v>
      </c>
      <c r="AU12456" s="4" t="s">
        <v>456</v>
      </c>
      <c r="AV12456" s="4" t="s">
        <v>802</v>
      </c>
      <c r="AW12456" s="4" t="s">
        <v>1167</v>
      </c>
      <c r="AX12456" s="4"/>
      <c r="AY12456" s="4"/>
      <c r="AZ12456" s="4"/>
      <c r="BA12456" s="4"/>
      <c r="BB12456" s="4"/>
      <c r="BC12456" s="4">
        <v>40</v>
      </c>
    </row>
    <row r="12457" spans="45:55" x14ac:dyDescent="0.2">
      <c r="AS12457" s="4" t="s">
        <v>7250</v>
      </c>
      <c r="AT12457" s="4" t="s">
        <v>6219</v>
      </c>
      <c r="AU12457" s="4" t="s">
        <v>456</v>
      </c>
      <c r="AV12457" s="4" t="s">
        <v>802</v>
      </c>
      <c r="AW12457" s="4" t="s">
        <v>1167</v>
      </c>
      <c r="AX12457" s="4"/>
      <c r="AY12457" s="4"/>
      <c r="AZ12457" s="4"/>
      <c r="BA12457" s="4"/>
      <c r="BB12457" s="4"/>
      <c r="BC12457" s="4">
        <v>40</v>
      </c>
    </row>
    <row r="12458" spans="45:55" x14ac:dyDescent="0.2">
      <c r="AS12458" s="4" t="s">
        <v>7251</v>
      </c>
      <c r="AT12458" s="4" t="s">
        <v>6220</v>
      </c>
      <c r="AU12458" s="4" t="s">
        <v>456</v>
      </c>
      <c r="AV12458" s="4" t="s">
        <v>802</v>
      </c>
      <c r="AW12458" s="4" t="s">
        <v>1167</v>
      </c>
      <c r="AX12458" s="4"/>
      <c r="AY12458" s="4"/>
      <c r="AZ12458" s="4"/>
      <c r="BA12458" s="4"/>
      <c r="BB12458" s="4"/>
      <c r="BC12458" s="4">
        <v>40</v>
      </c>
    </row>
    <row r="12459" spans="45:55" x14ac:dyDescent="0.2">
      <c r="AS12459" s="4" t="s">
        <v>6227</v>
      </c>
      <c r="AT12459" s="4" t="s">
        <v>6228</v>
      </c>
      <c r="AU12459" s="4" t="s">
        <v>456</v>
      </c>
      <c r="AV12459" s="4" t="s">
        <v>822</v>
      </c>
      <c r="AW12459" s="4" t="s">
        <v>701</v>
      </c>
      <c r="AX12459" s="4"/>
      <c r="AY12459" s="4"/>
      <c r="AZ12459" s="4"/>
      <c r="BA12459" s="4"/>
      <c r="BB12459" s="4"/>
      <c r="BC12459" s="4">
        <v>40</v>
      </c>
    </row>
    <row r="12460" spans="45:55" x14ac:dyDescent="0.2">
      <c r="AS12460" s="4" t="s">
        <v>7576</v>
      </c>
      <c r="AT12460" s="4" t="s">
        <v>7577</v>
      </c>
      <c r="AU12460" s="4" t="s">
        <v>456</v>
      </c>
      <c r="AV12460" s="4" t="s">
        <v>6932</v>
      </c>
      <c r="AW12460" s="4" t="s">
        <v>939</v>
      </c>
      <c r="AX12460" s="4"/>
      <c r="AY12460" s="4"/>
      <c r="AZ12460" s="4"/>
      <c r="BA12460" s="4"/>
      <c r="BB12460" s="4"/>
      <c r="BC12460" s="4">
        <v>40</v>
      </c>
    </row>
    <row r="12461" spans="45:55" x14ac:dyDescent="0.2">
      <c r="AS12461" s="4" t="s">
        <v>6229</v>
      </c>
      <c r="AT12461" s="4" t="s">
        <v>6230</v>
      </c>
      <c r="AU12461" s="4" t="s">
        <v>463</v>
      </c>
      <c r="AV12461" s="4" t="s">
        <v>822</v>
      </c>
      <c r="AW12461" s="4" t="s">
        <v>701</v>
      </c>
      <c r="AX12461" s="4"/>
      <c r="AY12461" s="4"/>
      <c r="AZ12461" s="4"/>
      <c r="BA12461" s="4"/>
      <c r="BB12461" s="4"/>
      <c r="BC12461" s="4">
        <v>40</v>
      </c>
    </row>
    <row r="12462" spans="45:55" x14ac:dyDescent="0.2">
      <c r="AS12462" s="4" t="s">
        <v>7578</v>
      </c>
      <c r="AT12462" s="4" t="s">
        <v>7579</v>
      </c>
      <c r="AU12462" s="4" t="s">
        <v>456</v>
      </c>
      <c r="AV12462" s="4" t="s">
        <v>6932</v>
      </c>
      <c r="AW12462" s="4" t="s">
        <v>939</v>
      </c>
      <c r="AX12462" s="4"/>
      <c r="AY12462" s="4"/>
      <c r="AZ12462" s="4"/>
      <c r="BA12462" s="4"/>
      <c r="BB12462" s="4"/>
      <c r="BC12462" s="4">
        <v>40</v>
      </c>
    </row>
    <row r="12463" spans="45:55" x14ac:dyDescent="0.2">
      <c r="AS12463" s="4" t="s">
        <v>7580</v>
      </c>
      <c r="AT12463" s="4" t="s">
        <v>7581</v>
      </c>
      <c r="AU12463" s="4" t="s">
        <v>456</v>
      </c>
      <c r="AV12463" s="4" t="s">
        <v>6932</v>
      </c>
      <c r="AW12463" s="4" t="s">
        <v>701</v>
      </c>
      <c r="AX12463" s="4"/>
      <c r="AY12463" s="4"/>
      <c r="AZ12463" s="4"/>
      <c r="BA12463" s="4"/>
      <c r="BB12463" s="4"/>
      <c r="BC12463" s="4">
        <v>40</v>
      </c>
    </row>
    <row r="12464" spans="45:55" x14ac:dyDescent="0.2">
      <c r="AS12464" s="4" t="s">
        <v>7582</v>
      </c>
      <c r="AT12464" s="4" t="s">
        <v>7583</v>
      </c>
      <c r="AU12464" s="4" t="s">
        <v>456</v>
      </c>
      <c r="AV12464" s="4" t="s">
        <v>6932</v>
      </c>
      <c r="AW12464" s="4" t="s">
        <v>939</v>
      </c>
      <c r="AX12464" s="4"/>
      <c r="AY12464" s="4"/>
      <c r="AZ12464" s="4"/>
      <c r="BA12464" s="4"/>
      <c r="BB12464" s="4"/>
      <c r="BC12464" s="4">
        <v>40</v>
      </c>
    </row>
    <row r="12465" spans="45:55" x14ac:dyDescent="0.2">
      <c r="AS12465" s="4" t="s">
        <v>33041</v>
      </c>
      <c r="AT12465" s="4" t="s">
        <v>33042</v>
      </c>
      <c r="AU12465" s="4" t="s">
        <v>456</v>
      </c>
      <c r="AV12465" s="4" t="s">
        <v>6932</v>
      </c>
      <c r="AW12465" s="4" t="s">
        <v>701</v>
      </c>
      <c r="AX12465" s="4"/>
      <c r="AY12465" s="4"/>
      <c r="AZ12465" s="4"/>
      <c r="BA12465" s="4"/>
      <c r="BB12465" s="4"/>
      <c r="BC12465" s="4">
        <v>40</v>
      </c>
    </row>
    <row r="12466" spans="45:55" x14ac:dyDescent="0.2">
      <c r="AS12466" s="4" t="s">
        <v>6231</v>
      </c>
      <c r="AT12466" s="4" t="s">
        <v>6232</v>
      </c>
      <c r="AU12466" s="4" t="s">
        <v>460</v>
      </c>
      <c r="AV12466" s="4" t="s">
        <v>804</v>
      </c>
      <c r="AW12466" s="4" t="s">
        <v>939</v>
      </c>
      <c r="AX12466" s="4"/>
      <c r="AY12466" s="4"/>
      <c r="AZ12466" s="4"/>
      <c r="BA12466" s="4"/>
      <c r="BB12466" s="4"/>
      <c r="BC12466" s="4">
        <v>40</v>
      </c>
    </row>
    <row r="12467" spans="45:55" x14ac:dyDescent="0.2">
      <c r="AS12467" s="4" t="s">
        <v>7584</v>
      </c>
      <c r="AT12467" s="4" t="s">
        <v>10602</v>
      </c>
      <c r="AU12467" s="4" t="s">
        <v>456</v>
      </c>
      <c r="AV12467" s="4" t="s">
        <v>822</v>
      </c>
      <c r="AW12467" s="4" t="s">
        <v>701</v>
      </c>
      <c r="AX12467" s="4"/>
      <c r="AY12467" s="4"/>
      <c r="AZ12467" s="4"/>
      <c r="BA12467" s="4"/>
      <c r="BB12467" s="4"/>
      <c r="BC12467" s="4">
        <v>40</v>
      </c>
    </row>
    <row r="12468" spans="45:55" x14ac:dyDescent="0.2">
      <c r="AS12468" s="4" t="s">
        <v>7585</v>
      </c>
      <c r="AT12468" s="4" t="s">
        <v>7586</v>
      </c>
      <c r="AU12468" s="4" t="s">
        <v>456</v>
      </c>
      <c r="AV12468" s="4" t="s">
        <v>6932</v>
      </c>
      <c r="AW12468" s="4" t="s">
        <v>939</v>
      </c>
      <c r="AX12468" s="4"/>
      <c r="AY12468" s="4"/>
      <c r="AZ12468" s="4"/>
      <c r="BA12468" s="4"/>
      <c r="BB12468" s="4"/>
      <c r="BC12468" s="4">
        <v>40</v>
      </c>
    </row>
    <row r="12469" spans="45:55" x14ac:dyDescent="0.2">
      <c r="AS12469" s="4" t="s">
        <v>38401</v>
      </c>
      <c r="AT12469" s="4" t="s">
        <v>38402</v>
      </c>
      <c r="AU12469" s="4" t="s">
        <v>463</v>
      </c>
      <c r="AV12469" s="4" t="s">
        <v>823</v>
      </c>
      <c r="AW12469" s="4" t="s">
        <v>701</v>
      </c>
      <c r="AX12469" s="4"/>
      <c r="AY12469" s="4"/>
      <c r="AZ12469" s="4"/>
      <c r="BA12469" s="4"/>
      <c r="BB12469" s="4"/>
      <c r="BC12469" s="4">
        <v>40</v>
      </c>
    </row>
    <row r="12470" spans="45:55" x14ac:dyDescent="0.2">
      <c r="AS12470" s="4" t="s">
        <v>7252</v>
      </c>
      <c r="AT12470" s="4" t="s">
        <v>7253</v>
      </c>
      <c r="AU12470" s="4" t="s">
        <v>456</v>
      </c>
      <c r="AV12470" s="4" t="s">
        <v>822</v>
      </c>
      <c r="AW12470" s="4" t="s">
        <v>939</v>
      </c>
      <c r="AX12470" s="4"/>
      <c r="AY12470" s="4"/>
      <c r="AZ12470" s="4"/>
      <c r="BA12470" s="4"/>
      <c r="BB12470" s="4"/>
      <c r="BC12470" s="4">
        <v>40</v>
      </c>
    </row>
    <row r="12471" spans="45:55" x14ac:dyDescent="0.2">
      <c r="AS12471" s="4" t="s">
        <v>7254</v>
      </c>
      <c r="AT12471" s="4" t="s">
        <v>7255</v>
      </c>
      <c r="AU12471" s="4" t="s">
        <v>456</v>
      </c>
      <c r="AV12471" s="4" t="s">
        <v>822</v>
      </c>
      <c r="AW12471" s="4" t="s">
        <v>939</v>
      </c>
      <c r="AX12471" s="4"/>
      <c r="AY12471" s="4"/>
      <c r="AZ12471" s="4"/>
      <c r="BA12471" s="4"/>
      <c r="BB12471" s="4"/>
      <c r="BC12471" s="4">
        <v>40</v>
      </c>
    </row>
    <row r="12472" spans="45:55" x14ac:dyDescent="0.2">
      <c r="AS12472" s="4" t="s">
        <v>11327</v>
      </c>
      <c r="AT12472" s="4" t="s">
        <v>11328</v>
      </c>
      <c r="AU12472" s="4" t="s">
        <v>456</v>
      </c>
      <c r="AV12472" s="4" t="s">
        <v>8548</v>
      </c>
      <c r="AW12472" s="4" t="s">
        <v>724</v>
      </c>
      <c r="AX12472" s="4"/>
      <c r="AY12472" s="4"/>
      <c r="AZ12472" s="4"/>
      <c r="BA12472" s="4"/>
      <c r="BB12472" s="4"/>
      <c r="BC12472" s="4">
        <v>40</v>
      </c>
    </row>
    <row r="12473" spans="45:55" x14ac:dyDescent="0.2">
      <c r="AS12473" s="4" t="s">
        <v>3563</v>
      </c>
      <c r="AT12473" s="4" t="s">
        <v>3564</v>
      </c>
      <c r="AU12473" s="4" t="s">
        <v>456</v>
      </c>
      <c r="AV12473" s="4" t="s">
        <v>806</v>
      </c>
      <c r="AW12473" s="4" t="s">
        <v>1259</v>
      </c>
      <c r="AX12473" s="4"/>
      <c r="AY12473" s="4"/>
      <c r="AZ12473" s="4"/>
      <c r="BA12473" s="4"/>
      <c r="BB12473" s="4"/>
      <c r="BC12473" s="4">
        <v>40</v>
      </c>
    </row>
    <row r="12474" spans="45:55" x14ac:dyDescent="0.2">
      <c r="AS12474" s="4" t="s">
        <v>3565</v>
      </c>
      <c r="AT12474" s="4" t="s">
        <v>3566</v>
      </c>
      <c r="AU12474" s="4" t="s">
        <v>456</v>
      </c>
      <c r="AV12474" s="4" t="s">
        <v>806</v>
      </c>
      <c r="AW12474" s="4" t="s">
        <v>1259</v>
      </c>
      <c r="AX12474" s="4"/>
      <c r="AY12474" s="4"/>
      <c r="AZ12474" s="4"/>
      <c r="BA12474" s="4"/>
      <c r="BB12474" s="4"/>
      <c r="BC12474" s="4">
        <v>40</v>
      </c>
    </row>
    <row r="12475" spans="45:55" x14ac:dyDescent="0.2">
      <c r="AS12475" s="4" t="s">
        <v>3567</v>
      </c>
      <c r="AT12475" s="4" t="s">
        <v>3568</v>
      </c>
      <c r="AU12475" s="4" t="s">
        <v>456</v>
      </c>
      <c r="AV12475" s="4" t="s">
        <v>806</v>
      </c>
      <c r="AW12475" s="4" t="s">
        <v>1259</v>
      </c>
      <c r="AX12475" s="4"/>
      <c r="AY12475" s="4"/>
      <c r="AZ12475" s="4"/>
      <c r="BA12475" s="4"/>
      <c r="BB12475" s="4"/>
      <c r="BC12475" s="4">
        <v>40</v>
      </c>
    </row>
    <row r="12476" spans="45:55" x14ac:dyDescent="0.2">
      <c r="AS12476" s="4" t="s">
        <v>3569</v>
      </c>
      <c r="AT12476" s="4" t="s">
        <v>3570</v>
      </c>
      <c r="AU12476" s="4" t="s">
        <v>456</v>
      </c>
      <c r="AV12476" s="4" t="s">
        <v>806</v>
      </c>
      <c r="AW12476" s="4" t="s">
        <v>1259</v>
      </c>
      <c r="AX12476" s="4"/>
      <c r="AY12476" s="4"/>
      <c r="AZ12476" s="4"/>
      <c r="BA12476" s="4"/>
      <c r="BB12476" s="4"/>
      <c r="BC12476" s="4">
        <v>40</v>
      </c>
    </row>
    <row r="12477" spans="45:55" x14ac:dyDescent="0.2">
      <c r="AS12477" s="4" t="s">
        <v>3571</v>
      </c>
      <c r="AT12477" s="4" t="s">
        <v>3572</v>
      </c>
      <c r="AU12477" s="4" t="s">
        <v>456</v>
      </c>
      <c r="AV12477" s="4" t="s">
        <v>806</v>
      </c>
      <c r="AW12477" s="4" t="s">
        <v>1259</v>
      </c>
      <c r="AX12477" s="4"/>
      <c r="AY12477" s="4"/>
      <c r="AZ12477" s="4"/>
      <c r="BA12477" s="4"/>
      <c r="BB12477" s="4"/>
      <c r="BC12477" s="4">
        <v>40</v>
      </c>
    </row>
    <row r="12478" spans="45:55" x14ac:dyDescent="0.2">
      <c r="AS12478" s="4" t="s">
        <v>3573</v>
      </c>
      <c r="AT12478" s="4" t="s">
        <v>3574</v>
      </c>
      <c r="AU12478" s="4" t="s">
        <v>456</v>
      </c>
      <c r="AV12478" s="4" t="s">
        <v>806</v>
      </c>
      <c r="AW12478" s="4" t="s">
        <v>1259</v>
      </c>
      <c r="AX12478" s="4"/>
      <c r="AY12478" s="4"/>
      <c r="AZ12478" s="4"/>
      <c r="BA12478" s="4"/>
      <c r="BB12478" s="4"/>
      <c r="BC12478" s="4">
        <v>40</v>
      </c>
    </row>
    <row r="12479" spans="45:55" x14ac:dyDescent="0.2">
      <c r="AS12479" s="4" t="s">
        <v>3575</v>
      </c>
      <c r="AT12479" s="4" t="s">
        <v>3576</v>
      </c>
      <c r="AU12479" s="4" t="s">
        <v>456</v>
      </c>
      <c r="AV12479" s="4" t="s">
        <v>806</v>
      </c>
      <c r="AW12479" s="4" t="s">
        <v>1259</v>
      </c>
      <c r="AX12479" s="4"/>
      <c r="AY12479" s="4"/>
      <c r="AZ12479" s="4"/>
      <c r="BA12479" s="4"/>
      <c r="BB12479" s="4"/>
      <c r="BC12479" s="4">
        <v>40</v>
      </c>
    </row>
    <row r="12480" spans="45:55" x14ac:dyDescent="0.2">
      <c r="AS12480" s="4" t="s">
        <v>11329</v>
      </c>
      <c r="AT12480" s="4" t="s">
        <v>11330</v>
      </c>
      <c r="AU12480" s="4" t="s">
        <v>456</v>
      </c>
      <c r="AV12480" s="4" t="s">
        <v>8548</v>
      </c>
      <c r="AW12480" s="4" t="s">
        <v>724</v>
      </c>
      <c r="AX12480" s="4"/>
      <c r="AY12480" s="4"/>
      <c r="AZ12480" s="4"/>
      <c r="BA12480" s="4"/>
      <c r="BB12480" s="4"/>
      <c r="BC12480" s="4">
        <v>40</v>
      </c>
    </row>
    <row r="12481" spans="45:55" x14ac:dyDescent="0.2">
      <c r="AS12481" s="4" t="s">
        <v>11331</v>
      </c>
      <c r="AT12481" s="4" t="s">
        <v>11332</v>
      </c>
      <c r="AU12481" s="4" t="s">
        <v>456</v>
      </c>
      <c r="AV12481" s="4" t="s">
        <v>8548</v>
      </c>
      <c r="AW12481" s="4" t="s">
        <v>724</v>
      </c>
      <c r="AX12481" s="4"/>
      <c r="AY12481" s="4"/>
      <c r="AZ12481" s="4"/>
      <c r="BA12481" s="4"/>
      <c r="BB12481" s="4"/>
      <c r="BC12481" s="4">
        <v>40</v>
      </c>
    </row>
    <row r="12482" spans="45:55" x14ac:dyDescent="0.2">
      <c r="AS12482" s="4" t="s">
        <v>6832</v>
      </c>
      <c r="AT12482" s="4" t="s">
        <v>6833</v>
      </c>
      <c r="AU12482" s="4" t="s">
        <v>456</v>
      </c>
      <c r="AV12482" s="4" t="s">
        <v>826</v>
      </c>
      <c r="AW12482" s="4" t="s">
        <v>724</v>
      </c>
      <c r="AX12482" s="4"/>
      <c r="AY12482" s="4"/>
      <c r="AZ12482" s="4"/>
      <c r="BA12482" s="4"/>
      <c r="BB12482" s="4"/>
      <c r="BC12482" s="4">
        <v>40</v>
      </c>
    </row>
    <row r="12483" spans="45:55" x14ac:dyDescent="0.2">
      <c r="AS12483" s="4" t="s">
        <v>33984</v>
      </c>
      <c r="AT12483" s="4" t="s">
        <v>20830</v>
      </c>
      <c r="AU12483" s="4" t="s">
        <v>456</v>
      </c>
      <c r="AV12483" s="4" t="s">
        <v>827</v>
      </c>
      <c r="AW12483" s="4" t="s">
        <v>724</v>
      </c>
      <c r="AX12483" s="4"/>
      <c r="AY12483" s="4"/>
      <c r="AZ12483" s="4"/>
      <c r="BA12483" s="4"/>
      <c r="BB12483" s="4"/>
      <c r="BC12483" s="4">
        <v>40</v>
      </c>
    </row>
    <row r="12484" spans="45:55" x14ac:dyDescent="0.2">
      <c r="AS12484" s="4" t="s">
        <v>15144</v>
      </c>
      <c r="AT12484" s="4" t="s">
        <v>11221</v>
      </c>
      <c r="AU12484" s="4" t="s">
        <v>456</v>
      </c>
      <c r="AV12484" s="4" t="s">
        <v>827</v>
      </c>
      <c r="AW12484" s="4" t="s">
        <v>724</v>
      </c>
      <c r="AX12484" s="4"/>
      <c r="AY12484" s="4"/>
      <c r="AZ12484" s="4"/>
      <c r="BA12484" s="4"/>
      <c r="BB12484" s="4"/>
      <c r="BC12484" s="4">
        <v>40</v>
      </c>
    </row>
    <row r="12485" spans="45:55" x14ac:dyDescent="0.2">
      <c r="AS12485" s="4" t="s">
        <v>33330</v>
      </c>
      <c r="AT12485" s="4" t="s">
        <v>20832</v>
      </c>
      <c r="AU12485" s="4" t="s">
        <v>456</v>
      </c>
      <c r="AV12485" s="4" t="s">
        <v>827</v>
      </c>
      <c r="AW12485" s="4" t="s">
        <v>724</v>
      </c>
      <c r="AX12485" s="4"/>
      <c r="AY12485" s="4"/>
      <c r="AZ12485" s="4"/>
      <c r="BA12485" s="4"/>
      <c r="BB12485" s="4"/>
      <c r="BC12485" s="4">
        <v>40</v>
      </c>
    </row>
    <row r="12486" spans="45:55" x14ac:dyDescent="0.2">
      <c r="AS12486" s="4" t="s">
        <v>33985</v>
      </c>
      <c r="AT12486" s="4" t="s">
        <v>6272</v>
      </c>
      <c r="AU12486" s="4" t="s">
        <v>456</v>
      </c>
      <c r="AV12486" s="4" t="s">
        <v>827</v>
      </c>
      <c r="AW12486" s="4" t="s">
        <v>724</v>
      </c>
      <c r="AX12486" s="4"/>
      <c r="AY12486" s="4"/>
      <c r="AZ12486" s="4"/>
      <c r="BA12486" s="4"/>
      <c r="BB12486" s="4"/>
      <c r="BC12486" s="4">
        <v>40</v>
      </c>
    </row>
    <row r="12487" spans="45:55" x14ac:dyDescent="0.2">
      <c r="AS12487" s="4" t="s">
        <v>33986</v>
      </c>
      <c r="AT12487" s="4" t="s">
        <v>6274</v>
      </c>
      <c r="AU12487" s="4" t="s">
        <v>456</v>
      </c>
      <c r="AV12487" s="4" t="s">
        <v>827</v>
      </c>
      <c r="AW12487" s="4" t="s">
        <v>724</v>
      </c>
      <c r="AX12487" s="4"/>
      <c r="AY12487" s="4"/>
      <c r="AZ12487" s="4"/>
      <c r="BA12487" s="4"/>
      <c r="BB12487" s="4"/>
      <c r="BC12487" s="4">
        <v>40</v>
      </c>
    </row>
    <row r="12488" spans="45:55" x14ac:dyDescent="0.2">
      <c r="AS12488" s="4" t="s">
        <v>33987</v>
      </c>
      <c r="AT12488" s="4" t="s">
        <v>20834</v>
      </c>
      <c r="AU12488" s="4" t="s">
        <v>456</v>
      </c>
      <c r="AV12488" s="4" t="s">
        <v>827</v>
      </c>
      <c r="AW12488" s="4" t="s">
        <v>724</v>
      </c>
      <c r="AX12488" s="4"/>
      <c r="AY12488" s="4"/>
      <c r="AZ12488" s="4"/>
      <c r="BA12488" s="4"/>
      <c r="BB12488" s="4"/>
      <c r="BC12488" s="4">
        <v>40</v>
      </c>
    </row>
    <row r="12489" spans="45:55" x14ac:dyDescent="0.2">
      <c r="AS12489" s="4" t="s">
        <v>33988</v>
      </c>
      <c r="AT12489" s="4" t="s">
        <v>20836</v>
      </c>
      <c r="AU12489" s="4" t="s">
        <v>456</v>
      </c>
      <c r="AV12489" s="4" t="s">
        <v>827</v>
      </c>
      <c r="AW12489" s="4" t="s">
        <v>724</v>
      </c>
      <c r="AX12489" s="4"/>
      <c r="AY12489" s="4"/>
      <c r="AZ12489" s="4"/>
      <c r="BA12489" s="4"/>
      <c r="BB12489" s="4"/>
      <c r="BC12489" s="4">
        <v>40</v>
      </c>
    </row>
    <row r="12490" spans="45:55" x14ac:dyDescent="0.2">
      <c r="AS12490" s="4" t="s">
        <v>6830</v>
      </c>
      <c r="AT12490" s="4" t="s">
        <v>6286</v>
      </c>
      <c r="AU12490" s="4" t="s">
        <v>456</v>
      </c>
      <c r="AV12490" s="4" t="s">
        <v>827</v>
      </c>
      <c r="AW12490" s="4" t="s">
        <v>724</v>
      </c>
      <c r="AX12490" s="4"/>
      <c r="AY12490" s="4"/>
      <c r="AZ12490" s="4"/>
      <c r="BA12490" s="4"/>
      <c r="BB12490" s="4"/>
      <c r="BC12490" s="4">
        <v>40</v>
      </c>
    </row>
    <row r="12491" spans="45:55" x14ac:dyDescent="0.2">
      <c r="AS12491" s="4" t="s">
        <v>6831</v>
      </c>
      <c r="AT12491" s="4" t="s">
        <v>6288</v>
      </c>
      <c r="AU12491" s="4" t="s">
        <v>456</v>
      </c>
      <c r="AV12491" s="4" t="s">
        <v>827</v>
      </c>
      <c r="AW12491" s="4" t="s">
        <v>724</v>
      </c>
      <c r="AX12491" s="4"/>
      <c r="AY12491" s="4"/>
      <c r="AZ12491" s="4"/>
      <c r="BA12491" s="4"/>
      <c r="BB12491" s="4"/>
      <c r="BC12491" s="4">
        <v>40</v>
      </c>
    </row>
    <row r="12492" spans="45:55" x14ac:dyDescent="0.2">
      <c r="AS12492" s="4" t="s">
        <v>33989</v>
      </c>
      <c r="AT12492" s="4" t="s">
        <v>20838</v>
      </c>
      <c r="AU12492" s="4" t="s">
        <v>456</v>
      </c>
      <c r="AV12492" s="4" t="s">
        <v>827</v>
      </c>
      <c r="AW12492" s="4" t="s">
        <v>724</v>
      </c>
      <c r="AX12492" s="4"/>
      <c r="AY12492" s="4"/>
      <c r="AZ12492" s="4"/>
      <c r="BA12492" s="4"/>
      <c r="BB12492" s="4"/>
      <c r="BC12492" s="4">
        <v>40</v>
      </c>
    </row>
    <row r="12493" spans="45:55" x14ac:dyDescent="0.2">
      <c r="AS12493" s="4" t="s">
        <v>10603</v>
      </c>
      <c r="AT12493" s="4" t="s">
        <v>10604</v>
      </c>
      <c r="AU12493" s="4" t="s">
        <v>456</v>
      </c>
      <c r="AV12493" s="4" t="s">
        <v>827</v>
      </c>
      <c r="AW12493" s="4" t="s">
        <v>724</v>
      </c>
      <c r="AX12493" s="4"/>
      <c r="AY12493" s="4"/>
      <c r="AZ12493" s="4"/>
      <c r="BA12493" s="4"/>
      <c r="BB12493" s="4"/>
      <c r="BC12493" s="4">
        <v>40</v>
      </c>
    </row>
    <row r="12494" spans="45:55" x14ac:dyDescent="0.2">
      <c r="AS12494" s="4" t="s">
        <v>15145</v>
      </c>
      <c r="AT12494" s="4" t="s">
        <v>11224</v>
      </c>
      <c r="AU12494" s="4" t="s">
        <v>456</v>
      </c>
      <c r="AV12494" s="4" t="s">
        <v>827</v>
      </c>
      <c r="AW12494" s="4" t="s">
        <v>724</v>
      </c>
      <c r="AX12494" s="4"/>
      <c r="AY12494" s="4"/>
      <c r="AZ12494" s="4"/>
      <c r="BA12494" s="4"/>
      <c r="BB12494" s="4"/>
      <c r="BC12494" s="4">
        <v>40</v>
      </c>
    </row>
    <row r="12495" spans="45:55" x14ac:dyDescent="0.2">
      <c r="AS12495" s="4" t="s">
        <v>33990</v>
      </c>
      <c r="AT12495" s="4" t="s">
        <v>20840</v>
      </c>
      <c r="AU12495" s="4" t="s">
        <v>456</v>
      </c>
      <c r="AV12495" s="4" t="s">
        <v>827</v>
      </c>
      <c r="AW12495" s="4" t="s">
        <v>724</v>
      </c>
      <c r="AX12495" s="4"/>
      <c r="AY12495" s="4"/>
      <c r="AZ12495" s="4"/>
      <c r="BA12495" s="4"/>
      <c r="BB12495" s="4"/>
      <c r="BC12495" s="4">
        <v>40</v>
      </c>
    </row>
    <row r="12496" spans="45:55" x14ac:dyDescent="0.2">
      <c r="AS12496" s="4" t="s">
        <v>33331</v>
      </c>
      <c r="AT12496" s="4" t="s">
        <v>6294</v>
      </c>
      <c r="AU12496" s="4" t="s">
        <v>456</v>
      </c>
      <c r="AV12496" s="4" t="s">
        <v>827</v>
      </c>
      <c r="AW12496" s="4" t="s">
        <v>724</v>
      </c>
      <c r="AX12496" s="4"/>
      <c r="AY12496" s="4"/>
      <c r="AZ12496" s="4"/>
      <c r="BA12496" s="4"/>
      <c r="BB12496" s="4"/>
      <c r="BC12496" s="4">
        <v>40</v>
      </c>
    </row>
    <row r="12497" spans="45:55" x14ac:dyDescent="0.2">
      <c r="AS12497" s="4" t="s">
        <v>33332</v>
      </c>
      <c r="AT12497" s="4" t="s">
        <v>20842</v>
      </c>
      <c r="AU12497" s="4" t="s">
        <v>456</v>
      </c>
      <c r="AV12497" s="4" t="s">
        <v>827</v>
      </c>
      <c r="AW12497" s="4" t="s">
        <v>724</v>
      </c>
      <c r="AX12497" s="4"/>
      <c r="AY12497" s="4"/>
      <c r="AZ12497" s="4"/>
      <c r="BA12497" s="4"/>
      <c r="BB12497" s="4"/>
      <c r="BC12497" s="4">
        <v>40</v>
      </c>
    </row>
    <row r="12498" spans="45:55" x14ac:dyDescent="0.2">
      <c r="AS12498" s="4" t="s">
        <v>33333</v>
      </c>
      <c r="AT12498" s="4" t="s">
        <v>6298</v>
      </c>
      <c r="AU12498" s="4" t="s">
        <v>456</v>
      </c>
      <c r="AV12498" s="4" t="s">
        <v>827</v>
      </c>
      <c r="AW12498" s="4" t="s">
        <v>724</v>
      </c>
      <c r="AX12498" s="4"/>
      <c r="AY12498" s="4"/>
      <c r="AZ12498" s="4"/>
      <c r="BA12498" s="4"/>
      <c r="BB12498" s="4"/>
      <c r="BC12498" s="4">
        <v>40</v>
      </c>
    </row>
    <row r="12499" spans="45:55" x14ac:dyDescent="0.2">
      <c r="AS12499" s="4" t="s">
        <v>33991</v>
      </c>
      <c r="AT12499" s="4" t="s">
        <v>6300</v>
      </c>
      <c r="AU12499" s="4" t="s">
        <v>456</v>
      </c>
      <c r="AV12499" s="4" t="s">
        <v>827</v>
      </c>
      <c r="AW12499" s="4" t="s">
        <v>724</v>
      </c>
      <c r="AX12499" s="4"/>
      <c r="AY12499" s="4"/>
      <c r="AZ12499" s="4"/>
      <c r="BA12499" s="4"/>
      <c r="BB12499" s="4"/>
      <c r="BC12499" s="4">
        <v>40</v>
      </c>
    </row>
    <row r="12500" spans="45:55" x14ac:dyDescent="0.2">
      <c r="AS12500" s="4" t="s">
        <v>33334</v>
      </c>
      <c r="AT12500" s="4" t="s">
        <v>6361</v>
      </c>
      <c r="AU12500" s="4" t="s">
        <v>456</v>
      </c>
      <c r="AV12500" s="4" t="s">
        <v>827</v>
      </c>
      <c r="AW12500" s="4" t="s">
        <v>724</v>
      </c>
      <c r="AX12500" s="4"/>
      <c r="AY12500" s="4"/>
      <c r="AZ12500" s="4"/>
      <c r="BA12500" s="4"/>
      <c r="BB12500" s="4"/>
      <c r="BC12500" s="4">
        <v>40</v>
      </c>
    </row>
    <row r="12501" spans="45:55" x14ac:dyDescent="0.2">
      <c r="AS12501" s="4" t="s">
        <v>33335</v>
      </c>
      <c r="AT12501" s="4" t="s">
        <v>6365</v>
      </c>
      <c r="AU12501" s="4" t="s">
        <v>456</v>
      </c>
      <c r="AV12501" s="4" t="s">
        <v>827</v>
      </c>
      <c r="AW12501" s="4" t="s">
        <v>724</v>
      </c>
      <c r="AX12501" s="4"/>
      <c r="AY12501" s="4"/>
      <c r="AZ12501" s="4"/>
      <c r="BA12501" s="4"/>
      <c r="BB12501" s="4"/>
      <c r="BC12501" s="4">
        <v>40</v>
      </c>
    </row>
    <row r="12502" spans="45:55" x14ac:dyDescent="0.2">
      <c r="AS12502" s="4" t="s">
        <v>33336</v>
      </c>
      <c r="AT12502" s="4" t="s">
        <v>6367</v>
      </c>
      <c r="AU12502" s="4" t="s">
        <v>456</v>
      </c>
      <c r="AV12502" s="4" t="s">
        <v>827</v>
      </c>
      <c r="AW12502" s="4" t="s">
        <v>724</v>
      </c>
      <c r="AX12502" s="4"/>
      <c r="AY12502" s="4"/>
      <c r="AZ12502" s="4"/>
      <c r="BA12502" s="4"/>
      <c r="BB12502" s="4"/>
      <c r="BC12502" s="4">
        <v>40</v>
      </c>
    </row>
    <row r="12503" spans="45:55" x14ac:dyDescent="0.2">
      <c r="AS12503" s="4" t="s">
        <v>33337</v>
      </c>
      <c r="AT12503" s="4" t="s">
        <v>20844</v>
      </c>
      <c r="AU12503" s="4" t="s">
        <v>456</v>
      </c>
      <c r="AV12503" s="4" t="s">
        <v>827</v>
      </c>
      <c r="AW12503" s="4" t="s">
        <v>724</v>
      </c>
      <c r="AX12503" s="4"/>
      <c r="AY12503" s="4"/>
      <c r="AZ12503" s="4"/>
      <c r="BA12503" s="4"/>
      <c r="BB12503" s="4"/>
      <c r="BC12503" s="4">
        <v>40</v>
      </c>
    </row>
    <row r="12504" spans="45:55" x14ac:dyDescent="0.2">
      <c r="AS12504" s="4" t="s">
        <v>33338</v>
      </c>
      <c r="AT12504" s="4" t="s">
        <v>6371</v>
      </c>
      <c r="AU12504" s="4" t="s">
        <v>456</v>
      </c>
      <c r="AV12504" s="4" t="s">
        <v>827</v>
      </c>
      <c r="AW12504" s="4" t="s">
        <v>724</v>
      </c>
      <c r="AX12504" s="4"/>
      <c r="AY12504" s="4"/>
      <c r="AZ12504" s="4"/>
      <c r="BA12504" s="4"/>
      <c r="BB12504" s="4"/>
      <c r="BC12504" s="4">
        <v>40</v>
      </c>
    </row>
    <row r="12505" spans="45:55" x14ac:dyDescent="0.2">
      <c r="AS12505" s="4" t="s">
        <v>33339</v>
      </c>
      <c r="AT12505" s="4" t="s">
        <v>20846</v>
      </c>
      <c r="AU12505" s="4" t="s">
        <v>456</v>
      </c>
      <c r="AV12505" s="4" t="s">
        <v>827</v>
      </c>
      <c r="AW12505" s="4" t="s">
        <v>724</v>
      </c>
      <c r="AX12505" s="4"/>
      <c r="AY12505" s="4"/>
      <c r="AZ12505" s="4"/>
      <c r="BA12505" s="4"/>
      <c r="BB12505" s="4"/>
      <c r="BC12505" s="4">
        <v>40</v>
      </c>
    </row>
    <row r="12506" spans="45:55" x14ac:dyDescent="0.2">
      <c r="AS12506" s="4" t="s">
        <v>15146</v>
      </c>
      <c r="AT12506" s="4" t="s">
        <v>11228</v>
      </c>
      <c r="AU12506" s="4" t="s">
        <v>456</v>
      </c>
      <c r="AV12506" s="4" t="s">
        <v>827</v>
      </c>
      <c r="AW12506" s="4" t="s">
        <v>724</v>
      </c>
      <c r="AX12506" s="4"/>
      <c r="AY12506" s="4"/>
      <c r="AZ12506" s="4"/>
      <c r="BA12506" s="4"/>
      <c r="BB12506" s="4"/>
      <c r="BC12506" s="4">
        <v>40</v>
      </c>
    </row>
    <row r="12507" spans="45:55" x14ac:dyDescent="0.2">
      <c r="AS12507" s="4" t="s">
        <v>33992</v>
      </c>
      <c r="AT12507" s="4" t="s">
        <v>6379</v>
      </c>
      <c r="AU12507" s="4" t="s">
        <v>456</v>
      </c>
      <c r="AV12507" s="4" t="s">
        <v>827</v>
      </c>
      <c r="AW12507" s="4" t="s">
        <v>724</v>
      </c>
      <c r="AX12507" s="4"/>
      <c r="AY12507" s="4"/>
      <c r="AZ12507" s="4"/>
      <c r="BA12507" s="4"/>
      <c r="BB12507" s="4"/>
      <c r="BC12507" s="4">
        <v>40</v>
      </c>
    </row>
    <row r="12508" spans="45:55" x14ac:dyDescent="0.2">
      <c r="AS12508" s="4" t="s">
        <v>33993</v>
      </c>
      <c r="AT12508" s="4" t="s">
        <v>20852</v>
      </c>
      <c r="AU12508" s="4" t="s">
        <v>456</v>
      </c>
      <c r="AV12508" s="4" t="s">
        <v>827</v>
      </c>
      <c r="AW12508" s="4" t="s">
        <v>724</v>
      </c>
      <c r="AX12508" s="4"/>
      <c r="AY12508" s="4"/>
      <c r="AZ12508" s="4"/>
      <c r="BA12508" s="4"/>
      <c r="BB12508" s="4"/>
      <c r="BC12508" s="4">
        <v>40</v>
      </c>
    </row>
    <row r="12509" spans="45:55" x14ac:dyDescent="0.2">
      <c r="AS12509" s="4" t="s">
        <v>15147</v>
      </c>
      <c r="AT12509" s="4" t="s">
        <v>11230</v>
      </c>
      <c r="AU12509" s="4" t="s">
        <v>456</v>
      </c>
      <c r="AV12509" s="4" t="s">
        <v>827</v>
      </c>
      <c r="AW12509" s="4" t="s">
        <v>724</v>
      </c>
      <c r="AX12509" s="4"/>
      <c r="AY12509" s="4"/>
      <c r="AZ12509" s="4"/>
      <c r="BA12509" s="4"/>
      <c r="BB12509" s="4"/>
      <c r="BC12509" s="4">
        <v>40</v>
      </c>
    </row>
    <row r="12510" spans="45:55" x14ac:dyDescent="0.2">
      <c r="AS12510" s="4" t="s">
        <v>33340</v>
      </c>
      <c r="AT12510" s="4" t="s">
        <v>6387</v>
      </c>
      <c r="AU12510" s="4" t="s">
        <v>456</v>
      </c>
      <c r="AV12510" s="4" t="s">
        <v>827</v>
      </c>
      <c r="AW12510" s="4" t="s">
        <v>724</v>
      </c>
      <c r="AX12510" s="4"/>
      <c r="AY12510" s="4"/>
      <c r="AZ12510" s="4"/>
      <c r="BA12510" s="4"/>
      <c r="BB12510" s="4"/>
      <c r="BC12510" s="4">
        <v>40</v>
      </c>
    </row>
    <row r="12511" spans="45:55" x14ac:dyDescent="0.2">
      <c r="AS12511" s="4" t="s">
        <v>33341</v>
      </c>
      <c r="AT12511" s="4" t="s">
        <v>6391</v>
      </c>
      <c r="AU12511" s="4" t="s">
        <v>456</v>
      </c>
      <c r="AV12511" s="4" t="s">
        <v>827</v>
      </c>
      <c r="AW12511" s="4" t="s">
        <v>724</v>
      </c>
      <c r="AX12511" s="4"/>
      <c r="AY12511" s="4"/>
      <c r="AZ12511" s="4"/>
      <c r="BA12511" s="4"/>
      <c r="BB12511" s="4"/>
      <c r="BC12511" s="4">
        <v>40</v>
      </c>
    </row>
    <row r="12512" spans="45:55" x14ac:dyDescent="0.2">
      <c r="AS12512" s="4" t="s">
        <v>33342</v>
      </c>
      <c r="AT12512" s="4" t="s">
        <v>6395</v>
      </c>
      <c r="AU12512" s="4" t="s">
        <v>456</v>
      </c>
      <c r="AV12512" s="4" t="s">
        <v>827</v>
      </c>
      <c r="AW12512" s="4" t="s">
        <v>724</v>
      </c>
      <c r="AX12512" s="4"/>
      <c r="AY12512" s="4"/>
      <c r="AZ12512" s="4"/>
      <c r="BA12512" s="4"/>
      <c r="BB12512" s="4"/>
      <c r="BC12512" s="4">
        <v>40</v>
      </c>
    </row>
    <row r="12513" spans="45:55" x14ac:dyDescent="0.2">
      <c r="AS12513" s="4" t="s">
        <v>33343</v>
      </c>
      <c r="AT12513" s="4" t="s">
        <v>6403</v>
      </c>
      <c r="AU12513" s="4" t="s">
        <v>456</v>
      </c>
      <c r="AV12513" s="4" t="s">
        <v>827</v>
      </c>
      <c r="AW12513" s="4" t="s">
        <v>724</v>
      </c>
      <c r="AX12513" s="4"/>
      <c r="AY12513" s="4"/>
      <c r="AZ12513" s="4"/>
      <c r="BA12513" s="4"/>
      <c r="BB12513" s="4"/>
      <c r="BC12513" s="4">
        <v>40</v>
      </c>
    </row>
    <row r="12514" spans="45:55" x14ac:dyDescent="0.2">
      <c r="AS12514" s="4" t="s">
        <v>15148</v>
      </c>
      <c r="AT12514" s="4" t="s">
        <v>6413</v>
      </c>
      <c r="AU12514" s="4" t="s">
        <v>456</v>
      </c>
      <c r="AV12514" s="4" t="s">
        <v>827</v>
      </c>
      <c r="AW12514" s="4" t="s">
        <v>724</v>
      </c>
      <c r="AX12514" s="4"/>
      <c r="AY12514" s="4"/>
      <c r="AZ12514" s="4"/>
      <c r="BA12514" s="4"/>
      <c r="BB12514" s="4"/>
      <c r="BC12514" s="4">
        <v>40</v>
      </c>
    </row>
    <row r="12515" spans="45:55" x14ac:dyDescent="0.2">
      <c r="AS12515" s="4" t="s">
        <v>33344</v>
      </c>
      <c r="AT12515" s="4" t="s">
        <v>6417</v>
      </c>
      <c r="AU12515" s="4" t="s">
        <v>456</v>
      </c>
      <c r="AV12515" s="4" t="s">
        <v>827</v>
      </c>
      <c r="AW12515" s="4" t="s">
        <v>724</v>
      </c>
      <c r="AX12515" s="4"/>
      <c r="AY12515" s="4"/>
      <c r="AZ12515" s="4"/>
      <c r="BA12515" s="4"/>
      <c r="BB12515" s="4"/>
      <c r="BC12515" s="4">
        <v>40</v>
      </c>
    </row>
    <row r="12516" spans="45:55" x14ac:dyDescent="0.2">
      <c r="AS12516" s="4" t="s">
        <v>33345</v>
      </c>
      <c r="AT12516" s="4" t="s">
        <v>6419</v>
      </c>
      <c r="AU12516" s="4" t="s">
        <v>456</v>
      </c>
      <c r="AV12516" s="4" t="s">
        <v>827</v>
      </c>
      <c r="AW12516" s="4" t="s">
        <v>724</v>
      </c>
      <c r="AX12516" s="4"/>
      <c r="AY12516" s="4"/>
      <c r="AZ12516" s="4"/>
      <c r="BA12516" s="4"/>
      <c r="BB12516" s="4"/>
      <c r="BC12516" s="4">
        <v>40</v>
      </c>
    </row>
    <row r="12517" spans="45:55" x14ac:dyDescent="0.2">
      <c r="AS12517" s="4" t="s">
        <v>33346</v>
      </c>
      <c r="AT12517" s="4" t="s">
        <v>6421</v>
      </c>
      <c r="AU12517" s="4" t="s">
        <v>456</v>
      </c>
      <c r="AV12517" s="4" t="s">
        <v>827</v>
      </c>
      <c r="AW12517" s="4" t="s">
        <v>724</v>
      </c>
      <c r="AX12517" s="4"/>
      <c r="AY12517" s="4"/>
      <c r="AZ12517" s="4"/>
      <c r="BA12517" s="4"/>
      <c r="BB12517" s="4"/>
      <c r="BC12517" s="4">
        <v>40</v>
      </c>
    </row>
    <row r="12518" spans="45:55" x14ac:dyDescent="0.2">
      <c r="AS12518" s="4" t="s">
        <v>15149</v>
      </c>
      <c r="AT12518" s="4" t="s">
        <v>15150</v>
      </c>
      <c r="AU12518" s="4" t="s">
        <v>456</v>
      </c>
      <c r="AV12518" s="4" t="s">
        <v>827</v>
      </c>
      <c r="AW12518" s="4" t="s">
        <v>724</v>
      </c>
      <c r="AX12518" s="4"/>
      <c r="AY12518" s="4"/>
      <c r="AZ12518" s="4"/>
      <c r="BA12518" s="4"/>
      <c r="BB12518" s="4"/>
      <c r="BC12518" s="4">
        <v>40</v>
      </c>
    </row>
    <row r="12519" spans="45:55" x14ac:dyDescent="0.2">
      <c r="AS12519" s="4" t="s">
        <v>15151</v>
      </c>
      <c r="AT12519" s="4" t="s">
        <v>11242</v>
      </c>
      <c r="AU12519" s="4" t="s">
        <v>456</v>
      </c>
      <c r="AV12519" s="4" t="s">
        <v>827</v>
      </c>
      <c r="AW12519" s="4" t="s">
        <v>724</v>
      </c>
      <c r="AX12519" s="4"/>
      <c r="AY12519" s="4"/>
      <c r="AZ12519" s="4"/>
      <c r="BA12519" s="4"/>
      <c r="BB12519" s="4"/>
      <c r="BC12519" s="4">
        <v>40</v>
      </c>
    </row>
    <row r="12520" spans="45:55" x14ac:dyDescent="0.2">
      <c r="AS12520" s="4" t="s">
        <v>33347</v>
      </c>
      <c r="AT12520" s="4" t="s">
        <v>6432</v>
      </c>
      <c r="AU12520" s="4" t="s">
        <v>456</v>
      </c>
      <c r="AV12520" s="4" t="s">
        <v>827</v>
      </c>
      <c r="AW12520" s="4" t="s">
        <v>724</v>
      </c>
      <c r="AX12520" s="4"/>
      <c r="AY12520" s="4"/>
      <c r="AZ12520" s="4"/>
      <c r="BA12520" s="4"/>
      <c r="BB12520" s="4"/>
      <c r="BC12520" s="4">
        <v>40</v>
      </c>
    </row>
    <row r="12521" spans="45:55" x14ac:dyDescent="0.2">
      <c r="AS12521" s="4" t="s">
        <v>33348</v>
      </c>
      <c r="AT12521" s="4" t="s">
        <v>6439</v>
      </c>
      <c r="AU12521" s="4" t="s">
        <v>456</v>
      </c>
      <c r="AV12521" s="4" t="s">
        <v>827</v>
      </c>
      <c r="AW12521" s="4" t="s">
        <v>724</v>
      </c>
      <c r="AX12521" s="4"/>
      <c r="AY12521" s="4"/>
      <c r="AZ12521" s="4"/>
      <c r="BA12521" s="4"/>
      <c r="BB12521" s="4"/>
      <c r="BC12521" s="4">
        <v>40</v>
      </c>
    </row>
    <row r="12522" spans="45:55" x14ac:dyDescent="0.2">
      <c r="AS12522" s="4" t="s">
        <v>15152</v>
      </c>
      <c r="AT12522" s="4" t="s">
        <v>11245</v>
      </c>
      <c r="AU12522" s="4" t="s">
        <v>456</v>
      </c>
      <c r="AV12522" s="4" t="s">
        <v>827</v>
      </c>
      <c r="AW12522" s="4" t="s">
        <v>724</v>
      </c>
      <c r="AX12522" s="4"/>
      <c r="AY12522" s="4"/>
      <c r="AZ12522" s="4"/>
      <c r="BA12522" s="4"/>
      <c r="BB12522" s="4"/>
      <c r="BC12522" s="4">
        <v>40</v>
      </c>
    </row>
    <row r="12523" spans="45:55" x14ac:dyDescent="0.2">
      <c r="AS12523" s="4" t="s">
        <v>15153</v>
      </c>
      <c r="AT12523" s="4" t="s">
        <v>11247</v>
      </c>
      <c r="AU12523" s="4" t="s">
        <v>456</v>
      </c>
      <c r="AV12523" s="4" t="s">
        <v>827</v>
      </c>
      <c r="AW12523" s="4" t="s">
        <v>724</v>
      </c>
      <c r="AX12523" s="4"/>
      <c r="AY12523" s="4"/>
      <c r="AZ12523" s="4"/>
      <c r="BA12523" s="4"/>
      <c r="BB12523" s="4"/>
      <c r="BC12523" s="4">
        <v>40</v>
      </c>
    </row>
    <row r="12524" spans="45:55" x14ac:dyDescent="0.2">
      <c r="AS12524" s="4" t="s">
        <v>33994</v>
      </c>
      <c r="AT12524" s="4" t="s">
        <v>20854</v>
      </c>
      <c r="AU12524" s="4" t="s">
        <v>456</v>
      </c>
      <c r="AV12524" s="4" t="s">
        <v>827</v>
      </c>
      <c r="AW12524" s="4" t="s">
        <v>724</v>
      </c>
      <c r="AX12524" s="4"/>
      <c r="AY12524" s="4"/>
      <c r="AZ12524" s="4"/>
      <c r="BA12524" s="4"/>
      <c r="BB12524" s="4"/>
      <c r="BC12524" s="4">
        <v>40</v>
      </c>
    </row>
    <row r="12525" spans="45:55" x14ac:dyDescent="0.2">
      <c r="AS12525" s="4" t="s">
        <v>33349</v>
      </c>
      <c r="AT12525" s="4" t="s">
        <v>6449</v>
      </c>
      <c r="AU12525" s="4" t="s">
        <v>456</v>
      </c>
      <c r="AV12525" s="4" t="s">
        <v>827</v>
      </c>
      <c r="AW12525" s="4" t="s">
        <v>724</v>
      </c>
      <c r="AX12525" s="4"/>
      <c r="AY12525" s="4"/>
      <c r="AZ12525" s="4"/>
      <c r="BA12525" s="4"/>
      <c r="BB12525" s="4"/>
      <c r="BC12525" s="4">
        <v>40</v>
      </c>
    </row>
    <row r="12526" spans="45:55" x14ac:dyDescent="0.2">
      <c r="AS12526" s="4" t="s">
        <v>33350</v>
      </c>
      <c r="AT12526" s="4" t="s">
        <v>20856</v>
      </c>
      <c r="AU12526" s="4" t="s">
        <v>456</v>
      </c>
      <c r="AV12526" s="4" t="s">
        <v>827</v>
      </c>
      <c r="AW12526" s="4" t="s">
        <v>724</v>
      </c>
      <c r="AX12526" s="4"/>
      <c r="AY12526" s="4"/>
      <c r="AZ12526" s="4"/>
      <c r="BA12526" s="4"/>
      <c r="BB12526" s="4"/>
      <c r="BC12526" s="4">
        <v>40</v>
      </c>
    </row>
    <row r="12527" spans="45:55" x14ac:dyDescent="0.2">
      <c r="AS12527" s="4" t="s">
        <v>15154</v>
      </c>
      <c r="AT12527" s="4" t="s">
        <v>11253</v>
      </c>
      <c r="AU12527" s="4" t="s">
        <v>456</v>
      </c>
      <c r="AV12527" s="4" t="s">
        <v>827</v>
      </c>
      <c r="AW12527" s="4" t="s">
        <v>724</v>
      </c>
      <c r="AX12527" s="4"/>
      <c r="AY12527" s="4"/>
      <c r="AZ12527" s="4"/>
      <c r="BA12527" s="4"/>
      <c r="BB12527" s="4"/>
      <c r="BC12527" s="4">
        <v>40</v>
      </c>
    </row>
    <row r="12528" spans="45:55" x14ac:dyDescent="0.2">
      <c r="AS12528" s="4" t="s">
        <v>15155</v>
      </c>
      <c r="AT12528" s="4" t="s">
        <v>11255</v>
      </c>
      <c r="AU12528" s="4" t="s">
        <v>456</v>
      </c>
      <c r="AV12528" s="4" t="s">
        <v>827</v>
      </c>
      <c r="AW12528" s="4" t="s">
        <v>724</v>
      </c>
      <c r="AX12528" s="4"/>
      <c r="AY12528" s="4"/>
      <c r="AZ12528" s="4"/>
      <c r="BA12528" s="4"/>
      <c r="BB12528" s="4"/>
      <c r="BC12528" s="4">
        <v>40</v>
      </c>
    </row>
    <row r="12529" spans="45:55" x14ac:dyDescent="0.2">
      <c r="AS12529" s="4" t="s">
        <v>15156</v>
      </c>
      <c r="AT12529" s="4" t="s">
        <v>11257</v>
      </c>
      <c r="AU12529" s="4" t="s">
        <v>456</v>
      </c>
      <c r="AV12529" s="4" t="s">
        <v>827</v>
      </c>
      <c r="AW12529" s="4" t="s">
        <v>724</v>
      </c>
      <c r="AX12529" s="4"/>
      <c r="AY12529" s="4"/>
      <c r="AZ12529" s="4"/>
      <c r="BA12529" s="4"/>
      <c r="BB12529" s="4"/>
      <c r="BC12529" s="4">
        <v>40</v>
      </c>
    </row>
    <row r="12530" spans="45:55" x14ac:dyDescent="0.2">
      <c r="AS12530" s="4" t="s">
        <v>15157</v>
      </c>
      <c r="AT12530" s="4" t="s">
        <v>11259</v>
      </c>
      <c r="AU12530" s="4" t="s">
        <v>456</v>
      </c>
      <c r="AV12530" s="4" t="s">
        <v>827</v>
      </c>
      <c r="AW12530" s="4" t="s">
        <v>724</v>
      </c>
      <c r="AX12530" s="4"/>
      <c r="AY12530" s="4"/>
      <c r="AZ12530" s="4"/>
      <c r="BA12530" s="4"/>
      <c r="BB12530" s="4"/>
      <c r="BC12530" s="4">
        <v>40</v>
      </c>
    </row>
    <row r="12531" spans="45:55" x14ac:dyDescent="0.2">
      <c r="AS12531" s="4" t="s">
        <v>15158</v>
      </c>
      <c r="AT12531" s="4" t="s">
        <v>11261</v>
      </c>
      <c r="AU12531" s="4" t="s">
        <v>456</v>
      </c>
      <c r="AV12531" s="4" t="s">
        <v>827</v>
      </c>
      <c r="AW12531" s="4" t="s">
        <v>724</v>
      </c>
      <c r="AX12531" s="4"/>
      <c r="AY12531" s="4"/>
      <c r="AZ12531" s="4"/>
      <c r="BA12531" s="4"/>
      <c r="BB12531" s="4"/>
      <c r="BC12531" s="4">
        <v>40</v>
      </c>
    </row>
    <row r="12532" spans="45:55" x14ac:dyDescent="0.2">
      <c r="AS12532" s="4" t="s">
        <v>15159</v>
      </c>
      <c r="AT12532" s="4" t="s">
        <v>11263</v>
      </c>
      <c r="AU12532" s="4" t="s">
        <v>456</v>
      </c>
      <c r="AV12532" s="4" t="s">
        <v>827</v>
      </c>
      <c r="AW12532" s="4" t="s">
        <v>724</v>
      </c>
      <c r="AX12532" s="4"/>
      <c r="AY12532" s="4"/>
      <c r="AZ12532" s="4"/>
      <c r="BA12532" s="4"/>
      <c r="BB12532" s="4"/>
      <c r="BC12532" s="4">
        <v>40</v>
      </c>
    </row>
    <row r="12533" spans="45:55" x14ac:dyDescent="0.2">
      <c r="AS12533" s="4" t="s">
        <v>15160</v>
      </c>
      <c r="AT12533" s="4" t="s">
        <v>11265</v>
      </c>
      <c r="AU12533" s="4" t="s">
        <v>456</v>
      </c>
      <c r="AV12533" s="4" t="s">
        <v>827</v>
      </c>
      <c r="AW12533" s="4" t="s">
        <v>724</v>
      </c>
      <c r="AX12533" s="4"/>
      <c r="AY12533" s="4"/>
      <c r="AZ12533" s="4"/>
      <c r="BA12533" s="4"/>
      <c r="BB12533" s="4"/>
      <c r="BC12533" s="4">
        <v>40</v>
      </c>
    </row>
    <row r="12534" spans="45:55" x14ac:dyDescent="0.2">
      <c r="AS12534" s="4" t="s">
        <v>15161</v>
      </c>
      <c r="AT12534" s="4" t="s">
        <v>6508</v>
      </c>
      <c r="AU12534" s="4" t="s">
        <v>456</v>
      </c>
      <c r="AV12534" s="4" t="s">
        <v>827</v>
      </c>
      <c r="AW12534" s="4" t="s">
        <v>724</v>
      </c>
      <c r="AX12534" s="4"/>
      <c r="AY12534" s="4"/>
      <c r="AZ12534" s="4"/>
      <c r="BA12534" s="4"/>
      <c r="BB12534" s="4"/>
      <c r="BC12534" s="4">
        <v>40</v>
      </c>
    </row>
    <row r="12535" spans="45:55" x14ac:dyDescent="0.2">
      <c r="AS12535" s="4" t="s">
        <v>15162</v>
      </c>
      <c r="AT12535" s="4" t="s">
        <v>11267</v>
      </c>
      <c r="AU12535" s="4" t="s">
        <v>456</v>
      </c>
      <c r="AV12535" s="4" t="s">
        <v>827</v>
      </c>
      <c r="AW12535" s="4" t="s">
        <v>724</v>
      </c>
      <c r="AX12535" s="4"/>
      <c r="AY12535" s="4"/>
      <c r="AZ12535" s="4"/>
      <c r="BA12535" s="4"/>
      <c r="BB12535" s="4"/>
      <c r="BC12535" s="4">
        <v>40</v>
      </c>
    </row>
    <row r="12536" spans="45:55" x14ac:dyDescent="0.2">
      <c r="AS12536" s="4" t="s">
        <v>15163</v>
      </c>
      <c r="AT12536" s="4" t="s">
        <v>15164</v>
      </c>
      <c r="AU12536" s="4" t="s">
        <v>456</v>
      </c>
      <c r="AV12536" s="4" t="s">
        <v>827</v>
      </c>
      <c r="AW12536" s="4" t="s">
        <v>724</v>
      </c>
      <c r="AX12536" s="4"/>
      <c r="AY12536" s="4"/>
      <c r="AZ12536" s="4"/>
      <c r="BA12536" s="4"/>
      <c r="BB12536" s="4"/>
      <c r="BC12536" s="4">
        <v>40</v>
      </c>
    </row>
    <row r="12537" spans="45:55" x14ac:dyDescent="0.2">
      <c r="AS12537" s="4" t="s">
        <v>15165</v>
      </c>
      <c r="AT12537" s="4" t="s">
        <v>11269</v>
      </c>
      <c r="AU12537" s="4" t="s">
        <v>456</v>
      </c>
      <c r="AV12537" s="4" t="s">
        <v>827</v>
      </c>
      <c r="AW12537" s="4" t="s">
        <v>724</v>
      </c>
      <c r="AX12537" s="4"/>
      <c r="AY12537" s="4"/>
      <c r="AZ12537" s="4"/>
      <c r="BA12537" s="4"/>
      <c r="BB12537" s="4"/>
      <c r="BC12537" s="4">
        <v>40</v>
      </c>
    </row>
    <row r="12538" spans="45:55" x14ac:dyDescent="0.2">
      <c r="AS12538" s="4" t="s">
        <v>15166</v>
      </c>
      <c r="AT12538" s="4" t="s">
        <v>6517</v>
      </c>
      <c r="AU12538" s="4" t="s">
        <v>456</v>
      </c>
      <c r="AV12538" s="4" t="s">
        <v>827</v>
      </c>
      <c r="AW12538" s="4" t="s">
        <v>724</v>
      </c>
      <c r="AX12538" s="4"/>
      <c r="AY12538" s="4"/>
      <c r="AZ12538" s="4"/>
      <c r="BA12538" s="4"/>
      <c r="BB12538" s="4"/>
      <c r="BC12538" s="4">
        <v>40</v>
      </c>
    </row>
    <row r="12539" spans="45:55" x14ac:dyDescent="0.2">
      <c r="AS12539" s="4" t="s">
        <v>15167</v>
      </c>
      <c r="AT12539" s="4" t="s">
        <v>11271</v>
      </c>
      <c r="AU12539" s="4" t="s">
        <v>456</v>
      </c>
      <c r="AV12539" s="4" t="s">
        <v>827</v>
      </c>
      <c r="AW12539" s="4" t="s">
        <v>724</v>
      </c>
      <c r="AX12539" s="4"/>
      <c r="AY12539" s="4"/>
      <c r="AZ12539" s="4"/>
      <c r="BA12539" s="4"/>
      <c r="BB12539" s="4"/>
      <c r="BC12539" s="4">
        <v>40</v>
      </c>
    </row>
    <row r="12540" spans="45:55" x14ac:dyDescent="0.2">
      <c r="AS12540" s="4" t="s">
        <v>15168</v>
      </c>
      <c r="AT12540" s="4" t="s">
        <v>11273</v>
      </c>
      <c r="AU12540" s="4" t="s">
        <v>456</v>
      </c>
      <c r="AV12540" s="4" t="s">
        <v>827</v>
      </c>
      <c r="AW12540" s="4" t="s">
        <v>724</v>
      </c>
      <c r="AX12540" s="4"/>
      <c r="AY12540" s="4"/>
      <c r="AZ12540" s="4"/>
      <c r="BA12540" s="4"/>
      <c r="BB12540" s="4"/>
      <c r="BC12540" s="4">
        <v>40</v>
      </c>
    </row>
    <row r="12541" spans="45:55" x14ac:dyDescent="0.2">
      <c r="AS12541" s="4" t="s">
        <v>15169</v>
      </c>
      <c r="AT12541" s="4" t="s">
        <v>11275</v>
      </c>
      <c r="AU12541" s="4" t="s">
        <v>456</v>
      </c>
      <c r="AV12541" s="4" t="s">
        <v>827</v>
      </c>
      <c r="AW12541" s="4" t="s">
        <v>724</v>
      </c>
      <c r="AX12541" s="4"/>
      <c r="AY12541" s="4"/>
      <c r="AZ12541" s="4"/>
      <c r="BA12541" s="4"/>
      <c r="BB12541" s="4"/>
      <c r="BC12541" s="4">
        <v>40</v>
      </c>
    </row>
    <row r="12542" spans="45:55" x14ac:dyDescent="0.2">
      <c r="AS12542" s="4" t="s">
        <v>15170</v>
      </c>
      <c r="AT12542" s="4" t="s">
        <v>6519</v>
      </c>
      <c r="AU12542" s="4" t="s">
        <v>456</v>
      </c>
      <c r="AV12542" s="4" t="s">
        <v>827</v>
      </c>
      <c r="AW12542" s="4" t="s">
        <v>724</v>
      </c>
      <c r="AX12542" s="4"/>
      <c r="AY12542" s="4"/>
      <c r="AZ12542" s="4"/>
      <c r="BA12542" s="4"/>
      <c r="BB12542" s="4"/>
      <c r="BC12542" s="4">
        <v>40</v>
      </c>
    </row>
    <row r="12543" spans="45:55" x14ac:dyDescent="0.2">
      <c r="AS12543" s="4" t="s">
        <v>15171</v>
      </c>
      <c r="AT12543" s="4" t="s">
        <v>11277</v>
      </c>
      <c r="AU12543" s="4" t="s">
        <v>456</v>
      </c>
      <c r="AV12543" s="4" t="s">
        <v>827</v>
      </c>
      <c r="AW12543" s="4" t="s">
        <v>724</v>
      </c>
      <c r="AX12543" s="4"/>
      <c r="AY12543" s="4"/>
      <c r="AZ12543" s="4"/>
      <c r="BA12543" s="4"/>
      <c r="BB12543" s="4"/>
      <c r="BC12543" s="4">
        <v>40</v>
      </c>
    </row>
    <row r="12544" spans="45:55" x14ac:dyDescent="0.2">
      <c r="AS12544" s="4" t="s">
        <v>33351</v>
      </c>
      <c r="AT12544" s="4" t="s">
        <v>6526</v>
      </c>
      <c r="AU12544" s="4" t="s">
        <v>456</v>
      </c>
      <c r="AV12544" s="4" t="s">
        <v>827</v>
      </c>
      <c r="AW12544" s="4" t="s">
        <v>724</v>
      </c>
      <c r="AX12544" s="4"/>
      <c r="AY12544" s="4"/>
      <c r="AZ12544" s="4"/>
      <c r="BA12544" s="4"/>
      <c r="BB12544" s="4"/>
      <c r="BC12544" s="4">
        <v>40</v>
      </c>
    </row>
    <row r="12545" spans="45:55" x14ac:dyDescent="0.2">
      <c r="AS12545" s="4" t="s">
        <v>15172</v>
      </c>
      <c r="AT12545" s="4" t="s">
        <v>11280</v>
      </c>
      <c r="AU12545" s="4" t="s">
        <v>456</v>
      </c>
      <c r="AV12545" s="4" t="s">
        <v>827</v>
      </c>
      <c r="AW12545" s="4" t="s">
        <v>724</v>
      </c>
      <c r="AX12545" s="4"/>
      <c r="AY12545" s="4"/>
      <c r="AZ12545" s="4"/>
      <c r="BA12545" s="4"/>
      <c r="BB12545" s="4"/>
      <c r="BC12545" s="4">
        <v>40</v>
      </c>
    </row>
    <row r="12546" spans="45:55" x14ac:dyDescent="0.2">
      <c r="AS12546" s="4" t="s">
        <v>15173</v>
      </c>
      <c r="AT12546" s="4" t="s">
        <v>6530</v>
      </c>
      <c r="AU12546" s="4" t="s">
        <v>456</v>
      </c>
      <c r="AV12546" s="4" t="s">
        <v>827</v>
      </c>
      <c r="AW12546" s="4" t="s">
        <v>724</v>
      </c>
      <c r="AX12546" s="4"/>
      <c r="AY12546" s="4"/>
      <c r="AZ12546" s="4"/>
      <c r="BA12546" s="4"/>
      <c r="BB12546" s="4"/>
      <c r="BC12546" s="4">
        <v>40</v>
      </c>
    </row>
    <row r="12547" spans="45:55" x14ac:dyDescent="0.2">
      <c r="AS12547" s="4" t="s">
        <v>15174</v>
      </c>
      <c r="AT12547" s="4" t="s">
        <v>6532</v>
      </c>
      <c r="AU12547" s="4" t="s">
        <v>456</v>
      </c>
      <c r="AV12547" s="4" t="s">
        <v>827</v>
      </c>
      <c r="AW12547" s="4" t="s">
        <v>724</v>
      </c>
      <c r="AX12547" s="4"/>
      <c r="AY12547" s="4"/>
      <c r="AZ12547" s="4"/>
      <c r="BA12547" s="4"/>
      <c r="BB12547" s="4"/>
      <c r="BC12547" s="4">
        <v>40</v>
      </c>
    </row>
    <row r="12548" spans="45:55" x14ac:dyDescent="0.2">
      <c r="AS12548" s="4" t="s">
        <v>15175</v>
      </c>
      <c r="AT12548" s="4" t="s">
        <v>11282</v>
      </c>
      <c r="AU12548" s="4" t="s">
        <v>456</v>
      </c>
      <c r="AV12548" s="4" t="s">
        <v>827</v>
      </c>
      <c r="AW12548" s="4" t="s">
        <v>724</v>
      </c>
      <c r="AX12548" s="4"/>
      <c r="AY12548" s="4"/>
      <c r="AZ12548" s="4"/>
      <c r="BA12548" s="4"/>
      <c r="BB12548" s="4"/>
      <c r="BC12548" s="4">
        <v>40</v>
      </c>
    </row>
    <row r="12549" spans="45:55" x14ac:dyDescent="0.2">
      <c r="AS12549" s="4" t="s">
        <v>15176</v>
      </c>
      <c r="AT12549" s="4" t="s">
        <v>15177</v>
      </c>
      <c r="AU12549" s="4" t="s">
        <v>456</v>
      </c>
      <c r="AV12549" s="4" t="s">
        <v>827</v>
      </c>
      <c r="AW12549" s="4" t="s">
        <v>724</v>
      </c>
      <c r="AX12549" s="4"/>
      <c r="AY12549" s="4"/>
      <c r="AZ12549" s="4"/>
      <c r="BA12549" s="4"/>
      <c r="BB12549" s="4"/>
      <c r="BC12549" s="4">
        <v>40</v>
      </c>
    </row>
    <row r="12550" spans="45:55" x14ac:dyDescent="0.2">
      <c r="AS12550" s="4" t="s">
        <v>15178</v>
      </c>
      <c r="AT12550" s="4" t="s">
        <v>6544</v>
      </c>
      <c r="AU12550" s="4" t="s">
        <v>456</v>
      </c>
      <c r="AV12550" s="4" t="s">
        <v>827</v>
      </c>
      <c r="AW12550" s="4" t="s">
        <v>724</v>
      </c>
      <c r="AX12550" s="4"/>
      <c r="AY12550" s="4"/>
      <c r="AZ12550" s="4"/>
      <c r="BA12550" s="4"/>
      <c r="BB12550" s="4"/>
      <c r="BC12550" s="4">
        <v>40</v>
      </c>
    </row>
    <row r="12551" spans="45:55" x14ac:dyDescent="0.2">
      <c r="AS12551" s="4" t="s">
        <v>15179</v>
      </c>
      <c r="AT12551" s="4" t="s">
        <v>11284</v>
      </c>
      <c r="AU12551" s="4" t="s">
        <v>456</v>
      </c>
      <c r="AV12551" s="4" t="s">
        <v>827</v>
      </c>
      <c r="AW12551" s="4" t="s">
        <v>724</v>
      </c>
      <c r="AX12551" s="4"/>
      <c r="AY12551" s="4"/>
      <c r="AZ12551" s="4"/>
      <c r="BA12551" s="4"/>
      <c r="BB12551" s="4"/>
      <c r="BC12551" s="4">
        <v>40</v>
      </c>
    </row>
    <row r="12552" spans="45:55" x14ac:dyDescent="0.2">
      <c r="AS12552" s="4" t="s">
        <v>15180</v>
      </c>
      <c r="AT12552" s="4" t="s">
        <v>11286</v>
      </c>
      <c r="AU12552" s="4" t="s">
        <v>456</v>
      </c>
      <c r="AV12552" s="4" t="s">
        <v>827</v>
      </c>
      <c r="AW12552" s="4" t="s">
        <v>724</v>
      </c>
      <c r="AX12552" s="4"/>
      <c r="AY12552" s="4"/>
      <c r="AZ12552" s="4"/>
      <c r="BA12552" s="4"/>
      <c r="BB12552" s="4"/>
      <c r="BC12552" s="4">
        <v>40</v>
      </c>
    </row>
    <row r="12553" spans="45:55" x14ac:dyDescent="0.2">
      <c r="AS12553" s="4" t="s">
        <v>15181</v>
      </c>
      <c r="AT12553" s="4" t="s">
        <v>11288</v>
      </c>
      <c r="AU12553" s="4" t="s">
        <v>456</v>
      </c>
      <c r="AV12553" s="4" t="s">
        <v>827</v>
      </c>
      <c r="AW12553" s="4" t="s">
        <v>724</v>
      </c>
      <c r="AX12553" s="4"/>
      <c r="AY12553" s="4"/>
      <c r="AZ12553" s="4"/>
      <c r="BA12553" s="4"/>
      <c r="BB12553" s="4"/>
      <c r="BC12553" s="4">
        <v>40</v>
      </c>
    </row>
    <row r="12554" spans="45:55" x14ac:dyDescent="0.2">
      <c r="AS12554" s="4" t="s">
        <v>15182</v>
      </c>
      <c r="AT12554" s="4" t="s">
        <v>6551</v>
      </c>
      <c r="AU12554" s="4" t="s">
        <v>456</v>
      </c>
      <c r="AV12554" s="4" t="s">
        <v>827</v>
      </c>
      <c r="AW12554" s="4" t="s">
        <v>724</v>
      </c>
      <c r="AX12554" s="4"/>
      <c r="AY12554" s="4"/>
      <c r="AZ12554" s="4"/>
      <c r="BA12554" s="4"/>
      <c r="BB12554" s="4"/>
      <c r="BC12554" s="4">
        <v>40</v>
      </c>
    </row>
    <row r="12555" spans="45:55" x14ac:dyDescent="0.2">
      <c r="AS12555" s="4" t="s">
        <v>15183</v>
      </c>
      <c r="AT12555" s="4" t="s">
        <v>11290</v>
      </c>
      <c r="AU12555" s="4" t="s">
        <v>456</v>
      </c>
      <c r="AV12555" s="4" t="s">
        <v>827</v>
      </c>
      <c r="AW12555" s="4" t="s">
        <v>724</v>
      </c>
      <c r="AX12555" s="4"/>
      <c r="AY12555" s="4"/>
      <c r="AZ12555" s="4"/>
      <c r="BA12555" s="4"/>
      <c r="BB12555" s="4"/>
      <c r="BC12555" s="4">
        <v>40</v>
      </c>
    </row>
    <row r="12556" spans="45:55" x14ac:dyDescent="0.2">
      <c r="AS12556" s="4" t="s">
        <v>15184</v>
      </c>
      <c r="AT12556" s="4" t="s">
        <v>11292</v>
      </c>
      <c r="AU12556" s="4" t="s">
        <v>456</v>
      </c>
      <c r="AV12556" s="4" t="s">
        <v>827</v>
      </c>
      <c r="AW12556" s="4" t="s">
        <v>724</v>
      </c>
      <c r="AX12556" s="4"/>
      <c r="AY12556" s="4"/>
      <c r="AZ12556" s="4"/>
      <c r="BA12556" s="4"/>
      <c r="BB12556" s="4"/>
      <c r="BC12556" s="4">
        <v>40</v>
      </c>
    </row>
    <row r="12557" spans="45:55" x14ac:dyDescent="0.2">
      <c r="AS12557" s="4" t="s">
        <v>15185</v>
      </c>
      <c r="AT12557" s="4" t="s">
        <v>11294</v>
      </c>
      <c r="AU12557" s="4" t="s">
        <v>456</v>
      </c>
      <c r="AV12557" s="4" t="s">
        <v>827</v>
      </c>
      <c r="AW12557" s="4" t="s">
        <v>724</v>
      </c>
      <c r="AX12557" s="4"/>
      <c r="AY12557" s="4"/>
      <c r="AZ12557" s="4"/>
      <c r="BA12557" s="4"/>
      <c r="BB12557" s="4"/>
      <c r="BC12557" s="4">
        <v>40</v>
      </c>
    </row>
    <row r="12558" spans="45:55" x14ac:dyDescent="0.2">
      <c r="AS12558" s="4" t="s">
        <v>15186</v>
      </c>
      <c r="AT12558" s="4" t="s">
        <v>6557</v>
      </c>
      <c r="AU12558" s="4" t="s">
        <v>456</v>
      </c>
      <c r="AV12558" s="4" t="s">
        <v>827</v>
      </c>
      <c r="AW12558" s="4" t="s">
        <v>724</v>
      </c>
      <c r="AX12558" s="4"/>
      <c r="AY12558" s="4"/>
      <c r="AZ12558" s="4"/>
      <c r="BA12558" s="4"/>
      <c r="BB12558" s="4"/>
      <c r="BC12558" s="4">
        <v>40</v>
      </c>
    </row>
    <row r="12559" spans="45:55" x14ac:dyDescent="0.2">
      <c r="AS12559" s="4" t="s">
        <v>15187</v>
      </c>
      <c r="AT12559" s="4" t="s">
        <v>11296</v>
      </c>
      <c r="AU12559" s="4" t="s">
        <v>456</v>
      </c>
      <c r="AV12559" s="4" t="s">
        <v>827</v>
      </c>
      <c r="AW12559" s="4" t="s">
        <v>724</v>
      </c>
      <c r="AX12559" s="4"/>
      <c r="AY12559" s="4"/>
      <c r="AZ12559" s="4"/>
      <c r="BA12559" s="4"/>
      <c r="BB12559" s="4"/>
      <c r="BC12559" s="4">
        <v>40</v>
      </c>
    </row>
    <row r="12560" spans="45:55" x14ac:dyDescent="0.2">
      <c r="AS12560" s="4" t="s">
        <v>15188</v>
      </c>
      <c r="AT12560" s="4" t="s">
        <v>6561</v>
      </c>
      <c r="AU12560" s="4" t="s">
        <v>456</v>
      </c>
      <c r="AV12560" s="4" t="s">
        <v>827</v>
      </c>
      <c r="AW12560" s="4" t="s">
        <v>724</v>
      </c>
      <c r="AX12560" s="4"/>
      <c r="AY12560" s="4"/>
      <c r="AZ12560" s="4"/>
      <c r="BA12560" s="4"/>
      <c r="BB12560" s="4"/>
      <c r="BC12560" s="4">
        <v>40</v>
      </c>
    </row>
    <row r="12561" spans="45:55" x14ac:dyDescent="0.2">
      <c r="AS12561" s="4" t="s">
        <v>15189</v>
      </c>
      <c r="AT12561" s="4" t="s">
        <v>11298</v>
      </c>
      <c r="AU12561" s="4" t="s">
        <v>456</v>
      </c>
      <c r="AV12561" s="4" t="s">
        <v>827</v>
      </c>
      <c r="AW12561" s="4" t="s">
        <v>724</v>
      </c>
      <c r="AX12561" s="4"/>
      <c r="AY12561" s="4"/>
      <c r="AZ12561" s="4"/>
      <c r="BA12561" s="4"/>
      <c r="BB12561" s="4"/>
      <c r="BC12561" s="4">
        <v>40</v>
      </c>
    </row>
    <row r="12562" spans="45:55" x14ac:dyDescent="0.2">
      <c r="AS12562" s="4" t="s">
        <v>15190</v>
      </c>
      <c r="AT12562" s="4" t="s">
        <v>11300</v>
      </c>
      <c r="AU12562" s="4" t="s">
        <v>456</v>
      </c>
      <c r="AV12562" s="4" t="s">
        <v>827</v>
      </c>
      <c r="AW12562" s="4" t="s">
        <v>724</v>
      </c>
      <c r="AX12562" s="4"/>
      <c r="AY12562" s="4"/>
      <c r="AZ12562" s="4"/>
      <c r="BA12562" s="4"/>
      <c r="BB12562" s="4"/>
      <c r="BC12562" s="4">
        <v>40</v>
      </c>
    </row>
    <row r="12563" spans="45:55" x14ac:dyDescent="0.2">
      <c r="AS12563" s="4" t="s">
        <v>33352</v>
      </c>
      <c r="AT12563" s="4" t="s">
        <v>33353</v>
      </c>
      <c r="AU12563" s="4" t="s">
        <v>456</v>
      </c>
      <c r="AV12563" s="4" t="s">
        <v>827</v>
      </c>
      <c r="AW12563" s="4" t="s">
        <v>724</v>
      </c>
      <c r="AX12563" s="4"/>
      <c r="AY12563" s="4"/>
      <c r="AZ12563" s="4"/>
      <c r="BA12563" s="4"/>
      <c r="BB12563" s="4"/>
      <c r="BC12563" s="4">
        <v>40</v>
      </c>
    </row>
    <row r="12564" spans="45:55" x14ac:dyDescent="0.2">
      <c r="AS12564" s="4" t="s">
        <v>15191</v>
      </c>
      <c r="AT12564" s="4" t="s">
        <v>15192</v>
      </c>
      <c r="AU12564" s="4" t="s">
        <v>456</v>
      </c>
      <c r="AV12564" s="4" t="s">
        <v>827</v>
      </c>
      <c r="AW12564" s="4" t="s">
        <v>724</v>
      </c>
      <c r="AX12564" s="4"/>
      <c r="AY12564" s="4"/>
      <c r="AZ12564" s="4"/>
      <c r="BA12564" s="4"/>
      <c r="BB12564" s="4"/>
      <c r="BC12564" s="4">
        <v>40</v>
      </c>
    </row>
    <row r="12565" spans="45:55" x14ac:dyDescent="0.2">
      <c r="AS12565" s="4" t="s">
        <v>15193</v>
      </c>
      <c r="AT12565" s="4" t="s">
        <v>11304</v>
      </c>
      <c r="AU12565" s="4" t="s">
        <v>456</v>
      </c>
      <c r="AV12565" s="4" t="s">
        <v>827</v>
      </c>
      <c r="AW12565" s="4" t="s">
        <v>724</v>
      </c>
      <c r="AX12565" s="4"/>
      <c r="AY12565" s="4"/>
      <c r="AZ12565" s="4"/>
      <c r="BA12565" s="4"/>
      <c r="BB12565" s="4"/>
      <c r="BC12565" s="4">
        <v>40</v>
      </c>
    </row>
    <row r="12566" spans="45:55" x14ac:dyDescent="0.2">
      <c r="AS12566" s="4" t="s">
        <v>15194</v>
      </c>
      <c r="AT12566" s="4" t="s">
        <v>11306</v>
      </c>
      <c r="AU12566" s="4" t="s">
        <v>456</v>
      </c>
      <c r="AV12566" s="4" t="s">
        <v>827</v>
      </c>
      <c r="AW12566" s="4" t="s">
        <v>724</v>
      </c>
      <c r="AX12566" s="4"/>
      <c r="AY12566" s="4"/>
      <c r="AZ12566" s="4"/>
      <c r="BA12566" s="4"/>
      <c r="BB12566" s="4"/>
      <c r="BC12566" s="4">
        <v>40</v>
      </c>
    </row>
    <row r="12567" spans="45:55" x14ac:dyDescent="0.2">
      <c r="AS12567" s="4" t="s">
        <v>15195</v>
      </c>
      <c r="AT12567" s="4" t="s">
        <v>11308</v>
      </c>
      <c r="AU12567" s="4" t="s">
        <v>456</v>
      </c>
      <c r="AV12567" s="4" t="s">
        <v>827</v>
      </c>
      <c r="AW12567" s="4" t="s">
        <v>724</v>
      </c>
      <c r="AX12567" s="4"/>
      <c r="AY12567" s="4"/>
      <c r="AZ12567" s="4"/>
      <c r="BA12567" s="4"/>
      <c r="BB12567" s="4"/>
      <c r="BC12567" s="4">
        <v>40</v>
      </c>
    </row>
    <row r="12568" spans="45:55" x14ac:dyDescent="0.2">
      <c r="AS12568" s="4" t="s">
        <v>33995</v>
      </c>
      <c r="AT12568" s="4" t="s">
        <v>20868</v>
      </c>
      <c r="AU12568" s="4" t="s">
        <v>456</v>
      </c>
      <c r="AV12568" s="4" t="s">
        <v>827</v>
      </c>
      <c r="AW12568" s="4" t="s">
        <v>724</v>
      </c>
      <c r="AX12568" s="4"/>
      <c r="AY12568" s="4"/>
      <c r="AZ12568" s="4"/>
      <c r="BA12568" s="4"/>
      <c r="BB12568" s="4"/>
      <c r="BC12568" s="4">
        <v>40</v>
      </c>
    </row>
    <row r="12569" spans="45:55" x14ac:dyDescent="0.2">
      <c r="AS12569" s="4" t="s">
        <v>15196</v>
      </c>
      <c r="AT12569" s="4" t="s">
        <v>11311</v>
      </c>
      <c r="AU12569" s="4" t="s">
        <v>456</v>
      </c>
      <c r="AV12569" s="4" t="s">
        <v>827</v>
      </c>
      <c r="AW12569" s="4" t="s">
        <v>724</v>
      </c>
      <c r="AX12569" s="4"/>
      <c r="AY12569" s="4"/>
      <c r="AZ12569" s="4"/>
      <c r="BA12569" s="4"/>
      <c r="BB12569" s="4"/>
      <c r="BC12569" s="4">
        <v>40</v>
      </c>
    </row>
    <row r="12570" spans="45:55" x14ac:dyDescent="0.2">
      <c r="AS12570" s="4" t="s">
        <v>15197</v>
      </c>
      <c r="AT12570" s="4" t="s">
        <v>11313</v>
      </c>
      <c r="AU12570" s="4" t="s">
        <v>456</v>
      </c>
      <c r="AV12570" s="4" t="s">
        <v>827</v>
      </c>
      <c r="AW12570" s="4" t="s">
        <v>724</v>
      </c>
      <c r="AX12570" s="4"/>
      <c r="AY12570" s="4"/>
      <c r="AZ12570" s="4"/>
      <c r="BA12570" s="4"/>
      <c r="BB12570" s="4"/>
      <c r="BC12570" s="4">
        <v>40</v>
      </c>
    </row>
    <row r="12571" spans="45:55" x14ac:dyDescent="0.2">
      <c r="AS12571" s="4" t="s">
        <v>33996</v>
      </c>
      <c r="AT12571" s="4" t="s">
        <v>20874</v>
      </c>
      <c r="AU12571" s="4" t="s">
        <v>456</v>
      </c>
      <c r="AV12571" s="4" t="s">
        <v>827</v>
      </c>
      <c r="AW12571" s="4" t="s">
        <v>724</v>
      </c>
      <c r="AX12571" s="4"/>
      <c r="AY12571" s="4"/>
      <c r="AZ12571" s="4"/>
      <c r="BA12571" s="4"/>
      <c r="BB12571" s="4"/>
      <c r="BC12571" s="4">
        <v>40</v>
      </c>
    </row>
    <row r="12572" spans="45:55" x14ac:dyDescent="0.2">
      <c r="AS12572" s="4" t="s">
        <v>33997</v>
      </c>
      <c r="AT12572" s="4" t="s">
        <v>20876</v>
      </c>
      <c r="AU12572" s="4" t="s">
        <v>456</v>
      </c>
      <c r="AV12572" s="4" t="s">
        <v>827</v>
      </c>
      <c r="AW12572" s="4" t="s">
        <v>724</v>
      </c>
      <c r="AX12572" s="4"/>
      <c r="AY12572" s="4"/>
      <c r="AZ12572" s="4"/>
      <c r="BA12572" s="4"/>
      <c r="BB12572" s="4"/>
      <c r="BC12572" s="4">
        <v>40</v>
      </c>
    </row>
    <row r="12573" spans="45:55" x14ac:dyDescent="0.2">
      <c r="AS12573" s="4" t="s">
        <v>33354</v>
      </c>
      <c r="AT12573" s="4" t="s">
        <v>10605</v>
      </c>
      <c r="AU12573" s="4" t="s">
        <v>456</v>
      </c>
      <c r="AV12573" s="4" t="s">
        <v>827</v>
      </c>
      <c r="AW12573" s="4" t="s">
        <v>724</v>
      </c>
      <c r="AX12573" s="4"/>
      <c r="AY12573" s="4"/>
      <c r="AZ12573" s="4"/>
      <c r="BA12573" s="4"/>
      <c r="BB12573" s="4"/>
      <c r="BC12573" s="4">
        <v>40</v>
      </c>
    </row>
    <row r="12574" spans="45:55" x14ac:dyDescent="0.2">
      <c r="AS12574" s="4" t="s">
        <v>33355</v>
      </c>
      <c r="AT12574" s="4" t="s">
        <v>10606</v>
      </c>
      <c r="AU12574" s="4" t="s">
        <v>456</v>
      </c>
      <c r="AV12574" s="4" t="s">
        <v>827</v>
      </c>
      <c r="AW12574" s="4" t="s">
        <v>724</v>
      </c>
      <c r="AX12574" s="4"/>
      <c r="AY12574" s="4"/>
      <c r="AZ12574" s="4"/>
      <c r="BA12574" s="4"/>
      <c r="BB12574" s="4"/>
      <c r="BC12574" s="4">
        <v>40</v>
      </c>
    </row>
    <row r="12575" spans="45:55" x14ac:dyDescent="0.2">
      <c r="AS12575" s="4" t="s">
        <v>33998</v>
      </c>
      <c r="AT12575" s="4" t="s">
        <v>6591</v>
      </c>
      <c r="AU12575" s="4" t="s">
        <v>456</v>
      </c>
      <c r="AV12575" s="4" t="s">
        <v>827</v>
      </c>
      <c r="AW12575" s="4" t="s">
        <v>724</v>
      </c>
      <c r="AX12575" s="4"/>
      <c r="AY12575" s="4"/>
      <c r="AZ12575" s="4"/>
      <c r="BA12575" s="4"/>
      <c r="BB12575" s="4"/>
      <c r="BC12575" s="4">
        <v>40</v>
      </c>
    </row>
    <row r="12576" spans="45:55" x14ac:dyDescent="0.2">
      <c r="AS12576" s="4" t="s">
        <v>33999</v>
      </c>
      <c r="AT12576" s="4" t="s">
        <v>20878</v>
      </c>
      <c r="AU12576" s="4" t="s">
        <v>456</v>
      </c>
      <c r="AV12576" s="4" t="s">
        <v>827</v>
      </c>
      <c r="AW12576" s="4" t="s">
        <v>724</v>
      </c>
      <c r="AX12576" s="4"/>
      <c r="AY12576" s="4"/>
      <c r="AZ12576" s="4"/>
      <c r="BA12576" s="4"/>
      <c r="BB12576" s="4"/>
      <c r="BC12576" s="4">
        <v>40</v>
      </c>
    </row>
    <row r="12577" spans="45:55" x14ac:dyDescent="0.2">
      <c r="AS12577" s="4" t="s">
        <v>34000</v>
      </c>
      <c r="AT12577" s="4" t="s">
        <v>20880</v>
      </c>
      <c r="AU12577" s="4" t="s">
        <v>456</v>
      </c>
      <c r="AV12577" s="4" t="s">
        <v>827</v>
      </c>
      <c r="AW12577" s="4" t="s">
        <v>724</v>
      </c>
      <c r="AX12577" s="4"/>
      <c r="AY12577" s="4"/>
      <c r="AZ12577" s="4"/>
      <c r="BA12577" s="4"/>
      <c r="BB12577" s="4"/>
      <c r="BC12577" s="4">
        <v>40</v>
      </c>
    </row>
    <row r="12578" spans="45:55" x14ac:dyDescent="0.2">
      <c r="AS12578" s="4" t="s">
        <v>34001</v>
      </c>
      <c r="AT12578" s="4" t="s">
        <v>20882</v>
      </c>
      <c r="AU12578" s="4" t="s">
        <v>456</v>
      </c>
      <c r="AV12578" s="4" t="s">
        <v>827</v>
      </c>
      <c r="AW12578" s="4" t="s">
        <v>724</v>
      </c>
      <c r="AX12578" s="4"/>
      <c r="AY12578" s="4"/>
      <c r="AZ12578" s="4"/>
      <c r="BA12578" s="4"/>
      <c r="BB12578" s="4"/>
      <c r="BC12578" s="4">
        <v>40</v>
      </c>
    </row>
    <row r="12579" spans="45:55" x14ac:dyDescent="0.2">
      <c r="AS12579" s="4" t="s">
        <v>34002</v>
      </c>
      <c r="AT12579" s="4" t="s">
        <v>20884</v>
      </c>
      <c r="AU12579" s="4" t="s">
        <v>456</v>
      </c>
      <c r="AV12579" s="4" t="s">
        <v>827</v>
      </c>
      <c r="AW12579" s="4" t="s">
        <v>724</v>
      </c>
      <c r="AX12579" s="4"/>
      <c r="AY12579" s="4"/>
      <c r="AZ12579" s="4"/>
      <c r="BA12579" s="4"/>
      <c r="BB12579" s="4"/>
      <c r="BC12579" s="4">
        <v>40</v>
      </c>
    </row>
    <row r="12580" spans="45:55" x14ac:dyDescent="0.2">
      <c r="AS12580" s="4" t="s">
        <v>15198</v>
      </c>
      <c r="AT12580" s="4" t="s">
        <v>11315</v>
      </c>
      <c r="AU12580" s="4" t="s">
        <v>456</v>
      </c>
      <c r="AV12580" s="4" t="s">
        <v>827</v>
      </c>
      <c r="AW12580" s="4" t="s">
        <v>724</v>
      </c>
      <c r="AX12580" s="4"/>
      <c r="AY12580" s="4"/>
      <c r="AZ12580" s="4"/>
      <c r="BA12580" s="4"/>
      <c r="BB12580" s="4"/>
      <c r="BC12580" s="4">
        <v>40</v>
      </c>
    </row>
    <row r="12581" spans="45:55" x14ac:dyDescent="0.2">
      <c r="AS12581" s="4" t="s">
        <v>34003</v>
      </c>
      <c r="AT12581" s="4" t="s">
        <v>20886</v>
      </c>
      <c r="AU12581" s="4" t="s">
        <v>456</v>
      </c>
      <c r="AV12581" s="4" t="s">
        <v>827</v>
      </c>
      <c r="AW12581" s="4" t="s">
        <v>724</v>
      </c>
      <c r="AX12581" s="4"/>
      <c r="AY12581" s="4"/>
      <c r="AZ12581" s="4"/>
      <c r="BA12581" s="4"/>
      <c r="BB12581" s="4"/>
      <c r="BC12581" s="4">
        <v>40</v>
      </c>
    </row>
    <row r="12582" spans="45:55" x14ac:dyDescent="0.2">
      <c r="AS12582" s="4" t="s">
        <v>34004</v>
      </c>
      <c r="AT12582" s="4" t="s">
        <v>34005</v>
      </c>
      <c r="AU12582" s="4" t="s">
        <v>456</v>
      </c>
      <c r="AV12582" s="4" t="s">
        <v>827</v>
      </c>
      <c r="AW12582" s="4" t="s">
        <v>724</v>
      </c>
      <c r="AX12582" s="4"/>
      <c r="AY12582" s="4"/>
      <c r="AZ12582" s="4"/>
      <c r="BA12582" s="4"/>
      <c r="BB12582" s="4"/>
      <c r="BC12582" s="4">
        <v>40</v>
      </c>
    </row>
    <row r="12583" spans="45:55" x14ac:dyDescent="0.2">
      <c r="AS12583" s="4" t="s">
        <v>16596</v>
      </c>
      <c r="AT12583" s="4" t="s">
        <v>16597</v>
      </c>
      <c r="AU12583" s="4" t="s">
        <v>456</v>
      </c>
      <c r="AV12583" s="4" t="s">
        <v>832</v>
      </c>
      <c r="AW12583" s="4" t="s">
        <v>724</v>
      </c>
      <c r="AX12583" s="4"/>
      <c r="AY12583" s="4"/>
      <c r="AZ12583" s="4"/>
      <c r="BA12583" s="4"/>
      <c r="BB12583" s="4"/>
      <c r="BC12583" s="4">
        <v>40</v>
      </c>
    </row>
    <row r="12584" spans="45:55" x14ac:dyDescent="0.2">
      <c r="AS12584" s="4" t="s">
        <v>16598</v>
      </c>
      <c r="AT12584" s="4" t="s">
        <v>16599</v>
      </c>
      <c r="AU12584" s="4" t="s">
        <v>456</v>
      </c>
      <c r="AV12584" s="4" t="s">
        <v>832</v>
      </c>
      <c r="AW12584" s="4" t="s">
        <v>724</v>
      </c>
      <c r="AX12584" s="4"/>
      <c r="AY12584" s="4"/>
      <c r="AZ12584" s="4"/>
      <c r="BA12584" s="4"/>
      <c r="BB12584" s="4"/>
      <c r="BC12584" s="4">
        <v>40</v>
      </c>
    </row>
    <row r="12585" spans="45:55" x14ac:dyDescent="0.2">
      <c r="AS12585" s="4" t="s">
        <v>16600</v>
      </c>
      <c r="AT12585" s="4" t="s">
        <v>16601</v>
      </c>
      <c r="AU12585" s="4" t="s">
        <v>456</v>
      </c>
      <c r="AV12585" s="4" t="s">
        <v>832</v>
      </c>
      <c r="AW12585" s="4" t="s">
        <v>724</v>
      </c>
      <c r="AX12585" s="4"/>
      <c r="AY12585" s="4"/>
      <c r="AZ12585" s="4"/>
      <c r="BA12585" s="4"/>
      <c r="BB12585" s="4"/>
      <c r="BC12585" s="4">
        <v>40</v>
      </c>
    </row>
    <row r="12586" spans="45:55" x14ac:dyDescent="0.2">
      <c r="AS12586" s="4" t="s">
        <v>16602</v>
      </c>
      <c r="AT12586" s="4" t="s">
        <v>16603</v>
      </c>
      <c r="AU12586" s="4" t="s">
        <v>456</v>
      </c>
      <c r="AV12586" s="4" t="s">
        <v>832</v>
      </c>
      <c r="AW12586" s="4" t="s">
        <v>724</v>
      </c>
      <c r="AX12586" s="4"/>
      <c r="AY12586" s="4"/>
      <c r="AZ12586" s="4"/>
      <c r="BA12586" s="4"/>
      <c r="BB12586" s="4"/>
      <c r="BC12586" s="4">
        <v>40</v>
      </c>
    </row>
    <row r="12587" spans="45:55" x14ac:dyDescent="0.2">
      <c r="AS12587" s="4" t="s">
        <v>16604</v>
      </c>
      <c r="AT12587" s="4" t="s">
        <v>16605</v>
      </c>
      <c r="AU12587" s="4" t="s">
        <v>456</v>
      </c>
      <c r="AV12587" s="4" t="s">
        <v>832</v>
      </c>
      <c r="AW12587" s="4" t="s">
        <v>724</v>
      </c>
      <c r="AX12587" s="4"/>
      <c r="AY12587" s="4"/>
      <c r="AZ12587" s="4"/>
      <c r="BA12587" s="4"/>
      <c r="BB12587" s="4"/>
      <c r="BC12587" s="4">
        <v>40</v>
      </c>
    </row>
    <row r="12588" spans="45:55" x14ac:dyDescent="0.2">
      <c r="AS12588" s="4" t="s">
        <v>16606</v>
      </c>
      <c r="AT12588" s="4" t="s">
        <v>16607</v>
      </c>
      <c r="AU12588" s="4" t="s">
        <v>456</v>
      </c>
      <c r="AV12588" s="4" t="s">
        <v>832</v>
      </c>
      <c r="AW12588" s="4" t="s">
        <v>724</v>
      </c>
      <c r="AX12588" s="4"/>
      <c r="AY12588" s="4"/>
      <c r="AZ12588" s="4"/>
      <c r="BA12588" s="4"/>
      <c r="BB12588" s="4"/>
      <c r="BC12588" s="4">
        <v>40</v>
      </c>
    </row>
    <row r="12589" spans="45:55" x14ac:dyDescent="0.2">
      <c r="AS12589" s="4" t="s">
        <v>16608</v>
      </c>
      <c r="AT12589" s="4" t="s">
        <v>16609</v>
      </c>
      <c r="AU12589" s="4" t="s">
        <v>456</v>
      </c>
      <c r="AV12589" s="4" t="s">
        <v>832</v>
      </c>
      <c r="AW12589" s="4" t="s">
        <v>724</v>
      </c>
      <c r="AX12589" s="4"/>
      <c r="AY12589" s="4"/>
      <c r="AZ12589" s="4"/>
      <c r="BA12589" s="4"/>
      <c r="BB12589" s="4"/>
      <c r="BC12589" s="4">
        <v>40</v>
      </c>
    </row>
    <row r="12590" spans="45:55" x14ac:dyDescent="0.2">
      <c r="AS12590" s="4" t="s">
        <v>16610</v>
      </c>
      <c r="AT12590" s="4" t="s">
        <v>16611</v>
      </c>
      <c r="AU12590" s="4" t="s">
        <v>456</v>
      </c>
      <c r="AV12590" s="4" t="s">
        <v>832</v>
      </c>
      <c r="AW12590" s="4" t="s">
        <v>724</v>
      </c>
      <c r="AX12590" s="4"/>
      <c r="AY12590" s="4"/>
      <c r="AZ12590" s="4"/>
      <c r="BA12590" s="4"/>
      <c r="BB12590" s="4"/>
      <c r="BC12590" s="4">
        <v>40</v>
      </c>
    </row>
    <row r="12591" spans="45:55" x14ac:dyDescent="0.2">
      <c r="AS12591" s="4" t="s">
        <v>16612</v>
      </c>
      <c r="AT12591" s="4" t="s">
        <v>16613</v>
      </c>
      <c r="AU12591" s="4" t="s">
        <v>456</v>
      </c>
      <c r="AV12591" s="4" t="s">
        <v>832</v>
      </c>
      <c r="AW12591" s="4" t="s">
        <v>724</v>
      </c>
      <c r="AX12591" s="4"/>
      <c r="AY12591" s="4"/>
      <c r="AZ12591" s="4"/>
      <c r="BA12591" s="4"/>
      <c r="BB12591" s="4"/>
      <c r="BC12591" s="4">
        <v>40</v>
      </c>
    </row>
    <row r="12592" spans="45:55" x14ac:dyDescent="0.2">
      <c r="AS12592" s="4" t="s">
        <v>16614</v>
      </c>
      <c r="AT12592" s="4" t="s">
        <v>16615</v>
      </c>
      <c r="AU12592" s="4" t="s">
        <v>456</v>
      </c>
      <c r="AV12592" s="4" t="s">
        <v>832</v>
      </c>
      <c r="AW12592" s="4" t="s">
        <v>724</v>
      </c>
      <c r="AX12592" s="4"/>
      <c r="AY12592" s="4"/>
      <c r="AZ12592" s="4"/>
      <c r="BA12592" s="4"/>
      <c r="BB12592" s="4"/>
      <c r="BC12592" s="4">
        <v>40</v>
      </c>
    </row>
    <row r="12593" spans="45:55" x14ac:dyDescent="0.2">
      <c r="AS12593" s="4" t="s">
        <v>16616</v>
      </c>
      <c r="AT12593" s="4" t="s">
        <v>16617</v>
      </c>
      <c r="AU12593" s="4" t="s">
        <v>456</v>
      </c>
      <c r="AV12593" s="4" t="s">
        <v>832</v>
      </c>
      <c r="AW12593" s="4" t="s">
        <v>724</v>
      </c>
      <c r="AX12593" s="4"/>
      <c r="AY12593" s="4"/>
      <c r="AZ12593" s="4"/>
      <c r="BA12593" s="4"/>
      <c r="BB12593" s="4"/>
      <c r="BC12593" s="4">
        <v>40</v>
      </c>
    </row>
    <row r="12594" spans="45:55" x14ac:dyDescent="0.2">
      <c r="AS12594" s="4" t="s">
        <v>16618</v>
      </c>
      <c r="AT12594" s="4" t="s">
        <v>16619</v>
      </c>
      <c r="AU12594" s="4" t="s">
        <v>456</v>
      </c>
      <c r="AV12594" s="4" t="s">
        <v>832</v>
      </c>
      <c r="AW12594" s="4" t="s">
        <v>724</v>
      </c>
      <c r="AX12594" s="4"/>
      <c r="AY12594" s="4"/>
      <c r="AZ12594" s="4"/>
      <c r="BA12594" s="4"/>
      <c r="BB12594" s="4"/>
      <c r="BC12594" s="4">
        <v>40</v>
      </c>
    </row>
    <row r="12595" spans="45:55" x14ac:dyDescent="0.2">
      <c r="AS12595" s="4" t="s">
        <v>16620</v>
      </c>
      <c r="AT12595" s="4" t="s">
        <v>16621</v>
      </c>
      <c r="AU12595" s="4" t="s">
        <v>456</v>
      </c>
      <c r="AV12595" s="4" t="s">
        <v>832</v>
      </c>
      <c r="AW12595" s="4" t="s">
        <v>724</v>
      </c>
      <c r="AX12595" s="4"/>
      <c r="AY12595" s="4"/>
      <c r="AZ12595" s="4"/>
      <c r="BA12595" s="4"/>
      <c r="BB12595" s="4"/>
      <c r="BC12595" s="4">
        <v>40</v>
      </c>
    </row>
    <row r="12596" spans="45:55" x14ac:dyDescent="0.2">
      <c r="AS12596" s="4" t="s">
        <v>16622</v>
      </c>
      <c r="AT12596" s="4" t="s">
        <v>16623</v>
      </c>
      <c r="AU12596" s="4" t="s">
        <v>456</v>
      </c>
      <c r="AV12596" s="4" t="s">
        <v>832</v>
      </c>
      <c r="AW12596" s="4" t="s">
        <v>724</v>
      </c>
      <c r="AX12596" s="4"/>
      <c r="AY12596" s="4"/>
      <c r="AZ12596" s="4"/>
      <c r="BA12596" s="4"/>
      <c r="BB12596" s="4"/>
      <c r="BC12596" s="4">
        <v>40</v>
      </c>
    </row>
    <row r="12597" spans="45:55" x14ac:dyDescent="0.2">
      <c r="AS12597" s="4" t="s">
        <v>16624</v>
      </c>
      <c r="AT12597" s="4" t="s">
        <v>16625</v>
      </c>
      <c r="AU12597" s="4" t="s">
        <v>456</v>
      </c>
      <c r="AV12597" s="4" t="s">
        <v>832</v>
      </c>
      <c r="AW12597" s="4" t="s">
        <v>724</v>
      </c>
      <c r="AX12597" s="4"/>
      <c r="AY12597" s="4"/>
      <c r="AZ12597" s="4"/>
      <c r="BA12597" s="4"/>
      <c r="BB12597" s="4"/>
      <c r="BC12597" s="4">
        <v>40</v>
      </c>
    </row>
    <row r="12598" spans="45:55" x14ac:dyDescent="0.2">
      <c r="AS12598" s="4" t="s">
        <v>16626</v>
      </c>
      <c r="AT12598" s="4" t="s">
        <v>16627</v>
      </c>
      <c r="AU12598" s="4" t="s">
        <v>456</v>
      </c>
      <c r="AV12598" s="4" t="s">
        <v>832</v>
      </c>
      <c r="AW12598" s="4" t="s">
        <v>724</v>
      </c>
      <c r="AX12598" s="4"/>
      <c r="AY12598" s="4"/>
      <c r="AZ12598" s="4"/>
      <c r="BA12598" s="4"/>
      <c r="BB12598" s="4"/>
      <c r="BC12598" s="4">
        <v>40</v>
      </c>
    </row>
    <row r="12599" spans="45:55" x14ac:dyDescent="0.2">
      <c r="AS12599" s="4" t="s">
        <v>16628</v>
      </c>
      <c r="AT12599" s="4" t="s">
        <v>16597</v>
      </c>
      <c r="AU12599" s="4" t="s">
        <v>456</v>
      </c>
      <c r="AV12599" s="4" t="s">
        <v>832</v>
      </c>
      <c r="AW12599" s="4" t="s">
        <v>724</v>
      </c>
      <c r="AX12599" s="4"/>
      <c r="AY12599" s="4"/>
      <c r="AZ12599" s="4"/>
      <c r="BA12599" s="4"/>
      <c r="BB12599" s="4"/>
      <c r="BC12599" s="4">
        <v>40</v>
      </c>
    </row>
    <row r="12600" spans="45:55" x14ac:dyDescent="0.2">
      <c r="AS12600" s="4" t="s">
        <v>16629</v>
      </c>
      <c r="AT12600" s="4" t="s">
        <v>16599</v>
      </c>
      <c r="AU12600" s="4" t="s">
        <v>456</v>
      </c>
      <c r="AV12600" s="4" t="s">
        <v>832</v>
      </c>
      <c r="AW12600" s="4" t="s">
        <v>724</v>
      </c>
      <c r="AX12600" s="4"/>
      <c r="AY12600" s="4"/>
      <c r="AZ12600" s="4"/>
      <c r="BA12600" s="4"/>
      <c r="BB12600" s="4"/>
      <c r="BC12600" s="4">
        <v>40</v>
      </c>
    </row>
    <row r="12601" spans="45:55" x14ac:dyDescent="0.2">
      <c r="AS12601" s="4" t="s">
        <v>16630</v>
      </c>
      <c r="AT12601" s="4" t="s">
        <v>16601</v>
      </c>
      <c r="AU12601" s="4" t="s">
        <v>456</v>
      </c>
      <c r="AV12601" s="4" t="s">
        <v>832</v>
      </c>
      <c r="AW12601" s="4" t="s">
        <v>724</v>
      </c>
      <c r="AX12601" s="4"/>
      <c r="AY12601" s="4"/>
      <c r="AZ12601" s="4"/>
      <c r="BA12601" s="4"/>
      <c r="BB12601" s="4"/>
      <c r="BC12601" s="4">
        <v>40</v>
      </c>
    </row>
    <row r="12602" spans="45:55" x14ac:dyDescent="0.2">
      <c r="AS12602" s="4" t="s">
        <v>16631</v>
      </c>
      <c r="AT12602" s="4" t="s">
        <v>16603</v>
      </c>
      <c r="AU12602" s="4" t="s">
        <v>456</v>
      </c>
      <c r="AV12602" s="4" t="s">
        <v>832</v>
      </c>
      <c r="AW12602" s="4" t="s">
        <v>724</v>
      </c>
      <c r="AX12602" s="4"/>
      <c r="AY12602" s="4"/>
      <c r="AZ12602" s="4"/>
      <c r="BA12602" s="4"/>
      <c r="BB12602" s="4"/>
      <c r="BC12602" s="4">
        <v>40</v>
      </c>
    </row>
    <row r="12603" spans="45:55" x14ac:dyDescent="0.2">
      <c r="AS12603" s="4" t="s">
        <v>16632</v>
      </c>
      <c r="AT12603" s="4" t="s">
        <v>16605</v>
      </c>
      <c r="AU12603" s="4" t="s">
        <v>456</v>
      </c>
      <c r="AV12603" s="4" t="s">
        <v>832</v>
      </c>
      <c r="AW12603" s="4" t="s">
        <v>724</v>
      </c>
      <c r="AX12603" s="4"/>
      <c r="AY12603" s="4"/>
      <c r="AZ12603" s="4"/>
      <c r="BA12603" s="4"/>
      <c r="BB12603" s="4"/>
      <c r="BC12603" s="4">
        <v>40</v>
      </c>
    </row>
    <row r="12604" spans="45:55" x14ac:dyDescent="0.2">
      <c r="AS12604" s="4" t="s">
        <v>16633</v>
      </c>
      <c r="AT12604" s="4" t="s">
        <v>16607</v>
      </c>
      <c r="AU12604" s="4" t="s">
        <v>456</v>
      </c>
      <c r="AV12604" s="4" t="s">
        <v>832</v>
      </c>
      <c r="AW12604" s="4" t="s">
        <v>724</v>
      </c>
      <c r="AX12604" s="4"/>
      <c r="AY12604" s="4"/>
      <c r="AZ12604" s="4"/>
      <c r="BA12604" s="4"/>
      <c r="BB12604" s="4"/>
      <c r="BC12604" s="4">
        <v>40</v>
      </c>
    </row>
    <row r="12605" spans="45:55" x14ac:dyDescent="0.2">
      <c r="AS12605" s="4" t="s">
        <v>16634</v>
      </c>
      <c r="AT12605" s="4" t="s">
        <v>16609</v>
      </c>
      <c r="AU12605" s="4" t="s">
        <v>456</v>
      </c>
      <c r="AV12605" s="4" t="s">
        <v>832</v>
      </c>
      <c r="AW12605" s="4" t="s">
        <v>724</v>
      </c>
      <c r="AX12605" s="4"/>
      <c r="AY12605" s="4"/>
      <c r="AZ12605" s="4"/>
      <c r="BA12605" s="4"/>
      <c r="BB12605" s="4"/>
      <c r="BC12605" s="4">
        <v>40</v>
      </c>
    </row>
    <row r="12606" spans="45:55" x14ac:dyDescent="0.2">
      <c r="AS12606" s="4" t="s">
        <v>16635</v>
      </c>
      <c r="AT12606" s="4" t="s">
        <v>16611</v>
      </c>
      <c r="AU12606" s="4" t="s">
        <v>456</v>
      </c>
      <c r="AV12606" s="4" t="s">
        <v>832</v>
      </c>
      <c r="AW12606" s="4" t="s">
        <v>724</v>
      </c>
      <c r="AX12606" s="4"/>
      <c r="AY12606" s="4"/>
      <c r="AZ12606" s="4"/>
      <c r="BA12606" s="4"/>
      <c r="BB12606" s="4"/>
      <c r="BC12606" s="4">
        <v>40</v>
      </c>
    </row>
    <row r="12607" spans="45:55" x14ac:dyDescent="0.2">
      <c r="AS12607" s="4" t="s">
        <v>16636</v>
      </c>
      <c r="AT12607" s="4" t="s">
        <v>16613</v>
      </c>
      <c r="AU12607" s="4" t="s">
        <v>456</v>
      </c>
      <c r="AV12607" s="4" t="s">
        <v>832</v>
      </c>
      <c r="AW12607" s="4" t="s">
        <v>724</v>
      </c>
      <c r="AX12607" s="4"/>
      <c r="AY12607" s="4"/>
      <c r="AZ12607" s="4"/>
      <c r="BA12607" s="4"/>
      <c r="BB12607" s="4"/>
      <c r="BC12607" s="4">
        <v>40</v>
      </c>
    </row>
    <row r="12608" spans="45:55" x14ac:dyDescent="0.2">
      <c r="AS12608" s="4" t="s">
        <v>16637</v>
      </c>
      <c r="AT12608" s="4" t="s">
        <v>16615</v>
      </c>
      <c r="AU12608" s="4" t="s">
        <v>456</v>
      </c>
      <c r="AV12608" s="4" t="s">
        <v>832</v>
      </c>
      <c r="AW12608" s="4" t="s">
        <v>724</v>
      </c>
      <c r="AX12608" s="4"/>
      <c r="AY12608" s="4"/>
      <c r="AZ12608" s="4"/>
      <c r="BA12608" s="4"/>
      <c r="BB12608" s="4"/>
      <c r="BC12608" s="4">
        <v>40</v>
      </c>
    </row>
    <row r="12609" spans="45:55" x14ac:dyDescent="0.2">
      <c r="AS12609" s="4" t="s">
        <v>16638</v>
      </c>
      <c r="AT12609" s="4" t="s">
        <v>16617</v>
      </c>
      <c r="AU12609" s="4" t="s">
        <v>456</v>
      </c>
      <c r="AV12609" s="4" t="s">
        <v>832</v>
      </c>
      <c r="AW12609" s="4" t="s">
        <v>724</v>
      </c>
      <c r="AX12609" s="4"/>
      <c r="AY12609" s="4"/>
      <c r="AZ12609" s="4"/>
      <c r="BA12609" s="4"/>
      <c r="BB12609" s="4"/>
      <c r="BC12609" s="4">
        <v>40</v>
      </c>
    </row>
    <row r="12610" spans="45:55" x14ac:dyDescent="0.2">
      <c r="AS12610" s="4" t="s">
        <v>16639</v>
      </c>
      <c r="AT12610" s="4" t="s">
        <v>16619</v>
      </c>
      <c r="AU12610" s="4" t="s">
        <v>456</v>
      </c>
      <c r="AV12610" s="4" t="s">
        <v>832</v>
      </c>
      <c r="AW12610" s="4" t="s">
        <v>724</v>
      </c>
      <c r="AX12610" s="4"/>
      <c r="AY12610" s="4"/>
      <c r="AZ12610" s="4"/>
      <c r="BA12610" s="4"/>
      <c r="BB12610" s="4"/>
      <c r="BC12610" s="4">
        <v>40</v>
      </c>
    </row>
    <row r="12611" spans="45:55" x14ac:dyDescent="0.2">
      <c r="AS12611" s="4" t="s">
        <v>16640</v>
      </c>
      <c r="AT12611" s="4" t="s">
        <v>16621</v>
      </c>
      <c r="AU12611" s="4" t="s">
        <v>456</v>
      </c>
      <c r="AV12611" s="4" t="s">
        <v>832</v>
      </c>
      <c r="AW12611" s="4" t="s">
        <v>724</v>
      </c>
      <c r="AX12611" s="4"/>
      <c r="AY12611" s="4"/>
      <c r="AZ12611" s="4"/>
      <c r="BA12611" s="4"/>
      <c r="BB12611" s="4"/>
      <c r="BC12611" s="4">
        <v>40</v>
      </c>
    </row>
    <row r="12612" spans="45:55" x14ac:dyDescent="0.2">
      <c r="AS12612" s="4" t="s">
        <v>16641</v>
      </c>
      <c r="AT12612" s="4" t="s">
        <v>16623</v>
      </c>
      <c r="AU12612" s="4" t="s">
        <v>456</v>
      </c>
      <c r="AV12612" s="4" t="s">
        <v>832</v>
      </c>
      <c r="AW12612" s="4" t="s">
        <v>724</v>
      </c>
      <c r="AX12612" s="4"/>
      <c r="AY12612" s="4"/>
      <c r="AZ12612" s="4"/>
      <c r="BA12612" s="4"/>
      <c r="BB12612" s="4"/>
      <c r="BC12612" s="4">
        <v>40</v>
      </c>
    </row>
    <row r="12613" spans="45:55" x14ac:dyDescent="0.2">
      <c r="AS12613" s="4" t="s">
        <v>16642</v>
      </c>
      <c r="AT12613" s="4" t="s">
        <v>16625</v>
      </c>
      <c r="AU12613" s="4" t="s">
        <v>456</v>
      </c>
      <c r="AV12613" s="4" t="s">
        <v>832</v>
      </c>
      <c r="AW12613" s="4" t="s">
        <v>724</v>
      </c>
      <c r="AX12613" s="4"/>
      <c r="AY12613" s="4"/>
      <c r="AZ12613" s="4"/>
      <c r="BA12613" s="4"/>
      <c r="BB12613" s="4"/>
      <c r="BC12613" s="4">
        <v>40</v>
      </c>
    </row>
    <row r="12614" spans="45:55" x14ac:dyDescent="0.2">
      <c r="AS12614" s="4" t="s">
        <v>16643</v>
      </c>
      <c r="AT12614" s="4" t="s">
        <v>16627</v>
      </c>
      <c r="AU12614" s="4" t="s">
        <v>456</v>
      </c>
      <c r="AV12614" s="4" t="s">
        <v>832</v>
      </c>
      <c r="AW12614" s="4" t="s">
        <v>724</v>
      </c>
      <c r="AX12614" s="4"/>
      <c r="AY12614" s="4"/>
      <c r="AZ12614" s="4"/>
      <c r="BA12614" s="4"/>
      <c r="BB12614" s="4"/>
      <c r="BC12614" s="4">
        <v>40</v>
      </c>
    </row>
    <row r="12615" spans="45:55" x14ac:dyDescent="0.2">
      <c r="AS12615" s="4" t="s">
        <v>15735</v>
      </c>
      <c r="AT12615" s="4" t="s">
        <v>15736</v>
      </c>
      <c r="AU12615" s="4" t="s">
        <v>456</v>
      </c>
      <c r="AV12615" s="4" t="s">
        <v>8551</v>
      </c>
      <c r="AW12615" s="4" t="s">
        <v>701</v>
      </c>
      <c r="AX12615" s="4"/>
      <c r="AY12615" s="4"/>
      <c r="AZ12615" s="4"/>
      <c r="BA12615" s="4"/>
      <c r="BB12615" s="4"/>
      <c r="BC12615" s="4">
        <v>40</v>
      </c>
    </row>
    <row r="12616" spans="45:55" x14ac:dyDescent="0.2">
      <c r="AS12616" s="4" t="s">
        <v>15690</v>
      </c>
      <c r="AT12616" s="4" t="s">
        <v>15691</v>
      </c>
      <c r="AU12616" s="4" t="s">
        <v>456</v>
      </c>
      <c r="AV12616" s="4" t="s">
        <v>8551</v>
      </c>
      <c r="AW12616" s="4" t="s">
        <v>1167</v>
      </c>
      <c r="AX12616" s="4"/>
      <c r="AY12616" s="4"/>
      <c r="AZ12616" s="4"/>
      <c r="BA12616" s="4"/>
      <c r="BB12616" s="4"/>
      <c r="BC12616" s="4">
        <v>40</v>
      </c>
    </row>
    <row r="12617" spans="45:55" x14ac:dyDescent="0.2">
      <c r="AS12617" s="4" t="s">
        <v>15737</v>
      </c>
      <c r="AT12617" s="4" t="s">
        <v>15738</v>
      </c>
      <c r="AU12617" s="4" t="s">
        <v>456</v>
      </c>
      <c r="AV12617" s="4" t="s">
        <v>8551</v>
      </c>
      <c r="AW12617" s="4" t="s">
        <v>701</v>
      </c>
      <c r="AX12617" s="4"/>
      <c r="AY12617" s="4"/>
      <c r="AZ12617" s="4"/>
      <c r="BA12617" s="4"/>
      <c r="BB12617" s="4"/>
      <c r="BC12617" s="4">
        <v>40</v>
      </c>
    </row>
    <row r="12618" spans="45:55" x14ac:dyDescent="0.2">
      <c r="AS12618" s="4" t="s">
        <v>15692</v>
      </c>
      <c r="AT12618" s="4" t="s">
        <v>15693</v>
      </c>
      <c r="AU12618" s="4" t="s">
        <v>456</v>
      </c>
      <c r="AV12618" s="4" t="s">
        <v>8551</v>
      </c>
      <c r="AW12618" s="4" t="s">
        <v>1167</v>
      </c>
      <c r="AX12618" s="4"/>
      <c r="AY12618" s="4"/>
      <c r="AZ12618" s="4"/>
      <c r="BA12618" s="4"/>
      <c r="BB12618" s="4"/>
      <c r="BC12618" s="4">
        <v>40</v>
      </c>
    </row>
    <row r="12619" spans="45:55" x14ac:dyDescent="0.2">
      <c r="AS12619" s="4" t="s">
        <v>15694</v>
      </c>
      <c r="AT12619" s="4" t="s">
        <v>15695</v>
      </c>
      <c r="AU12619" s="4" t="s">
        <v>456</v>
      </c>
      <c r="AV12619" s="4" t="s">
        <v>8551</v>
      </c>
      <c r="AW12619" s="4" t="s">
        <v>1167</v>
      </c>
      <c r="AX12619" s="4"/>
      <c r="AY12619" s="4"/>
      <c r="AZ12619" s="4"/>
      <c r="BA12619" s="4"/>
      <c r="BB12619" s="4"/>
      <c r="BC12619" s="4">
        <v>40</v>
      </c>
    </row>
    <row r="12620" spans="45:55" x14ac:dyDescent="0.2">
      <c r="AS12620" s="4" t="s">
        <v>35561</v>
      </c>
      <c r="AT12620" s="4" t="s">
        <v>1661</v>
      </c>
      <c r="AU12620" s="4" t="s">
        <v>456</v>
      </c>
      <c r="AV12620" s="4" t="s">
        <v>831</v>
      </c>
      <c r="AW12620" s="4" t="s">
        <v>701</v>
      </c>
      <c r="AX12620" s="4"/>
      <c r="AY12620" s="4"/>
      <c r="AZ12620" s="4"/>
      <c r="BA12620" s="4"/>
      <c r="BB12620" s="4"/>
      <c r="BC12620" s="4">
        <v>40</v>
      </c>
    </row>
    <row r="12621" spans="45:55" x14ac:dyDescent="0.2">
      <c r="AS12621" s="4" t="s">
        <v>36447</v>
      </c>
      <c r="AT12621" s="4" t="s">
        <v>36448</v>
      </c>
      <c r="AU12621" s="4" t="s">
        <v>456</v>
      </c>
      <c r="AV12621" s="4" t="s">
        <v>831</v>
      </c>
      <c r="AW12621" s="4" t="s">
        <v>701</v>
      </c>
      <c r="AX12621" s="4"/>
      <c r="AY12621" s="4"/>
      <c r="AZ12621" s="4"/>
      <c r="BA12621" s="4"/>
      <c r="BB12621" s="4"/>
      <c r="BC12621" s="4">
        <v>40</v>
      </c>
    </row>
    <row r="12622" spans="45:55" x14ac:dyDescent="0.2">
      <c r="AS12622" s="4" t="s">
        <v>8425</v>
      </c>
      <c r="AT12622" s="4" t="s">
        <v>8426</v>
      </c>
      <c r="AU12622" s="4" t="s">
        <v>456</v>
      </c>
      <c r="AV12622" s="4" t="s">
        <v>831</v>
      </c>
      <c r="AW12622" s="4" t="s">
        <v>701</v>
      </c>
      <c r="AX12622" s="4"/>
      <c r="AY12622" s="4"/>
      <c r="AZ12622" s="4"/>
      <c r="BA12622" s="4"/>
      <c r="BB12622" s="4"/>
      <c r="BC12622" s="4">
        <v>40</v>
      </c>
    </row>
    <row r="12623" spans="45:55" x14ac:dyDescent="0.2">
      <c r="AS12623" s="4" t="s">
        <v>8427</v>
      </c>
      <c r="AT12623" s="4" t="s">
        <v>8428</v>
      </c>
      <c r="AU12623" s="4" t="s">
        <v>456</v>
      </c>
      <c r="AV12623" s="4" t="s">
        <v>831</v>
      </c>
      <c r="AW12623" s="4" t="s">
        <v>701</v>
      </c>
      <c r="AX12623" s="4"/>
      <c r="AY12623" s="4"/>
      <c r="AZ12623" s="4"/>
      <c r="BA12623" s="4"/>
      <c r="BB12623" s="4"/>
      <c r="BC12623" s="4">
        <v>40</v>
      </c>
    </row>
    <row r="12624" spans="45:55" x14ac:dyDescent="0.2">
      <c r="AS12624" s="4" t="s">
        <v>8429</v>
      </c>
      <c r="AT12624" s="4" t="s">
        <v>8430</v>
      </c>
      <c r="AU12624" s="4" t="s">
        <v>456</v>
      </c>
      <c r="AV12624" s="4" t="s">
        <v>831</v>
      </c>
      <c r="AW12624" s="4" t="s">
        <v>701</v>
      </c>
      <c r="AX12624" s="4"/>
      <c r="AY12624" s="4"/>
      <c r="AZ12624" s="4"/>
      <c r="BA12624" s="4"/>
      <c r="BB12624" s="4"/>
      <c r="BC12624" s="4">
        <v>40</v>
      </c>
    </row>
    <row r="12625" spans="45:55" x14ac:dyDescent="0.2">
      <c r="AS12625" s="4" t="s">
        <v>8431</v>
      </c>
      <c r="AT12625" s="4" t="s">
        <v>8432</v>
      </c>
      <c r="AU12625" s="4" t="s">
        <v>456</v>
      </c>
      <c r="AV12625" s="4" t="s">
        <v>837</v>
      </c>
      <c r="AW12625" s="4" t="s">
        <v>701</v>
      </c>
      <c r="AX12625" s="4"/>
      <c r="AY12625" s="4"/>
      <c r="AZ12625" s="4"/>
      <c r="BA12625" s="4"/>
      <c r="BB12625" s="4"/>
      <c r="BC12625" s="4">
        <v>40</v>
      </c>
    </row>
    <row r="12626" spans="45:55" x14ac:dyDescent="0.2">
      <c r="AS12626" s="4" t="s">
        <v>36889</v>
      </c>
      <c r="AT12626" s="4" t="s">
        <v>36890</v>
      </c>
      <c r="AU12626" s="4" t="s">
        <v>456</v>
      </c>
      <c r="AV12626" s="4" t="s">
        <v>831</v>
      </c>
      <c r="AW12626" s="4" t="s">
        <v>701</v>
      </c>
      <c r="AX12626" s="4"/>
      <c r="AY12626" s="4"/>
      <c r="AZ12626" s="4"/>
      <c r="BA12626" s="4"/>
      <c r="BB12626" s="4"/>
      <c r="BC12626" s="4">
        <v>40</v>
      </c>
    </row>
    <row r="12627" spans="45:55" x14ac:dyDescent="0.2">
      <c r="AS12627" s="4" t="s">
        <v>36891</v>
      </c>
      <c r="AT12627" s="4" t="s">
        <v>36892</v>
      </c>
      <c r="AU12627" s="4" t="s">
        <v>456</v>
      </c>
      <c r="AV12627" s="4" t="s">
        <v>831</v>
      </c>
      <c r="AW12627" s="4" t="s">
        <v>701</v>
      </c>
      <c r="AX12627" s="4"/>
      <c r="AY12627" s="4"/>
      <c r="AZ12627" s="4"/>
      <c r="BA12627" s="4"/>
      <c r="BB12627" s="4"/>
      <c r="BC12627" s="4">
        <v>40</v>
      </c>
    </row>
    <row r="12628" spans="45:55" x14ac:dyDescent="0.2">
      <c r="AS12628" s="4" t="s">
        <v>8045</v>
      </c>
      <c r="AT12628" s="4" t="s">
        <v>6939</v>
      </c>
      <c r="AU12628" s="4" t="s">
        <v>463</v>
      </c>
      <c r="AV12628" s="4" t="s">
        <v>829</v>
      </c>
      <c r="AW12628" s="4" t="s">
        <v>701</v>
      </c>
      <c r="AX12628" s="4"/>
      <c r="AY12628" s="4"/>
      <c r="AZ12628" s="4"/>
      <c r="BA12628" s="4"/>
      <c r="BB12628" s="4"/>
      <c r="BC12628" s="4">
        <v>40</v>
      </c>
    </row>
    <row r="12629" spans="45:55" x14ac:dyDescent="0.2">
      <c r="AS12629" s="4" t="s">
        <v>36768</v>
      </c>
      <c r="AT12629" s="4" t="s">
        <v>36769</v>
      </c>
      <c r="AU12629" s="4" t="s">
        <v>456</v>
      </c>
      <c r="AV12629" s="4" t="s">
        <v>8551</v>
      </c>
      <c r="AW12629" s="4" t="s">
        <v>701</v>
      </c>
      <c r="AX12629" s="4"/>
      <c r="AY12629" s="4"/>
      <c r="AZ12629" s="4"/>
      <c r="BA12629" s="4"/>
      <c r="BB12629" s="4"/>
      <c r="BC12629" s="4">
        <v>40</v>
      </c>
    </row>
    <row r="12630" spans="45:55" x14ac:dyDescent="0.2">
      <c r="AS12630" s="4" t="s">
        <v>36770</v>
      </c>
      <c r="AT12630" s="4" t="s">
        <v>36771</v>
      </c>
      <c r="AU12630" s="4" t="s">
        <v>456</v>
      </c>
      <c r="AV12630" s="4" t="s">
        <v>8551</v>
      </c>
      <c r="AW12630" s="4" t="s">
        <v>701</v>
      </c>
      <c r="AX12630" s="4"/>
      <c r="AY12630" s="4"/>
      <c r="AZ12630" s="4"/>
      <c r="BA12630" s="4"/>
      <c r="BB12630" s="4"/>
      <c r="BC12630" s="4">
        <v>40</v>
      </c>
    </row>
    <row r="12631" spans="45:55" x14ac:dyDescent="0.2">
      <c r="AS12631" s="4" t="s">
        <v>36772</v>
      </c>
      <c r="AT12631" s="4" t="s">
        <v>36769</v>
      </c>
      <c r="AU12631" s="4" t="s">
        <v>456</v>
      </c>
      <c r="AV12631" s="4" t="s">
        <v>8551</v>
      </c>
      <c r="AW12631" s="4" t="s">
        <v>701</v>
      </c>
      <c r="AX12631" s="4"/>
      <c r="AY12631" s="4"/>
      <c r="AZ12631" s="4"/>
      <c r="BA12631" s="4"/>
      <c r="BB12631" s="4"/>
      <c r="BC12631" s="4">
        <v>40</v>
      </c>
    </row>
    <row r="12632" spans="45:55" x14ac:dyDescent="0.2">
      <c r="AS12632" s="4" t="s">
        <v>34719</v>
      </c>
      <c r="AT12632" s="4" t="s">
        <v>36220</v>
      </c>
      <c r="AU12632" s="4" t="s">
        <v>463</v>
      </c>
      <c r="AV12632" s="4" t="s">
        <v>8551</v>
      </c>
      <c r="AW12632" s="4" t="s">
        <v>701</v>
      </c>
      <c r="AX12632" s="4"/>
      <c r="AY12632" s="4"/>
      <c r="AZ12632" s="4"/>
      <c r="BA12632" s="4"/>
      <c r="BB12632" s="4"/>
      <c r="BC12632" s="4">
        <v>40</v>
      </c>
    </row>
    <row r="12633" spans="45:55" x14ac:dyDescent="0.2">
      <c r="AS12633" s="4" t="s">
        <v>33043</v>
      </c>
      <c r="AT12633" s="4" t="s">
        <v>33044</v>
      </c>
      <c r="AU12633" s="4" t="s">
        <v>463</v>
      </c>
      <c r="AV12633" s="4" t="s">
        <v>8551</v>
      </c>
      <c r="AW12633" s="4" t="s">
        <v>701</v>
      </c>
      <c r="AX12633" s="4"/>
      <c r="AY12633" s="4"/>
      <c r="AZ12633" s="4"/>
      <c r="BA12633" s="4"/>
      <c r="BB12633" s="4"/>
      <c r="BC12633" s="4">
        <v>40</v>
      </c>
    </row>
    <row r="12634" spans="45:55" x14ac:dyDescent="0.2">
      <c r="AS12634" s="4" t="s">
        <v>34721</v>
      </c>
      <c r="AT12634" s="4" t="s">
        <v>34720</v>
      </c>
      <c r="AU12634" s="4" t="s">
        <v>463</v>
      </c>
      <c r="AV12634" s="4" t="s">
        <v>8551</v>
      </c>
      <c r="AW12634" s="4" t="s">
        <v>701</v>
      </c>
      <c r="AX12634" s="4"/>
      <c r="AY12634" s="4"/>
      <c r="AZ12634" s="4"/>
      <c r="BA12634" s="4"/>
      <c r="BB12634" s="4"/>
      <c r="BC12634" s="4">
        <v>40</v>
      </c>
    </row>
    <row r="12635" spans="45:55" x14ac:dyDescent="0.2">
      <c r="AS12635" s="4" t="s">
        <v>33045</v>
      </c>
      <c r="AT12635" s="4" t="s">
        <v>34500</v>
      </c>
      <c r="AU12635" s="4" t="s">
        <v>463</v>
      </c>
      <c r="AV12635" s="4" t="s">
        <v>8551</v>
      </c>
      <c r="AW12635" s="4" t="s">
        <v>701</v>
      </c>
      <c r="AX12635" s="4"/>
      <c r="AY12635" s="4"/>
      <c r="AZ12635" s="4"/>
      <c r="BA12635" s="4"/>
      <c r="BB12635" s="4"/>
      <c r="BC12635" s="4">
        <v>40</v>
      </c>
    </row>
    <row r="12636" spans="45:55" x14ac:dyDescent="0.2">
      <c r="AS12636" s="4" t="s">
        <v>38038</v>
      </c>
      <c r="AT12636" s="4" t="s">
        <v>38039</v>
      </c>
      <c r="AU12636" s="4" t="s">
        <v>456</v>
      </c>
      <c r="AV12636" s="4" t="s">
        <v>8551</v>
      </c>
      <c r="AW12636" s="4" t="s">
        <v>701</v>
      </c>
      <c r="AX12636" s="4"/>
      <c r="AY12636" s="4"/>
      <c r="AZ12636" s="4"/>
      <c r="BA12636" s="4"/>
      <c r="BB12636" s="4"/>
      <c r="BC12636" s="4">
        <v>40</v>
      </c>
    </row>
    <row r="12637" spans="45:55" x14ac:dyDescent="0.2">
      <c r="AS12637" s="4" t="s">
        <v>38040</v>
      </c>
      <c r="AT12637" s="4" t="s">
        <v>38041</v>
      </c>
      <c r="AU12637" s="4" t="s">
        <v>456</v>
      </c>
      <c r="AV12637" s="4" t="s">
        <v>8551</v>
      </c>
      <c r="AW12637" s="4" t="s">
        <v>701</v>
      </c>
      <c r="AX12637" s="4"/>
      <c r="AY12637" s="4"/>
      <c r="AZ12637" s="4"/>
      <c r="BA12637" s="4"/>
      <c r="BB12637" s="4"/>
      <c r="BC12637" s="4">
        <v>40</v>
      </c>
    </row>
    <row r="12638" spans="45:55" x14ac:dyDescent="0.2">
      <c r="AS12638" s="4" t="s">
        <v>38042</v>
      </c>
      <c r="AT12638" s="4" t="s">
        <v>38043</v>
      </c>
      <c r="AU12638" s="4" t="s">
        <v>456</v>
      </c>
      <c r="AV12638" s="4" t="s">
        <v>8551</v>
      </c>
      <c r="AW12638" s="4" t="s">
        <v>701</v>
      </c>
      <c r="AX12638" s="4"/>
      <c r="AY12638" s="4"/>
      <c r="AZ12638" s="4"/>
      <c r="BA12638" s="4"/>
      <c r="BB12638" s="4"/>
      <c r="BC12638" s="4">
        <v>40</v>
      </c>
    </row>
    <row r="12639" spans="45:55" x14ac:dyDescent="0.2">
      <c r="AS12639" s="4" t="s">
        <v>36731</v>
      </c>
      <c r="AT12639" s="4" t="s">
        <v>36732</v>
      </c>
      <c r="AU12639" s="4" t="s">
        <v>456</v>
      </c>
      <c r="AV12639" s="4" t="s">
        <v>8551</v>
      </c>
      <c r="AW12639" s="4" t="s">
        <v>701</v>
      </c>
      <c r="AX12639" s="4"/>
      <c r="AY12639" s="4"/>
      <c r="AZ12639" s="4"/>
      <c r="BA12639" s="4"/>
      <c r="BB12639" s="4"/>
      <c r="BC12639" s="4">
        <v>40</v>
      </c>
    </row>
    <row r="12640" spans="45:55" x14ac:dyDescent="0.2">
      <c r="AS12640" s="4" t="s">
        <v>8159</v>
      </c>
      <c r="AT12640" s="4" t="s">
        <v>8160</v>
      </c>
      <c r="AU12640" s="4" t="s">
        <v>456</v>
      </c>
      <c r="AV12640" s="4" t="s">
        <v>8122</v>
      </c>
      <c r="AW12640" s="4" t="s">
        <v>1167</v>
      </c>
      <c r="AX12640" s="4"/>
      <c r="AY12640" s="4"/>
      <c r="AZ12640" s="4"/>
      <c r="BA12640" s="4"/>
      <c r="BB12640" s="4"/>
      <c r="BC12640" s="4">
        <v>40</v>
      </c>
    </row>
    <row r="12641" spans="45:55" x14ac:dyDescent="0.2">
      <c r="AS12641" s="4" t="s">
        <v>8161</v>
      </c>
      <c r="AT12641" s="4" t="s">
        <v>8162</v>
      </c>
      <c r="AU12641" s="4" t="s">
        <v>456</v>
      </c>
      <c r="AV12641" s="4" t="s">
        <v>8122</v>
      </c>
      <c r="AW12641" s="4" t="s">
        <v>1167</v>
      </c>
      <c r="AX12641" s="4"/>
      <c r="AY12641" s="4"/>
      <c r="AZ12641" s="4"/>
      <c r="BA12641" s="4"/>
      <c r="BB12641" s="4"/>
      <c r="BC12641" s="4">
        <v>40</v>
      </c>
    </row>
    <row r="12642" spans="45:55" x14ac:dyDescent="0.2">
      <c r="AS12642" s="4" t="s">
        <v>8163</v>
      </c>
      <c r="AT12642" s="4" t="s">
        <v>8164</v>
      </c>
      <c r="AU12642" s="4" t="s">
        <v>456</v>
      </c>
      <c r="AV12642" s="4" t="s">
        <v>8122</v>
      </c>
      <c r="AW12642" s="4" t="s">
        <v>1167</v>
      </c>
      <c r="AX12642" s="4"/>
      <c r="AY12642" s="4"/>
      <c r="AZ12642" s="4"/>
      <c r="BA12642" s="4"/>
      <c r="BB12642" s="4"/>
      <c r="BC12642" s="4">
        <v>40</v>
      </c>
    </row>
    <row r="12643" spans="45:55" x14ac:dyDescent="0.2">
      <c r="AS12643" s="4" t="s">
        <v>8165</v>
      </c>
      <c r="AT12643" s="4" t="s">
        <v>8166</v>
      </c>
      <c r="AU12643" s="4" t="s">
        <v>456</v>
      </c>
      <c r="AV12643" s="4" t="s">
        <v>8122</v>
      </c>
      <c r="AW12643" s="4" t="s">
        <v>1167</v>
      </c>
      <c r="AX12643" s="4"/>
      <c r="AY12643" s="4"/>
      <c r="AZ12643" s="4"/>
      <c r="BA12643" s="4"/>
      <c r="BB12643" s="4"/>
      <c r="BC12643" s="4">
        <v>40</v>
      </c>
    </row>
    <row r="12644" spans="45:55" x14ac:dyDescent="0.2">
      <c r="AS12644" s="4" t="s">
        <v>8167</v>
      </c>
      <c r="AT12644" s="4" t="s">
        <v>8168</v>
      </c>
      <c r="AU12644" s="4" t="s">
        <v>456</v>
      </c>
      <c r="AV12644" s="4" t="s">
        <v>8122</v>
      </c>
      <c r="AW12644" s="4" t="s">
        <v>1167</v>
      </c>
      <c r="AX12644" s="4"/>
      <c r="AY12644" s="4"/>
      <c r="AZ12644" s="4"/>
      <c r="BA12644" s="4"/>
      <c r="BB12644" s="4"/>
      <c r="BC12644" s="4">
        <v>40</v>
      </c>
    </row>
    <row r="12645" spans="45:55" x14ac:dyDescent="0.2">
      <c r="AS12645" s="4" t="s">
        <v>8169</v>
      </c>
      <c r="AT12645" s="4" t="s">
        <v>8170</v>
      </c>
      <c r="AU12645" s="4" t="s">
        <v>456</v>
      </c>
      <c r="AV12645" s="4" t="s">
        <v>8122</v>
      </c>
      <c r="AW12645" s="4" t="s">
        <v>1167</v>
      </c>
      <c r="AX12645" s="4"/>
      <c r="AY12645" s="4"/>
      <c r="AZ12645" s="4"/>
      <c r="BA12645" s="4"/>
      <c r="BB12645" s="4"/>
      <c r="BC12645" s="4">
        <v>40</v>
      </c>
    </row>
    <row r="12646" spans="45:55" x14ac:dyDescent="0.2">
      <c r="AS12646" s="4" t="s">
        <v>8171</v>
      </c>
      <c r="AT12646" s="4" t="s">
        <v>8172</v>
      </c>
      <c r="AU12646" s="4" t="s">
        <v>456</v>
      </c>
      <c r="AV12646" s="4" t="s">
        <v>8122</v>
      </c>
      <c r="AW12646" s="4" t="s">
        <v>1167</v>
      </c>
      <c r="AX12646" s="4"/>
      <c r="AY12646" s="4"/>
      <c r="AZ12646" s="4"/>
      <c r="BA12646" s="4"/>
      <c r="BB12646" s="4"/>
      <c r="BC12646" s="4">
        <v>40</v>
      </c>
    </row>
    <row r="12647" spans="45:55" x14ac:dyDescent="0.2">
      <c r="AS12647" s="4" t="s">
        <v>8173</v>
      </c>
      <c r="AT12647" s="4" t="s">
        <v>8174</v>
      </c>
      <c r="AU12647" s="4" t="s">
        <v>456</v>
      </c>
      <c r="AV12647" s="4" t="s">
        <v>8122</v>
      </c>
      <c r="AW12647" s="4" t="s">
        <v>1167</v>
      </c>
      <c r="AX12647" s="4"/>
      <c r="AY12647" s="4"/>
      <c r="AZ12647" s="4"/>
      <c r="BA12647" s="4"/>
      <c r="BB12647" s="4"/>
      <c r="BC12647" s="4">
        <v>40</v>
      </c>
    </row>
    <row r="12648" spans="45:55" x14ac:dyDescent="0.2">
      <c r="AS12648" s="4" t="s">
        <v>8175</v>
      </c>
      <c r="AT12648" s="4" t="s">
        <v>8176</v>
      </c>
      <c r="AU12648" s="4" t="s">
        <v>456</v>
      </c>
      <c r="AV12648" s="4" t="s">
        <v>8122</v>
      </c>
      <c r="AW12648" s="4" t="s">
        <v>1167</v>
      </c>
      <c r="AX12648" s="4"/>
      <c r="AY12648" s="4"/>
      <c r="AZ12648" s="4"/>
      <c r="BA12648" s="4"/>
      <c r="BB12648" s="4"/>
      <c r="BC12648" s="4">
        <v>40</v>
      </c>
    </row>
    <row r="12649" spans="45:55" x14ac:dyDescent="0.2">
      <c r="AS12649" s="4" t="s">
        <v>8177</v>
      </c>
      <c r="AT12649" s="4" t="s">
        <v>8142</v>
      </c>
      <c r="AU12649" s="4" t="s">
        <v>456</v>
      </c>
      <c r="AV12649" s="4" t="s">
        <v>8122</v>
      </c>
      <c r="AW12649" s="4" t="s">
        <v>1167</v>
      </c>
      <c r="AX12649" s="4"/>
      <c r="AY12649" s="4"/>
      <c r="AZ12649" s="4"/>
      <c r="BA12649" s="4"/>
      <c r="BB12649" s="4"/>
      <c r="BC12649" s="4">
        <v>40</v>
      </c>
    </row>
    <row r="12650" spans="45:55" x14ac:dyDescent="0.2">
      <c r="AS12650" s="4" t="s">
        <v>8178</v>
      </c>
      <c r="AT12650" s="4" t="s">
        <v>8144</v>
      </c>
      <c r="AU12650" s="4" t="s">
        <v>456</v>
      </c>
      <c r="AV12650" s="4" t="s">
        <v>8122</v>
      </c>
      <c r="AW12650" s="4" t="s">
        <v>1167</v>
      </c>
      <c r="AX12650" s="4"/>
      <c r="AY12650" s="4"/>
      <c r="AZ12650" s="4"/>
      <c r="BA12650" s="4"/>
      <c r="BB12650" s="4"/>
      <c r="BC12650" s="4">
        <v>40</v>
      </c>
    </row>
    <row r="12651" spans="45:55" x14ac:dyDescent="0.2">
      <c r="AS12651" s="4" t="s">
        <v>8179</v>
      </c>
      <c r="AT12651" s="4" t="s">
        <v>8146</v>
      </c>
      <c r="AU12651" s="4" t="s">
        <v>456</v>
      </c>
      <c r="AV12651" s="4" t="s">
        <v>8122</v>
      </c>
      <c r="AW12651" s="4" t="s">
        <v>1167</v>
      </c>
      <c r="AX12651" s="4"/>
      <c r="AY12651" s="4"/>
      <c r="AZ12651" s="4"/>
      <c r="BA12651" s="4"/>
      <c r="BB12651" s="4"/>
      <c r="BC12651" s="4">
        <v>40</v>
      </c>
    </row>
    <row r="12652" spans="45:55" x14ac:dyDescent="0.2">
      <c r="AS12652" s="4" t="s">
        <v>8180</v>
      </c>
      <c r="AT12652" s="4" t="s">
        <v>8148</v>
      </c>
      <c r="AU12652" s="4" t="s">
        <v>456</v>
      </c>
      <c r="AV12652" s="4" t="s">
        <v>8122</v>
      </c>
      <c r="AW12652" s="4" t="s">
        <v>1167</v>
      </c>
      <c r="AX12652" s="4"/>
      <c r="AY12652" s="4"/>
      <c r="AZ12652" s="4"/>
      <c r="BA12652" s="4"/>
      <c r="BB12652" s="4"/>
      <c r="BC12652" s="4">
        <v>40</v>
      </c>
    </row>
    <row r="12653" spans="45:55" x14ac:dyDescent="0.2">
      <c r="AS12653" s="4" t="s">
        <v>8181</v>
      </c>
      <c r="AT12653" s="4" t="s">
        <v>8150</v>
      </c>
      <c r="AU12653" s="4" t="s">
        <v>456</v>
      </c>
      <c r="AV12653" s="4" t="s">
        <v>8122</v>
      </c>
      <c r="AW12653" s="4" t="s">
        <v>1167</v>
      </c>
      <c r="AX12653" s="4"/>
      <c r="AY12653" s="4"/>
      <c r="AZ12653" s="4"/>
      <c r="BA12653" s="4"/>
      <c r="BB12653" s="4"/>
      <c r="BC12653" s="4">
        <v>40</v>
      </c>
    </row>
    <row r="12654" spans="45:55" x14ac:dyDescent="0.2">
      <c r="AS12654" s="4" t="s">
        <v>8182</v>
      </c>
      <c r="AT12654" s="4" t="s">
        <v>8152</v>
      </c>
      <c r="AU12654" s="4" t="s">
        <v>456</v>
      </c>
      <c r="AV12654" s="4" t="s">
        <v>8122</v>
      </c>
      <c r="AW12654" s="4" t="s">
        <v>1167</v>
      </c>
      <c r="AX12654" s="4"/>
      <c r="AY12654" s="4"/>
      <c r="AZ12654" s="4"/>
      <c r="BA12654" s="4"/>
      <c r="BB12654" s="4"/>
      <c r="BC12654" s="4">
        <v>40</v>
      </c>
    </row>
    <row r="12655" spans="45:55" x14ac:dyDescent="0.2">
      <c r="AS12655" s="4" t="s">
        <v>8183</v>
      </c>
      <c r="AT12655" s="4" t="s">
        <v>8154</v>
      </c>
      <c r="AU12655" s="4" t="s">
        <v>456</v>
      </c>
      <c r="AV12655" s="4" t="s">
        <v>8122</v>
      </c>
      <c r="AW12655" s="4" t="s">
        <v>1167</v>
      </c>
      <c r="AX12655" s="4"/>
      <c r="AY12655" s="4"/>
      <c r="AZ12655" s="4"/>
      <c r="BA12655" s="4"/>
      <c r="BB12655" s="4"/>
      <c r="BC12655" s="4">
        <v>40</v>
      </c>
    </row>
    <row r="12656" spans="45:55" x14ac:dyDescent="0.2">
      <c r="AS12656" s="4" t="s">
        <v>8184</v>
      </c>
      <c r="AT12656" s="4" t="s">
        <v>8185</v>
      </c>
      <c r="AU12656" s="4" t="s">
        <v>456</v>
      </c>
      <c r="AV12656" s="4" t="s">
        <v>8122</v>
      </c>
      <c r="AW12656" s="4" t="s">
        <v>1167</v>
      </c>
      <c r="AX12656" s="4"/>
      <c r="AY12656" s="4"/>
      <c r="AZ12656" s="4"/>
      <c r="BA12656" s="4"/>
      <c r="BB12656" s="4"/>
      <c r="BC12656" s="4">
        <v>40</v>
      </c>
    </row>
    <row r="12657" spans="45:55" x14ac:dyDescent="0.2">
      <c r="AS12657" s="4" t="s">
        <v>8186</v>
      </c>
      <c r="AT12657" s="4" t="s">
        <v>8187</v>
      </c>
      <c r="AU12657" s="4" t="s">
        <v>456</v>
      </c>
      <c r="AV12657" s="4" t="s">
        <v>8122</v>
      </c>
      <c r="AW12657" s="4" t="s">
        <v>1167</v>
      </c>
      <c r="AX12657" s="4"/>
      <c r="AY12657" s="4"/>
      <c r="AZ12657" s="4"/>
      <c r="BA12657" s="4"/>
      <c r="BB12657" s="4"/>
      <c r="BC12657" s="4">
        <v>40</v>
      </c>
    </row>
    <row r="12658" spans="45:55" x14ac:dyDescent="0.2">
      <c r="AS12658" s="4" t="s">
        <v>8188</v>
      </c>
      <c r="AT12658" s="4" t="s">
        <v>8189</v>
      </c>
      <c r="AU12658" s="4" t="s">
        <v>456</v>
      </c>
      <c r="AV12658" s="4" t="s">
        <v>8122</v>
      </c>
      <c r="AW12658" s="4" t="s">
        <v>1167</v>
      </c>
      <c r="AX12658" s="4"/>
      <c r="AY12658" s="4"/>
      <c r="AZ12658" s="4"/>
      <c r="BA12658" s="4"/>
      <c r="BB12658" s="4"/>
      <c r="BC12658" s="4">
        <v>40</v>
      </c>
    </row>
    <row r="12659" spans="45:55" x14ac:dyDescent="0.2">
      <c r="AS12659" s="4" t="s">
        <v>8190</v>
      </c>
      <c r="AT12659" s="4" t="s">
        <v>8191</v>
      </c>
      <c r="AU12659" s="4" t="s">
        <v>456</v>
      </c>
      <c r="AV12659" s="4" t="s">
        <v>8122</v>
      </c>
      <c r="AW12659" s="4" t="s">
        <v>1167</v>
      </c>
      <c r="AX12659" s="4"/>
      <c r="AY12659" s="4"/>
      <c r="AZ12659" s="4"/>
      <c r="BA12659" s="4"/>
      <c r="BB12659" s="4"/>
      <c r="BC12659" s="4">
        <v>40</v>
      </c>
    </row>
    <row r="12660" spans="45:55" x14ac:dyDescent="0.2">
      <c r="AS12660" s="4" t="s">
        <v>8192</v>
      </c>
      <c r="AT12660" s="4" t="s">
        <v>8193</v>
      </c>
      <c r="AU12660" s="4" t="s">
        <v>456</v>
      </c>
      <c r="AV12660" s="4" t="s">
        <v>8122</v>
      </c>
      <c r="AW12660" s="4" t="s">
        <v>1167</v>
      </c>
      <c r="AX12660" s="4"/>
      <c r="AY12660" s="4"/>
      <c r="AZ12660" s="4"/>
      <c r="BA12660" s="4"/>
      <c r="BB12660" s="4"/>
      <c r="BC12660" s="4">
        <v>40</v>
      </c>
    </row>
    <row r="12661" spans="45:55" x14ac:dyDescent="0.2">
      <c r="AS12661" s="4" t="s">
        <v>8194</v>
      </c>
      <c r="AT12661" s="4" t="s">
        <v>8195</v>
      </c>
      <c r="AU12661" s="4" t="s">
        <v>456</v>
      </c>
      <c r="AV12661" s="4" t="s">
        <v>8122</v>
      </c>
      <c r="AW12661" s="4" t="s">
        <v>1167</v>
      </c>
      <c r="AX12661" s="4"/>
      <c r="AY12661" s="4"/>
      <c r="AZ12661" s="4"/>
      <c r="BA12661" s="4"/>
      <c r="BB12661" s="4"/>
      <c r="BC12661" s="4">
        <v>40</v>
      </c>
    </row>
    <row r="12662" spans="45:55" x14ac:dyDescent="0.2">
      <c r="AS12662" s="4" t="s">
        <v>8196</v>
      </c>
      <c r="AT12662" s="4" t="s">
        <v>8197</v>
      </c>
      <c r="AU12662" s="4" t="s">
        <v>456</v>
      </c>
      <c r="AV12662" s="4" t="s">
        <v>8122</v>
      </c>
      <c r="AW12662" s="4" t="s">
        <v>1167</v>
      </c>
      <c r="AX12662" s="4"/>
      <c r="AY12662" s="4"/>
      <c r="AZ12662" s="4"/>
      <c r="BA12662" s="4"/>
      <c r="BB12662" s="4"/>
      <c r="BC12662" s="4">
        <v>40</v>
      </c>
    </row>
    <row r="12663" spans="45:55" x14ac:dyDescent="0.2">
      <c r="AS12663" s="4" t="s">
        <v>8198</v>
      </c>
      <c r="AT12663" s="4" t="s">
        <v>8199</v>
      </c>
      <c r="AU12663" s="4" t="s">
        <v>456</v>
      </c>
      <c r="AV12663" s="4" t="s">
        <v>8122</v>
      </c>
      <c r="AW12663" s="4" t="s">
        <v>1167</v>
      </c>
      <c r="AX12663" s="4"/>
      <c r="AY12663" s="4"/>
      <c r="AZ12663" s="4"/>
      <c r="BA12663" s="4"/>
      <c r="BB12663" s="4"/>
      <c r="BC12663" s="4">
        <v>40</v>
      </c>
    </row>
    <row r="12664" spans="45:55" x14ac:dyDescent="0.2">
      <c r="AS12664" s="4" t="s">
        <v>8200</v>
      </c>
      <c r="AT12664" s="4" t="s">
        <v>8201</v>
      </c>
      <c r="AU12664" s="4" t="s">
        <v>456</v>
      </c>
      <c r="AV12664" s="4" t="s">
        <v>8122</v>
      </c>
      <c r="AW12664" s="4" t="s">
        <v>1167</v>
      </c>
      <c r="AX12664" s="4"/>
      <c r="AY12664" s="4"/>
      <c r="AZ12664" s="4"/>
      <c r="BA12664" s="4"/>
      <c r="BB12664" s="4"/>
      <c r="BC12664" s="4">
        <v>40</v>
      </c>
    </row>
    <row r="12665" spans="45:55" x14ac:dyDescent="0.2">
      <c r="AS12665" s="4" t="s">
        <v>8202</v>
      </c>
      <c r="AT12665" s="4" t="s">
        <v>8203</v>
      </c>
      <c r="AU12665" s="4" t="s">
        <v>456</v>
      </c>
      <c r="AV12665" s="4" t="s">
        <v>8122</v>
      </c>
      <c r="AW12665" s="4" t="s">
        <v>1167</v>
      </c>
      <c r="AX12665" s="4"/>
      <c r="AY12665" s="4"/>
      <c r="AZ12665" s="4"/>
      <c r="BA12665" s="4"/>
      <c r="BB12665" s="4"/>
      <c r="BC12665" s="4">
        <v>40</v>
      </c>
    </row>
    <row r="12666" spans="45:55" x14ac:dyDescent="0.2">
      <c r="AS12666" s="4" t="s">
        <v>8204</v>
      </c>
      <c r="AT12666" s="4" t="s">
        <v>8205</v>
      </c>
      <c r="AU12666" s="4" t="s">
        <v>456</v>
      </c>
      <c r="AV12666" s="4" t="s">
        <v>8122</v>
      </c>
      <c r="AW12666" s="4" t="s">
        <v>1167</v>
      </c>
      <c r="AX12666" s="4"/>
      <c r="AY12666" s="4"/>
      <c r="AZ12666" s="4"/>
      <c r="BA12666" s="4"/>
      <c r="BB12666" s="4"/>
      <c r="BC12666" s="4">
        <v>40</v>
      </c>
    </row>
    <row r="12667" spans="45:55" x14ac:dyDescent="0.2">
      <c r="AS12667" s="4" t="s">
        <v>8206</v>
      </c>
      <c r="AT12667" s="4" t="s">
        <v>8207</v>
      </c>
      <c r="AU12667" s="4" t="s">
        <v>456</v>
      </c>
      <c r="AV12667" s="4" t="s">
        <v>8122</v>
      </c>
      <c r="AW12667" s="4" t="s">
        <v>1167</v>
      </c>
      <c r="AX12667" s="4"/>
      <c r="AY12667" s="4"/>
      <c r="AZ12667" s="4"/>
      <c r="BA12667" s="4"/>
      <c r="BB12667" s="4"/>
      <c r="BC12667" s="4">
        <v>40</v>
      </c>
    </row>
    <row r="12668" spans="45:55" x14ac:dyDescent="0.2">
      <c r="AS12668" s="4" t="s">
        <v>8208</v>
      </c>
      <c r="AT12668" s="4" t="s">
        <v>8160</v>
      </c>
      <c r="AU12668" s="4" t="s">
        <v>456</v>
      </c>
      <c r="AV12668" s="4" t="s">
        <v>8122</v>
      </c>
      <c r="AW12668" s="4" t="s">
        <v>1167</v>
      </c>
      <c r="AX12668" s="4"/>
      <c r="AY12668" s="4"/>
      <c r="AZ12668" s="4"/>
      <c r="BA12668" s="4"/>
      <c r="BB12668" s="4"/>
      <c r="BC12668" s="4">
        <v>40</v>
      </c>
    </row>
    <row r="12669" spans="45:55" x14ac:dyDescent="0.2">
      <c r="AS12669" s="4" t="s">
        <v>8209</v>
      </c>
      <c r="AT12669" s="4" t="s">
        <v>8162</v>
      </c>
      <c r="AU12669" s="4" t="s">
        <v>456</v>
      </c>
      <c r="AV12669" s="4" t="s">
        <v>8122</v>
      </c>
      <c r="AW12669" s="4" t="s">
        <v>1167</v>
      </c>
      <c r="AX12669" s="4"/>
      <c r="AY12669" s="4"/>
      <c r="AZ12669" s="4"/>
      <c r="BA12669" s="4"/>
      <c r="BB12669" s="4"/>
      <c r="BC12669" s="4">
        <v>40</v>
      </c>
    </row>
    <row r="12670" spans="45:55" x14ac:dyDescent="0.2">
      <c r="AS12670" s="4" t="s">
        <v>8210</v>
      </c>
      <c r="AT12670" s="4" t="s">
        <v>8164</v>
      </c>
      <c r="AU12670" s="4" t="s">
        <v>456</v>
      </c>
      <c r="AV12670" s="4" t="s">
        <v>8122</v>
      </c>
      <c r="AW12670" s="4" t="s">
        <v>1167</v>
      </c>
      <c r="AX12670" s="4"/>
      <c r="AY12670" s="4"/>
      <c r="AZ12670" s="4"/>
      <c r="BA12670" s="4"/>
      <c r="BB12670" s="4"/>
      <c r="BC12670" s="4">
        <v>40</v>
      </c>
    </row>
    <row r="12671" spans="45:55" x14ac:dyDescent="0.2">
      <c r="AS12671" s="4" t="s">
        <v>8211</v>
      </c>
      <c r="AT12671" s="4" t="s">
        <v>8166</v>
      </c>
      <c r="AU12671" s="4" t="s">
        <v>456</v>
      </c>
      <c r="AV12671" s="4" t="s">
        <v>8122</v>
      </c>
      <c r="AW12671" s="4" t="s">
        <v>1167</v>
      </c>
      <c r="AX12671" s="4"/>
      <c r="AY12671" s="4"/>
      <c r="AZ12671" s="4"/>
      <c r="BA12671" s="4"/>
      <c r="BB12671" s="4"/>
      <c r="BC12671" s="4">
        <v>40</v>
      </c>
    </row>
    <row r="12672" spans="45:55" x14ac:dyDescent="0.2">
      <c r="AS12672" s="4" t="s">
        <v>8212</v>
      </c>
      <c r="AT12672" s="4" t="s">
        <v>8168</v>
      </c>
      <c r="AU12672" s="4" t="s">
        <v>456</v>
      </c>
      <c r="AV12672" s="4" t="s">
        <v>8122</v>
      </c>
      <c r="AW12672" s="4" t="s">
        <v>1167</v>
      </c>
      <c r="AX12672" s="4"/>
      <c r="AY12672" s="4"/>
      <c r="AZ12672" s="4"/>
      <c r="BA12672" s="4"/>
      <c r="BB12672" s="4"/>
      <c r="BC12672" s="4">
        <v>40</v>
      </c>
    </row>
    <row r="12673" spans="45:55" x14ac:dyDescent="0.2">
      <c r="AS12673" s="4" t="s">
        <v>8213</v>
      </c>
      <c r="AT12673" s="4" t="s">
        <v>8170</v>
      </c>
      <c r="AU12673" s="4" t="s">
        <v>456</v>
      </c>
      <c r="AV12673" s="4" t="s">
        <v>8122</v>
      </c>
      <c r="AW12673" s="4" t="s">
        <v>1167</v>
      </c>
      <c r="AX12673" s="4"/>
      <c r="AY12673" s="4"/>
      <c r="AZ12673" s="4"/>
      <c r="BA12673" s="4"/>
      <c r="BB12673" s="4"/>
      <c r="BC12673" s="4">
        <v>40</v>
      </c>
    </row>
    <row r="12674" spans="45:55" x14ac:dyDescent="0.2">
      <c r="AS12674" s="4" t="s">
        <v>8214</v>
      </c>
      <c r="AT12674" s="4" t="s">
        <v>8172</v>
      </c>
      <c r="AU12674" s="4" t="s">
        <v>456</v>
      </c>
      <c r="AV12674" s="4" t="s">
        <v>8122</v>
      </c>
      <c r="AW12674" s="4" t="s">
        <v>1167</v>
      </c>
      <c r="AX12674" s="4"/>
      <c r="AY12674" s="4"/>
      <c r="AZ12674" s="4"/>
      <c r="BA12674" s="4"/>
      <c r="BB12674" s="4"/>
      <c r="BC12674" s="4">
        <v>40</v>
      </c>
    </row>
    <row r="12675" spans="45:55" x14ac:dyDescent="0.2">
      <c r="AS12675" s="4" t="s">
        <v>8215</v>
      </c>
      <c r="AT12675" s="4" t="s">
        <v>8174</v>
      </c>
      <c r="AU12675" s="4" t="s">
        <v>456</v>
      </c>
      <c r="AV12675" s="4" t="s">
        <v>8122</v>
      </c>
      <c r="AW12675" s="4" t="s">
        <v>1167</v>
      </c>
      <c r="AX12675" s="4"/>
      <c r="AY12675" s="4"/>
      <c r="AZ12675" s="4"/>
      <c r="BA12675" s="4"/>
      <c r="BB12675" s="4"/>
      <c r="BC12675" s="4">
        <v>40</v>
      </c>
    </row>
    <row r="12676" spans="45:55" x14ac:dyDescent="0.2">
      <c r="AS12676" s="4" t="s">
        <v>8216</v>
      </c>
      <c r="AT12676" s="4" t="s">
        <v>8176</v>
      </c>
      <c r="AU12676" s="4" t="s">
        <v>456</v>
      </c>
      <c r="AV12676" s="4" t="s">
        <v>8122</v>
      </c>
      <c r="AW12676" s="4" t="s">
        <v>1167</v>
      </c>
      <c r="AX12676" s="4"/>
      <c r="AY12676" s="4"/>
      <c r="AZ12676" s="4"/>
      <c r="BA12676" s="4"/>
      <c r="BB12676" s="4"/>
      <c r="BC12676" s="4">
        <v>40</v>
      </c>
    </row>
    <row r="12677" spans="45:55" x14ac:dyDescent="0.2">
      <c r="AS12677" s="4" t="s">
        <v>8217</v>
      </c>
      <c r="AT12677" s="4" t="s">
        <v>8142</v>
      </c>
      <c r="AU12677" s="4" t="s">
        <v>456</v>
      </c>
      <c r="AV12677" s="4" t="s">
        <v>8122</v>
      </c>
      <c r="AW12677" s="4" t="s">
        <v>1167</v>
      </c>
      <c r="AX12677" s="4"/>
      <c r="AY12677" s="4"/>
      <c r="AZ12677" s="4"/>
      <c r="BA12677" s="4"/>
      <c r="BB12677" s="4"/>
      <c r="BC12677" s="4">
        <v>40</v>
      </c>
    </row>
    <row r="12678" spans="45:55" x14ac:dyDescent="0.2">
      <c r="AS12678" s="4" t="s">
        <v>8218</v>
      </c>
      <c r="AT12678" s="4" t="s">
        <v>8144</v>
      </c>
      <c r="AU12678" s="4" t="s">
        <v>456</v>
      </c>
      <c r="AV12678" s="4" t="s">
        <v>8122</v>
      </c>
      <c r="AW12678" s="4" t="s">
        <v>1167</v>
      </c>
      <c r="AX12678" s="4"/>
      <c r="AY12678" s="4"/>
      <c r="AZ12678" s="4"/>
      <c r="BA12678" s="4"/>
      <c r="BB12678" s="4"/>
      <c r="BC12678" s="4">
        <v>40</v>
      </c>
    </row>
    <row r="12679" spans="45:55" x14ac:dyDescent="0.2">
      <c r="AS12679" s="4" t="s">
        <v>8219</v>
      </c>
      <c r="AT12679" s="4" t="s">
        <v>8146</v>
      </c>
      <c r="AU12679" s="4" t="s">
        <v>456</v>
      </c>
      <c r="AV12679" s="4" t="s">
        <v>8122</v>
      </c>
      <c r="AW12679" s="4" t="s">
        <v>1167</v>
      </c>
      <c r="AX12679" s="4"/>
      <c r="AY12679" s="4"/>
      <c r="AZ12679" s="4"/>
      <c r="BA12679" s="4"/>
      <c r="BB12679" s="4"/>
      <c r="BC12679" s="4">
        <v>40</v>
      </c>
    </row>
    <row r="12680" spans="45:55" x14ac:dyDescent="0.2">
      <c r="AS12680" s="4" t="s">
        <v>8220</v>
      </c>
      <c r="AT12680" s="4" t="s">
        <v>8148</v>
      </c>
      <c r="AU12680" s="4" t="s">
        <v>456</v>
      </c>
      <c r="AV12680" s="4" t="s">
        <v>8122</v>
      </c>
      <c r="AW12680" s="4" t="s">
        <v>1167</v>
      </c>
      <c r="AX12680" s="4"/>
      <c r="AY12680" s="4"/>
      <c r="AZ12680" s="4"/>
      <c r="BA12680" s="4"/>
      <c r="BB12680" s="4"/>
      <c r="BC12680" s="4">
        <v>40</v>
      </c>
    </row>
    <row r="12681" spans="45:55" x14ac:dyDescent="0.2">
      <c r="AS12681" s="4" t="s">
        <v>8221</v>
      </c>
      <c r="AT12681" s="4" t="s">
        <v>8150</v>
      </c>
      <c r="AU12681" s="4" t="s">
        <v>456</v>
      </c>
      <c r="AV12681" s="4" t="s">
        <v>8122</v>
      </c>
      <c r="AW12681" s="4" t="s">
        <v>1167</v>
      </c>
      <c r="AX12681" s="4"/>
      <c r="AY12681" s="4"/>
      <c r="AZ12681" s="4"/>
      <c r="BA12681" s="4"/>
      <c r="BB12681" s="4"/>
      <c r="BC12681" s="4">
        <v>40</v>
      </c>
    </row>
    <row r="12682" spans="45:55" x14ac:dyDescent="0.2">
      <c r="AS12682" s="4" t="s">
        <v>8222</v>
      </c>
      <c r="AT12682" s="4" t="s">
        <v>8152</v>
      </c>
      <c r="AU12682" s="4" t="s">
        <v>456</v>
      </c>
      <c r="AV12682" s="4" t="s">
        <v>8122</v>
      </c>
      <c r="AW12682" s="4" t="s">
        <v>1167</v>
      </c>
      <c r="AX12682" s="4"/>
      <c r="AY12682" s="4"/>
      <c r="AZ12682" s="4"/>
      <c r="BA12682" s="4"/>
      <c r="BB12682" s="4"/>
      <c r="BC12682" s="4">
        <v>40</v>
      </c>
    </row>
    <row r="12683" spans="45:55" x14ac:dyDescent="0.2">
      <c r="AS12683" s="4" t="s">
        <v>8223</v>
      </c>
      <c r="AT12683" s="4" t="s">
        <v>8154</v>
      </c>
      <c r="AU12683" s="4" t="s">
        <v>456</v>
      </c>
      <c r="AV12683" s="4" t="s">
        <v>8122</v>
      </c>
      <c r="AW12683" s="4" t="s">
        <v>1167</v>
      </c>
      <c r="AX12683" s="4"/>
      <c r="AY12683" s="4"/>
      <c r="AZ12683" s="4"/>
      <c r="BA12683" s="4"/>
      <c r="BB12683" s="4"/>
      <c r="BC12683" s="4">
        <v>40</v>
      </c>
    </row>
    <row r="12684" spans="45:55" x14ac:dyDescent="0.2">
      <c r="AS12684" s="4" t="s">
        <v>8224</v>
      </c>
      <c r="AT12684" s="4" t="s">
        <v>8185</v>
      </c>
      <c r="AU12684" s="4" t="s">
        <v>456</v>
      </c>
      <c r="AV12684" s="4" t="s">
        <v>8122</v>
      </c>
      <c r="AW12684" s="4" t="s">
        <v>1167</v>
      </c>
      <c r="AX12684" s="4"/>
      <c r="AY12684" s="4"/>
      <c r="AZ12684" s="4"/>
      <c r="BA12684" s="4"/>
      <c r="BB12684" s="4"/>
      <c r="BC12684" s="4">
        <v>40</v>
      </c>
    </row>
    <row r="12685" spans="45:55" x14ac:dyDescent="0.2">
      <c r="AS12685" s="4" t="s">
        <v>8225</v>
      </c>
      <c r="AT12685" s="4" t="s">
        <v>8187</v>
      </c>
      <c r="AU12685" s="4" t="s">
        <v>456</v>
      </c>
      <c r="AV12685" s="4" t="s">
        <v>8122</v>
      </c>
      <c r="AW12685" s="4" t="s">
        <v>1167</v>
      </c>
      <c r="AX12685" s="4"/>
      <c r="AY12685" s="4"/>
      <c r="AZ12685" s="4"/>
      <c r="BA12685" s="4"/>
      <c r="BB12685" s="4"/>
      <c r="BC12685" s="4">
        <v>40</v>
      </c>
    </row>
    <row r="12686" spans="45:55" x14ac:dyDescent="0.2">
      <c r="AS12686" s="4" t="s">
        <v>8226</v>
      </c>
      <c r="AT12686" s="4" t="s">
        <v>8189</v>
      </c>
      <c r="AU12686" s="4" t="s">
        <v>456</v>
      </c>
      <c r="AV12686" s="4" t="s">
        <v>8122</v>
      </c>
      <c r="AW12686" s="4" t="s">
        <v>1167</v>
      </c>
      <c r="AX12686" s="4"/>
      <c r="AY12686" s="4"/>
      <c r="AZ12686" s="4"/>
      <c r="BA12686" s="4"/>
      <c r="BB12686" s="4"/>
      <c r="BC12686" s="4">
        <v>40</v>
      </c>
    </row>
    <row r="12687" spans="45:55" x14ac:dyDescent="0.2">
      <c r="AS12687" s="4" t="s">
        <v>8227</v>
      </c>
      <c r="AT12687" s="4" t="s">
        <v>8191</v>
      </c>
      <c r="AU12687" s="4" t="s">
        <v>456</v>
      </c>
      <c r="AV12687" s="4" t="s">
        <v>8122</v>
      </c>
      <c r="AW12687" s="4" t="s">
        <v>1167</v>
      </c>
      <c r="AX12687" s="4"/>
      <c r="AY12687" s="4"/>
      <c r="AZ12687" s="4"/>
      <c r="BA12687" s="4"/>
      <c r="BB12687" s="4"/>
      <c r="BC12687" s="4">
        <v>40</v>
      </c>
    </row>
    <row r="12688" spans="45:55" x14ac:dyDescent="0.2">
      <c r="AS12688" s="4" t="s">
        <v>8228</v>
      </c>
      <c r="AT12688" s="4" t="s">
        <v>8193</v>
      </c>
      <c r="AU12688" s="4" t="s">
        <v>456</v>
      </c>
      <c r="AV12688" s="4" t="s">
        <v>8122</v>
      </c>
      <c r="AW12688" s="4" t="s">
        <v>1167</v>
      </c>
      <c r="AX12688" s="4"/>
      <c r="AY12688" s="4"/>
      <c r="AZ12688" s="4"/>
      <c r="BA12688" s="4"/>
      <c r="BB12688" s="4"/>
      <c r="BC12688" s="4">
        <v>40</v>
      </c>
    </row>
    <row r="12689" spans="45:55" x14ac:dyDescent="0.2">
      <c r="AS12689" s="4" t="s">
        <v>8229</v>
      </c>
      <c r="AT12689" s="4" t="s">
        <v>8195</v>
      </c>
      <c r="AU12689" s="4" t="s">
        <v>456</v>
      </c>
      <c r="AV12689" s="4" t="s">
        <v>8122</v>
      </c>
      <c r="AW12689" s="4" t="s">
        <v>1167</v>
      </c>
      <c r="AX12689" s="4"/>
      <c r="AY12689" s="4"/>
      <c r="AZ12689" s="4"/>
      <c r="BA12689" s="4"/>
      <c r="BB12689" s="4"/>
      <c r="BC12689" s="4">
        <v>40</v>
      </c>
    </row>
    <row r="12690" spans="45:55" x14ac:dyDescent="0.2">
      <c r="AS12690" s="4" t="s">
        <v>8230</v>
      </c>
      <c r="AT12690" s="4" t="s">
        <v>8197</v>
      </c>
      <c r="AU12690" s="4" t="s">
        <v>456</v>
      </c>
      <c r="AV12690" s="4" t="s">
        <v>8122</v>
      </c>
      <c r="AW12690" s="4" t="s">
        <v>1167</v>
      </c>
      <c r="AX12690" s="4"/>
      <c r="AY12690" s="4"/>
      <c r="AZ12690" s="4"/>
      <c r="BA12690" s="4"/>
      <c r="BB12690" s="4"/>
      <c r="BC12690" s="4">
        <v>40</v>
      </c>
    </row>
    <row r="12691" spans="45:55" x14ac:dyDescent="0.2">
      <c r="AS12691" s="4" t="s">
        <v>8231</v>
      </c>
      <c r="AT12691" s="4" t="s">
        <v>8199</v>
      </c>
      <c r="AU12691" s="4" t="s">
        <v>456</v>
      </c>
      <c r="AV12691" s="4" t="s">
        <v>8122</v>
      </c>
      <c r="AW12691" s="4" t="s">
        <v>1167</v>
      </c>
      <c r="AX12691" s="4"/>
      <c r="AY12691" s="4"/>
      <c r="AZ12691" s="4"/>
      <c r="BA12691" s="4"/>
      <c r="BB12691" s="4"/>
      <c r="BC12691" s="4">
        <v>40</v>
      </c>
    </row>
    <row r="12692" spans="45:55" x14ac:dyDescent="0.2">
      <c r="AS12692" s="4" t="s">
        <v>8232</v>
      </c>
      <c r="AT12692" s="4" t="s">
        <v>8201</v>
      </c>
      <c r="AU12692" s="4" t="s">
        <v>456</v>
      </c>
      <c r="AV12692" s="4" t="s">
        <v>8122</v>
      </c>
      <c r="AW12692" s="4" t="s">
        <v>1167</v>
      </c>
      <c r="AX12692" s="4"/>
      <c r="AY12692" s="4"/>
      <c r="AZ12692" s="4"/>
      <c r="BA12692" s="4"/>
      <c r="BB12692" s="4"/>
      <c r="BC12692" s="4">
        <v>40</v>
      </c>
    </row>
    <row r="12693" spans="45:55" x14ac:dyDescent="0.2">
      <c r="AS12693" s="4" t="s">
        <v>8233</v>
      </c>
      <c r="AT12693" s="4" t="s">
        <v>8203</v>
      </c>
      <c r="AU12693" s="4" t="s">
        <v>456</v>
      </c>
      <c r="AV12693" s="4" t="s">
        <v>8122</v>
      </c>
      <c r="AW12693" s="4" t="s">
        <v>1167</v>
      </c>
      <c r="AX12693" s="4"/>
      <c r="AY12693" s="4"/>
      <c r="AZ12693" s="4"/>
      <c r="BA12693" s="4"/>
      <c r="BB12693" s="4"/>
      <c r="BC12693" s="4">
        <v>40</v>
      </c>
    </row>
    <row r="12694" spans="45:55" x14ac:dyDescent="0.2">
      <c r="AS12694" s="4" t="s">
        <v>8234</v>
      </c>
      <c r="AT12694" s="4" t="s">
        <v>8205</v>
      </c>
      <c r="AU12694" s="4" t="s">
        <v>456</v>
      </c>
      <c r="AV12694" s="4" t="s">
        <v>8122</v>
      </c>
      <c r="AW12694" s="4" t="s">
        <v>1167</v>
      </c>
      <c r="AX12694" s="4"/>
      <c r="AY12694" s="4"/>
      <c r="AZ12694" s="4"/>
      <c r="BA12694" s="4"/>
      <c r="BB12694" s="4"/>
      <c r="BC12694" s="4">
        <v>40</v>
      </c>
    </row>
    <row r="12695" spans="45:55" x14ac:dyDescent="0.2">
      <c r="AS12695" s="4" t="s">
        <v>8235</v>
      </c>
      <c r="AT12695" s="4" t="s">
        <v>8207</v>
      </c>
      <c r="AU12695" s="4" t="s">
        <v>456</v>
      </c>
      <c r="AV12695" s="4" t="s">
        <v>8122</v>
      </c>
      <c r="AW12695" s="4" t="s">
        <v>1167</v>
      </c>
      <c r="AX12695" s="4"/>
      <c r="AY12695" s="4"/>
      <c r="AZ12695" s="4"/>
      <c r="BA12695" s="4"/>
      <c r="BB12695" s="4"/>
      <c r="BC12695" s="4">
        <v>40</v>
      </c>
    </row>
    <row r="12696" spans="45:55" x14ac:dyDescent="0.2">
      <c r="AS12696" s="4" t="s">
        <v>8123</v>
      </c>
      <c r="AT12696" s="4" t="s">
        <v>8124</v>
      </c>
      <c r="AU12696" s="4" t="s">
        <v>456</v>
      </c>
      <c r="AV12696" s="4" t="s">
        <v>832</v>
      </c>
      <c r="AW12696" s="4" t="s">
        <v>1167</v>
      </c>
      <c r="AX12696" s="4"/>
      <c r="AY12696" s="4"/>
      <c r="AZ12696" s="4"/>
      <c r="BA12696" s="4"/>
      <c r="BB12696" s="4"/>
      <c r="BC12696" s="4">
        <v>40</v>
      </c>
    </row>
    <row r="12697" spans="45:55" x14ac:dyDescent="0.2">
      <c r="AS12697" s="4" t="s">
        <v>8125</v>
      </c>
      <c r="AT12697" s="4" t="s">
        <v>8126</v>
      </c>
      <c r="AU12697" s="4" t="s">
        <v>456</v>
      </c>
      <c r="AV12697" s="4" t="s">
        <v>832</v>
      </c>
      <c r="AW12697" s="4" t="s">
        <v>1167</v>
      </c>
      <c r="AX12697" s="4"/>
      <c r="AY12697" s="4"/>
      <c r="AZ12697" s="4"/>
      <c r="BA12697" s="4"/>
      <c r="BB12697" s="4"/>
      <c r="BC12697" s="4">
        <v>40</v>
      </c>
    </row>
    <row r="12698" spans="45:55" x14ac:dyDescent="0.2">
      <c r="AS12698" s="4" t="s">
        <v>8127</v>
      </c>
      <c r="AT12698" s="4" t="s">
        <v>8128</v>
      </c>
      <c r="AU12698" s="4" t="s">
        <v>456</v>
      </c>
      <c r="AV12698" s="4" t="s">
        <v>832</v>
      </c>
      <c r="AW12698" s="4" t="s">
        <v>1167</v>
      </c>
      <c r="AX12698" s="4"/>
      <c r="AY12698" s="4"/>
      <c r="AZ12698" s="4"/>
      <c r="BA12698" s="4"/>
      <c r="BB12698" s="4"/>
      <c r="BC12698" s="4">
        <v>40</v>
      </c>
    </row>
    <row r="12699" spans="45:55" x14ac:dyDescent="0.2">
      <c r="AS12699" s="4" t="s">
        <v>8129</v>
      </c>
      <c r="AT12699" s="4" t="s">
        <v>8130</v>
      </c>
      <c r="AU12699" s="4" t="s">
        <v>456</v>
      </c>
      <c r="AV12699" s="4" t="s">
        <v>832</v>
      </c>
      <c r="AW12699" s="4" t="s">
        <v>1167</v>
      </c>
      <c r="AX12699" s="4"/>
      <c r="AY12699" s="4"/>
      <c r="AZ12699" s="4"/>
      <c r="BA12699" s="4"/>
      <c r="BB12699" s="4"/>
      <c r="BC12699" s="4">
        <v>40</v>
      </c>
    </row>
    <row r="12700" spans="45:55" x14ac:dyDescent="0.2">
      <c r="AS12700" s="4" t="s">
        <v>8131</v>
      </c>
      <c r="AT12700" s="4" t="s">
        <v>8132</v>
      </c>
      <c r="AU12700" s="4" t="s">
        <v>456</v>
      </c>
      <c r="AV12700" s="4" t="s">
        <v>832</v>
      </c>
      <c r="AW12700" s="4" t="s">
        <v>1167</v>
      </c>
      <c r="AX12700" s="4"/>
      <c r="AY12700" s="4"/>
      <c r="AZ12700" s="4"/>
      <c r="BA12700" s="4"/>
      <c r="BB12700" s="4"/>
      <c r="BC12700" s="4">
        <v>40</v>
      </c>
    </row>
    <row r="12701" spans="45:55" x14ac:dyDescent="0.2">
      <c r="AS12701" s="4" t="s">
        <v>8133</v>
      </c>
      <c r="AT12701" s="4" t="s">
        <v>8134</v>
      </c>
      <c r="AU12701" s="4" t="s">
        <v>456</v>
      </c>
      <c r="AV12701" s="4" t="s">
        <v>832</v>
      </c>
      <c r="AW12701" s="4" t="s">
        <v>1167</v>
      </c>
      <c r="AX12701" s="4"/>
      <c r="AY12701" s="4"/>
      <c r="AZ12701" s="4"/>
      <c r="BA12701" s="4"/>
      <c r="BB12701" s="4"/>
      <c r="BC12701" s="4">
        <v>40</v>
      </c>
    </row>
    <row r="12702" spans="45:55" x14ac:dyDescent="0.2">
      <c r="AS12702" s="4" t="s">
        <v>8135</v>
      </c>
      <c r="AT12702" s="4" t="s">
        <v>8136</v>
      </c>
      <c r="AU12702" s="4" t="s">
        <v>456</v>
      </c>
      <c r="AV12702" s="4" t="s">
        <v>832</v>
      </c>
      <c r="AW12702" s="4" t="s">
        <v>1167</v>
      </c>
      <c r="AX12702" s="4"/>
      <c r="AY12702" s="4"/>
      <c r="AZ12702" s="4"/>
      <c r="BA12702" s="4"/>
      <c r="BB12702" s="4"/>
      <c r="BC12702" s="4">
        <v>40</v>
      </c>
    </row>
    <row r="12703" spans="45:55" x14ac:dyDescent="0.2">
      <c r="AS12703" s="4" t="s">
        <v>8137</v>
      </c>
      <c r="AT12703" s="4" t="s">
        <v>8138</v>
      </c>
      <c r="AU12703" s="4" t="s">
        <v>456</v>
      </c>
      <c r="AV12703" s="4" t="s">
        <v>832</v>
      </c>
      <c r="AW12703" s="4" t="s">
        <v>1167</v>
      </c>
      <c r="AX12703" s="4"/>
      <c r="AY12703" s="4"/>
      <c r="AZ12703" s="4"/>
      <c r="BA12703" s="4"/>
      <c r="BB12703" s="4"/>
      <c r="BC12703" s="4">
        <v>40</v>
      </c>
    </row>
    <row r="12704" spans="45:55" x14ac:dyDescent="0.2">
      <c r="AS12704" s="4" t="s">
        <v>8139</v>
      </c>
      <c r="AT12704" s="4" t="s">
        <v>8140</v>
      </c>
      <c r="AU12704" s="4" t="s">
        <v>456</v>
      </c>
      <c r="AV12704" s="4" t="s">
        <v>832</v>
      </c>
      <c r="AW12704" s="4" t="s">
        <v>1167</v>
      </c>
      <c r="AX12704" s="4"/>
      <c r="AY12704" s="4"/>
      <c r="AZ12704" s="4"/>
      <c r="BA12704" s="4"/>
      <c r="BB12704" s="4"/>
      <c r="BC12704" s="4">
        <v>40</v>
      </c>
    </row>
    <row r="12705" spans="45:55" x14ac:dyDescent="0.2">
      <c r="AS12705" s="4" t="s">
        <v>8141</v>
      </c>
      <c r="AT12705" s="4" t="s">
        <v>8142</v>
      </c>
      <c r="AU12705" s="4" t="s">
        <v>456</v>
      </c>
      <c r="AV12705" s="4" t="s">
        <v>832</v>
      </c>
      <c r="AW12705" s="4" t="s">
        <v>1167</v>
      </c>
      <c r="AX12705" s="4"/>
      <c r="AY12705" s="4"/>
      <c r="AZ12705" s="4"/>
      <c r="BA12705" s="4"/>
      <c r="BB12705" s="4"/>
      <c r="BC12705" s="4">
        <v>40</v>
      </c>
    </row>
    <row r="12706" spans="45:55" x14ac:dyDescent="0.2">
      <c r="AS12706" s="4" t="s">
        <v>8143</v>
      </c>
      <c r="AT12706" s="4" t="s">
        <v>8144</v>
      </c>
      <c r="AU12706" s="4" t="s">
        <v>456</v>
      </c>
      <c r="AV12706" s="4" t="s">
        <v>832</v>
      </c>
      <c r="AW12706" s="4" t="s">
        <v>1167</v>
      </c>
      <c r="AX12706" s="4"/>
      <c r="AY12706" s="4"/>
      <c r="AZ12706" s="4"/>
      <c r="BA12706" s="4"/>
      <c r="BB12706" s="4"/>
      <c r="BC12706" s="4">
        <v>40</v>
      </c>
    </row>
    <row r="12707" spans="45:55" x14ac:dyDescent="0.2">
      <c r="AS12707" s="4" t="s">
        <v>8145</v>
      </c>
      <c r="AT12707" s="4" t="s">
        <v>8146</v>
      </c>
      <c r="AU12707" s="4" t="s">
        <v>456</v>
      </c>
      <c r="AV12707" s="4" t="s">
        <v>832</v>
      </c>
      <c r="AW12707" s="4" t="s">
        <v>1167</v>
      </c>
      <c r="AX12707" s="4"/>
      <c r="AY12707" s="4"/>
      <c r="AZ12707" s="4"/>
      <c r="BA12707" s="4"/>
      <c r="BB12707" s="4"/>
      <c r="BC12707" s="4">
        <v>40</v>
      </c>
    </row>
    <row r="12708" spans="45:55" x14ac:dyDescent="0.2">
      <c r="AS12708" s="4" t="s">
        <v>8147</v>
      </c>
      <c r="AT12708" s="4" t="s">
        <v>8148</v>
      </c>
      <c r="AU12708" s="4" t="s">
        <v>456</v>
      </c>
      <c r="AV12708" s="4" t="s">
        <v>832</v>
      </c>
      <c r="AW12708" s="4" t="s">
        <v>1167</v>
      </c>
      <c r="AX12708" s="4"/>
      <c r="AY12708" s="4"/>
      <c r="AZ12708" s="4"/>
      <c r="BA12708" s="4"/>
      <c r="BB12708" s="4"/>
      <c r="BC12708" s="4">
        <v>40</v>
      </c>
    </row>
    <row r="12709" spans="45:55" x14ac:dyDescent="0.2">
      <c r="AS12709" s="4" t="s">
        <v>8149</v>
      </c>
      <c r="AT12709" s="4" t="s">
        <v>8150</v>
      </c>
      <c r="AU12709" s="4" t="s">
        <v>456</v>
      </c>
      <c r="AV12709" s="4" t="s">
        <v>832</v>
      </c>
      <c r="AW12709" s="4" t="s">
        <v>1167</v>
      </c>
      <c r="AX12709" s="4"/>
      <c r="AY12709" s="4"/>
      <c r="AZ12709" s="4"/>
      <c r="BA12709" s="4"/>
      <c r="BB12709" s="4"/>
      <c r="BC12709" s="4">
        <v>40</v>
      </c>
    </row>
    <row r="12710" spans="45:55" x14ac:dyDescent="0.2">
      <c r="AS12710" s="4" t="s">
        <v>8151</v>
      </c>
      <c r="AT12710" s="4" t="s">
        <v>8152</v>
      </c>
      <c r="AU12710" s="4" t="s">
        <v>456</v>
      </c>
      <c r="AV12710" s="4" t="s">
        <v>832</v>
      </c>
      <c r="AW12710" s="4" t="s">
        <v>1167</v>
      </c>
      <c r="AX12710" s="4"/>
      <c r="AY12710" s="4"/>
      <c r="AZ12710" s="4"/>
      <c r="BA12710" s="4"/>
      <c r="BB12710" s="4"/>
      <c r="BC12710" s="4">
        <v>40</v>
      </c>
    </row>
    <row r="12711" spans="45:55" x14ac:dyDescent="0.2">
      <c r="AS12711" s="4" t="s">
        <v>8153</v>
      </c>
      <c r="AT12711" s="4" t="s">
        <v>8154</v>
      </c>
      <c r="AU12711" s="4" t="s">
        <v>456</v>
      </c>
      <c r="AV12711" s="4" t="s">
        <v>832</v>
      </c>
      <c r="AW12711" s="4" t="s">
        <v>1167</v>
      </c>
      <c r="AX12711" s="4"/>
      <c r="AY12711" s="4"/>
      <c r="AZ12711" s="4"/>
      <c r="BA12711" s="4"/>
      <c r="BB12711" s="4"/>
      <c r="BC12711" s="4">
        <v>40</v>
      </c>
    </row>
    <row r="12712" spans="45:55" x14ac:dyDescent="0.2">
      <c r="AS12712" s="4" t="s">
        <v>20906</v>
      </c>
      <c r="AT12712" s="4" t="s">
        <v>20907</v>
      </c>
      <c r="AU12712" s="4" t="s">
        <v>456</v>
      </c>
      <c r="AV12712" s="4" t="s">
        <v>8122</v>
      </c>
      <c r="AW12712" s="4" t="s">
        <v>1167</v>
      </c>
      <c r="AX12712" s="4"/>
      <c r="AY12712" s="4"/>
      <c r="AZ12712" s="4"/>
      <c r="BA12712" s="4"/>
      <c r="BB12712" s="4"/>
      <c r="BC12712" s="4">
        <v>40</v>
      </c>
    </row>
    <row r="12713" spans="45:55" x14ac:dyDescent="0.2">
      <c r="AS12713" s="4" t="s">
        <v>20908</v>
      </c>
      <c r="AT12713" s="4" t="s">
        <v>20909</v>
      </c>
      <c r="AU12713" s="4" t="s">
        <v>456</v>
      </c>
      <c r="AV12713" s="4" t="s">
        <v>8122</v>
      </c>
      <c r="AW12713" s="4" t="s">
        <v>1167</v>
      </c>
      <c r="AX12713" s="4"/>
      <c r="AY12713" s="4"/>
      <c r="AZ12713" s="4"/>
      <c r="BA12713" s="4"/>
      <c r="BB12713" s="4"/>
      <c r="BC12713" s="4">
        <v>40</v>
      </c>
    </row>
    <row r="12714" spans="45:55" x14ac:dyDescent="0.2">
      <c r="AS12714" s="4" t="s">
        <v>20910</v>
      </c>
      <c r="AT12714" s="4" t="s">
        <v>20911</v>
      </c>
      <c r="AU12714" s="4" t="s">
        <v>456</v>
      </c>
      <c r="AV12714" s="4" t="s">
        <v>8122</v>
      </c>
      <c r="AW12714" s="4" t="s">
        <v>1167</v>
      </c>
      <c r="AX12714" s="4"/>
      <c r="AY12714" s="4"/>
      <c r="AZ12714" s="4"/>
      <c r="BA12714" s="4"/>
      <c r="BB12714" s="4"/>
      <c r="BC12714" s="4">
        <v>40</v>
      </c>
    </row>
    <row r="12715" spans="45:55" x14ac:dyDescent="0.2">
      <c r="AS12715" s="4" t="s">
        <v>20912</v>
      </c>
      <c r="AT12715" s="4" t="s">
        <v>20913</v>
      </c>
      <c r="AU12715" s="4" t="s">
        <v>456</v>
      </c>
      <c r="AV12715" s="4" t="s">
        <v>8122</v>
      </c>
      <c r="AW12715" s="4" t="s">
        <v>1167</v>
      </c>
      <c r="AX12715" s="4"/>
      <c r="AY12715" s="4"/>
      <c r="AZ12715" s="4"/>
      <c r="BA12715" s="4"/>
      <c r="BB12715" s="4"/>
      <c r="BC12715" s="4">
        <v>40</v>
      </c>
    </row>
    <row r="12716" spans="45:55" x14ac:dyDescent="0.2">
      <c r="AS12716" s="4" t="s">
        <v>20914</v>
      </c>
      <c r="AT12716" s="4" t="s">
        <v>20915</v>
      </c>
      <c r="AU12716" s="4" t="s">
        <v>456</v>
      </c>
      <c r="AV12716" s="4" t="s">
        <v>8122</v>
      </c>
      <c r="AW12716" s="4" t="s">
        <v>1167</v>
      </c>
      <c r="AX12716" s="4"/>
      <c r="AY12716" s="4"/>
      <c r="AZ12716" s="4"/>
      <c r="BA12716" s="4"/>
      <c r="BB12716" s="4"/>
      <c r="BC12716" s="4">
        <v>40</v>
      </c>
    </row>
    <row r="12717" spans="45:55" x14ac:dyDescent="0.2">
      <c r="AS12717" s="4" t="s">
        <v>20916</v>
      </c>
      <c r="AT12717" s="4" t="s">
        <v>20917</v>
      </c>
      <c r="AU12717" s="4" t="s">
        <v>456</v>
      </c>
      <c r="AV12717" s="4" t="s">
        <v>8122</v>
      </c>
      <c r="AW12717" s="4" t="s">
        <v>1167</v>
      </c>
      <c r="AX12717" s="4"/>
      <c r="AY12717" s="4"/>
      <c r="AZ12717" s="4"/>
      <c r="BA12717" s="4"/>
      <c r="BB12717" s="4"/>
      <c r="BC12717" s="4">
        <v>40</v>
      </c>
    </row>
    <row r="12718" spans="45:55" x14ac:dyDescent="0.2">
      <c r="AS12718" s="4" t="s">
        <v>20918</v>
      </c>
      <c r="AT12718" s="4" t="s">
        <v>20919</v>
      </c>
      <c r="AU12718" s="4" t="s">
        <v>456</v>
      </c>
      <c r="AV12718" s="4" t="s">
        <v>8122</v>
      </c>
      <c r="AW12718" s="4" t="s">
        <v>1167</v>
      </c>
      <c r="AX12718" s="4"/>
      <c r="AY12718" s="4"/>
      <c r="AZ12718" s="4"/>
      <c r="BA12718" s="4"/>
      <c r="BB12718" s="4"/>
      <c r="BC12718" s="4">
        <v>40</v>
      </c>
    </row>
    <row r="12719" spans="45:55" x14ac:dyDescent="0.2">
      <c r="AS12719" s="4" t="s">
        <v>20920</v>
      </c>
      <c r="AT12719" s="4" t="s">
        <v>20921</v>
      </c>
      <c r="AU12719" s="4" t="s">
        <v>456</v>
      </c>
      <c r="AV12719" s="4" t="s">
        <v>8122</v>
      </c>
      <c r="AW12719" s="4" t="s">
        <v>1167</v>
      </c>
      <c r="AX12719" s="4"/>
      <c r="AY12719" s="4"/>
      <c r="AZ12719" s="4"/>
      <c r="BA12719" s="4"/>
      <c r="BB12719" s="4"/>
      <c r="BC12719" s="4">
        <v>40</v>
      </c>
    </row>
    <row r="12720" spans="45:55" x14ac:dyDescent="0.2">
      <c r="AS12720" s="4" t="s">
        <v>16890</v>
      </c>
      <c r="AT12720" s="4" t="s">
        <v>17306</v>
      </c>
      <c r="AU12720" s="4" t="s">
        <v>456</v>
      </c>
      <c r="AV12720" s="4" t="s">
        <v>8122</v>
      </c>
      <c r="AW12720" s="4" t="s">
        <v>1167</v>
      </c>
      <c r="AX12720" s="4"/>
      <c r="AY12720" s="4"/>
      <c r="AZ12720" s="4"/>
      <c r="BA12720" s="4"/>
      <c r="BB12720" s="4"/>
      <c r="BC12720" s="4">
        <v>40</v>
      </c>
    </row>
    <row r="12721" spans="45:55" x14ac:dyDescent="0.2">
      <c r="AS12721" s="4" t="s">
        <v>16891</v>
      </c>
      <c r="AT12721" s="4" t="s">
        <v>38044</v>
      </c>
      <c r="AU12721" s="4" t="s">
        <v>456</v>
      </c>
      <c r="AV12721" s="4" t="s">
        <v>8122</v>
      </c>
      <c r="AW12721" s="4" t="s">
        <v>1167</v>
      </c>
      <c r="AX12721" s="4"/>
      <c r="AY12721" s="4"/>
      <c r="AZ12721" s="4"/>
      <c r="BA12721" s="4"/>
      <c r="BB12721" s="4"/>
      <c r="BC12721" s="4">
        <v>40</v>
      </c>
    </row>
    <row r="12722" spans="45:55" x14ac:dyDescent="0.2">
      <c r="AS12722" s="4" t="s">
        <v>16892</v>
      </c>
      <c r="AT12722" s="4" t="s">
        <v>16893</v>
      </c>
      <c r="AU12722" s="4" t="s">
        <v>456</v>
      </c>
      <c r="AV12722" s="4" t="s">
        <v>8122</v>
      </c>
      <c r="AW12722" s="4" t="s">
        <v>1167</v>
      </c>
      <c r="AX12722" s="4"/>
      <c r="AY12722" s="4"/>
      <c r="AZ12722" s="4"/>
      <c r="BA12722" s="4"/>
      <c r="BB12722" s="4"/>
      <c r="BC12722" s="4">
        <v>40</v>
      </c>
    </row>
    <row r="12723" spans="45:55" x14ac:dyDescent="0.2">
      <c r="AS12723" s="4" t="s">
        <v>16894</v>
      </c>
      <c r="AT12723" s="4" t="s">
        <v>16895</v>
      </c>
      <c r="AU12723" s="4" t="s">
        <v>456</v>
      </c>
      <c r="AV12723" s="4" t="s">
        <v>8122</v>
      </c>
      <c r="AW12723" s="4" t="s">
        <v>1167</v>
      </c>
      <c r="AX12723" s="4"/>
      <c r="AY12723" s="4"/>
      <c r="AZ12723" s="4"/>
      <c r="BA12723" s="4"/>
      <c r="BB12723" s="4"/>
      <c r="BC12723" s="4">
        <v>40</v>
      </c>
    </row>
    <row r="12724" spans="45:55" x14ac:dyDescent="0.2">
      <c r="AS12724" s="4" t="s">
        <v>16896</v>
      </c>
      <c r="AT12724" s="4" t="s">
        <v>16897</v>
      </c>
      <c r="AU12724" s="4" t="s">
        <v>456</v>
      </c>
      <c r="AV12724" s="4" t="s">
        <v>8122</v>
      </c>
      <c r="AW12724" s="4" t="s">
        <v>1167</v>
      </c>
      <c r="AX12724" s="4"/>
      <c r="AY12724" s="4"/>
      <c r="AZ12724" s="4"/>
      <c r="BA12724" s="4"/>
      <c r="BB12724" s="4"/>
      <c r="BC12724" s="4">
        <v>40</v>
      </c>
    </row>
    <row r="12725" spans="45:55" x14ac:dyDescent="0.2">
      <c r="AS12725" s="4" t="s">
        <v>17307</v>
      </c>
      <c r="AT12725" s="4" t="s">
        <v>38045</v>
      </c>
      <c r="AU12725" s="4" t="s">
        <v>456</v>
      </c>
      <c r="AV12725" s="4" t="s">
        <v>8122</v>
      </c>
      <c r="AW12725" s="4" t="s">
        <v>1167</v>
      </c>
      <c r="AX12725" s="4"/>
      <c r="AY12725" s="4"/>
      <c r="AZ12725" s="4"/>
      <c r="BA12725" s="4"/>
      <c r="BB12725" s="4"/>
      <c r="BC12725" s="4">
        <v>40</v>
      </c>
    </row>
    <row r="12726" spans="45:55" x14ac:dyDescent="0.2">
      <c r="AS12726" s="4" t="s">
        <v>16898</v>
      </c>
      <c r="AT12726" s="4" t="s">
        <v>17308</v>
      </c>
      <c r="AU12726" s="4" t="s">
        <v>456</v>
      </c>
      <c r="AV12726" s="4" t="s">
        <v>8122</v>
      </c>
      <c r="AW12726" s="4" t="s">
        <v>1167</v>
      </c>
      <c r="AX12726" s="4"/>
      <c r="AY12726" s="4"/>
      <c r="AZ12726" s="4"/>
      <c r="BA12726" s="4"/>
      <c r="BB12726" s="4"/>
      <c r="BC12726" s="4">
        <v>40</v>
      </c>
    </row>
    <row r="12727" spans="45:55" x14ac:dyDescent="0.2">
      <c r="AS12727" s="4" t="s">
        <v>17309</v>
      </c>
      <c r="AT12727" s="4" t="s">
        <v>38046</v>
      </c>
      <c r="AU12727" s="4" t="s">
        <v>456</v>
      </c>
      <c r="AV12727" s="4" t="s">
        <v>8122</v>
      </c>
      <c r="AW12727" s="4" t="s">
        <v>1167</v>
      </c>
      <c r="AX12727" s="4"/>
      <c r="AY12727" s="4"/>
      <c r="AZ12727" s="4"/>
      <c r="BA12727" s="4"/>
      <c r="BB12727" s="4"/>
      <c r="BC12727" s="4">
        <v>40</v>
      </c>
    </row>
    <row r="12728" spans="45:55" x14ac:dyDescent="0.2">
      <c r="AS12728" s="4" t="s">
        <v>17310</v>
      </c>
      <c r="AT12728" s="4" t="s">
        <v>17311</v>
      </c>
      <c r="AU12728" s="4" t="s">
        <v>456</v>
      </c>
      <c r="AV12728" s="4" t="s">
        <v>8122</v>
      </c>
      <c r="AW12728" s="4" t="s">
        <v>1167</v>
      </c>
      <c r="AX12728" s="4"/>
      <c r="AY12728" s="4"/>
      <c r="AZ12728" s="4"/>
      <c r="BA12728" s="4"/>
      <c r="BB12728" s="4"/>
      <c r="BC12728" s="4">
        <v>40</v>
      </c>
    </row>
    <row r="12729" spans="45:55" x14ac:dyDescent="0.2">
      <c r="AS12729" s="4" t="s">
        <v>38047</v>
      </c>
      <c r="AT12729" s="4" t="s">
        <v>38048</v>
      </c>
      <c r="AU12729" s="4" t="s">
        <v>456</v>
      </c>
      <c r="AV12729" s="4" t="s">
        <v>8122</v>
      </c>
      <c r="AW12729" s="4" t="s">
        <v>1167</v>
      </c>
      <c r="AX12729" s="4"/>
      <c r="AY12729" s="4"/>
      <c r="AZ12729" s="4"/>
      <c r="BA12729" s="4"/>
      <c r="BB12729" s="4"/>
      <c r="BC12729" s="4">
        <v>40</v>
      </c>
    </row>
    <row r="12730" spans="45:55" x14ac:dyDescent="0.2">
      <c r="AS12730" s="4" t="s">
        <v>8236</v>
      </c>
      <c r="AT12730" s="4" t="s">
        <v>8237</v>
      </c>
      <c r="AU12730" s="4" t="s">
        <v>456</v>
      </c>
      <c r="AV12730" s="4" t="s">
        <v>8122</v>
      </c>
      <c r="AW12730" s="4" t="s">
        <v>1167</v>
      </c>
      <c r="AX12730" s="4"/>
      <c r="AY12730" s="4"/>
      <c r="AZ12730" s="4"/>
      <c r="BA12730" s="4"/>
      <c r="BB12730" s="4"/>
      <c r="BC12730" s="4">
        <v>40</v>
      </c>
    </row>
    <row r="12731" spans="45:55" x14ac:dyDescent="0.2">
      <c r="AS12731" s="4" t="s">
        <v>8238</v>
      </c>
      <c r="AT12731" s="4" t="s">
        <v>8239</v>
      </c>
      <c r="AU12731" s="4" t="s">
        <v>456</v>
      </c>
      <c r="AV12731" s="4" t="s">
        <v>8122</v>
      </c>
      <c r="AW12731" s="4" t="s">
        <v>1167</v>
      </c>
      <c r="AX12731" s="4"/>
      <c r="AY12731" s="4"/>
      <c r="AZ12731" s="4"/>
      <c r="BA12731" s="4"/>
      <c r="BB12731" s="4"/>
      <c r="BC12731" s="4">
        <v>40</v>
      </c>
    </row>
    <row r="12732" spans="45:55" x14ac:dyDescent="0.2">
      <c r="AS12732" s="4" t="s">
        <v>8240</v>
      </c>
      <c r="AT12732" s="4" t="s">
        <v>8241</v>
      </c>
      <c r="AU12732" s="4" t="s">
        <v>456</v>
      </c>
      <c r="AV12732" s="4" t="s">
        <v>8122</v>
      </c>
      <c r="AW12732" s="4" t="s">
        <v>1167</v>
      </c>
      <c r="AX12732" s="4"/>
      <c r="AY12732" s="4"/>
      <c r="AZ12732" s="4"/>
      <c r="BA12732" s="4"/>
      <c r="BB12732" s="4"/>
      <c r="BC12732" s="4">
        <v>40</v>
      </c>
    </row>
    <row r="12733" spans="45:55" x14ac:dyDescent="0.2">
      <c r="AS12733" s="4" t="s">
        <v>8242</v>
      </c>
      <c r="AT12733" s="4" t="s">
        <v>8243</v>
      </c>
      <c r="AU12733" s="4" t="s">
        <v>456</v>
      </c>
      <c r="AV12733" s="4" t="s">
        <v>8122</v>
      </c>
      <c r="AW12733" s="4" t="s">
        <v>1167</v>
      </c>
      <c r="AX12733" s="4"/>
      <c r="AY12733" s="4"/>
      <c r="AZ12733" s="4"/>
      <c r="BA12733" s="4"/>
      <c r="BB12733" s="4"/>
      <c r="BC12733" s="4">
        <v>40</v>
      </c>
    </row>
    <row r="12734" spans="45:55" x14ac:dyDescent="0.2">
      <c r="AS12734" s="4" t="s">
        <v>8244</v>
      </c>
      <c r="AT12734" s="4" t="s">
        <v>8245</v>
      </c>
      <c r="AU12734" s="4" t="s">
        <v>456</v>
      </c>
      <c r="AV12734" s="4" t="s">
        <v>8122</v>
      </c>
      <c r="AW12734" s="4" t="s">
        <v>1167</v>
      </c>
      <c r="AX12734" s="4"/>
      <c r="AY12734" s="4"/>
      <c r="AZ12734" s="4"/>
      <c r="BA12734" s="4"/>
      <c r="BB12734" s="4"/>
      <c r="BC12734" s="4">
        <v>40</v>
      </c>
    </row>
    <row r="12735" spans="45:55" x14ac:dyDescent="0.2">
      <c r="AS12735" s="4" t="s">
        <v>8246</v>
      </c>
      <c r="AT12735" s="4" t="s">
        <v>8247</v>
      </c>
      <c r="AU12735" s="4" t="s">
        <v>456</v>
      </c>
      <c r="AV12735" s="4" t="s">
        <v>8122</v>
      </c>
      <c r="AW12735" s="4" t="s">
        <v>1167</v>
      </c>
      <c r="AX12735" s="4"/>
      <c r="AY12735" s="4"/>
      <c r="AZ12735" s="4"/>
      <c r="BA12735" s="4"/>
      <c r="BB12735" s="4"/>
      <c r="BC12735" s="4">
        <v>40</v>
      </c>
    </row>
    <row r="12736" spans="45:55" x14ac:dyDescent="0.2">
      <c r="AS12736" s="4" t="s">
        <v>8248</v>
      </c>
      <c r="AT12736" s="4" t="s">
        <v>8249</v>
      </c>
      <c r="AU12736" s="4" t="s">
        <v>456</v>
      </c>
      <c r="AV12736" s="4" t="s">
        <v>8122</v>
      </c>
      <c r="AW12736" s="4" t="s">
        <v>1167</v>
      </c>
      <c r="AX12736" s="4"/>
      <c r="AY12736" s="4"/>
      <c r="AZ12736" s="4"/>
      <c r="BA12736" s="4"/>
      <c r="BB12736" s="4"/>
      <c r="BC12736" s="4">
        <v>40</v>
      </c>
    </row>
    <row r="12737" spans="45:55" x14ac:dyDescent="0.2">
      <c r="AS12737" s="4" t="s">
        <v>8250</v>
      </c>
      <c r="AT12737" s="4" t="s">
        <v>8251</v>
      </c>
      <c r="AU12737" s="4" t="s">
        <v>456</v>
      </c>
      <c r="AV12737" s="4" t="s">
        <v>8122</v>
      </c>
      <c r="AW12737" s="4" t="s">
        <v>1167</v>
      </c>
      <c r="AX12737" s="4"/>
      <c r="AY12737" s="4"/>
      <c r="AZ12737" s="4"/>
      <c r="BA12737" s="4"/>
      <c r="BB12737" s="4"/>
      <c r="BC12737" s="4">
        <v>40</v>
      </c>
    </row>
    <row r="12738" spans="45:55" x14ac:dyDescent="0.2">
      <c r="AS12738" s="4" t="s">
        <v>8252</v>
      </c>
      <c r="AT12738" s="4" t="s">
        <v>8253</v>
      </c>
      <c r="AU12738" s="4" t="s">
        <v>456</v>
      </c>
      <c r="AV12738" s="4" t="s">
        <v>8122</v>
      </c>
      <c r="AW12738" s="4" t="s">
        <v>1167</v>
      </c>
      <c r="AX12738" s="4"/>
      <c r="AY12738" s="4"/>
      <c r="AZ12738" s="4"/>
      <c r="BA12738" s="4"/>
      <c r="BB12738" s="4"/>
      <c r="BC12738" s="4">
        <v>40</v>
      </c>
    </row>
    <row r="12739" spans="45:55" x14ac:dyDescent="0.2">
      <c r="AS12739" s="4" t="s">
        <v>8254</v>
      </c>
      <c r="AT12739" s="4" t="s">
        <v>8255</v>
      </c>
      <c r="AU12739" s="4" t="s">
        <v>456</v>
      </c>
      <c r="AV12739" s="4" t="s">
        <v>8122</v>
      </c>
      <c r="AW12739" s="4" t="s">
        <v>1167</v>
      </c>
      <c r="AX12739" s="4"/>
      <c r="AY12739" s="4"/>
      <c r="AZ12739" s="4"/>
      <c r="BA12739" s="4"/>
      <c r="BB12739" s="4"/>
      <c r="BC12739" s="4">
        <v>40</v>
      </c>
    </row>
    <row r="12740" spans="45:55" x14ac:dyDescent="0.2">
      <c r="AS12740" s="4" t="s">
        <v>8256</v>
      </c>
      <c r="AT12740" s="4" t="s">
        <v>8257</v>
      </c>
      <c r="AU12740" s="4" t="s">
        <v>456</v>
      </c>
      <c r="AV12740" s="4" t="s">
        <v>8122</v>
      </c>
      <c r="AW12740" s="4" t="s">
        <v>1167</v>
      </c>
      <c r="AX12740" s="4"/>
      <c r="AY12740" s="4"/>
      <c r="AZ12740" s="4"/>
      <c r="BA12740" s="4"/>
      <c r="BB12740" s="4"/>
      <c r="BC12740" s="4">
        <v>40</v>
      </c>
    </row>
    <row r="12741" spans="45:55" x14ac:dyDescent="0.2">
      <c r="AS12741" s="4" t="s">
        <v>8258</v>
      </c>
      <c r="AT12741" s="4" t="s">
        <v>8259</v>
      </c>
      <c r="AU12741" s="4" t="s">
        <v>456</v>
      </c>
      <c r="AV12741" s="4" t="s">
        <v>8122</v>
      </c>
      <c r="AW12741" s="4" t="s">
        <v>1167</v>
      </c>
      <c r="AX12741" s="4"/>
      <c r="AY12741" s="4"/>
      <c r="AZ12741" s="4"/>
      <c r="BA12741" s="4"/>
      <c r="BB12741" s="4"/>
      <c r="BC12741" s="4">
        <v>40</v>
      </c>
    </row>
    <row r="12742" spans="45:55" x14ac:dyDescent="0.2">
      <c r="AS12742" s="4" t="s">
        <v>11216</v>
      </c>
      <c r="AT12742" s="4" t="s">
        <v>11217</v>
      </c>
      <c r="AU12742" s="4" t="s">
        <v>456</v>
      </c>
      <c r="AV12742" s="4" t="s">
        <v>8122</v>
      </c>
      <c r="AW12742" s="4" t="s">
        <v>1167</v>
      </c>
      <c r="AX12742" s="4"/>
      <c r="AY12742" s="4"/>
      <c r="AZ12742" s="4"/>
      <c r="BA12742" s="4"/>
      <c r="BB12742" s="4"/>
      <c r="BC12742" s="4">
        <v>40</v>
      </c>
    </row>
    <row r="12743" spans="45:55" x14ac:dyDescent="0.2">
      <c r="AS12743" s="4" t="s">
        <v>8260</v>
      </c>
      <c r="AT12743" s="4" t="s">
        <v>8261</v>
      </c>
      <c r="AU12743" s="4" t="s">
        <v>456</v>
      </c>
      <c r="AV12743" s="4" t="s">
        <v>8122</v>
      </c>
      <c r="AW12743" s="4" t="s">
        <v>1167</v>
      </c>
      <c r="AX12743" s="4"/>
      <c r="AY12743" s="4"/>
      <c r="AZ12743" s="4"/>
      <c r="BA12743" s="4"/>
      <c r="BB12743" s="4"/>
      <c r="BC12743" s="4">
        <v>40</v>
      </c>
    </row>
    <row r="12744" spans="45:55" x14ac:dyDescent="0.2">
      <c r="AS12744" s="4" t="s">
        <v>11218</v>
      </c>
      <c r="AT12744" s="4" t="s">
        <v>11219</v>
      </c>
      <c r="AU12744" s="4" t="s">
        <v>456</v>
      </c>
      <c r="AV12744" s="4" t="s">
        <v>8122</v>
      </c>
      <c r="AW12744" s="4" t="s">
        <v>1167</v>
      </c>
      <c r="AX12744" s="4"/>
      <c r="AY12744" s="4"/>
      <c r="AZ12744" s="4"/>
      <c r="BA12744" s="4"/>
      <c r="BB12744" s="4"/>
      <c r="BC12744" s="4">
        <v>40</v>
      </c>
    </row>
    <row r="12745" spans="45:55" x14ac:dyDescent="0.2">
      <c r="AS12745" s="4" t="s">
        <v>8262</v>
      </c>
      <c r="AT12745" s="4" t="s">
        <v>8263</v>
      </c>
      <c r="AU12745" s="4" t="s">
        <v>456</v>
      </c>
      <c r="AV12745" s="4" t="s">
        <v>8122</v>
      </c>
      <c r="AW12745" s="4" t="s">
        <v>1167</v>
      </c>
      <c r="AX12745" s="4"/>
      <c r="AY12745" s="4"/>
      <c r="AZ12745" s="4"/>
      <c r="BA12745" s="4"/>
      <c r="BB12745" s="4"/>
      <c r="BC12745" s="4">
        <v>40</v>
      </c>
    </row>
    <row r="12746" spans="45:55" x14ac:dyDescent="0.2">
      <c r="AS12746" s="4" t="s">
        <v>8264</v>
      </c>
      <c r="AT12746" s="4" t="s">
        <v>8265</v>
      </c>
      <c r="AU12746" s="4" t="s">
        <v>456</v>
      </c>
      <c r="AV12746" s="4" t="s">
        <v>8122</v>
      </c>
      <c r="AW12746" s="4" t="s">
        <v>1167</v>
      </c>
      <c r="AX12746" s="4"/>
      <c r="AY12746" s="4"/>
      <c r="AZ12746" s="4"/>
      <c r="BA12746" s="4"/>
      <c r="BB12746" s="4"/>
      <c r="BC12746" s="4">
        <v>40</v>
      </c>
    </row>
    <row r="12747" spans="45:55" x14ac:dyDescent="0.2">
      <c r="AS12747" s="4" t="s">
        <v>8266</v>
      </c>
      <c r="AT12747" s="4" t="s">
        <v>8267</v>
      </c>
      <c r="AU12747" s="4" t="s">
        <v>456</v>
      </c>
      <c r="AV12747" s="4" t="s">
        <v>8122</v>
      </c>
      <c r="AW12747" s="4" t="s">
        <v>1167</v>
      </c>
      <c r="AX12747" s="4"/>
      <c r="AY12747" s="4"/>
      <c r="AZ12747" s="4"/>
      <c r="BA12747" s="4"/>
      <c r="BB12747" s="4"/>
      <c r="BC12747" s="4">
        <v>40</v>
      </c>
    </row>
    <row r="12748" spans="45:55" x14ac:dyDescent="0.2">
      <c r="AS12748" s="4" t="s">
        <v>16899</v>
      </c>
      <c r="AT12748" s="4" t="s">
        <v>16900</v>
      </c>
      <c r="AU12748" s="4" t="s">
        <v>456</v>
      </c>
      <c r="AV12748" s="4" t="s">
        <v>8122</v>
      </c>
      <c r="AW12748" s="4" t="s">
        <v>1167</v>
      </c>
      <c r="AX12748" s="4"/>
      <c r="AY12748" s="4"/>
      <c r="AZ12748" s="4"/>
      <c r="BA12748" s="4"/>
      <c r="BB12748" s="4"/>
      <c r="BC12748" s="4">
        <v>40</v>
      </c>
    </row>
    <row r="12749" spans="45:55" x14ac:dyDescent="0.2">
      <c r="AS12749" s="4" t="s">
        <v>8268</v>
      </c>
      <c r="AT12749" s="4" t="s">
        <v>8269</v>
      </c>
      <c r="AU12749" s="4" t="s">
        <v>456</v>
      </c>
      <c r="AV12749" s="4" t="s">
        <v>8122</v>
      </c>
      <c r="AW12749" s="4" t="s">
        <v>1167</v>
      </c>
      <c r="AX12749" s="4"/>
      <c r="AY12749" s="4"/>
      <c r="AZ12749" s="4"/>
      <c r="BA12749" s="4"/>
      <c r="BB12749" s="4"/>
      <c r="BC12749" s="4">
        <v>40</v>
      </c>
    </row>
    <row r="12750" spans="45:55" x14ac:dyDescent="0.2">
      <c r="AS12750" s="4" t="s">
        <v>16901</v>
      </c>
      <c r="AT12750" s="4" t="s">
        <v>16902</v>
      </c>
      <c r="AU12750" s="4" t="s">
        <v>456</v>
      </c>
      <c r="AV12750" s="4" t="s">
        <v>8122</v>
      </c>
      <c r="AW12750" s="4" t="s">
        <v>1167</v>
      </c>
      <c r="AX12750" s="4"/>
      <c r="AY12750" s="4"/>
      <c r="AZ12750" s="4"/>
      <c r="BA12750" s="4"/>
      <c r="BB12750" s="4"/>
      <c r="BC12750" s="4">
        <v>40</v>
      </c>
    </row>
    <row r="12751" spans="45:55" x14ac:dyDescent="0.2">
      <c r="AS12751" s="4" t="s">
        <v>16903</v>
      </c>
      <c r="AT12751" s="4" t="s">
        <v>16904</v>
      </c>
      <c r="AU12751" s="4" t="s">
        <v>456</v>
      </c>
      <c r="AV12751" s="4" t="s">
        <v>8122</v>
      </c>
      <c r="AW12751" s="4" t="s">
        <v>1167</v>
      </c>
      <c r="AX12751" s="4"/>
      <c r="AY12751" s="4"/>
      <c r="AZ12751" s="4"/>
      <c r="BA12751" s="4"/>
      <c r="BB12751" s="4"/>
      <c r="BC12751" s="4">
        <v>40</v>
      </c>
    </row>
    <row r="12752" spans="45:55" x14ac:dyDescent="0.2">
      <c r="AS12752" s="4" t="s">
        <v>8270</v>
      </c>
      <c r="AT12752" s="4" t="s">
        <v>8271</v>
      </c>
      <c r="AU12752" s="4" t="s">
        <v>456</v>
      </c>
      <c r="AV12752" s="4" t="s">
        <v>8122</v>
      </c>
      <c r="AW12752" s="4" t="s">
        <v>1167</v>
      </c>
      <c r="AX12752" s="4"/>
      <c r="AY12752" s="4"/>
      <c r="AZ12752" s="4"/>
      <c r="BA12752" s="4"/>
      <c r="BB12752" s="4"/>
      <c r="BC12752" s="4">
        <v>40</v>
      </c>
    </row>
    <row r="12753" spans="45:55" x14ac:dyDescent="0.2">
      <c r="AS12753" s="4" t="s">
        <v>13516</v>
      </c>
      <c r="AT12753" s="4" t="s">
        <v>13517</v>
      </c>
      <c r="AU12753" s="4" t="s">
        <v>456</v>
      </c>
      <c r="AV12753" s="4" t="s">
        <v>8122</v>
      </c>
      <c r="AW12753" s="4" t="s">
        <v>1167</v>
      </c>
      <c r="AX12753" s="4"/>
      <c r="AY12753" s="4"/>
      <c r="AZ12753" s="4"/>
      <c r="BA12753" s="4"/>
      <c r="BB12753" s="4"/>
      <c r="BC12753" s="4">
        <v>40</v>
      </c>
    </row>
    <row r="12754" spans="45:55" x14ac:dyDescent="0.2">
      <c r="AS12754" s="4" t="s">
        <v>8272</v>
      </c>
      <c r="AT12754" s="4" t="s">
        <v>8273</v>
      </c>
      <c r="AU12754" s="4" t="s">
        <v>456</v>
      </c>
      <c r="AV12754" s="4" t="s">
        <v>8122</v>
      </c>
      <c r="AW12754" s="4" t="s">
        <v>1167</v>
      </c>
      <c r="AX12754" s="4"/>
      <c r="AY12754" s="4"/>
      <c r="AZ12754" s="4"/>
      <c r="BA12754" s="4"/>
      <c r="BB12754" s="4"/>
      <c r="BC12754" s="4">
        <v>40</v>
      </c>
    </row>
    <row r="12755" spans="45:55" x14ac:dyDescent="0.2">
      <c r="AS12755" s="4" t="s">
        <v>38049</v>
      </c>
      <c r="AT12755" s="4" t="s">
        <v>38050</v>
      </c>
      <c r="AU12755" s="4" t="s">
        <v>456</v>
      </c>
      <c r="AV12755" s="4" t="s">
        <v>8122</v>
      </c>
      <c r="AW12755" s="4" t="s">
        <v>1167</v>
      </c>
      <c r="AX12755" s="4"/>
      <c r="AY12755" s="4"/>
      <c r="AZ12755" s="4"/>
      <c r="BA12755" s="4"/>
      <c r="BB12755" s="4"/>
      <c r="BC12755" s="4">
        <v>40</v>
      </c>
    </row>
    <row r="12756" spans="45:55" x14ac:dyDescent="0.2">
      <c r="AS12756" s="4" t="s">
        <v>17312</v>
      </c>
      <c r="AT12756" s="4" t="s">
        <v>17313</v>
      </c>
      <c r="AU12756" s="4" t="s">
        <v>456</v>
      </c>
      <c r="AV12756" s="4" t="s">
        <v>8122</v>
      </c>
      <c r="AW12756" s="4" t="s">
        <v>1167</v>
      </c>
      <c r="AX12756" s="4"/>
      <c r="AY12756" s="4"/>
      <c r="AZ12756" s="4"/>
      <c r="BA12756" s="4"/>
      <c r="BB12756" s="4"/>
      <c r="BC12756" s="4">
        <v>40</v>
      </c>
    </row>
    <row r="12757" spans="45:55" x14ac:dyDescent="0.2">
      <c r="AS12757" s="4" t="s">
        <v>8274</v>
      </c>
      <c r="AT12757" s="4" t="s">
        <v>8275</v>
      </c>
      <c r="AU12757" s="4" t="s">
        <v>456</v>
      </c>
      <c r="AV12757" s="4" t="s">
        <v>8122</v>
      </c>
      <c r="AW12757" s="4" t="s">
        <v>1167</v>
      </c>
      <c r="AX12757" s="4"/>
      <c r="AY12757" s="4"/>
      <c r="AZ12757" s="4"/>
      <c r="BA12757" s="4"/>
      <c r="BB12757" s="4"/>
      <c r="BC12757" s="4">
        <v>40</v>
      </c>
    </row>
    <row r="12758" spans="45:55" x14ac:dyDescent="0.2">
      <c r="AS12758" s="4" t="s">
        <v>17314</v>
      </c>
      <c r="AT12758" s="4" t="s">
        <v>17315</v>
      </c>
      <c r="AU12758" s="4" t="s">
        <v>456</v>
      </c>
      <c r="AV12758" s="4" t="s">
        <v>8122</v>
      </c>
      <c r="AW12758" s="4" t="s">
        <v>1167</v>
      </c>
      <c r="AX12758" s="4"/>
      <c r="AY12758" s="4"/>
      <c r="AZ12758" s="4"/>
      <c r="BA12758" s="4"/>
      <c r="BB12758" s="4"/>
      <c r="BC12758" s="4">
        <v>40</v>
      </c>
    </row>
    <row r="12759" spans="45:55" x14ac:dyDescent="0.2">
      <c r="AS12759" s="4" t="s">
        <v>38051</v>
      </c>
      <c r="AT12759" s="4" t="s">
        <v>38048</v>
      </c>
      <c r="AU12759" s="4" t="s">
        <v>456</v>
      </c>
      <c r="AV12759" s="4" t="s">
        <v>8122</v>
      </c>
      <c r="AW12759" s="4" t="s">
        <v>1167</v>
      </c>
      <c r="AX12759" s="4"/>
      <c r="AY12759" s="4"/>
      <c r="AZ12759" s="4"/>
      <c r="BA12759" s="4"/>
      <c r="BB12759" s="4"/>
      <c r="BC12759" s="4">
        <v>40</v>
      </c>
    </row>
    <row r="12760" spans="45:55" x14ac:dyDescent="0.2">
      <c r="AS12760" s="4" t="s">
        <v>16905</v>
      </c>
      <c r="AT12760" s="4" t="s">
        <v>17316</v>
      </c>
      <c r="AU12760" s="4" t="s">
        <v>456</v>
      </c>
      <c r="AV12760" s="4" t="s">
        <v>8122</v>
      </c>
      <c r="AW12760" s="4" t="s">
        <v>1167</v>
      </c>
      <c r="AX12760" s="4"/>
      <c r="AY12760" s="4"/>
      <c r="AZ12760" s="4"/>
      <c r="BA12760" s="4"/>
      <c r="BB12760" s="4"/>
      <c r="BC12760" s="4">
        <v>40</v>
      </c>
    </row>
    <row r="12761" spans="45:55" x14ac:dyDescent="0.2">
      <c r="AS12761" s="4" t="s">
        <v>16906</v>
      </c>
      <c r="AT12761" s="4" t="s">
        <v>17317</v>
      </c>
      <c r="AU12761" s="4" t="s">
        <v>456</v>
      </c>
      <c r="AV12761" s="4" t="s">
        <v>8122</v>
      </c>
      <c r="AW12761" s="4" t="s">
        <v>1167</v>
      </c>
      <c r="AX12761" s="4"/>
      <c r="AY12761" s="4"/>
      <c r="AZ12761" s="4"/>
      <c r="BA12761" s="4"/>
      <c r="BB12761" s="4"/>
      <c r="BC12761" s="4">
        <v>40</v>
      </c>
    </row>
    <row r="12762" spans="45:55" x14ac:dyDescent="0.2">
      <c r="AS12762" s="4" t="s">
        <v>38052</v>
      </c>
      <c r="AT12762" s="4" t="s">
        <v>38053</v>
      </c>
      <c r="AU12762" s="4" t="s">
        <v>456</v>
      </c>
      <c r="AV12762" s="4" t="s">
        <v>8122</v>
      </c>
      <c r="AW12762" s="4" t="s">
        <v>1167</v>
      </c>
      <c r="AX12762" s="4"/>
      <c r="AY12762" s="4"/>
      <c r="AZ12762" s="4"/>
      <c r="BA12762" s="4"/>
      <c r="BB12762" s="4"/>
      <c r="BC12762" s="4">
        <v>40</v>
      </c>
    </row>
    <row r="12763" spans="45:55" x14ac:dyDescent="0.2">
      <c r="AS12763" s="4" t="s">
        <v>38054</v>
      </c>
      <c r="AT12763" s="4" t="s">
        <v>38055</v>
      </c>
      <c r="AU12763" s="4" t="s">
        <v>456</v>
      </c>
      <c r="AV12763" s="4" t="s">
        <v>8122</v>
      </c>
      <c r="AW12763" s="4" t="s">
        <v>1167</v>
      </c>
      <c r="AX12763" s="4"/>
      <c r="AY12763" s="4"/>
      <c r="AZ12763" s="4"/>
      <c r="BA12763" s="4"/>
      <c r="BB12763" s="4"/>
      <c r="BC12763" s="4">
        <v>40</v>
      </c>
    </row>
    <row r="12764" spans="45:55" x14ac:dyDescent="0.2">
      <c r="AS12764" s="4" t="s">
        <v>38385</v>
      </c>
      <c r="AT12764" s="4" t="s">
        <v>38386</v>
      </c>
      <c r="AU12764" s="4" t="s">
        <v>456</v>
      </c>
      <c r="AV12764" s="4" t="s">
        <v>8122</v>
      </c>
      <c r="AW12764" s="4" t="s">
        <v>1167</v>
      </c>
      <c r="AX12764" s="4"/>
      <c r="AY12764" s="4"/>
      <c r="AZ12764" s="4"/>
      <c r="BA12764" s="4"/>
      <c r="BB12764" s="4"/>
      <c r="BC12764" s="4">
        <v>40</v>
      </c>
    </row>
    <row r="12765" spans="45:55" x14ac:dyDescent="0.2">
      <c r="AS12765" s="4" t="s">
        <v>38056</v>
      </c>
      <c r="AT12765" s="4" t="s">
        <v>38057</v>
      </c>
      <c r="AU12765" s="4" t="s">
        <v>456</v>
      </c>
      <c r="AV12765" s="4" t="s">
        <v>8122</v>
      </c>
      <c r="AW12765" s="4" t="s">
        <v>1167</v>
      </c>
      <c r="AX12765" s="4"/>
      <c r="AY12765" s="4"/>
      <c r="AZ12765" s="4"/>
      <c r="BA12765" s="4"/>
      <c r="BB12765" s="4"/>
      <c r="BC12765" s="4">
        <v>40</v>
      </c>
    </row>
    <row r="12766" spans="45:55" x14ac:dyDescent="0.2">
      <c r="AS12766" s="4" t="s">
        <v>14125</v>
      </c>
      <c r="AT12766" s="4" t="s">
        <v>14126</v>
      </c>
      <c r="AU12766" s="4" t="s">
        <v>456</v>
      </c>
      <c r="AV12766" s="4" t="s">
        <v>832</v>
      </c>
      <c r="AW12766" s="4" t="s">
        <v>724</v>
      </c>
      <c r="AX12766" s="4"/>
      <c r="AY12766" s="4"/>
      <c r="AZ12766" s="4"/>
      <c r="BA12766" s="4"/>
      <c r="BB12766" s="4"/>
      <c r="BC12766" s="4">
        <v>40</v>
      </c>
    </row>
    <row r="12767" spans="45:55" x14ac:dyDescent="0.2">
      <c r="AS12767" s="4" t="s">
        <v>14127</v>
      </c>
      <c r="AT12767" s="4" t="s">
        <v>14128</v>
      </c>
      <c r="AU12767" s="4" t="s">
        <v>456</v>
      </c>
      <c r="AV12767" s="4" t="s">
        <v>832</v>
      </c>
      <c r="AW12767" s="4" t="s">
        <v>724</v>
      </c>
      <c r="AX12767" s="4"/>
      <c r="AY12767" s="4"/>
      <c r="AZ12767" s="4"/>
      <c r="BA12767" s="4"/>
      <c r="BB12767" s="4"/>
      <c r="BC12767" s="4">
        <v>40</v>
      </c>
    </row>
    <row r="12768" spans="45:55" x14ac:dyDescent="0.2">
      <c r="AS12768" s="4" t="s">
        <v>14129</v>
      </c>
      <c r="AT12768" s="4" t="s">
        <v>14130</v>
      </c>
      <c r="AU12768" s="4" t="s">
        <v>456</v>
      </c>
      <c r="AV12768" s="4" t="s">
        <v>832</v>
      </c>
      <c r="AW12768" s="4" t="s">
        <v>724</v>
      </c>
      <c r="AX12768" s="4"/>
      <c r="AY12768" s="4"/>
      <c r="AZ12768" s="4"/>
      <c r="BA12768" s="4"/>
      <c r="BB12768" s="4"/>
      <c r="BC12768" s="4">
        <v>40</v>
      </c>
    </row>
    <row r="12769" spans="45:55" x14ac:dyDescent="0.2">
      <c r="AS12769" s="4" t="s">
        <v>14131</v>
      </c>
      <c r="AT12769" s="4" t="s">
        <v>14132</v>
      </c>
      <c r="AU12769" s="4" t="s">
        <v>456</v>
      </c>
      <c r="AV12769" s="4" t="s">
        <v>832</v>
      </c>
      <c r="AW12769" s="4" t="s">
        <v>724</v>
      </c>
      <c r="AX12769" s="4"/>
      <c r="AY12769" s="4"/>
      <c r="AZ12769" s="4"/>
      <c r="BA12769" s="4"/>
      <c r="BB12769" s="4"/>
      <c r="BC12769" s="4">
        <v>40</v>
      </c>
    </row>
    <row r="12770" spans="45:55" x14ac:dyDescent="0.2">
      <c r="AS12770" s="4" t="s">
        <v>14133</v>
      </c>
      <c r="AT12770" s="4" t="s">
        <v>14134</v>
      </c>
      <c r="AU12770" s="4" t="s">
        <v>456</v>
      </c>
      <c r="AV12770" s="4" t="s">
        <v>832</v>
      </c>
      <c r="AW12770" s="4" t="s">
        <v>724</v>
      </c>
      <c r="AX12770" s="4"/>
      <c r="AY12770" s="4"/>
      <c r="AZ12770" s="4"/>
      <c r="BA12770" s="4"/>
      <c r="BB12770" s="4"/>
      <c r="BC12770" s="4">
        <v>40</v>
      </c>
    </row>
    <row r="12771" spans="45:55" x14ac:dyDescent="0.2">
      <c r="AS12771" s="4" t="s">
        <v>14135</v>
      </c>
      <c r="AT12771" s="4" t="s">
        <v>14136</v>
      </c>
      <c r="AU12771" s="4" t="s">
        <v>456</v>
      </c>
      <c r="AV12771" s="4" t="s">
        <v>832</v>
      </c>
      <c r="AW12771" s="4" t="s">
        <v>724</v>
      </c>
      <c r="AX12771" s="4"/>
      <c r="AY12771" s="4"/>
      <c r="AZ12771" s="4"/>
      <c r="BA12771" s="4"/>
      <c r="BB12771" s="4"/>
      <c r="BC12771" s="4">
        <v>40</v>
      </c>
    </row>
    <row r="12772" spans="45:55" x14ac:dyDescent="0.2">
      <c r="AS12772" s="4" t="s">
        <v>14137</v>
      </c>
      <c r="AT12772" s="4" t="s">
        <v>14138</v>
      </c>
      <c r="AU12772" s="4" t="s">
        <v>456</v>
      </c>
      <c r="AV12772" s="4" t="s">
        <v>832</v>
      </c>
      <c r="AW12772" s="4" t="s">
        <v>724</v>
      </c>
      <c r="AX12772" s="4"/>
      <c r="AY12772" s="4"/>
      <c r="AZ12772" s="4"/>
      <c r="BA12772" s="4"/>
      <c r="BB12772" s="4"/>
      <c r="BC12772" s="4">
        <v>40</v>
      </c>
    </row>
    <row r="12773" spans="45:55" x14ac:dyDescent="0.2">
      <c r="AS12773" s="4" t="s">
        <v>14139</v>
      </c>
      <c r="AT12773" s="4" t="s">
        <v>14140</v>
      </c>
      <c r="AU12773" s="4" t="s">
        <v>456</v>
      </c>
      <c r="AV12773" s="4" t="s">
        <v>832</v>
      </c>
      <c r="AW12773" s="4" t="s">
        <v>724</v>
      </c>
      <c r="AX12773" s="4"/>
      <c r="AY12773" s="4"/>
      <c r="AZ12773" s="4"/>
      <c r="BA12773" s="4"/>
      <c r="BB12773" s="4"/>
      <c r="BC12773" s="4">
        <v>40</v>
      </c>
    </row>
    <row r="12774" spans="45:55" x14ac:dyDescent="0.2">
      <c r="AS12774" s="4" t="s">
        <v>14141</v>
      </c>
      <c r="AT12774" s="4" t="s">
        <v>14142</v>
      </c>
      <c r="AU12774" s="4" t="s">
        <v>456</v>
      </c>
      <c r="AV12774" s="4" t="s">
        <v>31485</v>
      </c>
      <c r="AW12774" s="4" t="s">
        <v>724</v>
      </c>
      <c r="AX12774" s="4"/>
      <c r="AY12774" s="4"/>
      <c r="AZ12774" s="4"/>
      <c r="BA12774" s="4"/>
      <c r="BB12774" s="4"/>
      <c r="BC12774" s="4">
        <v>40</v>
      </c>
    </row>
    <row r="12775" spans="45:55" x14ac:dyDescent="0.2">
      <c r="AS12775" s="4" t="s">
        <v>14143</v>
      </c>
      <c r="AT12775" s="4" t="s">
        <v>14144</v>
      </c>
      <c r="AU12775" s="4" t="s">
        <v>456</v>
      </c>
      <c r="AV12775" s="4" t="s">
        <v>31485</v>
      </c>
      <c r="AW12775" s="4" t="s">
        <v>724</v>
      </c>
      <c r="AX12775" s="4"/>
      <c r="AY12775" s="4"/>
      <c r="AZ12775" s="4"/>
      <c r="BA12775" s="4"/>
      <c r="BB12775" s="4"/>
      <c r="BC12775" s="4">
        <v>40</v>
      </c>
    </row>
    <row r="12776" spans="45:55" x14ac:dyDescent="0.2">
      <c r="AS12776" s="4" t="s">
        <v>31547</v>
      </c>
      <c r="AT12776" s="4" t="s">
        <v>31548</v>
      </c>
      <c r="AU12776" s="4" t="s">
        <v>456</v>
      </c>
      <c r="AV12776" s="4" t="s">
        <v>31485</v>
      </c>
      <c r="AW12776" s="4" t="s">
        <v>724</v>
      </c>
      <c r="AX12776" s="4"/>
      <c r="AY12776" s="4"/>
      <c r="AZ12776" s="4"/>
      <c r="BA12776" s="4"/>
      <c r="BB12776" s="4"/>
      <c r="BC12776" s="4">
        <v>40</v>
      </c>
    </row>
    <row r="12777" spans="45:55" x14ac:dyDescent="0.2">
      <c r="AS12777" s="4" t="s">
        <v>14145</v>
      </c>
      <c r="AT12777" s="4" t="s">
        <v>14146</v>
      </c>
      <c r="AU12777" s="4" t="s">
        <v>456</v>
      </c>
      <c r="AV12777" s="4" t="s">
        <v>832</v>
      </c>
      <c r="AW12777" s="4" t="s">
        <v>724</v>
      </c>
      <c r="AX12777" s="4"/>
      <c r="AY12777" s="4"/>
      <c r="AZ12777" s="4"/>
      <c r="BA12777" s="4"/>
      <c r="BB12777" s="4"/>
      <c r="BC12777" s="4">
        <v>40</v>
      </c>
    </row>
    <row r="12778" spans="45:55" x14ac:dyDescent="0.2">
      <c r="AS12778" s="4" t="s">
        <v>14147</v>
      </c>
      <c r="AT12778" s="4" t="s">
        <v>14148</v>
      </c>
      <c r="AU12778" s="4" t="s">
        <v>456</v>
      </c>
      <c r="AV12778" s="4" t="s">
        <v>832</v>
      </c>
      <c r="AW12778" s="4" t="s">
        <v>724</v>
      </c>
      <c r="AX12778" s="4"/>
      <c r="AY12778" s="4"/>
      <c r="AZ12778" s="4"/>
      <c r="BA12778" s="4"/>
      <c r="BB12778" s="4"/>
      <c r="BC12778" s="4">
        <v>40</v>
      </c>
    </row>
    <row r="12779" spans="45:55" x14ac:dyDescent="0.2">
      <c r="AS12779" s="4" t="s">
        <v>14149</v>
      </c>
      <c r="AT12779" s="4" t="s">
        <v>14150</v>
      </c>
      <c r="AU12779" s="4" t="s">
        <v>456</v>
      </c>
      <c r="AV12779" s="4" t="s">
        <v>832</v>
      </c>
      <c r="AW12779" s="4" t="s">
        <v>724</v>
      </c>
      <c r="AX12779" s="4"/>
      <c r="AY12779" s="4"/>
      <c r="AZ12779" s="4"/>
      <c r="BA12779" s="4"/>
      <c r="BB12779" s="4"/>
      <c r="BC12779" s="4">
        <v>40</v>
      </c>
    </row>
    <row r="12780" spans="45:55" x14ac:dyDescent="0.2">
      <c r="AS12780" s="4" t="s">
        <v>14151</v>
      </c>
      <c r="AT12780" s="4" t="s">
        <v>14152</v>
      </c>
      <c r="AU12780" s="4" t="s">
        <v>456</v>
      </c>
      <c r="AV12780" s="4" t="s">
        <v>832</v>
      </c>
      <c r="AW12780" s="4" t="s">
        <v>724</v>
      </c>
      <c r="AX12780" s="4"/>
      <c r="AY12780" s="4"/>
      <c r="AZ12780" s="4"/>
      <c r="BA12780" s="4"/>
      <c r="BB12780" s="4"/>
      <c r="BC12780" s="4">
        <v>40</v>
      </c>
    </row>
    <row r="12781" spans="45:55" x14ac:dyDescent="0.2">
      <c r="AS12781" s="4" t="s">
        <v>14153</v>
      </c>
      <c r="AT12781" s="4" t="s">
        <v>14154</v>
      </c>
      <c r="AU12781" s="4" t="s">
        <v>456</v>
      </c>
      <c r="AV12781" s="4" t="s">
        <v>31485</v>
      </c>
      <c r="AW12781" s="4" t="s">
        <v>724</v>
      </c>
      <c r="AX12781" s="4"/>
      <c r="AY12781" s="4"/>
      <c r="AZ12781" s="4"/>
      <c r="BA12781" s="4"/>
      <c r="BB12781" s="4"/>
      <c r="BC12781" s="4">
        <v>40</v>
      </c>
    </row>
    <row r="12782" spans="45:55" x14ac:dyDescent="0.2">
      <c r="AS12782" s="4" t="s">
        <v>14155</v>
      </c>
      <c r="AT12782" s="4" t="s">
        <v>14156</v>
      </c>
      <c r="AU12782" s="4" t="s">
        <v>456</v>
      </c>
      <c r="AV12782" s="4" t="s">
        <v>832</v>
      </c>
      <c r="AW12782" s="4" t="s">
        <v>724</v>
      </c>
      <c r="AX12782" s="4"/>
      <c r="AY12782" s="4"/>
      <c r="AZ12782" s="4"/>
      <c r="BA12782" s="4"/>
      <c r="BB12782" s="4"/>
      <c r="BC12782" s="4">
        <v>40</v>
      </c>
    </row>
    <row r="12783" spans="45:55" x14ac:dyDescent="0.2">
      <c r="AS12783" s="4" t="s">
        <v>14157</v>
      </c>
      <c r="AT12783" s="4" t="s">
        <v>14158</v>
      </c>
      <c r="AU12783" s="4" t="s">
        <v>456</v>
      </c>
      <c r="AV12783" s="4" t="s">
        <v>832</v>
      </c>
      <c r="AW12783" s="4" t="s">
        <v>724</v>
      </c>
      <c r="AX12783" s="4"/>
      <c r="AY12783" s="4"/>
      <c r="AZ12783" s="4"/>
      <c r="BA12783" s="4"/>
      <c r="BB12783" s="4"/>
      <c r="BC12783" s="4">
        <v>40</v>
      </c>
    </row>
    <row r="12784" spans="45:55" x14ac:dyDescent="0.2">
      <c r="AS12784" s="4" t="s">
        <v>14159</v>
      </c>
      <c r="AT12784" s="4" t="s">
        <v>14160</v>
      </c>
      <c r="AU12784" s="4" t="s">
        <v>456</v>
      </c>
      <c r="AV12784" s="4" t="s">
        <v>832</v>
      </c>
      <c r="AW12784" s="4" t="s">
        <v>724</v>
      </c>
      <c r="AX12784" s="4"/>
      <c r="AY12784" s="4"/>
      <c r="AZ12784" s="4"/>
      <c r="BA12784" s="4"/>
      <c r="BB12784" s="4"/>
      <c r="BC12784" s="4">
        <v>40</v>
      </c>
    </row>
    <row r="12785" spans="45:55" x14ac:dyDescent="0.2">
      <c r="AS12785" s="4" t="s">
        <v>14161</v>
      </c>
      <c r="AT12785" s="4" t="s">
        <v>14162</v>
      </c>
      <c r="AU12785" s="4" t="s">
        <v>456</v>
      </c>
      <c r="AV12785" s="4" t="s">
        <v>31485</v>
      </c>
      <c r="AW12785" s="4" t="s">
        <v>724</v>
      </c>
      <c r="AX12785" s="4"/>
      <c r="AY12785" s="4"/>
      <c r="AZ12785" s="4"/>
      <c r="BA12785" s="4"/>
      <c r="BB12785" s="4"/>
      <c r="BC12785" s="4">
        <v>40</v>
      </c>
    </row>
    <row r="12786" spans="45:55" x14ac:dyDescent="0.2">
      <c r="AS12786" s="4" t="s">
        <v>14163</v>
      </c>
      <c r="AT12786" s="4" t="s">
        <v>14164</v>
      </c>
      <c r="AU12786" s="4" t="s">
        <v>456</v>
      </c>
      <c r="AV12786" s="4" t="s">
        <v>832</v>
      </c>
      <c r="AW12786" s="4" t="s">
        <v>724</v>
      </c>
      <c r="AX12786" s="4"/>
      <c r="AY12786" s="4"/>
      <c r="AZ12786" s="4"/>
      <c r="BA12786" s="4"/>
      <c r="BB12786" s="4"/>
      <c r="BC12786" s="4">
        <v>40</v>
      </c>
    </row>
    <row r="12787" spans="45:55" x14ac:dyDescent="0.2">
      <c r="AS12787" s="4" t="s">
        <v>14165</v>
      </c>
      <c r="AT12787" s="4" t="s">
        <v>14166</v>
      </c>
      <c r="AU12787" s="4" t="s">
        <v>456</v>
      </c>
      <c r="AV12787" s="4" t="s">
        <v>832</v>
      </c>
      <c r="AW12787" s="4" t="s">
        <v>724</v>
      </c>
      <c r="AX12787" s="4"/>
      <c r="AY12787" s="4"/>
      <c r="AZ12787" s="4"/>
      <c r="BA12787" s="4"/>
      <c r="BB12787" s="4"/>
      <c r="BC12787" s="4">
        <v>40</v>
      </c>
    </row>
    <row r="12788" spans="45:55" x14ac:dyDescent="0.2">
      <c r="AS12788" s="4" t="s">
        <v>14167</v>
      </c>
      <c r="AT12788" s="4" t="s">
        <v>14168</v>
      </c>
      <c r="AU12788" s="4" t="s">
        <v>456</v>
      </c>
      <c r="AV12788" s="4" t="s">
        <v>832</v>
      </c>
      <c r="AW12788" s="4" t="s">
        <v>724</v>
      </c>
      <c r="AX12788" s="4"/>
      <c r="AY12788" s="4"/>
      <c r="AZ12788" s="4"/>
      <c r="BA12788" s="4"/>
      <c r="BB12788" s="4"/>
      <c r="BC12788" s="4">
        <v>40</v>
      </c>
    </row>
    <row r="12789" spans="45:55" x14ac:dyDescent="0.2">
      <c r="AS12789" s="4" t="s">
        <v>31549</v>
      </c>
      <c r="AT12789" s="4" t="s">
        <v>31550</v>
      </c>
      <c r="AU12789" s="4" t="s">
        <v>456</v>
      </c>
      <c r="AV12789" s="4" t="s">
        <v>31485</v>
      </c>
      <c r="AW12789" s="4" t="s">
        <v>724</v>
      </c>
      <c r="AX12789" s="4"/>
      <c r="AY12789" s="4"/>
      <c r="AZ12789" s="4"/>
      <c r="BA12789" s="4"/>
      <c r="BB12789" s="4"/>
      <c r="BC12789" s="4">
        <v>40</v>
      </c>
    </row>
    <row r="12790" spans="45:55" x14ac:dyDescent="0.2">
      <c r="AS12790" s="4" t="s">
        <v>14169</v>
      </c>
      <c r="AT12790" s="4" t="s">
        <v>14170</v>
      </c>
      <c r="AU12790" s="4" t="s">
        <v>456</v>
      </c>
      <c r="AV12790" s="4" t="s">
        <v>31485</v>
      </c>
      <c r="AW12790" s="4" t="s">
        <v>724</v>
      </c>
      <c r="AX12790" s="4"/>
      <c r="AY12790" s="4"/>
      <c r="AZ12790" s="4"/>
      <c r="BA12790" s="4"/>
      <c r="BB12790" s="4"/>
      <c r="BC12790" s="4">
        <v>40</v>
      </c>
    </row>
    <row r="12791" spans="45:55" x14ac:dyDescent="0.2">
      <c r="AS12791" s="4" t="s">
        <v>14171</v>
      </c>
      <c r="AT12791" s="4" t="s">
        <v>14172</v>
      </c>
      <c r="AU12791" s="4" t="s">
        <v>456</v>
      </c>
      <c r="AV12791" s="4" t="s">
        <v>31485</v>
      </c>
      <c r="AW12791" s="4" t="s">
        <v>724</v>
      </c>
      <c r="AX12791" s="4"/>
      <c r="AY12791" s="4"/>
      <c r="AZ12791" s="4"/>
      <c r="BA12791" s="4"/>
      <c r="BB12791" s="4"/>
      <c r="BC12791" s="4">
        <v>40</v>
      </c>
    </row>
    <row r="12792" spans="45:55" x14ac:dyDescent="0.2">
      <c r="AS12792" s="4" t="s">
        <v>31551</v>
      </c>
      <c r="AT12792" s="4" t="s">
        <v>31552</v>
      </c>
      <c r="AU12792" s="4" t="s">
        <v>456</v>
      </c>
      <c r="AV12792" s="4" t="s">
        <v>31485</v>
      </c>
      <c r="AW12792" s="4" t="s">
        <v>724</v>
      </c>
      <c r="AX12792" s="4"/>
      <c r="AY12792" s="4"/>
      <c r="AZ12792" s="4"/>
      <c r="BA12792" s="4"/>
      <c r="BB12792" s="4"/>
      <c r="BC12792" s="4">
        <v>40</v>
      </c>
    </row>
    <row r="12793" spans="45:55" x14ac:dyDescent="0.2">
      <c r="AS12793" s="4" t="s">
        <v>14173</v>
      </c>
      <c r="AT12793" s="4" t="s">
        <v>14174</v>
      </c>
      <c r="AU12793" s="4" t="s">
        <v>456</v>
      </c>
      <c r="AV12793" s="4" t="s">
        <v>832</v>
      </c>
      <c r="AW12793" s="4" t="s">
        <v>724</v>
      </c>
      <c r="AX12793" s="4"/>
      <c r="AY12793" s="4"/>
      <c r="AZ12793" s="4"/>
      <c r="BA12793" s="4"/>
      <c r="BB12793" s="4"/>
      <c r="BC12793" s="4">
        <v>40</v>
      </c>
    </row>
    <row r="12794" spans="45:55" x14ac:dyDescent="0.2">
      <c r="AS12794" s="4" t="s">
        <v>14175</v>
      </c>
      <c r="AT12794" s="4" t="s">
        <v>14176</v>
      </c>
      <c r="AU12794" s="4" t="s">
        <v>456</v>
      </c>
      <c r="AV12794" s="4" t="s">
        <v>832</v>
      </c>
      <c r="AW12794" s="4" t="s">
        <v>724</v>
      </c>
      <c r="AX12794" s="4"/>
      <c r="AY12794" s="4"/>
      <c r="AZ12794" s="4"/>
      <c r="BA12794" s="4"/>
      <c r="BB12794" s="4"/>
      <c r="BC12794" s="4">
        <v>40</v>
      </c>
    </row>
    <row r="12795" spans="45:55" x14ac:dyDescent="0.2">
      <c r="AS12795" s="4" t="s">
        <v>14177</v>
      </c>
      <c r="AT12795" s="4" t="s">
        <v>14178</v>
      </c>
      <c r="AU12795" s="4" t="s">
        <v>456</v>
      </c>
      <c r="AV12795" s="4" t="s">
        <v>832</v>
      </c>
      <c r="AW12795" s="4" t="s">
        <v>724</v>
      </c>
      <c r="AX12795" s="4"/>
      <c r="AY12795" s="4"/>
      <c r="AZ12795" s="4"/>
      <c r="BA12795" s="4"/>
      <c r="BB12795" s="4"/>
      <c r="BC12795" s="4">
        <v>40</v>
      </c>
    </row>
    <row r="12796" spans="45:55" x14ac:dyDescent="0.2">
      <c r="AS12796" s="4" t="s">
        <v>14179</v>
      </c>
      <c r="AT12796" s="4" t="s">
        <v>14180</v>
      </c>
      <c r="AU12796" s="4" t="s">
        <v>456</v>
      </c>
      <c r="AV12796" s="4" t="s">
        <v>832</v>
      </c>
      <c r="AW12796" s="4" t="s">
        <v>724</v>
      </c>
      <c r="AX12796" s="4"/>
      <c r="AY12796" s="4"/>
      <c r="AZ12796" s="4"/>
      <c r="BA12796" s="4"/>
      <c r="BB12796" s="4"/>
      <c r="BC12796" s="4">
        <v>40</v>
      </c>
    </row>
    <row r="12797" spans="45:55" x14ac:dyDescent="0.2">
      <c r="AS12797" s="4" t="s">
        <v>10607</v>
      </c>
      <c r="AT12797" s="4" t="s">
        <v>10608</v>
      </c>
      <c r="AU12797" s="4" t="s">
        <v>456</v>
      </c>
      <c r="AV12797" s="4" t="s">
        <v>832</v>
      </c>
      <c r="AW12797" s="4" t="s">
        <v>724</v>
      </c>
      <c r="AX12797" s="4"/>
      <c r="AY12797" s="4">
        <v>181210</v>
      </c>
      <c r="AZ12797" s="4">
        <v>533273</v>
      </c>
      <c r="BA12797" s="4" t="s">
        <v>30795</v>
      </c>
      <c r="BB12797" s="4" t="s">
        <v>30796</v>
      </c>
      <c r="BC12797" s="4">
        <v>40</v>
      </c>
    </row>
    <row r="12798" spans="45:55" x14ac:dyDescent="0.2">
      <c r="AS12798" s="4" t="s">
        <v>10609</v>
      </c>
      <c r="AT12798" s="4" t="s">
        <v>10610</v>
      </c>
      <c r="AU12798" s="4" t="s">
        <v>456</v>
      </c>
      <c r="AV12798" s="4" t="s">
        <v>832</v>
      </c>
      <c r="AW12798" s="4" t="s">
        <v>724</v>
      </c>
      <c r="AX12798" s="4"/>
      <c r="AY12798" s="4">
        <v>177785</v>
      </c>
      <c r="AZ12798" s="4">
        <v>532811</v>
      </c>
      <c r="BA12798" s="4" t="s">
        <v>30797</v>
      </c>
      <c r="BB12798" s="4" t="s">
        <v>30798</v>
      </c>
      <c r="BC12798" s="4">
        <v>40</v>
      </c>
    </row>
    <row r="12799" spans="45:55" x14ac:dyDescent="0.2">
      <c r="AS12799" s="4" t="s">
        <v>10611</v>
      </c>
      <c r="AT12799" s="4" t="s">
        <v>10612</v>
      </c>
      <c r="AU12799" s="4" t="s">
        <v>456</v>
      </c>
      <c r="AV12799" s="4" t="s">
        <v>832</v>
      </c>
      <c r="AW12799" s="4" t="s">
        <v>724</v>
      </c>
      <c r="AX12799" s="4"/>
      <c r="AY12799" s="4">
        <v>171689</v>
      </c>
      <c r="AZ12799" s="4">
        <v>519869</v>
      </c>
      <c r="BA12799" s="4" t="s">
        <v>30799</v>
      </c>
      <c r="BB12799" s="4" t="s">
        <v>30800</v>
      </c>
      <c r="BC12799" s="4">
        <v>40</v>
      </c>
    </row>
    <row r="12800" spans="45:55" x14ac:dyDescent="0.2">
      <c r="AS12800" s="4" t="s">
        <v>10613</v>
      </c>
      <c r="AT12800" s="4" t="s">
        <v>10614</v>
      </c>
      <c r="AU12800" s="4" t="s">
        <v>456</v>
      </c>
      <c r="AV12800" s="4" t="s">
        <v>832</v>
      </c>
      <c r="AW12800" s="4" t="s">
        <v>724</v>
      </c>
      <c r="AX12800" s="4"/>
      <c r="AY12800" s="4">
        <v>179066</v>
      </c>
      <c r="AZ12800" s="4">
        <v>520022</v>
      </c>
      <c r="BA12800" s="4" t="s">
        <v>30801</v>
      </c>
      <c r="BB12800" s="4" t="s">
        <v>23296</v>
      </c>
      <c r="BC12800" s="4">
        <v>40</v>
      </c>
    </row>
    <row r="12801" spans="45:55" x14ac:dyDescent="0.2">
      <c r="AS12801" s="4" t="s">
        <v>10615</v>
      </c>
      <c r="AT12801" s="4" t="s">
        <v>10616</v>
      </c>
      <c r="AU12801" s="4" t="s">
        <v>456</v>
      </c>
      <c r="AV12801" s="4" t="s">
        <v>832</v>
      </c>
      <c r="AW12801" s="4" t="s">
        <v>724</v>
      </c>
      <c r="AX12801" s="4"/>
      <c r="AY12801" s="4">
        <v>192816</v>
      </c>
      <c r="AZ12801" s="4">
        <v>524054</v>
      </c>
      <c r="BA12801" s="4" t="s">
        <v>30802</v>
      </c>
      <c r="BB12801" s="4" t="s">
        <v>30803</v>
      </c>
      <c r="BC12801" s="4">
        <v>40</v>
      </c>
    </row>
    <row r="12802" spans="45:55" x14ac:dyDescent="0.2">
      <c r="AS12802" s="4" t="s">
        <v>10617</v>
      </c>
      <c r="AT12802" s="4" t="s">
        <v>10618</v>
      </c>
      <c r="AU12802" s="4" t="s">
        <v>456</v>
      </c>
      <c r="AV12802" s="4" t="s">
        <v>832</v>
      </c>
      <c r="AW12802" s="4" t="s">
        <v>724</v>
      </c>
      <c r="AX12802" s="4"/>
      <c r="AY12802" s="4">
        <v>187870</v>
      </c>
      <c r="AZ12802" s="4">
        <v>526668</v>
      </c>
      <c r="BA12802" s="4" t="s">
        <v>30804</v>
      </c>
      <c r="BB12802" s="4" t="s">
        <v>30805</v>
      </c>
      <c r="BC12802" s="4">
        <v>40</v>
      </c>
    </row>
    <row r="12803" spans="45:55" x14ac:dyDescent="0.2">
      <c r="AS12803" s="4" t="s">
        <v>10619</v>
      </c>
      <c r="AT12803" s="4" t="s">
        <v>10620</v>
      </c>
      <c r="AU12803" s="4" t="s">
        <v>456</v>
      </c>
      <c r="AV12803" s="4" t="s">
        <v>832</v>
      </c>
      <c r="AW12803" s="4" t="s">
        <v>724</v>
      </c>
      <c r="AX12803" s="4"/>
      <c r="AY12803" s="4">
        <v>151473</v>
      </c>
      <c r="AZ12803" s="4">
        <v>522930</v>
      </c>
      <c r="BA12803" s="4" t="s">
        <v>30806</v>
      </c>
      <c r="BB12803" s="4" t="s">
        <v>30807</v>
      </c>
      <c r="BC12803" s="4">
        <v>40</v>
      </c>
    </row>
    <row r="12804" spans="45:55" x14ac:dyDescent="0.2">
      <c r="AS12804" s="4" t="s">
        <v>10621</v>
      </c>
      <c r="AT12804" s="4" t="s">
        <v>10622</v>
      </c>
      <c r="AU12804" s="4" t="s">
        <v>456</v>
      </c>
      <c r="AV12804" s="4" t="s">
        <v>832</v>
      </c>
      <c r="AW12804" s="4" t="s">
        <v>724</v>
      </c>
      <c r="AX12804" s="4"/>
      <c r="AY12804" s="4">
        <v>185518</v>
      </c>
      <c r="AZ12804" s="4">
        <v>521013</v>
      </c>
      <c r="BA12804" s="4" t="s">
        <v>30808</v>
      </c>
      <c r="BB12804" s="4" t="s">
        <v>30809</v>
      </c>
      <c r="BC12804" s="4">
        <v>40</v>
      </c>
    </row>
    <row r="12805" spans="45:55" x14ac:dyDescent="0.2">
      <c r="AS12805" s="4" t="s">
        <v>8046</v>
      </c>
      <c r="AT12805" s="4" t="s">
        <v>8047</v>
      </c>
      <c r="AU12805" s="4" t="s">
        <v>456</v>
      </c>
      <c r="AV12805" s="4" t="s">
        <v>839</v>
      </c>
      <c r="AW12805" s="4" t="s">
        <v>724</v>
      </c>
      <c r="AX12805" s="4"/>
      <c r="AY12805" s="4"/>
      <c r="AZ12805" s="4"/>
      <c r="BA12805" s="4"/>
      <c r="BB12805" s="4"/>
      <c r="BC12805" s="4">
        <v>40</v>
      </c>
    </row>
    <row r="12806" spans="45:55" x14ac:dyDescent="0.2">
      <c r="AS12806" s="4" t="s">
        <v>15772</v>
      </c>
      <c r="AT12806" s="4" t="s">
        <v>15773</v>
      </c>
      <c r="AU12806" s="4" t="s">
        <v>456</v>
      </c>
      <c r="AV12806" s="4" t="s">
        <v>15771</v>
      </c>
      <c r="AW12806" s="4" t="s">
        <v>701</v>
      </c>
      <c r="AX12806" s="4"/>
      <c r="AY12806" s="4"/>
      <c r="AZ12806" s="4"/>
      <c r="BA12806" s="4"/>
      <c r="BB12806" s="4"/>
      <c r="BC12806" s="4">
        <v>40</v>
      </c>
    </row>
    <row r="12807" spans="45:55" x14ac:dyDescent="0.2">
      <c r="AS12807" s="4" t="s">
        <v>15774</v>
      </c>
      <c r="AT12807" s="4" t="s">
        <v>15775</v>
      </c>
      <c r="AU12807" s="4" t="s">
        <v>456</v>
      </c>
      <c r="AV12807" s="4" t="s">
        <v>15771</v>
      </c>
      <c r="AW12807" s="4" t="s">
        <v>701</v>
      </c>
      <c r="AX12807" s="4"/>
      <c r="AY12807" s="4"/>
      <c r="AZ12807" s="4"/>
      <c r="BA12807" s="4"/>
      <c r="BB12807" s="4"/>
      <c r="BC12807" s="4">
        <v>40</v>
      </c>
    </row>
    <row r="12808" spans="45:55" x14ac:dyDescent="0.2">
      <c r="AS12808" s="4" t="s">
        <v>15776</v>
      </c>
      <c r="AT12808" s="4" t="s">
        <v>15777</v>
      </c>
      <c r="AU12808" s="4" t="s">
        <v>456</v>
      </c>
      <c r="AV12808" s="4" t="s">
        <v>15771</v>
      </c>
      <c r="AW12808" s="4" t="s">
        <v>701</v>
      </c>
      <c r="AX12808" s="4"/>
      <c r="AY12808" s="4"/>
      <c r="AZ12808" s="4"/>
      <c r="BA12808" s="4"/>
      <c r="BB12808" s="4"/>
      <c r="BC12808" s="4">
        <v>40</v>
      </c>
    </row>
    <row r="12809" spans="45:55" x14ac:dyDescent="0.2">
      <c r="AS12809" s="4" t="s">
        <v>15778</v>
      </c>
      <c r="AT12809" s="4" t="s">
        <v>13755</v>
      </c>
      <c r="AU12809" s="4" t="s">
        <v>456</v>
      </c>
      <c r="AV12809" s="4" t="s">
        <v>15771</v>
      </c>
      <c r="AW12809" s="4" t="s">
        <v>701</v>
      </c>
      <c r="AX12809" s="4"/>
      <c r="AY12809" s="4"/>
      <c r="AZ12809" s="4"/>
      <c r="BA12809" s="4"/>
      <c r="BB12809" s="4"/>
      <c r="BC12809" s="4">
        <v>40</v>
      </c>
    </row>
    <row r="12810" spans="45:55" x14ac:dyDescent="0.2">
      <c r="AS12810" s="4" t="s">
        <v>15779</v>
      </c>
      <c r="AT12810" s="4" t="s">
        <v>13760</v>
      </c>
      <c r="AU12810" s="4" t="s">
        <v>456</v>
      </c>
      <c r="AV12810" s="4" t="s">
        <v>15771</v>
      </c>
      <c r="AW12810" s="4" t="s">
        <v>701</v>
      </c>
      <c r="AX12810" s="4"/>
      <c r="AY12810" s="4"/>
      <c r="AZ12810" s="4"/>
      <c r="BA12810" s="4"/>
      <c r="BB12810" s="4"/>
      <c r="BC12810" s="4">
        <v>40</v>
      </c>
    </row>
    <row r="12811" spans="45:55" x14ac:dyDescent="0.2">
      <c r="AS12811" s="4" t="s">
        <v>15780</v>
      </c>
      <c r="AT12811" s="4" t="s">
        <v>13762</v>
      </c>
      <c r="AU12811" s="4" t="s">
        <v>456</v>
      </c>
      <c r="AV12811" s="4" t="s">
        <v>15771</v>
      </c>
      <c r="AW12811" s="4" t="s">
        <v>701</v>
      </c>
      <c r="AX12811" s="4"/>
      <c r="AY12811" s="4"/>
      <c r="AZ12811" s="4"/>
      <c r="BA12811" s="4"/>
      <c r="BB12811" s="4"/>
      <c r="BC12811" s="4">
        <v>40</v>
      </c>
    </row>
    <row r="12812" spans="45:55" x14ac:dyDescent="0.2">
      <c r="AS12812" s="4" t="s">
        <v>8434</v>
      </c>
      <c r="AT12812" s="4" t="s">
        <v>8435</v>
      </c>
      <c r="AU12812" s="4" t="s">
        <v>456</v>
      </c>
      <c r="AV12812" s="4" t="s">
        <v>837</v>
      </c>
      <c r="AW12812" s="4" t="s">
        <v>939</v>
      </c>
      <c r="AX12812" s="4"/>
      <c r="AY12812" s="4"/>
      <c r="AZ12812" s="4"/>
      <c r="BA12812" s="4"/>
      <c r="BB12812" s="4"/>
      <c r="BC12812" s="4">
        <v>40</v>
      </c>
    </row>
    <row r="12813" spans="45:55" x14ac:dyDescent="0.2">
      <c r="AS12813" s="4" t="s">
        <v>10623</v>
      </c>
      <c r="AT12813" s="4" t="s">
        <v>8052</v>
      </c>
      <c r="AU12813" s="4" t="s">
        <v>463</v>
      </c>
      <c r="AV12813" s="4" t="s">
        <v>829</v>
      </c>
      <c r="AW12813" s="4" t="s">
        <v>701</v>
      </c>
      <c r="AX12813" s="4"/>
      <c r="AY12813" s="4"/>
      <c r="AZ12813" s="4"/>
      <c r="BA12813" s="4"/>
      <c r="BB12813" s="4"/>
      <c r="BC12813" s="4">
        <v>40</v>
      </c>
    </row>
    <row r="12814" spans="45:55" x14ac:dyDescent="0.2">
      <c r="AS12814" s="4" t="s">
        <v>6834</v>
      </c>
      <c r="AT12814" s="4" t="s">
        <v>13688</v>
      </c>
      <c r="AU12814" s="4" t="s">
        <v>463</v>
      </c>
      <c r="AV12814" s="4" t="s">
        <v>829</v>
      </c>
      <c r="AW12814" s="4" t="s">
        <v>701</v>
      </c>
      <c r="AX12814" s="4"/>
      <c r="AY12814" s="4"/>
      <c r="AZ12814" s="4"/>
      <c r="BA12814" s="4"/>
      <c r="BB12814" s="4"/>
      <c r="BC12814" s="4">
        <v>40</v>
      </c>
    </row>
    <row r="12815" spans="45:55" x14ac:dyDescent="0.2">
      <c r="AS12815" s="4" t="s">
        <v>10624</v>
      </c>
      <c r="AT12815" s="4" t="s">
        <v>10625</v>
      </c>
      <c r="AU12815" s="4" t="s">
        <v>463</v>
      </c>
      <c r="AV12815" s="4" t="s">
        <v>829</v>
      </c>
      <c r="AW12815" s="4" t="s">
        <v>701</v>
      </c>
      <c r="AX12815" s="4"/>
      <c r="AY12815" s="4"/>
      <c r="AZ12815" s="4"/>
      <c r="BA12815" s="4"/>
      <c r="BB12815" s="4"/>
      <c r="BC12815" s="4">
        <v>40</v>
      </c>
    </row>
    <row r="12816" spans="45:55" x14ac:dyDescent="0.2">
      <c r="AS12816" s="4" t="s">
        <v>6835</v>
      </c>
      <c r="AT12816" s="4" t="s">
        <v>6836</v>
      </c>
      <c r="AU12816" s="4" t="s">
        <v>463</v>
      </c>
      <c r="AV12816" s="4" t="s">
        <v>829</v>
      </c>
      <c r="AW12816" s="4" t="s">
        <v>701</v>
      </c>
      <c r="AX12816" s="4"/>
      <c r="AY12816" s="4"/>
      <c r="AZ12816" s="4"/>
      <c r="BA12816" s="4"/>
      <c r="BB12816" s="4"/>
      <c r="BC12816" s="4">
        <v>40</v>
      </c>
    </row>
    <row r="12817" spans="45:55" x14ac:dyDescent="0.2">
      <c r="AS12817" s="4" t="s">
        <v>21860</v>
      </c>
      <c r="AT12817" s="4" t="s">
        <v>21861</v>
      </c>
      <c r="AU12817" s="4" t="s">
        <v>456</v>
      </c>
      <c r="AV12817" s="4" t="s">
        <v>829</v>
      </c>
      <c r="AW12817" s="4" t="s">
        <v>701</v>
      </c>
      <c r="AX12817" s="4"/>
      <c r="AY12817" s="4"/>
      <c r="AZ12817" s="4"/>
      <c r="BA12817" s="4"/>
      <c r="BB12817" s="4"/>
      <c r="BC12817" s="4">
        <v>40</v>
      </c>
    </row>
    <row r="12818" spans="45:55" x14ac:dyDescent="0.2">
      <c r="AS12818" s="4" t="s">
        <v>34125</v>
      </c>
      <c r="AT12818" s="4" t="s">
        <v>34126</v>
      </c>
      <c r="AU12818" s="4" t="s">
        <v>456</v>
      </c>
      <c r="AV12818" s="4" t="s">
        <v>829</v>
      </c>
      <c r="AW12818" s="4" t="s">
        <v>701</v>
      </c>
      <c r="AX12818" s="4"/>
      <c r="AY12818" s="4"/>
      <c r="AZ12818" s="4"/>
      <c r="BA12818" s="4"/>
      <c r="BB12818" s="4"/>
      <c r="BC12818" s="4">
        <v>40</v>
      </c>
    </row>
    <row r="12819" spans="45:55" x14ac:dyDescent="0.2">
      <c r="AS12819" s="4" t="s">
        <v>6837</v>
      </c>
      <c r="AT12819" s="4" t="s">
        <v>10626</v>
      </c>
      <c r="AU12819" s="4" t="s">
        <v>463</v>
      </c>
      <c r="AV12819" s="4" t="s">
        <v>829</v>
      </c>
      <c r="AW12819" s="4" t="s">
        <v>701</v>
      </c>
      <c r="AX12819" s="4"/>
      <c r="AY12819" s="4"/>
      <c r="AZ12819" s="4"/>
      <c r="BA12819" s="4"/>
      <c r="BB12819" s="4"/>
      <c r="BC12819" s="4">
        <v>40</v>
      </c>
    </row>
    <row r="12820" spans="45:55" x14ac:dyDescent="0.2">
      <c r="AS12820" s="4" t="s">
        <v>6838</v>
      </c>
      <c r="AT12820" s="4" t="s">
        <v>6839</v>
      </c>
      <c r="AU12820" s="4" t="s">
        <v>463</v>
      </c>
      <c r="AV12820" s="4" t="s">
        <v>829</v>
      </c>
      <c r="AW12820" s="4" t="s">
        <v>701</v>
      </c>
      <c r="AX12820" s="4"/>
      <c r="AY12820" s="4"/>
      <c r="AZ12820" s="4"/>
      <c r="BA12820" s="4"/>
      <c r="BB12820" s="4"/>
      <c r="BC12820" s="4">
        <v>40</v>
      </c>
    </row>
    <row r="12821" spans="45:55" x14ac:dyDescent="0.2">
      <c r="AS12821" s="4" t="s">
        <v>8048</v>
      </c>
      <c r="AT12821" s="4" t="s">
        <v>8049</v>
      </c>
      <c r="AU12821" s="4" t="s">
        <v>456</v>
      </c>
      <c r="AV12821" s="4" t="s">
        <v>829</v>
      </c>
      <c r="AW12821" s="4" t="s">
        <v>701</v>
      </c>
      <c r="AX12821" s="4"/>
      <c r="AY12821" s="4"/>
      <c r="AZ12821" s="4"/>
      <c r="BA12821" s="4"/>
      <c r="BB12821" s="4"/>
      <c r="BC12821" s="4">
        <v>40</v>
      </c>
    </row>
    <row r="12822" spans="45:55" x14ac:dyDescent="0.2">
      <c r="AS12822" s="4" t="s">
        <v>10627</v>
      </c>
      <c r="AT12822" s="4" t="s">
        <v>10628</v>
      </c>
      <c r="AU12822" s="4" t="s">
        <v>456</v>
      </c>
      <c r="AV12822" s="4" t="s">
        <v>829</v>
      </c>
      <c r="AW12822" s="4" t="s">
        <v>701</v>
      </c>
      <c r="AX12822" s="4"/>
      <c r="AY12822" s="4"/>
      <c r="AZ12822" s="4"/>
      <c r="BA12822" s="4"/>
      <c r="BB12822" s="4"/>
      <c r="BC12822" s="4">
        <v>40</v>
      </c>
    </row>
    <row r="12823" spans="45:55" x14ac:dyDescent="0.2">
      <c r="AS12823" s="4" t="s">
        <v>6840</v>
      </c>
      <c r="AT12823" s="4" t="s">
        <v>6841</v>
      </c>
      <c r="AU12823" s="4" t="s">
        <v>463</v>
      </c>
      <c r="AV12823" s="4" t="s">
        <v>829</v>
      </c>
      <c r="AW12823" s="4" t="s">
        <v>701</v>
      </c>
      <c r="AX12823" s="4"/>
      <c r="AY12823" s="4"/>
      <c r="AZ12823" s="4"/>
      <c r="BA12823" s="4"/>
      <c r="BB12823" s="4"/>
      <c r="BC12823" s="4">
        <v>40</v>
      </c>
    </row>
    <row r="12824" spans="45:55" x14ac:dyDescent="0.2">
      <c r="AS12824" s="4" t="s">
        <v>6842</v>
      </c>
      <c r="AT12824" s="4" t="s">
        <v>13240</v>
      </c>
      <c r="AU12824" s="4" t="s">
        <v>456</v>
      </c>
      <c r="AV12824" s="4" t="s">
        <v>829</v>
      </c>
      <c r="AW12824" s="4" t="s">
        <v>701</v>
      </c>
      <c r="AX12824" s="4"/>
      <c r="AY12824" s="4"/>
      <c r="AZ12824" s="4"/>
      <c r="BA12824" s="4"/>
      <c r="BB12824" s="4"/>
      <c r="BC12824" s="4">
        <v>40</v>
      </c>
    </row>
    <row r="12825" spans="45:55" x14ac:dyDescent="0.2">
      <c r="AS12825" s="4" t="s">
        <v>7289</v>
      </c>
      <c r="AT12825" s="4" t="s">
        <v>7290</v>
      </c>
      <c r="AU12825" s="4" t="s">
        <v>456</v>
      </c>
      <c r="AV12825" s="4" t="s">
        <v>829</v>
      </c>
      <c r="AW12825" s="4" t="s">
        <v>701</v>
      </c>
      <c r="AX12825" s="4"/>
      <c r="AY12825" s="4"/>
      <c r="AZ12825" s="4"/>
      <c r="BA12825" s="4"/>
      <c r="BB12825" s="4"/>
      <c r="BC12825" s="4">
        <v>40</v>
      </c>
    </row>
    <row r="12826" spans="45:55" x14ac:dyDescent="0.2">
      <c r="AS12826" s="4" t="s">
        <v>6843</v>
      </c>
      <c r="AT12826" s="4" t="s">
        <v>8050</v>
      </c>
      <c r="AU12826" s="4" t="s">
        <v>463</v>
      </c>
      <c r="AV12826" s="4" t="s">
        <v>829</v>
      </c>
      <c r="AW12826" s="4" t="s">
        <v>701</v>
      </c>
      <c r="AX12826" s="4"/>
      <c r="AY12826" s="4"/>
      <c r="AZ12826" s="4"/>
      <c r="BA12826" s="4"/>
      <c r="BB12826" s="4"/>
      <c r="BC12826" s="4">
        <v>40</v>
      </c>
    </row>
    <row r="12827" spans="45:55" x14ac:dyDescent="0.2">
      <c r="AS12827" s="4" t="s">
        <v>33281</v>
      </c>
      <c r="AT12827" s="4" t="s">
        <v>33282</v>
      </c>
      <c r="AU12827" s="4" t="s">
        <v>456</v>
      </c>
      <c r="AV12827" s="4" t="s">
        <v>829</v>
      </c>
      <c r="AW12827" s="4" t="s">
        <v>701</v>
      </c>
      <c r="AX12827" s="4"/>
      <c r="AY12827" s="4"/>
      <c r="AZ12827" s="4"/>
      <c r="BA12827" s="4"/>
      <c r="BB12827" s="4"/>
      <c r="BC12827" s="4">
        <v>40</v>
      </c>
    </row>
    <row r="12828" spans="45:55" x14ac:dyDescent="0.2">
      <c r="AS12828" s="4" t="s">
        <v>14268</v>
      </c>
      <c r="AT12828" s="4" t="s">
        <v>14269</v>
      </c>
      <c r="AU12828" s="4" t="s">
        <v>456</v>
      </c>
      <c r="AV12828" s="4" t="s">
        <v>830</v>
      </c>
      <c r="AW12828" s="4" t="s">
        <v>701</v>
      </c>
      <c r="AX12828" s="4"/>
      <c r="AY12828" s="4"/>
      <c r="AZ12828" s="4"/>
      <c r="BA12828" s="4"/>
      <c r="BB12828" s="4"/>
      <c r="BC12828" s="4">
        <v>40</v>
      </c>
    </row>
    <row r="12829" spans="45:55" x14ac:dyDescent="0.2">
      <c r="AS12829" s="4" t="s">
        <v>12138</v>
      </c>
      <c r="AT12829" s="4" t="s">
        <v>12139</v>
      </c>
      <c r="AU12829" s="4" t="s">
        <v>456</v>
      </c>
      <c r="AV12829" s="4" t="s">
        <v>829</v>
      </c>
      <c r="AW12829" s="4" t="s">
        <v>701</v>
      </c>
      <c r="AX12829" s="4"/>
      <c r="AY12829" s="4"/>
      <c r="AZ12829" s="4"/>
      <c r="BA12829" s="4"/>
      <c r="BB12829" s="4"/>
      <c r="BC12829" s="4">
        <v>40</v>
      </c>
    </row>
    <row r="12830" spans="45:55" x14ac:dyDescent="0.2">
      <c r="AS12830" s="4" t="s">
        <v>7291</v>
      </c>
      <c r="AT12830" s="4" t="s">
        <v>7292</v>
      </c>
      <c r="AU12830" s="4" t="s">
        <v>456</v>
      </c>
      <c r="AV12830" s="4" t="s">
        <v>829</v>
      </c>
      <c r="AW12830" s="4" t="s">
        <v>701</v>
      </c>
      <c r="AX12830" s="4"/>
      <c r="AY12830" s="4"/>
      <c r="AZ12830" s="4"/>
      <c r="BA12830" s="4"/>
      <c r="BB12830" s="4"/>
      <c r="BC12830" s="4">
        <v>40</v>
      </c>
    </row>
    <row r="12831" spans="45:55" x14ac:dyDescent="0.2">
      <c r="AS12831" s="4" t="s">
        <v>36229</v>
      </c>
      <c r="AT12831" s="4" t="s">
        <v>36230</v>
      </c>
      <c r="AU12831" s="4" t="s">
        <v>456</v>
      </c>
      <c r="AV12831" s="4" t="s">
        <v>829</v>
      </c>
      <c r="AW12831" s="4" t="s">
        <v>701</v>
      </c>
      <c r="AX12831" s="4"/>
      <c r="AY12831" s="4"/>
      <c r="AZ12831" s="4"/>
      <c r="BA12831" s="4"/>
      <c r="BB12831" s="4"/>
      <c r="BC12831" s="4">
        <v>40</v>
      </c>
    </row>
    <row r="12832" spans="45:55" x14ac:dyDescent="0.2">
      <c r="AS12832" s="4" t="s">
        <v>35479</v>
      </c>
      <c r="AT12832" s="4" t="s">
        <v>35480</v>
      </c>
      <c r="AU12832" s="4" t="s">
        <v>456</v>
      </c>
      <c r="AV12832" s="4" t="s">
        <v>829</v>
      </c>
      <c r="AW12832" s="4" t="s">
        <v>701</v>
      </c>
      <c r="AX12832" s="4"/>
      <c r="AY12832" s="4"/>
      <c r="AZ12832" s="4"/>
      <c r="BA12832" s="4"/>
      <c r="BB12832" s="4"/>
      <c r="BC12832" s="4">
        <v>40</v>
      </c>
    </row>
    <row r="12833" spans="45:55" x14ac:dyDescent="0.2">
      <c r="AS12833" s="4" t="s">
        <v>36873</v>
      </c>
      <c r="AT12833" s="4" t="s">
        <v>36874</v>
      </c>
      <c r="AU12833" s="4" t="s">
        <v>456</v>
      </c>
      <c r="AV12833" s="4" t="s">
        <v>829</v>
      </c>
      <c r="AW12833" s="4" t="s">
        <v>701</v>
      </c>
      <c r="AX12833" s="4"/>
      <c r="AY12833" s="4"/>
      <c r="AZ12833" s="4"/>
      <c r="BA12833" s="4"/>
      <c r="BB12833" s="4"/>
      <c r="BC12833" s="4">
        <v>40</v>
      </c>
    </row>
    <row r="12834" spans="45:55" x14ac:dyDescent="0.2">
      <c r="AS12834" s="4" t="s">
        <v>12780</v>
      </c>
      <c r="AT12834" s="4" t="s">
        <v>12781</v>
      </c>
      <c r="AU12834" s="4" t="s">
        <v>456</v>
      </c>
      <c r="AV12834" s="4" t="s">
        <v>831</v>
      </c>
      <c r="AW12834" s="4" t="s">
        <v>701</v>
      </c>
      <c r="AX12834" s="4"/>
      <c r="AY12834" s="4"/>
      <c r="AZ12834" s="4"/>
      <c r="BA12834" s="4"/>
      <c r="BB12834" s="4"/>
      <c r="BC12834" s="4">
        <v>40</v>
      </c>
    </row>
    <row r="12835" spans="45:55" x14ac:dyDescent="0.2">
      <c r="AS12835" s="4" t="s">
        <v>38449</v>
      </c>
      <c r="AT12835" s="4" t="s">
        <v>38450</v>
      </c>
      <c r="AU12835" s="4" t="s">
        <v>463</v>
      </c>
      <c r="AV12835" s="4" t="s">
        <v>829</v>
      </c>
      <c r="AW12835" s="4" t="s">
        <v>701</v>
      </c>
      <c r="AX12835" s="4"/>
      <c r="AY12835" s="4"/>
      <c r="AZ12835" s="4"/>
      <c r="BA12835" s="4"/>
      <c r="BB12835" s="4"/>
      <c r="BC12835" s="4">
        <v>40</v>
      </c>
    </row>
    <row r="12836" spans="45:55" x14ac:dyDescent="0.2">
      <c r="AS12836" s="4" t="s">
        <v>35427</v>
      </c>
      <c r="AT12836" s="4" t="s">
        <v>35428</v>
      </c>
      <c r="AU12836" s="4" t="s">
        <v>456</v>
      </c>
      <c r="AV12836" s="4" t="s">
        <v>829</v>
      </c>
      <c r="AW12836" s="4" t="s">
        <v>701</v>
      </c>
      <c r="AX12836" s="4"/>
      <c r="AY12836" s="4"/>
      <c r="AZ12836" s="4"/>
      <c r="BA12836" s="4"/>
      <c r="BB12836" s="4"/>
      <c r="BC12836" s="4">
        <v>40</v>
      </c>
    </row>
    <row r="12837" spans="45:55" x14ac:dyDescent="0.2">
      <c r="AS12837" s="4" t="s">
        <v>34927</v>
      </c>
      <c r="AT12837" s="4" t="s">
        <v>34928</v>
      </c>
      <c r="AU12837" s="4" t="s">
        <v>456</v>
      </c>
      <c r="AV12837" s="4" t="s">
        <v>829</v>
      </c>
      <c r="AW12837" s="4" t="s">
        <v>701</v>
      </c>
      <c r="AX12837" s="4"/>
      <c r="AY12837" s="4"/>
      <c r="AZ12837" s="4"/>
      <c r="BA12837" s="4"/>
      <c r="BB12837" s="4"/>
      <c r="BC12837" s="4">
        <v>40</v>
      </c>
    </row>
    <row r="12838" spans="45:55" x14ac:dyDescent="0.2">
      <c r="AS12838" s="4" t="s">
        <v>6844</v>
      </c>
      <c r="AT12838" s="4" t="s">
        <v>7293</v>
      </c>
      <c r="AU12838" s="4" t="s">
        <v>463</v>
      </c>
      <c r="AV12838" s="4" t="s">
        <v>829</v>
      </c>
      <c r="AW12838" s="4" t="s">
        <v>701</v>
      </c>
      <c r="AX12838" s="4"/>
      <c r="AY12838" s="4"/>
      <c r="AZ12838" s="4"/>
      <c r="BA12838" s="4"/>
      <c r="BB12838" s="4"/>
      <c r="BC12838" s="4">
        <v>40</v>
      </c>
    </row>
    <row r="12839" spans="45:55" x14ac:dyDescent="0.2">
      <c r="AS12839" s="4" t="s">
        <v>17270</v>
      </c>
      <c r="AT12839" s="4" t="s">
        <v>17271</v>
      </c>
      <c r="AU12839" s="4" t="s">
        <v>463</v>
      </c>
      <c r="AV12839" s="4" t="s">
        <v>829</v>
      </c>
      <c r="AW12839" s="4" t="s">
        <v>701</v>
      </c>
      <c r="AX12839" s="4"/>
      <c r="AY12839" s="4"/>
      <c r="AZ12839" s="4"/>
      <c r="BA12839" s="4"/>
      <c r="BB12839" s="4"/>
      <c r="BC12839" s="4">
        <v>40</v>
      </c>
    </row>
    <row r="12840" spans="45:55" x14ac:dyDescent="0.2">
      <c r="AS12840" s="4" t="s">
        <v>6845</v>
      </c>
      <c r="AT12840" s="4" t="s">
        <v>8051</v>
      </c>
      <c r="AU12840" s="4" t="s">
        <v>456</v>
      </c>
      <c r="AV12840" s="4" t="s">
        <v>829</v>
      </c>
      <c r="AW12840" s="4" t="s">
        <v>701</v>
      </c>
      <c r="AX12840" s="4"/>
      <c r="AY12840" s="4"/>
      <c r="AZ12840" s="4"/>
      <c r="BA12840" s="4"/>
      <c r="BB12840" s="4"/>
      <c r="BC12840" s="4">
        <v>40</v>
      </c>
    </row>
    <row r="12841" spans="45:55" x14ac:dyDescent="0.2">
      <c r="AS12841" s="4" t="s">
        <v>6846</v>
      </c>
      <c r="AT12841" s="4" t="s">
        <v>8155</v>
      </c>
      <c r="AU12841" s="4" t="s">
        <v>456</v>
      </c>
      <c r="AV12841" s="4" t="s">
        <v>829</v>
      </c>
      <c r="AW12841" s="4" t="s">
        <v>701</v>
      </c>
      <c r="AX12841" s="4"/>
      <c r="AY12841" s="4"/>
      <c r="AZ12841" s="4"/>
      <c r="BA12841" s="4"/>
      <c r="BB12841" s="4"/>
      <c r="BC12841" s="4">
        <v>40</v>
      </c>
    </row>
    <row r="12842" spans="45:55" x14ac:dyDescent="0.2">
      <c r="AS12842" s="4" t="s">
        <v>6847</v>
      </c>
      <c r="AT12842" s="4" t="s">
        <v>8118</v>
      </c>
      <c r="AU12842" s="4" t="s">
        <v>463</v>
      </c>
      <c r="AV12842" s="4" t="s">
        <v>829</v>
      </c>
      <c r="AW12842" s="4" t="s">
        <v>701</v>
      </c>
      <c r="AX12842" s="4"/>
      <c r="AY12842" s="4"/>
      <c r="AZ12842" s="4"/>
      <c r="BA12842" s="4"/>
      <c r="BB12842" s="4"/>
      <c r="BC12842" s="4">
        <v>40</v>
      </c>
    </row>
    <row r="12843" spans="45:55" x14ac:dyDescent="0.2">
      <c r="AS12843" s="4" t="s">
        <v>6848</v>
      </c>
      <c r="AT12843" s="4" t="s">
        <v>6849</v>
      </c>
      <c r="AU12843" s="4" t="s">
        <v>463</v>
      </c>
      <c r="AV12843" s="4" t="s">
        <v>829</v>
      </c>
      <c r="AW12843" s="4" t="s">
        <v>701</v>
      </c>
      <c r="AX12843" s="4"/>
      <c r="AY12843" s="4"/>
      <c r="AZ12843" s="4"/>
      <c r="BA12843" s="4"/>
      <c r="BB12843" s="4"/>
      <c r="BC12843" s="4">
        <v>40</v>
      </c>
    </row>
    <row r="12844" spans="45:55" x14ac:dyDescent="0.2">
      <c r="AS12844" s="4" t="s">
        <v>35218</v>
      </c>
      <c r="AT12844" s="4" t="s">
        <v>35219</v>
      </c>
      <c r="AU12844" s="4" t="s">
        <v>463</v>
      </c>
      <c r="AV12844" s="4" t="s">
        <v>829</v>
      </c>
      <c r="AW12844" s="4" t="s">
        <v>701</v>
      </c>
      <c r="AX12844" s="4"/>
      <c r="AY12844" s="4"/>
      <c r="AZ12844" s="4"/>
      <c r="BA12844" s="4"/>
      <c r="BB12844" s="4"/>
      <c r="BC12844" s="4">
        <v>40</v>
      </c>
    </row>
    <row r="12845" spans="45:55" x14ac:dyDescent="0.2">
      <c r="AS12845" s="4" t="s">
        <v>36338</v>
      </c>
      <c r="AT12845" s="4" t="s">
        <v>36339</v>
      </c>
      <c r="AU12845" s="4" t="s">
        <v>463</v>
      </c>
      <c r="AV12845" s="4" t="s">
        <v>829</v>
      </c>
      <c r="AW12845" s="4" t="s">
        <v>701</v>
      </c>
      <c r="AX12845" s="4"/>
      <c r="AY12845" s="4"/>
      <c r="AZ12845" s="4"/>
      <c r="BA12845" s="4"/>
      <c r="BB12845" s="4"/>
      <c r="BC12845" s="4">
        <v>40</v>
      </c>
    </row>
    <row r="12846" spans="45:55" x14ac:dyDescent="0.2">
      <c r="AS12846" s="4" t="s">
        <v>33140</v>
      </c>
      <c r="AT12846" s="4" t="s">
        <v>33141</v>
      </c>
      <c r="AU12846" s="4" t="s">
        <v>463</v>
      </c>
      <c r="AV12846" s="4" t="s">
        <v>829</v>
      </c>
      <c r="AW12846" s="4" t="s">
        <v>701</v>
      </c>
      <c r="AX12846" s="4"/>
      <c r="AY12846" s="4"/>
      <c r="AZ12846" s="4"/>
      <c r="BA12846" s="4"/>
      <c r="BB12846" s="4"/>
      <c r="BC12846" s="4">
        <v>40</v>
      </c>
    </row>
    <row r="12847" spans="45:55" x14ac:dyDescent="0.2">
      <c r="AS12847" s="4" t="s">
        <v>11957</v>
      </c>
      <c r="AT12847" s="4" t="s">
        <v>11958</v>
      </c>
      <c r="AU12847" s="4" t="s">
        <v>463</v>
      </c>
      <c r="AV12847" s="4" t="s">
        <v>829</v>
      </c>
      <c r="AW12847" s="4" t="s">
        <v>701</v>
      </c>
      <c r="AX12847" s="4"/>
      <c r="AY12847" s="4"/>
      <c r="AZ12847" s="4"/>
      <c r="BA12847" s="4"/>
      <c r="BB12847" s="4"/>
      <c r="BC12847" s="4">
        <v>40</v>
      </c>
    </row>
    <row r="12848" spans="45:55" x14ac:dyDescent="0.2">
      <c r="AS12848" s="4" t="s">
        <v>11777</v>
      </c>
      <c r="AT12848" s="4" t="s">
        <v>11778</v>
      </c>
      <c r="AU12848" s="4" t="s">
        <v>462</v>
      </c>
      <c r="AV12848" s="4" t="s">
        <v>829</v>
      </c>
      <c r="AW12848" s="4" t="s">
        <v>1167</v>
      </c>
      <c r="AX12848" s="4"/>
      <c r="AY12848" s="4"/>
      <c r="AZ12848" s="4"/>
      <c r="BA12848" s="4"/>
      <c r="BB12848" s="4"/>
      <c r="BC12848" s="4">
        <v>40</v>
      </c>
    </row>
    <row r="12849" spans="45:55" x14ac:dyDescent="0.2">
      <c r="AS12849" s="4" t="s">
        <v>38451</v>
      </c>
      <c r="AT12849" s="4" t="s">
        <v>38452</v>
      </c>
      <c r="AU12849" s="4" t="s">
        <v>463</v>
      </c>
      <c r="AV12849" s="4" t="s">
        <v>829</v>
      </c>
      <c r="AW12849" s="4" t="s">
        <v>701</v>
      </c>
      <c r="AX12849" s="4"/>
      <c r="AY12849" s="4"/>
      <c r="AZ12849" s="4"/>
      <c r="BA12849" s="4"/>
      <c r="BB12849" s="4"/>
      <c r="BC12849" s="4">
        <v>40</v>
      </c>
    </row>
    <row r="12850" spans="45:55" x14ac:dyDescent="0.2">
      <c r="AS12850" s="4" t="s">
        <v>10629</v>
      </c>
      <c r="AT12850" s="4" t="s">
        <v>10630</v>
      </c>
      <c r="AU12850" s="4" t="s">
        <v>456</v>
      </c>
      <c r="AV12850" s="4" t="s">
        <v>829</v>
      </c>
      <c r="AW12850" s="4" t="s">
        <v>701</v>
      </c>
      <c r="AX12850" s="4"/>
      <c r="AY12850" s="4"/>
      <c r="AZ12850" s="4"/>
      <c r="BA12850" s="4"/>
      <c r="BB12850" s="4"/>
      <c r="BC12850" s="4">
        <v>40</v>
      </c>
    </row>
    <row r="12851" spans="45:55" x14ac:dyDescent="0.2">
      <c r="AS12851" s="4" t="s">
        <v>34823</v>
      </c>
      <c r="AT12851" s="4" t="s">
        <v>34824</v>
      </c>
      <c r="AU12851" s="4" t="s">
        <v>456</v>
      </c>
      <c r="AV12851" s="4" t="s">
        <v>829</v>
      </c>
      <c r="AW12851" s="4" t="s">
        <v>701</v>
      </c>
      <c r="AX12851" s="4"/>
      <c r="AY12851" s="4"/>
      <c r="AZ12851" s="4"/>
      <c r="BA12851" s="4"/>
      <c r="BB12851" s="4"/>
      <c r="BC12851" s="4">
        <v>40</v>
      </c>
    </row>
    <row r="12852" spans="45:55" x14ac:dyDescent="0.2">
      <c r="AS12852" s="4" t="s">
        <v>15762</v>
      </c>
      <c r="AT12852" s="4" t="s">
        <v>15763</v>
      </c>
      <c r="AU12852" s="4" t="s">
        <v>456</v>
      </c>
      <c r="AV12852" s="4" t="s">
        <v>829</v>
      </c>
      <c r="AW12852" s="4" t="s">
        <v>701</v>
      </c>
      <c r="AX12852" s="4"/>
      <c r="AY12852" s="4"/>
      <c r="AZ12852" s="4"/>
      <c r="BA12852" s="4"/>
      <c r="BB12852" s="4"/>
      <c r="BC12852" s="4">
        <v>40</v>
      </c>
    </row>
    <row r="12853" spans="45:55" x14ac:dyDescent="0.2">
      <c r="AS12853" s="4" t="s">
        <v>6850</v>
      </c>
      <c r="AT12853" s="4" t="s">
        <v>6851</v>
      </c>
      <c r="AU12853" s="4" t="s">
        <v>456</v>
      </c>
      <c r="AV12853" s="4" t="s">
        <v>829</v>
      </c>
      <c r="AW12853" s="4" t="s">
        <v>701</v>
      </c>
      <c r="AX12853" s="4"/>
      <c r="AY12853" s="4"/>
      <c r="AZ12853" s="4"/>
      <c r="BA12853" s="4"/>
      <c r="BB12853" s="4"/>
      <c r="BC12853" s="4">
        <v>40</v>
      </c>
    </row>
    <row r="12854" spans="45:55" x14ac:dyDescent="0.2">
      <c r="AS12854" s="4" t="s">
        <v>12211</v>
      </c>
      <c r="AT12854" s="4" t="s">
        <v>12212</v>
      </c>
      <c r="AU12854" s="4" t="s">
        <v>456</v>
      </c>
      <c r="AV12854" s="4" t="s">
        <v>829</v>
      </c>
      <c r="AW12854" s="4" t="s">
        <v>701</v>
      </c>
      <c r="AX12854" s="4"/>
      <c r="AY12854" s="4"/>
      <c r="AZ12854" s="4"/>
      <c r="BA12854" s="4"/>
      <c r="BB12854" s="4"/>
      <c r="BC12854" s="4">
        <v>40</v>
      </c>
    </row>
    <row r="12855" spans="45:55" x14ac:dyDescent="0.2">
      <c r="AS12855" s="4" t="s">
        <v>13518</v>
      </c>
      <c r="AT12855" s="4" t="s">
        <v>13519</v>
      </c>
      <c r="AU12855" s="4" t="s">
        <v>456</v>
      </c>
      <c r="AV12855" s="4" t="s">
        <v>829</v>
      </c>
      <c r="AW12855" s="4" t="s">
        <v>701</v>
      </c>
      <c r="AX12855" s="4"/>
      <c r="AY12855" s="4"/>
      <c r="AZ12855" s="4"/>
      <c r="BA12855" s="4"/>
      <c r="BB12855" s="4"/>
      <c r="BC12855" s="4">
        <v>40</v>
      </c>
    </row>
    <row r="12856" spans="45:55" x14ac:dyDescent="0.2">
      <c r="AS12856" s="4" t="s">
        <v>6852</v>
      </c>
      <c r="AT12856" s="4" t="s">
        <v>6853</v>
      </c>
      <c r="AU12856" s="4" t="s">
        <v>456</v>
      </c>
      <c r="AV12856" s="4" t="s">
        <v>829</v>
      </c>
      <c r="AW12856" s="4" t="s">
        <v>701</v>
      </c>
      <c r="AX12856" s="4"/>
      <c r="AY12856" s="4"/>
      <c r="AZ12856" s="4"/>
      <c r="BA12856" s="4"/>
      <c r="BB12856" s="4"/>
      <c r="BC12856" s="4">
        <v>40</v>
      </c>
    </row>
    <row r="12857" spans="45:55" x14ac:dyDescent="0.2">
      <c r="AS12857" s="4" t="s">
        <v>12315</v>
      </c>
      <c r="AT12857" s="4" t="s">
        <v>12316</v>
      </c>
      <c r="AU12857" s="4" t="s">
        <v>456</v>
      </c>
      <c r="AV12857" s="4" t="s">
        <v>829</v>
      </c>
      <c r="AW12857" s="4" t="s">
        <v>701</v>
      </c>
      <c r="AX12857" s="4"/>
      <c r="AY12857" s="4"/>
      <c r="AZ12857" s="4"/>
      <c r="BA12857" s="4"/>
      <c r="BB12857" s="4"/>
      <c r="BC12857" s="4">
        <v>40</v>
      </c>
    </row>
    <row r="12858" spans="45:55" x14ac:dyDescent="0.2">
      <c r="AS12858" s="4" t="s">
        <v>10631</v>
      </c>
      <c r="AT12858" s="4" t="s">
        <v>10632</v>
      </c>
      <c r="AU12858" s="4" t="s">
        <v>456</v>
      </c>
      <c r="AV12858" s="4" t="s">
        <v>829</v>
      </c>
      <c r="AW12858" s="4" t="s">
        <v>701</v>
      </c>
      <c r="AX12858" s="4"/>
      <c r="AY12858" s="4"/>
      <c r="AZ12858" s="4"/>
      <c r="BA12858" s="4"/>
      <c r="BB12858" s="4"/>
      <c r="BC12858" s="4">
        <v>40</v>
      </c>
    </row>
    <row r="12859" spans="45:55" x14ac:dyDescent="0.2">
      <c r="AS12859" s="4" t="s">
        <v>10633</v>
      </c>
      <c r="AT12859" s="4" t="s">
        <v>10634</v>
      </c>
      <c r="AU12859" s="4" t="s">
        <v>456</v>
      </c>
      <c r="AV12859" s="4" t="s">
        <v>829</v>
      </c>
      <c r="AW12859" s="4" t="s">
        <v>701</v>
      </c>
      <c r="AX12859" s="4"/>
      <c r="AY12859" s="4"/>
      <c r="AZ12859" s="4"/>
      <c r="BA12859" s="4"/>
      <c r="BB12859" s="4"/>
      <c r="BC12859" s="4">
        <v>40</v>
      </c>
    </row>
    <row r="12860" spans="45:55" x14ac:dyDescent="0.2">
      <c r="AS12860" s="4" t="s">
        <v>6854</v>
      </c>
      <c r="AT12860" s="4" t="s">
        <v>6855</v>
      </c>
      <c r="AU12860" s="4" t="s">
        <v>463</v>
      </c>
      <c r="AV12860" s="4" t="s">
        <v>829</v>
      </c>
      <c r="AW12860" s="4" t="s">
        <v>701</v>
      </c>
      <c r="AX12860" s="4"/>
      <c r="AY12860" s="4"/>
      <c r="AZ12860" s="4"/>
      <c r="BA12860" s="4"/>
      <c r="BB12860" s="4"/>
      <c r="BC12860" s="4">
        <v>40</v>
      </c>
    </row>
    <row r="12861" spans="45:55" x14ac:dyDescent="0.2">
      <c r="AS12861" s="4" t="s">
        <v>10635</v>
      </c>
      <c r="AT12861" s="4" t="s">
        <v>10636</v>
      </c>
      <c r="AU12861" s="4" t="s">
        <v>463</v>
      </c>
      <c r="AV12861" s="4" t="s">
        <v>829</v>
      </c>
      <c r="AW12861" s="4" t="s">
        <v>701</v>
      </c>
      <c r="AX12861" s="4"/>
      <c r="AY12861" s="4"/>
      <c r="AZ12861" s="4"/>
      <c r="BA12861" s="4"/>
      <c r="BB12861" s="4"/>
      <c r="BC12861" s="4">
        <v>40</v>
      </c>
    </row>
    <row r="12862" spans="45:55" x14ac:dyDescent="0.2">
      <c r="AS12862" s="4" t="s">
        <v>6856</v>
      </c>
      <c r="AT12862" s="4" t="s">
        <v>10637</v>
      </c>
      <c r="AU12862" s="4" t="s">
        <v>456</v>
      </c>
      <c r="AV12862" s="4" t="s">
        <v>829</v>
      </c>
      <c r="AW12862" s="4" t="s">
        <v>701</v>
      </c>
      <c r="AX12862" s="4"/>
      <c r="AY12862" s="4"/>
      <c r="AZ12862" s="4"/>
      <c r="BA12862" s="4"/>
      <c r="BB12862" s="4"/>
      <c r="BC12862" s="4">
        <v>40</v>
      </c>
    </row>
    <row r="12863" spans="45:55" x14ac:dyDescent="0.2">
      <c r="AS12863" s="4" t="s">
        <v>6857</v>
      </c>
      <c r="AT12863" s="4" t="s">
        <v>6940</v>
      </c>
      <c r="AU12863" s="4" t="s">
        <v>456</v>
      </c>
      <c r="AV12863" s="4" t="s">
        <v>829</v>
      </c>
      <c r="AW12863" s="4" t="s">
        <v>701</v>
      </c>
      <c r="AX12863" s="4"/>
      <c r="AY12863" s="4"/>
      <c r="AZ12863" s="4"/>
      <c r="BA12863" s="4"/>
      <c r="BB12863" s="4"/>
      <c r="BC12863" s="4">
        <v>40</v>
      </c>
    </row>
    <row r="12864" spans="45:55" x14ac:dyDescent="0.2">
      <c r="AS12864" s="4" t="s">
        <v>6858</v>
      </c>
      <c r="AT12864" s="4" t="s">
        <v>6859</v>
      </c>
      <c r="AU12864" s="4" t="s">
        <v>456</v>
      </c>
      <c r="AV12864" s="4" t="s">
        <v>829</v>
      </c>
      <c r="AW12864" s="4" t="s">
        <v>701</v>
      </c>
      <c r="AX12864" s="4"/>
      <c r="AY12864" s="4"/>
      <c r="AZ12864" s="4"/>
      <c r="BA12864" s="4"/>
      <c r="BB12864" s="4"/>
      <c r="BC12864" s="4">
        <v>40</v>
      </c>
    </row>
    <row r="12865" spans="45:55" x14ac:dyDescent="0.2">
      <c r="AS12865" s="4" t="s">
        <v>16525</v>
      </c>
      <c r="AT12865" s="4" t="s">
        <v>17338</v>
      </c>
      <c r="AU12865" s="4" t="s">
        <v>456</v>
      </c>
      <c r="AV12865" s="4" t="s">
        <v>829</v>
      </c>
      <c r="AW12865" s="4" t="s">
        <v>701</v>
      </c>
      <c r="AX12865" s="4"/>
      <c r="AY12865" s="4"/>
      <c r="AZ12865" s="4"/>
      <c r="BA12865" s="4"/>
      <c r="BB12865" s="4"/>
      <c r="BC12865" s="4">
        <v>40</v>
      </c>
    </row>
    <row r="12866" spans="45:55" x14ac:dyDescent="0.2">
      <c r="AS12866" s="4" t="s">
        <v>6860</v>
      </c>
      <c r="AT12866" s="4" t="s">
        <v>6861</v>
      </c>
      <c r="AU12866" s="4" t="s">
        <v>456</v>
      </c>
      <c r="AV12866" s="4" t="s">
        <v>829</v>
      </c>
      <c r="AW12866" s="4" t="s">
        <v>701</v>
      </c>
      <c r="AX12866" s="4"/>
      <c r="AY12866" s="4"/>
      <c r="AZ12866" s="4"/>
      <c r="BA12866" s="4"/>
      <c r="BB12866" s="4"/>
      <c r="BC12866" s="4">
        <v>40</v>
      </c>
    </row>
    <row r="12867" spans="45:55" x14ac:dyDescent="0.2">
      <c r="AS12867" s="4" t="s">
        <v>7294</v>
      </c>
      <c r="AT12867" s="4" t="s">
        <v>6862</v>
      </c>
      <c r="AU12867" s="4" t="s">
        <v>463</v>
      </c>
      <c r="AV12867" s="4" t="s">
        <v>829</v>
      </c>
      <c r="AW12867" s="4" t="s">
        <v>701</v>
      </c>
      <c r="AX12867" s="4"/>
      <c r="AY12867" s="4"/>
      <c r="AZ12867" s="4"/>
      <c r="BA12867" s="4"/>
      <c r="BB12867" s="4"/>
      <c r="BC12867" s="4">
        <v>40</v>
      </c>
    </row>
    <row r="12868" spans="45:55" x14ac:dyDescent="0.2">
      <c r="AS12868" s="4" t="s">
        <v>6863</v>
      </c>
      <c r="AT12868" s="4" t="s">
        <v>7295</v>
      </c>
      <c r="AU12868" s="4" t="s">
        <v>456</v>
      </c>
      <c r="AV12868" s="4" t="s">
        <v>829</v>
      </c>
      <c r="AW12868" s="4" t="s">
        <v>701</v>
      </c>
      <c r="AX12868" s="4"/>
      <c r="AY12868" s="4"/>
      <c r="AZ12868" s="4"/>
      <c r="BA12868" s="4"/>
      <c r="BB12868" s="4"/>
      <c r="BC12868" s="4">
        <v>40</v>
      </c>
    </row>
    <row r="12869" spans="45:55" x14ac:dyDescent="0.2">
      <c r="AS12869" s="4" t="s">
        <v>6864</v>
      </c>
      <c r="AT12869" s="4" t="s">
        <v>6865</v>
      </c>
      <c r="AU12869" s="4" t="s">
        <v>463</v>
      </c>
      <c r="AV12869" s="4" t="s">
        <v>829</v>
      </c>
      <c r="AW12869" s="4" t="s">
        <v>701</v>
      </c>
      <c r="AX12869" s="4"/>
      <c r="AY12869" s="4"/>
      <c r="AZ12869" s="4"/>
      <c r="BA12869" s="4"/>
      <c r="BB12869" s="4"/>
      <c r="BC12869" s="4">
        <v>40</v>
      </c>
    </row>
    <row r="12870" spans="45:55" x14ac:dyDescent="0.2">
      <c r="AS12870" s="4" t="s">
        <v>12089</v>
      </c>
      <c r="AT12870" s="4" t="s">
        <v>12090</v>
      </c>
      <c r="AU12870" s="4" t="s">
        <v>463</v>
      </c>
      <c r="AV12870" s="4" t="s">
        <v>829</v>
      </c>
      <c r="AW12870" s="4" t="s">
        <v>701</v>
      </c>
      <c r="AX12870" s="4"/>
      <c r="AY12870" s="4"/>
      <c r="AZ12870" s="4"/>
      <c r="BA12870" s="4"/>
      <c r="BB12870" s="4"/>
      <c r="BC12870" s="4">
        <v>40</v>
      </c>
    </row>
    <row r="12871" spans="45:55" x14ac:dyDescent="0.2">
      <c r="AS12871" s="4" t="s">
        <v>21454</v>
      </c>
      <c r="AT12871" s="4" t="s">
        <v>21455</v>
      </c>
      <c r="AU12871" s="4" t="s">
        <v>463</v>
      </c>
      <c r="AV12871" s="4" t="s">
        <v>829</v>
      </c>
      <c r="AW12871" s="4" t="s">
        <v>701</v>
      </c>
      <c r="AX12871" s="4"/>
      <c r="AY12871" s="4"/>
      <c r="AZ12871" s="4"/>
      <c r="BA12871" s="4"/>
      <c r="BB12871" s="4"/>
      <c r="BC12871" s="4">
        <v>40</v>
      </c>
    </row>
    <row r="12872" spans="45:55" x14ac:dyDescent="0.2">
      <c r="AS12872" s="4" t="s">
        <v>6867</v>
      </c>
      <c r="AT12872" s="4" t="s">
        <v>6868</v>
      </c>
      <c r="AU12872" s="4" t="s">
        <v>456</v>
      </c>
      <c r="AV12872" s="4" t="s">
        <v>829</v>
      </c>
      <c r="AW12872" s="4" t="s">
        <v>701</v>
      </c>
      <c r="AX12872" s="4"/>
      <c r="AY12872" s="4"/>
      <c r="AZ12872" s="4"/>
      <c r="BA12872" s="4"/>
      <c r="BB12872" s="4"/>
      <c r="BC12872" s="4">
        <v>40</v>
      </c>
    </row>
    <row r="12873" spans="45:55" x14ac:dyDescent="0.2">
      <c r="AS12873" s="4" t="s">
        <v>6866</v>
      </c>
      <c r="AT12873" s="4" t="s">
        <v>10638</v>
      </c>
      <c r="AU12873" s="4" t="s">
        <v>456</v>
      </c>
      <c r="AV12873" s="4" t="s">
        <v>829</v>
      </c>
      <c r="AW12873" s="4" t="s">
        <v>701</v>
      </c>
      <c r="AX12873" s="4"/>
      <c r="AY12873" s="4"/>
      <c r="AZ12873" s="4"/>
      <c r="BA12873" s="4"/>
      <c r="BB12873" s="4"/>
      <c r="BC12873" s="4">
        <v>40</v>
      </c>
    </row>
    <row r="12874" spans="45:55" x14ac:dyDescent="0.2">
      <c r="AS12874" s="4" t="s">
        <v>6869</v>
      </c>
      <c r="AT12874" s="4" t="s">
        <v>6870</v>
      </c>
      <c r="AU12874" s="4" t="s">
        <v>456</v>
      </c>
      <c r="AV12874" s="4" t="s">
        <v>829</v>
      </c>
      <c r="AW12874" s="4" t="s">
        <v>701</v>
      </c>
      <c r="AX12874" s="4"/>
      <c r="AY12874" s="4"/>
      <c r="AZ12874" s="4"/>
      <c r="BA12874" s="4"/>
      <c r="BB12874" s="4"/>
      <c r="BC12874" s="4">
        <v>40</v>
      </c>
    </row>
    <row r="12875" spans="45:55" x14ac:dyDescent="0.2">
      <c r="AS12875" s="4" t="s">
        <v>10639</v>
      </c>
      <c r="AT12875" s="4" t="s">
        <v>10640</v>
      </c>
      <c r="AU12875" s="4" t="s">
        <v>456</v>
      </c>
      <c r="AV12875" s="4" t="s">
        <v>829</v>
      </c>
      <c r="AW12875" s="4" t="s">
        <v>701</v>
      </c>
      <c r="AX12875" s="4"/>
      <c r="AY12875" s="4"/>
      <c r="AZ12875" s="4"/>
      <c r="BA12875" s="4"/>
      <c r="BB12875" s="4"/>
      <c r="BC12875" s="4">
        <v>40</v>
      </c>
    </row>
    <row r="12876" spans="45:55" x14ac:dyDescent="0.2">
      <c r="AS12876" s="4" t="s">
        <v>34967</v>
      </c>
      <c r="AT12876" s="4" t="s">
        <v>34968</v>
      </c>
      <c r="AU12876" s="4" t="s">
        <v>463</v>
      </c>
      <c r="AV12876" s="4" t="s">
        <v>829</v>
      </c>
      <c r="AW12876" s="4" t="s">
        <v>701</v>
      </c>
      <c r="AX12876" s="4"/>
      <c r="AY12876" s="4"/>
      <c r="AZ12876" s="4"/>
      <c r="BA12876" s="4"/>
      <c r="BB12876" s="4"/>
      <c r="BC12876" s="4">
        <v>40</v>
      </c>
    </row>
    <row r="12877" spans="45:55" x14ac:dyDescent="0.2">
      <c r="AS12877" s="4" t="s">
        <v>33250</v>
      </c>
      <c r="AT12877" s="4" t="s">
        <v>33251</v>
      </c>
      <c r="AU12877" s="4" t="s">
        <v>456</v>
      </c>
      <c r="AV12877" s="4" t="s">
        <v>829</v>
      </c>
      <c r="AW12877" s="4" t="s">
        <v>701</v>
      </c>
      <c r="AX12877" s="4"/>
      <c r="AY12877" s="4"/>
      <c r="AZ12877" s="4"/>
      <c r="BA12877" s="4"/>
      <c r="BB12877" s="4"/>
      <c r="BC12877" s="4">
        <v>40</v>
      </c>
    </row>
    <row r="12878" spans="45:55" x14ac:dyDescent="0.2">
      <c r="AS12878" s="4" t="s">
        <v>10641</v>
      </c>
      <c r="AT12878" s="4" t="s">
        <v>10642</v>
      </c>
      <c r="AU12878" s="4" t="s">
        <v>456</v>
      </c>
      <c r="AV12878" s="4" t="s">
        <v>829</v>
      </c>
      <c r="AW12878" s="4" t="s">
        <v>701</v>
      </c>
      <c r="AX12878" s="4"/>
      <c r="AY12878" s="4"/>
      <c r="AZ12878" s="4"/>
      <c r="BA12878" s="4"/>
      <c r="BB12878" s="4"/>
      <c r="BC12878" s="4">
        <v>40</v>
      </c>
    </row>
    <row r="12879" spans="45:55" x14ac:dyDescent="0.2">
      <c r="AS12879" s="4" t="s">
        <v>6871</v>
      </c>
      <c r="AT12879" s="4" t="s">
        <v>6872</v>
      </c>
      <c r="AU12879" s="4" t="s">
        <v>456</v>
      </c>
      <c r="AV12879" s="4" t="s">
        <v>829</v>
      </c>
      <c r="AW12879" s="4" t="s">
        <v>701</v>
      </c>
      <c r="AX12879" s="4"/>
      <c r="AY12879" s="4"/>
      <c r="AZ12879" s="4"/>
      <c r="BA12879" s="4"/>
      <c r="BB12879" s="4"/>
      <c r="BC12879" s="4">
        <v>40</v>
      </c>
    </row>
    <row r="12880" spans="45:55" x14ac:dyDescent="0.2">
      <c r="AS12880" s="4" t="s">
        <v>10643</v>
      </c>
      <c r="AT12880" s="4" t="s">
        <v>10644</v>
      </c>
      <c r="AU12880" s="4" t="s">
        <v>456</v>
      </c>
      <c r="AV12880" s="4" t="s">
        <v>829</v>
      </c>
      <c r="AW12880" s="4" t="s">
        <v>701</v>
      </c>
      <c r="AX12880" s="4"/>
      <c r="AY12880" s="4"/>
      <c r="AZ12880" s="4"/>
      <c r="BA12880" s="4"/>
      <c r="BB12880" s="4"/>
      <c r="BC12880" s="4">
        <v>40</v>
      </c>
    </row>
    <row r="12881" spans="45:55" x14ac:dyDescent="0.2">
      <c r="AS12881" s="4" t="s">
        <v>15764</v>
      </c>
      <c r="AT12881" s="4" t="s">
        <v>15765</v>
      </c>
      <c r="AU12881" s="4" t="s">
        <v>456</v>
      </c>
      <c r="AV12881" s="4" t="s">
        <v>829</v>
      </c>
      <c r="AW12881" s="4" t="s">
        <v>701</v>
      </c>
      <c r="AX12881" s="4"/>
      <c r="AY12881" s="4"/>
      <c r="AZ12881" s="4"/>
      <c r="BA12881" s="4"/>
      <c r="BB12881" s="4"/>
      <c r="BC12881" s="4">
        <v>40</v>
      </c>
    </row>
    <row r="12882" spans="45:55" x14ac:dyDescent="0.2">
      <c r="AS12882" s="4" t="s">
        <v>10645</v>
      </c>
      <c r="AT12882" s="4" t="s">
        <v>10646</v>
      </c>
      <c r="AU12882" s="4" t="s">
        <v>456</v>
      </c>
      <c r="AV12882" s="4" t="s">
        <v>829</v>
      </c>
      <c r="AW12882" s="4" t="s">
        <v>701</v>
      </c>
      <c r="AX12882" s="4"/>
      <c r="AY12882" s="4"/>
      <c r="AZ12882" s="4"/>
      <c r="BA12882" s="4"/>
      <c r="BB12882" s="4"/>
      <c r="BC12882" s="4">
        <v>40</v>
      </c>
    </row>
    <row r="12883" spans="45:55" x14ac:dyDescent="0.2">
      <c r="AS12883" s="4" t="s">
        <v>16428</v>
      </c>
      <c r="AT12883" s="4" t="s">
        <v>17339</v>
      </c>
      <c r="AU12883" s="4" t="s">
        <v>456</v>
      </c>
      <c r="AV12883" s="4" t="s">
        <v>829</v>
      </c>
      <c r="AW12883" s="4" t="s">
        <v>701</v>
      </c>
      <c r="AX12883" s="4"/>
      <c r="AY12883" s="4"/>
      <c r="AZ12883" s="4"/>
      <c r="BA12883" s="4"/>
      <c r="BB12883" s="4"/>
      <c r="BC12883" s="4">
        <v>40</v>
      </c>
    </row>
    <row r="12884" spans="45:55" x14ac:dyDescent="0.2">
      <c r="AS12884" s="4" t="s">
        <v>16429</v>
      </c>
      <c r="AT12884" s="4" t="s">
        <v>16430</v>
      </c>
      <c r="AU12884" s="4" t="s">
        <v>456</v>
      </c>
      <c r="AV12884" s="4" t="s">
        <v>829</v>
      </c>
      <c r="AW12884" s="4" t="s">
        <v>701</v>
      </c>
      <c r="AX12884" s="4"/>
      <c r="AY12884" s="4"/>
      <c r="AZ12884" s="4"/>
      <c r="BA12884" s="4"/>
      <c r="BB12884" s="4"/>
      <c r="BC12884" s="4">
        <v>40</v>
      </c>
    </row>
    <row r="12885" spans="45:55" x14ac:dyDescent="0.2">
      <c r="AS12885" s="4" t="s">
        <v>33601</v>
      </c>
      <c r="AT12885" s="4" t="s">
        <v>33602</v>
      </c>
      <c r="AU12885" s="4" t="s">
        <v>456</v>
      </c>
      <c r="AV12885" s="4" t="s">
        <v>829</v>
      </c>
      <c r="AW12885" s="4" t="s">
        <v>701</v>
      </c>
      <c r="AX12885" s="4"/>
      <c r="AY12885" s="4"/>
      <c r="AZ12885" s="4"/>
      <c r="BA12885" s="4"/>
      <c r="BB12885" s="4"/>
      <c r="BC12885" s="4">
        <v>40</v>
      </c>
    </row>
    <row r="12886" spans="45:55" x14ac:dyDescent="0.2">
      <c r="AS12886" s="4" t="s">
        <v>33603</v>
      </c>
      <c r="AT12886" s="4" t="s">
        <v>33604</v>
      </c>
      <c r="AU12886" s="4" t="s">
        <v>456</v>
      </c>
      <c r="AV12886" s="4" t="s">
        <v>829</v>
      </c>
      <c r="AW12886" s="4" t="s">
        <v>701</v>
      </c>
      <c r="AX12886" s="4"/>
      <c r="AY12886" s="4"/>
      <c r="AZ12886" s="4"/>
      <c r="BA12886" s="4"/>
      <c r="BB12886" s="4"/>
      <c r="BC12886" s="4">
        <v>40</v>
      </c>
    </row>
    <row r="12887" spans="45:55" x14ac:dyDescent="0.2">
      <c r="AS12887" s="4" t="s">
        <v>12579</v>
      </c>
      <c r="AT12887" s="4" t="s">
        <v>12580</v>
      </c>
      <c r="AU12887" s="4" t="s">
        <v>456</v>
      </c>
      <c r="AV12887" s="4" t="s">
        <v>829</v>
      </c>
      <c r="AW12887" s="4" t="s">
        <v>701</v>
      </c>
      <c r="AX12887" s="4"/>
      <c r="AY12887" s="4"/>
      <c r="AZ12887" s="4"/>
      <c r="BA12887" s="4"/>
      <c r="BB12887" s="4"/>
      <c r="BC12887" s="4">
        <v>40</v>
      </c>
    </row>
    <row r="12888" spans="45:55" x14ac:dyDescent="0.2">
      <c r="AS12888" s="4" t="s">
        <v>7296</v>
      </c>
      <c r="AT12888" s="4" t="s">
        <v>7297</v>
      </c>
      <c r="AU12888" s="4" t="s">
        <v>456</v>
      </c>
      <c r="AV12888" s="4" t="s">
        <v>829</v>
      </c>
      <c r="AW12888" s="4" t="s">
        <v>701</v>
      </c>
      <c r="AX12888" s="4"/>
      <c r="AY12888" s="4"/>
      <c r="AZ12888" s="4"/>
      <c r="BA12888" s="4"/>
      <c r="BB12888" s="4"/>
      <c r="BC12888" s="4">
        <v>40</v>
      </c>
    </row>
    <row r="12889" spans="45:55" x14ac:dyDescent="0.2">
      <c r="AS12889" s="4" t="s">
        <v>35345</v>
      </c>
      <c r="AT12889" s="4" t="s">
        <v>35346</v>
      </c>
      <c r="AU12889" s="4" t="s">
        <v>456</v>
      </c>
      <c r="AV12889" s="4" t="s">
        <v>829</v>
      </c>
      <c r="AW12889" s="4" t="s">
        <v>701</v>
      </c>
      <c r="AX12889" s="4"/>
      <c r="AY12889" s="4"/>
      <c r="AZ12889" s="4"/>
      <c r="BA12889" s="4"/>
      <c r="BB12889" s="4"/>
      <c r="BC12889" s="4">
        <v>40</v>
      </c>
    </row>
    <row r="12890" spans="45:55" x14ac:dyDescent="0.2">
      <c r="AS12890" s="4" t="s">
        <v>6873</v>
      </c>
      <c r="AT12890" s="4" t="s">
        <v>6874</v>
      </c>
      <c r="AU12890" s="4" t="s">
        <v>456</v>
      </c>
      <c r="AV12890" s="4" t="s">
        <v>829</v>
      </c>
      <c r="AW12890" s="4" t="s">
        <v>701</v>
      </c>
      <c r="AX12890" s="4"/>
      <c r="AY12890" s="4"/>
      <c r="AZ12890" s="4"/>
      <c r="BA12890" s="4"/>
      <c r="BB12890" s="4"/>
      <c r="BC12890" s="4">
        <v>40</v>
      </c>
    </row>
    <row r="12891" spans="45:55" x14ac:dyDescent="0.2">
      <c r="AS12891" s="4" t="s">
        <v>10647</v>
      </c>
      <c r="AT12891" s="4" t="s">
        <v>10648</v>
      </c>
      <c r="AU12891" s="4" t="s">
        <v>456</v>
      </c>
      <c r="AV12891" s="4" t="s">
        <v>829</v>
      </c>
      <c r="AW12891" s="4" t="s">
        <v>701</v>
      </c>
      <c r="AX12891" s="4"/>
      <c r="AY12891" s="4"/>
      <c r="AZ12891" s="4"/>
      <c r="BA12891" s="4"/>
      <c r="BB12891" s="4"/>
      <c r="BC12891" s="4">
        <v>40</v>
      </c>
    </row>
    <row r="12892" spans="45:55" x14ac:dyDescent="0.2">
      <c r="AS12892" s="4" t="s">
        <v>6875</v>
      </c>
      <c r="AT12892" s="4" t="s">
        <v>6876</v>
      </c>
      <c r="AU12892" s="4" t="s">
        <v>456</v>
      </c>
      <c r="AV12892" s="4" t="s">
        <v>829</v>
      </c>
      <c r="AW12892" s="4" t="s">
        <v>701</v>
      </c>
      <c r="AX12892" s="4"/>
      <c r="AY12892" s="4"/>
      <c r="AZ12892" s="4"/>
      <c r="BA12892" s="4"/>
      <c r="BB12892" s="4"/>
      <c r="BC12892" s="4">
        <v>40</v>
      </c>
    </row>
    <row r="12893" spans="45:55" x14ac:dyDescent="0.2">
      <c r="AS12893" s="4" t="s">
        <v>10649</v>
      </c>
      <c r="AT12893" s="4" t="s">
        <v>10650</v>
      </c>
      <c r="AU12893" s="4" t="s">
        <v>456</v>
      </c>
      <c r="AV12893" s="4" t="s">
        <v>829</v>
      </c>
      <c r="AW12893" s="4" t="s">
        <v>701</v>
      </c>
      <c r="AX12893" s="4"/>
      <c r="AY12893" s="4"/>
      <c r="AZ12893" s="4"/>
      <c r="BA12893" s="4"/>
      <c r="BB12893" s="4"/>
      <c r="BC12893" s="4">
        <v>40</v>
      </c>
    </row>
    <row r="12894" spans="45:55" x14ac:dyDescent="0.2">
      <c r="AS12894" s="4" t="s">
        <v>8108</v>
      </c>
      <c r="AT12894" s="4" t="s">
        <v>8406</v>
      </c>
      <c r="AU12894" s="4" t="s">
        <v>463</v>
      </c>
      <c r="AV12894" s="4" t="s">
        <v>829</v>
      </c>
      <c r="AW12894" s="4" t="s">
        <v>701</v>
      </c>
      <c r="AX12894" s="4"/>
      <c r="AY12894" s="4"/>
      <c r="AZ12894" s="4"/>
      <c r="BA12894" s="4"/>
      <c r="BB12894" s="4"/>
      <c r="BC12894" s="4">
        <v>40</v>
      </c>
    </row>
    <row r="12895" spans="45:55" x14ac:dyDescent="0.2">
      <c r="AS12895" s="4" t="s">
        <v>6877</v>
      </c>
      <c r="AT12895" s="4" t="s">
        <v>6878</v>
      </c>
      <c r="AU12895" s="4" t="s">
        <v>456</v>
      </c>
      <c r="AV12895" s="4" t="s">
        <v>829</v>
      </c>
      <c r="AW12895" s="4" t="s">
        <v>701</v>
      </c>
      <c r="AX12895" s="4"/>
      <c r="AY12895" s="4"/>
      <c r="AZ12895" s="4"/>
      <c r="BA12895" s="4"/>
      <c r="BB12895" s="4"/>
      <c r="BC12895" s="4">
        <v>40</v>
      </c>
    </row>
    <row r="12896" spans="45:55" x14ac:dyDescent="0.2">
      <c r="AS12896" s="4" t="s">
        <v>33252</v>
      </c>
      <c r="AT12896" s="4" t="s">
        <v>33253</v>
      </c>
      <c r="AU12896" s="4" t="s">
        <v>456</v>
      </c>
      <c r="AV12896" s="4" t="s">
        <v>829</v>
      </c>
      <c r="AW12896" s="4" t="s">
        <v>701</v>
      </c>
      <c r="AX12896" s="4"/>
      <c r="AY12896" s="4"/>
      <c r="AZ12896" s="4"/>
      <c r="BA12896" s="4"/>
      <c r="BB12896" s="4"/>
      <c r="BC12896" s="4">
        <v>40</v>
      </c>
    </row>
    <row r="12897" spans="45:55" x14ac:dyDescent="0.2">
      <c r="AS12897" s="4" t="s">
        <v>6879</v>
      </c>
      <c r="AT12897" s="4" t="s">
        <v>6880</v>
      </c>
      <c r="AU12897" s="4" t="s">
        <v>456</v>
      </c>
      <c r="AV12897" s="4" t="s">
        <v>829</v>
      </c>
      <c r="AW12897" s="4" t="s">
        <v>701</v>
      </c>
      <c r="AX12897" s="4"/>
      <c r="AY12897" s="4"/>
      <c r="AZ12897" s="4"/>
      <c r="BA12897" s="4"/>
      <c r="BB12897" s="4"/>
      <c r="BC12897" s="4">
        <v>40</v>
      </c>
    </row>
    <row r="12898" spans="45:55" x14ac:dyDescent="0.2">
      <c r="AS12898" s="4" t="s">
        <v>16526</v>
      </c>
      <c r="AT12898" s="4" t="s">
        <v>16527</v>
      </c>
      <c r="AU12898" s="4" t="s">
        <v>456</v>
      </c>
      <c r="AV12898" s="4" t="s">
        <v>829</v>
      </c>
      <c r="AW12898" s="4" t="s">
        <v>701</v>
      </c>
      <c r="AX12898" s="4"/>
      <c r="AY12898" s="4"/>
      <c r="AZ12898" s="4"/>
      <c r="BA12898" s="4"/>
      <c r="BB12898" s="4"/>
      <c r="BC12898" s="4">
        <v>40</v>
      </c>
    </row>
    <row r="12899" spans="45:55" x14ac:dyDescent="0.2">
      <c r="AS12899" s="4" t="s">
        <v>10651</v>
      </c>
      <c r="AT12899" s="4" t="s">
        <v>10652</v>
      </c>
      <c r="AU12899" s="4" t="s">
        <v>456</v>
      </c>
      <c r="AV12899" s="4" t="s">
        <v>829</v>
      </c>
      <c r="AW12899" s="4" t="s">
        <v>701</v>
      </c>
      <c r="AX12899" s="4"/>
      <c r="AY12899" s="4"/>
      <c r="AZ12899" s="4"/>
      <c r="BA12899" s="4"/>
      <c r="BB12899" s="4"/>
      <c r="BC12899" s="4">
        <v>40</v>
      </c>
    </row>
    <row r="12900" spans="45:55" x14ac:dyDescent="0.2">
      <c r="AS12900" s="4" t="s">
        <v>33356</v>
      </c>
      <c r="AT12900" s="4" t="s">
        <v>10652</v>
      </c>
      <c r="AU12900" s="4" t="s">
        <v>456</v>
      </c>
      <c r="AV12900" s="4" t="s">
        <v>829</v>
      </c>
      <c r="AW12900" s="4" t="s">
        <v>701</v>
      </c>
      <c r="AX12900" s="4"/>
      <c r="AY12900" s="4"/>
      <c r="AZ12900" s="4"/>
      <c r="BA12900" s="4"/>
      <c r="BB12900" s="4"/>
      <c r="BC12900" s="4">
        <v>40</v>
      </c>
    </row>
    <row r="12901" spans="45:55" x14ac:dyDescent="0.2">
      <c r="AS12901" s="4" t="s">
        <v>10653</v>
      </c>
      <c r="AT12901" s="4" t="s">
        <v>10654</v>
      </c>
      <c r="AU12901" s="4" t="s">
        <v>456</v>
      </c>
      <c r="AV12901" s="4" t="s">
        <v>829</v>
      </c>
      <c r="AW12901" s="4" t="s">
        <v>701</v>
      </c>
      <c r="AX12901" s="4"/>
      <c r="AY12901" s="4"/>
      <c r="AZ12901" s="4"/>
      <c r="BA12901" s="4"/>
      <c r="BB12901" s="4"/>
      <c r="BC12901" s="4">
        <v>40</v>
      </c>
    </row>
    <row r="12902" spans="45:55" x14ac:dyDescent="0.2">
      <c r="AS12902" s="4" t="s">
        <v>6881</v>
      </c>
      <c r="AT12902" s="4" t="s">
        <v>7298</v>
      </c>
      <c r="AU12902" s="4" t="s">
        <v>456</v>
      </c>
      <c r="AV12902" s="4" t="s">
        <v>829</v>
      </c>
      <c r="AW12902" s="4" t="s">
        <v>701</v>
      </c>
      <c r="AX12902" s="4"/>
      <c r="AY12902" s="4"/>
      <c r="AZ12902" s="4"/>
      <c r="BA12902" s="4"/>
      <c r="BB12902" s="4"/>
      <c r="BC12902" s="4">
        <v>40</v>
      </c>
    </row>
    <row r="12903" spans="45:55" x14ac:dyDescent="0.2">
      <c r="AS12903" s="4" t="s">
        <v>36040</v>
      </c>
      <c r="AT12903" s="4" t="s">
        <v>36041</v>
      </c>
      <c r="AU12903" s="4" t="s">
        <v>463</v>
      </c>
      <c r="AV12903" s="4" t="s">
        <v>829</v>
      </c>
      <c r="AW12903" s="4" t="s">
        <v>701</v>
      </c>
      <c r="AX12903" s="4"/>
      <c r="AY12903" s="4"/>
      <c r="AZ12903" s="4"/>
      <c r="BA12903" s="4"/>
      <c r="BB12903" s="4"/>
      <c r="BC12903" s="4">
        <v>40</v>
      </c>
    </row>
    <row r="12904" spans="45:55" x14ac:dyDescent="0.2">
      <c r="AS12904" s="4" t="s">
        <v>10655</v>
      </c>
      <c r="AT12904" s="4" t="s">
        <v>10656</v>
      </c>
      <c r="AU12904" s="4" t="s">
        <v>456</v>
      </c>
      <c r="AV12904" s="4" t="s">
        <v>829</v>
      </c>
      <c r="AW12904" s="4" t="s">
        <v>701</v>
      </c>
      <c r="AX12904" s="4"/>
      <c r="AY12904" s="4"/>
      <c r="AZ12904" s="4"/>
      <c r="BA12904" s="4"/>
      <c r="BB12904" s="4"/>
      <c r="BC12904" s="4">
        <v>40</v>
      </c>
    </row>
    <row r="12905" spans="45:55" x14ac:dyDescent="0.2">
      <c r="AS12905" s="4" t="s">
        <v>7299</v>
      </c>
      <c r="AT12905" s="4" t="s">
        <v>8052</v>
      </c>
      <c r="AU12905" s="4" t="s">
        <v>463</v>
      </c>
      <c r="AV12905" s="4" t="s">
        <v>829</v>
      </c>
      <c r="AW12905" s="4" t="s">
        <v>701</v>
      </c>
      <c r="AX12905" s="4"/>
      <c r="AY12905" s="4"/>
      <c r="AZ12905" s="4"/>
      <c r="BA12905" s="4"/>
      <c r="BB12905" s="4"/>
      <c r="BC12905" s="4">
        <v>40</v>
      </c>
    </row>
    <row r="12906" spans="45:55" x14ac:dyDescent="0.2">
      <c r="AS12906" s="4" t="s">
        <v>6882</v>
      </c>
      <c r="AT12906" s="4" t="s">
        <v>6883</v>
      </c>
      <c r="AU12906" s="4" t="s">
        <v>456</v>
      </c>
      <c r="AV12906" s="4" t="s">
        <v>829</v>
      </c>
      <c r="AW12906" s="4" t="s">
        <v>701</v>
      </c>
      <c r="AX12906" s="4"/>
      <c r="AY12906" s="4"/>
      <c r="AZ12906" s="4"/>
      <c r="BA12906" s="4"/>
      <c r="BB12906" s="4"/>
      <c r="BC12906" s="4">
        <v>40</v>
      </c>
    </row>
    <row r="12907" spans="45:55" x14ac:dyDescent="0.2">
      <c r="AS12907" s="4" t="s">
        <v>34749</v>
      </c>
      <c r="AT12907" s="4" t="s">
        <v>34750</v>
      </c>
      <c r="AU12907" s="4" t="s">
        <v>456</v>
      </c>
      <c r="AV12907" s="4" t="s">
        <v>829</v>
      </c>
      <c r="AW12907" s="4" t="s">
        <v>701</v>
      </c>
      <c r="AX12907" s="4"/>
      <c r="AY12907" s="4"/>
      <c r="AZ12907" s="4"/>
      <c r="BA12907" s="4"/>
      <c r="BB12907" s="4"/>
      <c r="BC12907" s="4">
        <v>40</v>
      </c>
    </row>
    <row r="12908" spans="45:55" x14ac:dyDescent="0.2">
      <c r="AS12908" s="4" t="s">
        <v>34969</v>
      </c>
      <c r="AT12908" s="4" t="s">
        <v>34970</v>
      </c>
      <c r="AU12908" s="4" t="s">
        <v>456</v>
      </c>
      <c r="AV12908" s="4" t="s">
        <v>829</v>
      </c>
      <c r="AW12908" s="4" t="s">
        <v>701</v>
      </c>
      <c r="AX12908" s="4"/>
      <c r="AY12908" s="4"/>
      <c r="AZ12908" s="4"/>
      <c r="BA12908" s="4"/>
      <c r="BB12908" s="4"/>
      <c r="BC12908" s="4">
        <v>40</v>
      </c>
    </row>
    <row r="12909" spans="45:55" x14ac:dyDescent="0.2">
      <c r="AS12909" s="4" t="s">
        <v>35031</v>
      </c>
      <c r="AT12909" s="4" t="s">
        <v>34970</v>
      </c>
      <c r="AU12909" s="4" t="s">
        <v>456</v>
      </c>
      <c r="AV12909" s="4" t="s">
        <v>829</v>
      </c>
      <c r="AW12909" s="4" t="s">
        <v>701</v>
      </c>
      <c r="AX12909" s="4"/>
      <c r="AY12909" s="4"/>
      <c r="AZ12909" s="4"/>
      <c r="BA12909" s="4"/>
      <c r="BB12909" s="4"/>
      <c r="BC12909" s="4">
        <v>40</v>
      </c>
    </row>
    <row r="12910" spans="45:55" x14ac:dyDescent="0.2">
      <c r="AS12910" s="4" t="s">
        <v>10657</v>
      </c>
      <c r="AT12910" s="4" t="s">
        <v>36221</v>
      </c>
      <c r="AU12910" s="4" t="s">
        <v>456</v>
      </c>
      <c r="AV12910" s="4" t="s">
        <v>829</v>
      </c>
      <c r="AW12910" s="4" t="s">
        <v>701</v>
      </c>
      <c r="AX12910" s="4"/>
      <c r="AY12910" s="4"/>
      <c r="AZ12910" s="4"/>
      <c r="BA12910" s="4"/>
      <c r="BB12910" s="4"/>
      <c r="BC12910" s="4">
        <v>40</v>
      </c>
    </row>
    <row r="12911" spans="45:55" x14ac:dyDescent="0.2">
      <c r="AS12911" s="4" t="s">
        <v>12213</v>
      </c>
      <c r="AT12911" s="4" t="s">
        <v>12214</v>
      </c>
      <c r="AU12911" s="4" t="s">
        <v>456</v>
      </c>
      <c r="AV12911" s="4" t="s">
        <v>829</v>
      </c>
      <c r="AW12911" s="4" t="s">
        <v>701</v>
      </c>
      <c r="AX12911" s="4"/>
      <c r="AY12911" s="4"/>
      <c r="AZ12911" s="4"/>
      <c r="BA12911" s="4"/>
      <c r="BB12911" s="4"/>
      <c r="BC12911" s="4">
        <v>40</v>
      </c>
    </row>
    <row r="12912" spans="45:55" x14ac:dyDescent="0.2">
      <c r="AS12912" s="4" t="s">
        <v>7300</v>
      </c>
      <c r="AT12912" s="4" t="s">
        <v>11690</v>
      </c>
      <c r="AU12912" s="4" t="s">
        <v>463</v>
      </c>
      <c r="AV12912" s="4" t="s">
        <v>829</v>
      </c>
      <c r="AW12912" s="4" t="s">
        <v>701</v>
      </c>
      <c r="AX12912" s="4"/>
      <c r="AY12912" s="4"/>
      <c r="AZ12912" s="4"/>
      <c r="BA12912" s="4"/>
      <c r="BB12912" s="4"/>
      <c r="BC12912" s="4">
        <v>40</v>
      </c>
    </row>
    <row r="12913" spans="45:55" x14ac:dyDescent="0.2">
      <c r="AS12913" s="4" t="s">
        <v>8276</v>
      </c>
      <c r="AT12913" s="4" t="s">
        <v>8277</v>
      </c>
      <c r="AU12913" s="4" t="s">
        <v>463</v>
      </c>
      <c r="AV12913" s="4" t="s">
        <v>829</v>
      </c>
      <c r="AW12913" s="4" t="s">
        <v>701</v>
      </c>
      <c r="AX12913" s="4"/>
      <c r="AY12913" s="4"/>
      <c r="AZ12913" s="4"/>
      <c r="BA12913" s="4"/>
      <c r="BB12913" s="4"/>
      <c r="BC12913" s="4">
        <v>40</v>
      </c>
    </row>
    <row r="12914" spans="45:55" x14ac:dyDescent="0.2">
      <c r="AS12914" s="4" t="s">
        <v>16806</v>
      </c>
      <c r="AT12914" s="4" t="s">
        <v>16807</v>
      </c>
      <c r="AU12914" s="4" t="s">
        <v>456</v>
      </c>
      <c r="AV12914" s="4" t="s">
        <v>829</v>
      </c>
      <c r="AW12914" s="4" t="s">
        <v>701</v>
      </c>
      <c r="AX12914" s="4"/>
      <c r="AY12914" s="4"/>
      <c r="AZ12914" s="4"/>
      <c r="BA12914" s="4"/>
      <c r="BB12914" s="4"/>
      <c r="BC12914" s="4">
        <v>40</v>
      </c>
    </row>
    <row r="12915" spans="45:55" x14ac:dyDescent="0.2">
      <c r="AS12915" s="4" t="s">
        <v>10658</v>
      </c>
      <c r="AT12915" s="4" t="s">
        <v>15829</v>
      </c>
      <c r="AU12915" s="4" t="s">
        <v>460</v>
      </c>
      <c r="AV12915" s="4" t="s">
        <v>829</v>
      </c>
      <c r="AW12915" s="4" t="s">
        <v>701</v>
      </c>
      <c r="AX12915" s="4"/>
      <c r="AY12915" s="4"/>
      <c r="AZ12915" s="4"/>
      <c r="BA12915" s="4"/>
      <c r="BB12915" s="4"/>
      <c r="BC12915" s="4">
        <v>40</v>
      </c>
    </row>
    <row r="12916" spans="45:55" x14ac:dyDescent="0.2">
      <c r="AS12916" s="4" t="s">
        <v>33146</v>
      </c>
      <c r="AT12916" s="4" t="s">
        <v>33147</v>
      </c>
      <c r="AU12916" s="4" t="s">
        <v>456</v>
      </c>
      <c r="AV12916" s="4" t="s">
        <v>829</v>
      </c>
      <c r="AW12916" s="4" t="s">
        <v>701</v>
      </c>
      <c r="AX12916" s="4"/>
      <c r="AY12916" s="4"/>
      <c r="AZ12916" s="4"/>
      <c r="BA12916" s="4"/>
      <c r="BB12916" s="4"/>
      <c r="BC12916" s="4">
        <v>40</v>
      </c>
    </row>
    <row r="12917" spans="45:55" x14ac:dyDescent="0.2">
      <c r="AS12917" s="4" t="s">
        <v>6884</v>
      </c>
      <c r="AT12917" s="4" t="s">
        <v>6885</v>
      </c>
      <c r="AU12917" s="4" t="s">
        <v>463</v>
      </c>
      <c r="AV12917" s="4" t="s">
        <v>829</v>
      </c>
      <c r="AW12917" s="4" t="s">
        <v>701</v>
      </c>
      <c r="AX12917" s="4"/>
      <c r="AY12917" s="4"/>
      <c r="AZ12917" s="4"/>
      <c r="BA12917" s="4"/>
      <c r="BB12917" s="4"/>
      <c r="BC12917" s="4">
        <v>40</v>
      </c>
    </row>
    <row r="12918" spans="45:55" x14ac:dyDescent="0.2">
      <c r="AS12918" s="4" t="s">
        <v>8053</v>
      </c>
      <c r="AT12918" s="4" t="s">
        <v>10659</v>
      </c>
      <c r="AU12918" s="4" t="s">
        <v>463</v>
      </c>
      <c r="AV12918" s="4" t="s">
        <v>829</v>
      </c>
      <c r="AW12918" s="4" t="s">
        <v>701</v>
      </c>
      <c r="AX12918" s="4"/>
      <c r="AY12918" s="4"/>
      <c r="AZ12918" s="4"/>
      <c r="BA12918" s="4"/>
      <c r="BB12918" s="4"/>
      <c r="BC12918" s="4">
        <v>40</v>
      </c>
    </row>
    <row r="12919" spans="45:55" x14ac:dyDescent="0.2">
      <c r="AS12919" s="4" t="s">
        <v>7301</v>
      </c>
      <c r="AT12919" s="4" t="s">
        <v>7302</v>
      </c>
      <c r="AU12919" s="4" t="s">
        <v>456</v>
      </c>
      <c r="AV12919" s="4" t="s">
        <v>829</v>
      </c>
      <c r="AW12919" s="4" t="s">
        <v>701</v>
      </c>
      <c r="AX12919" s="4"/>
      <c r="AY12919" s="4"/>
      <c r="AZ12919" s="4"/>
      <c r="BA12919" s="4"/>
      <c r="BB12919" s="4"/>
      <c r="BC12919" s="4">
        <v>40</v>
      </c>
    </row>
    <row r="12920" spans="45:55" x14ac:dyDescent="0.2">
      <c r="AS12920" s="4" t="s">
        <v>16431</v>
      </c>
      <c r="AT12920" s="4" t="s">
        <v>16432</v>
      </c>
      <c r="AU12920" s="4" t="s">
        <v>456</v>
      </c>
      <c r="AV12920" s="4" t="s">
        <v>829</v>
      </c>
      <c r="AW12920" s="4" t="s">
        <v>701</v>
      </c>
      <c r="AX12920" s="4"/>
      <c r="AY12920" s="4"/>
      <c r="AZ12920" s="4"/>
      <c r="BA12920" s="4"/>
      <c r="BB12920" s="4"/>
      <c r="BC12920" s="4">
        <v>40</v>
      </c>
    </row>
    <row r="12921" spans="45:55" x14ac:dyDescent="0.2">
      <c r="AS12921" s="4" t="s">
        <v>6886</v>
      </c>
      <c r="AT12921" s="4" t="s">
        <v>17340</v>
      </c>
      <c r="AU12921" s="4" t="s">
        <v>456</v>
      </c>
      <c r="AV12921" s="4" t="s">
        <v>829</v>
      </c>
      <c r="AW12921" s="4" t="s">
        <v>701</v>
      </c>
      <c r="AX12921" s="4"/>
      <c r="AY12921" s="4"/>
      <c r="AZ12921" s="4"/>
      <c r="BA12921" s="4"/>
      <c r="BB12921" s="4"/>
      <c r="BC12921" s="4">
        <v>40</v>
      </c>
    </row>
    <row r="12922" spans="45:55" x14ac:dyDescent="0.2">
      <c r="AS12922" s="4" t="s">
        <v>15644</v>
      </c>
      <c r="AT12922" s="4" t="s">
        <v>10731</v>
      </c>
      <c r="AU12922" s="4" t="s">
        <v>456</v>
      </c>
      <c r="AV12922" s="4" t="s">
        <v>831</v>
      </c>
      <c r="AW12922" s="4" t="s">
        <v>701</v>
      </c>
      <c r="AX12922" s="4"/>
      <c r="AY12922" s="4"/>
      <c r="AZ12922" s="4"/>
      <c r="BA12922" s="4"/>
      <c r="BB12922" s="4"/>
      <c r="BC12922" s="4">
        <v>40</v>
      </c>
    </row>
    <row r="12923" spans="45:55" x14ac:dyDescent="0.2">
      <c r="AS12923" s="4" t="s">
        <v>12662</v>
      </c>
      <c r="AT12923" s="4" t="s">
        <v>12663</v>
      </c>
      <c r="AU12923" s="4" t="s">
        <v>460</v>
      </c>
      <c r="AV12923" s="4" t="s">
        <v>841</v>
      </c>
      <c r="AW12923" s="4" t="s">
        <v>1259</v>
      </c>
      <c r="AX12923" s="4"/>
      <c r="AY12923" s="4"/>
      <c r="AZ12923" s="4"/>
      <c r="BA12923" s="4"/>
      <c r="BB12923" s="4"/>
      <c r="BC12923" s="4">
        <v>40</v>
      </c>
    </row>
    <row r="12924" spans="45:55" x14ac:dyDescent="0.2">
      <c r="AS12924" s="4" t="s">
        <v>12664</v>
      </c>
      <c r="AT12924" s="4" t="s">
        <v>12665</v>
      </c>
      <c r="AU12924" s="4" t="s">
        <v>460</v>
      </c>
      <c r="AV12924" s="4" t="s">
        <v>841</v>
      </c>
      <c r="AW12924" s="4" t="s">
        <v>1259</v>
      </c>
      <c r="AX12924" s="4"/>
      <c r="AY12924" s="4"/>
      <c r="AZ12924" s="4"/>
      <c r="BA12924" s="4"/>
      <c r="BB12924" s="4"/>
      <c r="BC12924" s="4">
        <v>40</v>
      </c>
    </row>
    <row r="12925" spans="45:55" x14ac:dyDescent="0.2">
      <c r="AS12925" s="4" t="s">
        <v>12666</v>
      </c>
      <c r="AT12925" s="4" t="s">
        <v>12667</v>
      </c>
      <c r="AU12925" s="4" t="s">
        <v>460</v>
      </c>
      <c r="AV12925" s="4" t="s">
        <v>841</v>
      </c>
      <c r="AW12925" s="4" t="s">
        <v>1259</v>
      </c>
      <c r="AX12925" s="4"/>
      <c r="AY12925" s="4"/>
      <c r="AZ12925" s="4"/>
      <c r="BA12925" s="4"/>
      <c r="BB12925" s="4"/>
      <c r="BC12925" s="4">
        <v>40</v>
      </c>
    </row>
    <row r="12926" spans="45:55" x14ac:dyDescent="0.2">
      <c r="AS12926" s="4" t="s">
        <v>12668</v>
      </c>
      <c r="AT12926" s="4" t="s">
        <v>12669</v>
      </c>
      <c r="AU12926" s="4" t="s">
        <v>460</v>
      </c>
      <c r="AV12926" s="4" t="s">
        <v>841</v>
      </c>
      <c r="AW12926" s="4" t="s">
        <v>1259</v>
      </c>
      <c r="AX12926" s="4"/>
      <c r="AY12926" s="4"/>
      <c r="AZ12926" s="4"/>
      <c r="BA12926" s="4"/>
      <c r="BB12926" s="4"/>
      <c r="BC12926" s="4">
        <v>40</v>
      </c>
    </row>
    <row r="12927" spans="45:55" x14ac:dyDescent="0.2">
      <c r="AS12927" s="4" t="s">
        <v>12670</v>
      </c>
      <c r="AT12927" s="4" t="s">
        <v>12671</v>
      </c>
      <c r="AU12927" s="4" t="s">
        <v>460</v>
      </c>
      <c r="AV12927" s="4" t="s">
        <v>841</v>
      </c>
      <c r="AW12927" s="4" t="s">
        <v>1259</v>
      </c>
      <c r="AX12927" s="4"/>
      <c r="AY12927" s="4"/>
      <c r="AZ12927" s="4"/>
      <c r="BA12927" s="4"/>
      <c r="BB12927" s="4"/>
      <c r="BC12927" s="4">
        <v>40</v>
      </c>
    </row>
    <row r="12928" spans="45:55" x14ac:dyDescent="0.2">
      <c r="AS12928" s="4" t="s">
        <v>12672</v>
      </c>
      <c r="AT12928" s="4" t="s">
        <v>12673</v>
      </c>
      <c r="AU12928" s="4" t="s">
        <v>460</v>
      </c>
      <c r="AV12928" s="4" t="s">
        <v>841</v>
      </c>
      <c r="AW12928" s="4" t="s">
        <v>1259</v>
      </c>
      <c r="AX12928" s="4"/>
      <c r="AY12928" s="4"/>
      <c r="AZ12928" s="4"/>
      <c r="BA12928" s="4"/>
      <c r="BB12928" s="4"/>
      <c r="BC12928" s="4">
        <v>40</v>
      </c>
    </row>
    <row r="12929" spans="45:55" x14ac:dyDescent="0.2">
      <c r="AS12929" s="4" t="s">
        <v>12674</v>
      </c>
      <c r="AT12929" s="4" t="s">
        <v>12675</v>
      </c>
      <c r="AU12929" s="4" t="s">
        <v>460</v>
      </c>
      <c r="AV12929" s="4" t="s">
        <v>841</v>
      </c>
      <c r="AW12929" s="4" t="s">
        <v>1259</v>
      </c>
      <c r="AX12929" s="4"/>
      <c r="AY12929" s="4"/>
      <c r="AZ12929" s="4"/>
      <c r="BA12929" s="4"/>
      <c r="BB12929" s="4"/>
      <c r="BC12929" s="4">
        <v>40</v>
      </c>
    </row>
    <row r="12930" spans="45:55" x14ac:dyDescent="0.2">
      <c r="AS12930" s="4" t="s">
        <v>12676</v>
      </c>
      <c r="AT12930" s="4" t="s">
        <v>12677</v>
      </c>
      <c r="AU12930" s="4" t="s">
        <v>460</v>
      </c>
      <c r="AV12930" s="4" t="s">
        <v>841</v>
      </c>
      <c r="AW12930" s="4" t="s">
        <v>1259</v>
      </c>
      <c r="AX12930" s="4"/>
      <c r="AY12930" s="4"/>
      <c r="AZ12930" s="4"/>
      <c r="BA12930" s="4"/>
      <c r="BB12930" s="4"/>
      <c r="BC12930" s="4">
        <v>40</v>
      </c>
    </row>
    <row r="12931" spans="45:55" x14ac:dyDescent="0.2">
      <c r="AS12931" s="4" t="s">
        <v>12678</v>
      </c>
      <c r="AT12931" s="4" t="s">
        <v>12679</v>
      </c>
      <c r="AU12931" s="4" t="s">
        <v>460</v>
      </c>
      <c r="AV12931" s="4" t="s">
        <v>841</v>
      </c>
      <c r="AW12931" s="4" t="s">
        <v>1259</v>
      </c>
      <c r="AX12931" s="4"/>
      <c r="AY12931" s="4"/>
      <c r="AZ12931" s="4"/>
      <c r="BA12931" s="4"/>
      <c r="BB12931" s="4"/>
      <c r="BC12931" s="4">
        <v>40</v>
      </c>
    </row>
    <row r="12932" spans="45:55" x14ac:dyDescent="0.2">
      <c r="AS12932" s="4" t="s">
        <v>12680</v>
      </c>
      <c r="AT12932" s="4" t="s">
        <v>12681</v>
      </c>
      <c r="AU12932" s="4" t="s">
        <v>460</v>
      </c>
      <c r="AV12932" s="4" t="s">
        <v>841</v>
      </c>
      <c r="AW12932" s="4" t="s">
        <v>1259</v>
      </c>
      <c r="AX12932" s="4"/>
      <c r="AY12932" s="4"/>
      <c r="AZ12932" s="4"/>
      <c r="BA12932" s="4"/>
      <c r="BB12932" s="4"/>
      <c r="BC12932" s="4">
        <v>40</v>
      </c>
    </row>
    <row r="12933" spans="45:55" x14ac:dyDescent="0.2">
      <c r="AS12933" s="4" t="s">
        <v>12682</v>
      </c>
      <c r="AT12933" s="4" t="s">
        <v>12683</v>
      </c>
      <c r="AU12933" s="4" t="s">
        <v>460</v>
      </c>
      <c r="AV12933" s="4" t="s">
        <v>841</v>
      </c>
      <c r="AW12933" s="4" t="s">
        <v>1259</v>
      </c>
      <c r="AX12933" s="4"/>
      <c r="AY12933" s="4"/>
      <c r="AZ12933" s="4"/>
      <c r="BA12933" s="4"/>
      <c r="BB12933" s="4"/>
      <c r="BC12933" s="4">
        <v>40</v>
      </c>
    </row>
    <row r="12934" spans="45:55" x14ac:dyDescent="0.2">
      <c r="AS12934" s="4" t="s">
        <v>12684</v>
      </c>
      <c r="AT12934" s="4" t="s">
        <v>12685</v>
      </c>
      <c r="AU12934" s="4" t="s">
        <v>460</v>
      </c>
      <c r="AV12934" s="4" t="s">
        <v>841</v>
      </c>
      <c r="AW12934" s="4" t="s">
        <v>1259</v>
      </c>
      <c r="AX12934" s="4"/>
      <c r="AY12934" s="4"/>
      <c r="AZ12934" s="4"/>
      <c r="BA12934" s="4"/>
      <c r="BB12934" s="4"/>
      <c r="BC12934" s="4">
        <v>40</v>
      </c>
    </row>
    <row r="12935" spans="45:55" x14ac:dyDescent="0.2">
      <c r="AS12935" s="4" t="s">
        <v>12686</v>
      </c>
      <c r="AT12935" s="4" t="s">
        <v>12687</v>
      </c>
      <c r="AU12935" s="4" t="s">
        <v>460</v>
      </c>
      <c r="AV12935" s="4" t="s">
        <v>841</v>
      </c>
      <c r="AW12935" s="4" t="s">
        <v>1259</v>
      </c>
      <c r="AX12935" s="4"/>
      <c r="AY12935" s="4"/>
      <c r="AZ12935" s="4"/>
      <c r="BA12935" s="4"/>
      <c r="BB12935" s="4"/>
      <c r="BC12935" s="4">
        <v>40</v>
      </c>
    </row>
    <row r="12936" spans="45:55" x14ac:dyDescent="0.2">
      <c r="AS12936" s="4" t="s">
        <v>12688</v>
      </c>
      <c r="AT12936" s="4" t="s">
        <v>12689</v>
      </c>
      <c r="AU12936" s="4" t="s">
        <v>460</v>
      </c>
      <c r="AV12936" s="4" t="s">
        <v>841</v>
      </c>
      <c r="AW12936" s="4" t="s">
        <v>1259</v>
      </c>
      <c r="AX12936" s="4"/>
      <c r="AY12936" s="4"/>
      <c r="AZ12936" s="4"/>
      <c r="BA12936" s="4"/>
      <c r="BB12936" s="4"/>
      <c r="BC12936" s="4">
        <v>40</v>
      </c>
    </row>
    <row r="12937" spans="45:55" x14ac:dyDescent="0.2">
      <c r="AS12937" s="4" t="s">
        <v>12690</v>
      </c>
      <c r="AT12937" s="4" t="s">
        <v>12691</v>
      </c>
      <c r="AU12937" s="4" t="s">
        <v>460</v>
      </c>
      <c r="AV12937" s="4" t="s">
        <v>841</v>
      </c>
      <c r="AW12937" s="4" t="s">
        <v>1259</v>
      </c>
      <c r="AX12937" s="4"/>
      <c r="AY12937" s="4"/>
      <c r="AZ12937" s="4"/>
      <c r="BA12937" s="4"/>
      <c r="BB12937" s="4"/>
      <c r="BC12937" s="4">
        <v>40</v>
      </c>
    </row>
    <row r="12938" spans="45:55" x14ac:dyDescent="0.2">
      <c r="AS12938" s="4" t="s">
        <v>12692</v>
      </c>
      <c r="AT12938" s="4" t="s">
        <v>12693</v>
      </c>
      <c r="AU12938" s="4" t="s">
        <v>460</v>
      </c>
      <c r="AV12938" s="4" t="s">
        <v>841</v>
      </c>
      <c r="AW12938" s="4" t="s">
        <v>1259</v>
      </c>
      <c r="AX12938" s="4"/>
      <c r="AY12938" s="4"/>
      <c r="AZ12938" s="4"/>
      <c r="BA12938" s="4"/>
      <c r="BB12938" s="4"/>
      <c r="BC12938" s="4">
        <v>40</v>
      </c>
    </row>
    <row r="12939" spans="45:55" x14ac:dyDescent="0.2">
      <c r="AS12939" s="4" t="s">
        <v>12694</v>
      </c>
      <c r="AT12939" s="4" t="s">
        <v>12695</v>
      </c>
      <c r="AU12939" s="4" t="s">
        <v>460</v>
      </c>
      <c r="AV12939" s="4" t="s">
        <v>841</v>
      </c>
      <c r="AW12939" s="4" t="s">
        <v>1259</v>
      </c>
      <c r="AX12939" s="4"/>
      <c r="AY12939" s="4"/>
      <c r="AZ12939" s="4"/>
      <c r="BA12939" s="4"/>
      <c r="BB12939" s="4"/>
      <c r="BC12939" s="4">
        <v>40</v>
      </c>
    </row>
    <row r="12940" spans="45:55" x14ac:dyDescent="0.2">
      <c r="AS12940" s="4" t="s">
        <v>12696</v>
      </c>
      <c r="AT12940" s="4" t="s">
        <v>12697</v>
      </c>
      <c r="AU12940" s="4" t="s">
        <v>460</v>
      </c>
      <c r="AV12940" s="4" t="s">
        <v>841</v>
      </c>
      <c r="AW12940" s="4" t="s">
        <v>1259</v>
      </c>
      <c r="AX12940" s="4"/>
      <c r="AY12940" s="4"/>
      <c r="AZ12940" s="4"/>
      <c r="BA12940" s="4"/>
      <c r="BB12940" s="4"/>
      <c r="BC12940" s="4">
        <v>40</v>
      </c>
    </row>
    <row r="12941" spans="45:55" x14ac:dyDescent="0.2">
      <c r="AS12941" s="4" t="s">
        <v>12698</v>
      </c>
      <c r="AT12941" s="4" t="s">
        <v>12699</v>
      </c>
      <c r="AU12941" s="4" t="s">
        <v>460</v>
      </c>
      <c r="AV12941" s="4" t="s">
        <v>841</v>
      </c>
      <c r="AW12941" s="4" t="s">
        <v>1259</v>
      </c>
      <c r="AX12941" s="4"/>
      <c r="AY12941" s="4"/>
      <c r="AZ12941" s="4"/>
      <c r="BA12941" s="4"/>
      <c r="BB12941" s="4"/>
      <c r="BC12941" s="4">
        <v>40</v>
      </c>
    </row>
    <row r="12942" spans="45:55" x14ac:dyDescent="0.2">
      <c r="AS12942" s="4" t="s">
        <v>12700</v>
      </c>
      <c r="AT12942" s="4" t="s">
        <v>12701</v>
      </c>
      <c r="AU12942" s="4" t="s">
        <v>460</v>
      </c>
      <c r="AV12942" s="4" t="s">
        <v>841</v>
      </c>
      <c r="AW12942" s="4" t="s">
        <v>1259</v>
      </c>
      <c r="AX12942" s="4"/>
      <c r="AY12942" s="4"/>
      <c r="AZ12942" s="4"/>
      <c r="BA12942" s="4"/>
      <c r="BB12942" s="4"/>
      <c r="BC12942" s="4">
        <v>40</v>
      </c>
    </row>
    <row r="12943" spans="45:55" x14ac:dyDescent="0.2">
      <c r="AS12943" s="4" t="s">
        <v>12702</v>
      </c>
      <c r="AT12943" s="4" t="s">
        <v>12703</v>
      </c>
      <c r="AU12943" s="4" t="s">
        <v>460</v>
      </c>
      <c r="AV12943" s="4" t="s">
        <v>841</v>
      </c>
      <c r="AW12943" s="4" t="s">
        <v>1259</v>
      </c>
      <c r="AX12943" s="4"/>
      <c r="AY12943" s="4"/>
      <c r="AZ12943" s="4"/>
      <c r="BA12943" s="4"/>
      <c r="BB12943" s="4"/>
      <c r="BC12943" s="4">
        <v>40</v>
      </c>
    </row>
    <row r="12944" spans="45:55" x14ac:dyDescent="0.2">
      <c r="AS12944" s="4" t="s">
        <v>12704</v>
      </c>
      <c r="AT12944" s="4" t="s">
        <v>12705</v>
      </c>
      <c r="AU12944" s="4" t="s">
        <v>460</v>
      </c>
      <c r="AV12944" s="4" t="s">
        <v>841</v>
      </c>
      <c r="AW12944" s="4" t="s">
        <v>1259</v>
      </c>
      <c r="AX12944" s="4"/>
      <c r="AY12944" s="4"/>
      <c r="AZ12944" s="4"/>
      <c r="BA12944" s="4"/>
      <c r="BB12944" s="4"/>
      <c r="BC12944" s="4">
        <v>40</v>
      </c>
    </row>
    <row r="12945" spans="45:55" x14ac:dyDescent="0.2">
      <c r="AS12945" s="4" t="s">
        <v>12706</v>
      </c>
      <c r="AT12945" s="4" t="s">
        <v>12707</v>
      </c>
      <c r="AU12945" s="4" t="s">
        <v>460</v>
      </c>
      <c r="AV12945" s="4" t="s">
        <v>841</v>
      </c>
      <c r="AW12945" s="4" t="s">
        <v>1259</v>
      </c>
      <c r="AX12945" s="4"/>
      <c r="AY12945" s="4"/>
      <c r="AZ12945" s="4"/>
      <c r="BA12945" s="4"/>
      <c r="BB12945" s="4"/>
      <c r="BC12945" s="4">
        <v>40</v>
      </c>
    </row>
    <row r="12946" spans="45:55" x14ac:dyDescent="0.2">
      <c r="AS12946" s="4" t="s">
        <v>12708</v>
      </c>
      <c r="AT12946" s="4" t="s">
        <v>12709</v>
      </c>
      <c r="AU12946" s="4" t="s">
        <v>460</v>
      </c>
      <c r="AV12946" s="4" t="s">
        <v>841</v>
      </c>
      <c r="AW12946" s="4" t="s">
        <v>1259</v>
      </c>
      <c r="AX12946" s="4"/>
      <c r="AY12946" s="4"/>
      <c r="AZ12946" s="4"/>
      <c r="BA12946" s="4"/>
      <c r="BB12946" s="4"/>
      <c r="BC12946" s="4">
        <v>40</v>
      </c>
    </row>
    <row r="12947" spans="45:55" x14ac:dyDescent="0.2">
      <c r="AS12947" s="4" t="s">
        <v>12710</v>
      </c>
      <c r="AT12947" s="4" t="s">
        <v>12711</v>
      </c>
      <c r="AU12947" s="4" t="s">
        <v>460</v>
      </c>
      <c r="AV12947" s="4" t="s">
        <v>841</v>
      </c>
      <c r="AW12947" s="4" t="s">
        <v>1259</v>
      </c>
      <c r="AX12947" s="4"/>
      <c r="AY12947" s="4"/>
      <c r="AZ12947" s="4"/>
      <c r="BA12947" s="4"/>
      <c r="BB12947" s="4"/>
      <c r="BC12947" s="4">
        <v>40</v>
      </c>
    </row>
    <row r="12948" spans="45:55" x14ac:dyDescent="0.2">
      <c r="AS12948" s="4" t="s">
        <v>12712</v>
      </c>
      <c r="AT12948" s="4" t="s">
        <v>12713</v>
      </c>
      <c r="AU12948" s="4" t="s">
        <v>460</v>
      </c>
      <c r="AV12948" s="4" t="s">
        <v>841</v>
      </c>
      <c r="AW12948" s="4" t="s">
        <v>1259</v>
      </c>
      <c r="AX12948" s="4"/>
      <c r="AY12948" s="4"/>
      <c r="AZ12948" s="4"/>
      <c r="BA12948" s="4"/>
      <c r="BB12948" s="4"/>
      <c r="BC12948" s="4">
        <v>40</v>
      </c>
    </row>
    <row r="12949" spans="45:55" x14ac:dyDescent="0.2">
      <c r="AS12949" s="4" t="s">
        <v>12714</v>
      </c>
      <c r="AT12949" s="4" t="s">
        <v>12715</v>
      </c>
      <c r="AU12949" s="4" t="s">
        <v>460</v>
      </c>
      <c r="AV12949" s="4" t="s">
        <v>841</v>
      </c>
      <c r="AW12949" s="4" t="s">
        <v>1259</v>
      </c>
      <c r="AX12949" s="4"/>
      <c r="AY12949" s="4"/>
      <c r="AZ12949" s="4"/>
      <c r="BA12949" s="4"/>
      <c r="BB12949" s="4"/>
      <c r="BC12949" s="4">
        <v>40</v>
      </c>
    </row>
    <row r="12950" spans="45:55" x14ac:dyDescent="0.2">
      <c r="AS12950" s="4" t="s">
        <v>12716</v>
      </c>
      <c r="AT12950" s="4" t="s">
        <v>12717</v>
      </c>
      <c r="AU12950" s="4" t="s">
        <v>460</v>
      </c>
      <c r="AV12950" s="4" t="s">
        <v>841</v>
      </c>
      <c r="AW12950" s="4" t="s">
        <v>1259</v>
      </c>
      <c r="AX12950" s="4"/>
      <c r="AY12950" s="4"/>
      <c r="AZ12950" s="4"/>
      <c r="BA12950" s="4"/>
      <c r="BB12950" s="4"/>
      <c r="BC12950" s="4">
        <v>40</v>
      </c>
    </row>
    <row r="12951" spans="45:55" x14ac:dyDescent="0.2">
      <c r="AS12951" s="4" t="s">
        <v>12718</v>
      </c>
      <c r="AT12951" s="4" t="s">
        <v>12719</v>
      </c>
      <c r="AU12951" s="4" t="s">
        <v>460</v>
      </c>
      <c r="AV12951" s="4" t="s">
        <v>841</v>
      </c>
      <c r="AW12951" s="4" t="s">
        <v>1259</v>
      </c>
      <c r="AX12951" s="4"/>
      <c r="AY12951" s="4"/>
      <c r="AZ12951" s="4"/>
      <c r="BA12951" s="4"/>
      <c r="BB12951" s="4"/>
      <c r="BC12951" s="4">
        <v>40</v>
      </c>
    </row>
    <row r="12952" spans="45:55" x14ac:dyDescent="0.2">
      <c r="AS12952" s="4" t="s">
        <v>12720</v>
      </c>
      <c r="AT12952" s="4" t="s">
        <v>12721</v>
      </c>
      <c r="AU12952" s="4" t="s">
        <v>460</v>
      </c>
      <c r="AV12952" s="4" t="s">
        <v>841</v>
      </c>
      <c r="AW12952" s="4" t="s">
        <v>1259</v>
      </c>
      <c r="AX12952" s="4"/>
      <c r="AY12952" s="4"/>
      <c r="AZ12952" s="4"/>
      <c r="BA12952" s="4"/>
      <c r="BB12952" s="4"/>
      <c r="BC12952" s="4">
        <v>40</v>
      </c>
    </row>
    <row r="12953" spans="45:55" x14ac:dyDescent="0.2">
      <c r="AS12953" s="4" t="s">
        <v>12722</v>
      </c>
      <c r="AT12953" s="4" t="s">
        <v>12723</v>
      </c>
      <c r="AU12953" s="4" t="s">
        <v>460</v>
      </c>
      <c r="AV12953" s="4" t="s">
        <v>841</v>
      </c>
      <c r="AW12953" s="4" t="s">
        <v>1259</v>
      </c>
      <c r="AX12953" s="4"/>
      <c r="AY12953" s="4"/>
      <c r="AZ12953" s="4"/>
      <c r="BA12953" s="4"/>
      <c r="BB12953" s="4"/>
      <c r="BC12953" s="4">
        <v>40</v>
      </c>
    </row>
    <row r="12954" spans="45:55" x14ac:dyDescent="0.2">
      <c r="AS12954" s="4" t="s">
        <v>12724</v>
      </c>
      <c r="AT12954" s="4" t="s">
        <v>12725</v>
      </c>
      <c r="AU12954" s="4" t="s">
        <v>460</v>
      </c>
      <c r="AV12954" s="4" t="s">
        <v>841</v>
      </c>
      <c r="AW12954" s="4" t="s">
        <v>1259</v>
      </c>
      <c r="AX12954" s="4"/>
      <c r="AY12954" s="4"/>
      <c r="AZ12954" s="4"/>
      <c r="BA12954" s="4"/>
      <c r="BB12954" s="4"/>
      <c r="BC12954" s="4">
        <v>40</v>
      </c>
    </row>
    <row r="12955" spans="45:55" x14ac:dyDescent="0.2">
      <c r="AS12955" s="4" t="s">
        <v>12726</v>
      </c>
      <c r="AT12955" s="4" t="s">
        <v>12727</v>
      </c>
      <c r="AU12955" s="4" t="s">
        <v>460</v>
      </c>
      <c r="AV12955" s="4" t="s">
        <v>841</v>
      </c>
      <c r="AW12955" s="4" t="s">
        <v>1259</v>
      </c>
      <c r="AX12955" s="4"/>
      <c r="AY12955" s="4"/>
      <c r="AZ12955" s="4"/>
      <c r="BA12955" s="4"/>
      <c r="BB12955" s="4"/>
      <c r="BC12955" s="4">
        <v>40</v>
      </c>
    </row>
    <row r="12956" spans="45:55" x14ac:dyDescent="0.2">
      <c r="AS12956" s="4" t="s">
        <v>12728</v>
      </c>
      <c r="AT12956" s="4" t="s">
        <v>12729</v>
      </c>
      <c r="AU12956" s="4" t="s">
        <v>460</v>
      </c>
      <c r="AV12956" s="4" t="s">
        <v>841</v>
      </c>
      <c r="AW12956" s="4" t="s">
        <v>1259</v>
      </c>
      <c r="AX12956" s="4"/>
      <c r="AY12956" s="4"/>
      <c r="AZ12956" s="4"/>
      <c r="BA12956" s="4"/>
      <c r="BB12956" s="4"/>
      <c r="BC12956" s="4">
        <v>40</v>
      </c>
    </row>
    <row r="12957" spans="45:55" x14ac:dyDescent="0.2">
      <c r="AS12957" s="4" t="s">
        <v>12215</v>
      </c>
      <c r="AT12957" s="4" t="s">
        <v>12216</v>
      </c>
      <c r="AU12957" s="4" t="s">
        <v>456</v>
      </c>
      <c r="AV12957" s="4" t="s">
        <v>841</v>
      </c>
      <c r="AW12957" s="4" t="s">
        <v>1259</v>
      </c>
      <c r="AX12957" s="4"/>
      <c r="AY12957" s="4"/>
      <c r="AZ12957" s="4"/>
      <c r="BA12957" s="4"/>
      <c r="BB12957" s="4"/>
      <c r="BC12957" s="4">
        <v>40</v>
      </c>
    </row>
    <row r="12958" spans="45:55" x14ac:dyDescent="0.2">
      <c r="AS12958" s="4" t="s">
        <v>12217</v>
      </c>
      <c r="AT12958" s="4" t="s">
        <v>12218</v>
      </c>
      <c r="AU12958" s="4" t="s">
        <v>456</v>
      </c>
      <c r="AV12958" s="4" t="s">
        <v>841</v>
      </c>
      <c r="AW12958" s="4" t="s">
        <v>1259</v>
      </c>
      <c r="AX12958" s="4"/>
      <c r="AY12958" s="4"/>
      <c r="AZ12958" s="4"/>
      <c r="BA12958" s="4"/>
      <c r="BB12958" s="4"/>
      <c r="BC12958" s="4">
        <v>40</v>
      </c>
    </row>
    <row r="12959" spans="45:55" x14ac:dyDescent="0.2">
      <c r="AS12959" s="4" t="s">
        <v>12219</v>
      </c>
      <c r="AT12959" s="4" t="s">
        <v>12220</v>
      </c>
      <c r="AU12959" s="4" t="s">
        <v>456</v>
      </c>
      <c r="AV12959" s="4" t="s">
        <v>841</v>
      </c>
      <c r="AW12959" s="4" t="s">
        <v>1259</v>
      </c>
      <c r="AX12959" s="4"/>
      <c r="AY12959" s="4"/>
      <c r="AZ12959" s="4"/>
      <c r="BA12959" s="4"/>
      <c r="BB12959" s="4"/>
      <c r="BC12959" s="4">
        <v>40</v>
      </c>
    </row>
    <row r="12960" spans="45:55" x14ac:dyDescent="0.2">
      <c r="AS12960" s="4" t="s">
        <v>12221</v>
      </c>
      <c r="AT12960" s="4" t="s">
        <v>12222</v>
      </c>
      <c r="AU12960" s="4" t="s">
        <v>456</v>
      </c>
      <c r="AV12960" s="4" t="s">
        <v>841</v>
      </c>
      <c r="AW12960" s="4" t="s">
        <v>1259</v>
      </c>
      <c r="AX12960" s="4"/>
      <c r="AY12960" s="4"/>
      <c r="AZ12960" s="4"/>
      <c r="BA12960" s="4"/>
      <c r="BB12960" s="4"/>
      <c r="BC12960" s="4">
        <v>40</v>
      </c>
    </row>
    <row r="12961" spans="45:55" x14ac:dyDescent="0.2">
      <c r="AS12961" s="4" t="s">
        <v>12223</v>
      </c>
      <c r="AT12961" s="4" t="s">
        <v>12224</v>
      </c>
      <c r="AU12961" s="4" t="s">
        <v>456</v>
      </c>
      <c r="AV12961" s="4" t="s">
        <v>841</v>
      </c>
      <c r="AW12961" s="4" t="s">
        <v>1259</v>
      </c>
      <c r="AX12961" s="4"/>
      <c r="AY12961" s="4"/>
      <c r="AZ12961" s="4"/>
      <c r="BA12961" s="4"/>
      <c r="BB12961" s="4"/>
      <c r="BC12961" s="4">
        <v>40</v>
      </c>
    </row>
    <row r="12962" spans="45:55" x14ac:dyDescent="0.2">
      <c r="AS12962" s="4" t="s">
        <v>12225</v>
      </c>
      <c r="AT12962" s="4" t="s">
        <v>12226</v>
      </c>
      <c r="AU12962" s="4" t="s">
        <v>456</v>
      </c>
      <c r="AV12962" s="4" t="s">
        <v>841</v>
      </c>
      <c r="AW12962" s="4" t="s">
        <v>1259</v>
      </c>
      <c r="AX12962" s="4"/>
      <c r="AY12962" s="4"/>
      <c r="AZ12962" s="4"/>
      <c r="BA12962" s="4"/>
      <c r="BB12962" s="4"/>
      <c r="BC12962" s="4">
        <v>40</v>
      </c>
    </row>
    <row r="12963" spans="45:55" x14ac:dyDescent="0.2">
      <c r="AS12963" s="4" t="s">
        <v>12227</v>
      </c>
      <c r="AT12963" s="4" t="s">
        <v>12228</v>
      </c>
      <c r="AU12963" s="4" t="s">
        <v>456</v>
      </c>
      <c r="AV12963" s="4" t="s">
        <v>841</v>
      </c>
      <c r="AW12963" s="4" t="s">
        <v>1259</v>
      </c>
      <c r="AX12963" s="4"/>
      <c r="AY12963" s="4"/>
      <c r="AZ12963" s="4"/>
      <c r="BA12963" s="4"/>
      <c r="BB12963" s="4"/>
      <c r="BC12963" s="4">
        <v>40</v>
      </c>
    </row>
    <row r="12964" spans="45:55" x14ac:dyDescent="0.2">
      <c r="AS12964" s="4" t="s">
        <v>12229</v>
      </c>
      <c r="AT12964" s="4" t="s">
        <v>12230</v>
      </c>
      <c r="AU12964" s="4" t="s">
        <v>456</v>
      </c>
      <c r="AV12964" s="4" t="s">
        <v>841</v>
      </c>
      <c r="AW12964" s="4" t="s">
        <v>1259</v>
      </c>
      <c r="AX12964" s="4"/>
      <c r="AY12964" s="4"/>
      <c r="AZ12964" s="4"/>
      <c r="BA12964" s="4"/>
      <c r="BB12964" s="4"/>
      <c r="BC12964" s="4">
        <v>40</v>
      </c>
    </row>
    <row r="12965" spans="45:55" x14ac:dyDescent="0.2">
      <c r="AS12965" s="4" t="s">
        <v>12231</v>
      </c>
      <c r="AT12965" s="4" t="s">
        <v>12232</v>
      </c>
      <c r="AU12965" s="4" t="s">
        <v>456</v>
      </c>
      <c r="AV12965" s="4" t="s">
        <v>841</v>
      </c>
      <c r="AW12965" s="4" t="s">
        <v>1259</v>
      </c>
      <c r="AX12965" s="4"/>
      <c r="AY12965" s="4"/>
      <c r="AZ12965" s="4"/>
      <c r="BA12965" s="4"/>
      <c r="BB12965" s="4"/>
      <c r="BC12965" s="4">
        <v>40</v>
      </c>
    </row>
    <row r="12966" spans="45:55" x14ac:dyDescent="0.2">
      <c r="AS12966" s="4" t="s">
        <v>12233</v>
      </c>
      <c r="AT12966" s="4" t="s">
        <v>12234</v>
      </c>
      <c r="AU12966" s="4" t="s">
        <v>456</v>
      </c>
      <c r="AV12966" s="4" t="s">
        <v>841</v>
      </c>
      <c r="AW12966" s="4" t="s">
        <v>1259</v>
      </c>
      <c r="AX12966" s="4"/>
      <c r="AY12966" s="4"/>
      <c r="AZ12966" s="4"/>
      <c r="BA12966" s="4"/>
      <c r="BB12966" s="4"/>
      <c r="BC12966" s="4">
        <v>40</v>
      </c>
    </row>
    <row r="12967" spans="45:55" x14ac:dyDescent="0.2">
      <c r="AS12967" s="4" t="s">
        <v>12235</v>
      </c>
      <c r="AT12967" s="4" t="s">
        <v>12236</v>
      </c>
      <c r="AU12967" s="4" t="s">
        <v>456</v>
      </c>
      <c r="AV12967" s="4" t="s">
        <v>841</v>
      </c>
      <c r="AW12967" s="4" t="s">
        <v>1259</v>
      </c>
      <c r="AX12967" s="4"/>
      <c r="AY12967" s="4"/>
      <c r="AZ12967" s="4"/>
      <c r="BA12967" s="4"/>
      <c r="BB12967" s="4"/>
      <c r="BC12967" s="4">
        <v>40</v>
      </c>
    </row>
    <row r="12968" spans="45:55" x14ac:dyDescent="0.2">
      <c r="AS12968" s="4" t="s">
        <v>12237</v>
      </c>
      <c r="AT12968" s="4" t="s">
        <v>12238</v>
      </c>
      <c r="AU12968" s="4" t="s">
        <v>456</v>
      </c>
      <c r="AV12968" s="4" t="s">
        <v>841</v>
      </c>
      <c r="AW12968" s="4" t="s">
        <v>1259</v>
      </c>
      <c r="AX12968" s="4"/>
      <c r="AY12968" s="4"/>
      <c r="AZ12968" s="4"/>
      <c r="BA12968" s="4"/>
      <c r="BB12968" s="4"/>
      <c r="BC12968" s="4">
        <v>40</v>
      </c>
    </row>
    <row r="12969" spans="45:55" x14ac:dyDescent="0.2">
      <c r="AS12969" s="4" t="s">
        <v>12239</v>
      </c>
      <c r="AT12969" s="4" t="s">
        <v>12240</v>
      </c>
      <c r="AU12969" s="4" t="s">
        <v>456</v>
      </c>
      <c r="AV12969" s="4" t="s">
        <v>841</v>
      </c>
      <c r="AW12969" s="4" t="s">
        <v>1259</v>
      </c>
      <c r="AX12969" s="4"/>
      <c r="AY12969" s="4"/>
      <c r="AZ12969" s="4"/>
      <c r="BA12969" s="4"/>
      <c r="BB12969" s="4"/>
      <c r="BC12969" s="4">
        <v>40</v>
      </c>
    </row>
    <row r="12970" spans="45:55" x14ac:dyDescent="0.2">
      <c r="AS12970" s="4" t="s">
        <v>12241</v>
      </c>
      <c r="AT12970" s="4" t="s">
        <v>12242</v>
      </c>
      <c r="AU12970" s="4" t="s">
        <v>456</v>
      </c>
      <c r="AV12970" s="4" t="s">
        <v>841</v>
      </c>
      <c r="AW12970" s="4" t="s">
        <v>1259</v>
      </c>
      <c r="AX12970" s="4"/>
      <c r="AY12970" s="4"/>
      <c r="AZ12970" s="4"/>
      <c r="BA12970" s="4"/>
      <c r="BB12970" s="4"/>
      <c r="BC12970" s="4">
        <v>40</v>
      </c>
    </row>
    <row r="12971" spans="45:55" x14ac:dyDescent="0.2">
      <c r="AS12971" s="4" t="s">
        <v>12243</v>
      </c>
      <c r="AT12971" s="4" t="s">
        <v>12244</v>
      </c>
      <c r="AU12971" s="4" t="s">
        <v>456</v>
      </c>
      <c r="AV12971" s="4" t="s">
        <v>841</v>
      </c>
      <c r="AW12971" s="4" t="s">
        <v>1259</v>
      </c>
      <c r="AX12971" s="4"/>
      <c r="AY12971" s="4"/>
      <c r="AZ12971" s="4"/>
      <c r="BA12971" s="4"/>
      <c r="BB12971" s="4"/>
      <c r="BC12971" s="4">
        <v>40</v>
      </c>
    </row>
    <row r="12972" spans="45:55" x14ac:dyDescent="0.2">
      <c r="AS12972" s="4" t="s">
        <v>12245</v>
      </c>
      <c r="AT12972" s="4" t="s">
        <v>12246</v>
      </c>
      <c r="AU12972" s="4" t="s">
        <v>456</v>
      </c>
      <c r="AV12972" s="4" t="s">
        <v>841</v>
      </c>
      <c r="AW12972" s="4" t="s">
        <v>1259</v>
      </c>
      <c r="AX12972" s="4"/>
      <c r="AY12972" s="4"/>
      <c r="AZ12972" s="4"/>
      <c r="BA12972" s="4"/>
      <c r="BB12972" s="4"/>
      <c r="BC12972" s="4">
        <v>40</v>
      </c>
    </row>
    <row r="12973" spans="45:55" x14ac:dyDescent="0.2">
      <c r="AS12973" s="4" t="s">
        <v>12247</v>
      </c>
      <c r="AT12973" s="4" t="s">
        <v>12248</v>
      </c>
      <c r="AU12973" s="4" t="s">
        <v>456</v>
      </c>
      <c r="AV12973" s="4" t="s">
        <v>841</v>
      </c>
      <c r="AW12973" s="4" t="s">
        <v>1259</v>
      </c>
      <c r="AX12973" s="4"/>
      <c r="AY12973" s="4"/>
      <c r="AZ12973" s="4"/>
      <c r="BA12973" s="4"/>
      <c r="BB12973" s="4"/>
      <c r="BC12973" s="4">
        <v>40</v>
      </c>
    </row>
    <row r="12974" spans="45:55" x14ac:dyDescent="0.2">
      <c r="AS12974" s="4" t="s">
        <v>12249</v>
      </c>
      <c r="AT12974" s="4" t="s">
        <v>12250</v>
      </c>
      <c r="AU12974" s="4" t="s">
        <v>456</v>
      </c>
      <c r="AV12974" s="4" t="s">
        <v>841</v>
      </c>
      <c r="AW12974" s="4" t="s">
        <v>1259</v>
      </c>
      <c r="AX12974" s="4"/>
      <c r="AY12974" s="4"/>
      <c r="AZ12974" s="4"/>
      <c r="BA12974" s="4"/>
      <c r="BB12974" s="4"/>
      <c r="BC12974" s="4">
        <v>40</v>
      </c>
    </row>
    <row r="12975" spans="45:55" x14ac:dyDescent="0.2">
      <c r="AS12975" s="4" t="s">
        <v>12251</v>
      </c>
      <c r="AT12975" s="4" t="s">
        <v>12252</v>
      </c>
      <c r="AU12975" s="4" t="s">
        <v>456</v>
      </c>
      <c r="AV12975" s="4" t="s">
        <v>841</v>
      </c>
      <c r="AW12975" s="4" t="s">
        <v>1259</v>
      </c>
      <c r="AX12975" s="4"/>
      <c r="AY12975" s="4"/>
      <c r="AZ12975" s="4"/>
      <c r="BA12975" s="4"/>
      <c r="BB12975" s="4"/>
      <c r="BC12975" s="4">
        <v>40</v>
      </c>
    </row>
    <row r="12976" spans="45:55" x14ac:dyDescent="0.2">
      <c r="AS12976" s="4" t="s">
        <v>12253</v>
      </c>
      <c r="AT12976" s="4" t="s">
        <v>12254</v>
      </c>
      <c r="AU12976" s="4" t="s">
        <v>456</v>
      </c>
      <c r="AV12976" s="4" t="s">
        <v>841</v>
      </c>
      <c r="AW12976" s="4" t="s">
        <v>1259</v>
      </c>
      <c r="AX12976" s="4"/>
      <c r="AY12976" s="4"/>
      <c r="AZ12976" s="4"/>
      <c r="BA12976" s="4"/>
      <c r="BB12976" s="4"/>
      <c r="BC12976" s="4">
        <v>40</v>
      </c>
    </row>
    <row r="12977" spans="45:55" x14ac:dyDescent="0.2">
      <c r="AS12977" s="4" t="s">
        <v>12255</v>
      </c>
      <c r="AT12977" s="4" t="s">
        <v>12256</v>
      </c>
      <c r="AU12977" s="4" t="s">
        <v>456</v>
      </c>
      <c r="AV12977" s="4" t="s">
        <v>841</v>
      </c>
      <c r="AW12977" s="4" t="s">
        <v>1259</v>
      </c>
      <c r="AX12977" s="4"/>
      <c r="AY12977" s="4"/>
      <c r="AZ12977" s="4"/>
      <c r="BA12977" s="4"/>
      <c r="BB12977" s="4"/>
      <c r="BC12977" s="4">
        <v>40</v>
      </c>
    </row>
    <row r="12978" spans="45:55" x14ac:dyDescent="0.2">
      <c r="AS12978" s="4" t="s">
        <v>12257</v>
      </c>
      <c r="AT12978" s="4" t="s">
        <v>12258</v>
      </c>
      <c r="AU12978" s="4" t="s">
        <v>456</v>
      </c>
      <c r="AV12978" s="4" t="s">
        <v>841</v>
      </c>
      <c r="AW12978" s="4" t="s">
        <v>1259</v>
      </c>
      <c r="AX12978" s="4"/>
      <c r="AY12978" s="4"/>
      <c r="AZ12978" s="4"/>
      <c r="BA12978" s="4"/>
      <c r="BB12978" s="4"/>
      <c r="BC12978" s="4">
        <v>40</v>
      </c>
    </row>
    <row r="12979" spans="45:55" x14ac:dyDescent="0.2">
      <c r="AS12979" s="4" t="s">
        <v>12259</v>
      </c>
      <c r="AT12979" s="4" t="s">
        <v>12260</v>
      </c>
      <c r="AU12979" s="4" t="s">
        <v>456</v>
      </c>
      <c r="AV12979" s="4" t="s">
        <v>841</v>
      </c>
      <c r="AW12979" s="4" t="s">
        <v>1259</v>
      </c>
      <c r="AX12979" s="4"/>
      <c r="AY12979" s="4"/>
      <c r="AZ12979" s="4"/>
      <c r="BA12979" s="4"/>
      <c r="BB12979" s="4"/>
      <c r="BC12979" s="4">
        <v>40</v>
      </c>
    </row>
    <row r="12980" spans="45:55" x14ac:dyDescent="0.2">
      <c r="AS12980" s="4" t="s">
        <v>12261</v>
      </c>
      <c r="AT12980" s="4" t="s">
        <v>12262</v>
      </c>
      <c r="AU12980" s="4" t="s">
        <v>456</v>
      </c>
      <c r="AV12980" s="4" t="s">
        <v>841</v>
      </c>
      <c r="AW12980" s="4" t="s">
        <v>1259</v>
      </c>
      <c r="AX12980" s="4"/>
      <c r="AY12980" s="4"/>
      <c r="AZ12980" s="4"/>
      <c r="BA12980" s="4"/>
      <c r="BB12980" s="4"/>
      <c r="BC12980" s="4">
        <v>40</v>
      </c>
    </row>
    <row r="12981" spans="45:55" x14ac:dyDescent="0.2">
      <c r="AS12981" s="4" t="s">
        <v>12263</v>
      </c>
      <c r="AT12981" s="4" t="s">
        <v>12264</v>
      </c>
      <c r="AU12981" s="4" t="s">
        <v>456</v>
      </c>
      <c r="AV12981" s="4" t="s">
        <v>841</v>
      </c>
      <c r="AW12981" s="4" t="s">
        <v>1259</v>
      </c>
      <c r="AX12981" s="4"/>
      <c r="AY12981" s="4"/>
      <c r="AZ12981" s="4"/>
      <c r="BA12981" s="4"/>
      <c r="BB12981" s="4"/>
      <c r="BC12981" s="4">
        <v>40</v>
      </c>
    </row>
    <row r="12982" spans="45:55" x14ac:dyDescent="0.2">
      <c r="AS12982" s="4" t="s">
        <v>12265</v>
      </c>
      <c r="AT12982" s="4" t="s">
        <v>12266</v>
      </c>
      <c r="AU12982" s="4" t="s">
        <v>456</v>
      </c>
      <c r="AV12982" s="4" t="s">
        <v>841</v>
      </c>
      <c r="AW12982" s="4" t="s">
        <v>1259</v>
      </c>
      <c r="AX12982" s="4"/>
      <c r="AY12982" s="4"/>
      <c r="AZ12982" s="4"/>
      <c r="BA12982" s="4"/>
      <c r="BB12982" s="4"/>
      <c r="BC12982" s="4">
        <v>40</v>
      </c>
    </row>
    <row r="12983" spans="45:55" x14ac:dyDescent="0.2">
      <c r="AS12983" s="4" t="s">
        <v>12267</v>
      </c>
      <c r="AT12983" s="4" t="s">
        <v>12268</v>
      </c>
      <c r="AU12983" s="4" t="s">
        <v>456</v>
      </c>
      <c r="AV12983" s="4" t="s">
        <v>841</v>
      </c>
      <c r="AW12983" s="4" t="s">
        <v>1259</v>
      </c>
      <c r="AX12983" s="4"/>
      <c r="AY12983" s="4"/>
      <c r="AZ12983" s="4"/>
      <c r="BA12983" s="4"/>
      <c r="BB12983" s="4"/>
      <c r="BC12983" s="4">
        <v>40</v>
      </c>
    </row>
    <row r="12984" spans="45:55" x14ac:dyDescent="0.2">
      <c r="AS12984" s="4" t="s">
        <v>12269</v>
      </c>
      <c r="AT12984" s="4" t="s">
        <v>12270</v>
      </c>
      <c r="AU12984" s="4" t="s">
        <v>456</v>
      </c>
      <c r="AV12984" s="4" t="s">
        <v>841</v>
      </c>
      <c r="AW12984" s="4" t="s">
        <v>1259</v>
      </c>
      <c r="AX12984" s="4"/>
      <c r="AY12984" s="4"/>
      <c r="AZ12984" s="4"/>
      <c r="BA12984" s="4"/>
      <c r="BB12984" s="4"/>
      <c r="BC12984" s="4">
        <v>40</v>
      </c>
    </row>
    <row r="12985" spans="45:55" x14ac:dyDescent="0.2">
      <c r="AS12985" s="4" t="s">
        <v>12271</v>
      </c>
      <c r="AT12985" s="4" t="s">
        <v>12272</v>
      </c>
      <c r="AU12985" s="4" t="s">
        <v>456</v>
      </c>
      <c r="AV12985" s="4" t="s">
        <v>841</v>
      </c>
      <c r="AW12985" s="4" t="s">
        <v>1259</v>
      </c>
      <c r="AX12985" s="4"/>
      <c r="AY12985" s="4"/>
      <c r="AZ12985" s="4"/>
      <c r="BA12985" s="4"/>
      <c r="BB12985" s="4"/>
      <c r="BC12985" s="4">
        <v>40</v>
      </c>
    </row>
    <row r="12986" spans="45:55" x14ac:dyDescent="0.2">
      <c r="AS12986" s="4" t="s">
        <v>12273</v>
      </c>
      <c r="AT12986" s="4" t="s">
        <v>12274</v>
      </c>
      <c r="AU12986" s="4" t="s">
        <v>456</v>
      </c>
      <c r="AV12986" s="4" t="s">
        <v>841</v>
      </c>
      <c r="AW12986" s="4" t="s">
        <v>1259</v>
      </c>
      <c r="AX12986" s="4"/>
      <c r="AY12986" s="4"/>
      <c r="AZ12986" s="4"/>
      <c r="BA12986" s="4"/>
      <c r="BB12986" s="4"/>
      <c r="BC12986" s="4">
        <v>40</v>
      </c>
    </row>
    <row r="12987" spans="45:55" x14ac:dyDescent="0.2">
      <c r="AS12987" s="4" t="s">
        <v>12275</v>
      </c>
      <c r="AT12987" s="4" t="s">
        <v>12276</v>
      </c>
      <c r="AU12987" s="4" t="s">
        <v>456</v>
      </c>
      <c r="AV12987" s="4" t="s">
        <v>841</v>
      </c>
      <c r="AW12987" s="4" t="s">
        <v>1259</v>
      </c>
      <c r="AX12987" s="4"/>
      <c r="AY12987" s="4"/>
      <c r="AZ12987" s="4"/>
      <c r="BA12987" s="4"/>
      <c r="BB12987" s="4"/>
      <c r="BC12987" s="4">
        <v>40</v>
      </c>
    </row>
    <row r="12988" spans="45:55" x14ac:dyDescent="0.2">
      <c r="AS12988" s="4" t="s">
        <v>12277</v>
      </c>
      <c r="AT12988" s="4" t="s">
        <v>12278</v>
      </c>
      <c r="AU12988" s="4" t="s">
        <v>456</v>
      </c>
      <c r="AV12988" s="4" t="s">
        <v>841</v>
      </c>
      <c r="AW12988" s="4" t="s">
        <v>1259</v>
      </c>
      <c r="AX12988" s="4"/>
      <c r="AY12988" s="4"/>
      <c r="AZ12988" s="4"/>
      <c r="BA12988" s="4"/>
      <c r="BB12988" s="4"/>
      <c r="BC12988" s="4">
        <v>40</v>
      </c>
    </row>
    <row r="12989" spans="45:55" x14ac:dyDescent="0.2">
      <c r="AS12989" s="4" t="s">
        <v>12279</v>
      </c>
      <c r="AT12989" s="4" t="s">
        <v>12280</v>
      </c>
      <c r="AU12989" s="4" t="s">
        <v>456</v>
      </c>
      <c r="AV12989" s="4" t="s">
        <v>841</v>
      </c>
      <c r="AW12989" s="4" t="s">
        <v>1259</v>
      </c>
      <c r="AX12989" s="4"/>
      <c r="AY12989" s="4"/>
      <c r="AZ12989" s="4"/>
      <c r="BA12989" s="4"/>
      <c r="BB12989" s="4"/>
      <c r="BC12989" s="4">
        <v>40</v>
      </c>
    </row>
    <row r="12990" spans="45:55" x14ac:dyDescent="0.2">
      <c r="AS12990" s="4" t="s">
        <v>12281</v>
      </c>
      <c r="AT12990" s="4" t="s">
        <v>12282</v>
      </c>
      <c r="AU12990" s="4" t="s">
        <v>456</v>
      </c>
      <c r="AV12990" s="4" t="s">
        <v>841</v>
      </c>
      <c r="AW12990" s="4" t="s">
        <v>1259</v>
      </c>
      <c r="AX12990" s="4"/>
      <c r="AY12990" s="4"/>
      <c r="AZ12990" s="4"/>
      <c r="BA12990" s="4"/>
      <c r="BB12990" s="4"/>
      <c r="BC12990" s="4">
        <v>40</v>
      </c>
    </row>
    <row r="12991" spans="45:55" x14ac:dyDescent="0.2">
      <c r="AS12991" s="4" t="s">
        <v>12283</v>
      </c>
      <c r="AT12991" s="4" t="s">
        <v>12284</v>
      </c>
      <c r="AU12991" s="4" t="s">
        <v>456</v>
      </c>
      <c r="AV12991" s="4" t="s">
        <v>841</v>
      </c>
      <c r="AW12991" s="4" t="s">
        <v>1259</v>
      </c>
      <c r="AX12991" s="4"/>
      <c r="AY12991" s="4"/>
      <c r="AZ12991" s="4"/>
      <c r="BA12991" s="4"/>
      <c r="BB12991" s="4"/>
      <c r="BC12991" s="4">
        <v>40</v>
      </c>
    </row>
    <row r="12992" spans="45:55" x14ac:dyDescent="0.2">
      <c r="AS12992" s="4" t="s">
        <v>12285</v>
      </c>
      <c r="AT12992" s="4" t="s">
        <v>12286</v>
      </c>
      <c r="AU12992" s="4" t="s">
        <v>456</v>
      </c>
      <c r="AV12992" s="4" t="s">
        <v>841</v>
      </c>
      <c r="AW12992" s="4" t="s">
        <v>1259</v>
      </c>
      <c r="AX12992" s="4"/>
      <c r="AY12992" s="4"/>
      <c r="AZ12992" s="4"/>
      <c r="BA12992" s="4"/>
      <c r="BB12992" s="4"/>
      <c r="BC12992" s="4">
        <v>40</v>
      </c>
    </row>
    <row r="12993" spans="45:55" x14ac:dyDescent="0.2">
      <c r="AS12993" s="4" t="s">
        <v>12287</v>
      </c>
      <c r="AT12993" s="4" t="s">
        <v>12288</v>
      </c>
      <c r="AU12993" s="4" t="s">
        <v>456</v>
      </c>
      <c r="AV12993" s="4" t="s">
        <v>841</v>
      </c>
      <c r="AW12993" s="4" t="s">
        <v>1259</v>
      </c>
      <c r="AX12993" s="4"/>
      <c r="AY12993" s="4"/>
      <c r="AZ12993" s="4"/>
      <c r="BA12993" s="4"/>
      <c r="BB12993" s="4"/>
      <c r="BC12993" s="4">
        <v>40</v>
      </c>
    </row>
    <row r="12994" spans="45:55" x14ac:dyDescent="0.2">
      <c r="AS12994" s="4" t="s">
        <v>12289</v>
      </c>
      <c r="AT12994" s="4" t="s">
        <v>12290</v>
      </c>
      <c r="AU12994" s="4" t="s">
        <v>456</v>
      </c>
      <c r="AV12994" s="4" t="s">
        <v>841</v>
      </c>
      <c r="AW12994" s="4" t="s">
        <v>1259</v>
      </c>
      <c r="AX12994" s="4"/>
      <c r="AY12994" s="4"/>
      <c r="AZ12994" s="4"/>
      <c r="BA12994" s="4"/>
      <c r="BB12994" s="4"/>
      <c r="BC12994" s="4">
        <v>40</v>
      </c>
    </row>
    <row r="12995" spans="45:55" x14ac:dyDescent="0.2">
      <c r="AS12995" s="4" t="s">
        <v>12291</v>
      </c>
      <c r="AT12995" s="4" t="s">
        <v>12292</v>
      </c>
      <c r="AU12995" s="4" t="s">
        <v>456</v>
      </c>
      <c r="AV12995" s="4" t="s">
        <v>841</v>
      </c>
      <c r="AW12995" s="4" t="s">
        <v>1259</v>
      </c>
      <c r="AX12995" s="4"/>
      <c r="AY12995" s="4"/>
      <c r="AZ12995" s="4"/>
      <c r="BA12995" s="4"/>
      <c r="BB12995" s="4"/>
      <c r="BC12995" s="4">
        <v>40</v>
      </c>
    </row>
    <row r="12996" spans="45:55" x14ac:dyDescent="0.2">
      <c r="AS12996" s="4" t="s">
        <v>12293</v>
      </c>
      <c r="AT12996" s="4" t="s">
        <v>12294</v>
      </c>
      <c r="AU12996" s="4" t="s">
        <v>456</v>
      </c>
      <c r="AV12996" s="4" t="s">
        <v>841</v>
      </c>
      <c r="AW12996" s="4" t="s">
        <v>1259</v>
      </c>
      <c r="AX12996" s="4"/>
      <c r="AY12996" s="4"/>
      <c r="AZ12996" s="4"/>
      <c r="BA12996" s="4"/>
      <c r="BB12996" s="4"/>
      <c r="BC12996" s="4">
        <v>40</v>
      </c>
    </row>
    <row r="12997" spans="45:55" x14ac:dyDescent="0.2">
      <c r="AS12997" s="4" t="s">
        <v>12295</v>
      </c>
      <c r="AT12997" s="4" t="s">
        <v>12296</v>
      </c>
      <c r="AU12997" s="4" t="s">
        <v>456</v>
      </c>
      <c r="AV12997" s="4" t="s">
        <v>841</v>
      </c>
      <c r="AW12997" s="4" t="s">
        <v>1259</v>
      </c>
      <c r="AX12997" s="4"/>
      <c r="AY12997" s="4"/>
      <c r="AZ12997" s="4"/>
      <c r="BA12997" s="4"/>
      <c r="BB12997" s="4"/>
      <c r="BC12997" s="4">
        <v>40</v>
      </c>
    </row>
    <row r="12998" spans="45:55" x14ac:dyDescent="0.2">
      <c r="AS12998" s="4" t="s">
        <v>12297</v>
      </c>
      <c r="AT12998" s="4" t="s">
        <v>12298</v>
      </c>
      <c r="AU12998" s="4" t="s">
        <v>456</v>
      </c>
      <c r="AV12998" s="4" t="s">
        <v>841</v>
      </c>
      <c r="AW12998" s="4" t="s">
        <v>1259</v>
      </c>
      <c r="AX12998" s="4"/>
      <c r="AY12998" s="4"/>
      <c r="AZ12998" s="4"/>
      <c r="BA12998" s="4"/>
      <c r="BB12998" s="4"/>
      <c r="BC12998" s="4">
        <v>40</v>
      </c>
    </row>
    <row r="12999" spans="45:55" x14ac:dyDescent="0.2">
      <c r="AS12999" s="4" t="s">
        <v>12299</v>
      </c>
      <c r="AT12999" s="4" t="s">
        <v>12300</v>
      </c>
      <c r="AU12999" s="4" t="s">
        <v>456</v>
      </c>
      <c r="AV12999" s="4" t="s">
        <v>841</v>
      </c>
      <c r="AW12999" s="4" t="s">
        <v>1259</v>
      </c>
      <c r="AX12999" s="4"/>
      <c r="AY12999" s="4"/>
      <c r="AZ12999" s="4"/>
      <c r="BA12999" s="4"/>
      <c r="BB12999" s="4"/>
      <c r="BC12999" s="4">
        <v>40</v>
      </c>
    </row>
    <row r="13000" spans="45:55" x14ac:dyDescent="0.2">
      <c r="AS13000" s="4" t="s">
        <v>12301</v>
      </c>
      <c r="AT13000" s="4" t="s">
        <v>12302</v>
      </c>
      <c r="AU13000" s="4" t="s">
        <v>456</v>
      </c>
      <c r="AV13000" s="4" t="s">
        <v>841</v>
      </c>
      <c r="AW13000" s="4" t="s">
        <v>1259</v>
      </c>
      <c r="AX13000" s="4"/>
      <c r="AY13000" s="4"/>
      <c r="AZ13000" s="4"/>
      <c r="BA13000" s="4"/>
      <c r="BB13000" s="4"/>
      <c r="BC13000" s="4">
        <v>40</v>
      </c>
    </row>
    <row r="13001" spans="45:55" x14ac:dyDescent="0.2">
      <c r="AS13001" s="4" t="s">
        <v>12303</v>
      </c>
      <c r="AT13001" s="4" t="s">
        <v>12304</v>
      </c>
      <c r="AU13001" s="4" t="s">
        <v>456</v>
      </c>
      <c r="AV13001" s="4" t="s">
        <v>841</v>
      </c>
      <c r="AW13001" s="4" t="s">
        <v>1259</v>
      </c>
      <c r="AX13001" s="4"/>
      <c r="AY13001" s="4"/>
      <c r="AZ13001" s="4"/>
      <c r="BA13001" s="4"/>
      <c r="BB13001" s="4"/>
      <c r="BC13001" s="4">
        <v>40</v>
      </c>
    </row>
    <row r="13002" spans="45:55" x14ac:dyDescent="0.2">
      <c r="AS13002" s="4" t="s">
        <v>12557</v>
      </c>
      <c r="AT13002" s="4" t="s">
        <v>12558</v>
      </c>
      <c r="AU13002" s="4" t="s">
        <v>456</v>
      </c>
      <c r="AV13002" s="4" t="s">
        <v>841</v>
      </c>
      <c r="AW13002" s="4" t="s">
        <v>1259</v>
      </c>
      <c r="AX13002" s="4"/>
      <c r="AY13002" s="4"/>
      <c r="AZ13002" s="4"/>
      <c r="BA13002" s="4"/>
      <c r="BB13002" s="4"/>
      <c r="BC13002" s="4">
        <v>40</v>
      </c>
    </row>
    <row r="13003" spans="45:55" x14ac:dyDescent="0.2">
      <c r="AS13003" s="4" t="s">
        <v>12330</v>
      </c>
      <c r="AT13003" s="4" t="s">
        <v>12331</v>
      </c>
      <c r="AU13003" s="4" t="s">
        <v>460</v>
      </c>
      <c r="AV13003" s="4" t="s">
        <v>841</v>
      </c>
      <c r="AW13003" s="4" t="s">
        <v>1259</v>
      </c>
      <c r="AX13003" s="4"/>
      <c r="AY13003" s="4"/>
      <c r="AZ13003" s="4"/>
      <c r="BA13003" s="4"/>
      <c r="BB13003" s="4"/>
      <c r="BC13003" s="4">
        <v>40</v>
      </c>
    </row>
    <row r="13004" spans="45:55" x14ac:dyDescent="0.2">
      <c r="AS13004" s="4" t="s">
        <v>12332</v>
      </c>
      <c r="AT13004" s="4" t="s">
        <v>12333</v>
      </c>
      <c r="AU13004" s="4" t="s">
        <v>460</v>
      </c>
      <c r="AV13004" s="4" t="s">
        <v>841</v>
      </c>
      <c r="AW13004" s="4" t="s">
        <v>1259</v>
      </c>
      <c r="AX13004" s="4"/>
      <c r="AY13004" s="4"/>
      <c r="AZ13004" s="4"/>
      <c r="BA13004" s="4"/>
      <c r="BB13004" s="4"/>
      <c r="BC13004" s="4">
        <v>40</v>
      </c>
    </row>
    <row r="13005" spans="45:55" x14ac:dyDescent="0.2">
      <c r="AS13005" s="4" t="s">
        <v>12334</v>
      </c>
      <c r="AT13005" s="4" t="s">
        <v>12335</v>
      </c>
      <c r="AU13005" s="4" t="s">
        <v>460</v>
      </c>
      <c r="AV13005" s="4" t="s">
        <v>841</v>
      </c>
      <c r="AW13005" s="4" t="s">
        <v>1259</v>
      </c>
      <c r="AX13005" s="4"/>
      <c r="AY13005" s="4"/>
      <c r="AZ13005" s="4"/>
      <c r="BA13005" s="4"/>
      <c r="BB13005" s="4"/>
      <c r="BC13005" s="4">
        <v>40</v>
      </c>
    </row>
    <row r="13006" spans="45:55" x14ac:dyDescent="0.2">
      <c r="AS13006" s="4" t="s">
        <v>12336</v>
      </c>
      <c r="AT13006" s="4" t="s">
        <v>12337</v>
      </c>
      <c r="AU13006" s="4" t="s">
        <v>460</v>
      </c>
      <c r="AV13006" s="4" t="s">
        <v>841</v>
      </c>
      <c r="AW13006" s="4" t="s">
        <v>1259</v>
      </c>
      <c r="AX13006" s="4"/>
      <c r="AY13006" s="4"/>
      <c r="AZ13006" s="4"/>
      <c r="BA13006" s="4"/>
      <c r="BB13006" s="4"/>
      <c r="BC13006" s="4">
        <v>40</v>
      </c>
    </row>
    <row r="13007" spans="45:55" x14ac:dyDescent="0.2">
      <c r="AS13007" s="4" t="s">
        <v>12338</v>
      </c>
      <c r="AT13007" s="4" t="s">
        <v>12339</v>
      </c>
      <c r="AU13007" s="4" t="s">
        <v>460</v>
      </c>
      <c r="AV13007" s="4" t="s">
        <v>841</v>
      </c>
      <c r="AW13007" s="4" t="s">
        <v>1259</v>
      </c>
      <c r="AX13007" s="4"/>
      <c r="AY13007" s="4"/>
      <c r="AZ13007" s="4"/>
      <c r="BA13007" s="4"/>
      <c r="BB13007" s="4"/>
      <c r="BC13007" s="4">
        <v>40</v>
      </c>
    </row>
    <row r="13008" spans="45:55" x14ac:dyDescent="0.2">
      <c r="AS13008" s="4" t="s">
        <v>12340</v>
      </c>
      <c r="AT13008" s="4" t="s">
        <v>12341</v>
      </c>
      <c r="AU13008" s="4" t="s">
        <v>460</v>
      </c>
      <c r="AV13008" s="4" t="s">
        <v>841</v>
      </c>
      <c r="AW13008" s="4" t="s">
        <v>1259</v>
      </c>
      <c r="AX13008" s="4"/>
      <c r="AY13008" s="4"/>
      <c r="AZ13008" s="4"/>
      <c r="BA13008" s="4"/>
      <c r="BB13008" s="4"/>
      <c r="BC13008" s="4">
        <v>40</v>
      </c>
    </row>
    <row r="13009" spans="45:55" x14ac:dyDescent="0.2">
      <c r="AS13009" s="4" t="s">
        <v>12342</v>
      </c>
      <c r="AT13009" s="4" t="s">
        <v>12343</v>
      </c>
      <c r="AU13009" s="4" t="s">
        <v>460</v>
      </c>
      <c r="AV13009" s="4" t="s">
        <v>841</v>
      </c>
      <c r="AW13009" s="4" t="s">
        <v>1259</v>
      </c>
      <c r="AX13009" s="4"/>
      <c r="AY13009" s="4"/>
      <c r="AZ13009" s="4"/>
      <c r="BA13009" s="4"/>
      <c r="BB13009" s="4"/>
      <c r="BC13009" s="4">
        <v>40</v>
      </c>
    </row>
    <row r="13010" spans="45:55" x14ac:dyDescent="0.2">
      <c r="AS13010" s="4" t="s">
        <v>12344</v>
      </c>
      <c r="AT13010" s="4" t="s">
        <v>12345</v>
      </c>
      <c r="AU13010" s="4" t="s">
        <v>460</v>
      </c>
      <c r="AV13010" s="4" t="s">
        <v>841</v>
      </c>
      <c r="AW13010" s="4" t="s">
        <v>1259</v>
      </c>
      <c r="AX13010" s="4"/>
      <c r="AY13010" s="4"/>
      <c r="AZ13010" s="4"/>
      <c r="BA13010" s="4"/>
      <c r="BB13010" s="4"/>
      <c r="BC13010" s="4">
        <v>40</v>
      </c>
    </row>
    <row r="13011" spans="45:55" x14ac:dyDescent="0.2">
      <c r="AS13011" s="4" t="s">
        <v>15930</v>
      </c>
      <c r="AT13011" s="4" t="s">
        <v>15930</v>
      </c>
      <c r="AU13011" s="4" t="s">
        <v>460</v>
      </c>
      <c r="AV13011" s="4" t="s">
        <v>841</v>
      </c>
      <c r="AW13011" s="4" t="s">
        <v>1259</v>
      </c>
      <c r="AX13011" s="4"/>
      <c r="AY13011" s="4"/>
      <c r="AZ13011" s="4"/>
      <c r="BA13011" s="4"/>
      <c r="BB13011" s="4"/>
      <c r="BC13011" s="4">
        <v>40</v>
      </c>
    </row>
    <row r="13012" spans="45:55" x14ac:dyDescent="0.2">
      <c r="AS13012" s="4" t="s">
        <v>15931</v>
      </c>
      <c r="AT13012" s="4" t="s">
        <v>15931</v>
      </c>
      <c r="AU13012" s="4" t="s">
        <v>460</v>
      </c>
      <c r="AV13012" s="4" t="s">
        <v>841</v>
      </c>
      <c r="AW13012" s="4" t="s">
        <v>1259</v>
      </c>
      <c r="AX13012" s="4"/>
      <c r="AY13012" s="4"/>
      <c r="AZ13012" s="4"/>
      <c r="BA13012" s="4"/>
      <c r="BB13012" s="4"/>
      <c r="BC13012" s="4">
        <v>40</v>
      </c>
    </row>
    <row r="13013" spans="45:55" x14ac:dyDescent="0.2">
      <c r="AS13013" s="4" t="s">
        <v>15932</v>
      </c>
      <c r="AT13013" s="4" t="s">
        <v>15932</v>
      </c>
      <c r="AU13013" s="4" t="s">
        <v>460</v>
      </c>
      <c r="AV13013" s="4" t="s">
        <v>841</v>
      </c>
      <c r="AW13013" s="4" t="s">
        <v>1259</v>
      </c>
      <c r="AX13013" s="4"/>
      <c r="AY13013" s="4"/>
      <c r="AZ13013" s="4"/>
      <c r="BA13013" s="4"/>
      <c r="BB13013" s="4"/>
      <c r="BC13013" s="4">
        <v>40</v>
      </c>
    </row>
    <row r="13014" spans="45:55" x14ac:dyDescent="0.2">
      <c r="AS13014" s="4" t="s">
        <v>15933</v>
      </c>
      <c r="AT13014" s="4" t="s">
        <v>15933</v>
      </c>
      <c r="AU13014" s="4" t="s">
        <v>460</v>
      </c>
      <c r="AV13014" s="4" t="s">
        <v>841</v>
      </c>
      <c r="AW13014" s="4" t="s">
        <v>1259</v>
      </c>
      <c r="AX13014" s="4"/>
      <c r="AY13014" s="4"/>
      <c r="AZ13014" s="4"/>
      <c r="BA13014" s="4"/>
      <c r="BB13014" s="4"/>
      <c r="BC13014" s="4">
        <v>40</v>
      </c>
    </row>
    <row r="13015" spans="45:55" x14ac:dyDescent="0.2">
      <c r="AS13015" s="4" t="s">
        <v>15934</v>
      </c>
      <c r="AT13015" s="4" t="s">
        <v>15934</v>
      </c>
      <c r="AU13015" s="4" t="s">
        <v>460</v>
      </c>
      <c r="AV13015" s="4" t="s">
        <v>841</v>
      </c>
      <c r="AW13015" s="4" t="s">
        <v>1259</v>
      </c>
      <c r="AX13015" s="4"/>
      <c r="AY13015" s="4"/>
      <c r="AZ13015" s="4"/>
      <c r="BA13015" s="4"/>
      <c r="BB13015" s="4"/>
      <c r="BC13015" s="4">
        <v>40</v>
      </c>
    </row>
    <row r="13016" spans="45:55" x14ac:dyDescent="0.2">
      <c r="AS13016" s="4" t="s">
        <v>15935</v>
      </c>
      <c r="AT13016" s="4" t="s">
        <v>15935</v>
      </c>
      <c r="AU13016" s="4" t="s">
        <v>460</v>
      </c>
      <c r="AV13016" s="4" t="s">
        <v>841</v>
      </c>
      <c r="AW13016" s="4" t="s">
        <v>1259</v>
      </c>
      <c r="AX13016" s="4"/>
      <c r="AY13016" s="4"/>
      <c r="AZ13016" s="4"/>
      <c r="BA13016" s="4"/>
      <c r="BB13016" s="4"/>
      <c r="BC13016" s="4">
        <v>40</v>
      </c>
    </row>
    <row r="13017" spans="45:55" x14ac:dyDescent="0.2">
      <c r="AS13017" s="4" t="s">
        <v>15936</v>
      </c>
      <c r="AT13017" s="4" t="s">
        <v>15936</v>
      </c>
      <c r="AU13017" s="4" t="s">
        <v>460</v>
      </c>
      <c r="AV13017" s="4" t="s">
        <v>841</v>
      </c>
      <c r="AW13017" s="4" t="s">
        <v>1259</v>
      </c>
      <c r="AX13017" s="4"/>
      <c r="AY13017" s="4"/>
      <c r="AZ13017" s="4"/>
      <c r="BA13017" s="4"/>
      <c r="BB13017" s="4"/>
      <c r="BC13017" s="4">
        <v>40</v>
      </c>
    </row>
    <row r="13018" spans="45:55" x14ac:dyDescent="0.2">
      <c r="AS13018" s="4" t="s">
        <v>15937</v>
      </c>
      <c r="AT13018" s="4" t="s">
        <v>15937</v>
      </c>
      <c r="AU13018" s="4" t="s">
        <v>460</v>
      </c>
      <c r="AV13018" s="4" t="s">
        <v>841</v>
      </c>
      <c r="AW13018" s="4" t="s">
        <v>1259</v>
      </c>
      <c r="AX13018" s="4"/>
      <c r="AY13018" s="4"/>
      <c r="AZ13018" s="4"/>
      <c r="BA13018" s="4"/>
      <c r="BB13018" s="4"/>
      <c r="BC13018" s="4">
        <v>40</v>
      </c>
    </row>
    <row r="13019" spans="45:55" x14ac:dyDescent="0.2">
      <c r="AS13019" s="4" t="s">
        <v>15938</v>
      </c>
      <c r="AT13019" s="4" t="s">
        <v>15938</v>
      </c>
      <c r="AU13019" s="4" t="s">
        <v>460</v>
      </c>
      <c r="AV13019" s="4" t="s">
        <v>841</v>
      </c>
      <c r="AW13019" s="4" t="s">
        <v>1259</v>
      </c>
      <c r="AX13019" s="4"/>
      <c r="AY13019" s="4"/>
      <c r="AZ13019" s="4"/>
      <c r="BA13019" s="4"/>
      <c r="BB13019" s="4"/>
      <c r="BC13019" s="4">
        <v>40</v>
      </c>
    </row>
    <row r="13020" spans="45:55" x14ac:dyDescent="0.2">
      <c r="AS13020" s="4" t="s">
        <v>15939</v>
      </c>
      <c r="AT13020" s="4" t="s">
        <v>15939</v>
      </c>
      <c r="AU13020" s="4" t="s">
        <v>460</v>
      </c>
      <c r="AV13020" s="4" t="s">
        <v>841</v>
      </c>
      <c r="AW13020" s="4" t="s">
        <v>1259</v>
      </c>
      <c r="AX13020" s="4"/>
      <c r="AY13020" s="4"/>
      <c r="AZ13020" s="4"/>
      <c r="BA13020" s="4"/>
      <c r="BB13020" s="4"/>
      <c r="BC13020" s="4">
        <v>40</v>
      </c>
    </row>
    <row r="13021" spans="45:55" x14ac:dyDescent="0.2">
      <c r="AS13021" s="4" t="s">
        <v>15940</v>
      </c>
      <c r="AT13021" s="4" t="s">
        <v>15940</v>
      </c>
      <c r="AU13021" s="4" t="s">
        <v>460</v>
      </c>
      <c r="AV13021" s="4" t="s">
        <v>841</v>
      </c>
      <c r="AW13021" s="4" t="s">
        <v>1259</v>
      </c>
      <c r="AX13021" s="4"/>
      <c r="AY13021" s="4"/>
      <c r="AZ13021" s="4"/>
      <c r="BA13021" s="4"/>
      <c r="BB13021" s="4"/>
      <c r="BC13021" s="4">
        <v>40</v>
      </c>
    </row>
    <row r="13022" spans="45:55" x14ac:dyDescent="0.2">
      <c r="AS13022" s="4" t="s">
        <v>15941</v>
      </c>
      <c r="AT13022" s="4" t="s">
        <v>15941</v>
      </c>
      <c r="AU13022" s="4" t="s">
        <v>460</v>
      </c>
      <c r="AV13022" s="4" t="s">
        <v>841</v>
      </c>
      <c r="AW13022" s="4" t="s">
        <v>1259</v>
      </c>
      <c r="AX13022" s="4"/>
      <c r="AY13022" s="4"/>
      <c r="AZ13022" s="4"/>
      <c r="BA13022" s="4"/>
      <c r="BB13022" s="4"/>
      <c r="BC13022" s="4">
        <v>40</v>
      </c>
    </row>
    <row r="13023" spans="45:55" x14ac:dyDescent="0.2">
      <c r="AS13023" s="4" t="s">
        <v>15942</v>
      </c>
      <c r="AT13023" s="4" t="s">
        <v>15942</v>
      </c>
      <c r="AU13023" s="4" t="s">
        <v>460</v>
      </c>
      <c r="AV13023" s="4" t="s">
        <v>841</v>
      </c>
      <c r="AW13023" s="4" t="s">
        <v>1259</v>
      </c>
      <c r="AX13023" s="4"/>
      <c r="AY13023" s="4"/>
      <c r="AZ13023" s="4"/>
      <c r="BA13023" s="4"/>
      <c r="BB13023" s="4"/>
      <c r="BC13023" s="4">
        <v>40</v>
      </c>
    </row>
    <row r="13024" spans="45:55" x14ac:dyDescent="0.2">
      <c r="AS13024" s="4" t="s">
        <v>15943</v>
      </c>
      <c r="AT13024" s="4" t="s">
        <v>15943</v>
      </c>
      <c r="AU13024" s="4" t="s">
        <v>460</v>
      </c>
      <c r="AV13024" s="4" t="s">
        <v>841</v>
      </c>
      <c r="AW13024" s="4" t="s">
        <v>1259</v>
      </c>
      <c r="AX13024" s="4"/>
      <c r="AY13024" s="4"/>
      <c r="AZ13024" s="4"/>
      <c r="BA13024" s="4"/>
      <c r="BB13024" s="4"/>
      <c r="BC13024" s="4">
        <v>40</v>
      </c>
    </row>
    <row r="13025" spans="45:55" x14ac:dyDescent="0.2">
      <c r="AS13025" s="4" t="s">
        <v>15944</v>
      </c>
      <c r="AT13025" s="4" t="s">
        <v>15944</v>
      </c>
      <c r="AU13025" s="4" t="s">
        <v>460</v>
      </c>
      <c r="AV13025" s="4" t="s">
        <v>841</v>
      </c>
      <c r="AW13025" s="4" t="s">
        <v>1259</v>
      </c>
      <c r="AX13025" s="4"/>
      <c r="AY13025" s="4"/>
      <c r="AZ13025" s="4"/>
      <c r="BA13025" s="4"/>
      <c r="BB13025" s="4"/>
      <c r="BC13025" s="4">
        <v>40</v>
      </c>
    </row>
    <row r="13026" spans="45:55" x14ac:dyDescent="0.2">
      <c r="AS13026" s="4" t="s">
        <v>15945</v>
      </c>
      <c r="AT13026" s="4" t="s">
        <v>15945</v>
      </c>
      <c r="AU13026" s="4" t="s">
        <v>460</v>
      </c>
      <c r="AV13026" s="4" t="s">
        <v>841</v>
      </c>
      <c r="AW13026" s="4" t="s">
        <v>1259</v>
      </c>
      <c r="AX13026" s="4"/>
      <c r="AY13026" s="4"/>
      <c r="AZ13026" s="4"/>
      <c r="BA13026" s="4"/>
      <c r="BB13026" s="4"/>
      <c r="BC13026" s="4">
        <v>40</v>
      </c>
    </row>
    <row r="13027" spans="45:55" x14ac:dyDescent="0.2">
      <c r="AS13027" s="4" t="s">
        <v>15946</v>
      </c>
      <c r="AT13027" s="4" t="s">
        <v>15946</v>
      </c>
      <c r="AU13027" s="4" t="s">
        <v>460</v>
      </c>
      <c r="AV13027" s="4" t="s">
        <v>841</v>
      </c>
      <c r="AW13027" s="4" t="s">
        <v>1259</v>
      </c>
      <c r="AX13027" s="4"/>
      <c r="AY13027" s="4"/>
      <c r="AZ13027" s="4"/>
      <c r="BA13027" s="4"/>
      <c r="BB13027" s="4"/>
      <c r="BC13027" s="4">
        <v>40</v>
      </c>
    </row>
    <row r="13028" spans="45:55" x14ac:dyDescent="0.2">
      <c r="AS13028" s="4" t="s">
        <v>15947</v>
      </c>
      <c r="AT13028" s="4" t="s">
        <v>15947</v>
      </c>
      <c r="AU13028" s="4" t="s">
        <v>460</v>
      </c>
      <c r="AV13028" s="4" t="s">
        <v>841</v>
      </c>
      <c r="AW13028" s="4" t="s">
        <v>1259</v>
      </c>
      <c r="AX13028" s="4"/>
      <c r="AY13028" s="4"/>
      <c r="AZ13028" s="4"/>
      <c r="BA13028" s="4"/>
      <c r="BB13028" s="4"/>
      <c r="BC13028" s="4">
        <v>40</v>
      </c>
    </row>
    <row r="13029" spans="45:55" x14ac:dyDescent="0.2">
      <c r="AS13029" s="4" t="s">
        <v>15948</v>
      </c>
      <c r="AT13029" s="4" t="s">
        <v>15948</v>
      </c>
      <c r="AU13029" s="4" t="s">
        <v>460</v>
      </c>
      <c r="AV13029" s="4" t="s">
        <v>841</v>
      </c>
      <c r="AW13029" s="4" t="s">
        <v>1259</v>
      </c>
      <c r="AX13029" s="4"/>
      <c r="AY13029" s="4"/>
      <c r="AZ13029" s="4"/>
      <c r="BA13029" s="4"/>
      <c r="BB13029" s="4"/>
      <c r="BC13029" s="4">
        <v>40</v>
      </c>
    </row>
    <row r="13030" spans="45:55" x14ac:dyDescent="0.2">
      <c r="AS13030" s="4" t="s">
        <v>15949</v>
      </c>
      <c r="AT13030" s="4" t="s">
        <v>15949</v>
      </c>
      <c r="AU13030" s="4" t="s">
        <v>460</v>
      </c>
      <c r="AV13030" s="4" t="s">
        <v>841</v>
      </c>
      <c r="AW13030" s="4" t="s">
        <v>1259</v>
      </c>
      <c r="AX13030" s="4"/>
      <c r="AY13030" s="4"/>
      <c r="AZ13030" s="4"/>
      <c r="BA13030" s="4"/>
      <c r="BB13030" s="4"/>
      <c r="BC13030" s="4">
        <v>40</v>
      </c>
    </row>
    <row r="13031" spans="45:55" x14ac:dyDescent="0.2">
      <c r="AS13031" s="4" t="s">
        <v>15950</v>
      </c>
      <c r="AT13031" s="4" t="s">
        <v>15950</v>
      </c>
      <c r="AU13031" s="4" t="s">
        <v>460</v>
      </c>
      <c r="AV13031" s="4" t="s">
        <v>841</v>
      </c>
      <c r="AW13031" s="4" t="s">
        <v>1259</v>
      </c>
      <c r="AX13031" s="4"/>
      <c r="AY13031" s="4"/>
      <c r="AZ13031" s="4"/>
      <c r="BA13031" s="4"/>
      <c r="BB13031" s="4"/>
      <c r="BC13031" s="4">
        <v>40</v>
      </c>
    </row>
    <row r="13032" spans="45:55" x14ac:dyDescent="0.2">
      <c r="AS13032" s="4" t="s">
        <v>15951</v>
      </c>
      <c r="AT13032" s="4" t="s">
        <v>15951</v>
      </c>
      <c r="AU13032" s="4" t="s">
        <v>460</v>
      </c>
      <c r="AV13032" s="4" t="s">
        <v>841</v>
      </c>
      <c r="AW13032" s="4" t="s">
        <v>1259</v>
      </c>
      <c r="AX13032" s="4"/>
      <c r="AY13032" s="4"/>
      <c r="AZ13032" s="4"/>
      <c r="BA13032" s="4"/>
      <c r="BB13032" s="4"/>
      <c r="BC13032" s="4">
        <v>40</v>
      </c>
    </row>
    <row r="13033" spans="45:55" x14ac:dyDescent="0.2">
      <c r="AS13033" s="4" t="s">
        <v>35251</v>
      </c>
      <c r="AT13033" s="4" t="s">
        <v>35252</v>
      </c>
      <c r="AU13033" s="4" t="s">
        <v>460</v>
      </c>
      <c r="AV13033" s="4" t="s">
        <v>841</v>
      </c>
      <c r="AW13033" s="4" t="s">
        <v>1259</v>
      </c>
      <c r="AX13033" s="4"/>
      <c r="AY13033" s="4"/>
      <c r="AZ13033" s="4"/>
      <c r="BA13033" s="4"/>
      <c r="BB13033" s="4"/>
      <c r="BC13033" s="4">
        <v>40</v>
      </c>
    </row>
    <row r="13034" spans="45:55" x14ac:dyDescent="0.2">
      <c r="AS13034" s="4" t="s">
        <v>35253</v>
      </c>
      <c r="AT13034" s="4" t="s">
        <v>35254</v>
      </c>
      <c r="AU13034" s="4" t="s">
        <v>460</v>
      </c>
      <c r="AV13034" s="4" t="s">
        <v>841</v>
      </c>
      <c r="AW13034" s="4" t="s">
        <v>1259</v>
      </c>
      <c r="AX13034" s="4"/>
      <c r="AY13034" s="4"/>
      <c r="AZ13034" s="4"/>
      <c r="BA13034" s="4"/>
      <c r="BB13034" s="4"/>
      <c r="BC13034" s="4">
        <v>40</v>
      </c>
    </row>
    <row r="13035" spans="45:55" x14ac:dyDescent="0.2">
      <c r="AS13035" s="4" t="s">
        <v>35255</v>
      </c>
      <c r="AT13035" s="4" t="s">
        <v>35256</v>
      </c>
      <c r="AU13035" s="4" t="s">
        <v>460</v>
      </c>
      <c r="AV13035" s="4" t="s">
        <v>841</v>
      </c>
      <c r="AW13035" s="4" t="s">
        <v>1259</v>
      </c>
      <c r="AX13035" s="4"/>
      <c r="AY13035" s="4"/>
      <c r="AZ13035" s="4"/>
      <c r="BA13035" s="4"/>
      <c r="BB13035" s="4"/>
      <c r="BC13035" s="4">
        <v>40</v>
      </c>
    </row>
    <row r="13036" spans="45:55" x14ac:dyDescent="0.2">
      <c r="AS13036" s="4" t="s">
        <v>35257</v>
      </c>
      <c r="AT13036" s="4" t="s">
        <v>35258</v>
      </c>
      <c r="AU13036" s="4" t="s">
        <v>460</v>
      </c>
      <c r="AV13036" s="4" t="s">
        <v>841</v>
      </c>
      <c r="AW13036" s="4" t="s">
        <v>1259</v>
      </c>
      <c r="AX13036" s="4"/>
      <c r="AY13036" s="4"/>
      <c r="AZ13036" s="4"/>
      <c r="BA13036" s="4"/>
      <c r="BB13036" s="4"/>
      <c r="BC13036" s="4">
        <v>40</v>
      </c>
    </row>
    <row r="13037" spans="45:55" x14ac:dyDescent="0.2">
      <c r="AS13037" s="4" t="s">
        <v>38192</v>
      </c>
      <c r="AT13037" s="4" t="s">
        <v>38193</v>
      </c>
      <c r="AU13037" s="4" t="s">
        <v>456</v>
      </c>
      <c r="AV13037" s="4" t="s">
        <v>829</v>
      </c>
      <c r="AW13037" s="4" t="s">
        <v>724</v>
      </c>
      <c r="AX13037" s="4"/>
      <c r="AY13037" s="4"/>
      <c r="AZ13037" s="4"/>
      <c r="BA13037" s="4"/>
      <c r="BB13037" s="4"/>
      <c r="BC13037" s="4">
        <v>40</v>
      </c>
    </row>
    <row r="13038" spans="45:55" x14ac:dyDescent="0.2">
      <c r="AS13038" s="4" t="s">
        <v>36222</v>
      </c>
      <c r="AT13038" s="4" t="s">
        <v>38182</v>
      </c>
      <c r="AU13038" s="4" t="s">
        <v>463</v>
      </c>
      <c r="AV13038" s="4" t="s">
        <v>831</v>
      </c>
      <c r="AW13038" s="4" t="s">
        <v>701</v>
      </c>
      <c r="AX13038" s="4"/>
      <c r="AY13038" s="4"/>
      <c r="AZ13038" s="4"/>
      <c r="BA13038" s="4"/>
      <c r="BB13038" s="4"/>
      <c r="BC13038" s="4">
        <v>40</v>
      </c>
    </row>
    <row r="13039" spans="45:55" x14ac:dyDescent="0.2">
      <c r="AS13039" s="4" t="s">
        <v>939</v>
      </c>
      <c r="AT13039" s="4" t="s">
        <v>10660</v>
      </c>
      <c r="AU13039" s="4" t="s">
        <v>456</v>
      </c>
      <c r="AV13039" s="4" t="s">
        <v>833</v>
      </c>
      <c r="AW13039" s="4" t="s">
        <v>724</v>
      </c>
      <c r="AX13039" s="4"/>
      <c r="AY13039" s="4"/>
      <c r="AZ13039" s="4"/>
      <c r="BA13039" s="4"/>
      <c r="BB13039" s="4"/>
      <c r="BC13039" s="4">
        <v>40</v>
      </c>
    </row>
    <row r="13040" spans="45:55" x14ac:dyDescent="0.2">
      <c r="AS13040" s="4" t="s">
        <v>6241</v>
      </c>
      <c r="AT13040" s="4" t="s">
        <v>6242</v>
      </c>
      <c r="AU13040" s="4" t="s">
        <v>456</v>
      </c>
      <c r="AV13040" s="4" t="s">
        <v>836</v>
      </c>
      <c r="AW13040" s="4" t="s">
        <v>1167</v>
      </c>
      <c r="AX13040" s="4"/>
      <c r="AY13040" s="4"/>
      <c r="AZ13040" s="4"/>
      <c r="BA13040" s="4"/>
      <c r="BB13040" s="4"/>
      <c r="BC13040" s="4">
        <v>40</v>
      </c>
    </row>
    <row r="13041" spans="45:55" x14ac:dyDescent="0.2">
      <c r="AS13041" s="4" t="s">
        <v>6243</v>
      </c>
      <c r="AT13041" s="4" t="s">
        <v>6244</v>
      </c>
      <c r="AU13041" s="4" t="s">
        <v>456</v>
      </c>
      <c r="AV13041" s="4" t="s">
        <v>836</v>
      </c>
      <c r="AW13041" s="4" t="s">
        <v>1167</v>
      </c>
      <c r="AX13041" s="4"/>
      <c r="AY13041" s="4"/>
      <c r="AZ13041" s="4"/>
      <c r="BA13041" s="4"/>
      <c r="BB13041" s="4"/>
      <c r="BC13041" s="4">
        <v>40</v>
      </c>
    </row>
    <row r="13042" spans="45:55" x14ac:dyDescent="0.2">
      <c r="AS13042" s="4" t="s">
        <v>6245</v>
      </c>
      <c r="AT13042" s="4" t="s">
        <v>6246</v>
      </c>
      <c r="AU13042" s="4" t="s">
        <v>456</v>
      </c>
      <c r="AV13042" s="4" t="s">
        <v>836</v>
      </c>
      <c r="AW13042" s="4" t="s">
        <v>1167</v>
      </c>
      <c r="AX13042" s="4"/>
      <c r="AY13042" s="4"/>
      <c r="AZ13042" s="4"/>
      <c r="BA13042" s="4"/>
      <c r="BB13042" s="4"/>
      <c r="BC13042" s="4">
        <v>40</v>
      </c>
    </row>
    <row r="13043" spans="45:55" x14ac:dyDescent="0.2">
      <c r="AS13043" s="4" t="s">
        <v>6247</v>
      </c>
      <c r="AT13043" s="4" t="s">
        <v>6248</v>
      </c>
      <c r="AU13043" s="4" t="s">
        <v>456</v>
      </c>
      <c r="AV13043" s="4" t="s">
        <v>836</v>
      </c>
      <c r="AW13043" s="4" t="s">
        <v>1167</v>
      </c>
      <c r="AX13043" s="4"/>
      <c r="AY13043" s="4"/>
      <c r="AZ13043" s="4"/>
      <c r="BA13043" s="4"/>
      <c r="BB13043" s="4"/>
      <c r="BC13043" s="4">
        <v>40</v>
      </c>
    </row>
    <row r="13044" spans="45:55" x14ac:dyDescent="0.2">
      <c r="AS13044" s="4" t="s">
        <v>6249</v>
      </c>
      <c r="AT13044" s="4" t="s">
        <v>6250</v>
      </c>
      <c r="AU13044" s="4" t="s">
        <v>456</v>
      </c>
      <c r="AV13044" s="4" t="s">
        <v>836</v>
      </c>
      <c r="AW13044" s="4" t="s">
        <v>1167</v>
      </c>
      <c r="AX13044" s="4"/>
      <c r="AY13044" s="4"/>
      <c r="AZ13044" s="4"/>
      <c r="BA13044" s="4"/>
      <c r="BB13044" s="4"/>
      <c r="BC13044" s="4">
        <v>40</v>
      </c>
    </row>
    <row r="13045" spans="45:55" x14ac:dyDescent="0.2">
      <c r="AS13045" s="4" t="s">
        <v>6251</v>
      </c>
      <c r="AT13045" s="4" t="s">
        <v>6252</v>
      </c>
      <c r="AU13045" s="4" t="s">
        <v>456</v>
      </c>
      <c r="AV13045" s="4" t="s">
        <v>836</v>
      </c>
      <c r="AW13045" s="4" t="s">
        <v>1167</v>
      </c>
      <c r="AX13045" s="4"/>
      <c r="AY13045" s="4"/>
      <c r="AZ13045" s="4"/>
      <c r="BA13045" s="4"/>
      <c r="BB13045" s="4"/>
      <c r="BC13045" s="4">
        <v>40</v>
      </c>
    </row>
    <row r="13046" spans="45:55" x14ac:dyDescent="0.2">
      <c r="AS13046" s="4" t="s">
        <v>6253</v>
      </c>
      <c r="AT13046" s="4" t="s">
        <v>6254</v>
      </c>
      <c r="AU13046" s="4" t="s">
        <v>456</v>
      </c>
      <c r="AV13046" s="4" t="s">
        <v>836</v>
      </c>
      <c r="AW13046" s="4" t="s">
        <v>1167</v>
      </c>
      <c r="AX13046" s="4"/>
      <c r="AY13046" s="4"/>
      <c r="AZ13046" s="4"/>
      <c r="BA13046" s="4"/>
      <c r="BB13046" s="4"/>
      <c r="BC13046" s="4">
        <v>40</v>
      </c>
    </row>
    <row r="13047" spans="45:55" x14ac:dyDescent="0.2">
      <c r="AS13047" s="4" t="s">
        <v>6255</v>
      </c>
      <c r="AT13047" s="4" t="s">
        <v>6256</v>
      </c>
      <c r="AU13047" s="4" t="s">
        <v>456</v>
      </c>
      <c r="AV13047" s="4" t="s">
        <v>836</v>
      </c>
      <c r="AW13047" s="4" t="s">
        <v>1167</v>
      </c>
      <c r="AX13047" s="4"/>
      <c r="AY13047" s="4"/>
      <c r="AZ13047" s="4"/>
      <c r="BA13047" s="4"/>
      <c r="BB13047" s="4"/>
      <c r="BC13047" s="4">
        <v>40</v>
      </c>
    </row>
    <row r="13048" spans="45:55" x14ac:dyDescent="0.2">
      <c r="AS13048" s="4" t="s">
        <v>6257</v>
      </c>
      <c r="AT13048" s="4" t="s">
        <v>6258</v>
      </c>
      <c r="AU13048" s="4" t="s">
        <v>456</v>
      </c>
      <c r="AV13048" s="4" t="s">
        <v>836</v>
      </c>
      <c r="AW13048" s="4" t="s">
        <v>1167</v>
      </c>
      <c r="AX13048" s="4"/>
      <c r="AY13048" s="4"/>
      <c r="AZ13048" s="4"/>
      <c r="BA13048" s="4"/>
      <c r="BB13048" s="4"/>
      <c r="BC13048" s="4">
        <v>40</v>
      </c>
    </row>
    <row r="13049" spans="45:55" x14ac:dyDescent="0.2">
      <c r="AS13049" s="4" t="s">
        <v>6259</v>
      </c>
      <c r="AT13049" s="4" t="s">
        <v>6260</v>
      </c>
      <c r="AU13049" s="4" t="s">
        <v>456</v>
      </c>
      <c r="AV13049" s="4" t="s">
        <v>836</v>
      </c>
      <c r="AW13049" s="4" t="s">
        <v>1167</v>
      </c>
      <c r="AX13049" s="4"/>
      <c r="AY13049" s="4"/>
      <c r="AZ13049" s="4"/>
      <c r="BA13049" s="4"/>
      <c r="BB13049" s="4"/>
      <c r="BC13049" s="4">
        <v>40</v>
      </c>
    </row>
    <row r="13050" spans="45:55" x14ac:dyDescent="0.2">
      <c r="AS13050" s="4" t="s">
        <v>6261</v>
      </c>
      <c r="AT13050" s="4" t="s">
        <v>6262</v>
      </c>
      <c r="AU13050" s="4" t="s">
        <v>456</v>
      </c>
      <c r="AV13050" s="4" t="s">
        <v>836</v>
      </c>
      <c r="AW13050" s="4" t="s">
        <v>1167</v>
      </c>
      <c r="AX13050" s="4"/>
      <c r="AY13050" s="4"/>
      <c r="AZ13050" s="4"/>
      <c r="BA13050" s="4"/>
      <c r="BB13050" s="4"/>
      <c r="BC13050" s="4">
        <v>40</v>
      </c>
    </row>
    <row r="13051" spans="45:55" x14ac:dyDescent="0.2">
      <c r="AS13051" s="4" t="s">
        <v>6237</v>
      </c>
      <c r="AT13051" s="4" t="s">
        <v>8054</v>
      </c>
      <c r="AU13051" s="4" t="s">
        <v>463</v>
      </c>
      <c r="AV13051" s="4" t="s">
        <v>837</v>
      </c>
      <c r="AW13051" s="4" t="s">
        <v>701</v>
      </c>
      <c r="AX13051" s="4"/>
      <c r="AY13051" s="4">
        <v>163253</v>
      </c>
      <c r="AZ13051" s="4">
        <v>485868</v>
      </c>
      <c r="BA13051" s="4" t="s">
        <v>30810</v>
      </c>
      <c r="BB13051" s="4" t="s">
        <v>30811</v>
      </c>
      <c r="BC13051" s="4">
        <v>40</v>
      </c>
    </row>
    <row r="13052" spans="45:55" x14ac:dyDescent="0.2">
      <c r="AS13052" s="4" t="s">
        <v>6238</v>
      </c>
      <c r="AT13052" s="4" t="s">
        <v>8055</v>
      </c>
      <c r="AU13052" s="4" t="s">
        <v>456</v>
      </c>
      <c r="AV13052" s="4" t="s">
        <v>837</v>
      </c>
      <c r="AW13052" s="4" t="s">
        <v>939</v>
      </c>
      <c r="AX13052" s="4"/>
      <c r="AY13052" s="4">
        <v>163243</v>
      </c>
      <c r="AZ13052" s="4">
        <v>485888</v>
      </c>
      <c r="BA13052" s="4" t="s">
        <v>30812</v>
      </c>
      <c r="BB13052" s="4" t="s">
        <v>30813</v>
      </c>
      <c r="BC13052" s="4">
        <v>40</v>
      </c>
    </row>
    <row r="13053" spans="45:55" x14ac:dyDescent="0.2">
      <c r="AS13053" s="4" t="s">
        <v>6239</v>
      </c>
      <c r="AT13053" s="4" t="s">
        <v>8056</v>
      </c>
      <c r="AU13053" s="4" t="s">
        <v>463</v>
      </c>
      <c r="AV13053" s="4" t="s">
        <v>837</v>
      </c>
      <c r="AW13053" s="4" t="s">
        <v>701</v>
      </c>
      <c r="AX13053" s="4"/>
      <c r="AY13053" s="4">
        <v>163253</v>
      </c>
      <c r="AZ13053" s="4">
        <v>485888</v>
      </c>
      <c r="BA13053" s="4" t="s">
        <v>30812</v>
      </c>
      <c r="BB13053" s="4" t="s">
        <v>30811</v>
      </c>
      <c r="BC13053" s="4">
        <v>40</v>
      </c>
    </row>
    <row r="13054" spans="45:55" x14ac:dyDescent="0.2">
      <c r="AS13054" s="4" t="s">
        <v>38387</v>
      </c>
      <c r="AT13054" s="4" t="s">
        <v>38440</v>
      </c>
      <c r="AU13054" s="4" t="s">
        <v>463</v>
      </c>
      <c r="AV13054" s="4" t="s">
        <v>8551</v>
      </c>
      <c r="AW13054" s="4" t="s">
        <v>724</v>
      </c>
      <c r="AX13054" s="4"/>
      <c r="AY13054" s="4"/>
      <c r="AZ13054" s="4"/>
      <c r="BA13054" s="4"/>
      <c r="BB13054" s="4"/>
      <c r="BC13054" s="4">
        <v>40</v>
      </c>
    </row>
    <row r="13055" spans="45:55" x14ac:dyDescent="0.2">
      <c r="AS13055" s="4" t="s">
        <v>6240</v>
      </c>
      <c r="AT13055" s="4" t="s">
        <v>8057</v>
      </c>
      <c r="AU13055" s="4" t="s">
        <v>456</v>
      </c>
      <c r="AV13055" s="4" t="s">
        <v>837</v>
      </c>
      <c r="AW13055" s="4" t="s">
        <v>939</v>
      </c>
      <c r="AX13055" s="4"/>
      <c r="AY13055" s="4">
        <v>163242</v>
      </c>
      <c r="AZ13055" s="4">
        <v>485907</v>
      </c>
      <c r="BA13055" s="4" t="s">
        <v>30814</v>
      </c>
      <c r="BB13055" s="4" t="s">
        <v>30815</v>
      </c>
      <c r="BC13055" s="4">
        <v>40</v>
      </c>
    </row>
    <row r="13056" spans="45:55" x14ac:dyDescent="0.2">
      <c r="AS13056" s="4" t="s">
        <v>7256</v>
      </c>
      <c r="AT13056" s="4" t="s">
        <v>7257</v>
      </c>
      <c r="AU13056" s="4" t="s">
        <v>456</v>
      </c>
      <c r="AV13056" s="4" t="s">
        <v>839</v>
      </c>
      <c r="AW13056" s="4" t="s">
        <v>1167</v>
      </c>
      <c r="AX13056" s="4"/>
      <c r="AY13056" s="4"/>
      <c r="AZ13056" s="4"/>
      <c r="BA13056" s="4"/>
      <c r="BB13056" s="4"/>
      <c r="BC13056" s="4">
        <v>40</v>
      </c>
    </row>
    <row r="13057" spans="45:55" x14ac:dyDescent="0.2">
      <c r="AS13057" s="4" t="s">
        <v>7258</v>
      </c>
      <c r="AT13057" s="4" t="s">
        <v>7259</v>
      </c>
      <c r="AU13057" s="4" t="s">
        <v>456</v>
      </c>
      <c r="AV13057" s="4" t="s">
        <v>839</v>
      </c>
      <c r="AW13057" s="4" t="s">
        <v>1167</v>
      </c>
      <c r="AX13057" s="4"/>
      <c r="AY13057" s="4"/>
      <c r="AZ13057" s="4"/>
      <c r="BA13057" s="4"/>
      <c r="BB13057" s="4"/>
      <c r="BC13057" s="4">
        <v>40</v>
      </c>
    </row>
    <row r="13058" spans="45:55" x14ac:dyDescent="0.2">
      <c r="AS13058" s="4" t="s">
        <v>6235</v>
      </c>
      <c r="AT13058" s="4" t="s">
        <v>6236</v>
      </c>
      <c r="AU13058" s="4" t="s">
        <v>456</v>
      </c>
      <c r="AV13058" s="4" t="s">
        <v>839</v>
      </c>
      <c r="AW13058" s="4" t="s">
        <v>1167</v>
      </c>
      <c r="AX13058" s="4"/>
      <c r="AY13058" s="4"/>
      <c r="AZ13058" s="4"/>
      <c r="BA13058" s="4"/>
      <c r="BB13058" s="4"/>
      <c r="BC13058" s="4">
        <v>40</v>
      </c>
    </row>
    <row r="13059" spans="45:55" x14ac:dyDescent="0.2">
      <c r="AS13059" s="4" t="s">
        <v>10661</v>
      </c>
      <c r="AT13059" s="4" t="s">
        <v>10662</v>
      </c>
      <c r="AU13059" s="4" t="s">
        <v>456</v>
      </c>
      <c r="AV13059" s="4" t="s">
        <v>839</v>
      </c>
      <c r="AW13059" s="4" t="s">
        <v>1167</v>
      </c>
      <c r="AX13059" s="4"/>
      <c r="AY13059" s="4"/>
      <c r="AZ13059" s="4"/>
      <c r="BA13059" s="4"/>
      <c r="BB13059" s="4"/>
      <c r="BC13059" s="4">
        <v>40</v>
      </c>
    </row>
    <row r="13060" spans="45:55" x14ac:dyDescent="0.2">
      <c r="AS13060" s="4" t="s">
        <v>10663</v>
      </c>
      <c r="AT13060" s="4" t="s">
        <v>10664</v>
      </c>
      <c r="AU13060" s="4" t="s">
        <v>456</v>
      </c>
      <c r="AV13060" s="4" t="s">
        <v>839</v>
      </c>
      <c r="AW13060" s="4" t="s">
        <v>1167</v>
      </c>
      <c r="AX13060" s="4"/>
      <c r="AY13060" s="4"/>
      <c r="AZ13060" s="4"/>
      <c r="BA13060" s="4"/>
      <c r="BB13060" s="4"/>
      <c r="BC13060" s="4">
        <v>40</v>
      </c>
    </row>
    <row r="13061" spans="45:55" x14ac:dyDescent="0.2">
      <c r="AS13061" s="4" t="s">
        <v>10665</v>
      </c>
      <c r="AT13061" s="4" t="s">
        <v>10666</v>
      </c>
      <c r="AU13061" s="4" t="s">
        <v>456</v>
      </c>
      <c r="AV13061" s="4" t="s">
        <v>839</v>
      </c>
      <c r="AW13061" s="4" t="s">
        <v>1167</v>
      </c>
      <c r="AX13061" s="4"/>
      <c r="AY13061" s="4"/>
      <c r="AZ13061" s="4"/>
      <c r="BA13061" s="4"/>
      <c r="BB13061" s="4"/>
      <c r="BC13061" s="4">
        <v>40</v>
      </c>
    </row>
    <row r="13062" spans="45:55" x14ac:dyDescent="0.2">
      <c r="AS13062" s="4" t="s">
        <v>6263</v>
      </c>
      <c r="AT13062" s="4" t="s">
        <v>6713</v>
      </c>
      <c r="AU13062" s="4" t="s">
        <v>456</v>
      </c>
      <c r="AV13062" s="4" t="s">
        <v>831</v>
      </c>
      <c r="AW13062" s="4" t="s">
        <v>701</v>
      </c>
      <c r="AX13062" s="4"/>
      <c r="AY13062" s="4"/>
      <c r="AZ13062" s="4"/>
      <c r="BA13062" s="4"/>
      <c r="BB13062" s="4"/>
      <c r="BC13062" s="4">
        <v>40</v>
      </c>
    </row>
    <row r="13063" spans="45:55" x14ac:dyDescent="0.2">
      <c r="AS13063" s="4" t="s">
        <v>10667</v>
      </c>
      <c r="AT13063" s="4" t="s">
        <v>10668</v>
      </c>
      <c r="AU13063" s="4" t="s">
        <v>456</v>
      </c>
      <c r="AV13063" s="4" t="s">
        <v>825</v>
      </c>
      <c r="AW13063" s="4" t="s">
        <v>701</v>
      </c>
      <c r="AX13063" s="4"/>
      <c r="AY13063" s="4"/>
      <c r="AZ13063" s="4"/>
      <c r="BA13063" s="4"/>
      <c r="BB13063" s="4"/>
      <c r="BC13063" s="4">
        <v>40</v>
      </c>
    </row>
    <row r="13064" spans="45:55" x14ac:dyDescent="0.2">
      <c r="AS13064" s="4" t="s">
        <v>6264</v>
      </c>
      <c r="AT13064" s="4" t="s">
        <v>6265</v>
      </c>
      <c r="AU13064" s="4" t="s">
        <v>456</v>
      </c>
      <c r="AV13064" s="4" t="s">
        <v>825</v>
      </c>
      <c r="AW13064" s="4" t="s">
        <v>701</v>
      </c>
      <c r="AX13064" s="4"/>
      <c r="AY13064" s="4"/>
      <c r="AZ13064" s="4"/>
      <c r="BA13064" s="4"/>
      <c r="BB13064" s="4"/>
      <c r="BC13064" s="4">
        <v>40</v>
      </c>
    </row>
    <row r="13065" spans="45:55" x14ac:dyDescent="0.2">
      <c r="AS13065" s="4" t="s">
        <v>36789</v>
      </c>
      <c r="AT13065" s="4" t="s">
        <v>1661</v>
      </c>
      <c r="AU13065" s="4" t="s">
        <v>456</v>
      </c>
      <c r="AV13065" s="4" t="s">
        <v>831</v>
      </c>
      <c r="AW13065" s="4" t="s">
        <v>701</v>
      </c>
      <c r="AX13065" s="4"/>
      <c r="AY13065" s="4"/>
      <c r="AZ13065" s="4"/>
      <c r="BA13065" s="4"/>
      <c r="BB13065" s="4"/>
      <c r="BC13065" s="4">
        <v>40</v>
      </c>
    </row>
    <row r="13066" spans="45:55" x14ac:dyDescent="0.2">
      <c r="AS13066" s="4" t="s">
        <v>10669</v>
      </c>
      <c r="AT13066" s="4" t="s">
        <v>10670</v>
      </c>
      <c r="AU13066" s="4" t="s">
        <v>456</v>
      </c>
      <c r="AV13066" s="4" t="s">
        <v>838</v>
      </c>
      <c r="AW13066" s="4" t="s">
        <v>701</v>
      </c>
      <c r="AX13066" s="4"/>
      <c r="AY13066" s="4"/>
      <c r="AZ13066" s="4"/>
      <c r="BA13066" s="4"/>
      <c r="BB13066" s="4"/>
      <c r="BC13066" s="4">
        <v>40</v>
      </c>
    </row>
    <row r="13067" spans="45:55" x14ac:dyDescent="0.2">
      <c r="AS13067" s="4" t="s">
        <v>7587</v>
      </c>
      <c r="AT13067" s="4" t="s">
        <v>7588</v>
      </c>
      <c r="AU13067" s="4" t="s">
        <v>456</v>
      </c>
      <c r="AV13067" s="4" t="s">
        <v>838</v>
      </c>
      <c r="AW13067" s="4" t="s">
        <v>701</v>
      </c>
      <c r="AX13067" s="4"/>
      <c r="AY13067" s="4"/>
      <c r="AZ13067" s="4"/>
      <c r="BA13067" s="4"/>
      <c r="BB13067" s="4"/>
      <c r="BC13067" s="4">
        <v>40</v>
      </c>
    </row>
    <row r="13068" spans="45:55" x14ac:dyDescent="0.2">
      <c r="AS13068" s="4" t="s">
        <v>10671</v>
      </c>
      <c r="AT13068" s="4" t="s">
        <v>10672</v>
      </c>
      <c r="AU13068" s="4" t="s">
        <v>456</v>
      </c>
      <c r="AV13068" s="4" t="s">
        <v>838</v>
      </c>
      <c r="AW13068" s="4" t="s">
        <v>701</v>
      </c>
      <c r="AX13068" s="4"/>
      <c r="AY13068" s="4"/>
      <c r="AZ13068" s="4"/>
      <c r="BA13068" s="4"/>
      <c r="BB13068" s="4"/>
      <c r="BC13068" s="4">
        <v>40</v>
      </c>
    </row>
    <row r="13069" spans="45:55" x14ac:dyDescent="0.2">
      <c r="AS13069" s="4" t="s">
        <v>7589</v>
      </c>
      <c r="AT13069" s="4" t="s">
        <v>7590</v>
      </c>
      <c r="AU13069" s="4" t="s">
        <v>456</v>
      </c>
      <c r="AV13069" s="4" t="s">
        <v>838</v>
      </c>
      <c r="AW13069" s="4" t="s">
        <v>701</v>
      </c>
      <c r="AX13069" s="4"/>
      <c r="AY13069" s="4"/>
      <c r="AZ13069" s="4"/>
      <c r="BA13069" s="4"/>
      <c r="BB13069" s="4"/>
      <c r="BC13069" s="4">
        <v>40</v>
      </c>
    </row>
    <row r="13070" spans="45:55" x14ac:dyDescent="0.2">
      <c r="AS13070" s="4" t="s">
        <v>7591</v>
      </c>
      <c r="AT13070" s="4" t="s">
        <v>10673</v>
      </c>
      <c r="AU13070" s="4" t="s">
        <v>456</v>
      </c>
      <c r="AV13070" s="4" t="s">
        <v>838</v>
      </c>
      <c r="AW13070" s="4" t="s">
        <v>701</v>
      </c>
      <c r="AX13070" s="4"/>
      <c r="AY13070" s="4"/>
      <c r="AZ13070" s="4"/>
      <c r="BA13070" s="4"/>
      <c r="BB13070" s="4"/>
      <c r="BC13070" s="4">
        <v>40</v>
      </c>
    </row>
    <row r="13071" spans="45:55" x14ac:dyDescent="0.2">
      <c r="AS13071" s="4" t="s">
        <v>7592</v>
      </c>
      <c r="AT13071" s="4" t="s">
        <v>7593</v>
      </c>
      <c r="AU13071" s="4" t="s">
        <v>456</v>
      </c>
      <c r="AV13071" s="4" t="s">
        <v>838</v>
      </c>
      <c r="AW13071" s="4" t="s">
        <v>701</v>
      </c>
      <c r="AX13071" s="4"/>
      <c r="AY13071" s="4"/>
      <c r="AZ13071" s="4"/>
      <c r="BA13071" s="4"/>
      <c r="BB13071" s="4"/>
      <c r="BC13071" s="4">
        <v>40</v>
      </c>
    </row>
    <row r="13072" spans="45:55" x14ac:dyDescent="0.2">
      <c r="AS13072" s="4" t="s">
        <v>10674</v>
      </c>
      <c r="AT13072" s="4" t="s">
        <v>10675</v>
      </c>
      <c r="AU13072" s="4" t="s">
        <v>456</v>
      </c>
      <c r="AV13072" s="4" t="s">
        <v>838</v>
      </c>
      <c r="AW13072" s="4" t="s">
        <v>701</v>
      </c>
      <c r="AX13072" s="4"/>
      <c r="AY13072" s="4"/>
      <c r="AZ13072" s="4"/>
      <c r="BA13072" s="4"/>
      <c r="BB13072" s="4"/>
      <c r="BC13072" s="4">
        <v>40</v>
      </c>
    </row>
    <row r="13073" spans="45:55" x14ac:dyDescent="0.2">
      <c r="AS13073" s="4" t="s">
        <v>10676</v>
      </c>
      <c r="AT13073" s="4" t="s">
        <v>10677</v>
      </c>
      <c r="AU13073" s="4" t="s">
        <v>456</v>
      </c>
      <c r="AV13073" s="4" t="s">
        <v>838</v>
      </c>
      <c r="AW13073" s="4" t="s">
        <v>701</v>
      </c>
      <c r="AX13073" s="4"/>
      <c r="AY13073" s="4"/>
      <c r="AZ13073" s="4"/>
      <c r="BA13073" s="4"/>
      <c r="BB13073" s="4"/>
      <c r="BC13073" s="4">
        <v>40</v>
      </c>
    </row>
    <row r="13074" spans="45:55" x14ac:dyDescent="0.2">
      <c r="AS13074" s="4" t="s">
        <v>10678</v>
      </c>
      <c r="AT13074" s="4" t="s">
        <v>10679</v>
      </c>
      <c r="AU13074" s="4" t="s">
        <v>456</v>
      </c>
      <c r="AV13074" s="4" t="s">
        <v>838</v>
      </c>
      <c r="AW13074" s="4" t="s">
        <v>701</v>
      </c>
      <c r="AX13074" s="4"/>
      <c r="AY13074" s="4"/>
      <c r="AZ13074" s="4"/>
      <c r="BA13074" s="4"/>
      <c r="BB13074" s="4"/>
      <c r="BC13074" s="4">
        <v>40</v>
      </c>
    </row>
    <row r="13075" spans="45:55" x14ac:dyDescent="0.2">
      <c r="AS13075" s="4" t="s">
        <v>10680</v>
      </c>
      <c r="AT13075" s="4" t="s">
        <v>10681</v>
      </c>
      <c r="AU13075" s="4" t="s">
        <v>456</v>
      </c>
      <c r="AV13075" s="4" t="s">
        <v>838</v>
      </c>
      <c r="AW13075" s="4" t="s">
        <v>701</v>
      </c>
      <c r="AX13075" s="4"/>
      <c r="AY13075" s="4"/>
      <c r="AZ13075" s="4"/>
      <c r="BA13075" s="4"/>
      <c r="BB13075" s="4"/>
      <c r="BC13075" s="4">
        <v>40</v>
      </c>
    </row>
    <row r="13076" spans="45:55" x14ac:dyDescent="0.2">
      <c r="AS13076" s="4" t="s">
        <v>10682</v>
      </c>
      <c r="AT13076" s="4" t="s">
        <v>10683</v>
      </c>
      <c r="AU13076" s="4" t="s">
        <v>456</v>
      </c>
      <c r="AV13076" s="4" t="s">
        <v>838</v>
      </c>
      <c r="AW13076" s="4" t="s">
        <v>701</v>
      </c>
      <c r="AX13076" s="4"/>
      <c r="AY13076" s="4"/>
      <c r="AZ13076" s="4"/>
      <c r="BA13076" s="4"/>
      <c r="BB13076" s="4"/>
      <c r="BC13076" s="4">
        <v>40</v>
      </c>
    </row>
    <row r="13077" spans="45:55" x14ac:dyDescent="0.2">
      <c r="AS13077" s="4" t="s">
        <v>10684</v>
      </c>
      <c r="AT13077" s="4" t="s">
        <v>10685</v>
      </c>
      <c r="AU13077" s="4" t="s">
        <v>456</v>
      </c>
      <c r="AV13077" s="4" t="s">
        <v>838</v>
      </c>
      <c r="AW13077" s="4" t="s">
        <v>701</v>
      </c>
      <c r="AX13077" s="4"/>
      <c r="AY13077" s="4"/>
      <c r="AZ13077" s="4"/>
      <c r="BA13077" s="4"/>
      <c r="BB13077" s="4"/>
      <c r="BC13077" s="4">
        <v>40</v>
      </c>
    </row>
    <row r="13078" spans="45:55" x14ac:dyDescent="0.2">
      <c r="AS13078" s="4" t="s">
        <v>10686</v>
      </c>
      <c r="AT13078" s="4" t="s">
        <v>10687</v>
      </c>
      <c r="AU13078" s="4" t="s">
        <v>456</v>
      </c>
      <c r="AV13078" s="4" t="s">
        <v>838</v>
      </c>
      <c r="AW13078" s="4" t="s">
        <v>701</v>
      </c>
      <c r="AX13078" s="4"/>
      <c r="AY13078" s="4"/>
      <c r="AZ13078" s="4"/>
      <c r="BA13078" s="4"/>
      <c r="BB13078" s="4"/>
      <c r="BC13078" s="4">
        <v>40</v>
      </c>
    </row>
    <row r="13079" spans="45:55" x14ac:dyDescent="0.2">
      <c r="AS13079" s="4" t="s">
        <v>10688</v>
      </c>
      <c r="AT13079" s="4" t="s">
        <v>10689</v>
      </c>
      <c r="AU13079" s="4" t="s">
        <v>456</v>
      </c>
      <c r="AV13079" s="4" t="s">
        <v>838</v>
      </c>
      <c r="AW13079" s="4" t="s">
        <v>701</v>
      </c>
      <c r="AX13079" s="4"/>
      <c r="AY13079" s="4"/>
      <c r="AZ13079" s="4"/>
      <c r="BA13079" s="4"/>
      <c r="BB13079" s="4"/>
      <c r="BC13079" s="4">
        <v>40</v>
      </c>
    </row>
    <row r="13080" spans="45:55" x14ac:dyDescent="0.2">
      <c r="AS13080" s="4" t="s">
        <v>10690</v>
      </c>
      <c r="AT13080" s="4" t="s">
        <v>10691</v>
      </c>
      <c r="AU13080" s="4" t="s">
        <v>456</v>
      </c>
      <c r="AV13080" s="4" t="s">
        <v>838</v>
      </c>
      <c r="AW13080" s="4" t="s">
        <v>701</v>
      </c>
      <c r="AX13080" s="4"/>
      <c r="AY13080" s="4"/>
      <c r="AZ13080" s="4"/>
      <c r="BA13080" s="4"/>
      <c r="BB13080" s="4"/>
      <c r="BC13080" s="4">
        <v>40</v>
      </c>
    </row>
    <row r="13081" spans="45:55" x14ac:dyDescent="0.2">
      <c r="AS13081" s="4" t="s">
        <v>10692</v>
      </c>
      <c r="AT13081" s="4" t="s">
        <v>10693</v>
      </c>
      <c r="AU13081" s="4" t="s">
        <v>456</v>
      </c>
      <c r="AV13081" s="4" t="s">
        <v>838</v>
      </c>
      <c r="AW13081" s="4" t="s">
        <v>701</v>
      </c>
      <c r="AX13081" s="4"/>
      <c r="AY13081" s="4"/>
      <c r="AZ13081" s="4"/>
      <c r="BA13081" s="4"/>
      <c r="BB13081" s="4"/>
      <c r="BC13081" s="4">
        <v>40</v>
      </c>
    </row>
    <row r="13082" spans="45:55" x14ac:dyDescent="0.2">
      <c r="AS13082" s="4" t="s">
        <v>10694</v>
      </c>
      <c r="AT13082" s="4" t="s">
        <v>10695</v>
      </c>
      <c r="AU13082" s="4" t="s">
        <v>456</v>
      </c>
      <c r="AV13082" s="4" t="s">
        <v>838</v>
      </c>
      <c r="AW13082" s="4" t="s">
        <v>701</v>
      </c>
      <c r="AX13082" s="4"/>
      <c r="AY13082" s="4"/>
      <c r="AZ13082" s="4"/>
      <c r="BA13082" s="4"/>
      <c r="BB13082" s="4"/>
      <c r="BC13082" s="4">
        <v>40</v>
      </c>
    </row>
    <row r="13083" spans="45:55" x14ac:dyDescent="0.2">
      <c r="AS13083" s="4" t="s">
        <v>10696</v>
      </c>
      <c r="AT13083" s="4" t="s">
        <v>10697</v>
      </c>
      <c r="AU13083" s="4" t="s">
        <v>456</v>
      </c>
      <c r="AV13083" s="4" t="s">
        <v>838</v>
      </c>
      <c r="AW13083" s="4" t="s">
        <v>701</v>
      </c>
      <c r="AX13083" s="4"/>
      <c r="AY13083" s="4"/>
      <c r="AZ13083" s="4"/>
      <c r="BA13083" s="4"/>
      <c r="BB13083" s="4"/>
      <c r="BC13083" s="4">
        <v>40</v>
      </c>
    </row>
    <row r="13084" spans="45:55" x14ac:dyDescent="0.2">
      <c r="AS13084" s="4" t="s">
        <v>10698</v>
      </c>
      <c r="AT13084" s="4" t="s">
        <v>10699</v>
      </c>
      <c r="AU13084" s="4" t="s">
        <v>456</v>
      </c>
      <c r="AV13084" s="4" t="s">
        <v>838</v>
      </c>
      <c r="AW13084" s="4" t="s">
        <v>701</v>
      </c>
      <c r="AX13084" s="4"/>
      <c r="AY13084" s="4"/>
      <c r="AZ13084" s="4"/>
      <c r="BA13084" s="4"/>
      <c r="BB13084" s="4"/>
      <c r="BC13084" s="4">
        <v>40</v>
      </c>
    </row>
    <row r="13085" spans="45:55" x14ac:dyDescent="0.2">
      <c r="AS13085" s="4" t="s">
        <v>10700</v>
      </c>
      <c r="AT13085" s="4" t="s">
        <v>10701</v>
      </c>
      <c r="AU13085" s="4" t="s">
        <v>456</v>
      </c>
      <c r="AV13085" s="4" t="s">
        <v>838</v>
      </c>
      <c r="AW13085" s="4" t="s">
        <v>701</v>
      </c>
      <c r="AX13085" s="4"/>
      <c r="AY13085" s="4"/>
      <c r="AZ13085" s="4"/>
      <c r="BA13085" s="4"/>
      <c r="BB13085" s="4"/>
      <c r="BC13085" s="4">
        <v>40</v>
      </c>
    </row>
    <row r="13086" spans="45:55" x14ac:dyDescent="0.2">
      <c r="AS13086" s="4" t="s">
        <v>10702</v>
      </c>
      <c r="AT13086" s="4" t="s">
        <v>10703</v>
      </c>
      <c r="AU13086" s="4" t="s">
        <v>456</v>
      </c>
      <c r="AV13086" s="4" t="s">
        <v>838</v>
      </c>
      <c r="AW13086" s="4" t="s">
        <v>701</v>
      </c>
      <c r="AX13086" s="4"/>
      <c r="AY13086" s="4"/>
      <c r="AZ13086" s="4"/>
      <c r="BA13086" s="4"/>
      <c r="BB13086" s="4"/>
      <c r="BC13086" s="4">
        <v>40</v>
      </c>
    </row>
    <row r="13087" spans="45:55" x14ac:dyDescent="0.2">
      <c r="AS13087" s="4" t="s">
        <v>10704</v>
      </c>
      <c r="AT13087" s="4" t="s">
        <v>10705</v>
      </c>
      <c r="AU13087" s="4" t="s">
        <v>456</v>
      </c>
      <c r="AV13087" s="4" t="s">
        <v>838</v>
      </c>
      <c r="AW13087" s="4" t="s">
        <v>701</v>
      </c>
      <c r="AX13087" s="4"/>
      <c r="AY13087" s="4"/>
      <c r="AZ13087" s="4"/>
      <c r="BA13087" s="4"/>
      <c r="BB13087" s="4"/>
      <c r="BC13087" s="4">
        <v>40</v>
      </c>
    </row>
    <row r="13088" spans="45:55" x14ac:dyDescent="0.2">
      <c r="AS13088" s="4" t="s">
        <v>10706</v>
      </c>
      <c r="AT13088" s="4" t="s">
        <v>10707</v>
      </c>
      <c r="AU13088" s="4" t="s">
        <v>456</v>
      </c>
      <c r="AV13088" s="4" t="s">
        <v>838</v>
      </c>
      <c r="AW13088" s="4" t="s">
        <v>701</v>
      </c>
      <c r="AX13088" s="4"/>
      <c r="AY13088" s="4"/>
      <c r="AZ13088" s="4"/>
      <c r="BA13088" s="4"/>
      <c r="BB13088" s="4"/>
      <c r="BC13088" s="4">
        <v>40</v>
      </c>
    </row>
    <row r="13089" spans="45:55" x14ac:dyDescent="0.2">
      <c r="AS13089" s="4" t="s">
        <v>10708</v>
      </c>
      <c r="AT13089" s="4" t="s">
        <v>10709</v>
      </c>
      <c r="AU13089" s="4" t="s">
        <v>456</v>
      </c>
      <c r="AV13089" s="4" t="s">
        <v>838</v>
      </c>
      <c r="AW13089" s="4" t="s">
        <v>701</v>
      </c>
      <c r="AX13089" s="4"/>
      <c r="AY13089" s="4"/>
      <c r="AZ13089" s="4"/>
      <c r="BA13089" s="4"/>
      <c r="BB13089" s="4"/>
      <c r="BC13089" s="4">
        <v>40</v>
      </c>
    </row>
    <row r="13090" spans="45:55" x14ac:dyDescent="0.2">
      <c r="AS13090" s="4" t="s">
        <v>7594</v>
      </c>
      <c r="AT13090" s="4" t="s">
        <v>7595</v>
      </c>
      <c r="AU13090" s="4" t="s">
        <v>456</v>
      </c>
      <c r="AV13090" s="4" t="s">
        <v>838</v>
      </c>
      <c r="AW13090" s="4" t="s">
        <v>701</v>
      </c>
      <c r="AX13090" s="4"/>
      <c r="AY13090" s="4"/>
      <c r="AZ13090" s="4"/>
      <c r="BA13090" s="4"/>
      <c r="BB13090" s="4"/>
      <c r="BC13090" s="4">
        <v>40</v>
      </c>
    </row>
    <row r="13091" spans="45:55" x14ac:dyDescent="0.2">
      <c r="AS13091" s="4" t="s">
        <v>10710</v>
      </c>
      <c r="AT13091" s="4" t="s">
        <v>10711</v>
      </c>
      <c r="AU13091" s="4" t="s">
        <v>456</v>
      </c>
      <c r="AV13091" s="4" t="s">
        <v>838</v>
      </c>
      <c r="AW13091" s="4" t="s">
        <v>701</v>
      </c>
      <c r="AX13091" s="4"/>
      <c r="AY13091" s="4"/>
      <c r="AZ13091" s="4"/>
      <c r="BA13091" s="4"/>
      <c r="BB13091" s="4"/>
      <c r="BC13091" s="4">
        <v>40</v>
      </c>
    </row>
    <row r="13092" spans="45:55" x14ac:dyDescent="0.2">
      <c r="AS13092" s="4" t="s">
        <v>10712</v>
      </c>
      <c r="AT13092" s="4" t="s">
        <v>10713</v>
      </c>
      <c r="AU13092" s="4" t="s">
        <v>456</v>
      </c>
      <c r="AV13092" s="4" t="s">
        <v>838</v>
      </c>
      <c r="AW13092" s="4" t="s">
        <v>701</v>
      </c>
      <c r="AX13092" s="4"/>
      <c r="AY13092" s="4"/>
      <c r="AZ13092" s="4"/>
      <c r="BA13092" s="4"/>
      <c r="BB13092" s="4"/>
      <c r="BC13092" s="4">
        <v>40</v>
      </c>
    </row>
    <row r="13093" spans="45:55" x14ac:dyDescent="0.2">
      <c r="AS13093" s="4" t="s">
        <v>10714</v>
      </c>
      <c r="AT13093" s="4" t="s">
        <v>10715</v>
      </c>
      <c r="AU13093" s="4" t="s">
        <v>456</v>
      </c>
      <c r="AV13093" s="4" t="s">
        <v>838</v>
      </c>
      <c r="AW13093" s="4" t="s">
        <v>701</v>
      </c>
      <c r="AX13093" s="4"/>
      <c r="AY13093" s="4"/>
      <c r="AZ13093" s="4"/>
      <c r="BA13093" s="4"/>
      <c r="BB13093" s="4"/>
      <c r="BC13093" s="4">
        <v>40</v>
      </c>
    </row>
    <row r="13094" spans="45:55" x14ac:dyDescent="0.2">
      <c r="AS13094" s="4" t="s">
        <v>10716</v>
      </c>
      <c r="AT13094" s="4" t="s">
        <v>10717</v>
      </c>
      <c r="AU13094" s="4" t="s">
        <v>456</v>
      </c>
      <c r="AV13094" s="4" t="s">
        <v>838</v>
      </c>
      <c r="AW13094" s="4" t="s">
        <v>701</v>
      </c>
      <c r="AX13094" s="4"/>
      <c r="AY13094" s="4"/>
      <c r="AZ13094" s="4"/>
      <c r="BA13094" s="4"/>
      <c r="BB13094" s="4"/>
      <c r="BC13094" s="4">
        <v>40</v>
      </c>
    </row>
    <row r="13095" spans="45:55" x14ac:dyDescent="0.2">
      <c r="AS13095" s="4" t="s">
        <v>10718</v>
      </c>
      <c r="AT13095" s="4" t="s">
        <v>10719</v>
      </c>
      <c r="AU13095" s="4" t="s">
        <v>456</v>
      </c>
      <c r="AV13095" s="4" t="s">
        <v>838</v>
      </c>
      <c r="AW13095" s="4" t="s">
        <v>701</v>
      </c>
      <c r="AX13095" s="4"/>
      <c r="AY13095" s="4"/>
      <c r="AZ13095" s="4"/>
      <c r="BA13095" s="4"/>
      <c r="BB13095" s="4"/>
      <c r="BC13095" s="4">
        <v>40</v>
      </c>
    </row>
    <row r="13096" spans="45:55" x14ac:dyDescent="0.2">
      <c r="AS13096" s="4" t="s">
        <v>10720</v>
      </c>
      <c r="AT13096" s="4" t="s">
        <v>10721</v>
      </c>
      <c r="AU13096" s="4" t="s">
        <v>456</v>
      </c>
      <c r="AV13096" s="4" t="s">
        <v>838</v>
      </c>
      <c r="AW13096" s="4" t="s">
        <v>701</v>
      </c>
      <c r="AX13096" s="4"/>
      <c r="AY13096" s="4"/>
      <c r="AZ13096" s="4"/>
      <c r="BA13096" s="4"/>
      <c r="BB13096" s="4"/>
      <c r="BC13096" s="4">
        <v>40</v>
      </c>
    </row>
    <row r="13097" spans="45:55" x14ac:dyDescent="0.2">
      <c r="AS13097" s="4" t="s">
        <v>10722</v>
      </c>
      <c r="AT13097" s="4" t="s">
        <v>10723</v>
      </c>
      <c r="AU13097" s="4" t="s">
        <v>456</v>
      </c>
      <c r="AV13097" s="4" t="s">
        <v>838</v>
      </c>
      <c r="AW13097" s="4" t="s">
        <v>701</v>
      </c>
      <c r="AX13097" s="4"/>
      <c r="AY13097" s="4"/>
      <c r="AZ13097" s="4"/>
      <c r="BA13097" s="4"/>
      <c r="BB13097" s="4"/>
      <c r="BC13097" s="4">
        <v>40</v>
      </c>
    </row>
    <row r="13098" spans="45:55" x14ac:dyDescent="0.2">
      <c r="AS13098" s="4" t="s">
        <v>10724</v>
      </c>
      <c r="AT13098" s="4" t="s">
        <v>10725</v>
      </c>
      <c r="AU13098" s="4" t="s">
        <v>456</v>
      </c>
      <c r="AV13098" s="4" t="s">
        <v>838</v>
      </c>
      <c r="AW13098" s="4" t="s">
        <v>701</v>
      </c>
      <c r="AX13098" s="4"/>
      <c r="AY13098" s="4"/>
      <c r="AZ13098" s="4"/>
      <c r="BA13098" s="4"/>
      <c r="BB13098" s="4"/>
      <c r="BC13098" s="4">
        <v>40</v>
      </c>
    </row>
    <row r="13099" spans="45:55" x14ac:dyDescent="0.2">
      <c r="AS13099" s="4" t="s">
        <v>10726</v>
      </c>
      <c r="AT13099" s="4" t="s">
        <v>10727</v>
      </c>
      <c r="AU13099" s="4" t="s">
        <v>456</v>
      </c>
      <c r="AV13099" s="4" t="s">
        <v>838</v>
      </c>
      <c r="AW13099" s="4" t="s">
        <v>701</v>
      </c>
      <c r="AX13099" s="4"/>
      <c r="AY13099" s="4"/>
      <c r="AZ13099" s="4"/>
      <c r="BA13099" s="4"/>
      <c r="BB13099" s="4"/>
      <c r="BC13099" s="4">
        <v>40</v>
      </c>
    </row>
    <row r="13100" spans="45:55" x14ac:dyDescent="0.2">
      <c r="AS13100" s="4" t="s">
        <v>10728</v>
      </c>
      <c r="AT13100" s="4" t="s">
        <v>10729</v>
      </c>
      <c r="AU13100" s="4" t="s">
        <v>456</v>
      </c>
      <c r="AV13100" s="4" t="s">
        <v>838</v>
      </c>
      <c r="AW13100" s="4" t="s">
        <v>701</v>
      </c>
      <c r="AX13100" s="4"/>
      <c r="AY13100" s="4"/>
      <c r="AZ13100" s="4"/>
      <c r="BA13100" s="4"/>
      <c r="BB13100" s="4"/>
      <c r="BC13100" s="4">
        <v>40</v>
      </c>
    </row>
    <row r="13101" spans="45:55" x14ac:dyDescent="0.2">
      <c r="AS13101" s="4" t="s">
        <v>7260</v>
      </c>
      <c r="AT13101" s="4" t="s">
        <v>1426</v>
      </c>
      <c r="AU13101" s="4" t="s">
        <v>463</v>
      </c>
      <c r="AV13101" s="4" t="s">
        <v>831</v>
      </c>
      <c r="AW13101" s="4" t="s">
        <v>701</v>
      </c>
      <c r="AX13101" s="4"/>
      <c r="AY13101" s="4"/>
      <c r="AZ13101" s="4"/>
      <c r="BA13101" s="4"/>
      <c r="BB13101" s="4"/>
      <c r="BC13101" s="4">
        <v>40</v>
      </c>
    </row>
    <row r="13102" spans="45:55" x14ac:dyDescent="0.2">
      <c r="AS13102" s="4" t="s">
        <v>6266</v>
      </c>
      <c r="AT13102" s="4" t="s">
        <v>6939</v>
      </c>
      <c r="AU13102" s="4" t="s">
        <v>463</v>
      </c>
      <c r="AV13102" s="4" t="s">
        <v>825</v>
      </c>
      <c r="AW13102" s="4" t="s">
        <v>701</v>
      </c>
      <c r="AX13102" s="4"/>
      <c r="AY13102" s="4"/>
      <c r="AZ13102" s="4"/>
      <c r="BA13102" s="4"/>
      <c r="BB13102" s="4"/>
      <c r="BC13102" s="4">
        <v>40</v>
      </c>
    </row>
    <row r="13103" spans="45:55" x14ac:dyDescent="0.2">
      <c r="AS13103" s="4" t="s">
        <v>6267</v>
      </c>
      <c r="AT13103" s="4" t="s">
        <v>38666</v>
      </c>
      <c r="AU13103" s="4" t="s">
        <v>463</v>
      </c>
      <c r="AV13103" s="4" t="s">
        <v>825</v>
      </c>
      <c r="AW13103" s="4" t="s">
        <v>701</v>
      </c>
      <c r="AX13103" s="4"/>
      <c r="AY13103" s="4"/>
      <c r="AZ13103" s="4"/>
      <c r="BA13103" s="4"/>
      <c r="BB13103" s="4"/>
      <c r="BC13103" s="4">
        <v>40</v>
      </c>
    </row>
    <row r="13104" spans="45:55" x14ac:dyDescent="0.2">
      <c r="AS13104" s="4" t="s">
        <v>35632</v>
      </c>
      <c r="AT13104" s="4" t="s">
        <v>35633</v>
      </c>
      <c r="AU13104" s="4" t="s">
        <v>463</v>
      </c>
      <c r="AV13104" s="4" t="s">
        <v>829</v>
      </c>
      <c r="AW13104" s="4" t="s">
        <v>701</v>
      </c>
      <c r="AX13104" s="4"/>
      <c r="AY13104" s="4"/>
      <c r="AZ13104" s="4"/>
      <c r="BA13104" s="4"/>
      <c r="BB13104" s="4"/>
      <c r="BC13104" s="4">
        <v>40</v>
      </c>
    </row>
    <row r="13105" spans="45:55" x14ac:dyDescent="0.2">
      <c r="AS13105" s="4" t="s">
        <v>35634</v>
      </c>
      <c r="AT13105" s="4" t="s">
        <v>35635</v>
      </c>
      <c r="AU13105" s="4" t="s">
        <v>463</v>
      </c>
      <c r="AV13105" s="4" t="s">
        <v>825</v>
      </c>
      <c r="AW13105" s="4" t="s">
        <v>701</v>
      </c>
      <c r="AX13105" s="4"/>
      <c r="AY13105" s="4"/>
      <c r="AZ13105" s="4"/>
      <c r="BA13105" s="4"/>
      <c r="BB13105" s="4"/>
      <c r="BC13105" s="4">
        <v>40</v>
      </c>
    </row>
    <row r="13106" spans="45:55" x14ac:dyDescent="0.2">
      <c r="AS13106" s="4" t="s">
        <v>16433</v>
      </c>
      <c r="AT13106" s="4" t="s">
        <v>16434</v>
      </c>
      <c r="AU13106" s="4" t="s">
        <v>456</v>
      </c>
      <c r="AV13106" s="4" t="s">
        <v>831</v>
      </c>
      <c r="AW13106" s="4" t="s">
        <v>701</v>
      </c>
      <c r="AX13106" s="4"/>
      <c r="AY13106" s="4"/>
      <c r="AZ13106" s="4"/>
      <c r="BA13106" s="4"/>
      <c r="BB13106" s="4"/>
      <c r="BC13106" s="4">
        <v>40</v>
      </c>
    </row>
    <row r="13107" spans="45:55" x14ac:dyDescent="0.2">
      <c r="AS13107" s="4" t="s">
        <v>16435</v>
      </c>
      <c r="AT13107" s="4" t="s">
        <v>16436</v>
      </c>
      <c r="AU13107" s="4" t="s">
        <v>456</v>
      </c>
      <c r="AV13107" s="4" t="s">
        <v>831</v>
      </c>
      <c r="AW13107" s="4" t="s">
        <v>701</v>
      </c>
      <c r="AX13107" s="4"/>
      <c r="AY13107" s="4"/>
      <c r="AZ13107" s="4"/>
      <c r="BA13107" s="4"/>
      <c r="BB13107" s="4"/>
      <c r="BC13107" s="4">
        <v>40</v>
      </c>
    </row>
    <row r="13108" spans="45:55" x14ac:dyDescent="0.2">
      <c r="AS13108" s="4" t="s">
        <v>16437</v>
      </c>
      <c r="AT13108" s="4" t="s">
        <v>16438</v>
      </c>
      <c r="AU13108" s="4" t="s">
        <v>456</v>
      </c>
      <c r="AV13108" s="4" t="s">
        <v>831</v>
      </c>
      <c r="AW13108" s="4" t="s">
        <v>701</v>
      </c>
      <c r="AX13108" s="4"/>
      <c r="AY13108" s="4"/>
      <c r="AZ13108" s="4"/>
      <c r="BA13108" s="4"/>
      <c r="BB13108" s="4"/>
      <c r="BC13108" s="4">
        <v>40</v>
      </c>
    </row>
    <row r="13109" spans="45:55" x14ac:dyDescent="0.2">
      <c r="AS13109" s="4" t="s">
        <v>6268</v>
      </c>
      <c r="AT13109" s="4" t="s">
        <v>6269</v>
      </c>
      <c r="AU13109" s="4" t="s">
        <v>456</v>
      </c>
      <c r="AV13109" s="4" t="s">
        <v>831</v>
      </c>
      <c r="AW13109" s="4" t="s">
        <v>701</v>
      </c>
      <c r="AX13109" s="4"/>
      <c r="AY13109" s="4"/>
      <c r="AZ13109" s="4"/>
      <c r="BA13109" s="4"/>
      <c r="BB13109" s="4"/>
      <c r="BC13109" s="4">
        <v>40</v>
      </c>
    </row>
    <row r="13110" spans="45:55" x14ac:dyDescent="0.2">
      <c r="AS13110" s="4" t="s">
        <v>20829</v>
      </c>
      <c r="AT13110" s="4" t="s">
        <v>20830</v>
      </c>
      <c r="AU13110" s="4" t="s">
        <v>456</v>
      </c>
      <c r="AV13110" s="4" t="s">
        <v>832</v>
      </c>
      <c r="AW13110" s="4" t="s">
        <v>724</v>
      </c>
      <c r="AX13110" s="4"/>
      <c r="AY13110" s="4">
        <v>176032</v>
      </c>
      <c r="AZ13110" s="4">
        <v>537611</v>
      </c>
      <c r="BA13110" s="4" t="s">
        <v>30816</v>
      </c>
      <c r="BB13110" s="4" t="s">
        <v>30817</v>
      </c>
      <c r="BC13110" s="4">
        <v>40</v>
      </c>
    </row>
    <row r="13111" spans="45:55" x14ac:dyDescent="0.2">
      <c r="AS13111" s="4" t="s">
        <v>11220</v>
      </c>
      <c r="AT13111" s="4" t="s">
        <v>11221</v>
      </c>
      <c r="AU13111" s="4" t="s">
        <v>456</v>
      </c>
      <c r="AV13111" s="4" t="s">
        <v>832</v>
      </c>
      <c r="AW13111" s="4" t="s">
        <v>724</v>
      </c>
      <c r="AX13111" s="4"/>
      <c r="AY13111" s="4">
        <v>177480</v>
      </c>
      <c r="AZ13111" s="4">
        <v>539421</v>
      </c>
      <c r="BA13111" s="4" t="s">
        <v>30818</v>
      </c>
      <c r="BB13111" s="4" t="s">
        <v>30819</v>
      </c>
      <c r="BC13111" s="4">
        <v>40</v>
      </c>
    </row>
    <row r="13112" spans="45:55" x14ac:dyDescent="0.2">
      <c r="AS13112" s="4" t="s">
        <v>13852</v>
      </c>
      <c r="AT13112" s="4" t="s">
        <v>13853</v>
      </c>
      <c r="AU13112" s="4" t="s">
        <v>456</v>
      </c>
      <c r="AV13112" s="4" t="s">
        <v>832</v>
      </c>
      <c r="AW13112" s="4" t="s">
        <v>724</v>
      </c>
      <c r="AX13112" s="4"/>
      <c r="AY13112" s="4">
        <v>176391</v>
      </c>
      <c r="AZ13112" s="4">
        <v>538608</v>
      </c>
      <c r="BA13112" s="4" t="s">
        <v>30820</v>
      </c>
      <c r="BB13112" s="4" t="s">
        <v>30821</v>
      </c>
      <c r="BC13112" s="4">
        <v>40</v>
      </c>
    </row>
    <row r="13113" spans="45:55" x14ac:dyDescent="0.2">
      <c r="AS13113" s="4" t="s">
        <v>20831</v>
      </c>
      <c r="AT13113" s="4" t="s">
        <v>20832</v>
      </c>
      <c r="AU13113" s="4" t="s">
        <v>456</v>
      </c>
      <c r="AV13113" s="4" t="s">
        <v>832</v>
      </c>
      <c r="AW13113" s="4" t="s">
        <v>724</v>
      </c>
      <c r="AX13113" s="4"/>
      <c r="AY13113" s="4">
        <v>169959</v>
      </c>
      <c r="AZ13113" s="4">
        <v>530532</v>
      </c>
      <c r="BA13113" s="4" t="s">
        <v>30822</v>
      </c>
      <c r="BB13113" s="4" t="s">
        <v>30823</v>
      </c>
      <c r="BC13113" s="4">
        <v>40</v>
      </c>
    </row>
    <row r="13114" spans="45:55" x14ac:dyDescent="0.2">
      <c r="AS13114" s="4" t="s">
        <v>31631</v>
      </c>
      <c r="AT13114" s="4" t="s">
        <v>31632</v>
      </c>
      <c r="AU13114" s="4" t="s">
        <v>460</v>
      </c>
      <c r="AV13114" s="4" t="s">
        <v>841</v>
      </c>
      <c r="AW13114" s="4" t="s">
        <v>1259</v>
      </c>
      <c r="AX13114" s="4"/>
      <c r="AY13114" s="4"/>
      <c r="AZ13114" s="4"/>
      <c r="BA13114" s="4"/>
      <c r="BB13114" s="4"/>
      <c r="BC13114" s="4">
        <v>40</v>
      </c>
    </row>
    <row r="13115" spans="45:55" x14ac:dyDescent="0.2">
      <c r="AS13115" s="4" t="s">
        <v>35664</v>
      </c>
      <c r="AT13115" s="4" t="s">
        <v>35665</v>
      </c>
      <c r="AU13115" s="4" t="s">
        <v>456</v>
      </c>
      <c r="AV13115" s="4" t="s">
        <v>841</v>
      </c>
      <c r="AW13115" s="4" t="s">
        <v>1259</v>
      </c>
      <c r="AX13115" s="4"/>
      <c r="AY13115" s="4"/>
      <c r="AZ13115" s="4"/>
      <c r="BA13115" s="4"/>
      <c r="BB13115" s="4"/>
      <c r="BC13115" s="4">
        <v>40</v>
      </c>
    </row>
    <row r="13116" spans="45:55" x14ac:dyDescent="0.2">
      <c r="AS13116" s="4" t="s">
        <v>35666</v>
      </c>
      <c r="AT13116" s="4" t="s">
        <v>35667</v>
      </c>
      <c r="AU13116" s="4" t="s">
        <v>456</v>
      </c>
      <c r="AV13116" s="4" t="s">
        <v>841</v>
      </c>
      <c r="AW13116" s="4" t="s">
        <v>1259</v>
      </c>
      <c r="AX13116" s="4"/>
      <c r="AY13116" s="4"/>
      <c r="AZ13116" s="4"/>
      <c r="BA13116" s="4"/>
      <c r="BB13116" s="4"/>
      <c r="BC13116" s="4">
        <v>40</v>
      </c>
    </row>
    <row r="13117" spans="45:55" x14ac:dyDescent="0.2">
      <c r="AS13117" s="4" t="s">
        <v>35668</v>
      </c>
      <c r="AT13117" s="4" t="s">
        <v>35669</v>
      </c>
      <c r="AU13117" s="4" t="s">
        <v>456</v>
      </c>
      <c r="AV13117" s="4" t="s">
        <v>841</v>
      </c>
      <c r="AW13117" s="4" t="s">
        <v>1259</v>
      </c>
      <c r="AX13117" s="4"/>
      <c r="AY13117" s="4"/>
      <c r="AZ13117" s="4"/>
      <c r="BA13117" s="4"/>
      <c r="BB13117" s="4"/>
      <c r="BC13117" s="4">
        <v>40</v>
      </c>
    </row>
    <row r="13118" spans="45:55" x14ac:dyDescent="0.2">
      <c r="AS13118" s="4" t="s">
        <v>35670</v>
      </c>
      <c r="AT13118" s="4" t="s">
        <v>35671</v>
      </c>
      <c r="AU13118" s="4" t="s">
        <v>456</v>
      </c>
      <c r="AV13118" s="4" t="s">
        <v>841</v>
      </c>
      <c r="AW13118" s="4" t="s">
        <v>1259</v>
      </c>
      <c r="AX13118" s="4"/>
      <c r="AY13118" s="4"/>
      <c r="AZ13118" s="4"/>
      <c r="BA13118" s="4"/>
      <c r="BB13118" s="4"/>
      <c r="BC13118" s="4">
        <v>40</v>
      </c>
    </row>
    <row r="13119" spans="45:55" x14ac:dyDescent="0.2">
      <c r="AS13119" s="4" t="s">
        <v>35672</v>
      </c>
      <c r="AT13119" s="4" t="s">
        <v>35673</v>
      </c>
      <c r="AU13119" s="4" t="s">
        <v>456</v>
      </c>
      <c r="AV13119" s="4" t="s">
        <v>841</v>
      </c>
      <c r="AW13119" s="4" t="s">
        <v>1259</v>
      </c>
      <c r="AX13119" s="4"/>
      <c r="AY13119" s="4"/>
      <c r="AZ13119" s="4"/>
      <c r="BA13119" s="4"/>
      <c r="BB13119" s="4"/>
      <c r="BC13119" s="4">
        <v>40</v>
      </c>
    </row>
    <row r="13120" spans="45:55" x14ac:dyDescent="0.2">
      <c r="AS13120" s="4" t="s">
        <v>35674</v>
      </c>
      <c r="AT13120" s="4" t="s">
        <v>35675</v>
      </c>
      <c r="AU13120" s="4" t="s">
        <v>456</v>
      </c>
      <c r="AV13120" s="4" t="s">
        <v>841</v>
      </c>
      <c r="AW13120" s="4" t="s">
        <v>1259</v>
      </c>
      <c r="AX13120" s="4"/>
      <c r="AY13120" s="4"/>
      <c r="AZ13120" s="4"/>
      <c r="BA13120" s="4"/>
      <c r="BB13120" s="4"/>
      <c r="BC13120" s="4">
        <v>40</v>
      </c>
    </row>
    <row r="13121" spans="45:55" x14ac:dyDescent="0.2">
      <c r="AS13121" s="4" t="s">
        <v>35676</v>
      </c>
      <c r="AT13121" s="4" t="s">
        <v>35677</v>
      </c>
      <c r="AU13121" s="4" t="s">
        <v>456</v>
      </c>
      <c r="AV13121" s="4" t="s">
        <v>841</v>
      </c>
      <c r="AW13121" s="4" t="s">
        <v>1259</v>
      </c>
      <c r="AX13121" s="4"/>
      <c r="AY13121" s="4"/>
      <c r="AZ13121" s="4"/>
      <c r="BA13121" s="4"/>
      <c r="BB13121" s="4"/>
      <c r="BC13121" s="4">
        <v>40</v>
      </c>
    </row>
    <row r="13122" spans="45:55" x14ac:dyDescent="0.2">
      <c r="AS13122" s="4" t="s">
        <v>35678</v>
      </c>
      <c r="AT13122" s="4" t="s">
        <v>35679</v>
      </c>
      <c r="AU13122" s="4" t="s">
        <v>456</v>
      </c>
      <c r="AV13122" s="4" t="s">
        <v>841</v>
      </c>
      <c r="AW13122" s="4" t="s">
        <v>1259</v>
      </c>
      <c r="AX13122" s="4"/>
      <c r="AY13122" s="4"/>
      <c r="AZ13122" s="4"/>
      <c r="BA13122" s="4"/>
      <c r="BB13122" s="4"/>
      <c r="BC13122" s="4">
        <v>40</v>
      </c>
    </row>
    <row r="13123" spans="45:55" x14ac:dyDescent="0.2">
      <c r="AS13123" s="4" t="s">
        <v>35680</v>
      </c>
      <c r="AT13123" s="4" t="s">
        <v>35681</v>
      </c>
      <c r="AU13123" s="4" t="s">
        <v>456</v>
      </c>
      <c r="AV13123" s="4" t="s">
        <v>841</v>
      </c>
      <c r="AW13123" s="4" t="s">
        <v>1259</v>
      </c>
      <c r="AX13123" s="4"/>
      <c r="AY13123" s="4"/>
      <c r="AZ13123" s="4"/>
      <c r="BA13123" s="4"/>
      <c r="BB13123" s="4"/>
      <c r="BC13123" s="4">
        <v>40</v>
      </c>
    </row>
    <row r="13124" spans="45:55" x14ac:dyDescent="0.2">
      <c r="AS13124" s="4" t="s">
        <v>35682</v>
      </c>
      <c r="AT13124" s="4" t="s">
        <v>35683</v>
      </c>
      <c r="AU13124" s="4" t="s">
        <v>456</v>
      </c>
      <c r="AV13124" s="4" t="s">
        <v>841</v>
      </c>
      <c r="AW13124" s="4" t="s">
        <v>1259</v>
      </c>
      <c r="AX13124" s="4"/>
      <c r="AY13124" s="4"/>
      <c r="AZ13124" s="4"/>
      <c r="BA13124" s="4"/>
      <c r="BB13124" s="4"/>
      <c r="BC13124" s="4">
        <v>40</v>
      </c>
    </row>
    <row r="13125" spans="45:55" x14ac:dyDescent="0.2">
      <c r="AS13125" s="4" t="s">
        <v>31633</v>
      </c>
      <c r="AT13125" s="4" t="s">
        <v>31634</v>
      </c>
      <c r="AU13125" s="4" t="s">
        <v>460</v>
      </c>
      <c r="AV13125" s="4" t="s">
        <v>841</v>
      </c>
      <c r="AW13125" s="4" t="s">
        <v>1259</v>
      </c>
      <c r="AX13125" s="4"/>
      <c r="AY13125" s="4"/>
      <c r="AZ13125" s="4"/>
      <c r="BA13125" s="4"/>
      <c r="BB13125" s="4"/>
      <c r="BC13125" s="4">
        <v>40</v>
      </c>
    </row>
    <row r="13126" spans="45:55" x14ac:dyDescent="0.2">
      <c r="AS13126" s="4" t="s">
        <v>35684</v>
      </c>
      <c r="AT13126" s="4" t="s">
        <v>35685</v>
      </c>
      <c r="AU13126" s="4" t="s">
        <v>456</v>
      </c>
      <c r="AV13126" s="4" t="s">
        <v>841</v>
      </c>
      <c r="AW13126" s="4" t="s">
        <v>1259</v>
      </c>
      <c r="AX13126" s="4"/>
      <c r="AY13126" s="4"/>
      <c r="AZ13126" s="4"/>
      <c r="BA13126" s="4"/>
      <c r="BB13126" s="4"/>
      <c r="BC13126" s="4">
        <v>40</v>
      </c>
    </row>
    <row r="13127" spans="45:55" x14ac:dyDescent="0.2">
      <c r="AS13127" s="4" t="s">
        <v>35686</v>
      </c>
      <c r="AT13127" s="4" t="s">
        <v>35687</v>
      </c>
      <c r="AU13127" s="4" t="s">
        <v>456</v>
      </c>
      <c r="AV13127" s="4" t="s">
        <v>841</v>
      </c>
      <c r="AW13127" s="4" t="s">
        <v>1259</v>
      </c>
      <c r="AX13127" s="4"/>
      <c r="AY13127" s="4"/>
      <c r="AZ13127" s="4"/>
      <c r="BA13127" s="4"/>
      <c r="BB13127" s="4"/>
      <c r="BC13127" s="4">
        <v>40</v>
      </c>
    </row>
    <row r="13128" spans="45:55" x14ac:dyDescent="0.2">
      <c r="AS13128" s="4" t="s">
        <v>31635</v>
      </c>
      <c r="AT13128" s="4" t="s">
        <v>31636</v>
      </c>
      <c r="AU13128" s="4" t="s">
        <v>460</v>
      </c>
      <c r="AV13128" s="4" t="s">
        <v>841</v>
      </c>
      <c r="AW13128" s="4" t="s">
        <v>1259</v>
      </c>
      <c r="AX13128" s="4"/>
      <c r="AY13128" s="4"/>
      <c r="AZ13128" s="4"/>
      <c r="BA13128" s="4"/>
      <c r="BB13128" s="4"/>
      <c r="BC13128" s="4">
        <v>40</v>
      </c>
    </row>
    <row r="13129" spans="45:55" x14ac:dyDescent="0.2">
      <c r="AS13129" s="4" t="s">
        <v>6271</v>
      </c>
      <c r="AT13129" s="4" t="s">
        <v>6272</v>
      </c>
      <c r="AU13129" s="4" t="s">
        <v>456</v>
      </c>
      <c r="AV13129" s="4" t="s">
        <v>832</v>
      </c>
      <c r="AW13129" s="4" t="s">
        <v>724</v>
      </c>
      <c r="AX13129" s="4"/>
      <c r="AY13129" s="4">
        <v>179139</v>
      </c>
      <c r="AZ13129" s="4">
        <v>535871</v>
      </c>
      <c r="BA13129" s="4" t="s">
        <v>30824</v>
      </c>
      <c r="BB13129" s="4" t="s">
        <v>30825</v>
      </c>
      <c r="BC13129" s="4">
        <v>40</v>
      </c>
    </row>
    <row r="13130" spans="45:55" x14ac:dyDescent="0.2">
      <c r="AS13130" s="4" t="s">
        <v>6273</v>
      </c>
      <c r="AT13130" s="4" t="s">
        <v>6274</v>
      </c>
      <c r="AU13130" s="4" t="s">
        <v>456</v>
      </c>
      <c r="AV13130" s="4" t="s">
        <v>832</v>
      </c>
      <c r="AW13130" s="4" t="s">
        <v>724</v>
      </c>
      <c r="AX13130" s="4"/>
      <c r="AY13130" s="4">
        <v>179277</v>
      </c>
      <c r="AZ13130" s="4">
        <v>532031</v>
      </c>
      <c r="BA13130" s="4" t="s">
        <v>30826</v>
      </c>
      <c r="BB13130" s="4" t="s">
        <v>30827</v>
      </c>
      <c r="BC13130" s="4">
        <v>40</v>
      </c>
    </row>
    <row r="13131" spans="45:55" x14ac:dyDescent="0.2">
      <c r="AS13131" s="4" t="s">
        <v>6275</v>
      </c>
      <c r="AT13131" s="4" t="s">
        <v>6276</v>
      </c>
      <c r="AU13131" s="4" t="s">
        <v>456</v>
      </c>
      <c r="AV13131" s="4" t="s">
        <v>832</v>
      </c>
      <c r="AW13131" s="4" t="s">
        <v>724</v>
      </c>
      <c r="AX13131" s="4"/>
      <c r="AY13131" s="4">
        <v>178444</v>
      </c>
      <c r="AZ13131" s="4">
        <v>535346</v>
      </c>
      <c r="BA13131" s="4" t="s">
        <v>30828</v>
      </c>
      <c r="BB13131" s="4" t="s">
        <v>30829</v>
      </c>
      <c r="BC13131" s="4">
        <v>40</v>
      </c>
    </row>
    <row r="13132" spans="45:55" x14ac:dyDescent="0.2">
      <c r="AS13132" s="4" t="s">
        <v>8058</v>
      </c>
      <c r="AT13132" s="4" t="s">
        <v>8059</v>
      </c>
      <c r="AU13132" s="4" t="s">
        <v>456</v>
      </c>
      <c r="AV13132" s="4" t="s">
        <v>832</v>
      </c>
      <c r="AW13132" s="4" t="s">
        <v>724</v>
      </c>
      <c r="AX13132" s="4"/>
      <c r="AY13132" s="4">
        <v>175528</v>
      </c>
      <c r="AZ13132" s="4">
        <v>534495</v>
      </c>
      <c r="BA13132" s="4" t="s">
        <v>30830</v>
      </c>
      <c r="BB13132" s="4" t="s">
        <v>30831</v>
      </c>
      <c r="BC13132" s="4">
        <v>40</v>
      </c>
    </row>
    <row r="13133" spans="45:55" x14ac:dyDescent="0.2">
      <c r="AS13133" s="4" t="s">
        <v>12029</v>
      </c>
      <c r="AT13133" s="4" t="s">
        <v>12030</v>
      </c>
      <c r="AU13133" s="4" t="s">
        <v>456</v>
      </c>
      <c r="AV13133" s="4" t="s">
        <v>841</v>
      </c>
      <c r="AW13133" s="4" t="s">
        <v>1259</v>
      </c>
      <c r="AX13133" s="4"/>
      <c r="AY13133" s="4">
        <v>175851</v>
      </c>
      <c r="AZ13133" s="4">
        <v>520004</v>
      </c>
      <c r="BA13133" s="4" t="s">
        <v>30832</v>
      </c>
      <c r="BB13133" s="4" t="s">
        <v>30833</v>
      </c>
      <c r="BC13133" s="4">
        <v>40</v>
      </c>
    </row>
    <row r="13134" spans="45:55" x14ac:dyDescent="0.2">
      <c r="AS13134" s="4" t="s">
        <v>13854</v>
      </c>
      <c r="AT13134" s="4" t="s">
        <v>13855</v>
      </c>
      <c r="AU13134" s="4" t="s">
        <v>456</v>
      </c>
      <c r="AV13134" s="4" t="s">
        <v>832</v>
      </c>
      <c r="AW13134" s="4" t="s">
        <v>724</v>
      </c>
      <c r="AX13134" s="4"/>
      <c r="AY13134" s="4"/>
      <c r="AZ13134" s="4"/>
      <c r="BA13134" s="4"/>
      <c r="BB13134" s="4"/>
      <c r="BC13134" s="4">
        <v>40</v>
      </c>
    </row>
    <row r="13135" spans="45:55" x14ac:dyDescent="0.2">
      <c r="AS13135" s="4" t="s">
        <v>13856</v>
      </c>
      <c r="AT13135" s="4" t="s">
        <v>13857</v>
      </c>
      <c r="AU13135" s="4" t="s">
        <v>456</v>
      </c>
      <c r="AV13135" s="4" t="s">
        <v>832</v>
      </c>
      <c r="AW13135" s="4" t="s">
        <v>724</v>
      </c>
      <c r="AX13135" s="4"/>
      <c r="AY13135" s="4"/>
      <c r="AZ13135" s="4"/>
      <c r="BA13135" s="4"/>
      <c r="BB13135" s="4"/>
      <c r="BC13135" s="4">
        <v>40</v>
      </c>
    </row>
    <row r="13136" spans="45:55" x14ac:dyDescent="0.2">
      <c r="AS13136" s="4" t="s">
        <v>13858</v>
      </c>
      <c r="AT13136" s="4" t="s">
        <v>13859</v>
      </c>
      <c r="AU13136" s="4" t="s">
        <v>456</v>
      </c>
      <c r="AV13136" s="4" t="s">
        <v>832</v>
      </c>
      <c r="AW13136" s="4" t="s">
        <v>724</v>
      </c>
      <c r="AX13136" s="4"/>
      <c r="AY13136" s="4"/>
      <c r="AZ13136" s="4"/>
      <c r="BA13136" s="4"/>
      <c r="BB13136" s="4"/>
      <c r="BC13136" s="4">
        <v>40</v>
      </c>
    </row>
    <row r="13137" spans="45:55" x14ac:dyDescent="0.2">
      <c r="AS13137" s="4" t="s">
        <v>16142</v>
      </c>
      <c r="AT13137" s="4" t="s">
        <v>16143</v>
      </c>
      <c r="AU13137" s="4" t="s">
        <v>460</v>
      </c>
      <c r="AV13137" s="4" t="s">
        <v>841</v>
      </c>
      <c r="AW13137" s="4" t="s">
        <v>1259</v>
      </c>
      <c r="AX13137" s="4"/>
      <c r="AY13137" s="4"/>
      <c r="AZ13137" s="4"/>
      <c r="BA13137" s="4"/>
      <c r="BB13137" s="4"/>
      <c r="BC13137" s="4">
        <v>40</v>
      </c>
    </row>
    <row r="13138" spans="45:55" x14ac:dyDescent="0.2">
      <c r="AS13138" s="4" t="s">
        <v>16144</v>
      </c>
      <c r="AT13138" s="4" t="s">
        <v>16145</v>
      </c>
      <c r="AU13138" s="4" t="s">
        <v>460</v>
      </c>
      <c r="AV13138" s="4" t="s">
        <v>841</v>
      </c>
      <c r="AW13138" s="4" t="s">
        <v>1259</v>
      </c>
      <c r="AX13138" s="4"/>
      <c r="AY13138" s="4"/>
      <c r="AZ13138" s="4"/>
      <c r="BA13138" s="4"/>
      <c r="BB13138" s="4"/>
      <c r="BC13138" s="4">
        <v>40</v>
      </c>
    </row>
    <row r="13139" spans="45:55" x14ac:dyDescent="0.2">
      <c r="AS13139" s="4" t="s">
        <v>16146</v>
      </c>
      <c r="AT13139" s="4" t="s">
        <v>16147</v>
      </c>
      <c r="AU13139" s="4" t="s">
        <v>460</v>
      </c>
      <c r="AV13139" s="4" t="s">
        <v>841</v>
      </c>
      <c r="AW13139" s="4" t="s">
        <v>1259</v>
      </c>
      <c r="AX13139" s="4"/>
      <c r="AY13139" s="4"/>
      <c r="AZ13139" s="4"/>
      <c r="BA13139" s="4"/>
      <c r="BB13139" s="4"/>
      <c r="BC13139" s="4">
        <v>40</v>
      </c>
    </row>
    <row r="13140" spans="45:55" x14ac:dyDescent="0.2">
      <c r="AS13140" s="4" t="s">
        <v>16148</v>
      </c>
      <c r="AT13140" s="4" t="s">
        <v>16149</v>
      </c>
      <c r="AU13140" s="4" t="s">
        <v>460</v>
      </c>
      <c r="AV13140" s="4" t="s">
        <v>841</v>
      </c>
      <c r="AW13140" s="4" t="s">
        <v>1259</v>
      </c>
      <c r="AX13140" s="4"/>
      <c r="AY13140" s="4"/>
      <c r="AZ13140" s="4"/>
      <c r="BA13140" s="4"/>
      <c r="BB13140" s="4"/>
      <c r="BC13140" s="4">
        <v>40</v>
      </c>
    </row>
    <row r="13141" spans="45:55" x14ac:dyDescent="0.2">
      <c r="AS13141" s="4" t="s">
        <v>16150</v>
      </c>
      <c r="AT13141" s="4" t="s">
        <v>16151</v>
      </c>
      <c r="AU13141" s="4" t="s">
        <v>460</v>
      </c>
      <c r="AV13141" s="4" t="s">
        <v>841</v>
      </c>
      <c r="AW13141" s="4" t="s">
        <v>1259</v>
      </c>
      <c r="AX13141" s="4"/>
      <c r="AY13141" s="4"/>
      <c r="AZ13141" s="4"/>
      <c r="BA13141" s="4"/>
      <c r="BB13141" s="4"/>
      <c r="BC13141" s="4">
        <v>40</v>
      </c>
    </row>
    <row r="13142" spans="45:55" x14ac:dyDescent="0.2">
      <c r="AS13142" s="4" t="s">
        <v>16152</v>
      </c>
      <c r="AT13142" s="4" t="s">
        <v>16153</v>
      </c>
      <c r="AU13142" s="4" t="s">
        <v>460</v>
      </c>
      <c r="AV13142" s="4" t="s">
        <v>841</v>
      </c>
      <c r="AW13142" s="4" t="s">
        <v>1259</v>
      </c>
      <c r="AX13142" s="4"/>
      <c r="AY13142" s="4"/>
      <c r="AZ13142" s="4"/>
      <c r="BA13142" s="4"/>
      <c r="BB13142" s="4"/>
      <c r="BC13142" s="4">
        <v>40</v>
      </c>
    </row>
    <row r="13143" spans="45:55" x14ac:dyDescent="0.2">
      <c r="AS13143" s="4" t="s">
        <v>16154</v>
      </c>
      <c r="AT13143" s="4" t="s">
        <v>16155</v>
      </c>
      <c r="AU13143" s="4" t="s">
        <v>460</v>
      </c>
      <c r="AV13143" s="4" t="s">
        <v>841</v>
      </c>
      <c r="AW13143" s="4" t="s">
        <v>1259</v>
      </c>
      <c r="AX13143" s="4"/>
      <c r="AY13143" s="4"/>
      <c r="AZ13143" s="4"/>
      <c r="BA13143" s="4"/>
      <c r="BB13143" s="4"/>
      <c r="BC13143" s="4">
        <v>40</v>
      </c>
    </row>
    <row r="13144" spans="45:55" x14ac:dyDescent="0.2">
      <c r="AS13144" s="4" t="s">
        <v>16156</v>
      </c>
      <c r="AT13144" s="4" t="s">
        <v>16157</v>
      </c>
      <c r="AU13144" s="4" t="s">
        <v>460</v>
      </c>
      <c r="AV13144" s="4" t="s">
        <v>841</v>
      </c>
      <c r="AW13144" s="4" t="s">
        <v>1259</v>
      </c>
      <c r="AX13144" s="4"/>
      <c r="AY13144" s="4"/>
      <c r="AZ13144" s="4"/>
      <c r="BA13144" s="4"/>
      <c r="BB13144" s="4"/>
      <c r="BC13144" s="4">
        <v>40</v>
      </c>
    </row>
    <row r="13145" spans="45:55" x14ac:dyDescent="0.2">
      <c r="AS13145" s="4" t="s">
        <v>16158</v>
      </c>
      <c r="AT13145" s="4" t="s">
        <v>16159</v>
      </c>
      <c r="AU13145" s="4" t="s">
        <v>460</v>
      </c>
      <c r="AV13145" s="4" t="s">
        <v>841</v>
      </c>
      <c r="AW13145" s="4" t="s">
        <v>1259</v>
      </c>
      <c r="AX13145" s="4"/>
      <c r="AY13145" s="4"/>
      <c r="AZ13145" s="4"/>
      <c r="BA13145" s="4"/>
      <c r="BB13145" s="4"/>
      <c r="BC13145" s="4">
        <v>40</v>
      </c>
    </row>
    <row r="13146" spans="45:55" x14ac:dyDescent="0.2">
      <c r="AS13146" s="4" t="s">
        <v>16160</v>
      </c>
      <c r="AT13146" s="4" t="s">
        <v>16161</v>
      </c>
      <c r="AU13146" s="4" t="s">
        <v>460</v>
      </c>
      <c r="AV13146" s="4" t="s">
        <v>841</v>
      </c>
      <c r="AW13146" s="4" t="s">
        <v>1259</v>
      </c>
      <c r="AX13146" s="4"/>
      <c r="AY13146" s="4"/>
      <c r="AZ13146" s="4"/>
      <c r="BA13146" s="4"/>
      <c r="BB13146" s="4"/>
      <c r="BC13146" s="4">
        <v>40</v>
      </c>
    </row>
    <row r="13147" spans="45:55" x14ac:dyDescent="0.2">
      <c r="AS13147" s="4" t="s">
        <v>16162</v>
      </c>
      <c r="AT13147" s="4" t="s">
        <v>16163</v>
      </c>
      <c r="AU13147" s="4" t="s">
        <v>460</v>
      </c>
      <c r="AV13147" s="4" t="s">
        <v>841</v>
      </c>
      <c r="AW13147" s="4" t="s">
        <v>1259</v>
      </c>
      <c r="AX13147" s="4"/>
      <c r="AY13147" s="4"/>
      <c r="AZ13147" s="4"/>
      <c r="BA13147" s="4"/>
      <c r="BB13147" s="4"/>
      <c r="BC13147" s="4">
        <v>40</v>
      </c>
    </row>
    <row r="13148" spans="45:55" x14ac:dyDescent="0.2">
      <c r="AS13148" s="4" t="s">
        <v>16164</v>
      </c>
      <c r="AT13148" s="4" t="s">
        <v>16165</v>
      </c>
      <c r="AU13148" s="4" t="s">
        <v>460</v>
      </c>
      <c r="AV13148" s="4" t="s">
        <v>841</v>
      </c>
      <c r="AW13148" s="4" t="s">
        <v>1259</v>
      </c>
      <c r="AX13148" s="4"/>
      <c r="AY13148" s="4"/>
      <c r="AZ13148" s="4"/>
      <c r="BA13148" s="4"/>
      <c r="BB13148" s="4"/>
      <c r="BC13148" s="4">
        <v>40</v>
      </c>
    </row>
    <row r="13149" spans="45:55" x14ac:dyDescent="0.2">
      <c r="AS13149" s="4" t="s">
        <v>32257</v>
      </c>
      <c r="AT13149" s="4" t="s">
        <v>32258</v>
      </c>
      <c r="AU13149" s="4" t="s">
        <v>456</v>
      </c>
      <c r="AV13149" s="4" t="s">
        <v>832</v>
      </c>
      <c r="AW13149" s="4" t="s">
        <v>724</v>
      </c>
      <c r="AX13149" s="4"/>
      <c r="AY13149" s="4">
        <v>175648</v>
      </c>
      <c r="AZ13149" s="4">
        <v>530400</v>
      </c>
      <c r="BA13149" s="4" t="s">
        <v>32259</v>
      </c>
      <c r="BB13149" s="4" t="s">
        <v>32260</v>
      </c>
      <c r="BC13149" s="4">
        <v>40</v>
      </c>
    </row>
    <row r="13150" spans="45:55" x14ac:dyDescent="0.2">
      <c r="AS13150" s="4" t="s">
        <v>6277</v>
      </c>
      <c r="AT13150" s="4" t="s">
        <v>6278</v>
      </c>
      <c r="AU13150" s="4" t="s">
        <v>456</v>
      </c>
      <c r="AV13150" s="4" t="s">
        <v>832</v>
      </c>
      <c r="AW13150" s="4" t="s">
        <v>724</v>
      </c>
      <c r="AX13150" s="4"/>
      <c r="AY13150" s="4">
        <v>179525</v>
      </c>
      <c r="AZ13150" s="4">
        <v>530408</v>
      </c>
      <c r="BA13150" s="4" t="s">
        <v>30834</v>
      </c>
      <c r="BB13150" s="4" t="s">
        <v>30835</v>
      </c>
      <c r="BC13150" s="4">
        <v>40</v>
      </c>
    </row>
    <row r="13151" spans="45:55" x14ac:dyDescent="0.2">
      <c r="AS13151" s="4" t="s">
        <v>20833</v>
      </c>
      <c r="AT13151" s="4" t="s">
        <v>20834</v>
      </c>
      <c r="AU13151" s="4" t="s">
        <v>456</v>
      </c>
      <c r="AV13151" s="4" t="s">
        <v>832</v>
      </c>
      <c r="AW13151" s="4" t="s">
        <v>724</v>
      </c>
      <c r="AX13151" s="4"/>
      <c r="AY13151" s="4">
        <v>177350</v>
      </c>
      <c r="AZ13151" s="4">
        <v>529563</v>
      </c>
      <c r="BA13151" s="4" t="s">
        <v>30836</v>
      </c>
      <c r="BB13151" s="4" t="s">
        <v>30837</v>
      </c>
      <c r="BC13151" s="4">
        <v>40</v>
      </c>
    </row>
    <row r="13152" spans="45:55" x14ac:dyDescent="0.2">
      <c r="AS13152" s="4" t="s">
        <v>10732</v>
      </c>
      <c r="AT13152" s="4" t="s">
        <v>10733</v>
      </c>
      <c r="AU13152" s="4" t="s">
        <v>456</v>
      </c>
      <c r="AV13152" s="4" t="s">
        <v>832</v>
      </c>
      <c r="AW13152" s="4" t="s">
        <v>724</v>
      </c>
      <c r="AX13152" s="4"/>
      <c r="AY13152" s="4">
        <v>179660</v>
      </c>
      <c r="AZ13152" s="4">
        <v>528720</v>
      </c>
      <c r="BA13152" s="4" t="s">
        <v>30838</v>
      </c>
      <c r="BB13152" s="4" t="s">
        <v>30839</v>
      </c>
      <c r="BC13152" s="4">
        <v>40</v>
      </c>
    </row>
    <row r="13153" spans="45:55" x14ac:dyDescent="0.2">
      <c r="AS13153" s="4" t="s">
        <v>6279</v>
      </c>
      <c r="AT13153" s="4" t="s">
        <v>6280</v>
      </c>
      <c r="AU13153" s="4" t="s">
        <v>456</v>
      </c>
      <c r="AV13153" s="4" t="s">
        <v>832</v>
      </c>
      <c r="AW13153" s="4" t="s">
        <v>724</v>
      </c>
      <c r="AX13153" s="4"/>
      <c r="AY13153" s="4">
        <v>173415</v>
      </c>
      <c r="AZ13153" s="4">
        <v>527190</v>
      </c>
      <c r="BA13153" s="4" t="s">
        <v>30840</v>
      </c>
      <c r="BB13153" s="4" t="s">
        <v>30841</v>
      </c>
      <c r="BC13153" s="4">
        <v>40</v>
      </c>
    </row>
    <row r="13154" spans="45:55" x14ac:dyDescent="0.2">
      <c r="AS13154" s="4" t="s">
        <v>6281</v>
      </c>
      <c r="AT13154" s="4" t="s">
        <v>6282</v>
      </c>
      <c r="AU13154" s="4" t="s">
        <v>456</v>
      </c>
      <c r="AV13154" s="4" t="s">
        <v>832</v>
      </c>
      <c r="AW13154" s="4" t="s">
        <v>724</v>
      </c>
      <c r="AX13154" s="4"/>
      <c r="AY13154" s="4">
        <v>175570</v>
      </c>
      <c r="AZ13154" s="4">
        <v>527167</v>
      </c>
      <c r="BA13154" s="4" t="s">
        <v>30842</v>
      </c>
      <c r="BB13154" s="4" t="s">
        <v>30843</v>
      </c>
      <c r="BC13154" s="4">
        <v>40</v>
      </c>
    </row>
    <row r="13155" spans="45:55" x14ac:dyDescent="0.2">
      <c r="AS13155" s="4" t="s">
        <v>20835</v>
      </c>
      <c r="AT13155" s="4" t="s">
        <v>20836</v>
      </c>
      <c r="AU13155" s="4" t="s">
        <v>456</v>
      </c>
      <c r="AV13155" s="4" t="s">
        <v>832</v>
      </c>
      <c r="AW13155" s="4" t="s">
        <v>724</v>
      </c>
      <c r="AX13155" s="4"/>
      <c r="AY13155" s="4">
        <v>179738</v>
      </c>
      <c r="AZ13155" s="4">
        <v>527114</v>
      </c>
      <c r="BA13155" s="4" t="s">
        <v>30844</v>
      </c>
      <c r="BB13155" s="4" t="s">
        <v>30845</v>
      </c>
      <c r="BC13155" s="4">
        <v>40</v>
      </c>
    </row>
    <row r="13156" spans="45:55" x14ac:dyDescent="0.2">
      <c r="AS13156" s="4" t="s">
        <v>6283</v>
      </c>
      <c r="AT13156" s="4" t="s">
        <v>6284</v>
      </c>
      <c r="AU13156" s="4" t="s">
        <v>456</v>
      </c>
      <c r="AV13156" s="4" t="s">
        <v>832</v>
      </c>
      <c r="AW13156" s="4" t="s">
        <v>724</v>
      </c>
      <c r="AX13156" s="4"/>
      <c r="AY13156" s="4">
        <v>173246</v>
      </c>
      <c r="AZ13156" s="4">
        <v>525357</v>
      </c>
      <c r="BA13156" s="4" t="s">
        <v>30846</v>
      </c>
      <c r="BB13156" s="4" t="s">
        <v>30847</v>
      </c>
      <c r="BC13156" s="4">
        <v>40</v>
      </c>
    </row>
    <row r="13157" spans="45:55" x14ac:dyDescent="0.2">
      <c r="AS13157" s="4" t="s">
        <v>6285</v>
      </c>
      <c r="AT13157" s="4" t="s">
        <v>6286</v>
      </c>
      <c r="AU13157" s="4" t="s">
        <v>456</v>
      </c>
      <c r="AV13157" s="4" t="s">
        <v>832</v>
      </c>
      <c r="AW13157" s="4" t="s">
        <v>724</v>
      </c>
      <c r="AX13157" s="4"/>
      <c r="AY13157" s="4">
        <v>178817</v>
      </c>
      <c r="AZ13157" s="4">
        <v>525554</v>
      </c>
      <c r="BA13157" s="4" t="s">
        <v>30848</v>
      </c>
      <c r="BB13157" s="4" t="s">
        <v>30849</v>
      </c>
      <c r="BC13157" s="4">
        <v>40</v>
      </c>
    </row>
    <row r="13158" spans="45:55" x14ac:dyDescent="0.2">
      <c r="AS13158" s="4" t="s">
        <v>10734</v>
      </c>
      <c r="AT13158" s="4" t="s">
        <v>32679</v>
      </c>
      <c r="AU13158" s="4" t="s">
        <v>456</v>
      </c>
      <c r="AV13158" s="4" t="s">
        <v>833</v>
      </c>
      <c r="AW13158" s="4" t="s">
        <v>724</v>
      </c>
      <c r="AX13158" s="4"/>
      <c r="AY13158" s="4">
        <v>178812</v>
      </c>
      <c r="AZ13158" s="4">
        <v>525521</v>
      </c>
      <c r="BA13158" s="4" t="s">
        <v>32680</v>
      </c>
      <c r="BB13158" s="4" t="s">
        <v>22707</v>
      </c>
      <c r="BC13158" s="4">
        <v>40</v>
      </c>
    </row>
    <row r="13159" spans="45:55" x14ac:dyDescent="0.2">
      <c r="AS13159" s="4" t="s">
        <v>6287</v>
      </c>
      <c r="AT13159" s="4" t="s">
        <v>6288</v>
      </c>
      <c r="AU13159" s="4" t="s">
        <v>456</v>
      </c>
      <c r="AV13159" s="4" t="s">
        <v>832</v>
      </c>
      <c r="AW13159" s="4" t="s">
        <v>724</v>
      </c>
      <c r="AX13159" s="4"/>
      <c r="AY13159" s="4">
        <v>177976</v>
      </c>
      <c r="AZ13159" s="4">
        <v>525805</v>
      </c>
      <c r="BA13159" s="4" t="s">
        <v>30850</v>
      </c>
      <c r="BB13159" s="4" t="s">
        <v>30851</v>
      </c>
      <c r="BC13159" s="4">
        <v>40</v>
      </c>
    </row>
    <row r="13160" spans="45:55" x14ac:dyDescent="0.2">
      <c r="AS13160" s="4" t="s">
        <v>10735</v>
      </c>
      <c r="AT13160" s="4" t="s">
        <v>10736</v>
      </c>
      <c r="AU13160" s="4" t="s">
        <v>456</v>
      </c>
      <c r="AV13160" s="4" t="s">
        <v>833</v>
      </c>
      <c r="AW13160" s="4" t="s">
        <v>724</v>
      </c>
      <c r="AX13160" s="4"/>
      <c r="AY13160" s="4"/>
      <c r="AZ13160" s="4"/>
      <c r="BA13160" s="4"/>
      <c r="BB13160" s="4"/>
      <c r="BC13160" s="4">
        <v>40</v>
      </c>
    </row>
    <row r="13161" spans="45:55" x14ac:dyDescent="0.2">
      <c r="AS13161" s="4" t="s">
        <v>10737</v>
      </c>
      <c r="AT13161" s="4" t="s">
        <v>10736</v>
      </c>
      <c r="AU13161" s="4" t="s">
        <v>456</v>
      </c>
      <c r="AV13161" s="4" t="s">
        <v>833</v>
      </c>
      <c r="AW13161" s="4" t="s">
        <v>724</v>
      </c>
      <c r="AX13161" s="4"/>
      <c r="AY13161" s="4">
        <v>177976</v>
      </c>
      <c r="AZ13161" s="4">
        <v>525805</v>
      </c>
      <c r="BA13161" s="4" t="s">
        <v>30850</v>
      </c>
      <c r="BB13161" s="4" t="s">
        <v>30851</v>
      </c>
      <c r="BC13161" s="4">
        <v>40</v>
      </c>
    </row>
    <row r="13162" spans="45:55" x14ac:dyDescent="0.2">
      <c r="AS13162" s="4" t="s">
        <v>8060</v>
      </c>
      <c r="AT13162" s="4" t="s">
        <v>8061</v>
      </c>
      <c r="AU13162" s="4" t="s">
        <v>456</v>
      </c>
      <c r="AV13162" s="4" t="s">
        <v>832</v>
      </c>
      <c r="AW13162" s="4" t="s">
        <v>724</v>
      </c>
      <c r="AX13162" s="4"/>
      <c r="AY13162" s="4">
        <v>173148</v>
      </c>
      <c r="AZ13162" s="4">
        <v>530439</v>
      </c>
      <c r="BA13162" s="4" t="s">
        <v>30852</v>
      </c>
      <c r="BB13162" s="4" t="s">
        <v>22478</v>
      </c>
      <c r="BC13162" s="4">
        <v>40</v>
      </c>
    </row>
    <row r="13163" spans="45:55" x14ac:dyDescent="0.2">
      <c r="AS13163" s="4" t="s">
        <v>6289</v>
      </c>
      <c r="AT13163" s="4" t="s">
        <v>6290</v>
      </c>
      <c r="AU13163" s="4" t="s">
        <v>456</v>
      </c>
      <c r="AV13163" s="4" t="s">
        <v>832</v>
      </c>
      <c r="AW13163" s="4" t="s">
        <v>724</v>
      </c>
      <c r="AX13163" s="4"/>
      <c r="AY13163" s="4">
        <v>172925</v>
      </c>
      <c r="AZ13163" s="4">
        <v>527221</v>
      </c>
      <c r="BA13163" s="4" t="s">
        <v>30853</v>
      </c>
      <c r="BB13163" s="4" t="s">
        <v>30854</v>
      </c>
      <c r="BC13163" s="4">
        <v>40</v>
      </c>
    </row>
    <row r="13164" spans="45:55" x14ac:dyDescent="0.2">
      <c r="AS13164" s="4" t="s">
        <v>6291</v>
      </c>
      <c r="AT13164" s="4" t="s">
        <v>6292</v>
      </c>
      <c r="AU13164" s="4" t="s">
        <v>456</v>
      </c>
      <c r="AV13164" s="4" t="s">
        <v>832</v>
      </c>
      <c r="AW13164" s="4" t="s">
        <v>724</v>
      </c>
      <c r="AX13164" s="4"/>
      <c r="AY13164" s="4">
        <v>170882</v>
      </c>
      <c r="AZ13164" s="4">
        <v>527212</v>
      </c>
      <c r="BA13164" s="4" t="s">
        <v>30855</v>
      </c>
      <c r="BB13164" s="4" t="s">
        <v>30856</v>
      </c>
      <c r="BC13164" s="4">
        <v>40</v>
      </c>
    </row>
    <row r="13165" spans="45:55" x14ac:dyDescent="0.2">
      <c r="AS13165" s="4" t="s">
        <v>21943</v>
      </c>
      <c r="AT13165" s="4" t="s">
        <v>21944</v>
      </c>
      <c r="AU13165" s="4" t="s">
        <v>456</v>
      </c>
      <c r="AV13165" s="4" t="s">
        <v>832</v>
      </c>
      <c r="AW13165" s="4" t="s">
        <v>724</v>
      </c>
      <c r="AX13165" s="4"/>
      <c r="AY13165" s="4">
        <v>178190</v>
      </c>
      <c r="AZ13165" s="4">
        <v>525805</v>
      </c>
      <c r="BA13165" s="4" t="s">
        <v>30857</v>
      </c>
      <c r="BB13165" s="4" t="s">
        <v>30858</v>
      </c>
      <c r="BC13165" s="4">
        <v>40</v>
      </c>
    </row>
    <row r="13166" spans="45:55" x14ac:dyDescent="0.2">
      <c r="AS13166" s="4" t="s">
        <v>7596</v>
      </c>
      <c r="AT13166" s="4" t="s">
        <v>7597</v>
      </c>
      <c r="AU13166" s="4" t="s">
        <v>456</v>
      </c>
      <c r="AV13166" s="4" t="s">
        <v>832</v>
      </c>
      <c r="AW13166" s="4" t="s">
        <v>724</v>
      </c>
      <c r="AX13166" s="4"/>
      <c r="AY13166" s="4">
        <v>173246</v>
      </c>
      <c r="AZ13166" s="4">
        <v>525352</v>
      </c>
      <c r="BA13166" s="4" t="s">
        <v>30859</v>
      </c>
      <c r="BB13166" s="4" t="s">
        <v>30847</v>
      </c>
      <c r="BC13166" s="4">
        <v>40</v>
      </c>
    </row>
    <row r="13167" spans="45:55" x14ac:dyDescent="0.2">
      <c r="AS13167" s="4" t="s">
        <v>7598</v>
      </c>
      <c r="AT13167" s="4" t="s">
        <v>7599</v>
      </c>
      <c r="AU13167" s="4" t="s">
        <v>456</v>
      </c>
      <c r="AV13167" s="4" t="s">
        <v>832</v>
      </c>
      <c r="AW13167" s="4" t="s">
        <v>724</v>
      </c>
      <c r="AX13167" s="4"/>
      <c r="AY13167" s="4">
        <v>174982</v>
      </c>
      <c r="AZ13167" s="4">
        <v>525512</v>
      </c>
      <c r="BA13167" s="4" t="s">
        <v>30860</v>
      </c>
      <c r="BB13167" s="4" t="s">
        <v>30861</v>
      </c>
      <c r="BC13167" s="4">
        <v>40</v>
      </c>
    </row>
    <row r="13168" spans="45:55" x14ac:dyDescent="0.2">
      <c r="AS13168" s="4" t="s">
        <v>7600</v>
      </c>
      <c r="AT13168" s="4" t="s">
        <v>7601</v>
      </c>
      <c r="AU13168" s="4" t="s">
        <v>456</v>
      </c>
      <c r="AV13168" s="4" t="s">
        <v>832</v>
      </c>
      <c r="AW13168" s="4" t="s">
        <v>724</v>
      </c>
      <c r="AX13168" s="4"/>
      <c r="AY13168" s="4">
        <v>175514</v>
      </c>
      <c r="AZ13168" s="4">
        <v>527169</v>
      </c>
      <c r="BA13168" s="4" t="s">
        <v>27500</v>
      </c>
      <c r="BB13168" s="4" t="s">
        <v>30862</v>
      </c>
      <c r="BC13168" s="4">
        <v>40</v>
      </c>
    </row>
    <row r="13169" spans="45:55" x14ac:dyDescent="0.2">
      <c r="AS13169" s="4" t="s">
        <v>10738</v>
      </c>
      <c r="AT13169" s="4" t="s">
        <v>10739</v>
      </c>
      <c r="AU13169" s="4" t="s">
        <v>456</v>
      </c>
      <c r="AV13169" s="4" t="s">
        <v>832</v>
      </c>
      <c r="AW13169" s="4" t="s">
        <v>724</v>
      </c>
      <c r="AX13169" s="4"/>
      <c r="AY13169" s="4">
        <v>172434</v>
      </c>
      <c r="AZ13169" s="4">
        <v>525543</v>
      </c>
      <c r="BA13169" s="4" t="s">
        <v>30863</v>
      </c>
      <c r="BB13169" s="4" t="s">
        <v>30864</v>
      </c>
      <c r="BC13169" s="4">
        <v>40</v>
      </c>
    </row>
    <row r="13170" spans="45:55" x14ac:dyDescent="0.2">
      <c r="AS13170" s="4" t="s">
        <v>20837</v>
      </c>
      <c r="AT13170" s="4" t="s">
        <v>20838</v>
      </c>
      <c r="AU13170" s="4" t="s">
        <v>456</v>
      </c>
      <c r="AV13170" s="4" t="s">
        <v>832</v>
      </c>
      <c r="AW13170" s="4" t="s">
        <v>724</v>
      </c>
      <c r="AX13170" s="4"/>
      <c r="AY13170" s="4">
        <v>179192</v>
      </c>
      <c r="AZ13170" s="4">
        <v>526704</v>
      </c>
      <c r="BA13170" s="4" t="s">
        <v>30865</v>
      </c>
      <c r="BB13170" s="4" t="s">
        <v>30866</v>
      </c>
      <c r="BC13170" s="4">
        <v>40</v>
      </c>
    </row>
    <row r="13171" spans="45:55" x14ac:dyDescent="0.2">
      <c r="AS13171" s="4" t="s">
        <v>10740</v>
      </c>
      <c r="AT13171" s="4" t="s">
        <v>11222</v>
      </c>
      <c r="AU13171" s="4" t="s">
        <v>456</v>
      </c>
      <c r="AV13171" s="4" t="s">
        <v>832</v>
      </c>
      <c r="AW13171" s="4" t="s">
        <v>724</v>
      </c>
      <c r="AX13171" s="4"/>
      <c r="AY13171" s="4">
        <v>172434</v>
      </c>
      <c r="AZ13171" s="4">
        <v>525543</v>
      </c>
      <c r="BA13171" s="4" t="s">
        <v>30863</v>
      </c>
      <c r="BB13171" s="4" t="s">
        <v>30864</v>
      </c>
      <c r="BC13171" s="4">
        <v>40</v>
      </c>
    </row>
    <row r="13172" spans="45:55" x14ac:dyDescent="0.2">
      <c r="AS13172" s="4" t="s">
        <v>10741</v>
      </c>
      <c r="AT13172" s="4" t="s">
        <v>10604</v>
      </c>
      <c r="AU13172" s="4" t="s">
        <v>456</v>
      </c>
      <c r="AV13172" s="4" t="s">
        <v>832</v>
      </c>
      <c r="AW13172" s="4" t="s">
        <v>724</v>
      </c>
      <c r="AX13172" s="4"/>
      <c r="AY13172" s="4">
        <v>178209</v>
      </c>
      <c r="AZ13172" s="4">
        <v>525642</v>
      </c>
      <c r="BA13172" s="4" t="s">
        <v>22829</v>
      </c>
      <c r="BB13172" s="4" t="s">
        <v>22830</v>
      </c>
      <c r="BC13172" s="4">
        <v>40</v>
      </c>
    </row>
    <row r="13173" spans="45:55" x14ac:dyDescent="0.2">
      <c r="AS13173" s="4" t="s">
        <v>10742</v>
      </c>
      <c r="AT13173" s="4" t="s">
        <v>32681</v>
      </c>
      <c r="AU13173" s="4" t="s">
        <v>456</v>
      </c>
      <c r="AV13173" s="4" t="s">
        <v>833</v>
      </c>
      <c r="AW13173" s="4" t="s">
        <v>724</v>
      </c>
      <c r="AX13173" s="4"/>
      <c r="AY13173" s="4">
        <v>177994</v>
      </c>
      <c r="AZ13173" s="4">
        <v>525803</v>
      </c>
      <c r="BA13173" s="4" t="s">
        <v>22831</v>
      </c>
      <c r="BB13173" s="4" t="s">
        <v>32682</v>
      </c>
      <c r="BC13173" s="4">
        <v>40</v>
      </c>
    </row>
    <row r="13174" spans="45:55" x14ac:dyDescent="0.2">
      <c r="AS13174" s="4" t="s">
        <v>21797</v>
      </c>
      <c r="AT13174" s="4" t="s">
        <v>21798</v>
      </c>
      <c r="AU13174" s="4" t="s">
        <v>460</v>
      </c>
      <c r="AV13174" s="4" t="s">
        <v>841</v>
      </c>
      <c r="AW13174" s="4" t="s">
        <v>1259</v>
      </c>
      <c r="AX13174" s="4"/>
      <c r="AY13174" s="4"/>
      <c r="AZ13174" s="4"/>
      <c r="BA13174" s="4"/>
      <c r="BB13174" s="4"/>
      <c r="BC13174" s="4">
        <v>40</v>
      </c>
    </row>
    <row r="13175" spans="45:55" x14ac:dyDescent="0.2">
      <c r="AS13175" s="4" t="s">
        <v>21799</v>
      </c>
      <c r="AT13175" s="4" t="s">
        <v>21800</v>
      </c>
      <c r="AU13175" s="4" t="s">
        <v>460</v>
      </c>
      <c r="AV13175" s="4" t="s">
        <v>841</v>
      </c>
      <c r="AW13175" s="4" t="s">
        <v>1259</v>
      </c>
      <c r="AX13175" s="4"/>
      <c r="AY13175" s="4"/>
      <c r="AZ13175" s="4"/>
      <c r="BA13175" s="4"/>
      <c r="BB13175" s="4"/>
      <c r="BC13175" s="4">
        <v>40</v>
      </c>
    </row>
    <row r="13176" spans="45:55" x14ac:dyDescent="0.2">
      <c r="AS13176" s="4" t="s">
        <v>21801</v>
      </c>
      <c r="AT13176" s="4" t="s">
        <v>21802</v>
      </c>
      <c r="AU13176" s="4" t="s">
        <v>460</v>
      </c>
      <c r="AV13176" s="4" t="s">
        <v>841</v>
      </c>
      <c r="AW13176" s="4" t="s">
        <v>1259</v>
      </c>
      <c r="AX13176" s="4"/>
      <c r="AY13176" s="4"/>
      <c r="AZ13176" s="4"/>
      <c r="BA13176" s="4"/>
      <c r="BB13176" s="4"/>
      <c r="BC13176" s="4">
        <v>40</v>
      </c>
    </row>
    <row r="13177" spans="45:55" x14ac:dyDescent="0.2">
      <c r="AS13177" s="4" t="s">
        <v>21803</v>
      </c>
      <c r="AT13177" s="4" t="s">
        <v>21804</v>
      </c>
      <c r="AU13177" s="4" t="s">
        <v>460</v>
      </c>
      <c r="AV13177" s="4" t="s">
        <v>841</v>
      </c>
      <c r="AW13177" s="4" t="s">
        <v>1259</v>
      </c>
      <c r="AX13177" s="4"/>
      <c r="AY13177" s="4"/>
      <c r="AZ13177" s="4"/>
      <c r="BA13177" s="4"/>
      <c r="BB13177" s="4"/>
      <c r="BC13177" s="4">
        <v>40</v>
      </c>
    </row>
    <row r="13178" spans="45:55" x14ac:dyDescent="0.2">
      <c r="AS13178" s="4" t="s">
        <v>21805</v>
      </c>
      <c r="AT13178" s="4" t="s">
        <v>21806</v>
      </c>
      <c r="AU13178" s="4" t="s">
        <v>460</v>
      </c>
      <c r="AV13178" s="4" t="s">
        <v>841</v>
      </c>
      <c r="AW13178" s="4" t="s">
        <v>1259</v>
      </c>
      <c r="AX13178" s="4"/>
      <c r="AY13178" s="4"/>
      <c r="AZ13178" s="4"/>
      <c r="BA13178" s="4"/>
      <c r="BB13178" s="4"/>
      <c r="BC13178" s="4">
        <v>40</v>
      </c>
    </row>
    <row r="13179" spans="45:55" x14ac:dyDescent="0.2">
      <c r="AS13179" s="4" t="s">
        <v>21807</v>
      </c>
      <c r="AT13179" s="4" t="s">
        <v>21808</v>
      </c>
      <c r="AU13179" s="4" t="s">
        <v>460</v>
      </c>
      <c r="AV13179" s="4" t="s">
        <v>841</v>
      </c>
      <c r="AW13179" s="4" t="s">
        <v>1259</v>
      </c>
      <c r="AX13179" s="4"/>
      <c r="AY13179" s="4"/>
      <c r="AZ13179" s="4"/>
      <c r="BA13179" s="4"/>
      <c r="BB13179" s="4"/>
      <c r="BC13179" s="4">
        <v>40</v>
      </c>
    </row>
    <row r="13180" spans="45:55" x14ac:dyDescent="0.2">
      <c r="AS13180" s="4" t="s">
        <v>21809</v>
      </c>
      <c r="AT13180" s="4" t="s">
        <v>21810</v>
      </c>
      <c r="AU13180" s="4" t="s">
        <v>460</v>
      </c>
      <c r="AV13180" s="4" t="s">
        <v>841</v>
      </c>
      <c r="AW13180" s="4" t="s">
        <v>1259</v>
      </c>
      <c r="AX13180" s="4"/>
      <c r="AY13180" s="4"/>
      <c r="AZ13180" s="4"/>
      <c r="BA13180" s="4"/>
      <c r="BB13180" s="4"/>
      <c r="BC13180" s="4">
        <v>40</v>
      </c>
    </row>
    <row r="13181" spans="45:55" x14ac:dyDescent="0.2">
      <c r="AS13181" s="4" t="s">
        <v>21811</v>
      </c>
      <c r="AT13181" s="4" t="s">
        <v>21812</v>
      </c>
      <c r="AU13181" s="4" t="s">
        <v>460</v>
      </c>
      <c r="AV13181" s="4" t="s">
        <v>841</v>
      </c>
      <c r="AW13181" s="4" t="s">
        <v>1259</v>
      </c>
      <c r="AX13181" s="4"/>
      <c r="AY13181" s="4"/>
      <c r="AZ13181" s="4"/>
      <c r="BA13181" s="4"/>
      <c r="BB13181" s="4"/>
      <c r="BC13181" s="4">
        <v>40</v>
      </c>
    </row>
    <row r="13182" spans="45:55" x14ac:dyDescent="0.2">
      <c r="AS13182" s="4" t="s">
        <v>21813</v>
      </c>
      <c r="AT13182" s="4" t="s">
        <v>21814</v>
      </c>
      <c r="AU13182" s="4" t="s">
        <v>460</v>
      </c>
      <c r="AV13182" s="4" t="s">
        <v>841</v>
      </c>
      <c r="AW13182" s="4" t="s">
        <v>1259</v>
      </c>
      <c r="AX13182" s="4"/>
      <c r="AY13182" s="4"/>
      <c r="AZ13182" s="4"/>
      <c r="BA13182" s="4"/>
      <c r="BB13182" s="4"/>
      <c r="BC13182" s="4">
        <v>40</v>
      </c>
    </row>
    <row r="13183" spans="45:55" x14ac:dyDescent="0.2">
      <c r="AS13183" s="4" t="s">
        <v>21815</v>
      </c>
      <c r="AT13183" s="4" t="s">
        <v>21816</v>
      </c>
      <c r="AU13183" s="4" t="s">
        <v>460</v>
      </c>
      <c r="AV13183" s="4" t="s">
        <v>841</v>
      </c>
      <c r="AW13183" s="4" t="s">
        <v>1259</v>
      </c>
      <c r="AX13183" s="4"/>
      <c r="AY13183" s="4"/>
      <c r="AZ13183" s="4"/>
      <c r="BA13183" s="4"/>
      <c r="BB13183" s="4"/>
      <c r="BC13183" s="4">
        <v>40</v>
      </c>
    </row>
    <row r="13184" spans="45:55" x14ac:dyDescent="0.2">
      <c r="AS13184" s="4" t="s">
        <v>21817</v>
      </c>
      <c r="AT13184" s="4" t="s">
        <v>21818</v>
      </c>
      <c r="AU13184" s="4" t="s">
        <v>460</v>
      </c>
      <c r="AV13184" s="4" t="s">
        <v>841</v>
      </c>
      <c r="AW13184" s="4" t="s">
        <v>1259</v>
      </c>
      <c r="AX13184" s="4"/>
      <c r="AY13184" s="4"/>
      <c r="AZ13184" s="4"/>
      <c r="BA13184" s="4"/>
      <c r="BB13184" s="4"/>
      <c r="BC13184" s="4">
        <v>40</v>
      </c>
    </row>
    <row r="13185" spans="45:55" x14ac:dyDescent="0.2">
      <c r="AS13185" s="4" t="s">
        <v>21819</v>
      </c>
      <c r="AT13185" s="4" t="s">
        <v>21820</v>
      </c>
      <c r="AU13185" s="4" t="s">
        <v>460</v>
      </c>
      <c r="AV13185" s="4" t="s">
        <v>841</v>
      </c>
      <c r="AW13185" s="4" t="s">
        <v>1259</v>
      </c>
      <c r="AX13185" s="4"/>
      <c r="AY13185" s="4"/>
      <c r="AZ13185" s="4"/>
      <c r="BA13185" s="4"/>
      <c r="BB13185" s="4"/>
      <c r="BC13185" s="4">
        <v>40</v>
      </c>
    </row>
    <row r="13186" spans="45:55" x14ac:dyDescent="0.2">
      <c r="AS13186" s="4" t="s">
        <v>21821</v>
      </c>
      <c r="AT13186" s="4" t="s">
        <v>21822</v>
      </c>
      <c r="AU13186" s="4" t="s">
        <v>460</v>
      </c>
      <c r="AV13186" s="4" t="s">
        <v>841</v>
      </c>
      <c r="AW13186" s="4" t="s">
        <v>1259</v>
      </c>
      <c r="AX13186" s="4"/>
      <c r="AY13186" s="4"/>
      <c r="AZ13186" s="4"/>
      <c r="BA13186" s="4"/>
      <c r="BB13186" s="4"/>
      <c r="BC13186" s="4">
        <v>40</v>
      </c>
    </row>
    <row r="13187" spans="45:55" x14ac:dyDescent="0.2">
      <c r="AS13187" s="4" t="s">
        <v>31637</v>
      </c>
      <c r="AT13187" s="4" t="s">
        <v>31638</v>
      </c>
      <c r="AU13187" s="4" t="s">
        <v>460</v>
      </c>
      <c r="AV13187" s="4" t="s">
        <v>841</v>
      </c>
      <c r="AW13187" s="4" t="s">
        <v>1259</v>
      </c>
      <c r="AX13187" s="4"/>
      <c r="AY13187" s="4"/>
      <c r="AZ13187" s="4"/>
      <c r="BA13187" s="4"/>
      <c r="BB13187" s="4"/>
      <c r="BC13187" s="4">
        <v>40</v>
      </c>
    </row>
    <row r="13188" spans="45:55" x14ac:dyDescent="0.2">
      <c r="AS13188" s="4" t="s">
        <v>31639</v>
      </c>
      <c r="AT13188" s="4" t="s">
        <v>31640</v>
      </c>
      <c r="AU13188" s="4" t="s">
        <v>460</v>
      </c>
      <c r="AV13188" s="4" t="s">
        <v>841</v>
      </c>
      <c r="AW13188" s="4" t="s">
        <v>1259</v>
      </c>
      <c r="AX13188" s="4"/>
      <c r="AY13188" s="4"/>
      <c r="AZ13188" s="4"/>
      <c r="BA13188" s="4"/>
      <c r="BB13188" s="4"/>
      <c r="BC13188" s="4">
        <v>40</v>
      </c>
    </row>
    <row r="13189" spans="45:55" x14ac:dyDescent="0.2">
      <c r="AS13189" s="4" t="s">
        <v>31641</v>
      </c>
      <c r="AT13189" s="4" t="s">
        <v>31642</v>
      </c>
      <c r="AU13189" s="4" t="s">
        <v>460</v>
      </c>
      <c r="AV13189" s="4" t="s">
        <v>841</v>
      </c>
      <c r="AW13189" s="4" t="s">
        <v>1259</v>
      </c>
      <c r="AX13189" s="4"/>
      <c r="AY13189" s="4"/>
      <c r="AZ13189" s="4"/>
      <c r="BA13189" s="4"/>
      <c r="BB13189" s="4"/>
      <c r="BC13189" s="4">
        <v>40</v>
      </c>
    </row>
    <row r="13190" spans="45:55" x14ac:dyDescent="0.2">
      <c r="AS13190" s="4" t="s">
        <v>31643</v>
      </c>
      <c r="AT13190" s="4" t="s">
        <v>31644</v>
      </c>
      <c r="AU13190" s="4" t="s">
        <v>460</v>
      </c>
      <c r="AV13190" s="4" t="s">
        <v>841</v>
      </c>
      <c r="AW13190" s="4" t="s">
        <v>1259</v>
      </c>
      <c r="AX13190" s="4"/>
      <c r="AY13190" s="4"/>
      <c r="AZ13190" s="4"/>
      <c r="BA13190" s="4"/>
      <c r="BB13190" s="4"/>
      <c r="BC13190" s="4">
        <v>40</v>
      </c>
    </row>
    <row r="13191" spans="45:55" x14ac:dyDescent="0.2">
      <c r="AS13191" s="4" t="s">
        <v>31645</v>
      </c>
      <c r="AT13191" s="4" t="s">
        <v>31646</v>
      </c>
      <c r="AU13191" s="4" t="s">
        <v>460</v>
      </c>
      <c r="AV13191" s="4" t="s">
        <v>841</v>
      </c>
      <c r="AW13191" s="4" t="s">
        <v>1259</v>
      </c>
      <c r="AX13191" s="4"/>
      <c r="AY13191" s="4"/>
      <c r="AZ13191" s="4"/>
      <c r="BA13191" s="4"/>
      <c r="BB13191" s="4"/>
      <c r="BC13191" s="4">
        <v>40</v>
      </c>
    </row>
    <row r="13192" spans="45:55" x14ac:dyDescent="0.2">
      <c r="AS13192" s="4" t="s">
        <v>36790</v>
      </c>
      <c r="AT13192" s="4" t="s">
        <v>1661</v>
      </c>
      <c r="AU13192" s="4" t="s">
        <v>456</v>
      </c>
      <c r="AV13192" s="4" t="s">
        <v>831</v>
      </c>
      <c r="AW13192" s="4" t="s">
        <v>701</v>
      </c>
      <c r="AX13192" s="4"/>
      <c r="AY13192" s="4"/>
      <c r="AZ13192" s="4"/>
      <c r="BA13192" s="4"/>
      <c r="BB13192" s="4"/>
      <c r="BC13192" s="4">
        <v>40</v>
      </c>
    </row>
    <row r="13193" spans="45:55" x14ac:dyDescent="0.2">
      <c r="AS13193" s="4" t="s">
        <v>6270</v>
      </c>
      <c r="AT13193" s="4" t="s">
        <v>10744</v>
      </c>
      <c r="AU13193" s="4" t="s">
        <v>456</v>
      </c>
      <c r="AV13193" s="4" t="s">
        <v>831</v>
      </c>
      <c r="AW13193" s="4" t="s">
        <v>701</v>
      </c>
      <c r="AX13193" s="4"/>
      <c r="AY13193" s="4"/>
      <c r="AZ13193" s="4"/>
      <c r="BA13193" s="4"/>
      <c r="BB13193" s="4"/>
      <c r="BC13193" s="4">
        <v>40</v>
      </c>
    </row>
    <row r="13194" spans="45:55" x14ac:dyDescent="0.2">
      <c r="AS13194" s="4" t="s">
        <v>11223</v>
      </c>
      <c r="AT13194" s="4" t="s">
        <v>11224</v>
      </c>
      <c r="AU13194" s="4" t="s">
        <v>456</v>
      </c>
      <c r="AV13194" s="4" t="s">
        <v>832</v>
      </c>
      <c r="AW13194" s="4" t="s">
        <v>724</v>
      </c>
      <c r="AX13194" s="4"/>
      <c r="AY13194" s="4">
        <v>182640</v>
      </c>
      <c r="AZ13194" s="4">
        <v>533480</v>
      </c>
      <c r="BA13194" s="4" t="s">
        <v>30867</v>
      </c>
      <c r="BB13194" s="4" t="s">
        <v>30868</v>
      </c>
      <c r="BC13194" s="4">
        <v>40</v>
      </c>
    </row>
    <row r="13195" spans="45:55" x14ac:dyDescent="0.2">
      <c r="AS13195" s="4" t="s">
        <v>20839</v>
      </c>
      <c r="AT13195" s="4" t="s">
        <v>20840</v>
      </c>
      <c r="AU13195" s="4" t="s">
        <v>456</v>
      </c>
      <c r="AV13195" s="4" t="s">
        <v>832</v>
      </c>
      <c r="AW13195" s="4" t="s">
        <v>724</v>
      </c>
      <c r="AX13195" s="4"/>
      <c r="AY13195" s="4">
        <v>180883</v>
      </c>
      <c r="AZ13195" s="4">
        <v>532054</v>
      </c>
      <c r="BA13195" s="4" t="s">
        <v>30869</v>
      </c>
      <c r="BB13195" s="4" t="s">
        <v>30870</v>
      </c>
      <c r="BC13195" s="4">
        <v>40</v>
      </c>
    </row>
    <row r="13196" spans="45:55" x14ac:dyDescent="0.2">
      <c r="AS13196" s="4" t="s">
        <v>16166</v>
      </c>
      <c r="AT13196" s="4" t="s">
        <v>16167</v>
      </c>
      <c r="AU13196" s="4" t="s">
        <v>460</v>
      </c>
      <c r="AV13196" s="4" t="s">
        <v>841</v>
      </c>
      <c r="AW13196" s="4" t="s">
        <v>1259</v>
      </c>
      <c r="AX13196" s="4"/>
      <c r="AY13196" s="4"/>
      <c r="AZ13196" s="4"/>
      <c r="BA13196" s="4"/>
      <c r="BB13196" s="4"/>
      <c r="BC13196" s="4">
        <v>40</v>
      </c>
    </row>
    <row r="13197" spans="45:55" x14ac:dyDescent="0.2">
      <c r="AS13197" s="4" t="s">
        <v>16168</v>
      </c>
      <c r="AT13197" s="4" t="s">
        <v>16169</v>
      </c>
      <c r="AU13197" s="4" t="s">
        <v>460</v>
      </c>
      <c r="AV13197" s="4" t="s">
        <v>841</v>
      </c>
      <c r="AW13197" s="4" t="s">
        <v>1259</v>
      </c>
      <c r="AX13197" s="4"/>
      <c r="AY13197" s="4"/>
      <c r="AZ13197" s="4"/>
      <c r="BA13197" s="4"/>
      <c r="BB13197" s="4"/>
      <c r="BC13197" s="4">
        <v>40</v>
      </c>
    </row>
    <row r="13198" spans="45:55" x14ac:dyDescent="0.2">
      <c r="AS13198" s="4" t="s">
        <v>16006</v>
      </c>
      <c r="AT13198" s="102" t="s">
        <v>16007</v>
      </c>
      <c r="AU13198" s="4" t="s">
        <v>456</v>
      </c>
      <c r="AV13198" s="4" t="s">
        <v>832</v>
      </c>
      <c r="AW13198" s="4" t="s">
        <v>724</v>
      </c>
      <c r="AX13198" s="4"/>
      <c r="AY13198" s="4">
        <v>181543</v>
      </c>
      <c r="AZ13198" s="4">
        <v>533674</v>
      </c>
      <c r="BA13198" s="4" t="s">
        <v>30871</v>
      </c>
      <c r="BB13198" s="4" t="s">
        <v>30872</v>
      </c>
      <c r="BC13198" s="4">
        <v>40</v>
      </c>
    </row>
    <row r="13199" spans="45:55" x14ac:dyDescent="0.2">
      <c r="AS13199" s="4" t="s">
        <v>16008</v>
      </c>
      <c r="AT13199" s="102" t="s">
        <v>16009</v>
      </c>
      <c r="AU13199" s="4" t="s">
        <v>456</v>
      </c>
      <c r="AV13199" s="4" t="s">
        <v>832</v>
      </c>
      <c r="AW13199" s="4" t="s">
        <v>724</v>
      </c>
      <c r="AX13199" s="4"/>
      <c r="AY13199" s="4">
        <v>181076</v>
      </c>
      <c r="AZ13199" s="4">
        <v>533111</v>
      </c>
      <c r="BA13199" s="4" t="s">
        <v>30873</v>
      </c>
      <c r="BB13199" s="4" t="s">
        <v>30874</v>
      </c>
      <c r="BC13199" s="4">
        <v>40</v>
      </c>
    </row>
    <row r="13200" spans="45:55" x14ac:dyDescent="0.2">
      <c r="AS13200" s="4" t="s">
        <v>6293</v>
      </c>
      <c r="AT13200" s="102" t="s">
        <v>6294</v>
      </c>
      <c r="AU13200" s="4" t="s">
        <v>456</v>
      </c>
      <c r="AV13200" s="4" t="s">
        <v>832</v>
      </c>
      <c r="AW13200" s="4" t="s">
        <v>724</v>
      </c>
      <c r="AX13200" s="4"/>
      <c r="AY13200" s="4">
        <v>181273</v>
      </c>
      <c r="AZ13200" s="4">
        <v>528967</v>
      </c>
      <c r="BA13200" s="4" t="s">
        <v>30875</v>
      </c>
      <c r="BB13200" s="4" t="s">
        <v>30876</v>
      </c>
      <c r="BC13200" s="4">
        <v>40</v>
      </c>
    </row>
    <row r="13201" spans="45:55" x14ac:dyDescent="0.2">
      <c r="AS13201" s="4" t="s">
        <v>38058</v>
      </c>
      <c r="AT13201" s="102" t="s">
        <v>38059</v>
      </c>
      <c r="AU13201" s="4" t="s">
        <v>456</v>
      </c>
      <c r="AV13201" s="4" t="s">
        <v>832</v>
      </c>
      <c r="AW13201" s="4" t="s">
        <v>724</v>
      </c>
      <c r="AX13201" s="4"/>
      <c r="AY13201" s="4">
        <v>180954</v>
      </c>
      <c r="AZ13201" s="4">
        <v>528270</v>
      </c>
      <c r="BA13201" s="4" t="s">
        <v>38060</v>
      </c>
      <c r="BB13201" s="4" t="s">
        <v>38061</v>
      </c>
      <c r="BC13201" s="4">
        <v>40</v>
      </c>
    </row>
    <row r="13202" spans="45:55" x14ac:dyDescent="0.2">
      <c r="AS13202" s="4" t="s">
        <v>6295</v>
      </c>
      <c r="AT13202" s="102" t="s">
        <v>6296</v>
      </c>
      <c r="AU13202" s="4" t="s">
        <v>456</v>
      </c>
      <c r="AV13202" s="4" t="s">
        <v>832</v>
      </c>
      <c r="AW13202" s="4" t="s">
        <v>724</v>
      </c>
      <c r="AX13202" s="4"/>
      <c r="AY13202" s="4">
        <v>181119</v>
      </c>
      <c r="AZ13202" s="4">
        <v>530206</v>
      </c>
      <c r="BA13202" s="4" t="s">
        <v>30877</v>
      </c>
      <c r="BB13202" s="4" t="s">
        <v>30878</v>
      </c>
      <c r="BC13202" s="4">
        <v>40</v>
      </c>
    </row>
    <row r="13203" spans="45:55" x14ac:dyDescent="0.2">
      <c r="AS13203" s="4" t="s">
        <v>20841</v>
      </c>
      <c r="AT13203" s="102" t="s">
        <v>20842</v>
      </c>
      <c r="AU13203" s="4" t="s">
        <v>456</v>
      </c>
      <c r="AV13203" s="4" t="s">
        <v>832</v>
      </c>
      <c r="AW13203" s="4" t="s">
        <v>724</v>
      </c>
      <c r="AX13203" s="4"/>
      <c r="AY13203" s="4">
        <v>180714</v>
      </c>
      <c r="AZ13203" s="4">
        <v>527744</v>
      </c>
      <c r="BA13203" s="4" t="s">
        <v>30879</v>
      </c>
      <c r="BB13203" s="4" t="s">
        <v>30880</v>
      </c>
      <c r="BC13203" s="4">
        <v>40</v>
      </c>
    </row>
    <row r="13204" spans="45:55" x14ac:dyDescent="0.2">
      <c r="AS13204" s="4" t="s">
        <v>6297</v>
      </c>
      <c r="AT13204" s="102" t="s">
        <v>6298</v>
      </c>
      <c r="AU13204" s="4" t="s">
        <v>456</v>
      </c>
      <c r="AV13204" s="4" t="s">
        <v>832</v>
      </c>
      <c r="AW13204" s="4" t="s">
        <v>724</v>
      </c>
      <c r="AX13204" s="4"/>
      <c r="AY13204" s="4">
        <v>186945</v>
      </c>
      <c r="AZ13204" s="4">
        <v>527427</v>
      </c>
      <c r="BA13204" s="4" t="s">
        <v>30881</v>
      </c>
      <c r="BB13204" s="4" t="s">
        <v>30882</v>
      </c>
      <c r="BC13204" s="4">
        <v>40</v>
      </c>
    </row>
    <row r="13205" spans="45:55" x14ac:dyDescent="0.2">
      <c r="AS13205" s="4" t="s">
        <v>6299</v>
      </c>
      <c r="AT13205" s="102" t="s">
        <v>6300</v>
      </c>
      <c r="AU13205" s="4" t="s">
        <v>456</v>
      </c>
      <c r="AV13205" s="4" t="s">
        <v>832</v>
      </c>
      <c r="AW13205" s="4" t="s">
        <v>724</v>
      </c>
      <c r="AX13205" s="4"/>
      <c r="AY13205" s="4">
        <v>188125</v>
      </c>
      <c r="AZ13205" s="4">
        <v>529902</v>
      </c>
      <c r="BA13205" s="4" t="s">
        <v>30883</v>
      </c>
      <c r="BB13205" s="4" t="s">
        <v>30884</v>
      </c>
      <c r="BC13205" s="4">
        <v>40</v>
      </c>
    </row>
    <row r="13206" spans="45:55" x14ac:dyDescent="0.2">
      <c r="AS13206" s="4" t="s">
        <v>6301</v>
      </c>
      <c r="AT13206" s="102" t="s">
        <v>6302</v>
      </c>
      <c r="AU13206" s="4" t="s">
        <v>456</v>
      </c>
      <c r="AV13206" s="4" t="s">
        <v>832</v>
      </c>
      <c r="AW13206" s="4" t="s">
        <v>724</v>
      </c>
      <c r="AX13206" s="4"/>
      <c r="AY13206" s="4">
        <v>186505</v>
      </c>
      <c r="AZ13206" s="4">
        <v>528900</v>
      </c>
      <c r="BA13206" s="4" t="s">
        <v>30885</v>
      </c>
      <c r="BB13206" s="4" t="s">
        <v>30886</v>
      </c>
      <c r="BC13206" s="4">
        <v>40</v>
      </c>
    </row>
    <row r="13207" spans="45:55" x14ac:dyDescent="0.2">
      <c r="AS13207" s="4" t="s">
        <v>6981</v>
      </c>
      <c r="AT13207" s="102" t="s">
        <v>6982</v>
      </c>
      <c r="AU13207" s="4" t="s">
        <v>456</v>
      </c>
      <c r="AV13207" s="4" t="s">
        <v>832</v>
      </c>
      <c r="AW13207" s="4" t="s">
        <v>724</v>
      </c>
      <c r="AX13207" s="4"/>
      <c r="AY13207" s="4">
        <v>188452</v>
      </c>
      <c r="AZ13207" s="4">
        <v>528685</v>
      </c>
      <c r="BA13207" s="4" t="s">
        <v>30887</v>
      </c>
      <c r="BB13207" s="4" t="s">
        <v>30888</v>
      </c>
      <c r="BC13207" s="4">
        <v>40</v>
      </c>
    </row>
    <row r="13208" spans="45:55" x14ac:dyDescent="0.2">
      <c r="AS13208" s="4" t="s">
        <v>6303</v>
      </c>
      <c r="AT13208" s="102" t="s">
        <v>6304</v>
      </c>
      <c r="AU13208" s="4" t="s">
        <v>456</v>
      </c>
      <c r="AV13208" s="4" t="s">
        <v>832</v>
      </c>
      <c r="AW13208" s="4" t="s">
        <v>724</v>
      </c>
      <c r="AX13208" s="4"/>
      <c r="AY13208" s="4">
        <v>188927</v>
      </c>
      <c r="AZ13208" s="4">
        <v>527093</v>
      </c>
      <c r="BA13208" s="4" t="s">
        <v>30889</v>
      </c>
      <c r="BB13208" s="4" t="s">
        <v>30890</v>
      </c>
      <c r="BC13208" s="4">
        <v>40</v>
      </c>
    </row>
    <row r="13209" spans="45:55" x14ac:dyDescent="0.2">
      <c r="AS13209" s="4" t="s">
        <v>6305</v>
      </c>
      <c r="AT13209" s="102" t="s">
        <v>6306</v>
      </c>
      <c r="AU13209" s="4" t="s">
        <v>456</v>
      </c>
      <c r="AV13209" s="4" t="s">
        <v>832</v>
      </c>
      <c r="AW13209" s="4" t="s">
        <v>724</v>
      </c>
      <c r="AX13209" s="4"/>
      <c r="AY13209" s="4">
        <v>187033</v>
      </c>
      <c r="AZ13209" s="4">
        <v>527488</v>
      </c>
      <c r="BA13209" s="4" t="s">
        <v>30891</v>
      </c>
      <c r="BB13209" s="4" t="s">
        <v>30892</v>
      </c>
      <c r="BC13209" s="4">
        <v>40</v>
      </c>
    </row>
    <row r="13210" spans="45:55" x14ac:dyDescent="0.2">
      <c r="AS13210" s="4" t="s">
        <v>6307</v>
      </c>
      <c r="AT13210" s="102" t="s">
        <v>6308</v>
      </c>
      <c r="AU13210" s="4" t="s">
        <v>456</v>
      </c>
      <c r="AV13210" s="4" t="s">
        <v>835</v>
      </c>
      <c r="AW13210" s="4" t="s">
        <v>724</v>
      </c>
      <c r="AX13210" s="4"/>
      <c r="AY13210" s="4">
        <v>181437</v>
      </c>
      <c r="AZ13210" s="4">
        <v>528435</v>
      </c>
      <c r="BA13210" s="4" t="s">
        <v>30893</v>
      </c>
      <c r="BB13210" s="4" t="s">
        <v>30894</v>
      </c>
      <c r="BC13210" s="4">
        <v>40</v>
      </c>
    </row>
    <row r="13211" spans="45:55" x14ac:dyDescent="0.2">
      <c r="AS13211" s="4" t="s">
        <v>6309</v>
      </c>
      <c r="AT13211" s="102" t="s">
        <v>6310</v>
      </c>
      <c r="AU13211" s="4" t="s">
        <v>456</v>
      </c>
      <c r="AV13211" s="4" t="s">
        <v>832</v>
      </c>
      <c r="AW13211" s="4" t="s">
        <v>724</v>
      </c>
      <c r="AX13211" s="4"/>
      <c r="AY13211" s="4">
        <v>187842</v>
      </c>
      <c r="AZ13211" s="4">
        <v>527650</v>
      </c>
      <c r="BA13211" s="4" t="s">
        <v>30895</v>
      </c>
      <c r="BB13211" s="4" t="s">
        <v>30896</v>
      </c>
      <c r="BC13211" s="4">
        <v>40</v>
      </c>
    </row>
    <row r="13212" spans="45:55" x14ac:dyDescent="0.2">
      <c r="AS13212" s="4" t="s">
        <v>6311</v>
      </c>
      <c r="AT13212" s="4" t="s">
        <v>6312</v>
      </c>
      <c r="AU13212" s="4" t="s">
        <v>456</v>
      </c>
      <c r="AV13212" s="4" t="s">
        <v>832</v>
      </c>
      <c r="AW13212" s="4" t="s">
        <v>724</v>
      </c>
      <c r="AX13212" s="4"/>
      <c r="AY13212" s="4">
        <v>186971</v>
      </c>
      <c r="AZ13212" s="4">
        <v>527465</v>
      </c>
      <c r="BA13212" s="4" t="s">
        <v>30897</v>
      </c>
      <c r="BB13212" s="4" t="s">
        <v>30898</v>
      </c>
      <c r="BC13212" s="4">
        <v>40</v>
      </c>
    </row>
    <row r="13213" spans="45:55" x14ac:dyDescent="0.2">
      <c r="AS13213" s="4" t="s">
        <v>6313</v>
      </c>
      <c r="AT13213" s="102" t="s">
        <v>6314</v>
      </c>
      <c r="AU13213" s="4" t="s">
        <v>456</v>
      </c>
      <c r="AV13213" s="4" t="s">
        <v>832</v>
      </c>
      <c r="AW13213" s="4" t="s">
        <v>724</v>
      </c>
      <c r="AX13213" s="4"/>
      <c r="AY13213" s="4">
        <v>186790</v>
      </c>
      <c r="AZ13213" s="4">
        <v>528206</v>
      </c>
      <c r="BA13213" s="4" t="s">
        <v>30899</v>
      </c>
      <c r="BB13213" s="4" t="s">
        <v>30900</v>
      </c>
      <c r="BC13213" s="4">
        <v>40</v>
      </c>
    </row>
    <row r="13214" spans="45:55" x14ac:dyDescent="0.2">
      <c r="AS13214" s="4" t="s">
        <v>6983</v>
      </c>
      <c r="AT13214" s="102" t="s">
        <v>6984</v>
      </c>
      <c r="AU13214" s="4" t="s">
        <v>456</v>
      </c>
      <c r="AV13214" s="4" t="s">
        <v>832</v>
      </c>
      <c r="AW13214" s="4" t="s">
        <v>724</v>
      </c>
      <c r="AX13214" s="4"/>
      <c r="AY13214" s="4">
        <v>188892</v>
      </c>
      <c r="AZ13214" s="4">
        <v>527133</v>
      </c>
      <c r="BA13214" s="4" t="s">
        <v>27503</v>
      </c>
      <c r="BB13214" s="4" t="s">
        <v>30901</v>
      </c>
      <c r="BC13214" s="4">
        <v>40</v>
      </c>
    </row>
    <row r="13215" spans="45:55" x14ac:dyDescent="0.2">
      <c r="AS13215" s="4" t="s">
        <v>7261</v>
      </c>
      <c r="AT13215" s="102" t="s">
        <v>7262</v>
      </c>
      <c r="AU13215" s="4" t="s">
        <v>456</v>
      </c>
      <c r="AV13215" s="4" t="s">
        <v>832</v>
      </c>
      <c r="AW13215" s="4" t="s">
        <v>724</v>
      </c>
      <c r="AX13215" s="4"/>
      <c r="AY13215" s="4">
        <v>186702</v>
      </c>
      <c r="AZ13215" s="4">
        <v>529408</v>
      </c>
      <c r="BA13215" s="4" t="s">
        <v>30902</v>
      </c>
      <c r="BB13215" s="4" t="s">
        <v>30903</v>
      </c>
      <c r="BC13215" s="4">
        <v>40</v>
      </c>
    </row>
    <row r="13216" spans="45:55" x14ac:dyDescent="0.2">
      <c r="AS13216" s="4" t="s">
        <v>7263</v>
      </c>
      <c r="AT13216" s="102" t="s">
        <v>7264</v>
      </c>
      <c r="AU13216" s="4" t="s">
        <v>456</v>
      </c>
      <c r="AV13216" s="4" t="s">
        <v>832</v>
      </c>
      <c r="AW13216" s="4" t="s">
        <v>724</v>
      </c>
      <c r="AX13216" s="4"/>
      <c r="AY13216" s="4">
        <v>185556</v>
      </c>
      <c r="AZ13216" s="4">
        <v>530536</v>
      </c>
      <c r="BA13216" s="4" t="s">
        <v>30904</v>
      </c>
      <c r="BB13216" s="4" t="s">
        <v>30905</v>
      </c>
      <c r="BC13216" s="4">
        <v>40</v>
      </c>
    </row>
    <row r="13217" spans="45:55" x14ac:dyDescent="0.2">
      <c r="AS13217" s="4" t="s">
        <v>7602</v>
      </c>
      <c r="AT13217" s="102" t="s">
        <v>7603</v>
      </c>
      <c r="AU13217" s="4" t="s">
        <v>456</v>
      </c>
      <c r="AV13217" s="4" t="s">
        <v>832</v>
      </c>
      <c r="AW13217" s="4" t="s">
        <v>724</v>
      </c>
      <c r="AX13217" s="4"/>
      <c r="AY13217" s="4">
        <v>185192</v>
      </c>
      <c r="AZ13217" s="4">
        <v>530071</v>
      </c>
      <c r="BA13217" s="4" t="s">
        <v>30906</v>
      </c>
      <c r="BB13217" s="4" t="s">
        <v>30907</v>
      </c>
      <c r="BC13217" s="4">
        <v>40</v>
      </c>
    </row>
    <row r="13218" spans="45:55" x14ac:dyDescent="0.2">
      <c r="AS13218" s="4" t="s">
        <v>7604</v>
      </c>
      <c r="AT13218" s="102" t="s">
        <v>7605</v>
      </c>
      <c r="AU13218" s="4" t="s">
        <v>456</v>
      </c>
      <c r="AV13218" s="4" t="s">
        <v>832</v>
      </c>
      <c r="AW13218" s="4" t="s">
        <v>724</v>
      </c>
      <c r="AX13218" s="4"/>
      <c r="AY13218" s="4">
        <v>188924</v>
      </c>
      <c r="AZ13218" s="4">
        <v>527112</v>
      </c>
      <c r="BA13218" s="4" t="s">
        <v>30908</v>
      </c>
      <c r="BB13218" s="4" t="s">
        <v>30909</v>
      </c>
      <c r="BC13218" s="4">
        <v>40</v>
      </c>
    </row>
    <row r="13219" spans="45:55" x14ac:dyDescent="0.2">
      <c r="AS13219" s="4" t="s">
        <v>7606</v>
      </c>
      <c r="AT13219" s="102" t="s">
        <v>7607</v>
      </c>
      <c r="AU13219" s="4" t="s">
        <v>456</v>
      </c>
      <c r="AV13219" s="4" t="s">
        <v>832</v>
      </c>
      <c r="AW13219" s="4" t="s">
        <v>724</v>
      </c>
      <c r="AX13219" s="4"/>
      <c r="AY13219" s="4">
        <v>189420</v>
      </c>
      <c r="AZ13219" s="4">
        <v>526438</v>
      </c>
      <c r="BA13219" s="4" t="s">
        <v>30910</v>
      </c>
      <c r="BB13219" s="4" t="s">
        <v>30911</v>
      </c>
      <c r="BC13219" s="4">
        <v>40</v>
      </c>
    </row>
    <row r="13220" spans="45:55" ht="25.5" x14ac:dyDescent="0.2">
      <c r="AS13220" s="4" t="s">
        <v>21755</v>
      </c>
      <c r="AT13220" s="102" t="s">
        <v>21756</v>
      </c>
      <c r="AU13220" s="4" t="s">
        <v>460</v>
      </c>
      <c r="AV13220" s="4" t="s">
        <v>841</v>
      </c>
      <c r="AW13220" s="4" t="s">
        <v>1259</v>
      </c>
      <c r="AX13220" s="4"/>
      <c r="AY13220" s="4"/>
      <c r="AZ13220" s="4"/>
      <c r="BA13220" s="4"/>
      <c r="BB13220" s="4"/>
      <c r="BC13220" s="4">
        <v>40</v>
      </c>
    </row>
    <row r="13221" spans="45:55" ht="25.5" x14ac:dyDescent="0.2">
      <c r="AS13221" s="4" t="s">
        <v>21757</v>
      </c>
      <c r="AT13221" s="102" t="s">
        <v>21758</v>
      </c>
      <c r="AU13221" s="4" t="s">
        <v>460</v>
      </c>
      <c r="AV13221" s="4" t="s">
        <v>841</v>
      </c>
      <c r="AW13221" s="4" t="s">
        <v>1259</v>
      </c>
      <c r="AX13221" s="4"/>
      <c r="AY13221" s="4"/>
      <c r="AZ13221" s="4"/>
      <c r="BA13221" s="4"/>
      <c r="BB13221" s="4"/>
      <c r="BC13221" s="4">
        <v>40</v>
      </c>
    </row>
    <row r="13222" spans="45:55" ht="25.5" x14ac:dyDescent="0.2">
      <c r="AS13222" s="4" t="s">
        <v>21759</v>
      </c>
      <c r="AT13222" s="102" t="s">
        <v>21760</v>
      </c>
      <c r="AU13222" s="4" t="s">
        <v>460</v>
      </c>
      <c r="AV13222" s="4" t="s">
        <v>841</v>
      </c>
      <c r="AW13222" s="4" t="s">
        <v>1259</v>
      </c>
      <c r="AX13222" s="4"/>
      <c r="AY13222" s="4"/>
      <c r="AZ13222" s="4"/>
      <c r="BA13222" s="4"/>
      <c r="BB13222" s="4"/>
      <c r="BC13222" s="4">
        <v>40</v>
      </c>
    </row>
    <row r="13223" spans="45:55" ht="25.5" x14ac:dyDescent="0.2">
      <c r="AS13223" s="4" t="s">
        <v>21761</v>
      </c>
      <c r="AT13223" s="102" t="s">
        <v>21762</v>
      </c>
      <c r="AU13223" s="4" t="s">
        <v>460</v>
      </c>
      <c r="AV13223" s="4" t="s">
        <v>841</v>
      </c>
      <c r="AW13223" s="4" t="s">
        <v>1259</v>
      </c>
      <c r="AX13223" s="4"/>
      <c r="AY13223" s="4"/>
      <c r="AZ13223" s="4"/>
      <c r="BA13223" s="4"/>
      <c r="BB13223" s="4"/>
      <c r="BC13223" s="4">
        <v>40</v>
      </c>
    </row>
    <row r="13224" spans="45:55" x14ac:dyDescent="0.2">
      <c r="AS13224" s="4" t="s">
        <v>16170</v>
      </c>
      <c r="AT13224" s="102" t="s">
        <v>16171</v>
      </c>
      <c r="AU13224" s="4" t="s">
        <v>460</v>
      </c>
      <c r="AV13224" s="4" t="s">
        <v>841</v>
      </c>
      <c r="AW13224" s="4" t="s">
        <v>1259</v>
      </c>
      <c r="AX13224" s="4"/>
      <c r="AY13224" s="4"/>
      <c r="AZ13224" s="4"/>
      <c r="BA13224" s="4"/>
      <c r="BB13224" s="4"/>
      <c r="BC13224" s="4">
        <v>40</v>
      </c>
    </row>
    <row r="13225" spans="45:55" x14ac:dyDescent="0.2">
      <c r="AS13225" s="4" t="s">
        <v>16172</v>
      </c>
      <c r="AT13225" s="102" t="s">
        <v>16173</v>
      </c>
      <c r="AU13225" s="4" t="s">
        <v>460</v>
      </c>
      <c r="AV13225" s="4" t="s">
        <v>841</v>
      </c>
      <c r="AW13225" s="4" t="s">
        <v>1259</v>
      </c>
      <c r="AX13225" s="4"/>
      <c r="AY13225" s="4"/>
      <c r="AZ13225" s="4"/>
      <c r="BA13225" s="4"/>
      <c r="BB13225" s="4"/>
      <c r="BC13225" s="4">
        <v>40</v>
      </c>
    </row>
    <row r="13226" spans="45:55" x14ac:dyDescent="0.2">
      <c r="AS13226" s="4" t="s">
        <v>16174</v>
      </c>
      <c r="AT13226" s="102" t="s">
        <v>16175</v>
      </c>
      <c r="AU13226" s="4" t="s">
        <v>460</v>
      </c>
      <c r="AV13226" s="4" t="s">
        <v>841</v>
      </c>
      <c r="AW13226" s="4" t="s">
        <v>1259</v>
      </c>
      <c r="AX13226" s="4"/>
      <c r="AY13226" s="4"/>
      <c r="AZ13226" s="4"/>
      <c r="BA13226" s="4"/>
      <c r="BB13226" s="4"/>
      <c r="BC13226" s="4">
        <v>40</v>
      </c>
    </row>
    <row r="13227" spans="45:55" x14ac:dyDescent="0.2">
      <c r="AS13227" s="4" t="s">
        <v>16176</v>
      </c>
      <c r="AT13227" s="4" t="s">
        <v>16177</v>
      </c>
      <c r="AU13227" s="4" t="s">
        <v>460</v>
      </c>
      <c r="AV13227" s="4" t="s">
        <v>841</v>
      </c>
      <c r="AW13227" s="4" t="s">
        <v>1259</v>
      </c>
      <c r="AX13227" s="4"/>
      <c r="AY13227" s="4"/>
      <c r="AZ13227" s="4"/>
      <c r="BA13227" s="4"/>
      <c r="BB13227" s="4"/>
      <c r="BC13227" s="4">
        <v>40</v>
      </c>
    </row>
    <row r="13228" spans="45:55" x14ac:dyDescent="0.2">
      <c r="AS13228" s="4" t="s">
        <v>16178</v>
      </c>
      <c r="AT13228" s="4" t="s">
        <v>16179</v>
      </c>
      <c r="AU13228" s="4" t="s">
        <v>460</v>
      </c>
      <c r="AV13228" s="4" t="s">
        <v>841</v>
      </c>
      <c r="AW13228" s="4" t="s">
        <v>1259</v>
      </c>
      <c r="AX13228" s="4"/>
      <c r="AY13228" s="4"/>
      <c r="AZ13228" s="4"/>
      <c r="BA13228" s="4"/>
      <c r="BB13228" s="4"/>
      <c r="BC13228" s="4">
        <v>40</v>
      </c>
    </row>
    <row r="13229" spans="45:55" x14ac:dyDescent="0.2">
      <c r="AS13229" s="4" t="s">
        <v>16180</v>
      </c>
      <c r="AT13229" s="4" t="s">
        <v>16181</v>
      </c>
      <c r="AU13229" s="4" t="s">
        <v>460</v>
      </c>
      <c r="AV13229" s="4" t="s">
        <v>841</v>
      </c>
      <c r="AW13229" s="4" t="s">
        <v>1259</v>
      </c>
      <c r="AX13229" s="4"/>
      <c r="AY13229" s="4"/>
      <c r="AZ13229" s="4"/>
      <c r="BA13229" s="4"/>
      <c r="BB13229" s="4"/>
      <c r="BC13229" s="4">
        <v>40</v>
      </c>
    </row>
    <row r="13230" spans="45:55" x14ac:dyDescent="0.2">
      <c r="AS13230" s="4" t="s">
        <v>16182</v>
      </c>
      <c r="AT13230" s="4" t="s">
        <v>16183</v>
      </c>
      <c r="AU13230" s="4" t="s">
        <v>460</v>
      </c>
      <c r="AV13230" s="4" t="s">
        <v>841</v>
      </c>
      <c r="AW13230" s="4" t="s">
        <v>1259</v>
      </c>
      <c r="AX13230" s="4"/>
      <c r="AY13230" s="4"/>
      <c r="AZ13230" s="4"/>
      <c r="BA13230" s="4"/>
      <c r="BB13230" s="4"/>
      <c r="BC13230" s="4">
        <v>40</v>
      </c>
    </row>
    <row r="13231" spans="45:55" x14ac:dyDescent="0.2">
      <c r="AS13231" s="4" t="s">
        <v>16184</v>
      </c>
      <c r="AT13231" s="4" t="s">
        <v>16185</v>
      </c>
      <c r="AU13231" s="4" t="s">
        <v>460</v>
      </c>
      <c r="AV13231" s="4" t="s">
        <v>841</v>
      </c>
      <c r="AW13231" s="4" t="s">
        <v>1259</v>
      </c>
      <c r="AX13231" s="4"/>
      <c r="AY13231" s="4"/>
      <c r="AZ13231" s="4"/>
      <c r="BA13231" s="4"/>
      <c r="BB13231" s="4"/>
      <c r="BC13231" s="4">
        <v>40</v>
      </c>
    </row>
    <row r="13232" spans="45:55" x14ac:dyDescent="0.2">
      <c r="AS13232" s="4" t="s">
        <v>16186</v>
      </c>
      <c r="AT13232" s="102" t="s">
        <v>16187</v>
      </c>
      <c r="AU13232" s="4" t="s">
        <v>460</v>
      </c>
      <c r="AV13232" s="4" t="s">
        <v>841</v>
      </c>
      <c r="AW13232" s="4" t="s">
        <v>1259</v>
      </c>
      <c r="AX13232" s="4"/>
      <c r="AY13232" s="4"/>
      <c r="AZ13232" s="4"/>
      <c r="BA13232" s="4"/>
      <c r="BB13232" s="4"/>
      <c r="BC13232" s="4">
        <v>40</v>
      </c>
    </row>
    <row r="13233" spans="45:55" x14ac:dyDescent="0.2">
      <c r="AS13233" s="4" t="s">
        <v>16188</v>
      </c>
      <c r="AT13233" s="102" t="s">
        <v>16189</v>
      </c>
      <c r="AU13233" s="4" t="s">
        <v>460</v>
      </c>
      <c r="AV13233" s="4" t="s">
        <v>841</v>
      </c>
      <c r="AW13233" s="4" t="s">
        <v>1259</v>
      </c>
      <c r="AX13233" s="4"/>
      <c r="AY13233" s="4"/>
      <c r="AZ13233" s="4"/>
      <c r="BA13233" s="4"/>
      <c r="BB13233" s="4"/>
      <c r="BC13233" s="4">
        <v>40</v>
      </c>
    </row>
    <row r="13234" spans="45:55" x14ac:dyDescent="0.2">
      <c r="AS13234" s="4" t="s">
        <v>16190</v>
      </c>
      <c r="AT13234" s="102" t="s">
        <v>16191</v>
      </c>
      <c r="AU13234" s="4" t="s">
        <v>460</v>
      </c>
      <c r="AV13234" s="4" t="s">
        <v>841</v>
      </c>
      <c r="AW13234" s="4" t="s">
        <v>1259</v>
      </c>
      <c r="AX13234" s="4"/>
      <c r="AY13234" s="4"/>
      <c r="AZ13234" s="4"/>
      <c r="BA13234" s="4"/>
      <c r="BB13234" s="4"/>
      <c r="BC13234" s="4">
        <v>40</v>
      </c>
    </row>
    <row r="13235" spans="45:55" x14ac:dyDescent="0.2">
      <c r="AS13235" s="4" t="s">
        <v>16192</v>
      </c>
      <c r="AT13235" s="102" t="s">
        <v>16193</v>
      </c>
      <c r="AU13235" s="4" t="s">
        <v>460</v>
      </c>
      <c r="AV13235" s="4" t="s">
        <v>841</v>
      </c>
      <c r="AW13235" s="4" t="s">
        <v>1259</v>
      </c>
      <c r="AX13235" s="4"/>
      <c r="AY13235" s="4"/>
      <c r="AZ13235" s="4"/>
      <c r="BA13235" s="4"/>
      <c r="BB13235" s="4"/>
      <c r="BC13235" s="4">
        <v>40</v>
      </c>
    </row>
    <row r="13236" spans="45:55" x14ac:dyDescent="0.2">
      <c r="AS13236" s="4" t="s">
        <v>16194</v>
      </c>
      <c r="AT13236" s="4" t="s">
        <v>16195</v>
      </c>
      <c r="AU13236" s="4" t="s">
        <v>460</v>
      </c>
      <c r="AV13236" s="4" t="s">
        <v>841</v>
      </c>
      <c r="AW13236" s="4" t="s">
        <v>1259</v>
      </c>
      <c r="AX13236" s="4"/>
      <c r="AY13236" s="4"/>
      <c r="AZ13236" s="4"/>
      <c r="BA13236" s="4"/>
      <c r="BB13236" s="4"/>
      <c r="BC13236" s="4">
        <v>40</v>
      </c>
    </row>
    <row r="13237" spans="45:55" x14ac:dyDescent="0.2">
      <c r="AS13237" s="4" t="s">
        <v>16196</v>
      </c>
      <c r="AT13237" s="4" t="s">
        <v>16197</v>
      </c>
      <c r="AU13237" s="4" t="s">
        <v>460</v>
      </c>
      <c r="AV13237" s="4" t="s">
        <v>841</v>
      </c>
      <c r="AW13237" s="4" t="s">
        <v>1259</v>
      </c>
      <c r="AX13237" s="4"/>
      <c r="AY13237" s="4"/>
      <c r="AZ13237" s="4"/>
      <c r="BA13237" s="4"/>
      <c r="BB13237" s="4"/>
      <c r="BC13237" s="4">
        <v>40</v>
      </c>
    </row>
    <row r="13238" spans="45:55" x14ac:dyDescent="0.2">
      <c r="AS13238" s="4" t="s">
        <v>16198</v>
      </c>
      <c r="AT13238" s="102" t="s">
        <v>16199</v>
      </c>
      <c r="AU13238" s="4" t="s">
        <v>460</v>
      </c>
      <c r="AV13238" s="4" t="s">
        <v>841</v>
      </c>
      <c r="AW13238" s="4" t="s">
        <v>1259</v>
      </c>
      <c r="AX13238" s="4"/>
      <c r="AY13238" s="4"/>
      <c r="AZ13238" s="4"/>
      <c r="BA13238" s="4"/>
      <c r="BB13238" s="4"/>
      <c r="BC13238" s="4">
        <v>40</v>
      </c>
    </row>
    <row r="13239" spans="45:55" x14ac:dyDescent="0.2">
      <c r="AS13239" s="4" t="s">
        <v>16200</v>
      </c>
      <c r="AT13239" s="102" t="s">
        <v>16201</v>
      </c>
      <c r="AU13239" s="4" t="s">
        <v>460</v>
      </c>
      <c r="AV13239" s="4" t="s">
        <v>841</v>
      </c>
      <c r="AW13239" s="4" t="s">
        <v>1259</v>
      </c>
      <c r="AX13239" s="4"/>
      <c r="AY13239" s="4"/>
      <c r="AZ13239" s="4"/>
      <c r="BA13239" s="4"/>
      <c r="BB13239" s="4"/>
      <c r="BC13239" s="4">
        <v>40</v>
      </c>
    </row>
    <row r="13240" spans="45:55" x14ac:dyDescent="0.2">
      <c r="AS13240" s="4" t="s">
        <v>16202</v>
      </c>
      <c r="AT13240" s="102" t="s">
        <v>16203</v>
      </c>
      <c r="AU13240" s="4" t="s">
        <v>460</v>
      </c>
      <c r="AV13240" s="4" t="s">
        <v>841</v>
      </c>
      <c r="AW13240" s="4" t="s">
        <v>1259</v>
      </c>
      <c r="AX13240" s="4"/>
      <c r="AY13240" s="4"/>
      <c r="AZ13240" s="4"/>
      <c r="BA13240" s="4"/>
      <c r="BB13240" s="4"/>
      <c r="BC13240" s="4">
        <v>40</v>
      </c>
    </row>
    <row r="13241" spans="45:55" x14ac:dyDescent="0.2">
      <c r="AS13241" s="4" t="s">
        <v>16204</v>
      </c>
      <c r="AT13241" s="102" t="s">
        <v>16205</v>
      </c>
      <c r="AU13241" s="4" t="s">
        <v>460</v>
      </c>
      <c r="AV13241" s="4" t="s">
        <v>841</v>
      </c>
      <c r="AW13241" s="4" t="s">
        <v>1259</v>
      </c>
      <c r="AX13241" s="4"/>
      <c r="AY13241" s="4"/>
      <c r="AZ13241" s="4"/>
      <c r="BA13241" s="4"/>
      <c r="BB13241" s="4"/>
      <c r="BC13241" s="4">
        <v>40</v>
      </c>
    </row>
    <row r="13242" spans="45:55" x14ac:dyDescent="0.2">
      <c r="AS13242" s="4" t="s">
        <v>12911</v>
      </c>
      <c r="AT13242" s="102" t="s">
        <v>12912</v>
      </c>
      <c r="AU13242" s="4" t="s">
        <v>460</v>
      </c>
      <c r="AV13242" s="4" t="s">
        <v>841</v>
      </c>
      <c r="AW13242" s="4" t="s">
        <v>1259</v>
      </c>
      <c r="AX13242" s="4"/>
      <c r="AY13242" s="4"/>
      <c r="AZ13242" s="4"/>
      <c r="BA13242" s="4"/>
      <c r="BB13242" s="4"/>
      <c r="BC13242" s="4">
        <v>40</v>
      </c>
    </row>
    <row r="13243" spans="45:55" x14ac:dyDescent="0.2">
      <c r="AS13243" s="4" t="s">
        <v>16206</v>
      </c>
      <c r="AT13243" s="102" t="s">
        <v>16207</v>
      </c>
      <c r="AU13243" s="4" t="s">
        <v>460</v>
      </c>
      <c r="AV13243" s="4" t="s">
        <v>841</v>
      </c>
      <c r="AW13243" s="4" t="s">
        <v>1259</v>
      </c>
      <c r="AX13243" s="4"/>
      <c r="AY13243" s="4"/>
      <c r="AZ13243" s="4"/>
      <c r="BA13243" s="4"/>
      <c r="BB13243" s="4"/>
      <c r="BC13243" s="4">
        <v>40</v>
      </c>
    </row>
    <row r="13244" spans="45:55" x14ac:dyDescent="0.2">
      <c r="AS13244" s="4" t="s">
        <v>16208</v>
      </c>
      <c r="AT13244" s="102" t="s">
        <v>16209</v>
      </c>
      <c r="AU13244" s="4" t="s">
        <v>460</v>
      </c>
      <c r="AV13244" s="4" t="s">
        <v>841</v>
      </c>
      <c r="AW13244" s="4" t="s">
        <v>1259</v>
      </c>
      <c r="AX13244" s="4"/>
      <c r="AY13244" s="4"/>
      <c r="AZ13244" s="4"/>
      <c r="BA13244" s="4"/>
      <c r="BB13244" s="4"/>
      <c r="BC13244" s="4">
        <v>40</v>
      </c>
    </row>
    <row r="13245" spans="45:55" x14ac:dyDescent="0.2">
      <c r="AS13245" s="4" t="s">
        <v>16210</v>
      </c>
      <c r="AT13245" s="4" t="s">
        <v>16211</v>
      </c>
      <c r="AU13245" s="4" t="s">
        <v>460</v>
      </c>
      <c r="AV13245" s="4" t="s">
        <v>841</v>
      </c>
      <c r="AW13245" s="4" t="s">
        <v>1259</v>
      </c>
      <c r="AX13245" s="4"/>
      <c r="AY13245" s="4"/>
      <c r="AZ13245" s="4"/>
      <c r="BA13245" s="4"/>
      <c r="BB13245" s="4"/>
      <c r="BC13245" s="4">
        <v>40</v>
      </c>
    </row>
    <row r="13246" spans="45:55" x14ac:dyDescent="0.2">
      <c r="AS13246" s="4" t="s">
        <v>16212</v>
      </c>
      <c r="AT13246" s="4" t="s">
        <v>16213</v>
      </c>
      <c r="AU13246" s="4" t="s">
        <v>460</v>
      </c>
      <c r="AV13246" s="4" t="s">
        <v>841</v>
      </c>
      <c r="AW13246" s="4" t="s">
        <v>1259</v>
      </c>
      <c r="AX13246" s="4"/>
      <c r="AY13246" s="4"/>
      <c r="AZ13246" s="4"/>
      <c r="BA13246" s="4"/>
      <c r="BB13246" s="4"/>
      <c r="BC13246" s="4">
        <v>40</v>
      </c>
    </row>
    <row r="13247" spans="45:55" x14ac:dyDescent="0.2">
      <c r="AS13247" s="4" t="s">
        <v>16214</v>
      </c>
      <c r="AT13247" s="102" t="s">
        <v>16215</v>
      </c>
      <c r="AU13247" s="4" t="s">
        <v>460</v>
      </c>
      <c r="AV13247" s="4" t="s">
        <v>841</v>
      </c>
      <c r="AW13247" s="4" t="s">
        <v>1259</v>
      </c>
      <c r="AX13247" s="4"/>
      <c r="AY13247" s="4"/>
      <c r="AZ13247" s="4"/>
      <c r="BA13247" s="4"/>
      <c r="BB13247" s="4"/>
      <c r="BC13247" s="4">
        <v>40</v>
      </c>
    </row>
    <row r="13248" spans="45:55" x14ac:dyDescent="0.2">
      <c r="AS13248" s="4" t="s">
        <v>16216</v>
      </c>
      <c r="AT13248" s="102" t="s">
        <v>16217</v>
      </c>
      <c r="AU13248" s="4" t="s">
        <v>460</v>
      </c>
      <c r="AV13248" s="4" t="s">
        <v>841</v>
      </c>
      <c r="AW13248" s="4" t="s">
        <v>1259</v>
      </c>
      <c r="AX13248" s="4"/>
      <c r="AY13248" s="4"/>
      <c r="AZ13248" s="4"/>
      <c r="BA13248" s="4"/>
      <c r="BB13248" s="4"/>
      <c r="BC13248" s="4">
        <v>40</v>
      </c>
    </row>
    <row r="13249" spans="45:55" x14ac:dyDescent="0.2">
      <c r="AS13249" s="4" t="s">
        <v>16010</v>
      </c>
      <c r="AT13249" s="102" t="s">
        <v>16011</v>
      </c>
      <c r="AU13249" s="4" t="s">
        <v>456</v>
      </c>
      <c r="AV13249" s="4" t="s">
        <v>832</v>
      </c>
      <c r="AW13249" s="4" t="s">
        <v>724</v>
      </c>
      <c r="AX13249" s="4"/>
      <c r="AY13249" s="4">
        <v>192426</v>
      </c>
      <c r="AZ13249" s="4">
        <v>525605</v>
      </c>
      <c r="BA13249" s="4" t="s">
        <v>30912</v>
      </c>
      <c r="BB13249" s="4" t="s">
        <v>30913</v>
      </c>
      <c r="BC13249" s="4">
        <v>40</v>
      </c>
    </row>
    <row r="13250" spans="45:55" x14ac:dyDescent="0.2">
      <c r="AS13250" s="4" t="s">
        <v>16012</v>
      </c>
      <c r="AT13250" s="102" t="s">
        <v>16013</v>
      </c>
      <c r="AU13250" s="4" t="s">
        <v>456</v>
      </c>
      <c r="AV13250" s="4" t="s">
        <v>832</v>
      </c>
      <c r="AW13250" s="4" t="s">
        <v>724</v>
      </c>
      <c r="AX13250" s="4"/>
      <c r="AY13250" s="4">
        <v>191017</v>
      </c>
      <c r="AZ13250" s="4">
        <v>525220</v>
      </c>
      <c r="BA13250" s="4" t="s">
        <v>30914</v>
      </c>
      <c r="BB13250" s="4" t="s">
        <v>30915</v>
      </c>
      <c r="BC13250" s="4">
        <v>40</v>
      </c>
    </row>
    <row r="13251" spans="45:55" x14ac:dyDescent="0.2">
      <c r="AS13251" s="4" t="s">
        <v>16218</v>
      </c>
      <c r="AT13251" s="102" t="s">
        <v>16219</v>
      </c>
      <c r="AU13251" s="4" t="s">
        <v>460</v>
      </c>
      <c r="AV13251" s="4" t="s">
        <v>841</v>
      </c>
      <c r="AW13251" s="4" t="s">
        <v>1259</v>
      </c>
      <c r="AX13251" s="4"/>
      <c r="AY13251" s="4"/>
      <c r="AZ13251" s="4"/>
      <c r="BA13251" s="4"/>
      <c r="BB13251" s="4"/>
      <c r="BC13251" s="4">
        <v>40</v>
      </c>
    </row>
    <row r="13252" spans="45:55" x14ac:dyDescent="0.2">
      <c r="AS13252" s="4" t="s">
        <v>16220</v>
      </c>
      <c r="AT13252" s="102" t="s">
        <v>16221</v>
      </c>
      <c r="AU13252" s="4" t="s">
        <v>460</v>
      </c>
      <c r="AV13252" s="4" t="s">
        <v>841</v>
      </c>
      <c r="AW13252" s="4" t="s">
        <v>1259</v>
      </c>
      <c r="AX13252" s="4"/>
      <c r="AY13252" s="4"/>
      <c r="AZ13252" s="4"/>
      <c r="BA13252" s="4"/>
      <c r="BB13252" s="4"/>
      <c r="BC13252" s="4">
        <v>40</v>
      </c>
    </row>
    <row r="13253" spans="45:55" x14ac:dyDescent="0.2">
      <c r="AS13253" s="4" t="s">
        <v>16222</v>
      </c>
      <c r="AT13253" s="102" t="s">
        <v>16223</v>
      </c>
      <c r="AU13253" s="4" t="s">
        <v>460</v>
      </c>
      <c r="AV13253" s="4" t="s">
        <v>841</v>
      </c>
      <c r="AW13253" s="4" t="s">
        <v>1259</v>
      </c>
      <c r="AX13253" s="4"/>
      <c r="AY13253" s="4"/>
      <c r="AZ13253" s="4"/>
      <c r="BA13253" s="4"/>
      <c r="BB13253" s="4"/>
      <c r="BC13253" s="4">
        <v>40</v>
      </c>
    </row>
    <row r="13254" spans="45:55" x14ac:dyDescent="0.2">
      <c r="AS13254" s="4" t="s">
        <v>31647</v>
      </c>
      <c r="AT13254" s="102" t="s">
        <v>31648</v>
      </c>
      <c r="AU13254" s="4" t="s">
        <v>460</v>
      </c>
      <c r="AV13254" s="4" t="s">
        <v>841</v>
      </c>
      <c r="AW13254" s="4" t="s">
        <v>1259</v>
      </c>
      <c r="AX13254" s="4"/>
      <c r="AY13254" s="4"/>
      <c r="AZ13254" s="4"/>
      <c r="BA13254" s="4"/>
      <c r="BB13254" s="4"/>
      <c r="BC13254" s="4">
        <v>40</v>
      </c>
    </row>
    <row r="13255" spans="45:55" x14ac:dyDescent="0.2">
      <c r="AS13255" s="4" t="s">
        <v>31649</v>
      </c>
      <c r="AT13255" s="102" t="s">
        <v>31650</v>
      </c>
      <c r="AU13255" s="4" t="s">
        <v>460</v>
      </c>
      <c r="AV13255" s="4" t="s">
        <v>841</v>
      </c>
      <c r="AW13255" s="4" t="s">
        <v>1259</v>
      </c>
      <c r="AX13255" s="4"/>
      <c r="AY13255" s="4"/>
      <c r="AZ13255" s="4"/>
      <c r="BA13255" s="4"/>
      <c r="BB13255" s="4"/>
      <c r="BC13255" s="4">
        <v>40</v>
      </c>
    </row>
    <row r="13256" spans="45:55" x14ac:dyDescent="0.2">
      <c r="AS13256" s="4" t="s">
        <v>16914</v>
      </c>
      <c r="AT13256" s="102" t="s">
        <v>10822</v>
      </c>
      <c r="AU13256" s="4" t="s">
        <v>456</v>
      </c>
      <c r="AV13256" s="4" t="s">
        <v>831</v>
      </c>
      <c r="AW13256" s="4" t="s">
        <v>701</v>
      </c>
      <c r="AX13256" s="4"/>
      <c r="AY13256" s="4"/>
      <c r="AZ13256" s="4"/>
      <c r="BA13256" s="4"/>
      <c r="BB13256" s="4"/>
      <c r="BC13256" s="4">
        <v>40</v>
      </c>
    </row>
    <row r="13257" spans="45:55" x14ac:dyDescent="0.2">
      <c r="AS13257" s="4" t="s">
        <v>10743</v>
      </c>
      <c r="AT13257" s="102" t="s">
        <v>10744</v>
      </c>
      <c r="AU13257" s="4" t="s">
        <v>456</v>
      </c>
      <c r="AV13257" s="4" t="s">
        <v>831</v>
      </c>
      <c r="AW13257" s="4" t="s">
        <v>701</v>
      </c>
      <c r="AX13257" s="4"/>
      <c r="AY13257" s="4"/>
      <c r="AZ13257" s="4"/>
      <c r="BA13257" s="4"/>
      <c r="BB13257" s="4"/>
      <c r="BC13257" s="4">
        <v>40</v>
      </c>
    </row>
    <row r="13258" spans="45:55" x14ac:dyDescent="0.2">
      <c r="AS13258" s="4" t="s">
        <v>15660</v>
      </c>
      <c r="AT13258" s="102" t="s">
        <v>15661</v>
      </c>
      <c r="AU13258" s="4" t="s">
        <v>456</v>
      </c>
      <c r="AV13258" s="4" t="s">
        <v>837</v>
      </c>
      <c r="AW13258" s="4" t="s">
        <v>724</v>
      </c>
      <c r="AX13258" s="4"/>
      <c r="AY13258" s="4"/>
      <c r="AZ13258" s="4"/>
      <c r="BA13258" s="4"/>
      <c r="BB13258" s="4"/>
      <c r="BC13258" s="4">
        <v>40</v>
      </c>
    </row>
    <row r="13259" spans="45:55" x14ac:dyDescent="0.2">
      <c r="AS13259" s="4" t="s">
        <v>7608</v>
      </c>
      <c r="AT13259" s="102" t="s">
        <v>7609</v>
      </c>
      <c r="AU13259" s="4" t="s">
        <v>456</v>
      </c>
      <c r="AV13259" s="4" t="s">
        <v>830</v>
      </c>
      <c r="AW13259" s="4" t="s">
        <v>701</v>
      </c>
      <c r="AX13259" s="4"/>
      <c r="AY13259" s="4"/>
      <c r="AZ13259" s="4"/>
      <c r="BA13259" s="4"/>
      <c r="BB13259" s="4"/>
      <c r="BC13259" s="4">
        <v>40</v>
      </c>
    </row>
    <row r="13260" spans="45:55" x14ac:dyDescent="0.2">
      <c r="AS13260" s="4" t="s">
        <v>7610</v>
      </c>
      <c r="AT13260" s="4" t="s">
        <v>7611</v>
      </c>
      <c r="AU13260" s="4" t="s">
        <v>456</v>
      </c>
      <c r="AV13260" s="4" t="s">
        <v>830</v>
      </c>
      <c r="AW13260" s="4" t="s">
        <v>701</v>
      </c>
      <c r="AX13260" s="4"/>
      <c r="AY13260" s="4"/>
      <c r="AZ13260" s="4"/>
      <c r="BA13260" s="4"/>
      <c r="BB13260" s="4"/>
      <c r="BC13260" s="4">
        <v>40</v>
      </c>
    </row>
    <row r="13261" spans="45:55" x14ac:dyDescent="0.2">
      <c r="AS13261" s="4" t="s">
        <v>12551</v>
      </c>
      <c r="AT13261" s="4" t="s">
        <v>12552</v>
      </c>
      <c r="AU13261" s="4" t="s">
        <v>456</v>
      </c>
      <c r="AV13261" s="4" t="s">
        <v>831</v>
      </c>
      <c r="AW13261" s="4" t="s">
        <v>701</v>
      </c>
      <c r="AX13261" s="4"/>
      <c r="AY13261" s="4"/>
      <c r="AZ13261" s="4"/>
      <c r="BA13261" s="4"/>
      <c r="BB13261" s="4"/>
      <c r="BC13261" s="4">
        <v>40</v>
      </c>
    </row>
    <row r="13262" spans="45:55" x14ac:dyDescent="0.2">
      <c r="AS13262" s="4" t="s">
        <v>10745</v>
      </c>
      <c r="AT13262" s="4" t="s">
        <v>10746</v>
      </c>
      <c r="AU13262" s="4" t="s">
        <v>456</v>
      </c>
      <c r="AV13262" s="4" t="s">
        <v>831</v>
      </c>
      <c r="AW13262" s="4" t="s">
        <v>701</v>
      </c>
      <c r="AX13262" s="4"/>
      <c r="AY13262" s="4"/>
      <c r="AZ13262" s="4"/>
      <c r="BA13262" s="4"/>
      <c r="BB13262" s="4"/>
      <c r="BC13262" s="4">
        <v>40</v>
      </c>
    </row>
    <row r="13263" spans="45:55" x14ac:dyDescent="0.2">
      <c r="AS13263" s="4" t="s">
        <v>34780</v>
      </c>
      <c r="AT13263" s="4" t="s">
        <v>34781</v>
      </c>
      <c r="AU13263" s="4" t="s">
        <v>456</v>
      </c>
      <c r="AV13263" s="4" t="s">
        <v>831</v>
      </c>
      <c r="AW13263" s="4" t="s">
        <v>701</v>
      </c>
      <c r="AX13263" s="4"/>
      <c r="AY13263" s="4"/>
      <c r="AZ13263" s="4"/>
      <c r="BA13263" s="4"/>
      <c r="BB13263" s="4"/>
      <c r="BC13263" s="4">
        <v>40</v>
      </c>
    </row>
    <row r="13264" spans="45:55" x14ac:dyDescent="0.2">
      <c r="AS13264" s="4" t="s">
        <v>10747</v>
      </c>
      <c r="AT13264" s="102" t="s">
        <v>10748</v>
      </c>
      <c r="AU13264" s="4" t="s">
        <v>456</v>
      </c>
      <c r="AV13264" s="4" t="s">
        <v>833</v>
      </c>
      <c r="AW13264" s="4" t="s">
        <v>724</v>
      </c>
      <c r="AX13264" s="4"/>
      <c r="AY13264" s="4"/>
      <c r="AZ13264" s="4"/>
      <c r="BA13264" s="4"/>
      <c r="BB13264" s="4"/>
      <c r="BC13264" s="4">
        <v>40</v>
      </c>
    </row>
    <row r="13265" spans="45:55" x14ac:dyDescent="0.2">
      <c r="AS13265" s="4" t="s">
        <v>6352</v>
      </c>
      <c r="AT13265" s="102" t="s">
        <v>6353</v>
      </c>
      <c r="AU13265" s="4" t="s">
        <v>456</v>
      </c>
      <c r="AV13265" s="4" t="s">
        <v>832</v>
      </c>
      <c r="AW13265" s="4" t="s">
        <v>724</v>
      </c>
      <c r="AX13265" s="4"/>
      <c r="AY13265" s="4">
        <v>182096</v>
      </c>
      <c r="AZ13265" s="4">
        <v>504240</v>
      </c>
      <c r="BA13265" s="4" t="s">
        <v>30916</v>
      </c>
      <c r="BB13265" s="4" t="s">
        <v>30917</v>
      </c>
      <c r="BC13265" s="4">
        <v>40</v>
      </c>
    </row>
    <row r="13266" spans="45:55" x14ac:dyDescent="0.2">
      <c r="AS13266" s="4" t="s">
        <v>6354</v>
      </c>
      <c r="AT13266" s="102" t="s">
        <v>6355</v>
      </c>
      <c r="AU13266" s="4" t="s">
        <v>456</v>
      </c>
      <c r="AV13266" s="4" t="s">
        <v>832</v>
      </c>
      <c r="AW13266" s="4" t="s">
        <v>724</v>
      </c>
      <c r="AX13266" s="4"/>
      <c r="AY13266" s="4">
        <v>180692</v>
      </c>
      <c r="AZ13266" s="4">
        <v>502403</v>
      </c>
      <c r="BA13266" s="4" t="s">
        <v>30918</v>
      </c>
      <c r="BB13266" s="4" t="s">
        <v>30919</v>
      </c>
      <c r="BC13266" s="4">
        <v>40</v>
      </c>
    </row>
    <row r="13267" spans="45:55" x14ac:dyDescent="0.2">
      <c r="AS13267" s="4" t="s">
        <v>6356</v>
      </c>
      <c r="AT13267" s="102" t="s">
        <v>6357</v>
      </c>
      <c r="AU13267" s="4" t="s">
        <v>456</v>
      </c>
      <c r="AV13267" s="4" t="s">
        <v>832</v>
      </c>
      <c r="AW13267" s="4" t="s">
        <v>724</v>
      </c>
      <c r="AX13267" s="4"/>
      <c r="AY13267" s="4">
        <v>184762</v>
      </c>
      <c r="AZ13267" s="4">
        <v>503066</v>
      </c>
      <c r="BA13267" s="4" t="s">
        <v>30920</v>
      </c>
      <c r="BB13267" s="4" t="s">
        <v>30921</v>
      </c>
      <c r="BC13267" s="4">
        <v>40</v>
      </c>
    </row>
    <row r="13268" spans="45:55" x14ac:dyDescent="0.2">
      <c r="AS13268" s="4" t="s">
        <v>6358</v>
      </c>
      <c r="AT13268" s="102" t="s">
        <v>6359</v>
      </c>
      <c r="AU13268" s="4" t="s">
        <v>456</v>
      </c>
      <c r="AV13268" s="4" t="s">
        <v>832</v>
      </c>
      <c r="AW13268" s="4" t="s">
        <v>724</v>
      </c>
      <c r="AX13268" s="4"/>
      <c r="AY13268" s="4">
        <v>159466</v>
      </c>
      <c r="AZ13268" s="4">
        <v>501332</v>
      </c>
      <c r="BA13268" s="4" t="s">
        <v>30922</v>
      </c>
      <c r="BB13268" s="4" t="s">
        <v>30923</v>
      </c>
      <c r="BC13268" s="4">
        <v>40</v>
      </c>
    </row>
    <row r="13269" spans="45:55" x14ac:dyDescent="0.2">
      <c r="AS13269" s="4" t="s">
        <v>6360</v>
      </c>
      <c r="AT13269" s="102" t="s">
        <v>6361</v>
      </c>
      <c r="AU13269" s="4" t="s">
        <v>456</v>
      </c>
      <c r="AV13269" s="4" t="s">
        <v>832</v>
      </c>
      <c r="AW13269" s="4" t="s">
        <v>724</v>
      </c>
      <c r="AX13269" s="4"/>
      <c r="AY13269" s="4">
        <v>155122</v>
      </c>
      <c r="AZ13269" s="4">
        <v>500225</v>
      </c>
      <c r="BA13269" s="4" t="s">
        <v>30924</v>
      </c>
      <c r="BB13269" s="4" t="s">
        <v>30925</v>
      </c>
      <c r="BC13269" s="4">
        <v>40</v>
      </c>
    </row>
    <row r="13270" spans="45:55" x14ac:dyDescent="0.2">
      <c r="AS13270" s="4" t="s">
        <v>35972</v>
      </c>
      <c r="AT13270" s="102" t="s">
        <v>35973</v>
      </c>
      <c r="AU13270" s="4" t="s">
        <v>460</v>
      </c>
      <c r="AV13270" s="4" t="s">
        <v>33162</v>
      </c>
      <c r="AW13270" s="4" t="s">
        <v>1259</v>
      </c>
      <c r="AX13270" s="4"/>
      <c r="AY13270" s="4"/>
      <c r="AZ13270" s="4"/>
      <c r="BA13270" s="4"/>
      <c r="BB13270" s="4"/>
      <c r="BC13270" s="4">
        <v>40</v>
      </c>
    </row>
    <row r="13271" spans="45:55" x14ac:dyDescent="0.2">
      <c r="AS13271" s="4" t="s">
        <v>35974</v>
      </c>
      <c r="AT13271" s="102" t="s">
        <v>35975</v>
      </c>
      <c r="AU13271" s="4" t="s">
        <v>460</v>
      </c>
      <c r="AV13271" s="4" t="s">
        <v>33162</v>
      </c>
      <c r="AW13271" s="4" t="s">
        <v>1259</v>
      </c>
      <c r="AX13271" s="4"/>
      <c r="AY13271" s="4"/>
      <c r="AZ13271" s="4"/>
      <c r="BA13271" s="4"/>
      <c r="BB13271" s="4"/>
      <c r="BC13271" s="4">
        <v>40</v>
      </c>
    </row>
    <row r="13272" spans="45:55" x14ac:dyDescent="0.2">
      <c r="AS13272" s="4" t="s">
        <v>35976</v>
      </c>
      <c r="AT13272" s="4" t="s">
        <v>35977</v>
      </c>
      <c r="AU13272" s="4" t="s">
        <v>460</v>
      </c>
      <c r="AV13272" s="4" t="s">
        <v>33162</v>
      </c>
      <c r="AW13272" s="4" t="s">
        <v>1259</v>
      </c>
      <c r="AX13272" s="4"/>
      <c r="AY13272" s="4"/>
      <c r="AZ13272" s="4"/>
      <c r="BA13272" s="4"/>
      <c r="BB13272" s="4"/>
      <c r="BC13272" s="4">
        <v>40</v>
      </c>
    </row>
    <row r="13273" spans="45:55" x14ac:dyDescent="0.2">
      <c r="AS13273" s="4" t="s">
        <v>35978</v>
      </c>
      <c r="AT13273" s="4" t="s">
        <v>35979</v>
      </c>
      <c r="AU13273" s="4" t="s">
        <v>460</v>
      </c>
      <c r="AV13273" s="4" t="s">
        <v>33162</v>
      </c>
      <c r="AW13273" s="4" t="s">
        <v>1259</v>
      </c>
      <c r="AX13273" s="4"/>
      <c r="AY13273" s="4"/>
      <c r="AZ13273" s="4"/>
      <c r="BA13273" s="4"/>
      <c r="BB13273" s="4"/>
      <c r="BC13273" s="4">
        <v>40</v>
      </c>
    </row>
    <row r="13274" spans="45:55" x14ac:dyDescent="0.2">
      <c r="AS13274" s="4" t="s">
        <v>35980</v>
      </c>
      <c r="AT13274" s="4" t="s">
        <v>35981</v>
      </c>
      <c r="AU13274" s="4" t="s">
        <v>460</v>
      </c>
      <c r="AV13274" s="4" t="s">
        <v>33162</v>
      </c>
      <c r="AW13274" s="4" t="s">
        <v>1259</v>
      </c>
      <c r="AX13274" s="4"/>
      <c r="AY13274" s="4"/>
      <c r="AZ13274" s="4"/>
      <c r="BA13274" s="4"/>
      <c r="BB13274" s="4"/>
      <c r="BC13274" s="4">
        <v>40</v>
      </c>
    </row>
    <row r="13275" spans="45:55" x14ac:dyDescent="0.2">
      <c r="AS13275" s="4" t="s">
        <v>35982</v>
      </c>
      <c r="AT13275" s="4" t="s">
        <v>35983</v>
      </c>
      <c r="AU13275" s="4" t="s">
        <v>460</v>
      </c>
      <c r="AV13275" s="4" t="s">
        <v>33162</v>
      </c>
      <c r="AW13275" s="4" t="s">
        <v>1259</v>
      </c>
      <c r="AX13275" s="4"/>
      <c r="AY13275" s="4"/>
      <c r="AZ13275" s="4"/>
      <c r="BA13275" s="4"/>
      <c r="BB13275" s="4"/>
      <c r="BC13275" s="4">
        <v>40</v>
      </c>
    </row>
    <row r="13276" spans="45:55" x14ac:dyDescent="0.2">
      <c r="AS13276" s="4" t="s">
        <v>35984</v>
      </c>
      <c r="AT13276" s="102" t="s">
        <v>35985</v>
      </c>
      <c r="AU13276" s="4" t="s">
        <v>460</v>
      </c>
      <c r="AV13276" s="4" t="s">
        <v>33162</v>
      </c>
      <c r="AW13276" s="4" t="s">
        <v>1259</v>
      </c>
      <c r="AX13276" s="4"/>
      <c r="AY13276" s="4"/>
      <c r="AZ13276" s="4"/>
      <c r="BA13276" s="4"/>
      <c r="BB13276" s="4"/>
      <c r="BC13276" s="4">
        <v>40</v>
      </c>
    </row>
    <row r="13277" spans="45:55" x14ac:dyDescent="0.2">
      <c r="AS13277" s="4" t="s">
        <v>35986</v>
      </c>
      <c r="AT13277" s="102" t="s">
        <v>35987</v>
      </c>
      <c r="AU13277" s="4" t="s">
        <v>460</v>
      </c>
      <c r="AV13277" s="4" t="s">
        <v>33162</v>
      </c>
      <c r="AW13277" s="4" t="s">
        <v>1259</v>
      </c>
      <c r="AX13277" s="4"/>
      <c r="AY13277" s="4"/>
      <c r="AZ13277" s="4"/>
      <c r="BA13277" s="4"/>
      <c r="BB13277" s="4"/>
      <c r="BC13277" s="4">
        <v>40</v>
      </c>
    </row>
    <row r="13278" spans="45:55" x14ac:dyDescent="0.2">
      <c r="AS13278" s="4" t="s">
        <v>35988</v>
      </c>
      <c r="AT13278" s="102" t="s">
        <v>35989</v>
      </c>
      <c r="AU13278" s="4" t="s">
        <v>460</v>
      </c>
      <c r="AV13278" s="4" t="s">
        <v>33162</v>
      </c>
      <c r="AW13278" s="4" t="s">
        <v>1259</v>
      </c>
      <c r="AX13278" s="4"/>
      <c r="AY13278" s="4"/>
      <c r="AZ13278" s="4"/>
      <c r="BA13278" s="4"/>
      <c r="BB13278" s="4"/>
      <c r="BC13278" s="4">
        <v>40</v>
      </c>
    </row>
    <row r="13279" spans="45:55" x14ac:dyDescent="0.2">
      <c r="AS13279" s="4" t="s">
        <v>35990</v>
      </c>
      <c r="AT13279" s="102" t="s">
        <v>35991</v>
      </c>
      <c r="AU13279" s="4" t="s">
        <v>460</v>
      </c>
      <c r="AV13279" s="4" t="s">
        <v>33162</v>
      </c>
      <c r="AW13279" s="4" t="s">
        <v>1259</v>
      </c>
      <c r="AX13279" s="4"/>
      <c r="AY13279" s="4"/>
      <c r="AZ13279" s="4"/>
      <c r="BA13279" s="4"/>
      <c r="BB13279" s="4"/>
      <c r="BC13279" s="4">
        <v>40</v>
      </c>
    </row>
    <row r="13280" spans="45:55" x14ac:dyDescent="0.2">
      <c r="AS13280" s="4" t="s">
        <v>35992</v>
      </c>
      <c r="AT13280" s="102" t="s">
        <v>35993</v>
      </c>
      <c r="AU13280" s="4" t="s">
        <v>460</v>
      </c>
      <c r="AV13280" s="4" t="s">
        <v>33162</v>
      </c>
      <c r="AW13280" s="4" t="s">
        <v>1259</v>
      </c>
      <c r="AX13280" s="4"/>
      <c r="AY13280" s="4"/>
      <c r="AZ13280" s="4"/>
      <c r="BA13280" s="4"/>
      <c r="BB13280" s="4"/>
      <c r="BC13280" s="4">
        <v>40</v>
      </c>
    </row>
    <row r="13281" spans="45:55" x14ac:dyDescent="0.2">
      <c r="AS13281" s="4" t="s">
        <v>11225</v>
      </c>
      <c r="AT13281" s="102" t="s">
        <v>11226</v>
      </c>
      <c r="AU13281" s="4" t="s">
        <v>456</v>
      </c>
      <c r="AV13281" s="4" t="s">
        <v>832</v>
      </c>
      <c r="AW13281" s="4" t="s">
        <v>724</v>
      </c>
      <c r="AX13281" s="4"/>
      <c r="AY13281" s="4">
        <v>159275</v>
      </c>
      <c r="AZ13281" s="4">
        <v>505770</v>
      </c>
      <c r="BA13281" s="4" t="s">
        <v>30926</v>
      </c>
      <c r="BB13281" s="4" t="s">
        <v>30927</v>
      </c>
      <c r="BC13281" s="4">
        <v>40</v>
      </c>
    </row>
    <row r="13282" spans="45:55" x14ac:dyDescent="0.2">
      <c r="AS13282" s="4" t="s">
        <v>11779</v>
      </c>
      <c r="AT13282" s="4" t="s">
        <v>11780</v>
      </c>
      <c r="AU13282" s="4" t="s">
        <v>456</v>
      </c>
      <c r="AV13282" s="4" t="s">
        <v>832</v>
      </c>
      <c r="AW13282" s="4" t="s">
        <v>724</v>
      </c>
      <c r="AX13282" s="4"/>
      <c r="AY13282" s="4">
        <v>157338</v>
      </c>
      <c r="AZ13282" s="4">
        <v>501632</v>
      </c>
      <c r="BA13282" s="4" t="s">
        <v>30928</v>
      </c>
      <c r="BB13282" s="4" t="s">
        <v>30929</v>
      </c>
      <c r="BC13282" s="4">
        <v>40</v>
      </c>
    </row>
    <row r="13283" spans="45:55" x14ac:dyDescent="0.2">
      <c r="AS13283" s="4" t="s">
        <v>11781</v>
      </c>
      <c r="AT13283" s="4" t="s">
        <v>11782</v>
      </c>
      <c r="AU13283" s="4" t="s">
        <v>456</v>
      </c>
      <c r="AV13283" s="4" t="s">
        <v>832</v>
      </c>
      <c r="AW13283" s="4" t="s">
        <v>724</v>
      </c>
      <c r="AX13283" s="4"/>
      <c r="AY13283" s="4">
        <v>157701</v>
      </c>
      <c r="AZ13283" s="4">
        <v>501122</v>
      </c>
      <c r="BA13283" s="4" t="s">
        <v>30930</v>
      </c>
      <c r="BB13283" s="4" t="s">
        <v>30931</v>
      </c>
      <c r="BC13283" s="4">
        <v>40</v>
      </c>
    </row>
    <row r="13284" spans="45:55" x14ac:dyDescent="0.2">
      <c r="AS13284" s="4" t="s">
        <v>12913</v>
      </c>
      <c r="AT13284" s="4" t="s">
        <v>12914</v>
      </c>
      <c r="AU13284" s="4" t="s">
        <v>460</v>
      </c>
      <c r="AV13284" s="4" t="s">
        <v>841</v>
      </c>
      <c r="AW13284" s="4" t="s">
        <v>1259</v>
      </c>
      <c r="AX13284" s="4"/>
      <c r="AY13284" s="4"/>
      <c r="AZ13284" s="4"/>
      <c r="BA13284" s="4"/>
      <c r="BB13284" s="4"/>
      <c r="BC13284" s="4">
        <v>40</v>
      </c>
    </row>
    <row r="13285" spans="45:55" x14ac:dyDescent="0.2">
      <c r="AS13285" s="4" t="s">
        <v>12915</v>
      </c>
      <c r="AT13285" s="4" t="s">
        <v>12916</v>
      </c>
      <c r="AU13285" s="4" t="s">
        <v>460</v>
      </c>
      <c r="AV13285" s="4" t="s">
        <v>841</v>
      </c>
      <c r="AW13285" s="4" t="s">
        <v>1259</v>
      </c>
      <c r="AX13285" s="4"/>
      <c r="AY13285" s="4"/>
      <c r="AZ13285" s="4"/>
      <c r="BA13285" s="4"/>
      <c r="BB13285" s="4"/>
      <c r="BC13285" s="4">
        <v>40</v>
      </c>
    </row>
    <row r="13286" spans="45:55" x14ac:dyDescent="0.2">
      <c r="AS13286" s="4" t="s">
        <v>12917</v>
      </c>
      <c r="AT13286" s="4" t="s">
        <v>12918</v>
      </c>
      <c r="AU13286" s="4" t="s">
        <v>460</v>
      </c>
      <c r="AV13286" s="4" t="s">
        <v>841</v>
      </c>
      <c r="AW13286" s="4" t="s">
        <v>1259</v>
      </c>
      <c r="AX13286" s="4"/>
      <c r="AY13286" s="4"/>
      <c r="AZ13286" s="4"/>
      <c r="BA13286" s="4"/>
      <c r="BB13286" s="4"/>
      <c r="BC13286" s="4">
        <v>40</v>
      </c>
    </row>
    <row r="13287" spans="45:55" x14ac:dyDescent="0.2">
      <c r="AS13287" s="4" t="s">
        <v>12919</v>
      </c>
      <c r="AT13287" s="4" t="s">
        <v>12920</v>
      </c>
      <c r="AU13287" s="4" t="s">
        <v>460</v>
      </c>
      <c r="AV13287" s="4" t="s">
        <v>841</v>
      </c>
      <c r="AW13287" s="4" t="s">
        <v>1259</v>
      </c>
      <c r="AX13287" s="4"/>
      <c r="AY13287" s="4"/>
      <c r="AZ13287" s="4"/>
      <c r="BA13287" s="4"/>
      <c r="BB13287" s="4"/>
      <c r="BC13287" s="4">
        <v>40</v>
      </c>
    </row>
    <row r="13288" spans="45:55" x14ac:dyDescent="0.2">
      <c r="AS13288" s="4" t="s">
        <v>12921</v>
      </c>
      <c r="AT13288" s="102" t="s">
        <v>12922</v>
      </c>
      <c r="AU13288" s="4" t="s">
        <v>460</v>
      </c>
      <c r="AV13288" s="4" t="s">
        <v>841</v>
      </c>
      <c r="AW13288" s="4" t="s">
        <v>1259</v>
      </c>
      <c r="AX13288" s="4"/>
      <c r="AY13288" s="4"/>
      <c r="AZ13288" s="4"/>
      <c r="BA13288" s="4"/>
      <c r="BB13288" s="4"/>
      <c r="BC13288" s="4">
        <v>40</v>
      </c>
    </row>
    <row r="13289" spans="45:55" x14ac:dyDescent="0.2">
      <c r="AS13289" s="4" t="s">
        <v>12923</v>
      </c>
      <c r="AT13289" s="102" t="s">
        <v>12924</v>
      </c>
      <c r="AU13289" s="4" t="s">
        <v>460</v>
      </c>
      <c r="AV13289" s="4" t="s">
        <v>841</v>
      </c>
      <c r="AW13289" s="4" t="s">
        <v>1259</v>
      </c>
      <c r="AX13289" s="4"/>
      <c r="AY13289" s="4"/>
      <c r="AZ13289" s="4"/>
      <c r="BA13289" s="4"/>
      <c r="BB13289" s="4"/>
      <c r="BC13289" s="4">
        <v>40</v>
      </c>
    </row>
    <row r="13290" spans="45:55" x14ac:dyDescent="0.2">
      <c r="AS13290" s="4" t="s">
        <v>12925</v>
      </c>
      <c r="AT13290" s="102" t="s">
        <v>12926</v>
      </c>
      <c r="AU13290" s="4" t="s">
        <v>460</v>
      </c>
      <c r="AV13290" s="4" t="s">
        <v>841</v>
      </c>
      <c r="AW13290" s="4" t="s">
        <v>1259</v>
      </c>
      <c r="AX13290" s="4"/>
      <c r="AY13290" s="4"/>
      <c r="AZ13290" s="4"/>
      <c r="BA13290" s="4"/>
      <c r="BB13290" s="4"/>
      <c r="BC13290" s="4">
        <v>40</v>
      </c>
    </row>
    <row r="13291" spans="45:55" x14ac:dyDescent="0.2">
      <c r="AS13291" s="4" t="s">
        <v>12927</v>
      </c>
      <c r="AT13291" s="102" t="s">
        <v>12928</v>
      </c>
      <c r="AU13291" s="4" t="s">
        <v>460</v>
      </c>
      <c r="AV13291" s="4" t="s">
        <v>841</v>
      </c>
      <c r="AW13291" s="4" t="s">
        <v>1259</v>
      </c>
      <c r="AX13291" s="4"/>
      <c r="AY13291" s="4"/>
      <c r="AZ13291" s="4"/>
      <c r="BA13291" s="4"/>
      <c r="BB13291" s="4"/>
      <c r="BC13291" s="4">
        <v>40</v>
      </c>
    </row>
    <row r="13292" spans="45:55" x14ac:dyDescent="0.2">
      <c r="AS13292" s="4" t="s">
        <v>12929</v>
      </c>
      <c r="AT13292" s="102" t="s">
        <v>12930</v>
      </c>
      <c r="AU13292" s="4" t="s">
        <v>460</v>
      </c>
      <c r="AV13292" s="4" t="s">
        <v>841</v>
      </c>
      <c r="AW13292" s="4" t="s">
        <v>1259</v>
      </c>
      <c r="AX13292" s="4"/>
      <c r="AY13292" s="4"/>
      <c r="AZ13292" s="4"/>
      <c r="BA13292" s="4"/>
      <c r="BB13292" s="4"/>
      <c r="BC13292" s="4">
        <v>40</v>
      </c>
    </row>
    <row r="13293" spans="45:55" x14ac:dyDescent="0.2">
      <c r="AS13293" s="4" t="s">
        <v>12931</v>
      </c>
      <c r="AT13293" s="4" t="s">
        <v>12932</v>
      </c>
      <c r="AU13293" s="4" t="s">
        <v>460</v>
      </c>
      <c r="AV13293" s="4" t="s">
        <v>841</v>
      </c>
      <c r="AW13293" s="4" t="s">
        <v>1259</v>
      </c>
      <c r="AX13293" s="4"/>
      <c r="AY13293" s="4"/>
      <c r="AZ13293" s="4"/>
      <c r="BA13293" s="4"/>
      <c r="BB13293" s="4"/>
      <c r="BC13293" s="4">
        <v>40</v>
      </c>
    </row>
    <row r="13294" spans="45:55" x14ac:dyDescent="0.2">
      <c r="AS13294" s="4" t="s">
        <v>12933</v>
      </c>
      <c r="AT13294" s="4" t="s">
        <v>12934</v>
      </c>
      <c r="AU13294" s="4" t="s">
        <v>460</v>
      </c>
      <c r="AV13294" s="4" t="s">
        <v>841</v>
      </c>
      <c r="AW13294" s="4" t="s">
        <v>1259</v>
      </c>
      <c r="AX13294" s="4"/>
      <c r="AY13294" s="4"/>
      <c r="AZ13294" s="4"/>
      <c r="BA13294" s="4"/>
      <c r="BB13294" s="4"/>
      <c r="BC13294" s="4">
        <v>40</v>
      </c>
    </row>
    <row r="13295" spans="45:55" x14ac:dyDescent="0.2">
      <c r="AS13295" s="4" t="s">
        <v>12935</v>
      </c>
      <c r="AT13295" s="4" t="s">
        <v>12936</v>
      </c>
      <c r="AU13295" s="4" t="s">
        <v>460</v>
      </c>
      <c r="AV13295" s="4" t="s">
        <v>841</v>
      </c>
      <c r="AW13295" s="4" t="s">
        <v>1259</v>
      </c>
      <c r="AX13295" s="4"/>
      <c r="AY13295" s="4"/>
      <c r="AZ13295" s="4"/>
      <c r="BA13295" s="4"/>
      <c r="BB13295" s="4"/>
      <c r="BC13295" s="4">
        <v>40</v>
      </c>
    </row>
    <row r="13296" spans="45:55" x14ac:dyDescent="0.2">
      <c r="AS13296" s="4" t="s">
        <v>12937</v>
      </c>
      <c r="AT13296" s="4" t="s">
        <v>12938</v>
      </c>
      <c r="AU13296" s="4" t="s">
        <v>460</v>
      </c>
      <c r="AV13296" s="4" t="s">
        <v>841</v>
      </c>
      <c r="AW13296" s="4" t="s">
        <v>1259</v>
      </c>
      <c r="AX13296" s="4"/>
      <c r="AY13296" s="4"/>
      <c r="AZ13296" s="4"/>
      <c r="BA13296" s="4"/>
      <c r="BB13296" s="4"/>
      <c r="BC13296" s="4">
        <v>40</v>
      </c>
    </row>
    <row r="13297" spans="45:55" x14ac:dyDescent="0.2">
      <c r="AS13297" s="4" t="s">
        <v>34127</v>
      </c>
      <c r="AT13297" s="4" t="s">
        <v>34128</v>
      </c>
      <c r="AU13297" s="4" t="s">
        <v>456</v>
      </c>
      <c r="AV13297" s="4" t="s">
        <v>832</v>
      </c>
      <c r="AW13297" s="4" t="s">
        <v>724</v>
      </c>
      <c r="AX13297" s="4"/>
      <c r="AY13297" s="4">
        <v>157971</v>
      </c>
      <c r="AZ13297" s="4">
        <v>501157</v>
      </c>
      <c r="BA13297" s="4" t="s">
        <v>34129</v>
      </c>
      <c r="BB13297" s="4" t="s">
        <v>34130</v>
      </c>
      <c r="BC13297" s="4">
        <v>40</v>
      </c>
    </row>
    <row r="13298" spans="45:55" x14ac:dyDescent="0.2">
      <c r="AS13298" s="4" t="s">
        <v>34131</v>
      </c>
      <c r="AT13298" s="4" t="s">
        <v>34132</v>
      </c>
      <c r="AU13298" s="4" t="s">
        <v>456</v>
      </c>
      <c r="AV13298" s="4" t="s">
        <v>832</v>
      </c>
      <c r="AW13298" s="4" t="s">
        <v>724</v>
      </c>
      <c r="AX13298" s="4"/>
      <c r="AY13298" s="4">
        <v>158196</v>
      </c>
      <c r="AZ13298" s="4">
        <v>501087</v>
      </c>
      <c r="BA13298" s="4" t="s">
        <v>34133</v>
      </c>
      <c r="BB13298" s="4" t="s">
        <v>34134</v>
      </c>
      <c r="BC13298" s="4">
        <v>40</v>
      </c>
    </row>
    <row r="13299" spans="45:55" x14ac:dyDescent="0.2">
      <c r="AS13299" s="4" t="s">
        <v>34135</v>
      </c>
      <c r="AT13299" s="4" t="s">
        <v>34136</v>
      </c>
      <c r="AU13299" s="4" t="s">
        <v>456</v>
      </c>
      <c r="AV13299" s="4" t="s">
        <v>832</v>
      </c>
      <c r="AW13299" s="4" t="s">
        <v>724</v>
      </c>
      <c r="AX13299" s="4"/>
      <c r="AY13299" s="4">
        <v>158694</v>
      </c>
      <c r="AZ13299" s="4">
        <v>501336</v>
      </c>
      <c r="BA13299" s="4" t="s">
        <v>34137</v>
      </c>
      <c r="BB13299" s="4" t="s">
        <v>34138</v>
      </c>
      <c r="BC13299" s="4">
        <v>40</v>
      </c>
    </row>
    <row r="13300" spans="45:55" x14ac:dyDescent="0.2">
      <c r="AS13300" s="4" t="s">
        <v>6362</v>
      </c>
      <c r="AT13300" s="4" t="s">
        <v>6363</v>
      </c>
      <c r="AU13300" s="4" t="s">
        <v>456</v>
      </c>
      <c r="AV13300" s="4" t="s">
        <v>832</v>
      </c>
      <c r="AW13300" s="4" t="s">
        <v>724</v>
      </c>
      <c r="AX13300" s="4"/>
      <c r="AY13300" s="4">
        <v>169062</v>
      </c>
      <c r="AZ13300" s="4">
        <v>519630</v>
      </c>
      <c r="BA13300" s="4" t="s">
        <v>30932</v>
      </c>
      <c r="BB13300" s="4" t="s">
        <v>30933</v>
      </c>
      <c r="BC13300" s="4">
        <v>40</v>
      </c>
    </row>
    <row r="13301" spans="45:55" x14ac:dyDescent="0.2">
      <c r="AS13301" s="4" t="s">
        <v>6364</v>
      </c>
      <c r="AT13301" s="4" t="s">
        <v>6365</v>
      </c>
      <c r="AU13301" s="4" t="s">
        <v>456</v>
      </c>
      <c r="AV13301" s="4" t="s">
        <v>832</v>
      </c>
      <c r="AW13301" s="4" t="s">
        <v>724</v>
      </c>
      <c r="AX13301" s="4"/>
      <c r="AY13301" s="4">
        <v>169861</v>
      </c>
      <c r="AZ13301" s="4">
        <v>523581</v>
      </c>
      <c r="BA13301" s="4" t="s">
        <v>30934</v>
      </c>
      <c r="BB13301" s="4" t="s">
        <v>30935</v>
      </c>
      <c r="BC13301" s="4">
        <v>40</v>
      </c>
    </row>
    <row r="13302" spans="45:55" x14ac:dyDescent="0.2">
      <c r="AS13302" s="4" t="s">
        <v>20890</v>
      </c>
      <c r="AT13302" s="102" t="s">
        <v>20891</v>
      </c>
      <c r="AU13302" s="4" t="s">
        <v>456</v>
      </c>
      <c r="AV13302" s="4" t="s">
        <v>831</v>
      </c>
      <c r="AW13302" s="4" t="s">
        <v>1259</v>
      </c>
      <c r="AX13302" s="4"/>
      <c r="AY13302" s="4"/>
      <c r="AZ13302" s="4"/>
      <c r="BA13302" s="4"/>
      <c r="BB13302" s="4"/>
      <c r="BC13302" s="4">
        <v>40</v>
      </c>
    </row>
    <row r="13303" spans="45:55" x14ac:dyDescent="0.2">
      <c r="AS13303" s="4" t="s">
        <v>21945</v>
      </c>
      <c r="AT13303" s="102" t="s">
        <v>21946</v>
      </c>
      <c r="AU13303" s="4" t="s">
        <v>460</v>
      </c>
      <c r="AV13303" s="4" t="s">
        <v>841</v>
      </c>
      <c r="AW13303" s="4" t="s">
        <v>1259</v>
      </c>
      <c r="AX13303" s="4"/>
      <c r="AY13303" s="4"/>
      <c r="AZ13303" s="4"/>
      <c r="BA13303" s="4"/>
      <c r="BB13303" s="4"/>
      <c r="BC13303" s="4">
        <v>40</v>
      </c>
    </row>
    <row r="13304" spans="45:55" x14ac:dyDescent="0.2">
      <c r="AS13304" s="4" t="s">
        <v>21947</v>
      </c>
      <c r="AT13304" s="102" t="s">
        <v>21948</v>
      </c>
      <c r="AU13304" s="4" t="s">
        <v>460</v>
      </c>
      <c r="AV13304" s="4" t="s">
        <v>841</v>
      </c>
      <c r="AW13304" s="4" t="s">
        <v>1259</v>
      </c>
      <c r="AX13304" s="4"/>
      <c r="AY13304" s="4"/>
      <c r="AZ13304" s="4"/>
      <c r="BA13304" s="4"/>
      <c r="BB13304" s="4"/>
      <c r="BC13304" s="4">
        <v>40</v>
      </c>
    </row>
    <row r="13305" spans="45:55" x14ac:dyDescent="0.2">
      <c r="AS13305" s="4" t="s">
        <v>21949</v>
      </c>
      <c r="AT13305" s="102" t="s">
        <v>21950</v>
      </c>
      <c r="AU13305" s="4" t="s">
        <v>460</v>
      </c>
      <c r="AV13305" s="4" t="s">
        <v>841</v>
      </c>
      <c r="AW13305" s="4" t="s">
        <v>1259</v>
      </c>
      <c r="AX13305" s="4"/>
      <c r="AY13305" s="4"/>
      <c r="AZ13305" s="4"/>
      <c r="BA13305" s="4"/>
      <c r="BB13305" s="4"/>
      <c r="BC13305" s="4">
        <v>40</v>
      </c>
    </row>
    <row r="13306" spans="45:55" x14ac:dyDescent="0.2">
      <c r="AS13306" s="4" t="s">
        <v>35833</v>
      </c>
      <c r="AT13306" s="4" t="s">
        <v>35834</v>
      </c>
      <c r="AU13306" s="4" t="s">
        <v>456</v>
      </c>
      <c r="AV13306" s="4" t="s">
        <v>832</v>
      </c>
      <c r="AW13306" s="4" t="s">
        <v>724</v>
      </c>
      <c r="AX13306" s="4"/>
      <c r="AY13306" s="4">
        <v>169845</v>
      </c>
      <c r="AZ13306" s="4">
        <v>522044</v>
      </c>
      <c r="BA13306" s="4" t="s">
        <v>24586</v>
      </c>
      <c r="BB13306" s="4" t="s">
        <v>35835</v>
      </c>
      <c r="BC13306" s="4">
        <v>40</v>
      </c>
    </row>
    <row r="13307" spans="45:55" x14ac:dyDescent="0.2">
      <c r="AS13307" s="4" t="s">
        <v>38806</v>
      </c>
      <c r="AT13307" s="4" t="s">
        <v>38807</v>
      </c>
      <c r="AU13307" s="4" t="s">
        <v>460</v>
      </c>
      <c r="AV13307" s="4" t="s">
        <v>841</v>
      </c>
      <c r="AW13307" s="4" t="s">
        <v>1259</v>
      </c>
      <c r="AX13307" s="4"/>
      <c r="AY13307" s="4"/>
      <c r="AZ13307" s="4"/>
      <c r="BA13307" s="4"/>
      <c r="BB13307" s="4"/>
      <c r="BC13307" s="4">
        <v>40</v>
      </c>
    </row>
    <row r="13308" spans="45:55" x14ac:dyDescent="0.2">
      <c r="AS13308" s="4" t="s">
        <v>38808</v>
      </c>
      <c r="AT13308" s="102" t="s">
        <v>38809</v>
      </c>
      <c r="AU13308" s="4" t="s">
        <v>460</v>
      </c>
      <c r="AV13308" s="4" t="s">
        <v>841</v>
      </c>
      <c r="AW13308" s="4" t="s">
        <v>1259</v>
      </c>
      <c r="AX13308" s="4"/>
      <c r="AY13308" s="4"/>
      <c r="AZ13308" s="4"/>
      <c r="BA13308" s="4"/>
      <c r="BB13308" s="4"/>
      <c r="BC13308" s="4">
        <v>40</v>
      </c>
    </row>
    <row r="13309" spans="45:55" x14ac:dyDescent="0.2">
      <c r="AS13309" s="4" t="s">
        <v>38810</v>
      </c>
      <c r="AT13309" s="102" t="s">
        <v>38811</v>
      </c>
      <c r="AU13309" s="4" t="s">
        <v>460</v>
      </c>
      <c r="AV13309" s="4" t="s">
        <v>841</v>
      </c>
      <c r="AW13309" s="4" t="s">
        <v>1259</v>
      </c>
      <c r="AX13309" s="4"/>
      <c r="AY13309" s="4"/>
      <c r="AZ13309" s="4"/>
      <c r="BA13309" s="4"/>
      <c r="BB13309" s="4"/>
      <c r="BC13309" s="4">
        <v>40</v>
      </c>
    </row>
    <row r="13310" spans="45:55" x14ac:dyDescent="0.2">
      <c r="AS13310" s="4" t="s">
        <v>38812</v>
      </c>
      <c r="AT13310" s="102" t="s">
        <v>38813</v>
      </c>
      <c r="AU13310" s="4" t="s">
        <v>460</v>
      </c>
      <c r="AV13310" s="4" t="s">
        <v>841</v>
      </c>
      <c r="AW13310" s="4" t="s">
        <v>1259</v>
      </c>
      <c r="AX13310" s="4"/>
      <c r="AY13310" s="4"/>
      <c r="AZ13310" s="4"/>
      <c r="BA13310" s="4"/>
      <c r="BB13310" s="4"/>
      <c r="BC13310" s="4">
        <v>40</v>
      </c>
    </row>
    <row r="13311" spans="45:55" x14ac:dyDescent="0.2">
      <c r="AS13311" s="4" t="s">
        <v>38814</v>
      </c>
      <c r="AT13311" s="102" t="s">
        <v>38815</v>
      </c>
      <c r="AU13311" s="4" t="s">
        <v>460</v>
      </c>
      <c r="AV13311" s="4" t="s">
        <v>841</v>
      </c>
      <c r="AW13311" s="4" t="s">
        <v>1259</v>
      </c>
      <c r="AX13311" s="4"/>
      <c r="AY13311" s="4"/>
      <c r="AZ13311" s="4"/>
      <c r="BA13311" s="4"/>
      <c r="BB13311" s="4"/>
      <c r="BC13311" s="4">
        <v>40</v>
      </c>
    </row>
    <row r="13312" spans="45:55" x14ac:dyDescent="0.2">
      <c r="AS13312" s="4" t="s">
        <v>38816</v>
      </c>
      <c r="AT13312" s="4" t="s">
        <v>38817</v>
      </c>
      <c r="AU13312" s="4" t="s">
        <v>460</v>
      </c>
      <c r="AV13312" s="4" t="s">
        <v>841</v>
      </c>
      <c r="AW13312" s="4" t="s">
        <v>1259</v>
      </c>
      <c r="AX13312" s="4"/>
      <c r="AY13312" s="4"/>
      <c r="AZ13312" s="4"/>
      <c r="BA13312" s="4"/>
      <c r="BB13312" s="4"/>
      <c r="BC13312" s="4">
        <v>40</v>
      </c>
    </row>
    <row r="13313" spans="45:55" x14ac:dyDescent="0.2">
      <c r="AS13313" s="4" t="s">
        <v>6366</v>
      </c>
      <c r="AT13313" s="4" t="s">
        <v>6367</v>
      </c>
      <c r="AU13313" s="4" t="s">
        <v>456</v>
      </c>
      <c r="AV13313" s="4" t="s">
        <v>832</v>
      </c>
      <c r="AW13313" s="4" t="s">
        <v>724</v>
      </c>
      <c r="AX13313" s="4"/>
      <c r="AY13313" s="4">
        <v>169746</v>
      </c>
      <c r="AZ13313" s="4">
        <v>512511</v>
      </c>
      <c r="BA13313" s="4" t="s">
        <v>23342</v>
      </c>
      <c r="BB13313" s="4" t="s">
        <v>30936</v>
      </c>
      <c r="BC13313" s="4">
        <v>40</v>
      </c>
    </row>
    <row r="13314" spans="45:55" x14ac:dyDescent="0.2">
      <c r="AS13314" s="4" t="s">
        <v>6368</v>
      </c>
      <c r="AT13314" s="102" t="s">
        <v>6369</v>
      </c>
      <c r="AU13314" s="4" t="s">
        <v>456</v>
      </c>
      <c r="AV13314" s="4" t="s">
        <v>832</v>
      </c>
      <c r="AW13314" s="4" t="s">
        <v>724</v>
      </c>
      <c r="AX13314" s="4"/>
      <c r="AY13314" s="4">
        <v>179230</v>
      </c>
      <c r="AZ13314" s="4">
        <v>524766</v>
      </c>
      <c r="BA13314" s="4" t="s">
        <v>23468</v>
      </c>
      <c r="BB13314" s="4" t="s">
        <v>30937</v>
      </c>
      <c r="BC13314" s="4">
        <v>40</v>
      </c>
    </row>
    <row r="13315" spans="45:55" x14ac:dyDescent="0.2">
      <c r="AS13315" s="4" t="s">
        <v>20843</v>
      </c>
      <c r="AT13315" s="102" t="s">
        <v>20844</v>
      </c>
      <c r="AU13315" s="4" t="s">
        <v>456</v>
      </c>
      <c r="AV13315" s="4" t="s">
        <v>832</v>
      </c>
      <c r="AW13315" s="4" t="s">
        <v>724</v>
      </c>
      <c r="AX13315" s="4"/>
      <c r="AY13315" s="4">
        <v>177640</v>
      </c>
      <c r="AZ13315" s="4">
        <v>522000</v>
      </c>
      <c r="BA13315" s="4" t="s">
        <v>30938</v>
      </c>
      <c r="BB13315" s="4" t="s">
        <v>30939</v>
      </c>
      <c r="BC13315" s="4">
        <v>40</v>
      </c>
    </row>
    <row r="13316" spans="45:55" x14ac:dyDescent="0.2">
      <c r="AS13316" s="4" t="s">
        <v>6370</v>
      </c>
      <c r="AT13316" s="102" t="s">
        <v>6371</v>
      </c>
      <c r="AU13316" s="4" t="s">
        <v>456</v>
      </c>
      <c r="AV13316" s="4" t="s">
        <v>832</v>
      </c>
      <c r="AW13316" s="4" t="s">
        <v>724</v>
      </c>
      <c r="AX13316" s="4"/>
      <c r="AY13316" s="4">
        <v>174834</v>
      </c>
      <c r="AZ13316" s="4">
        <v>520079</v>
      </c>
      <c r="BA13316" s="4" t="s">
        <v>30940</v>
      </c>
      <c r="BB13316" s="4" t="s">
        <v>30941</v>
      </c>
      <c r="BC13316" s="4">
        <v>40</v>
      </c>
    </row>
    <row r="13317" spans="45:55" x14ac:dyDescent="0.2">
      <c r="AS13317" s="4" t="s">
        <v>6372</v>
      </c>
      <c r="AT13317" s="102" t="s">
        <v>6373</v>
      </c>
      <c r="AU13317" s="4" t="s">
        <v>456</v>
      </c>
      <c r="AV13317" s="4" t="s">
        <v>832</v>
      </c>
      <c r="AW13317" s="4" t="s">
        <v>724</v>
      </c>
      <c r="AX13317" s="4"/>
      <c r="AY13317" s="4">
        <v>176180</v>
      </c>
      <c r="AZ13317" s="4">
        <v>520960</v>
      </c>
      <c r="BA13317" s="4" t="s">
        <v>30942</v>
      </c>
      <c r="BB13317" s="4" t="s">
        <v>30943</v>
      </c>
      <c r="BC13317" s="4">
        <v>40</v>
      </c>
    </row>
    <row r="13318" spans="45:55" x14ac:dyDescent="0.2">
      <c r="AS13318" s="4" t="s">
        <v>6374</v>
      </c>
      <c r="AT13318" s="102" t="s">
        <v>6375</v>
      </c>
      <c r="AU13318" s="4" t="s">
        <v>456</v>
      </c>
      <c r="AV13318" s="4" t="s">
        <v>832</v>
      </c>
      <c r="AW13318" s="4" t="s">
        <v>724</v>
      </c>
      <c r="AX13318" s="4"/>
      <c r="AY13318" s="4">
        <v>173510</v>
      </c>
      <c r="AZ13318" s="4">
        <v>519112</v>
      </c>
      <c r="BA13318" s="4" t="s">
        <v>30944</v>
      </c>
      <c r="BB13318" s="4" t="s">
        <v>30945</v>
      </c>
      <c r="BC13318" s="4">
        <v>40</v>
      </c>
    </row>
    <row r="13319" spans="45:55" x14ac:dyDescent="0.2">
      <c r="AS13319" s="4" t="s">
        <v>6376</v>
      </c>
      <c r="AT13319" s="102" t="s">
        <v>6377</v>
      </c>
      <c r="AU13319" s="4" t="s">
        <v>456</v>
      </c>
      <c r="AV13319" s="4" t="s">
        <v>832</v>
      </c>
      <c r="AW13319" s="4" t="s">
        <v>724</v>
      </c>
      <c r="AX13319" s="4"/>
      <c r="AY13319" s="4">
        <v>170409</v>
      </c>
      <c r="AZ13319" s="4">
        <v>519961</v>
      </c>
      <c r="BA13319" s="4" t="s">
        <v>30946</v>
      </c>
      <c r="BB13319" s="4" t="s">
        <v>30947</v>
      </c>
      <c r="BC13319" s="4">
        <v>40</v>
      </c>
    </row>
    <row r="13320" spans="45:55" x14ac:dyDescent="0.2">
      <c r="AS13320" s="4" t="s">
        <v>20845</v>
      </c>
      <c r="AT13320" s="102" t="s">
        <v>20846</v>
      </c>
      <c r="AU13320" s="4" t="s">
        <v>456</v>
      </c>
      <c r="AV13320" s="4" t="s">
        <v>832</v>
      </c>
      <c r="AW13320" s="4" t="s">
        <v>724</v>
      </c>
      <c r="AX13320" s="4"/>
      <c r="AY13320" s="4">
        <v>174700</v>
      </c>
      <c r="AZ13320" s="4">
        <v>522000</v>
      </c>
      <c r="BA13320" s="4" t="s">
        <v>30948</v>
      </c>
      <c r="BB13320" s="4" t="s">
        <v>30949</v>
      </c>
      <c r="BC13320" s="4">
        <v>40</v>
      </c>
    </row>
    <row r="13321" spans="45:55" x14ac:dyDescent="0.2">
      <c r="AS13321" s="4" t="s">
        <v>20847</v>
      </c>
      <c r="AT13321" s="102" t="s">
        <v>20848</v>
      </c>
      <c r="AU13321" s="4" t="s">
        <v>456</v>
      </c>
      <c r="AV13321" s="4" t="s">
        <v>832</v>
      </c>
      <c r="AW13321" s="4" t="s">
        <v>724</v>
      </c>
      <c r="AX13321" s="4"/>
      <c r="AY13321" s="4">
        <v>172386</v>
      </c>
      <c r="AZ13321" s="4">
        <v>522292</v>
      </c>
      <c r="BA13321" s="4" t="s">
        <v>30950</v>
      </c>
      <c r="BB13321" s="4" t="s">
        <v>30951</v>
      </c>
      <c r="BC13321" s="4">
        <v>40</v>
      </c>
    </row>
    <row r="13322" spans="45:55" x14ac:dyDescent="0.2">
      <c r="AS13322" s="4" t="s">
        <v>11227</v>
      </c>
      <c r="AT13322" s="102" t="s">
        <v>11228</v>
      </c>
      <c r="AU13322" s="4" t="s">
        <v>456</v>
      </c>
      <c r="AV13322" s="4" t="s">
        <v>832</v>
      </c>
      <c r="AW13322" s="4" t="s">
        <v>724</v>
      </c>
      <c r="AX13322" s="4"/>
      <c r="AY13322" s="4">
        <v>174325</v>
      </c>
      <c r="AZ13322" s="4">
        <v>521337</v>
      </c>
      <c r="BA13322" s="4" t="s">
        <v>30952</v>
      </c>
      <c r="BB13322" s="4" t="s">
        <v>30953</v>
      </c>
      <c r="BC13322" s="4">
        <v>40</v>
      </c>
    </row>
    <row r="13323" spans="45:55" x14ac:dyDescent="0.2">
      <c r="AS13323" s="4" t="s">
        <v>20849</v>
      </c>
      <c r="AT13323" s="102" t="s">
        <v>20850</v>
      </c>
      <c r="AU13323" s="4" t="s">
        <v>456</v>
      </c>
      <c r="AV13323" s="4" t="s">
        <v>832</v>
      </c>
      <c r="AW13323" s="4" t="s">
        <v>724</v>
      </c>
      <c r="AX13323" s="4"/>
      <c r="AY13323" s="4">
        <v>170866</v>
      </c>
      <c r="AZ13323" s="4">
        <v>519159</v>
      </c>
      <c r="BA13323" s="4" t="s">
        <v>30954</v>
      </c>
      <c r="BB13323" s="4" t="s">
        <v>30955</v>
      </c>
      <c r="BC13323" s="4">
        <v>40</v>
      </c>
    </row>
    <row r="13324" spans="45:55" x14ac:dyDescent="0.2">
      <c r="AS13324" s="4" t="s">
        <v>6378</v>
      </c>
      <c r="AT13324" s="102" t="s">
        <v>6379</v>
      </c>
      <c r="AU13324" s="4" t="s">
        <v>456</v>
      </c>
      <c r="AV13324" s="4" t="s">
        <v>832</v>
      </c>
      <c r="AW13324" s="4" t="s">
        <v>724</v>
      </c>
      <c r="AX13324" s="4"/>
      <c r="AY13324" s="4">
        <v>170370</v>
      </c>
      <c r="AZ13324" s="4">
        <v>518957</v>
      </c>
      <c r="BA13324" s="4" t="s">
        <v>30956</v>
      </c>
      <c r="BB13324" s="4" t="s">
        <v>30957</v>
      </c>
      <c r="BC13324" s="4">
        <v>40</v>
      </c>
    </row>
    <row r="13325" spans="45:55" x14ac:dyDescent="0.2">
      <c r="AS13325" s="4" t="s">
        <v>6380</v>
      </c>
      <c r="AT13325" s="102" t="s">
        <v>6381</v>
      </c>
      <c r="AU13325" s="4" t="s">
        <v>456</v>
      </c>
      <c r="AV13325" s="4" t="s">
        <v>832</v>
      </c>
      <c r="AW13325" s="4" t="s">
        <v>724</v>
      </c>
      <c r="AX13325" s="4"/>
      <c r="AY13325" s="4">
        <v>170446</v>
      </c>
      <c r="AZ13325" s="4">
        <v>519491</v>
      </c>
      <c r="BA13325" s="4" t="s">
        <v>30958</v>
      </c>
      <c r="BB13325" s="4" t="s">
        <v>30959</v>
      </c>
      <c r="BC13325" s="4">
        <v>40</v>
      </c>
    </row>
    <row r="13326" spans="45:55" x14ac:dyDescent="0.2">
      <c r="AS13326" s="4" t="s">
        <v>6382</v>
      </c>
      <c r="AT13326" s="102" t="s">
        <v>6383</v>
      </c>
      <c r="AU13326" s="4" t="s">
        <v>456</v>
      </c>
      <c r="AV13326" s="4" t="s">
        <v>832</v>
      </c>
      <c r="AW13326" s="4" t="s">
        <v>724</v>
      </c>
      <c r="AX13326" s="4"/>
      <c r="AY13326" s="4">
        <v>179132</v>
      </c>
      <c r="AZ13326" s="4">
        <v>523393</v>
      </c>
      <c r="BA13326" s="4" t="s">
        <v>30960</v>
      </c>
      <c r="BB13326" s="4" t="s">
        <v>23182</v>
      </c>
      <c r="BC13326" s="4">
        <v>40</v>
      </c>
    </row>
    <row r="13327" spans="45:55" x14ac:dyDescent="0.2">
      <c r="AS13327" s="4" t="s">
        <v>10749</v>
      </c>
      <c r="AT13327" s="102" t="s">
        <v>10750</v>
      </c>
      <c r="AU13327" s="4" t="s">
        <v>456</v>
      </c>
      <c r="AV13327" s="4" t="s">
        <v>832</v>
      </c>
      <c r="AW13327" s="4" t="s">
        <v>724</v>
      </c>
      <c r="AX13327" s="4"/>
      <c r="AY13327" s="4">
        <v>173731</v>
      </c>
      <c r="AZ13327" s="4">
        <v>520440</v>
      </c>
      <c r="BA13327" s="4" t="s">
        <v>30961</v>
      </c>
      <c r="BB13327" s="4" t="s">
        <v>30962</v>
      </c>
      <c r="BC13327" s="4">
        <v>40</v>
      </c>
    </row>
    <row r="13328" spans="45:55" x14ac:dyDescent="0.2">
      <c r="AS13328" s="4" t="s">
        <v>6384</v>
      </c>
      <c r="AT13328" s="102" t="s">
        <v>6385</v>
      </c>
      <c r="AU13328" s="4" t="s">
        <v>456</v>
      </c>
      <c r="AV13328" s="4" t="s">
        <v>832</v>
      </c>
      <c r="AW13328" s="4" t="s">
        <v>724</v>
      </c>
      <c r="AX13328" s="4"/>
      <c r="AY13328" s="4">
        <v>171474</v>
      </c>
      <c r="AZ13328" s="4">
        <v>519149</v>
      </c>
      <c r="BA13328" s="4" t="s">
        <v>30963</v>
      </c>
      <c r="BB13328" s="4" t="s">
        <v>30964</v>
      </c>
      <c r="BC13328" s="4">
        <v>40</v>
      </c>
    </row>
    <row r="13329" spans="45:55" x14ac:dyDescent="0.2">
      <c r="AS13329" s="4" t="s">
        <v>38760</v>
      </c>
      <c r="AT13329" s="102" t="s">
        <v>38761</v>
      </c>
      <c r="AU13329" s="4" t="s">
        <v>456</v>
      </c>
      <c r="AV13329" s="4" t="s">
        <v>832</v>
      </c>
      <c r="AW13329" s="4" t="s">
        <v>724</v>
      </c>
      <c r="AX13329" s="4"/>
      <c r="AY13329" s="4">
        <v>173881</v>
      </c>
      <c r="AZ13329" s="4">
        <v>521292</v>
      </c>
      <c r="BA13329" s="4" t="s">
        <v>38762</v>
      </c>
      <c r="BB13329" s="4" t="s">
        <v>38763</v>
      </c>
      <c r="BC13329" s="4">
        <v>40</v>
      </c>
    </row>
    <row r="13330" spans="45:55" x14ac:dyDescent="0.2">
      <c r="AS13330" s="4" t="s">
        <v>7612</v>
      </c>
      <c r="AT13330" s="102" t="s">
        <v>7613</v>
      </c>
      <c r="AU13330" s="4" t="s">
        <v>456</v>
      </c>
      <c r="AV13330" s="4" t="s">
        <v>832</v>
      </c>
      <c r="AW13330" s="4" t="s">
        <v>724</v>
      </c>
      <c r="AX13330" s="4"/>
      <c r="AY13330" s="4">
        <v>174628</v>
      </c>
      <c r="AZ13330" s="4">
        <v>521915</v>
      </c>
      <c r="BA13330" s="4" t="s">
        <v>30965</v>
      </c>
      <c r="BB13330" s="4" t="s">
        <v>30966</v>
      </c>
      <c r="BC13330" s="4">
        <v>40</v>
      </c>
    </row>
    <row r="13331" spans="45:55" x14ac:dyDescent="0.2">
      <c r="AS13331" s="4" t="s">
        <v>20851</v>
      </c>
      <c r="AT13331" s="102" t="s">
        <v>20852</v>
      </c>
      <c r="AU13331" s="4" t="s">
        <v>456</v>
      </c>
      <c r="AV13331" s="4" t="s">
        <v>832</v>
      </c>
      <c r="AW13331" s="4" t="s">
        <v>724</v>
      </c>
      <c r="AX13331" s="4"/>
      <c r="AY13331" s="4">
        <v>177754</v>
      </c>
      <c r="AZ13331" s="4">
        <v>524919</v>
      </c>
      <c r="BA13331" s="4" t="s">
        <v>30967</v>
      </c>
      <c r="BB13331" s="4" t="s">
        <v>30968</v>
      </c>
      <c r="BC13331" s="4">
        <v>40</v>
      </c>
    </row>
    <row r="13332" spans="45:55" x14ac:dyDescent="0.2">
      <c r="AS13332" s="4" t="s">
        <v>8285</v>
      </c>
      <c r="AT13332" s="102" t="s">
        <v>8286</v>
      </c>
      <c r="AU13332" s="4" t="s">
        <v>456</v>
      </c>
      <c r="AV13332" s="4" t="s">
        <v>840</v>
      </c>
      <c r="AW13332" s="4" t="s">
        <v>1259</v>
      </c>
      <c r="AX13332" s="4"/>
      <c r="AY13332" s="4"/>
      <c r="AZ13332" s="4"/>
      <c r="BA13332" s="4"/>
      <c r="BB13332" s="4"/>
      <c r="BC13332" s="4">
        <v>40</v>
      </c>
    </row>
    <row r="13333" spans="45:55" x14ac:dyDescent="0.2">
      <c r="AS13333" s="4" t="s">
        <v>8287</v>
      </c>
      <c r="AT13333" s="102" t="s">
        <v>8288</v>
      </c>
      <c r="AU13333" s="4" t="s">
        <v>456</v>
      </c>
      <c r="AV13333" s="4" t="s">
        <v>840</v>
      </c>
      <c r="AW13333" s="4" t="s">
        <v>1259</v>
      </c>
      <c r="AX13333" s="4"/>
      <c r="AY13333" s="4"/>
      <c r="AZ13333" s="4"/>
      <c r="BA13333" s="4"/>
      <c r="BB13333" s="4"/>
      <c r="BC13333" s="4">
        <v>40</v>
      </c>
    </row>
    <row r="13334" spans="45:55" x14ac:dyDescent="0.2">
      <c r="AS13334" s="4" t="s">
        <v>8289</v>
      </c>
      <c r="AT13334" s="102" t="s">
        <v>8290</v>
      </c>
      <c r="AU13334" s="4" t="s">
        <v>456</v>
      </c>
      <c r="AV13334" s="4" t="s">
        <v>840</v>
      </c>
      <c r="AW13334" s="4" t="s">
        <v>1259</v>
      </c>
      <c r="AX13334" s="4"/>
      <c r="AY13334" s="4"/>
      <c r="AZ13334" s="4"/>
      <c r="BA13334" s="4"/>
      <c r="BB13334" s="4"/>
      <c r="BC13334" s="4">
        <v>40</v>
      </c>
    </row>
    <row r="13335" spans="45:55" x14ac:dyDescent="0.2">
      <c r="AS13335" s="4" t="s">
        <v>38062</v>
      </c>
      <c r="AT13335" s="102" t="s">
        <v>38063</v>
      </c>
      <c r="AU13335" s="4" t="s">
        <v>456</v>
      </c>
      <c r="AV13335" s="4" t="s">
        <v>832</v>
      </c>
      <c r="AW13335" s="4" t="s">
        <v>724</v>
      </c>
      <c r="AX13335" s="4"/>
      <c r="AY13335" s="4">
        <v>171026</v>
      </c>
      <c r="AZ13335" s="4">
        <v>520522</v>
      </c>
      <c r="BA13335" s="4" t="s">
        <v>38064</v>
      </c>
      <c r="BB13335" s="4" t="s">
        <v>38065</v>
      </c>
      <c r="BC13335" s="4">
        <v>40</v>
      </c>
    </row>
    <row r="13336" spans="45:55" x14ac:dyDescent="0.2">
      <c r="AS13336" s="4" t="s">
        <v>12031</v>
      </c>
      <c r="AT13336" s="102" t="s">
        <v>12032</v>
      </c>
      <c r="AU13336" s="4" t="s">
        <v>456</v>
      </c>
      <c r="AV13336" s="4" t="s">
        <v>841</v>
      </c>
      <c r="AW13336" s="4" t="s">
        <v>1259</v>
      </c>
      <c r="AX13336" s="4"/>
      <c r="AY13336" s="4">
        <v>181706</v>
      </c>
      <c r="AZ13336" s="4">
        <v>494958</v>
      </c>
      <c r="BA13336" s="4" t="s">
        <v>30969</v>
      </c>
      <c r="BB13336" s="4" t="s">
        <v>30970</v>
      </c>
      <c r="BC13336" s="4">
        <v>40</v>
      </c>
    </row>
    <row r="13337" spans="45:55" x14ac:dyDescent="0.2">
      <c r="AS13337" s="4" t="s">
        <v>12033</v>
      </c>
      <c r="AT13337" s="102" t="s">
        <v>12034</v>
      </c>
      <c r="AU13337" s="4" t="s">
        <v>456</v>
      </c>
      <c r="AV13337" s="4" t="s">
        <v>841</v>
      </c>
      <c r="AW13337" s="4" t="s">
        <v>1259</v>
      </c>
      <c r="AX13337" s="4"/>
      <c r="AY13337" s="4">
        <v>180953</v>
      </c>
      <c r="AZ13337" s="4">
        <v>494529</v>
      </c>
      <c r="BA13337" s="4" t="s">
        <v>30971</v>
      </c>
      <c r="BB13337" s="4" t="s">
        <v>30972</v>
      </c>
      <c r="BC13337" s="4">
        <v>40</v>
      </c>
    </row>
    <row r="13338" spans="45:55" x14ac:dyDescent="0.2">
      <c r="AS13338" s="4" t="s">
        <v>21823</v>
      </c>
      <c r="AT13338" s="102" t="s">
        <v>21824</v>
      </c>
      <c r="AU13338" s="4" t="s">
        <v>460</v>
      </c>
      <c r="AV13338" s="4" t="s">
        <v>841</v>
      </c>
      <c r="AW13338" s="4" t="s">
        <v>1259</v>
      </c>
      <c r="AX13338" s="4"/>
      <c r="AY13338" s="4"/>
      <c r="AZ13338" s="4"/>
      <c r="BA13338" s="4"/>
      <c r="BB13338" s="4"/>
      <c r="BC13338" s="4">
        <v>40</v>
      </c>
    </row>
    <row r="13339" spans="45:55" x14ac:dyDescent="0.2">
      <c r="AS13339" s="4" t="s">
        <v>21825</v>
      </c>
      <c r="AT13339" s="102" t="s">
        <v>21826</v>
      </c>
      <c r="AU13339" s="4" t="s">
        <v>460</v>
      </c>
      <c r="AV13339" s="4" t="s">
        <v>841</v>
      </c>
      <c r="AW13339" s="4" t="s">
        <v>1259</v>
      </c>
      <c r="AX13339" s="4"/>
      <c r="AY13339" s="4"/>
      <c r="AZ13339" s="4"/>
      <c r="BA13339" s="4"/>
      <c r="BB13339" s="4"/>
      <c r="BC13339" s="4">
        <v>40</v>
      </c>
    </row>
    <row r="13340" spans="45:55" x14ac:dyDescent="0.2">
      <c r="AS13340" s="4" t="s">
        <v>21827</v>
      </c>
      <c r="AT13340" s="102" t="s">
        <v>21828</v>
      </c>
      <c r="AU13340" s="4" t="s">
        <v>460</v>
      </c>
      <c r="AV13340" s="4" t="s">
        <v>841</v>
      </c>
      <c r="AW13340" s="4" t="s">
        <v>1259</v>
      </c>
      <c r="AX13340" s="4"/>
      <c r="AY13340" s="4"/>
      <c r="AZ13340" s="4"/>
      <c r="BA13340" s="4"/>
      <c r="BB13340" s="4"/>
      <c r="BC13340" s="4">
        <v>40</v>
      </c>
    </row>
    <row r="13341" spans="45:55" x14ac:dyDescent="0.2">
      <c r="AS13341" s="4" t="s">
        <v>21829</v>
      </c>
      <c r="AT13341" s="102" t="s">
        <v>21830</v>
      </c>
      <c r="AU13341" s="4" t="s">
        <v>460</v>
      </c>
      <c r="AV13341" s="4" t="s">
        <v>841</v>
      </c>
      <c r="AW13341" s="4" t="s">
        <v>1259</v>
      </c>
      <c r="AX13341" s="4"/>
      <c r="AY13341" s="4"/>
      <c r="AZ13341" s="4"/>
      <c r="BA13341" s="4"/>
      <c r="BB13341" s="4"/>
      <c r="BC13341" s="4">
        <v>40</v>
      </c>
    </row>
    <row r="13342" spans="45:55" x14ac:dyDescent="0.2">
      <c r="AS13342" s="4" t="s">
        <v>34501</v>
      </c>
      <c r="AT13342" s="102" t="s">
        <v>34502</v>
      </c>
      <c r="AU13342" s="4" t="s">
        <v>456</v>
      </c>
      <c r="AV13342" s="4" t="s">
        <v>841</v>
      </c>
      <c r="AW13342" s="4" t="s">
        <v>1259</v>
      </c>
      <c r="AX13342" s="4"/>
      <c r="AY13342" s="4"/>
      <c r="AZ13342" s="4"/>
      <c r="BA13342" s="4"/>
      <c r="BB13342" s="4"/>
      <c r="BC13342" s="4">
        <v>40</v>
      </c>
    </row>
    <row r="13343" spans="45:55" x14ac:dyDescent="0.2">
      <c r="AS13343" s="4" t="s">
        <v>34503</v>
      </c>
      <c r="AT13343" s="102" t="s">
        <v>34504</v>
      </c>
      <c r="AU13343" s="4" t="s">
        <v>456</v>
      </c>
      <c r="AV13343" s="4" t="s">
        <v>841</v>
      </c>
      <c r="AW13343" s="4" t="s">
        <v>1259</v>
      </c>
      <c r="AX13343" s="4"/>
      <c r="AY13343" s="4"/>
      <c r="AZ13343" s="4"/>
      <c r="BA13343" s="4"/>
      <c r="BB13343" s="4"/>
      <c r="BC13343" s="4">
        <v>40</v>
      </c>
    </row>
    <row r="13344" spans="45:55" x14ac:dyDescent="0.2">
      <c r="AS13344" s="4" t="s">
        <v>34505</v>
      </c>
      <c r="AT13344" s="102" t="s">
        <v>34506</v>
      </c>
      <c r="AU13344" s="4" t="s">
        <v>456</v>
      </c>
      <c r="AV13344" s="4" t="s">
        <v>841</v>
      </c>
      <c r="AW13344" s="4" t="s">
        <v>1259</v>
      </c>
      <c r="AX13344" s="4"/>
      <c r="AY13344" s="4"/>
      <c r="AZ13344" s="4"/>
      <c r="BA13344" s="4"/>
      <c r="BB13344" s="4"/>
      <c r="BC13344" s="4">
        <v>40</v>
      </c>
    </row>
    <row r="13345" spans="45:55" x14ac:dyDescent="0.2">
      <c r="AS13345" s="4" t="s">
        <v>34507</v>
      </c>
      <c r="AT13345" s="102" t="s">
        <v>34508</v>
      </c>
      <c r="AU13345" s="4" t="s">
        <v>456</v>
      </c>
      <c r="AV13345" s="4" t="s">
        <v>841</v>
      </c>
      <c r="AW13345" s="4" t="s">
        <v>1259</v>
      </c>
      <c r="AX13345" s="4"/>
      <c r="AY13345" s="4"/>
      <c r="AZ13345" s="4"/>
      <c r="BA13345" s="4"/>
      <c r="BB13345" s="4"/>
      <c r="BC13345" s="4">
        <v>40</v>
      </c>
    </row>
    <row r="13346" spans="45:55" x14ac:dyDescent="0.2">
      <c r="AS13346" s="4" t="s">
        <v>21831</v>
      </c>
      <c r="AT13346" s="102" t="s">
        <v>21832</v>
      </c>
      <c r="AU13346" s="4" t="s">
        <v>460</v>
      </c>
      <c r="AV13346" s="4" t="s">
        <v>841</v>
      </c>
      <c r="AW13346" s="4" t="s">
        <v>1259</v>
      </c>
      <c r="AX13346" s="4"/>
      <c r="AY13346" s="4"/>
      <c r="AZ13346" s="4"/>
      <c r="BA13346" s="4"/>
      <c r="BB13346" s="4"/>
      <c r="BC13346" s="4">
        <v>40</v>
      </c>
    </row>
    <row r="13347" spans="45:55" x14ac:dyDescent="0.2">
      <c r="AS13347" s="4" t="s">
        <v>21833</v>
      </c>
      <c r="AT13347" s="102" t="s">
        <v>21834</v>
      </c>
      <c r="AU13347" s="4" t="s">
        <v>460</v>
      </c>
      <c r="AV13347" s="4" t="s">
        <v>841</v>
      </c>
      <c r="AW13347" s="4" t="s">
        <v>1259</v>
      </c>
      <c r="AX13347" s="4"/>
      <c r="AY13347" s="4"/>
      <c r="AZ13347" s="4"/>
      <c r="BA13347" s="4"/>
      <c r="BB13347" s="4"/>
      <c r="BC13347" s="4">
        <v>40</v>
      </c>
    </row>
    <row r="13348" spans="45:55" x14ac:dyDescent="0.2">
      <c r="AS13348" s="4" t="s">
        <v>21835</v>
      </c>
      <c r="AT13348" s="102" t="s">
        <v>21836</v>
      </c>
      <c r="AU13348" s="4" t="s">
        <v>460</v>
      </c>
      <c r="AV13348" s="4" t="s">
        <v>841</v>
      </c>
      <c r="AW13348" s="4" t="s">
        <v>1259</v>
      </c>
      <c r="AX13348" s="4"/>
      <c r="AY13348" s="4"/>
      <c r="AZ13348" s="4"/>
      <c r="BA13348" s="4"/>
      <c r="BB13348" s="4"/>
      <c r="BC13348" s="4">
        <v>40</v>
      </c>
    </row>
    <row r="13349" spans="45:55" x14ac:dyDescent="0.2">
      <c r="AS13349" s="4" t="s">
        <v>21837</v>
      </c>
      <c r="AT13349" s="102" t="s">
        <v>21838</v>
      </c>
      <c r="AU13349" s="4" t="s">
        <v>460</v>
      </c>
      <c r="AV13349" s="4" t="s">
        <v>841</v>
      </c>
      <c r="AW13349" s="4" t="s">
        <v>1259</v>
      </c>
      <c r="AX13349" s="4"/>
      <c r="AY13349" s="4"/>
      <c r="AZ13349" s="4"/>
      <c r="BA13349" s="4"/>
      <c r="BB13349" s="4"/>
      <c r="BC13349" s="4">
        <v>40</v>
      </c>
    </row>
    <row r="13350" spans="45:55" x14ac:dyDescent="0.2">
      <c r="AS13350" s="4" t="s">
        <v>34509</v>
      </c>
      <c r="AT13350" s="102" t="s">
        <v>34510</v>
      </c>
      <c r="AU13350" s="4" t="s">
        <v>456</v>
      </c>
      <c r="AV13350" s="4" t="s">
        <v>841</v>
      </c>
      <c r="AW13350" s="4" t="s">
        <v>1259</v>
      </c>
      <c r="AX13350" s="4"/>
      <c r="AY13350" s="4"/>
      <c r="AZ13350" s="4"/>
      <c r="BA13350" s="4"/>
      <c r="BB13350" s="4"/>
      <c r="BC13350" s="4">
        <v>40</v>
      </c>
    </row>
    <row r="13351" spans="45:55" x14ac:dyDescent="0.2">
      <c r="AS13351" s="4" t="s">
        <v>34511</v>
      </c>
      <c r="AT13351" s="102" t="s">
        <v>34512</v>
      </c>
      <c r="AU13351" s="4" t="s">
        <v>456</v>
      </c>
      <c r="AV13351" s="4" t="s">
        <v>841</v>
      </c>
      <c r="AW13351" s="4" t="s">
        <v>1259</v>
      </c>
      <c r="AX13351" s="4"/>
      <c r="AY13351" s="4"/>
      <c r="AZ13351" s="4"/>
      <c r="BA13351" s="4"/>
      <c r="BB13351" s="4"/>
      <c r="BC13351" s="4">
        <v>40</v>
      </c>
    </row>
    <row r="13352" spans="45:55" x14ac:dyDescent="0.2">
      <c r="AS13352" s="4" t="s">
        <v>34513</v>
      </c>
      <c r="AT13352" s="102" t="s">
        <v>34514</v>
      </c>
      <c r="AU13352" s="4" t="s">
        <v>456</v>
      </c>
      <c r="AV13352" s="4" t="s">
        <v>841</v>
      </c>
      <c r="AW13352" s="4" t="s">
        <v>1259</v>
      </c>
      <c r="AX13352" s="4"/>
      <c r="AY13352" s="4"/>
      <c r="AZ13352" s="4"/>
      <c r="BA13352" s="4"/>
      <c r="BB13352" s="4"/>
      <c r="BC13352" s="4">
        <v>40</v>
      </c>
    </row>
    <row r="13353" spans="45:55" x14ac:dyDescent="0.2">
      <c r="AS13353" s="4" t="s">
        <v>34515</v>
      </c>
      <c r="AT13353" s="102" t="s">
        <v>34516</v>
      </c>
      <c r="AU13353" s="4" t="s">
        <v>456</v>
      </c>
      <c r="AV13353" s="4" t="s">
        <v>841</v>
      </c>
      <c r="AW13353" s="4" t="s">
        <v>1259</v>
      </c>
      <c r="AX13353" s="4"/>
      <c r="AY13353" s="4"/>
      <c r="AZ13353" s="4"/>
      <c r="BA13353" s="4"/>
      <c r="BB13353" s="4"/>
      <c r="BC13353" s="4">
        <v>40</v>
      </c>
    </row>
    <row r="13354" spans="45:55" x14ac:dyDescent="0.2">
      <c r="AS13354" s="4" t="s">
        <v>34517</v>
      </c>
      <c r="AT13354" s="102" t="s">
        <v>34518</v>
      </c>
      <c r="AU13354" s="4" t="s">
        <v>456</v>
      </c>
      <c r="AV13354" s="4" t="s">
        <v>841</v>
      </c>
      <c r="AW13354" s="4" t="s">
        <v>1259</v>
      </c>
      <c r="AX13354" s="4"/>
      <c r="AY13354" s="4"/>
      <c r="AZ13354" s="4"/>
      <c r="BA13354" s="4"/>
      <c r="BB13354" s="4"/>
      <c r="BC13354" s="4">
        <v>40</v>
      </c>
    </row>
    <row r="13355" spans="45:55" x14ac:dyDescent="0.2">
      <c r="AS13355" s="4" t="s">
        <v>34519</v>
      </c>
      <c r="AT13355" s="102" t="s">
        <v>34520</v>
      </c>
      <c r="AU13355" s="4" t="s">
        <v>456</v>
      </c>
      <c r="AV13355" s="4" t="s">
        <v>841</v>
      </c>
      <c r="AW13355" s="4" t="s">
        <v>1259</v>
      </c>
      <c r="AX13355" s="4"/>
      <c r="AY13355" s="4"/>
      <c r="AZ13355" s="4"/>
      <c r="BA13355" s="4"/>
      <c r="BB13355" s="4"/>
      <c r="BC13355" s="4">
        <v>40</v>
      </c>
    </row>
    <row r="13356" spans="45:55" x14ac:dyDescent="0.2">
      <c r="AS13356" s="4" t="s">
        <v>34521</v>
      </c>
      <c r="AT13356" s="102" t="s">
        <v>34522</v>
      </c>
      <c r="AU13356" s="4" t="s">
        <v>456</v>
      </c>
      <c r="AV13356" s="4" t="s">
        <v>841</v>
      </c>
      <c r="AW13356" s="4" t="s">
        <v>1259</v>
      </c>
      <c r="AX13356" s="4"/>
      <c r="AY13356" s="4"/>
      <c r="AZ13356" s="4"/>
      <c r="BA13356" s="4"/>
      <c r="BB13356" s="4"/>
      <c r="BC13356" s="4">
        <v>40</v>
      </c>
    </row>
    <row r="13357" spans="45:55" x14ac:dyDescent="0.2">
      <c r="AS13357" s="4" t="s">
        <v>34523</v>
      </c>
      <c r="AT13357" s="102" t="s">
        <v>34524</v>
      </c>
      <c r="AU13357" s="4" t="s">
        <v>456</v>
      </c>
      <c r="AV13357" s="4" t="s">
        <v>841</v>
      </c>
      <c r="AW13357" s="4" t="s">
        <v>1259</v>
      </c>
      <c r="AX13357" s="4"/>
      <c r="AY13357" s="4"/>
      <c r="AZ13357" s="4"/>
      <c r="BA13357" s="4"/>
      <c r="BB13357" s="4"/>
      <c r="BC13357" s="4">
        <v>40</v>
      </c>
    </row>
    <row r="13358" spans="45:55" x14ac:dyDescent="0.2">
      <c r="AS13358" s="4" t="s">
        <v>34525</v>
      </c>
      <c r="AT13358" s="102" t="s">
        <v>34526</v>
      </c>
      <c r="AU13358" s="4" t="s">
        <v>456</v>
      </c>
      <c r="AV13358" s="4" t="s">
        <v>841</v>
      </c>
      <c r="AW13358" s="4" t="s">
        <v>1259</v>
      </c>
      <c r="AX13358" s="4"/>
      <c r="AY13358" s="4"/>
      <c r="AZ13358" s="4"/>
      <c r="BA13358" s="4"/>
      <c r="BB13358" s="4"/>
      <c r="BC13358" s="4">
        <v>40</v>
      </c>
    </row>
    <row r="13359" spans="45:55" x14ac:dyDescent="0.2">
      <c r="AS13359" s="4" t="s">
        <v>34527</v>
      </c>
      <c r="AT13359" s="102" t="s">
        <v>34528</v>
      </c>
      <c r="AU13359" s="4" t="s">
        <v>456</v>
      </c>
      <c r="AV13359" s="4" t="s">
        <v>841</v>
      </c>
      <c r="AW13359" s="4" t="s">
        <v>1259</v>
      </c>
      <c r="AX13359" s="4"/>
      <c r="AY13359" s="4"/>
      <c r="AZ13359" s="4"/>
      <c r="BA13359" s="4"/>
      <c r="BB13359" s="4"/>
      <c r="BC13359" s="4">
        <v>40</v>
      </c>
    </row>
    <row r="13360" spans="45:55" x14ac:dyDescent="0.2">
      <c r="AS13360" s="4" t="s">
        <v>34529</v>
      </c>
      <c r="AT13360" s="102" t="s">
        <v>34530</v>
      </c>
      <c r="AU13360" s="4" t="s">
        <v>456</v>
      </c>
      <c r="AV13360" s="4" t="s">
        <v>841</v>
      </c>
      <c r="AW13360" s="4" t="s">
        <v>1259</v>
      </c>
      <c r="AX13360" s="4"/>
      <c r="AY13360" s="4"/>
      <c r="AZ13360" s="4"/>
      <c r="BA13360" s="4"/>
      <c r="BB13360" s="4"/>
      <c r="BC13360" s="4">
        <v>40</v>
      </c>
    </row>
    <row r="13361" spans="45:55" x14ac:dyDescent="0.2">
      <c r="AS13361" s="4" t="s">
        <v>21839</v>
      </c>
      <c r="AT13361" s="4" t="s">
        <v>21840</v>
      </c>
      <c r="AU13361" s="4" t="s">
        <v>460</v>
      </c>
      <c r="AV13361" s="4" t="s">
        <v>841</v>
      </c>
      <c r="AW13361" s="4" t="s">
        <v>1259</v>
      </c>
      <c r="AX13361" s="4"/>
      <c r="AY13361" s="4"/>
      <c r="AZ13361" s="4"/>
      <c r="BA13361" s="4"/>
      <c r="BB13361" s="4"/>
      <c r="BC13361" s="4">
        <v>40</v>
      </c>
    </row>
    <row r="13362" spans="45:55" x14ac:dyDescent="0.2">
      <c r="AS13362" s="4" t="s">
        <v>34531</v>
      </c>
      <c r="AT13362" s="102" t="s">
        <v>34532</v>
      </c>
      <c r="AU13362" s="4" t="s">
        <v>456</v>
      </c>
      <c r="AV13362" s="4" t="s">
        <v>841</v>
      </c>
      <c r="AW13362" s="4" t="s">
        <v>1259</v>
      </c>
      <c r="AX13362" s="4"/>
      <c r="AY13362" s="4"/>
      <c r="AZ13362" s="4"/>
      <c r="BA13362" s="4"/>
      <c r="BB13362" s="4"/>
      <c r="BC13362" s="4">
        <v>40</v>
      </c>
    </row>
    <row r="13363" spans="45:55" x14ac:dyDescent="0.2">
      <c r="AS13363" s="4" t="s">
        <v>34533</v>
      </c>
      <c r="AT13363" s="102" t="s">
        <v>34534</v>
      </c>
      <c r="AU13363" s="4" t="s">
        <v>456</v>
      </c>
      <c r="AV13363" s="4" t="s">
        <v>841</v>
      </c>
      <c r="AW13363" s="4" t="s">
        <v>1259</v>
      </c>
      <c r="AX13363" s="4"/>
      <c r="AY13363" s="4"/>
      <c r="AZ13363" s="4"/>
      <c r="BA13363" s="4"/>
      <c r="BB13363" s="4"/>
      <c r="BC13363" s="4">
        <v>40</v>
      </c>
    </row>
    <row r="13364" spans="45:55" x14ac:dyDescent="0.2">
      <c r="AS13364" s="4" t="s">
        <v>34535</v>
      </c>
      <c r="AT13364" s="102" t="s">
        <v>34536</v>
      </c>
      <c r="AU13364" s="4" t="s">
        <v>456</v>
      </c>
      <c r="AV13364" s="4" t="s">
        <v>841</v>
      </c>
      <c r="AW13364" s="4" t="s">
        <v>1259</v>
      </c>
      <c r="AX13364" s="4"/>
      <c r="AY13364" s="4"/>
      <c r="AZ13364" s="4"/>
      <c r="BA13364" s="4"/>
      <c r="BB13364" s="4"/>
      <c r="BC13364" s="4">
        <v>40</v>
      </c>
    </row>
    <row r="13365" spans="45:55" x14ac:dyDescent="0.2">
      <c r="AS13365" s="4" t="s">
        <v>34537</v>
      </c>
      <c r="AT13365" s="102" t="s">
        <v>34538</v>
      </c>
      <c r="AU13365" s="4" t="s">
        <v>456</v>
      </c>
      <c r="AV13365" s="4" t="s">
        <v>841</v>
      </c>
      <c r="AW13365" s="4" t="s">
        <v>1259</v>
      </c>
      <c r="AX13365" s="4"/>
      <c r="AY13365" s="4"/>
      <c r="AZ13365" s="4"/>
      <c r="BA13365" s="4"/>
      <c r="BB13365" s="4"/>
      <c r="BC13365" s="4">
        <v>40</v>
      </c>
    </row>
    <row r="13366" spans="45:55" x14ac:dyDescent="0.2">
      <c r="AS13366" s="4" t="s">
        <v>34539</v>
      </c>
      <c r="AT13366" s="102" t="s">
        <v>34540</v>
      </c>
      <c r="AU13366" s="4" t="s">
        <v>456</v>
      </c>
      <c r="AV13366" s="4" t="s">
        <v>841</v>
      </c>
      <c r="AW13366" s="4" t="s">
        <v>1259</v>
      </c>
      <c r="AX13366" s="4"/>
      <c r="AY13366" s="4"/>
      <c r="AZ13366" s="4"/>
      <c r="BA13366" s="4"/>
      <c r="BB13366" s="4"/>
      <c r="BC13366" s="4">
        <v>40</v>
      </c>
    </row>
    <row r="13367" spans="45:55" x14ac:dyDescent="0.2">
      <c r="AS13367" s="4" t="s">
        <v>34541</v>
      </c>
      <c r="AT13367" s="102" t="s">
        <v>34542</v>
      </c>
      <c r="AU13367" s="4" t="s">
        <v>456</v>
      </c>
      <c r="AV13367" s="4" t="s">
        <v>841</v>
      </c>
      <c r="AW13367" s="4" t="s">
        <v>1259</v>
      </c>
      <c r="AX13367" s="4"/>
      <c r="AY13367" s="4"/>
      <c r="AZ13367" s="4"/>
      <c r="BA13367" s="4"/>
      <c r="BB13367" s="4"/>
      <c r="BC13367" s="4">
        <v>40</v>
      </c>
    </row>
    <row r="13368" spans="45:55" x14ac:dyDescent="0.2">
      <c r="AS13368" s="4" t="s">
        <v>34543</v>
      </c>
      <c r="AT13368" s="102" t="s">
        <v>34544</v>
      </c>
      <c r="AU13368" s="4" t="s">
        <v>456</v>
      </c>
      <c r="AV13368" s="4" t="s">
        <v>841</v>
      </c>
      <c r="AW13368" s="4" t="s">
        <v>1259</v>
      </c>
      <c r="AX13368" s="4"/>
      <c r="AY13368" s="4"/>
      <c r="AZ13368" s="4"/>
      <c r="BA13368" s="4"/>
      <c r="BB13368" s="4"/>
      <c r="BC13368" s="4">
        <v>40</v>
      </c>
    </row>
    <row r="13369" spans="45:55" x14ac:dyDescent="0.2">
      <c r="AS13369" s="4" t="s">
        <v>34545</v>
      </c>
      <c r="AT13369" s="102" t="s">
        <v>34546</v>
      </c>
      <c r="AU13369" s="4" t="s">
        <v>456</v>
      </c>
      <c r="AV13369" s="4" t="s">
        <v>841</v>
      </c>
      <c r="AW13369" s="4" t="s">
        <v>1259</v>
      </c>
      <c r="AX13369" s="4"/>
      <c r="AY13369" s="4"/>
      <c r="AZ13369" s="4"/>
      <c r="BA13369" s="4"/>
      <c r="BB13369" s="4"/>
      <c r="BC13369" s="4">
        <v>40</v>
      </c>
    </row>
    <row r="13370" spans="45:55" x14ac:dyDescent="0.2">
      <c r="AS13370" s="4" t="s">
        <v>34547</v>
      </c>
      <c r="AT13370" s="4" t="s">
        <v>34548</v>
      </c>
      <c r="AU13370" s="4" t="s">
        <v>456</v>
      </c>
      <c r="AV13370" s="4" t="s">
        <v>841</v>
      </c>
      <c r="AW13370" s="4" t="s">
        <v>1259</v>
      </c>
      <c r="AX13370" s="4"/>
      <c r="AY13370" s="4"/>
      <c r="AZ13370" s="4"/>
      <c r="BA13370" s="4"/>
      <c r="BB13370" s="4"/>
      <c r="BC13370" s="4">
        <v>40</v>
      </c>
    </row>
    <row r="13371" spans="45:55" x14ac:dyDescent="0.2">
      <c r="AS13371" s="4" t="s">
        <v>34549</v>
      </c>
      <c r="AT13371" s="102" t="s">
        <v>34550</v>
      </c>
      <c r="AU13371" s="4" t="s">
        <v>456</v>
      </c>
      <c r="AV13371" s="4" t="s">
        <v>841</v>
      </c>
      <c r="AW13371" s="4" t="s">
        <v>1259</v>
      </c>
      <c r="AX13371" s="4"/>
      <c r="AY13371" s="4"/>
      <c r="AZ13371" s="4"/>
      <c r="BA13371" s="4"/>
      <c r="BB13371" s="4"/>
      <c r="BC13371" s="4">
        <v>40</v>
      </c>
    </row>
    <row r="13372" spans="45:55" x14ac:dyDescent="0.2">
      <c r="AS13372" s="4" t="s">
        <v>21951</v>
      </c>
      <c r="AT13372" s="102" t="s">
        <v>21952</v>
      </c>
      <c r="AU13372" s="4" t="s">
        <v>460</v>
      </c>
      <c r="AV13372" s="4" t="s">
        <v>841</v>
      </c>
      <c r="AW13372" s="4" t="s">
        <v>1259</v>
      </c>
      <c r="AX13372" s="4"/>
      <c r="AY13372" s="4"/>
      <c r="AZ13372" s="4"/>
      <c r="BA13372" s="4"/>
      <c r="BB13372" s="4"/>
      <c r="BC13372" s="4">
        <v>40</v>
      </c>
    </row>
    <row r="13373" spans="45:55" x14ac:dyDescent="0.2">
      <c r="AS13373" s="4" t="s">
        <v>38818</v>
      </c>
      <c r="AT13373" s="102" t="s">
        <v>38819</v>
      </c>
      <c r="AU13373" s="4" t="s">
        <v>460</v>
      </c>
      <c r="AV13373" s="4" t="s">
        <v>841</v>
      </c>
      <c r="AW13373" s="4" t="s">
        <v>1259</v>
      </c>
      <c r="AX13373" s="4"/>
      <c r="AY13373" s="4"/>
      <c r="AZ13373" s="4"/>
      <c r="BA13373" s="4"/>
      <c r="BB13373" s="4"/>
      <c r="BC13373" s="4">
        <v>40</v>
      </c>
    </row>
    <row r="13374" spans="45:55" x14ac:dyDescent="0.2">
      <c r="AS13374" s="4" t="s">
        <v>38820</v>
      </c>
      <c r="AT13374" s="102" t="s">
        <v>38821</v>
      </c>
      <c r="AU13374" s="4" t="s">
        <v>460</v>
      </c>
      <c r="AV13374" s="4" t="s">
        <v>841</v>
      </c>
      <c r="AW13374" s="4" t="s">
        <v>1259</v>
      </c>
      <c r="AX13374" s="4"/>
      <c r="AY13374" s="4"/>
      <c r="AZ13374" s="4"/>
      <c r="BA13374" s="4"/>
      <c r="BB13374" s="4"/>
      <c r="BC13374" s="4">
        <v>40</v>
      </c>
    </row>
    <row r="13375" spans="45:55" x14ac:dyDescent="0.2">
      <c r="AS13375" s="4" t="s">
        <v>38822</v>
      </c>
      <c r="AT13375" s="4" t="s">
        <v>38823</v>
      </c>
      <c r="AU13375" s="4" t="s">
        <v>460</v>
      </c>
      <c r="AV13375" s="4" t="s">
        <v>841</v>
      </c>
      <c r="AW13375" s="4" t="s">
        <v>1259</v>
      </c>
      <c r="AX13375" s="4"/>
      <c r="AY13375" s="4"/>
      <c r="AZ13375" s="4"/>
      <c r="BA13375" s="4"/>
      <c r="BB13375" s="4"/>
      <c r="BC13375" s="4">
        <v>40</v>
      </c>
    </row>
    <row r="13376" spans="45:55" x14ac:dyDescent="0.2">
      <c r="AS13376" s="4" t="s">
        <v>38824</v>
      </c>
      <c r="AT13376" s="4" t="s">
        <v>38825</v>
      </c>
      <c r="AU13376" s="4" t="s">
        <v>460</v>
      </c>
      <c r="AV13376" s="4" t="s">
        <v>841</v>
      </c>
      <c r="AW13376" s="4" t="s">
        <v>1259</v>
      </c>
      <c r="AX13376" s="4"/>
      <c r="AY13376" s="4"/>
      <c r="AZ13376" s="4"/>
      <c r="BA13376" s="4"/>
      <c r="BB13376" s="4"/>
      <c r="BC13376" s="4">
        <v>40</v>
      </c>
    </row>
    <row r="13377" spans="45:55" x14ac:dyDescent="0.2">
      <c r="AS13377" s="4" t="s">
        <v>38826</v>
      </c>
      <c r="AT13377" s="4" t="s">
        <v>38827</v>
      </c>
      <c r="AU13377" s="4" t="s">
        <v>460</v>
      </c>
      <c r="AV13377" s="4" t="s">
        <v>841</v>
      </c>
      <c r="AW13377" s="4" t="s">
        <v>1259</v>
      </c>
      <c r="AX13377" s="4"/>
      <c r="AY13377" s="4"/>
      <c r="AZ13377" s="4"/>
      <c r="BA13377" s="4"/>
      <c r="BB13377" s="4"/>
      <c r="BC13377" s="4">
        <v>40</v>
      </c>
    </row>
    <row r="13378" spans="45:55" x14ac:dyDescent="0.2">
      <c r="AS13378" s="4" t="s">
        <v>38828</v>
      </c>
      <c r="AT13378" s="102" t="s">
        <v>38829</v>
      </c>
      <c r="AU13378" s="4" t="s">
        <v>460</v>
      </c>
      <c r="AV13378" s="4" t="s">
        <v>841</v>
      </c>
      <c r="AW13378" s="4" t="s">
        <v>1259</v>
      </c>
      <c r="AX13378" s="4"/>
      <c r="AY13378" s="4"/>
      <c r="AZ13378" s="4"/>
      <c r="BA13378" s="4"/>
      <c r="BB13378" s="4"/>
      <c r="BC13378" s="4">
        <v>40</v>
      </c>
    </row>
    <row r="13379" spans="45:55" ht="25.5" x14ac:dyDescent="0.2">
      <c r="AS13379" s="4" t="s">
        <v>38830</v>
      </c>
      <c r="AT13379" s="102" t="s">
        <v>38831</v>
      </c>
      <c r="AU13379" s="4" t="s">
        <v>460</v>
      </c>
      <c r="AV13379" s="4" t="s">
        <v>841</v>
      </c>
      <c r="AW13379" s="4" t="s">
        <v>1259</v>
      </c>
      <c r="AX13379" s="4"/>
      <c r="AY13379" s="4"/>
      <c r="AZ13379" s="4"/>
      <c r="BA13379" s="4"/>
      <c r="BB13379" s="4"/>
      <c r="BC13379" s="4">
        <v>40</v>
      </c>
    </row>
    <row r="13380" spans="45:55" ht="25.5" x14ac:dyDescent="0.2">
      <c r="AS13380" s="4" t="s">
        <v>38832</v>
      </c>
      <c r="AT13380" s="102" t="s">
        <v>38833</v>
      </c>
      <c r="AU13380" s="4" t="s">
        <v>460</v>
      </c>
      <c r="AV13380" s="4" t="s">
        <v>841</v>
      </c>
      <c r="AW13380" s="4" t="s">
        <v>1259</v>
      </c>
      <c r="AX13380" s="4"/>
      <c r="AY13380" s="4"/>
      <c r="AZ13380" s="4"/>
      <c r="BA13380" s="4"/>
      <c r="BB13380" s="4"/>
      <c r="BC13380" s="4">
        <v>40</v>
      </c>
    </row>
    <row r="13381" spans="45:55" x14ac:dyDescent="0.2">
      <c r="AS13381" s="4" t="s">
        <v>38834</v>
      </c>
      <c r="AT13381" s="102" t="s">
        <v>38835</v>
      </c>
      <c r="AU13381" s="4" t="s">
        <v>460</v>
      </c>
      <c r="AV13381" s="4" t="s">
        <v>841</v>
      </c>
      <c r="AW13381" s="4" t="s">
        <v>1259</v>
      </c>
      <c r="AX13381" s="4"/>
      <c r="AY13381" s="4"/>
      <c r="AZ13381" s="4"/>
      <c r="BA13381" s="4"/>
      <c r="BB13381" s="4"/>
      <c r="BC13381" s="4">
        <v>40</v>
      </c>
    </row>
    <row r="13382" spans="45:55" x14ac:dyDescent="0.2">
      <c r="AS13382" s="4" t="s">
        <v>38836</v>
      </c>
      <c r="AT13382" s="102" t="s">
        <v>38837</v>
      </c>
      <c r="AU13382" s="4" t="s">
        <v>460</v>
      </c>
      <c r="AV13382" s="4" t="s">
        <v>841</v>
      </c>
      <c r="AW13382" s="4" t="s">
        <v>1259</v>
      </c>
      <c r="AX13382" s="4"/>
      <c r="AY13382" s="4"/>
      <c r="AZ13382" s="4"/>
      <c r="BA13382" s="4"/>
      <c r="BB13382" s="4"/>
      <c r="BC13382" s="4">
        <v>40</v>
      </c>
    </row>
    <row r="13383" spans="45:55" x14ac:dyDescent="0.2">
      <c r="AS13383" s="4" t="s">
        <v>38838</v>
      </c>
      <c r="AT13383" s="102" t="s">
        <v>38839</v>
      </c>
      <c r="AU13383" s="4" t="s">
        <v>460</v>
      </c>
      <c r="AV13383" s="4" t="s">
        <v>841</v>
      </c>
      <c r="AW13383" s="4" t="s">
        <v>1259</v>
      </c>
      <c r="AX13383" s="4"/>
      <c r="AY13383" s="4"/>
      <c r="AZ13383" s="4"/>
      <c r="BA13383" s="4"/>
      <c r="BB13383" s="4"/>
      <c r="BC13383" s="4">
        <v>40</v>
      </c>
    </row>
    <row r="13384" spans="45:55" x14ac:dyDescent="0.2">
      <c r="AS13384" s="4" t="s">
        <v>11229</v>
      </c>
      <c r="AT13384" s="102" t="s">
        <v>11230</v>
      </c>
      <c r="AU13384" s="4" t="s">
        <v>456</v>
      </c>
      <c r="AV13384" s="4" t="s">
        <v>832</v>
      </c>
      <c r="AW13384" s="4" t="s">
        <v>724</v>
      </c>
      <c r="AX13384" s="4"/>
      <c r="AY13384" s="4">
        <v>171989</v>
      </c>
      <c r="AZ13384" s="4">
        <v>513035</v>
      </c>
      <c r="BA13384" s="4" t="s">
        <v>30973</v>
      </c>
      <c r="BB13384" s="4" t="s">
        <v>30974</v>
      </c>
      <c r="BC13384" s="4">
        <v>40</v>
      </c>
    </row>
    <row r="13385" spans="45:55" x14ac:dyDescent="0.2">
      <c r="AS13385" s="4" t="s">
        <v>6386</v>
      </c>
      <c r="AT13385" s="102" t="s">
        <v>6387</v>
      </c>
      <c r="AU13385" s="4" t="s">
        <v>456</v>
      </c>
      <c r="AV13385" s="4" t="s">
        <v>832</v>
      </c>
      <c r="AW13385" s="4" t="s">
        <v>724</v>
      </c>
      <c r="AX13385" s="4"/>
      <c r="AY13385" s="4">
        <v>176491</v>
      </c>
      <c r="AZ13385" s="4">
        <v>514901</v>
      </c>
      <c r="BA13385" s="4" t="s">
        <v>30975</v>
      </c>
      <c r="BB13385" s="4" t="s">
        <v>30976</v>
      </c>
      <c r="BC13385" s="4">
        <v>40</v>
      </c>
    </row>
    <row r="13386" spans="45:55" x14ac:dyDescent="0.2">
      <c r="AS13386" s="4" t="s">
        <v>11231</v>
      </c>
      <c r="AT13386" s="102" t="s">
        <v>11232</v>
      </c>
      <c r="AU13386" s="4" t="s">
        <v>456</v>
      </c>
      <c r="AV13386" s="4" t="s">
        <v>832</v>
      </c>
      <c r="AW13386" s="4" t="s">
        <v>724</v>
      </c>
      <c r="AX13386" s="4"/>
      <c r="AY13386" s="4">
        <v>171296</v>
      </c>
      <c r="AZ13386" s="4">
        <v>513116</v>
      </c>
      <c r="BA13386" s="4" t="s">
        <v>30977</v>
      </c>
      <c r="BB13386" s="4" t="s">
        <v>30978</v>
      </c>
      <c r="BC13386" s="4">
        <v>40</v>
      </c>
    </row>
    <row r="13387" spans="45:55" x14ac:dyDescent="0.2">
      <c r="AS13387" s="4" t="s">
        <v>21316</v>
      </c>
      <c r="AT13387" s="102" t="s">
        <v>21359</v>
      </c>
      <c r="AU13387" s="4" t="s">
        <v>456</v>
      </c>
      <c r="AV13387" s="4" t="s">
        <v>832</v>
      </c>
      <c r="AW13387" s="4" t="s">
        <v>724</v>
      </c>
      <c r="AX13387" s="4"/>
      <c r="AY13387" s="4">
        <v>171479</v>
      </c>
      <c r="AZ13387" s="4">
        <v>517414</v>
      </c>
      <c r="BA13387" s="4" t="s">
        <v>30979</v>
      </c>
      <c r="BB13387" s="4" t="s">
        <v>30980</v>
      </c>
      <c r="BC13387" s="4">
        <v>40</v>
      </c>
    </row>
    <row r="13388" spans="45:55" x14ac:dyDescent="0.2">
      <c r="AS13388" s="4" t="s">
        <v>21360</v>
      </c>
      <c r="AT13388" s="102" t="s">
        <v>21361</v>
      </c>
      <c r="AU13388" s="4" t="s">
        <v>456</v>
      </c>
      <c r="AV13388" s="4" t="s">
        <v>832</v>
      </c>
      <c r="AW13388" s="4" t="s">
        <v>724</v>
      </c>
      <c r="AX13388" s="4"/>
      <c r="AY13388" s="4">
        <v>171430</v>
      </c>
      <c r="AZ13388" s="4">
        <v>517328</v>
      </c>
      <c r="BA13388" s="4" t="s">
        <v>30981</v>
      </c>
      <c r="BB13388" s="4" t="s">
        <v>30982</v>
      </c>
      <c r="BC13388" s="4">
        <v>40</v>
      </c>
    </row>
    <row r="13389" spans="45:55" x14ac:dyDescent="0.2">
      <c r="AS13389" s="4" t="s">
        <v>6388</v>
      </c>
      <c r="AT13389" s="102" t="s">
        <v>6389</v>
      </c>
      <c r="AU13389" s="4" t="s">
        <v>456</v>
      </c>
      <c r="AV13389" s="4" t="s">
        <v>832</v>
      </c>
      <c r="AW13389" s="4" t="s">
        <v>724</v>
      </c>
      <c r="AX13389" s="4"/>
      <c r="AY13389" s="4">
        <v>167295</v>
      </c>
      <c r="AZ13389" s="4">
        <v>509380</v>
      </c>
      <c r="BA13389" s="4" t="s">
        <v>30983</v>
      </c>
      <c r="BB13389" s="4" t="s">
        <v>30984</v>
      </c>
      <c r="BC13389" s="4">
        <v>40</v>
      </c>
    </row>
    <row r="13390" spans="45:55" x14ac:dyDescent="0.2">
      <c r="AS13390" s="4" t="s">
        <v>32261</v>
      </c>
      <c r="AT13390" s="102" t="s">
        <v>32262</v>
      </c>
      <c r="AU13390" s="4" t="s">
        <v>456</v>
      </c>
      <c r="AV13390" s="4" t="s">
        <v>832</v>
      </c>
      <c r="AW13390" s="4" t="s">
        <v>724</v>
      </c>
      <c r="AX13390" s="4"/>
      <c r="AY13390" s="4">
        <v>168262</v>
      </c>
      <c r="AZ13390" s="4">
        <v>509611</v>
      </c>
      <c r="BA13390" s="4" t="s">
        <v>24324</v>
      </c>
      <c r="BB13390" s="4" t="s">
        <v>32263</v>
      </c>
      <c r="BC13390" s="4">
        <v>40</v>
      </c>
    </row>
    <row r="13391" spans="45:55" x14ac:dyDescent="0.2">
      <c r="AS13391" s="4" t="s">
        <v>6390</v>
      </c>
      <c r="AT13391" s="102" t="s">
        <v>6391</v>
      </c>
      <c r="AU13391" s="4" t="s">
        <v>456</v>
      </c>
      <c r="AV13391" s="4" t="s">
        <v>832</v>
      </c>
      <c r="AW13391" s="4" t="s">
        <v>724</v>
      </c>
      <c r="AX13391" s="4"/>
      <c r="AY13391" s="4">
        <v>165053</v>
      </c>
      <c r="AZ13391" s="4">
        <v>508428</v>
      </c>
      <c r="BA13391" s="4" t="s">
        <v>30985</v>
      </c>
      <c r="BB13391" s="4" t="s">
        <v>30986</v>
      </c>
      <c r="BC13391" s="4">
        <v>40</v>
      </c>
    </row>
    <row r="13392" spans="45:55" x14ac:dyDescent="0.2">
      <c r="AS13392" s="4" t="s">
        <v>11233</v>
      </c>
      <c r="AT13392" s="102" t="s">
        <v>11234</v>
      </c>
      <c r="AU13392" s="4" t="s">
        <v>456</v>
      </c>
      <c r="AV13392" s="4" t="s">
        <v>832</v>
      </c>
      <c r="AW13392" s="4" t="s">
        <v>724</v>
      </c>
      <c r="AX13392" s="4"/>
      <c r="AY13392" s="4">
        <v>161120</v>
      </c>
      <c r="AZ13392" s="4">
        <v>507208</v>
      </c>
      <c r="BA13392" s="4" t="s">
        <v>30987</v>
      </c>
      <c r="BB13392" s="4" t="s">
        <v>30988</v>
      </c>
      <c r="BC13392" s="4">
        <v>40</v>
      </c>
    </row>
    <row r="13393" spans="45:55" x14ac:dyDescent="0.2">
      <c r="AS13393" s="4" t="s">
        <v>7265</v>
      </c>
      <c r="AT13393" s="102" t="s">
        <v>7266</v>
      </c>
      <c r="AU13393" s="4" t="s">
        <v>456</v>
      </c>
      <c r="AV13393" s="4" t="s">
        <v>832</v>
      </c>
      <c r="AW13393" s="4" t="s">
        <v>724</v>
      </c>
      <c r="AX13393" s="4"/>
      <c r="AY13393" s="4">
        <v>168639</v>
      </c>
      <c r="AZ13393" s="4">
        <v>506894</v>
      </c>
      <c r="BA13393" s="4" t="s">
        <v>30989</v>
      </c>
      <c r="BB13393" s="4" t="s">
        <v>30990</v>
      </c>
      <c r="BC13393" s="4">
        <v>40</v>
      </c>
    </row>
    <row r="13394" spans="45:55" x14ac:dyDescent="0.2">
      <c r="AS13394" s="4" t="s">
        <v>11235</v>
      </c>
      <c r="AT13394" s="102" t="s">
        <v>11236</v>
      </c>
      <c r="AU13394" s="4" t="s">
        <v>456</v>
      </c>
      <c r="AV13394" s="4" t="s">
        <v>832</v>
      </c>
      <c r="AW13394" s="4" t="s">
        <v>724</v>
      </c>
      <c r="AX13394" s="4"/>
      <c r="AY13394" s="4">
        <v>163162</v>
      </c>
      <c r="AZ13394" s="4">
        <v>508094</v>
      </c>
      <c r="BA13394" s="4" t="s">
        <v>30991</v>
      </c>
      <c r="BB13394" s="4" t="s">
        <v>30992</v>
      </c>
      <c r="BC13394" s="4">
        <v>40</v>
      </c>
    </row>
    <row r="13395" spans="45:55" x14ac:dyDescent="0.2">
      <c r="AS13395" s="4" t="s">
        <v>11237</v>
      </c>
      <c r="AT13395" s="102" t="s">
        <v>11238</v>
      </c>
      <c r="AU13395" s="4" t="s">
        <v>456</v>
      </c>
      <c r="AV13395" s="4" t="s">
        <v>832</v>
      </c>
      <c r="AW13395" s="4" t="s">
        <v>724</v>
      </c>
      <c r="AX13395" s="4"/>
      <c r="AY13395" s="4">
        <v>165651</v>
      </c>
      <c r="AZ13395" s="4">
        <v>510660</v>
      </c>
      <c r="BA13395" s="4" t="s">
        <v>30993</v>
      </c>
      <c r="BB13395" s="4" t="s">
        <v>30994</v>
      </c>
      <c r="BC13395" s="4">
        <v>40</v>
      </c>
    </row>
    <row r="13396" spans="45:55" x14ac:dyDescent="0.2">
      <c r="AS13396" s="4" t="s">
        <v>11239</v>
      </c>
      <c r="AT13396" s="102" t="s">
        <v>11240</v>
      </c>
      <c r="AU13396" s="4" t="s">
        <v>456</v>
      </c>
      <c r="AV13396" s="4" t="s">
        <v>832</v>
      </c>
      <c r="AW13396" s="4" t="s">
        <v>724</v>
      </c>
      <c r="AX13396" s="4"/>
      <c r="AY13396" s="4">
        <v>168119</v>
      </c>
      <c r="AZ13396" s="4">
        <v>512252</v>
      </c>
      <c r="BA13396" s="4" t="s">
        <v>30995</v>
      </c>
      <c r="BB13396" s="4" t="s">
        <v>30996</v>
      </c>
      <c r="BC13396" s="4">
        <v>40</v>
      </c>
    </row>
    <row r="13397" spans="45:55" x14ac:dyDescent="0.2">
      <c r="AS13397" s="4" t="s">
        <v>12035</v>
      </c>
      <c r="AT13397" s="102" t="s">
        <v>12036</v>
      </c>
      <c r="AU13397" s="4" t="s">
        <v>456</v>
      </c>
      <c r="AV13397" s="4" t="s">
        <v>841</v>
      </c>
      <c r="AW13397" s="4" t="s">
        <v>1259</v>
      </c>
      <c r="AX13397" s="4"/>
      <c r="AY13397" s="4">
        <v>181265</v>
      </c>
      <c r="AZ13397" s="4">
        <v>494735</v>
      </c>
      <c r="BA13397" s="4" t="s">
        <v>30997</v>
      </c>
      <c r="BB13397" s="4" t="s">
        <v>30998</v>
      </c>
      <c r="BC13397" s="4">
        <v>40</v>
      </c>
    </row>
    <row r="13398" spans="45:55" x14ac:dyDescent="0.2">
      <c r="AS13398" s="4" t="s">
        <v>38066</v>
      </c>
      <c r="AT13398" s="102" t="s">
        <v>38067</v>
      </c>
      <c r="AU13398" s="4" t="s">
        <v>456</v>
      </c>
      <c r="AV13398" s="4" t="s">
        <v>832</v>
      </c>
      <c r="AW13398" s="4" t="s">
        <v>724</v>
      </c>
      <c r="AX13398" s="4"/>
      <c r="AY13398" s="4"/>
      <c r="AZ13398" s="4"/>
      <c r="BA13398" s="4"/>
      <c r="BB13398" s="4"/>
      <c r="BC13398" s="4">
        <v>40</v>
      </c>
    </row>
    <row r="13399" spans="45:55" x14ac:dyDescent="0.2">
      <c r="AS13399" s="4" t="s">
        <v>12939</v>
      </c>
      <c r="AT13399" s="102" t="s">
        <v>12940</v>
      </c>
      <c r="AU13399" s="4" t="s">
        <v>460</v>
      </c>
      <c r="AV13399" s="4" t="s">
        <v>841</v>
      </c>
      <c r="AW13399" s="4" t="s">
        <v>1259</v>
      </c>
      <c r="AX13399" s="4"/>
      <c r="AY13399" s="4"/>
      <c r="AZ13399" s="4"/>
      <c r="BA13399" s="4"/>
      <c r="BB13399" s="4"/>
      <c r="BC13399" s="4">
        <v>40</v>
      </c>
    </row>
    <row r="13400" spans="45:55" x14ac:dyDescent="0.2">
      <c r="AS13400" s="4" t="s">
        <v>6392</v>
      </c>
      <c r="AT13400" s="102" t="s">
        <v>6393</v>
      </c>
      <c r="AU13400" s="4" t="s">
        <v>456</v>
      </c>
      <c r="AV13400" s="4" t="s">
        <v>832</v>
      </c>
      <c r="AW13400" s="4" t="s">
        <v>724</v>
      </c>
      <c r="AX13400" s="4"/>
      <c r="AY13400" s="4">
        <v>160813</v>
      </c>
      <c r="AZ13400" s="4">
        <v>505381</v>
      </c>
      <c r="BA13400" s="4" t="s">
        <v>30999</v>
      </c>
      <c r="BB13400" s="4" t="s">
        <v>31000</v>
      </c>
      <c r="BC13400" s="4">
        <v>40</v>
      </c>
    </row>
    <row r="13401" spans="45:55" x14ac:dyDescent="0.2">
      <c r="AS13401" s="4" t="s">
        <v>6394</v>
      </c>
      <c r="AT13401" s="102" t="s">
        <v>6395</v>
      </c>
      <c r="AU13401" s="4" t="s">
        <v>456</v>
      </c>
      <c r="AV13401" s="4" t="s">
        <v>832</v>
      </c>
      <c r="AW13401" s="4" t="s">
        <v>724</v>
      </c>
      <c r="AX13401" s="4"/>
      <c r="AY13401" s="4">
        <v>160579</v>
      </c>
      <c r="AZ13401" s="4">
        <v>506144</v>
      </c>
      <c r="BA13401" s="4" t="s">
        <v>31001</v>
      </c>
      <c r="BB13401" s="4" t="s">
        <v>31002</v>
      </c>
      <c r="BC13401" s="4">
        <v>40</v>
      </c>
    </row>
    <row r="13402" spans="45:55" x14ac:dyDescent="0.2">
      <c r="AS13402" s="4" t="s">
        <v>6396</v>
      </c>
      <c r="AT13402" s="102" t="s">
        <v>6397</v>
      </c>
      <c r="AU13402" s="4" t="s">
        <v>456</v>
      </c>
      <c r="AV13402" s="4" t="s">
        <v>832</v>
      </c>
      <c r="AW13402" s="4" t="s">
        <v>724</v>
      </c>
      <c r="AX13402" s="4"/>
      <c r="AY13402" s="4">
        <v>168810</v>
      </c>
      <c r="AZ13402" s="4">
        <v>501757</v>
      </c>
      <c r="BA13402" s="4" t="s">
        <v>31003</v>
      </c>
      <c r="BB13402" s="4" t="s">
        <v>31004</v>
      </c>
      <c r="BC13402" s="4">
        <v>40</v>
      </c>
    </row>
    <row r="13403" spans="45:55" x14ac:dyDescent="0.2">
      <c r="AS13403" s="4" t="s">
        <v>6398</v>
      </c>
      <c r="AT13403" s="102" t="s">
        <v>6399</v>
      </c>
      <c r="AU13403" s="4" t="s">
        <v>456</v>
      </c>
      <c r="AV13403" s="4" t="s">
        <v>832</v>
      </c>
      <c r="AW13403" s="4" t="s">
        <v>724</v>
      </c>
      <c r="AX13403" s="4"/>
      <c r="AY13403" s="4">
        <v>168780</v>
      </c>
      <c r="AZ13403" s="4">
        <v>503914</v>
      </c>
      <c r="BA13403" s="4" t="s">
        <v>31005</v>
      </c>
      <c r="BB13403" s="4" t="s">
        <v>31006</v>
      </c>
      <c r="BC13403" s="4">
        <v>40</v>
      </c>
    </row>
    <row r="13404" spans="45:55" x14ac:dyDescent="0.2">
      <c r="AS13404" s="4" t="s">
        <v>6400</v>
      </c>
      <c r="AT13404" s="102" t="s">
        <v>6401</v>
      </c>
      <c r="AU13404" s="4" t="s">
        <v>456</v>
      </c>
      <c r="AV13404" s="4" t="s">
        <v>832</v>
      </c>
      <c r="AW13404" s="4" t="s">
        <v>724</v>
      </c>
      <c r="AX13404" s="4"/>
      <c r="AY13404" s="4">
        <v>164251</v>
      </c>
      <c r="AZ13404" s="4">
        <v>503670</v>
      </c>
      <c r="BA13404" s="4" t="s">
        <v>31007</v>
      </c>
      <c r="BB13404" s="4" t="s">
        <v>31008</v>
      </c>
      <c r="BC13404" s="4">
        <v>40</v>
      </c>
    </row>
    <row r="13405" spans="45:55" x14ac:dyDescent="0.2">
      <c r="AS13405" s="4" t="s">
        <v>38068</v>
      </c>
      <c r="AT13405" s="102" t="s">
        <v>38069</v>
      </c>
      <c r="AU13405" s="4" t="s">
        <v>456</v>
      </c>
      <c r="AV13405" s="4" t="s">
        <v>832</v>
      </c>
      <c r="AW13405" s="4" t="s">
        <v>724</v>
      </c>
      <c r="AX13405" s="4"/>
      <c r="AY13405" s="4"/>
      <c r="AZ13405" s="4"/>
      <c r="BA13405" s="4"/>
      <c r="BB13405" s="4"/>
      <c r="BC13405" s="4">
        <v>40</v>
      </c>
    </row>
    <row r="13406" spans="45:55" x14ac:dyDescent="0.2">
      <c r="AS13406" s="4" t="s">
        <v>7267</v>
      </c>
      <c r="AT13406" s="102" t="s">
        <v>7268</v>
      </c>
      <c r="AU13406" s="4" t="s">
        <v>456</v>
      </c>
      <c r="AV13406" s="4" t="s">
        <v>832</v>
      </c>
      <c r="AW13406" s="4" t="s">
        <v>724</v>
      </c>
      <c r="AX13406" s="4"/>
      <c r="AY13406" s="4">
        <v>168676</v>
      </c>
      <c r="AZ13406" s="4">
        <v>505918</v>
      </c>
      <c r="BA13406" s="4" t="s">
        <v>31009</v>
      </c>
      <c r="BB13406" s="4" t="s">
        <v>31010</v>
      </c>
      <c r="BC13406" s="4">
        <v>40</v>
      </c>
    </row>
    <row r="13407" spans="45:55" x14ac:dyDescent="0.2">
      <c r="AS13407" s="4" t="s">
        <v>6402</v>
      </c>
      <c r="AT13407" s="102" t="s">
        <v>6403</v>
      </c>
      <c r="AU13407" s="4" t="s">
        <v>456</v>
      </c>
      <c r="AV13407" s="4" t="s">
        <v>832</v>
      </c>
      <c r="AW13407" s="4" t="s">
        <v>724</v>
      </c>
      <c r="AX13407" s="4"/>
      <c r="AY13407" s="4">
        <v>161840</v>
      </c>
      <c r="AZ13407" s="4">
        <v>505498</v>
      </c>
      <c r="BA13407" s="4" t="s">
        <v>31011</v>
      </c>
      <c r="BB13407" s="4" t="s">
        <v>31012</v>
      </c>
      <c r="BC13407" s="4">
        <v>40</v>
      </c>
    </row>
    <row r="13408" spans="45:55" x14ac:dyDescent="0.2">
      <c r="AS13408" s="4" t="s">
        <v>38333</v>
      </c>
      <c r="AT13408" s="102" t="s">
        <v>38334</v>
      </c>
      <c r="AU13408" s="4" t="s">
        <v>456</v>
      </c>
      <c r="AV13408" s="4" t="s">
        <v>832</v>
      </c>
      <c r="AW13408" s="4" t="s">
        <v>724</v>
      </c>
      <c r="AX13408" s="4"/>
      <c r="AY13408" s="4">
        <v>160205</v>
      </c>
      <c r="AZ13408" s="4">
        <v>502920</v>
      </c>
      <c r="BA13408" s="4" t="s">
        <v>38335</v>
      </c>
      <c r="BB13408" s="4" t="s">
        <v>38336</v>
      </c>
      <c r="BC13408" s="4">
        <v>40</v>
      </c>
    </row>
    <row r="13409" spans="45:55" x14ac:dyDescent="0.2">
      <c r="AS13409" s="4" t="s">
        <v>6404</v>
      </c>
      <c r="AT13409" s="102" t="s">
        <v>6405</v>
      </c>
      <c r="AU13409" s="4" t="s">
        <v>456</v>
      </c>
      <c r="AV13409" s="4" t="s">
        <v>832</v>
      </c>
      <c r="AW13409" s="4" t="s">
        <v>724</v>
      </c>
      <c r="AX13409" s="4"/>
      <c r="AY13409" s="4">
        <v>163300</v>
      </c>
      <c r="AZ13409" s="4">
        <v>503292</v>
      </c>
      <c r="BA13409" s="4" t="s">
        <v>31013</v>
      </c>
      <c r="BB13409" s="4" t="s">
        <v>31014</v>
      </c>
      <c r="BC13409" s="4">
        <v>40</v>
      </c>
    </row>
    <row r="13410" spans="45:55" x14ac:dyDescent="0.2">
      <c r="AS13410" s="4" t="s">
        <v>6406</v>
      </c>
      <c r="AT13410" s="102" t="s">
        <v>6407</v>
      </c>
      <c r="AU13410" s="4" t="s">
        <v>456</v>
      </c>
      <c r="AV13410" s="4" t="s">
        <v>832</v>
      </c>
      <c r="AW13410" s="4" t="s">
        <v>724</v>
      </c>
      <c r="AX13410" s="4"/>
      <c r="AY13410" s="4">
        <v>162392</v>
      </c>
      <c r="AZ13410" s="4">
        <v>504181</v>
      </c>
      <c r="BA13410" s="4" t="s">
        <v>31015</v>
      </c>
      <c r="BB13410" s="4" t="s">
        <v>31016</v>
      </c>
      <c r="BC13410" s="4">
        <v>40</v>
      </c>
    </row>
    <row r="13411" spans="45:55" x14ac:dyDescent="0.2">
      <c r="AS13411" s="4" t="s">
        <v>38337</v>
      </c>
      <c r="AT13411" s="102" t="s">
        <v>38338</v>
      </c>
      <c r="AU13411" s="4" t="s">
        <v>456</v>
      </c>
      <c r="AV13411" s="4" t="s">
        <v>832</v>
      </c>
      <c r="AW13411" s="4" t="s">
        <v>724</v>
      </c>
      <c r="AX13411" s="4"/>
      <c r="AY13411" s="4">
        <v>161618</v>
      </c>
      <c r="AZ13411" s="4">
        <v>503041</v>
      </c>
      <c r="BA13411" s="4" t="s">
        <v>38339</v>
      </c>
      <c r="BB13411" s="4" t="s">
        <v>38340</v>
      </c>
      <c r="BC13411" s="4">
        <v>40</v>
      </c>
    </row>
    <row r="13412" spans="45:55" x14ac:dyDescent="0.2">
      <c r="AS13412" s="4" t="s">
        <v>38341</v>
      </c>
      <c r="AT13412" s="4" t="s">
        <v>38342</v>
      </c>
      <c r="AU13412" s="4" t="s">
        <v>456</v>
      </c>
      <c r="AV13412" s="4" t="s">
        <v>832</v>
      </c>
      <c r="AW13412" s="4" t="s">
        <v>724</v>
      </c>
      <c r="AX13412" s="4"/>
      <c r="AY13412" s="4">
        <v>162570</v>
      </c>
      <c r="AZ13412" s="4">
        <v>501845</v>
      </c>
      <c r="BA13412" s="4" t="s">
        <v>38343</v>
      </c>
      <c r="BB13412" s="4" t="s">
        <v>38344</v>
      </c>
      <c r="BC13412" s="4">
        <v>40</v>
      </c>
    </row>
    <row r="13413" spans="45:55" x14ac:dyDescent="0.2">
      <c r="AS13413" s="4" t="s">
        <v>6408</v>
      </c>
      <c r="AT13413" s="102" t="s">
        <v>6409</v>
      </c>
      <c r="AU13413" s="4" t="s">
        <v>456</v>
      </c>
      <c r="AV13413" s="4" t="s">
        <v>832</v>
      </c>
      <c r="AW13413" s="4" t="s">
        <v>724</v>
      </c>
      <c r="AX13413" s="4"/>
      <c r="AY13413" s="4">
        <v>160643</v>
      </c>
      <c r="AZ13413" s="4">
        <v>503604</v>
      </c>
      <c r="BA13413" s="4" t="s">
        <v>31017</v>
      </c>
      <c r="BB13413" s="4" t="s">
        <v>31018</v>
      </c>
      <c r="BC13413" s="4">
        <v>40</v>
      </c>
    </row>
    <row r="13414" spans="45:55" x14ac:dyDescent="0.2">
      <c r="AS13414" s="4" t="s">
        <v>38345</v>
      </c>
      <c r="AT13414" s="102" t="s">
        <v>38346</v>
      </c>
      <c r="AU13414" s="4" t="s">
        <v>456</v>
      </c>
      <c r="AV13414" s="4" t="s">
        <v>832</v>
      </c>
      <c r="AW13414" s="4" t="s">
        <v>724</v>
      </c>
      <c r="AX13414" s="4"/>
      <c r="AY13414" s="4">
        <v>163066</v>
      </c>
      <c r="AZ13414" s="4">
        <v>500898</v>
      </c>
      <c r="BA13414" s="4" t="s">
        <v>38347</v>
      </c>
      <c r="BB13414" s="4" t="s">
        <v>38348</v>
      </c>
      <c r="BC13414" s="4">
        <v>40</v>
      </c>
    </row>
    <row r="13415" spans="45:55" x14ac:dyDescent="0.2">
      <c r="AS13415" s="4" t="s">
        <v>34139</v>
      </c>
      <c r="AT13415" s="102" t="s">
        <v>34140</v>
      </c>
      <c r="AU13415" s="4" t="s">
        <v>456</v>
      </c>
      <c r="AV13415" s="4" t="s">
        <v>832</v>
      </c>
      <c r="AW13415" s="4" t="s">
        <v>724</v>
      </c>
      <c r="AX13415" s="4"/>
      <c r="AY13415" s="4">
        <v>165077</v>
      </c>
      <c r="AZ13415" s="4">
        <v>501507</v>
      </c>
      <c r="BA13415" s="4" t="s">
        <v>34141</v>
      </c>
      <c r="BB13415" s="4" t="s">
        <v>34142</v>
      </c>
      <c r="BC13415" s="4">
        <v>40</v>
      </c>
    </row>
    <row r="13416" spans="45:55" x14ac:dyDescent="0.2">
      <c r="AS13416" s="4" t="s">
        <v>6410</v>
      </c>
      <c r="AT13416" s="102" t="s">
        <v>6411</v>
      </c>
      <c r="AU13416" s="4" t="s">
        <v>456</v>
      </c>
      <c r="AV13416" s="4" t="s">
        <v>835</v>
      </c>
      <c r="AW13416" s="4" t="s">
        <v>724</v>
      </c>
      <c r="AX13416" s="4"/>
      <c r="AY13416" s="4">
        <v>161100</v>
      </c>
      <c r="AZ13416" s="4">
        <v>506066</v>
      </c>
      <c r="BA13416" s="4" t="s">
        <v>31019</v>
      </c>
      <c r="BB13416" s="4" t="s">
        <v>31020</v>
      </c>
      <c r="BC13416" s="4">
        <v>40</v>
      </c>
    </row>
    <row r="13417" spans="45:55" x14ac:dyDescent="0.2">
      <c r="AS13417" s="4" t="s">
        <v>7269</v>
      </c>
      <c r="AT13417" s="102" t="s">
        <v>7270</v>
      </c>
      <c r="AU13417" s="4" t="s">
        <v>456</v>
      </c>
      <c r="AV13417" s="4" t="s">
        <v>832</v>
      </c>
      <c r="AW13417" s="4" t="s">
        <v>724</v>
      </c>
      <c r="AX13417" s="4"/>
      <c r="AY13417" s="4">
        <v>168971</v>
      </c>
      <c r="AZ13417" s="4">
        <v>505020</v>
      </c>
      <c r="BA13417" s="4" t="s">
        <v>31021</v>
      </c>
      <c r="BB13417" s="4" t="s">
        <v>31022</v>
      </c>
      <c r="BC13417" s="4">
        <v>40</v>
      </c>
    </row>
    <row r="13418" spans="45:55" x14ac:dyDescent="0.2">
      <c r="AS13418" s="4" t="s">
        <v>7271</v>
      </c>
      <c r="AT13418" s="102" t="s">
        <v>7272</v>
      </c>
      <c r="AU13418" s="4" t="s">
        <v>456</v>
      </c>
      <c r="AV13418" s="4" t="s">
        <v>841</v>
      </c>
      <c r="AW13418" s="4" t="s">
        <v>1259</v>
      </c>
      <c r="AX13418" s="4"/>
      <c r="AY13418" s="4"/>
      <c r="AZ13418" s="4"/>
      <c r="BA13418" s="4"/>
      <c r="BB13418" s="4"/>
      <c r="BC13418" s="4">
        <v>40</v>
      </c>
    </row>
    <row r="13419" spans="45:55" x14ac:dyDescent="0.2">
      <c r="AS13419" s="4" t="s">
        <v>8062</v>
      </c>
      <c r="AT13419" s="102" t="s">
        <v>10751</v>
      </c>
      <c r="AU13419" s="4" t="s">
        <v>456</v>
      </c>
      <c r="AV13419" s="4" t="s">
        <v>832</v>
      </c>
      <c r="AW13419" s="4" t="s">
        <v>724</v>
      </c>
      <c r="AX13419" s="4"/>
      <c r="AY13419" s="4">
        <v>168966</v>
      </c>
      <c r="AZ13419" s="4">
        <v>505042</v>
      </c>
      <c r="BA13419" s="4" t="s">
        <v>31023</v>
      </c>
      <c r="BB13419" s="4" t="s">
        <v>31024</v>
      </c>
      <c r="BC13419" s="4">
        <v>40</v>
      </c>
    </row>
    <row r="13420" spans="45:55" x14ac:dyDescent="0.2">
      <c r="AS13420" s="4" t="s">
        <v>8063</v>
      </c>
      <c r="AT13420" s="102" t="s">
        <v>8064</v>
      </c>
      <c r="AU13420" s="4" t="s">
        <v>456</v>
      </c>
      <c r="AV13420" s="4" t="s">
        <v>832</v>
      </c>
      <c r="AW13420" s="4" t="s">
        <v>724</v>
      </c>
      <c r="AX13420" s="4"/>
      <c r="AY13420" s="4">
        <v>169294</v>
      </c>
      <c r="AZ13420" s="4">
        <v>505075</v>
      </c>
      <c r="BA13420" s="4" t="s">
        <v>31025</v>
      </c>
      <c r="BB13420" s="4" t="s">
        <v>31026</v>
      </c>
      <c r="BC13420" s="4">
        <v>40</v>
      </c>
    </row>
    <row r="13421" spans="45:55" x14ac:dyDescent="0.2">
      <c r="AS13421" s="4" t="s">
        <v>15656</v>
      </c>
      <c r="AT13421" s="102" t="s">
        <v>15657</v>
      </c>
      <c r="AU13421" s="4" t="s">
        <v>460</v>
      </c>
      <c r="AV13421" s="4" t="s">
        <v>841</v>
      </c>
      <c r="AW13421" s="4" t="s">
        <v>1259</v>
      </c>
      <c r="AX13421" s="4"/>
      <c r="AY13421" s="4"/>
      <c r="AZ13421" s="4"/>
      <c r="BA13421" s="4"/>
      <c r="BB13421" s="4"/>
      <c r="BC13421" s="4">
        <v>40</v>
      </c>
    </row>
    <row r="13422" spans="45:55" x14ac:dyDescent="0.2">
      <c r="AS13422" s="4" t="s">
        <v>12941</v>
      </c>
      <c r="AT13422" s="102" t="s">
        <v>12942</v>
      </c>
      <c r="AU13422" s="4" t="s">
        <v>460</v>
      </c>
      <c r="AV13422" s="4" t="s">
        <v>841</v>
      </c>
      <c r="AW13422" s="4" t="s">
        <v>1259</v>
      </c>
      <c r="AX13422" s="4"/>
      <c r="AY13422" s="4"/>
      <c r="AZ13422" s="4"/>
      <c r="BA13422" s="4"/>
      <c r="BB13422" s="4"/>
      <c r="BC13422" s="4">
        <v>40</v>
      </c>
    </row>
    <row r="13423" spans="45:55" x14ac:dyDescent="0.2">
      <c r="AS13423" s="4" t="s">
        <v>12943</v>
      </c>
      <c r="AT13423" s="102" t="s">
        <v>12944</v>
      </c>
      <c r="AU13423" s="4" t="s">
        <v>460</v>
      </c>
      <c r="AV13423" s="4" t="s">
        <v>841</v>
      </c>
      <c r="AW13423" s="4" t="s">
        <v>1259</v>
      </c>
      <c r="AX13423" s="4"/>
      <c r="AY13423" s="4"/>
      <c r="AZ13423" s="4"/>
      <c r="BA13423" s="4"/>
      <c r="BB13423" s="4"/>
      <c r="BC13423" s="4">
        <v>40</v>
      </c>
    </row>
    <row r="13424" spans="45:55" x14ac:dyDescent="0.2">
      <c r="AS13424" s="4" t="s">
        <v>12945</v>
      </c>
      <c r="AT13424" s="102" t="s">
        <v>12946</v>
      </c>
      <c r="AU13424" s="4" t="s">
        <v>460</v>
      </c>
      <c r="AV13424" s="4" t="s">
        <v>841</v>
      </c>
      <c r="AW13424" s="4" t="s">
        <v>1259</v>
      </c>
      <c r="AX13424" s="4"/>
      <c r="AY13424" s="4"/>
      <c r="AZ13424" s="4"/>
      <c r="BA13424" s="4"/>
      <c r="BB13424" s="4"/>
      <c r="BC13424" s="4">
        <v>40</v>
      </c>
    </row>
    <row r="13425" spans="45:55" x14ac:dyDescent="0.2">
      <c r="AS13425" s="4" t="s">
        <v>12947</v>
      </c>
      <c r="AT13425" s="102" t="s">
        <v>12948</v>
      </c>
      <c r="AU13425" s="4" t="s">
        <v>460</v>
      </c>
      <c r="AV13425" s="4" t="s">
        <v>841</v>
      </c>
      <c r="AW13425" s="4" t="s">
        <v>1259</v>
      </c>
      <c r="AX13425" s="4"/>
      <c r="AY13425" s="4"/>
      <c r="AZ13425" s="4"/>
      <c r="BA13425" s="4"/>
      <c r="BB13425" s="4"/>
      <c r="BC13425" s="4">
        <v>40</v>
      </c>
    </row>
    <row r="13426" spans="45:55" x14ac:dyDescent="0.2">
      <c r="AS13426" s="4" t="s">
        <v>17027</v>
      </c>
      <c r="AT13426" s="102" t="s">
        <v>17028</v>
      </c>
      <c r="AU13426" s="4" t="s">
        <v>456</v>
      </c>
      <c r="AV13426" s="4" t="s">
        <v>841</v>
      </c>
      <c r="AW13426" s="4" t="s">
        <v>1259</v>
      </c>
      <c r="AX13426" s="4"/>
      <c r="AY13426" s="4"/>
      <c r="AZ13426" s="4"/>
      <c r="BA13426" s="4"/>
      <c r="BB13426" s="4"/>
      <c r="BC13426" s="4">
        <v>40</v>
      </c>
    </row>
    <row r="13427" spans="45:55" x14ac:dyDescent="0.2">
      <c r="AS13427" s="4" t="s">
        <v>17029</v>
      </c>
      <c r="AT13427" s="102" t="s">
        <v>17030</v>
      </c>
      <c r="AU13427" s="4" t="s">
        <v>456</v>
      </c>
      <c r="AV13427" s="4" t="s">
        <v>841</v>
      </c>
      <c r="AW13427" s="4" t="s">
        <v>1259</v>
      </c>
      <c r="AX13427" s="4"/>
      <c r="AY13427" s="4"/>
      <c r="AZ13427" s="4"/>
      <c r="BA13427" s="4"/>
      <c r="BB13427" s="4"/>
      <c r="BC13427" s="4">
        <v>40</v>
      </c>
    </row>
    <row r="13428" spans="45:55" x14ac:dyDescent="0.2">
      <c r="AS13428" s="4" t="s">
        <v>17031</v>
      </c>
      <c r="AT13428" s="102" t="s">
        <v>17032</v>
      </c>
      <c r="AU13428" s="4" t="s">
        <v>456</v>
      </c>
      <c r="AV13428" s="4" t="s">
        <v>841</v>
      </c>
      <c r="AW13428" s="4" t="s">
        <v>1259</v>
      </c>
      <c r="AX13428" s="4"/>
      <c r="AY13428" s="4"/>
      <c r="AZ13428" s="4"/>
      <c r="BA13428" s="4"/>
      <c r="BB13428" s="4"/>
      <c r="BC13428" s="4">
        <v>40</v>
      </c>
    </row>
    <row r="13429" spans="45:55" x14ac:dyDescent="0.2">
      <c r="AS13429" s="4" t="s">
        <v>17033</v>
      </c>
      <c r="AT13429" s="102" t="s">
        <v>17034</v>
      </c>
      <c r="AU13429" s="4" t="s">
        <v>456</v>
      </c>
      <c r="AV13429" s="4" t="s">
        <v>841</v>
      </c>
      <c r="AW13429" s="4" t="s">
        <v>1259</v>
      </c>
      <c r="AX13429" s="4"/>
      <c r="AY13429" s="4"/>
      <c r="AZ13429" s="4"/>
      <c r="BA13429" s="4"/>
      <c r="BB13429" s="4"/>
      <c r="BC13429" s="4">
        <v>40</v>
      </c>
    </row>
    <row r="13430" spans="45:55" x14ac:dyDescent="0.2">
      <c r="AS13430" s="4" t="s">
        <v>17035</v>
      </c>
      <c r="AT13430" s="102" t="s">
        <v>17036</v>
      </c>
      <c r="AU13430" s="4" t="s">
        <v>456</v>
      </c>
      <c r="AV13430" s="4" t="s">
        <v>841</v>
      </c>
      <c r="AW13430" s="4" t="s">
        <v>1259</v>
      </c>
      <c r="AX13430" s="4"/>
      <c r="AY13430" s="4"/>
      <c r="AZ13430" s="4"/>
      <c r="BA13430" s="4"/>
      <c r="BB13430" s="4"/>
      <c r="BC13430" s="4">
        <v>40</v>
      </c>
    </row>
    <row r="13431" spans="45:55" x14ac:dyDescent="0.2">
      <c r="AS13431" s="4" t="s">
        <v>17037</v>
      </c>
      <c r="AT13431" s="102" t="s">
        <v>17038</v>
      </c>
      <c r="AU13431" s="4" t="s">
        <v>456</v>
      </c>
      <c r="AV13431" s="4" t="s">
        <v>841</v>
      </c>
      <c r="AW13431" s="4" t="s">
        <v>1259</v>
      </c>
      <c r="AX13431" s="4"/>
      <c r="AY13431" s="4"/>
      <c r="AZ13431" s="4"/>
      <c r="BA13431" s="4"/>
      <c r="BB13431" s="4"/>
      <c r="BC13431" s="4">
        <v>40</v>
      </c>
    </row>
    <row r="13432" spans="45:55" x14ac:dyDescent="0.2">
      <c r="AS13432" s="4" t="s">
        <v>17039</v>
      </c>
      <c r="AT13432" s="102" t="s">
        <v>17040</v>
      </c>
      <c r="AU13432" s="4" t="s">
        <v>456</v>
      </c>
      <c r="AV13432" s="4" t="s">
        <v>841</v>
      </c>
      <c r="AW13432" s="4" t="s">
        <v>1259</v>
      </c>
      <c r="AX13432" s="4"/>
      <c r="AY13432" s="4"/>
      <c r="AZ13432" s="4"/>
      <c r="BA13432" s="4"/>
      <c r="BB13432" s="4"/>
      <c r="BC13432" s="4">
        <v>40</v>
      </c>
    </row>
    <row r="13433" spans="45:55" x14ac:dyDescent="0.2">
      <c r="AS13433" s="4" t="s">
        <v>17041</v>
      </c>
      <c r="AT13433" s="102" t="s">
        <v>17042</v>
      </c>
      <c r="AU13433" s="4" t="s">
        <v>456</v>
      </c>
      <c r="AV13433" s="4" t="s">
        <v>841</v>
      </c>
      <c r="AW13433" s="4" t="s">
        <v>1259</v>
      </c>
      <c r="AX13433" s="4"/>
      <c r="AY13433" s="4"/>
      <c r="AZ13433" s="4"/>
      <c r="BA13433" s="4"/>
      <c r="BB13433" s="4"/>
      <c r="BC13433" s="4">
        <v>40</v>
      </c>
    </row>
    <row r="13434" spans="45:55" x14ac:dyDescent="0.2">
      <c r="AS13434" s="4" t="s">
        <v>17043</v>
      </c>
      <c r="AT13434" s="102" t="s">
        <v>17044</v>
      </c>
      <c r="AU13434" s="4" t="s">
        <v>456</v>
      </c>
      <c r="AV13434" s="4" t="s">
        <v>841</v>
      </c>
      <c r="AW13434" s="4" t="s">
        <v>1259</v>
      </c>
      <c r="AX13434" s="4"/>
      <c r="AY13434" s="4"/>
      <c r="AZ13434" s="4"/>
      <c r="BA13434" s="4"/>
      <c r="BB13434" s="4"/>
      <c r="BC13434" s="4">
        <v>40</v>
      </c>
    </row>
    <row r="13435" spans="45:55" x14ac:dyDescent="0.2">
      <c r="AS13435" s="4" t="s">
        <v>17045</v>
      </c>
      <c r="AT13435" s="102" t="s">
        <v>17046</v>
      </c>
      <c r="AU13435" s="4" t="s">
        <v>456</v>
      </c>
      <c r="AV13435" s="4" t="s">
        <v>841</v>
      </c>
      <c r="AW13435" s="4" t="s">
        <v>1259</v>
      </c>
      <c r="AX13435" s="4"/>
      <c r="AY13435" s="4"/>
      <c r="AZ13435" s="4"/>
      <c r="BA13435" s="4"/>
      <c r="BB13435" s="4"/>
      <c r="BC13435" s="4">
        <v>40</v>
      </c>
    </row>
    <row r="13436" spans="45:55" x14ac:dyDescent="0.2">
      <c r="AS13436" s="4" t="s">
        <v>17047</v>
      </c>
      <c r="AT13436" s="102" t="s">
        <v>17048</v>
      </c>
      <c r="AU13436" s="4" t="s">
        <v>456</v>
      </c>
      <c r="AV13436" s="4" t="s">
        <v>841</v>
      </c>
      <c r="AW13436" s="4" t="s">
        <v>1259</v>
      </c>
      <c r="AX13436" s="4"/>
      <c r="AY13436" s="4"/>
      <c r="AZ13436" s="4"/>
      <c r="BA13436" s="4"/>
      <c r="BB13436" s="4"/>
      <c r="BC13436" s="4">
        <v>40</v>
      </c>
    </row>
    <row r="13437" spans="45:55" x14ac:dyDescent="0.2">
      <c r="AS13437" s="4" t="s">
        <v>17049</v>
      </c>
      <c r="AT13437" s="102" t="s">
        <v>17050</v>
      </c>
      <c r="AU13437" s="4" t="s">
        <v>456</v>
      </c>
      <c r="AV13437" s="4" t="s">
        <v>841</v>
      </c>
      <c r="AW13437" s="4" t="s">
        <v>1259</v>
      </c>
      <c r="AX13437" s="4"/>
      <c r="AY13437" s="4"/>
      <c r="AZ13437" s="4"/>
      <c r="BA13437" s="4"/>
      <c r="BB13437" s="4"/>
      <c r="BC13437" s="4">
        <v>40</v>
      </c>
    </row>
    <row r="13438" spans="45:55" x14ac:dyDescent="0.2">
      <c r="AS13438" s="4" t="s">
        <v>17051</v>
      </c>
      <c r="AT13438" s="102" t="s">
        <v>17052</v>
      </c>
      <c r="AU13438" s="4" t="s">
        <v>456</v>
      </c>
      <c r="AV13438" s="4" t="s">
        <v>841</v>
      </c>
      <c r="AW13438" s="4" t="s">
        <v>1259</v>
      </c>
      <c r="AX13438" s="4"/>
      <c r="AY13438" s="4"/>
      <c r="AZ13438" s="4"/>
      <c r="BA13438" s="4"/>
      <c r="BB13438" s="4"/>
      <c r="BC13438" s="4">
        <v>40</v>
      </c>
    </row>
    <row r="13439" spans="45:55" x14ac:dyDescent="0.2">
      <c r="AS13439" s="4" t="s">
        <v>17053</v>
      </c>
      <c r="AT13439" s="102" t="s">
        <v>17054</v>
      </c>
      <c r="AU13439" s="4" t="s">
        <v>456</v>
      </c>
      <c r="AV13439" s="4" t="s">
        <v>841</v>
      </c>
      <c r="AW13439" s="4" t="s">
        <v>1259</v>
      </c>
      <c r="AX13439" s="4"/>
      <c r="AY13439" s="4"/>
      <c r="AZ13439" s="4"/>
      <c r="BA13439" s="4"/>
      <c r="BB13439" s="4"/>
      <c r="BC13439" s="4">
        <v>40</v>
      </c>
    </row>
    <row r="13440" spans="45:55" x14ac:dyDescent="0.2">
      <c r="AS13440" s="4" t="s">
        <v>17055</v>
      </c>
      <c r="AT13440" s="102" t="s">
        <v>17056</v>
      </c>
      <c r="AU13440" s="4" t="s">
        <v>456</v>
      </c>
      <c r="AV13440" s="4" t="s">
        <v>841</v>
      </c>
      <c r="AW13440" s="4" t="s">
        <v>1259</v>
      </c>
      <c r="AX13440" s="4"/>
      <c r="AY13440" s="4"/>
      <c r="AZ13440" s="4"/>
      <c r="BA13440" s="4"/>
      <c r="BB13440" s="4"/>
      <c r="BC13440" s="4">
        <v>40</v>
      </c>
    </row>
    <row r="13441" spans="45:55" x14ac:dyDescent="0.2">
      <c r="AS13441" s="4" t="s">
        <v>17057</v>
      </c>
      <c r="AT13441" s="102" t="s">
        <v>17058</v>
      </c>
      <c r="AU13441" s="4" t="s">
        <v>456</v>
      </c>
      <c r="AV13441" s="4" t="s">
        <v>841</v>
      </c>
      <c r="AW13441" s="4" t="s">
        <v>1259</v>
      </c>
      <c r="AX13441" s="4"/>
      <c r="AY13441" s="4"/>
      <c r="AZ13441" s="4"/>
      <c r="BA13441" s="4"/>
      <c r="BB13441" s="4"/>
      <c r="BC13441" s="4">
        <v>40</v>
      </c>
    </row>
    <row r="13442" spans="45:55" x14ac:dyDescent="0.2">
      <c r="AS13442" s="4" t="s">
        <v>17059</v>
      </c>
      <c r="AT13442" s="4" t="s">
        <v>17060</v>
      </c>
      <c r="AU13442" s="4" t="s">
        <v>456</v>
      </c>
      <c r="AV13442" s="4" t="s">
        <v>841</v>
      </c>
      <c r="AW13442" s="4" t="s">
        <v>1259</v>
      </c>
      <c r="AX13442" s="4"/>
      <c r="AY13442" s="4"/>
      <c r="AZ13442" s="4"/>
      <c r="BA13442" s="4"/>
      <c r="BB13442" s="4"/>
      <c r="BC13442" s="4">
        <v>40</v>
      </c>
    </row>
    <row r="13443" spans="45:55" x14ac:dyDescent="0.2">
      <c r="AS13443" s="4" t="s">
        <v>17061</v>
      </c>
      <c r="AT13443" s="4" t="s">
        <v>17062</v>
      </c>
      <c r="AU13443" s="4" t="s">
        <v>456</v>
      </c>
      <c r="AV13443" s="4" t="s">
        <v>841</v>
      </c>
      <c r="AW13443" s="4" t="s">
        <v>1259</v>
      </c>
      <c r="AX13443" s="4"/>
      <c r="AY13443" s="4"/>
      <c r="AZ13443" s="4"/>
      <c r="BA13443" s="4"/>
      <c r="BB13443" s="4"/>
      <c r="BC13443" s="4">
        <v>40</v>
      </c>
    </row>
    <row r="13444" spans="45:55" x14ac:dyDescent="0.2">
      <c r="AS13444" s="4" t="s">
        <v>17063</v>
      </c>
      <c r="AT13444" s="4" t="s">
        <v>17064</v>
      </c>
      <c r="AU13444" s="4" t="s">
        <v>456</v>
      </c>
      <c r="AV13444" s="4" t="s">
        <v>841</v>
      </c>
      <c r="AW13444" s="4" t="s">
        <v>1259</v>
      </c>
      <c r="AX13444" s="4"/>
      <c r="AY13444" s="4"/>
      <c r="AZ13444" s="4"/>
      <c r="BA13444" s="4"/>
      <c r="BB13444" s="4"/>
      <c r="BC13444" s="4">
        <v>40</v>
      </c>
    </row>
    <row r="13445" spans="45:55" x14ac:dyDescent="0.2">
      <c r="AS13445" s="4" t="s">
        <v>17065</v>
      </c>
      <c r="AT13445" s="4" t="s">
        <v>17066</v>
      </c>
      <c r="AU13445" s="4" t="s">
        <v>456</v>
      </c>
      <c r="AV13445" s="4" t="s">
        <v>841</v>
      </c>
      <c r="AW13445" s="4" t="s">
        <v>1259</v>
      </c>
      <c r="AX13445" s="4"/>
      <c r="AY13445" s="4"/>
      <c r="AZ13445" s="4"/>
      <c r="BA13445" s="4"/>
      <c r="BB13445" s="4"/>
      <c r="BC13445" s="4">
        <v>40</v>
      </c>
    </row>
    <row r="13446" spans="45:55" x14ac:dyDescent="0.2">
      <c r="AS13446" s="4" t="s">
        <v>17067</v>
      </c>
      <c r="AT13446" s="4" t="s">
        <v>17068</v>
      </c>
      <c r="AU13446" s="4" t="s">
        <v>456</v>
      </c>
      <c r="AV13446" s="4" t="s">
        <v>841</v>
      </c>
      <c r="AW13446" s="4" t="s">
        <v>1259</v>
      </c>
      <c r="AX13446" s="4"/>
      <c r="AY13446" s="4"/>
      <c r="AZ13446" s="4"/>
      <c r="BA13446" s="4"/>
      <c r="BB13446" s="4"/>
      <c r="BC13446" s="4">
        <v>40</v>
      </c>
    </row>
    <row r="13447" spans="45:55" x14ac:dyDescent="0.2">
      <c r="AS13447" s="4" t="s">
        <v>17069</v>
      </c>
      <c r="AT13447" s="4" t="s">
        <v>17070</v>
      </c>
      <c r="AU13447" s="4" t="s">
        <v>456</v>
      </c>
      <c r="AV13447" s="4" t="s">
        <v>841</v>
      </c>
      <c r="AW13447" s="4" t="s">
        <v>1259</v>
      </c>
      <c r="AX13447" s="4"/>
      <c r="AY13447" s="4"/>
      <c r="AZ13447" s="4"/>
      <c r="BA13447" s="4"/>
      <c r="BB13447" s="4"/>
      <c r="BC13447" s="4">
        <v>40</v>
      </c>
    </row>
    <row r="13448" spans="45:55" x14ac:dyDescent="0.2">
      <c r="AS13448" s="4" t="s">
        <v>12949</v>
      </c>
      <c r="AT13448" s="4" t="s">
        <v>12950</v>
      </c>
      <c r="AU13448" s="4" t="s">
        <v>460</v>
      </c>
      <c r="AV13448" s="4" t="s">
        <v>841</v>
      </c>
      <c r="AW13448" s="4" t="s">
        <v>1259</v>
      </c>
      <c r="AX13448" s="4"/>
      <c r="AY13448" s="4"/>
      <c r="AZ13448" s="4"/>
      <c r="BA13448" s="4"/>
      <c r="BB13448" s="4"/>
      <c r="BC13448" s="4">
        <v>40</v>
      </c>
    </row>
    <row r="13449" spans="45:55" x14ac:dyDescent="0.2">
      <c r="AS13449" s="4" t="s">
        <v>12951</v>
      </c>
      <c r="AT13449" s="4" t="s">
        <v>12952</v>
      </c>
      <c r="AU13449" s="4" t="s">
        <v>460</v>
      </c>
      <c r="AV13449" s="4" t="s">
        <v>841</v>
      </c>
      <c r="AW13449" s="4" t="s">
        <v>1259</v>
      </c>
      <c r="AX13449" s="4"/>
      <c r="AY13449" s="4"/>
      <c r="AZ13449" s="4"/>
      <c r="BA13449" s="4"/>
      <c r="BB13449" s="4"/>
      <c r="BC13449" s="4">
        <v>40</v>
      </c>
    </row>
    <row r="13450" spans="45:55" x14ac:dyDescent="0.2">
      <c r="AS13450" s="4" t="s">
        <v>12953</v>
      </c>
      <c r="AT13450" s="4" t="s">
        <v>12954</v>
      </c>
      <c r="AU13450" s="4" t="s">
        <v>460</v>
      </c>
      <c r="AV13450" s="4" t="s">
        <v>841</v>
      </c>
      <c r="AW13450" s="4" t="s">
        <v>1259</v>
      </c>
      <c r="AX13450" s="4"/>
      <c r="AY13450" s="4"/>
      <c r="AZ13450" s="4"/>
      <c r="BA13450" s="4"/>
      <c r="BB13450" s="4"/>
      <c r="BC13450" s="4">
        <v>40</v>
      </c>
    </row>
    <row r="13451" spans="45:55" x14ac:dyDescent="0.2">
      <c r="AS13451" s="4" t="s">
        <v>12955</v>
      </c>
      <c r="AT13451" s="102" t="s">
        <v>12956</v>
      </c>
      <c r="AU13451" s="4" t="s">
        <v>460</v>
      </c>
      <c r="AV13451" s="4" t="s">
        <v>841</v>
      </c>
      <c r="AW13451" s="4" t="s">
        <v>1259</v>
      </c>
      <c r="AX13451" s="4"/>
      <c r="AY13451" s="4"/>
      <c r="AZ13451" s="4"/>
      <c r="BA13451" s="4"/>
      <c r="BB13451" s="4"/>
      <c r="BC13451" s="4">
        <v>40</v>
      </c>
    </row>
    <row r="13452" spans="45:55" x14ac:dyDescent="0.2">
      <c r="AS13452" s="4" t="s">
        <v>12957</v>
      </c>
      <c r="AT13452" s="102" t="s">
        <v>12958</v>
      </c>
      <c r="AU13452" s="4" t="s">
        <v>460</v>
      </c>
      <c r="AV13452" s="4" t="s">
        <v>841</v>
      </c>
      <c r="AW13452" s="4" t="s">
        <v>1259</v>
      </c>
      <c r="AX13452" s="4"/>
      <c r="AY13452" s="4"/>
      <c r="AZ13452" s="4"/>
      <c r="BA13452" s="4"/>
      <c r="BB13452" s="4"/>
      <c r="BC13452" s="4">
        <v>40</v>
      </c>
    </row>
    <row r="13453" spans="45:55" x14ac:dyDescent="0.2">
      <c r="AS13453" s="4" t="s">
        <v>12959</v>
      </c>
      <c r="AT13453" s="102" t="s">
        <v>12960</v>
      </c>
      <c r="AU13453" s="4" t="s">
        <v>460</v>
      </c>
      <c r="AV13453" s="4" t="s">
        <v>841</v>
      </c>
      <c r="AW13453" s="4" t="s">
        <v>1259</v>
      </c>
      <c r="AX13453" s="4"/>
      <c r="AY13453" s="4"/>
      <c r="AZ13453" s="4"/>
      <c r="BA13453" s="4"/>
      <c r="BB13453" s="4"/>
      <c r="BC13453" s="4">
        <v>40</v>
      </c>
    </row>
    <row r="13454" spans="45:55" x14ac:dyDescent="0.2">
      <c r="AS13454" s="4" t="s">
        <v>12961</v>
      </c>
      <c r="AT13454" s="102" t="s">
        <v>12962</v>
      </c>
      <c r="AU13454" s="4" t="s">
        <v>460</v>
      </c>
      <c r="AV13454" s="4" t="s">
        <v>841</v>
      </c>
      <c r="AW13454" s="4" t="s">
        <v>1259</v>
      </c>
      <c r="AX13454" s="4"/>
      <c r="AY13454" s="4"/>
      <c r="AZ13454" s="4"/>
      <c r="BA13454" s="4"/>
      <c r="BB13454" s="4"/>
      <c r="BC13454" s="4">
        <v>40</v>
      </c>
    </row>
    <row r="13455" spans="45:55" x14ac:dyDescent="0.2">
      <c r="AS13455" s="4" t="s">
        <v>12963</v>
      </c>
      <c r="AT13455" s="102" t="s">
        <v>12964</v>
      </c>
      <c r="AU13455" s="4" t="s">
        <v>460</v>
      </c>
      <c r="AV13455" s="4" t="s">
        <v>841</v>
      </c>
      <c r="AW13455" s="4" t="s">
        <v>1259</v>
      </c>
      <c r="AX13455" s="4"/>
      <c r="AY13455" s="4"/>
      <c r="AZ13455" s="4"/>
      <c r="BA13455" s="4"/>
      <c r="BB13455" s="4"/>
      <c r="BC13455" s="4">
        <v>40</v>
      </c>
    </row>
    <row r="13456" spans="45:55" x14ac:dyDescent="0.2">
      <c r="AS13456" s="4" t="s">
        <v>12965</v>
      </c>
      <c r="AT13456" s="102" t="s">
        <v>12966</v>
      </c>
      <c r="AU13456" s="4" t="s">
        <v>460</v>
      </c>
      <c r="AV13456" s="4" t="s">
        <v>841</v>
      </c>
      <c r="AW13456" s="4" t="s">
        <v>1259</v>
      </c>
      <c r="AX13456" s="4"/>
      <c r="AY13456" s="4"/>
      <c r="AZ13456" s="4"/>
      <c r="BA13456" s="4"/>
      <c r="BB13456" s="4"/>
      <c r="BC13456" s="4">
        <v>40</v>
      </c>
    </row>
    <row r="13457" spans="45:55" x14ac:dyDescent="0.2">
      <c r="AS13457" s="4" t="s">
        <v>12967</v>
      </c>
      <c r="AT13457" s="102" t="s">
        <v>12968</v>
      </c>
      <c r="AU13457" s="4" t="s">
        <v>460</v>
      </c>
      <c r="AV13457" s="4" t="s">
        <v>841</v>
      </c>
      <c r="AW13457" s="4" t="s">
        <v>1259</v>
      </c>
      <c r="AX13457" s="4"/>
      <c r="AY13457" s="4"/>
      <c r="AZ13457" s="4"/>
      <c r="BA13457" s="4"/>
      <c r="BB13457" s="4"/>
      <c r="BC13457" s="4">
        <v>40</v>
      </c>
    </row>
    <row r="13458" spans="45:55" x14ac:dyDescent="0.2">
      <c r="AS13458" s="4" t="s">
        <v>12969</v>
      </c>
      <c r="AT13458" s="102" t="s">
        <v>12970</v>
      </c>
      <c r="AU13458" s="4" t="s">
        <v>460</v>
      </c>
      <c r="AV13458" s="4" t="s">
        <v>841</v>
      </c>
      <c r="AW13458" s="4" t="s">
        <v>1259</v>
      </c>
      <c r="AX13458" s="4"/>
      <c r="AY13458" s="4"/>
      <c r="AZ13458" s="4"/>
      <c r="BA13458" s="4"/>
      <c r="BB13458" s="4"/>
      <c r="BC13458" s="4">
        <v>40</v>
      </c>
    </row>
    <row r="13459" spans="45:55" x14ac:dyDescent="0.2">
      <c r="AS13459" s="4" t="s">
        <v>12971</v>
      </c>
      <c r="AT13459" s="102" t="s">
        <v>12972</v>
      </c>
      <c r="AU13459" s="4" t="s">
        <v>460</v>
      </c>
      <c r="AV13459" s="4" t="s">
        <v>841</v>
      </c>
      <c r="AW13459" s="4" t="s">
        <v>1259</v>
      </c>
      <c r="AX13459" s="4"/>
      <c r="AY13459" s="4"/>
      <c r="AZ13459" s="4"/>
      <c r="BA13459" s="4"/>
      <c r="BB13459" s="4"/>
      <c r="BC13459" s="4">
        <v>40</v>
      </c>
    </row>
    <row r="13460" spans="45:55" x14ac:dyDescent="0.2">
      <c r="AS13460" s="4" t="s">
        <v>12973</v>
      </c>
      <c r="AT13460" s="102" t="s">
        <v>12974</v>
      </c>
      <c r="AU13460" s="4" t="s">
        <v>460</v>
      </c>
      <c r="AV13460" s="4" t="s">
        <v>841</v>
      </c>
      <c r="AW13460" s="4" t="s">
        <v>1259</v>
      </c>
      <c r="AX13460" s="4"/>
      <c r="AY13460" s="4"/>
      <c r="AZ13460" s="4"/>
      <c r="BA13460" s="4"/>
      <c r="BB13460" s="4"/>
      <c r="BC13460" s="4">
        <v>40</v>
      </c>
    </row>
    <row r="13461" spans="45:55" x14ac:dyDescent="0.2">
      <c r="AS13461" s="4" t="s">
        <v>12975</v>
      </c>
      <c r="AT13461" s="102" t="s">
        <v>12976</v>
      </c>
      <c r="AU13461" s="4" t="s">
        <v>460</v>
      </c>
      <c r="AV13461" s="4" t="s">
        <v>841</v>
      </c>
      <c r="AW13461" s="4" t="s">
        <v>1259</v>
      </c>
      <c r="AX13461" s="4"/>
      <c r="AY13461" s="4"/>
      <c r="AZ13461" s="4"/>
      <c r="BA13461" s="4"/>
      <c r="BB13461" s="4"/>
      <c r="BC13461" s="4">
        <v>40</v>
      </c>
    </row>
    <row r="13462" spans="45:55" x14ac:dyDescent="0.2">
      <c r="AS13462" s="4" t="s">
        <v>15418</v>
      </c>
      <c r="AT13462" s="102" t="s">
        <v>15419</v>
      </c>
      <c r="AU13462" s="4" t="s">
        <v>456</v>
      </c>
      <c r="AV13462" s="4" t="s">
        <v>841</v>
      </c>
      <c r="AW13462" s="4" t="s">
        <v>1259</v>
      </c>
      <c r="AX13462" s="4"/>
      <c r="AY13462" s="4"/>
      <c r="AZ13462" s="4"/>
      <c r="BA13462" s="4"/>
      <c r="BB13462" s="4"/>
      <c r="BC13462" s="4">
        <v>40</v>
      </c>
    </row>
    <row r="13463" spans="45:55" x14ac:dyDescent="0.2">
      <c r="AS13463" s="4" t="s">
        <v>15420</v>
      </c>
      <c r="AT13463" s="102" t="s">
        <v>15421</v>
      </c>
      <c r="AU13463" s="4" t="s">
        <v>456</v>
      </c>
      <c r="AV13463" s="4" t="s">
        <v>841</v>
      </c>
      <c r="AW13463" s="4" t="s">
        <v>1259</v>
      </c>
      <c r="AX13463" s="4"/>
      <c r="AY13463" s="4"/>
      <c r="AZ13463" s="4"/>
      <c r="BA13463" s="4"/>
      <c r="BB13463" s="4"/>
      <c r="BC13463" s="4">
        <v>40</v>
      </c>
    </row>
    <row r="13464" spans="45:55" x14ac:dyDescent="0.2">
      <c r="AS13464" s="4" t="s">
        <v>15422</v>
      </c>
      <c r="AT13464" s="102" t="s">
        <v>15423</v>
      </c>
      <c r="AU13464" s="4" t="s">
        <v>456</v>
      </c>
      <c r="AV13464" s="4" t="s">
        <v>841</v>
      </c>
      <c r="AW13464" s="4" t="s">
        <v>1259</v>
      </c>
      <c r="AX13464" s="4"/>
      <c r="AY13464" s="4"/>
      <c r="AZ13464" s="4"/>
      <c r="BA13464" s="4"/>
      <c r="BB13464" s="4"/>
      <c r="BC13464" s="4">
        <v>40</v>
      </c>
    </row>
    <row r="13465" spans="45:55" x14ac:dyDescent="0.2">
      <c r="AS13465" s="4" t="s">
        <v>15424</v>
      </c>
      <c r="AT13465" s="102" t="s">
        <v>15425</v>
      </c>
      <c r="AU13465" s="4" t="s">
        <v>456</v>
      </c>
      <c r="AV13465" s="4" t="s">
        <v>841</v>
      </c>
      <c r="AW13465" s="4" t="s">
        <v>1259</v>
      </c>
      <c r="AX13465" s="4"/>
      <c r="AY13465" s="4"/>
      <c r="AZ13465" s="4"/>
      <c r="BA13465" s="4"/>
      <c r="BB13465" s="4"/>
      <c r="BC13465" s="4">
        <v>40</v>
      </c>
    </row>
    <row r="13466" spans="45:55" x14ac:dyDescent="0.2">
      <c r="AS13466" s="4" t="s">
        <v>15426</v>
      </c>
      <c r="AT13466" s="102" t="s">
        <v>15427</v>
      </c>
      <c r="AU13466" s="4" t="s">
        <v>456</v>
      </c>
      <c r="AV13466" s="4" t="s">
        <v>841</v>
      </c>
      <c r="AW13466" s="4" t="s">
        <v>1259</v>
      </c>
      <c r="AX13466" s="4"/>
      <c r="AY13466" s="4"/>
      <c r="AZ13466" s="4"/>
      <c r="BA13466" s="4"/>
      <c r="BB13466" s="4"/>
      <c r="BC13466" s="4">
        <v>40</v>
      </c>
    </row>
    <row r="13467" spans="45:55" x14ac:dyDescent="0.2">
      <c r="AS13467" s="4" t="s">
        <v>15428</v>
      </c>
      <c r="AT13467" s="102" t="s">
        <v>15429</v>
      </c>
      <c r="AU13467" s="4" t="s">
        <v>456</v>
      </c>
      <c r="AV13467" s="4" t="s">
        <v>841</v>
      </c>
      <c r="AW13467" s="4" t="s">
        <v>1259</v>
      </c>
      <c r="AX13467" s="4"/>
      <c r="AY13467" s="4"/>
      <c r="AZ13467" s="4"/>
      <c r="BA13467" s="4"/>
      <c r="BB13467" s="4"/>
      <c r="BC13467" s="4">
        <v>40</v>
      </c>
    </row>
    <row r="13468" spans="45:55" x14ac:dyDescent="0.2">
      <c r="AS13468" s="4" t="s">
        <v>12977</v>
      </c>
      <c r="AT13468" s="102" t="s">
        <v>12978</v>
      </c>
      <c r="AU13468" s="4" t="s">
        <v>460</v>
      </c>
      <c r="AV13468" s="4" t="s">
        <v>841</v>
      </c>
      <c r="AW13468" s="4" t="s">
        <v>1259</v>
      </c>
      <c r="AX13468" s="4"/>
      <c r="AY13468" s="4"/>
      <c r="AZ13468" s="4"/>
      <c r="BA13468" s="4"/>
      <c r="BB13468" s="4"/>
      <c r="BC13468" s="4">
        <v>40</v>
      </c>
    </row>
    <row r="13469" spans="45:55" x14ac:dyDescent="0.2">
      <c r="AS13469" s="4" t="s">
        <v>12979</v>
      </c>
      <c r="AT13469" s="102" t="s">
        <v>12980</v>
      </c>
      <c r="AU13469" s="4" t="s">
        <v>460</v>
      </c>
      <c r="AV13469" s="4" t="s">
        <v>841</v>
      </c>
      <c r="AW13469" s="4" t="s">
        <v>1259</v>
      </c>
      <c r="AX13469" s="4"/>
      <c r="AY13469" s="4"/>
      <c r="AZ13469" s="4"/>
      <c r="BA13469" s="4"/>
      <c r="BB13469" s="4"/>
      <c r="BC13469" s="4">
        <v>40</v>
      </c>
    </row>
    <row r="13470" spans="45:55" x14ac:dyDescent="0.2">
      <c r="AS13470" s="4" t="s">
        <v>12981</v>
      </c>
      <c r="AT13470" s="102" t="s">
        <v>12982</v>
      </c>
      <c r="AU13470" s="4" t="s">
        <v>460</v>
      </c>
      <c r="AV13470" s="4" t="s">
        <v>841</v>
      </c>
      <c r="AW13470" s="4" t="s">
        <v>1259</v>
      </c>
      <c r="AX13470" s="4"/>
      <c r="AY13470" s="4"/>
      <c r="AZ13470" s="4"/>
      <c r="BA13470" s="4"/>
      <c r="BB13470" s="4"/>
      <c r="BC13470" s="4">
        <v>40</v>
      </c>
    </row>
    <row r="13471" spans="45:55" x14ac:dyDescent="0.2">
      <c r="AS13471" s="4" t="s">
        <v>12983</v>
      </c>
      <c r="AT13471" s="102" t="s">
        <v>12984</v>
      </c>
      <c r="AU13471" s="4" t="s">
        <v>460</v>
      </c>
      <c r="AV13471" s="4" t="s">
        <v>841</v>
      </c>
      <c r="AW13471" s="4" t="s">
        <v>1259</v>
      </c>
      <c r="AX13471" s="4"/>
      <c r="AY13471" s="4"/>
      <c r="AZ13471" s="4"/>
      <c r="BA13471" s="4"/>
      <c r="BB13471" s="4"/>
      <c r="BC13471" s="4">
        <v>40</v>
      </c>
    </row>
    <row r="13472" spans="45:55" x14ac:dyDescent="0.2">
      <c r="AS13472" s="4" t="s">
        <v>12985</v>
      </c>
      <c r="AT13472" s="102" t="s">
        <v>12986</v>
      </c>
      <c r="AU13472" s="4" t="s">
        <v>460</v>
      </c>
      <c r="AV13472" s="4" t="s">
        <v>841</v>
      </c>
      <c r="AW13472" s="4" t="s">
        <v>1259</v>
      </c>
      <c r="AX13472" s="4"/>
      <c r="AY13472" s="4"/>
      <c r="AZ13472" s="4"/>
      <c r="BA13472" s="4"/>
      <c r="BB13472" s="4"/>
      <c r="BC13472" s="4">
        <v>40</v>
      </c>
    </row>
    <row r="13473" spans="45:55" x14ac:dyDescent="0.2">
      <c r="AS13473" s="4" t="s">
        <v>12987</v>
      </c>
      <c r="AT13473" s="102" t="s">
        <v>12988</v>
      </c>
      <c r="AU13473" s="4" t="s">
        <v>460</v>
      </c>
      <c r="AV13473" s="4" t="s">
        <v>841</v>
      </c>
      <c r="AW13473" s="4" t="s">
        <v>1259</v>
      </c>
      <c r="AX13473" s="4"/>
      <c r="AY13473" s="4"/>
      <c r="AZ13473" s="4"/>
      <c r="BA13473" s="4"/>
      <c r="BB13473" s="4"/>
      <c r="BC13473" s="4">
        <v>40</v>
      </c>
    </row>
    <row r="13474" spans="45:55" x14ac:dyDescent="0.2">
      <c r="AS13474" s="4" t="s">
        <v>12989</v>
      </c>
      <c r="AT13474" s="102" t="s">
        <v>12990</v>
      </c>
      <c r="AU13474" s="4" t="s">
        <v>460</v>
      </c>
      <c r="AV13474" s="4" t="s">
        <v>841</v>
      </c>
      <c r="AW13474" s="4" t="s">
        <v>1259</v>
      </c>
      <c r="AX13474" s="4"/>
      <c r="AY13474" s="4"/>
      <c r="AZ13474" s="4"/>
      <c r="BA13474" s="4"/>
      <c r="BB13474" s="4"/>
      <c r="BC13474" s="4">
        <v>40</v>
      </c>
    </row>
    <row r="13475" spans="45:55" x14ac:dyDescent="0.2">
      <c r="AS13475" s="4" t="s">
        <v>12991</v>
      </c>
      <c r="AT13475" s="102" t="s">
        <v>12992</v>
      </c>
      <c r="AU13475" s="4" t="s">
        <v>460</v>
      </c>
      <c r="AV13475" s="4" t="s">
        <v>841</v>
      </c>
      <c r="AW13475" s="4" t="s">
        <v>1259</v>
      </c>
      <c r="AX13475" s="4"/>
      <c r="AY13475" s="4"/>
      <c r="AZ13475" s="4"/>
      <c r="BA13475" s="4"/>
      <c r="BB13475" s="4"/>
      <c r="BC13475" s="4">
        <v>40</v>
      </c>
    </row>
    <row r="13476" spans="45:55" x14ac:dyDescent="0.2">
      <c r="AS13476" s="4" t="s">
        <v>12993</v>
      </c>
      <c r="AT13476" s="102" t="s">
        <v>12994</v>
      </c>
      <c r="AU13476" s="4" t="s">
        <v>460</v>
      </c>
      <c r="AV13476" s="4" t="s">
        <v>841</v>
      </c>
      <c r="AW13476" s="4" t="s">
        <v>1259</v>
      </c>
      <c r="AX13476" s="4"/>
      <c r="AY13476" s="4"/>
      <c r="AZ13476" s="4"/>
      <c r="BA13476" s="4"/>
      <c r="BB13476" s="4"/>
      <c r="BC13476" s="4">
        <v>40</v>
      </c>
    </row>
    <row r="13477" spans="45:55" x14ac:dyDescent="0.2">
      <c r="AS13477" s="4" t="s">
        <v>12995</v>
      </c>
      <c r="AT13477" s="102" t="s">
        <v>12996</v>
      </c>
      <c r="AU13477" s="4" t="s">
        <v>460</v>
      </c>
      <c r="AV13477" s="4" t="s">
        <v>841</v>
      </c>
      <c r="AW13477" s="4" t="s">
        <v>1259</v>
      </c>
      <c r="AX13477" s="4"/>
      <c r="AY13477" s="4"/>
      <c r="AZ13477" s="4"/>
      <c r="BA13477" s="4"/>
      <c r="BB13477" s="4"/>
      <c r="BC13477" s="4">
        <v>40</v>
      </c>
    </row>
    <row r="13478" spans="45:55" x14ac:dyDescent="0.2">
      <c r="AS13478" s="4" t="s">
        <v>12997</v>
      </c>
      <c r="AT13478" s="102" t="s">
        <v>12998</v>
      </c>
      <c r="AU13478" s="4" t="s">
        <v>460</v>
      </c>
      <c r="AV13478" s="4" t="s">
        <v>841</v>
      </c>
      <c r="AW13478" s="4" t="s">
        <v>1259</v>
      </c>
      <c r="AX13478" s="4"/>
      <c r="AY13478" s="4"/>
      <c r="AZ13478" s="4"/>
      <c r="BA13478" s="4"/>
      <c r="BB13478" s="4"/>
      <c r="BC13478" s="4">
        <v>40</v>
      </c>
    </row>
    <row r="13479" spans="45:55" x14ac:dyDescent="0.2">
      <c r="AS13479" s="4" t="s">
        <v>15658</v>
      </c>
      <c r="AT13479" s="102" t="s">
        <v>15659</v>
      </c>
      <c r="AU13479" s="4" t="s">
        <v>460</v>
      </c>
      <c r="AV13479" s="4" t="s">
        <v>841</v>
      </c>
      <c r="AW13479" s="4" t="s">
        <v>1259</v>
      </c>
      <c r="AX13479" s="4"/>
      <c r="AY13479" s="4"/>
      <c r="AZ13479" s="4"/>
      <c r="BA13479" s="4"/>
      <c r="BB13479" s="4"/>
      <c r="BC13479" s="4">
        <v>40</v>
      </c>
    </row>
    <row r="13480" spans="45:55" x14ac:dyDescent="0.2">
      <c r="AS13480" s="4" t="s">
        <v>16825</v>
      </c>
      <c r="AT13480" s="102" t="s">
        <v>21014</v>
      </c>
      <c r="AU13480" s="4" t="s">
        <v>456</v>
      </c>
      <c r="AV13480" s="4" t="s">
        <v>832</v>
      </c>
      <c r="AW13480" s="4" t="s">
        <v>724</v>
      </c>
      <c r="AX13480" s="4"/>
      <c r="AY13480" s="4">
        <v>168768</v>
      </c>
      <c r="AZ13480" s="4">
        <v>503912</v>
      </c>
      <c r="BA13480" s="4" t="s">
        <v>31027</v>
      </c>
      <c r="BB13480" s="4" t="s">
        <v>31028</v>
      </c>
      <c r="BC13480" s="4">
        <v>40</v>
      </c>
    </row>
    <row r="13481" spans="45:55" x14ac:dyDescent="0.2">
      <c r="AS13481" s="4" t="s">
        <v>34143</v>
      </c>
      <c r="AT13481" s="102" t="s">
        <v>34144</v>
      </c>
      <c r="AU13481" s="4" t="s">
        <v>456</v>
      </c>
      <c r="AV13481" s="4" t="s">
        <v>832</v>
      </c>
      <c r="AW13481" s="4" t="s">
        <v>724</v>
      </c>
      <c r="AX13481" s="4"/>
      <c r="AY13481" s="4">
        <v>164633</v>
      </c>
      <c r="AZ13481" s="4">
        <v>500624</v>
      </c>
      <c r="BA13481" s="4" t="s">
        <v>34145</v>
      </c>
      <c r="BB13481" s="4" t="s">
        <v>34146</v>
      </c>
      <c r="BC13481" s="4">
        <v>40</v>
      </c>
    </row>
    <row r="13482" spans="45:55" x14ac:dyDescent="0.2">
      <c r="AS13482" s="4" t="s">
        <v>34147</v>
      </c>
      <c r="AT13482" s="102" t="s">
        <v>34148</v>
      </c>
      <c r="AU13482" s="4" t="s">
        <v>456</v>
      </c>
      <c r="AV13482" s="4" t="s">
        <v>832</v>
      </c>
      <c r="AW13482" s="4" t="s">
        <v>724</v>
      </c>
      <c r="AX13482" s="4"/>
      <c r="AY13482" s="4">
        <v>165203</v>
      </c>
      <c r="AZ13482" s="4">
        <v>500518</v>
      </c>
      <c r="BA13482" s="4" t="s">
        <v>34149</v>
      </c>
      <c r="BB13482" s="4" t="s">
        <v>34150</v>
      </c>
      <c r="BC13482" s="4">
        <v>40</v>
      </c>
    </row>
    <row r="13483" spans="45:55" x14ac:dyDescent="0.2">
      <c r="AS13483" s="4" t="s">
        <v>34151</v>
      </c>
      <c r="AT13483" s="102" t="s">
        <v>34152</v>
      </c>
      <c r="AU13483" s="4" t="s">
        <v>456</v>
      </c>
      <c r="AV13483" s="4" t="s">
        <v>832</v>
      </c>
      <c r="AW13483" s="4" t="s">
        <v>724</v>
      </c>
      <c r="AX13483" s="4"/>
      <c r="AY13483" s="4">
        <v>165739</v>
      </c>
      <c r="AZ13483" s="4">
        <v>500476</v>
      </c>
      <c r="BA13483" s="4" t="s">
        <v>34153</v>
      </c>
      <c r="BB13483" s="4" t="s">
        <v>34154</v>
      </c>
      <c r="BC13483" s="4">
        <v>40</v>
      </c>
    </row>
    <row r="13484" spans="45:55" x14ac:dyDescent="0.2">
      <c r="AS13484" s="4" t="s">
        <v>34155</v>
      </c>
      <c r="AT13484" s="102" t="s">
        <v>34156</v>
      </c>
      <c r="AU13484" s="4" t="s">
        <v>456</v>
      </c>
      <c r="AV13484" s="4" t="s">
        <v>832</v>
      </c>
      <c r="AW13484" s="4" t="s">
        <v>724</v>
      </c>
      <c r="AX13484" s="4"/>
      <c r="AY13484" s="4">
        <v>165460</v>
      </c>
      <c r="AZ13484" s="4">
        <v>500309</v>
      </c>
      <c r="BA13484" s="4" t="s">
        <v>34157</v>
      </c>
      <c r="BB13484" s="4" t="s">
        <v>34158</v>
      </c>
      <c r="BC13484" s="4">
        <v>40</v>
      </c>
    </row>
    <row r="13485" spans="45:55" x14ac:dyDescent="0.2">
      <c r="AS13485" s="4" t="s">
        <v>34159</v>
      </c>
      <c r="AT13485" s="102" t="s">
        <v>34160</v>
      </c>
      <c r="AU13485" s="4" t="s">
        <v>456</v>
      </c>
      <c r="AV13485" s="4" t="s">
        <v>832</v>
      </c>
      <c r="AW13485" s="4" t="s">
        <v>724</v>
      </c>
      <c r="AX13485" s="4"/>
      <c r="AY13485" s="4">
        <v>165636</v>
      </c>
      <c r="AZ13485" s="4">
        <v>500217</v>
      </c>
      <c r="BA13485" s="4" t="s">
        <v>34161</v>
      </c>
      <c r="BB13485" s="4" t="s">
        <v>34162</v>
      </c>
      <c r="BC13485" s="4">
        <v>40</v>
      </c>
    </row>
    <row r="13486" spans="45:55" x14ac:dyDescent="0.2">
      <c r="AS13486" s="4" t="s">
        <v>34163</v>
      </c>
      <c r="AT13486" s="102" t="s">
        <v>34164</v>
      </c>
      <c r="AU13486" s="4" t="s">
        <v>456</v>
      </c>
      <c r="AV13486" s="4" t="s">
        <v>832</v>
      </c>
      <c r="AW13486" s="4" t="s">
        <v>724</v>
      </c>
      <c r="AX13486" s="4"/>
      <c r="AY13486" s="4">
        <v>166006</v>
      </c>
      <c r="AZ13486" s="4">
        <v>501981</v>
      </c>
      <c r="BA13486" s="4" t="s">
        <v>34165</v>
      </c>
      <c r="BB13486" s="4" t="s">
        <v>34166</v>
      </c>
      <c r="BC13486" s="4">
        <v>40</v>
      </c>
    </row>
    <row r="13487" spans="45:55" x14ac:dyDescent="0.2">
      <c r="AS13487" s="4" t="s">
        <v>38070</v>
      </c>
      <c r="AT13487" s="102" t="s">
        <v>38071</v>
      </c>
      <c r="AU13487" s="4" t="s">
        <v>456</v>
      </c>
      <c r="AV13487" s="4" t="s">
        <v>832</v>
      </c>
      <c r="AW13487" s="4" t="s">
        <v>724</v>
      </c>
      <c r="AX13487" s="4"/>
      <c r="AY13487" s="4"/>
      <c r="AZ13487" s="4"/>
      <c r="BA13487" s="4"/>
      <c r="BB13487" s="4"/>
      <c r="BC13487" s="4">
        <v>40</v>
      </c>
    </row>
    <row r="13488" spans="45:55" x14ac:dyDescent="0.2">
      <c r="AS13488" s="4" t="s">
        <v>38840</v>
      </c>
      <c r="AT13488" s="102" t="s">
        <v>38841</v>
      </c>
      <c r="AU13488" s="4" t="s">
        <v>460</v>
      </c>
      <c r="AV13488" s="4" t="s">
        <v>841</v>
      </c>
      <c r="AW13488" s="4" t="s">
        <v>1259</v>
      </c>
      <c r="AX13488" s="4"/>
      <c r="AY13488" s="4"/>
      <c r="AZ13488" s="4"/>
      <c r="BA13488" s="4"/>
      <c r="BB13488" s="4"/>
      <c r="BC13488" s="4">
        <v>40</v>
      </c>
    </row>
    <row r="13489" spans="45:55" x14ac:dyDescent="0.2">
      <c r="AS13489" s="4" t="s">
        <v>38842</v>
      </c>
      <c r="AT13489" s="102" t="s">
        <v>38843</v>
      </c>
      <c r="AU13489" s="4" t="s">
        <v>460</v>
      </c>
      <c r="AV13489" s="4" t="s">
        <v>841</v>
      </c>
      <c r="AW13489" s="4" t="s">
        <v>1259</v>
      </c>
      <c r="AX13489" s="4"/>
      <c r="AY13489" s="4"/>
      <c r="AZ13489" s="4"/>
      <c r="BA13489" s="4"/>
      <c r="BB13489" s="4"/>
      <c r="BC13489" s="4">
        <v>40</v>
      </c>
    </row>
    <row r="13490" spans="45:55" x14ac:dyDescent="0.2">
      <c r="AS13490" s="4" t="s">
        <v>38844</v>
      </c>
      <c r="AT13490" s="102" t="s">
        <v>38845</v>
      </c>
      <c r="AU13490" s="4" t="s">
        <v>460</v>
      </c>
      <c r="AV13490" s="4" t="s">
        <v>841</v>
      </c>
      <c r="AW13490" s="4" t="s">
        <v>1259</v>
      </c>
      <c r="AX13490" s="4"/>
      <c r="AY13490" s="4"/>
      <c r="AZ13490" s="4"/>
      <c r="BA13490" s="4"/>
      <c r="BB13490" s="4"/>
      <c r="BC13490" s="4">
        <v>40</v>
      </c>
    </row>
    <row r="13491" spans="45:55" x14ac:dyDescent="0.2">
      <c r="AS13491" s="4" t="s">
        <v>38846</v>
      </c>
      <c r="AT13491" s="102" t="s">
        <v>38847</v>
      </c>
      <c r="AU13491" s="4" t="s">
        <v>460</v>
      </c>
      <c r="AV13491" s="4" t="s">
        <v>841</v>
      </c>
      <c r="AW13491" s="4" t="s">
        <v>1259</v>
      </c>
      <c r="AX13491" s="4"/>
      <c r="AY13491" s="4"/>
      <c r="AZ13491" s="4"/>
      <c r="BA13491" s="4"/>
      <c r="BB13491" s="4"/>
      <c r="BC13491" s="4">
        <v>40</v>
      </c>
    </row>
    <row r="13492" spans="45:55" x14ac:dyDescent="0.2">
      <c r="AS13492" s="4" t="s">
        <v>38848</v>
      </c>
      <c r="AT13492" s="102" t="s">
        <v>38849</v>
      </c>
      <c r="AU13492" s="4" t="s">
        <v>460</v>
      </c>
      <c r="AV13492" s="4" t="s">
        <v>841</v>
      </c>
      <c r="AW13492" s="4" t="s">
        <v>1259</v>
      </c>
      <c r="AX13492" s="4"/>
      <c r="AY13492" s="4"/>
      <c r="AZ13492" s="4"/>
      <c r="BA13492" s="4"/>
      <c r="BB13492" s="4"/>
      <c r="BC13492" s="4">
        <v>40</v>
      </c>
    </row>
    <row r="13493" spans="45:55" x14ac:dyDescent="0.2">
      <c r="AS13493" s="4" t="s">
        <v>38850</v>
      </c>
      <c r="AT13493" s="102" t="s">
        <v>38851</v>
      </c>
      <c r="AU13493" s="4" t="s">
        <v>460</v>
      </c>
      <c r="AV13493" s="4" t="s">
        <v>841</v>
      </c>
      <c r="AW13493" s="4" t="s">
        <v>1259</v>
      </c>
      <c r="AX13493" s="4"/>
      <c r="AY13493" s="4"/>
      <c r="AZ13493" s="4"/>
      <c r="BA13493" s="4"/>
      <c r="BB13493" s="4"/>
      <c r="BC13493" s="4">
        <v>40</v>
      </c>
    </row>
    <row r="13494" spans="45:55" x14ac:dyDescent="0.2">
      <c r="AS13494" s="4" t="s">
        <v>38852</v>
      </c>
      <c r="AT13494" s="102" t="s">
        <v>38853</v>
      </c>
      <c r="AU13494" s="4" t="s">
        <v>460</v>
      </c>
      <c r="AV13494" s="4" t="s">
        <v>841</v>
      </c>
      <c r="AW13494" s="4" t="s">
        <v>1259</v>
      </c>
      <c r="AX13494" s="4"/>
      <c r="AY13494" s="4"/>
      <c r="AZ13494" s="4"/>
      <c r="BA13494" s="4"/>
      <c r="BB13494" s="4"/>
      <c r="BC13494" s="4">
        <v>40</v>
      </c>
    </row>
    <row r="13495" spans="45:55" x14ac:dyDescent="0.2">
      <c r="AS13495" s="4" t="s">
        <v>38854</v>
      </c>
      <c r="AT13495" s="102" t="s">
        <v>38855</v>
      </c>
      <c r="AU13495" s="4" t="s">
        <v>460</v>
      </c>
      <c r="AV13495" s="4" t="s">
        <v>841</v>
      </c>
      <c r="AW13495" s="4" t="s">
        <v>1259</v>
      </c>
      <c r="AX13495" s="4"/>
      <c r="AY13495" s="4"/>
      <c r="AZ13495" s="4"/>
      <c r="BA13495" s="4"/>
      <c r="BB13495" s="4"/>
      <c r="BC13495" s="4">
        <v>40</v>
      </c>
    </row>
    <row r="13496" spans="45:55" x14ac:dyDescent="0.2">
      <c r="AS13496" s="4" t="s">
        <v>38856</v>
      </c>
      <c r="AT13496" s="102" t="s">
        <v>38857</v>
      </c>
      <c r="AU13496" s="4" t="s">
        <v>460</v>
      </c>
      <c r="AV13496" s="4" t="s">
        <v>841</v>
      </c>
      <c r="AW13496" s="4" t="s">
        <v>1259</v>
      </c>
      <c r="AX13496" s="4"/>
      <c r="AY13496" s="4"/>
      <c r="AZ13496" s="4"/>
      <c r="BA13496" s="4"/>
      <c r="BB13496" s="4"/>
      <c r="BC13496" s="4">
        <v>40</v>
      </c>
    </row>
    <row r="13497" spans="45:55" x14ac:dyDescent="0.2">
      <c r="AS13497" s="4" t="s">
        <v>38858</v>
      </c>
      <c r="AT13497" s="102" t="s">
        <v>38859</v>
      </c>
      <c r="AU13497" s="4" t="s">
        <v>460</v>
      </c>
      <c r="AV13497" s="4" t="s">
        <v>841</v>
      </c>
      <c r="AW13497" s="4" t="s">
        <v>1259</v>
      </c>
      <c r="AX13497" s="4"/>
      <c r="AY13497" s="4"/>
      <c r="AZ13497" s="4"/>
      <c r="BA13497" s="4"/>
      <c r="BB13497" s="4"/>
      <c r="BC13497" s="4">
        <v>40</v>
      </c>
    </row>
    <row r="13498" spans="45:55" x14ac:dyDescent="0.2">
      <c r="AS13498" s="4" t="s">
        <v>38860</v>
      </c>
      <c r="AT13498" s="102" t="s">
        <v>38861</v>
      </c>
      <c r="AU13498" s="4" t="s">
        <v>460</v>
      </c>
      <c r="AV13498" s="4" t="s">
        <v>841</v>
      </c>
      <c r="AW13498" s="4" t="s">
        <v>1259</v>
      </c>
      <c r="AX13498" s="4"/>
      <c r="AY13498" s="4"/>
      <c r="AZ13498" s="4"/>
      <c r="BA13498" s="4"/>
      <c r="BB13498" s="4"/>
      <c r="BC13498" s="4">
        <v>40</v>
      </c>
    </row>
    <row r="13499" spans="45:55" ht="25.5" x14ac:dyDescent="0.2">
      <c r="AS13499" s="4" t="s">
        <v>38862</v>
      </c>
      <c r="AT13499" s="102" t="s">
        <v>38863</v>
      </c>
      <c r="AU13499" s="4" t="s">
        <v>460</v>
      </c>
      <c r="AV13499" s="4" t="s">
        <v>841</v>
      </c>
      <c r="AW13499" s="4" t="s">
        <v>1259</v>
      </c>
      <c r="AX13499" s="4"/>
      <c r="AY13499" s="4"/>
      <c r="AZ13499" s="4"/>
      <c r="BA13499" s="4"/>
      <c r="BB13499" s="4"/>
      <c r="BC13499" s="4">
        <v>40</v>
      </c>
    </row>
    <row r="13500" spans="45:55" ht="25.5" x14ac:dyDescent="0.2">
      <c r="AS13500" s="4" t="s">
        <v>38864</v>
      </c>
      <c r="AT13500" s="102" t="s">
        <v>38865</v>
      </c>
      <c r="AU13500" s="4" t="s">
        <v>460</v>
      </c>
      <c r="AV13500" s="4" t="s">
        <v>841</v>
      </c>
      <c r="AW13500" s="4" t="s">
        <v>1259</v>
      </c>
      <c r="AX13500" s="4"/>
      <c r="AY13500" s="4"/>
      <c r="AZ13500" s="4"/>
      <c r="BA13500" s="4"/>
      <c r="BB13500" s="4"/>
      <c r="BC13500" s="4">
        <v>40</v>
      </c>
    </row>
    <row r="13501" spans="45:55" x14ac:dyDescent="0.2">
      <c r="AS13501" s="4" t="s">
        <v>38866</v>
      </c>
      <c r="AT13501" s="102" t="s">
        <v>38867</v>
      </c>
      <c r="AU13501" s="4" t="s">
        <v>460</v>
      </c>
      <c r="AV13501" s="4" t="s">
        <v>841</v>
      </c>
      <c r="AW13501" s="4" t="s">
        <v>1259</v>
      </c>
      <c r="AX13501" s="4"/>
      <c r="AY13501" s="4"/>
      <c r="AZ13501" s="4"/>
      <c r="BA13501" s="4"/>
      <c r="BB13501" s="4"/>
      <c r="BC13501" s="4">
        <v>40</v>
      </c>
    </row>
    <row r="13502" spans="45:55" x14ac:dyDescent="0.2">
      <c r="AS13502" s="4" t="s">
        <v>38868</v>
      </c>
      <c r="AT13502" s="102" t="s">
        <v>38869</v>
      </c>
      <c r="AU13502" s="4" t="s">
        <v>460</v>
      </c>
      <c r="AV13502" s="4" t="s">
        <v>841</v>
      </c>
      <c r="AW13502" s="4" t="s">
        <v>1259</v>
      </c>
      <c r="AX13502" s="4"/>
      <c r="AY13502" s="4"/>
      <c r="AZ13502" s="4"/>
      <c r="BA13502" s="4"/>
      <c r="BB13502" s="4"/>
      <c r="BC13502" s="4">
        <v>40</v>
      </c>
    </row>
    <row r="13503" spans="45:55" x14ac:dyDescent="0.2">
      <c r="AS13503" s="4" t="s">
        <v>38870</v>
      </c>
      <c r="AT13503" s="102" t="s">
        <v>38871</v>
      </c>
      <c r="AU13503" s="4" t="s">
        <v>460</v>
      </c>
      <c r="AV13503" s="4" t="s">
        <v>841</v>
      </c>
      <c r="AW13503" s="4" t="s">
        <v>1259</v>
      </c>
      <c r="AX13503" s="4"/>
      <c r="AY13503" s="4"/>
      <c r="AZ13503" s="4"/>
      <c r="BA13503" s="4"/>
      <c r="BB13503" s="4"/>
      <c r="BC13503" s="4">
        <v>40</v>
      </c>
    </row>
    <row r="13504" spans="45:55" x14ac:dyDescent="0.2">
      <c r="AS13504" s="4" t="s">
        <v>38872</v>
      </c>
      <c r="AT13504" s="102" t="s">
        <v>38873</v>
      </c>
      <c r="AU13504" s="4" t="s">
        <v>460</v>
      </c>
      <c r="AV13504" s="4" t="s">
        <v>841</v>
      </c>
      <c r="AW13504" s="4" t="s">
        <v>1259</v>
      </c>
      <c r="AX13504" s="4"/>
      <c r="AY13504" s="4"/>
      <c r="AZ13504" s="4"/>
      <c r="BA13504" s="4"/>
      <c r="BB13504" s="4"/>
      <c r="BC13504" s="4">
        <v>40</v>
      </c>
    </row>
    <row r="13505" spans="45:55" x14ac:dyDescent="0.2">
      <c r="AS13505" s="4" t="s">
        <v>38874</v>
      </c>
      <c r="AT13505" s="102" t="s">
        <v>38875</v>
      </c>
      <c r="AU13505" s="4" t="s">
        <v>460</v>
      </c>
      <c r="AV13505" s="4" t="s">
        <v>841</v>
      </c>
      <c r="AW13505" s="4" t="s">
        <v>1259</v>
      </c>
      <c r="AX13505" s="4"/>
      <c r="AY13505" s="4"/>
      <c r="AZ13505" s="4"/>
      <c r="BA13505" s="4"/>
      <c r="BB13505" s="4"/>
      <c r="BC13505" s="4">
        <v>40</v>
      </c>
    </row>
    <row r="13506" spans="45:55" x14ac:dyDescent="0.2">
      <c r="AS13506" s="4" t="s">
        <v>38876</v>
      </c>
      <c r="AT13506" s="102" t="s">
        <v>38877</v>
      </c>
      <c r="AU13506" s="4" t="s">
        <v>460</v>
      </c>
      <c r="AV13506" s="4" t="s">
        <v>841</v>
      </c>
      <c r="AW13506" s="4" t="s">
        <v>1259</v>
      </c>
      <c r="AX13506" s="4"/>
      <c r="AY13506" s="4"/>
      <c r="AZ13506" s="4"/>
      <c r="BA13506" s="4"/>
      <c r="BB13506" s="4"/>
      <c r="BC13506" s="4">
        <v>40</v>
      </c>
    </row>
    <row r="13507" spans="45:55" x14ac:dyDescent="0.2">
      <c r="AS13507" s="4" t="s">
        <v>38878</v>
      </c>
      <c r="AT13507" s="102" t="s">
        <v>38879</v>
      </c>
      <c r="AU13507" s="4" t="s">
        <v>460</v>
      </c>
      <c r="AV13507" s="4" t="s">
        <v>841</v>
      </c>
      <c r="AW13507" s="4" t="s">
        <v>1259</v>
      </c>
      <c r="AX13507" s="4"/>
      <c r="AY13507" s="4"/>
      <c r="AZ13507" s="4"/>
      <c r="BA13507" s="4"/>
      <c r="BB13507" s="4"/>
      <c r="BC13507" s="4">
        <v>40</v>
      </c>
    </row>
    <row r="13508" spans="45:55" x14ac:dyDescent="0.2">
      <c r="AS13508" s="4" t="s">
        <v>38880</v>
      </c>
      <c r="AT13508" s="102" t="s">
        <v>38881</v>
      </c>
      <c r="AU13508" s="4" t="s">
        <v>460</v>
      </c>
      <c r="AV13508" s="4" t="s">
        <v>841</v>
      </c>
      <c r="AW13508" s="4" t="s">
        <v>1259</v>
      </c>
      <c r="AX13508" s="4"/>
      <c r="AY13508" s="4"/>
      <c r="AZ13508" s="4"/>
      <c r="BA13508" s="4"/>
      <c r="BB13508" s="4"/>
      <c r="BC13508" s="4">
        <v>40</v>
      </c>
    </row>
    <row r="13509" spans="45:55" x14ac:dyDescent="0.2">
      <c r="AS13509" s="4" t="s">
        <v>38882</v>
      </c>
      <c r="AT13509" s="102" t="s">
        <v>38883</v>
      </c>
      <c r="AU13509" s="4" t="s">
        <v>460</v>
      </c>
      <c r="AV13509" s="4" t="s">
        <v>841</v>
      </c>
      <c r="AW13509" s="4" t="s">
        <v>1259</v>
      </c>
      <c r="AX13509" s="4"/>
      <c r="AY13509" s="4"/>
      <c r="AZ13509" s="4"/>
      <c r="BA13509" s="4"/>
      <c r="BB13509" s="4"/>
      <c r="BC13509" s="4">
        <v>40</v>
      </c>
    </row>
    <row r="13510" spans="45:55" x14ac:dyDescent="0.2">
      <c r="AS13510" s="4" t="s">
        <v>38884</v>
      </c>
      <c r="AT13510" s="102" t="s">
        <v>38885</v>
      </c>
      <c r="AU13510" s="4" t="s">
        <v>460</v>
      </c>
      <c r="AV13510" s="4" t="s">
        <v>841</v>
      </c>
      <c r="AW13510" s="4" t="s">
        <v>1259</v>
      </c>
      <c r="AX13510" s="4"/>
      <c r="AY13510" s="4"/>
      <c r="AZ13510" s="4"/>
      <c r="BA13510" s="4"/>
      <c r="BB13510" s="4"/>
      <c r="BC13510" s="4">
        <v>40</v>
      </c>
    </row>
    <row r="13511" spans="45:55" x14ac:dyDescent="0.2">
      <c r="AS13511" s="4" t="s">
        <v>38886</v>
      </c>
      <c r="AT13511" s="102" t="s">
        <v>38887</v>
      </c>
      <c r="AU13511" s="4" t="s">
        <v>460</v>
      </c>
      <c r="AV13511" s="4" t="s">
        <v>841</v>
      </c>
      <c r="AW13511" s="4" t="s">
        <v>1259</v>
      </c>
      <c r="AX13511" s="4"/>
      <c r="AY13511" s="4"/>
      <c r="AZ13511" s="4"/>
      <c r="BA13511" s="4"/>
      <c r="BB13511" s="4"/>
      <c r="BC13511" s="4">
        <v>40</v>
      </c>
    </row>
    <row r="13512" spans="45:55" x14ac:dyDescent="0.2">
      <c r="AS13512" s="4" t="s">
        <v>38888</v>
      </c>
      <c r="AT13512" s="102" t="s">
        <v>38889</v>
      </c>
      <c r="AU13512" s="4" t="s">
        <v>460</v>
      </c>
      <c r="AV13512" s="4" t="s">
        <v>841</v>
      </c>
      <c r="AW13512" s="4" t="s">
        <v>1259</v>
      </c>
      <c r="AX13512" s="4"/>
      <c r="AY13512" s="4"/>
      <c r="AZ13512" s="4"/>
      <c r="BA13512" s="4"/>
      <c r="BB13512" s="4"/>
      <c r="BC13512" s="4">
        <v>40</v>
      </c>
    </row>
    <row r="13513" spans="45:55" x14ac:dyDescent="0.2">
      <c r="AS13513" s="4" t="s">
        <v>38890</v>
      </c>
      <c r="AT13513" s="102" t="s">
        <v>38891</v>
      </c>
      <c r="AU13513" s="4" t="s">
        <v>460</v>
      </c>
      <c r="AV13513" s="4" t="s">
        <v>841</v>
      </c>
      <c r="AW13513" s="4" t="s">
        <v>1259</v>
      </c>
      <c r="AX13513" s="4"/>
      <c r="AY13513" s="4"/>
      <c r="AZ13513" s="4"/>
      <c r="BA13513" s="4"/>
      <c r="BB13513" s="4"/>
      <c r="BC13513" s="4">
        <v>40</v>
      </c>
    </row>
    <row r="13514" spans="45:55" x14ac:dyDescent="0.2">
      <c r="AS13514" s="4" t="s">
        <v>38892</v>
      </c>
      <c r="AT13514" s="102" t="s">
        <v>38893</v>
      </c>
      <c r="AU13514" s="4" t="s">
        <v>460</v>
      </c>
      <c r="AV13514" s="4" t="s">
        <v>841</v>
      </c>
      <c r="AW13514" s="4" t="s">
        <v>1259</v>
      </c>
      <c r="AX13514" s="4"/>
      <c r="AY13514" s="4"/>
      <c r="AZ13514" s="4"/>
      <c r="BA13514" s="4"/>
      <c r="BB13514" s="4"/>
      <c r="BC13514" s="4">
        <v>40</v>
      </c>
    </row>
    <row r="13515" spans="45:55" x14ac:dyDescent="0.2">
      <c r="AS13515" s="4" t="s">
        <v>38894</v>
      </c>
      <c r="AT13515" s="102" t="s">
        <v>38895</v>
      </c>
      <c r="AU13515" s="4" t="s">
        <v>460</v>
      </c>
      <c r="AV13515" s="4" t="s">
        <v>841</v>
      </c>
      <c r="AW13515" s="4" t="s">
        <v>1259</v>
      </c>
      <c r="AX13515" s="4"/>
      <c r="AY13515" s="4"/>
      <c r="AZ13515" s="4"/>
      <c r="BA13515" s="4"/>
      <c r="BB13515" s="4"/>
      <c r="BC13515" s="4">
        <v>40</v>
      </c>
    </row>
    <row r="13516" spans="45:55" x14ac:dyDescent="0.2">
      <c r="AS13516" s="4" t="s">
        <v>6412</v>
      </c>
      <c r="AT13516" s="102" t="s">
        <v>6413</v>
      </c>
      <c r="AU13516" s="4" t="s">
        <v>456</v>
      </c>
      <c r="AV13516" s="4" t="s">
        <v>832</v>
      </c>
      <c r="AW13516" s="4" t="s">
        <v>724</v>
      </c>
      <c r="AX13516" s="4"/>
      <c r="AY13516" s="4">
        <v>179723</v>
      </c>
      <c r="AZ13516" s="4">
        <v>509780</v>
      </c>
      <c r="BA13516" s="4" t="s">
        <v>31029</v>
      </c>
      <c r="BB13516" s="4" t="s">
        <v>31030</v>
      </c>
      <c r="BC13516" s="4">
        <v>40</v>
      </c>
    </row>
    <row r="13517" spans="45:55" x14ac:dyDescent="0.2">
      <c r="AS13517" s="4" t="s">
        <v>6414</v>
      </c>
      <c r="AT13517" s="102" t="s">
        <v>6415</v>
      </c>
      <c r="AU13517" s="4" t="s">
        <v>456</v>
      </c>
      <c r="AV13517" s="4" t="s">
        <v>832</v>
      </c>
      <c r="AW13517" s="4" t="s">
        <v>724</v>
      </c>
      <c r="AX13517" s="4"/>
      <c r="AY13517" s="4">
        <v>175792</v>
      </c>
      <c r="AZ13517" s="4">
        <v>509300</v>
      </c>
      <c r="BA13517" s="4" t="s">
        <v>31031</v>
      </c>
      <c r="BB13517" s="4" t="s">
        <v>31032</v>
      </c>
      <c r="BC13517" s="4">
        <v>40</v>
      </c>
    </row>
    <row r="13518" spans="45:55" x14ac:dyDescent="0.2">
      <c r="AS13518" s="4" t="s">
        <v>6416</v>
      </c>
      <c r="AT13518" s="102" t="s">
        <v>6417</v>
      </c>
      <c r="AU13518" s="4" t="s">
        <v>456</v>
      </c>
      <c r="AV13518" s="4" t="s">
        <v>832</v>
      </c>
      <c r="AW13518" s="4" t="s">
        <v>724</v>
      </c>
      <c r="AX13518" s="4"/>
      <c r="AY13518" s="4">
        <v>173988</v>
      </c>
      <c r="AZ13518" s="4">
        <v>508283</v>
      </c>
      <c r="BA13518" s="4" t="s">
        <v>31033</v>
      </c>
      <c r="BB13518" s="4" t="s">
        <v>31034</v>
      </c>
      <c r="BC13518" s="4">
        <v>40</v>
      </c>
    </row>
    <row r="13519" spans="45:55" x14ac:dyDescent="0.2">
      <c r="AS13519" s="4" t="s">
        <v>38764</v>
      </c>
      <c r="AT13519" s="102" t="s">
        <v>38765</v>
      </c>
      <c r="AU13519" s="4" t="s">
        <v>456</v>
      </c>
      <c r="AV13519" s="4" t="s">
        <v>832</v>
      </c>
      <c r="AW13519" s="4" t="s">
        <v>724</v>
      </c>
      <c r="AX13519" s="4"/>
      <c r="AY13519" s="4">
        <v>177535</v>
      </c>
      <c r="AZ13519" s="4">
        <v>508315</v>
      </c>
      <c r="BA13519" s="4" t="s">
        <v>38766</v>
      </c>
      <c r="BB13519" s="4" t="s">
        <v>38767</v>
      </c>
      <c r="BC13519" s="4">
        <v>40</v>
      </c>
    </row>
    <row r="13520" spans="45:55" x14ac:dyDescent="0.2">
      <c r="AS13520" s="4" t="s">
        <v>6418</v>
      </c>
      <c r="AT13520" s="102" t="s">
        <v>6419</v>
      </c>
      <c r="AU13520" s="4" t="s">
        <v>456</v>
      </c>
      <c r="AV13520" s="4" t="s">
        <v>832</v>
      </c>
      <c r="AW13520" s="4" t="s">
        <v>724</v>
      </c>
      <c r="AX13520" s="4"/>
      <c r="AY13520" s="4">
        <v>177854</v>
      </c>
      <c r="AZ13520" s="4">
        <v>510889</v>
      </c>
      <c r="BA13520" s="4" t="s">
        <v>31035</v>
      </c>
      <c r="BB13520" s="4" t="s">
        <v>31036</v>
      </c>
      <c r="BC13520" s="4">
        <v>40</v>
      </c>
    </row>
    <row r="13521" spans="45:55" x14ac:dyDescent="0.2">
      <c r="AS13521" s="4" t="s">
        <v>6420</v>
      </c>
      <c r="AT13521" s="102" t="s">
        <v>6421</v>
      </c>
      <c r="AU13521" s="4" t="s">
        <v>456</v>
      </c>
      <c r="AV13521" s="4" t="s">
        <v>832</v>
      </c>
      <c r="AW13521" s="4" t="s">
        <v>724</v>
      </c>
      <c r="AX13521" s="4"/>
      <c r="AY13521" s="4">
        <v>172281</v>
      </c>
      <c r="AZ13521" s="4">
        <v>508746</v>
      </c>
      <c r="BA13521" s="4" t="s">
        <v>31037</v>
      </c>
      <c r="BB13521" s="4" t="s">
        <v>31038</v>
      </c>
      <c r="BC13521" s="4">
        <v>40</v>
      </c>
    </row>
    <row r="13522" spans="45:55" x14ac:dyDescent="0.2">
      <c r="AS13522" s="4" t="s">
        <v>12037</v>
      </c>
      <c r="AT13522" s="102" t="s">
        <v>12038</v>
      </c>
      <c r="AU13522" s="4" t="s">
        <v>456</v>
      </c>
      <c r="AV13522" s="4" t="s">
        <v>841</v>
      </c>
      <c r="AW13522" s="4" t="s">
        <v>1259</v>
      </c>
      <c r="AX13522" s="4"/>
      <c r="AY13522" s="4">
        <v>180224</v>
      </c>
      <c r="AZ13522" s="4">
        <v>494003</v>
      </c>
      <c r="BA13522" s="4" t="s">
        <v>31039</v>
      </c>
      <c r="BB13522" s="4" t="s">
        <v>31040</v>
      </c>
      <c r="BC13522" s="4">
        <v>40</v>
      </c>
    </row>
    <row r="13523" spans="45:55" x14ac:dyDescent="0.2">
      <c r="AS13523" s="4" t="s">
        <v>21841</v>
      </c>
      <c r="AT13523" s="102" t="s">
        <v>21842</v>
      </c>
      <c r="AU13523" s="4" t="s">
        <v>460</v>
      </c>
      <c r="AV13523" s="4" t="s">
        <v>841</v>
      </c>
      <c r="AW13523" s="4" t="s">
        <v>1259</v>
      </c>
      <c r="AX13523" s="4"/>
      <c r="AY13523" s="4"/>
      <c r="AZ13523" s="4"/>
      <c r="BA13523" s="4"/>
      <c r="BB13523" s="4"/>
      <c r="BC13523" s="4">
        <v>40</v>
      </c>
    </row>
    <row r="13524" spans="45:55" x14ac:dyDescent="0.2">
      <c r="AS13524" s="4" t="s">
        <v>21843</v>
      </c>
      <c r="AT13524" s="102" t="s">
        <v>21844</v>
      </c>
      <c r="AU13524" s="4" t="s">
        <v>460</v>
      </c>
      <c r="AV13524" s="4" t="s">
        <v>841</v>
      </c>
      <c r="AW13524" s="4" t="s">
        <v>1259</v>
      </c>
      <c r="AX13524" s="4"/>
      <c r="AY13524" s="4"/>
      <c r="AZ13524" s="4"/>
      <c r="BA13524" s="4"/>
      <c r="BB13524" s="4"/>
      <c r="BC13524" s="4">
        <v>40</v>
      </c>
    </row>
    <row r="13525" spans="45:55" x14ac:dyDescent="0.2">
      <c r="AS13525" s="4" t="s">
        <v>21845</v>
      </c>
      <c r="AT13525" s="102" t="s">
        <v>21846</v>
      </c>
      <c r="AU13525" s="4" t="s">
        <v>460</v>
      </c>
      <c r="AV13525" s="4" t="s">
        <v>841</v>
      </c>
      <c r="AW13525" s="4" t="s">
        <v>1259</v>
      </c>
      <c r="AX13525" s="4"/>
      <c r="AY13525" s="4"/>
      <c r="AZ13525" s="4"/>
      <c r="BA13525" s="4"/>
      <c r="BB13525" s="4"/>
      <c r="BC13525" s="4">
        <v>40</v>
      </c>
    </row>
    <row r="13526" spans="45:55" x14ac:dyDescent="0.2">
      <c r="AS13526" s="4" t="s">
        <v>31651</v>
      </c>
      <c r="AT13526" s="102" t="s">
        <v>31652</v>
      </c>
      <c r="AU13526" s="4" t="s">
        <v>460</v>
      </c>
      <c r="AV13526" s="4" t="s">
        <v>841</v>
      </c>
      <c r="AW13526" s="4" t="s">
        <v>1259</v>
      </c>
      <c r="AX13526" s="4"/>
      <c r="AY13526" s="4"/>
      <c r="AZ13526" s="4"/>
      <c r="BA13526" s="4"/>
      <c r="BB13526" s="4"/>
      <c r="BC13526" s="4">
        <v>40</v>
      </c>
    </row>
    <row r="13527" spans="45:55" x14ac:dyDescent="0.2">
      <c r="AS13527" s="4" t="s">
        <v>38349</v>
      </c>
      <c r="AT13527" s="102" t="s">
        <v>38350</v>
      </c>
      <c r="AU13527" s="4" t="s">
        <v>456</v>
      </c>
      <c r="AV13527" s="4" t="s">
        <v>832</v>
      </c>
      <c r="AW13527" s="4" t="s">
        <v>724</v>
      </c>
      <c r="AX13527" s="4"/>
      <c r="AY13527" s="4">
        <v>176128</v>
      </c>
      <c r="AZ13527" s="4">
        <v>502224</v>
      </c>
      <c r="BA13527" s="4" t="s">
        <v>38351</v>
      </c>
      <c r="BB13527" s="4" t="s">
        <v>38352</v>
      </c>
      <c r="BC13527" s="4">
        <v>40</v>
      </c>
    </row>
    <row r="13528" spans="45:55" x14ac:dyDescent="0.2">
      <c r="AS13528" s="4" t="s">
        <v>6422</v>
      </c>
      <c r="AT13528" s="102" t="s">
        <v>6423</v>
      </c>
      <c r="AU13528" s="4" t="s">
        <v>456</v>
      </c>
      <c r="AV13528" s="4" t="s">
        <v>832</v>
      </c>
      <c r="AW13528" s="4" t="s">
        <v>724</v>
      </c>
      <c r="AX13528" s="4"/>
      <c r="AY13528" s="4">
        <v>175489</v>
      </c>
      <c r="AZ13528" s="4">
        <v>503252</v>
      </c>
      <c r="BA13528" s="4" t="s">
        <v>31041</v>
      </c>
      <c r="BB13528" s="4" t="s">
        <v>31042</v>
      </c>
      <c r="BC13528" s="4">
        <v>40</v>
      </c>
    </row>
    <row r="13529" spans="45:55" x14ac:dyDescent="0.2">
      <c r="AS13529" s="4" t="s">
        <v>6424</v>
      </c>
      <c r="AT13529" s="102" t="s">
        <v>6425</v>
      </c>
      <c r="AU13529" s="4" t="s">
        <v>456</v>
      </c>
      <c r="AV13529" s="4" t="s">
        <v>832</v>
      </c>
      <c r="AW13529" s="4" t="s">
        <v>724</v>
      </c>
      <c r="AX13529" s="4"/>
      <c r="AY13529" s="4">
        <v>170958</v>
      </c>
      <c r="AZ13529" s="4">
        <v>500368</v>
      </c>
      <c r="BA13529" s="4" t="s">
        <v>31043</v>
      </c>
      <c r="BB13529" s="4" t="s">
        <v>31044</v>
      </c>
      <c r="BC13529" s="4">
        <v>40</v>
      </c>
    </row>
    <row r="13530" spans="45:55" x14ac:dyDescent="0.2">
      <c r="AS13530" s="4" t="s">
        <v>38768</v>
      </c>
      <c r="AT13530" s="102" t="s">
        <v>38769</v>
      </c>
      <c r="AU13530" s="4" t="s">
        <v>456</v>
      </c>
      <c r="AV13530" s="4" t="s">
        <v>832</v>
      </c>
      <c r="AW13530" s="4" t="s">
        <v>724</v>
      </c>
      <c r="AX13530" s="4"/>
      <c r="AY13530" s="4">
        <v>173403</v>
      </c>
      <c r="AZ13530" s="4">
        <v>503324</v>
      </c>
      <c r="BA13530" s="4" t="s">
        <v>38770</v>
      </c>
      <c r="BB13530" s="4" t="s">
        <v>38771</v>
      </c>
      <c r="BC13530" s="4">
        <v>40</v>
      </c>
    </row>
    <row r="13531" spans="45:55" x14ac:dyDescent="0.2">
      <c r="AS13531" s="4" t="s">
        <v>11241</v>
      </c>
      <c r="AT13531" s="102" t="s">
        <v>11242</v>
      </c>
      <c r="AU13531" s="4" t="s">
        <v>456</v>
      </c>
      <c r="AV13531" s="4" t="s">
        <v>832</v>
      </c>
      <c r="AW13531" s="4" t="s">
        <v>724</v>
      </c>
      <c r="AX13531" s="4"/>
      <c r="AY13531" s="4">
        <v>175150</v>
      </c>
      <c r="AZ13531" s="4">
        <v>503880</v>
      </c>
      <c r="BA13531" s="4" t="s">
        <v>31045</v>
      </c>
      <c r="BB13531" s="4" t="s">
        <v>31046</v>
      </c>
      <c r="BC13531" s="4">
        <v>40</v>
      </c>
    </row>
    <row r="13532" spans="45:55" x14ac:dyDescent="0.2">
      <c r="AS13532" s="4" t="s">
        <v>6426</v>
      </c>
      <c r="AT13532" s="102" t="s">
        <v>6427</v>
      </c>
      <c r="AU13532" s="4" t="s">
        <v>456</v>
      </c>
      <c r="AV13532" s="4" t="s">
        <v>832</v>
      </c>
      <c r="AW13532" s="4" t="s">
        <v>724</v>
      </c>
      <c r="AX13532" s="4"/>
      <c r="AY13532" s="4">
        <v>179237</v>
      </c>
      <c r="AZ13532" s="4">
        <v>500641</v>
      </c>
      <c r="BA13532" s="4" t="s">
        <v>31047</v>
      </c>
      <c r="BB13532" s="4" t="s">
        <v>23167</v>
      </c>
      <c r="BC13532" s="4">
        <v>40</v>
      </c>
    </row>
    <row r="13533" spans="45:55" x14ac:dyDescent="0.2">
      <c r="AS13533" s="4" t="s">
        <v>6428</v>
      </c>
      <c r="AT13533" s="102" t="s">
        <v>6429</v>
      </c>
      <c r="AU13533" s="4" t="s">
        <v>456</v>
      </c>
      <c r="AV13533" s="4" t="s">
        <v>832</v>
      </c>
      <c r="AW13533" s="4" t="s">
        <v>724</v>
      </c>
      <c r="AX13533" s="4"/>
      <c r="AY13533" s="4">
        <v>174914</v>
      </c>
      <c r="AZ13533" s="4">
        <v>504584</v>
      </c>
      <c r="BA13533" s="4" t="s">
        <v>31048</v>
      </c>
      <c r="BB13533" s="4" t="s">
        <v>31049</v>
      </c>
      <c r="BC13533" s="4">
        <v>40</v>
      </c>
    </row>
    <row r="13534" spans="45:55" x14ac:dyDescent="0.2">
      <c r="AS13534" s="4" t="s">
        <v>6430</v>
      </c>
      <c r="AT13534" s="102" t="s">
        <v>11243</v>
      </c>
      <c r="AU13534" s="4" t="s">
        <v>456</v>
      </c>
      <c r="AV13534" s="4" t="s">
        <v>832</v>
      </c>
      <c r="AW13534" s="4" t="s">
        <v>724</v>
      </c>
      <c r="AX13534" s="4"/>
      <c r="AY13534" s="4">
        <v>177956</v>
      </c>
      <c r="AZ13534" s="4">
        <v>504509</v>
      </c>
      <c r="BA13534" s="4" t="s">
        <v>31050</v>
      </c>
      <c r="BB13534" s="4" t="s">
        <v>31051</v>
      </c>
      <c r="BC13534" s="4">
        <v>40</v>
      </c>
    </row>
    <row r="13535" spans="45:55" x14ac:dyDescent="0.2">
      <c r="AS13535" s="4" t="s">
        <v>6431</v>
      </c>
      <c r="AT13535" s="102" t="s">
        <v>6432</v>
      </c>
      <c r="AU13535" s="4" t="s">
        <v>456</v>
      </c>
      <c r="AV13535" s="4" t="s">
        <v>832</v>
      </c>
      <c r="AW13535" s="4" t="s">
        <v>724</v>
      </c>
      <c r="AX13535" s="4"/>
      <c r="AY13535" s="4">
        <v>176148</v>
      </c>
      <c r="AZ13535" s="4">
        <v>504957</v>
      </c>
      <c r="BA13535" s="4" t="s">
        <v>31052</v>
      </c>
      <c r="BB13535" s="4" t="s">
        <v>31053</v>
      </c>
      <c r="BC13535" s="4">
        <v>40</v>
      </c>
    </row>
    <row r="13536" spans="45:55" x14ac:dyDescent="0.2">
      <c r="AS13536" s="4" t="s">
        <v>6433</v>
      </c>
      <c r="AT13536" s="102" t="s">
        <v>10752</v>
      </c>
      <c r="AU13536" s="4" t="s">
        <v>456</v>
      </c>
      <c r="AV13536" s="4" t="s">
        <v>832</v>
      </c>
      <c r="AW13536" s="4" t="s">
        <v>724</v>
      </c>
      <c r="AX13536" s="4"/>
      <c r="AY13536" s="4">
        <v>175400</v>
      </c>
      <c r="AZ13536" s="4">
        <v>505543</v>
      </c>
      <c r="BA13536" s="4" t="s">
        <v>31054</v>
      </c>
      <c r="BB13536" s="4" t="s">
        <v>31055</v>
      </c>
      <c r="BC13536" s="4">
        <v>40</v>
      </c>
    </row>
    <row r="13537" spans="45:55" x14ac:dyDescent="0.2">
      <c r="AS13537" s="4" t="s">
        <v>7273</v>
      </c>
      <c r="AT13537" s="102" t="s">
        <v>7274</v>
      </c>
      <c r="AU13537" s="4" t="s">
        <v>456</v>
      </c>
      <c r="AV13537" s="4" t="s">
        <v>832</v>
      </c>
      <c r="AW13537" s="4" t="s">
        <v>724</v>
      </c>
      <c r="AX13537" s="4"/>
      <c r="AY13537" s="4">
        <v>175961</v>
      </c>
      <c r="AZ13537" s="4">
        <v>505390</v>
      </c>
      <c r="BA13537" s="4" t="s">
        <v>31056</v>
      </c>
      <c r="BB13537" s="4" t="s">
        <v>31057</v>
      </c>
      <c r="BC13537" s="4">
        <v>40</v>
      </c>
    </row>
    <row r="13538" spans="45:55" x14ac:dyDescent="0.2">
      <c r="AS13538" s="4" t="s">
        <v>7614</v>
      </c>
      <c r="AT13538" s="102" t="s">
        <v>7615</v>
      </c>
      <c r="AU13538" s="4" t="s">
        <v>456</v>
      </c>
      <c r="AV13538" s="4" t="s">
        <v>832</v>
      </c>
      <c r="AW13538" s="4" t="s">
        <v>724</v>
      </c>
      <c r="AX13538" s="4"/>
      <c r="AY13538" s="4">
        <v>175485</v>
      </c>
      <c r="AZ13538" s="4">
        <v>503376</v>
      </c>
      <c r="BA13538" s="4" t="s">
        <v>31058</v>
      </c>
      <c r="BB13538" s="4" t="s">
        <v>31059</v>
      </c>
      <c r="BC13538" s="4">
        <v>40</v>
      </c>
    </row>
    <row r="13539" spans="45:55" x14ac:dyDescent="0.2">
      <c r="AS13539" s="4" t="s">
        <v>7616</v>
      </c>
      <c r="AT13539" s="102" t="s">
        <v>7617</v>
      </c>
      <c r="AU13539" s="4" t="s">
        <v>456</v>
      </c>
      <c r="AV13539" s="4" t="s">
        <v>832</v>
      </c>
      <c r="AW13539" s="4" t="s">
        <v>724</v>
      </c>
      <c r="AX13539" s="4"/>
      <c r="AY13539" s="4">
        <v>173393</v>
      </c>
      <c r="AZ13539" s="4">
        <v>503422</v>
      </c>
      <c r="BA13539" s="4" t="s">
        <v>31060</v>
      </c>
      <c r="BB13539" s="4" t="s">
        <v>31061</v>
      </c>
      <c r="BC13539" s="4">
        <v>40</v>
      </c>
    </row>
    <row r="13540" spans="45:55" x14ac:dyDescent="0.2">
      <c r="AS13540" s="4" t="s">
        <v>7618</v>
      </c>
      <c r="AT13540" s="102" t="s">
        <v>7619</v>
      </c>
      <c r="AU13540" s="4" t="s">
        <v>456</v>
      </c>
      <c r="AV13540" s="4" t="s">
        <v>832</v>
      </c>
      <c r="AW13540" s="4" t="s">
        <v>724</v>
      </c>
      <c r="AX13540" s="4"/>
      <c r="AY13540" s="4">
        <v>172495</v>
      </c>
      <c r="AZ13540" s="4">
        <v>501386</v>
      </c>
      <c r="BA13540" s="4" t="s">
        <v>31062</v>
      </c>
      <c r="BB13540" s="4" t="s">
        <v>31063</v>
      </c>
      <c r="BC13540" s="4">
        <v>40</v>
      </c>
    </row>
    <row r="13541" spans="45:55" x14ac:dyDescent="0.2">
      <c r="AS13541" s="4" t="s">
        <v>7638</v>
      </c>
      <c r="AT13541" s="102" t="s">
        <v>7639</v>
      </c>
      <c r="AU13541" s="4" t="s">
        <v>456</v>
      </c>
      <c r="AV13541" s="4" t="s">
        <v>832</v>
      </c>
      <c r="AW13541" s="4" t="s">
        <v>724</v>
      </c>
      <c r="AX13541" s="4"/>
      <c r="AY13541" s="4">
        <v>174594</v>
      </c>
      <c r="AZ13541" s="4">
        <v>504777</v>
      </c>
      <c r="BA13541" s="4" t="s">
        <v>31064</v>
      </c>
      <c r="BB13541" s="4" t="s">
        <v>31065</v>
      </c>
      <c r="BC13541" s="4">
        <v>40</v>
      </c>
    </row>
    <row r="13542" spans="45:55" x14ac:dyDescent="0.2">
      <c r="AS13542" s="4" t="s">
        <v>7640</v>
      </c>
      <c r="AT13542" s="102" t="s">
        <v>7641</v>
      </c>
      <c r="AU13542" s="4" t="s">
        <v>456</v>
      </c>
      <c r="AV13542" s="4" t="s">
        <v>832</v>
      </c>
      <c r="AW13542" s="4" t="s">
        <v>724</v>
      </c>
      <c r="AX13542" s="4"/>
      <c r="AY13542" s="4">
        <v>174532</v>
      </c>
      <c r="AZ13542" s="4">
        <v>505386</v>
      </c>
      <c r="BA13542" s="4" t="s">
        <v>31066</v>
      </c>
      <c r="BB13542" s="4" t="s">
        <v>31067</v>
      </c>
      <c r="BC13542" s="4">
        <v>40</v>
      </c>
    </row>
    <row r="13543" spans="45:55" x14ac:dyDescent="0.2">
      <c r="AS13543" s="4" t="s">
        <v>10753</v>
      </c>
      <c r="AT13543" s="102" t="s">
        <v>10754</v>
      </c>
      <c r="AU13543" s="4" t="s">
        <v>456</v>
      </c>
      <c r="AV13543" s="4" t="s">
        <v>832</v>
      </c>
      <c r="AW13543" s="4" t="s">
        <v>724</v>
      </c>
      <c r="AX13543" s="4"/>
      <c r="AY13543" s="4">
        <v>174010</v>
      </c>
      <c r="AZ13543" s="4">
        <v>504602</v>
      </c>
      <c r="BA13543" s="4" t="s">
        <v>31068</v>
      </c>
      <c r="BB13543" s="4" t="s">
        <v>31069</v>
      </c>
      <c r="BC13543" s="4">
        <v>40</v>
      </c>
    </row>
    <row r="13544" spans="45:55" x14ac:dyDescent="0.2">
      <c r="AS13544" s="4" t="s">
        <v>10755</v>
      </c>
      <c r="AT13544" s="102" t="s">
        <v>10756</v>
      </c>
      <c r="AU13544" s="4" t="s">
        <v>456</v>
      </c>
      <c r="AV13544" s="4" t="s">
        <v>832</v>
      </c>
      <c r="AW13544" s="4" t="s">
        <v>724</v>
      </c>
      <c r="AX13544" s="4"/>
      <c r="AY13544" s="4">
        <v>173936</v>
      </c>
      <c r="AZ13544" s="4">
        <v>505322</v>
      </c>
      <c r="BA13544" s="4" t="s">
        <v>31070</v>
      </c>
      <c r="BB13544" s="4" t="s">
        <v>31071</v>
      </c>
      <c r="BC13544" s="4">
        <v>40</v>
      </c>
    </row>
    <row r="13545" spans="45:55" x14ac:dyDescent="0.2">
      <c r="AS13545" s="4" t="s">
        <v>12999</v>
      </c>
      <c r="AT13545" s="102" t="s">
        <v>13000</v>
      </c>
      <c r="AU13545" s="4" t="s">
        <v>460</v>
      </c>
      <c r="AV13545" s="4" t="s">
        <v>841</v>
      </c>
      <c r="AW13545" s="4" t="s">
        <v>1259</v>
      </c>
      <c r="AX13545" s="4"/>
      <c r="AY13545" s="4"/>
      <c r="AZ13545" s="4"/>
      <c r="BA13545" s="4"/>
      <c r="BB13545" s="4"/>
      <c r="BC13545" s="4">
        <v>40</v>
      </c>
    </row>
    <row r="13546" spans="45:55" x14ac:dyDescent="0.2">
      <c r="AS13546" s="4" t="s">
        <v>21953</v>
      </c>
      <c r="AT13546" s="102" t="s">
        <v>21954</v>
      </c>
      <c r="AU13546" s="4" t="s">
        <v>460</v>
      </c>
      <c r="AV13546" s="4" t="s">
        <v>841</v>
      </c>
      <c r="AW13546" s="4" t="s">
        <v>1259</v>
      </c>
      <c r="AX13546" s="4"/>
      <c r="AY13546" s="4"/>
      <c r="AZ13546" s="4"/>
      <c r="BA13546" s="4"/>
      <c r="BB13546" s="4"/>
      <c r="BC13546" s="4">
        <v>40</v>
      </c>
    </row>
    <row r="13547" spans="45:55" x14ac:dyDescent="0.2">
      <c r="AS13547" s="4" t="s">
        <v>31653</v>
      </c>
      <c r="AT13547" s="102" t="s">
        <v>31654</v>
      </c>
      <c r="AU13547" s="4" t="s">
        <v>460</v>
      </c>
      <c r="AV13547" s="4" t="s">
        <v>841</v>
      </c>
      <c r="AW13547" s="4" t="s">
        <v>1259</v>
      </c>
      <c r="AX13547" s="4"/>
      <c r="AY13547" s="4"/>
      <c r="AZ13547" s="4"/>
      <c r="BA13547" s="4"/>
      <c r="BB13547" s="4"/>
      <c r="BC13547" s="4">
        <v>40</v>
      </c>
    </row>
    <row r="13548" spans="45:55" x14ac:dyDescent="0.2">
      <c r="AS13548" s="4" t="s">
        <v>31655</v>
      </c>
      <c r="AT13548" s="102" t="s">
        <v>31656</v>
      </c>
      <c r="AU13548" s="4" t="s">
        <v>460</v>
      </c>
      <c r="AV13548" s="4" t="s">
        <v>841</v>
      </c>
      <c r="AW13548" s="4" t="s">
        <v>1259</v>
      </c>
      <c r="AX13548" s="4"/>
      <c r="AY13548" s="4"/>
      <c r="AZ13548" s="4"/>
      <c r="BA13548" s="4"/>
      <c r="BB13548" s="4"/>
      <c r="BC13548" s="4">
        <v>40</v>
      </c>
    </row>
    <row r="13549" spans="45:55" x14ac:dyDescent="0.2">
      <c r="AS13549" s="4" t="s">
        <v>31657</v>
      </c>
      <c r="AT13549" s="102" t="s">
        <v>31658</v>
      </c>
      <c r="AU13549" s="4" t="s">
        <v>460</v>
      </c>
      <c r="AV13549" s="4" t="s">
        <v>841</v>
      </c>
      <c r="AW13549" s="4" t="s">
        <v>1259</v>
      </c>
      <c r="AX13549" s="4"/>
      <c r="AY13549" s="4"/>
      <c r="AZ13549" s="4"/>
      <c r="BA13549" s="4"/>
      <c r="BB13549" s="4"/>
      <c r="BC13549" s="4">
        <v>40</v>
      </c>
    </row>
    <row r="13550" spans="45:55" x14ac:dyDescent="0.2">
      <c r="AS13550" s="4" t="s">
        <v>31659</v>
      </c>
      <c r="AT13550" s="102" t="s">
        <v>31660</v>
      </c>
      <c r="AU13550" s="4" t="s">
        <v>460</v>
      </c>
      <c r="AV13550" s="4" t="s">
        <v>841</v>
      </c>
      <c r="AW13550" s="4" t="s">
        <v>1259</v>
      </c>
      <c r="AX13550" s="4"/>
      <c r="AY13550" s="4"/>
      <c r="AZ13550" s="4"/>
      <c r="BA13550" s="4"/>
      <c r="BB13550" s="4"/>
      <c r="BC13550" s="4">
        <v>40</v>
      </c>
    </row>
    <row r="13551" spans="45:55" x14ac:dyDescent="0.2">
      <c r="AS13551" s="4" t="s">
        <v>31661</v>
      </c>
      <c r="AT13551" s="102" t="s">
        <v>31662</v>
      </c>
      <c r="AU13551" s="4" t="s">
        <v>460</v>
      </c>
      <c r="AV13551" s="4" t="s">
        <v>841</v>
      </c>
      <c r="AW13551" s="4" t="s">
        <v>1259</v>
      </c>
      <c r="AX13551" s="4"/>
      <c r="AY13551" s="4"/>
      <c r="AZ13551" s="4"/>
      <c r="BA13551" s="4"/>
      <c r="BB13551" s="4"/>
      <c r="BC13551" s="4">
        <v>40</v>
      </c>
    </row>
    <row r="13552" spans="45:55" x14ac:dyDescent="0.2">
      <c r="AS13552" s="4" t="s">
        <v>31663</v>
      </c>
      <c r="AT13552" s="102" t="s">
        <v>31664</v>
      </c>
      <c r="AU13552" s="4" t="s">
        <v>460</v>
      </c>
      <c r="AV13552" s="4" t="s">
        <v>841</v>
      </c>
      <c r="AW13552" s="4" t="s">
        <v>1259</v>
      </c>
      <c r="AX13552" s="4"/>
      <c r="AY13552" s="4"/>
      <c r="AZ13552" s="4"/>
      <c r="BA13552" s="4"/>
      <c r="BB13552" s="4"/>
      <c r="BC13552" s="4">
        <v>40</v>
      </c>
    </row>
    <row r="13553" spans="45:55" x14ac:dyDescent="0.2">
      <c r="AS13553" s="4" t="s">
        <v>31665</v>
      </c>
      <c r="AT13553" s="102" t="s">
        <v>31666</v>
      </c>
      <c r="AU13553" s="4" t="s">
        <v>460</v>
      </c>
      <c r="AV13553" s="4" t="s">
        <v>841</v>
      </c>
      <c r="AW13553" s="4" t="s">
        <v>1259</v>
      </c>
      <c r="AX13553" s="4"/>
      <c r="AY13553" s="4"/>
      <c r="AZ13553" s="4"/>
      <c r="BA13553" s="4"/>
      <c r="BB13553" s="4"/>
      <c r="BC13553" s="4">
        <v>40</v>
      </c>
    </row>
    <row r="13554" spans="45:55" x14ac:dyDescent="0.2">
      <c r="AS13554" s="4" t="s">
        <v>31667</v>
      </c>
      <c r="AT13554" s="102" t="s">
        <v>31668</v>
      </c>
      <c r="AU13554" s="4" t="s">
        <v>460</v>
      </c>
      <c r="AV13554" s="4" t="s">
        <v>841</v>
      </c>
      <c r="AW13554" s="4" t="s">
        <v>1259</v>
      </c>
      <c r="AX13554" s="4"/>
      <c r="AY13554" s="4"/>
      <c r="AZ13554" s="4"/>
      <c r="BA13554" s="4"/>
      <c r="BB13554" s="4"/>
      <c r="BC13554" s="4">
        <v>40</v>
      </c>
    </row>
    <row r="13555" spans="45:55" x14ac:dyDescent="0.2">
      <c r="AS13555" s="4" t="s">
        <v>31669</v>
      </c>
      <c r="AT13555" s="102" t="s">
        <v>31670</v>
      </c>
      <c r="AU13555" s="4" t="s">
        <v>460</v>
      </c>
      <c r="AV13555" s="4" t="s">
        <v>841</v>
      </c>
      <c r="AW13555" s="4" t="s">
        <v>1259</v>
      </c>
      <c r="AX13555" s="4"/>
      <c r="AY13555" s="4"/>
      <c r="AZ13555" s="4"/>
      <c r="BA13555" s="4"/>
      <c r="BB13555" s="4"/>
      <c r="BC13555" s="4">
        <v>40</v>
      </c>
    </row>
    <row r="13556" spans="45:55" x14ac:dyDescent="0.2">
      <c r="AS13556" s="4" t="s">
        <v>31671</v>
      </c>
      <c r="AT13556" s="102" t="s">
        <v>31672</v>
      </c>
      <c r="AU13556" s="4" t="s">
        <v>460</v>
      </c>
      <c r="AV13556" s="4" t="s">
        <v>841</v>
      </c>
      <c r="AW13556" s="4" t="s">
        <v>1259</v>
      </c>
      <c r="AX13556" s="4"/>
      <c r="AY13556" s="4"/>
      <c r="AZ13556" s="4"/>
      <c r="BA13556" s="4"/>
      <c r="BB13556" s="4"/>
      <c r="BC13556" s="4">
        <v>40</v>
      </c>
    </row>
    <row r="13557" spans="45:55" x14ac:dyDescent="0.2">
      <c r="AS13557" s="4" t="s">
        <v>31673</v>
      </c>
      <c r="AT13557" s="102" t="s">
        <v>31674</v>
      </c>
      <c r="AU13557" s="4" t="s">
        <v>460</v>
      </c>
      <c r="AV13557" s="4" t="s">
        <v>841</v>
      </c>
      <c r="AW13557" s="4" t="s">
        <v>1259</v>
      </c>
      <c r="AX13557" s="4"/>
      <c r="AY13557" s="4"/>
      <c r="AZ13557" s="4"/>
      <c r="BA13557" s="4"/>
      <c r="BB13557" s="4"/>
      <c r="BC13557" s="4">
        <v>40</v>
      </c>
    </row>
    <row r="13558" spans="45:55" x14ac:dyDescent="0.2">
      <c r="AS13558" s="4" t="s">
        <v>31675</v>
      </c>
      <c r="AT13558" s="102" t="s">
        <v>31676</v>
      </c>
      <c r="AU13558" s="4" t="s">
        <v>460</v>
      </c>
      <c r="AV13558" s="4" t="s">
        <v>841</v>
      </c>
      <c r="AW13558" s="4" t="s">
        <v>1259</v>
      </c>
      <c r="AX13558" s="4"/>
      <c r="AY13558" s="4"/>
      <c r="AZ13558" s="4"/>
      <c r="BA13558" s="4"/>
      <c r="BB13558" s="4"/>
      <c r="BC13558" s="4">
        <v>40</v>
      </c>
    </row>
    <row r="13559" spans="45:55" x14ac:dyDescent="0.2">
      <c r="AS13559" s="4" t="s">
        <v>33046</v>
      </c>
      <c r="AT13559" s="102" t="s">
        <v>33047</v>
      </c>
      <c r="AU13559" s="4" t="s">
        <v>456</v>
      </c>
      <c r="AV13559" s="4" t="s">
        <v>832</v>
      </c>
      <c r="AW13559" s="4" t="s">
        <v>724</v>
      </c>
      <c r="AX13559" s="4"/>
      <c r="AY13559" s="4">
        <v>174879</v>
      </c>
      <c r="AZ13559" s="4">
        <v>505470</v>
      </c>
      <c r="BA13559" s="4" t="s">
        <v>33048</v>
      </c>
      <c r="BB13559" s="4" t="s">
        <v>33049</v>
      </c>
      <c r="BC13559" s="4">
        <v>40</v>
      </c>
    </row>
    <row r="13560" spans="45:55" x14ac:dyDescent="0.2">
      <c r="AS13560" s="4" t="s">
        <v>6323</v>
      </c>
      <c r="AT13560" s="102" t="s">
        <v>6324</v>
      </c>
      <c r="AU13560" s="4" t="s">
        <v>456</v>
      </c>
      <c r="AV13560" s="4" t="s">
        <v>836</v>
      </c>
      <c r="AW13560" s="4" t="s">
        <v>1167</v>
      </c>
      <c r="AX13560" s="4"/>
      <c r="AY13560" s="4"/>
      <c r="AZ13560" s="4"/>
      <c r="BA13560" s="4"/>
      <c r="BB13560" s="4"/>
      <c r="BC13560" s="4">
        <v>40</v>
      </c>
    </row>
    <row r="13561" spans="45:55" x14ac:dyDescent="0.2">
      <c r="AS13561" s="4" t="s">
        <v>6325</v>
      </c>
      <c r="AT13561" s="102" t="s">
        <v>6326</v>
      </c>
      <c r="AU13561" s="4" t="s">
        <v>456</v>
      </c>
      <c r="AV13561" s="4" t="s">
        <v>836</v>
      </c>
      <c r="AW13561" s="4" t="s">
        <v>1167</v>
      </c>
      <c r="AX13561" s="4"/>
      <c r="AY13561" s="4"/>
      <c r="AZ13561" s="4"/>
      <c r="BA13561" s="4"/>
      <c r="BB13561" s="4"/>
      <c r="BC13561" s="4">
        <v>40</v>
      </c>
    </row>
    <row r="13562" spans="45:55" x14ac:dyDescent="0.2">
      <c r="AS13562" s="4" t="s">
        <v>6327</v>
      </c>
      <c r="AT13562" s="102" t="s">
        <v>6328</v>
      </c>
      <c r="AU13562" s="4" t="s">
        <v>456</v>
      </c>
      <c r="AV13562" s="4" t="s">
        <v>836</v>
      </c>
      <c r="AW13562" s="4" t="s">
        <v>1167</v>
      </c>
      <c r="AX13562" s="4"/>
      <c r="AY13562" s="4"/>
      <c r="AZ13562" s="4"/>
      <c r="BA13562" s="4"/>
      <c r="BB13562" s="4"/>
      <c r="BC13562" s="4">
        <v>40</v>
      </c>
    </row>
    <row r="13563" spans="45:55" x14ac:dyDescent="0.2">
      <c r="AS13563" s="4" t="s">
        <v>6329</v>
      </c>
      <c r="AT13563" s="102" t="s">
        <v>6330</v>
      </c>
      <c r="AU13563" s="4" t="s">
        <v>456</v>
      </c>
      <c r="AV13563" s="4" t="s">
        <v>836</v>
      </c>
      <c r="AW13563" s="4" t="s">
        <v>1167</v>
      </c>
      <c r="AX13563" s="4"/>
      <c r="AY13563" s="4"/>
      <c r="AZ13563" s="4"/>
      <c r="BA13563" s="4"/>
      <c r="BB13563" s="4"/>
      <c r="BC13563" s="4">
        <v>40</v>
      </c>
    </row>
    <row r="13564" spans="45:55" x14ac:dyDescent="0.2">
      <c r="AS13564" s="4" t="s">
        <v>6331</v>
      </c>
      <c r="AT13564" s="102" t="s">
        <v>6332</v>
      </c>
      <c r="AU13564" s="4" t="s">
        <v>456</v>
      </c>
      <c r="AV13564" s="4" t="s">
        <v>836</v>
      </c>
      <c r="AW13564" s="4" t="s">
        <v>1167</v>
      </c>
      <c r="AX13564" s="4"/>
      <c r="AY13564" s="4"/>
      <c r="AZ13564" s="4"/>
      <c r="BA13564" s="4"/>
      <c r="BB13564" s="4"/>
      <c r="BC13564" s="4">
        <v>40</v>
      </c>
    </row>
    <row r="13565" spans="45:55" x14ac:dyDescent="0.2">
      <c r="AS13565" s="4" t="s">
        <v>6333</v>
      </c>
      <c r="AT13565" s="102" t="s">
        <v>6334</v>
      </c>
      <c r="AU13565" s="4" t="s">
        <v>456</v>
      </c>
      <c r="AV13565" s="4" t="s">
        <v>836</v>
      </c>
      <c r="AW13565" s="4" t="s">
        <v>1167</v>
      </c>
      <c r="AX13565" s="4"/>
      <c r="AY13565" s="4"/>
      <c r="AZ13565" s="4"/>
      <c r="BA13565" s="4"/>
      <c r="BB13565" s="4"/>
      <c r="BC13565" s="4">
        <v>40</v>
      </c>
    </row>
    <row r="13566" spans="45:55" x14ac:dyDescent="0.2">
      <c r="AS13566" s="4" t="s">
        <v>6335</v>
      </c>
      <c r="AT13566" s="102" t="s">
        <v>6336</v>
      </c>
      <c r="AU13566" s="4" t="s">
        <v>456</v>
      </c>
      <c r="AV13566" s="4" t="s">
        <v>836</v>
      </c>
      <c r="AW13566" s="4" t="s">
        <v>1167</v>
      </c>
      <c r="AX13566" s="4"/>
      <c r="AY13566" s="4"/>
      <c r="AZ13566" s="4"/>
      <c r="BA13566" s="4"/>
      <c r="BB13566" s="4"/>
      <c r="BC13566" s="4">
        <v>40</v>
      </c>
    </row>
    <row r="13567" spans="45:55" x14ac:dyDescent="0.2">
      <c r="AS13567" s="4" t="s">
        <v>6337</v>
      </c>
      <c r="AT13567" s="102" t="s">
        <v>6338</v>
      </c>
      <c r="AU13567" s="4" t="s">
        <v>456</v>
      </c>
      <c r="AV13567" s="4" t="s">
        <v>836</v>
      </c>
      <c r="AW13567" s="4" t="s">
        <v>1167</v>
      </c>
      <c r="AX13567" s="4"/>
      <c r="AY13567" s="4"/>
      <c r="AZ13567" s="4"/>
      <c r="BA13567" s="4"/>
      <c r="BB13567" s="4"/>
      <c r="BC13567" s="4">
        <v>40</v>
      </c>
    </row>
    <row r="13568" spans="45:55" x14ac:dyDescent="0.2">
      <c r="AS13568" s="4" t="s">
        <v>6339</v>
      </c>
      <c r="AT13568" s="102" t="s">
        <v>6340</v>
      </c>
      <c r="AU13568" s="4" t="s">
        <v>456</v>
      </c>
      <c r="AV13568" s="4" t="s">
        <v>836</v>
      </c>
      <c r="AW13568" s="4" t="s">
        <v>1167</v>
      </c>
      <c r="AX13568" s="4"/>
      <c r="AY13568" s="4"/>
      <c r="AZ13568" s="4"/>
      <c r="BA13568" s="4"/>
      <c r="BB13568" s="4"/>
      <c r="BC13568" s="4">
        <v>40</v>
      </c>
    </row>
    <row r="13569" spans="45:55" x14ac:dyDescent="0.2">
      <c r="AS13569" s="4" t="s">
        <v>6341</v>
      </c>
      <c r="AT13569" s="102" t="s">
        <v>6342</v>
      </c>
      <c r="AU13569" s="4" t="s">
        <v>456</v>
      </c>
      <c r="AV13569" s="4" t="s">
        <v>836</v>
      </c>
      <c r="AW13569" s="4" t="s">
        <v>1167</v>
      </c>
      <c r="AX13569" s="4"/>
      <c r="AY13569" s="4"/>
      <c r="AZ13569" s="4"/>
      <c r="BA13569" s="4"/>
      <c r="BB13569" s="4"/>
      <c r="BC13569" s="4">
        <v>40</v>
      </c>
    </row>
    <row r="13570" spans="45:55" x14ac:dyDescent="0.2">
      <c r="AS13570" s="4" t="s">
        <v>6343</v>
      </c>
      <c r="AT13570" s="102" t="s">
        <v>6344</v>
      </c>
      <c r="AU13570" s="4" t="s">
        <v>456</v>
      </c>
      <c r="AV13570" s="4" t="s">
        <v>836</v>
      </c>
      <c r="AW13570" s="4" t="s">
        <v>1167</v>
      </c>
      <c r="AX13570" s="4"/>
      <c r="AY13570" s="4"/>
      <c r="AZ13570" s="4"/>
      <c r="BA13570" s="4"/>
      <c r="BB13570" s="4"/>
      <c r="BC13570" s="4">
        <v>40</v>
      </c>
    </row>
    <row r="13571" spans="45:55" x14ac:dyDescent="0.2">
      <c r="AS13571" s="4" t="s">
        <v>6345</v>
      </c>
      <c r="AT13571" s="102" t="s">
        <v>6346</v>
      </c>
      <c r="AU13571" s="4" t="s">
        <v>456</v>
      </c>
      <c r="AV13571" s="4" t="s">
        <v>836</v>
      </c>
      <c r="AW13571" s="4" t="s">
        <v>1167</v>
      </c>
      <c r="AX13571" s="4"/>
      <c r="AY13571" s="4"/>
      <c r="AZ13571" s="4"/>
      <c r="BA13571" s="4"/>
      <c r="BB13571" s="4"/>
      <c r="BC13571" s="4">
        <v>40</v>
      </c>
    </row>
    <row r="13572" spans="45:55" x14ac:dyDescent="0.2">
      <c r="AS13572" s="4" t="s">
        <v>6347</v>
      </c>
      <c r="AT13572" s="102" t="s">
        <v>6348</v>
      </c>
      <c r="AU13572" s="4" t="s">
        <v>456</v>
      </c>
      <c r="AV13572" s="4" t="s">
        <v>836</v>
      </c>
      <c r="AW13572" s="4" t="s">
        <v>1167</v>
      </c>
      <c r="AX13572" s="4"/>
      <c r="AY13572" s="4"/>
      <c r="AZ13572" s="4"/>
      <c r="BA13572" s="4"/>
      <c r="BB13572" s="4"/>
      <c r="BC13572" s="4">
        <v>40</v>
      </c>
    </row>
    <row r="13573" spans="45:55" x14ac:dyDescent="0.2">
      <c r="AS13573" s="4" t="s">
        <v>6349</v>
      </c>
      <c r="AT13573" s="102" t="s">
        <v>6350</v>
      </c>
      <c r="AU13573" s="4" t="s">
        <v>456</v>
      </c>
      <c r="AV13573" s="4" t="s">
        <v>836</v>
      </c>
      <c r="AW13573" s="4" t="s">
        <v>1167</v>
      </c>
      <c r="AX13573" s="4"/>
      <c r="AY13573" s="4"/>
      <c r="AZ13573" s="4"/>
      <c r="BA13573" s="4"/>
      <c r="BB13573" s="4"/>
      <c r="BC13573" s="4">
        <v>40</v>
      </c>
    </row>
    <row r="13574" spans="45:55" x14ac:dyDescent="0.2">
      <c r="AS13574" s="4" t="s">
        <v>16936</v>
      </c>
      <c r="AT13574" s="102" t="s">
        <v>21319</v>
      </c>
      <c r="AU13574" s="4" t="s">
        <v>456</v>
      </c>
      <c r="AV13574" s="4" t="s">
        <v>8551</v>
      </c>
      <c r="AW13574" s="4" t="s">
        <v>701</v>
      </c>
      <c r="AX13574" s="4"/>
      <c r="AY13574" s="4"/>
      <c r="AZ13574" s="4"/>
      <c r="BA13574" s="4"/>
      <c r="BB13574" s="4"/>
      <c r="BC13574" s="4">
        <v>40</v>
      </c>
    </row>
    <row r="13575" spans="45:55" x14ac:dyDescent="0.2">
      <c r="AS13575" s="4" t="s">
        <v>16937</v>
      </c>
      <c r="AT13575" s="102" t="s">
        <v>16938</v>
      </c>
      <c r="AU13575" s="4" t="s">
        <v>456</v>
      </c>
      <c r="AV13575" s="4" t="s">
        <v>8551</v>
      </c>
      <c r="AW13575" s="4" t="s">
        <v>701</v>
      </c>
      <c r="AX13575" s="4"/>
      <c r="AY13575" s="4"/>
      <c r="AZ13575" s="4"/>
      <c r="BA13575" s="4"/>
      <c r="BB13575" s="4"/>
      <c r="BC13575" s="4">
        <v>40</v>
      </c>
    </row>
    <row r="13576" spans="45:55" x14ac:dyDescent="0.2">
      <c r="AS13576" s="4" t="s">
        <v>16939</v>
      </c>
      <c r="AT13576" s="102" t="s">
        <v>16940</v>
      </c>
      <c r="AU13576" s="4" t="s">
        <v>456</v>
      </c>
      <c r="AV13576" s="4" t="s">
        <v>8551</v>
      </c>
      <c r="AW13576" s="4" t="s">
        <v>701</v>
      </c>
      <c r="AX13576" s="4"/>
      <c r="AY13576" s="4"/>
      <c r="AZ13576" s="4"/>
      <c r="BA13576" s="4"/>
      <c r="BB13576" s="4"/>
      <c r="BC13576" s="4">
        <v>40</v>
      </c>
    </row>
    <row r="13577" spans="45:55" x14ac:dyDescent="0.2">
      <c r="AS13577" s="4" t="s">
        <v>16941</v>
      </c>
      <c r="AT13577" s="102" t="s">
        <v>16942</v>
      </c>
      <c r="AU13577" s="4" t="s">
        <v>456</v>
      </c>
      <c r="AV13577" s="4" t="s">
        <v>8551</v>
      </c>
      <c r="AW13577" s="4" t="s">
        <v>701</v>
      </c>
      <c r="AX13577" s="4"/>
      <c r="AY13577" s="4"/>
      <c r="AZ13577" s="4"/>
      <c r="BA13577" s="4"/>
      <c r="BB13577" s="4"/>
      <c r="BC13577" s="4">
        <v>40</v>
      </c>
    </row>
    <row r="13578" spans="45:55" x14ac:dyDescent="0.2">
      <c r="AS13578" s="4" t="s">
        <v>21320</v>
      </c>
      <c r="AT13578" s="102" t="s">
        <v>21321</v>
      </c>
      <c r="AU13578" s="4" t="s">
        <v>456</v>
      </c>
      <c r="AV13578" s="4" t="s">
        <v>8551</v>
      </c>
      <c r="AW13578" s="4" t="s">
        <v>701</v>
      </c>
      <c r="AX13578" s="4"/>
      <c r="AY13578" s="4"/>
      <c r="AZ13578" s="4"/>
      <c r="BA13578" s="4"/>
      <c r="BB13578" s="4"/>
      <c r="BC13578" s="4">
        <v>40</v>
      </c>
    </row>
    <row r="13579" spans="45:55" x14ac:dyDescent="0.2">
      <c r="AS13579" s="4" t="s">
        <v>16943</v>
      </c>
      <c r="AT13579" s="102" t="s">
        <v>16944</v>
      </c>
      <c r="AU13579" s="4" t="s">
        <v>456</v>
      </c>
      <c r="AV13579" s="4" t="s">
        <v>8551</v>
      </c>
      <c r="AW13579" s="4" t="s">
        <v>701</v>
      </c>
      <c r="AX13579" s="4"/>
      <c r="AY13579" s="4"/>
      <c r="AZ13579" s="4"/>
      <c r="BA13579" s="4"/>
      <c r="BB13579" s="4"/>
      <c r="BC13579" s="4">
        <v>40</v>
      </c>
    </row>
    <row r="13580" spans="45:55" x14ac:dyDescent="0.2">
      <c r="AS13580" s="4" t="s">
        <v>16945</v>
      </c>
      <c r="AT13580" s="102" t="s">
        <v>16946</v>
      </c>
      <c r="AU13580" s="4" t="s">
        <v>456</v>
      </c>
      <c r="AV13580" s="4" t="s">
        <v>8551</v>
      </c>
      <c r="AW13580" s="4" t="s">
        <v>701</v>
      </c>
      <c r="AX13580" s="4"/>
      <c r="AY13580" s="4"/>
      <c r="AZ13580" s="4"/>
      <c r="BA13580" s="4"/>
      <c r="BB13580" s="4"/>
      <c r="BC13580" s="4">
        <v>40</v>
      </c>
    </row>
    <row r="13581" spans="45:55" x14ac:dyDescent="0.2">
      <c r="AS13581" s="4" t="s">
        <v>16947</v>
      </c>
      <c r="AT13581" s="102" t="s">
        <v>16948</v>
      </c>
      <c r="AU13581" s="4" t="s">
        <v>456</v>
      </c>
      <c r="AV13581" s="4" t="s">
        <v>8551</v>
      </c>
      <c r="AW13581" s="4" t="s">
        <v>701</v>
      </c>
      <c r="AX13581" s="4"/>
      <c r="AY13581" s="4"/>
      <c r="AZ13581" s="4"/>
      <c r="BA13581" s="4"/>
      <c r="BB13581" s="4"/>
      <c r="BC13581" s="4">
        <v>40</v>
      </c>
    </row>
    <row r="13582" spans="45:55" x14ac:dyDescent="0.2">
      <c r="AS13582" s="4" t="s">
        <v>16949</v>
      </c>
      <c r="AT13582" s="102" t="s">
        <v>16950</v>
      </c>
      <c r="AU13582" s="4" t="s">
        <v>456</v>
      </c>
      <c r="AV13582" s="4" t="s">
        <v>8551</v>
      </c>
      <c r="AW13582" s="4" t="s">
        <v>701</v>
      </c>
      <c r="AX13582" s="4"/>
      <c r="AY13582" s="4"/>
      <c r="AZ13582" s="4"/>
      <c r="BA13582" s="4"/>
      <c r="BB13582" s="4"/>
      <c r="BC13582" s="4">
        <v>40</v>
      </c>
    </row>
    <row r="13583" spans="45:55" x14ac:dyDescent="0.2">
      <c r="AS13583" s="4" t="s">
        <v>21322</v>
      </c>
      <c r="AT13583" s="102" t="s">
        <v>21323</v>
      </c>
      <c r="AU13583" s="4" t="s">
        <v>456</v>
      </c>
      <c r="AV13583" s="4" t="s">
        <v>8551</v>
      </c>
      <c r="AW13583" s="4" t="s">
        <v>701</v>
      </c>
      <c r="AX13583" s="4"/>
      <c r="AY13583" s="4"/>
      <c r="AZ13583" s="4"/>
      <c r="BA13583" s="4"/>
      <c r="BB13583" s="4"/>
      <c r="BC13583" s="4">
        <v>40</v>
      </c>
    </row>
    <row r="13584" spans="45:55" x14ac:dyDescent="0.2">
      <c r="AS13584" s="4" t="s">
        <v>16951</v>
      </c>
      <c r="AT13584" s="102" t="s">
        <v>16952</v>
      </c>
      <c r="AU13584" s="4" t="s">
        <v>456</v>
      </c>
      <c r="AV13584" s="4" t="s">
        <v>8551</v>
      </c>
      <c r="AW13584" s="4" t="s">
        <v>701</v>
      </c>
      <c r="AX13584" s="4"/>
      <c r="AY13584" s="4"/>
      <c r="AZ13584" s="4"/>
      <c r="BA13584" s="4"/>
      <c r="BB13584" s="4"/>
      <c r="BC13584" s="4">
        <v>40</v>
      </c>
    </row>
    <row r="13585" spans="45:55" x14ac:dyDescent="0.2">
      <c r="AS13585" s="4" t="s">
        <v>16953</v>
      </c>
      <c r="AT13585" s="102" t="s">
        <v>16954</v>
      </c>
      <c r="AU13585" s="4" t="s">
        <v>456</v>
      </c>
      <c r="AV13585" s="4" t="s">
        <v>8551</v>
      </c>
      <c r="AW13585" s="4" t="s">
        <v>701</v>
      </c>
      <c r="AX13585" s="4"/>
      <c r="AY13585" s="4"/>
      <c r="AZ13585" s="4"/>
      <c r="BA13585" s="4"/>
      <c r="BB13585" s="4"/>
      <c r="BC13585" s="4">
        <v>40</v>
      </c>
    </row>
    <row r="13586" spans="45:55" x14ac:dyDescent="0.2">
      <c r="AS13586" s="4" t="s">
        <v>16955</v>
      </c>
      <c r="AT13586" s="102" t="s">
        <v>16956</v>
      </c>
      <c r="AU13586" s="4" t="s">
        <v>456</v>
      </c>
      <c r="AV13586" s="4" t="s">
        <v>8551</v>
      </c>
      <c r="AW13586" s="4" t="s">
        <v>701</v>
      </c>
      <c r="AX13586" s="4"/>
      <c r="AY13586" s="4"/>
      <c r="AZ13586" s="4"/>
      <c r="BA13586" s="4"/>
      <c r="BB13586" s="4"/>
      <c r="BC13586" s="4">
        <v>40</v>
      </c>
    </row>
    <row r="13587" spans="45:55" x14ac:dyDescent="0.2">
      <c r="AS13587" s="4" t="s">
        <v>16957</v>
      </c>
      <c r="AT13587" s="102" t="s">
        <v>16958</v>
      </c>
      <c r="AU13587" s="4" t="s">
        <v>456</v>
      </c>
      <c r="AV13587" s="4" t="s">
        <v>8551</v>
      </c>
      <c r="AW13587" s="4" t="s">
        <v>701</v>
      </c>
      <c r="AX13587" s="4"/>
      <c r="AY13587" s="4"/>
      <c r="AZ13587" s="4"/>
      <c r="BA13587" s="4"/>
      <c r="BB13587" s="4"/>
      <c r="BC13587" s="4">
        <v>40</v>
      </c>
    </row>
    <row r="13588" spans="45:55" x14ac:dyDescent="0.2">
      <c r="AS13588" s="4" t="s">
        <v>21324</v>
      </c>
      <c r="AT13588" s="102" t="s">
        <v>21325</v>
      </c>
      <c r="AU13588" s="4" t="s">
        <v>456</v>
      </c>
      <c r="AV13588" s="4" t="s">
        <v>8551</v>
      </c>
      <c r="AW13588" s="4" t="s">
        <v>701</v>
      </c>
      <c r="AX13588" s="4"/>
      <c r="AY13588" s="4"/>
      <c r="AZ13588" s="4"/>
      <c r="BA13588" s="4"/>
      <c r="BB13588" s="4"/>
      <c r="BC13588" s="4">
        <v>40</v>
      </c>
    </row>
    <row r="13589" spans="45:55" x14ac:dyDescent="0.2">
      <c r="AS13589" s="4" t="s">
        <v>16959</v>
      </c>
      <c r="AT13589" s="102" t="s">
        <v>16960</v>
      </c>
      <c r="AU13589" s="4" t="s">
        <v>456</v>
      </c>
      <c r="AV13589" s="4" t="s">
        <v>8551</v>
      </c>
      <c r="AW13589" s="4" t="s">
        <v>701</v>
      </c>
      <c r="AX13589" s="4"/>
      <c r="AY13589" s="4"/>
      <c r="AZ13589" s="4"/>
      <c r="BA13589" s="4"/>
      <c r="BB13589" s="4"/>
      <c r="BC13589" s="4">
        <v>40</v>
      </c>
    </row>
    <row r="13590" spans="45:55" x14ac:dyDescent="0.2">
      <c r="AS13590" s="4" t="s">
        <v>16961</v>
      </c>
      <c r="AT13590" s="102" t="s">
        <v>16962</v>
      </c>
      <c r="AU13590" s="4" t="s">
        <v>456</v>
      </c>
      <c r="AV13590" s="4" t="s">
        <v>8551</v>
      </c>
      <c r="AW13590" s="4" t="s">
        <v>701</v>
      </c>
      <c r="AX13590" s="4"/>
      <c r="AY13590" s="4"/>
      <c r="AZ13590" s="4"/>
      <c r="BA13590" s="4"/>
      <c r="BB13590" s="4"/>
      <c r="BC13590" s="4">
        <v>40</v>
      </c>
    </row>
    <row r="13591" spans="45:55" x14ac:dyDescent="0.2">
      <c r="AS13591" s="4" t="s">
        <v>16963</v>
      </c>
      <c r="AT13591" s="102" t="s">
        <v>16964</v>
      </c>
      <c r="AU13591" s="4" t="s">
        <v>456</v>
      </c>
      <c r="AV13591" s="4" t="s">
        <v>8551</v>
      </c>
      <c r="AW13591" s="4" t="s">
        <v>701</v>
      </c>
      <c r="AX13591" s="4"/>
      <c r="AY13591" s="4"/>
      <c r="AZ13591" s="4"/>
      <c r="BA13591" s="4"/>
      <c r="BB13591" s="4"/>
      <c r="BC13591" s="4">
        <v>40</v>
      </c>
    </row>
    <row r="13592" spans="45:55" x14ac:dyDescent="0.2">
      <c r="AS13592" s="4" t="s">
        <v>16965</v>
      </c>
      <c r="AT13592" s="102" t="s">
        <v>16966</v>
      </c>
      <c r="AU13592" s="4" t="s">
        <v>456</v>
      </c>
      <c r="AV13592" s="4" t="s">
        <v>8551</v>
      </c>
      <c r="AW13592" s="4" t="s">
        <v>701</v>
      </c>
      <c r="AX13592" s="4"/>
      <c r="AY13592" s="4"/>
      <c r="AZ13592" s="4"/>
      <c r="BA13592" s="4"/>
      <c r="BB13592" s="4"/>
      <c r="BC13592" s="4">
        <v>40</v>
      </c>
    </row>
    <row r="13593" spans="45:55" x14ac:dyDescent="0.2">
      <c r="AS13593" s="4" t="s">
        <v>16967</v>
      </c>
      <c r="AT13593" s="102" t="s">
        <v>16968</v>
      </c>
      <c r="AU13593" s="4" t="s">
        <v>456</v>
      </c>
      <c r="AV13593" s="4" t="s">
        <v>8551</v>
      </c>
      <c r="AW13593" s="4" t="s">
        <v>701</v>
      </c>
      <c r="AX13593" s="4"/>
      <c r="AY13593" s="4"/>
      <c r="AZ13593" s="4"/>
      <c r="BA13593" s="4"/>
      <c r="BB13593" s="4"/>
      <c r="BC13593" s="4">
        <v>40</v>
      </c>
    </row>
    <row r="13594" spans="45:55" x14ac:dyDescent="0.2">
      <c r="AS13594" s="4" t="s">
        <v>16969</v>
      </c>
      <c r="AT13594" s="102" t="s">
        <v>16970</v>
      </c>
      <c r="AU13594" s="4" t="s">
        <v>456</v>
      </c>
      <c r="AV13594" s="4" t="s">
        <v>8551</v>
      </c>
      <c r="AW13594" s="4" t="s">
        <v>701</v>
      </c>
      <c r="AX13594" s="4"/>
      <c r="AY13594" s="4"/>
      <c r="AZ13594" s="4"/>
      <c r="BA13594" s="4"/>
      <c r="BB13594" s="4"/>
      <c r="BC13594" s="4">
        <v>40</v>
      </c>
    </row>
    <row r="13595" spans="45:55" x14ac:dyDescent="0.2">
      <c r="AS13595" s="4" t="s">
        <v>21326</v>
      </c>
      <c r="AT13595" s="102" t="s">
        <v>21327</v>
      </c>
      <c r="AU13595" s="4" t="s">
        <v>456</v>
      </c>
      <c r="AV13595" s="4" t="s">
        <v>8551</v>
      </c>
      <c r="AW13595" s="4" t="s">
        <v>701</v>
      </c>
      <c r="AX13595" s="4"/>
      <c r="AY13595" s="4"/>
      <c r="AZ13595" s="4"/>
      <c r="BA13595" s="4"/>
      <c r="BB13595" s="4"/>
      <c r="BC13595" s="4">
        <v>40</v>
      </c>
    </row>
    <row r="13596" spans="45:55" x14ac:dyDescent="0.2">
      <c r="AS13596" s="4" t="s">
        <v>36231</v>
      </c>
      <c r="AT13596" s="102" t="s">
        <v>36232</v>
      </c>
      <c r="AU13596" s="4" t="s">
        <v>456</v>
      </c>
      <c r="AV13596" s="4" t="s">
        <v>36224</v>
      </c>
      <c r="AW13596" s="4" t="s">
        <v>701</v>
      </c>
      <c r="AX13596" s="4"/>
      <c r="AY13596" s="4"/>
      <c r="AZ13596" s="4"/>
      <c r="BA13596" s="4"/>
      <c r="BB13596" s="4"/>
      <c r="BC13596" s="4">
        <v>40</v>
      </c>
    </row>
    <row r="13597" spans="45:55" x14ac:dyDescent="0.2">
      <c r="AS13597" s="4" t="s">
        <v>36233</v>
      </c>
      <c r="AT13597" s="102" t="s">
        <v>36234</v>
      </c>
      <c r="AU13597" s="4" t="s">
        <v>456</v>
      </c>
      <c r="AV13597" s="4" t="s">
        <v>36224</v>
      </c>
      <c r="AW13597" s="4" t="s">
        <v>701</v>
      </c>
      <c r="AX13597" s="4"/>
      <c r="AY13597" s="4"/>
      <c r="AZ13597" s="4"/>
      <c r="BA13597" s="4"/>
      <c r="BB13597" s="4"/>
      <c r="BC13597" s="4">
        <v>40</v>
      </c>
    </row>
    <row r="13598" spans="45:55" x14ac:dyDescent="0.2">
      <c r="AS13598" s="4" t="s">
        <v>36235</v>
      </c>
      <c r="AT13598" s="102" t="s">
        <v>36236</v>
      </c>
      <c r="AU13598" s="4" t="s">
        <v>456</v>
      </c>
      <c r="AV13598" s="4" t="s">
        <v>36224</v>
      </c>
      <c r="AW13598" s="4" t="s">
        <v>701</v>
      </c>
      <c r="AX13598" s="4"/>
      <c r="AY13598" s="4"/>
      <c r="AZ13598" s="4"/>
      <c r="BA13598" s="4"/>
      <c r="BB13598" s="4"/>
      <c r="BC13598" s="4">
        <v>40</v>
      </c>
    </row>
    <row r="13599" spans="45:55" x14ac:dyDescent="0.2">
      <c r="AS13599" s="4" t="s">
        <v>36237</v>
      </c>
      <c r="AT13599" s="102" t="s">
        <v>36238</v>
      </c>
      <c r="AU13599" s="4" t="s">
        <v>456</v>
      </c>
      <c r="AV13599" s="4" t="s">
        <v>36224</v>
      </c>
      <c r="AW13599" s="4" t="s">
        <v>701</v>
      </c>
      <c r="AX13599" s="4"/>
      <c r="AY13599" s="4"/>
      <c r="AZ13599" s="4"/>
      <c r="BA13599" s="4"/>
      <c r="BB13599" s="4"/>
      <c r="BC13599" s="4">
        <v>40</v>
      </c>
    </row>
    <row r="13600" spans="45:55" x14ac:dyDescent="0.2">
      <c r="AS13600" s="4" t="s">
        <v>36239</v>
      </c>
      <c r="AT13600" s="102" t="s">
        <v>36240</v>
      </c>
      <c r="AU13600" s="4" t="s">
        <v>456</v>
      </c>
      <c r="AV13600" s="4" t="s">
        <v>36224</v>
      </c>
      <c r="AW13600" s="4" t="s">
        <v>701</v>
      </c>
      <c r="AX13600" s="4"/>
      <c r="AY13600" s="4"/>
      <c r="AZ13600" s="4"/>
      <c r="BA13600" s="4"/>
      <c r="BB13600" s="4"/>
      <c r="BC13600" s="4">
        <v>40</v>
      </c>
    </row>
    <row r="13601" spans="45:55" x14ac:dyDescent="0.2">
      <c r="AS13601" s="4" t="s">
        <v>6315</v>
      </c>
      <c r="AT13601" s="102" t="s">
        <v>8054</v>
      </c>
      <c r="AU13601" s="4" t="s">
        <v>463</v>
      </c>
      <c r="AV13601" s="4" t="s">
        <v>837</v>
      </c>
      <c r="AW13601" s="4" t="s">
        <v>701</v>
      </c>
      <c r="AX13601" s="4"/>
      <c r="AY13601" s="4">
        <v>145591</v>
      </c>
      <c r="AZ13601" s="4">
        <v>490312</v>
      </c>
      <c r="BA13601" s="4" t="s">
        <v>31072</v>
      </c>
      <c r="BB13601" s="4" t="s">
        <v>31073</v>
      </c>
      <c r="BC13601" s="4">
        <v>40</v>
      </c>
    </row>
    <row r="13602" spans="45:55" x14ac:dyDescent="0.2">
      <c r="AS13602" s="4" t="s">
        <v>36241</v>
      </c>
      <c r="AT13602" s="102" t="s">
        <v>11786</v>
      </c>
      <c r="AU13602" s="4" t="s">
        <v>456</v>
      </c>
      <c r="AV13602" s="4" t="s">
        <v>36224</v>
      </c>
      <c r="AW13602" s="4" t="s">
        <v>701</v>
      </c>
      <c r="AX13602" s="4"/>
      <c r="AY13602" s="4"/>
      <c r="AZ13602" s="4"/>
      <c r="BA13602" s="4"/>
      <c r="BB13602" s="4"/>
      <c r="BC13602" s="4">
        <v>40</v>
      </c>
    </row>
    <row r="13603" spans="45:55" x14ac:dyDescent="0.2">
      <c r="AS13603" s="4" t="s">
        <v>6316</v>
      </c>
      <c r="AT13603" s="102" t="s">
        <v>8065</v>
      </c>
      <c r="AU13603" s="4" t="s">
        <v>456</v>
      </c>
      <c r="AV13603" s="4" t="s">
        <v>837</v>
      </c>
      <c r="AW13603" s="4" t="s">
        <v>939</v>
      </c>
      <c r="AX13603" s="4"/>
      <c r="AY13603" s="4">
        <v>145551</v>
      </c>
      <c r="AZ13603" s="4">
        <v>490262</v>
      </c>
      <c r="BA13603" s="4" t="s">
        <v>31074</v>
      </c>
      <c r="BB13603" s="4" t="s">
        <v>31075</v>
      </c>
      <c r="BC13603" s="4">
        <v>40</v>
      </c>
    </row>
    <row r="13604" spans="45:55" x14ac:dyDescent="0.2">
      <c r="AS13604" s="4" t="s">
        <v>36242</v>
      </c>
      <c r="AT13604" s="102" t="s">
        <v>36243</v>
      </c>
      <c r="AU13604" s="4" t="s">
        <v>456</v>
      </c>
      <c r="AV13604" s="4" t="s">
        <v>36224</v>
      </c>
      <c r="AW13604" s="4" t="s">
        <v>939</v>
      </c>
      <c r="AX13604" s="4"/>
      <c r="AY13604" s="4"/>
      <c r="AZ13604" s="4"/>
      <c r="BA13604" s="4"/>
      <c r="BB13604" s="4"/>
      <c r="BC13604" s="4">
        <v>40</v>
      </c>
    </row>
    <row r="13605" spans="45:55" x14ac:dyDescent="0.2">
      <c r="AS13605" s="4" t="s">
        <v>6317</v>
      </c>
      <c r="AT13605" s="102" t="s">
        <v>8066</v>
      </c>
      <c r="AU13605" s="4" t="s">
        <v>463</v>
      </c>
      <c r="AV13605" s="4" t="s">
        <v>837</v>
      </c>
      <c r="AW13605" s="4" t="s">
        <v>701</v>
      </c>
      <c r="AX13605" s="4"/>
      <c r="AY13605" s="4">
        <v>145569</v>
      </c>
      <c r="AZ13605" s="4">
        <v>490255</v>
      </c>
      <c r="BA13605" s="4" t="s">
        <v>31076</v>
      </c>
      <c r="BB13605" s="4" t="s">
        <v>31077</v>
      </c>
      <c r="BC13605" s="4">
        <v>40</v>
      </c>
    </row>
    <row r="13606" spans="45:55" x14ac:dyDescent="0.2">
      <c r="AS13606" s="4" t="s">
        <v>36244</v>
      </c>
      <c r="AT13606" s="102" t="s">
        <v>38440</v>
      </c>
      <c r="AU13606" s="4" t="s">
        <v>463</v>
      </c>
      <c r="AV13606" s="4" t="s">
        <v>8551</v>
      </c>
      <c r="AW13606" s="4" t="s">
        <v>724</v>
      </c>
      <c r="AX13606" s="4"/>
      <c r="AY13606" s="4"/>
      <c r="AZ13606" s="4"/>
      <c r="BA13606" s="4"/>
      <c r="BB13606" s="4"/>
      <c r="BC13606" s="4">
        <v>40</v>
      </c>
    </row>
    <row r="13607" spans="45:55" x14ac:dyDescent="0.2">
      <c r="AS13607" s="4" t="s">
        <v>6318</v>
      </c>
      <c r="AT13607" s="102" t="s">
        <v>8067</v>
      </c>
      <c r="AU13607" s="4" t="s">
        <v>456</v>
      </c>
      <c r="AV13607" s="4" t="s">
        <v>837</v>
      </c>
      <c r="AW13607" s="4" t="s">
        <v>701</v>
      </c>
      <c r="AX13607" s="4"/>
      <c r="AY13607" s="4">
        <v>145532</v>
      </c>
      <c r="AZ13607" s="4">
        <v>490267</v>
      </c>
      <c r="BA13607" s="4" t="s">
        <v>31078</v>
      </c>
      <c r="BB13607" s="4" t="s">
        <v>31079</v>
      </c>
      <c r="BC13607" s="4">
        <v>40</v>
      </c>
    </row>
    <row r="13608" spans="45:55" x14ac:dyDescent="0.2">
      <c r="AS13608" s="4" t="s">
        <v>6319</v>
      </c>
      <c r="AT13608" s="102" t="s">
        <v>8068</v>
      </c>
      <c r="AU13608" s="4" t="s">
        <v>456</v>
      </c>
      <c r="AV13608" s="4" t="s">
        <v>837</v>
      </c>
      <c r="AW13608" s="4" t="s">
        <v>701</v>
      </c>
      <c r="AX13608" s="4"/>
      <c r="AY13608" s="4">
        <v>145542</v>
      </c>
      <c r="AZ13608" s="4">
        <v>490267</v>
      </c>
      <c r="BA13608" s="4" t="s">
        <v>31078</v>
      </c>
      <c r="BB13608" s="4" t="s">
        <v>31080</v>
      </c>
      <c r="BC13608" s="4">
        <v>40</v>
      </c>
    </row>
    <row r="13609" spans="45:55" x14ac:dyDescent="0.2">
      <c r="AS13609" s="4" t="s">
        <v>6320</v>
      </c>
      <c r="AT13609" s="102" t="s">
        <v>8069</v>
      </c>
      <c r="AU13609" s="4" t="s">
        <v>456</v>
      </c>
      <c r="AV13609" s="4" t="s">
        <v>837</v>
      </c>
      <c r="AW13609" s="4" t="s">
        <v>939</v>
      </c>
      <c r="AX13609" s="4"/>
      <c r="AY13609" s="4">
        <v>145550</v>
      </c>
      <c r="AZ13609" s="4">
        <v>490267</v>
      </c>
      <c r="BA13609" s="4" t="s">
        <v>31078</v>
      </c>
      <c r="BB13609" s="4" t="s">
        <v>31081</v>
      </c>
      <c r="BC13609" s="4">
        <v>40</v>
      </c>
    </row>
    <row r="13610" spans="45:55" x14ac:dyDescent="0.2">
      <c r="AS13610" s="4" t="s">
        <v>10757</v>
      </c>
      <c r="AT13610" s="102" t="s">
        <v>10758</v>
      </c>
      <c r="AU13610" s="4" t="s">
        <v>456</v>
      </c>
      <c r="AV13610" s="4" t="s">
        <v>839</v>
      </c>
      <c r="AW13610" s="4" t="s">
        <v>1167</v>
      </c>
      <c r="AX13610" s="4"/>
      <c r="AY13610" s="4"/>
      <c r="AZ13610" s="4"/>
      <c r="BA13610" s="4"/>
      <c r="BB13610" s="4"/>
      <c r="BC13610" s="4">
        <v>40</v>
      </c>
    </row>
    <row r="13611" spans="45:55" x14ac:dyDescent="0.2">
      <c r="AS13611" s="4" t="s">
        <v>6321</v>
      </c>
      <c r="AT13611" s="102" t="s">
        <v>6322</v>
      </c>
      <c r="AU13611" s="4" t="s">
        <v>456</v>
      </c>
      <c r="AV13611" s="4" t="s">
        <v>839</v>
      </c>
      <c r="AW13611" s="4" t="s">
        <v>1167</v>
      </c>
      <c r="AX13611" s="4"/>
      <c r="AY13611" s="4"/>
      <c r="AZ13611" s="4"/>
      <c r="BA13611" s="4"/>
      <c r="BB13611" s="4"/>
      <c r="BC13611" s="4">
        <v>40</v>
      </c>
    </row>
    <row r="13612" spans="45:55" x14ac:dyDescent="0.2">
      <c r="AS13612" s="4" t="s">
        <v>10759</v>
      </c>
      <c r="AT13612" s="102" t="s">
        <v>10760</v>
      </c>
      <c r="AU13612" s="4" t="s">
        <v>456</v>
      </c>
      <c r="AV13612" s="4" t="s">
        <v>839</v>
      </c>
      <c r="AW13612" s="4" t="s">
        <v>1167</v>
      </c>
      <c r="AX13612" s="4"/>
      <c r="AY13612" s="4"/>
      <c r="AZ13612" s="4"/>
      <c r="BA13612" s="4"/>
      <c r="BB13612" s="4"/>
      <c r="BC13612" s="4">
        <v>40</v>
      </c>
    </row>
    <row r="13613" spans="45:55" x14ac:dyDescent="0.2">
      <c r="AS13613" s="4" t="s">
        <v>10761</v>
      </c>
      <c r="AT13613" s="102" t="s">
        <v>10762</v>
      </c>
      <c r="AU13613" s="4" t="s">
        <v>456</v>
      </c>
      <c r="AV13613" s="4" t="s">
        <v>839</v>
      </c>
      <c r="AW13613" s="4" t="s">
        <v>1167</v>
      </c>
      <c r="AX13613" s="4"/>
      <c r="AY13613" s="4"/>
      <c r="AZ13613" s="4"/>
      <c r="BA13613" s="4"/>
      <c r="BB13613" s="4"/>
      <c r="BC13613" s="4">
        <v>40</v>
      </c>
    </row>
    <row r="13614" spans="45:55" x14ac:dyDescent="0.2">
      <c r="AS13614" s="4" t="s">
        <v>6351</v>
      </c>
      <c r="AT13614" s="102" t="s">
        <v>1426</v>
      </c>
      <c r="AU13614" s="4" t="s">
        <v>456</v>
      </c>
      <c r="AV13614" s="4" t="s">
        <v>831</v>
      </c>
      <c r="AW13614" s="4" t="s">
        <v>701</v>
      </c>
      <c r="AX13614" s="4"/>
      <c r="AY13614" s="4"/>
      <c r="AZ13614" s="4"/>
      <c r="BA13614" s="4"/>
      <c r="BB13614" s="4"/>
      <c r="BC13614" s="4">
        <v>40</v>
      </c>
    </row>
    <row r="13615" spans="45:55" x14ac:dyDescent="0.2">
      <c r="AS13615" s="4" t="s">
        <v>6436</v>
      </c>
      <c r="AT13615" s="102" t="s">
        <v>6437</v>
      </c>
      <c r="AU13615" s="4" t="s">
        <v>456</v>
      </c>
      <c r="AV13615" s="4" t="s">
        <v>835</v>
      </c>
      <c r="AW13615" s="4" t="s">
        <v>724</v>
      </c>
      <c r="AX13615" s="4"/>
      <c r="AY13615" s="4">
        <v>188530</v>
      </c>
      <c r="AZ13615" s="4">
        <v>521853</v>
      </c>
      <c r="BA13615" s="4" t="s">
        <v>31082</v>
      </c>
      <c r="BB13615" s="4" t="s">
        <v>31083</v>
      </c>
      <c r="BC13615" s="4">
        <v>40</v>
      </c>
    </row>
    <row r="13616" spans="45:55" x14ac:dyDescent="0.2">
      <c r="AS13616" s="4" t="s">
        <v>6438</v>
      </c>
      <c r="AT13616" s="102" t="s">
        <v>6439</v>
      </c>
      <c r="AU13616" s="4" t="s">
        <v>456</v>
      </c>
      <c r="AV13616" s="4" t="s">
        <v>832</v>
      </c>
      <c r="AW13616" s="4" t="s">
        <v>724</v>
      </c>
      <c r="AX13616" s="4"/>
      <c r="AY13616" s="4">
        <v>183805</v>
      </c>
      <c r="AZ13616" s="4">
        <v>523742</v>
      </c>
      <c r="BA13616" s="4" t="s">
        <v>31084</v>
      </c>
      <c r="BB13616" s="4" t="s">
        <v>31085</v>
      </c>
      <c r="BC13616" s="4">
        <v>40</v>
      </c>
    </row>
    <row r="13617" spans="45:55" x14ac:dyDescent="0.2">
      <c r="AS13617" s="4" t="s">
        <v>6440</v>
      </c>
      <c r="AT13617" s="102" t="s">
        <v>6441</v>
      </c>
      <c r="AU13617" s="4" t="s">
        <v>456</v>
      </c>
      <c r="AV13617" s="4" t="s">
        <v>832</v>
      </c>
      <c r="AW13617" s="4" t="s">
        <v>724</v>
      </c>
      <c r="AX13617" s="4"/>
      <c r="AY13617" s="4">
        <v>184416</v>
      </c>
      <c r="AZ13617" s="4">
        <v>524731</v>
      </c>
      <c r="BA13617" s="4" t="s">
        <v>31086</v>
      </c>
      <c r="BB13617" s="4" t="s">
        <v>31087</v>
      </c>
      <c r="BC13617" s="4">
        <v>40</v>
      </c>
    </row>
    <row r="13618" spans="45:55" x14ac:dyDescent="0.2">
      <c r="AS13618" s="4" t="s">
        <v>11244</v>
      </c>
      <c r="AT13618" s="102" t="s">
        <v>11245</v>
      </c>
      <c r="AU13618" s="4" t="s">
        <v>456</v>
      </c>
      <c r="AV13618" s="4" t="s">
        <v>832</v>
      </c>
      <c r="AW13618" s="4" t="s">
        <v>724</v>
      </c>
      <c r="AX13618" s="4"/>
      <c r="AY13618" s="4">
        <v>186656</v>
      </c>
      <c r="AZ13618" s="4">
        <v>524886</v>
      </c>
      <c r="BA13618" s="4" t="s">
        <v>31088</v>
      </c>
      <c r="BB13618" s="4" t="s">
        <v>31089</v>
      </c>
      <c r="BC13618" s="4">
        <v>40</v>
      </c>
    </row>
    <row r="13619" spans="45:55" x14ac:dyDescent="0.2">
      <c r="AS13619" s="4" t="s">
        <v>11246</v>
      </c>
      <c r="AT13619" s="102" t="s">
        <v>11247</v>
      </c>
      <c r="AU13619" s="4" t="s">
        <v>456</v>
      </c>
      <c r="AV13619" s="4" t="s">
        <v>832</v>
      </c>
      <c r="AW13619" s="4" t="s">
        <v>724</v>
      </c>
      <c r="AX13619" s="4"/>
      <c r="AY13619" s="4">
        <v>186658</v>
      </c>
      <c r="AZ13619" s="4">
        <v>524404</v>
      </c>
      <c r="BA13619" s="4" t="s">
        <v>31090</v>
      </c>
      <c r="BB13619" s="4" t="s">
        <v>31091</v>
      </c>
      <c r="BC13619" s="4">
        <v>40</v>
      </c>
    </row>
    <row r="13620" spans="45:55" x14ac:dyDescent="0.2">
      <c r="AS13620" s="4" t="s">
        <v>20853</v>
      </c>
      <c r="AT13620" s="102" t="s">
        <v>20854</v>
      </c>
      <c r="AU13620" s="4" t="s">
        <v>456</v>
      </c>
      <c r="AV13620" s="4" t="s">
        <v>832</v>
      </c>
      <c r="AW13620" s="4" t="s">
        <v>724</v>
      </c>
      <c r="AX13620" s="4"/>
      <c r="AY13620" s="4">
        <v>180490</v>
      </c>
      <c r="AZ13620" s="4">
        <v>524276</v>
      </c>
      <c r="BA13620" s="4" t="s">
        <v>31092</v>
      </c>
      <c r="BB13620" s="4" t="s">
        <v>31093</v>
      </c>
      <c r="BC13620" s="4">
        <v>40</v>
      </c>
    </row>
    <row r="13621" spans="45:55" x14ac:dyDescent="0.2">
      <c r="AS13621" s="4" t="s">
        <v>6442</v>
      </c>
      <c r="AT13621" s="102" t="s">
        <v>6443</v>
      </c>
      <c r="AU13621" s="4" t="s">
        <v>456</v>
      </c>
      <c r="AV13621" s="4" t="s">
        <v>832</v>
      </c>
      <c r="AW13621" s="4" t="s">
        <v>724</v>
      </c>
      <c r="AX13621" s="4"/>
      <c r="AY13621" s="4">
        <v>187407</v>
      </c>
      <c r="AZ13621" s="4">
        <v>522288</v>
      </c>
      <c r="BA13621" s="4" t="s">
        <v>31094</v>
      </c>
      <c r="BB13621" s="4" t="s">
        <v>31095</v>
      </c>
      <c r="BC13621" s="4">
        <v>40</v>
      </c>
    </row>
    <row r="13622" spans="45:55" x14ac:dyDescent="0.2">
      <c r="AS13622" s="4" t="s">
        <v>13317</v>
      </c>
      <c r="AT13622" s="102" t="s">
        <v>13318</v>
      </c>
      <c r="AU13622" s="4" t="s">
        <v>456</v>
      </c>
      <c r="AV13622" s="4" t="s">
        <v>832</v>
      </c>
      <c r="AW13622" s="4" t="s">
        <v>724</v>
      </c>
      <c r="AX13622" s="4"/>
      <c r="AY13622" s="4">
        <v>188000</v>
      </c>
      <c r="AZ13622" s="4">
        <v>520100</v>
      </c>
      <c r="BA13622" s="4" t="s">
        <v>31096</v>
      </c>
      <c r="BB13622" s="4" t="s">
        <v>31097</v>
      </c>
      <c r="BC13622" s="4">
        <v>40</v>
      </c>
    </row>
    <row r="13623" spans="45:55" x14ac:dyDescent="0.2">
      <c r="AS13623" s="4" t="s">
        <v>6444</v>
      </c>
      <c r="AT13623" s="102" t="s">
        <v>6445</v>
      </c>
      <c r="AU13623" s="4" t="s">
        <v>456</v>
      </c>
      <c r="AV13623" s="4" t="s">
        <v>832</v>
      </c>
      <c r="AW13623" s="4" t="s">
        <v>724</v>
      </c>
      <c r="AX13623" s="4"/>
      <c r="AY13623" s="4">
        <v>186891</v>
      </c>
      <c r="AZ13623" s="4">
        <v>521858</v>
      </c>
      <c r="BA13623" s="4" t="s">
        <v>31098</v>
      </c>
      <c r="BB13623" s="4" t="s">
        <v>31099</v>
      </c>
      <c r="BC13623" s="4">
        <v>40</v>
      </c>
    </row>
    <row r="13624" spans="45:55" x14ac:dyDescent="0.2">
      <c r="AS13624" s="4" t="s">
        <v>21328</v>
      </c>
      <c r="AT13624" s="102" t="s">
        <v>21329</v>
      </c>
      <c r="AU13624" s="4" t="s">
        <v>456</v>
      </c>
      <c r="AV13624" s="4" t="s">
        <v>832</v>
      </c>
      <c r="AW13624" s="4" t="s">
        <v>724</v>
      </c>
      <c r="AX13624" s="4"/>
      <c r="AY13624" s="4">
        <v>188971</v>
      </c>
      <c r="AZ13624" s="4">
        <v>524660</v>
      </c>
      <c r="BA13624" s="4" t="s">
        <v>31100</v>
      </c>
      <c r="BB13624" s="4" t="s">
        <v>31101</v>
      </c>
      <c r="BC13624" s="4">
        <v>40</v>
      </c>
    </row>
    <row r="13625" spans="45:55" x14ac:dyDescent="0.2">
      <c r="AS13625" s="4" t="s">
        <v>6446</v>
      </c>
      <c r="AT13625" s="102" t="s">
        <v>6447</v>
      </c>
      <c r="AU13625" s="4" t="s">
        <v>456</v>
      </c>
      <c r="AV13625" s="4" t="s">
        <v>832</v>
      </c>
      <c r="AW13625" s="4" t="s">
        <v>724</v>
      </c>
      <c r="AX13625" s="4"/>
      <c r="AY13625" s="4">
        <v>189163</v>
      </c>
      <c r="AZ13625" s="4">
        <v>522937</v>
      </c>
      <c r="BA13625" s="4" t="s">
        <v>31102</v>
      </c>
      <c r="BB13625" s="4" t="s">
        <v>31103</v>
      </c>
      <c r="BC13625" s="4">
        <v>40</v>
      </c>
    </row>
    <row r="13626" spans="45:55" x14ac:dyDescent="0.2">
      <c r="AS13626" s="4" t="s">
        <v>6448</v>
      </c>
      <c r="AT13626" s="102" t="s">
        <v>6449</v>
      </c>
      <c r="AU13626" s="4" t="s">
        <v>456</v>
      </c>
      <c r="AV13626" s="4" t="s">
        <v>832</v>
      </c>
      <c r="AW13626" s="4" t="s">
        <v>724</v>
      </c>
      <c r="AX13626" s="4"/>
      <c r="AY13626" s="4">
        <v>187183</v>
      </c>
      <c r="AZ13626" s="4">
        <v>524445</v>
      </c>
      <c r="BA13626" s="4" t="s">
        <v>31104</v>
      </c>
      <c r="BB13626" s="4" t="s">
        <v>31105</v>
      </c>
      <c r="BC13626" s="4">
        <v>40</v>
      </c>
    </row>
    <row r="13627" spans="45:55" x14ac:dyDescent="0.2">
      <c r="AS13627" s="4" t="s">
        <v>10764</v>
      </c>
      <c r="AT13627" s="102" t="s">
        <v>10765</v>
      </c>
      <c r="AU13627" s="4" t="s">
        <v>456</v>
      </c>
      <c r="AV13627" s="4" t="s">
        <v>832</v>
      </c>
      <c r="AW13627" s="4" t="s">
        <v>724</v>
      </c>
      <c r="AX13627" s="4"/>
      <c r="AY13627" s="4">
        <v>188037</v>
      </c>
      <c r="AZ13627" s="4">
        <v>524886</v>
      </c>
      <c r="BA13627" s="4" t="s">
        <v>31106</v>
      </c>
      <c r="BB13627" s="4" t="s">
        <v>31107</v>
      </c>
      <c r="BC13627" s="4">
        <v>40</v>
      </c>
    </row>
    <row r="13628" spans="45:55" x14ac:dyDescent="0.2">
      <c r="AS13628" s="4" t="s">
        <v>11248</v>
      </c>
      <c r="AT13628" s="102" t="s">
        <v>10763</v>
      </c>
      <c r="AU13628" s="4" t="s">
        <v>456</v>
      </c>
      <c r="AV13628" s="4" t="s">
        <v>832</v>
      </c>
      <c r="AW13628" s="4" t="s">
        <v>724</v>
      </c>
      <c r="AX13628" s="4"/>
      <c r="AY13628" s="4">
        <v>182392</v>
      </c>
      <c r="AZ13628" s="4">
        <v>524696</v>
      </c>
      <c r="BA13628" s="4" t="s">
        <v>31108</v>
      </c>
      <c r="BB13628" s="4" t="s">
        <v>31109</v>
      </c>
      <c r="BC13628" s="4">
        <v>40</v>
      </c>
    </row>
    <row r="13629" spans="45:55" x14ac:dyDescent="0.2">
      <c r="AS13629" s="4" t="s">
        <v>7620</v>
      </c>
      <c r="AT13629" s="102" t="s">
        <v>7621</v>
      </c>
      <c r="AU13629" s="4" t="s">
        <v>456</v>
      </c>
      <c r="AV13629" s="4" t="s">
        <v>832</v>
      </c>
      <c r="AW13629" s="4" t="s">
        <v>724</v>
      </c>
      <c r="AX13629" s="4"/>
      <c r="AY13629" s="4">
        <v>188025</v>
      </c>
      <c r="AZ13629" s="4">
        <v>524894</v>
      </c>
      <c r="BA13629" s="4" t="s">
        <v>31110</v>
      </c>
      <c r="BB13629" s="4" t="s">
        <v>31111</v>
      </c>
      <c r="BC13629" s="4">
        <v>40</v>
      </c>
    </row>
    <row r="13630" spans="45:55" x14ac:dyDescent="0.2">
      <c r="AS13630" s="4" t="s">
        <v>7622</v>
      </c>
      <c r="AT13630" s="102" t="s">
        <v>7623</v>
      </c>
      <c r="AU13630" s="4" t="s">
        <v>456</v>
      </c>
      <c r="AV13630" s="4" t="s">
        <v>832</v>
      </c>
      <c r="AW13630" s="4" t="s">
        <v>724</v>
      </c>
      <c r="AX13630" s="4"/>
      <c r="AY13630" s="4">
        <v>189862</v>
      </c>
      <c r="AZ13630" s="4">
        <v>524826</v>
      </c>
      <c r="BA13630" s="4" t="s">
        <v>23462</v>
      </c>
      <c r="BB13630" s="4" t="s">
        <v>31112</v>
      </c>
      <c r="BC13630" s="4">
        <v>40</v>
      </c>
    </row>
    <row r="13631" spans="45:55" x14ac:dyDescent="0.2">
      <c r="AS13631" s="4" t="s">
        <v>7624</v>
      </c>
      <c r="AT13631" s="102" t="s">
        <v>7625</v>
      </c>
      <c r="AU13631" s="4" t="s">
        <v>456</v>
      </c>
      <c r="AV13631" s="4" t="s">
        <v>832</v>
      </c>
      <c r="AW13631" s="4" t="s">
        <v>724</v>
      </c>
      <c r="AX13631" s="4"/>
      <c r="AY13631" s="4">
        <v>188611</v>
      </c>
      <c r="AZ13631" s="4">
        <v>519137</v>
      </c>
      <c r="BA13631" s="4" t="s">
        <v>31113</v>
      </c>
      <c r="BB13631" s="4" t="s">
        <v>31114</v>
      </c>
      <c r="BC13631" s="4">
        <v>40</v>
      </c>
    </row>
    <row r="13632" spans="45:55" x14ac:dyDescent="0.2">
      <c r="AS13632" s="4" t="s">
        <v>10766</v>
      </c>
      <c r="AT13632" s="102" t="s">
        <v>10767</v>
      </c>
      <c r="AU13632" s="4" t="s">
        <v>456</v>
      </c>
      <c r="AV13632" s="4" t="s">
        <v>832</v>
      </c>
      <c r="AW13632" s="4" t="s">
        <v>724</v>
      </c>
      <c r="AX13632" s="4"/>
      <c r="AY13632" s="4">
        <v>184165</v>
      </c>
      <c r="AZ13632" s="4">
        <v>520199</v>
      </c>
      <c r="BA13632" s="4" t="s">
        <v>31115</v>
      </c>
      <c r="BB13632" s="4" t="s">
        <v>31116</v>
      </c>
      <c r="BC13632" s="4">
        <v>40</v>
      </c>
    </row>
    <row r="13633" spans="45:55" x14ac:dyDescent="0.2">
      <c r="AS13633" s="4" t="s">
        <v>10768</v>
      </c>
      <c r="AT13633" s="102" t="s">
        <v>10769</v>
      </c>
      <c r="AU13633" s="4" t="s">
        <v>456</v>
      </c>
      <c r="AV13633" s="4" t="s">
        <v>832</v>
      </c>
      <c r="AW13633" s="4" t="s">
        <v>724</v>
      </c>
      <c r="AX13633" s="4"/>
      <c r="AY13633" s="4">
        <v>186574</v>
      </c>
      <c r="AZ13633" s="4">
        <v>524392</v>
      </c>
      <c r="BA13633" s="4" t="s">
        <v>31117</v>
      </c>
      <c r="BB13633" s="4" t="s">
        <v>31118</v>
      </c>
      <c r="BC13633" s="4">
        <v>40</v>
      </c>
    </row>
    <row r="13634" spans="45:55" x14ac:dyDescent="0.2">
      <c r="AS13634" s="4" t="s">
        <v>10770</v>
      </c>
      <c r="AT13634" s="4" t="s">
        <v>11249</v>
      </c>
      <c r="AU13634" s="4" t="s">
        <v>456</v>
      </c>
      <c r="AV13634" s="4" t="s">
        <v>832</v>
      </c>
      <c r="AW13634" s="4" t="s">
        <v>724</v>
      </c>
      <c r="AX13634" s="4"/>
      <c r="AY13634" s="4">
        <v>185518</v>
      </c>
      <c r="AZ13634" s="4">
        <v>521013</v>
      </c>
      <c r="BA13634" s="4" t="s">
        <v>30808</v>
      </c>
      <c r="BB13634" s="4" t="s">
        <v>30809</v>
      </c>
      <c r="BC13634" s="4">
        <v>40</v>
      </c>
    </row>
    <row r="13635" spans="45:55" x14ac:dyDescent="0.2">
      <c r="AS13635" s="4" t="s">
        <v>13001</v>
      </c>
      <c r="AT13635" s="4" t="s">
        <v>13002</v>
      </c>
      <c r="AU13635" s="4" t="s">
        <v>460</v>
      </c>
      <c r="AV13635" s="4" t="s">
        <v>841</v>
      </c>
      <c r="AW13635" s="4" t="s">
        <v>1259</v>
      </c>
      <c r="AX13635" s="4"/>
      <c r="AY13635" s="4"/>
      <c r="AZ13635" s="4"/>
      <c r="BA13635" s="4"/>
      <c r="BB13635" s="4"/>
      <c r="BC13635" s="4">
        <v>40</v>
      </c>
    </row>
    <row r="13636" spans="45:55" x14ac:dyDescent="0.2">
      <c r="AS13636" s="4" t="s">
        <v>13003</v>
      </c>
      <c r="AT13636" s="102" t="s">
        <v>13004</v>
      </c>
      <c r="AU13636" s="4" t="s">
        <v>460</v>
      </c>
      <c r="AV13636" s="4" t="s">
        <v>841</v>
      </c>
      <c r="AW13636" s="4" t="s">
        <v>1259</v>
      </c>
      <c r="AX13636" s="4"/>
      <c r="AY13636" s="4"/>
      <c r="AZ13636" s="4"/>
      <c r="BA13636" s="4"/>
      <c r="BB13636" s="4"/>
      <c r="BC13636" s="4">
        <v>40</v>
      </c>
    </row>
    <row r="13637" spans="45:55" x14ac:dyDescent="0.2">
      <c r="AS13637" s="4" t="s">
        <v>13005</v>
      </c>
      <c r="AT13637" s="102" t="s">
        <v>13006</v>
      </c>
      <c r="AU13637" s="4" t="s">
        <v>460</v>
      </c>
      <c r="AV13637" s="4" t="s">
        <v>841</v>
      </c>
      <c r="AW13637" s="4" t="s">
        <v>1259</v>
      </c>
      <c r="AX13637" s="4"/>
      <c r="AY13637" s="4"/>
      <c r="AZ13637" s="4"/>
      <c r="BA13637" s="4"/>
      <c r="BB13637" s="4"/>
      <c r="BC13637" s="4">
        <v>40</v>
      </c>
    </row>
    <row r="13638" spans="45:55" x14ac:dyDescent="0.2">
      <c r="AS13638" s="4" t="s">
        <v>13007</v>
      </c>
      <c r="AT13638" s="102" t="s">
        <v>13008</v>
      </c>
      <c r="AU13638" s="4" t="s">
        <v>460</v>
      </c>
      <c r="AV13638" s="4" t="s">
        <v>841</v>
      </c>
      <c r="AW13638" s="4" t="s">
        <v>1259</v>
      </c>
      <c r="AX13638" s="4"/>
      <c r="AY13638" s="4"/>
      <c r="AZ13638" s="4"/>
      <c r="BA13638" s="4"/>
      <c r="BB13638" s="4"/>
      <c r="BC13638" s="4">
        <v>40</v>
      </c>
    </row>
    <row r="13639" spans="45:55" x14ac:dyDescent="0.2">
      <c r="AS13639" s="4" t="s">
        <v>13009</v>
      </c>
      <c r="AT13639" s="102" t="s">
        <v>13010</v>
      </c>
      <c r="AU13639" s="4" t="s">
        <v>460</v>
      </c>
      <c r="AV13639" s="4" t="s">
        <v>841</v>
      </c>
      <c r="AW13639" s="4" t="s">
        <v>1259</v>
      </c>
      <c r="AX13639" s="4"/>
      <c r="AY13639" s="4"/>
      <c r="AZ13639" s="4"/>
      <c r="BA13639" s="4"/>
      <c r="BB13639" s="4"/>
      <c r="BC13639" s="4">
        <v>40</v>
      </c>
    </row>
    <row r="13640" spans="45:55" x14ac:dyDescent="0.2">
      <c r="AS13640" s="4" t="s">
        <v>13011</v>
      </c>
      <c r="AT13640" s="102" t="s">
        <v>13012</v>
      </c>
      <c r="AU13640" s="4" t="s">
        <v>460</v>
      </c>
      <c r="AV13640" s="4" t="s">
        <v>841</v>
      </c>
      <c r="AW13640" s="4" t="s">
        <v>1259</v>
      </c>
      <c r="AX13640" s="4"/>
      <c r="AY13640" s="4"/>
      <c r="AZ13640" s="4"/>
      <c r="BA13640" s="4"/>
      <c r="BB13640" s="4"/>
      <c r="BC13640" s="4">
        <v>40</v>
      </c>
    </row>
    <row r="13641" spans="45:55" x14ac:dyDescent="0.2">
      <c r="AS13641" s="4" t="s">
        <v>20855</v>
      </c>
      <c r="AT13641" s="102" t="s">
        <v>20856</v>
      </c>
      <c r="AU13641" s="4" t="s">
        <v>456</v>
      </c>
      <c r="AV13641" s="4" t="s">
        <v>832</v>
      </c>
      <c r="AW13641" s="4" t="s">
        <v>724</v>
      </c>
      <c r="AX13641" s="4"/>
      <c r="AY13641" s="4">
        <v>188930</v>
      </c>
      <c r="AZ13641" s="4">
        <v>521550</v>
      </c>
      <c r="BA13641" s="4" t="s">
        <v>31119</v>
      </c>
      <c r="BB13641" s="4" t="s">
        <v>31120</v>
      </c>
      <c r="BC13641" s="4">
        <v>40</v>
      </c>
    </row>
    <row r="13642" spans="45:55" x14ac:dyDescent="0.2">
      <c r="AS13642" s="4" t="s">
        <v>21847</v>
      </c>
      <c r="AT13642" s="102" t="s">
        <v>21848</v>
      </c>
      <c r="AU13642" s="4" t="s">
        <v>460</v>
      </c>
      <c r="AV13642" s="4" t="s">
        <v>841</v>
      </c>
      <c r="AW13642" s="4" t="s">
        <v>1259</v>
      </c>
      <c r="AX13642" s="4"/>
      <c r="AY13642" s="4"/>
      <c r="AZ13642" s="4"/>
      <c r="BA13642" s="4"/>
      <c r="BB13642" s="4"/>
      <c r="BC13642" s="4">
        <v>40</v>
      </c>
    </row>
    <row r="13643" spans="45:55" x14ac:dyDescent="0.2">
      <c r="AS13643" s="4" t="s">
        <v>34551</v>
      </c>
      <c r="AT13643" s="102" t="s">
        <v>34552</v>
      </c>
      <c r="AU13643" s="4" t="s">
        <v>456</v>
      </c>
      <c r="AV13643" s="4" t="s">
        <v>841</v>
      </c>
      <c r="AW13643" s="4" t="s">
        <v>1259</v>
      </c>
      <c r="AX13643" s="4"/>
      <c r="AY13643" s="4"/>
      <c r="AZ13643" s="4"/>
      <c r="BA13643" s="4"/>
      <c r="BB13643" s="4"/>
      <c r="BC13643" s="4">
        <v>40</v>
      </c>
    </row>
    <row r="13644" spans="45:55" x14ac:dyDescent="0.2">
      <c r="AS13644" s="4" t="s">
        <v>34553</v>
      </c>
      <c r="AT13644" s="4" t="s">
        <v>34554</v>
      </c>
      <c r="AU13644" s="4" t="s">
        <v>456</v>
      </c>
      <c r="AV13644" s="4" t="s">
        <v>841</v>
      </c>
      <c r="AW13644" s="4" t="s">
        <v>1259</v>
      </c>
      <c r="AX13644" s="4"/>
      <c r="AY13644" s="4"/>
      <c r="AZ13644" s="4"/>
      <c r="BA13644" s="4"/>
      <c r="BB13644" s="4"/>
      <c r="BC13644" s="4">
        <v>40</v>
      </c>
    </row>
    <row r="13645" spans="45:55" x14ac:dyDescent="0.2">
      <c r="AS13645" s="4" t="s">
        <v>34555</v>
      </c>
      <c r="AT13645" s="4" t="s">
        <v>34556</v>
      </c>
      <c r="AU13645" s="4" t="s">
        <v>456</v>
      </c>
      <c r="AV13645" s="4" t="s">
        <v>841</v>
      </c>
      <c r="AW13645" s="4" t="s">
        <v>1259</v>
      </c>
      <c r="AX13645" s="4"/>
      <c r="AY13645" s="4"/>
      <c r="AZ13645" s="4"/>
      <c r="BA13645" s="4"/>
      <c r="BB13645" s="4"/>
      <c r="BC13645" s="4">
        <v>40</v>
      </c>
    </row>
    <row r="13646" spans="45:55" x14ac:dyDescent="0.2">
      <c r="AS13646" s="4" t="s">
        <v>21955</v>
      </c>
      <c r="AT13646" s="4" t="s">
        <v>21956</v>
      </c>
      <c r="AU13646" s="4" t="s">
        <v>456</v>
      </c>
      <c r="AV13646" s="4" t="s">
        <v>832</v>
      </c>
      <c r="AW13646" s="4" t="s">
        <v>724</v>
      </c>
      <c r="AX13646" s="4"/>
      <c r="AY13646" s="4">
        <v>180880</v>
      </c>
      <c r="AZ13646" s="4">
        <v>523830</v>
      </c>
      <c r="BA13646" s="4" t="s">
        <v>31121</v>
      </c>
      <c r="BB13646" s="4" t="s">
        <v>31122</v>
      </c>
      <c r="BC13646" s="4">
        <v>40</v>
      </c>
    </row>
    <row r="13647" spans="45:55" ht="25.5" x14ac:dyDescent="0.2">
      <c r="AS13647" s="4" t="s">
        <v>38896</v>
      </c>
      <c r="AT13647" s="102" t="s">
        <v>38897</v>
      </c>
      <c r="AU13647" s="4" t="s">
        <v>460</v>
      </c>
      <c r="AV13647" s="4" t="s">
        <v>841</v>
      </c>
      <c r="AW13647" s="4" t="s">
        <v>1259</v>
      </c>
      <c r="AX13647" s="4"/>
      <c r="AY13647" s="4"/>
      <c r="AZ13647" s="4"/>
      <c r="BA13647" s="4"/>
      <c r="BB13647" s="4"/>
      <c r="BC13647" s="4">
        <v>40</v>
      </c>
    </row>
    <row r="13648" spans="45:55" ht="25.5" x14ac:dyDescent="0.2">
      <c r="AS13648" s="4" t="s">
        <v>38898</v>
      </c>
      <c r="AT13648" s="102" t="s">
        <v>38899</v>
      </c>
      <c r="AU13648" s="4" t="s">
        <v>460</v>
      </c>
      <c r="AV13648" s="4" t="s">
        <v>841</v>
      </c>
      <c r="AW13648" s="4" t="s">
        <v>1259</v>
      </c>
      <c r="AX13648" s="4"/>
      <c r="AY13648" s="4"/>
      <c r="AZ13648" s="4"/>
      <c r="BA13648" s="4"/>
      <c r="BB13648" s="4"/>
      <c r="BC13648" s="4">
        <v>40</v>
      </c>
    </row>
    <row r="13649" spans="45:55" ht="25.5" x14ac:dyDescent="0.2">
      <c r="AS13649" s="4" t="s">
        <v>38900</v>
      </c>
      <c r="AT13649" s="102" t="s">
        <v>38901</v>
      </c>
      <c r="AU13649" s="4" t="s">
        <v>460</v>
      </c>
      <c r="AV13649" s="4" t="s">
        <v>841</v>
      </c>
      <c r="AW13649" s="4" t="s">
        <v>1259</v>
      </c>
      <c r="AX13649" s="4"/>
      <c r="AY13649" s="4"/>
      <c r="AZ13649" s="4"/>
      <c r="BA13649" s="4"/>
      <c r="BB13649" s="4"/>
      <c r="BC13649" s="4">
        <v>40</v>
      </c>
    </row>
    <row r="13650" spans="45:55" ht="25.5" x14ac:dyDescent="0.2">
      <c r="AS13650" s="4" t="s">
        <v>38902</v>
      </c>
      <c r="AT13650" s="102" t="s">
        <v>38903</v>
      </c>
      <c r="AU13650" s="4" t="s">
        <v>460</v>
      </c>
      <c r="AV13650" s="4" t="s">
        <v>841</v>
      </c>
      <c r="AW13650" s="4" t="s">
        <v>1259</v>
      </c>
      <c r="AX13650" s="4"/>
      <c r="AY13650" s="4"/>
      <c r="AZ13650" s="4"/>
      <c r="BA13650" s="4"/>
      <c r="BB13650" s="4"/>
      <c r="BC13650" s="4">
        <v>40</v>
      </c>
    </row>
    <row r="13651" spans="45:55" ht="25.5" x14ac:dyDescent="0.2">
      <c r="AS13651" s="4" t="s">
        <v>38904</v>
      </c>
      <c r="AT13651" s="102" t="s">
        <v>38905</v>
      </c>
      <c r="AU13651" s="4" t="s">
        <v>460</v>
      </c>
      <c r="AV13651" s="4" t="s">
        <v>841</v>
      </c>
      <c r="AW13651" s="4" t="s">
        <v>1259</v>
      </c>
      <c r="AX13651" s="4"/>
      <c r="AY13651" s="4"/>
      <c r="AZ13651" s="4"/>
      <c r="BA13651" s="4"/>
      <c r="BB13651" s="4"/>
      <c r="BC13651" s="4">
        <v>40</v>
      </c>
    </row>
    <row r="13652" spans="45:55" x14ac:dyDescent="0.2">
      <c r="AS13652" s="4" t="s">
        <v>38906</v>
      </c>
      <c r="AT13652" s="4" t="s">
        <v>38907</v>
      </c>
      <c r="AU13652" s="4" t="s">
        <v>460</v>
      </c>
      <c r="AV13652" s="4" t="s">
        <v>841</v>
      </c>
      <c r="AW13652" s="4" t="s">
        <v>1259</v>
      </c>
      <c r="AX13652" s="4"/>
      <c r="AY13652" s="4"/>
      <c r="AZ13652" s="4"/>
      <c r="BA13652" s="4"/>
      <c r="BB13652" s="4"/>
      <c r="BC13652" s="4">
        <v>40</v>
      </c>
    </row>
    <row r="13653" spans="45:55" x14ac:dyDescent="0.2">
      <c r="AS13653" s="4" t="s">
        <v>38908</v>
      </c>
      <c r="AT13653" s="4" t="s">
        <v>38909</v>
      </c>
      <c r="AU13653" s="4" t="s">
        <v>460</v>
      </c>
      <c r="AV13653" s="4" t="s">
        <v>841</v>
      </c>
      <c r="AW13653" s="4" t="s">
        <v>1259</v>
      </c>
      <c r="AX13653" s="4"/>
      <c r="AY13653" s="4"/>
      <c r="AZ13653" s="4"/>
      <c r="BA13653" s="4"/>
      <c r="BB13653" s="4"/>
      <c r="BC13653" s="4">
        <v>40</v>
      </c>
    </row>
    <row r="13654" spans="45:55" x14ac:dyDescent="0.2">
      <c r="AS13654" s="4" t="s">
        <v>6450</v>
      </c>
      <c r="AT13654" s="102" t="s">
        <v>6451</v>
      </c>
      <c r="AU13654" s="4" t="s">
        <v>456</v>
      </c>
      <c r="AV13654" s="4" t="s">
        <v>832</v>
      </c>
      <c r="AW13654" s="4" t="s">
        <v>724</v>
      </c>
      <c r="AX13654" s="4"/>
      <c r="AY13654" s="4">
        <v>184530</v>
      </c>
      <c r="AZ13654" s="4">
        <v>516516</v>
      </c>
      <c r="BA13654" s="4" t="s">
        <v>24272</v>
      </c>
      <c r="BB13654" s="4" t="s">
        <v>31123</v>
      </c>
      <c r="BC13654" s="4">
        <v>40</v>
      </c>
    </row>
    <row r="13655" spans="45:55" x14ac:dyDescent="0.2">
      <c r="AS13655" s="4" t="s">
        <v>6452</v>
      </c>
      <c r="AT13655" s="102" t="s">
        <v>6453</v>
      </c>
      <c r="AU13655" s="4" t="s">
        <v>456</v>
      </c>
      <c r="AV13655" s="4" t="s">
        <v>832</v>
      </c>
      <c r="AW13655" s="4" t="s">
        <v>724</v>
      </c>
      <c r="AX13655" s="4"/>
      <c r="AY13655" s="4">
        <v>182556</v>
      </c>
      <c r="AZ13655" s="4">
        <v>516607</v>
      </c>
      <c r="BA13655" s="4" t="s">
        <v>31124</v>
      </c>
      <c r="BB13655" s="4" t="s">
        <v>31125</v>
      </c>
      <c r="BC13655" s="4">
        <v>40</v>
      </c>
    </row>
    <row r="13656" spans="45:55" x14ac:dyDescent="0.2">
      <c r="AS13656" s="4" t="s">
        <v>6454</v>
      </c>
      <c r="AT13656" s="102" t="s">
        <v>6455</v>
      </c>
      <c r="AU13656" s="4" t="s">
        <v>456</v>
      </c>
      <c r="AV13656" s="4" t="s">
        <v>832</v>
      </c>
      <c r="AW13656" s="4" t="s">
        <v>724</v>
      </c>
      <c r="AX13656" s="4"/>
      <c r="AY13656" s="4">
        <v>185911</v>
      </c>
      <c r="AZ13656" s="4">
        <v>517418</v>
      </c>
      <c r="BA13656" s="4" t="s">
        <v>31126</v>
      </c>
      <c r="BB13656" s="4" t="s">
        <v>31127</v>
      </c>
      <c r="BC13656" s="4">
        <v>40</v>
      </c>
    </row>
    <row r="13657" spans="45:55" x14ac:dyDescent="0.2">
      <c r="AS13657" s="4" t="s">
        <v>6456</v>
      </c>
      <c r="AT13657" s="102" t="s">
        <v>6457</v>
      </c>
      <c r="AU13657" s="4" t="s">
        <v>456</v>
      </c>
      <c r="AV13657" s="4" t="s">
        <v>832</v>
      </c>
      <c r="AW13657" s="4" t="s">
        <v>701</v>
      </c>
      <c r="AX13657" s="4"/>
      <c r="AY13657" s="4">
        <v>181373</v>
      </c>
      <c r="AZ13657" s="4">
        <v>516332</v>
      </c>
      <c r="BA13657" s="4" t="s">
        <v>31128</v>
      </c>
      <c r="BB13657" s="4" t="s">
        <v>31129</v>
      </c>
      <c r="BC13657" s="4">
        <v>40</v>
      </c>
    </row>
    <row r="13658" spans="45:55" x14ac:dyDescent="0.2">
      <c r="AS13658" s="4" t="s">
        <v>6458</v>
      </c>
      <c r="AT13658" s="102" t="s">
        <v>6459</v>
      </c>
      <c r="AU13658" s="4" t="s">
        <v>456</v>
      </c>
      <c r="AV13658" s="4" t="s">
        <v>832</v>
      </c>
      <c r="AW13658" s="4" t="s">
        <v>724</v>
      </c>
      <c r="AX13658" s="4"/>
      <c r="AY13658" s="4">
        <v>189370</v>
      </c>
      <c r="AZ13658" s="4">
        <v>515311</v>
      </c>
      <c r="BA13658" s="4" t="s">
        <v>31130</v>
      </c>
      <c r="BB13658" s="4" t="s">
        <v>31131</v>
      </c>
      <c r="BC13658" s="4">
        <v>40</v>
      </c>
    </row>
    <row r="13659" spans="45:55" x14ac:dyDescent="0.2">
      <c r="AS13659" s="4" t="s">
        <v>6460</v>
      </c>
      <c r="AT13659" s="102" t="s">
        <v>6461</v>
      </c>
      <c r="AU13659" s="4" t="s">
        <v>456</v>
      </c>
      <c r="AV13659" s="4" t="s">
        <v>832</v>
      </c>
      <c r="AW13659" s="4" t="s">
        <v>724</v>
      </c>
      <c r="AX13659" s="4"/>
      <c r="AY13659" s="4">
        <v>185069</v>
      </c>
      <c r="AZ13659" s="4">
        <v>515662</v>
      </c>
      <c r="BA13659" s="4" t="s">
        <v>31132</v>
      </c>
      <c r="BB13659" s="4" t="s">
        <v>31133</v>
      </c>
      <c r="BC13659" s="4">
        <v>40</v>
      </c>
    </row>
    <row r="13660" spans="45:55" x14ac:dyDescent="0.2">
      <c r="AS13660" s="4" t="s">
        <v>16224</v>
      </c>
      <c r="AT13660" s="102" t="s">
        <v>16225</v>
      </c>
      <c r="AU13660" s="4" t="s">
        <v>460</v>
      </c>
      <c r="AV13660" s="4" t="s">
        <v>841</v>
      </c>
      <c r="AW13660" s="4" t="s">
        <v>1259</v>
      </c>
      <c r="AX13660" s="4"/>
      <c r="AY13660" s="4"/>
      <c r="AZ13660" s="4"/>
      <c r="BA13660" s="4"/>
      <c r="BB13660" s="4"/>
      <c r="BC13660" s="4">
        <v>40</v>
      </c>
    </row>
    <row r="13661" spans="45:55" x14ac:dyDescent="0.2">
      <c r="AS13661" s="4" t="s">
        <v>16226</v>
      </c>
      <c r="AT13661" s="102" t="s">
        <v>16227</v>
      </c>
      <c r="AU13661" s="4" t="s">
        <v>460</v>
      </c>
      <c r="AV13661" s="4" t="s">
        <v>841</v>
      </c>
      <c r="AW13661" s="4" t="s">
        <v>1259</v>
      </c>
      <c r="AX13661" s="4"/>
      <c r="AY13661" s="4"/>
      <c r="AZ13661" s="4"/>
      <c r="BA13661" s="4"/>
      <c r="BB13661" s="4"/>
      <c r="BC13661" s="4">
        <v>40</v>
      </c>
    </row>
    <row r="13662" spans="45:55" x14ac:dyDescent="0.2">
      <c r="AS13662" s="4" t="s">
        <v>31677</v>
      </c>
      <c r="AT13662" s="102" t="s">
        <v>31678</v>
      </c>
      <c r="AU13662" s="4" t="s">
        <v>460</v>
      </c>
      <c r="AV13662" s="4" t="s">
        <v>841</v>
      </c>
      <c r="AW13662" s="4" t="s">
        <v>1259</v>
      </c>
      <c r="AX13662" s="4"/>
      <c r="AY13662" s="4"/>
      <c r="AZ13662" s="4"/>
      <c r="BA13662" s="4"/>
      <c r="BB13662" s="4"/>
      <c r="BC13662" s="4">
        <v>40</v>
      </c>
    </row>
    <row r="13663" spans="45:55" x14ac:dyDescent="0.2">
      <c r="AS13663" s="4" t="s">
        <v>16014</v>
      </c>
      <c r="AT13663" s="102" t="s">
        <v>16015</v>
      </c>
      <c r="AU13663" s="4" t="s">
        <v>456</v>
      </c>
      <c r="AV13663" s="4" t="s">
        <v>832</v>
      </c>
      <c r="AW13663" s="4" t="s">
        <v>724</v>
      </c>
      <c r="AX13663" s="4"/>
      <c r="AY13663" s="4">
        <v>190627</v>
      </c>
      <c r="AZ13663" s="4">
        <v>523393</v>
      </c>
      <c r="BA13663" s="4" t="s">
        <v>31134</v>
      </c>
      <c r="BB13663" s="4" t="s">
        <v>31135</v>
      </c>
      <c r="BC13663" s="4">
        <v>40</v>
      </c>
    </row>
    <row r="13664" spans="45:55" x14ac:dyDescent="0.2">
      <c r="AS13664" s="4" t="s">
        <v>10771</v>
      </c>
      <c r="AT13664" s="102" t="s">
        <v>10772</v>
      </c>
      <c r="AU13664" s="4" t="s">
        <v>456</v>
      </c>
      <c r="AV13664" s="4" t="s">
        <v>832</v>
      </c>
      <c r="AW13664" s="4" t="s">
        <v>724</v>
      </c>
      <c r="AX13664" s="4"/>
      <c r="AY13664" s="4">
        <v>190137</v>
      </c>
      <c r="AZ13664" s="4">
        <v>519776</v>
      </c>
      <c r="BA13664" s="4" t="s">
        <v>31136</v>
      </c>
      <c r="BB13664" s="4" t="s">
        <v>31137</v>
      </c>
      <c r="BC13664" s="4">
        <v>40</v>
      </c>
    </row>
    <row r="13665" spans="45:55" x14ac:dyDescent="0.2">
      <c r="AS13665" s="4" t="s">
        <v>6462</v>
      </c>
      <c r="AT13665" s="4" t="s">
        <v>6463</v>
      </c>
      <c r="AU13665" s="4" t="s">
        <v>456</v>
      </c>
      <c r="AV13665" s="4" t="s">
        <v>832</v>
      </c>
      <c r="AW13665" s="4" t="s">
        <v>724</v>
      </c>
      <c r="AX13665" s="4"/>
      <c r="AY13665" s="4">
        <v>191700</v>
      </c>
      <c r="AZ13665" s="4">
        <v>520301</v>
      </c>
      <c r="BA13665" s="4" t="s">
        <v>31138</v>
      </c>
      <c r="BB13665" s="4" t="s">
        <v>31139</v>
      </c>
      <c r="BC13665" s="4">
        <v>40</v>
      </c>
    </row>
    <row r="13666" spans="45:55" x14ac:dyDescent="0.2">
      <c r="AS13666" s="4" t="s">
        <v>38353</v>
      </c>
      <c r="AT13666" s="4" t="s">
        <v>38354</v>
      </c>
      <c r="AU13666" s="4" t="s">
        <v>456</v>
      </c>
      <c r="AV13666" s="4" t="s">
        <v>832</v>
      </c>
      <c r="AW13666" s="4" t="s">
        <v>724</v>
      </c>
      <c r="AX13666" s="4"/>
      <c r="AY13666" s="4">
        <v>193325</v>
      </c>
      <c r="AZ13666" s="4">
        <v>522975</v>
      </c>
      <c r="BA13666" s="4" t="s">
        <v>38355</v>
      </c>
      <c r="BB13666" s="4" t="s">
        <v>38356</v>
      </c>
      <c r="BC13666" s="4">
        <v>40</v>
      </c>
    </row>
    <row r="13667" spans="45:55" x14ac:dyDescent="0.2">
      <c r="AS13667" s="4" t="s">
        <v>6464</v>
      </c>
      <c r="AT13667" s="4" t="s">
        <v>6465</v>
      </c>
      <c r="AU13667" s="4" t="s">
        <v>456</v>
      </c>
      <c r="AV13667" s="4" t="s">
        <v>832</v>
      </c>
      <c r="AW13667" s="4" t="s">
        <v>724</v>
      </c>
      <c r="AX13667" s="4"/>
      <c r="AY13667" s="4">
        <v>195191</v>
      </c>
      <c r="AZ13667" s="4">
        <v>519136</v>
      </c>
      <c r="BA13667" s="4" t="s">
        <v>31140</v>
      </c>
      <c r="BB13667" s="4" t="s">
        <v>31141</v>
      </c>
      <c r="BC13667" s="4">
        <v>40</v>
      </c>
    </row>
    <row r="13668" spans="45:55" x14ac:dyDescent="0.2">
      <c r="AS13668" s="4" t="s">
        <v>7626</v>
      </c>
      <c r="AT13668" s="102" t="s">
        <v>7627</v>
      </c>
      <c r="AU13668" s="4" t="s">
        <v>456</v>
      </c>
      <c r="AV13668" s="4" t="s">
        <v>832</v>
      </c>
      <c r="AW13668" s="4" t="s">
        <v>724</v>
      </c>
      <c r="AX13668" s="4"/>
      <c r="AY13668" s="4">
        <v>190139</v>
      </c>
      <c r="AZ13668" s="4">
        <v>519777</v>
      </c>
      <c r="BA13668" s="4" t="s">
        <v>31142</v>
      </c>
      <c r="BB13668" s="4" t="s">
        <v>31143</v>
      </c>
      <c r="BC13668" s="4">
        <v>40</v>
      </c>
    </row>
    <row r="13669" spans="45:55" x14ac:dyDescent="0.2">
      <c r="AS13669" s="4" t="s">
        <v>11250</v>
      </c>
      <c r="AT13669" s="102" t="s">
        <v>11251</v>
      </c>
      <c r="AU13669" s="4" t="s">
        <v>456</v>
      </c>
      <c r="AV13669" s="4" t="s">
        <v>832</v>
      </c>
      <c r="AW13669" s="4" t="s">
        <v>724</v>
      </c>
      <c r="AX13669" s="4"/>
      <c r="AY13669" s="4">
        <v>191530</v>
      </c>
      <c r="AZ13669" s="4">
        <v>519989</v>
      </c>
      <c r="BA13669" s="4" t="s">
        <v>31144</v>
      </c>
      <c r="BB13669" s="4" t="s">
        <v>31145</v>
      </c>
      <c r="BC13669" s="4">
        <v>40</v>
      </c>
    </row>
    <row r="13670" spans="45:55" x14ac:dyDescent="0.2">
      <c r="AS13670" s="4" t="s">
        <v>13013</v>
      </c>
      <c r="AT13670" s="102" t="s">
        <v>13014</v>
      </c>
      <c r="AU13670" s="4" t="s">
        <v>460</v>
      </c>
      <c r="AV13670" s="4" t="s">
        <v>841</v>
      </c>
      <c r="AW13670" s="4" t="s">
        <v>1259</v>
      </c>
      <c r="AX13670" s="4"/>
      <c r="AY13670" s="4"/>
      <c r="AZ13670" s="4"/>
      <c r="BA13670" s="4"/>
      <c r="BB13670" s="4"/>
      <c r="BC13670" s="4">
        <v>40</v>
      </c>
    </row>
    <row r="13671" spans="45:55" x14ac:dyDescent="0.2">
      <c r="AS13671" s="4" t="s">
        <v>16228</v>
      </c>
      <c r="AT13671" s="102" t="s">
        <v>16229</v>
      </c>
      <c r="AU13671" s="4" t="s">
        <v>460</v>
      </c>
      <c r="AV13671" s="4" t="s">
        <v>841</v>
      </c>
      <c r="AW13671" s="4" t="s">
        <v>1259</v>
      </c>
      <c r="AX13671" s="4"/>
      <c r="AY13671" s="4"/>
      <c r="AZ13671" s="4"/>
      <c r="BA13671" s="4"/>
      <c r="BB13671" s="4"/>
      <c r="BC13671" s="4">
        <v>40</v>
      </c>
    </row>
    <row r="13672" spans="45:55" x14ac:dyDescent="0.2">
      <c r="AS13672" s="4" t="s">
        <v>16230</v>
      </c>
      <c r="AT13672" s="4" t="s">
        <v>16231</v>
      </c>
      <c r="AU13672" s="4" t="s">
        <v>460</v>
      </c>
      <c r="AV13672" s="4" t="s">
        <v>841</v>
      </c>
      <c r="AW13672" s="4" t="s">
        <v>1259</v>
      </c>
      <c r="AX13672" s="4"/>
      <c r="AY13672" s="4"/>
      <c r="AZ13672" s="4"/>
      <c r="BA13672" s="4"/>
      <c r="BB13672" s="4"/>
      <c r="BC13672" s="4">
        <v>40</v>
      </c>
    </row>
    <row r="13673" spans="45:55" x14ac:dyDescent="0.2">
      <c r="AS13673" s="4" t="s">
        <v>16232</v>
      </c>
      <c r="AT13673" s="4" t="s">
        <v>16233</v>
      </c>
      <c r="AU13673" s="4" t="s">
        <v>460</v>
      </c>
      <c r="AV13673" s="4" t="s">
        <v>841</v>
      </c>
      <c r="AW13673" s="4" t="s">
        <v>1259</v>
      </c>
      <c r="AX13673" s="4"/>
      <c r="AY13673" s="4"/>
      <c r="AZ13673" s="4"/>
      <c r="BA13673" s="4"/>
      <c r="BB13673" s="4"/>
      <c r="BC13673" s="4">
        <v>40</v>
      </c>
    </row>
    <row r="13674" spans="45:55" x14ac:dyDescent="0.2">
      <c r="AS13674" s="4" t="s">
        <v>16234</v>
      </c>
      <c r="AT13674" s="4" t="s">
        <v>16235</v>
      </c>
      <c r="AU13674" s="4" t="s">
        <v>460</v>
      </c>
      <c r="AV13674" s="4" t="s">
        <v>841</v>
      </c>
      <c r="AW13674" s="4" t="s">
        <v>1259</v>
      </c>
      <c r="AX13674" s="4"/>
      <c r="AY13674" s="4"/>
      <c r="AZ13674" s="4"/>
      <c r="BA13674" s="4"/>
      <c r="BB13674" s="4"/>
      <c r="BC13674" s="4">
        <v>40</v>
      </c>
    </row>
    <row r="13675" spans="45:55" x14ac:dyDescent="0.2">
      <c r="AS13675" s="4" t="s">
        <v>16236</v>
      </c>
      <c r="AT13675" s="4" t="s">
        <v>16237</v>
      </c>
      <c r="AU13675" s="4" t="s">
        <v>460</v>
      </c>
      <c r="AV13675" s="4" t="s">
        <v>841</v>
      </c>
      <c r="AW13675" s="4" t="s">
        <v>1259</v>
      </c>
      <c r="AX13675" s="4"/>
      <c r="AY13675" s="4"/>
      <c r="AZ13675" s="4"/>
      <c r="BA13675" s="4"/>
      <c r="BB13675" s="4"/>
      <c r="BC13675" s="4">
        <v>40</v>
      </c>
    </row>
    <row r="13676" spans="45:55" x14ac:dyDescent="0.2">
      <c r="AS13676" s="4" t="s">
        <v>16238</v>
      </c>
      <c r="AT13676" s="4" t="s">
        <v>16239</v>
      </c>
      <c r="AU13676" s="4" t="s">
        <v>460</v>
      </c>
      <c r="AV13676" s="4" t="s">
        <v>841</v>
      </c>
      <c r="AW13676" s="4" t="s">
        <v>1259</v>
      </c>
      <c r="AX13676" s="4"/>
      <c r="AY13676" s="4"/>
      <c r="AZ13676" s="4"/>
      <c r="BA13676" s="4"/>
      <c r="BB13676" s="4"/>
      <c r="BC13676" s="4">
        <v>40</v>
      </c>
    </row>
    <row r="13677" spans="45:55" x14ac:dyDescent="0.2">
      <c r="AS13677" s="4" t="s">
        <v>16016</v>
      </c>
      <c r="AT13677" s="4" t="s">
        <v>16017</v>
      </c>
      <c r="AU13677" s="4" t="s">
        <v>456</v>
      </c>
      <c r="AV13677" s="4" t="s">
        <v>832</v>
      </c>
      <c r="AW13677" s="4" t="s">
        <v>724</v>
      </c>
      <c r="AX13677" s="4"/>
      <c r="AY13677" s="4">
        <v>192016</v>
      </c>
      <c r="AZ13677" s="4">
        <v>523836</v>
      </c>
      <c r="BA13677" s="4" t="s">
        <v>31146</v>
      </c>
      <c r="BB13677" s="4" t="s">
        <v>24356</v>
      </c>
      <c r="BC13677" s="4">
        <v>40</v>
      </c>
    </row>
    <row r="13678" spans="45:55" x14ac:dyDescent="0.2">
      <c r="AS13678" s="4" t="s">
        <v>16018</v>
      </c>
      <c r="AT13678" s="4" t="s">
        <v>16019</v>
      </c>
      <c r="AU13678" s="4" t="s">
        <v>456</v>
      </c>
      <c r="AV13678" s="4" t="s">
        <v>832</v>
      </c>
      <c r="AW13678" s="4" t="s">
        <v>724</v>
      </c>
      <c r="AX13678" s="4"/>
      <c r="AY13678" s="4">
        <v>193274</v>
      </c>
      <c r="AZ13678" s="4">
        <v>523032</v>
      </c>
      <c r="BA13678" s="4" t="s">
        <v>31147</v>
      </c>
      <c r="BB13678" s="4" t="s">
        <v>31148</v>
      </c>
      <c r="BC13678" s="4">
        <v>40</v>
      </c>
    </row>
    <row r="13679" spans="45:55" x14ac:dyDescent="0.2">
      <c r="AS13679" s="4" t="s">
        <v>31679</v>
      </c>
      <c r="AT13679" s="4" t="s">
        <v>31680</v>
      </c>
      <c r="AU13679" s="4" t="s">
        <v>460</v>
      </c>
      <c r="AV13679" s="4" t="s">
        <v>841</v>
      </c>
      <c r="AW13679" s="4" t="s">
        <v>1259</v>
      </c>
      <c r="AX13679" s="4"/>
      <c r="AY13679" s="4"/>
      <c r="AZ13679" s="4"/>
      <c r="BA13679" s="4"/>
      <c r="BB13679" s="4"/>
      <c r="BC13679" s="4">
        <v>40</v>
      </c>
    </row>
    <row r="13680" spans="45:55" x14ac:dyDescent="0.2">
      <c r="AS13680" s="4" t="s">
        <v>6466</v>
      </c>
      <c r="AT13680" s="102" t="s">
        <v>6467</v>
      </c>
      <c r="AU13680" s="4" t="s">
        <v>456</v>
      </c>
      <c r="AV13680" s="4" t="s">
        <v>832</v>
      </c>
      <c r="AW13680" s="4" t="s">
        <v>724</v>
      </c>
      <c r="AX13680" s="4"/>
      <c r="AY13680" s="4">
        <v>191956</v>
      </c>
      <c r="AZ13680" s="4">
        <v>517514</v>
      </c>
      <c r="BA13680" s="4" t="s">
        <v>31149</v>
      </c>
      <c r="BB13680" s="4" t="s">
        <v>31150</v>
      </c>
      <c r="BC13680" s="4">
        <v>40</v>
      </c>
    </row>
    <row r="13681" spans="45:55" x14ac:dyDescent="0.2">
      <c r="AS13681" s="4" t="s">
        <v>6468</v>
      </c>
      <c r="AT13681" s="102" t="s">
        <v>6469</v>
      </c>
      <c r="AU13681" s="4" t="s">
        <v>456</v>
      </c>
      <c r="AV13681" s="4" t="s">
        <v>832</v>
      </c>
      <c r="AW13681" s="4" t="s">
        <v>724</v>
      </c>
      <c r="AX13681" s="4"/>
      <c r="AY13681" s="4">
        <v>180071</v>
      </c>
      <c r="AZ13681" s="4">
        <v>509902</v>
      </c>
      <c r="BA13681" s="4" t="s">
        <v>31151</v>
      </c>
      <c r="BB13681" s="4" t="s">
        <v>31152</v>
      </c>
      <c r="BC13681" s="4">
        <v>40</v>
      </c>
    </row>
    <row r="13682" spans="45:55" x14ac:dyDescent="0.2">
      <c r="AS13682" s="4" t="s">
        <v>6470</v>
      </c>
      <c r="AT13682" s="102" t="s">
        <v>6471</v>
      </c>
      <c r="AU13682" s="4" t="s">
        <v>456</v>
      </c>
      <c r="AV13682" s="4" t="s">
        <v>832</v>
      </c>
      <c r="AW13682" s="4" t="s">
        <v>724</v>
      </c>
      <c r="AX13682" s="4"/>
      <c r="AY13682" s="4">
        <v>180961</v>
      </c>
      <c r="AZ13682" s="4">
        <v>509890</v>
      </c>
      <c r="BA13682" s="4" t="s">
        <v>31153</v>
      </c>
      <c r="BB13682" s="4" t="s">
        <v>31154</v>
      </c>
      <c r="BC13682" s="4">
        <v>40</v>
      </c>
    </row>
    <row r="13683" spans="45:55" x14ac:dyDescent="0.2">
      <c r="AS13683" s="4" t="s">
        <v>6472</v>
      </c>
      <c r="AT13683" s="102" t="s">
        <v>6473</v>
      </c>
      <c r="AU13683" s="4" t="s">
        <v>456</v>
      </c>
      <c r="AV13683" s="4" t="s">
        <v>832</v>
      </c>
      <c r="AW13683" s="4" t="s">
        <v>724</v>
      </c>
      <c r="AX13683" s="4"/>
      <c r="AY13683" s="4">
        <v>184675</v>
      </c>
      <c r="AZ13683" s="4">
        <v>506943</v>
      </c>
      <c r="BA13683" s="4" t="s">
        <v>31155</v>
      </c>
      <c r="BB13683" s="4" t="s">
        <v>31156</v>
      </c>
      <c r="BC13683" s="4">
        <v>40</v>
      </c>
    </row>
    <row r="13684" spans="45:55" x14ac:dyDescent="0.2">
      <c r="AS13684" s="4" t="s">
        <v>10773</v>
      </c>
      <c r="AT13684" s="102" t="s">
        <v>10774</v>
      </c>
      <c r="AU13684" s="4" t="s">
        <v>456</v>
      </c>
      <c r="AV13684" s="4" t="s">
        <v>839</v>
      </c>
      <c r="AW13684" s="4" t="s">
        <v>1167</v>
      </c>
      <c r="AX13684" s="4"/>
      <c r="AY13684" s="4"/>
      <c r="AZ13684" s="4"/>
      <c r="BA13684" s="4"/>
      <c r="BB13684" s="4"/>
      <c r="BC13684" s="4">
        <v>40</v>
      </c>
    </row>
    <row r="13685" spans="45:55" x14ac:dyDescent="0.2">
      <c r="AS13685" s="4" t="s">
        <v>6434</v>
      </c>
      <c r="AT13685" s="102" t="s">
        <v>6435</v>
      </c>
      <c r="AU13685" s="4" t="s">
        <v>456</v>
      </c>
      <c r="AV13685" s="4" t="s">
        <v>839</v>
      </c>
      <c r="AW13685" s="4" t="s">
        <v>1167</v>
      </c>
      <c r="AX13685" s="4"/>
      <c r="AY13685" s="4"/>
      <c r="AZ13685" s="4"/>
      <c r="BA13685" s="4"/>
      <c r="BB13685" s="4"/>
      <c r="BC13685" s="4">
        <v>40</v>
      </c>
    </row>
    <row r="13686" spans="45:55" x14ac:dyDescent="0.2">
      <c r="AS13686" s="4" t="s">
        <v>6474</v>
      </c>
      <c r="AT13686" s="102" t="s">
        <v>6475</v>
      </c>
      <c r="AU13686" s="4" t="s">
        <v>456</v>
      </c>
      <c r="AV13686" s="4" t="s">
        <v>839</v>
      </c>
      <c r="AW13686" s="4" t="s">
        <v>1167</v>
      </c>
      <c r="AX13686" s="4"/>
      <c r="AY13686" s="4"/>
      <c r="AZ13686" s="4"/>
      <c r="BA13686" s="4"/>
      <c r="BB13686" s="4"/>
      <c r="BC13686" s="4">
        <v>40</v>
      </c>
    </row>
    <row r="13687" spans="45:55" x14ac:dyDescent="0.2">
      <c r="AS13687" s="4" t="s">
        <v>32245</v>
      </c>
      <c r="AT13687" s="102" t="s">
        <v>32246</v>
      </c>
      <c r="AU13687" s="4" t="s">
        <v>456</v>
      </c>
      <c r="AV13687" s="4" t="s">
        <v>839</v>
      </c>
      <c r="AW13687" s="4" t="s">
        <v>724</v>
      </c>
      <c r="AX13687" s="4"/>
      <c r="AY13687" s="4"/>
      <c r="AZ13687" s="4"/>
      <c r="BA13687" s="4"/>
      <c r="BB13687" s="4"/>
      <c r="BC13687" s="4">
        <v>40</v>
      </c>
    </row>
    <row r="13688" spans="45:55" x14ac:dyDescent="0.2">
      <c r="AS13688" s="4" t="s">
        <v>10775</v>
      </c>
      <c r="AT13688" s="102" t="s">
        <v>10776</v>
      </c>
      <c r="AU13688" s="4" t="s">
        <v>456</v>
      </c>
      <c r="AV13688" s="4" t="s">
        <v>839</v>
      </c>
      <c r="AW13688" s="4" t="s">
        <v>1167</v>
      </c>
      <c r="AX13688" s="4"/>
      <c r="AY13688" s="4"/>
      <c r="AZ13688" s="4"/>
      <c r="BA13688" s="4"/>
      <c r="BB13688" s="4"/>
      <c r="BC13688" s="4">
        <v>40</v>
      </c>
    </row>
    <row r="13689" spans="45:55" x14ac:dyDescent="0.2">
      <c r="AS13689" s="4" t="s">
        <v>36460</v>
      </c>
      <c r="AT13689" s="102" t="s">
        <v>36461</v>
      </c>
      <c r="AU13689" s="4" t="s">
        <v>456</v>
      </c>
      <c r="AV13689" s="4" t="s">
        <v>839</v>
      </c>
      <c r="AW13689" s="4" t="s">
        <v>1167</v>
      </c>
      <c r="AX13689" s="4"/>
      <c r="AY13689" s="4"/>
      <c r="AZ13689" s="4"/>
      <c r="BA13689" s="4"/>
      <c r="BB13689" s="4"/>
      <c r="BC13689" s="4">
        <v>40</v>
      </c>
    </row>
    <row r="13690" spans="45:55" x14ac:dyDescent="0.2">
      <c r="AS13690" s="4" t="s">
        <v>10777</v>
      </c>
      <c r="AT13690" s="102" t="s">
        <v>10778</v>
      </c>
      <c r="AU13690" s="4" t="s">
        <v>456</v>
      </c>
      <c r="AV13690" s="4" t="s">
        <v>839</v>
      </c>
      <c r="AW13690" s="4" t="s">
        <v>1167</v>
      </c>
      <c r="AX13690" s="4"/>
      <c r="AY13690" s="4"/>
      <c r="AZ13690" s="4"/>
      <c r="BA13690" s="4"/>
      <c r="BB13690" s="4"/>
      <c r="BC13690" s="4">
        <v>40</v>
      </c>
    </row>
    <row r="13691" spans="45:55" x14ac:dyDescent="0.2">
      <c r="AS13691" s="4" t="s">
        <v>6476</v>
      </c>
      <c r="AT13691" s="102" t="s">
        <v>6477</v>
      </c>
      <c r="AU13691" s="4" t="s">
        <v>456</v>
      </c>
      <c r="AV13691" s="4" t="s">
        <v>839</v>
      </c>
      <c r="AW13691" s="4" t="s">
        <v>1167</v>
      </c>
      <c r="AX13691" s="4"/>
      <c r="AY13691" s="4"/>
      <c r="AZ13691" s="4"/>
      <c r="BA13691" s="4"/>
      <c r="BB13691" s="4"/>
      <c r="BC13691" s="4">
        <v>40</v>
      </c>
    </row>
    <row r="13692" spans="45:55" x14ac:dyDescent="0.2">
      <c r="AS13692" s="4" t="s">
        <v>10779</v>
      </c>
      <c r="AT13692" s="102" t="s">
        <v>10780</v>
      </c>
      <c r="AU13692" s="4" t="s">
        <v>456</v>
      </c>
      <c r="AV13692" s="4" t="s">
        <v>839</v>
      </c>
      <c r="AW13692" s="4" t="s">
        <v>1167</v>
      </c>
      <c r="AX13692" s="4"/>
      <c r="AY13692" s="4"/>
      <c r="AZ13692" s="4"/>
      <c r="BA13692" s="4"/>
      <c r="BB13692" s="4"/>
      <c r="BC13692" s="4">
        <v>40</v>
      </c>
    </row>
    <row r="13693" spans="45:55" x14ac:dyDescent="0.2">
      <c r="AS13693" s="4" t="s">
        <v>22036</v>
      </c>
      <c r="AT13693" s="102" t="s">
        <v>22037</v>
      </c>
      <c r="AU13693" s="4" t="s">
        <v>456</v>
      </c>
      <c r="AV13693" s="4" t="s">
        <v>839</v>
      </c>
      <c r="AW13693" s="4" t="s">
        <v>1167</v>
      </c>
      <c r="AX13693" s="4"/>
      <c r="AY13693" s="4"/>
      <c r="AZ13693" s="4"/>
      <c r="BA13693" s="4"/>
      <c r="BB13693" s="4"/>
      <c r="BC13693" s="4">
        <v>40</v>
      </c>
    </row>
    <row r="13694" spans="45:55" x14ac:dyDescent="0.2">
      <c r="AS13694" s="4" t="s">
        <v>21432</v>
      </c>
      <c r="AT13694" s="102" t="s">
        <v>21433</v>
      </c>
      <c r="AU13694" s="4" t="s">
        <v>456</v>
      </c>
      <c r="AV13694" s="4" t="s">
        <v>831</v>
      </c>
      <c r="AW13694" s="4" t="s">
        <v>701</v>
      </c>
      <c r="AX13694" s="4"/>
      <c r="AY13694" s="4"/>
      <c r="AZ13694" s="4"/>
      <c r="BA13694" s="4"/>
      <c r="BB13694" s="4"/>
      <c r="BC13694" s="4">
        <v>40</v>
      </c>
    </row>
    <row r="13695" spans="45:55" x14ac:dyDescent="0.2">
      <c r="AS13695" s="4" t="s">
        <v>15912</v>
      </c>
      <c r="AT13695" s="102" t="s">
        <v>15706</v>
      </c>
      <c r="AU13695" s="4" t="s">
        <v>456</v>
      </c>
      <c r="AV13695" s="4" t="s">
        <v>831</v>
      </c>
      <c r="AW13695" s="4" t="s">
        <v>701</v>
      </c>
      <c r="AX13695" s="4"/>
      <c r="AY13695" s="4"/>
      <c r="AZ13695" s="4"/>
      <c r="BA13695" s="4"/>
      <c r="BB13695" s="4"/>
      <c r="BC13695" s="4">
        <v>40</v>
      </c>
    </row>
    <row r="13696" spans="45:55" x14ac:dyDescent="0.2">
      <c r="AS13696" s="4" t="s">
        <v>15963</v>
      </c>
      <c r="AT13696" s="102" t="s">
        <v>15964</v>
      </c>
      <c r="AU13696" s="4" t="s">
        <v>456</v>
      </c>
      <c r="AV13696" s="4" t="s">
        <v>831</v>
      </c>
      <c r="AW13696" s="4" t="s">
        <v>701</v>
      </c>
      <c r="AX13696" s="4"/>
      <c r="AY13696" s="4"/>
      <c r="AZ13696" s="4"/>
      <c r="BA13696" s="4"/>
      <c r="BB13696" s="4"/>
      <c r="BC13696" s="4">
        <v>40</v>
      </c>
    </row>
    <row r="13697" spans="45:55" x14ac:dyDescent="0.2">
      <c r="AS13697" s="4" t="s">
        <v>16035</v>
      </c>
      <c r="AT13697" s="102" t="s">
        <v>16036</v>
      </c>
      <c r="AU13697" s="4" t="s">
        <v>456</v>
      </c>
      <c r="AV13697" s="4" t="s">
        <v>831</v>
      </c>
      <c r="AW13697" s="4" t="s">
        <v>724</v>
      </c>
      <c r="AX13697" s="4"/>
      <c r="AY13697" s="4"/>
      <c r="AZ13697" s="4"/>
      <c r="BA13697" s="4"/>
      <c r="BB13697" s="4"/>
      <c r="BC13697" s="4">
        <v>40</v>
      </c>
    </row>
    <row r="13698" spans="45:55" x14ac:dyDescent="0.2">
      <c r="AS13698" s="4" t="s">
        <v>13242</v>
      </c>
      <c r="AT13698" s="102" t="s">
        <v>13243</v>
      </c>
      <c r="AU13698" s="4" t="s">
        <v>456</v>
      </c>
      <c r="AV13698" s="4" t="s">
        <v>831</v>
      </c>
      <c r="AW13698" s="4" t="s">
        <v>1167</v>
      </c>
      <c r="AX13698" s="4"/>
      <c r="AY13698" s="4"/>
      <c r="AZ13698" s="4"/>
      <c r="BA13698" s="4"/>
      <c r="BB13698" s="4"/>
      <c r="BC13698" s="4">
        <v>40</v>
      </c>
    </row>
    <row r="13699" spans="45:55" x14ac:dyDescent="0.2">
      <c r="AS13699" s="4" t="s">
        <v>13399</v>
      </c>
      <c r="AT13699" s="102" t="s">
        <v>13400</v>
      </c>
      <c r="AU13699" s="4" t="s">
        <v>456</v>
      </c>
      <c r="AV13699" s="4" t="s">
        <v>831</v>
      </c>
      <c r="AW13699" s="4" t="s">
        <v>701</v>
      </c>
      <c r="AX13699" s="4"/>
      <c r="AY13699" s="4"/>
      <c r="AZ13699" s="4"/>
      <c r="BA13699" s="4"/>
      <c r="BB13699" s="4"/>
      <c r="BC13699" s="4">
        <v>40</v>
      </c>
    </row>
    <row r="13700" spans="45:55" x14ac:dyDescent="0.2">
      <c r="AS13700" s="4" t="s">
        <v>13674</v>
      </c>
      <c r="AT13700" s="102" t="s">
        <v>13675</v>
      </c>
      <c r="AU13700" s="4" t="s">
        <v>456</v>
      </c>
      <c r="AV13700" s="4" t="s">
        <v>831</v>
      </c>
      <c r="AW13700" s="4" t="s">
        <v>701</v>
      </c>
      <c r="AX13700" s="4"/>
      <c r="AY13700" s="4"/>
      <c r="AZ13700" s="4"/>
      <c r="BA13700" s="4"/>
      <c r="BB13700" s="4"/>
      <c r="BC13700" s="4">
        <v>40</v>
      </c>
    </row>
    <row r="13701" spans="45:55" x14ac:dyDescent="0.2">
      <c r="AS13701" s="4" t="s">
        <v>13676</v>
      </c>
      <c r="AT13701" s="102" t="s">
        <v>13677</v>
      </c>
      <c r="AU13701" s="4" t="s">
        <v>456</v>
      </c>
      <c r="AV13701" s="4" t="s">
        <v>831</v>
      </c>
      <c r="AW13701" s="4" t="s">
        <v>701</v>
      </c>
      <c r="AX13701" s="4"/>
      <c r="AY13701" s="4"/>
      <c r="AZ13701" s="4"/>
      <c r="BA13701" s="4"/>
      <c r="BB13701" s="4"/>
      <c r="BC13701" s="4">
        <v>40</v>
      </c>
    </row>
    <row r="13702" spans="45:55" x14ac:dyDescent="0.2">
      <c r="AS13702" s="4" t="s">
        <v>15466</v>
      </c>
      <c r="AT13702" s="102" t="s">
        <v>15467</v>
      </c>
      <c r="AU13702" s="4" t="s">
        <v>456</v>
      </c>
      <c r="AV13702" s="4" t="s">
        <v>831</v>
      </c>
      <c r="AW13702" s="4" t="s">
        <v>701</v>
      </c>
      <c r="AX13702" s="4"/>
      <c r="AY13702" s="4"/>
      <c r="AZ13702" s="4"/>
      <c r="BA13702" s="4"/>
      <c r="BB13702" s="4"/>
      <c r="BC13702" s="4">
        <v>40</v>
      </c>
    </row>
    <row r="13703" spans="45:55" x14ac:dyDescent="0.2">
      <c r="AS13703" s="4" t="s">
        <v>14696</v>
      </c>
      <c r="AT13703" s="102" t="s">
        <v>14697</v>
      </c>
      <c r="AU13703" s="4" t="s">
        <v>456</v>
      </c>
      <c r="AV13703" s="4" t="s">
        <v>831</v>
      </c>
      <c r="AW13703" s="4" t="s">
        <v>701</v>
      </c>
      <c r="AX13703" s="4"/>
      <c r="AY13703" s="4"/>
      <c r="AZ13703" s="4"/>
      <c r="BA13703" s="4"/>
      <c r="BB13703" s="4"/>
      <c r="BC13703" s="4">
        <v>40</v>
      </c>
    </row>
    <row r="13704" spans="45:55" x14ac:dyDescent="0.2">
      <c r="AS13704" s="4" t="s">
        <v>15454</v>
      </c>
      <c r="AT13704" s="102" t="s">
        <v>15696</v>
      </c>
      <c r="AU13704" s="4" t="s">
        <v>456</v>
      </c>
      <c r="AV13704" s="4" t="s">
        <v>831</v>
      </c>
      <c r="AW13704" s="4" t="s">
        <v>701</v>
      </c>
      <c r="AX13704" s="4"/>
      <c r="AY13704" s="4"/>
      <c r="AZ13704" s="4"/>
      <c r="BA13704" s="4"/>
      <c r="BB13704" s="4"/>
      <c r="BC13704" s="4">
        <v>40</v>
      </c>
    </row>
    <row r="13705" spans="45:55" x14ac:dyDescent="0.2">
      <c r="AS13705" s="4" t="s">
        <v>17256</v>
      </c>
      <c r="AT13705" s="102" t="s">
        <v>17257</v>
      </c>
      <c r="AU13705" s="4" t="s">
        <v>456</v>
      </c>
      <c r="AV13705" s="4" t="s">
        <v>831</v>
      </c>
      <c r="AW13705" s="4" t="s">
        <v>701</v>
      </c>
      <c r="AX13705" s="4"/>
      <c r="AY13705" s="4"/>
      <c r="AZ13705" s="4"/>
      <c r="BA13705" s="4"/>
      <c r="BB13705" s="4"/>
      <c r="BC13705" s="4">
        <v>40</v>
      </c>
    </row>
    <row r="13706" spans="45:55" x14ac:dyDescent="0.2">
      <c r="AS13706" s="4" t="s">
        <v>17303</v>
      </c>
      <c r="AT13706" s="102" t="s">
        <v>17304</v>
      </c>
      <c r="AU13706" s="4" t="s">
        <v>456</v>
      </c>
      <c r="AV13706" s="4" t="s">
        <v>831</v>
      </c>
      <c r="AW13706" s="4" t="s">
        <v>701</v>
      </c>
      <c r="AX13706" s="4"/>
      <c r="AY13706" s="4"/>
      <c r="AZ13706" s="4"/>
      <c r="BA13706" s="4"/>
      <c r="BB13706" s="4"/>
      <c r="BC13706" s="4">
        <v>40</v>
      </c>
    </row>
    <row r="13707" spans="45:55" x14ac:dyDescent="0.2">
      <c r="AS13707" s="4" t="s">
        <v>13401</v>
      </c>
      <c r="AT13707" s="102" t="s">
        <v>13402</v>
      </c>
      <c r="AU13707" s="4" t="s">
        <v>456</v>
      </c>
      <c r="AV13707" s="4" t="s">
        <v>831</v>
      </c>
      <c r="AW13707" s="4" t="s">
        <v>701</v>
      </c>
      <c r="AX13707" s="4"/>
      <c r="AY13707" s="4"/>
      <c r="AZ13707" s="4"/>
      <c r="BA13707" s="4"/>
      <c r="BB13707" s="4"/>
      <c r="BC13707" s="4">
        <v>40</v>
      </c>
    </row>
    <row r="13708" spans="45:55" x14ac:dyDescent="0.2">
      <c r="AS13708" s="4" t="s">
        <v>15720</v>
      </c>
      <c r="AT13708" s="102" t="s">
        <v>15721</v>
      </c>
      <c r="AU13708" s="4" t="s">
        <v>456</v>
      </c>
      <c r="AV13708" s="4" t="s">
        <v>831</v>
      </c>
      <c r="AW13708" s="4" t="s">
        <v>701</v>
      </c>
      <c r="AX13708" s="4"/>
      <c r="AY13708" s="4"/>
      <c r="AZ13708" s="4"/>
      <c r="BA13708" s="4"/>
      <c r="BB13708" s="4"/>
      <c r="BC13708" s="4">
        <v>40</v>
      </c>
    </row>
    <row r="13709" spans="45:55" x14ac:dyDescent="0.2">
      <c r="AS13709" s="4" t="s">
        <v>15739</v>
      </c>
      <c r="AT13709" s="102" t="s">
        <v>1661</v>
      </c>
      <c r="AU13709" s="4" t="s">
        <v>456</v>
      </c>
      <c r="AV13709" s="4" t="s">
        <v>831</v>
      </c>
      <c r="AW13709" s="4" t="s">
        <v>701</v>
      </c>
      <c r="AX13709" s="4"/>
      <c r="AY13709" s="4"/>
      <c r="AZ13709" s="4"/>
      <c r="BA13709" s="4"/>
      <c r="BB13709" s="4"/>
      <c r="BC13709" s="4">
        <v>40</v>
      </c>
    </row>
    <row r="13710" spans="45:55" x14ac:dyDescent="0.2">
      <c r="AS13710" s="4" t="s">
        <v>15965</v>
      </c>
      <c r="AT13710" s="102" t="s">
        <v>15966</v>
      </c>
      <c r="AU13710" s="4" t="s">
        <v>456</v>
      </c>
      <c r="AV13710" s="4" t="s">
        <v>831</v>
      </c>
      <c r="AW13710" s="4" t="s">
        <v>701</v>
      </c>
      <c r="AX13710" s="4"/>
      <c r="AY13710" s="4"/>
      <c r="AZ13710" s="4"/>
      <c r="BA13710" s="4"/>
      <c r="BB13710" s="4"/>
      <c r="BC13710" s="4">
        <v>40</v>
      </c>
    </row>
    <row r="13711" spans="45:55" x14ac:dyDescent="0.2">
      <c r="AS13711" s="4" t="s">
        <v>15979</v>
      </c>
      <c r="AT13711" s="102" t="s">
        <v>15966</v>
      </c>
      <c r="AU13711" s="4" t="s">
        <v>456</v>
      </c>
      <c r="AV13711" s="4" t="s">
        <v>831</v>
      </c>
      <c r="AW13711" s="4" t="s">
        <v>701</v>
      </c>
      <c r="AX13711" s="4"/>
      <c r="AY13711" s="4"/>
      <c r="AZ13711" s="4"/>
      <c r="BA13711" s="4"/>
      <c r="BB13711" s="4"/>
      <c r="BC13711" s="4">
        <v>40</v>
      </c>
    </row>
    <row r="13712" spans="45:55" x14ac:dyDescent="0.2">
      <c r="AS13712" s="4" t="s">
        <v>16002</v>
      </c>
      <c r="AT13712" s="102" t="s">
        <v>1661</v>
      </c>
      <c r="AU13712" s="4" t="s">
        <v>456</v>
      </c>
      <c r="AV13712" s="4" t="s">
        <v>831</v>
      </c>
      <c r="AW13712" s="4" t="s">
        <v>701</v>
      </c>
      <c r="AX13712" s="4"/>
      <c r="AY13712" s="4"/>
      <c r="AZ13712" s="4"/>
      <c r="BA13712" s="4"/>
      <c r="BB13712" s="4"/>
      <c r="BC13712" s="4">
        <v>40</v>
      </c>
    </row>
    <row r="13713" spans="45:55" x14ac:dyDescent="0.2">
      <c r="AS13713" s="4" t="s">
        <v>16137</v>
      </c>
      <c r="AT13713" s="102" t="s">
        <v>16138</v>
      </c>
      <c r="AU13713" s="4" t="s">
        <v>456</v>
      </c>
      <c r="AV13713" s="4" t="s">
        <v>831</v>
      </c>
      <c r="AW13713" s="4" t="s">
        <v>701</v>
      </c>
      <c r="AX13713" s="4"/>
      <c r="AY13713" s="4"/>
      <c r="AZ13713" s="4"/>
      <c r="BA13713" s="4"/>
      <c r="BB13713" s="4"/>
      <c r="BC13713" s="4">
        <v>40</v>
      </c>
    </row>
    <row r="13714" spans="45:55" x14ac:dyDescent="0.2">
      <c r="AS13714" s="4" t="s">
        <v>16240</v>
      </c>
      <c r="AT13714" s="102" t="s">
        <v>16241</v>
      </c>
      <c r="AU13714" s="4" t="s">
        <v>456</v>
      </c>
      <c r="AV13714" s="4" t="s">
        <v>831</v>
      </c>
      <c r="AW13714" s="4" t="s">
        <v>701</v>
      </c>
      <c r="AX13714" s="4"/>
      <c r="AY13714" s="4"/>
      <c r="AZ13714" s="4"/>
      <c r="BA13714" s="4"/>
      <c r="BB13714" s="4"/>
      <c r="BC13714" s="4">
        <v>40</v>
      </c>
    </row>
    <row r="13715" spans="45:55" x14ac:dyDescent="0.2">
      <c r="AS13715" s="4" t="s">
        <v>16298</v>
      </c>
      <c r="AT13715" s="102" t="s">
        <v>16299</v>
      </c>
      <c r="AU13715" s="4" t="s">
        <v>456</v>
      </c>
      <c r="AV13715" s="4" t="s">
        <v>831</v>
      </c>
      <c r="AW13715" s="4" t="s">
        <v>701</v>
      </c>
      <c r="AX13715" s="4"/>
      <c r="AY13715" s="4"/>
      <c r="AZ13715" s="4"/>
      <c r="BA13715" s="4"/>
      <c r="BB13715" s="4"/>
      <c r="BC13715" s="4">
        <v>40</v>
      </c>
    </row>
    <row r="13716" spans="45:55" x14ac:dyDescent="0.2">
      <c r="AS13716" s="4" t="s">
        <v>16971</v>
      </c>
      <c r="AT13716" s="102" t="s">
        <v>16972</v>
      </c>
      <c r="AU13716" s="4" t="s">
        <v>456</v>
      </c>
      <c r="AV13716" s="4" t="s">
        <v>831</v>
      </c>
      <c r="AW13716" s="4" t="s">
        <v>701</v>
      </c>
      <c r="AX13716" s="4"/>
      <c r="AY13716" s="4"/>
      <c r="AZ13716" s="4"/>
      <c r="BA13716" s="4"/>
      <c r="BB13716" s="4"/>
      <c r="BC13716" s="4">
        <v>40</v>
      </c>
    </row>
    <row r="13717" spans="45:55" x14ac:dyDescent="0.2">
      <c r="AS13717" s="4" t="s">
        <v>17100</v>
      </c>
      <c r="AT13717" s="102" t="s">
        <v>17101</v>
      </c>
      <c r="AU13717" s="4" t="s">
        <v>456</v>
      </c>
      <c r="AV13717" s="4" t="s">
        <v>831</v>
      </c>
      <c r="AW13717" s="4" t="s">
        <v>701</v>
      </c>
      <c r="AX13717" s="4"/>
      <c r="AY13717" s="4"/>
      <c r="AZ13717" s="4"/>
      <c r="BA13717" s="4"/>
      <c r="BB13717" s="4"/>
      <c r="BC13717" s="4">
        <v>40</v>
      </c>
    </row>
    <row r="13718" spans="45:55" x14ac:dyDescent="0.2">
      <c r="AS13718" s="4" t="s">
        <v>17318</v>
      </c>
      <c r="AT13718" s="102" t="s">
        <v>16972</v>
      </c>
      <c r="AU13718" s="4" t="s">
        <v>456</v>
      </c>
      <c r="AV13718" s="4" t="s">
        <v>831</v>
      </c>
      <c r="AW13718" s="4" t="s">
        <v>701</v>
      </c>
      <c r="AX13718" s="4"/>
      <c r="AY13718" s="4"/>
      <c r="AZ13718" s="4"/>
      <c r="BA13718" s="4"/>
      <c r="BB13718" s="4"/>
      <c r="BC13718" s="4">
        <v>40</v>
      </c>
    </row>
    <row r="13719" spans="45:55" x14ac:dyDescent="0.2">
      <c r="AS13719" s="4" t="s">
        <v>17341</v>
      </c>
      <c r="AT13719" s="102" t="s">
        <v>17342</v>
      </c>
      <c r="AU13719" s="4" t="s">
        <v>456</v>
      </c>
      <c r="AV13719" s="4" t="s">
        <v>831</v>
      </c>
      <c r="AW13719" s="4" t="s">
        <v>701</v>
      </c>
      <c r="AX13719" s="4"/>
      <c r="AY13719" s="4"/>
      <c r="AZ13719" s="4"/>
      <c r="BA13719" s="4"/>
      <c r="BB13719" s="4"/>
      <c r="BC13719" s="4">
        <v>40</v>
      </c>
    </row>
    <row r="13720" spans="45:55" x14ac:dyDescent="0.2">
      <c r="AS13720" s="4" t="s">
        <v>17343</v>
      </c>
      <c r="AT13720" s="102" t="s">
        <v>17344</v>
      </c>
      <c r="AU13720" s="4" t="s">
        <v>456</v>
      </c>
      <c r="AV13720" s="4" t="s">
        <v>831</v>
      </c>
      <c r="AW13720" s="4" t="s">
        <v>701</v>
      </c>
      <c r="AX13720" s="4"/>
      <c r="AY13720" s="4"/>
      <c r="AZ13720" s="4"/>
      <c r="BA13720" s="4"/>
      <c r="BB13720" s="4"/>
      <c r="BC13720" s="4">
        <v>40</v>
      </c>
    </row>
    <row r="13721" spans="45:55" x14ac:dyDescent="0.2">
      <c r="AS13721" s="4" t="s">
        <v>16319</v>
      </c>
      <c r="AT13721" s="102" t="s">
        <v>16320</v>
      </c>
      <c r="AU13721" s="4" t="s">
        <v>456</v>
      </c>
      <c r="AV13721" s="4" t="s">
        <v>831</v>
      </c>
      <c r="AW13721" s="4" t="s">
        <v>724</v>
      </c>
      <c r="AX13721" s="4"/>
      <c r="AY13721" s="4"/>
      <c r="AZ13721" s="4"/>
      <c r="BA13721" s="4"/>
      <c r="BB13721" s="4"/>
      <c r="BC13721" s="4">
        <v>40</v>
      </c>
    </row>
    <row r="13722" spans="45:55" x14ac:dyDescent="0.2">
      <c r="AS13722" s="4" t="s">
        <v>16321</v>
      </c>
      <c r="AT13722" s="102" t="s">
        <v>16322</v>
      </c>
      <c r="AU13722" s="4" t="s">
        <v>456</v>
      </c>
      <c r="AV13722" s="4" t="s">
        <v>831</v>
      </c>
      <c r="AW13722" s="4" t="s">
        <v>724</v>
      </c>
      <c r="AX13722" s="4"/>
      <c r="AY13722" s="4"/>
      <c r="AZ13722" s="4"/>
      <c r="BA13722" s="4"/>
      <c r="BB13722" s="4"/>
      <c r="BC13722" s="4">
        <v>40</v>
      </c>
    </row>
    <row r="13723" spans="45:55" x14ac:dyDescent="0.2">
      <c r="AS13723" s="4" t="s">
        <v>16528</v>
      </c>
      <c r="AT13723" s="102" t="s">
        <v>16529</v>
      </c>
      <c r="AU13723" s="4" t="s">
        <v>456</v>
      </c>
      <c r="AV13723" s="4" t="s">
        <v>831</v>
      </c>
      <c r="AW13723" s="4" t="s">
        <v>701</v>
      </c>
      <c r="AX13723" s="4"/>
      <c r="AY13723" s="4"/>
      <c r="AZ13723" s="4"/>
      <c r="BA13723" s="4"/>
      <c r="BB13723" s="4"/>
      <c r="BC13723" s="4">
        <v>40</v>
      </c>
    </row>
    <row r="13724" spans="45:55" x14ac:dyDescent="0.2">
      <c r="AS13724" s="4" t="s">
        <v>16698</v>
      </c>
      <c r="AT13724" s="102" t="s">
        <v>16699</v>
      </c>
      <c r="AU13724" s="4" t="s">
        <v>456</v>
      </c>
      <c r="AV13724" s="4" t="s">
        <v>831</v>
      </c>
      <c r="AW13724" s="4" t="s">
        <v>701</v>
      </c>
      <c r="AX13724" s="4"/>
      <c r="AY13724" s="4"/>
      <c r="AZ13724" s="4"/>
      <c r="BA13724" s="4"/>
      <c r="BB13724" s="4"/>
      <c r="BC13724" s="4">
        <v>40</v>
      </c>
    </row>
    <row r="13725" spans="45:55" x14ac:dyDescent="0.2">
      <c r="AS13725" s="4" t="s">
        <v>21456</v>
      </c>
      <c r="AT13725" s="102" t="s">
        <v>21457</v>
      </c>
      <c r="AU13725" s="4" t="s">
        <v>460</v>
      </c>
      <c r="AV13725" s="4" t="s">
        <v>841</v>
      </c>
      <c r="AW13725" s="4" t="s">
        <v>1259</v>
      </c>
      <c r="AX13725" s="4"/>
      <c r="AY13725" s="4"/>
      <c r="AZ13725" s="4"/>
      <c r="BA13725" s="4"/>
      <c r="BB13725" s="4"/>
      <c r="BC13725" s="4">
        <v>40</v>
      </c>
    </row>
    <row r="13726" spans="45:55" x14ac:dyDescent="0.2">
      <c r="AS13726" s="4" t="s">
        <v>21458</v>
      </c>
      <c r="AT13726" s="102" t="s">
        <v>21459</v>
      </c>
      <c r="AU13726" s="4" t="s">
        <v>460</v>
      </c>
      <c r="AV13726" s="4" t="s">
        <v>841</v>
      </c>
      <c r="AW13726" s="4" t="s">
        <v>1259</v>
      </c>
      <c r="AX13726" s="4"/>
      <c r="AY13726" s="4"/>
      <c r="AZ13726" s="4"/>
      <c r="BA13726" s="4"/>
      <c r="BB13726" s="4"/>
      <c r="BC13726" s="4">
        <v>40</v>
      </c>
    </row>
    <row r="13727" spans="45:55" x14ac:dyDescent="0.2">
      <c r="AS13727" s="4" t="s">
        <v>12553</v>
      </c>
      <c r="AT13727" s="102" t="s">
        <v>12554</v>
      </c>
      <c r="AU13727" s="4" t="s">
        <v>456</v>
      </c>
      <c r="AV13727" s="4" t="s">
        <v>831</v>
      </c>
      <c r="AW13727" s="4" t="s">
        <v>1167</v>
      </c>
      <c r="AX13727" s="4"/>
      <c r="AY13727" s="4"/>
      <c r="AZ13727" s="4"/>
      <c r="BA13727" s="4"/>
      <c r="BB13727" s="4"/>
      <c r="BC13727" s="4">
        <v>40</v>
      </c>
    </row>
    <row r="13728" spans="45:55" x14ac:dyDescent="0.2">
      <c r="AS13728" s="4" t="s">
        <v>13520</v>
      </c>
      <c r="AT13728" s="102" t="s">
        <v>10730</v>
      </c>
      <c r="AU13728" s="4" t="s">
        <v>456</v>
      </c>
      <c r="AV13728" s="4" t="s">
        <v>831</v>
      </c>
      <c r="AW13728" s="4" t="s">
        <v>701</v>
      </c>
      <c r="AX13728" s="4"/>
      <c r="AY13728" s="4"/>
      <c r="AZ13728" s="4"/>
      <c r="BA13728" s="4"/>
      <c r="BB13728" s="4"/>
      <c r="BC13728" s="4">
        <v>40</v>
      </c>
    </row>
    <row r="13729" spans="45:55" x14ac:dyDescent="0.2">
      <c r="AS13729" s="4" t="s">
        <v>13860</v>
      </c>
      <c r="AT13729" s="102" t="s">
        <v>13861</v>
      </c>
      <c r="AU13729" s="4" t="s">
        <v>456</v>
      </c>
      <c r="AV13729" s="4" t="s">
        <v>831</v>
      </c>
      <c r="AW13729" s="4" t="s">
        <v>724</v>
      </c>
      <c r="AX13729" s="4"/>
      <c r="AY13729" s="4"/>
      <c r="AZ13729" s="4"/>
      <c r="BA13729" s="4"/>
      <c r="BB13729" s="4"/>
      <c r="BC13729" s="4">
        <v>40</v>
      </c>
    </row>
    <row r="13730" spans="45:55" x14ac:dyDescent="0.2">
      <c r="AS13730" s="4" t="s">
        <v>14038</v>
      </c>
      <c r="AT13730" s="102" t="s">
        <v>14039</v>
      </c>
      <c r="AU13730" s="4" t="s">
        <v>456</v>
      </c>
      <c r="AV13730" s="4" t="s">
        <v>831</v>
      </c>
      <c r="AW13730" s="4" t="s">
        <v>701</v>
      </c>
      <c r="AX13730" s="4"/>
      <c r="AY13730" s="4"/>
      <c r="AZ13730" s="4"/>
      <c r="BA13730" s="4"/>
      <c r="BB13730" s="4"/>
      <c r="BC13730" s="4">
        <v>40</v>
      </c>
    </row>
    <row r="13731" spans="45:55" x14ac:dyDescent="0.2">
      <c r="AS13731" s="4" t="s">
        <v>14181</v>
      </c>
      <c r="AT13731" s="4" t="s">
        <v>14182</v>
      </c>
      <c r="AU13731" s="4" t="s">
        <v>456</v>
      </c>
      <c r="AV13731" s="4" t="s">
        <v>831</v>
      </c>
      <c r="AW13731" s="4" t="s">
        <v>724</v>
      </c>
      <c r="AX13731" s="4"/>
      <c r="AY13731" s="4"/>
      <c r="AZ13731" s="4"/>
      <c r="BA13731" s="4"/>
      <c r="BB13731" s="4"/>
      <c r="BC13731" s="4">
        <v>40</v>
      </c>
    </row>
    <row r="13732" spans="45:55" x14ac:dyDescent="0.2">
      <c r="AS13732" s="4" t="s">
        <v>14671</v>
      </c>
      <c r="AT13732" s="4" t="s">
        <v>14672</v>
      </c>
      <c r="AU13732" s="4" t="s">
        <v>456</v>
      </c>
      <c r="AV13732" s="4" t="s">
        <v>831</v>
      </c>
      <c r="AW13732" s="4" t="s">
        <v>1167</v>
      </c>
      <c r="AX13732" s="4"/>
      <c r="AY13732" s="4"/>
      <c r="AZ13732" s="4"/>
      <c r="BA13732" s="4"/>
      <c r="BB13732" s="4"/>
      <c r="BC13732" s="4">
        <v>40</v>
      </c>
    </row>
    <row r="13733" spans="45:55" x14ac:dyDescent="0.2">
      <c r="AS13733" s="4" t="s">
        <v>15662</v>
      </c>
      <c r="AT13733" s="4" t="s">
        <v>15663</v>
      </c>
      <c r="AU13733" s="4" t="s">
        <v>456</v>
      </c>
      <c r="AV13733" s="4" t="s">
        <v>831</v>
      </c>
      <c r="AW13733" s="4" t="s">
        <v>1167</v>
      </c>
      <c r="AX13733" s="4"/>
      <c r="AY13733" s="4"/>
      <c r="AZ13733" s="4"/>
      <c r="BA13733" s="4"/>
      <c r="BB13733" s="4"/>
      <c r="BC13733" s="4">
        <v>40</v>
      </c>
    </row>
    <row r="13734" spans="45:55" x14ac:dyDescent="0.2">
      <c r="AS13734" s="4" t="s">
        <v>15664</v>
      </c>
      <c r="AT13734" s="4" t="s">
        <v>15665</v>
      </c>
      <c r="AU13734" s="4" t="s">
        <v>456</v>
      </c>
      <c r="AV13734" s="4" t="s">
        <v>831</v>
      </c>
      <c r="AW13734" s="4" t="s">
        <v>1167</v>
      </c>
      <c r="AX13734" s="4"/>
      <c r="AY13734" s="4"/>
      <c r="AZ13734" s="4"/>
      <c r="BA13734" s="4"/>
      <c r="BB13734" s="4"/>
      <c r="BC13734" s="4">
        <v>40</v>
      </c>
    </row>
    <row r="13735" spans="45:55" x14ac:dyDescent="0.2">
      <c r="AS13735" s="4" t="s">
        <v>15678</v>
      </c>
      <c r="AT13735" s="4" t="s">
        <v>10731</v>
      </c>
      <c r="AU13735" s="4" t="s">
        <v>456</v>
      </c>
      <c r="AV13735" s="4" t="s">
        <v>831</v>
      </c>
      <c r="AW13735" s="4" t="s">
        <v>701</v>
      </c>
      <c r="AX13735" s="4"/>
      <c r="AY13735" s="4"/>
      <c r="AZ13735" s="4"/>
      <c r="BA13735" s="4"/>
      <c r="BB13735" s="4"/>
      <c r="BC13735" s="4">
        <v>40</v>
      </c>
    </row>
    <row r="13736" spans="45:55" x14ac:dyDescent="0.2">
      <c r="AS13736" s="4" t="s">
        <v>15679</v>
      </c>
      <c r="AT13736" s="4" t="s">
        <v>10731</v>
      </c>
      <c r="AU13736" s="4" t="s">
        <v>456</v>
      </c>
      <c r="AV13736" s="4" t="s">
        <v>831</v>
      </c>
      <c r="AW13736" s="4" t="s">
        <v>701</v>
      </c>
      <c r="AX13736" s="4"/>
      <c r="AY13736" s="4"/>
      <c r="AZ13736" s="4"/>
      <c r="BA13736" s="4"/>
      <c r="BB13736" s="4"/>
      <c r="BC13736" s="4">
        <v>40</v>
      </c>
    </row>
    <row r="13737" spans="45:55" x14ac:dyDescent="0.2">
      <c r="AS13737" s="4" t="s">
        <v>15768</v>
      </c>
      <c r="AT13737" s="102" t="s">
        <v>10731</v>
      </c>
      <c r="AU13737" s="4" t="s">
        <v>456</v>
      </c>
      <c r="AV13737" s="4" t="s">
        <v>831</v>
      </c>
      <c r="AW13737" s="4" t="s">
        <v>701</v>
      </c>
      <c r="AX13737" s="4"/>
      <c r="AY13737" s="4"/>
      <c r="AZ13737" s="4"/>
      <c r="BA13737" s="4"/>
      <c r="BB13737" s="4"/>
      <c r="BC13737" s="4">
        <v>40</v>
      </c>
    </row>
    <row r="13738" spans="45:55" x14ac:dyDescent="0.2">
      <c r="AS13738" s="4" t="s">
        <v>15769</v>
      </c>
      <c r="AT13738" s="102" t="s">
        <v>10731</v>
      </c>
      <c r="AU13738" s="4" t="s">
        <v>456</v>
      </c>
      <c r="AV13738" s="4" t="s">
        <v>831</v>
      </c>
      <c r="AW13738" s="4" t="s">
        <v>701</v>
      </c>
      <c r="AX13738" s="4"/>
      <c r="AY13738" s="4"/>
      <c r="AZ13738" s="4"/>
      <c r="BA13738" s="4"/>
      <c r="BB13738" s="4"/>
      <c r="BC13738" s="4">
        <v>40</v>
      </c>
    </row>
    <row r="13739" spans="45:55" x14ac:dyDescent="0.2">
      <c r="AS13739" s="4" t="s">
        <v>16542</v>
      </c>
      <c r="AT13739" s="102" t="s">
        <v>16543</v>
      </c>
      <c r="AU13739" s="4" t="s">
        <v>456</v>
      </c>
      <c r="AV13739" s="4" t="s">
        <v>831</v>
      </c>
      <c r="AW13739" s="4" t="s">
        <v>1167</v>
      </c>
      <c r="AX13739" s="4"/>
      <c r="AY13739" s="4"/>
      <c r="AZ13739" s="4"/>
      <c r="BA13739" s="4"/>
      <c r="BB13739" s="4"/>
      <c r="BC13739" s="4">
        <v>40</v>
      </c>
    </row>
    <row r="13740" spans="45:55" x14ac:dyDescent="0.2">
      <c r="AS13740" s="4" t="s">
        <v>16723</v>
      </c>
      <c r="AT13740" s="102" t="s">
        <v>16724</v>
      </c>
      <c r="AU13740" s="4" t="s">
        <v>456</v>
      </c>
      <c r="AV13740" s="4" t="s">
        <v>831</v>
      </c>
      <c r="AW13740" s="4" t="s">
        <v>939</v>
      </c>
      <c r="AX13740" s="4"/>
      <c r="AY13740" s="4"/>
      <c r="AZ13740" s="4"/>
      <c r="BA13740" s="4"/>
      <c r="BB13740" s="4"/>
      <c r="BC13740" s="4">
        <v>40</v>
      </c>
    </row>
    <row r="13741" spans="45:55" x14ac:dyDescent="0.2">
      <c r="AS13741" s="4" t="s">
        <v>16973</v>
      </c>
      <c r="AT13741" s="102" t="s">
        <v>10731</v>
      </c>
      <c r="AU13741" s="4" t="s">
        <v>456</v>
      </c>
      <c r="AV13741" s="4" t="s">
        <v>831</v>
      </c>
      <c r="AW13741" s="4" t="s">
        <v>701</v>
      </c>
      <c r="AX13741" s="4"/>
      <c r="AY13741" s="4"/>
      <c r="AZ13741" s="4"/>
      <c r="BA13741" s="4"/>
      <c r="BB13741" s="4"/>
      <c r="BC13741" s="4">
        <v>40</v>
      </c>
    </row>
    <row r="13742" spans="45:55" x14ac:dyDescent="0.2">
      <c r="AS13742" s="4" t="s">
        <v>16974</v>
      </c>
      <c r="AT13742" s="102" t="s">
        <v>16975</v>
      </c>
      <c r="AU13742" s="4" t="s">
        <v>456</v>
      </c>
      <c r="AV13742" s="4" t="s">
        <v>831</v>
      </c>
      <c r="AW13742" s="4" t="s">
        <v>701</v>
      </c>
      <c r="AX13742" s="4"/>
      <c r="AY13742" s="4"/>
      <c r="AZ13742" s="4"/>
      <c r="BA13742" s="4"/>
      <c r="BB13742" s="4"/>
      <c r="BC13742" s="4">
        <v>40</v>
      </c>
    </row>
    <row r="13743" spans="45:55" x14ac:dyDescent="0.2">
      <c r="AS13743" s="4" t="s">
        <v>17073</v>
      </c>
      <c r="AT13743" s="102" t="s">
        <v>17074</v>
      </c>
      <c r="AU13743" s="4" t="s">
        <v>456</v>
      </c>
      <c r="AV13743" s="4" t="s">
        <v>831</v>
      </c>
      <c r="AW13743" s="4" t="s">
        <v>1167</v>
      </c>
      <c r="AX13743" s="4"/>
      <c r="AY13743" s="4"/>
      <c r="AZ13743" s="4"/>
      <c r="BA13743" s="4"/>
      <c r="BB13743" s="4"/>
      <c r="BC13743" s="4">
        <v>40</v>
      </c>
    </row>
    <row r="13744" spans="45:55" x14ac:dyDescent="0.2">
      <c r="AS13744" s="4" t="s">
        <v>17272</v>
      </c>
      <c r="AT13744" s="102" t="s">
        <v>17273</v>
      </c>
      <c r="AU13744" s="4" t="s">
        <v>456</v>
      </c>
      <c r="AV13744" s="4" t="s">
        <v>831</v>
      </c>
      <c r="AW13744" s="4" t="s">
        <v>1167</v>
      </c>
      <c r="AX13744" s="4"/>
      <c r="AY13744" s="4"/>
      <c r="AZ13744" s="4"/>
      <c r="BA13744" s="4"/>
      <c r="BB13744" s="4"/>
      <c r="BC13744" s="4">
        <v>40</v>
      </c>
    </row>
    <row r="13745" spans="45:55" x14ac:dyDescent="0.2">
      <c r="AS13745" s="4" t="s">
        <v>17274</v>
      </c>
      <c r="AT13745" s="102" t="s">
        <v>17273</v>
      </c>
      <c r="AU13745" s="4" t="s">
        <v>456</v>
      </c>
      <c r="AV13745" s="4" t="s">
        <v>831</v>
      </c>
      <c r="AW13745" s="4" t="s">
        <v>1167</v>
      </c>
      <c r="AX13745" s="4"/>
      <c r="AY13745" s="4"/>
      <c r="AZ13745" s="4"/>
      <c r="BA13745" s="4"/>
      <c r="BB13745" s="4"/>
      <c r="BC13745" s="4">
        <v>40</v>
      </c>
    </row>
    <row r="13746" spans="45:55" x14ac:dyDescent="0.2">
      <c r="AS13746" s="4" t="s">
        <v>17275</v>
      </c>
      <c r="AT13746" s="102" t="s">
        <v>14</v>
      </c>
      <c r="AU13746" s="4" t="s">
        <v>456</v>
      </c>
      <c r="AV13746" s="4" t="s">
        <v>831</v>
      </c>
      <c r="AW13746" s="4" t="s">
        <v>724</v>
      </c>
      <c r="AX13746" s="4"/>
      <c r="AY13746" s="4"/>
      <c r="AZ13746" s="4"/>
      <c r="BA13746" s="4"/>
      <c r="BB13746" s="4"/>
      <c r="BC13746" s="4">
        <v>40</v>
      </c>
    </row>
    <row r="13747" spans="45:55" x14ac:dyDescent="0.2">
      <c r="AS13747" s="4" t="s">
        <v>17276</v>
      </c>
      <c r="AT13747" s="102" t="s">
        <v>14</v>
      </c>
      <c r="AU13747" s="4" t="s">
        <v>456</v>
      </c>
      <c r="AV13747" s="4" t="s">
        <v>831</v>
      </c>
      <c r="AW13747" s="4" t="s">
        <v>724</v>
      </c>
      <c r="AX13747" s="4"/>
      <c r="AY13747" s="4"/>
      <c r="AZ13747" s="4"/>
      <c r="BA13747" s="4"/>
      <c r="BB13747" s="4"/>
      <c r="BC13747" s="4">
        <v>40</v>
      </c>
    </row>
    <row r="13748" spans="45:55" x14ac:dyDescent="0.2">
      <c r="AS13748" s="4" t="s">
        <v>16676</v>
      </c>
      <c r="AT13748" s="102" t="s">
        <v>16677</v>
      </c>
      <c r="AU13748" s="4" t="s">
        <v>456</v>
      </c>
      <c r="AV13748" s="4" t="s">
        <v>831</v>
      </c>
      <c r="AW13748" s="4" t="s">
        <v>701</v>
      </c>
      <c r="AX13748" s="4"/>
      <c r="AY13748" s="4"/>
      <c r="AZ13748" s="4"/>
      <c r="BA13748" s="4"/>
      <c r="BB13748" s="4"/>
      <c r="BC13748" s="4">
        <v>40</v>
      </c>
    </row>
    <row r="13749" spans="45:55" x14ac:dyDescent="0.2">
      <c r="AS13749" s="4" t="s">
        <v>16808</v>
      </c>
      <c r="AT13749" s="102" t="s">
        <v>16677</v>
      </c>
      <c r="AU13749" s="4" t="s">
        <v>456</v>
      </c>
      <c r="AV13749" s="4" t="s">
        <v>831</v>
      </c>
      <c r="AW13749" s="4" t="s">
        <v>701</v>
      </c>
      <c r="AX13749" s="4"/>
      <c r="AY13749" s="4"/>
      <c r="AZ13749" s="4"/>
      <c r="BA13749" s="4"/>
      <c r="BB13749" s="4"/>
      <c r="BC13749" s="4">
        <v>40</v>
      </c>
    </row>
    <row r="13750" spans="45:55" x14ac:dyDescent="0.2">
      <c r="AS13750" s="4" t="s">
        <v>12346</v>
      </c>
      <c r="AT13750" s="102" t="s">
        <v>12347</v>
      </c>
      <c r="AU13750" s="4" t="s">
        <v>456</v>
      </c>
      <c r="AV13750" s="4" t="s">
        <v>831</v>
      </c>
      <c r="AW13750" s="4" t="s">
        <v>701</v>
      </c>
      <c r="AX13750" s="4"/>
      <c r="AY13750" s="4"/>
      <c r="AZ13750" s="4"/>
      <c r="BA13750" s="4"/>
      <c r="BB13750" s="4"/>
      <c r="BC13750" s="4">
        <v>40</v>
      </c>
    </row>
    <row r="13751" spans="45:55" x14ac:dyDescent="0.2">
      <c r="AS13751" s="4" t="s">
        <v>12348</v>
      </c>
      <c r="AT13751" s="102" t="s">
        <v>12349</v>
      </c>
      <c r="AU13751" s="4" t="s">
        <v>456</v>
      </c>
      <c r="AV13751" s="4" t="s">
        <v>831</v>
      </c>
      <c r="AW13751" s="4" t="s">
        <v>701</v>
      </c>
      <c r="AX13751" s="4"/>
      <c r="AY13751" s="4"/>
      <c r="AZ13751" s="4"/>
      <c r="BA13751" s="4"/>
      <c r="BB13751" s="4"/>
      <c r="BC13751" s="4">
        <v>40</v>
      </c>
    </row>
    <row r="13752" spans="45:55" x14ac:dyDescent="0.2">
      <c r="AS13752" s="4" t="s">
        <v>16377</v>
      </c>
      <c r="AT13752" s="102" t="s">
        <v>16378</v>
      </c>
      <c r="AU13752" s="4" t="s">
        <v>456</v>
      </c>
      <c r="AV13752" s="4" t="s">
        <v>831</v>
      </c>
      <c r="AW13752" s="4" t="s">
        <v>701</v>
      </c>
      <c r="AX13752" s="4"/>
      <c r="AY13752" s="4"/>
      <c r="AZ13752" s="4"/>
      <c r="BA13752" s="4"/>
      <c r="BB13752" s="4"/>
      <c r="BC13752" s="4">
        <v>40</v>
      </c>
    </row>
    <row r="13753" spans="45:55" x14ac:dyDescent="0.2">
      <c r="AS13753" s="4" t="s">
        <v>16439</v>
      </c>
      <c r="AT13753" s="102" t="s">
        <v>16440</v>
      </c>
      <c r="AU13753" s="4" t="s">
        <v>459</v>
      </c>
      <c r="AV13753" s="4" t="s">
        <v>831</v>
      </c>
      <c r="AW13753" s="4" t="s">
        <v>701</v>
      </c>
      <c r="AX13753" s="4"/>
      <c r="AY13753" s="4"/>
      <c r="AZ13753" s="4"/>
      <c r="BA13753" s="4"/>
      <c r="BB13753" s="4"/>
      <c r="BC13753" s="4">
        <v>40</v>
      </c>
    </row>
    <row r="13754" spans="45:55" x14ac:dyDescent="0.2">
      <c r="AS13754" s="4" t="s">
        <v>16467</v>
      </c>
      <c r="AT13754" s="102" t="s">
        <v>16468</v>
      </c>
      <c r="AU13754" s="4" t="s">
        <v>456</v>
      </c>
      <c r="AV13754" s="4" t="s">
        <v>831</v>
      </c>
      <c r="AW13754" s="4" t="s">
        <v>724</v>
      </c>
      <c r="AX13754" s="4"/>
      <c r="AY13754" s="4"/>
      <c r="AZ13754" s="4"/>
      <c r="BA13754" s="4"/>
      <c r="BB13754" s="4"/>
      <c r="BC13754" s="4">
        <v>40</v>
      </c>
    </row>
    <row r="13755" spans="45:55" x14ac:dyDescent="0.2">
      <c r="AS13755" s="4" t="s">
        <v>7275</v>
      </c>
      <c r="AT13755" s="102" t="s">
        <v>6478</v>
      </c>
      <c r="AU13755" s="4" t="s">
        <v>456</v>
      </c>
      <c r="AV13755" s="4" t="s">
        <v>839</v>
      </c>
      <c r="AW13755" s="4" t="s">
        <v>1167</v>
      </c>
      <c r="AX13755" s="4"/>
      <c r="AY13755" s="4"/>
      <c r="AZ13755" s="4"/>
      <c r="BA13755" s="4"/>
      <c r="BB13755" s="4"/>
      <c r="BC13755" s="4">
        <v>40</v>
      </c>
    </row>
    <row r="13756" spans="45:55" x14ac:dyDescent="0.2">
      <c r="AS13756" s="4" t="s">
        <v>6479</v>
      </c>
      <c r="AT13756" s="102" t="s">
        <v>6480</v>
      </c>
      <c r="AU13756" s="4" t="s">
        <v>456</v>
      </c>
      <c r="AV13756" s="4" t="s">
        <v>839</v>
      </c>
      <c r="AW13756" s="4" t="s">
        <v>1167</v>
      </c>
      <c r="AX13756" s="4"/>
      <c r="AY13756" s="4"/>
      <c r="AZ13756" s="4"/>
      <c r="BA13756" s="4"/>
      <c r="BB13756" s="4"/>
      <c r="BC13756" s="4">
        <v>40</v>
      </c>
    </row>
    <row r="13757" spans="45:55" x14ac:dyDescent="0.2">
      <c r="AS13757" s="4" t="s">
        <v>36462</v>
      </c>
      <c r="AT13757" s="102" t="s">
        <v>36463</v>
      </c>
      <c r="AU13757" s="4" t="s">
        <v>456</v>
      </c>
      <c r="AV13757" s="4" t="s">
        <v>839</v>
      </c>
      <c r="AW13757" s="4" t="s">
        <v>1167</v>
      </c>
      <c r="AX13757" s="4"/>
      <c r="AY13757" s="4"/>
      <c r="AZ13757" s="4"/>
      <c r="BA13757" s="4"/>
      <c r="BB13757" s="4"/>
      <c r="BC13757" s="4">
        <v>40</v>
      </c>
    </row>
    <row r="13758" spans="45:55" x14ac:dyDescent="0.2">
      <c r="AS13758" s="4" t="s">
        <v>6481</v>
      </c>
      <c r="AT13758" s="102" t="s">
        <v>6482</v>
      </c>
      <c r="AU13758" s="4" t="s">
        <v>456</v>
      </c>
      <c r="AV13758" s="4" t="s">
        <v>839</v>
      </c>
      <c r="AW13758" s="4" t="s">
        <v>1167</v>
      </c>
      <c r="AX13758" s="4"/>
      <c r="AY13758" s="4"/>
      <c r="AZ13758" s="4"/>
      <c r="BA13758" s="4"/>
      <c r="BB13758" s="4"/>
      <c r="BC13758" s="4">
        <v>40</v>
      </c>
    </row>
    <row r="13759" spans="45:55" x14ac:dyDescent="0.2">
      <c r="AS13759" s="4" t="s">
        <v>33558</v>
      </c>
      <c r="AT13759" s="102" t="s">
        <v>33559</v>
      </c>
      <c r="AU13759" s="4" t="s">
        <v>456</v>
      </c>
      <c r="AV13759" s="4" t="s">
        <v>830</v>
      </c>
      <c r="AW13759" s="4" t="s">
        <v>701</v>
      </c>
      <c r="AX13759" s="4"/>
      <c r="AY13759" s="4"/>
      <c r="AZ13759" s="4"/>
      <c r="BA13759" s="4"/>
      <c r="BB13759" s="4"/>
      <c r="BC13759" s="4">
        <v>40</v>
      </c>
    </row>
    <row r="13760" spans="45:55" x14ac:dyDescent="0.2">
      <c r="AS13760" s="4" t="s">
        <v>33560</v>
      </c>
      <c r="AT13760" s="102" t="s">
        <v>33561</v>
      </c>
      <c r="AU13760" s="4" t="s">
        <v>456</v>
      </c>
      <c r="AV13760" s="4" t="s">
        <v>830</v>
      </c>
      <c r="AW13760" s="4" t="s">
        <v>701</v>
      </c>
      <c r="AX13760" s="4"/>
      <c r="AY13760" s="4"/>
      <c r="AZ13760" s="4"/>
      <c r="BA13760" s="4"/>
      <c r="BB13760" s="4"/>
      <c r="BC13760" s="4">
        <v>40</v>
      </c>
    </row>
    <row r="13761" spans="45:55" x14ac:dyDescent="0.2">
      <c r="AS13761" s="4" t="s">
        <v>33562</v>
      </c>
      <c r="AT13761" s="4" t="s">
        <v>33563</v>
      </c>
      <c r="AU13761" s="4" t="s">
        <v>456</v>
      </c>
      <c r="AV13761" s="4" t="s">
        <v>830</v>
      </c>
      <c r="AW13761" s="4" t="s">
        <v>701</v>
      </c>
      <c r="AX13761" s="4"/>
      <c r="AY13761" s="4"/>
      <c r="AZ13761" s="4"/>
      <c r="BA13761" s="4"/>
      <c r="BB13761" s="4"/>
      <c r="BC13761" s="4">
        <v>40</v>
      </c>
    </row>
    <row r="13762" spans="45:55" x14ac:dyDescent="0.2">
      <c r="AS13762" s="4" t="s">
        <v>34990</v>
      </c>
      <c r="AT13762" s="4" t="s">
        <v>34991</v>
      </c>
      <c r="AU13762" s="4" t="s">
        <v>456</v>
      </c>
      <c r="AV13762" s="4" t="s">
        <v>831</v>
      </c>
      <c r="AW13762" s="4" t="s">
        <v>701</v>
      </c>
      <c r="AX13762" s="4"/>
      <c r="AY13762" s="4"/>
      <c r="AZ13762" s="4"/>
      <c r="BA13762" s="4"/>
      <c r="BB13762" s="4"/>
      <c r="BC13762" s="4">
        <v>40</v>
      </c>
    </row>
    <row r="13763" spans="45:55" x14ac:dyDescent="0.2">
      <c r="AS13763" s="4" t="s">
        <v>34992</v>
      </c>
      <c r="AT13763" s="4" t="s">
        <v>34993</v>
      </c>
      <c r="AU13763" s="4" t="s">
        <v>456</v>
      </c>
      <c r="AV13763" s="4" t="s">
        <v>831</v>
      </c>
      <c r="AW13763" s="4" t="s">
        <v>724</v>
      </c>
      <c r="AX13763" s="4"/>
      <c r="AY13763" s="4"/>
      <c r="AZ13763" s="4"/>
      <c r="BA13763" s="4"/>
      <c r="BB13763" s="4"/>
      <c r="BC13763" s="4">
        <v>40</v>
      </c>
    </row>
    <row r="13764" spans="45:55" x14ac:dyDescent="0.2">
      <c r="AS13764" s="4" t="s">
        <v>34061</v>
      </c>
      <c r="AT13764" s="4" t="s">
        <v>10822</v>
      </c>
      <c r="AU13764" s="4" t="s">
        <v>463</v>
      </c>
      <c r="AV13764" s="4" t="s">
        <v>831</v>
      </c>
      <c r="AW13764" s="4" t="s">
        <v>701</v>
      </c>
      <c r="AX13764" s="4"/>
      <c r="AY13764" s="4"/>
      <c r="AZ13764" s="4"/>
      <c r="BA13764" s="4"/>
      <c r="BB13764" s="4"/>
      <c r="BC13764" s="4">
        <v>40</v>
      </c>
    </row>
    <row r="13765" spans="45:55" x14ac:dyDescent="0.2">
      <c r="AS13765" s="4" t="s">
        <v>34167</v>
      </c>
      <c r="AT13765" s="102" t="s">
        <v>34168</v>
      </c>
      <c r="AU13765" s="4" t="s">
        <v>456</v>
      </c>
      <c r="AV13765" s="4" t="s">
        <v>831</v>
      </c>
      <c r="AW13765" s="4" t="s">
        <v>701</v>
      </c>
      <c r="AX13765" s="4"/>
      <c r="AY13765" s="4"/>
      <c r="AZ13765" s="4"/>
      <c r="BA13765" s="4"/>
      <c r="BB13765" s="4"/>
      <c r="BC13765" s="4">
        <v>40</v>
      </c>
    </row>
    <row r="13766" spans="45:55" x14ac:dyDescent="0.2">
      <c r="AS13766" s="4" t="s">
        <v>34825</v>
      </c>
      <c r="AT13766" s="102" t="s">
        <v>34826</v>
      </c>
      <c r="AU13766" s="4" t="s">
        <v>456</v>
      </c>
      <c r="AV13766" s="4" t="s">
        <v>831</v>
      </c>
      <c r="AW13766" s="4" t="s">
        <v>701</v>
      </c>
      <c r="AX13766" s="4"/>
      <c r="AY13766" s="4"/>
      <c r="AZ13766" s="4"/>
      <c r="BA13766" s="4"/>
      <c r="BB13766" s="4"/>
      <c r="BC13766" s="4">
        <v>40</v>
      </c>
    </row>
    <row r="13767" spans="45:55" x14ac:dyDescent="0.2">
      <c r="AS13767" s="4" t="s">
        <v>35941</v>
      </c>
      <c r="AT13767" s="102" t="s">
        <v>35941</v>
      </c>
      <c r="AU13767" s="4" t="s">
        <v>456</v>
      </c>
      <c r="AV13767" s="4" t="s">
        <v>831</v>
      </c>
      <c r="AW13767" s="4" t="s">
        <v>701</v>
      </c>
      <c r="AX13767" s="4"/>
      <c r="AY13767" s="4"/>
      <c r="AZ13767" s="4"/>
      <c r="BA13767" s="4"/>
      <c r="BB13767" s="4"/>
      <c r="BC13767" s="4">
        <v>40</v>
      </c>
    </row>
    <row r="13768" spans="45:55" x14ac:dyDescent="0.2">
      <c r="AS13768" s="4" t="s">
        <v>35928</v>
      </c>
      <c r="AT13768" s="102" t="s">
        <v>10822</v>
      </c>
      <c r="AU13768" s="4" t="s">
        <v>463</v>
      </c>
      <c r="AV13768" s="4" t="s">
        <v>831</v>
      </c>
      <c r="AW13768" s="4" t="s">
        <v>701</v>
      </c>
      <c r="AX13768" s="4"/>
      <c r="AY13768" s="4"/>
      <c r="AZ13768" s="4"/>
      <c r="BA13768" s="4"/>
      <c r="BB13768" s="4"/>
      <c r="BC13768" s="4">
        <v>40</v>
      </c>
    </row>
    <row r="13769" spans="45:55" x14ac:dyDescent="0.2">
      <c r="AS13769" s="4" t="s">
        <v>36843</v>
      </c>
      <c r="AT13769" s="102" t="s">
        <v>36844</v>
      </c>
      <c r="AU13769" s="4" t="s">
        <v>456</v>
      </c>
      <c r="AV13769" s="4" t="s">
        <v>831</v>
      </c>
      <c r="AW13769" s="4" t="s">
        <v>701</v>
      </c>
      <c r="AX13769" s="4"/>
      <c r="AY13769" s="4"/>
      <c r="AZ13769" s="4"/>
      <c r="BA13769" s="4"/>
      <c r="BB13769" s="4"/>
      <c r="BC13769" s="4">
        <v>40</v>
      </c>
    </row>
    <row r="13770" spans="45:55" x14ac:dyDescent="0.2">
      <c r="AS13770" s="4" t="s">
        <v>21434</v>
      </c>
      <c r="AT13770" s="102" t="s">
        <v>16299</v>
      </c>
      <c r="AU13770" s="4" t="s">
        <v>456</v>
      </c>
      <c r="AV13770" s="4" t="s">
        <v>831</v>
      </c>
      <c r="AW13770" s="4" t="s">
        <v>701</v>
      </c>
      <c r="AX13770" s="4"/>
      <c r="AY13770" s="4"/>
      <c r="AZ13770" s="4"/>
      <c r="BA13770" s="4"/>
      <c r="BB13770" s="4"/>
      <c r="BC13770" s="4">
        <v>40</v>
      </c>
    </row>
    <row r="13771" spans="45:55" x14ac:dyDescent="0.2">
      <c r="AS13771" s="4" t="s">
        <v>31482</v>
      </c>
      <c r="AT13771" s="4" t="s">
        <v>31483</v>
      </c>
      <c r="AU13771" s="4" t="s">
        <v>456</v>
      </c>
      <c r="AV13771" s="4" t="s">
        <v>831</v>
      </c>
      <c r="AW13771" s="4" t="s">
        <v>701</v>
      </c>
      <c r="AX13771" s="4"/>
      <c r="AY13771" s="4"/>
      <c r="AZ13771" s="4"/>
      <c r="BA13771" s="4"/>
      <c r="BB13771" s="4"/>
      <c r="BC13771" s="4">
        <v>40</v>
      </c>
    </row>
    <row r="13772" spans="45:55" x14ac:dyDescent="0.2">
      <c r="AS13772" s="4" t="s">
        <v>31845</v>
      </c>
      <c r="AT13772" s="4" t="s">
        <v>1661</v>
      </c>
      <c r="AU13772" s="4" t="s">
        <v>456</v>
      </c>
      <c r="AV13772" s="4" t="s">
        <v>831</v>
      </c>
      <c r="AW13772" s="4" t="s">
        <v>701</v>
      </c>
      <c r="AX13772" s="4"/>
      <c r="AY13772" s="4"/>
      <c r="AZ13772" s="4"/>
      <c r="BA13772" s="4"/>
      <c r="BB13772" s="4"/>
      <c r="BC13772" s="4">
        <v>40</v>
      </c>
    </row>
    <row r="13773" spans="45:55" x14ac:dyDescent="0.2">
      <c r="AS13773" s="4" t="s">
        <v>31928</v>
      </c>
      <c r="AT13773" s="4" t="s">
        <v>31929</v>
      </c>
      <c r="AU13773" s="4" t="s">
        <v>456</v>
      </c>
      <c r="AV13773" s="4" t="s">
        <v>831</v>
      </c>
      <c r="AW13773" s="4" t="s">
        <v>701</v>
      </c>
      <c r="AX13773" s="4"/>
      <c r="AY13773" s="4"/>
      <c r="AZ13773" s="4"/>
      <c r="BA13773" s="4"/>
      <c r="BB13773" s="4"/>
      <c r="BC13773" s="4">
        <v>40</v>
      </c>
    </row>
    <row r="13774" spans="45:55" x14ac:dyDescent="0.2">
      <c r="AS13774" s="4" t="s">
        <v>34062</v>
      </c>
      <c r="AT13774" s="102" t="s">
        <v>1661</v>
      </c>
      <c r="AU13774" s="4" t="s">
        <v>456</v>
      </c>
      <c r="AV13774" s="4" t="s">
        <v>831</v>
      </c>
      <c r="AW13774" s="4" t="s">
        <v>701</v>
      </c>
      <c r="AX13774" s="4"/>
      <c r="AY13774" s="4"/>
      <c r="AZ13774" s="4"/>
      <c r="BA13774" s="4"/>
      <c r="BB13774" s="4"/>
      <c r="BC13774" s="4">
        <v>40</v>
      </c>
    </row>
    <row r="13775" spans="45:55" x14ac:dyDescent="0.2">
      <c r="AS13775" s="4" t="s">
        <v>35191</v>
      </c>
      <c r="AT13775" s="102" t="s">
        <v>1661</v>
      </c>
      <c r="AU13775" s="4" t="s">
        <v>456</v>
      </c>
      <c r="AV13775" s="4" t="s">
        <v>831</v>
      </c>
      <c r="AW13775" s="4" t="s">
        <v>701</v>
      </c>
      <c r="AX13775" s="4"/>
      <c r="AY13775" s="4"/>
      <c r="AZ13775" s="4"/>
      <c r="BA13775" s="4"/>
      <c r="BB13775" s="4"/>
      <c r="BC13775" s="4">
        <v>40</v>
      </c>
    </row>
    <row r="13776" spans="45:55" x14ac:dyDescent="0.2">
      <c r="AS13776" s="4" t="s">
        <v>36265</v>
      </c>
      <c r="AT13776" s="102" t="s">
        <v>36266</v>
      </c>
      <c r="AU13776" s="4" t="s">
        <v>456</v>
      </c>
      <c r="AV13776" s="4" t="s">
        <v>831</v>
      </c>
      <c r="AW13776" s="4" t="s">
        <v>701</v>
      </c>
      <c r="AX13776" s="4"/>
      <c r="AY13776" s="4"/>
      <c r="AZ13776" s="4"/>
      <c r="BA13776" s="4"/>
      <c r="BB13776" s="4"/>
      <c r="BC13776" s="4">
        <v>40</v>
      </c>
    </row>
    <row r="13777" spans="45:55" x14ac:dyDescent="0.2">
      <c r="AS13777" s="4" t="s">
        <v>36530</v>
      </c>
      <c r="AT13777" s="102" t="s">
        <v>36450</v>
      </c>
      <c r="AU13777" s="4" t="s">
        <v>456</v>
      </c>
      <c r="AV13777" s="4" t="s">
        <v>831</v>
      </c>
      <c r="AW13777" s="4" t="s">
        <v>701</v>
      </c>
      <c r="AX13777" s="4"/>
      <c r="AY13777" s="4"/>
      <c r="AZ13777" s="4"/>
      <c r="BA13777" s="4"/>
      <c r="BB13777" s="4"/>
      <c r="BC13777" s="4">
        <v>40</v>
      </c>
    </row>
    <row r="13778" spans="45:55" x14ac:dyDescent="0.2">
      <c r="AS13778" s="4" t="s">
        <v>36449</v>
      </c>
      <c r="AT13778" s="4" t="s">
        <v>36450</v>
      </c>
      <c r="AU13778" s="4" t="s">
        <v>456</v>
      </c>
      <c r="AV13778" s="4" t="s">
        <v>831</v>
      </c>
      <c r="AW13778" s="4" t="s">
        <v>701</v>
      </c>
      <c r="AX13778" s="4"/>
      <c r="AY13778" s="4"/>
      <c r="AZ13778" s="4"/>
      <c r="BA13778" s="4"/>
      <c r="BB13778" s="4"/>
      <c r="BC13778" s="4">
        <v>40</v>
      </c>
    </row>
    <row r="13779" spans="45:55" x14ac:dyDescent="0.2">
      <c r="AS13779" s="4" t="s">
        <v>36531</v>
      </c>
      <c r="AT13779" s="102" t="s">
        <v>36450</v>
      </c>
      <c r="AU13779" s="4" t="s">
        <v>456</v>
      </c>
      <c r="AV13779" s="4" t="s">
        <v>831</v>
      </c>
      <c r="AW13779" s="4" t="s">
        <v>701</v>
      </c>
      <c r="AX13779" s="4"/>
      <c r="AY13779" s="4"/>
      <c r="AZ13779" s="4"/>
      <c r="BA13779" s="4"/>
      <c r="BB13779" s="4"/>
      <c r="BC13779" s="4">
        <v>40</v>
      </c>
    </row>
    <row r="13780" spans="45:55" x14ac:dyDescent="0.2">
      <c r="AS13780" s="4" t="s">
        <v>36532</v>
      </c>
      <c r="AT13780" s="102" t="s">
        <v>36533</v>
      </c>
      <c r="AU13780" s="4" t="s">
        <v>456</v>
      </c>
      <c r="AV13780" s="4" t="s">
        <v>831</v>
      </c>
      <c r="AW13780" s="4" t="s">
        <v>701</v>
      </c>
      <c r="AX13780" s="4"/>
      <c r="AY13780" s="4"/>
      <c r="AZ13780" s="4"/>
      <c r="BA13780" s="4"/>
      <c r="BB13780" s="4"/>
      <c r="BC13780" s="4">
        <v>40</v>
      </c>
    </row>
    <row r="13781" spans="45:55" x14ac:dyDescent="0.2">
      <c r="AS13781" s="4" t="s">
        <v>36557</v>
      </c>
      <c r="AT13781" s="102" t="s">
        <v>36558</v>
      </c>
      <c r="AU13781" s="4" t="s">
        <v>456</v>
      </c>
      <c r="AV13781" s="4" t="s">
        <v>831</v>
      </c>
      <c r="AW13781" s="4" t="s">
        <v>701</v>
      </c>
      <c r="AX13781" s="4"/>
      <c r="AY13781" s="4"/>
      <c r="AZ13781" s="4"/>
      <c r="BA13781" s="4"/>
      <c r="BB13781" s="4"/>
      <c r="BC13781" s="4">
        <v>40</v>
      </c>
    </row>
    <row r="13782" spans="45:55" x14ac:dyDescent="0.2">
      <c r="AS13782" s="4" t="s">
        <v>36599</v>
      </c>
      <c r="AT13782" s="102" t="s">
        <v>36558</v>
      </c>
      <c r="AU13782" s="4" t="s">
        <v>456</v>
      </c>
      <c r="AV13782" s="4" t="s">
        <v>831</v>
      </c>
      <c r="AW13782" s="4" t="s">
        <v>701</v>
      </c>
      <c r="AX13782" s="4"/>
      <c r="AY13782" s="4"/>
      <c r="AZ13782" s="4"/>
      <c r="BA13782" s="4"/>
      <c r="BB13782" s="4"/>
      <c r="BC13782" s="4">
        <v>40</v>
      </c>
    </row>
    <row r="13783" spans="45:55" x14ac:dyDescent="0.2">
      <c r="AS13783" s="4" t="s">
        <v>36600</v>
      </c>
      <c r="AT13783" s="102" t="s">
        <v>36558</v>
      </c>
      <c r="AU13783" s="4" t="s">
        <v>456</v>
      </c>
      <c r="AV13783" s="4" t="s">
        <v>831</v>
      </c>
      <c r="AW13783" s="4" t="s">
        <v>701</v>
      </c>
      <c r="AX13783" s="4"/>
      <c r="AY13783" s="4"/>
      <c r="AZ13783" s="4"/>
      <c r="BA13783" s="4"/>
      <c r="BB13783" s="4"/>
      <c r="BC13783" s="4">
        <v>40</v>
      </c>
    </row>
    <row r="13784" spans="45:55" x14ac:dyDescent="0.2">
      <c r="AS13784" s="4" t="s">
        <v>36601</v>
      </c>
      <c r="AT13784" s="102" t="s">
        <v>36558</v>
      </c>
      <c r="AU13784" s="4" t="s">
        <v>456</v>
      </c>
      <c r="AV13784" s="4" t="s">
        <v>831</v>
      </c>
      <c r="AW13784" s="4" t="s">
        <v>701</v>
      </c>
      <c r="AX13784" s="4"/>
      <c r="AY13784" s="4"/>
      <c r="AZ13784" s="4"/>
      <c r="BA13784" s="4"/>
      <c r="BB13784" s="4"/>
      <c r="BC13784" s="4">
        <v>40</v>
      </c>
    </row>
    <row r="13785" spans="45:55" x14ac:dyDescent="0.2">
      <c r="AS13785" s="4" t="s">
        <v>36648</v>
      </c>
      <c r="AT13785" s="102" t="s">
        <v>36558</v>
      </c>
      <c r="AU13785" s="4" t="s">
        <v>456</v>
      </c>
      <c r="AV13785" s="4" t="s">
        <v>831</v>
      </c>
      <c r="AW13785" s="4" t="s">
        <v>701</v>
      </c>
      <c r="AX13785" s="4"/>
      <c r="AY13785" s="4"/>
      <c r="AZ13785" s="4"/>
      <c r="BA13785" s="4"/>
      <c r="BB13785" s="4"/>
      <c r="BC13785" s="4">
        <v>40</v>
      </c>
    </row>
    <row r="13786" spans="45:55" x14ac:dyDescent="0.2">
      <c r="AS13786" s="4" t="s">
        <v>36706</v>
      </c>
      <c r="AT13786" s="4" t="s">
        <v>36707</v>
      </c>
      <c r="AU13786" s="4" t="s">
        <v>456</v>
      </c>
      <c r="AV13786" s="4" t="s">
        <v>831</v>
      </c>
      <c r="AW13786" s="4" t="s">
        <v>701</v>
      </c>
      <c r="AX13786" s="4"/>
      <c r="AY13786" s="4"/>
      <c r="AZ13786" s="4"/>
      <c r="BA13786" s="4"/>
      <c r="BB13786" s="4"/>
      <c r="BC13786" s="4">
        <v>40</v>
      </c>
    </row>
    <row r="13787" spans="45:55" x14ac:dyDescent="0.2">
      <c r="AS13787" s="4" t="s">
        <v>36708</v>
      </c>
      <c r="AT13787" s="4" t="s">
        <v>36707</v>
      </c>
      <c r="AU13787" s="4" t="s">
        <v>456</v>
      </c>
      <c r="AV13787" s="4" t="s">
        <v>831</v>
      </c>
      <c r="AW13787" s="4" t="s">
        <v>701</v>
      </c>
      <c r="AX13787" s="4"/>
      <c r="AY13787" s="4"/>
      <c r="AZ13787" s="4"/>
      <c r="BA13787" s="4"/>
      <c r="BB13787" s="4"/>
      <c r="BC13787" s="4">
        <v>40</v>
      </c>
    </row>
    <row r="13788" spans="45:55" x14ac:dyDescent="0.2">
      <c r="AS13788" s="4" t="s">
        <v>36845</v>
      </c>
      <c r="AT13788" s="102" t="s">
        <v>1661</v>
      </c>
      <c r="AU13788" s="4" t="s">
        <v>456</v>
      </c>
      <c r="AV13788" s="4" t="s">
        <v>831</v>
      </c>
      <c r="AW13788" s="4" t="s">
        <v>701</v>
      </c>
      <c r="AX13788" s="4"/>
      <c r="AY13788" s="4"/>
      <c r="AZ13788" s="4"/>
      <c r="BA13788" s="4"/>
      <c r="BB13788" s="4"/>
      <c r="BC13788" s="4">
        <v>40</v>
      </c>
    </row>
    <row r="13789" spans="45:55" x14ac:dyDescent="0.2">
      <c r="AS13789" s="4" t="s">
        <v>33171</v>
      </c>
      <c r="AT13789" s="102" t="s">
        <v>33172</v>
      </c>
      <c r="AU13789" s="4" t="s">
        <v>456</v>
      </c>
      <c r="AV13789" s="4" t="s">
        <v>830</v>
      </c>
      <c r="AW13789" s="4" t="s">
        <v>724</v>
      </c>
      <c r="AX13789" s="4"/>
      <c r="AY13789" s="4"/>
      <c r="AZ13789" s="4"/>
      <c r="BA13789" s="4"/>
      <c r="BB13789" s="4"/>
      <c r="BC13789" s="4">
        <v>40</v>
      </c>
    </row>
    <row r="13790" spans="45:55" x14ac:dyDescent="0.2">
      <c r="AS13790" s="4" t="s">
        <v>33173</v>
      </c>
      <c r="AT13790" s="102" t="s">
        <v>33174</v>
      </c>
      <c r="AU13790" s="4" t="s">
        <v>456</v>
      </c>
      <c r="AV13790" s="4" t="s">
        <v>830</v>
      </c>
      <c r="AW13790" s="4" t="s">
        <v>701</v>
      </c>
      <c r="AX13790" s="4"/>
      <c r="AY13790" s="4"/>
      <c r="AZ13790" s="4"/>
      <c r="BA13790" s="4"/>
      <c r="BB13790" s="4"/>
      <c r="BC13790" s="4">
        <v>40</v>
      </c>
    </row>
    <row r="13791" spans="45:55" x14ac:dyDescent="0.2">
      <c r="AS13791" s="4" t="s">
        <v>33175</v>
      </c>
      <c r="AT13791" s="102" t="s">
        <v>33176</v>
      </c>
      <c r="AU13791" s="4" t="s">
        <v>456</v>
      </c>
      <c r="AV13791" s="4" t="s">
        <v>830</v>
      </c>
      <c r="AW13791" s="4" t="s">
        <v>724</v>
      </c>
      <c r="AX13791" s="4"/>
      <c r="AY13791" s="4"/>
      <c r="AZ13791" s="4"/>
      <c r="BA13791" s="4"/>
      <c r="BB13791" s="4"/>
      <c r="BC13791" s="4">
        <v>40</v>
      </c>
    </row>
    <row r="13792" spans="45:55" x14ac:dyDescent="0.2">
      <c r="AS13792" s="4" t="s">
        <v>33382</v>
      </c>
      <c r="AT13792" s="102" t="s">
        <v>33383</v>
      </c>
      <c r="AU13792" s="4" t="s">
        <v>456</v>
      </c>
      <c r="AV13792" s="4" t="s">
        <v>830</v>
      </c>
      <c r="AW13792" s="4" t="s">
        <v>724</v>
      </c>
      <c r="AX13792" s="4"/>
      <c r="AY13792" s="4"/>
      <c r="AZ13792" s="4"/>
      <c r="BA13792" s="4"/>
      <c r="BB13792" s="4"/>
      <c r="BC13792" s="4">
        <v>40</v>
      </c>
    </row>
    <row r="13793" spans="45:55" x14ac:dyDescent="0.2">
      <c r="AS13793" s="4" t="s">
        <v>33384</v>
      </c>
      <c r="AT13793" s="102" t="s">
        <v>33385</v>
      </c>
      <c r="AU13793" s="4" t="s">
        <v>456</v>
      </c>
      <c r="AV13793" s="4" t="s">
        <v>830</v>
      </c>
      <c r="AW13793" s="4" t="s">
        <v>724</v>
      </c>
      <c r="AX13793" s="4"/>
      <c r="AY13793" s="4"/>
      <c r="AZ13793" s="4"/>
      <c r="BA13793" s="4"/>
      <c r="BB13793" s="4"/>
      <c r="BC13793" s="4">
        <v>40</v>
      </c>
    </row>
    <row r="13794" spans="45:55" x14ac:dyDescent="0.2">
      <c r="AS13794" s="4" t="s">
        <v>33386</v>
      </c>
      <c r="AT13794" s="4" t="s">
        <v>33387</v>
      </c>
      <c r="AU13794" s="4" t="s">
        <v>456</v>
      </c>
      <c r="AV13794" s="4" t="s">
        <v>830</v>
      </c>
      <c r="AW13794" s="4" t="s">
        <v>724</v>
      </c>
      <c r="AX13794" s="4"/>
      <c r="AY13794" s="4"/>
      <c r="AZ13794" s="4"/>
      <c r="BA13794" s="4"/>
      <c r="BB13794" s="4"/>
      <c r="BC13794" s="4">
        <v>40</v>
      </c>
    </row>
    <row r="13795" spans="45:55" x14ac:dyDescent="0.2">
      <c r="AS13795" s="4" t="s">
        <v>34101</v>
      </c>
      <c r="AT13795" s="4" t="s">
        <v>34102</v>
      </c>
      <c r="AU13795" s="4" t="s">
        <v>456</v>
      </c>
      <c r="AV13795" s="4" t="s">
        <v>830</v>
      </c>
      <c r="AW13795" s="4" t="s">
        <v>701</v>
      </c>
      <c r="AX13795" s="4"/>
      <c r="AY13795" s="4"/>
      <c r="AZ13795" s="4"/>
      <c r="BA13795" s="4"/>
      <c r="BB13795" s="4"/>
      <c r="BC13795" s="4">
        <v>40</v>
      </c>
    </row>
    <row r="13796" spans="45:55" x14ac:dyDescent="0.2">
      <c r="AS13796" s="4" t="s">
        <v>34103</v>
      </c>
      <c r="AT13796" s="4" t="s">
        <v>34104</v>
      </c>
      <c r="AU13796" s="4" t="s">
        <v>456</v>
      </c>
      <c r="AV13796" s="4" t="s">
        <v>830</v>
      </c>
      <c r="AW13796" s="4" t="s">
        <v>701</v>
      </c>
      <c r="AX13796" s="4"/>
      <c r="AY13796" s="4"/>
      <c r="AZ13796" s="4"/>
      <c r="BA13796" s="4"/>
      <c r="BB13796" s="4"/>
      <c r="BC13796" s="4">
        <v>40</v>
      </c>
    </row>
    <row r="13797" spans="45:55" x14ac:dyDescent="0.2">
      <c r="AS13797" s="4" t="s">
        <v>34105</v>
      </c>
      <c r="AT13797" s="4" t="s">
        <v>34106</v>
      </c>
      <c r="AU13797" s="4" t="s">
        <v>456</v>
      </c>
      <c r="AV13797" s="4" t="s">
        <v>830</v>
      </c>
      <c r="AW13797" s="4" t="s">
        <v>701</v>
      </c>
      <c r="AX13797" s="4"/>
      <c r="AY13797" s="4"/>
      <c r="AZ13797" s="4"/>
      <c r="BA13797" s="4"/>
      <c r="BB13797" s="4"/>
      <c r="BC13797" s="4">
        <v>40</v>
      </c>
    </row>
    <row r="13798" spans="45:55" x14ac:dyDescent="0.2">
      <c r="AS13798" s="4" t="s">
        <v>35041</v>
      </c>
      <c r="AT13798" s="4" t="s">
        <v>35042</v>
      </c>
      <c r="AU13798" s="4" t="s">
        <v>456</v>
      </c>
      <c r="AV13798" s="4" t="s">
        <v>830</v>
      </c>
      <c r="AW13798" s="4" t="s">
        <v>701</v>
      </c>
      <c r="AX13798" s="4"/>
      <c r="AY13798" s="4"/>
      <c r="AZ13798" s="4"/>
      <c r="BA13798" s="4"/>
      <c r="BB13798" s="4"/>
      <c r="BC13798" s="4">
        <v>40</v>
      </c>
    </row>
    <row r="13799" spans="45:55" x14ac:dyDescent="0.2">
      <c r="AS13799" s="4" t="s">
        <v>35043</v>
      </c>
      <c r="AT13799" s="4" t="s">
        <v>35044</v>
      </c>
      <c r="AU13799" s="4" t="s">
        <v>456</v>
      </c>
      <c r="AV13799" s="4" t="s">
        <v>830</v>
      </c>
      <c r="AW13799" s="4" t="s">
        <v>701</v>
      </c>
      <c r="AX13799" s="4"/>
      <c r="AY13799" s="4"/>
      <c r="AZ13799" s="4"/>
      <c r="BA13799" s="4"/>
      <c r="BB13799" s="4"/>
      <c r="BC13799" s="4">
        <v>40</v>
      </c>
    </row>
    <row r="13800" spans="45:55" x14ac:dyDescent="0.2">
      <c r="AS13800" s="4" t="s">
        <v>35045</v>
      </c>
      <c r="AT13800" s="4" t="s">
        <v>35046</v>
      </c>
      <c r="AU13800" s="4" t="s">
        <v>456</v>
      </c>
      <c r="AV13800" s="4" t="s">
        <v>830</v>
      </c>
      <c r="AW13800" s="4" t="s">
        <v>701</v>
      </c>
      <c r="AX13800" s="4"/>
      <c r="AY13800" s="4"/>
      <c r="AZ13800" s="4"/>
      <c r="BA13800" s="4"/>
      <c r="BB13800" s="4"/>
      <c r="BC13800" s="4">
        <v>40</v>
      </c>
    </row>
    <row r="13801" spans="45:55" x14ac:dyDescent="0.2">
      <c r="AS13801" s="4" t="s">
        <v>35047</v>
      </c>
      <c r="AT13801" s="4" t="s">
        <v>35048</v>
      </c>
      <c r="AU13801" s="4" t="s">
        <v>456</v>
      </c>
      <c r="AV13801" s="4" t="s">
        <v>830</v>
      </c>
      <c r="AW13801" s="4" t="s">
        <v>701</v>
      </c>
      <c r="AX13801" s="4"/>
      <c r="AY13801" s="4"/>
      <c r="AZ13801" s="4"/>
      <c r="BA13801" s="4"/>
      <c r="BB13801" s="4"/>
      <c r="BC13801" s="4">
        <v>40</v>
      </c>
    </row>
    <row r="13802" spans="45:55" x14ac:dyDescent="0.2">
      <c r="AS13802" s="4" t="s">
        <v>35688</v>
      </c>
      <c r="AT13802" s="4" t="s">
        <v>35689</v>
      </c>
      <c r="AU13802" s="4" t="s">
        <v>456</v>
      </c>
      <c r="AV13802" s="4" t="s">
        <v>830</v>
      </c>
      <c r="AW13802" s="4" t="s">
        <v>724</v>
      </c>
      <c r="AX13802" s="4"/>
      <c r="AY13802" s="4"/>
      <c r="AZ13802" s="4"/>
      <c r="BA13802" s="4"/>
      <c r="BB13802" s="4"/>
      <c r="BC13802" s="4">
        <v>40</v>
      </c>
    </row>
    <row r="13803" spans="45:55" x14ac:dyDescent="0.2">
      <c r="AS13803" s="4" t="s">
        <v>36328</v>
      </c>
      <c r="AT13803" s="4" t="s">
        <v>36329</v>
      </c>
      <c r="AU13803" s="4" t="s">
        <v>456</v>
      </c>
      <c r="AV13803" s="4" t="s">
        <v>830</v>
      </c>
      <c r="AW13803" s="4" t="s">
        <v>701</v>
      </c>
      <c r="AX13803" s="4"/>
      <c r="AY13803" s="4"/>
      <c r="AZ13803" s="4"/>
      <c r="BA13803" s="4"/>
      <c r="BB13803" s="4"/>
      <c r="BC13803" s="4">
        <v>40</v>
      </c>
    </row>
    <row r="13804" spans="45:55" x14ac:dyDescent="0.2">
      <c r="AS13804" s="4" t="s">
        <v>36451</v>
      </c>
      <c r="AT13804" s="4" t="s">
        <v>36452</v>
      </c>
      <c r="AU13804" s="4" t="s">
        <v>456</v>
      </c>
      <c r="AV13804" s="4" t="s">
        <v>830</v>
      </c>
      <c r="AW13804" s="4" t="s">
        <v>701</v>
      </c>
      <c r="AX13804" s="4"/>
      <c r="AY13804" s="4"/>
      <c r="AZ13804" s="4"/>
      <c r="BA13804" s="4"/>
      <c r="BB13804" s="4"/>
      <c r="BC13804" s="4">
        <v>40</v>
      </c>
    </row>
    <row r="13805" spans="45:55" x14ac:dyDescent="0.2">
      <c r="AS13805" s="4" t="s">
        <v>21874</v>
      </c>
      <c r="AT13805" s="4" t="s">
        <v>21875</v>
      </c>
      <c r="AU13805" s="4" t="s">
        <v>456</v>
      </c>
      <c r="AV13805" s="4" t="s">
        <v>831</v>
      </c>
      <c r="AW13805" s="4" t="s">
        <v>701</v>
      </c>
      <c r="AX13805" s="4"/>
      <c r="AY13805" s="4"/>
      <c r="AZ13805" s="4"/>
      <c r="BA13805" s="4"/>
      <c r="BB13805" s="4"/>
      <c r="BC13805" s="4">
        <v>40</v>
      </c>
    </row>
    <row r="13806" spans="45:55" x14ac:dyDescent="0.2">
      <c r="AS13806" s="4" t="s">
        <v>21876</v>
      </c>
      <c r="AT13806" s="4" t="s">
        <v>21877</v>
      </c>
      <c r="AU13806" s="4" t="s">
        <v>456</v>
      </c>
      <c r="AV13806" s="4" t="s">
        <v>831</v>
      </c>
      <c r="AW13806" s="4" t="s">
        <v>1167</v>
      </c>
      <c r="AX13806" s="4"/>
      <c r="AY13806" s="4"/>
      <c r="AZ13806" s="4"/>
      <c r="BA13806" s="4"/>
      <c r="BB13806" s="4"/>
      <c r="BC13806" s="4">
        <v>40</v>
      </c>
    </row>
    <row r="13807" spans="45:55" x14ac:dyDescent="0.2">
      <c r="AS13807" s="4" t="s">
        <v>21931</v>
      </c>
      <c r="AT13807" s="4" t="s">
        <v>21932</v>
      </c>
      <c r="AU13807" s="4" t="s">
        <v>456</v>
      </c>
      <c r="AV13807" s="4" t="s">
        <v>831</v>
      </c>
      <c r="AW13807" s="4" t="s">
        <v>701</v>
      </c>
      <c r="AX13807" s="4"/>
      <c r="AY13807" s="4"/>
      <c r="AZ13807" s="4"/>
      <c r="BA13807" s="4"/>
      <c r="BB13807" s="4"/>
      <c r="BC13807" s="4">
        <v>40</v>
      </c>
    </row>
    <row r="13808" spans="45:55" x14ac:dyDescent="0.2">
      <c r="AS13808" s="4" t="s">
        <v>32667</v>
      </c>
      <c r="AT13808" s="4" t="s">
        <v>32668</v>
      </c>
      <c r="AU13808" s="4" t="s">
        <v>456</v>
      </c>
      <c r="AV13808" s="4" t="s">
        <v>831</v>
      </c>
      <c r="AW13808" s="4" t="s">
        <v>1167</v>
      </c>
      <c r="AX13808" s="4"/>
      <c r="AY13808" s="4"/>
      <c r="AZ13808" s="4"/>
      <c r="BA13808" s="4"/>
      <c r="BB13808" s="4"/>
      <c r="BC13808" s="4">
        <v>40</v>
      </c>
    </row>
    <row r="13809" spans="45:55" x14ac:dyDescent="0.2">
      <c r="AS13809" s="4" t="s">
        <v>32914</v>
      </c>
      <c r="AT13809" s="4" t="s">
        <v>32915</v>
      </c>
      <c r="AU13809" s="4" t="s">
        <v>456</v>
      </c>
      <c r="AV13809" s="4" t="s">
        <v>831</v>
      </c>
      <c r="AW13809" s="4" t="s">
        <v>1167</v>
      </c>
      <c r="AX13809" s="4"/>
      <c r="AY13809" s="4"/>
      <c r="AZ13809" s="4"/>
      <c r="BA13809" s="4"/>
      <c r="BB13809" s="4"/>
      <c r="BC13809" s="4">
        <v>40</v>
      </c>
    </row>
    <row r="13810" spans="45:55" x14ac:dyDescent="0.2">
      <c r="AS13810" s="4" t="s">
        <v>32916</v>
      </c>
      <c r="AT13810" s="4" t="s">
        <v>32917</v>
      </c>
      <c r="AU13810" s="4" t="s">
        <v>456</v>
      </c>
      <c r="AV13810" s="4" t="s">
        <v>831</v>
      </c>
      <c r="AW13810" s="4" t="s">
        <v>1167</v>
      </c>
      <c r="AX13810" s="4"/>
      <c r="AY13810" s="4"/>
      <c r="AZ13810" s="4"/>
      <c r="BA13810" s="4"/>
      <c r="BB13810" s="4"/>
      <c r="BC13810" s="4">
        <v>40</v>
      </c>
    </row>
    <row r="13811" spans="45:55" x14ac:dyDescent="0.2">
      <c r="AS13811" s="4" t="s">
        <v>32918</v>
      </c>
      <c r="AT13811" s="4" t="s">
        <v>32919</v>
      </c>
      <c r="AU13811" s="4" t="s">
        <v>456</v>
      </c>
      <c r="AV13811" s="4" t="s">
        <v>831</v>
      </c>
      <c r="AW13811" s="4" t="s">
        <v>1167</v>
      </c>
      <c r="AX13811" s="4"/>
      <c r="AY13811" s="4"/>
      <c r="AZ13811" s="4"/>
      <c r="BA13811" s="4"/>
      <c r="BB13811" s="4"/>
      <c r="BC13811" s="4">
        <v>40</v>
      </c>
    </row>
    <row r="13812" spans="45:55" x14ac:dyDescent="0.2">
      <c r="AS13812" s="4" t="s">
        <v>33306</v>
      </c>
      <c r="AT13812" s="4" t="s">
        <v>10730</v>
      </c>
      <c r="AU13812" s="4" t="s">
        <v>456</v>
      </c>
      <c r="AV13812" s="4" t="s">
        <v>831</v>
      </c>
      <c r="AW13812" s="4" t="s">
        <v>701</v>
      </c>
      <c r="AX13812" s="4"/>
      <c r="AY13812" s="4"/>
      <c r="AZ13812" s="4"/>
      <c r="BA13812" s="4"/>
      <c r="BB13812" s="4"/>
      <c r="BC13812" s="4">
        <v>40</v>
      </c>
    </row>
    <row r="13813" spans="45:55" x14ac:dyDescent="0.2">
      <c r="AS13813" s="4" t="s">
        <v>33692</v>
      </c>
      <c r="AT13813" s="4" t="s">
        <v>10731</v>
      </c>
      <c r="AU13813" s="4" t="s">
        <v>456</v>
      </c>
      <c r="AV13813" s="4" t="s">
        <v>831</v>
      </c>
      <c r="AW13813" s="4" t="s">
        <v>701</v>
      </c>
      <c r="AX13813" s="4"/>
      <c r="AY13813" s="4"/>
      <c r="AZ13813" s="4"/>
      <c r="BA13813" s="4"/>
      <c r="BB13813" s="4"/>
      <c r="BC13813" s="4">
        <v>40</v>
      </c>
    </row>
    <row r="13814" spans="45:55" x14ac:dyDescent="0.2">
      <c r="AS13814" s="4" t="s">
        <v>35175</v>
      </c>
      <c r="AT13814" s="4" t="s">
        <v>35176</v>
      </c>
      <c r="AU13814" s="4" t="s">
        <v>456</v>
      </c>
      <c r="AV13814" s="4" t="s">
        <v>831</v>
      </c>
      <c r="AW13814" s="4" t="s">
        <v>701</v>
      </c>
      <c r="AX13814" s="4"/>
      <c r="AY13814" s="4"/>
      <c r="AZ13814" s="4"/>
      <c r="BA13814" s="4"/>
      <c r="BB13814" s="4"/>
      <c r="BC13814" s="4">
        <v>40</v>
      </c>
    </row>
    <row r="13815" spans="45:55" x14ac:dyDescent="0.2">
      <c r="AS13815" s="4" t="s">
        <v>35562</v>
      </c>
      <c r="AT13815" s="4" t="s">
        <v>35563</v>
      </c>
      <c r="AU13815" s="4" t="s">
        <v>456</v>
      </c>
      <c r="AV13815" s="4" t="s">
        <v>830</v>
      </c>
      <c r="AW13815" s="4" t="s">
        <v>724</v>
      </c>
      <c r="AX13815" s="4"/>
      <c r="AY13815" s="4"/>
      <c r="AZ13815" s="4"/>
      <c r="BA13815" s="4"/>
      <c r="BB13815" s="4"/>
      <c r="BC13815" s="4">
        <v>40</v>
      </c>
    </row>
    <row r="13816" spans="45:55" x14ac:dyDescent="0.2">
      <c r="AS13816" s="4" t="s">
        <v>35564</v>
      </c>
      <c r="AT13816" s="4" t="s">
        <v>35565</v>
      </c>
      <c r="AU13816" s="4" t="s">
        <v>456</v>
      </c>
      <c r="AV13816" s="4" t="s">
        <v>830</v>
      </c>
      <c r="AW13816" s="4" t="s">
        <v>724</v>
      </c>
      <c r="AX13816" s="4"/>
      <c r="AY13816" s="4"/>
      <c r="AZ13816" s="4"/>
      <c r="BA13816" s="4"/>
      <c r="BB13816" s="4"/>
      <c r="BC13816" s="4">
        <v>40</v>
      </c>
    </row>
    <row r="13817" spans="45:55" x14ac:dyDescent="0.2">
      <c r="AS13817" s="4" t="s">
        <v>33947</v>
      </c>
      <c r="AT13817" s="4" t="s">
        <v>33948</v>
      </c>
      <c r="AU13817" s="4" t="s">
        <v>456</v>
      </c>
      <c r="AV13817" s="4" t="s">
        <v>831</v>
      </c>
      <c r="AW13817" s="4" t="s">
        <v>701</v>
      </c>
      <c r="AX13817" s="4"/>
      <c r="AY13817" s="4"/>
      <c r="AZ13817" s="4"/>
      <c r="BA13817" s="4"/>
      <c r="BB13817" s="4"/>
      <c r="BC13817" s="4">
        <v>40</v>
      </c>
    </row>
    <row r="13818" spans="45:55" x14ac:dyDescent="0.2">
      <c r="AS13818" s="4" t="s">
        <v>33949</v>
      </c>
      <c r="AT13818" s="4" t="s">
        <v>33950</v>
      </c>
      <c r="AU13818" s="4" t="s">
        <v>456</v>
      </c>
      <c r="AV13818" s="4" t="s">
        <v>831</v>
      </c>
      <c r="AW13818" s="4" t="s">
        <v>701</v>
      </c>
      <c r="AX13818" s="4"/>
      <c r="AY13818" s="4"/>
      <c r="AZ13818" s="4"/>
      <c r="BA13818" s="4"/>
      <c r="BB13818" s="4"/>
      <c r="BC13818" s="4">
        <v>40</v>
      </c>
    </row>
    <row r="13819" spans="45:55" x14ac:dyDescent="0.2">
      <c r="AS13819" s="4" t="s">
        <v>36330</v>
      </c>
      <c r="AT13819" s="4" t="s">
        <v>8344</v>
      </c>
      <c r="AU13819" s="4" t="s">
        <v>456</v>
      </c>
      <c r="AV13819" s="4" t="s">
        <v>831</v>
      </c>
      <c r="AW13819" s="4" t="s">
        <v>701</v>
      </c>
      <c r="AX13819" s="4"/>
      <c r="AY13819" s="4"/>
      <c r="AZ13819" s="4"/>
      <c r="BA13819" s="4"/>
      <c r="BB13819" s="4"/>
      <c r="BC13819" s="4">
        <v>40</v>
      </c>
    </row>
    <row r="13820" spans="45:55" x14ac:dyDescent="0.2">
      <c r="AS13820" s="4" t="s">
        <v>34751</v>
      </c>
      <c r="AT13820" s="4" t="s">
        <v>34752</v>
      </c>
      <c r="AU13820" s="4" t="s">
        <v>456</v>
      </c>
      <c r="AV13820" s="4" t="s">
        <v>831</v>
      </c>
      <c r="AW13820" s="4" t="s">
        <v>724</v>
      </c>
      <c r="AX13820" s="4"/>
      <c r="AY13820" s="4"/>
      <c r="AZ13820" s="4"/>
      <c r="BA13820" s="4"/>
      <c r="BB13820" s="4"/>
      <c r="BC13820" s="4">
        <v>40</v>
      </c>
    </row>
    <row r="13821" spans="45:55" x14ac:dyDescent="0.2">
      <c r="AS13821" s="4" t="s">
        <v>34753</v>
      </c>
      <c r="AT13821" s="4" t="s">
        <v>34752</v>
      </c>
      <c r="AU13821" s="4" t="s">
        <v>456</v>
      </c>
      <c r="AV13821" s="4" t="s">
        <v>831</v>
      </c>
      <c r="AW13821" s="4" t="s">
        <v>724</v>
      </c>
      <c r="AX13821" s="4"/>
      <c r="AY13821" s="4"/>
      <c r="AZ13821" s="4"/>
      <c r="BA13821" s="4"/>
      <c r="BB13821" s="4"/>
      <c r="BC13821" s="4">
        <v>40</v>
      </c>
    </row>
    <row r="13822" spans="45:55" x14ac:dyDescent="0.2">
      <c r="AS13822" s="4" t="s">
        <v>31930</v>
      </c>
      <c r="AT13822" s="4" t="s">
        <v>31931</v>
      </c>
      <c r="AU13822" s="4" t="s">
        <v>456</v>
      </c>
      <c r="AV13822" s="4" t="s">
        <v>831</v>
      </c>
      <c r="AW13822" s="4" t="s">
        <v>701</v>
      </c>
      <c r="AX13822" s="4"/>
      <c r="AY13822" s="4"/>
      <c r="AZ13822" s="4"/>
      <c r="BA13822" s="4"/>
      <c r="BB13822" s="4"/>
      <c r="BC13822" s="4">
        <v>40</v>
      </c>
    </row>
    <row r="13823" spans="45:55" x14ac:dyDescent="0.2">
      <c r="AS13823" s="4" t="s">
        <v>32192</v>
      </c>
      <c r="AT13823" s="4" t="s">
        <v>1661</v>
      </c>
      <c r="AU13823" s="4" t="s">
        <v>456</v>
      </c>
      <c r="AV13823" s="4" t="s">
        <v>831</v>
      </c>
      <c r="AW13823" s="4" t="s">
        <v>701</v>
      </c>
      <c r="AX13823" s="4"/>
      <c r="AY13823" s="4"/>
      <c r="AZ13823" s="4"/>
      <c r="BA13823" s="4"/>
      <c r="BB13823" s="4"/>
      <c r="BC13823" s="4">
        <v>40</v>
      </c>
    </row>
    <row r="13824" spans="45:55" x14ac:dyDescent="0.2">
      <c r="AS13824" s="4" t="s">
        <v>32193</v>
      </c>
      <c r="AT13824" s="4" t="s">
        <v>32194</v>
      </c>
      <c r="AU13824" s="4" t="s">
        <v>456</v>
      </c>
      <c r="AV13824" s="4" t="s">
        <v>831</v>
      </c>
      <c r="AW13824" s="4" t="s">
        <v>701</v>
      </c>
      <c r="AX13824" s="4"/>
      <c r="AY13824" s="4"/>
      <c r="AZ13824" s="4"/>
      <c r="BA13824" s="4"/>
      <c r="BB13824" s="4"/>
      <c r="BC13824" s="4">
        <v>40</v>
      </c>
    </row>
    <row r="13825" spans="45:55" x14ac:dyDescent="0.2">
      <c r="AS13825" s="4" t="s">
        <v>33064</v>
      </c>
      <c r="AT13825" s="4" t="s">
        <v>1661</v>
      </c>
      <c r="AU13825" s="4" t="s">
        <v>456</v>
      </c>
      <c r="AV13825" s="4" t="s">
        <v>831</v>
      </c>
      <c r="AW13825" s="4" t="s">
        <v>701</v>
      </c>
      <c r="AX13825" s="4"/>
      <c r="AY13825" s="4"/>
      <c r="AZ13825" s="4"/>
      <c r="BA13825" s="4"/>
      <c r="BB13825" s="4"/>
      <c r="BC13825" s="4">
        <v>40</v>
      </c>
    </row>
    <row r="13826" spans="45:55" x14ac:dyDescent="0.2">
      <c r="AS13826" s="4" t="s">
        <v>33307</v>
      </c>
      <c r="AT13826" s="4" t="s">
        <v>32194</v>
      </c>
      <c r="AU13826" s="4" t="s">
        <v>456</v>
      </c>
      <c r="AV13826" s="4" t="s">
        <v>831</v>
      </c>
      <c r="AW13826" s="4" t="s">
        <v>701</v>
      </c>
      <c r="AX13826" s="4"/>
      <c r="AY13826" s="4"/>
      <c r="AZ13826" s="4"/>
      <c r="BA13826" s="4"/>
      <c r="BB13826" s="4"/>
      <c r="BC13826" s="4">
        <v>40</v>
      </c>
    </row>
    <row r="13827" spans="45:55" x14ac:dyDescent="0.2">
      <c r="AS13827" s="4" t="s">
        <v>33388</v>
      </c>
      <c r="AT13827" s="4" t="s">
        <v>33389</v>
      </c>
      <c r="AU13827" s="4" t="s">
        <v>456</v>
      </c>
      <c r="AV13827" s="4" t="s">
        <v>831</v>
      </c>
      <c r="AW13827" s="4" t="s">
        <v>701</v>
      </c>
      <c r="AX13827" s="4"/>
      <c r="AY13827" s="4"/>
      <c r="AZ13827" s="4"/>
      <c r="BA13827" s="4"/>
      <c r="BB13827" s="4"/>
      <c r="BC13827" s="4">
        <v>40</v>
      </c>
    </row>
    <row r="13828" spans="45:55" x14ac:dyDescent="0.2">
      <c r="AS13828" s="4" t="s">
        <v>33390</v>
      </c>
      <c r="AT13828" s="4" t="s">
        <v>33391</v>
      </c>
      <c r="AU13828" s="4" t="s">
        <v>456</v>
      </c>
      <c r="AV13828" s="4" t="s">
        <v>831</v>
      </c>
      <c r="AW13828" s="4" t="s">
        <v>701</v>
      </c>
      <c r="AX13828" s="4"/>
      <c r="AY13828" s="4"/>
      <c r="AZ13828" s="4"/>
      <c r="BA13828" s="4"/>
      <c r="BB13828" s="4"/>
      <c r="BC13828" s="4">
        <v>40</v>
      </c>
    </row>
    <row r="13829" spans="45:55" x14ac:dyDescent="0.2">
      <c r="AS13829" s="4" t="s">
        <v>33531</v>
      </c>
      <c r="AT13829" s="4" t="s">
        <v>32194</v>
      </c>
      <c r="AU13829" s="4" t="s">
        <v>456</v>
      </c>
      <c r="AV13829" s="4" t="s">
        <v>831</v>
      </c>
      <c r="AW13829" s="4" t="s">
        <v>701</v>
      </c>
      <c r="AX13829" s="4"/>
      <c r="AY13829" s="4"/>
      <c r="AZ13829" s="4"/>
      <c r="BA13829" s="4"/>
      <c r="BB13829" s="4"/>
      <c r="BC13829" s="4">
        <v>40</v>
      </c>
    </row>
    <row r="13830" spans="45:55" x14ac:dyDescent="0.2">
      <c r="AS13830" s="4" t="s">
        <v>33687</v>
      </c>
      <c r="AT13830" s="4" t="s">
        <v>33688</v>
      </c>
      <c r="AU13830" s="4" t="s">
        <v>456</v>
      </c>
      <c r="AV13830" s="4" t="s">
        <v>831</v>
      </c>
      <c r="AW13830" s="4" t="s">
        <v>701</v>
      </c>
      <c r="AX13830" s="4"/>
      <c r="AY13830" s="4"/>
      <c r="AZ13830" s="4"/>
      <c r="BA13830" s="4"/>
      <c r="BB13830" s="4"/>
      <c r="BC13830" s="4">
        <v>40</v>
      </c>
    </row>
    <row r="13831" spans="45:55" x14ac:dyDescent="0.2">
      <c r="AS13831" s="4" t="s">
        <v>33689</v>
      </c>
      <c r="AT13831" s="4" t="s">
        <v>33690</v>
      </c>
      <c r="AU13831" s="4" t="s">
        <v>456</v>
      </c>
      <c r="AV13831" s="4" t="s">
        <v>831</v>
      </c>
      <c r="AW13831" s="4" t="s">
        <v>701</v>
      </c>
      <c r="AX13831" s="4"/>
      <c r="AY13831" s="4"/>
      <c r="AZ13831" s="4"/>
      <c r="BA13831" s="4"/>
      <c r="BB13831" s="4"/>
      <c r="BC13831" s="4">
        <v>40</v>
      </c>
    </row>
    <row r="13832" spans="45:55" x14ac:dyDescent="0.2">
      <c r="AS13832" s="4" t="s">
        <v>33951</v>
      </c>
      <c r="AT13832" s="4" t="s">
        <v>1661</v>
      </c>
      <c r="AU13832" s="4" t="s">
        <v>456</v>
      </c>
      <c r="AV13832" s="4" t="s">
        <v>831</v>
      </c>
      <c r="AW13832" s="4" t="s">
        <v>701</v>
      </c>
      <c r="AX13832" s="4"/>
      <c r="AY13832" s="4"/>
      <c r="AZ13832" s="4"/>
      <c r="BA13832" s="4"/>
      <c r="BB13832" s="4"/>
      <c r="BC13832" s="4">
        <v>40</v>
      </c>
    </row>
    <row r="13833" spans="45:55" x14ac:dyDescent="0.2">
      <c r="AS13833" s="4" t="s">
        <v>34068</v>
      </c>
      <c r="AT13833" s="4" t="s">
        <v>34069</v>
      </c>
      <c r="AU13833" s="4" t="s">
        <v>456</v>
      </c>
      <c r="AV13833" s="4" t="s">
        <v>831</v>
      </c>
      <c r="AW13833" s="4" t="s">
        <v>1167</v>
      </c>
      <c r="AX13833" s="4"/>
      <c r="AY13833" s="4"/>
      <c r="AZ13833" s="4"/>
      <c r="BA13833" s="4"/>
      <c r="BB13833" s="4"/>
      <c r="BC13833" s="4">
        <v>40</v>
      </c>
    </row>
    <row r="13834" spans="45:55" x14ac:dyDescent="0.2">
      <c r="AS13834" s="4" t="s">
        <v>35192</v>
      </c>
      <c r="AT13834" s="4" t="s">
        <v>35193</v>
      </c>
      <c r="AU13834" s="4" t="s">
        <v>463</v>
      </c>
      <c r="AV13834" s="4" t="s">
        <v>825</v>
      </c>
      <c r="AW13834" s="4" t="s">
        <v>701</v>
      </c>
      <c r="AX13834" s="4"/>
      <c r="AY13834" s="4"/>
      <c r="AZ13834" s="4"/>
      <c r="BA13834" s="4"/>
      <c r="BB13834" s="4"/>
      <c r="BC13834" s="4">
        <v>40</v>
      </c>
    </row>
    <row r="13835" spans="45:55" x14ac:dyDescent="0.2">
      <c r="AS13835" s="4" t="s">
        <v>35849</v>
      </c>
      <c r="AT13835" s="4" t="s">
        <v>9676</v>
      </c>
      <c r="AU13835" s="4" t="s">
        <v>456</v>
      </c>
      <c r="AV13835" s="4" t="s">
        <v>831</v>
      </c>
      <c r="AW13835" s="4" t="s">
        <v>701</v>
      </c>
      <c r="AX13835" s="4"/>
      <c r="AY13835" s="4"/>
      <c r="AZ13835" s="4"/>
      <c r="BA13835" s="4"/>
      <c r="BB13835" s="4"/>
      <c r="BC13835" s="4">
        <v>40</v>
      </c>
    </row>
    <row r="13836" spans="45:55" x14ac:dyDescent="0.2">
      <c r="AS13836" s="4" t="s">
        <v>35955</v>
      </c>
      <c r="AT13836" s="4" t="s">
        <v>9676</v>
      </c>
      <c r="AU13836" s="4" t="s">
        <v>456</v>
      </c>
      <c r="AV13836" s="4" t="s">
        <v>831</v>
      </c>
      <c r="AW13836" s="4" t="s">
        <v>701</v>
      </c>
      <c r="AX13836" s="4"/>
      <c r="AY13836" s="4"/>
      <c r="AZ13836" s="4"/>
      <c r="BA13836" s="4"/>
      <c r="BB13836" s="4"/>
      <c r="BC13836" s="4">
        <v>40</v>
      </c>
    </row>
    <row r="13837" spans="45:55" x14ac:dyDescent="0.2">
      <c r="AS13837" s="4" t="s">
        <v>36147</v>
      </c>
      <c r="AT13837" s="4" t="s">
        <v>36148</v>
      </c>
      <c r="AU13837" s="4" t="s">
        <v>456</v>
      </c>
      <c r="AV13837" s="4" t="s">
        <v>831</v>
      </c>
      <c r="AW13837" s="4" t="s">
        <v>701</v>
      </c>
      <c r="AX13837" s="4"/>
      <c r="AY13837" s="4"/>
      <c r="AZ13837" s="4"/>
      <c r="BA13837" s="4"/>
      <c r="BB13837" s="4"/>
      <c r="BC13837" s="4">
        <v>40</v>
      </c>
    </row>
    <row r="13838" spans="45:55" x14ac:dyDescent="0.2">
      <c r="AS13838" s="4" t="s">
        <v>36149</v>
      </c>
      <c r="AT13838" s="4" t="s">
        <v>36148</v>
      </c>
      <c r="AU13838" s="4" t="s">
        <v>456</v>
      </c>
      <c r="AV13838" s="4" t="s">
        <v>831</v>
      </c>
      <c r="AW13838" s="4" t="s">
        <v>701</v>
      </c>
      <c r="AX13838" s="4"/>
      <c r="AY13838" s="4"/>
      <c r="AZ13838" s="4"/>
      <c r="BA13838" s="4"/>
      <c r="BB13838" s="4"/>
      <c r="BC13838" s="4">
        <v>40</v>
      </c>
    </row>
    <row r="13839" spans="45:55" x14ac:dyDescent="0.2">
      <c r="AS13839" s="4" t="s">
        <v>36223</v>
      </c>
      <c r="AT13839" s="4" t="s">
        <v>9676</v>
      </c>
      <c r="AU13839" s="4" t="s">
        <v>456</v>
      </c>
      <c r="AV13839" s="4" t="s">
        <v>831</v>
      </c>
      <c r="AW13839" s="4" t="s">
        <v>701</v>
      </c>
      <c r="AX13839" s="4"/>
      <c r="AY13839" s="4"/>
      <c r="AZ13839" s="4"/>
      <c r="BA13839" s="4"/>
      <c r="BB13839" s="4"/>
      <c r="BC13839" s="4">
        <v>40</v>
      </c>
    </row>
    <row r="13840" spans="45:55" x14ac:dyDescent="0.2">
      <c r="AS13840" s="4" t="s">
        <v>36643</v>
      </c>
      <c r="AT13840" s="4" t="s">
        <v>9676</v>
      </c>
      <c r="AU13840" s="4" t="s">
        <v>456</v>
      </c>
      <c r="AV13840" s="4" t="s">
        <v>831</v>
      </c>
      <c r="AW13840" s="4" t="s">
        <v>701</v>
      </c>
      <c r="AX13840" s="4"/>
      <c r="AY13840" s="4"/>
      <c r="AZ13840" s="4"/>
      <c r="BA13840" s="4"/>
      <c r="BB13840" s="4"/>
      <c r="BC13840" s="4">
        <v>40</v>
      </c>
    </row>
    <row r="13841" spans="45:55" x14ac:dyDescent="0.2">
      <c r="AS13841" s="4" t="s">
        <v>36644</v>
      </c>
      <c r="AT13841" s="4" t="s">
        <v>9676</v>
      </c>
      <c r="AU13841" s="4" t="s">
        <v>456</v>
      </c>
      <c r="AV13841" s="4" t="s">
        <v>831</v>
      </c>
      <c r="AW13841" s="4" t="s">
        <v>701</v>
      </c>
      <c r="AX13841" s="4"/>
      <c r="AY13841" s="4"/>
      <c r="AZ13841" s="4"/>
      <c r="BA13841" s="4"/>
      <c r="BB13841" s="4"/>
      <c r="BC13841" s="4">
        <v>40</v>
      </c>
    </row>
    <row r="13842" spans="45:55" x14ac:dyDescent="0.2">
      <c r="AS13842" s="4" t="s">
        <v>36534</v>
      </c>
      <c r="AT13842" s="4" t="s">
        <v>8344</v>
      </c>
      <c r="AU13842" s="4" t="s">
        <v>456</v>
      </c>
      <c r="AV13842" s="4" t="s">
        <v>831</v>
      </c>
      <c r="AW13842" s="4" t="s">
        <v>701</v>
      </c>
      <c r="AX13842" s="4"/>
      <c r="AY13842" s="4"/>
      <c r="AZ13842" s="4"/>
      <c r="BA13842" s="4"/>
      <c r="BB13842" s="4"/>
      <c r="BC13842" s="4">
        <v>40</v>
      </c>
    </row>
    <row r="13843" spans="45:55" x14ac:dyDescent="0.2">
      <c r="AS13843" s="4" t="s">
        <v>36602</v>
      </c>
      <c r="AT13843" s="4" t="s">
        <v>9676</v>
      </c>
      <c r="AU13843" s="4" t="s">
        <v>456</v>
      </c>
      <c r="AV13843" s="4" t="s">
        <v>831</v>
      </c>
      <c r="AW13843" s="4" t="s">
        <v>701</v>
      </c>
      <c r="AX13843" s="4"/>
      <c r="AY13843" s="4"/>
      <c r="AZ13843" s="4"/>
      <c r="BA13843" s="4"/>
      <c r="BB13843" s="4"/>
      <c r="BC13843" s="4">
        <v>40</v>
      </c>
    </row>
    <row r="13844" spans="45:55" x14ac:dyDescent="0.2">
      <c r="AS13844" s="4" t="s">
        <v>36603</v>
      </c>
      <c r="AT13844" s="4" t="s">
        <v>9676</v>
      </c>
      <c r="AU13844" s="4" t="s">
        <v>456</v>
      </c>
      <c r="AV13844" s="4" t="s">
        <v>831</v>
      </c>
      <c r="AW13844" s="4" t="s">
        <v>701</v>
      </c>
      <c r="AX13844" s="4"/>
      <c r="AY13844" s="4"/>
      <c r="AZ13844" s="4"/>
      <c r="BA13844" s="4"/>
      <c r="BB13844" s="4"/>
      <c r="BC13844" s="4">
        <v>40</v>
      </c>
    </row>
    <row r="13845" spans="45:55" x14ac:dyDescent="0.2">
      <c r="AS13845" s="4" t="s">
        <v>36645</v>
      </c>
      <c r="AT13845" s="4" t="s">
        <v>9676</v>
      </c>
      <c r="AU13845" s="4" t="s">
        <v>456</v>
      </c>
      <c r="AV13845" s="4" t="s">
        <v>831</v>
      </c>
      <c r="AW13845" s="4" t="s">
        <v>701</v>
      </c>
      <c r="AX13845" s="4"/>
      <c r="AY13845" s="4"/>
      <c r="AZ13845" s="4"/>
      <c r="BA13845" s="4"/>
      <c r="BB13845" s="4"/>
      <c r="BC13845" s="4">
        <v>40</v>
      </c>
    </row>
    <row r="13846" spans="45:55" x14ac:dyDescent="0.2">
      <c r="AS13846" s="4" t="s">
        <v>36400</v>
      </c>
      <c r="AT13846" s="4" t="s">
        <v>9676</v>
      </c>
      <c r="AU13846" s="4" t="s">
        <v>456</v>
      </c>
      <c r="AV13846" s="4" t="s">
        <v>831</v>
      </c>
      <c r="AW13846" s="4" t="s">
        <v>701</v>
      </c>
      <c r="AX13846" s="4"/>
      <c r="AY13846" s="4"/>
      <c r="AZ13846" s="4"/>
      <c r="BA13846" s="4"/>
      <c r="BB13846" s="4"/>
      <c r="BC13846" s="4">
        <v>40</v>
      </c>
    </row>
    <row r="13847" spans="45:55" x14ac:dyDescent="0.2">
      <c r="AS13847" s="4" t="s">
        <v>36733</v>
      </c>
      <c r="AT13847" s="4" t="s">
        <v>36734</v>
      </c>
      <c r="AU13847" s="4" t="s">
        <v>456</v>
      </c>
      <c r="AV13847" s="4" t="s">
        <v>831</v>
      </c>
      <c r="AW13847" s="4" t="s">
        <v>701</v>
      </c>
      <c r="AX13847" s="4"/>
      <c r="AY13847" s="4"/>
      <c r="AZ13847" s="4"/>
      <c r="BA13847" s="4"/>
      <c r="BB13847" s="4"/>
      <c r="BC13847" s="4">
        <v>40</v>
      </c>
    </row>
    <row r="13848" spans="45:55" x14ac:dyDescent="0.2">
      <c r="AS13848" s="4" t="s">
        <v>36735</v>
      </c>
      <c r="AT13848" s="4" t="s">
        <v>36736</v>
      </c>
      <c r="AU13848" s="4" t="s">
        <v>456</v>
      </c>
      <c r="AV13848" s="4" t="s">
        <v>831</v>
      </c>
      <c r="AW13848" s="4" t="s">
        <v>701</v>
      </c>
      <c r="AX13848" s="4"/>
      <c r="AY13848" s="4"/>
      <c r="AZ13848" s="4"/>
      <c r="BA13848" s="4"/>
      <c r="BB13848" s="4"/>
      <c r="BC13848" s="4">
        <v>40</v>
      </c>
    </row>
    <row r="13849" spans="45:55" x14ac:dyDescent="0.2">
      <c r="AS13849" s="4" t="s">
        <v>36737</v>
      </c>
      <c r="AT13849" s="4" t="s">
        <v>36738</v>
      </c>
      <c r="AU13849" s="4" t="s">
        <v>456</v>
      </c>
      <c r="AV13849" s="4" t="s">
        <v>831</v>
      </c>
      <c r="AW13849" s="4" t="s">
        <v>701</v>
      </c>
      <c r="AX13849" s="4"/>
      <c r="AY13849" s="4"/>
      <c r="AZ13849" s="4"/>
      <c r="BA13849" s="4"/>
      <c r="BB13849" s="4"/>
      <c r="BC13849" s="4">
        <v>40</v>
      </c>
    </row>
    <row r="13850" spans="45:55" x14ac:dyDescent="0.2">
      <c r="AS13850" s="4" t="s">
        <v>36739</v>
      </c>
      <c r="AT13850" s="4" t="s">
        <v>36740</v>
      </c>
      <c r="AU13850" s="4" t="s">
        <v>456</v>
      </c>
      <c r="AV13850" s="4" t="s">
        <v>831</v>
      </c>
      <c r="AW13850" s="4" t="s">
        <v>701</v>
      </c>
      <c r="AX13850" s="4"/>
      <c r="AY13850" s="4"/>
      <c r="AZ13850" s="4"/>
      <c r="BA13850" s="4"/>
      <c r="BB13850" s="4"/>
      <c r="BC13850" s="4">
        <v>40</v>
      </c>
    </row>
    <row r="13851" spans="45:55" x14ac:dyDescent="0.2">
      <c r="AS13851" s="4" t="s">
        <v>38072</v>
      </c>
      <c r="AT13851" s="4" t="s">
        <v>9676</v>
      </c>
      <c r="AU13851" s="4" t="s">
        <v>456</v>
      </c>
      <c r="AV13851" s="4" t="s">
        <v>831</v>
      </c>
      <c r="AW13851" s="4" t="s">
        <v>701</v>
      </c>
      <c r="AX13851" s="4"/>
      <c r="AY13851" s="4"/>
      <c r="AZ13851" s="4"/>
      <c r="BA13851" s="4"/>
      <c r="BB13851" s="4"/>
      <c r="BC13851" s="4">
        <v>40</v>
      </c>
    </row>
    <row r="13852" spans="45:55" x14ac:dyDescent="0.2">
      <c r="AS13852" s="4" t="s">
        <v>22005</v>
      </c>
      <c r="AT13852" s="4" t="s">
        <v>33596</v>
      </c>
      <c r="AU13852" s="4" t="s">
        <v>456</v>
      </c>
      <c r="AV13852" s="4" t="s">
        <v>831</v>
      </c>
      <c r="AW13852" s="4" t="s">
        <v>701</v>
      </c>
      <c r="AX13852" s="4"/>
      <c r="AY13852" s="4"/>
      <c r="AZ13852" s="4"/>
      <c r="BA13852" s="4"/>
      <c r="BB13852" s="4"/>
      <c r="BC13852" s="4">
        <v>40</v>
      </c>
    </row>
    <row r="13853" spans="45:55" x14ac:dyDescent="0.2">
      <c r="AS13853" s="4" t="s">
        <v>31484</v>
      </c>
      <c r="AT13853" s="4" t="s">
        <v>22006</v>
      </c>
      <c r="AU13853" s="4" t="s">
        <v>463</v>
      </c>
      <c r="AV13853" s="4" t="s">
        <v>831</v>
      </c>
      <c r="AW13853" s="4" t="s">
        <v>701</v>
      </c>
      <c r="AX13853" s="4"/>
      <c r="AY13853" s="4"/>
      <c r="AZ13853" s="4"/>
      <c r="BA13853" s="4"/>
      <c r="BB13853" s="4"/>
      <c r="BC13853" s="4">
        <v>40</v>
      </c>
    </row>
    <row r="13854" spans="45:55" x14ac:dyDescent="0.2">
      <c r="AS13854" s="4" t="s">
        <v>6485</v>
      </c>
      <c r="AT13854" s="4" t="s">
        <v>6486</v>
      </c>
      <c r="AU13854" s="4" t="s">
        <v>456</v>
      </c>
      <c r="AV13854" s="4" t="s">
        <v>839</v>
      </c>
      <c r="AW13854" s="4" t="s">
        <v>1167</v>
      </c>
      <c r="AX13854" s="4"/>
      <c r="AY13854" s="4"/>
      <c r="AZ13854" s="4"/>
      <c r="BA13854" s="4"/>
      <c r="BB13854" s="4"/>
      <c r="BC13854" s="4">
        <v>40</v>
      </c>
    </row>
    <row r="13855" spans="45:55" x14ac:dyDescent="0.2">
      <c r="AS13855" s="4" t="s">
        <v>6483</v>
      </c>
      <c r="AT13855" s="4" t="s">
        <v>6484</v>
      </c>
      <c r="AU13855" s="4" t="s">
        <v>456</v>
      </c>
      <c r="AV13855" s="4" t="s">
        <v>831</v>
      </c>
      <c r="AW13855" s="4" t="s">
        <v>701</v>
      </c>
      <c r="AX13855" s="4"/>
      <c r="AY13855" s="4"/>
      <c r="AZ13855" s="4"/>
      <c r="BA13855" s="4"/>
      <c r="BB13855" s="4"/>
      <c r="BC13855" s="4">
        <v>40</v>
      </c>
    </row>
    <row r="13856" spans="45:55" x14ac:dyDescent="0.2">
      <c r="AS13856" s="4" t="s">
        <v>15645</v>
      </c>
      <c r="AT13856" s="4" t="s">
        <v>15646</v>
      </c>
      <c r="AU13856" s="4" t="s">
        <v>456</v>
      </c>
      <c r="AV13856" s="4" t="s">
        <v>831</v>
      </c>
      <c r="AW13856" s="4" t="s">
        <v>701</v>
      </c>
      <c r="AX13856" s="4"/>
      <c r="AY13856" s="4"/>
      <c r="AZ13856" s="4"/>
      <c r="BA13856" s="4"/>
      <c r="BB13856" s="4"/>
      <c r="BC13856" s="4">
        <v>40</v>
      </c>
    </row>
    <row r="13857" spans="45:55" x14ac:dyDescent="0.2">
      <c r="AS13857" s="4" t="s">
        <v>39068</v>
      </c>
      <c r="AT13857" s="4" t="s">
        <v>1661</v>
      </c>
      <c r="AU13857" s="4" t="s">
        <v>456</v>
      </c>
      <c r="AV13857" s="4" t="s">
        <v>831</v>
      </c>
      <c r="AW13857" s="4" t="s">
        <v>701</v>
      </c>
      <c r="AX13857" s="4"/>
      <c r="AY13857" s="4"/>
      <c r="AZ13857" s="4"/>
      <c r="BA13857" s="4"/>
      <c r="BB13857" s="4"/>
      <c r="BC13857" s="4">
        <v>40</v>
      </c>
    </row>
    <row r="13858" spans="45:55" x14ac:dyDescent="0.2">
      <c r="AS13858" s="4" t="s">
        <v>7277</v>
      </c>
      <c r="AT13858" s="4" t="s">
        <v>7278</v>
      </c>
      <c r="AU13858" s="4" t="s">
        <v>456</v>
      </c>
      <c r="AV13858" s="4" t="s">
        <v>832</v>
      </c>
      <c r="AW13858" s="4" t="s">
        <v>724</v>
      </c>
      <c r="AX13858" s="4"/>
      <c r="AY13858" s="4">
        <v>139486</v>
      </c>
      <c r="AZ13858" s="4">
        <v>487840</v>
      </c>
      <c r="BA13858" s="4" t="s">
        <v>31157</v>
      </c>
      <c r="BB13858" s="4" t="s">
        <v>31158</v>
      </c>
      <c r="BC13858" s="4">
        <v>40</v>
      </c>
    </row>
    <row r="13859" spans="45:55" x14ac:dyDescent="0.2">
      <c r="AS13859" s="4" t="s">
        <v>13015</v>
      </c>
      <c r="AT13859" s="4" t="s">
        <v>13016</v>
      </c>
      <c r="AU13859" s="4" t="s">
        <v>460</v>
      </c>
      <c r="AV13859" s="4" t="s">
        <v>841</v>
      </c>
      <c r="AW13859" s="4" t="s">
        <v>1259</v>
      </c>
      <c r="AX13859" s="4"/>
      <c r="AY13859" s="4"/>
      <c r="AZ13859" s="4"/>
      <c r="BA13859" s="4"/>
      <c r="BB13859" s="4"/>
      <c r="BC13859" s="4">
        <v>40</v>
      </c>
    </row>
    <row r="13860" spans="45:55" x14ac:dyDescent="0.2">
      <c r="AS13860" s="4" t="s">
        <v>13017</v>
      </c>
      <c r="AT13860" s="4" t="s">
        <v>13018</v>
      </c>
      <c r="AU13860" s="4" t="s">
        <v>460</v>
      </c>
      <c r="AV13860" s="4" t="s">
        <v>841</v>
      </c>
      <c r="AW13860" s="4" t="s">
        <v>1259</v>
      </c>
      <c r="AX13860" s="4"/>
      <c r="AY13860" s="4"/>
      <c r="AZ13860" s="4"/>
      <c r="BA13860" s="4"/>
      <c r="BB13860" s="4"/>
      <c r="BC13860" s="4">
        <v>40</v>
      </c>
    </row>
    <row r="13861" spans="45:55" x14ac:dyDescent="0.2">
      <c r="AS13861" s="4" t="s">
        <v>13019</v>
      </c>
      <c r="AT13861" s="4" t="s">
        <v>13020</v>
      </c>
      <c r="AU13861" s="4" t="s">
        <v>460</v>
      </c>
      <c r="AV13861" s="4" t="s">
        <v>841</v>
      </c>
      <c r="AW13861" s="4" t="s">
        <v>1259</v>
      </c>
      <c r="AX13861" s="4"/>
      <c r="AY13861" s="4"/>
      <c r="AZ13861" s="4"/>
      <c r="BA13861" s="4"/>
      <c r="BB13861" s="4"/>
      <c r="BC13861" s="4">
        <v>40</v>
      </c>
    </row>
    <row r="13862" spans="45:55" x14ac:dyDescent="0.2">
      <c r="AS13862" s="4" t="s">
        <v>13021</v>
      </c>
      <c r="AT13862" s="4" t="s">
        <v>13022</v>
      </c>
      <c r="AU13862" s="4" t="s">
        <v>460</v>
      </c>
      <c r="AV13862" s="4" t="s">
        <v>841</v>
      </c>
      <c r="AW13862" s="4" t="s">
        <v>1259</v>
      </c>
      <c r="AX13862" s="4"/>
      <c r="AY13862" s="4"/>
      <c r="AZ13862" s="4"/>
      <c r="BA13862" s="4"/>
      <c r="BB13862" s="4"/>
      <c r="BC13862" s="4">
        <v>40</v>
      </c>
    </row>
    <row r="13863" spans="45:55" x14ac:dyDescent="0.2">
      <c r="AS13863" s="4" t="s">
        <v>13023</v>
      </c>
      <c r="AT13863" s="4" t="s">
        <v>13024</v>
      </c>
      <c r="AU13863" s="4" t="s">
        <v>460</v>
      </c>
      <c r="AV13863" s="4" t="s">
        <v>841</v>
      </c>
      <c r="AW13863" s="4" t="s">
        <v>1259</v>
      </c>
      <c r="AX13863" s="4"/>
      <c r="AY13863" s="4"/>
      <c r="AZ13863" s="4"/>
      <c r="BA13863" s="4"/>
      <c r="BB13863" s="4"/>
      <c r="BC13863" s="4">
        <v>40</v>
      </c>
    </row>
    <row r="13864" spans="45:55" x14ac:dyDescent="0.2">
      <c r="AS13864" s="4" t="s">
        <v>38667</v>
      </c>
      <c r="AT13864" s="4" t="s">
        <v>38668</v>
      </c>
      <c r="AU13864" s="4" t="s">
        <v>456</v>
      </c>
      <c r="AV13864" s="4" t="s">
        <v>830</v>
      </c>
      <c r="AW13864" s="4" t="s">
        <v>701</v>
      </c>
      <c r="AX13864" s="4"/>
      <c r="AY13864" s="4"/>
      <c r="AZ13864" s="4"/>
      <c r="BA13864" s="4"/>
      <c r="BB13864" s="4"/>
      <c r="BC13864" s="4">
        <v>40</v>
      </c>
    </row>
    <row r="13865" spans="45:55" x14ac:dyDescent="0.2">
      <c r="AS13865" s="4" t="s">
        <v>38780</v>
      </c>
      <c r="AT13865" s="4" t="s">
        <v>38781</v>
      </c>
      <c r="AU13865" s="4" t="s">
        <v>456</v>
      </c>
      <c r="AV13865" s="4" t="s">
        <v>830</v>
      </c>
      <c r="AW13865" s="4" t="s">
        <v>701</v>
      </c>
      <c r="AX13865" s="4"/>
      <c r="AY13865" s="4"/>
      <c r="AZ13865" s="4"/>
      <c r="BA13865" s="4"/>
      <c r="BB13865" s="4"/>
      <c r="BC13865" s="4">
        <v>40</v>
      </c>
    </row>
    <row r="13866" spans="45:55" x14ac:dyDescent="0.2">
      <c r="AS13866" s="4" t="s">
        <v>38782</v>
      </c>
      <c r="AT13866" s="4" t="s">
        <v>38783</v>
      </c>
      <c r="AU13866" s="4" t="s">
        <v>456</v>
      </c>
      <c r="AV13866" s="4" t="s">
        <v>830</v>
      </c>
      <c r="AW13866" s="4" t="s">
        <v>701</v>
      </c>
      <c r="AX13866" s="4"/>
      <c r="AY13866" s="4"/>
      <c r="AZ13866" s="4"/>
      <c r="BA13866" s="4"/>
      <c r="BB13866" s="4"/>
      <c r="BC13866" s="4">
        <v>40</v>
      </c>
    </row>
    <row r="13867" spans="45:55" x14ac:dyDescent="0.2">
      <c r="AS13867" s="4" t="s">
        <v>11252</v>
      </c>
      <c r="AT13867" s="4" t="s">
        <v>11253</v>
      </c>
      <c r="AU13867" s="4" t="s">
        <v>456</v>
      </c>
      <c r="AV13867" s="4" t="s">
        <v>832</v>
      </c>
      <c r="AW13867" s="4" t="s">
        <v>724</v>
      </c>
      <c r="AX13867" s="4"/>
      <c r="AY13867" s="4">
        <v>139949</v>
      </c>
      <c r="AZ13867" s="4">
        <v>484975</v>
      </c>
      <c r="BA13867" s="4" t="s">
        <v>25138</v>
      </c>
      <c r="BB13867" s="4" t="s">
        <v>31159</v>
      </c>
      <c r="BC13867" s="4">
        <v>40</v>
      </c>
    </row>
    <row r="13868" spans="45:55" x14ac:dyDescent="0.2">
      <c r="AS13868" s="4" t="s">
        <v>11254</v>
      </c>
      <c r="AT13868" s="4" t="s">
        <v>11255</v>
      </c>
      <c r="AU13868" s="4" t="s">
        <v>456</v>
      </c>
      <c r="AV13868" s="4" t="s">
        <v>832</v>
      </c>
      <c r="AW13868" s="4" t="s">
        <v>724</v>
      </c>
      <c r="AX13868" s="4"/>
      <c r="AY13868" s="4">
        <v>138899</v>
      </c>
      <c r="AZ13868" s="4">
        <v>484536</v>
      </c>
      <c r="BA13868" s="4" t="s">
        <v>31160</v>
      </c>
      <c r="BB13868" s="4" t="s">
        <v>31161</v>
      </c>
      <c r="BC13868" s="4">
        <v>40</v>
      </c>
    </row>
    <row r="13869" spans="45:55" x14ac:dyDescent="0.2">
      <c r="AS13869" s="4" t="s">
        <v>13025</v>
      </c>
      <c r="AT13869" s="4" t="s">
        <v>13026</v>
      </c>
      <c r="AU13869" s="4" t="s">
        <v>460</v>
      </c>
      <c r="AV13869" s="4" t="s">
        <v>841</v>
      </c>
      <c r="AW13869" s="4" t="s">
        <v>1259</v>
      </c>
      <c r="AX13869" s="4"/>
      <c r="AY13869" s="4"/>
      <c r="AZ13869" s="4"/>
      <c r="BA13869" s="4"/>
      <c r="BB13869" s="4"/>
      <c r="BC13869" s="4">
        <v>40</v>
      </c>
    </row>
    <row r="13870" spans="45:55" x14ac:dyDescent="0.2">
      <c r="AS13870" s="4" t="s">
        <v>13027</v>
      </c>
      <c r="AT13870" s="4" t="s">
        <v>13028</v>
      </c>
      <c r="AU13870" s="4" t="s">
        <v>460</v>
      </c>
      <c r="AV13870" s="4" t="s">
        <v>841</v>
      </c>
      <c r="AW13870" s="4" t="s">
        <v>1259</v>
      </c>
      <c r="AX13870" s="4"/>
      <c r="AY13870" s="4"/>
      <c r="AZ13870" s="4"/>
      <c r="BA13870" s="4"/>
      <c r="BB13870" s="4"/>
      <c r="BC13870" s="4">
        <v>40</v>
      </c>
    </row>
    <row r="13871" spans="45:55" x14ac:dyDescent="0.2">
      <c r="AS13871" s="4" t="s">
        <v>13029</v>
      </c>
      <c r="AT13871" s="4" t="s">
        <v>13030</v>
      </c>
      <c r="AU13871" s="4" t="s">
        <v>460</v>
      </c>
      <c r="AV13871" s="4" t="s">
        <v>841</v>
      </c>
      <c r="AW13871" s="4" t="s">
        <v>1259</v>
      </c>
      <c r="AX13871" s="4"/>
      <c r="AY13871" s="4"/>
      <c r="AZ13871" s="4"/>
      <c r="BA13871" s="4"/>
      <c r="BB13871" s="4"/>
      <c r="BC13871" s="4">
        <v>40</v>
      </c>
    </row>
    <row r="13872" spans="45:55" x14ac:dyDescent="0.2">
      <c r="AS13872" s="4" t="s">
        <v>13031</v>
      </c>
      <c r="AT13872" s="4" t="s">
        <v>13032</v>
      </c>
      <c r="AU13872" s="4" t="s">
        <v>460</v>
      </c>
      <c r="AV13872" s="4" t="s">
        <v>841</v>
      </c>
      <c r="AW13872" s="4" t="s">
        <v>1259</v>
      </c>
      <c r="AX13872" s="4"/>
      <c r="AY13872" s="4"/>
      <c r="AZ13872" s="4"/>
      <c r="BA13872" s="4"/>
      <c r="BB13872" s="4"/>
      <c r="BC13872" s="4">
        <v>40</v>
      </c>
    </row>
    <row r="13873" spans="45:55" x14ac:dyDescent="0.2">
      <c r="AS13873" s="4" t="s">
        <v>13033</v>
      </c>
      <c r="AT13873" s="4" t="s">
        <v>13034</v>
      </c>
      <c r="AU13873" s="4" t="s">
        <v>460</v>
      </c>
      <c r="AV13873" s="4" t="s">
        <v>841</v>
      </c>
      <c r="AW13873" s="4" t="s">
        <v>1259</v>
      </c>
      <c r="AX13873" s="4"/>
      <c r="AY13873" s="4"/>
      <c r="AZ13873" s="4"/>
      <c r="BA13873" s="4"/>
      <c r="BB13873" s="4"/>
      <c r="BC13873" s="4">
        <v>40</v>
      </c>
    </row>
    <row r="13874" spans="45:55" x14ac:dyDescent="0.2">
      <c r="AS13874" s="4" t="s">
        <v>13035</v>
      </c>
      <c r="AT13874" s="4" t="s">
        <v>13036</v>
      </c>
      <c r="AU13874" s="4" t="s">
        <v>460</v>
      </c>
      <c r="AV13874" s="4" t="s">
        <v>841</v>
      </c>
      <c r="AW13874" s="4" t="s">
        <v>1259</v>
      </c>
      <c r="AX13874" s="4"/>
      <c r="AY13874" s="4"/>
      <c r="AZ13874" s="4"/>
      <c r="BA13874" s="4"/>
      <c r="BB13874" s="4"/>
      <c r="BC13874" s="4">
        <v>40</v>
      </c>
    </row>
    <row r="13875" spans="45:55" x14ac:dyDescent="0.2">
      <c r="AS13875" s="4" t="s">
        <v>15026</v>
      </c>
      <c r="AT13875" s="4" t="s">
        <v>15027</v>
      </c>
      <c r="AU13875" s="4" t="s">
        <v>460</v>
      </c>
      <c r="AV13875" s="4" t="s">
        <v>841</v>
      </c>
      <c r="AW13875" s="4" t="s">
        <v>1259</v>
      </c>
      <c r="AX13875" s="4"/>
      <c r="AY13875" s="4"/>
      <c r="AZ13875" s="4"/>
      <c r="BA13875" s="4"/>
      <c r="BB13875" s="4"/>
      <c r="BC13875" s="4">
        <v>40</v>
      </c>
    </row>
    <row r="13876" spans="45:55" x14ac:dyDescent="0.2">
      <c r="AS13876" s="4" t="s">
        <v>15028</v>
      </c>
      <c r="AT13876" s="4" t="s">
        <v>15029</v>
      </c>
      <c r="AU13876" s="4" t="s">
        <v>460</v>
      </c>
      <c r="AV13876" s="4" t="s">
        <v>841</v>
      </c>
      <c r="AW13876" s="4" t="s">
        <v>1259</v>
      </c>
      <c r="AX13876" s="4"/>
      <c r="AY13876" s="4"/>
      <c r="AZ13876" s="4"/>
      <c r="BA13876" s="4"/>
      <c r="BB13876" s="4"/>
      <c r="BC13876" s="4">
        <v>40</v>
      </c>
    </row>
    <row r="13877" spans="45:55" x14ac:dyDescent="0.2">
      <c r="AS13877" s="4" t="s">
        <v>15030</v>
      </c>
      <c r="AT13877" s="4" t="s">
        <v>15031</v>
      </c>
      <c r="AU13877" s="4" t="s">
        <v>460</v>
      </c>
      <c r="AV13877" s="4" t="s">
        <v>841</v>
      </c>
      <c r="AW13877" s="4" t="s">
        <v>1259</v>
      </c>
      <c r="AX13877" s="4"/>
      <c r="AY13877" s="4"/>
      <c r="AZ13877" s="4"/>
      <c r="BA13877" s="4"/>
      <c r="BB13877" s="4"/>
      <c r="BC13877" s="4">
        <v>40</v>
      </c>
    </row>
    <row r="13878" spans="45:55" x14ac:dyDescent="0.2">
      <c r="AS13878" s="4" t="s">
        <v>15032</v>
      </c>
      <c r="AT13878" s="4" t="s">
        <v>15033</v>
      </c>
      <c r="AU13878" s="4" t="s">
        <v>460</v>
      </c>
      <c r="AV13878" s="4" t="s">
        <v>841</v>
      </c>
      <c r="AW13878" s="4" t="s">
        <v>1259</v>
      </c>
      <c r="AX13878" s="4"/>
      <c r="AY13878" s="4"/>
      <c r="AZ13878" s="4"/>
      <c r="BA13878" s="4"/>
      <c r="BB13878" s="4"/>
      <c r="BC13878" s="4">
        <v>40</v>
      </c>
    </row>
    <row r="13879" spans="45:55" x14ac:dyDescent="0.2">
      <c r="AS13879" s="4" t="s">
        <v>15034</v>
      </c>
      <c r="AT13879" s="4" t="s">
        <v>15035</v>
      </c>
      <c r="AU13879" s="4" t="s">
        <v>460</v>
      </c>
      <c r="AV13879" s="4" t="s">
        <v>841</v>
      </c>
      <c r="AW13879" s="4" t="s">
        <v>1259</v>
      </c>
      <c r="AX13879" s="4"/>
      <c r="AY13879" s="4"/>
      <c r="AZ13879" s="4"/>
      <c r="BA13879" s="4"/>
      <c r="BB13879" s="4"/>
      <c r="BC13879" s="4">
        <v>40</v>
      </c>
    </row>
    <row r="13880" spans="45:55" x14ac:dyDescent="0.2">
      <c r="AS13880" s="4" t="s">
        <v>15036</v>
      </c>
      <c r="AT13880" s="4" t="s">
        <v>15037</v>
      </c>
      <c r="AU13880" s="4" t="s">
        <v>460</v>
      </c>
      <c r="AV13880" s="4" t="s">
        <v>841</v>
      </c>
      <c r="AW13880" s="4" t="s">
        <v>1259</v>
      </c>
      <c r="AX13880" s="4"/>
      <c r="AY13880" s="4"/>
      <c r="AZ13880" s="4"/>
      <c r="BA13880" s="4"/>
      <c r="BB13880" s="4"/>
      <c r="BC13880" s="4">
        <v>40</v>
      </c>
    </row>
    <row r="13881" spans="45:55" x14ac:dyDescent="0.2">
      <c r="AS13881" s="4" t="s">
        <v>15038</v>
      </c>
      <c r="AT13881" s="4" t="s">
        <v>15039</v>
      </c>
      <c r="AU13881" s="4" t="s">
        <v>460</v>
      </c>
      <c r="AV13881" s="4" t="s">
        <v>841</v>
      </c>
      <c r="AW13881" s="4" t="s">
        <v>1259</v>
      </c>
      <c r="AX13881" s="4"/>
      <c r="AY13881" s="4"/>
      <c r="AZ13881" s="4"/>
      <c r="BA13881" s="4"/>
      <c r="BB13881" s="4"/>
      <c r="BC13881" s="4">
        <v>40</v>
      </c>
    </row>
    <row r="13882" spans="45:55" x14ac:dyDescent="0.2">
      <c r="AS13882" s="4" t="s">
        <v>15040</v>
      </c>
      <c r="AT13882" s="4" t="s">
        <v>15041</v>
      </c>
      <c r="AU13882" s="4" t="s">
        <v>460</v>
      </c>
      <c r="AV13882" s="4" t="s">
        <v>841</v>
      </c>
      <c r="AW13882" s="4" t="s">
        <v>1259</v>
      </c>
      <c r="AX13882" s="4"/>
      <c r="AY13882" s="4"/>
      <c r="AZ13882" s="4"/>
      <c r="BA13882" s="4"/>
      <c r="BB13882" s="4"/>
      <c r="BC13882" s="4">
        <v>40</v>
      </c>
    </row>
    <row r="13883" spans="45:55" x14ac:dyDescent="0.2">
      <c r="AS13883" s="4" t="s">
        <v>15042</v>
      </c>
      <c r="AT13883" s="4" t="s">
        <v>15043</v>
      </c>
      <c r="AU13883" s="4" t="s">
        <v>460</v>
      </c>
      <c r="AV13883" s="4" t="s">
        <v>841</v>
      </c>
      <c r="AW13883" s="4" t="s">
        <v>1259</v>
      </c>
      <c r="AX13883" s="4"/>
      <c r="AY13883" s="4"/>
      <c r="AZ13883" s="4"/>
      <c r="BA13883" s="4"/>
      <c r="BB13883" s="4"/>
      <c r="BC13883" s="4">
        <v>40</v>
      </c>
    </row>
    <row r="13884" spans="45:55" x14ac:dyDescent="0.2">
      <c r="AS13884" s="4" t="s">
        <v>15044</v>
      </c>
      <c r="AT13884" s="4" t="s">
        <v>15045</v>
      </c>
      <c r="AU13884" s="4" t="s">
        <v>460</v>
      </c>
      <c r="AV13884" s="4" t="s">
        <v>841</v>
      </c>
      <c r="AW13884" s="4" t="s">
        <v>1259</v>
      </c>
      <c r="AX13884" s="4"/>
      <c r="AY13884" s="4"/>
      <c r="AZ13884" s="4"/>
      <c r="BA13884" s="4"/>
      <c r="BB13884" s="4"/>
      <c r="BC13884" s="4">
        <v>40</v>
      </c>
    </row>
    <row r="13885" spans="45:55" x14ac:dyDescent="0.2">
      <c r="AS13885" s="4" t="s">
        <v>15046</v>
      </c>
      <c r="AT13885" s="4" t="s">
        <v>15047</v>
      </c>
      <c r="AU13885" s="4" t="s">
        <v>460</v>
      </c>
      <c r="AV13885" s="4" t="s">
        <v>841</v>
      </c>
      <c r="AW13885" s="4" t="s">
        <v>1259</v>
      </c>
      <c r="AX13885" s="4"/>
      <c r="AY13885" s="4"/>
      <c r="AZ13885" s="4"/>
      <c r="BA13885" s="4"/>
      <c r="BB13885" s="4"/>
      <c r="BC13885" s="4">
        <v>40</v>
      </c>
    </row>
    <row r="13886" spans="45:55" x14ac:dyDescent="0.2">
      <c r="AS13886" s="4" t="s">
        <v>15048</v>
      </c>
      <c r="AT13886" s="4" t="s">
        <v>15049</v>
      </c>
      <c r="AU13886" s="4" t="s">
        <v>460</v>
      </c>
      <c r="AV13886" s="4" t="s">
        <v>841</v>
      </c>
      <c r="AW13886" s="4" t="s">
        <v>1259</v>
      </c>
      <c r="AX13886" s="4"/>
      <c r="AY13886" s="4"/>
      <c r="AZ13886" s="4"/>
      <c r="BA13886" s="4"/>
      <c r="BB13886" s="4"/>
      <c r="BC13886" s="4">
        <v>40</v>
      </c>
    </row>
    <row r="13887" spans="45:55" x14ac:dyDescent="0.2">
      <c r="AS13887" s="4" t="s">
        <v>15050</v>
      </c>
      <c r="AT13887" s="4" t="s">
        <v>15051</v>
      </c>
      <c r="AU13887" s="4" t="s">
        <v>460</v>
      </c>
      <c r="AV13887" s="4" t="s">
        <v>841</v>
      </c>
      <c r="AW13887" s="4" t="s">
        <v>1259</v>
      </c>
      <c r="AX13887" s="4"/>
      <c r="AY13887" s="4"/>
      <c r="AZ13887" s="4"/>
      <c r="BA13887" s="4"/>
      <c r="BB13887" s="4"/>
      <c r="BC13887" s="4">
        <v>40</v>
      </c>
    </row>
    <row r="13888" spans="45:55" x14ac:dyDescent="0.2">
      <c r="AS13888" s="4" t="s">
        <v>15052</v>
      </c>
      <c r="AT13888" s="4" t="s">
        <v>15053</v>
      </c>
      <c r="AU13888" s="4" t="s">
        <v>460</v>
      </c>
      <c r="AV13888" s="4" t="s">
        <v>841</v>
      </c>
      <c r="AW13888" s="4" t="s">
        <v>1259</v>
      </c>
      <c r="AX13888" s="4"/>
      <c r="AY13888" s="4"/>
      <c r="AZ13888" s="4"/>
      <c r="BA13888" s="4"/>
      <c r="BB13888" s="4"/>
      <c r="BC13888" s="4">
        <v>40</v>
      </c>
    </row>
    <row r="13889" spans="45:55" x14ac:dyDescent="0.2">
      <c r="AS13889" s="4" t="s">
        <v>15054</v>
      </c>
      <c r="AT13889" s="4" t="s">
        <v>15055</v>
      </c>
      <c r="AU13889" s="4" t="s">
        <v>460</v>
      </c>
      <c r="AV13889" s="4" t="s">
        <v>841</v>
      </c>
      <c r="AW13889" s="4" t="s">
        <v>1259</v>
      </c>
      <c r="AX13889" s="4"/>
      <c r="AY13889" s="4"/>
      <c r="AZ13889" s="4"/>
      <c r="BA13889" s="4"/>
      <c r="BB13889" s="4"/>
      <c r="BC13889" s="4">
        <v>40</v>
      </c>
    </row>
    <row r="13890" spans="45:55" x14ac:dyDescent="0.2">
      <c r="AS13890" s="4" t="s">
        <v>15056</v>
      </c>
      <c r="AT13890" s="4" t="s">
        <v>15057</v>
      </c>
      <c r="AU13890" s="4" t="s">
        <v>460</v>
      </c>
      <c r="AV13890" s="4" t="s">
        <v>841</v>
      </c>
      <c r="AW13890" s="4" t="s">
        <v>1259</v>
      </c>
      <c r="AX13890" s="4"/>
      <c r="AY13890" s="4"/>
      <c r="AZ13890" s="4"/>
      <c r="BA13890" s="4"/>
      <c r="BB13890" s="4"/>
      <c r="BC13890" s="4">
        <v>40</v>
      </c>
    </row>
    <row r="13891" spans="45:55" x14ac:dyDescent="0.2">
      <c r="AS13891" s="4" t="s">
        <v>15058</v>
      </c>
      <c r="AT13891" s="4" t="s">
        <v>15059</v>
      </c>
      <c r="AU13891" s="4" t="s">
        <v>460</v>
      </c>
      <c r="AV13891" s="4" t="s">
        <v>841</v>
      </c>
      <c r="AW13891" s="4" t="s">
        <v>1259</v>
      </c>
      <c r="AX13891" s="4"/>
      <c r="AY13891" s="4"/>
      <c r="AZ13891" s="4"/>
      <c r="BA13891" s="4"/>
      <c r="BB13891" s="4"/>
      <c r="BC13891" s="4">
        <v>40</v>
      </c>
    </row>
    <row r="13892" spans="45:55" x14ac:dyDescent="0.2">
      <c r="AS13892" s="4" t="s">
        <v>13037</v>
      </c>
      <c r="AT13892" s="4" t="s">
        <v>13038</v>
      </c>
      <c r="AU13892" s="4" t="s">
        <v>460</v>
      </c>
      <c r="AV13892" s="4" t="s">
        <v>841</v>
      </c>
      <c r="AW13892" s="4" t="s">
        <v>1259</v>
      </c>
      <c r="AX13892" s="4"/>
      <c r="AY13892" s="4"/>
      <c r="AZ13892" s="4"/>
      <c r="BA13892" s="4"/>
      <c r="BB13892" s="4"/>
      <c r="BC13892" s="4">
        <v>40</v>
      </c>
    </row>
    <row r="13893" spans="45:55" x14ac:dyDescent="0.2">
      <c r="AS13893" s="4" t="s">
        <v>16381</v>
      </c>
      <c r="AT13893" s="4" t="s">
        <v>16382</v>
      </c>
      <c r="AU13893" s="4" t="s">
        <v>456</v>
      </c>
      <c r="AV13893" s="4" t="s">
        <v>841</v>
      </c>
      <c r="AW13893" s="4" t="s">
        <v>1259</v>
      </c>
      <c r="AX13893" s="4"/>
      <c r="AY13893" s="4"/>
      <c r="AZ13893" s="4"/>
      <c r="BA13893" s="4"/>
      <c r="BB13893" s="4"/>
      <c r="BC13893" s="4">
        <v>40</v>
      </c>
    </row>
    <row r="13894" spans="45:55" x14ac:dyDescent="0.2">
      <c r="AS13894" s="4" t="s">
        <v>16383</v>
      </c>
      <c r="AT13894" s="4" t="s">
        <v>16384</v>
      </c>
      <c r="AU13894" s="4" t="s">
        <v>456</v>
      </c>
      <c r="AV13894" s="4" t="s">
        <v>841</v>
      </c>
      <c r="AW13894" s="4" t="s">
        <v>1259</v>
      </c>
      <c r="AX13894" s="4"/>
      <c r="AY13894" s="4"/>
      <c r="AZ13894" s="4"/>
      <c r="BA13894" s="4"/>
      <c r="BB13894" s="4"/>
      <c r="BC13894" s="4">
        <v>40</v>
      </c>
    </row>
    <row r="13895" spans="45:55" x14ac:dyDescent="0.2">
      <c r="AS13895" s="4" t="s">
        <v>16385</v>
      </c>
      <c r="AT13895" s="4" t="s">
        <v>16386</v>
      </c>
      <c r="AU13895" s="4" t="s">
        <v>456</v>
      </c>
      <c r="AV13895" s="4" t="s">
        <v>841</v>
      </c>
      <c r="AW13895" s="4" t="s">
        <v>1259</v>
      </c>
      <c r="AX13895" s="4"/>
      <c r="AY13895" s="4"/>
      <c r="AZ13895" s="4"/>
      <c r="BA13895" s="4"/>
      <c r="BB13895" s="4"/>
      <c r="BC13895" s="4">
        <v>40</v>
      </c>
    </row>
    <row r="13896" spans="45:55" x14ac:dyDescent="0.2">
      <c r="AS13896" s="4" t="s">
        <v>16387</v>
      </c>
      <c r="AT13896" s="4" t="s">
        <v>16388</v>
      </c>
      <c r="AU13896" s="4" t="s">
        <v>456</v>
      </c>
      <c r="AV13896" s="4" t="s">
        <v>841</v>
      </c>
      <c r="AW13896" s="4" t="s">
        <v>1259</v>
      </c>
      <c r="AX13896" s="4"/>
      <c r="AY13896" s="4"/>
      <c r="AZ13896" s="4"/>
      <c r="BA13896" s="4"/>
      <c r="BB13896" s="4"/>
      <c r="BC13896" s="4">
        <v>40</v>
      </c>
    </row>
    <row r="13897" spans="45:55" x14ac:dyDescent="0.2">
      <c r="AS13897" s="4" t="s">
        <v>16389</v>
      </c>
      <c r="AT13897" s="4" t="s">
        <v>16390</v>
      </c>
      <c r="AU13897" s="4" t="s">
        <v>456</v>
      </c>
      <c r="AV13897" s="4" t="s">
        <v>841</v>
      </c>
      <c r="AW13897" s="4" t="s">
        <v>1259</v>
      </c>
      <c r="AX13897" s="4"/>
      <c r="AY13897" s="4"/>
      <c r="AZ13897" s="4"/>
      <c r="BA13897" s="4"/>
      <c r="BB13897" s="4"/>
      <c r="BC13897" s="4">
        <v>40</v>
      </c>
    </row>
    <row r="13898" spans="45:55" x14ac:dyDescent="0.2">
      <c r="AS13898" s="4" t="s">
        <v>16391</v>
      </c>
      <c r="AT13898" s="4" t="s">
        <v>16392</v>
      </c>
      <c r="AU13898" s="4" t="s">
        <v>456</v>
      </c>
      <c r="AV13898" s="4" t="s">
        <v>841</v>
      </c>
      <c r="AW13898" s="4" t="s">
        <v>1259</v>
      </c>
      <c r="AX13898" s="4"/>
      <c r="AY13898" s="4"/>
      <c r="AZ13898" s="4"/>
      <c r="BA13898" s="4"/>
      <c r="BB13898" s="4"/>
      <c r="BC13898" s="4">
        <v>40</v>
      </c>
    </row>
    <row r="13899" spans="45:55" x14ac:dyDescent="0.2">
      <c r="AS13899" s="4" t="s">
        <v>16393</v>
      </c>
      <c r="AT13899" s="4" t="s">
        <v>16394</v>
      </c>
      <c r="AU13899" s="4" t="s">
        <v>456</v>
      </c>
      <c r="AV13899" s="4" t="s">
        <v>841</v>
      </c>
      <c r="AW13899" s="4" t="s">
        <v>1259</v>
      </c>
      <c r="AX13899" s="4"/>
      <c r="AY13899" s="4"/>
      <c r="AZ13899" s="4"/>
      <c r="BA13899" s="4"/>
      <c r="BB13899" s="4"/>
      <c r="BC13899" s="4">
        <v>40</v>
      </c>
    </row>
    <row r="13900" spans="45:55" x14ac:dyDescent="0.2">
      <c r="AS13900" s="4" t="s">
        <v>16395</v>
      </c>
      <c r="AT13900" s="4" t="s">
        <v>16396</v>
      </c>
      <c r="AU13900" s="4" t="s">
        <v>456</v>
      </c>
      <c r="AV13900" s="4" t="s">
        <v>841</v>
      </c>
      <c r="AW13900" s="4" t="s">
        <v>1259</v>
      </c>
      <c r="AX13900" s="4"/>
      <c r="AY13900" s="4"/>
      <c r="AZ13900" s="4"/>
      <c r="BA13900" s="4"/>
      <c r="BB13900" s="4"/>
      <c r="BC13900" s="4">
        <v>40</v>
      </c>
    </row>
    <row r="13901" spans="45:55" x14ac:dyDescent="0.2">
      <c r="AS13901" s="4" t="s">
        <v>16397</v>
      </c>
      <c r="AT13901" s="4" t="s">
        <v>16398</v>
      </c>
      <c r="AU13901" s="4" t="s">
        <v>456</v>
      </c>
      <c r="AV13901" s="4" t="s">
        <v>841</v>
      </c>
      <c r="AW13901" s="4" t="s">
        <v>1259</v>
      </c>
      <c r="AX13901" s="4"/>
      <c r="AY13901" s="4"/>
      <c r="AZ13901" s="4"/>
      <c r="BA13901" s="4"/>
      <c r="BB13901" s="4"/>
      <c r="BC13901" s="4">
        <v>40</v>
      </c>
    </row>
    <row r="13902" spans="45:55" x14ac:dyDescent="0.2">
      <c r="AS13902" s="4" t="s">
        <v>16399</v>
      </c>
      <c r="AT13902" s="4" t="s">
        <v>16400</v>
      </c>
      <c r="AU13902" s="4" t="s">
        <v>456</v>
      </c>
      <c r="AV13902" s="4" t="s">
        <v>841</v>
      </c>
      <c r="AW13902" s="4" t="s">
        <v>1259</v>
      </c>
      <c r="AX13902" s="4"/>
      <c r="AY13902" s="4"/>
      <c r="AZ13902" s="4"/>
      <c r="BA13902" s="4"/>
      <c r="BB13902" s="4"/>
      <c r="BC13902" s="4">
        <v>40</v>
      </c>
    </row>
    <row r="13903" spans="45:55" x14ac:dyDescent="0.2">
      <c r="AS13903" s="4" t="s">
        <v>13039</v>
      </c>
      <c r="AT13903" s="4" t="s">
        <v>13040</v>
      </c>
      <c r="AU13903" s="4" t="s">
        <v>460</v>
      </c>
      <c r="AV13903" s="4" t="s">
        <v>841</v>
      </c>
      <c r="AW13903" s="4" t="s">
        <v>1259</v>
      </c>
      <c r="AX13903" s="4"/>
      <c r="AY13903" s="4"/>
      <c r="AZ13903" s="4"/>
      <c r="BA13903" s="4"/>
      <c r="BB13903" s="4"/>
      <c r="BC13903" s="4">
        <v>40</v>
      </c>
    </row>
    <row r="13904" spans="45:55" x14ac:dyDescent="0.2">
      <c r="AS13904" s="4" t="s">
        <v>15060</v>
      </c>
      <c r="AT13904" s="4" t="s">
        <v>15061</v>
      </c>
      <c r="AU13904" s="4" t="s">
        <v>460</v>
      </c>
      <c r="AV13904" s="4" t="s">
        <v>841</v>
      </c>
      <c r="AW13904" s="4" t="s">
        <v>1259</v>
      </c>
      <c r="AX13904" s="4"/>
      <c r="AY13904" s="4"/>
      <c r="AZ13904" s="4"/>
      <c r="BA13904" s="4"/>
      <c r="BB13904" s="4"/>
      <c r="BC13904" s="4">
        <v>40</v>
      </c>
    </row>
    <row r="13905" spans="45:55" x14ac:dyDescent="0.2">
      <c r="AS13905" s="4" t="s">
        <v>15062</v>
      </c>
      <c r="AT13905" s="4" t="s">
        <v>15063</v>
      </c>
      <c r="AU13905" s="4" t="s">
        <v>460</v>
      </c>
      <c r="AV13905" s="4" t="s">
        <v>841</v>
      </c>
      <c r="AW13905" s="4" t="s">
        <v>1259</v>
      </c>
      <c r="AX13905" s="4"/>
      <c r="AY13905" s="4"/>
      <c r="AZ13905" s="4"/>
      <c r="BA13905" s="4"/>
      <c r="BB13905" s="4"/>
      <c r="BC13905" s="4">
        <v>40</v>
      </c>
    </row>
    <row r="13906" spans="45:55" x14ac:dyDescent="0.2">
      <c r="AS13906" s="4" t="s">
        <v>15064</v>
      </c>
      <c r="AT13906" s="4" t="s">
        <v>15065</v>
      </c>
      <c r="AU13906" s="4" t="s">
        <v>460</v>
      </c>
      <c r="AV13906" s="4" t="s">
        <v>841</v>
      </c>
      <c r="AW13906" s="4" t="s">
        <v>1259</v>
      </c>
      <c r="AX13906" s="4"/>
      <c r="AY13906" s="4"/>
      <c r="AZ13906" s="4"/>
      <c r="BA13906" s="4"/>
      <c r="BB13906" s="4"/>
      <c r="BC13906" s="4">
        <v>40</v>
      </c>
    </row>
    <row r="13907" spans="45:55" x14ac:dyDescent="0.2">
      <c r="AS13907" s="4" t="s">
        <v>15066</v>
      </c>
      <c r="AT13907" s="4" t="s">
        <v>15067</v>
      </c>
      <c r="AU13907" s="4" t="s">
        <v>460</v>
      </c>
      <c r="AV13907" s="4" t="s">
        <v>841</v>
      </c>
      <c r="AW13907" s="4" t="s">
        <v>1259</v>
      </c>
      <c r="AX13907" s="4"/>
      <c r="AY13907" s="4"/>
      <c r="AZ13907" s="4"/>
      <c r="BA13907" s="4"/>
      <c r="BB13907" s="4"/>
      <c r="BC13907" s="4">
        <v>40</v>
      </c>
    </row>
    <row r="13908" spans="45:55" x14ac:dyDescent="0.2">
      <c r="AS13908" s="4" t="s">
        <v>15068</v>
      </c>
      <c r="AT13908" s="4" t="s">
        <v>15069</v>
      </c>
      <c r="AU13908" s="4" t="s">
        <v>460</v>
      </c>
      <c r="AV13908" s="4" t="s">
        <v>841</v>
      </c>
      <c r="AW13908" s="4" t="s">
        <v>1259</v>
      </c>
      <c r="AX13908" s="4"/>
      <c r="AY13908" s="4"/>
      <c r="AZ13908" s="4"/>
      <c r="BA13908" s="4"/>
      <c r="BB13908" s="4"/>
      <c r="BC13908" s="4">
        <v>40</v>
      </c>
    </row>
    <row r="13909" spans="45:55" x14ac:dyDescent="0.2">
      <c r="AS13909" s="4" t="s">
        <v>15070</v>
      </c>
      <c r="AT13909" s="4" t="s">
        <v>15071</v>
      </c>
      <c r="AU13909" s="4" t="s">
        <v>460</v>
      </c>
      <c r="AV13909" s="4" t="s">
        <v>841</v>
      </c>
      <c r="AW13909" s="4" t="s">
        <v>1259</v>
      </c>
      <c r="AX13909" s="4"/>
      <c r="AY13909" s="4"/>
      <c r="AZ13909" s="4"/>
      <c r="BA13909" s="4"/>
      <c r="BB13909" s="4"/>
      <c r="BC13909" s="4">
        <v>40</v>
      </c>
    </row>
    <row r="13910" spans="45:55" x14ac:dyDescent="0.2">
      <c r="AS13910" s="4" t="s">
        <v>15072</v>
      </c>
      <c r="AT13910" s="4" t="s">
        <v>15073</v>
      </c>
      <c r="AU13910" s="4" t="s">
        <v>460</v>
      </c>
      <c r="AV13910" s="4" t="s">
        <v>841</v>
      </c>
      <c r="AW13910" s="4" t="s">
        <v>1259</v>
      </c>
      <c r="AX13910" s="4"/>
      <c r="AY13910" s="4"/>
      <c r="AZ13910" s="4"/>
      <c r="BA13910" s="4"/>
      <c r="BB13910" s="4"/>
      <c r="BC13910" s="4">
        <v>40</v>
      </c>
    </row>
    <row r="13911" spans="45:55" x14ac:dyDescent="0.2">
      <c r="AS13911" s="4" t="s">
        <v>15074</v>
      </c>
      <c r="AT13911" s="4" t="s">
        <v>15075</v>
      </c>
      <c r="AU13911" s="4" t="s">
        <v>460</v>
      </c>
      <c r="AV13911" s="4" t="s">
        <v>841</v>
      </c>
      <c r="AW13911" s="4" t="s">
        <v>1259</v>
      </c>
      <c r="AX13911" s="4"/>
      <c r="AY13911" s="4"/>
      <c r="AZ13911" s="4"/>
      <c r="BA13911" s="4"/>
      <c r="BB13911" s="4"/>
      <c r="BC13911" s="4">
        <v>40</v>
      </c>
    </row>
    <row r="13912" spans="45:55" x14ac:dyDescent="0.2">
      <c r="AS13912" s="4" t="s">
        <v>15076</v>
      </c>
      <c r="AT13912" s="4" t="s">
        <v>15077</v>
      </c>
      <c r="AU13912" s="4" t="s">
        <v>460</v>
      </c>
      <c r="AV13912" s="4" t="s">
        <v>841</v>
      </c>
      <c r="AW13912" s="4" t="s">
        <v>1259</v>
      </c>
      <c r="AX13912" s="4"/>
      <c r="AY13912" s="4"/>
      <c r="AZ13912" s="4"/>
      <c r="BA13912" s="4"/>
      <c r="BB13912" s="4"/>
      <c r="BC13912" s="4">
        <v>40</v>
      </c>
    </row>
    <row r="13913" spans="45:55" x14ac:dyDescent="0.2">
      <c r="AS13913" s="4" t="s">
        <v>15078</v>
      </c>
      <c r="AT13913" s="4" t="s">
        <v>15079</v>
      </c>
      <c r="AU13913" s="4" t="s">
        <v>460</v>
      </c>
      <c r="AV13913" s="4" t="s">
        <v>841</v>
      </c>
      <c r="AW13913" s="4" t="s">
        <v>1259</v>
      </c>
      <c r="AX13913" s="4"/>
      <c r="AY13913" s="4"/>
      <c r="AZ13913" s="4"/>
      <c r="BA13913" s="4"/>
      <c r="BB13913" s="4"/>
      <c r="BC13913" s="4">
        <v>40</v>
      </c>
    </row>
    <row r="13914" spans="45:55" x14ac:dyDescent="0.2">
      <c r="AS13914" s="4" t="s">
        <v>15080</v>
      </c>
      <c r="AT13914" s="4" t="s">
        <v>15081</v>
      </c>
      <c r="AU13914" s="4" t="s">
        <v>460</v>
      </c>
      <c r="AV13914" s="4" t="s">
        <v>841</v>
      </c>
      <c r="AW13914" s="4" t="s">
        <v>1259</v>
      </c>
      <c r="AX13914" s="4"/>
      <c r="AY13914" s="4"/>
      <c r="AZ13914" s="4"/>
      <c r="BA13914" s="4"/>
      <c r="BB13914" s="4"/>
      <c r="BC13914" s="4">
        <v>40</v>
      </c>
    </row>
    <row r="13915" spans="45:55" x14ac:dyDescent="0.2">
      <c r="AS13915" s="4" t="s">
        <v>15082</v>
      </c>
      <c r="AT13915" s="4" t="s">
        <v>15083</v>
      </c>
      <c r="AU13915" s="4" t="s">
        <v>460</v>
      </c>
      <c r="AV13915" s="4" t="s">
        <v>841</v>
      </c>
      <c r="AW13915" s="4" t="s">
        <v>1259</v>
      </c>
      <c r="AX13915" s="4"/>
      <c r="AY13915" s="4"/>
      <c r="AZ13915" s="4"/>
      <c r="BA13915" s="4"/>
      <c r="BB13915" s="4"/>
      <c r="BC13915" s="4">
        <v>40</v>
      </c>
    </row>
    <row r="13916" spans="45:55" x14ac:dyDescent="0.2">
      <c r="AS13916" s="4" t="s">
        <v>15084</v>
      </c>
      <c r="AT13916" s="4" t="s">
        <v>15085</v>
      </c>
      <c r="AU13916" s="4" t="s">
        <v>460</v>
      </c>
      <c r="AV13916" s="4" t="s">
        <v>841</v>
      </c>
      <c r="AW13916" s="4" t="s">
        <v>1259</v>
      </c>
      <c r="AX13916" s="4"/>
      <c r="AY13916" s="4"/>
      <c r="AZ13916" s="4"/>
      <c r="BA13916" s="4"/>
      <c r="BB13916" s="4"/>
      <c r="BC13916" s="4">
        <v>40</v>
      </c>
    </row>
    <row r="13917" spans="45:55" x14ac:dyDescent="0.2">
      <c r="AS13917" s="4" t="s">
        <v>15086</v>
      </c>
      <c r="AT13917" s="4" t="s">
        <v>15087</v>
      </c>
      <c r="AU13917" s="4" t="s">
        <v>460</v>
      </c>
      <c r="AV13917" s="4" t="s">
        <v>841</v>
      </c>
      <c r="AW13917" s="4" t="s">
        <v>1259</v>
      </c>
      <c r="AX13917" s="4"/>
      <c r="AY13917" s="4"/>
      <c r="AZ13917" s="4"/>
      <c r="BA13917" s="4"/>
      <c r="BB13917" s="4"/>
      <c r="BC13917" s="4">
        <v>40</v>
      </c>
    </row>
    <row r="13918" spans="45:55" x14ac:dyDescent="0.2">
      <c r="AS13918" s="4" t="s">
        <v>13041</v>
      </c>
      <c r="AT13918" s="4" t="s">
        <v>13042</v>
      </c>
      <c r="AU13918" s="4" t="s">
        <v>460</v>
      </c>
      <c r="AV13918" s="4" t="s">
        <v>841</v>
      </c>
      <c r="AW13918" s="4" t="s">
        <v>1259</v>
      </c>
      <c r="AX13918" s="4"/>
      <c r="AY13918" s="4"/>
      <c r="AZ13918" s="4"/>
      <c r="BA13918" s="4"/>
      <c r="BB13918" s="4"/>
      <c r="BC13918" s="4">
        <v>40</v>
      </c>
    </row>
    <row r="13919" spans="45:55" x14ac:dyDescent="0.2">
      <c r="AS13919" s="4" t="s">
        <v>13043</v>
      </c>
      <c r="AT13919" s="4" t="s">
        <v>13044</v>
      </c>
      <c r="AU13919" s="4" t="s">
        <v>460</v>
      </c>
      <c r="AV13919" s="4" t="s">
        <v>841</v>
      </c>
      <c r="AW13919" s="4" t="s">
        <v>1259</v>
      </c>
      <c r="AX13919" s="4"/>
      <c r="AY13919" s="4"/>
      <c r="AZ13919" s="4"/>
      <c r="BA13919" s="4"/>
      <c r="BB13919" s="4"/>
      <c r="BC13919" s="4">
        <v>40</v>
      </c>
    </row>
    <row r="13920" spans="45:55" x14ac:dyDescent="0.2">
      <c r="AS13920" s="4" t="s">
        <v>13045</v>
      </c>
      <c r="AT13920" s="4" t="s">
        <v>13046</v>
      </c>
      <c r="AU13920" s="4" t="s">
        <v>460</v>
      </c>
      <c r="AV13920" s="4" t="s">
        <v>841</v>
      </c>
      <c r="AW13920" s="4" t="s">
        <v>1259</v>
      </c>
      <c r="AX13920" s="4"/>
      <c r="AY13920" s="4"/>
      <c r="AZ13920" s="4"/>
      <c r="BA13920" s="4"/>
      <c r="BB13920" s="4"/>
      <c r="BC13920" s="4">
        <v>40</v>
      </c>
    </row>
    <row r="13921" spans="45:55" x14ac:dyDescent="0.2">
      <c r="AS13921" s="4" t="s">
        <v>13047</v>
      </c>
      <c r="AT13921" s="4" t="s">
        <v>13048</v>
      </c>
      <c r="AU13921" s="4" t="s">
        <v>460</v>
      </c>
      <c r="AV13921" s="4" t="s">
        <v>841</v>
      </c>
      <c r="AW13921" s="4" t="s">
        <v>1259</v>
      </c>
      <c r="AX13921" s="4"/>
      <c r="AY13921" s="4"/>
      <c r="AZ13921" s="4"/>
      <c r="BA13921" s="4"/>
      <c r="BB13921" s="4"/>
      <c r="BC13921" s="4">
        <v>40</v>
      </c>
    </row>
    <row r="13922" spans="45:55" x14ac:dyDescent="0.2">
      <c r="AS13922" s="4" t="s">
        <v>16401</v>
      </c>
      <c r="AT13922" s="4" t="s">
        <v>16402</v>
      </c>
      <c r="AU13922" s="4" t="s">
        <v>456</v>
      </c>
      <c r="AV13922" s="4" t="s">
        <v>841</v>
      </c>
      <c r="AW13922" s="4" t="s">
        <v>1259</v>
      </c>
      <c r="AX13922" s="4"/>
      <c r="AY13922" s="4"/>
      <c r="AZ13922" s="4"/>
      <c r="BA13922" s="4"/>
      <c r="BB13922" s="4"/>
      <c r="BC13922" s="4">
        <v>40</v>
      </c>
    </row>
    <row r="13923" spans="45:55" x14ac:dyDescent="0.2">
      <c r="AS13923" s="4" t="s">
        <v>16403</v>
      </c>
      <c r="AT13923" s="4" t="s">
        <v>16404</v>
      </c>
      <c r="AU13923" s="4" t="s">
        <v>456</v>
      </c>
      <c r="AV13923" s="4" t="s">
        <v>841</v>
      </c>
      <c r="AW13923" s="4" t="s">
        <v>1259</v>
      </c>
      <c r="AX13923" s="4"/>
      <c r="AY13923" s="4"/>
      <c r="AZ13923" s="4"/>
      <c r="BA13923" s="4"/>
      <c r="BB13923" s="4"/>
      <c r="BC13923" s="4">
        <v>40</v>
      </c>
    </row>
    <row r="13924" spans="45:55" x14ac:dyDescent="0.2">
      <c r="AS13924" s="4" t="s">
        <v>13049</v>
      </c>
      <c r="AT13924" s="4" t="s">
        <v>13050</v>
      </c>
      <c r="AU13924" s="4" t="s">
        <v>460</v>
      </c>
      <c r="AV13924" s="4" t="s">
        <v>841</v>
      </c>
      <c r="AW13924" s="4" t="s">
        <v>1259</v>
      </c>
      <c r="AX13924" s="4"/>
      <c r="AY13924" s="4"/>
      <c r="AZ13924" s="4"/>
      <c r="BA13924" s="4"/>
      <c r="BB13924" s="4"/>
      <c r="BC13924" s="4">
        <v>40</v>
      </c>
    </row>
    <row r="13925" spans="45:55" x14ac:dyDescent="0.2">
      <c r="AS13925" s="4" t="s">
        <v>16405</v>
      </c>
      <c r="AT13925" s="4" t="s">
        <v>16406</v>
      </c>
      <c r="AU13925" s="4" t="s">
        <v>460</v>
      </c>
      <c r="AV13925" s="4" t="s">
        <v>841</v>
      </c>
      <c r="AW13925" s="4" t="s">
        <v>1259</v>
      </c>
      <c r="AX13925" s="4"/>
      <c r="AY13925" s="4"/>
      <c r="AZ13925" s="4"/>
      <c r="BA13925" s="4"/>
      <c r="BB13925" s="4"/>
      <c r="BC13925" s="4">
        <v>40</v>
      </c>
    </row>
    <row r="13926" spans="45:55" x14ac:dyDescent="0.2">
      <c r="AS13926" s="4" t="s">
        <v>15088</v>
      </c>
      <c r="AT13926" s="4" t="s">
        <v>15089</v>
      </c>
      <c r="AU13926" s="4" t="s">
        <v>460</v>
      </c>
      <c r="AV13926" s="4" t="s">
        <v>841</v>
      </c>
      <c r="AW13926" s="4" t="s">
        <v>1259</v>
      </c>
      <c r="AX13926" s="4"/>
      <c r="AY13926" s="4"/>
      <c r="AZ13926" s="4"/>
      <c r="BA13926" s="4"/>
      <c r="BB13926" s="4"/>
      <c r="BC13926" s="4">
        <v>40</v>
      </c>
    </row>
    <row r="13927" spans="45:55" x14ac:dyDescent="0.2">
      <c r="AS13927" s="4" t="s">
        <v>15090</v>
      </c>
      <c r="AT13927" s="4" t="s">
        <v>15091</v>
      </c>
      <c r="AU13927" s="4" t="s">
        <v>460</v>
      </c>
      <c r="AV13927" s="4" t="s">
        <v>841</v>
      </c>
      <c r="AW13927" s="4" t="s">
        <v>1259</v>
      </c>
      <c r="AX13927" s="4"/>
      <c r="AY13927" s="4"/>
      <c r="AZ13927" s="4"/>
      <c r="BA13927" s="4"/>
      <c r="BB13927" s="4"/>
      <c r="BC13927" s="4">
        <v>40</v>
      </c>
    </row>
    <row r="13928" spans="45:55" x14ac:dyDescent="0.2">
      <c r="AS13928" s="4" t="s">
        <v>15092</v>
      </c>
      <c r="AT13928" s="4" t="s">
        <v>15093</v>
      </c>
      <c r="AU13928" s="4" t="s">
        <v>460</v>
      </c>
      <c r="AV13928" s="4" t="s">
        <v>841</v>
      </c>
      <c r="AW13928" s="4" t="s">
        <v>1259</v>
      </c>
      <c r="AX13928" s="4"/>
      <c r="AY13928" s="4"/>
      <c r="AZ13928" s="4"/>
      <c r="BA13928" s="4"/>
      <c r="BB13928" s="4"/>
      <c r="BC13928" s="4">
        <v>40</v>
      </c>
    </row>
    <row r="13929" spans="45:55" x14ac:dyDescent="0.2">
      <c r="AS13929" s="4" t="s">
        <v>15094</v>
      </c>
      <c r="AT13929" s="4" t="s">
        <v>15095</v>
      </c>
      <c r="AU13929" s="4" t="s">
        <v>460</v>
      </c>
      <c r="AV13929" s="4" t="s">
        <v>841</v>
      </c>
      <c r="AW13929" s="4" t="s">
        <v>1259</v>
      </c>
      <c r="AX13929" s="4"/>
      <c r="AY13929" s="4"/>
      <c r="AZ13929" s="4"/>
      <c r="BA13929" s="4"/>
      <c r="BB13929" s="4"/>
      <c r="BC13929" s="4">
        <v>40</v>
      </c>
    </row>
    <row r="13930" spans="45:55" x14ac:dyDescent="0.2">
      <c r="AS13930" s="4" t="s">
        <v>15096</v>
      </c>
      <c r="AT13930" s="4" t="s">
        <v>15097</v>
      </c>
      <c r="AU13930" s="4" t="s">
        <v>460</v>
      </c>
      <c r="AV13930" s="4" t="s">
        <v>841</v>
      </c>
      <c r="AW13930" s="4" t="s">
        <v>1259</v>
      </c>
      <c r="AX13930" s="4"/>
      <c r="AY13930" s="4"/>
      <c r="AZ13930" s="4"/>
      <c r="BA13930" s="4"/>
      <c r="BB13930" s="4"/>
      <c r="BC13930" s="4">
        <v>40</v>
      </c>
    </row>
    <row r="13931" spans="45:55" x14ac:dyDescent="0.2">
      <c r="AS13931" s="4" t="s">
        <v>15098</v>
      </c>
      <c r="AT13931" s="4" t="s">
        <v>15099</v>
      </c>
      <c r="AU13931" s="4" t="s">
        <v>460</v>
      </c>
      <c r="AV13931" s="4" t="s">
        <v>841</v>
      </c>
      <c r="AW13931" s="4" t="s">
        <v>1259</v>
      </c>
      <c r="AX13931" s="4"/>
      <c r="AY13931" s="4"/>
      <c r="AZ13931" s="4"/>
      <c r="BA13931" s="4"/>
      <c r="BB13931" s="4"/>
      <c r="BC13931" s="4">
        <v>40</v>
      </c>
    </row>
    <row r="13932" spans="45:55" x14ac:dyDescent="0.2">
      <c r="AS13932" s="4" t="s">
        <v>15100</v>
      </c>
      <c r="AT13932" s="4" t="s">
        <v>15101</v>
      </c>
      <c r="AU13932" s="4" t="s">
        <v>460</v>
      </c>
      <c r="AV13932" s="4" t="s">
        <v>841</v>
      </c>
      <c r="AW13932" s="4" t="s">
        <v>1259</v>
      </c>
      <c r="AX13932" s="4"/>
      <c r="AY13932" s="4"/>
      <c r="AZ13932" s="4"/>
      <c r="BA13932" s="4"/>
      <c r="BB13932" s="4"/>
      <c r="BC13932" s="4">
        <v>40</v>
      </c>
    </row>
    <row r="13933" spans="45:55" x14ac:dyDescent="0.2">
      <c r="AS13933" s="4" t="s">
        <v>15102</v>
      </c>
      <c r="AT13933" s="4" t="s">
        <v>15103</v>
      </c>
      <c r="AU13933" s="4" t="s">
        <v>460</v>
      </c>
      <c r="AV13933" s="4" t="s">
        <v>841</v>
      </c>
      <c r="AW13933" s="4" t="s">
        <v>1259</v>
      </c>
      <c r="AX13933" s="4"/>
      <c r="AY13933" s="4"/>
      <c r="AZ13933" s="4"/>
      <c r="BA13933" s="4"/>
      <c r="BB13933" s="4"/>
      <c r="BC13933" s="4">
        <v>40</v>
      </c>
    </row>
    <row r="13934" spans="45:55" x14ac:dyDescent="0.2">
      <c r="AS13934" s="4" t="s">
        <v>15104</v>
      </c>
      <c r="AT13934" s="4" t="s">
        <v>15105</v>
      </c>
      <c r="AU13934" s="4" t="s">
        <v>460</v>
      </c>
      <c r="AV13934" s="4" t="s">
        <v>841</v>
      </c>
      <c r="AW13934" s="4" t="s">
        <v>1259</v>
      </c>
      <c r="AX13934" s="4"/>
      <c r="AY13934" s="4"/>
      <c r="AZ13934" s="4"/>
      <c r="BA13934" s="4"/>
      <c r="BB13934" s="4"/>
      <c r="BC13934" s="4">
        <v>40</v>
      </c>
    </row>
    <row r="13935" spans="45:55" x14ac:dyDescent="0.2">
      <c r="AS13935" s="4" t="s">
        <v>15106</v>
      </c>
      <c r="AT13935" s="4" t="s">
        <v>15107</v>
      </c>
      <c r="AU13935" s="4" t="s">
        <v>460</v>
      </c>
      <c r="AV13935" s="4" t="s">
        <v>841</v>
      </c>
      <c r="AW13935" s="4" t="s">
        <v>1259</v>
      </c>
      <c r="AX13935" s="4"/>
      <c r="AY13935" s="4"/>
      <c r="AZ13935" s="4"/>
      <c r="BA13935" s="4"/>
      <c r="BB13935" s="4"/>
      <c r="BC13935" s="4">
        <v>40</v>
      </c>
    </row>
    <row r="13936" spans="45:55" x14ac:dyDescent="0.2">
      <c r="AS13936" s="4" t="s">
        <v>15108</v>
      </c>
      <c r="AT13936" s="4" t="s">
        <v>15109</v>
      </c>
      <c r="AU13936" s="4" t="s">
        <v>460</v>
      </c>
      <c r="AV13936" s="4" t="s">
        <v>841</v>
      </c>
      <c r="AW13936" s="4" t="s">
        <v>1259</v>
      </c>
      <c r="AX13936" s="4"/>
      <c r="AY13936" s="4"/>
      <c r="AZ13936" s="4"/>
      <c r="BA13936" s="4"/>
      <c r="BB13936" s="4"/>
      <c r="BC13936" s="4">
        <v>40</v>
      </c>
    </row>
    <row r="13937" spans="45:55" x14ac:dyDescent="0.2">
      <c r="AS13937" s="4" t="s">
        <v>15110</v>
      </c>
      <c r="AT13937" s="4" t="s">
        <v>15111</v>
      </c>
      <c r="AU13937" s="4" t="s">
        <v>460</v>
      </c>
      <c r="AV13937" s="4" t="s">
        <v>841</v>
      </c>
      <c r="AW13937" s="4" t="s">
        <v>1259</v>
      </c>
      <c r="AX13937" s="4"/>
      <c r="AY13937" s="4"/>
      <c r="AZ13937" s="4"/>
      <c r="BA13937" s="4"/>
      <c r="BB13937" s="4"/>
      <c r="BC13937" s="4">
        <v>40</v>
      </c>
    </row>
    <row r="13938" spans="45:55" x14ac:dyDescent="0.2">
      <c r="AS13938" s="4" t="s">
        <v>15112</v>
      </c>
      <c r="AT13938" s="4" t="s">
        <v>15113</v>
      </c>
      <c r="AU13938" s="4" t="s">
        <v>460</v>
      </c>
      <c r="AV13938" s="4" t="s">
        <v>841</v>
      </c>
      <c r="AW13938" s="4" t="s">
        <v>1259</v>
      </c>
      <c r="AX13938" s="4"/>
      <c r="AY13938" s="4"/>
      <c r="AZ13938" s="4"/>
      <c r="BA13938" s="4"/>
      <c r="BB13938" s="4"/>
      <c r="BC13938" s="4">
        <v>40</v>
      </c>
    </row>
    <row r="13939" spans="45:55" x14ac:dyDescent="0.2">
      <c r="AS13939" s="4" t="s">
        <v>15114</v>
      </c>
      <c r="AT13939" s="4" t="s">
        <v>15115</v>
      </c>
      <c r="AU13939" s="4" t="s">
        <v>460</v>
      </c>
      <c r="AV13939" s="4" t="s">
        <v>841</v>
      </c>
      <c r="AW13939" s="4" t="s">
        <v>1259</v>
      </c>
      <c r="AX13939" s="4"/>
      <c r="AY13939" s="4"/>
      <c r="AZ13939" s="4"/>
      <c r="BA13939" s="4"/>
      <c r="BB13939" s="4"/>
      <c r="BC13939" s="4">
        <v>40</v>
      </c>
    </row>
    <row r="13940" spans="45:55" x14ac:dyDescent="0.2">
      <c r="AS13940" s="4" t="s">
        <v>15116</v>
      </c>
      <c r="AT13940" s="4" t="s">
        <v>15117</v>
      </c>
      <c r="AU13940" s="4" t="s">
        <v>460</v>
      </c>
      <c r="AV13940" s="4" t="s">
        <v>841</v>
      </c>
      <c r="AW13940" s="4" t="s">
        <v>1259</v>
      </c>
      <c r="AX13940" s="4"/>
      <c r="AY13940" s="4"/>
      <c r="AZ13940" s="4"/>
      <c r="BA13940" s="4"/>
      <c r="BB13940" s="4"/>
      <c r="BC13940" s="4">
        <v>40</v>
      </c>
    </row>
    <row r="13941" spans="45:55" x14ac:dyDescent="0.2">
      <c r="AS13941" s="4" t="s">
        <v>15118</v>
      </c>
      <c r="AT13941" s="4" t="s">
        <v>15119</v>
      </c>
      <c r="AU13941" s="4" t="s">
        <v>460</v>
      </c>
      <c r="AV13941" s="4" t="s">
        <v>841</v>
      </c>
      <c r="AW13941" s="4" t="s">
        <v>1259</v>
      </c>
      <c r="AX13941" s="4"/>
      <c r="AY13941" s="4"/>
      <c r="AZ13941" s="4"/>
      <c r="BA13941" s="4"/>
      <c r="BB13941" s="4"/>
      <c r="BC13941" s="4">
        <v>40</v>
      </c>
    </row>
    <row r="13942" spans="45:55" x14ac:dyDescent="0.2">
      <c r="AS13942" s="4" t="s">
        <v>15120</v>
      </c>
      <c r="AT13942" s="4" t="s">
        <v>15121</v>
      </c>
      <c r="AU13942" s="4" t="s">
        <v>460</v>
      </c>
      <c r="AV13942" s="4" t="s">
        <v>841</v>
      </c>
      <c r="AW13942" s="4" t="s">
        <v>1259</v>
      </c>
      <c r="AX13942" s="4"/>
      <c r="AY13942" s="4"/>
      <c r="AZ13942" s="4"/>
      <c r="BA13942" s="4"/>
      <c r="BB13942" s="4"/>
      <c r="BC13942" s="4">
        <v>40</v>
      </c>
    </row>
    <row r="13943" spans="45:55" x14ac:dyDescent="0.2">
      <c r="AS13943" s="4" t="s">
        <v>16407</v>
      </c>
      <c r="AT13943" s="4" t="s">
        <v>16408</v>
      </c>
      <c r="AU13943" s="4" t="s">
        <v>460</v>
      </c>
      <c r="AV13943" s="4" t="s">
        <v>841</v>
      </c>
      <c r="AW13943" s="4" t="s">
        <v>1259</v>
      </c>
      <c r="AX13943" s="4"/>
      <c r="AY13943" s="4"/>
      <c r="AZ13943" s="4"/>
      <c r="BA13943" s="4"/>
      <c r="BB13943" s="4"/>
      <c r="BC13943" s="4">
        <v>40</v>
      </c>
    </row>
    <row r="13944" spans="45:55" x14ac:dyDescent="0.2">
      <c r="AS13944" s="4" t="s">
        <v>13051</v>
      </c>
      <c r="AT13944" s="4" t="s">
        <v>13052</v>
      </c>
      <c r="AU13944" s="4" t="s">
        <v>460</v>
      </c>
      <c r="AV13944" s="4" t="s">
        <v>841</v>
      </c>
      <c r="AW13944" s="4" t="s">
        <v>1259</v>
      </c>
      <c r="AX13944" s="4"/>
      <c r="AY13944" s="4"/>
      <c r="AZ13944" s="4"/>
      <c r="BA13944" s="4"/>
      <c r="BB13944" s="4"/>
      <c r="BC13944" s="4">
        <v>40</v>
      </c>
    </row>
    <row r="13945" spans="45:55" x14ac:dyDescent="0.2">
      <c r="AS13945" s="4" t="s">
        <v>13053</v>
      </c>
      <c r="AT13945" s="4" t="s">
        <v>13054</v>
      </c>
      <c r="AU13945" s="4" t="s">
        <v>460</v>
      </c>
      <c r="AV13945" s="4" t="s">
        <v>841</v>
      </c>
      <c r="AW13945" s="4" t="s">
        <v>1259</v>
      </c>
      <c r="AX13945" s="4"/>
      <c r="AY13945" s="4"/>
      <c r="AZ13945" s="4"/>
      <c r="BA13945" s="4"/>
      <c r="BB13945" s="4"/>
      <c r="BC13945" s="4">
        <v>40</v>
      </c>
    </row>
    <row r="13946" spans="45:55" x14ac:dyDescent="0.2">
      <c r="AS13946" s="4" t="s">
        <v>13055</v>
      </c>
      <c r="AT13946" s="4" t="s">
        <v>13056</v>
      </c>
      <c r="AU13946" s="4" t="s">
        <v>460</v>
      </c>
      <c r="AV13946" s="4" t="s">
        <v>841</v>
      </c>
      <c r="AW13946" s="4" t="s">
        <v>1259</v>
      </c>
      <c r="AX13946" s="4"/>
      <c r="AY13946" s="4"/>
      <c r="AZ13946" s="4"/>
      <c r="BA13946" s="4"/>
      <c r="BB13946" s="4"/>
      <c r="BC13946" s="4">
        <v>40</v>
      </c>
    </row>
    <row r="13947" spans="45:55" x14ac:dyDescent="0.2">
      <c r="AS13947" s="4" t="s">
        <v>38194</v>
      </c>
      <c r="AT13947" s="4" t="s">
        <v>38195</v>
      </c>
      <c r="AU13947" s="4" t="s">
        <v>456</v>
      </c>
      <c r="AV13947" s="4" t="s">
        <v>831</v>
      </c>
      <c r="AW13947" s="4" t="s">
        <v>701</v>
      </c>
      <c r="AX13947" s="4"/>
      <c r="AY13947" s="4"/>
      <c r="AZ13947" s="4"/>
      <c r="BA13947" s="4"/>
      <c r="BB13947" s="4"/>
      <c r="BC13947" s="4">
        <v>40</v>
      </c>
    </row>
    <row r="13948" spans="45:55" x14ac:dyDescent="0.2">
      <c r="AS13948" s="4" t="s">
        <v>7276</v>
      </c>
      <c r="AT13948" s="4" t="s">
        <v>6487</v>
      </c>
      <c r="AU13948" s="4" t="s">
        <v>456</v>
      </c>
      <c r="AV13948" s="4" t="s">
        <v>839</v>
      </c>
      <c r="AW13948" s="4" t="s">
        <v>1167</v>
      </c>
      <c r="AX13948" s="4"/>
      <c r="AY13948" s="4"/>
      <c r="AZ13948" s="4"/>
      <c r="BA13948" s="4"/>
      <c r="BB13948" s="4"/>
      <c r="BC13948" s="4">
        <v>40</v>
      </c>
    </row>
    <row r="13949" spans="45:55" x14ac:dyDescent="0.2">
      <c r="AS13949" s="4" t="s">
        <v>6488</v>
      </c>
      <c r="AT13949" s="4" t="s">
        <v>6489</v>
      </c>
      <c r="AU13949" s="4" t="s">
        <v>456</v>
      </c>
      <c r="AV13949" s="4" t="s">
        <v>839</v>
      </c>
      <c r="AW13949" s="4" t="s">
        <v>1167</v>
      </c>
      <c r="AX13949" s="4"/>
      <c r="AY13949" s="4"/>
      <c r="AZ13949" s="4"/>
      <c r="BA13949" s="4"/>
      <c r="BB13949" s="4"/>
      <c r="BC13949" s="4">
        <v>40</v>
      </c>
    </row>
    <row r="13950" spans="45:55" x14ac:dyDescent="0.2">
      <c r="AS13950" s="4" t="s">
        <v>6492</v>
      </c>
      <c r="AT13950" s="4" t="s">
        <v>6493</v>
      </c>
      <c r="AU13950" s="4" t="s">
        <v>456</v>
      </c>
      <c r="AV13950" s="4" t="s">
        <v>832</v>
      </c>
      <c r="AW13950" s="4" t="s">
        <v>724</v>
      </c>
      <c r="AX13950" s="4"/>
      <c r="AY13950" s="4">
        <v>146173</v>
      </c>
      <c r="AZ13950" s="4">
        <v>493901</v>
      </c>
      <c r="BA13950" s="4" t="s">
        <v>31162</v>
      </c>
      <c r="BB13950" s="4" t="s">
        <v>31163</v>
      </c>
      <c r="BC13950" s="4">
        <v>40</v>
      </c>
    </row>
    <row r="13951" spans="45:55" x14ac:dyDescent="0.2">
      <c r="AS13951" s="4" t="s">
        <v>6494</v>
      </c>
      <c r="AT13951" s="4" t="s">
        <v>7628</v>
      </c>
      <c r="AU13951" s="4" t="s">
        <v>456</v>
      </c>
      <c r="AV13951" s="4" t="s">
        <v>832</v>
      </c>
      <c r="AW13951" s="4" t="s">
        <v>724</v>
      </c>
      <c r="AX13951" s="4"/>
      <c r="AY13951" s="4">
        <v>146946</v>
      </c>
      <c r="AZ13951" s="4">
        <v>493837</v>
      </c>
      <c r="BA13951" s="4" t="s">
        <v>26861</v>
      </c>
      <c r="BB13951" s="4" t="s">
        <v>31164</v>
      </c>
      <c r="BC13951" s="4">
        <v>40</v>
      </c>
    </row>
    <row r="13952" spans="45:55" x14ac:dyDescent="0.2">
      <c r="AS13952" s="4" t="s">
        <v>6495</v>
      </c>
      <c r="AT13952" s="4" t="s">
        <v>6496</v>
      </c>
      <c r="AU13952" s="4" t="s">
        <v>456</v>
      </c>
      <c r="AV13952" s="4" t="s">
        <v>832</v>
      </c>
      <c r="AW13952" s="4" t="s">
        <v>724</v>
      </c>
      <c r="AX13952" s="4"/>
      <c r="AY13952" s="4">
        <v>144532</v>
      </c>
      <c r="AZ13952" s="4">
        <v>492608</v>
      </c>
      <c r="BA13952" s="4" t="s">
        <v>31165</v>
      </c>
      <c r="BB13952" s="4" t="s">
        <v>31166</v>
      </c>
      <c r="BC13952" s="4">
        <v>40</v>
      </c>
    </row>
    <row r="13953" spans="45:55" x14ac:dyDescent="0.2">
      <c r="AS13953" s="4" t="s">
        <v>11256</v>
      </c>
      <c r="AT13953" s="4" t="s">
        <v>11257</v>
      </c>
      <c r="AU13953" s="4" t="s">
        <v>456</v>
      </c>
      <c r="AV13953" s="4" t="s">
        <v>832</v>
      </c>
      <c r="AW13953" s="4" t="s">
        <v>724</v>
      </c>
      <c r="AX13953" s="4"/>
      <c r="AY13953" s="4">
        <v>144388</v>
      </c>
      <c r="AZ13953" s="4">
        <v>492001</v>
      </c>
      <c r="BA13953" s="4" t="s">
        <v>31167</v>
      </c>
      <c r="BB13953" s="4" t="s">
        <v>31168</v>
      </c>
      <c r="BC13953" s="4">
        <v>40</v>
      </c>
    </row>
    <row r="13954" spans="45:55" x14ac:dyDescent="0.2">
      <c r="AS13954" s="4" t="s">
        <v>11258</v>
      </c>
      <c r="AT13954" s="4" t="s">
        <v>11259</v>
      </c>
      <c r="AU13954" s="4" t="s">
        <v>456</v>
      </c>
      <c r="AV13954" s="4" t="s">
        <v>832</v>
      </c>
      <c r="AW13954" s="4" t="s">
        <v>724</v>
      </c>
      <c r="AX13954" s="4"/>
      <c r="AY13954" s="4">
        <v>144821</v>
      </c>
      <c r="AZ13954" s="4">
        <v>488608</v>
      </c>
      <c r="BA13954" s="4" t="s">
        <v>31169</v>
      </c>
      <c r="BB13954" s="4" t="s">
        <v>31170</v>
      </c>
      <c r="BC13954" s="4">
        <v>40</v>
      </c>
    </row>
    <row r="13955" spans="45:55" x14ac:dyDescent="0.2">
      <c r="AS13955" s="4" t="s">
        <v>6497</v>
      </c>
      <c r="AT13955" s="4" t="s">
        <v>6498</v>
      </c>
      <c r="AU13955" s="4" t="s">
        <v>456</v>
      </c>
      <c r="AV13955" s="4" t="s">
        <v>832</v>
      </c>
      <c r="AW13955" s="4" t="s">
        <v>724</v>
      </c>
      <c r="AX13955" s="4"/>
      <c r="AY13955" s="4">
        <v>146192</v>
      </c>
      <c r="AZ13955" s="4">
        <v>489061</v>
      </c>
      <c r="BA13955" s="4" t="s">
        <v>31171</v>
      </c>
      <c r="BB13955" s="4" t="s">
        <v>31172</v>
      </c>
      <c r="BC13955" s="4">
        <v>40</v>
      </c>
    </row>
    <row r="13956" spans="45:55" x14ac:dyDescent="0.2">
      <c r="AS13956" s="4" t="s">
        <v>11260</v>
      </c>
      <c r="AT13956" s="4" t="s">
        <v>11261</v>
      </c>
      <c r="AU13956" s="4" t="s">
        <v>456</v>
      </c>
      <c r="AV13956" s="4" t="s">
        <v>832</v>
      </c>
      <c r="AW13956" s="4" t="s">
        <v>724</v>
      </c>
      <c r="AX13956" s="4"/>
      <c r="AY13956" s="4">
        <v>144313</v>
      </c>
      <c r="AZ13956" s="4">
        <v>489065</v>
      </c>
      <c r="BA13956" s="4" t="s">
        <v>31171</v>
      </c>
      <c r="BB13956" s="4" t="s">
        <v>31173</v>
      </c>
      <c r="BC13956" s="4">
        <v>40</v>
      </c>
    </row>
    <row r="13957" spans="45:55" x14ac:dyDescent="0.2">
      <c r="AS13957" s="4" t="s">
        <v>11262</v>
      </c>
      <c r="AT13957" s="4" t="s">
        <v>11263</v>
      </c>
      <c r="AU13957" s="4" t="s">
        <v>456</v>
      </c>
      <c r="AV13957" s="4" t="s">
        <v>832</v>
      </c>
      <c r="AW13957" s="4" t="s">
        <v>724</v>
      </c>
      <c r="AX13957" s="4"/>
      <c r="AY13957" s="4">
        <v>147832</v>
      </c>
      <c r="AZ13957" s="4">
        <v>490612</v>
      </c>
      <c r="BA13957" s="4" t="s">
        <v>31174</v>
      </c>
      <c r="BB13957" s="4" t="s">
        <v>31175</v>
      </c>
      <c r="BC13957" s="4">
        <v>40</v>
      </c>
    </row>
    <row r="13958" spans="45:55" x14ac:dyDescent="0.2">
      <c r="AS13958" s="4" t="s">
        <v>6499</v>
      </c>
      <c r="AT13958" s="4" t="s">
        <v>6500</v>
      </c>
      <c r="AU13958" s="4" t="s">
        <v>456</v>
      </c>
      <c r="AV13958" s="4" t="s">
        <v>832</v>
      </c>
      <c r="AW13958" s="4" t="s">
        <v>724</v>
      </c>
      <c r="AX13958" s="4"/>
      <c r="AY13958" s="4">
        <v>149929</v>
      </c>
      <c r="AZ13958" s="4">
        <v>488756</v>
      </c>
      <c r="BA13958" s="4" t="s">
        <v>31176</v>
      </c>
      <c r="BB13958" s="4" t="s">
        <v>31177</v>
      </c>
      <c r="BC13958" s="4">
        <v>40</v>
      </c>
    </row>
    <row r="13959" spans="45:55" x14ac:dyDescent="0.2">
      <c r="AS13959" s="4" t="s">
        <v>6501</v>
      </c>
      <c r="AT13959" s="4" t="s">
        <v>6502</v>
      </c>
      <c r="AU13959" s="4" t="s">
        <v>456</v>
      </c>
      <c r="AV13959" s="4" t="s">
        <v>832</v>
      </c>
      <c r="AW13959" s="4" t="s">
        <v>724</v>
      </c>
      <c r="AX13959" s="4"/>
      <c r="AY13959" s="4">
        <v>145324</v>
      </c>
      <c r="AZ13959" s="4">
        <v>490913</v>
      </c>
      <c r="BA13959" s="4" t="s">
        <v>31178</v>
      </c>
      <c r="BB13959" s="4" t="s">
        <v>31179</v>
      </c>
      <c r="BC13959" s="4">
        <v>40</v>
      </c>
    </row>
    <row r="13960" spans="45:55" x14ac:dyDescent="0.2">
      <c r="AS13960" s="4" t="s">
        <v>6503</v>
      </c>
      <c r="AT13960" s="4" t="s">
        <v>6504</v>
      </c>
      <c r="AU13960" s="4" t="s">
        <v>456</v>
      </c>
      <c r="AV13960" s="4" t="s">
        <v>832</v>
      </c>
      <c r="AW13960" s="4" t="s">
        <v>724</v>
      </c>
      <c r="AX13960" s="4"/>
      <c r="AY13960" s="4">
        <v>143949</v>
      </c>
      <c r="AZ13960" s="4">
        <v>492166</v>
      </c>
      <c r="BA13960" s="4" t="s">
        <v>31180</v>
      </c>
      <c r="BB13960" s="4" t="s">
        <v>31181</v>
      </c>
      <c r="BC13960" s="4">
        <v>40</v>
      </c>
    </row>
    <row r="13961" spans="45:55" x14ac:dyDescent="0.2">
      <c r="AS13961" s="4" t="s">
        <v>6505</v>
      </c>
      <c r="AT13961" s="4" t="s">
        <v>6506</v>
      </c>
      <c r="AU13961" s="4" t="s">
        <v>456</v>
      </c>
      <c r="AV13961" s="4" t="s">
        <v>832</v>
      </c>
      <c r="AW13961" s="4" t="s">
        <v>724</v>
      </c>
      <c r="AX13961" s="4"/>
      <c r="AY13961" s="4">
        <v>143975</v>
      </c>
      <c r="AZ13961" s="4">
        <v>492179</v>
      </c>
      <c r="BA13961" s="4" t="s">
        <v>31182</v>
      </c>
      <c r="BB13961" s="4" t="s">
        <v>31183</v>
      </c>
      <c r="BC13961" s="4">
        <v>40</v>
      </c>
    </row>
    <row r="13962" spans="45:55" x14ac:dyDescent="0.2">
      <c r="AS13962" s="4" t="s">
        <v>11264</v>
      </c>
      <c r="AT13962" s="4" t="s">
        <v>11265</v>
      </c>
      <c r="AU13962" s="4" t="s">
        <v>456</v>
      </c>
      <c r="AV13962" s="4" t="s">
        <v>832</v>
      </c>
      <c r="AW13962" s="4" t="s">
        <v>724</v>
      </c>
      <c r="AX13962" s="4"/>
      <c r="AY13962" s="4">
        <v>147194</v>
      </c>
      <c r="AZ13962" s="4">
        <v>488080</v>
      </c>
      <c r="BA13962" s="4" t="s">
        <v>31184</v>
      </c>
      <c r="BB13962" s="4" t="s">
        <v>31185</v>
      </c>
      <c r="BC13962" s="4">
        <v>40</v>
      </c>
    </row>
    <row r="13963" spans="45:55" x14ac:dyDescent="0.2">
      <c r="AS13963" s="4" t="s">
        <v>6507</v>
      </c>
      <c r="AT13963" s="4" t="s">
        <v>6508</v>
      </c>
      <c r="AU13963" s="4" t="s">
        <v>456</v>
      </c>
      <c r="AV13963" s="4" t="s">
        <v>832</v>
      </c>
      <c r="AW13963" s="4" t="s">
        <v>724</v>
      </c>
      <c r="AX13963" s="4"/>
      <c r="AY13963" s="4">
        <v>143070</v>
      </c>
      <c r="AZ13963" s="4">
        <v>489732</v>
      </c>
      <c r="BA13963" s="4" t="s">
        <v>24115</v>
      </c>
      <c r="BB13963" s="4" t="s">
        <v>31186</v>
      </c>
      <c r="BC13963" s="4">
        <v>40</v>
      </c>
    </row>
    <row r="13964" spans="45:55" x14ac:dyDescent="0.2">
      <c r="AS13964" s="4" t="s">
        <v>6509</v>
      </c>
      <c r="AT13964" s="4" t="s">
        <v>6510</v>
      </c>
      <c r="AU13964" s="4" t="s">
        <v>456</v>
      </c>
      <c r="AV13964" s="4" t="s">
        <v>832</v>
      </c>
      <c r="AW13964" s="4" t="s">
        <v>724</v>
      </c>
      <c r="AX13964" s="4"/>
      <c r="AY13964" s="4">
        <v>146526</v>
      </c>
      <c r="AZ13964" s="4">
        <v>491757</v>
      </c>
      <c r="BA13964" s="4" t="s">
        <v>31187</v>
      </c>
      <c r="BB13964" s="4" t="s">
        <v>31188</v>
      </c>
      <c r="BC13964" s="4">
        <v>40</v>
      </c>
    </row>
    <row r="13965" spans="45:55" x14ac:dyDescent="0.2">
      <c r="AS13965" s="4" t="s">
        <v>8070</v>
      </c>
      <c r="AT13965" s="4" t="s">
        <v>8071</v>
      </c>
      <c r="AU13965" s="4" t="s">
        <v>456</v>
      </c>
      <c r="AV13965" s="4" t="s">
        <v>832</v>
      </c>
      <c r="AW13965" s="4" t="s">
        <v>724</v>
      </c>
      <c r="AX13965" s="4"/>
      <c r="AY13965" s="4">
        <v>146895</v>
      </c>
      <c r="AZ13965" s="4">
        <v>491359</v>
      </c>
      <c r="BA13965" s="4" t="s">
        <v>24821</v>
      </c>
      <c r="BB13965" s="4" t="s">
        <v>31189</v>
      </c>
      <c r="BC13965" s="4">
        <v>40</v>
      </c>
    </row>
    <row r="13966" spans="45:55" x14ac:dyDescent="0.2">
      <c r="AS13966" s="4" t="s">
        <v>6511</v>
      </c>
      <c r="AT13966" s="4" t="s">
        <v>7279</v>
      </c>
      <c r="AU13966" s="4" t="s">
        <v>456</v>
      </c>
      <c r="AV13966" s="4" t="s">
        <v>832</v>
      </c>
      <c r="AW13966" s="4" t="s">
        <v>724</v>
      </c>
      <c r="AX13966" s="4"/>
      <c r="AY13966" s="4">
        <v>143942</v>
      </c>
      <c r="AZ13966" s="4">
        <v>491845</v>
      </c>
      <c r="BA13966" s="4" t="s">
        <v>31190</v>
      </c>
      <c r="BB13966" s="4" t="s">
        <v>31191</v>
      </c>
      <c r="BC13966" s="4">
        <v>40</v>
      </c>
    </row>
    <row r="13967" spans="45:55" x14ac:dyDescent="0.2">
      <c r="AS13967" s="4" t="s">
        <v>11266</v>
      </c>
      <c r="AT13967" s="4" t="s">
        <v>11267</v>
      </c>
      <c r="AU13967" s="4" t="s">
        <v>456</v>
      </c>
      <c r="AV13967" s="4" t="s">
        <v>832</v>
      </c>
      <c r="AW13967" s="4" t="s">
        <v>724</v>
      </c>
      <c r="AX13967" s="4"/>
      <c r="AY13967" s="4">
        <v>143702</v>
      </c>
      <c r="AZ13967" s="4">
        <v>491011</v>
      </c>
      <c r="BA13967" s="4" t="s">
        <v>31192</v>
      </c>
      <c r="BB13967" s="4" t="s">
        <v>31193</v>
      </c>
      <c r="BC13967" s="4">
        <v>40</v>
      </c>
    </row>
    <row r="13968" spans="45:55" x14ac:dyDescent="0.2">
      <c r="AS13968" s="4" t="s">
        <v>6512</v>
      </c>
      <c r="AT13968" s="4" t="s">
        <v>6513</v>
      </c>
      <c r="AU13968" s="4" t="s">
        <v>456</v>
      </c>
      <c r="AV13968" s="4" t="s">
        <v>835</v>
      </c>
      <c r="AW13968" s="4" t="s">
        <v>724</v>
      </c>
      <c r="AX13968" s="4"/>
      <c r="AY13968" s="4">
        <v>143568</v>
      </c>
      <c r="AZ13968" s="4">
        <v>489642</v>
      </c>
      <c r="BA13968" s="4" t="s">
        <v>31194</v>
      </c>
      <c r="BB13968" s="4" t="s">
        <v>31195</v>
      </c>
      <c r="BC13968" s="4">
        <v>40</v>
      </c>
    </row>
    <row r="13969" spans="45:55" x14ac:dyDescent="0.2">
      <c r="AS13969" s="4" t="s">
        <v>6514</v>
      </c>
      <c r="AT13969" s="4" t="s">
        <v>6515</v>
      </c>
      <c r="AU13969" s="4" t="s">
        <v>456</v>
      </c>
      <c r="AV13969" s="4" t="s">
        <v>835</v>
      </c>
      <c r="AW13969" s="4" t="s">
        <v>724</v>
      </c>
      <c r="AX13969" s="4"/>
      <c r="AY13969" s="4">
        <v>143097</v>
      </c>
      <c r="AZ13969" s="4">
        <v>489657</v>
      </c>
      <c r="BA13969" s="4" t="s">
        <v>27091</v>
      </c>
      <c r="BB13969" s="4" t="s">
        <v>31196</v>
      </c>
      <c r="BC13969" s="4">
        <v>40</v>
      </c>
    </row>
    <row r="13970" spans="45:55" x14ac:dyDescent="0.2">
      <c r="AS13970" s="4" t="s">
        <v>7280</v>
      </c>
      <c r="AT13970" s="4" t="s">
        <v>7281</v>
      </c>
      <c r="AU13970" s="4" t="s">
        <v>456</v>
      </c>
      <c r="AV13970" s="4" t="s">
        <v>832</v>
      </c>
      <c r="AW13970" s="4" t="s">
        <v>724</v>
      </c>
      <c r="AX13970" s="4"/>
      <c r="AY13970" s="4">
        <v>148943</v>
      </c>
      <c r="AZ13970" s="4">
        <v>492037</v>
      </c>
      <c r="BA13970" s="4" t="s">
        <v>31197</v>
      </c>
      <c r="BB13970" s="4" t="s">
        <v>31198</v>
      </c>
      <c r="BC13970" s="4">
        <v>40</v>
      </c>
    </row>
    <row r="13971" spans="45:55" x14ac:dyDescent="0.2">
      <c r="AS13971" s="4" t="s">
        <v>11268</v>
      </c>
      <c r="AT13971" s="4" t="s">
        <v>11269</v>
      </c>
      <c r="AU13971" s="4" t="s">
        <v>456</v>
      </c>
      <c r="AV13971" s="4" t="s">
        <v>832</v>
      </c>
      <c r="AW13971" s="4" t="s">
        <v>724</v>
      </c>
      <c r="AX13971" s="4"/>
      <c r="AY13971" s="4">
        <v>146118</v>
      </c>
      <c r="AZ13971" s="4">
        <v>488412</v>
      </c>
      <c r="BA13971" s="4" t="s">
        <v>31199</v>
      </c>
      <c r="BB13971" s="4" t="s">
        <v>31200</v>
      </c>
      <c r="BC13971" s="4">
        <v>40</v>
      </c>
    </row>
    <row r="13972" spans="45:55" x14ac:dyDescent="0.2">
      <c r="AS13972" s="4" t="s">
        <v>6516</v>
      </c>
      <c r="AT13972" s="4" t="s">
        <v>6517</v>
      </c>
      <c r="AU13972" s="4" t="s">
        <v>456</v>
      </c>
      <c r="AV13972" s="4" t="s">
        <v>832</v>
      </c>
      <c r="AW13972" s="4" t="s">
        <v>724</v>
      </c>
      <c r="AX13972" s="4"/>
      <c r="AY13972" s="4">
        <v>141472</v>
      </c>
      <c r="AZ13972" s="4">
        <v>491163</v>
      </c>
      <c r="BA13972" s="4" t="s">
        <v>31201</v>
      </c>
      <c r="BB13972" s="4" t="s">
        <v>31202</v>
      </c>
      <c r="BC13972" s="4">
        <v>40</v>
      </c>
    </row>
    <row r="13973" spans="45:55" x14ac:dyDescent="0.2">
      <c r="AS13973" s="4" t="s">
        <v>11270</v>
      </c>
      <c r="AT13973" s="4" t="s">
        <v>11271</v>
      </c>
      <c r="AU13973" s="4" t="s">
        <v>456</v>
      </c>
      <c r="AV13973" s="4" t="s">
        <v>832</v>
      </c>
      <c r="AW13973" s="4" t="s">
        <v>724</v>
      </c>
      <c r="AX13973" s="4"/>
      <c r="AY13973" s="4">
        <v>142872</v>
      </c>
      <c r="AZ13973" s="4">
        <v>491785</v>
      </c>
      <c r="BA13973" s="4" t="s">
        <v>31203</v>
      </c>
      <c r="BB13973" s="4" t="s">
        <v>31204</v>
      </c>
      <c r="BC13973" s="4">
        <v>40</v>
      </c>
    </row>
    <row r="13974" spans="45:55" x14ac:dyDescent="0.2">
      <c r="AS13974" s="4" t="s">
        <v>20857</v>
      </c>
      <c r="AT13974" s="4" t="s">
        <v>20858</v>
      </c>
      <c r="AU13974" s="4" t="s">
        <v>456</v>
      </c>
      <c r="AV13974" s="4" t="s">
        <v>832</v>
      </c>
      <c r="AW13974" s="4" t="s">
        <v>724</v>
      </c>
      <c r="AX13974" s="4"/>
      <c r="AY13974" s="4">
        <v>148465</v>
      </c>
      <c r="AZ13974" s="4">
        <v>489388</v>
      </c>
      <c r="BA13974" s="4" t="s">
        <v>31205</v>
      </c>
      <c r="BB13974" s="4" t="s">
        <v>31206</v>
      </c>
      <c r="BC13974" s="4">
        <v>40</v>
      </c>
    </row>
    <row r="13975" spans="45:55" x14ac:dyDescent="0.2">
      <c r="AS13975" s="4" t="s">
        <v>34722</v>
      </c>
      <c r="AT13975" s="4" t="s">
        <v>34723</v>
      </c>
      <c r="AU13975" s="4" t="s">
        <v>456</v>
      </c>
      <c r="AV13975" s="4" t="s">
        <v>832</v>
      </c>
      <c r="AW13975" s="4" t="s">
        <v>724</v>
      </c>
      <c r="AX13975" s="4"/>
      <c r="AY13975" s="4">
        <v>143712</v>
      </c>
      <c r="AZ13975" s="4">
        <v>492269</v>
      </c>
      <c r="BA13975" s="4" t="s">
        <v>34724</v>
      </c>
      <c r="BB13975" s="4" t="s">
        <v>34725</v>
      </c>
      <c r="BC13975" s="4">
        <v>40</v>
      </c>
    </row>
    <row r="13976" spans="45:55" x14ac:dyDescent="0.2">
      <c r="AS13976" s="4" t="s">
        <v>8072</v>
      </c>
      <c r="AT13976" s="4" t="s">
        <v>8073</v>
      </c>
      <c r="AU13976" s="4" t="s">
        <v>456</v>
      </c>
      <c r="AV13976" s="4" t="s">
        <v>832</v>
      </c>
      <c r="AW13976" s="4" t="s">
        <v>724</v>
      </c>
      <c r="AX13976" s="4"/>
      <c r="AY13976" s="4">
        <v>146155</v>
      </c>
      <c r="AZ13976" s="4">
        <v>492371</v>
      </c>
      <c r="BA13976" s="4" t="s">
        <v>31207</v>
      </c>
      <c r="BB13976" s="4" t="s">
        <v>31208</v>
      </c>
      <c r="BC13976" s="4">
        <v>40</v>
      </c>
    </row>
    <row r="13977" spans="45:55" x14ac:dyDescent="0.2">
      <c r="AS13977" s="4" t="s">
        <v>11272</v>
      </c>
      <c r="AT13977" s="4" t="s">
        <v>11273</v>
      </c>
      <c r="AU13977" s="4" t="s">
        <v>456</v>
      </c>
      <c r="AV13977" s="4" t="s">
        <v>832</v>
      </c>
      <c r="AW13977" s="4" t="s">
        <v>724</v>
      </c>
      <c r="AX13977" s="4"/>
      <c r="AY13977" s="4">
        <v>141624</v>
      </c>
      <c r="AZ13977" s="4">
        <v>490784</v>
      </c>
      <c r="BA13977" s="4" t="s">
        <v>31209</v>
      </c>
      <c r="BB13977" s="4" t="s">
        <v>31210</v>
      </c>
      <c r="BC13977" s="4">
        <v>40</v>
      </c>
    </row>
    <row r="13978" spans="45:55" x14ac:dyDescent="0.2">
      <c r="AS13978" s="4" t="s">
        <v>11274</v>
      </c>
      <c r="AT13978" s="4" t="s">
        <v>11275</v>
      </c>
      <c r="AU13978" s="4" t="s">
        <v>456</v>
      </c>
      <c r="AV13978" s="4" t="s">
        <v>832</v>
      </c>
      <c r="AW13978" s="4" t="s">
        <v>724</v>
      </c>
      <c r="AX13978" s="4"/>
      <c r="AY13978" s="4">
        <v>142849</v>
      </c>
      <c r="AZ13978" s="4">
        <v>491646</v>
      </c>
      <c r="BA13978" s="4" t="s">
        <v>31211</v>
      </c>
      <c r="BB13978" s="4" t="s">
        <v>31212</v>
      </c>
      <c r="BC13978" s="4">
        <v>40</v>
      </c>
    </row>
    <row r="13979" spans="45:55" x14ac:dyDescent="0.2">
      <c r="AS13979" s="4" t="s">
        <v>7282</v>
      </c>
      <c r="AT13979" s="4" t="s">
        <v>7283</v>
      </c>
      <c r="AU13979" s="4" t="s">
        <v>456</v>
      </c>
      <c r="AV13979" s="4" t="s">
        <v>832</v>
      </c>
      <c r="AW13979" s="4" t="s">
        <v>724</v>
      </c>
      <c r="AX13979" s="4"/>
      <c r="AY13979" s="4">
        <v>140714</v>
      </c>
      <c r="AZ13979" s="4">
        <v>489035</v>
      </c>
      <c r="BA13979" s="4" t="s">
        <v>31213</v>
      </c>
      <c r="BB13979" s="4" t="s">
        <v>31214</v>
      </c>
      <c r="BC13979" s="4">
        <v>40</v>
      </c>
    </row>
    <row r="13980" spans="45:55" x14ac:dyDescent="0.2">
      <c r="AS13980" s="4" t="s">
        <v>11873</v>
      </c>
      <c r="AT13980" s="4" t="s">
        <v>11874</v>
      </c>
      <c r="AU13980" s="4" t="s">
        <v>460</v>
      </c>
      <c r="AV13980" s="4" t="s">
        <v>841</v>
      </c>
      <c r="AW13980" s="4" t="s">
        <v>1259</v>
      </c>
      <c r="AX13980" s="4"/>
      <c r="AY13980" s="4"/>
      <c r="AZ13980" s="4"/>
      <c r="BA13980" s="4"/>
      <c r="BB13980" s="4"/>
      <c r="BC13980" s="4">
        <v>40</v>
      </c>
    </row>
    <row r="13981" spans="45:55" x14ac:dyDescent="0.2">
      <c r="AS13981" s="4" t="s">
        <v>11875</v>
      </c>
      <c r="AT13981" s="4" t="s">
        <v>11876</v>
      </c>
      <c r="AU13981" s="4" t="s">
        <v>460</v>
      </c>
      <c r="AV13981" s="4" t="s">
        <v>841</v>
      </c>
      <c r="AW13981" s="4" t="s">
        <v>1259</v>
      </c>
      <c r="AX13981" s="4"/>
      <c r="AY13981" s="4"/>
      <c r="AZ13981" s="4"/>
      <c r="BA13981" s="4"/>
      <c r="BB13981" s="4"/>
      <c r="BC13981" s="4">
        <v>40</v>
      </c>
    </row>
    <row r="13982" spans="45:55" x14ac:dyDescent="0.2">
      <c r="AS13982" s="4" t="s">
        <v>11877</v>
      </c>
      <c r="AT13982" s="4" t="s">
        <v>11878</v>
      </c>
      <c r="AU13982" s="4" t="s">
        <v>460</v>
      </c>
      <c r="AV13982" s="4" t="s">
        <v>841</v>
      </c>
      <c r="AW13982" s="4" t="s">
        <v>1259</v>
      </c>
      <c r="AX13982" s="4"/>
      <c r="AY13982" s="4"/>
      <c r="AZ13982" s="4"/>
      <c r="BA13982" s="4"/>
      <c r="BB13982" s="4"/>
      <c r="BC13982" s="4">
        <v>40</v>
      </c>
    </row>
    <row r="13983" spans="45:55" x14ac:dyDescent="0.2">
      <c r="AS13983" s="4" t="s">
        <v>11879</v>
      </c>
      <c r="AT13983" s="4" t="s">
        <v>11880</v>
      </c>
      <c r="AU13983" s="4" t="s">
        <v>460</v>
      </c>
      <c r="AV13983" s="4" t="s">
        <v>841</v>
      </c>
      <c r="AW13983" s="4" t="s">
        <v>1259</v>
      </c>
      <c r="AX13983" s="4"/>
      <c r="AY13983" s="4"/>
      <c r="AZ13983" s="4"/>
      <c r="BA13983" s="4"/>
      <c r="BB13983" s="4"/>
      <c r="BC13983" s="4">
        <v>40</v>
      </c>
    </row>
    <row r="13984" spans="45:55" x14ac:dyDescent="0.2">
      <c r="AS13984" s="4" t="s">
        <v>11881</v>
      </c>
      <c r="AT13984" s="4" t="s">
        <v>11882</v>
      </c>
      <c r="AU13984" s="4" t="s">
        <v>460</v>
      </c>
      <c r="AV13984" s="4" t="s">
        <v>841</v>
      </c>
      <c r="AW13984" s="4" t="s">
        <v>1259</v>
      </c>
      <c r="AX13984" s="4"/>
      <c r="AY13984" s="4"/>
      <c r="AZ13984" s="4"/>
      <c r="BA13984" s="4"/>
      <c r="BB13984" s="4"/>
      <c r="BC13984" s="4">
        <v>40</v>
      </c>
    </row>
    <row r="13985" spans="45:55" x14ac:dyDescent="0.2">
      <c r="AS13985" s="4" t="s">
        <v>11883</v>
      </c>
      <c r="AT13985" s="4" t="s">
        <v>11884</v>
      </c>
      <c r="AU13985" s="4" t="s">
        <v>460</v>
      </c>
      <c r="AV13985" s="4" t="s">
        <v>841</v>
      </c>
      <c r="AW13985" s="4" t="s">
        <v>1259</v>
      </c>
      <c r="AX13985" s="4"/>
      <c r="AY13985" s="4"/>
      <c r="AZ13985" s="4"/>
      <c r="BA13985" s="4"/>
      <c r="BB13985" s="4"/>
      <c r="BC13985" s="4">
        <v>40</v>
      </c>
    </row>
    <row r="13986" spans="45:55" x14ac:dyDescent="0.2">
      <c r="AS13986" s="4" t="s">
        <v>11885</v>
      </c>
      <c r="AT13986" s="4" t="s">
        <v>11886</v>
      </c>
      <c r="AU13986" s="4" t="s">
        <v>460</v>
      </c>
      <c r="AV13986" s="4" t="s">
        <v>841</v>
      </c>
      <c r="AW13986" s="4" t="s">
        <v>1259</v>
      </c>
      <c r="AX13986" s="4"/>
      <c r="AY13986" s="4"/>
      <c r="AZ13986" s="4"/>
      <c r="BA13986" s="4"/>
      <c r="BB13986" s="4"/>
      <c r="BC13986" s="4">
        <v>40</v>
      </c>
    </row>
    <row r="13987" spans="45:55" x14ac:dyDescent="0.2">
      <c r="AS13987" s="4" t="s">
        <v>11887</v>
      </c>
      <c r="AT13987" s="4" t="s">
        <v>11888</v>
      </c>
      <c r="AU13987" s="4" t="s">
        <v>460</v>
      </c>
      <c r="AV13987" s="4" t="s">
        <v>841</v>
      </c>
      <c r="AW13987" s="4" t="s">
        <v>1259</v>
      </c>
      <c r="AX13987" s="4"/>
      <c r="AY13987" s="4"/>
      <c r="AZ13987" s="4"/>
      <c r="BA13987" s="4"/>
      <c r="BB13987" s="4"/>
      <c r="BC13987" s="4">
        <v>40</v>
      </c>
    </row>
    <row r="13988" spans="45:55" x14ac:dyDescent="0.2">
      <c r="AS13988" s="4" t="s">
        <v>11889</v>
      </c>
      <c r="AT13988" s="4" t="s">
        <v>11890</v>
      </c>
      <c r="AU13988" s="4" t="s">
        <v>460</v>
      </c>
      <c r="AV13988" s="4" t="s">
        <v>841</v>
      </c>
      <c r="AW13988" s="4" t="s">
        <v>1259</v>
      </c>
      <c r="AX13988" s="4"/>
      <c r="AY13988" s="4"/>
      <c r="AZ13988" s="4"/>
      <c r="BA13988" s="4"/>
      <c r="BB13988" s="4"/>
      <c r="BC13988" s="4">
        <v>40</v>
      </c>
    </row>
    <row r="13989" spans="45:55" x14ac:dyDescent="0.2">
      <c r="AS13989" s="4" t="s">
        <v>11891</v>
      </c>
      <c r="AT13989" s="4" t="s">
        <v>11892</v>
      </c>
      <c r="AU13989" s="4" t="s">
        <v>460</v>
      </c>
      <c r="AV13989" s="4" t="s">
        <v>841</v>
      </c>
      <c r="AW13989" s="4" t="s">
        <v>1259</v>
      </c>
      <c r="AX13989" s="4"/>
      <c r="AY13989" s="4"/>
      <c r="AZ13989" s="4"/>
      <c r="BA13989" s="4"/>
      <c r="BB13989" s="4"/>
      <c r="BC13989" s="4">
        <v>40</v>
      </c>
    </row>
    <row r="13990" spans="45:55" x14ac:dyDescent="0.2">
      <c r="AS13990" s="4" t="s">
        <v>11893</v>
      </c>
      <c r="AT13990" s="4" t="s">
        <v>11894</v>
      </c>
      <c r="AU13990" s="4" t="s">
        <v>460</v>
      </c>
      <c r="AV13990" s="4" t="s">
        <v>841</v>
      </c>
      <c r="AW13990" s="4" t="s">
        <v>1259</v>
      </c>
      <c r="AX13990" s="4"/>
      <c r="AY13990" s="4"/>
      <c r="AZ13990" s="4"/>
      <c r="BA13990" s="4"/>
      <c r="BB13990" s="4"/>
      <c r="BC13990" s="4">
        <v>40</v>
      </c>
    </row>
    <row r="13991" spans="45:55" x14ac:dyDescent="0.2">
      <c r="AS13991" s="4" t="s">
        <v>11895</v>
      </c>
      <c r="AT13991" s="4" t="s">
        <v>11896</v>
      </c>
      <c r="AU13991" s="4" t="s">
        <v>460</v>
      </c>
      <c r="AV13991" s="4" t="s">
        <v>841</v>
      </c>
      <c r="AW13991" s="4" t="s">
        <v>1259</v>
      </c>
      <c r="AX13991" s="4"/>
      <c r="AY13991" s="4"/>
      <c r="AZ13991" s="4"/>
      <c r="BA13991" s="4"/>
      <c r="BB13991" s="4"/>
      <c r="BC13991" s="4">
        <v>40</v>
      </c>
    </row>
    <row r="13992" spans="45:55" x14ac:dyDescent="0.2">
      <c r="AS13992" s="4" t="s">
        <v>13057</v>
      </c>
      <c r="AT13992" s="4" t="s">
        <v>13058</v>
      </c>
      <c r="AU13992" s="4" t="s">
        <v>460</v>
      </c>
      <c r="AV13992" s="4" t="s">
        <v>841</v>
      </c>
      <c r="AW13992" s="4" t="s">
        <v>1259</v>
      </c>
      <c r="AX13992" s="4"/>
      <c r="AY13992" s="4"/>
      <c r="AZ13992" s="4"/>
      <c r="BA13992" s="4"/>
      <c r="BB13992" s="4"/>
      <c r="BC13992" s="4">
        <v>40</v>
      </c>
    </row>
    <row r="13993" spans="45:55" x14ac:dyDescent="0.2">
      <c r="AS13993" s="4" t="s">
        <v>13867</v>
      </c>
      <c r="AT13993" s="4" t="s">
        <v>13868</v>
      </c>
      <c r="AU13993" s="4" t="s">
        <v>456</v>
      </c>
      <c r="AV13993" s="4" t="s">
        <v>841</v>
      </c>
      <c r="AW13993" s="4" t="s">
        <v>1259</v>
      </c>
      <c r="AX13993" s="4"/>
      <c r="AY13993" s="4"/>
      <c r="AZ13993" s="4"/>
      <c r="BA13993" s="4"/>
      <c r="BB13993" s="4"/>
      <c r="BC13993" s="4">
        <v>40</v>
      </c>
    </row>
    <row r="13994" spans="45:55" x14ac:dyDescent="0.2">
      <c r="AS13994" s="4" t="s">
        <v>13869</v>
      </c>
      <c r="AT13994" s="4" t="s">
        <v>13870</v>
      </c>
      <c r="AU13994" s="4" t="s">
        <v>456</v>
      </c>
      <c r="AV13994" s="4" t="s">
        <v>841</v>
      </c>
      <c r="AW13994" s="4" t="s">
        <v>1259</v>
      </c>
      <c r="AX13994" s="4"/>
      <c r="AY13994" s="4"/>
      <c r="AZ13994" s="4"/>
      <c r="BA13994" s="4"/>
      <c r="BB13994" s="4"/>
      <c r="BC13994" s="4">
        <v>40</v>
      </c>
    </row>
    <row r="13995" spans="45:55" x14ac:dyDescent="0.2">
      <c r="AS13995" s="4" t="s">
        <v>20859</v>
      </c>
      <c r="AT13995" s="4" t="s">
        <v>20860</v>
      </c>
      <c r="AU13995" s="4" t="s">
        <v>456</v>
      </c>
      <c r="AV13995" s="4" t="s">
        <v>832</v>
      </c>
      <c r="AW13995" s="4" t="s">
        <v>724</v>
      </c>
      <c r="AX13995" s="4"/>
      <c r="AY13995" s="4">
        <v>140263</v>
      </c>
      <c r="AZ13995" s="4">
        <v>489915</v>
      </c>
      <c r="BA13995" s="4" t="s">
        <v>31215</v>
      </c>
      <c r="BB13995" s="4" t="s">
        <v>31216</v>
      </c>
      <c r="BC13995" s="4">
        <v>40</v>
      </c>
    </row>
    <row r="13996" spans="45:55" x14ac:dyDescent="0.2">
      <c r="AS13996" s="4" t="s">
        <v>21878</v>
      </c>
      <c r="AT13996" s="4" t="s">
        <v>21879</v>
      </c>
      <c r="AU13996" s="4" t="s">
        <v>460</v>
      </c>
      <c r="AV13996" s="4" t="s">
        <v>841</v>
      </c>
      <c r="AW13996" s="4" t="s">
        <v>1259</v>
      </c>
      <c r="AX13996" s="4"/>
      <c r="AY13996" s="4"/>
      <c r="AZ13996" s="4"/>
      <c r="BA13996" s="4"/>
      <c r="BB13996" s="4"/>
      <c r="BC13996" s="4">
        <v>40</v>
      </c>
    </row>
    <row r="13997" spans="45:55" x14ac:dyDescent="0.2">
      <c r="AS13997" s="4" t="s">
        <v>21880</v>
      </c>
      <c r="AT13997" s="4" t="s">
        <v>21881</v>
      </c>
      <c r="AU13997" s="4" t="s">
        <v>460</v>
      </c>
      <c r="AV13997" s="4" t="s">
        <v>841</v>
      </c>
      <c r="AW13997" s="4" t="s">
        <v>1259</v>
      </c>
      <c r="AX13997" s="4"/>
      <c r="AY13997" s="4"/>
      <c r="AZ13997" s="4"/>
      <c r="BA13997" s="4"/>
      <c r="BB13997" s="4"/>
      <c r="BC13997" s="4">
        <v>40</v>
      </c>
    </row>
    <row r="13998" spans="45:55" x14ac:dyDescent="0.2">
      <c r="AS13998" s="4" t="s">
        <v>21882</v>
      </c>
      <c r="AT13998" s="4" t="s">
        <v>21883</v>
      </c>
      <c r="AU13998" s="4" t="s">
        <v>460</v>
      </c>
      <c r="AV13998" s="4" t="s">
        <v>841</v>
      </c>
      <c r="AW13998" s="4" t="s">
        <v>1259</v>
      </c>
      <c r="AX13998" s="4"/>
      <c r="AY13998" s="4"/>
      <c r="AZ13998" s="4"/>
      <c r="BA13998" s="4"/>
      <c r="BB13998" s="4"/>
      <c r="BC13998" s="4">
        <v>40</v>
      </c>
    </row>
    <row r="13999" spans="45:55" x14ac:dyDescent="0.2">
      <c r="AS13999" s="4" t="s">
        <v>21884</v>
      </c>
      <c r="AT13999" s="4" t="s">
        <v>21885</v>
      </c>
      <c r="AU13999" s="4" t="s">
        <v>460</v>
      </c>
      <c r="AV13999" s="4" t="s">
        <v>841</v>
      </c>
      <c r="AW13999" s="4" t="s">
        <v>1259</v>
      </c>
      <c r="AX13999" s="4"/>
      <c r="AY13999" s="4"/>
      <c r="AZ13999" s="4"/>
      <c r="BA13999" s="4"/>
      <c r="BB13999" s="4"/>
      <c r="BC13999" s="4">
        <v>40</v>
      </c>
    </row>
    <row r="14000" spans="45:55" x14ac:dyDescent="0.2">
      <c r="AS14000" s="4" t="s">
        <v>21886</v>
      </c>
      <c r="AT14000" s="4" t="s">
        <v>21887</v>
      </c>
      <c r="AU14000" s="4" t="s">
        <v>460</v>
      </c>
      <c r="AV14000" s="4" t="s">
        <v>841</v>
      </c>
      <c r="AW14000" s="4" t="s">
        <v>1259</v>
      </c>
      <c r="AX14000" s="4"/>
      <c r="AY14000" s="4"/>
      <c r="AZ14000" s="4"/>
      <c r="BA14000" s="4"/>
      <c r="BB14000" s="4"/>
      <c r="BC14000" s="4">
        <v>40</v>
      </c>
    </row>
    <row r="14001" spans="45:55" x14ac:dyDescent="0.2">
      <c r="AS14001" s="4" t="s">
        <v>6518</v>
      </c>
      <c r="AT14001" s="4" t="s">
        <v>6519</v>
      </c>
      <c r="AU14001" s="4" t="s">
        <v>456</v>
      </c>
      <c r="AV14001" s="4" t="s">
        <v>832</v>
      </c>
      <c r="AW14001" s="4" t="s">
        <v>724</v>
      </c>
      <c r="AX14001" s="4"/>
      <c r="AY14001" s="4">
        <v>158206</v>
      </c>
      <c r="AZ14001" s="4">
        <v>495573</v>
      </c>
      <c r="BA14001" s="4" t="s">
        <v>31217</v>
      </c>
      <c r="BB14001" s="4" t="s">
        <v>31218</v>
      </c>
      <c r="BC14001" s="4">
        <v>40</v>
      </c>
    </row>
    <row r="14002" spans="45:55" x14ac:dyDescent="0.2">
      <c r="AS14002" s="4" t="s">
        <v>6520</v>
      </c>
      <c r="AT14002" s="4" t="s">
        <v>6521</v>
      </c>
      <c r="AU14002" s="4" t="s">
        <v>456</v>
      </c>
      <c r="AV14002" s="4" t="s">
        <v>832</v>
      </c>
      <c r="AW14002" s="4" t="s">
        <v>724</v>
      </c>
      <c r="AX14002" s="4"/>
      <c r="AY14002" s="4">
        <v>158033</v>
      </c>
      <c r="AZ14002" s="4">
        <v>499870</v>
      </c>
      <c r="BA14002" s="4" t="s">
        <v>31219</v>
      </c>
      <c r="BB14002" s="4" t="s">
        <v>31220</v>
      </c>
      <c r="BC14002" s="4">
        <v>40</v>
      </c>
    </row>
    <row r="14003" spans="45:55" x14ac:dyDescent="0.2">
      <c r="AS14003" s="4" t="s">
        <v>6522</v>
      </c>
      <c r="AT14003" s="4" t="s">
        <v>6523</v>
      </c>
      <c r="AU14003" s="4" t="s">
        <v>456</v>
      </c>
      <c r="AV14003" s="4" t="s">
        <v>832</v>
      </c>
      <c r="AW14003" s="4" t="s">
        <v>724</v>
      </c>
      <c r="AX14003" s="4"/>
      <c r="AY14003" s="4">
        <v>156891</v>
      </c>
      <c r="AZ14003" s="4">
        <v>499964</v>
      </c>
      <c r="BA14003" s="4" t="s">
        <v>31221</v>
      </c>
      <c r="BB14003" s="4" t="s">
        <v>31222</v>
      </c>
      <c r="BC14003" s="4">
        <v>40</v>
      </c>
    </row>
    <row r="14004" spans="45:55" x14ac:dyDescent="0.2">
      <c r="AS14004" s="4" t="s">
        <v>11276</v>
      </c>
      <c r="AT14004" s="4" t="s">
        <v>11277</v>
      </c>
      <c r="AU14004" s="4" t="s">
        <v>456</v>
      </c>
      <c r="AV14004" s="4" t="s">
        <v>832</v>
      </c>
      <c r="AW14004" s="4" t="s">
        <v>724</v>
      </c>
      <c r="AX14004" s="4"/>
      <c r="AY14004" s="4">
        <v>158707</v>
      </c>
      <c r="AZ14004" s="4">
        <v>494126</v>
      </c>
      <c r="BA14004" s="4" t="s">
        <v>31223</v>
      </c>
      <c r="BB14004" s="4" t="s">
        <v>31224</v>
      </c>
      <c r="BC14004" s="4">
        <v>40</v>
      </c>
    </row>
    <row r="14005" spans="45:55" x14ac:dyDescent="0.2">
      <c r="AS14005" s="4" t="s">
        <v>6524</v>
      </c>
      <c r="AT14005" s="4" t="s">
        <v>11278</v>
      </c>
      <c r="AU14005" s="4" t="s">
        <v>456</v>
      </c>
      <c r="AV14005" s="4" t="s">
        <v>835</v>
      </c>
      <c r="AW14005" s="4" t="s">
        <v>724</v>
      </c>
      <c r="AX14005" s="4"/>
      <c r="AY14005" s="4">
        <v>157173</v>
      </c>
      <c r="AZ14005" s="4">
        <v>499755</v>
      </c>
      <c r="BA14005" s="4" t="s">
        <v>31225</v>
      </c>
      <c r="BB14005" s="4" t="s">
        <v>31226</v>
      </c>
      <c r="BC14005" s="4">
        <v>40</v>
      </c>
    </row>
    <row r="14006" spans="45:55" x14ac:dyDescent="0.2">
      <c r="AS14006" s="4" t="s">
        <v>20861</v>
      </c>
      <c r="AT14006" s="4" t="s">
        <v>20862</v>
      </c>
      <c r="AU14006" s="4" t="s">
        <v>456</v>
      </c>
      <c r="AV14006" s="4" t="s">
        <v>832</v>
      </c>
      <c r="AW14006" s="4" t="s">
        <v>724</v>
      </c>
      <c r="AX14006" s="4"/>
      <c r="AY14006" s="4">
        <v>158264</v>
      </c>
      <c r="AZ14006" s="4">
        <v>498544</v>
      </c>
      <c r="BA14006" s="4" t="s">
        <v>31227</v>
      </c>
      <c r="BB14006" s="4" t="s">
        <v>31228</v>
      </c>
      <c r="BC14006" s="4">
        <v>40</v>
      </c>
    </row>
    <row r="14007" spans="45:55" x14ac:dyDescent="0.2">
      <c r="AS14007" s="4" t="s">
        <v>6525</v>
      </c>
      <c r="AT14007" s="4" t="s">
        <v>6526</v>
      </c>
      <c r="AU14007" s="4" t="s">
        <v>456</v>
      </c>
      <c r="AV14007" s="4" t="s">
        <v>832</v>
      </c>
      <c r="AW14007" s="4" t="s">
        <v>724</v>
      </c>
      <c r="AX14007" s="4"/>
      <c r="AY14007" s="4">
        <v>156536</v>
      </c>
      <c r="AZ14007" s="4">
        <v>496622</v>
      </c>
      <c r="BA14007" s="4" t="s">
        <v>31229</v>
      </c>
      <c r="BB14007" s="4" t="s">
        <v>31230</v>
      </c>
      <c r="BC14007" s="4">
        <v>40</v>
      </c>
    </row>
    <row r="14008" spans="45:55" x14ac:dyDescent="0.2">
      <c r="AS14008" s="4" t="s">
        <v>11279</v>
      </c>
      <c r="AT14008" s="4" t="s">
        <v>11280</v>
      </c>
      <c r="AU14008" s="4" t="s">
        <v>456</v>
      </c>
      <c r="AV14008" s="4" t="s">
        <v>832</v>
      </c>
      <c r="AW14008" s="4" t="s">
        <v>724</v>
      </c>
      <c r="AX14008" s="4"/>
      <c r="AY14008" s="4">
        <v>159234</v>
      </c>
      <c r="AZ14008" s="4">
        <v>494267</v>
      </c>
      <c r="BA14008" s="4" t="s">
        <v>31231</v>
      </c>
      <c r="BB14008" s="4" t="s">
        <v>31232</v>
      </c>
      <c r="BC14008" s="4">
        <v>40</v>
      </c>
    </row>
    <row r="14009" spans="45:55" x14ac:dyDescent="0.2">
      <c r="AS14009" s="4" t="s">
        <v>11783</v>
      </c>
      <c r="AT14009" s="4" t="s">
        <v>11784</v>
      </c>
      <c r="AU14009" s="4" t="s">
        <v>456</v>
      </c>
      <c r="AV14009" s="4" t="s">
        <v>832</v>
      </c>
      <c r="AW14009" s="4" t="s">
        <v>724</v>
      </c>
      <c r="AX14009" s="4"/>
      <c r="AY14009" s="4">
        <v>159577</v>
      </c>
      <c r="AZ14009" s="4">
        <v>498309</v>
      </c>
      <c r="BA14009" s="4" t="s">
        <v>31233</v>
      </c>
      <c r="BB14009" s="4" t="s">
        <v>31234</v>
      </c>
      <c r="BC14009" s="4">
        <v>40</v>
      </c>
    </row>
    <row r="14010" spans="45:55" x14ac:dyDescent="0.2">
      <c r="AS14010" s="4" t="s">
        <v>13059</v>
      </c>
      <c r="AT14010" s="4" t="s">
        <v>13060</v>
      </c>
      <c r="AU14010" s="4" t="s">
        <v>460</v>
      </c>
      <c r="AV14010" s="4" t="s">
        <v>841</v>
      </c>
      <c r="AW14010" s="4" t="s">
        <v>1259</v>
      </c>
      <c r="AX14010" s="4"/>
      <c r="AY14010" s="4"/>
      <c r="AZ14010" s="4"/>
      <c r="BA14010" s="4"/>
      <c r="BB14010" s="4"/>
      <c r="BC14010" s="4">
        <v>40</v>
      </c>
    </row>
    <row r="14011" spans="45:55" x14ac:dyDescent="0.2">
      <c r="AS14011" s="4" t="s">
        <v>35401</v>
      </c>
      <c r="AT14011" s="4" t="s">
        <v>35402</v>
      </c>
      <c r="AU14011" s="4" t="s">
        <v>456</v>
      </c>
      <c r="AV14011" s="4" t="s">
        <v>832</v>
      </c>
      <c r="AW14011" s="4" t="s">
        <v>724</v>
      </c>
      <c r="AX14011" s="4"/>
      <c r="AY14011" s="4"/>
      <c r="AZ14011" s="4"/>
      <c r="BA14011" s="4"/>
      <c r="BB14011" s="4"/>
      <c r="BC14011" s="4">
        <v>40</v>
      </c>
    </row>
    <row r="14012" spans="45:55" x14ac:dyDescent="0.2">
      <c r="AS14012" s="4" t="s">
        <v>13319</v>
      </c>
      <c r="AT14012" s="4" t="s">
        <v>13320</v>
      </c>
      <c r="AU14012" s="4" t="s">
        <v>456</v>
      </c>
      <c r="AV14012" s="4" t="s">
        <v>832</v>
      </c>
      <c r="AW14012" s="4" t="s">
        <v>724</v>
      </c>
      <c r="AX14012" s="4"/>
      <c r="AY14012" s="4">
        <v>152376</v>
      </c>
      <c r="AZ14012" s="4">
        <v>489482</v>
      </c>
      <c r="BA14012" s="4" t="s">
        <v>31235</v>
      </c>
      <c r="BB14012" s="4" t="s">
        <v>31236</v>
      </c>
      <c r="BC14012" s="4">
        <v>40</v>
      </c>
    </row>
    <row r="14013" spans="45:55" x14ac:dyDescent="0.2">
      <c r="AS14013" s="4" t="s">
        <v>8282</v>
      </c>
      <c r="AT14013" s="4" t="s">
        <v>8283</v>
      </c>
      <c r="AU14013" s="4" t="s">
        <v>456</v>
      </c>
      <c r="AV14013" s="4" t="s">
        <v>832</v>
      </c>
      <c r="AW14013" s="4" t="s">
        <v>724</v>
      </c>
      <c r="AX14013" s="4"/>
      <c r="AY14013" s="4">
        <v>155316</v>
      </c>
      <c r="AZ14013" s="4">
        <v>491623</v>
      </c>
      <c r="BA14013" s="4" t="s">
        <v>22896</v>
      </c>
      <c r="BB14013" s="4" t="s">
        <v>31237</v>
      </c>
      <c r="BC14013" s="4">
        <v>40</v>
      </c>
    </row>
    <row r="14014" spans="45:55" x14ac:dyDescent="0.2">
      <c r="AS14014" s="4" t="s">
        <v>6527</v>
      </c>
      <c r="AT14014" s="4" t="s">
        <v>6528</v>
      </c>
      <c r="AU14014" s="4" t="s">
        <v>456</v>
      </c>
      <c r="AV14014" s="4" t="s">
        <v>835</v>
      </c>
      <c r="AW14014" s="4" t="s">
        <v>724</v>
      </c>
      <c r="AX14014" s="4"/>
      <c r="AY14014" s="4">
        <v>156439</v>
      </c>
      <c r="AZ14014" s="4">
        <v>492713</v>
      </c>
      <c r="BA14014" s="4" t="s">
        <v>31238</v>
      </c>
      <c r="BB14014" s="4" t="s">
        <v>31239</v>
      </c>
      <c r="BC14014" s="4">
        <v>40</v>
      </c>
    </row>
    <row r="14015" spans="45:55" x14ac:dyDescent="0.2">
      <c r="AS14015" s="4" t="s">
        <v>6529</v>
      </c>
      <c r="AT14015" s="4" t="s">
        <v>6530</v>
      </c>
      <c r="AU14015" s="4" t="s">
        <v>456</v>
      </c>
      <c r="AV14015" s="4" t="s">
        <v>832</v>
      </c>
      <c r="AW14015" s="4" t="s">
        <v>724</v>
      </c>
      <c r="AX14015" s="4"/>
      <c r="AY14015" s="4">
        <v>157296</v>
      </c>
      <c r="AZ14015" s="4">
        <v>493078</v>
      </c>
      <c r="BA14015" s="4" t="s">
        <v>31240</v>
      </c>
      <c r="BB14015" s="4" t="s">
        <v>31241</v>
      </c>
      <c r="BC14015" s="4">
        <v>40</v>
      </c>
    </row>
    <row r="14016" spans="45:55" x14ac:dyDescent="0.2">
      <c r="AS14016" s="4" t="s">
        <v>6531</v>
      </c>
      <c r="AT14016" s="4" t="s">
        <v>6532</v>
      </c>
      <c r="AU14016" s="4" t="s">
        <v>456</v>
      </c>
      <c r="AV14016" s="4" t="s">
        <v>832</v>
      </c>
      <c r="AW14016" s="4" t="s">
        <v>724</v>
      </c>
      <c r="AX14016" s="4"/>
      <c r="AY14016" s="4">
        <v>157620</v>
      </c>
      <c r="AZ14016" s="4">
        <v>488298</v>
      </c>
      <c r="BA14016" s="4" t="s">
        <v>31242</v>
      </c>
      <c r="BB14016" s="4" t="s">
        <v>31243</v>
      </c>
      <c r="BC14016" s="4">
        <v>40</v>
      </c>
    </row>
    <row r="14017" spans="45:55" x14ac:dyDescent="0.2">
      <c r="AS14017" s="4" t="s">
        <v>6533</v>
      </c>
      <c r="AT14017" s="4" t="s">
        <v>6534</v>
      </c>
      <c r="AU14017" s="4" t="s">
        <v>456</v>
      </c>
      <c r="AV14017" s="4" t="s">
        <v>832</v>
      </c>
      <c r="AW14017" s="4" t="s">
        <v>724</v>
      </c>
      <c r="AX14017" s="4"/>
      <c r="AY14017" s="4">
        <v>153423</v>
      </c>
      <c r="AZ14017" s="4">
        <v>491222</v>
      </c>
      <c r="BA14017" s="4" t="s">
        <v>31244</v>
      </c>
      <c r="BB14017" s="4" t="s">
        <v>31245</v>
      </c>
      <c r="BC14017" s="4">
        <v>40</v>
      </c>
    </row>
    <row r="14018" spans="45:55" x14ac:dyDescent="0.2">
      <c r="AS14018" s="4" t="s">
        <v>6535</v>
      </c>
      <c r="AT14018" s="4" t="s">
        <v>6536</v>
      </c>
      <c r="AU14018" s="4" t="s">
        <v>456</v>
      </c>
      <c r="AV14018" s="4" t="s">
        <v>832</v>
      </c>
      <c r="AW14018" s="4" t="s">
        <v>724</v>
      </c>
      <c r="AX14018" s="4"/>
      <c r="AY14018" s="4">
        <v>153093</v>
      </c>
      <c r="AZ14018" s="4">
        <v>490978</v>
      </c>
      <c r="BA14018" s="4" t="s">
        <v>31246</v>
      </c>
      <c r="BB14018" s="4" t="s">
        <v>31247</v>
      </c>
      <c r="BC14018" s="4">
        <v>40</v>
      </c>
    </row>
    <row r="14019" spans="45:55" x14ac:dyDescent="0.2">
      <c r="AS14019" s="4" t="s">
        <v>6537</v>
      </c>
      <c r="AT14019" s="4" t="s">
        <v>6538</v>
      </c>
      <c r="AU14019" s="4" t="s">
        <v>456</v>
      </c>
      <c r="AV14019" s="4" t="s">
        <v>832</v>
      </c>
      <c r="AW14019" s="4" t="s">
        <v>724</v>
      </c>
      <c r="AX14019" s="4"/>
      <c r="AY14019" s="4">
        <v>153719</v>
      </c>
      <c r="AZ14019" s="4">
        <v>491431</v>
      </c>
      <c r="BA14019" s="4" t="s">
        <v>31248</v>
      </c>
      <c r="BB14019" s="4" t="s">
        <v>31249</v>
      </c>
      <c r="BC14019" s="4">
        <v>40</v>
      </c>
    </row>
    <row r="14020" spans="45:55" x14ac:dyDescent="0.2">
      <c r="AS14020" s="4" t="s">
        <v>6539</v>
      </c>
      <c r="AT14020" s="4" t="s">
        <v>6540</v>
      </c>
      <c r="AU14020" s="4" t="s">
        <v>456</v>
      </c>
      <c r="AV14020" s="4" t="s">
        <v>832</v>
      </c>
      <c r="AW14020" s="4" t="s">
        <v>724</v>
      </c>
      <c r="AX14020" s="4"/>
      <c r="AY14020" s="4">
        <v>153230</v>
      </c>
      <c r="AZ14020" s="4">
        <v>491229</v>
      </c>
      <c r="BA14020" s="4" t="s">
        <v>31250</v>
      </c>
      <c r="BB14020" s="4" t="s">
        <v>31251</v>
      </c>
      <c r="BC14020" s="4">
        <v>40</v>
      </c>
    </row>
    <row r="14021" spans="45:55" x14ac:dyDescent="0.2">
      <c r="AS14021" s="4" t="s">
        <v>6541</v>
      </c>
      <c r="AT14021" s="4" t="s">
        <v>6542</v>
      </c>
      <c r="AU14021" s="4" t="s">
        <v>456</v>
      </c>
      <c r="AV14021" s="4" t="s">
        <v>832</v>
      </c>
      <c r="AW14021" s="4" t="s">
        <v>724</v>
      </c>
      <c r="AX14021" s="4"/>
      <c r="AY14021" s="4">
        <v>153110</v>
      </c>
      <c r="AZ14021" s="4">
        <v>491435</v>
      </c>
      <c r="BA14021" s="4" t="s">
        <v>31252</v>
      </c>
      <c r="BB14021" s="4" t="s">
        <v>31253</v>
      </c>
      <c r="BC14021" s="4">
        <v>40</v>
      </c>
    </row>
    <row r="14022" spans="45:55" x14ac:dyDescent="0.2">
      <c r="AS14022" s="4" t="s">
        <v>11281</v>
      </c>
      <c r="AT14022" s="4" t="s">
        <v>11282</v>
      </c>
      <c r="AU14022" s="4" t="s">
        <v>456</v>
      </c>
      <c r="AV14022" s="4" t="s">
        <v>832</v>
      </c>
      <c r="AW14022" s="4" t="s">
        <v>724</v>
      </c>
      <c r="AX14022" s="4"/>
      <c r="AY14022" s="4">
        <v>151263</v>
      </c>
      <c r="AZ14022" s="4">
        <v>489427</v>
      </c>
      <c r="BA14022" s="4" t="s">
        <v>31254</v>
      </c>
      <c r="BB14022" s="4" t="s">
        <v>31255</v>
      </c>
      <c r="BC14022" s="4">
        <v>40</v>
      </c>
    </row>
    <row r="14023" spans="45:55" x14ac:dyDescent="0.2">
      <c r="AS14023" s="4" t="s">
        <v>13061</v>
      </c>
      <c r="AT14023" s="4" t="s">
        <v>13062</v>
      </c>
      <c r="AU14023" s="4" t="s">
        <v>460</v>
      </c>
      <c r="AV14023" s="4" t="s">
        <v>841</v>
      </c>
      <c r="AW14023" s="4" t="s">
        <v>1259</v>
      </c>
      <c r="AX14023" s="4"/>
      <c r="AY14023" s="4"/>
      <c r="AZ14023" s="4"/>
      <c r="BA14023" s="4"/>
      <c r="BB14023" s="4"/>
      <c r="BC14023" s="4">
        <v>40</v>
      </c>
    </row>
    <row r="14024" spans="45:55" x14ac:dyDescent="0.2">
      <c r="AS14024" s="4" t="s">
        <v>13063</v>
      </c>
      <c r="AT14024" s="4" t="s">
        <v>13064</v>
      </c>
      <c r="AU14024" s="4" t="s">
        <v>460</v>
      </c>
      <c r="AV14024" s="4" t="s">
        <v>841</v>
      </c>
      <c r="AW14024" s="4" t="s">
        <v>1259</v>
      </c>
      <c r="AX14024" s="4"/>
      <c r="AY14024" s="4"/>
      <c r="AZ14024" s="4"/>
      <c r="BA14024" s="4"/>
      <c r="BB14024" s="4"/>
      <c r="BC14024" s="4">
        <v>40</v>
      </c>
    </row>
    <row r="14025" spans="45:55" x14ac:dyDescent="0.2">
      <c r="AS14025" s="4" t="s">
        <v>13065</v>
      </c>
      <c r="AT14025" s="4" t="s">
        <v>13066</v>
      </c>
      <c r="AU14025" s="4" t="s">
        <v>460</v>
      </c>
      <c r="AV14025" s="4" t="s">
        <v>841</v>
      </c>
      <c r="AW14025" s="4" t="s">
        <v>1259</v>
      </c>
      <c r="AX14025" s="4"/>
      <c r="AY14025" s="4"/>
      <c r="AZ14025" s="4"/>
      <c r="BA14025" s="4"/>
      <c r="BB14025" s="4"/>
      <c r="BC14025" s="4">
        <v>40</v>
      </c>
    </row>
    <row r="14026" spans="45:55" x14ac:dyDescent="0.2">
      <c r="AS14026" s="4" t="s">
        <v>13067</v>
      </c>
      <c r="AT14026" s="4" t="s">
        <v>13068</v>
      </c>
      <c r="AU14026" s="4" t="s">
        <v>460</v>
      </c>
      <c r="AV14026" s="4" t="s">
        <v>841</v>
      </c>
      <c r="AW14026" s="4" t="s">
        <v>1259</v>
      </c>
      <c r="AX14026" s="4"/>
      <c r="AY14026" s="4"/>
      <c r="AZ14026" s="4"/>
      <c r="BA14026" s="4"/>
      <c r="BB14026" s="4"/>
      <c r="BC14026" s="4">
        <v>40</v>
      </c>
    </row>
    <row r="14027" spans="45:55" x14ac:dyDescent="0.2">
      <c r="AS14027" s="4" t="s">
        <v>13069</v>
      </c>
      <c r="AT14027" s="4" t="s">
        <v>13070</v>
      </c>
      <c r="AU14027" s="4" t="s">
        <v>460</v>
      </c>
      <c r="AV14027" s="4" t="s">
        <v>841</v>
      </c>
      <c r="AW14027" s="4" t="s">
        <v>1259</v>
      </c>
      <c r="AX14027" s="4"/>
      <c r="AY14027" s="4"/>
      <c r="AZ14027" s="4"/>
      <c r="BA14027" s="4"/>
      <c r="BB14027" s="4"/>
      <c r="BC14027" s="4">
        <v>40</v>
      </c>
    </row>
    <row r="14028" spans="45:55" x14ac:dyDescent="0.2">
      <c r="AS14028" s="4" t="s">
        <v>35403</v>
      </c>
      <c r="AT14028" s="4" t="s">
        <v>35404</v>
      </c>
      <c r="AU14028" s="4" t="s">
        <v>456</v>
      </c>
      <c r="AV14028" s="4" t="s">
        <v>832</v>
      </c>
      <c r="AW14028" s="4" t="s">
        <v>724</v>
      </c>
      <c r="AX14028" s="4"/>
      <c r="AY14028" s="4"/>
      <c r="AZ14028" s="4"/>
      <c r="BA14028" s="4"/>
      <c r="BB14028" s="4"/>
      <c r="BC14028" s="4">
        <v>40</v>
      </c>
    </row>
    <row r="14029" spans="45:55" x14ac:dyDescent="0.2">
      <c r="AS14029" s="4" t="s">
        <v>6543</v>
      </c>
      <c r="AT14029" s="4" t="s">
        <v>6544</v>
      </c>
      <c r="AU14029" s="4" t="s">
        <v>456</v>
      </c>
      <c r="AV14029" s="4" t="s">
        <v>832</v>
      </c>
      <c r="AW14029" s="4" t="s">
        <v>724</v>
      </c>
      <c r="AX14029" s="4"/>
      <c r="AY14029" s="4">
        <v>143291</v>
      </c>
      <c r="AZ14029" s="4">
        <v>483781</v>
      </c>
      <c r="BA14029" s="4" t="s">
        <v>31256</v>
      </c>
      <c r="BB14029" s="4" t="s">
        <v>31257</v>
      </c>
      <c r="BC14029" s="4">
        <v>40</v>
      </c>
    </row>
    <row r="14030" spans="45:55" x14ac:dyDescent="0.2">
      <c r="AS14030" s="4" t="s">
        <v>31783</v>
      </c>
      <c r="AT14030" s="4" t="s">
        <v>31784</v>
      </c>
      <c r="AU14030" s="4" t="s">
        <v>456</v>
      </c>
      <c r="AV14030" s="4" t="s">
        <v>832</v>
      </c>
      <c r="AW14030" s="4" t="s">
        <v>724</v>
      </c>
      <c r="AX14030" s="4"/>
      <c r="AY14030" s="4">
        <v>144120</v>
      </c>
      <c r="AZ14030" s="4">
        <v>483341</v>
      </c>
      <c r="BA14030" s="4" t="s">
        <v>31785</v>
      </c>
      <c r="BB14030" s="4" t="s">
        <v>31786</v>
      </c>
      <c r="BC14030" s="4">
        <v>40</v>
      </c>
    </row>
    <row r="14031" spans="45:55" x14ac:dyDescent="0.2">
      <c r="AS14031" s="4" t="s">
        <v>11283</v>
      </c>
      <c r="AT14031" s="4" t="s">
        <v>11284</v>
      </c>
      <c r="AU14031" s="4" t="s">
        <v>456</v>
      </c>
      <c r="AV14031" s="4" t="s">
        <v>832</v>
      </c>
      <c r="AW14031" s="4" t="s">
        <v>724</v>
      </c>
      <c r="AX14031" s="4"/>
      <c r="AY14031" s="4">
        <v>145746</v>
      </c>
      <c r="AZ14031" s="4">
        <v>484471</v>
      </c>
      <c r="BA14031" s="4" t="s">
        <v>31258</v>
      </c>
      <c r="BB14031" s="4" t="s">
        <v>31259</v>
      </c>
      <c r="BC14031" s="4">
        <v>40</v>
      </c>
    </row>
    <row r="14032" spans="45:55" x14ac:dyDescent="0.2">
      <c r="AS14032" s="4" t="s">
        <v>11285</v>
      </c>
      <c r="AT14032" s="4" t="s">
        <v>11286</v>
      </c>
      <c r="AU14032" s="4" t="s">
        <v>456</v>
      </c>
      <c r="AV14032" s="4" t="s">
        <v>832</v>
      </c>
      <c r="AW14032" s="4" t="s">
        <v>724</v>
      </c>
      <c r="AX14032" s="4"/>
      <c r="AY14032" s="4">
        <v>141189</v>
      </c>
      <c r="AZ14032" s="4">
        <v>487416</v>
      </c>
      <c r="BA14032" s="4" t="s">
        <v>31260</v>
      </c>
      <c r="BB14032" s="4" t="s">
        <v>31261</v>
      </c>
      <c r="BC14032" s="4">
        <v>40</v>
      </c>
    </row>
    <row r="14033" spans="45:55" x14ac:dyDescent="0.2">
      <c r="AS14033" s="4" t="s">
        <v>11287</v>
      </c>
      <c r="AT14033" s="4" t="s">
        <v>11288</v>
      </c>
      <c r="AU14033" s="4" t="s">
        <v>456</v>
      </c>
      <c r="AV14033" s="4" t="s">
        <v>832</v>
      </c>
      <c r="AW14033" s="4" t="s">
        <v>724</v>
      </c>
      <c r="AX14033" s="4"/>
      <c r="AY14033" s="4">
        <v>149084</v>
      </c>
      <c r="AZ14033" s="4">
        <v>483539</v>
      </c>
      <c r="BA14033" s="4" t="s">
        <v>31262</v>
      </c>
      <c r="BB14033" s="4" t="s">
        <v>31263</v>
      </c>
      <c r="BC14033" s="4">
        <v>40</v>
      </c>
    </row>
    <row r="14034" spans="45:55" x14ac:dyDescent="0.2">
      <c r="AS14034" s="4" t="s">
        <v>6545</v>
      </c>
      <c r="AT14034" s="4" t="s">
        <v>6546</v>
      </c>
      <c r="AU14034" s="4" t="s">
        <v>456</v>
      </c>
      <c r="AV14034" s="4" t="s">
        <v>835</v>
      </c>
      <c r="AW14034" s="4" t="s">
        <v>724</v>
      </c>
      <c r="AX14034" s="4"/>
      <c r="AY14034" s="4">
        <v>143397</v>
      </c>
      <c r="AZ14034" s="4">
        <v>485573</v>
      </c>
      <c r="BA14034" s="4" t="s">
        <v>31264</v>
      </c>
      <c r="BB14034" s="4" t="s">
        <v>31265</v>
      </c>
      <c r="BC14034" s="4">
        <v>40</v>
      </c>
    </row>
    <row r="14035" spans="45:55" x14ac:dyDescent="0.2">
      <c r="AS14035" s="4" t="s">
        <v>6547</v>
      </c>
      <c r="AT14035" s="4" t="s">
        <v>6548</v>
      </c>
      <c r="AU14035" s="4" t="s">
        <v>456</v>
      </c>
      <c r="AV14035" s="4" t="s">
        <v>835</v>
      </c>
      <c r="AW14035" s="4" t="s">
        <v>724</v>
      </c>
      <c r="AX14035" s="4"/>
      <c r="AY14035" s="4">
        <v>143191</v>
      </c>
      <c r="AZ14035" s="4">
        <v>486458</v>
      </c>
      <c r="BA14035" s="4" t="s">
        <v>31266</v>
      </c>
      <c r="BB14035" s="4" t="s">
        <v>31267</v>
      </c>
      <c r="BC14035" s="4">
        <v>40</v>
      </c>
    </row>
    <row r="14036" spans="45:55" x14ac:dyDescent="0.2">
      <c r="AS14036" s="4" t="s">
        <v>6549</v>
      </c>
      <c r="AT14036" s="4" t="s">
        <v>10781</v>
      </c>
      <c r="AU14036" s="4" t="s">
        <v>456</v>
      </c>
      <c r="AV14036" s="4" t="s">
        <v>835</v>
      </c>
      <c r="AW14036" s="4" t="s">
        <v>724</v>
      </c>
      <c r="AX14036" s="4"/>
      <c r="AY14036" s="4">
        <v>144604</v>
      </c>
      <c r="AZ14036" s="4">
        <v>486050</v>
      </c>
      <c r="BA14036" s="4" t="s">
        <v>31268</v>
      </c>
      <c r="BB14036" s="4" t="s">
        <v>31269</v>
      </c>
      <c r="BC14036" s="4">
        <v>40</v>
      </c>
    </row>
    <row r="14037" spans="45:55" x14ac:dyDescent="0.2">
      <c r="AS14037" s="4" t="s">
        <v>6550</v>
      </c>
      <c r="AT14037" s="4" t="s">
        <v>6551</v>
      </c>
      <c r="AU14037" s="4" t="s">
        <v>456</v>
      </c>
      <c r="AV14037" s="4" t="s">
        <v>832</v>
      </c>
      <c r="AW14037" s="4" t="s">
        <v>724</v>
      </c>
      <c r="AX14037" s="4"/>
      <c r="AY14037" s="4">
        <v>143272</v>
      </c>
      <c r="AZ14037" s="4">
        <v>485630</v>
      </c>
      <c r="BA14037" s="4" t="s">
        <v>31270</v>
      </c>
      <c r="BB14037" s="4" t="s">
        <v>31271</v>
      </c>
      <c r="BC14037" s="4">
        <v>40</v>
      </c>
    </row>
    <row r="14038" spans="45:55" x14ac:dyDescent="0.2">
      <c r="AS14038" s="4" t="s">
        <v>38357</v>
      </c>
      <c r="AT14038" s="4" t="s">
        <v>38358</v>
      </c>
      <c r="AU14038" s="4" t="s">
        <v>456</v>
      </c>
      <c r="AV14038" s="4" t="s">
        <v>832</v>
      </c>
      <c r="AW14038" s="4" t="s">
        <v>724</v>
      </c>
      <c r="AX14038" s="4"/>
      <c r="AY14038" s="4">
        <v>148905</v>
      </c>
      <c r="AZ14038" s="4">
        <v>482611</v>
      </c>
      <c r="BA14038" s="4" t="s">
        <v>38359</v>
      </c>
      <c r="BB14038" s="4" t="s">
        <v>38360</v>
      </c>
      <c r="BC14038" s="4">
        <v>40</v>
      </c>
    </row>
    <row r="14039" spans="45:55" x14ac:dyDescent="0.2">
      <c r="AS14039" s="4" t="s">
        <v>11289</v>
      </c>
      <c r="AT14039" s="4" t="s">
        <v>11290</v>
      </c>
      <c r="AU14039" s="4" t="s">
        <v>456</v>
      </c>
      <c r="AV14039" s="4" t="s">
        <v>832</v>
      </c>
      <c r="AW14039" s="4" t="s">
        <v>724</v>
      </c>
      <c r="AX14039" s="4"/>
      <c r="AY14039" s="4">
        <v>140897</v>
      </c>
      <c r="AZ14039" s="4">
        <v>483698</v>
      </c>
      <c r="BA14039" s="4" t="s">
        <v>31272</v>
      </c>
      <c r="BB14039" s="4" t="s">
        <v>31273</v>
      </c>
      <c r="BC14039" s="4">
        <v>40</v>
      </c>
    </row>
    <row r="14040" spans="45:55" x14ac:dyDescent="0.2">
      <c r="AS14040" s="4" t="s">
        <v>11291</v>
      </c>
      <c r="AT14040" s="4" t="s">
        <v>11292</v>
      </c>
      <c r="AU14040" s="4" t="s">
        <v>456</v>
      </c>
      <c r="AV14040" s="4" t="s">
        <v>832</v>
      </c>
      <c r="AW14040" s="4" t="s">
        <v>724</v>
      </c>
      <c r="AX14040" s="4"/>
      <c r="AY14040" s="4">
        <v>146519</v>
      </c>
      <c r="AZ14040" s="4">
        <v>482683</v>
      </c>
      <c r="BA14040" s="4" t="s">
        <v>31274</v>
      </c>
      <c r="BB14040" s="4" t="s">
        <v>31275</v>
      </c>
      <c r="BC14040" s="4">
        <v>40</v>
      </c>
    </row>
    <row r="14041" spans="45:55" x14ac:dyDescent="0.2">
      <c r="AS14041" s="4" t="s">
        <v>11293</v>
      </c>
      <c r="AT14041" s="4" t="s">
        <v>11294</v>
      </c>
      <c r="AU14041" s="4" t="s">
        <v>456</v>
      </c>
      <c r="AV14041" s="4" t="s">
        <v>832</v>
      </c>
      <c r="AW14041" s="4" t="s">
        <v>724</v>
      </c>
      <c r="AX14041" s="4"/>
      <c r="AY14041" s="4">
        <v>149247</v>
      </c>
      <c r="AZ14041" s="4">
        <v>486766</v>
      </c>
      <c r="BA14041" s="4" t="s">
        <v>31276</v>
      </c>
      <c r="BB14041" s="4" t="s">
        <v>31277</v>
      </c>
      <c r="BC14041" s="4">
        <v>40</v>
      </c>
    </row>
    <row r="14042" spans="45:55" x14ac:dyDescent="0.2">
      <c r="AS14042" s="4" t="s">
        <v>11897</v>
      </c>
      <c r="AT14042" s="4" t="s">
        <v>11898</v>
      </c>
      <c r="AU14042" s="4" t="s">
        <v>460</v>
      </c>
      <c r="AV14042" s="4" t="s">
        <v>841</v>
      </c>
      <c r="AW14042" s="4" t="s">
        <v>1259</v>
      </c>
      <c r="AX14042" s="4"/>
      <c r="AY14042" s="4"/>
      <c r="AZ14042" s="4"/>
      <c r="BA14042" s="4"/>
      <c r="BB14042" s="4"/>
      <c r="BC14042" s="4">
        <v>40</v>
      </c>
    </row>
    <row r="14043" spans="45:55" x14ac:dyDescent="0.2">
      <c r="AS14043" s="4" t="s">
        <v>11899</v>
      </c>
      <c r="AT14043" s="4" t="s">
        <v>11900</v>
      </c>
      <c r="AU14043" s="4" t="s">
        <v>460</v>
      </c>
      <c r="AV14043" s="4" t="s">
        <v>841</v>
      </c>
      <c r="AW14043" s="4" t="s">
        <v>1259</v>
      </c>
      <c r="AX14043" s="4"/>
      <c r="AY14043" s="4"/>
      <c r="AZ14043" s="4"/>
      <c r="BA14043" s="4"/>
      <c r="BB14043" s="4"/>
      <c r="BC14043" s="4">
        <v>40</v>
      </c>
    </row>
    <row r="14044" spans="45:55" x14ac:dyDescent="0.2">
      <c r="AS14044" s="4" t="s">
        <v>11901</v>
      </c>
      <c r="AT14044" s="4" t="s">
        <v>11902</v>
      </c>
      <c r="AU14044" s="4" t="s">
        <v>460</v>
      </c>
      <c r="AV14044" s="4" t="s">
        <v>841</v>
      </c>
      <c r="AW14044" s="4" t="s">
        <v>1259</v>
      </c>
      <c r="AX14044" s="4"/>
      <c r="AY14044" s="4"/>
      <c r="AZ14044" s="4"/>
      <c r="BA14044" s="4"/>
      <c r="BB14044" s="4"/>
      <c r="BC14044" s="4">
        <v>40</v>
      </c>
    </row>
    <row r="14045" spans="45:55" x14ac:dyDescent="0.2">
      <c r="AS14045" s="4" t="s">
        <v>11903</v>
      </c>
      <c r="AT14045" s="4" t="s">
        <v>11904</v>
      </c>
      <c r="AU14045" s="4" t="s">
        <v>460</v>
      </c>
      <c r="AV14045" s="4" t="s">
        <v>841</v>
      </c>
      <c r="AW14045" s="4" t="s">
        <v>1259</v>
      </c>
      <c r="AX14045" s="4"/>
      <c r="AY14045" s="4"/>
      <c r="AZ14045" s="4"/>
      <c r="BA14045" s="4"/>
      <c r="BB14045" s="4"/>
      <c r="BC14045" s="4">
        <v>40</v>
      </c>
    </row>
    <row r="14046" spans="45:55" x14ac:dyDescent="0.2">
      <c r="AS14046" s="4" t="s">
        <v>11905</v>
      </c>
      <c r="AT14046" s="4" t="s">
        <v>11906</v>
      </c>
      <c r="AU14046" s="4" t="s">
        <v>460</v>
      </c>
      <c r="AV14046" s="4" t="s">
        <v>841</v>
      </c>
      <c r="AW14046" s="4" t="s">
        <v>1259</v>
      </c>
      <c r="AX14046" s="4"/>
      <c r="AY14046" s="4"/>
      <c r="AZ14046" s="4"/>
      <c r="BA14046" s="4"/>
      <c r="BB14046" s="4"/>
      <c r="BC14046" s="4">
        <v>40</v>
      </c>
    </row>
    <row r="14047" spans="45:55" x14ac:dyDescent="0.2">
      <c r="AS14047" s="4" t="s">
        <v>11907</v>
      </c>
      <c r="AT14047" s="4" t="s">
        <v>11908</v>
      </c>
      <c r="AU14047" s="4" t="s">
        <v>460</v>
      </c>
      <c r="AV14047" s="4" t="s">
        <v>841</v>
      </c>
      <c r="AW14047" s="4" t="s">
        <v>1259</v>
      </c>
      <c r="AX14047" s="4"/>
      <c r="AY14047" s="4"/>
      <c r="AZ14047" s="4"/>
      <c r="BA14047" s="4"/>
      <c r="BB14047" s="4"/>
      <c r="BC14047" s="4">
        <v>40</v>
      </c>
    </row>
    <row r="14048" spans="45:55" x14ac:dyDescent="0.2">
      <c r="AS14048" s="4" t="s">
        <v>11909</v>
      </c>
      <c r="AT14048" s="4" t="s">
        <v>11910</v>
      </c>
      <c r="AU14048" s="4" t="s">
        <v>460</v>
      </c>
      <c r="AV14048" s="4" t="s">
        <v>841</v>
      </c>
      <c r="AW14048" s="4" t="s">
        <v>1259</v>
      </c>
      <c r="AX14048" s="4"/>
      <c r="AY14048" s="4"/>
      <c r="AZ14048" s="4"/>
      <c r="BA14048" s="4"/>
      <c r="BB14048" s="4"/>
      <c r="BC14048" s="4">
        <v>40</v>
      </c>
    </row>
    <row r="14049" spans="45:55" x14ac:dyDescent="0.2">
      <c r="AS14049" s="4" t="s">
        <v>11911</v>
      </c>
      <c r="AT14049" s="4" t="s">
        <v>11912</v>
      </c>
      <c r="AU14049" s="4" t="s">
        <v>460</v>
      </c>
      <c r="AV14049" s="4" t="s">
        <v>841</v>
      </c>
      <c r="AW14049" s="4" t="s">
        <v>1259</v>
      </c>
      <c r="AX14049" s="4"/>
      <c r="AY14049" s="4"/>
      <c r="AZ14049" s="4"/>
      <c r="BA14049" s="4"/>
      <c r="BB14049" s="4"/>
      <c r="BC14049" s="4">
        <v>40</v>
      </c>
    </row>
    <row r="14050" spans="45:55" x14ac:dyDescent="0.2">
      <c r="AS14050" s="4" t="s">
        <v>16912</v>
      </c>
      <c r="AT14050" s="4" t="s">
        <v>16913</v>
      </c>
      <c r="AU14050" s="4" t="s">
        <v>456</v>
      </c>
      <c r="AV14050" s="4" t="s">
        <v>832</v>
      </c>
      <c r="AW14050" s="4" t="s">
        <v>701</v>
      </c>
      <c r="AX14050" s="4"/>
      <c r="AY14050" s="4">
        <v>144040</v>
      </c>
      <c r="AZ14050" s="4">
        <v>482893</v>
      </c>
      <c r="BA14050" s="4" t="s">
        <v>31278</v>
      </c>
      <c r="BB14050" s="4" t="s">
        <v>31279</v>
      </c>
      <c r="BC14050" s="4">
        <v>40</v>
      </c>
    </row>
    <row r="14051" spans="45:55" x14ac:dyDescent="0.2">
      <c r="AS14051" s="4" t="s">
        <v>21463</v>
      </c>
      <c r="AT14051" s="4" t="s">
        <v>21464</v>
      </c>
      <c r="AU14051" s="4" t="s">
        <v>460</v>
      </c>
      <c r="AV14051" s="4" t="s">
        <v>841</v>
      </c>
      <c r="AW14051" s="4" t="s">
        <v>1259</v>
      </c>
      <c r="AX14051" s="4"/>
      <c r="AY14051" s="4"/>
      <c r="AZ14051" s="4"/>
      <c r="BA14051" s="4"/>
      <c r="BB14051" s="4"/>
      <c r="BC14051" s="4">
        <v>40</v>
      </c>
    </row>
    <row r="14052" spans="45:55" x14ac:dyDescent="0.2">
      <c r="AS14052" s="4" t="s">
        <v>21465</v>
      </c>
      <c r="AT14052" s="4" t="s">
        <v>21466</v>
      </c>
      <c r="AU14052" s="4" t="s">
        <v>460</v>
      </c>
      <c r="AV14052" s="4" t="s">
        <v>841</v>
      </c>
      <c r="AW14052" s="4" t="s">
        <v>1259</v>
      </c>
      <c r="AX14052" s="4"/>
      <c r="AY14052" s="4"/>
      <c r="AZ14052" s="4"/>
      <c r="BA14052" s="4"/>
      <c r="BB14052" s="4"/>
      <c r="BC14052" s="4">
        <v>40</v>
      </c>
    </row>
    <row r="14053" spans="45:55" x14ac:dyDescent="0.2">
      <c r="AS14053" s="4" t="s">
        <v>21467</v>
      </c>
      <c r="AT14053" s="4" t="s">
        <v>21468</v>
      </c>
      <c r="AU14053" s="4" t="s">
        <v>460</v>
      </c>
      <c r="AV14053" s="4" t="s">
        <v>841</v>
      </c>
      <c r="AW14053" s="4" t="s">
        <v>1259</v>
      </c>
      <c r="AX14053" s="4"/>
      <c r="AY14053" s="4"/>
      <c r="AZ14053" s="4"/>
      <c r="BA14053" s="4"/>
      <c r="BB14053" s="4"/>
      <c r="BC14053" s="4">
        <v>40</v>
      </c>
    </row>
    <row r="14054" spans="45:55" x14ac:dyDescent="0.2">
      <c r="AS14054" s="4" t="s">
        <v>21469</v>
      </c>
      <c r="AT14054" s="4" t="s">
        <v>21470</v>
      </c>
      <c r="AU14054" s="4" t="s">
        <v>460</v>
      </c>
      <c r="AV14054" s="4" t="s">
        <v>841</v>
      </c>
      <c r="AW14054" s="4" t="s">
        <v>1259</v>
      </c>
      <c r="AX14054" s="4"/>
      <c r="AY14054" s="4"/>
      <c r="AZ14054" s="4"/>
      <c r="BA14054" s="4"/>
      <c r="BB14054" s="4"/>
      <c r="BC14054" s="4">
        <v>40</v>
      </c>
    </row>
    <row r="14055" spans="45:55" x14ac:dyDescent="0.2">
      <c r="AS14055" s="4" t="s">
        <v>21471</v>
      </c>
      <c r="AT14055" s="4" t="s">
        <v>21472</v>
      </c>
      <c r="AU14055" s="4" t="s">
        <v>460</v>
      </c>
      <c r="AV14055" s="4" t="s">
        <v>841</v>
      </c>
      <c r="AW14055" s="4" t="s">
        <v>1259</v>
      </c>
      <c r="AX14055" s="4"/>
      <c r="AY14055" s="4"/>
      <c r="AZ14055" s="4"/>
      <c r="BA14055" s="4"/>
      <c r="BB14055" s="4"/>
      <c r="BC14055" s="4">
        <v>40</v>
      </c>
    </row>
    <row r="14056" spans="45:55" x14ac:dyDescent="0.2">
      <c r="AS14056" s="4" t="s">
        <v>21473</v>
      </c>
      <c r="AT14056" s="4" t="s">
        <v>21474</v>
      </c>
      <c r="AU14056" s="4" t="s">
        <v>460</v>
      </c>
      <c r="AV14056" s="4" t="s">
        <v>841</v>
      </c>
      <c r="AW14056" s="4" t="s">
        <v>1259</v>
      </c>
      <c r="AX14056" s="4"/>
      <c r="AY14056" s="4"/>
      <c r="AZ14056" s="4"/>
      <c r="BA14056" s="4"/>
      <c r="BB14056" s="4"/>
      <c r="BC14056" s="4">
        <v>40</v>
      </c>
    </row>
    <row r="14057" spans="45:55" x14ac:dyDescent="0.2">
      <c r="AS14057" s="4" t="s">
        <v>21475</v>
      </c>
      <c r="AT14057" s="4" t="s">
        <v>21476</v>
      </c>
      <c r="AU14057" s="4" t="s">
        <v>460</v>
      </c>
      <c r="AV14057" s="4" t="s">
        <v>841</v>
      </c>
      <c r="AW14057" s="4" t="s">
        <v>1259</v>
      </c>
      <c r="AX14057" s="4"/>
      <c r="AY14057" s="4"/>
      <c r="AZ14057" s="4"/>
      <c r="BA14057" s="4"/>
      <c r="BB14057" s="4"/>
      <c r="BC14057" s="4">
        <v>40</v>
      </c>
    </row>
    <row r="14058" spans="45:55" x14ac:dyDescent="0.2">
      <c r="AS14058" s="4" t="s">
        <v>21477</v>
      </c>
      <c r="AT14058" s="4" t="s">
        <v>21478</v>
      </c>
      <c r="AU14058" s="4" t="s">
        <v>460</v>
      </c>
      <c r="AV14058" s="4" t="s">
        <v>841</v>
      </c>
      <c r="AW14058" s="4" t="s">
        <v>1259</v>
      </c>
      <c r="AX14058" s="4"/>
      <c r="AY14058" s="4"/>
      <c r="AZ14058" s="4"/>
      <c r="BA14058" s="4"/>
      <c r="BB14058" s="4"/>
      <c r="BC14058" s="4">
        <v>40</v>
      </c>
    </row>
    <row r="14059" spans="45:55" x14ac:dyDescent="0.2">
      <c r="AS14059" s="4" t="s">
        <v>21479</v>
      </c>
      <c r="AT14059" s="4" t="s">
        <v>21480</v>
      </c>
      <c r="AU14059" s="4" t="s">
        <v>460</v>
      </c>
      <c r="AV14059" s="4" t="s">
        <v>841</v>
      </c>
      <c r="AW14059" s="4" t="s">
        <v>1259</v>
      </c>
      <c r="AX14059" s="4"/>
      <c r="AY14059" s="4"/>
      <c r="AZ14059" s="4"/>
      <c r="BA14059" s="4"/>
      <c r="BB14059" s="4"/>
      <c r="BC14059" s="4">
        <v>40</v>
      </c>
    </row>
    <row r="14060" spans="45:55" x14ac:dyDescent="0.2">
      <c r="AS14060" s="4" t="s">
        <v>21481</v>
      </c>
      <c r="AT14060" s="4" t="s">
        <v>21482</v>
      </c>
      <c r="AU14060" s="4" t="s">
        <v>460</v>
      </c>
      <c r="AV14060" s="4" t="s">
        <v>841</v>
      </c>
      <c r="AW14060" s="4" t="s">
        <v>1259</v>
      </c>
      <c r="AX14060" s="4"/>
      <c r="AY14060" s="4"/>
      <c r="AZ14060" s="4"/>
      <c r="BA14060" s="4"/>
      <c r="BB14060" s="4"/>
      <c r="BC14060" s="4">
        <v>40</v>
      </c>
    </row>
    <row r="14061" spans="45:55" x14ac:dyDescent="0.2">
      <c r="AS14061" s="4" t="s">
        <v>21483</v>
      </c>
      <c r="AT14061" s="4" t="s">
        <v>21484</v>
      </c>
      <c r="AU14061" s="4" t="s">
        <v>460</v>
      </c>
      <c r="AV14061" s="4" t="s">
        <v>841</v>
      </c>
      <c r="AW14061" s="4" t="s">
        <v>1259</v>
      </c>
      <c r="AX14061" s="4"/>
      <c r="AY14061" s="4"/>
      <c r="AZ14061" s="4"/>
      <c r="BA14061" s="4"/>
      <c r="BB14061" s="4"/>
      <c r="BC14061" s="4">
        <v>40</v>
      </c>
    </row>
    <row r="14062" spans="45:55" x14ac:dyDescent="0.2">
      <c r="AS14062" s="4" t="s">
        <v>21485</v>
      </c>
      <c r="AT14062" s="4" t="s">
        <v>21486</v>
      </c>
      <c r="AU14062" s="4" t="s">
        <v>460</v>
      </c>
      <c r="AV14062" s="4" t="s">
        <v>841</v>
      </c>
      <c r="AW14062" s="4" t="s">
        <v>1259</v>
      </c>
      <c r="AX14062" s="4"/>
      <c r="AY14062" s="4"/>
      <c r="AZ14062" s="4"/>
      <c r="BA14062" s="4"/>
      <c r="BB14062" s="4"/>
      <c r="BC14062" s="4">
        <v>40</v>
      </c>
    </row>
    <row r="14063" spans="45:55" x14ac:dyDescent="0.2">
      <c r="AS14063" s="4" t="s">
        <v>21888</v>
      </c>
      <c r="AT14063" s="4" t="s">
        <v>21889</v>
      </c>
      <c r="AU14063" s="4" t="s">
        <v>460</v>
      </c>
      <c r="AV14063" s="4" t="s">
        <v>841</v>
      </c>
      <c r="AW14063" s="4" t="s">
        <v>1259</v>
      </c>
      <c r="AX14063" s="4"/>
      <c r="AY14063" s="4"/>
      <c r="AZ14063" s="4"/>
      <c r="BA14063" s="4"/>
      <c r="BB14063" s="4"/>
      <c r="BC14063" s="4">
        <v>40</v>
      </c>
    </row>
    <row r="14064" spans="45:55" x14ac:dyDescent="0.2">
      <c r="AS14064" s="4" t="s">
        <v>21890</v>
      </c>
      <c r="AT14064" s="4" t="s">
        <v>21891</v>
      </c>
      <c r="AU14064" s="4" t="s">
        <v>460</v>
      </c>
      <c r="AV14064" s="4" t="s">
        <v>841</v>
      </c>
      <c r="AW14064" s="4" t="s">
        <v>1259</v>
      </c>
      <c r="AX14064" s="4"/>
      <c r="AY14064" s="4"/>
      <c r="AZ14064" s="4"/>
      <c r="BA14064" s="4"/>
      <c r="BB14064" s="4"/>
      <c r="BC14064" s="4">
        <v>40</v>
      </c>
    </row>
    <row r="14065" spans="45:55" x14ac:dyDescent="0.2">
      <c r="AS14065" s="4" t="s">
        <v>21892</v>
      </c>
      <c r="AT14065" s="4" t="s">
        <v>21893</v>
      </c>
      <c r="AU14065" s="4" t="s">
        <v>460</v>
      </c>
      <c r="AV14065" s="4" t="s">
        <v>841</v>
      </c>
      <c r="AW14065" s="4" t="s">
        <v>1259</v>
      </c>
      <c r="AX14065" s="4"/>
      <c r="AY14065" s="4"/>
      <c r="AZ14065" s="4"/>
      <c r="BA14065" s="4"/>
      <c r="BB14065" s="4"/>
      <c r="BC14065" s="4">
        <v>40</v>
      </c>
    </row>
    <row r="14066" spans="45:55" x14ac:dyDescent="0.2">
      <c r="AS14066" s="4" t="s">
        <v>21894</v>
      </c>
      <c r="AT14066" s="4" t="s">
        <v>21895</v>
      </c>
      <c r="AU14066" s="4" t="s">
        <v>460</v>
      </c>
      <c r="AV14066" s="4" t="s">
        <v>841</v>
      </c>
      <c r="AW14066" s="4" t="s">
        <v>1259</v>
      </c>
      <c r="AX14066" s="4"/>
      <c r="AY14066" s="4"/>
      <c r="AZ14066" s="4"/>
      <c r="BA14066" s="4"/>
      <c r="BB14066" s="4"/>
      <c r="BC14066" s="4">
        <v>40</v>
      </c>
    </row>
    <row r="14067" spans="45:55" x14ac:dyDescent="0.2">
      <c r="AS14067" s="4" t="s">
        <v>21896</v>
      </c>
      <c r="AT14067" s="4" t="s">
        <v>21897</v>
      </c>
      <c r="AU14067" s="4" t="s">
        <v>460</v>
      </c>
      <c r="AV14067" s="4" t="s">
        <v>841</v>
      </c>
      <c r="AW14067" s="4" t="s">
        <v>1259</v>
      </c>
      <c r="AX14067" s="4"/>
      <c r="AY14067" s="4"/>
      <c r="AZ14067" s="4"/>
      <c r="BA14067" s="4"/>
      <c r="BB14067" s="4"/>
      <c r="BC14067" s="4">
        <v>40</v>
      </c>
    </row>
    <row r="14068" spans="45:55" x14ac:dyDescent="0.2">
      <c r="AS14068" s="4" t="s">
        <v>21898</v>
      </c>
      <c r="AT14068" s="4" t="s">
        <v>21899</v>
      </c>
      <c r="AU14068" s="4" t="s">
        <v>460</v>
      </c>
      <c r="AV14068" s="4" t="s">
        <v>841</v>
      </c>
      <c r="AW14068" s="4" t="s">
        <v>1259</v>
      </c>
      <c r="AX14068" s="4"/>
      <c r="AY14068" s="4"/>
      <c r="AZ14068" s="4"/>
      <c r="BA14068" s="4"/>
      <c r="BB14068" s="4"/>
      <c r="BC14068" s="4">
        <v>40</v>
      </c>
    </row>
    <row r="14069" spans="45:55" x14ac:dyDescent="0.2">
      <c r="AS14069" s="4" t="s">
        <v>21900</v>
      </c>
      <c r="AT14069" s="4" t="s">
        <v>21933</v>
      </c>
      <c r="AU14069" s="4" t="s">
        <v>460</v>
      </c>
      <c r="AV14069" s="4" t="s">
        <v>841</v>
      </c>
      <c r="AW14069" s="4" t="s">
        <v>1259</v>
      </c>
      <c r="AX14069" s="4"/>
      <c r="AY14069" s="4"/>
      <c r="AZ14069" s="4"/>
      <c r="BA14069" s="4"/>
      <c r="BB14069" s="4"/>
      <c r="BC14069" s="4">
        <v>40</v>
      </c>
    </row>
    <row r="14070" spans="45:55" x14ac:dyDescent="0.2">
      <c r="AS14070" s="4" t="s">
        <v>31787</v>
      </c>
      <c r="AT14070" s="4" t="s">
        <v>31788</v>
      </c>
      <c r="AU14070" s="4" t="s">
        <v>456</v>
      </c>
      <c r="AV14070" s="4" t="s">
        <v>832</v>
      </c>
      <c r="AW14070" s="4" t="s">
        <v>724</v>
      </c>
      <c r="AX14070" s="4"/>
      <c r="AY14070" s="4">
        <v>144427</v>
      </c>
      <c r="AZ14070" s="4">
        <v>484552</v>
      </c>
      <c r="BA14070" s="4" t="s">
        <v>31789</v>
      </c>
      <c r="BB14070" s="4" t="s">
        <v>31790</v>
      </c>
      <c r="BC14070" s="4">
        <v>40</v>
      </c>
    </row>
    <row r="14071" spans="45:55" x14ac:dyDescent="0.2">
      <c r="AS14071" s="4" t="s">
        <v>6552</v>
      </c>
      <c r="AT14071" s="4" t="s">
        <v>6553</v>
      </c>
      <c r="AU14071" s="4" t="s">
        <v>456</v>
      </c>
      <c r="AV14071" s="4" t="s">
        <v>832</v>
      </c>
      <c r="AW14071" s="4" t="s">
        <v>724</v>
      </c>
      <c r="AX14071" s="4"/>
      <c r="AY14071" s="4">
        <v>157540</v>
      </c>
      <c r="AZ14071" s="4">
        <v>482392</v>
      </c>
      <c r="BA14071" s="4" t="s">
        <v>31280</v>
      </c>
      <c r="BB14071" s="4" t="s">
        <v>31281</v>
      </c>
      <c r="BC14071" s="4">
        <v>40</v>
      </c>
    </row>
    <row r="14072" spans="45:55" x14ac:dyDescent="0.2">
      <c r="AS14072" s="4" t="s">
        <v>6554</v>
      </c>
      <c r="AT14072" s="4" t="s">
        <v>6555</v>
      </c>
      <c r="AU14072" s="4" t="s">
        <v>456</v>
      </c>
      <c r="AV14072" s="4" t="s">
        <v>832</v>
      </c>
      <c r="AW14072" s="4" t="s">
        <v>724</v>
      </c>
      <c r="AX14072" s="4"/>
      <c r="AY14072" s="4">
        <v>158989</v>
      </c>
      <c r="AZ14072" s="4">
        <v>482407</v>
      </c>
      <c r="BA14072" s="4" t="s">
        <v>27344</v>
      </c>
      <c r="BB14072" s="4" t="s">
        <v>31282</v>
      </c>
      <c r="BC14072" s="4">
        <v>40</v>
      </c>
    </row>
    <row r="14073" spans="45:55" x14ac:dyDescent="0.2">
      <c r="AS14073" s="4" t="s">
        <v>6556</v>
      </c>
      <c r="AT14073" s="4" t="s">
        <v>6557</v>
      </c>
      <c r="AU14073" s="4" t="s">
        <v>456</v>
      </c>
      <c r="AV14073" s="4" t="s">
        <v>832</v>
      </c>
      <c r="AW14073" s="4" t="s">
        <v>724</v>
      </c>
      <c r="AX14073" s="4"/>
      <c r="AY14073" s="4">
        <v>151680</v>
      </c>
      <c r="AZ14073" s="4">
        <v>484819</v>
      </c>
      <c r="BA14073" s="4" t="s">
        <v>31283</v>
      </c>
      <c r="BB14073" s="4" t="s">
        <v>31284</v>
      </c>
      <c r="BC14073" s="4">
        <v>40</v>
      </c>
    </row>
    <row r="14074" spans="45:55" x14ac:dyDescent="0.2">
      <c r="AS14074" s="4" t="s">
        <v>11295</v>
      </c>
      <c r="AT14074" s="4" t="s">
        <v>11296</v>
      </c>
      <c r="AU14074" s="4" t="s">
        <v>456</v>
      </c>
      <c r="AV14074" s="4" t="s">
        <v>832</v>
      </c>
      <c r="AW14074" s="4" t="s">
        <v>724</v>
      </c>
      <c r="AX14074" s="4"/>
      <c r="AY14074" s="4">
        <v>154533</v>
      </c>
      <c r="AZ14074" s="4">
        <v>486420</v>
      </c>
      <c r="BA14074" s="4" t="s">
        <v>31285</v>
      </c>
      <c r="BB14074" s="4" t="s">
        <v>31286</v>
      </c>
      <c r="BC14074" s="4">
        <v>40</v>
      </c>
    </row>
    <row r="14075" spans="45:55" x14ac:dyDescent="0.2">
      <c r="AS14075" s="4" t="s">
        <v>6558</v>
      </c>
      <c r="AT14075" s="4" t="s">
        <v>6559</v>
      </c>
      <c r="AU14075" s="4" t="s">
        <v>456</v>
      </c>
      <c r="AV14075" s="4" t="s">
        <v>832</v>
      </c>
      <c r="AW14075" s="4" t="s">
        <v>724</v>
      </c>
      <c r="AX14075" s="4"/>
      <c r="AY14075" s="4">
        <v>149647</v>
      </c>
      <c r="AZ14075" s="4">
        <v>482687</v>
      </c>
      <c r="BA14075" s="4" t="s">
        <v>31287</v>
      </c>
      <c r="BB14075" s="4" t="s">
        <v>31288</v>
      </c>
      <c r="BC14075" s="4">
        <v>40</v>
      </c>
    </row>
    <row r="14076" spans="45:55" x14ac:dyDescent="0.2">
      <c r="AS14076" s="4" t="s">
        <v>10782</v>
      </c>
      <c r="AT14076" s="4" t="s">
        <v>10783</v>
      </c>
      <c r="AU14076" s="4" t="s">
        <v>456</v>
      </c>
      <c r="AV14076" s="4" t="s">
        <v>832</v>
      </c>
      <c r="AW14076" s="4" t="s">
        <v>724</v>
      </c>
      <c r="AX14076" s="4"/>
      <c r="AY14076" s="4">
        <v>150980</v>
      </c>
      <c r="AZ14076" s="4">
        <v>485491</v>
      </c>
      <c r="BA14076" s="4" t="s">
        <v>31289</v>
      </c>
      <c r="BB14076" s="4" t="s">
        <v>31290</v>
      </c>
      <c r="BC14076" s="4">
        <v>40</v>
      </c>
    </row>
    <row r="14077" spans="45:55" x14ac:dyDescent="0.2">
      <c r="AS14077" s="4" t="s">
        <v>10784</v>
      </c>
      <c r="AT14077" s="4" t="s">
        <v>10785</v>
      </c>
      <c r="AU14077" s="4" t="s">
        <v>456</v>
      </c>
      <c r="AV14077" s="4" t="s">
        <v>832</v>
      </c>
      <c r="AW14077" s="4" t="s">
        <v>724</v>
      </c>
      <c r="AX14077" s="4"/>
      <c r="AY14077" s="4">
        <v>152232</v>
      </c>
      <c r="AZ14077" s="4">
        <v>483246</v>
      </c>
      <c r="BA14077" s="4" t="s">
        <v>31291</v>
      </c>
      <c r="BB14077" s="4" t="s">
        <v>31292</v>
      </c>
      <c r="BC14077" s="4">
        <v>40</v>
      </c>
    </row>
    <row r="14078" spans="45:55" x14ac:dyDescent="0.2">
      <c r="AS14078" s="4" t="s">
        <v>10786</v>
      </c>
      <c r="AT14078" s="4" t="s">
        <v>10787</v>
      </c>
      <c r="AU14078" s="4" t="s">
        <v>456</v>
      </c>
      <c r="AV14078" s="4" t="s">
        <v>832</v>
      </c>
      <c r="AW14078" s="4" t="s">
        <v>724</v>
      </c>
      <c r="AX14078" s="4"/>
      <c r="AY14078" s="4">
        <v>150450</v>
      </c>
      <c r="AZ14078" s="4">
        <v>481476</v>
      </c>
      <c r="BA14078" s="4" t="s">
        <v>31293</v>
      </c>
      <c r="BB14078" s="4" t="s">
        <v>31294</v>
      </c>
      <c r="BC14078" s="4">
        <v>40</v>
      </c>
    </row>
    <row r="14079" spans="45:55" x14ac:dyDescent="0.2">
      <c r="AS14079" s="4" t="s">
        <v>10788</v>
      </c>
      <c r="AT14079" s="4" t="s">
        <v>10789</v>
      </c>
      <c r="AU14079" s="4" t="s">
        <v>456</v>
      </c>
      <c r="AV14079" s="4" t="s">
        <v>832</v>
      </c>
      <c r="AW14079" s="4" t="s">
        <v>724</v>
      </c>
      <c r="AX14079" s="4"/>
      <c r="AY14079" s="4">
        <v>150581</v>
      </c>
      <c r="AZ14079" s="4">
        <v>484589</v>
      </c>
      <c r="BA14079" s="4" t="s">
        <v>31295</v>
      </c>
      <c r="BB14079" s="4" t="s">
        <v>31296</v>
      </c>
      <c r="BC14079" s="4">
        <v>40</v>
      </c>
    </row>
    <row r="14080" spans="45:55" x14ac:dyDescent="0.2">
      <c r="AS14080" s="4" t="s">
        <v>10790</v>
      </c>
      <c r="AT14080" s="4" t="s">
        <v>10791</v>
      </c>
      <c r="AU14080" s="4" t="s">
        <v>456</v>
      </c>
      <c r="AV14080" s="4" t="s">
        <v>832</v>
      </c>
      <c r="AW14080" s="4" t="s">
        <v>724</v>
      </c>
      <c r="AX14080" s="4"/>
      <c r="AY14080" s="4">
        <v>150026</v>
      </c>
      <c r="AZ14080" s="4">
        <v>485446</v>
      </c>
      <c r="BA14080" s="4" t="s">
        <v>31297</v>
      </c>
      <c r="BB14080" s="4" t="s">
        <v>31298</v>
      </c>
      <c r="BC14080" s="4">
        <v>40</v>
      </c>
    </row>
    <row r="14081" spans="45:55" x14ac:dyDescent="0.2">
      <c r="AS14081" s="4" t="s">
        <v>12039</v>
      </c>
      <c r="AT14081" s="4" t="s">
        <v>12040</v>
      </c>
      <c r="AU14081" s="4" t="s">
        <v>456</v>
      </c>
      <c r="AV14081" s="4" t="s">
        <v>841</v>
      </c>
      <c r="AW14081" s="4" t="s">
        <v>1259</v>
      </c>
      <c r="AX14081" s="4"/>
      <c r="AY14081" s="4">
        <v>179942</v>
      </c>
      <c r="AZ14081" s="4">
        <v>533652</v>
      </c>
      <c r="BA14081" s="4" t="s">
        <v>31299</v>
      </c>
      <c r="BB14081" s="4" t="s">
        <v>31300</v>
      </c>
      <c r="BC14081" s="4">
        <v>40</v>
      </c>
    </row>
    <row r="14082" spans="45:55" x14ac:dyDescent="0.2">
      <c r="AS14082" s="4" t="s">
        <v>6560</v>
      </c>
      <c r="AT14082" s="4" t="s">
        <v>6561</v>
      </c>
      <c r="AU14082" s="4" t="s">
        <v>456</v>
      </c>
      <c r="AV14082" s="4" t="s">
        <v>832</v>
      </c>
      <c r="AW14082" s="4" t="s">
        <v>724</v>
      </c>
      <c r="AX14082" s="4"/>
      <c r="AY14082" s="4">
        <v>153184</v>
      </c>
      <c r="AZ14082" s="4">
        <v>479227</v>
      </c>
      <c r="BA14082" s="4" t="s">
        <v>31301</v>
      </c>
      <c r="BB14082" s="4" t="s">
        <v>31302</v>
      </c>
      <c r="BC14082" s="4">
        <v>40</v>
      </c>
    </row>
    <row r="14083" spans="45:55" x14ac:dyDescent="0.2">
      <c r="AS14083" s="4" t="s">
        <v>11297</v>
      </c>
      <c r="AT14083" s="4" t="s">
        <v>11298</v>
      </c>
      <c r="AU14083" s="4" t="s">
        <v>456</v>
      </c>
      <c r="AV14083" s="4" t="s">
        <v>832</v>
      </c>
      <c r="AW14083" s="4" t="s">
        <v>724</v>
      </c>
      <c r="AX14083" s="4"/>
      <c r="AY14083" s="4">
        <v>156411</v>
      </c>
      <c r="AZ14083" s="4">
        <v>481200</v>
      </c>
      <c r="BA14083" s="4" t="s">
        <v>31303</v>
      </c>
      <c r="BB14083" s="4" t="s">
        <v>31304</v>
      </c>
      <c r="BC14083" s="4">
        <v>40</v>
      </c>
    </row>
    <row r="14084" spans="45:55" x14ac:dyDescent="0.2">
      <c r="AS14084" s="4" t="s">
        <v>11299</v>
      </c>
      <c r="AT14084" s="4" t="s">
        <v>11300</v>
      </c>
      <c r="AU14084" s="4" t="s">
        <v>456</v>
      </c>
      <c r="AV14084" s="4" t="s">
        <v>832</v>
      </c>
      <c r="AW14084" s="4" t="s">
        <v>724</v>
      </c>
      <c r="AX14084" s="4"/>
      <c r="AY14084" s="4">
        <v>156987</v>
      </c>
      <c r="AZ14084" s="4">
        <v>475154</v>
      </c>
      <c r="BA14084" s="4" t="s">
        <v>31305</v>
      </c>
      <c r="BB14084" s="4" t="s">
        <v>31306</v>
      </c>
      <c r="BC14084" s="4">
        <v>40</v>
      </c>
    </row>
    <row r="14085" spans="45:55" x14ac:dyDescent="0.2">
      <c r="AS14085" s="4" t="s">
        <v>20863</v>
      </c>
      <c r="AT14085" s="4" t="s">
        <v>20864</v>
      </c>
      <c r="AU14085" s="4" t="s">
        <v>456</v>
      </c>
      <c r="AV14085" s="4" t="s">
        <v>832</v>
      </c>
      <c r="AW14085" s="4" t="s">
        <v>724</v>
      </c>
      <c r="AX14085" s="4"/>
      <c r="AY14085" s="4">
        <v>151537</v>
      </c>
      <c r="AZ14085" s="4">
        <v>480222</v>
      </c>
      <c r="BA14085" s="4" t="s">
        <v>31307</v>
      </c>
      <c r="BB14085" s="4" t="s">
        <v>31308</v>
      </c>
      <c r="BC14085" s="4">
        <v>40</v>
      </c>
    </row>
    <row r="14086" spans="45:55" x14ac:dyDescent="0.2">
      <c r="AS14086" s="4" t="s">
        <v>11301</v>
      </c>
      <c r="AT14086" s="4" t="s">
        <v>11302</v>
      </c>
      <c r="AU14086" s="4" t="s">
        <v>456</v>
      </c>
      <c r="AV14086" s="4" t="s">
        <v>832</v>
      </c>
      <c r="AW14086" s="4" t="s">
        <v>724</v>
      </c>
      <c r="AX14086" s="4"/>
      <c r="AY14086" s="4">
        <v>151390</v>
      </c>
      <c r="AZ14086" s="4">
        <v>480400</v>
      </c>
      <c r="BA14086" s="4" t="s">
        <v>31309</v>
      </c>
      <c r="BB14086" s="4" t="s">
        <v>31310</v>
      </c>
      <c r="BC14086" s="4">
        <v>40</v>
      </c>
    </row>
    <row r="14087" spans="45:55" x14ac:dyDescent="0.2">
      <c r="AS14087" s="4" t="s">
        <v>38361</v>
      </c>
      <c r="AT14087" s="4" t="s">
        <v>38362</v>
      </c>
      <c r="AU14087" s="4" t="s">
        <v>456</v>
      </c>
      <c r="AV14087" s="4" t="s">
        <v>832</v>
      </c>
      <c r="AW14087" s="4" t="s">
        <v>724</v>
      </c>
      <c r="AX14087" s="4"/>
      <c r="AY14087" s="4">
        <v>159564</v>
      </c>
      <c r="AZ14087" s="4">
        <v>480617</v>
      </c>
      <c r="BA14087" s="4" t="s">
        <v>38363</v>
      </c>
      <c r="BB14087" s="4" t="s">
        <v>38364</v>
      </c>
      <c r="BC14087" s="4">
        <v>40</v>
      </c>
    </row>
    <row r="14088" spans="45:55" x14ac:dyDescent="0.2">
      <c r="AS14088" s="4" t="s">
        <v>35782</v>
      </c>
      <c r="AT14088" s="4" t="s">
        <v>35783</v>
      </c>
      <c r="AU14088" s="4" t="s">
        <v>456</v>
      </c>
      <c r="AV14088" s="4" t="s">
        <v>832</v>
      </c>
      <c r="AW14088" s="4" t="s">
        <v>724</v>
      </c>
      <c r="AX14088" s="4"/>
      <c r="AY14088" s="4">
        <v>158892</v>
      </c>
      <c r="AZ14088" s="4">
        <v>480196</v>
      </c>
      <c r="BA14088" s="4" t="s">
        <v>35784</v>
      </c>
      <c r="BB14088" s="4" t="s">
        <v>35785</v>
      </c>
      <c r="BC14088" s="4">
        <v>40</v>
      </c>
    </row>
    <row r="14089" spans="45:55" x14ac:dyDescent="0.2">
      <c r="AS14089" s="4" t="s">
        <v>20865</v>
      </c>
      <c r="AT14089" s="4" t="s">
        <v>20866</v>
      </c>
      <c r="AU14089" s="4" t="s">
        <v>456</v>
      </c>
      <c r="AV14089" s="4" t="s">
        <v>832</v>
      </c>
      <c r="AW14089" s="4" t="s">
        <v>724</v>
      </c>
      <c r="AX14089" s="4"/>
      <c r="AY14089" s="4">
        <v>158852</v>
      </c>
      <c r="AZ14089" s="4">
        <v>475062</v>
      </c>
      <c r="BA14089" s="4" t="s">
        <v>31311</v>
      </c>
      <c r="BB14089" s="4" t="s">
        <v>31312</v>
      </c>
      <c r="BC14089" s="4">
        <v>40</v>
      </c>
    </row>
    <row r="14090" spans="45:55" x14ac:dyDescent="0.2">
      <c r="AS14090" s="4" t="s">
        <v>21957</v>
      </c>
      <c r="AT14090" s="4" t="s">
        <v>21958</v>
      </c>
      <c r="AU14090" s="4" t="s">
        <v>460</v>
      </c>
      <c r="AV14090" s="4" t="s">
        <v>841</v>
      </c>
      <c r="AW14090" s="4" t="s">
        <v>1259</v>
      </c>
      <c r="AX14090" s="4"/>
      <c r="AY14090" s="4"/>
      <c r="AZ14090" s="4"/>
      <c r="BA14090" s="4"/>
      <c r="BB14090" s="4"/>
      <c r="BC14090" s="4">
        <v>40</v>
      </c>
    </row>
    <row r="14091" spans="45:55" x14ac:dyDescent="0.2">
      <c r="AS14091" s="4" t="s">
        <v>21959</v>
      </c>
      <c r="AT14091" s="4" t="s">
        <v>21960</v>
      </c>
      <c r="AU14091" s="4" t="s">
        <v>460</v>
      </c>
      <c r="AV14091" s="4" t="s">
        <v>841</v>
      </c>
      <c r="AW14091" s="4" t="s">
        <v>1259</v>
      </c>
      <c r="AX14091" s="4"/>
      <c r="AY14091" s="4"/>
      <c r="AZ14091" s="4"/>
      <c r="BA14091" s="4"/>
      <c r="BB14091" s="4"/>
      <c r="BC14091" s="4">
        <v>40</v>
      </c>
    </row>
    <row r="14092" spans="45:55" x14ac:dyDescent="0.2">
      <c r="AS14092" s="4" t="s">
        <v>21961</v>
      </c>
      <c r="AT14092" s="4" t="s">
        <v>21962</v>
      </c>
      <c r="AU14092" s="4" t="s">
        <v>460</v>
      </c>
      <c r="AV14092" s="4" t="s">
        <v>841</v>
      </c>
      <c r="AW14092" s="4" t="s">
        <v>1259</v>
      </c>
      <c r="AX14092" s="4"/>
      <c r="AY14092" s="4"/>
      <c r="AZ14092" s="4"/>
      <c r="BA14092" s="4"/>
      <c r="BB14092" s="4"/>
      <c r="BC14092" s="4">
        <v>40</v>
      </c>
    </row>
    <row r="14093" spans="45:55" x14ac:dyDescent="0.2">
      <c r="AS14093" s="4" t="s">
        <v>21963</v>
      </c>
      <c r="AT14093" s="4" t="s">
        <v>21964</v>
      </c>
      <c r="AU14093" s="4" t="s">
        <v>460</v>
      </c>
      <c r="AV14093" s="4" t="s">
        <v>841</v>
      </c>
      <c r="AW14093" s="4" t="s">
        <v>1259</v>
      </c>
      <c r="AX14093" s="4"/>
      <c r="AY14093" s="4"/>
      <c r="AZ14093" s="4"/>
      <c r="BA14093" s="4"/>
      <c r="BB14093" s="4"/>
      <c r="BC14093" s="4">
        <v>40</v>
      </c>
    </row>
    <row r="14094" spans="45:55" x14ac:dyDescent="0.2">
      <c r="AS14094" s="4" t="s">
        <v>21965</v>
      </c>
      <c r="AT14094" s="4" t="s">
        <v>21966</v>
      </c>
      <c r="AU14094" s="4" t="s">
        <v>460</v>
      </c>
      <c r="AV14094" s="4" t="s">
        <v>841</v>
      </c>
      <c r="AW14094" s="4" t="s">
        <v>1259</v>
      </c>
      <c r="AX14094" s="4"/>
      <c r="AY14094" s="4"/>
      <c r="AZ14094" s="4"/>
      <c r="BA14094" s="4"/>
      <c r="BB14094" s="4"/>
      <c r="BC14094" s="4">
        <v>40</v>
      </c>
    </row>
    <row r="14095" spans="45:55" x14ac:dyDescent="0.2">
      <c r="AS14095" s="4" t="s">
        <v>21967</v>
      </c>
      <c r="AT14095" s="4" t="s">
        <v>21968</v>
      </c>
      <c r="AU14095" s="4" t="s">
        <v>460</v>
      </c>
      <c r="AV14095" s="4" t="s">
        <v>841</v>
      </c>
      <c r="AW14095" s="4" t="s">
        <v>1259</v>
      </c>
      <c r="AX14095" s="4"/>
      <c r="AY14095" s="4"/>
      <c r="AZ14095" s="4"/>
      <c r="BA14095" s="4"/>
      <c r="BB14095" s="4"/>
      <c r="BC14095" s="4">
        <v>40</v>
      </c>
    </row>
    <row r="14096" spans="45:55" x14ac:dyDescent="0.2">
      <c r="AS14096" s="4" t="s">
        <v>21969</v>
      </c>
      <c r="AT14096" s="4" t="s">
        <v>21970</v>
      </c>
      <c r="AU14096" s="4" t="s">
        <v>460</v>
      </c>
      <c r="AV14096" s="4" t="s">
        <v>841</v>
      </c>
      <c r="AW14096" s="4" t="s">
        <v>1259</v>
      </c>
      <c r="AX14096" s="4"/>
      <c r="AY14096" s="4"/>
      <c r="AZ14096" s="4"/>
      <c r="BA14096" s="4"/>
      <c r="BB14096" s="4"/>
      <c r="BC14096" s="4">
        <v>40</v>
      </c>
    </row>
    <row r="14097" spans="45:55" x14ac:dyDescent="0.2">
      <c r="AS14097" s="4" t="s">
        <v>21971</v>
      </c>
      <c r="AT14097" s="4" t="s">
        <v>21972</v>
      </c>
      <c r="AU14097" s="4" t="s">
        <v>460</v>
      </c>
      <c r="AV14097" s="4" t="s">
        <v>841</v>
      </c>
      <c r="AW14097" s="4" t="s">
        <v>1259</v>
      </c>
      <c r="AX14097" s="4"/>
      <c r="AY14097" s="4"/>
      <c r="AZ14097" s="4"/>
      <c r="BA14097" s="4"/>
      <c r="BB14097" s="4"/>
      <c r="BC14097" s="4">
        <v>40</v>
      </c>
    </row>
    <row r="14098" spans="45:55" x14ac:dyDescent="0.2">
      <c r="AS14098" s="4" t="s">
        <v>21973</v>
      </c>
      <c r="AT14098" s="4" t="s">
        <v>21974</v>
      </c>
      <c r="AU14098" s="4" t="s">
        <v>460</v>
      </c>
      <c r="AV14098" s="4" t="s">
        <v>841</v>
      </c>
      <c r="AW14098" s="4" t="s">
        <v>1259</v>
      </c>
      <c r="AX14098" s="4"/>
      <c r="AY14098" s="4"/>
      <c r="AZ14098" s="4"/>
      <c r="BA14098" s="4"/>
      <c r="BB14098" s="4"/>
      <c r="BC14098" s="4">
        <v>40</v>
      </c>
    </row>
    <row r="14099" spans="45:55" x14ac:dyDescent="0.2">
      <c r="AS14099" s="4" t="s">
        <v>21975</v>
      </c>
      <c r="AT14099" s="4" t="s">
        <v>21976</v>
      </c>
      <c r="AU14099" s="4" t="s">
        <v>460</v>
      </c>
      <c r="AV14099" s="4" t="s">
        <v>841</v>
      </c>
      <c r="AW14099" s="4" t="s">
        <v>1259</v>
      </c>
      <c r="AX14099" s="4"/>
      <c r="AY14099" s="4"/>
      <c r="AZ14099" s="4"/>
      <c r="BA14099" s="4"/>
      <c r="BB14099" s="4"/>
      <c r="BC14099" s="4">
        <v>40</v>
      </c>
    </row>
    <row r="14100" spans="45:55" x14ac:dyDescent="0.2">
      <c r="AS14100" s="4" t="s">
        <v>21977</v>
      </c>
      <c r="AT14100" s="4" t="s">
        <v>21978</v>
      </c>
      <c r="AU14100" s="4" t="s">
        <v>460</v>
      </c>
      <c r="AV14100" s="4" t="s">
        <v>841</v>
      </c>
      <c r="AW14100" s="4" t="s">
        <v>1259</v>
      </c>
      <c r="AX14100" s="4"/>
      <c r="AY14100" s="4"/>
      <c r="AZ14100" s="4"/>
      <c r="BA14100" s="4"/>
      <c r="BB14100" s="4"/>
      <c r="BC14100" s="4">
        <v>40</v>
      </c>
    </row>
    <row r="14101" spans="45:55" x14ac:dyDescent="0.2">
      <c r="AS14101" s="4" t="s">
        <v>21979</v>
      </c>
      <c r="AT14101" s="4" t="s">
        <v>21980</v>
      </c>
      <c r="AU14101" s="4" t="s">
        <v>460</v>
      </c>
      <c r="AV14101" s="4" t="s">
        <v>841</v>
      </c>
      <c r="AW14101" s="4" t="s">
        <v>1259</v>
      </c>
      <c r="AX14101" s="4"/>
      <c r="AY14101" s="4"/>
      <c r="AZ14101" s="4"/>
      <c r="BA14101" s="4"/>
      <c r="BB14101" s="4"/>
      <c r="BC14101" s="4">
        <v>40</v>
      </c>
    </row>
    <row r="14102" spans="45:55" x14ac:dyDescent="0.2">
      <c r="AS14102" s="4" t="s">
        <v>21981</v>
      </c>
      <c r="AT14102" s="4" t="s">
        <v>21982</v>
      </c>
      <c r="AU14102" s="4" t="s">
        <v>460</v>
      </c>
      <c r="AV14102" s="4" t="s">
        <v>841</v>
      </c>
      <c r="AW14102" s="4" t="s">
        <v>1259</v>
      </c>
      <c r="AX14102" s="4"/>
      <c r="AY14102" s="4"/>
      <c r="AZ14102" s="4"/>
      <c r="BA14102" s="4"/>
      <c r="BB14102" s="4"/>
      <c r="BC14102" s="4">
        <v>40</v>
      </c>
    </row>
    <row r="14103" spans="45:55" x14ac:dyDescent="0.2">
      <c r="AS14103" s="4" t="s">
        <v>21983</v>
      </c>
      <c r="AT14103" s="4" t="s">
        <v>21984</v>
      </c>
      <c r="AU14103" s="4" t="s">
        <v>460</v>
      </c>
      <c r="AV14103" s="4" t="s">
        <v>841</v>
      </c>
      <c r="AW14103" s="4" t="s">
        <v>1259</v>
      </c>
      <c r="AX14103" s="4"/>
      <c r="AY14103" s="4"/>
      <c r="AZ14103" s="4"/>
      <c r="BA14103" s="4"/>
      <c r="BB14103" s="4"/>
      <c r="BC14103" s="4">
        <v>40</v>
      </c>
    </row>
    <row r="14104" spans="45:55" x14ac:dyDescent="0.2">
      <c r="AS14104" s="4" t="s">
        <v>6562</v>
      </c>
      <c r="AT14104" s="4" t="s">
        <v>6563</v>
      </c>
      <c r="AU14104" s="4" t="s">
        <v>456</v>
      </c>
      <c r="AV14104" s="4" t="s">
        <v>832</v>
      </c>
      <c r="AW14104" s="4" t="s">
        <v>724</v>
      </c>
      <c r="AX14104" s="4"/>
      <c r="AY14104" s="4">
        <v>163756</v>
      </c>
      <c r="AZ14104" s="4">
        <v>498672</v>
      </c>
      <c r="BA14104" s="4" t="s">
        <v>27646</v>
      </c>
      <c r="BB14104" s="4" t="s">
        <v>31313</v>
      </c>
      <c r="BC14104" s="4">
        <v>40</v>
      </c>
    </row>
    <row r="14105" spans="45:55" x14ac:dyDescent="0.2">
      <c r="AS14105" s="4" t="s">
        <v>6564</v>
      </c>
      <c r="AT14105" s="4" t="s">
        <v>6565</v>
      </c>
      <c r="AU14105" s="4" t="s">
        <v>456</v>
      </c>
      <c r="AV14105" s="4" t="s">
        <v>832</v>
      </c>
      <c r="AW14105" s="4" t="s">
        <v>724</v>
      </c>
      <c r="AX14105" s="4"/>
      <c r="AY14105" s="4">
        <v>165179</v>
      </c>
      <c r="AZ14105" s="4">
        <v>495672</v>
      </c>
      <c r="BA14105" s="4" t="s">
        <v>31314</v>
      </c>
      <c r="BB14105" s="4" t="s">
        <v>31315</v>
      </c>
      <c r="BC14105" s="4">
        <v>40</v>
      </c>
    </row>
    <row r="14106" spans="45:55" x14ac:dyDescent="0.2">
      <c r="AS14106" s="4" t="s">
        <v>11303</v>
      </c>
      <c r="AT14106" s="4" t="s">
        <v>11304</v>
      </c>
      <c r="AU14106" s="4" t="s">
        <v>456</v>
      </c>
      <c r="AV14106" s="4" t="s">
        <v>832</v>
      </c>
      <c r="AW14106" s="4" t="s">
        <v>724</v>
      </c>
      <c r="AX14106" s="4"/>
      <c r="AY14106" s="4">
        <v>168079</v>
      </c>
      <c r="AZ14106" s="4">
        <v>494034</v>
      </c>
      <c r="BA14106" s="4" t="s">
        <v>31316</v>
      </c>
      <c r="BB14106" s="4" t="s">
        <v>31317</v>
      </c>
      <c r="BC14106" s="4">
        <v>40</v>
      </c>
    </row>
    <row r="14107" spans="45:55" x14ac:dyDescent="0.2">
      <c r="AS14107" s="4" t="s">
        <v>11305</v>
      </c>
      <c r="AT14107" s="4" t="s">
        <v>11306</v>
      </c>
      <c r="AU14107" s="4" t="s">
        <v>456</v>
      </c>
      <c r="AV14107" s="4" t="s">
        <v>832</v>
      </c>
      <c r="AW14107" s="4" t="s">
        <v>724</v>
      </c>
      <c r="AX14107" s="4"/>
      <c r="AY14107" s="4">
        <v>164816</v>
      </c>
      <c r="AZ14107" s="4">
        <v>498901</v>
      </c>
      <c r="BA14107" s="4" t="s">
        <v>31318</v>
      </c>
      <c r="BB14107" s="4" t="s">
        <v>31319</v>
      </c>
      <c r="BC14107" s="4">
        <v>40</v>
      </c>
    </row>
    <row r="14108" spans="45:55" x14ac:dyDescent="0.2">
      <c r="AS14108" s="4" t="s">
        <v>34169</v>
      </c>
      <c r="AT14108" s="4" t="s">
        <v>34170</v>
      </c>
      <c r="AU14108" s="4" t="s">
        <v>456</v>
      </c>
      <c r="AV14108" s="4" t="s">
        <v>832</v>
      </c>
      <c r="AW14108" s="4" t="s">
        <v>724</v>
      </c>
      <c r="AX14108" s="4"/>
      <c r="AY14108" s="4">
        <v>165846</v>
      </c>
      <c r="AZ14108" s="4">
        <v>494809</v>
      </c>
      <c r="BA14108" s="4" t="s">
        <v>34171</v>
      </c>
      <c r="BB14108" s="4" t="s">
        <v>34172</v>
      </c>
      <c r="BC14108" s="4">
        <v>40</v>
      </c>
    </row>
    <row r="14109" spans="45:55" x14ac:dyDescent="0.2">
      <c r="AS14109" s="4" t="s">
        <v>34827</v>
      </c>
      <c r="AT14109" s="4" t="s">
        <v>34828</v>
      </c>
      <c r="AU14109" s="4" t="s">
        <v>456</v>
      </c>
      <c r="AV14109" s="4" t="s">
        <v>832</v>
      </c>
      <c r="AW14109" s="4" t="s">
        <v>724</v>
      </c>
      <c r="AX14109" s="4"/>
      <c r="AY14109" s="4">
        <v>166073</v>
      </c>
      <c r="AZ14109" s="4">
        <v>495845</v>
      </c>
      <c r="BA14109" s="4" t="s">
        <v>34829</v>
      </c>
      <c r="BB14109" s="4" t="s">
        <v>34830</v>
      </c>
      <c r="BC14109" s="4">
        <v>40</v>
      </c>
    </row>
    <row r="14110" spans="45:55" x14ac:dyDescent="0.2">
      <c r="AS14110" s="4" t="s">
        <v>34006</v>
      </c>
      <c r="AT14110" s="4" t="s">
        <v>34007</v>
      </c>
      <c r="AU14110" s="4" t="s">
        <v>456</v>
      </c>
      <c r="AV14110" s="4" t="s">
        <v>832</v>
      </c>
      <c r="AW14110" s="4" t="s">
        <v>724</v>
      </c>
      <c r="AX14110" s="4"/>
      <c r="AY14110" s="4">
        <v>164215</v>
      </c>
      <c r="AZ14110" s="4">
        <v>497674</v>
      </c>
      <c r="BA14110" s="4" t="s">
        <v>34008</v>
      </c>
      <c r="BB14110" s="4" t="s">
        <v>34009</v>
      </c>
      <c r="BC14110" s="4">
        <v>40</v>
      </c>
    </row>
    <row r="14111" spans="45:55" x14ac:dyDescent="0.2">
      <c r="AS14111" s="4" t="s">
        <v>6566</v>
      </c>
      <c r="AT14111" s="4" t="s">
        <v>6567</v>
      </c>
      <c r="AU14111" s="4" t="s">
        <v>456</v>
      </c>
      <c r="AV14111" s="4" t="s">
        <v>832</v>
      </c>
      <c r="AW14111" s="4" t="s">
        <v>724</v>
      </c>
      <c r="AX14111" s="4"/>
      <c r="AY14111" s="4">
        <v>169152</v>
      </c>
      <c r="AZ14111" s="4">
        <v>495893</v>
      </c>
      <c r="BA14111" s="4" t="s">
        <v>31320</v>
      </c>
      <c r="BB14111" s="4" t="s">
        <v>31321</v>
      </c>
      <c r="BC14111" s="4">
        <v>40</v>
      </c>
    </row>
    <row r="14112" spans="45:55" x14ac:dyDescent="0.2">
      <c r="AS14112" s="4" t="s">
        <v>11307</v>
      </c>
      <c r="AT14112" s="4" t="s">
        <v>11308</v>
      </c>
      <c r="AU14112" s="4" t="s">
        <v>456</v>
      </c>
      <c r="AV14112" s="4" t="s">
        <v>832</v>
      </c>
      <c r="AW14112" s="4" t="s">
        <v>724</v>
      </c>
      <c r="AX14112" s="4"/>
      <c r="AY14112" s="4">
        <v>162443</v>
      </c>
      <c r="AZ14112" s="4">
        <v>499554</v>
      </c>
      <c r="BA14112" s="4" t="s">
        <v>31322</v>
      </c>
      <c r="BB14112" s="4" t="s">
        <v>31323</v>
      </c>
      <c r="BC14112" s="4">
        <v>40</v>
      </c>
    </row>
    <row r="14113" spans="45:55" x14ac:dyDescent="0.2">
      <c r="AS14113" s="4" t="s">
        <v>38073</v>
      </c>
      <c r="AT14113" s="4" t="s">
        <v>38074</v>
      </c>
      <c r="AU14113" s="4" t="s">
        <v>456</v>
      </c>
      <c r="AV14113" s="4" t="s">
        <v>832</v>
      </c>
      <c r="AW14113" s="4" t="s">
        <v>724</v>
      </c>
      <c r="AX14113" s="4"/>
      <c r="AY14113" s="4">
        <v>166707</v>
      </c>
      <c r="AZ14113" s="4">
        <v>494949</v>
      </c>
      <c r="BA14113" s="4" t="s">
        <v>38075</v>
      </c>
      <c r="BB14113" s="4" t="s">
        <v>38076</v>
      </c>
      <c r="BC14113" s="4">
        <v>40</v>
      </c>
    </row>
    <row r="14114" spans="45:55" x14ac:dyDescent="0.2">
      <c r="AS14114" s="4" t="s">
        <v>38077</v>
      </c>
      <c r="AT14114" s="4" t="s">
        <v>38078</v>
      </c>
      <c r="AU14114" s="4" t="s">
        <v>456</v>
      </c>
      <c r="AV14114" s="4" t="s">
        <v>832</v>
      </c>
      <c r="AW14114" s="4" t="s">
        <v>724</v>
      </c>
      <c r="AX14114" s="4"/>
      <c r="AY14114" s="4">
        <v>167798</v>
      </c>
      <c r="AZ14114" s="4">
        <v>494023</v>
      </c>
      <c r="BA14114" s="4" t="s">
        <v>28051</v>
      </c>
      <c r="BB14114" s="4" t="s">
        <v>38079</v>
      </c>
      <c r="BC14114" s="4">
        <v>40</v>
      </c>
    </row>
    <row r="14115" spans="45:55" x14ac:dyDescent="0.2">
      <c r="AS14115" s="4" t="s">
        <v>20867</v>
      </c>
      <c r="AT14115" s="4" t="s">
        <v>20868</v>
      </c>
      <c r="AU14115" s="4" t="s">
        <v>456</v>
      </c>
      <c r="AV14115" s="4" t="s">
        <v>832</v>
      </c>
      <c r="AW14115" s="4" t="s">
        <v>724</v>
      </c>
      <c r="AX14115" s="4"/>
      <c r="AY14115" s="4">
        <v>161041</v>
      </c>
      <c r="AZ14115" s="4">
        <v>494789</v>
      </c>
      <c r="BA14115" s="4" t="s">
        <v>31324</v>
      </c>
      <c r="BB14115" s="4" t="s">
        <v>31325</v>
      </c>
      <c r="BC14115" s="4">
        <v>40</v>
      </c>
    </row>
    <row r="14116" spans="45:55" x14ac:dyDescent="0.2">
      <c r="AS14116" s="4" t="s">
        <v>34831</v>
      </c>
      <c r="AT14116" s="4" t="s">
        <v>34832</v>
      </c>
      <c r="AU14116" s="4" t="s">
        <v>456</v>
      </c>
      <c r="AV14116" s="4" t="s">
        <v>832</v>
      </c>
      <c r="AW14116" s="4" t="s">
        <v>724</v>
      </c>
      <c r="AX14116" s="4"/>
      <c r="AY14116" s="4">
        <v>161183</v>
      </c>
      <c r="AZ14116" s="4">
        <v>494763</v>
      </c>
      <c r="BA14116" s="4" t="s">
        <v>34833</v>
      </c>
      <c r="BB14116" s="4" t="s">
        <v>34834</v>
      </c>
      <c r="BC14116" s="4">
        <v>40</v>
      </c>
    </row>
    <row r="14117" spans="45:55" x14ac:dyDescent="0.2">
      <c r="AS14117" s="4" t="s">
        <v>20869</v>
      </c>
      <c r="AT14117" s="4" t="s">
        <v>20870</v>
      </c>
      <c r="AU14117" s="4" t="s">
        <v>456</v>
      </c>
      <c r="AV14117" s="4" t="s">
        <v>832</v>
      </c>
      <c r="AW14117" s="4" t="s">
        <v>724</v>
      </c>
      <c r="AX14117" s="4"/>
      <c r="AY14117" s="4">
        <v>160493</v>
      </c>
      <c r="AZ14117" s="4">
        <v>496401</v>
      </c>
      <c r="BA14117" s="4" t="s">
        <v>31326</v>
      </c>
      <c r="BB14117" s="4" t="s">
        <v>31327</v>
      </c>
      <c r="BC14117" s="4">
        <v>40</v>
      </c>
    </row>
    <row r="14118" spans="45:55" x14ac:dyDescent="0.2">
      <c r="AS14118" s="4" t="s">
        <v>36741</v>
      </c>
      <c r="AT14118" s="4" t="s">
        <v>36742</v>
      </c>
      <c r="AU14118" s="4" t="s">
        <v>456</v>
      </c>
      <c r="AV14118" s="4" t="s">
        <v>832</v>
      </c>
      <c r="AW14118" s="4" t="s">
        <v>724</v>
      </c>
      <c r="AX14118" s="4"/>
      <c r="AY14118" s="4"/>
      <c r="AZ14118" s="4"/>
      <c r="BA14118" s="4"/>
      <c r="BB14118" s="4"/>
      <c r="BC14118" s="4">
        <v>40</v>
      </c>
    </row>
    <row r="14119" spans="45:55" x14ac:dyDescent="0.2">
      <c r="AS14119" s="4" t="s">
        <v>20871</v>
      </c>
      <c r="AT14119" s="4" t="s">
        <v>20872</v>
      </c>
      <c r="AU14119" s="4" t="s">
        <v>456</v>
      </c>
      <c r="AV14119" s="4" t="s">
        <v>832</v>
      </c>
      <c r="AW14119" s="4" t="s">
        <v>724</v>
      </c>
      <c r="AX14119" s="4"/>
      <c r="AY14119" s="4">
        <v>160434</v>
      </c>
      <c r="AZ14119" s="4">
        <v>496272</v>
      </c>
      <c r="BA14119" s="4" t="s">
        <v>31328</v>
      </c>
      <c r="BB14119" s="4" t="s">
        <v>31329</v>
      </c>
      <c r="BC14119" s="4">
        <v>40</v>
      </c>
    </row>
    <row r="14120" spans="45:55" x14ac:dyDescent="0.2">
      <c r="AS14120" s="4" t="s">
        <v>34173</v>
      </c>
      <c r="AT14120" s="4" t="s">
        <v>34174</v>
      </c>
      <c r="AU14120" s="4" t="s">
        <v>456</v>
      </c>
      <c r="AV14120" s="4" t="s">
        <v>832</v>
      </c>
      <c r="AW14120" s="4" t="s">
        <v>724</v>
      </c>
      <c r="AX14120" s="4"/>
      <c r="AY14120" s="4">
        <v>164476</v>
      </c>
      <c r="AZ14120" s="4">
        <v>500132</v>
      </c>
      <c r="BA14120" s="4" t="s">
        <v>23090</v>
      </c>
      <c r="BB14120" s="4" t="s">
        <v>34175</v>
      </c>
      <c r="BC14120" s="4">
        <v>40</v>
      </c>
    </row>
    <row r="14121" spans="45:55" x14ac:dyDescent="0.2">
      <c r="AS14121" s="4" t="s">
        <v>6568</v>
      </c>
      <c r="AT14121" s="4" t="s">
        <v>6569</v>
      </c>
      <c r="AU14121" s="4" t="s">
        <v>456</v>
      </c>
      <c r="AV14121" s="4" t="s">
        <v>832</v>
      </c>
      <c r="AW14121" s="4" t="s">
        <v>724</v>
      </c>
      <c r="AX14121" s="4"/>
      <c r="AY14121" s="4">
        <v>163851</v>
      </c>
      <c r="AZ14121" s="4">
        <v>497340</v>
      </c>
      <c r="BA14121" s="4" t="s">
        <v>31330</v>
      </c>
      <c r="BB14121" s="4" t="s">
        <v>31331</v>
      </c>
      <c r="BC14121" s="4">
        <v>40</v>
      </c>
    </row>
    <row r="14122" spans="45:55" x14ac:dyDescent="0.2">
      <c r="AS14122" s="4" t="s">
        <v>34010</v>
      </c>
      <c r="AT14122" s="4" t="s">
        <v>34011</v>
      </c>
      <c r="AU14122" s="4" t="s">
        <v>456</v>
      </c>
      <c r="AV14122" s="4" t="s">
        <v>832</v>
      </c>
      <c r="AW14122" s="4" t="s">
        <v>724</v>
      </c>
      <c r="AX14122" s="4"/>
      <c r="AY14122" s="4">
        <v>163837</v>
      </c>
      <c r="AZ14122" s="4">
        <v>497288</v>
      </c>
      <c r="BA14122" s="4" t="s">
        <v>34012</v>
      </c>
      <c r="BB14122" s="4" t="s">
        <v>34013</v>
      </c>
      <c r="BC14122" s="4">
        <v>40</v>
      </c>
    </row>
    <row r="14123" spans="45:55" x14ac:dyDescent="0.2">
      <c r="AS14123" s="4" t="s">
        <v>7629</v>
      </c>
      <c r="AT14123" s="4" t="s">
        <v>7630</v>
      </c>
      <c r="AU14123" s="4" t="s">
        <v>456</v>
      </c>
      <c r="AV14123" s="4" t="s">
        <v>832</v>
      </c>
      <c r="AW14123" s="4" t="s">
        <v>724</v>
      </c>
      <c r="AX14123" s="4"/>
      <c r="AY14123" s="4">
        <v>163125</v>
      </c>
      <c r="AZ14123" s="4">
        <v>496681</v>
      </c>
      <c r="BA14123" s="4" t="s">
        <v>31332</v>
      </c>
      <c r="BB14123" s="4" t="s">
        <v>31333</v>
      </c>
      <c r="BC14123" s="4">
        <v>40</v>
      </c>
    </row>
    <row r="14124" spans="45:55" x14ac:dyDescent="0.2">
      <c r="AS14124" s="4" t="s">
        <v>7631</v>
      </c>
      <c r="AT14124" s="4" t="s">
        <v>7632</v>
      </c>
      <c r="AU14124" s="4" t="s">
        <v>456</v>
      </c>
      <c r="AV14124" s="4" t="s">
        <v>832</v>
      </c>
      <c r="AW14124" s="4" t="s">
        <v>724</v>
      </c>
      <c r="AX14124" s="4"/>
      <c r="AY14124" s="4">
        <v>169866</v>
      </c>
      <c r="AZ14124" s="4">
        <v>499654</v>
      </c>
      <c r="BA14124" s="4" t="s">
        <v>31334</v>
      </c>
      <c r="BB14124" s="4" t="s">
        <v>31335</v>
      </c>
      <c r="BC14124" s="4">
        <v>40</v>
      </c>
    </row>
    <row r="14125" spans="45:55" x14ac:dyDescent="0.2">
      <c r="AS14125" s="4" t="s">
        <v>8074</v>
      </c>
      <c r="AT14125" s="4" t="s">
        <v>11309</v>
      </c>
      <c r="AU14125" s="4" t="s">
        <v>456</v>
      </c>
      <c r="AV14125" s="4" t="s">
        <v>832</v>
      </c>
      <c r="AW14125" s="4" t="s">
        <v>724</v>
      </c>
      <c r="AX14125" s="4"/>
      <c r="AY14125" s="4">
        <v>160431</v>
      </c>
      <c r="AZ14125" s="4">
        <v>497040</v>
      </c>
      <c r="BA14125" s="4" t="s">
        <v>31336</v>
      </c>
      <c r="BB14125" s="4" t="s">
        <v>31337</v>
      </c>
      <c r="BC14125" s="4">
        <v>40</v>
      </c>
    </row>
    <row r="14126" spans="45:55" x14ac:dyDescent="0.2">
      <c r="AS14126" s="4" t="s">
        <v>31681</v>
      </c>
      <c r="AT14126" s="4" t="s">
        <v>31682</v>
      </c>
      <c r="AU14126" s="4" t="s">
        <v>460</v>
      </c>
      <c r="AV14126" s="4" t="s">
        <v>841</v>
      </c>
      <c r="AW14126" s="4" t="s">
        <v>1259</v>
      </c>
      <c r="AX14126" s="4"/>
      <c r="AY14126" s="4"/>
      <c r="AZ14126" s="4"/>
      <c r="BA14126" s="4"/>
      <c r="BB14126" s="4"/>
      <c r="BC14126" s="4">
        <v>40</v>
      </c>
    </row>
    <row r="14127" spans="45:55" x14ac:dyDescent="0.2">
      <c r="AS14127" s="4" t="s">
        <v>31683</v>
      </c>
      <c r="AT14127" s="4" t="s">
        <v>31684</v>
      </c>
      <c r="AU14127" s="4" t="s">
        <v>460</v>
      </c>
      <c r="AV14127" s="4" t="s">
        <v>841</v>
      </c>
      <c r="AW14127" s="4" t="s">
        <v>1259</v>
      </c>
      <c r="AX14127" s="4"/>
      <c r="AY14127" s="4"/>
      <c r="AZ14127" s="4"/>
      <c r="BA14127" s="4"/>
      <c r="BB14127" s="4"/>
      <c r="BC14127" s="4">
        <v>40</v>
      </c>
    </row>
    <row r="14128" spans="45:55" x14ac:dyDescent="0.2">
      <c r="AS14128" s="4" t="s">
        <v>34176</v>
      </c>
      <c r="AT14128" s="4" t="s">
        <v>34177</v>
      </c>
      <c r="AU14128" s="4" t="s">
        <v>456</v>
      </c>
      <c r="AV14128" s="4" t="s">
        <v>832</v>
      </c>
      <c r="AW14128" s="4" t="s">
        <v>724</v>
      </c>
      <c r="AX14128" s="4"/>
      <c r="AY14128" s="4">
        <v>165794</v>
      </c>
      <c r="AZ14128" s="4">
        <v>499921</v>
      </c>
      <c r="BA14128" s="4" t="s">
        <v>34178</v>
      </c>
      <c r="BB14128" s="4" t="s">
        <v>34179</v>
      </c>
      <c r="BC14128" s="4">
        <v>40</v>
      </c>
    </row>
    <row r="14129" spans="45:55" x14ac:dyDescent="0.2">
      <c r="AS14129" s="4" t="s">
        <v>34180</v>
      </c>
      <c r="AT14129" s="4" t="s">
        <v>34181</v>
      </c>
      <c r="AU14129" s="4" t="s">
        <v>456</v>
      </c>
      <c r="AV14129" s="4" t="s">
        <v>832</v>
      </c>
      <c r="AW14129" s="4" t="s">
        <v>724</v>
      </c>
      <c r="AX14129" s="4"/>
      <c r="AY14129" s="4">
        <v>165466</v>
      </c>
      <c r="AZ14129" s="4">
        <v>499585</v>
      </c>
      <c r="BA14129" s="4" t="s">
        <v>34182</v>
      </c>
      <c r="BB14129" s="4" t="s">
        <v>34183</v>
      </c>
      <c r="BC14129" s="4">
        <v>40</v>
      </c>
    </row>
    <row r="14130" spans="45:55" x14ac:dyDescent="0.2">
      <c r="AS14130" s="4" t="s">
        <v>34184</v>
      </c>
      <c r="AT14130" s="4" t="s">
        <v>34185</v>
      </c>
      <c r="AU14130" s="4" t="s">
        <v>456</v>
      </c>
      <c r="AV14130" s="4" t="s">
        <v>832</v>
      </c>
      <c r="AW14130" s="4" t="s">
        <v>724</v>
      </c>
      <c r="AX14130" s="4"/>
      <c r="AY14130" s="4">
        <v>165213</v>
      </c>
      <c r="AZ14130" s="4">
        <v>499408</v>
      </c>
      <c r="BA14130" s="4" t="s">
        <v>34186</v>
      </c>
      <c r="BB14130" s="4" t="s">
        <v>34187</v>
      </c>
      <c r="BC14130" s="4">
        <v>40</v>
      </c>
    </row>
    <row r="14131" spans="45:55" x14ac:dyDescent="0.2">
      <c r="AS14131" s="4" t="s">
        <v>34835</v>
      </c>
      <c r="AT14131" s="4" t="s">
        <v>34836</v>
      </c>
      <c r="AU14131" s="4" t="s">
        <v>456</v>
      </c>
      <c r="AV14131" s="4" t="s">
        <v>832</v>
      </c>
      <c r="AW14131" s="4" t="s">
        <v>724</v>
      </c>
      <c r="AX14131" s="4"/>
      <c r="AY14131" s="4">
        <v>161570</v>
      </c>
      <c r="AZ14131" s="4">
        <v>495164</v>
      </c>
      <c r="BA14131" s="4" t="s">
        <v>34837</v>
      </c>
      <c r="BB14131" s="4" t="s">
        <v>34838</v>
      </c>
      <c r="BC14131" s="4">
        <v>40</v>
      </c>
    </row>
    <row r="14132" spans="45:55" x14ac:dyDescent="0.2">
      <c r="AS14132" s="4" t="s">
        <v>34839</v>
      </c>
      <c r="AT14132" s="4" t="s">
        <v>34840</v>
      </c>
      <c r="AU14132" s="4" t="s">
        <v>456</v>
      </c>
      <c r="AV14132" s="4" t="s">
        <v>832</v>
      </c>
      <c r="AW14132" s="4" t="s">
        <v>724</v>
      </c>
      <c r="AX14132" s="4"/>
      <c r="AY14132" s="4">
        <v>162128</v>
      </c>
      <c r="AZ14132" s="4">
        <v>495749</v>
      </c>
      <c r="BA14132" s="4" t="s">
        <v>34841</v>
      </c>
      <c r="BB14132" s="4" t="s">
        <v>34842</v>
      </c>
      <c r="BC14132" s="4">
        <v>40</v>
      </c>
    </row>
    <row r="14133" spans="45:55" x14ac:dyDescent="0.2">
      <c r="AS14133" s="4" t="s">
        <v>34843</v>
      </c>
      <c r="AT14133" s="4" t="s">
        <v>34844</v>
      </c>
      <c r="AU14133" s="4" t="s">
        <v>456</v>
      </c>
      <c r="AV14133" s="4" t="s">
        <v>832</v>
      </c>
      <c r="AW14133" s="4" t="s">
        <v>724</v>
      </c>
      <c r="AX14133" s="4"/>
      <c r="AY14133" s="4">
        <v>162551</v>
      </c>
      <c r="AZ14133" s="4">
        <v>496150</v>
      </c>
      <c r="BA14133" s="4" t="s">
        <v>34845</v>
      </c>
      <c r="BB14133" s="4" t="s">
        <v>34846</v>
      </c>
      <c r="BC14133" s="4">
        <v>40</v>
      </c>
    </row>
    <row r="14134" spans="45:55" x14ac:dyDescent="0.2">
      <c r="AS14134" s="4" t="s">
        <v>35283</v>
      </c>
      <c r="AT14134" s="4" t="s">
        <v>35284</v>
      </c>
      <c r="AU14134" s="4" t="s">
        <v>460</v>
      </c>
      <c r="AV14134" s="4" t="s">
        <v>841</v>
      </c>
      <c r="AW14134" s="4" t="s">
        <v>1259</v>
      </c>
      <c r="AX14134" s="4"/>
      <c r="AY14134" s="4"/>
      <c r="AZ14134" s="4"/>
      <c r="BA14134" s="4"/>
      <c r="BB14134" s="4"/>
      <c r="BC14134" s="4">
        <v>40</v>
      </c>
    </row>
    <row r="14135" spans="45:55" x14ac:dyDescent="0.2">
      <c r="AS14135" s="4" t="s">
        <v>35285</v>
      </c>
      <c r="AT14135" s="4" t="s">
        <v>35286</v>
      </c>
      <c r="AU14135" s="4" t="s">
        <v>460</v>
      </c>
      <c r="AV14135" s="4" t="s">
        <v>841</v>
      </c>
      <c r="AW14135" s="4" t="s">
        <v>1259</v>
      </c>
      <c r="AX14135" s="4"/>
      <c r="AY14135" s="4"/>
      <c r="AZ14135" s="4"/>
      <c r="BA14135" s="4"/>
      <c r="BB14135" s="4"/>
      <c r="BC14135" s="4">
        <v>40</v>
      </c>
    </row>
    <row r="14136" spans="45:55" x14ac:dyDescent="0.2">
      <c r="AS14136" s="4" t="s">
        <v>35287</v>
      </c>
      <c r="AT14136" s="4" t="s">
        <v>35288</v>
      </c>
      <c r="AU14136" s="4" t="s">
        <v>460</v>
      </c>
      <c r="AV14136" s="4" t="s">
        <v>841</v>
      </c>
      <c r="AW14136" s="4" t="s">
        <v>1259</v>
      </c>
      <c r="AX14136" s="4"/>
      <c r="AY14136" s="4"/>
      <c r="AZ14136" s="4"/>
      <c r="BA14136" s="4"/>
      <c r="BB14136" s="4"/>
      <c r="BC14136" s="4">
        <v>40</v>
      </c>
    </row>
    <row r="14137" spans="45:55" x14ac:dyDescent="0.2">
      <c r="AS14137" s="4" t="s">
        <v>35289</v>
      </c>
      <c r="AT14137" s="4" t="s">
        <v>35290</v>
      </c>
      <c r="AU14137" s="4" t="s">
        <v>460</v>
      </c>
      <c r="AV14137" s="4" t="s">
        <v>841</v>
      </c>
      <c r="AW14137" s="4" t="s">
        <v>1259</v>
      </c>
      <c r="AX14137" s="4"/>
      <c r="AY14137" s="4"/>
      <c r="AZ14137" s="4"/>
      <c r="BA14137" s="4"/>
      <c r="BB14137" s="4"/>
      <c r="BC14137" s="4">
        <v>40</v>
      </c>
    </row>
    <row r="14138" spans="45:55" x14ac:dyDescent="0.2">
      <c r="AS14138" s="4" t="s">
        <v>35291</v>
      </c>
      <c r="AT14138" s="4" t="s">
        <v>35292</v>
      </c>
      <c r="AU14138" s="4" t="s">
        <v>460</v>
      </c>
      <c r="AV14138" s="4" t="s">
        <v>841</v>
      </c>
      <c r="AW14138" s="4" t="s">
        <v>1259</v>
      </c>
      <c r="AX14138" s="4"/>
      <c r="AY14138" s="4"/>
      <c r="AZ14138" s="4"/>
      <c r="BA14138" s="4"/>
      <c r="BB14138" s="4"/>
      <c r="BC14138" s="4">
        <v>40</v>
      </c>
    </row>
    <row r="14139" spans="45:55" x14ac:dyDescent="0.2">
      <c r="AS14139" s="4" t="s">
        <v>35293</v>
      </c>
      <c r="AT14139" s="4" t="s">
        <v>35294</v>
      </c>
      <c r="AU14139" s="4" t="s">
        <v>460</v>
      </c>
      <c r="AV14139" s="4" t="s">
        <v>841</v>
      </c>
      <c r="AW14139" s="4" t="s">
        <v>1259</v>
      </c>
      <c r="AX14139" s="4"/>
      <c r="AY14139" s="4"/>
      <c r="AZ14139" s="4"/>
      <c r="BA14139" s="4"/>
      <c r="BB14139" s="4"/>
      <c r="BC14139" s="4">
        <v>40</v>
      </c>
    </row>
    <row r="14140" spans="45:55" x14ac:dyDescent="0.2">
      <c r="AS14140" s="4" t="s">
        <v>35295</v>
      </c>
      <c r="AT14140" s="4" t="s">
        <v>35296</v>
      </c>
      <c r="AU14140" s="4" t="s">
        <v>460</v>
      </c>
      <c r="AV14140" s="4" t="s">
        <v>841</v>
      </c>
      <c r="AW14140" s="4" t="s">
        <v>1259</v>
      </c>
      <c r="AX14140" s="4"/>
      <c r="AY14140" s="4"/>
      <c r="AZ14140" s="4"/>
      <c r="BA14140" s="4"/>
      <c r="BB14140" s="4"/>
      <c r="BC14140" s="4">
        <v>40</v>
      </c>
    </row>
    <row r="14141" spans="45:55" x14ac:dyDescent="0.2">
      <c r="AS14141" s="4" t="s">
        <v>35297</v>
      </c>
      <c r="AT14141" s="4" t="s">
        <v>35298</v>
      </c>
      <c r="AU14141" s="4" t="s">
        <v>460</v>
      </c>
      <c r="AV14141" s="4" t="s">
        <v>841</v>
      </c>
      <c r="AW14141" s="4" t="s">
        <v>1259</v>
      </c>
      <c r="AX14141" s="4"/>
      <c r="AY14141" s="4"/>
      <c r="AZ14141" s="4"/>
      <c r="BA14141" s="4"/>
      <c r="BB14141" s="4"/>
      <c r="BC14141" s="4">
        <v>40</v>
      </c>
    </row>
    <row r="14142" spans="45:55" x14ac:dyDescent="0.2">
      <c r="AS14142" s="4" t="s">
        <v>35299</v>
      </c>
      <c r="AT14142" s="4" t="s">
        <v>35300</v>
      </c>
      <c r="AU14142" s="4" t="s">
        <v>460</v>
      </c>
      <c r="AV14142" s="4" t="s">
        <v>841</v>
      </c>
      <c r="AW14142" s="4" t="s">
        <v>1259</v>
      </c>
      <c r="AX14142" s="4"/>
      <c r="AY14142" s="4"/>
      <c r="AZ14142" s="4"/>
      <c r="BA14142" s="4"/>
      <c r="BB14142" s="4"/>
      <c r="BC14142" s="4">
        <v>40</v>
      </c>
    </row>
    <row r="14143" spans="45:55" x14ac:dyDescent="0.2">
      <c r="AS14143" s="4" t="s">
        <v>35301</v>
      </c>
      <c r="AT14143" s="4" t="s">
        <v>35302</v>
      </c>
      <c r="AU14143" s="4" t="s">
        <v>460</v>
      </c>
      <c r="AV14143" s="4" t="s">
        <v>841</v>
      </c>
      <c r="AW14143" s="4" t="s">
        <v>1259</v>
      </c>
      <c r="AX14143" s="4"/>
      <c r="AY14143" s="4"/>
      <c r="AZ14143" s="4"/>
      <c r="BA14143" s="4"/>
      <c r="BB14143" s="4"/>
      <c r="BC14143" s="4">
        <v>40</v>
      </c>
    </row>
    <row r="14144" spans="45:55" x14ac:dyDescent="0.2">
      <c r="AS14144" s="4" t="s">
        <v>35303</v>
      </c>
      <c r="AT14144" s="4" t="s">
        <v>35304</v>
      </c>
      <c r="AU14144" s="4" t="s">
        <v>460</v>
      </c>
      <c r="AV14144" s="4" t="s">
        <v>841</v>
      </c>
      <c r="AW14144" s="4" t="s">
        <v>1259</v>
      </c>
      <c r="AX14144" s="4"/>
      <c r="AY14144" s="4"/>
      <c r="AZ14144" s="4"/>
      <c r="BA14144" s="4"/>
      <c r="BB14144" s="4"/>
      <c r="BC14144" s="4">
        <v>40</v>
      </c>
    </row>
    <row r="14145" spans="45:55" x14ac:dyDescent="0.2">
      <c r="AS14145" s="4" t="s">
        <v>35305</v>
      </c>
      <c r="AT14145" s="4" t="s">
        <v>35306</v>
      </c>
      <c r="AU14145" s="4" t="s">
        <v>460</v>
      </c>
      <c r="AV14145" s="4" t="s">
        <v>841</v>
      </c>
      <c r="AW14145" s="4" t="s">
        <v>1259</v>
      </c>
      <c r="AX14145" s="4"/>
      <c r="AY14145" s="4"/>
      <c r="AZ14145" s="4"/>
      <c r="BA14145" s="4"/>
      <c r="BB14145" s="4"/>
      <c r="BC14145" s="4">
        <v>40</v>
      </c>
    </row>
    <row r="14146" spans="45:55" x14ac:dyDescent="0.2">
      <c r="AS14146" s="4" t="s">
        <v>35307</v>
      </c>
      <c r="AT14146" s="4" t="s">
        <v>35308</v>
      </c>
      <c r="AU14146" s="4" t="s">
        <v>460</v>
      </c>
      <c r="AV14146" s="4" t="s">
        <v>841</v>
      </c>
      <c r="AW14146" s="4" t="s">
        <v>1259</v>
      </c>
      <c r="AX14146" s="4"/>
      <c r="AY14146" s="4"/>
      <c r="AZ14146" s="4"/>
      <c r="BA14146" s="4"/>
      <c r="BB14146" s="4"/>
      <c r="BC14146" s="4">
        <v>40</v>
      </c>
    </row>
    <row r="14147" spans="45:55" x14ac:dyDescent="0.2">
      <c r="AS14147" s="4" t="s">
        <v>35309</v>
      </c>
      <c r="AT14147" s="4" t="s">
        <v>35310</v>
      </c>
      <c r="AU14147" s="4" t="s">
        <v>460</v>
      </c>
      <c r="AV14147" s="4" t="s">
        <v>841</v>
      </c>
      <c r="AW14147" s="4" t="s">
        <v>1259</v>
      </c>
      <c r="AX14147" s="4"/>
      <c r="AY14147" s="4"/>
      <c r="AZ14147" s="4"/>
      <c r="BA14147" s="4"/>
      <c r="BB14147" s="4"/>
      <c r="BC14147" s="4">
        <v>40</v>
      </c>
    </row>
    <row r="14148" spans="45:55" x14ac:dyDescent="0.2">
      <c r="AS14148" s="4" t="s">
        <v>35311</v>
      </c>
      <c r="AT14148" s="4" t="s">
        <v>35312</v>
      </c>
      <c r="AU14148" s="4" t="s">
        <v>460</v>
      </c>
      <c r="AV14148" s="4" t="s">
        <v>841</v>
      </c>
      <c r="AW14148" s="4" t="s">
        <v>1259</v>
      </c>
      <c r="AX14148" s="4"/>
      <c r="AY14148" s="4"/>
      <c r="AZ14148" s="4"/>
      <c r="BA14148" s="4"/>
      <c r="BB14148" s="4"/>
      <c r="BC14148" s="4">
        <v>40</v>
      </c>
    </row>
    <row r="14149" spans="45:55" x14ac:dyDescent="0.2">
      <c r="AS14149" s="4" t="s">
        <v>35313</v>
      </c>
      <c r="AT14149" s="4" t="s">
        <v>35314</v>
      </c>
      <c r="AU14149" s="4" t="s">
        <v>460</v>
      </c>
      <c r="AV14149" s="4" t="s">
        <v>841</v>
      </c>
      <c r="AW14149" s="4" t="s">
        <v>1259</v>
      </c>
      <c r="AX14149" s="4"/>
      <c r="AY14149" s="4"/>
      <c r="AZ14149" s="4"/>
      <c r="BA14149" s="4"/>
      <c r="BB14149" s="4"/>
      <c r="BC14149" s="4">
        <v>40</v>
      </c>
    </row>
    <row r="14150" spans="45:55" x14ac:dyDescent="0.2">
      <c r="AS14150" s="4" t="s">
        <v>35315</v>
      </c>
      <c r="AT14150" s="4" t="s">
        <v>35316</v>
      </c>
      <c r="AU14150" s="4" t="s">
        <v>460</v>
      </c>
      <c r="AV14150" s="4" t="s">
        <v>841</v>
      </c>
      <c r="AW14150" s="4" t="s">
        <v>1259</v>
      </c>
      <c r="AX14150" s="4"/>
      <c r="AY14150" s="4"/>
      <c r="AZ14150" s="4"/>
      <c r="BA14150" s="4"/>
      <c r="BB14150" s="4"/>
      <c r="BC14150" s="4">
        <v>40</v>
      </c>
    </row>
    <row r="14151" spans="45:55" x14ac:dyDescent="0.2">
      <c r="AS14151" s="4" t="s">
        <v>35317</v>
      </c>
      <c r="AT14151" s="4" t="s">
        <v>35318</v>
      </c>
      <c r="AU14151" s="4" t="s">
        <v>460</v>
      </c>
      <c r="AV14151" s="4" t="s">
        <v>841</v>
      </c>
      <c r="AW14151" s="4" t="s">
        <v>1259</v>
      </c>
      <c r="AX14151" s="4"/>
      <c r="AY14151" s="4"/>
      <c r="AZ14151" s="4"/>
      <c r="BA14151" s="4"/>
      <c r="BB14151" s="4"/>
      <c r="BC14151" s="4">
        <v>40</v>
      </c>
    </row>
    <row r="14152" spans="45:55" x14ac:dyDescent="0.2">
      <c r="AS14152" s="4" t="s">
        <v>35319</v>
      </c>
      <c r="AT14152" s="4" t="s">
        <v>35320</v>
      </c>
      <c r="AU14152" s="4" t="s">
        <v>460</v>
      </c>
      <c r="AV14152" s="4" t="s">
        <v>841</v>
      </c>
      <c r="AW14152" s="4" t="s">
        <v>1259</v>
      </c>
      <c r="AX14152" s="4"/>
      <c r="AY14152" s="4"/>
      <c r="AZ14152" s="4"/>
      <c r="BA14152" s="4"/>
      <c r="BB14152" s="4"/>
      <c r="BC14152" s="4">
        <v>40</v>
      </c>
    </row>
    <row r="14153" spans="45:55" x14ac:dyDescent="0.2">
      <c r="AS14153" s="4" t="s">
        <v>35321</v>
      </c>
      <c r="AT14153" s="4" t="s">
        <v>35322</v>
      </c>
      <c r="AU14153" s="4" t="s">
        <v>460</v>
      </c>
      <c r="AV14153" s="4" t="s">
        <v>841</v>
      </c>
      <c r="AW14153" s="4" t="s">
        <v>1259</v>
      </c>
      <c r="AX14153" s="4"/>
      <c r="AY14153" s="4"/>
      <c r="AZ14153" s="4"/>
      <c r="BA14153" s="4"/>
      <c r="BB14153" s="4"/>
      <c r="BC14153" s="4">
        <v>40</v>
      </c>
    </row>
    <row r="14154" spans="45:55" x14ac:dyDescent="0.2">
      <c r="AS14154" s="4" t="s">
        <v>35323</v>
      </c>
      <c r="AT14154" s="4" t="s">
        <v>35324</v>
      </c>
      <c r="AU14154" s="4" t="s">
        <v>460</v>
      </c>
      <c r="AV14154" s="4" t="s">
        <v>841</v>
      </c>
      <c r="AW14154" s="4" t="s">
        <v>1259</v>
      </c>
      <c r="AX14154" s="4"/>
      <c r="AY14154" s="4"/>
      <c r="AZ14154" s="4"/>
      <c r="BA14154" s="4"/>
      <c r="BB14154" s="4"/>
      <c r="BC14154" s="4">
        <v>40</v>
      </c>
    </row>
    <row r="14155" spans="45:55" x14ac:dyDescent="0.2">
      <c r="AS14155" s="4" t="s">
        <v>35325</v>
      </c>
      <c r="AT14155" s="4" t="s">
        <v>35326</v>
      </c>
      <c r="AU14155" s="4" t="s">
        <v>460</v>
      </c>
      <c r="AV14155" s="4" t="s">
        <v>841</v>
      </c>
      <c r="AW14155" s="4" t="s">
        <v>1259</v>
      </c>
      <c r="AX14155" s="4"/>
      <c r="AY14155" s="4"/>
      <c r="AZ14155" s="4"/>
      <c r="BA14155" s="4"/>
      <c r="BB14155" s="4"/>
      <c r="BC14155" s="4">
        <v>40</v>
      </c>
    </row>
    <row r="14156" spans="45:55" x14ac:dyDescent="0.2">
      <c r="AS14156" s="4" t="s">
        <v>35327</v>
      </c>
      <c r="AT14156" s="4" t="s">
        <v>35328</v>
      </c>
      <c r="AU14156" s="4" t="s">
        <v>460</v>
      </c>
      <c r="AV14156" s="4" t="s">
        <v>841</v>
      </c>
      <c r="AW14156" s="4" t="s">
        <v>1259</v>
      </c>
      <c r="AX14156" s="4"/>
      <c r="AY14156" s="4"/>
      <c r="AZ14156" s="4"/>
      <c r="BA14156" s="4"/>
      <c r="BB14156" s="4"/>
      <c r="BC14156" s="4">
        <v>40</v>
      </c>
    </row>
    <row r="14157" spans="45:55" x14ac:dyDescent="0.2">
      <c r="AS14157" s="4" t="s">
        <v>35329</v>
      </c>
      <c r="AT14157" s="4" t="s">
        <v>35330</v>
      </c>
      <c r="AU14157" s="4" t="s">
        <v>460</v>
      </c>
      <c r="AV14157" s="4" t="s">
        <v>841</v>
      </c>
      <c r="AW14157" s="4" t="s">
        <v>1259</v>
      </c>
      <c r="AX14157" s="4"/>
      <c r="AY14157" s="4"/>
      <c r="AZ14157" s="4"/>
      <c r="BA14157" s="4"/>
      <c r="BB14157" s="4"/>
      <c r="BC14157" s="4">
        <v>40</v>
      </c>
    </row>
    <row r="14158" spans="45:55" x14ac:dyDescent="0.2">
      <c r="AS14158" s="4" t="s">
        <v>35331</v>
      </c>
      <c r="AT14158" s="4" t="s">
        <v>35332</v>
      </c>
      <c r="AU14158" s="4" t="s">
        <v>460</v>
      </c>
      <c r="AV14158" s="4" t="s">
        <v>841</v>
      </c>
      <c r="AW14158" s="4" t="s">
        <v>1259</v>
      </c>
      <c r="AX14158" s="4"/>
      <c r="AY14158" s="4"/>
      <c r="AZ14158" s="4"/>
      <c r="BA14158" s="4"/>
      <c r="BB14158" s="4"/>
      <c r="BC14158" s="4">
        <v>40</v>
      </c>
    </row>
    <row r="14159" spans="45:55" x14ac:dyDescent="0.2">
      <c r="AS14159" s="4" t="s">
        <v>35405</v>
      </c>
      <c r="AT14159" s="4" t="s">
        <v>35406</v>
      </c>
      <c r="AU14159" s="4" t="s">
        <v>456</v>
      </c>
      <c r="AV14159" s="4" t="s">
        <v>832</v>
      </c>
      <c r="AW14159" s="4" t="s">
        <v>724</v>
      </c>
      <c r="AX14159" s="4"/>
      <c r="AY14159" s="4"/>
      <c r="AZ14159" s="4"/>
      <c r="BA14159" s="4"/>
      <c r="BB14159" s="4"/>
      <c r="BC14159" s="4">
        <v>40</v>
      </c>
    </row>
    <row r="14160" spans="45:55" x14ac:dyDescent="0.2">
      <c r="AS14160" s="4" t="s">
        <v>35407</v>
      </c>
      <c r="AT14160" s="4" t="s">
        <v>35408</v>
      </c>
      <c r="AU14160" s="4" t="s">
        <v>456</v>
      </c>
      <c r="AV14160" s="4" t="s">
        <v>832</v>
      </c>
      <c r="AW14160" s="4" t="s">
        <v>724</v>
      </c>
      <c r="AX14160" s="4"/>
      <c r="AY14160" s="4"/>
      <c r="AZ14160" s="4"/>
      <c r="BA14160" s="4"/>
      <c r="BB14160" s="4"/>
      <c r="BC14160" s="4">
        <v>40</v>
      </c>
    </row>
    <row r="14161" spans="45:55" x14ac:dyDescent="0.2">
      <c r="AS14161" s="4" t="s">
        <v>35409</v>
      </c>
      <c r="AT14161" s="4" t="s">
        <v>35410</v>
      </c>
      <c r="AU14161" s="4" t="s">
        <v>456</v>
      </c>
      <c r="AV14161" s="4" t="s">
        <v>832</v>
      </c>
      <c r="AW14161" s="4" t="s">
        <v>724</v>
      </c>
      <c r="AX14161" s="4"/>
      <c r="AY14161" s="4"/>
      <c r="AZ14161" s="4"/>
      <c r="BA14161" s="4"/>
      <c r="BB14161" s="4"/>
      <c r="BC14161" s="4">
        <v>40</v>
      </c>
    </row>
    <row r="14162" spans="45:55" x14ac:dyDescent="0.2">
      <c r="AS14162" s="4" t="s">
        <v>35411</v>
      </c>
      <c r="AT14162" s="4" t="s">
        <v>35412</v>
      </c>
      <c r="AU14162" s="4" t="s">
        <v>456</v>
      </c>
      <c r="AV14162" s="4" t="s">
        <v>832</v>
      </c>
      <c r="AW14162" s="4" t="s">
        <v>724</v>
      </c>
      <c r="AX14162" s="4"/>
      <c r="AY14162" s="4"/>
      <c r="AZ14162" s="4"/>
      <c r="BA14162" s="4"/>
      <c r="BB14162" s="4"/>
      <c r="BC14162" s="4">
        <v>40</v>
      </c>
    </row>
    <row r="14163" spans="45:55" x14ac:dyDescent="0.2">
      <c r="AS14163" s="4" t="s">
        <v>35413</v>
      </c>
      <c r="AT14163" s="4" t="s">
        <v>35414</v>
      </c>
      <c r="AU14163" s="4" t="s">
        <v>456</v>
      </c>
      <c r="AV14163" s="4" t="s">
        <v>832</v>
      </c>
      <c r="AW14163" s="4" t="s">
        <v>724</v>
      </c>
      <c r="AX14163" s="4"/>
      <c r="AY14163" s="4"/>
      <c r="AZ14163" s="4"/>
      <c r="BA14163" s="4"/>
      <c r="BB14163" s="4"/>
      <c r="BC14163" s="4">
        <v>40</v>
      </c>
    </row>
    <row r="14164" spans="45:55" x14ac:dyDescent="0.2">
      <c r="AS14164" s="4" t="s">
        <v>35415</v>
      </c>
      <c r="AT14164" s="4" t="s">
        <v>35416</v>
      </c>
      <c r="AU14164" s="4" t="s">
        <v>456</v>
      </c>
      <c r="AV14164" s="4" t="s">
        <v>832</v>
      </c>
      <c r="AW14164" s="4" t="s">
        <v>724</v>
      </c>
      <c r="AX14164" s="4"/>
      <c r="AY14164" s="4"/>
      <c r="AZ14164" s="4"/>
      <c r="BA14164" s="4"/>
      <c r="BB14164" s="4"/>
      <c r="BC14164" s="4">
        <v>40</v>
      </c>
    </row>
    <row r="14165" spans="45:55" x14ac:dyDescent="0.2">
      <c r="AS14165" s="4" t="s">
        <v>35417</v>
      </c>
      <c r="AT14165" s="4" t="s">
        <v>35418</v>
      </c>
      <c r="AU14165" s="4" t="s">
        <v>456</v>
      </c>
      <c r="AV14165" s="4" t="s">
        <v>832</v>
      </c>
      <c r="AW14165" s="4" t="s">
        <v>724</v>
      </c>
      <c r="AX14165" s="4"/>
      <c r="AY14165" s="4"/>
      <c r="AZ14165" s="4"/>
      <c r="BA14165" s="4"/>
      <c r="BB14165" s="4"/>
      <c r="BC14165" s="4">
        <v>40</v>
      </c>
    </row>
    <row r="14166" spans="45:55" x14ac:dyDescent="0.2">
      <c r="AS14166" s="4" t="s">
        <v>35419</v>
      </c>
      <c r="AT14166" s="4" t="s">
        <v>35420</v>
      </c>
      <c r="AU14166" s="4" t="s">
        <v>456</v>
      </c>
      <c r="AV14166" s="4" t="s">
        <v>832</v>
      </c>
      <c r="AW14166" s="4" t="s">
        <v>724</v>
      </c>
      <c r="AX14166" s="4"/>
      <c r="AY14166" s="4"/>
      <c r="AZ14166" s="4"/>
      <c r="BA14166" s="4"/>
      <c r="BB14166" s="4"/>
      <c r="BC14166" s="4">
        <v>40</v>
      </c>
    </row>
    <row r="14167" spans="45:55" x14ac:dyDescent="0.2">
      <c r="AS14167" s="4" t="s">
        <v>35421</v>
      </c>
      <c r="AT14167" s="4" t="s">
        <v>35422</v>
      </c>
      <c r="AU14167" s="4" t="s">
        <v>456</v>
      </c>
      <c r="AV14167" s="4" t="s">
        <v>832</v>
      </c>
      <c r="AW14167" s="4" t="s">
        <v>724</v>
      </c>
      <c r="AX14167" s="4"/>
      <c r="AY14167" s="4"/>
      <c r="AZ14167" s="4"/>
      <c r="BA14167" s="4"/>
      <c r="BB14167" s="4"/>
      <c r="BC14167" s="4">
        <v>40</v>
      </c>
    </row>
    <row r="14168" spans="45:55" x14ac:dyDescent="0.2">
      <c r="AS14168" s="4" t="s">
        <v>35423</v>
      </c>
      <c r="AT14168" s="4" t="s">
        <v>35424</v>
      </c>
      <c r="AU14168" s="4" t="s">
        <v>456</v>
      </c>
      <c r="AV14168" s="4" t="s">
        <v>832</v>
      </c>
      <c r="AW14168" s="4" t="s">
        <v>724</v>
      </c>
      <c r="AX14168" s="4"/>
      <c r="AY14168" s="4"/>
      <c r="AZ14168" s="4"/>
      <c r="BA14168" s="4"/>
      <c r="BB14168" s="4"/>
      <c r="BC14168" s="4">
        <v>40</v>
      </c>
    </row>
    <row r="14169" spans="45:55" x14ac:dyDescent="0.2">
      <c r="AS14169" s="4" t="s">
        <v>6570</v>
      </c>
      <c r="AT14169" s="4" t="s">
        <v>6571</v>
      </c>
      <c r="AU14169" s="4" t="s">
        <v>456</v>
      </c>
      <c r="AV14169" s="4" t="s">
        <v>832</v>
      </c>
      <c r="AW14169" s="4" t="s">
        <v>724</v>
      </c>
      <c r="AX14169" s="4"/>
      <c r="AY14169" s="4">
        <v>168666</v>
      </c>
      <c r="AZ14169" s="4">
        <v>491872</v>
      </c>
      <c r="BA14169" s="4" t="s">
        <v>31338</v>
      </c>
      <c r="BB14169" s="4" t="s">
        <v>31339</v>
      </c>
      <c r="BC14169" s="4">
        <v>40</v>
      </c>
    </row>
    <row r="14170" spans="45:55" x14ac:dyDescent="0.2">
      <c r="AS14170" s="4" t="s">
        <v>11310</v>
      </c>
      <c r="AT14170" s="4" t="s">
        <v>11311</v>
      </c>
      <c r="AU14170" s="4" t="s">
        <v>456</v>
      </c>
      <c r="AV14170" s="4" t="s">
        <v>832</v>
      </c>
      <c r="AW14170" s="4" t="s">
        <v>724</v>
      </c>
      <c r="AX14170" s="4"/>
      <c r="AY14170" s="4">
        <v>166857</v>
      </c>
      <c r="AZ14170" s="4">
        <v>493211</v>
      </c>
      <c r="BA14170" s="4" t="s">
        <v>31340</v>
      </c>
      <c r="BB14170" s="4" t="s">
        <v>31341</v>
      </c>
      <c r="BC14170" s="4">
        <v>40</v>
      </c>
    </row>
    <row r="14171" spans="45:55" x14ac:dyDescent="0.2">
      <c r="AS14171" s="4" t="s">
        <v>6572</v>
      </c>
      <c r="AT14171" s="4" t="s">
        <v>6573</v>
      </c>
      <c r="AU14171" s="4" t="s">
        <v>456</v>
      </c>
      <c r="AV14171" s="4" t="s">
        <v>832</v>
      </c>
      <c r="AW14171" s="4" t="s">
        <v>724</v>
      </c>
      <c r="AX14171" s="4"/>
      <c r="AY14171" s="4">
        <v>168887</v>
      </c>
      <c r="AZ14171" s="4">
        <v>487954</v>
      </c>
      <c r="BA14171" s="4" t="s">
        <v>31342</v>
      </c>
      <c r="BB14171" s="4" t="s">
        <v>31343</v>
      </c>
      <c r="BC14171" s="4">
        <v>40</v>
      </c>
    </row>
    <row r="14172" spans="45:55" x14ac:dyDescent="0.2">
      <c r="AS14172" s="4" t="s">
        <v>11312</v>
      </c>
      <c r="AT14172" s="4" t="s">
        <v>11313</v>
      </c>
      <c r="AU14172" s="4" t="s">
        <v>456</v>
      </c>
      <c r="AV14172" s="4" t="s">
        <v>832</v>
      </c>
      <c r="AW14172" s="4" t="s">
        <v>724</v>
      </c>
      <c r="AX14172" s="4"/>
      <c r="AY14172" s="4">
        <v>162630</v>
      </c>
      <c r="AZ14172" s="4">
        <v>490550</v>
      </c>
      <c r="BA14172" s="4" t="s">
        <v>31344</v>
      </c>
      <c r="BB14172" s="4" t="s">
        <v>31345</v>
      </c>
      <c r="BC14172" s="4">
        <v>40</v>
      </c>
    </row>
    <row r="14173" spans="45:55" x14ac:dyDescent="0.2">
      <c r="AS14173" s="4" t="s">
        <v>6574</v>
      </c>
      <c r="AT14173" s="4" t="s">
        <v>6575</v>
      </c>
      <c r="AU14173" s="4" t="s">
        <v>456</v>
      </c>
      <c r="AV14173" s="4" t="s">
        <v>832</v>
      </c>
      <c r="AW14173" s="4" t="s">
        <v>701</v>
      </c>
      <c r="AX14173" s="4"/>
      <c r="AY14173" s="4">
        <v>160934</v>
      </c>
      <c r="AZ14173" s="4">
        <v>487584</v>
      </c>
      <c r="BA14173" s="4" t="s">
        <v>31346</v>
      </c>
      <c r="BB14173" s="4" t="s">
        <v>31347</v>
      </c>
      <c r="BC14173" s="4">
        <v>40</v>
      </c>
    </row>
    <row r="14174" spans="45:55" x14ac:dyDescent="0.2">
      <c r="AS14174" s="4" t="s">
        <v>6985</v>
      </c>
      <c r="AT14174" s="4" t="s">
        <v>6986</v>
      </c>
      <c r="AU14174" s="4" t="s">
        <v>456</v>
      </c>
      <c r="AV14174" s="4" t="s">
        <v>832</v>
      </c>
      <c r="AW14174" s="4" t="s">
        <v>701</v>
      </c>
      <c r="AX14174" s="4"/>
      <c r="AY14174" s="4">
        <v>160902</v>
      </c>
      <c r="AZ14174" s="4">
        <v>487614</v>
      </c>
      <c r="BA14174" s="4" t="s">
        <v>31348</v>
      </c>
      <c r="BB14174" s="4" t="s">
        <v>31349</v>
      </c>
      <c r="BC14174" s="4">
        <v>40</v>
      </c>
    </row>
    <row r="14175" spans="45:55" x14ac:dyDescent="0.2">
      <c r="AS14175" s="4" t="s">
        <v>10792</v>
      </c>
      <c r="AT14175" s="4" t="s">
        <v>10793</v>
      </c>
      <c r="AU14175" s="4" t="s">
        <v>456</v>
      </c>
      <c r="AV14175" s="4" t="s">
        <v>832</v>
      </c>
      <c r="AW14175" s="4" t="s">
        <v>701</v>
      </c>
      <c r="AX14175" s="4"/>
      <c r="AY14175" s="4">
        <v>160888</v>
      </c>
      <c r="AZ14175" s="4">
        <v>487643</v>
      </c>
      <c r="BA14175" s="4" t="s">
        <v>31350</v>
      </c>
      <c r="BB14175" s="4" t="s">
        <v>31351</v>
      </c>
      <c r="BC14175" s="4">
        <v>40</v>
      </c>
    </row>
    <row r="14176" spans="45:55" x14ac:dyDescent="0.2">
      <c r="AS14176" s="4" t="s">
        <v>13071</v>
      </c>
      <c r="AT14176" s="4" t="s">
        <v>13072</v>
      </c>
      <c r="AU14176" s="4" t="s">
        <v>460</v>
      </c>
      <c r="AV14176" s="4" t="s">
        <v>841</v>
      </c>
      <c r="AW14176" s="4" t="s">
        <v>1259</v>
      </c>
      <c r="AX14176" s="4"/>
      <c r="AY14176" s="4"/>
      <c r="AZ14176" s="4"/>
      <c r="BA14176" s="4"/>
      <c r="BB14176" s="4"/>
      <c r="BC14176" s="4">
        <v>40</v>
      </c>
    </row>
    <row r="14177" spans="45:55" x14ac:dyDescent="0.2">
      <c r="AS14177" s="4" t="s">
        <v>35425</v>
      </c>
      <c r="AT14177" s="4" t="s">
        <v>35426</v>
      </c>
      <c r="AU14177" s="4" t="s">
        <v>456</v>
      </c>
      <c r="AV14177" s="4" t="s">
        <v>832</v>
      </c>
      <c r="AW14177" s="4" t="s">
        <v>724</v>
      </c>
      <c r="AX14177" s="4"/>
      <c r="AY14177" s="4"/>
      <c r="AZ14177" s="4"/>
      <c r="BA14177" s="4"/>
      <c r="BB14177" s="4"/>
      <c r="BC14177" s="4">
        <v>40</v>
      </c>
    </row>
    <row r="14178" spans="45:55" x14ac:dyDescent="0.2">
      <c r="AS14178" s="4" t="s">
        <v>6576</v>
      </c>
      <c r="AT14178" s="4" t="s">
        <v>6577</v>
      </c>
      <c r="AU14178" s="4" t="s">
        <v>456</v>
      </c>
      <c r="AV14178" s="4" t="s">
        <v>832</v>
      </c>
      <c r="AW14178" s="4" t="s">
        <v>724</v>
      </c>
      <c r="AX14178" s="4"/>
      <c r="AY14178" s="4">
        <v>177647</v>
      </c>
      <c r="AZ14178" s="4">
        <v>497072</v>
      </c>
      <c r="BA14178" s="4" t="s">
        <v>31352</v>
      </c>
      <c r="BB14178" s="4" t="s">
        <v>31353</v>
      </c>
      <c r="BC14178" s="4">
        <v>40</v>
      </c>
    </row>
    <row r="14179" spans="45:55" x14ac:dyDescent="0.2">
      <c r="AS14179" s="4" t="s">
        <v>6578</v>
      </c>
      <c r="AT14179" s="4" t="s">
        <v>6579</v>
      </c>
      <c r="AU14179" s="4" t="s">
        <v>456</v>
      </c>
      <c r="AV14179" s="4" t="s">
        <v>832</v>
      </c>
      <c r="AW14179" s="4" t="s">
        <v>724</v>
      </c>
      <c r="AX14179" s="4"/>
      <c r="AY14179" s="4">
        <v>170799</v>
      </c>
      <c r="AZ14179" s="4">
        <v>497029</v>
      </c>
      <c r="BA14179" s="4" t="s">
        <v>31354</v>
      </c>
      <c r="BB14179" s="4" t="s">
        <v>31355</v>
      </c>
      <c r="BC14179" s="4">
        <v>40</v>
      </c>
    </row>
    <row r="14180" spans="45:55" x14ac:dyDescent="0.2">
      <c r="AS14180" s="4" t="s">
        <v>6580</v>
      </c>
      <c r="AT14180" s="4" t="s">
        <v>6581</v>
      </c>
      <c r="AU14180" s="4" t="s">
        <v>456</v>
      </c>
      <c r="AV14180" s="4" t="s">
        <v>832</v>
      </c>
      <c r="AW14180" s="4" t="s">
        <v>724</v>
      </c>
      <c r="AX14180" s="4"/>
      <c r="AY14180" s="4">
        <v>172757</v>
      </c>
      <c r="AZ14180" s="4">
        <v>494508</v>
      </c>
      <c r="BA14180" s="4" t="s">
        <v>31356</v>
      </c>
      <c r="BB14180" s="4" t="s">
        <v>31357</v>
      </c>
      <c r="BC14180" s="4">
        <v>40</v>
      </c>
    </row>
    <row r="14181" spans="45:55" x14ac:dyDescent="0.2">
      <c r="AS14181" s="4" t="s">
        <v>7633</v>
      </c>
      <c r="AT14181" s="4" t="s">
        <v>7634</v>
      </c>
      <c r="AU14181" s="4" t="s">
        <v>456</v>
      </c>
      <c r="AV14181" s="4" t="s">
        <v>832</v>
      </c>
      <c r="AW14181" s="4" t="s">
        <v>724</v>
      </c>
      <c r="AX14181" s="4"/>
      <c r="AY14181" s="4">
        <v>174216</v>
      </c>
      <c r="AZ14181" s="4">
        <v>495715</v>
      </c>
      <c r="BA14181" s="4" t="s">
        <v>31358</v>
      </c>
      <c r="BB14181" s="4" t="s">
        <v>31359</v>
      </c>
      <c r="BC14181" s="4">
        <v>40</v>
      </c>
    </row>
    <row r="14182" spans="45:55" x14ac:dyDescent="0.2">
      <c r="AS14182" s="4" t="s">
        <v>31685</v>
      </c>
      <c r="AT14182" s="4" t="s">
        <v>31686</v>
      </c>
      <c r="AU14182" s="4" t="s">
        <v>460</v>
      </c>
      <c r="AV14182" s="4" t="s">
        <v>841</v>
      </c>
      <c r="AW14182" s="4" t="s">
        <v>1259</v>
      </c>
      <c r="AX14182" s="4"/>
      <c r="AY14182" s="4"/>
      <c r="AZ14182" s="4"/>
      <c r="BA14182" s="4"/>
      <c r="BB14182" s="4"/>
      <c r="BC14182" s="4">
        <v>40</v>
      </c>
    </row>
    <row r="14183" spans="45:55" x14ac:dyDescent="0.2">
      <c r="AS14183" s="4" t="s">
        <v>31687</v>
      </c>
      <c r="AT14183" s="4" t="s">
        <v>31688</v>
      </c>
      <c r="AU14183" s="4" t="s">
        <v>460</v>
      </c>
      <c r="AV14183" s="4" t="s">
        <v>841</v>
      </c>
      <c r="AW14183" s="4" t="s">
        <v>1259</v>
      </c>
      <c r="AX14183" s="4"/>
      <c r="AY14183" s="4"/>
      <c r="AZ14183" s="4"/>
      <c r="BA14183" s="4"/>
      <c r="BB14183" s="4"/>
      <c r="BC14183" s="4">
        <v>40</v>
      </c>
    </row>
    <row r="14184" spans="45:55" x14ac:dyDescent="0.2">
      <c r="AS14184" s="4" t="s">
        <v>31689</v>
      </c>
      <c r="AT14184" s="4" t="s">
        <v>31690</v>
      </c>
      <c r="AU14184" s="4" t="s">
        <v>460</v>
      </c>
      <c r="AV14184" s="4" t="s">
        <v>841</v>
      </c>
      <c r="AW14184" s="4" t="s">
        <v>1259</v>
      </c>
      <c r="AX14184" s="4"/>
      <c r="AY14184" s="4"/>
      <c r="AZ14184" s="4"/>
      <c r="BA14184" s="4"/>
      <c r="BB14184" s="4"/>
      <c r="BC14184" s="4">
        <v>40</v>
      </c>
    </row>
    <row r="14185" spans="45:55" x14ac:dyDescent="0.2">
      <c r="AS14185" s="4" t="s">
        <v>31691</v>
      </c>
      <c r="AT14185" s="4" t="s">
        <v>31692</v>
      </c>
      <c r="AU14185" s="4" t="s">
        <v>460</v>
      </c>
      <c r="AV14185" s="4" t="s">
        <v>841</v>
      </c>
      <c r="AW14185" s="4" t="s">
        <v>1259</v>
      </c>
      <c r="AX14185" s="4"/>
      <c r="AY14185" s="4"/>
      <c r="AZ14185" s="4"/>
      <c r="BA14185" s="4"/>
      <c r="BB14185" s="4"/>
      <c r="BC14185" s="4">
        <v>40</v>
      </c>
    </row>
    <row r="14186" spans="45:55" x14ac:dyDescent="0.2">
      <c r="AS14186" s="4" t="s">
        <v>31693</v>
      </c>
      <c r="AT14186" s="4" t="s">
        <v>31694</v>
      </c>
      <c r="AU14186" s="4" t="s">
        <v>460</v>
      </c>
      <c r="AV14186" s="4" t="s">
        <v>841</v>
      </c>
      <c r="AW14186" s="4" t="s">
        <v>1259</v>
      </c>
      <c r="AX14186" s="4"/>
      <c r="AY14186" s="4"/>
      <c r="AZ14186" s="4"/>
      <c r="BA14186" s="4"/>
      <c r="BB14186" s="4"/>
      <c r="BC14186" s="4">
        <v>40</v>
      </c>
    </row>
    <row r="14187" spans="45:55" x14ac:dyDescent="0.2">
      <c r="AS14187" s="4" t="s">
        <v>31695</v>
      </c>
      <c r="AT14187" s="4" t="s">
        <v>31696</v>
      </c>
      <c r="AU14187" s="4" t="s">
        <v>460</v>
      </c>
      <c r="AV14187" s="4" t="s">
        <v>841</v>
      </c>
      <c r="AW14187" s="4" t="s">
        <v>1259</v>
      </c>
      <c r="AX14187" s="4"/>
      <c r="AY14187" s="4"/>
      <c r="AZ14187" s="4"/>
      <c r="BA14187" s="4"/>
      <c r="BB14187" s="4"/>
      <c r="BC14187" s="4">
        <v>40</v>
      </c>
    </row>
    <row r="14188" spans="45:55" x14ac:dyDescent="0.2">
      <c r="AS14188" s="4" t="s">
        <v>31697</v>
      </c>
      <c r="AT14188" s="4" t="s">
        <v>31698</v>
      </c>
      <c r="AU14188" s="4" t="s">
        <v>460</v>
      </c>
      <c r="AV14188" s="4" t="s">
        <v>841</v>
      </c>
      <c r="AW14188" s="4" t="s">
        <v>1259</v>
      </c>
      <c r="AX14188" s="4"/>
      <c r="AY14188" s="4"/>
      <c r="AZ14188" s="4"/>
      <c r="BA14188" s="4"/>
      <c r="BB14188" s="4"/>
      <c r="BC14188" s="4">
        <v>40</v>
      </c>
    </row>
    <row r="14189" spans="45:55" x14ac:dyDescent="0.2">
      <c r="AS14189" s="4" t="s">
        <v>31699</v>
      </c>
      <c r="AT14189" s="4" t="s">
        <v>31700</v>
      </c>
      <c r="AU14189" s="4" t="s">
        <v>460</v>
      </c>
      <c r="AV14189" s="4" t="s">
        <v>841</v>
      </c>
      <c r="AW14189" s="4" t="s">
        <v>1259</v>
      </c>
      <c r="AX14189" s="4"/>
      <c r="AY14189" s="4"/>
      <c r="AZ14189" s="4"/>
      <c r="BA14189" s="4"/>
      <c r="BB14189" s="4"/>
      <c r="BC14189" s="4">
        <v>40</v>
      </c>
    </row>
    <row r="14190" spans="45:55" x14ac:dyDescent="0.2">
      <c r="AS14190" s="4" t="s">
        <v>31701</v>
      </c>
      <c r="AT14190" s="4" t="s">
        <v>31702</v>
      </c>
      <c r="AU14190" s="4" t="s">
        <v>460</v>
      </c>
      <c r="AV14190" s="4" t="s">
        <v>841</v>
      </c>
      <c r="AW14190" s="4" t="s">
        <v>1259</v>
      </c>
      <c r="AX14190" s="4"/>
      <c r="AY14190" s="4"/>
      <c r="AZ14190" s="4"/>
      <c r="BA14190" s="4"/>
      <c r="BB14190" s="4"/>
      <c r="BC14190" s="4">
        <v>40</v>
      </c>
    </row>
    <row r="14191" spans="45:55" x14ac:dyDescent="0.2">
      <c r="AS14191" s="4" t="s">
        <v>31703</v>
      </c>
      <c r="AT14191" s="4" t="s">
        <v>31704</v>
      </c>
      <c r="AU14191" s="4" t="s">
        <v>460</v>
      </c>
      <c r="AV14191" s="4" t="s">
        <v>841</v>
      </c>
      <c r="AW14191" s="4" t="s">
        <v>1259</v>
      </c>
      <c r="AX14191" s="4"/>
      <c r="AY14191" s="4"/>
      <c r="AZ14191" s="4"/>
      <c r="BA14191" s="4"/>
      <c r="BB14191" s="4"/>
      <c r="BC14191" s="4">
        <v>40</v>
      </c>
    </row>
    <row r="14192" spans="45:55" x14ac:dyDescent="0.2">
      <c r="AS14192" s="4" t="s">
        <v>31705</v>
      </c>
      <c r="AT14192" s="4" t="s">
        <v>31706</v>
      </c>
      <c r="AU14192" s="4" t="s">
        <v>460</v>
      </c>
      <c r="AV14192" s="4" t="s">
        <v>841</v>
      </c>
      <c r="AW14192" s="4" t="s">
        <v>1259</v>
      </c>
      <c r="AX14192" s="4"/>
      <c r="AY14192" s="4"/>
      <c r="AZ14192" s="4"/>
      <c r="BA14192" s="4"/>
      <c r="BB14192" s="4"/>
      <c r="BC14192" s="4">
        <v>40</v>
      </c>
    </row>
    <row r="14193" spans="45:55" x14ac:dyDescent="0.2">
      <c r="AS14193" s="4" t="s">
        <v>6582</v>
      </c>
      <c r="AT14193" s="4" t="s">
        <v>6583</v>
      </c>
      <c r="AU14193" s="4" t="s">
        <v>456</v>
      </c>
      <c r="AV14193" s="4" t="s">
        <v>832</v>
      </c>
      <c r="AW14193" s="4" t="s">
        <v>724</v>
      </c>
      <c r="AX14193" s="4"/>
      <c r="AY14193" s="4">
        <v>172778</v>
      </c>
      <c r="AZ14193" s="4">
        <v>493178</v>
      </c>
      <c r="BA14193" s="4" t="s">
        <v>31360</v>
      </c>
      <c r="BB14193" s="4" t="s">
        <v>31361</v>
      </c>
      <c r="BC14193" s="4">
        <v>40</v>
      </c>
    </row>
    <row r="14194" spans="45:55" x14ac:dyDescent="0.2">
      <c r="AS14194" s="4" t="s">
        <v>38365</v>
      </c>
      <c r="AT14194" s="4" t="s">
        <v>38366</v>
      </c>
      <c r="AU14194" s="4" t="s">
        <v>456</v>
      </c>
      <c r="AV14194" s="4" t="s">
        <v>832</v>
      </c>
      <c r="AW14194" s="4" t="s">
        <v>724</v>
      </c>
      <c r="AX14194" s="4"/>
      <c r="AY14194" s="4">
        <v>170770</v>
      </c>
      <c r="AZ14194" s="4">
        <v>489140</v>
      </c>
      <c r="BA14194" s="4" t="s">
        <v>38367</v>
      </c>
      <c r="BB14194" s="4" t="s">
        <v>38368</v>
      </c>
      <c r="BC14194" s="4">
        <v>40</v>
      </c>
    </row>
    <row r="14195" spans="45:55" x14ac:dyDescent="0.2">
      <c r="AS14195" s="4" t="s">
        <v>6584</v>
      </c>
      <c r="AT14195" s="4" t="s">
        <v>6585</v>
      </c>
      <c r="AU14195" s="4" t="s">
        <v>456</v>
      </c>
      <c r="AV14195" s="4" t="s">
        <v>832</v>
      </c>
      <c r="AW14195" s="4" t="s">
        <v>724</v>
      </c>
      <c r="AX14195" s="4"/>
      <c r="AY14195" s="4">
        <v>174418</v>
      </c>
      <c r="AZ14195" s="4">
        <v>491836</v>
      </c>
      <c r="BA14195" s="4" t="s">
        <v>31362</v>
      </c>
      <c r="BB14195" s="4" t="s">
        <v>31363</v>
      </c>
      <c r="BC14195" s="4">
        <v>40</v>
      </c>
    </row>
    <row r="14196" spans="45:55" x14ac:dyDescent="0.2">
      <c r="AS14196" s="4" t="s">
        <v>6586</v>
      </c>
      <c r="AT14196" s="4" t="s">
        <v>6587</v>
      </c>
      <c r="AU14196" s="4" t="s">
        <v>456</v>
      </c>
      <c r="AV14196" s="4" t="s">
        <v>832</v>
      </c>
      <c r="AW14196" s="4" t="s">
        <v>724</v>
      </c>
      <c r="AX14196" s="4"/>
      <c r="AY14196" s="4">
        <v>179724</v>
      </c>
      <c r="AZ14196" s="4">
        <v>493630</v>
      </c>
      <c r="BA14196" s="4" t="s">
        <v>31364</v>
      </c>
      <c r="BB14196" s="4" t="s">
        <v>31365</v>
      </c>
      <c r="BC14196" s="4">
        <v>40</v>
      </c>
    </row>
    <row r="14197" spans="45:55" x14ac:dyDescent="0.2">
      <c r="AS14197" s="4" t="s">
        <v>38369</v>
      </c>
      <c r="AT14197" s="4" t="s">
        <v>38370</v>
      </c>
      <c r="AU14197" s="4" t="s">
        <v>456</v>
      </c>
      <c r="AV14197" s="4" t="s">
        <v>832</v>
      </c>
      <c r="AW14197" s="4" t="s">
        <v>724</v>
      </c>
      <c r="AX14197" s="4"/>
      <c r="AY14197" s="4">
        <v>171180</v>
      </c>
      <c r="AZ14197" s="4">
        <v>489047</v>
      </c>
      <c r="BA14197" s="4" t="s">
        <v>38371</v>
      </c>
      <c r="BB14197" s="4" t="s">
        <v>38372</v>
      </c>
      <c r="BC14197" s="4">
        <v>40</v>
      </c>
    </row>
    <row r="14198" spans="45:55" x14ac:dyDescent="0.2">
      <c r="AS14198" s="4" t="s">
        <v>20873</v>
      </c>
      <c r="AT14198" s="4" t="s">
        <v>20874</v>
      </c>
      <c r="AU14198" s="4" t="s">
        <v>456</v>
      </c>
      <c r="AV14198" s="4" t="s">
        <v>832</v>
      </c>
      <c r="AW14198" s="4" t="s">
        <v>724</v>
      </c>
      <c r="AX14198" s="4"/>
      <c r="AY14198" s="4">
        <v>179290</v>
      </c>
      <c r="AZ14198" s="4">
        <v>492761</v>
      </c>
      <c r="BA14198" s="4" t="s">
        <v>31366</v>
      </c>
      <c r="BB14198" s="4" t="s">
        <v>23195</v>
      </c>
      <c r="BC14198" s="4">
        <v>40</v>
      </c>
    </row>
    <row r="14199" spans="45:55" x14ac:dyDescent="0.2">
      <c r="AS14199" s="4" t="s">
        <v>20875</v>
      </c>
      <c r="AT14199" s="4" t="s">
        <v>20876</v>
      </c>
      <c r="AU14199" s="4" t="s">
        <v>456</v>
      </c>
      <c r="AV14199" s="4" t="s">
        <v>832</v>
      </c>
      <c r="AW14199" s="4" t="s">
        <v>724</v>
      </c>
      <c r="AX14199" s="4"/>
      <c r="AY14199" s="4">
        <v>173935</v>
      </c>
      <c r="AZ14199" s="4">
        <v>490951</v>
      </c>
      <c r="BA14199" s="4" t="s">
        <v>31367</v>
      </c>
      <c r="BB14199" s="4" t="s">
        <v>31368</v>
      </c>
      <c r="BC14199" s="4">
        <v>40</v>
      </c>
    </row>
    <row r="14200" spans="45:55" x14ac:dyDescent="0.2">
      <c r="AS14200" s="4" t="s">
        <v>12041</v>
      </c>
      <c r="AT14200" s="4" t="s">
        <v>12042</v>
      </c>
      <c r="AU14200" s="4" t="s">
        <v>456</v>
      </c>
      <c r="AV14200" s="4" t="s">
        <v>841</v>
      </c>
      <c r="AW14200" s="4" t="s">
        <v>1259</v>
      </c>
      <c r="AX14200" s="4"/>
      <c r="AY14200" s="4">
        <v>173989</v>
      </c>
      <c r="AZ14200" s="4">
        <v>508314</v>
      </c>
      <c r="BA14200" s="4" t="s">
        <v>31369</v>
      </c>
      <c r="BB14200" s="4" t="s">
        <v>31370</v>
      </c>
      <c r="BC14200" s="4">
        <v>40</v>
      </c>
    </row>
    <row r="14201" spans="45:55" x14ac:dyDescent="0.2">
      <c r="AS14201" s="4" t="s">
        <v>12043</v>
      </c>
      <c r="AT14201" s="4" t="s">
        <v>12044</v>
      </c>
      <c r="AU14201" s="4" t="s">
        <v>456</v>
      </c>
      <c r="AV14201" s="4" t="s">
        <v>841</v>
      </c>
      <c r="AW14201" s="4" t="s">
        <v>1259</v>
      </c>
      <c r="AX14201" s="4"/>
      <c r="AY14201" s="4">
        <v>179100</v>
      </c>
      <c r="AZ14201" s="4">
        <v>493199</v>
      </c>
      <c r="BA14201" s="4" t="s">
        <v>31371</v>
      </c>
      <c r="BB14201" s="4" t="s">
        <v>31372</v>
      </c>
      <c r="BC14201" s="4">
        <v>40</v>
      </c>
    </row>
    <row r="14202" spans="45:55" x14ac:dyDescent="0.2">
      <c r="AS14202" s="4" t="s">
        <v>21985</v>
      </c>
      <c r="AT14202" s="4" t="s">
        <v>21986</v>
      </c>
      <c r="AU14202" s="4" t="s">
        <v>456</v>
      </c>
      <c r="AV14202" s="4" t="s">
        <v>832</v>
      </c>
      <c r="AW14202" s="4" t="s">
        <v>724</v>
      </c>
      <c r="AX14202" s="4"/>
      <c r="AY14202" s="4">
        <v>171823</v>
      </c>
      <c r="AZ14202" s="4">
        <v>489100</v>
      </c>
      <c r="BA14202" s="4" t="s">
        <v>31373</v>
      </c>
      <c r="BB14202" s="4" t="s">
        <v>31374</v>
      </c>
      <c r="BC14202" s="4">
        <v>40</v>
      </c>
    </row>
    <row r="14203" spans="45:55" x14ac:dyDescent="0.2">
      <c r="AS14203" s="4" t="s">
        <v>13073</v>
      </c>
      <c r="AT14203" s="4" t="s">
        <v>13074</v>
      </c>
      <c r="AU14203" s="4" t="s">
        <v>460</v>
      </c>
      <c r="AV14203" s="4" t="s">
        <v>841</v>
      </c>
      <c r="AW14203" s="4" t="s">
        <v>1259</v>
      </c>
      <c r="AX14203" s="4"/>
      <c r="AY14203" s="4"/>
      <c r="AZ14203" s="4"/>
      <c r="BA14203" s="4"/>
      <c r="BB14203" s="4"/>
      <c r="BC14203" s="4">
        <v>40</v>
      </c>
    </row>
    <row r="14204" spans="45:55" x14ac:dyDescent="0.2">
      <c r="AS14204" s="4" t="s">
        <v>6588</v>
      </c>
      <c r="AT14204" s="4" t="s">
        <v>10605</v>
      </c>
      <c r="AU14204" s="4" t="s">
        <v>456</v>
      </c>
      <c r="AV14204" s="4" t="s">
        <v>832</v>
      </c>
      <c r="AW14204" s="4" t="s">
        <v>724</v>
      </c>
      <c r="AX14204" s="4"/>
      <c r="AY14204" s="4">
        <v>167790</v>
      </c>
      <c r="AZ14204" s="4">
        <v>486398</v>
      </c>
      <c r="BA14204" s="4" t="s">
        <v>26347</v>
      </c>
      <c r="BB14204" s="4" t="s">
        <v>31375</v>
      </c>
      <c r="BC14204" s="4">
        <v>40</v>
      </c>
    </row>
    <row r="14205" spans="45:55" x14ac:dyDescent="0.2">
      <c r="AS14205" s="4" t="s">
        <v>6589</v>
      </c>
      <c r="AT14205" s="4" t="s">
        <v>10606</v>
      </c>
      <c r="AU14205" s="4" t="s">
        <v>456</v>
      </c>
      <c r="AV14205" s="4" t="s">
        <v>832</v>
      </c>
      <c r="AW14205" s="4" t="s">
        <v>724</v>
      </c>
      <c r="AX14205" s="4"/>
      <c r="AY14205" s="4">
        <v>169278</v>
      </c>
      <c r="AZ14205" s="4">
        <v>487390</v>
      </c>
      <c r="BA14205" s="4" t="s">
        <v>31376</v>
      </c>
      <c r="BB14205" s="4" t="s">
        <v>31377</v>
      </c>
      <c r="BC14205" s="4">
        <v>40</v>
      </c>
    </row>
    <row r="14206" spans="45:55" x14ac:dyDescent="0.2">
      <c r="AS14206" s="4" t="s">
        <v>38373</v>
      </c>
      <c r="AT14206" s="4" t="s">
        <v>38374</v>
      </c>
      <c r="AU14206" s="4" t="s">
        <v>456</v>
      </c>
      <c r="AV14206" s="4" t="s">
        <v>832</v>
      </c>
      <c r="AW14206" s="4" t="s">
        <v>724</v>
      </c>
      <c r="AX14206" s="4"/>
      <c r="AY14206" s="4">
        <v>164963</v>
      </c>
      <c r="AZ14206" s="4">
        <v>485523</v>
      </c>
      <c r="BA14206" s="4" t="s">
        <v>38375</v>
      </c>
      <c r="BB14206" s="4" t="s">
        <v>38376</v>
      </c>
      <c r="BC14206" s="4">
        <v>40</v>
      </c>
    </row>
    <row r="14207" spans="45:55" x14ac:dyDescent="0.2">
      <c r="AS14207" s="4" t="s">
        <v>6590</v>
      </c>
      <c r="AT14207" s="4" t="s">
        <v>6591</v>
      </c>
      <c r="AU14207" s="4" t="s">
        <v>456</v>
      </c>
      <c r="AV14207" s="4" t="s">
        <v>832</v>
      </c>
      <c r="AW14207" s="4" t="s">
        <v>724</v>
      </c>
      <c r="AX14207" s="4"/>
      <c r="AY14207" s="4">
        <v>165244</v>
      </c>
      <c r="AZ14207" s="4">
        <v>483288</v>
      </c>
      <c r="BA14207" s="4" t="s">
        <v>31378</v>
      </c>
      <c r="BB14207" s="4" t="s">
        <v>31379</v>
      </c>
      <c r="BC14207" s="4">
        <v>40</v>
      </c>
    </row>
    <row r="14208" spans="45:55" x14ac:dyDescent="0.2">
      <c r="AS14208" s="4" t="s">
        <v>6592</v>
      </c>
      <c r="AT14208" s="4" t="s">
        <v>7284</v>
      </c>
      <c r="AU14208" s="4" t="s">
        <v>456</v>
      </c>
      <c r="AV14208" s="4" t="s">
        <v>832</v>
      </c>
      <c r="AW14208" s="4" t="s">
        <v>724</v>
      </c>
      <c r="AX14208" s="4"/>
      <c r="AY14208" s="4">
        <v>163973</v>
      </c>
      <c r="AZ14208" s="4">
        <v>482192</v>
      </c>
      <c r="BA14208" s="4" t="s">
        <v>31380</v>
      </c>
      <c r="BB14208" s="4" t="s">
        <v>31381</v>
      </c>
      <c r="BC14208" s="4">
        <v>40</v>
      </c>
    </row>
    <row r="14209" spans="45:55" x14ac:dyDescent="0.2">
      <c r="AS14209" s="4" t="s">
        <v>20877</v>
      </c>
      <c r="AT14209" s="4" t="s">
        <v>20878</v>
      </c>
      <c r="AU14209" s="4" t="s">
        <v>456</v>
      </c>
      <c r="AV14209" s="4" t="s">
        <v>832</v>
      </c>
      <c r="AW14209" s="4" t="s">
        <v>724</v>
      </c>
      <c r="AX14209" s="4"/>
      <c r="AY14209" s="4">
        <v>165432</v>
      </c>
      <c r="AZ14209" s="4">
        <v>481324</v>
      </c>
      <c r="BA14209" s="4" t="s">
        <v>31382</v>
      </c>
      <c r="BB14209" s="4" t="s">
        <v>31383</v>
      </c>
      <c r="BC14209" s="4">
        <v>40</v>
      </c>
    </row>
    <row r="14210" spans="45:55" x14ac:dyDescent="0.2">
      <c r="AS14210" s="4" t="s">
        <v>6593</v>
      </c>
      <c r="AT14210" s="4" t="s">
        <v>6594</v>
      </c>
      <c r="AU14210" s="4" t="s">
        <v>456</v>
      </c>
      <c r="AV14210" s="4" t="s">
        <v>832</v>
      </c>
      <c r="AW14210" s="4" t="s">
        <v>724</v>
      </c>
      <c r="AX14210" s="4"/>
      <c r="AY14210" s="4">
        <v>163661</v>
      </c>
      <c r="AZ14210" s="4">
        <v>486748</v>
      </c>
      <c r="BA14210" s="4" t="s">
        <v>31384</v>
      </c>
      <c r="BB14210" s="4" t="s">
        <v>31385</v>
      </c>
      <c r="BC14210" s="4">
        <v>40</v>
      </c>
    </row>
    <row r="14211" spans="45:55" x14ac:dyDescent="0.2">
      <c r="AS14211" s="4" t="s">
        <v>21330</v>
      </c>
      <c r="AT14211" s="4" t="s">
        <v>21331</v>
      </c>
      <c r="AU14211" s="4" t="s">
        <v>456</v>
      </c>
      <c r="AV14211" s="4" t="s">
        <v>832</v>
      </c>
      <c r="AW14211" s="4" t="s">
        <v>724</v>
      </c>
      <c r="AX14211" s="4"/>
      <c r="AY14211" s="4">
        <v>160905</v>
      </c>
      <c r="AZ14211" s="4">
        <v>485792</v>
      </c>
      <c r="BA14211" s="4" t="s">
        <v>31386</v>
      </c>
      <c r="BB14211" s="4" t="s">
        <v>31387</v>
      </c>
      <c r="BC14211" s="4">
        <v>40</v>
      </c>
    </row>
    <row r="14212" spans="45:55" x14ac:dyDescent="0.2">
      <c r="AS14212" s="4" t="s">
        <v>20879</v>
      </c>
      <c r="AT14212" s="4" t="s">
        <v>20880</v>
      </c>
      <c r="AU14212" s="4" t="s">
        <v>456</v>
      </c>
      <c r="AV14212" s="4" t="s">
        <v>832</v>
      </c>
      <c r="AW14212" s="4" t="s">
        <v>724</v>
      </c>
      <c r="AX14212" s="4"/>
      <c r="AY14212" s="4">
        <v>164718</v>
      </c>
      <c r="AZ14212" s="4">
        <v>484022</v>
      </c>
      <c r="BA14212" s="4" t="s">
        <v>25142</v>
      </c>
      <c r="BB14212" s="4" t="s">
        <v>31388</v>
      </c>
      <c r="BC14212" s="4">
        <v>40</v>
      </c>
    </row>
    <row r="14213" spans="45:55" x14ac:dyDescent="0.2">
      <c r="AS14213" s="4" t="s">
        <v>20881</v>
      </c>
      <c r="AT14213" s="4" t="s">
        <v>20882</v>
      </c>
      <c r="AU14213" s="4" t="s">
        <v>456</v>
      </c>
      <c r="AV14213" s="4" t="s">
        <v>832</v>
      </c>
      <c r="AW14213" s="4" t="s">
        <v>724</v>
      </c>
      <c r="AX14213" s="4"/>
      <c r="AY14213" s="4">
        <v>163773</v>
      </c>
      <c r="AZ14213" s="4">
        <v>483528</v>
      </c>
      <c r="BA14213" s="4" t="s">
        <v>31389</v>
      </c>
      <c r="BB14213" s="4" t="s">
        <v>31390</v>
      </c>
      <c r="BC14213" s="4">
        <v>40</v>
      </c>
    </row>
    <row r="14214" spans="45:55" x14ac:dyDescent="0.2">
      <c r="AS14214" s="4" t="s">
        <v>20883</v>
      </c>
      <c r="AT14214" s="4" t="s">
        <v>20884</v>
      </c>
      <c r="AU14214" s="4" t="s">
        <v>456</v>
      </c>
      <c r="AV14214" s="4" t="s">
        <v>832</v>
      </c>
      <c r="AW14214" s="4" t="s">
        <v>724</v>
      </c>
      <c r="AX14214" s="4"/>
      <c r="AY14214" s="4">
        <v>163763</v>
      </c>
      <c r="AZ14214" s="4">
        <v>484216</v>
      </c>
      <c r="BA14214" s="4" t="s">
        <v>31391</v>
      </c>
      <c r="BB14214" s="4" t="s">
        <v>31392</v>
      </c>
      <c r="BC14214" s="4">
        <v>40</v>
      </c>
    </row>
    <row r="14215" spans="45:55" x14ac:dyDescent="0.2">
      <c r="AS14215" s="4" t="s">
        <v>12045</v>
      </c>
      <c r="AT14215" s="4" t="s">
        <v>12046</v>
      </c>
      <c r="AU14215" s="4" t="s">
        <v>456</v>
      </c>
      <c r="AV14215" s="4" t="s">
        <v>841</v>
      </c>
      <c r="AW14215" s="4" t="s">
        <v>1259</v>
      </c>
      <c r="AX14215" s="4"/>
      <c r="AY14215" s="4">
        <v>180611</v>
      </c>
      <c r="AZ14215" s="4">
        <v>494281</v>
      </c>
      <c r="BA14215" s="4" t="s">
        <v>24578</v>
      </c>
      <c r="BB14215" s="4" t="s">
        <v>31393</v>
      </c>
      <c r="BC14215" s="4">
        <v>40</v>
      </c>
    </row>
    <row r="14216" spans="45:55" x14ac:dyDescent="0.2">
      <c r="AS14216" s="4" t="s">
        <v>13075</v>
      </c>
      <c r="AT14216" s="4" t="s">
        <v>13076</v>
      </c>
      <c r="AU14216" s="4" t="s">
        <v>460</v>
      </c>
      <c r="AV14216" s="4" t="s">
        <v>841</v>
      </c>
      <c r="AW14216" s="4" t="s">
        <v>1259</v>
      </c>
      <c r="AX14216" s="4"/>
      <c r="AY14216" s="4"/>
      <c r="AZ14216" s="4"/>
      <c r="BA14216" s="4"/>
      <c r="BB14216" s="4"/>
      <c r="BC14216" s="4">
        <v>40</v>
      </c>
    </row>
    <row r="14217" spans="45:55" x14ac:dyDescent="0.2">
      <c r="AS14217" s="4" t="s">
        <v>13077</v>
      </c>
      <c r="AT14217" s="4" t="s">
        <v>13078</v>
      </c>
      <c r="AU14217" s="4" t="s">
        <v>460</v>
      </c>
      <c r="AV14217" s="4" t="s">
        <v>841</v>
      </c>
      <c r="AW14217" s="4" t="s">
        <v>1259</v>
      </c>
      <c r="AX14217" s="4"/>
      <c r="AY14217" s="4"/>
      <c r="AZ14217" s="4"/>
      <c r="BA14217" s="4"/>
      <c r="BB14217" s="4"/>
      <c r="BC14217" s="4">
        <v>40</v>
      </c>
    </row>
    <row r="14218" spans="45:55" x14ac:dyDescent="0.2">
      <c r="AS14218" s="4" t="s">
        <v>13079</v>
      </c>
      <c r="AT14218" s="4" t="s">
        <v>13080</v>
      </c>
      <c r="AU14218" s="4" t="s">
        <v>460</v>
      </c>
      <c r="AV14218" s="4" t="s">
        <v>841</v>
      </c>
      <c r="AW14218" s="4" t="s">
        <v>1259</v>
      </c>
      <c r="AX14218" s="4"/>
      <c r="AY14218" s="4"/>
      <c r="AZ14218" s="4"/>
      <c r="BA14218" s="4"/>
      <c r="BB14218" s="4"/>
      <c r="BC14218" s="4">
        <v>40</v>
      </c>
    </row>
    <row r="14219" spans="45:55" x14ac:dyDescent="0.2">
      <c r="AS14219" s="4" t="s">
        <v>13081</v>
      </c>
      <c r="AT14219" s="4" t="s">
        <v>13082</v>
      </c>
      <c r="AU14219" s="4" t="s">
        <v>460</v>
      </c>
      <c r="AV14219" s="4" t="s">
        <v>841</v>
      </c>
      <c r="AW14219" s="4" t="s">
        <v>1259</v>
      </c>
      <c r="AX14219" s="4"/>
      <c r="AY14219" s="4"/>
      <c r="AZ14219" s="4"/>
      <c r="BA14219" s="4"/>
      <c r="BB14219" s="4"/>
      <c r="BC14219" s="4">
        <v>40</v>
      </c>
    </row>
    <row r="14220" spans="45:55" x14ac:dyDescent="0.2">
      <c r="AS14220" s="4" t="s">
        <v>13083</v>
      </c>
      <c r="AT14220" s="4" t="s">
        <v>13084</v>
      </c>
      <c r="AU14220" s="4" t="s">
        <v>460</v>
      </c>
      <c r="AV14220" s="4" t="s">
        <v>841</v>
      </c>
      <c r="AW14220" s="4" t="s">
        <v>1259</v>
      </c>
      <c r="AX14220" s="4"/>
      <c r="AY14220" s="4"/>
      <c r="AZ14220" s="4"/>
      <c r="BA14220" s="4"/>
      <c r="BB14220" s="4"/>
      <c r="BC14220" s="4">
        <v>40</v>
      </c>
    </row>
    <row r="14221" spans="45:55" x14ac:dyDescent="0.2">
      <c r="AS14221" s="4" t="s">
        <v>13085</v>
      </c>
      <c r="AT14221" s="4" t="s">
        <v>13086</v>
      </c>
      <c r="AU14221" s="4" t="s">
        <v>460</v>
      </c>
      <c r="AV14221" s="4" t="s">
        <v>841</v>
      </c>
      <c r="AW14221" s="4" t="s">
        <v>1259</v>
      </c>
      <c r="AX14221" s="4"/>
      <c r="AY14221" s="4"/>
      <c r="AZ14221" s="4"/>
      <c r="BA14221" s="4"/>
      <c r="BB14221" s="4"/>
      <c r="BC14221" s="4">
        <v>40</v>
      </c>
    </row>
    <row r="14222" spans="45:55" x14ac:dyDescent="0.2">
      <c r="AS14222" s="4" t="s">
        <v>38910</v>
      </c>
      <c r="AT14222" s="4" t="s">
        <v>38911</v>
      </c>
      <c r="AU14222" s="4" t="s">
        <v>460</v>
      </c>
      <c r="AV14222" s="4" t="s">
        <v>841</v>
      </c>
      <c r="AW14222" s="4" t="s">
        <v>1259</v>
      </c>
      <c r="AX14222" s="4"/>
      <c r="AY14222" s="4"/>
      <c r="AZ14222" s="4"/>
      <c r="BA14222" s="4"/>
      <c r="BB14222" s="4"/>
      <c r="BC14222" s="4">
        <v>40</v>
      </c>
    </row>
    <row r="14223" spans="45:55" x14ac:dyDescent="0.2">
      <c r="AS14223" s="4" t="s">
        <v>38912</v>
      </c>
      <c r="AT14223" s="4" t="s">
        <v>38913</v>
      </c>
      <c r="AU14223" s="4" t="s">
        <v>460</v>
      </c>
      <c r="AV14223" s="4" t="s">
        <v>841</v>
      </c>
      <c r="AW14223" s="4" t="s">
        <v>1259</v>
      </c>
      <c r="AX14223" s="4"/>
      <c r="AY14223" s="4"/>
      <c r="AZ14223" s="4"/>
      <c r="BA14223" s="4"/>
      <c r="BB14223" s="4"/>
      <c r="BC14223" s="4">
        <v>40</v>
      </c>
    </row>
    <row r="14224" spans="45:55" x14ac:dyDescent="0.2">
      <c r="AS14224" s="4" t="s">
        <v>38914</v>
      </c>
      <c r="AT14224" s="4" t="s">
        <v>38915</v>
      </c>
      <c r="AU14224" s="4" t="s">
        <v>460</v>
      </c>
      <c r="AV14224" s="4" t="s">
        <v>841</v>
      </c>
      <c r="AW14224" s="4" t="s">
        <v>1259</v>
      </c>
      <c r="AX14224" s="4"/>
      <c r="AY14224" s="4"/>
      <c r="AZ14224" s="4"/>
      <c r="BA14224" s="4"/>
      <c r="BB14224" s="4"/>
      <c r="BC14224" s="4">
        <v>40</v>
      </c>
    </row>
    <row r="14225" spans="45:55" x14ac:dyDescent="0.2">
      <c r="AS14225" s="4" t="s">
        <v>38916</v>
      </c>
      <c r="AT14225" s="4" t="s">
        <v>38917</v>
      </c>
      <c r="AU14225" s="4" t="s">
        <v>460</v>
      </c>
      <c r="AV14225" s="4" t="s">
        <v>841</v>
      </c>
      <c r="AW14225" s="4" t="s">
        <v>1259</v>
      </c>
      <c r="AX14225" s="4"/>
      <c r="AY14225" s="4"/>
      <c r="AZ14225" s="4"/>
      <c r="BA14225" s="4"/>
      <c r="BB14225" s="4"/>
      <c r="BC14225" s="4">
        <v>40</v>
      </c>
    </row>
    <row r="14226" spans="45:55" x14ac:dyDescent="0.2">
      <c r="AS14226" s="4" t="s">
        <v>38918</v>
      </c>
      <c r="AT14226" s="4" t="s">
        <v>38919</v>
      </c>
      <c r="AU14226" s="4" t="s">
        <v>460</v>
      </c>
      <c r="AV14226" s="4" t="s">
        <v>841</v>
      </c>
      <c r="AW14226" s="4" t="s">
        <v>1259</v>
      </c>
      <c r="AX14226" s="4"/>
      <c r="AY14226" s="4"/>
      <c r="AZ14226" s="4"/>
      <c r="BA14226" s="4"/>
      <c r="BB14226" s="4"/>
      <c r="BC14226" s="4">
        <v>40</v>
      </c>
    </row>
    <row r="14227" spans="45:55" x14ac:dyDescent="0.2">
      <c r="AS14227" s="4" t="s">
        <v>38920</v>
      </c>
      <c r="AT14227" s="4" t="s">
        <v>38921</v>
      </c>
      <c r="AU14227" s="4" t="s">
        <v>460</v>
      </c>
      <c r="AV14227" s="4" t="s">
        <v>841</v>
      </c>
      <c r="AW14227" s="4" t="s">
        <v>1259</v>
      </c>
      <c r="AX14227" s="4"/>
      <c r="AY14227" s="4"/>
      <c r="AZ14227" s="4"/>
      <c r="BA14227" s="4"/>
      <c r="BB14227" s="4"/>
      <c r="BC14227" s="4">
        <v>40</v>
      </c>
    </row>
    <row r="14228" spans="45:55" x14ac:dyDescent="0.2">
      <c r="AS14228" s="4" t="s">
        <v>38922</v>
      </c>
      <c r="AT14228" s="4" t="s">
        <v>38923</v>
      </c>
      <c r="AU14228" s="4" t="s">
        <v>460</v>
      </c>
      <c r="AV14228" s="4" t="s">
        <v>841</v>
      </c>
      <c r="AW14228" s="4" t="s">
        <v>1259</v>
      </c>
      <c r="AX14228" s="4"/>
      <c r="AY14228" s="4"/>
      <c r="AZ14228" s="4"/>
      <c r="BA14228" s="4"/>
      <c r="BB14228" s="4"/>
      <c r="BC14228" s="4">
        <v>40</v>
      </c>
    </row>
    <row r="14229" spans="45:55" x14ac:dyDescent="0.2">
      <c r="AS14229" s="4" t="s">
        <v>38924</v>
      </c>
      <c r="AT14229" s="4" t="s">
        <v>38925</v>
      </c>
      <c r="AU14229" s="4" t="s">
        <v>460</v>
      </c>
      <c r="AV14229" s="4" t="s">
        <v>841</v>
      </c>
      <c r="AW14229" s="4" t="s">
        <v>1259</v>
      </c>
      <c r="AX14229" s="4"/>
      <c r="AY14229" s="4"/>
      <c r="AZ14229" s="4"/>
      <c r="BA14229" s="4"/>
      <c r="BB14229" s="4"/>
      <c r="BC14229" s="4">
        <v>40</v>
      </c>
    </row>
    <row r="14230" spans="45:55" x14ac:dyDescent="0.2">
      <c r="AS14230" s="4" t="s">
        <v>38926</v>
      </c>
      <c r="AT14230" s="4" t="s">
        <v>38927</v>
      </c>
      <c r="AU14230" s="4" t="s">
        <v>460</v>
      </c>
      <c r="AV14230" s="4" t="s">
        <v>841</v>
      </c>
      <c r="AW14230" s="4" t="s">
        <v>1259</v>
      </c>
      <c r="AX14230" s="4"/>
      <c r="AY14230" s="4"/>
      <c r="AZ14230" s="4"/>
      <c r="BA14230" s="4"/>
      <c r="BB14230" s="4"/>
      <c r="BC14230" s="4">
        <v>40</v>
      </c>
    </row>
    <row r="14231" spans="45:55" x14ac:dyDescent="0.2">
      <c r="AS14231" s="4" t="s">
        <v>11314</v>
      </c>
      <c r="AT14231" s="4" t="s">
        <v>11315</v>
      </c>
      <c r="AU14231" s="4" t="s">
        <v>456</v>
      </c>
      <c r="AV14231" s="4" t="s">
        <v>832</v>
      </c>
      <c r="AW14231" s="4" t="s">
        <v>724</v>
      </c>
      <c r="AX14231" s="4"/>
      <c r="AY14231" s="4">
        <v>161762</v>
      </c>
      <c r="AZ14231" s="4">
        <v>480913</v>
      </c>
      <c r="BA14231" s="4" t="s">
        <v>31394</v>
      </c>
      <c r="BB14231" s="4" t="s">
        <v>31395</v>
      </c>
      <c r="BC14231" s="4">
        <v>40</v>
      </c>
    </row>
    <row r="14232" spans="45:55" x14ac:dyDescent="0.2">
      <c r="AS14232" s="4" t="s">
        <v>6595</v>
      </c>
      <c r="AT14232" s="4" t="s">
        <v>6596</v>
      </c>
      <c r="AU14232" s="4" t="s">
        <v>456</v>
      </c>
      <c r="AV14232" s="4" t="s">
        <v>832</v>
      </c>
      <c r="AW14232" s="4" t="s">
        <v>724</v>
      </c>
      <c r="AX14232" s="4"/>
      <c r="AY14232" s="4">
        <v>170397</v>
      </c>
      <c r="AZ14232" s="4">
        <v>487091</v>
      </c>
      <c r="BA14232" s="4" t="s">
        <v>31396</v>
      </c>
      <c r="BB14232" s="4" t="s">
        <v>31397</v>
      </c>
      <c r="BC14232" s="4">
        <v>40</v>
      </c>
    </row>
    <row r="14233" spans="45:55" x14ac:dyDescent="0.2">
      <c r="AS14233" s="4" t="s">
        <v>6490</v>
      </c>
      <c r="AT14233" s="4" t="s">
        <v>6491</v>
      </c>
      <c r="AU14233" s="4" t="s">
        <v>456</v>
      </c>
      <c r="AV14233" s="4" t="s">
        <v>839</v>
      </c>
      <c r="AW14233" s="4" t="s">
        <v>1167</v>
      </c>
      <c r="AX14233" s="4"/>
      <c r="AY14233" s="4"/>
      <c r="AZ14233" s="4"/>
      <c r="BA14233" s="4"/>
      <c r="BB14233" s="4"/>
      <c r="BC14233" s="4">
        <v>40</v>
      </c>
    </row>
    <row r="14234" spans="45:55" x14ac:dyDescent="0.2">
      <c r="AS14234" s="4" t="s">
        <v>6599</v>
      </c>
      <c r="AT14234" s="4" t="s">
        <v>6600</v>
      </c>
      <c r="AU14234" s="4" t="s">
        <v>456</v>
      </c>
      <c r="AV14234" s="4" t="s">
        <v>832</v>
      </c>
      <c r="AW14234" s="4" t="s">
        <v>724</v>
      </c>
      <c r="AX14234" s="4"/>
      <c r="AY14234" s="4">
        <v>180883</v>
      </c>
      <c r="AZ14234" s="4">
        <v>499910</v>
      </c>
      <c r="BA14234" s="4" t="s">
        <v>31398</v>
      </c>
      <c r="BB14234" s="4" t="s">
        <v>31399</v>
      </c>
      <c r="BC14234" s="4">
        <v>40</v>
      </c>
    </row>
    <row r="14235" spans="45:55" x14ac:dyDescent="0.2">
      <c r="AS14235" s="4" t="s">
        <v>6601</v>
      </c>
      <c r="AT14235" s="4" t="s">
        <v>6602</v>
      </c>
      <c r="AU14235" s="4" t="s">
        <v>456</v>
      </c>
      <c r="AV14235" s="4" t="s">
        <v>832</v>
      </c>
      <c r="AW14235" s="4" t="s">
        <v>724</v>
      </c>
      <c r="AX14235" s="4"/>
      <c r="AY14235" s="4">
        <v>182259</v>
      </c>
      <c r="AZ14235" s="4">
        <v>498799</v>
      </c>
      <c r="BA14235" s="4" t="s">
        <v>31400</v>
      </c>
      <c r="BB14235" s="4" t="s">
        <v>31401</v>
      </c>
      <c r="BC14235" s="4">
        <v>40</v>
      </c>
    </row>
    <row r="14236" spans="45:55" x14ac:dyDescent="0.2">
      <c r="AS14236" s="4" t="s">
        <v>6603</v>
      </c>
      <c r="AT14236" s="4" t="s">
        <v>6604</v>
      </c>
      <c r="AU14236" s="4" t="s">
        <v>456</v>
      </c>
      <c r="AV14236" s="4" t="s">
        <v>832</v>
      </c>
      <c r="AW14236" s="4" t="s">
        <v>724</v>
      </c>
      <c r="AX14236" s="4"/>
      <c r="AY14236" s="4">
        <v>180325</v>
      </c>
      <c r="AZ14236" s="4">
        <v>495319</v>
      </c>
      <c r="BA14236" s="4" t="s">
        <v>31402</v>
      </c>
      <c r="BB14236" s="4" t="s">
        <v>31403</v>
      </c>
      <c r="BC14236" s="4">
        <v>40</v>
      </c>
    </row>
    <row r="14237" spans="45:55" x14ac:dyDescent="0.2">
      <c r="AS14237" s="4" t="s">
        <v>6605</v>
      </c>
      <c r="AT14237" s="4" t="s">
        <v>6606</v>
      </c>
      <c r="AU14237" s="4" t="s">
        <v>456</v>
      </c>
      <c r="AV14237" s="4" t="s">
        <v>835</v>
      </c>
      <c r="AW14237" s="4" t="s">
        <v>724</v>
      </c>
      <c r="AX14237" s="4"/>
      <c r="AY14237" s="4">
        <v>181347</v>
      </c>
      <c r="AZ14237" s="4">
        <v>495856</v>
      </c>
      <c r="BA14237" s="4" t="s">
        <v>31404</v>
      </c>
      <c r="BB14237" s="4" t="s">
        <v>31405</v>
      </c>
      <c r="BC14237" s="4">
        <v>40</v>
      </c>
    </row>
    <row r="14238" spans="45:55" x14ac:dyDescent="0.2">
      <c r="AS14238" s="4" t="s">
        <v>6607</v>
      </c>
      <c r="AT14238" s="4" t="s">
        <v>6608</v>
      </c>
      <c r="AU14238" s="4" t="s">
        <v>456</v>
      </c>
      <c r="AV14238" s="4" t="s">
        <v>832</v>
      </c>
      <c r="AW14238" s="4" t="s">
        <v>724</v>
      </c>
      <c r="AX14238" s="4"/>
      <c r="AY14238" s="4">
        <v>184245</v>
      </c>
      <c r="AZ14238" s="4">
        <v>497974</v>
      </c>
      <c r="BA14238" s="4" t="s">
        <v>31406</v>
      </c>
      <c r="BB14238" s="4" t="s">
        <v>31407</v>
      </c>
      <c r="BC14238" s="4">
        <v>40</v>
      </c>
    </row>
    <row r="14239" spans="45:55" x14ac:dyDescent="0.2">
      <c r="AS14239" s="4" t="s">
        <v>20885</v>
      </c>
      <c r="AT14239" s="4" t="s">
        <v>20886</v>
      </c>
      <c r="AU14239" s="4" t="s">
        <v>456</v>
      </c>
      <c r="AV14239" s="4" t="s">
        <v>832</v>
      </c>
      <c r="AW14239" s="4" t="s">
        <v>724</v>
      </c>
      <c r="AX14239" s="4"/>
      <c r="AY14239" s="4">
        <v>181442</v>
      </c>
      <c r="AZ14239" s="4">
        <v>495757</v>
      </c>
      <c r="BA14239" s="4" t="s">
        <v>31408</v>
      </c>
      <c r="BB14239" s="4" t="s">
        <v>31409</v>
      </c>
      <c r="BC14239" s="4">
        <v>40</v>
      </c>
    </row>
    <row r="14240" spans="45:55" x14ac:dyDescent="0.2">
      <c r="AS14240" s="4" t="s">
        <v>12047</v>
      </c>
      <c r="AT14240" s="4" t="s">
        <v>12048</v>
      </c>
      <c r="AU14240" s="4" t="s">
        <v>456</v>
      </c>
      <c r="AV14240" s="4" t="s">
        <v>841</v>
      </c>
      <c r="AW14240" s="4" t="s">
        <v>1259</v>
      </c>
      <c r="AX14240" s="4"/>
      <c r="AY14240" s="4">
        <v>159056</v>
      </c>
      <c r="AZ14240" s="4">
        <v>480222</v>
      </c>
      <c r="BA14240" s="4" t="s">
        <v>31307</v>
      </c>
      <c r="BB14240" s="4" t="s">
        <v>31410</v>
      </c>
      <c r="BC14240" s="4">
        <v>40</v>
      </c>
    </row>
    <row r="14241" spans="45:55" x14ac:dyDescent="0.2">
      <c r="AS14241" s="4" t="s">
        <v>12049</v>
      </c>
      <c r="AT14241" s="4" t="s">
        <v>12050</v>
      </c>
      <c r="AU14241" s="4" t="s">
        <v>456</v>
      </c>
      <c r="AV14241" s="4" t="s">
        <v>841</v>
      </c>
      <c r="AW14241" s="4" t="s">
        <v>1259</v>
      </c>
      <c r="AX14241" s="4"/>
      <c r="AY14241" s="4">
        <v>161428</v>
      </c>
      <c r="AZ14241" s="4">
        <v>482019</v>
      </c>
      <c r="BA14241" s="4" t="s">
        <v>31411</v>
      </c>
      <c r="BB14241" s="4" t="s">
        <v>31412</v>
      </c>
      <c r="BC14241" s="4">
        <v>40</v>
      </c>
    </row>
    <row r="14242" spans="45:55" x14ac:dyDescent="0.2">
      <c r="AS14242" s="4" t="s">
        <v>12051</v>
      </c>
      <c r="AT14242" s="4" t="s">
        <v>12052</v>
      </c>
      <c r="AU14242" s="4" t="s">
        <v>456</v>
      </c>
      <c r="AV14242" s="4" t="s">
        <v>841</v>
      </c>
      <c r="AW14242" s="4" t="s">
        <v>1259</v>
      </c>
      <c r="AX14242" s="4"/>
      <c r="AY14242" s="4">
        <v>173753</v>
      </c>
      <c r="AZ14242" s="4">
        <v>519248</v>
      </c>
      <c r="BA14242" s="4" t="s">
        <v>31413</v>
      </c>
      <c r="BB14242" s="4" t="s">
        <v>31414</v>
      </c>
      <c r="BC14242" s="4">
        <v>40</v>
      </c>
    </row>
    <row r="14243" spans="45:55" x14ac:dyDescent="0.2">
      <c r="AS14243" s="4" t="s">
        <v>12053</v>
      </c>
      <c r="AT14243" s="4" t="s">
        <v>12054</v>
      </c>
      <c r="AU14243" s="4" t="s">
        <v>456</v>
      </c>
      <c r="AV14243" s="4" t="s">
        <v>841</v>
      </c>
      <c r="AW14243" s="4" t="s">
        <v>1259</v>
      </c>
      <c r="AX14243" s="4"/>
      <c r="AY14243" s="4">
        <v>164006</v>
      </c>
      <c r="AZ14243" s="4">
        <v>507425</v>
      </c>
      <c r="BA14243" s="4" t="s">
        <v>31415</v>
      </c>
      <c r="BB14243" s="4" t="s">
        <v>31416</v>
      </c>
      <c r="BC14243" s="4">
        <v>40</v>
      </c>
    </row>
    <row r="14244" spans="45:55" x14ac:dyDescent="0.2">
      <c r="AS14244" s="4" t="s">
        <v>12055</v>
      </c>
      <c r="AT14244" s="4" t="s">
        <v>12056</v>
      </c>
      <c r="AU14244" s="4" t="s">
        <v>456</v>
      </c>
      <c r="AV14244" s="4" t="s">
        <v>841</v>
      </c>
      <c r="AW14244" s="4" t="s">
        <v>1259</v>
      </c>
      <c r="AX14244" s="4"/>
      <c r="AY14244" s="4">
        <v>179492</v>
      </c>
      <c r="AZ14244" s="4">
        <v>493479</v>
      </c>
      <c r="BA14244" s="4" t="s">
        <v>31417</v>
      </c>
      <c r="BB14244" s="4" t="s">
        <v>31418</v>
      </c>
      <c r="BC14244" s="4">
        <v>40</v>
      </c>
    </row>
    <row r="14245" spans="45:55" x14ac:dyDescent="0.2">
      <c r="AS14245" s="4" t="s">
        <v>12057</v>
      </c>
      <c r="AT14245" s="4" t="s">
        <v>12058</v>
      </c>
      <c r="AU14245" s="4" t="s">
        <v>456</v>
      </c>
      <c r="AV14245" s="4" t="s">
        <v>841</v>
      </c>
      <c r="AW14245" s="4" t="s">
        <v>1259</v>
      </c>
      <c r="AX14245" s="4"/>
      <c r="AY14245" s="4">
        <v>179880</v>
      </c>
      <c r="AZ14245" s="4">
        <v>493757</v>
      </c>
      <c r="BA14245" s="4" t="s">
        <v>31419</v>
      </c>
      <c r="BB14245" s="4" t="s">
        <v>31420</v>
      </c>
      <c r="BC14245" s="4">
        <v>40</v>
      </c>
    </row>
    <row r="14246" spans="45:55" x14ac:dyDescent="0.2">
      <c r="AS14246" s="4" t="s">
        <v>6597</v>
      </c>
      <c r="AT14246" s="4" t="s">
        <v>6598</v>
      </c>
      <c r="AU14246" s="4" t="s">
        <v>456</v>
      </c>
      <c r="AV14246" s="4" t="s">
        <v>839</v>
      </c>
      <c r="AW14246" s="4" t="s">
        <v>1167</v>
      </c>
      <c r="AX14246" s="4"/>
      <c r="AY14246" s="4"/>
      <c r="AZ14246" s="4"/>
      <c r="BA14246" s="4"/>
      <c r="BB14246" s="4"/>
      <c r="BC14246" s="4">
        <v>40</v>
      </c>
    </row>
    <row r="14247" spans="45:55" x14ac:dyDescent="0.2">
      <c r="AS14247" s="4" t="s">
        <v>10794</v>
      </c>
      <c r="AT14247" s="4" t="s">
        <v>10795</v>
      </c>
      <c r="AU14247" s="4" t="s">
        <v>456</v>
      </c>
      <c r="AV14247" s="4" t="s">
        <v>833</v>
      </c>
      <c r="AW14247" s="4" t="s">
        <v>724</v>
      </c>
      <c r="AX14247" s="4"/>
      <c r="AY14247" s="4"/>
      <c r="AZ14247" s="4"/>
      <c r="BA14247" s="4"/>
      <c r="BB14247" s="4"/>
      <c r="BC14247" s="4">
        <v>40</v>
      </c>
    </row>
    <row r="14248" spans="45:55" x14ac:dyDescent="0.2">
      <c r="AS14248" s="4" t="s">
        <v>6609</v>
      </c>
      <c r="AT14248" s="4" t="s">
        <v>6610</v>
      </c>
      <c r="AU14248" s="4" t="s">
        <v>463</v>
      </c>
      <c r="AV14248" s="4" t="s">
        <v>825</v>
      </c>
      <c r="AW14248" s="4" t="s">
        <v>701</v>
      </c>
      <c r="AX14248" s="4"/>
      <c r="AY14248" s="4"/>
      <c r="AZ14248" s="4"/>
      <c r="BA14248" s="4"/>
      <c r="BB14248" s="4"/>
      <c r="BC14248" s="4">
        <v>40</v>
      </c>
    </row>
    <row r="14249" spans="45:55" x14ac:dyDescent="0.2">
      <c r="AS14249" s="4" t="s">
        <v>6611</v>
      </c>
      <c r="AT14249" s="4" t="s">
        <v>10796</v>
      </c>
      <c r="AU14249" s="4" t="s">
        <v>456</v>
      </c>
      <c r="AV14249" s="4" t="s">
        <v>831</v>
      </c>
      <c r="AW14249" s="4" t="s">
        <v>701</v>
      </c>
      <c r="AX14249" s="4"/>
      <c r="AY14249" s="4"/>
      <c r="AZ14249" s="4"/>
      <c r="BA14249" s="4"/>
      <c r="BB14249" s="4"/>
      <c r="BC14249" s="4">
        <v>40</v>
      </c>
    </row>
    <row r="14250" spans="45:55" x14ac:dyDescent="0.2">
      <c r="AS14250" s="4" t="s">
        <v>12782</v>
      </c>
      <c r="AT14250" s="4" t="s">
        <v>12783</v>
      </c>
      <c r="AU14250" s="4" t="s">
        <v>456</v>
      </c>
      <c r="AV14250" s="4" t="s">
        <v>831</v>
      </c>
      <c r="AW14250" s="4" t="s">
        <v>701</v>
      </c>
      <c r="AX14250" s="4"/>
      <c r="AY14250" s="4"/>
      <c r="AZ14250" s="4"/>
      <c r="BA14250" s="4"/>
      <c r="BB14250" s="4"/>
      <c r="BC14250" s="4">
        <v>40</v>
      </c>
    </row>
    <row r="14251" spans="45:55" x14ac:dyDescent="0.2">
      <c r="AS14251" s="4" t="s">
        <v>15786</v>
      </c>
      <c r="AT14251" s="4" t="s">
        <v>15787</v>
      </c>
      <c r="AU14251" s="4" t="s">
        <v>456</v>
      </c>
      <c r="AV14251" s="4" t="s">
        <v>831</v>
      </c>
      <c r="AW14251" s="4" t="s">
        <v>701</v>
      </c>
      <c r="AX14251" s="4"/>
      <c r="AY14251" s="4"/>
      <c r="AZ14251" s="4"/>
      <c r="BA14251" s="4"/>
      <c r="BB14251" s="4"/>
      <c r="BC14251" s="4">
        <v>40</v>
      </c>
    </row>
    <row r="14252" spans="45:55" x14ac:dyDescent="0.2">
      <c r="AS14252" s="4" t="s">
        <v>7285</v>
      </c>
      <c r="AT14252" s="4" t="s">
        <v>6233</v>
      </c>
      <c r="AU14252" s="4" t="s">
        <v>456</v>
      </c>
      <c r="AV14252" s="4" t="s">
        <v>831</v>
      </c>
      <c r="AW14252" s="4" t="s">
        <v>701</v>
      </c>
      <c r="AX14252" s="4"/>
      <c r="AY14252" s="4"/>
      <c r="AZ14252" s="4"/>
      <c r="BA14252" s="4"/>
      <c r="BB14252" s="4"/>
      <c r="BC14252" s="4">
        <v>40</v>
      </c>
    </row>
    <row r="14253" spans="45:55" x14ac:dyDescent="0.2">
      <c r="AS14253" s="4" t="s">
        <v>35777</v>
      </c>
      <c r="AT14253" s="4" t="s">
        <v>34781</v>
      </c>
      <c r="AU14253" s="4" t="s">
        <v>456</v>
      </c>
      <c r="AV14253" s="4" t="s">
        <v>831</v>
      </c>
      <c r="AW14253" s="4" t="s">
        <v>701</v>
      </c>
      <c r="AX14253" s="4"/>
      <c r="AY14253" s="4"/>
      <c r="AZ14253" s="4"/>
      <c r="BA14253" s="4"/>
      <c r="BB14253" s="4"/>
      <c r="BC14253" s="4">
        <v>40</v>
      </c>
    </row>
    <row r="14254" spans="45:55" x14ac:dyDescent="0.2">
      <c r="AS14254" s="4" t="s">
        <v>14753</v>
      </c>
      <c r="AT14254" s="4" t="s">
        <v>14754</v>
      </c>
      <c r="AU14254" s="4" t="s">
        <v>456</v>
      </c>
      <c r="AV14254" s="4" t="s">
        <v>838</v>
      </c>
      <c r="AW14254" s="4" t="s">
        <v>701</v>
      </c>
      <c r="AX14254" s="4"/>
      <c r="AY14254" s="4"/>
      <c r="AZ14254" s="4"/>
      <c r="BA14254" s="4"/>
      <c r="BB14254" s="4"/>
      <c r="BC14254" s="4">
        <v>40</v>
      </c>
    </row>
    <row r="14255" spans="45:55" x14ac:dyDescent="0.2">
      <c r="AS14255" s="4" t="s">
        <v>14755</v>
      </c>
      <c r="AT14255" s="4" t="s">
        <v>14756</v>
      </c>
      <c r="AU14255" s="4" t="s">
        <v>456</v>
      </c>
      <c r="AV14255" s="4" t="s">
        <v>838</v>
      </c>
      <c r="AW14255" s="4" t="s">
        <v>701</v>
      </c>
      <c r="AX14255" s="4"/>
      <c r="AY14255" s="4"/>
      <c r="AZ14255" s="4"/>
      <c r="BA14255" s="4"/>
      <c r="BB14255" s="4"/>
      <c r="BC14255" s="4">
        <v>40</v>
      </c>
    </row>
    <row r="14256" spans="45:55" x14ac:dyDescent="0.2">
      <c r="AS14256" s="4" t="s">
        <v>14757</v>
      </c>
      <c r="AT14256" s="4" t="s">
        <v>14758</v>
      </c>
      <c r="AU14256" s="4" t="s">
        <v>456</v>
      </c>
      <c r="AV14256" s="4" t="s">
        <v>838</v>
      </c>
      <c r="AW14256" s="4" t="s">
        <v>701</v>
      </c>
      <c r="AX14256" s="4"/>
      <c r="AY14256" s="4"/>
      <c r="AZ14256" s="4"/>
      <c r="BA14256" s="4"/>
      <c r="BB14256" s="4"/>
      <c r="BC14256" s="4">
        <v>40</v>
      </c>
    </row>
    <row r="14257" spans="45:55" x14ac:dyDescent="0.2">
      <c r="AS14257" s="4" t="s">
        <v>14759</v>
      </c>
      <c r="AT14257" s="4" t="s">
        <v>14760</v>
      </c>
      <c r="AU14257" s="4" t="s">
        <v>456</v>
      </c>
      <c r="AV14257" s="4" t="s">
        <v>838</v>
      </c>
      <c r="AW14257" s="4" t="s">
        <v>701</v>
      </c>
      <c r="AX14257" s="4"/>
      <c r="AY14257" s="4"/>
      <c r="AZ14257" s="4"/>
      <c r="BA14257" s="4"/>
      <c r="BB14257" s="4"/>
      <c r="BC14257" s="4">
        <v>40</v>
      </c>
    </row>
    <row r="14258" spans="45:55" x14ac:dyDescent="0.2">
      <c r="AS14258" s="4" t="s">
        <v>14761</v>
      </c>
      <c r="AT14258" s="4" t="s">
        <v>14762</v>
      </c>
      <c r="AU14258" s="4" t="s">
        <v>456</v>
      </c>
      <c r="AV14258" s="4" t="s">
        <v>838</v>
      </c>
      <c r="AW14258" s="4" t="s">
        <v>701</v>
      </c>
      <c r="AX14258" s="4"/>
      <c r="AY14258" s="4"/>
      <c r="AZ14258" s="4"/>
      <c r="BA14258" s="4"/>
      <c r="BB14258" s="4"/>
      <c r="BC14258" s="4">
        <v>40</v>
      </c>
    </row>
    <row r="14259" spans="45:55" x14ac:dyDescent="0.2">
      <c r="AS14259" s="4" t="s">
        <v>14763</v>
      </c>
      <c r="AT14259" s="4" t="s">
        <v>14764</v>
      </c>
      <c r="AU14259" s="4" t="s">
        <v>456</v>
      </c>
      <c r="AV14259" s="4" t="s">
        <v>838</v>
      </c>
      <c r="AW14259" s="4" t="s">
        <v>701</v>
      </c>
      <c r="AX14259" s="4"/>
      <c r="AY14259" s="4"/>
      <c r="AZ14259" s="4"/>
      <c r="BA14259" s="4"/>
      <c r="BB14259" s="4"/>
      <c r="BC14259" s="4">
        <v>40</v>
      </c>
    </row>
    <row r="14260" spans="45:55" x14ac:dyDescent="0.2">
      <c r="AS14260" s="4" t="s">
        <v>14765</v>
      </c>
      <c r="AT14260" s="4" t="s">
        <v>14766</v>
      </c>
      <c r="AU14260" s="4" t="s">
        <v>456</v>
      </c>
      <c r="AV14260" s="4" t="s">
        <v>838</v>
      </c>
      <c r="AW14260" s="4" t="s">
        <v>701</v>
      </c>
      <c r="AX14260" s="4"/>
      <c r="AY14260" s="4"/>
      <c r="AZ14260" s="4"/>
      <c r="BA14260" s="4"/>
      <c r="BB14260" s="4"/>
      <c r="BC14260" s="4">
        <v>40</v>
      </c>
    </row>
    <row r="14261" spans="45:55" x14ac:dyDescent="0.2">
      <c r="AS14261" s="4" t="s">
        <v>14767</v>
      </c>
      <c r="AT14261" s="4" t="s">
        <v>14768</v>
      </c>
      <c r="AU14261" s="4" t="s">
        <v>456</v>
      </c>
      <c r="AV14261" s="4" t="s">
        <v>838</v>
      </c>
      <c r="AW14261" s="4" t="s">
        <v>701</v>
      </c>
      <c r="AX14261" s="4"/>
      <c r="AY14261" s="4"/>
      <c r="AZ14261" s="4"/>
      <c r="BA14261" s="4"/>
      <c r="BB14261" s="4"/>
      <c r="BC14261" s="4">
        <v>40</v>
      </c>
    </row>
    <row r="14262" spans="45:55" x14ac:dyDescent="0.2">
      <c r="AS14262" s="4" t="s">
        <v>33693</v>
      </c>
      <c r="AT14262" s="4" t="s">
        <v>33694</v>
      </c>
      <c r="AU14262" s="4" t="s">
        <v>456</v>
      </c>
      <c r="AV14262" s="4" t="s">
        <v>838</v>
      </c>
      <c r="AW14262" s="4" t="s">
        <v>701</v>
      </c>
      <c r="AX14262" s="4"/>
      <c r="AY14262" s="4"/>
      <c r="AZ14262" s="4"/>
      <c r="BA14262" s="4"/>
      <c r="BB14262" s="4"/>
      <c r="BC14262" s="4">
        <v>40</v>
      </c>
    </row>
    <row r="14263" spans="45:55" x14ac:dyDescent="0.2">
      <c r="AS14263" s="4" t="s">
        <v>33695</v>
      </c>
      <c r="AT14263" s="4" t="s">
        <v>33696</v>
      </c>
      <c r="AU14263" s="4" t="s">
        <v>456</v>
      </c>
      <c r="AV14263" s="4" t="s">
        <v>838</v>
      </c>
      <c r="AW14263" s="4" t="s">
        <v>701</v>
      </c>
      <c r="AX14263" s="4"/>
      <c r="AY14263" s="4"/>
      <c r="AZ14263" s="4"/>
      <c r="BA14263" s="4"/>
      <c r="BB14263" s="4"/>
      <c r="BC14263" s="4">
        <v>40</v>
      </c>
    </row>
    <row r="14264" spans="45:55" x14ac:dyDescent="0.2">
      <c r="AS14264" s="4" t="s">
        <v>33697</v>
      </c>
      <c r="AT14264" s="4" t="s">
        <v>33698</v>
      </c>
      <c r="AU14264" s="4" t="s">
        <v>456</v>
      </c>
      <c r="AV14264" s="4" t="s">
        <v>838</v>
      </c>
      <c r="AW14264" s="4" t="s">
        <v>701</v>
      </c>
      <c r="AX14264" s="4"/>
      <c r="AY14264" s="4"/>
      <c r="AZ14264" s="4"/>
      <c r="BA14264" s="4"/>
      <c r="BB14264" s="4"/>
      <c r="BC14264" s="4">
        <v>40</v>
      </c>
    </row>
    <row r="14265" spans="45:55" x14ac:dyDescent="0.2">
      <c r="AS14265" s="4" t="s">
        <v>33699</v>
      </c>
      <c r="AT14265" s="4" t="s">
        <v>33700</v>
      </c>
      <c r="AU14265" s="4" t="s">
        <v>456</v>
      </c>
      <c r="AV14265" s="4" t="s">
        <v>838</v>
      </c>
      <c r="AW14265" s="4" t="s">
        <v>701</v>
      </c>
      <c r="AX14265" s="4"/>
      <c r="AY14265" s="4"/>
      <c r="AZ14265" s="4"/>
      <c r="BA14265" s="4"/>
      <c r="BB14265" s="4"/>
      <c r="BC14265" s="4">
        <v>40</v>
      </c>
    </row>
    <row r="14266" spans="45:55" x14ac:dyDescent="0.2">
      <c r="AS14266" s="4" t="s">
        <v>14769</v>
      </c>
      <c r="AT14266" s="4" t="s">
        <v>14770</v>
      </c>
      <c r="AU14266" s="4" t="s">
        <v>456</v>
      </c>
      <c r="AV14266" s="4" t="s">
        <v>838</v>
      </c>
      <c r="AW14266" s="4" t="s">
        <v>701</v>
      </c>
      <c r="AX14266" s="4"/>
      <c r="AY14266" s="4"/>
      <c r="AZ14266" s="4"/>
      <c r="BA14266" s="4"/>
      <c r="BB14266" s="4"/>
      <c r="BC14266" s="4">
        <v>40</v>
      </c>
    </row>
    <row r="14267" spans="45:55" x14ac:dyDescent="0.2">
      <c r="AS14267" s="4" t="s">
        <v>14771</v>
      </c>
      <c r="AT14267" s="4" t="s">
        <v>14772</v>
      </c>
      <c r="AU14267" s="4" t="s">
        <v>456</v>
      </c>
      <c r="AV14267" s="4" t="s">
        <v>838</v>
      </c>
      <c r="AW14267" s="4" t="s">
        <v>701</v>
      </c>
      <c r="AX14267" s="4"/>
      <c r="AY14267" s="4"/>
      <c r="AZ14267" s="4"/>
      <c r="BA14267" s="4"/>
      <c r="BB14267" s="4"/>
      <c r="BC14267" s="4">
        <v>40</v>
      </c>
    </row>
    <row r="14268" spans="45:55" x14ac:dyDescent="0.2">
      <c r="AS14268" s="4" t="s">
        <v>14773</v>
      </c>
      <c r="AT14268" s="4" t="s">
        <v>14774</v>
      </c>
      <c r="AU14268" s="4" t="s">
        <v>456</v>
      </c>
      <c r="AV14268" s="4" t="s">
        <v>838</v>
      </c>
      <c r="AW14268" s="4" t="s">
        <v>701</v>
      </c>
      <c r="AX14268" s="4"/>
      <c r="AY14268" s="4"/>
      <c r="AZ14268" s="4"/>
      <c r="BA14268" s="4"/>
      <c r="BB14268" s="4"/>
      <c r="BC14268" s="4">
        <v>40</v>
      </c>
    </row>
    <row r="14269" spans="45:55" x14ac:dyDescent="0.2">
      <c r="AS14269" s="4" t="s">
        <v>14775</v>
      </c>
      <c r="AT14269" s="4" t="s">
        <v>14776</v>
      </c>
      <c r="AU14269" s="4" t="s">
        <v>456</v>
      </c>
      <c r="AV14269" s="4" t="s">
        <v>838</v>
      </c>
      <c r="AW14269" s="4" t="s">
        <v>701</v>
      </c>
      <c r="AX14269" s="4"/>
      <c r="AY14269" s="4"/>
      <c r="AZ14269" s="4"/>
      <c r="BA14269" s="4"/>
      <c r="BB14269" s="4"/>
      <c r="BC14269" s="4">
        <v>40</v>
      </c>
    </row>
    <row r="14270" spans="45:55" x14ac:dyDescent="0.2">
      <c r="AS14270" s="4" t="s">
        <v>36453</v>
      </c>
      <c r="AT14270" s="4" t="s">
        <v>9676</v>
      </c>
      <c r="AU14270" s="4" t="s">
        <v>456</v>
      </c>
      <c r="AV14270" s="4" t="s">
        <v>831</v>
      </c>
      <c r="AW14270" s="4" t="s">
        <v>701</v>
      </c>
      <c r="AX14270" s="4"/>
      <c r="AY14270" s="4"/>
      <c r="AZ14270" s="4"/>
      <c r="BA14270" s="4"/>
      <c r="BB14270" s="4"/>
      <c r="BC14270" s="4">
        <v>40</v>
      </c>
    </row>
    <row r="14271" spans="45:55" x14ac:dyDescent="0.2">
      <c r="AS14271" s="4" t="s">
        <v>33701</v>
      </c>
      <c r="AT14271" s="4" t="s">
        <v>33702</v>
      </c>
      <c r="AU14271" s="4" t="s">
        <v>456</v>
      </c>
      <c r="AV14271" s="4" t="s">
        <v>838</v>
      </c>
      <c r="AW14271" s="4" t="s">
        <v>701</v>
      </c>
      <c r="AX14271" s="4"/>
      <c r="AY14271" s="4"/>
      <c r="AZ14271" s="4"/>
      <c r="BA14271" s="4"/>
      <c r="BB14271" s="4"/>
      <c r="BC14271" s="4">
        <v>40</v>
      </c>
    </row>
    <row r="14272" spans="45:55" x14ac:dyDescent="0.2">
      <c r="AS14272" s="4" t="s">
        <v>36421</v>
      </c>
      <c r="AT14272" s="4" t="s">
        <v>9676</v>
      </c>
      <c r="AU14272" s="4" t="s">
        <v>456</v>
      </c>
      <c r="AV14272" s="4" t="s">
        <v>831</v>
      </c>
      <c r="AW14272" s="4" t="s">
        <v>701</v>
      </c>
      <c r="AX14272" s="4"/>
      <c r="AY14272" s="4"/>
      <c r="AZ14272" s="4"/>
      <c r="BA14272" s="4"/>
      <c r="BB14272" s="4"/>
      <c r="BC14272" s="4">
        <v>40</v>
      </c>
    </row>
    <row r="14273" spans="45:55" x14ac:dyDescent="0.2">
      <c r="AS14273" s="4" t="s">
        <v>33703</v>
      </c>
      <c r="AT14273" s="4" t="s">
        <v>33704</v>
      </c>
      <c r="AU14273" s="4" t="s">
        <v>456</v>
      </c>
      <c r="AV14273" s="4" t="s">
        <v>838</v>
      </c>
      <c r="AW14273" s="4" t="s">
        <v>701</v>
      </c>
      <c r="AX14273" s="4"/>
      <c r="AY14273" s="4"/>
      <c r="AZ14273" s="4"/>
      <c r="BA14273" s="4"/>
      <c r="BB14273" s="4"/>
      <c r="BC14273" s="4">
        <v>40</v>
      </c>
    </row>
    <row r="14274" spans="45:55" x14ac:dyDescent="0.2">
      <c r="AS14274" s="4" t="s">
        <v>36422</v>
      </c>
      <c r="AT14274" s="4" t="s">
        <v>9676</v>
      </c>
      <c r="AU14274" s="4" t="s">
        <v>456</v>
      </c>
      <c r="AV14274" s="4" t="s">
        <v>831</v>
      </c>
      <c r="AW14274" s="4" t="s">
        <v>701</v>
      </c>
      <c r="AX14274" s="4"/>
      <c r="AY14274" s="4"/>
      <c r="AZ14274" s="4"/>
      <c r="BA14274" s="4"/>
      <c r="BB14274" s="4"/>
      <c r="BC14274" s="4">
        <v>40</v>
      </c>
    </row>
    <row r="14275" spans="45:55" x14ac:dyDescent="0.2">
      <c r="AS14275" s="4" t="s">
        <v>33705</v>
      </c>
      <c r="AT14275" s="4" t="s">
        <v>33706</v>
      </c>
      <c r="AU14275" s="4" t="s">
        <v>456</v>
      </c>
      <c r="AV14275" s="4" t="s">
        <v>838</v>
      </c>
      <c r="AW14275" s="4" t="s">
        <v>701</v>
      </c>
      <c r="AX14275" s="4"/>
      <c r="AY14275" s="4"/>
      <c r="AZ14275" s="4"/>
      <c r="BA14275" s="4"/>
      <c r="BB14275" s="4"/>
      <c r="BC14275" s="4">
        <v>40</v>
      </c>
    </row>
    <row r="14276" spans="45:55" x14ac:dyDescent="0.2">
      <c r="AS14276" s="4" t="s">
        <v>36454</v>
      </c>
      <c r="AT14276" s="4" t="s">
        <v>9676</v>
      </c>
      <c r="AU14276" s="4" t="s">
        <v>456</v>
      </c>
      <c r="AV14276" s="4" t="s">
        <v>831</v>
      </c>
      <c r="AW14276" s="4" t="s">
        <v>701</v>
      </c>
      <c r="AX14276" s="4"/>
      <c r="AY14276" s="4"/>
      <c r="AZ14276" s="4"/>
      <c r="BA14276" s="4"/>
      <c r="BB14276" s="4"/>
      <c r="BC14276" s="4">
        <v>40</v>
      </c>
    </row>
    <row r="14277" spans="45:55" x14ac:dyDescent="0.2">
      <c r="AS14277" s="4" t="s">
        <v>33707</v>
      </c>
      <c r="AT14277" s="4" t="s">
        <v>33708</v>
      </c>
      <c r="AU14277" s="4" t="s">
        <v>456</v>
      </c>
      <c r="AV14277" s="4" t="s">
        <v>838</v>
      </c>
      <c r="AW14277" s="4" t="s">
        <v>701</v>
      </c>
      <c r="AX14277" s="4"/>
      <c r="AY14277" s="4"/>
      <c r="AZ14277" s="4"/>
      <c r="BA14277" s="4"/>
      <c r="BB14277" s="4"/>
      <c r="BC14277" s="4">
        <v>40</v>
      </c>
    </row>
    <row r="14278" spans="45:55" x14ac:dyDescent="0.2">
      <c r="AS14278" s="4" t="s">
        <v>33709</v>
      </c>
      <c r="AT14278" s="4" t="s">
        <v>33710</v>
      </c>
      <c r="AU14278" s="4" t="s">
        <v>456</v>
      </c>
      <c r="AV14278" s="4" t="s">
        <v>838</v>
      </c>
      <c r="AW14278" s="4" t="s">
        <v>701</v>
      </c>
      <c r="AX14278" s="4"/>
      <c r="AY14278" s="4"/>
      <c r="AZ14278" s="4"/>
      <c r="BA14278" s="4"/>
      <c r="BB14278" s="4"/>
      <c r="BC14278" s="4">
        <v>40</v>
      </c>
    </row>
    <row r="14279" spans="45:55" x14ac:dyDescent="0.2">
      <c r="AS14279" s="4" t="s">
        <v>33711</v>
      </c>
      <c r="AT14279" s="4" t="s">
        <v>33712</v>
      </c>
      <c r="AU14279" s="4" t="s">
        <v>456</v>
      </c>
      <c r="AV14279" s="4" t="s">
        <v>838</v>
      </c>
      <c r="AW14279" s="4" t="s">
        <v>701</v>
      </c>
      <c r="AX14279" s="4"/>
      <c r="AY14279" s="4"/>
      <c r="AZ14279" s="4"/>
      <c r="BA14279" s="4"/>
      <c r="BB14279" s="4"/>
      <c r="BC14279" s="4">
        <v>40</v>
      </c>
    </row>
    <row r="14280" spans="45:55" x14ac:dyDescent="0.2">
      <c r="AS14280" s="4" t="s">
        <v>33713</v>
      </c>
      <c r="AT14280" s="4" t="s">
        <v>33714</v>
      </c>
      <c r="AU14280" s="4" t="s">
        <v>456</v>
      </c>
      <c r="AV14280" s="4" t="s">
        <v>838</v>
      </c>
      <c r="AW14280" s="4" t="s">
        <v>701</v>
      </c>
      <c r="AX14280" s="4"/>
      <c r="AY14280" s="4"/>
      <c r="AZ14280" s="4"/>
      <c r="BA14280" s="4"/>
      <c r="BB14280" s="4"/>
      <c r="BC14280" s="4">
        <v>40</v>
      </c>
    </row>
    <row r="14281" spans="45:55" x14ac:dyDescent="0.2">
      <c r="AS14281" s="4" t="s">
        <v>33715</v>
      </c>
      <c r="AT14281" s="4" t="s">
        <v>33716</v>
      </c>
      <c r="AU14281" s="4" t="s">
        <v>456</v>
      </c>
      <c r="AV14281" s="4" t="s">
        <v>838</v>
      </c>
      <c r="AW14281" s="4" t="s">
        <v>701</v>
      </c>
      <c r="AX14281" s="4"/>
      <c r="AY14281" s="4"/>
      <c r="AZ14281" s="4"/>
      <c r="BA14281" s="4"/>
      <c r="BB14281" s="4"/>
      <c r="BC14281" s="4">
        <v>40</v>
      </c>
    </row>
    <row r="14282" spans="45:55" x14ac:dyDescent="0.2">
      <c r="AS14282" s="4" t="s">
        <v>33717</v>
      </c>
      <c r="AT14282" s="4" t="s">
        <v>33718</v>
      </c>
      <c r="AU14282" s="4" t="s">
        <v>456</v>
      </c>
      <c r="AV14282" s="4" t="s">
        <v>838</v>
      </c>
      <c r="AW14282" s="4" t="s">
        <v>701</v>
      </c>
      <c r="AX14282" s="4"/>
      <c r="AY14282" s="4"/>
      <c r="AZ14282" s="4"/>
      <c r="BA14282" s="4"/>
      <c r="BB14282" s="4"/>
      <c r="BC14282" s="4">
        <v>40</v>
      </c>
    </row>
    <row r="14283" spans="45:55" x14ac:dyDescent="0.2">
      <c r="AS14283" s="4" t="s">
        <v>16725</v>
      </c>
      <c r="AT14283" s="4" t="s">
        <v>16726</v>
      </c>
      <c r="AU14283" s="4" t="s">
        <v>456</v>
      </c>
      <c r="AV14283" s="4" t="s">
        <v>831</v>
      </c>
      <c r="AW14283" s="4" t="s">
        <v>701</v>
      </c>
      <c r="AX14283" s="4"/>
      <c r="AY14283" s="4"/>
      <c r="AZ14283" s="4"/>
      <c r="BA14283" s="4"/>
      <c r="BB14283" s="4"/>
      <c r="BC14283" s="4">
        <v>40</v>
      </c>
    </row>
    <row r="14284" spans="45:55" x14ac:dyDescent="0.2">
      <c r="AS14284" s="4" t="s">
        <v>14777</v>
      </c>
      <c r="AT14284" s="4" t="s">
        <v>14778</v>
      </c>
      <c r="AU14284" s="4" t="s">
        <v>456</v>
      </c>
      <c r="AV14284" s="4" t="s">
        <v>838</v>
      </c>
      <c r="AW14284" s="4" t="s">
        <v>701</v>
      </c>
      <c r="AX14284" s="4"/>
      <c r="AY14284" s="4"/>
      <c r="AZ14284" s="4"/>
      <c r="BA14284" s="4"/>
      <c r="BB14284" s="4"/>
      <c r="BC14284" s="4">
        <v>40</v>
      </c>
    </row>
    <row r="14285" spans="45:55" x14ac:dyDescent="0.2">
      <c r="AS14285" s="4" t="s">
        <v>14779</v>
      </c>
      <c r="AT14285" s="4" t="s">
        <v>14780</v>
      </c>
      <c r="AU14285" s="4" t="s">
        <v>456</v>
      </c>
      <c r="AV14285" s="4" t="s">
        <v>838</v>
      </c>
      <c r="AW14285" s="4" t="s">
        <v>701</v>
      </c>
      <c r="AX14285" s="4"/>
      <c r="AY14285" s="4"/>
      <c r="AZ14285" s="4"/>
      <c r="BA14285" s="4"/>
      <c r="BB14285" s="4"/>
      <c r="BC14285" s="4">
        <v>40</v>
      </c>
    </row>
    <row r="14286" spans="45:55" x14ac:dyDescent="0.2">
      <c r="AS14286" s="4" t="s">
        <v>14781</v>
      </c>
      <c r="AT14286" s="4" t="s">
        <v>14782</v>
      </c>
      <c r="AU14286" s="4" t="s">
        <v>456</v>
      </c>
      <c r="AV14286" s="4" t="s">
        <v>838</v>
      </c>
      <c r="AW14286" s="4" t="s">
        <v>701</v>
      </c>
      <c r="AX14286" s="4"/>
      <c r="AY14286" s="4"/>
      <c r="AZ14286" s="4"/>
      <c r="BA14286" s="4"/>
      <c r="BB14286" s="4"/>
      <c r="BC14286" s="4">
        <v>40</v>
      </c>
    </row>
    <row r="14287" spans="45:55" x14ac:dyDescent="0.2">
      <c r="AS14287" s="4" t="s">
        <v>14783</v>
      </c>
      <c r="AT14287" s="4" t="s">
        <v>14784</v>
      </c>
      <c r="AU14287" s="4" t="s">
        <v>456</v>
      </c>
      <c r="AV14287" s="4" t="s">
        <v>838</v>
      </c>
      <c r="AW14287" s="4" t="s">
        <v>701</v>
      </c>
      <c r="AX14287" s="4"/>
      <c r="AY14287" s="4"/>
      <c r="AZ14287" s="4"/>
      <c r="BA14287" s="4"/>
      <c r="BB14287" s="4"/>
      <c r="BC14287" s="4">
        <v>40</v>
      </c>
    </row>
    <row r="14288" spans="45:55" x14ac:dyDescent="0.2">
      <c r="AS14288" s="4" t="s">
        <v>14785</v>
      </c>
      <c r="AT14288" s="4" t="s">
        <v>14786</v>
      </c>
      <c r="AU14288" s="4" t="s">
        <v>456</v>
      </c>
      <c r="AV14288" s="4" t="s">
        <v>838</v>
      </c>
      <c r="AW14288" s="4" t="s">
        <v>701</v>
      </c>
      <c r="AX14288" s="4"/>
      <c r="AY14288" s="4"/>
      <c r="AZ14288" s="4"/>
      <c r="BA14288" s="4"/>
      <c r="BB14288" s="4"/>
      <c r="BC14288" s="4">
        <v>40</v>
      </c>
    </row>
    <row r="14289" spans="45:55" x14ac:dyDescent="0.2">
      <c r="AS14289" s="4" t="s">
        <v>33719</v>
      </c>
      <c r="AT14289" s="4" t="s">
        <v>33720</v>
      </c>
      <c r="AU14289" s="4" t="s">
        <v>456</v>
      </c>
      <c r="AV14289" s="4" t="s">
        <v>838</v>
      </c>
      <c r="AW14289" s="4" t="s">
        <v>701</v>
      </c>
      <c r="AX14289" s="4"/>
      <c r="AY14289" s="4"/>
      <c r="AZ14289" s="4"/>
      <c r="BA14289" s="4"/>
      <c r="BB14289" s="4"/>
      <c r="BC14289" s="4">
        <v>40</v>
      </c>
    </row>
    <row r="14290" spans="45:55" x14ac:dyDescent="0.2">
      <c r="AS14290" s="4" t="s">
        <v>33721</v>
      </c>
      <c r="AT14290" s="4" t="s">
        <v>33722</v>
      </c>
      <c r="AU14290" s="4" t="s">
        <v>456</v>
      </c>
      <c r="AV14290" s="4" t="s">
        <v>838</v>
      </c>
      <c r="AW14290" s="4" t="s">
        <v>701</v>
      </c>
      <c r="AX14290" s="4"/>
      <c r="AY14290" s="4"/>
      <c r="AZ14290" s="4"/>
      <c r="BA14290" s="4"/>
      <c r="BB14290" s="4"/>
      <c r="BC14290" s="4">
        <v>40</v>
      </c>
    </row>
    <row r="14291" spans="45:55" x14ac:dyDescent="0.2">
      <c r="AS14291" s="4" t="s">
        <v>33723</v>
      </c>
      <c r="AT14291" s="4" t="s">
        <v>33724</v>
      </c>
      <c r="AU14291" s="4" t="s">
        <v>456</v>
      </c>
      <c r="AV14291" s="4" t="s">
        <v>838</v>
      </c>
      <c r="AW14291" s="4" t="s">
        <v>701</v>
      </c>
      <c r="AX14291" s="4"/>
      <c r="AY14291" s="4"/>
      <c r="AZ14291" s="4"/>
      <c r="BA14291" s="4"/>
      <c r="BB14291" s="4"/>
      <c r="BC14291" s="4">
        <v>40</v>
      </c>
    </row>
    <row r="14292" spans="45:55" x14ac:dyDescent="0.2">
      <c r="AS14292" s="4" t="s">
        <v>33725</v>
      </c>
      <c r="AT14292" s="4" t="s">
        <v>33726</v>
      </c>
      <c r="AU14292" s="4" t="s">
        <v>456</v>
      </c>
      <c r="AV14292" s="4" t="s">
        <v>838</v>
      </c>
      <c r="AW14292" s="4" t="s">
        <v>701</v>
      </c>
      <c r="AX14292" s="4"/>
      <c r="AY14292" s="4"/>
      <c r="AZ14292" s="4"/>
      <c r="BA14292" s="4"/>
      <c r="BB14292" s="4"/>
      <c r="BC14292" s="4">
        <v>40</v>
      </c>
    </row>
    <row r="14293" spans="45:55" x14ac:dyDescent="0.2">
      <c r="AS14293" s="4" t="s">
        <v>16531</v>
      </c>
      <c r="AT14293" s="4" t="s">
        <v>10822</v>
      </c>
      <c r="AU14293" s="4" t="s">
        <v>456</v>
      </c>
      <c r="AV14293" s="4" t="s">
        <v>831</v>
      </c>
      <c r="AW14293" s="4" t="s">
        <v>701</v>
      </c>
      <c r="AX14293" s="4"/>
      <c r="AY14293" s="4"/>
      <c r="AZ14293" s="4"/>
      <c r="BA14293" s="4"/>
      <c r="BB14293" s="4"/>
      <c r="BC14293" s="4">
        <v>40</v>
      </c>
    </row>
    <row r="14294" spans="45:55" x14ac:dyDescent="0.2">
      <c r="AS14294" s="4" t="s">
        <v>15833</v>
      </c>
      <c r="AT14294" s="4" t="s">
        <v>15834</v>
      </c>
      <c r="AU14294" s="4" t="s">
        <v>456</v>
      </c>
      <c r="AV14294" s="4" t="s">
        <v>8551</v>
      </c>
      <c r="AW14294" s="4" t="s">
        <v>701</v>
      </c>
      <c r="AX14294" s="4"/>
      <c r="AY14294" s="4"/>
      <c r="AZ14294" s="4"/>
      <c r="BA14294" s="4"/>
      <c r="BB14294" s="4"/>
      <c r="BC14294" s="4">
        <v>40</v>
      </c>
    </row>
    <row r="14295" spans="45:55" x14ac:dyDescent="0.2">
      <c r="AS14295" s="4" t="s">
        <v>8304</v>
      </c>
      <c r="AT14295" s="4" t="s">
        <v>8305</v>
      </c>
      <c r="AU14295" s="4" t="s">
        <v>463</v>
      </c>
      <c r="AV14295" s="4" t="s">
        <v>840</v>
      </c>
      <c r="AW14295" s="4" t="s">
        <v>701</v>
      </c>
      <c r="AX14295" s="4"/>
      <c r="AY14295" s="4"/>
      <c r="AZ14295" s="4"/>
      <c r="BA14295" s="4"/>
      <c r="BB14295" s="4"/>
      <c r="BC14295" s="4">
        <v>40</v>
      </c>
    </row>
    <row r="14296" spans="45:55" x14ac:dyDescent="0.2">
      <c r="AS14296" s="4" t="s">
        <v>8306</v>
      </c>
      <c r="AT14296" s="4" t="s">
        <v>8307</v>
      </c>
      <c r="AU14296" s="4" t="s">
        <v>463</v>
      </c>
      <c r="AV14296" s="4" t="s">
        <v>840</v>
      </c>
      <c r="AW14296" s="4" t="s">
        <v>701</v>
      </c>
      <c r="AX14296" s="4"/>
      <c r="AY14296" s="4"/>
      <c r="AZ14296" s="4"/>
      <c r="BA14296" s="4"/>
      <c r="BB14296" s="4"/>
      <c r="BC14296" s="4">
        <v>40</v>
      </c>
    </row>
    <row r="14297" spans="45:55" x14ac:dyDescent="0.2">
      <c r="AS14297" s="4" t="s">
        <v>8308</v>
      </c>
      <c r="AT14297" s="4" t="s">
        <v>8309</v>
      </c>
      <c r="AU14297" s="4" t="s">
        <v>463</v>
      </c>
      <c r="AV14297" s="4" t="s">
        <v>840</v>
      </c>
      <c r="AW14297" s="4" t="s">
        <v>701</v>
      </c>
      <c r="AX14297" s="4"/>
      <c r="AY14297" s="4"/>
      <c r="AZ14297" s="4"/>
      <c r="BA14297" s="4"/>
      <c r="BB14297" s="4"/>
      <c r="BC14297" s="4">
        <v>40</v>
      </c>
    </row>
    <row r="14298" spans="45:55" x14ac:dyDescent="0.2">
      <c r="AS14298" s="4" t="s">
        <v>8310</v>
      </c>
      <c r="AT14298" s="4" t="s">
        <v>8311</v>
      </c>
      <c r="AU14298" s="4" t="s">
        <v>463</v>
      </c>
      <c r="AV14298" s="4" t="s">
        <v>840</v>
      </c>
      <c r="AW14298" s="4" t="s">
        <v>701</v>
      </c>
      <c r="AX14298" s="4"/>
      <c r="AY14298" s="4"/>
      <c r="AZ14298" s="4"/>
      <c r="BA14298" s="4"/>
      <c r="BB14298" s="4"/>
      <c r="BC14298" s="4">
        <v>40</v>
      </c>
    </row>
    <row r="14299" spans="45:55" x14ac:dyDescent="0.2">
      <c r="AS14299" s="4" t="s">
        <v>8312</v>
      </c>
      <c r="AT14299" s="4" t="s">
        <v>8313</v>
      </c>
      <c r="AU14299" s="4" t="s">
        <v>463</v>
      </c>
      <c r="AV14299" s="4" t="s">
        <v>840</v>
      </c>
      <c r="AW14299" s="4" t="s">
        <v>701</v>
      </c>
      <c r="AX14299" s="4"/>
      <c r="AY14299" s="4"/>
      <c r="AZ14299" s="4"/>
      <c r="BA14299" s="4"/>
      <c r="BB14299" s="4"/>
      <c r="BC14299" s="4">
        <v>40</v>
      </c>
    </row>
    <row r="14300" spans="45:55" x14ac:dyDescent="0.2">
      <c r="AS14300" s="4" t="s">
        <v>8314</v>
      </c>
      <c r="AT14300" s="4" t="s">
        <v>8315</v>
      </c>
      <c r="AU14300" s="4" t="s">
        <v>463</v>
      </c>
      <c r="AV14300" s="4" t="s">
        <v>840</v>
      </c>
      <c r="AW14300" s="4" t="s">
        <v>701</v>
      </c>
      <c r="AX14300" s="4"/>
      <c r="AY14300" s="4"/>
      <c r="AZ14300" s="4"/>
      <c r="BA14300" s="4"/>
      <c r="BB14300" s="4"/>
      <c r="BC14300" s="4">
        <v>40</v>
      </c>
    </row>
    <row r="14301" spans="45:55" x14ac:dyDescent="0.2">
      <c r="AS14301" s="4" t="s">
        <v>8316</v>
      </c>
      <c r="AT14301" s="4" t="s">
        <v>8317</v>
      </c>
      <c r="AU14301" s="4" t="s">
        <v>463</v>
      </c>
      <c r="AV14301" s="4" t="s">
        <v>840</v>
      </c>
      <c r="AW14301" s="4" t="s">
        <v>701</v>
      </c>
      <c r="AX14301" s="4"/>
      <c r="AY14301" s="4"/>
      <c r="AZ14301" s="4"/>
      <c r="BA14301" s="4"/>
      <c r="BB14301" s="4"/>
      <c r="BC14301" s="4">
        <v>40</v>
      </c>
    </row>
    <row r="14302" spans="45:55" x14ac:dyDescent="0.2">
      <c r="AS14302" s="4" t="s">
        <v>8318</v>
      </c>
      <c r="AT14302" s="4" t="s">
        <v>8319</v>
      </c>
      <c r="AU14302" s="4" t="s">
        <v>463</v>
      </c>
      <c r="AV14302" s="4" t="s">
        <v>840</v>
      </c>
      <c r="AW14302" s="4" t="s">
        <v>701</v>
      </c>
      <c r="AX14302" s="4"/>
      <c r="AY14302" s="4"/>
      <c r="AZ14302" s="4"/>
      <c r="BA14302" s="4"/>
      <c r="BB14302" s="4"/>
      <c r="BC14302" s="4">
        <v>40</v>
      </c>
    </row>
    <row r="14303" spans="45:55" x14ac:dyDescent="0.2">
      <c r="AS14303" s="4" t="s">
        <v>8320</v>
      </c>
      <c r="AT14303" s="4" t="s">
        <v>8321</v>
      </c>
      <c r="AU14303" s="4" t="s">
        <v>463</v>
      </c>
      <c r="AV14303" s="4" t="s">
        <v>840</v>
      </c>
      <c r="AW14303" s="4" t="s">
        <v>701</v>
      </c>
      <c r="AX14303" s="4"/>
      <c r="AY14303" s="4"/>
      <c r="AZ14303" s="4"/>
      <c r="BA14303" s="4"/>
      <c r="BB14303" s="4"/>
      <c r="BC14303" s="4">
        <v>40</v>
      </c>
    </row>
    <row r="14304" spans="45:55" x14ac:dyDescent="0.2">
      <c r="AS14304" s="4" t="s">
        <v>8322</v>
      </c>
      <c r="AT14304" s="4" t="s">
        <v>8323</v>
      </c>
      <c r="AU14304" s="4" t="s">
        <v>463</v>
      </c>
      <c r="AV14304" s="4" t="s">
        <v>840</v>
      </c>
      <c r="AW14304" s="4" t="s">
        <v>701</v>
      </c>
      <c r="AX14304" s="4"/>
      <c r="AY14304" s="4"/>
      <c r="AZ14304" s="4"/>
      <c r="BA14304" s="4"/>
      <c r="BB14304" s="4"/>
      <c r="BC14304" s="4">
        <v>40</v>
      </c>
    </row>
    <row r="14305" spans="45:55" x14ac:dyDescent="0.2">
      <c r="AS14305" s="4" t="s">
        <v>8324</v>
      </c>
      <c r="AT14305" s="4" t="s">
        <v>8325</v>
      </c>
      <c r="AU14305" s="4" t="s">
        <v>463</v>
      </c>
      <c r="AV14305" s="4" t="s">
        <v>840</v>
      </c>
      <c r="AW14305" s="4" t="s">
        <v>701</v>
      </c>
      <c r="AX14305" s="4"/>
      <c r="AY14305" s="4"/>
      <c r="AZ14305" s="4"/>
      <c r="BA14305" s="4"/>
      <c r="BB14305" s="4"/>
      <c r="BC14305" s="4">
        <v>40</v>
      </c>
    </row>
    <row r="14306" spans="45:55" x14ac:dyDescent="0.2">
      <c r="AS14306" s="4" t="s">
        <v>8326</v>
      </c>
      <c r="AT14306" s="4" t="s">
        <v>8327</v>
      </c>
      <c r="AU14306" s="4" t="s">
        <v>463</v>
      </c>
      <c r="AV14306" s="4" t="s">
        <v>840</v>
      </c>
      <c r="AW14306" s="4" t="s">
        <v>701</v>
      </c>
      <c r="AX14306" s="4"/>
      <c r="AY14306" s="4"/>
      <c r="AZ14306" s="4"/>
      <c r="BA14306" s="4"/>
      <c r="BB14306" s="4"/>
      <c r="BC14306" s="4">
        <v>40</v>
      </c>
    </row>
    <row r="14307" spans="45:55" x14ac:dyDescent="0.2">
      <c r="AS14307" s="4" t="s">
        <v>16443</v>
      </c>
      <c r="AT14307" s="4" t="s">
        <v>16444</v>
      </c>
      <c r="AU14307" s="4" t="s">
        <v>456</v>
      </c>
      <c r="AV14307" s="4" t="s">
        <v>8551</v>
      </c>
      <c r="AW14307" s="4" t="s">
        <v>701</v>
      </c>
      <c r="AX14307" s="4"/>
      <c r="AY14307" s="4"/>
      <c r="AZ14307" s="4"/>
      <c r="BA14307" s="4"/>
      <c r="BB14307" s="4"/>
      <c r="BC14307" s="4">
        <v>40</v>
      </c>
    </row>
    <row r="14308" spans="45:55" x14ac:dyDescent="0.2">
      <c r="AS14308" s="4" t="s">
        <v>16445</v>
      </c>
      <c r="AT14308" s="4" t="s">
        <v>16446</v>
      </c>
      <c r="AU14308" s="4" t="s">
        <v>456</v>
      </c>
      <c r="AV14308" s="4" t="s">
        <v>8551</v>
      </c>
      <c r="AW14308" s="4" t="s">
        <v>701</v>
      </c>
      <c r="AX14308" s="4"/>
      <c r="AY14308" s="4"/>
      <c r="AZ14308" s="4"/>
      <c r="BA14308" s="4"/>
      <c r="BB14308" s="4"/>
      <c r="BC14308" s="4">
        <v>40</v>
      </c>
    </row>
    <row r="14309" spans="45:55" x14ac:dyDescent="0.2">
      <c r="AS14309" s="4" t="s">
        <v>16447</v>
      </c>
      <c r="AT14309" s="4" t="s">
        <v>16448</v>
      </c>
      <c r="AU14309" s="4" t="s">
        <v>456</v>
      </c>
      <c r="AV14309" s="4" t="s">
        <v>8551</v>
      </c>
      <c r="AW14309" s="4" t="s">
        <v>701</v>
      </c>
      <c r="AX14309" s="4"/>
      <c r="AY14309" s="4"/>
      <c r="AZ14309" s="4"/>
      <c r="BA14309" s="4"/>
      <c r="BB14309" s="4"/>
      <c r="BC14309" s="4">
        <v>40</v>
      </c>
    </row>
    <row r="14310" spans="45:55" x14ac:dyDescent="0.2">
      <c r="AS14310" s="4" t="s">
        <v>16449</v>
      </c>
      <c r="AT14310" s="4" t="s">
        <v>16450</v>
      </c>
      <c r="AU14310" s="4" t="s">
        <v>456</v>
      </c>
      <c r="AV14310" s="4" t="s">
        <v>8551</v>
      </c>
      <c r="AW14310" s="4" t="s">
        <v>701</v>
      </c>
      <c r="AX14310" s="4"/>
      <c r="AY14310" s="4"/>
      <c r="AZ14310" s="4"/>
      <c r="BA14310" s="4"/>
      <c r="BB14310" s="4"/>
      <c r="BC14310" s="4">
        <v>40</v>
      </c>
    </row>
    <row r="14311" spans="45:55" x14ac:dyDescent="0.2">
      <c r="AS14311" s="4" t="s">
        <v>16451</v>
      </c>
      <c r="AT14311" s="4" t="s">
        <v>16452</v>
      </c>
      <c r="AU14311" s="4" t="s">
        <v>456</v>
      </c>
      <c r="AV14311" s="4" t="s">
        <v>8551</v>
      </c>
      <c r="AW14311" s="4" t="s">
        <v>701</v>
      </c>
      <c r="AX14311" s="4"/>
      <c r="AY14311" s="4"/>
      <c r="AZ14311" s="4"/>
      <c r="BA14311" s="4"/>
      <c r="BB14311" s="4"/>
      <c r="BC14311" s="4">
        <v>40</v>
      </c>
    </row>
    <row r="14312" spans="45:55" x14ac:dyDescent="0.2">
      <c r="AS14312" s="4" t="s">
        <v>16453</v>
      </c>
      <c r="AT14312" s="4" t="s">
        <v>16454</v>
      </c>
      <c r="AU14312" s="4" t="s">
        <v>456</v>
      </c>
      <c r="AV14312" s="4" t="s">
        <v>8551</v>
      </c>
      <c r="AW14312" s="4" t="s">
        <v>701</v>
      </c>
      <c r="AX14312" s="4"/>
      <c r="AY14312" s="4"/>
      <c r="AZ14312" s="4"/>
      <c r="BA14312" s="4"/>
      <c r="BB14312" s="4"/>
      <c r="BC14312" s="4">
        <v>40</v>
      </c>
    </row>
    <row r="14313" spans="45:55" x14ac:dyDescent="0.2">
      <c r="AS14313" s="4" t="s">
        <v>16455</v>
      </c>
      <c r="AT14313" s="4" t="s">
        <v>16456</v>
      </c>
      <c r="AU14313" s="4" t="s">
        <v>456</v>
      </c>
      <c r="AV14313" s="4" t="s">
        <v>8551</v>
      </c>
      <c r="AW14313" s="4" t="s">
        <v>701</v>
      </c>
      <c r="AX14313" s="4"/>
      <c r="AY14313" s="4"/>
      <c r="AZ14313" s="4"/>
      <c r="BA14313" s="4"/>
      <c r="BB14313" s="4"/>
      <c r="BC14313" s="4">
        <v>40</v>
      </c>
    </row>
    <row r="14314" spans="45:55" x14ac:dyDescent="0.2">
      <c r="AS14314" s="4" t="s">
        <v>16457</v>
      </c>
      <c r="AT14314" s="4" t="s">
        <v>16458</v>
      </c>
      <c r="AU14314" s="4" t="s">
        <v>456</v>
      </c>
      <c r="AV14314" s="4" t="s">
        <v>8551</v>
      </c>
      <c r="AW14314" s="4" t="s">
        <v>701</v>
      </c>
      <c r="AX14314" s="4"/>
      <c r="AY14314" s="4"/>
      <c r="AZ14314" s="4"/>
      <c r="BA14314" s="4"/>
      <c r="BB14314" s="4"/>
      <c r="BC14314" s="4">
        <v>40</v>
      </c>
    </row>
    <row r="14315" spans="45:55" x14ac:dyDescent="0.2">
      <c r="AS14315" s="4" t="s">
        <v>16459</v>
      </c>
      <c r="AT14315" s="4" t="s">
        <v>16460</v>
      </c>
      <c r="AU14315" s="4" t="s">
        <v>456</v>
      </c>
      <c r="AV14315" s="4" t="s">
        <v>8551</v>
      </c>
      <c r="AW14315" s="4" t="s">
        <v>701</v>
      </c>
      <c r="AX14315" s="4"/>
      <c r="AY14315" s="4"/>
      <c r="AZ14315" s="4"/>
      <c r="BA14315" s="4"/>
      <c r="BB14315" s="4"/>
      <c r="BC14315" s="4">
        <v>40</v>
      </c>
    </row>
    <row r="14316" spans="45:55" x14ac:dyDescent="0.2">
      <c r="AS14316" s="4" t="s">
        <v>15812</v>
      </c>
      <c r="AT14316" s="4" t="s">
        <v>15830</v>
      </c>
      <c r="AU14316" s="4" t="s">
        <v>456</v>
      </c>
      <c r="AV14316" s="4" t="s">
        <v>8551</v>
      </c>
      <c r="AW14316" s="4" t="s">
        <v>701</v>
      </c>
      <c r="AX14316" s="4"/>
      <c r="AY14316" s="4"/>
      <c r="AZ14316" s="4"/>
      <c r="BA14316" s="4"/>
      <c r="BB14316" s="4"/>
      <c r="BC14316" s="4">
        <v>40</v>
      </c>
    </row>
    <row r="14317" spans="45:55" x14ac:dyDescent="0.2">
      <c r="AS14317" s="4" t="s">
        <v>15952</v>
      </c>
      <c r="AT14317" s="4" t="s">
        <v>15953</v>
      </c>
      <c r="AU14317" s="4" t="s">
        <v>456</v>
      </c>
      <c r="AV14317" s="4" t="s">
        <v>8551</v>
      </c>
      <c r="AW14317" s="4" t="s">
        <v>701</v>
      </c>
      <c r="AX14317" s="4"/>
      <c r="AY14317" s="4"/>
      <c r="AZ14317" s="4"/>
      <c r="BA14317" s="4"/>
      <c r="BB14317" s="4"/>
      <c r="BC14317" s="4">
        <v>40</v>
      </c>
    </row>
    <row r="14318" spans="45:55" x14ac:dyDescent="0.2">
      <c r="AS14318" s="4" t="s">
        <v>15954</v>
      </c>
      <c r="AT14318" s="4" t="s">
        <v>15953</v>
      </c>
      <c r="AU14318" s="4" t="s">
        <v>456</v>
      </c>
      <c r="AV14318" s="4" t="s">
        <v>8551</v>
      </c>
      <c r="AW14318" s="4" t="s">
        <v>701</v>
      </c>
      <c r="AX14318" s="4"/>
      <c r="AY14318" s="4"/>
      <c r="AZ14318" s="4"/>
      <c r="BA14318" s="4"/>
      <c r="BB14318" s="4"/>
      <c r="BC14318" s="4">
        <v>40</v>
      </c>
    </row>
    <row r="14319" spans="45:55" x14ac:dyDescent="0.2">
      <c r="AS14319" s="4" t="s">
        <v>15900</v>
      </c>
      <c r="AT14319" s="4" t="s">
        <v>15881</v>
      </c>
      <c r="AU14319" s="4" t="s">
        <v>456</v>
      </c>
      <c r="AV14319" s="4" t="s">
        <v>8551</v>
      </c>
      <c r="AW14319" s="4" t="s">
        <v>701</v>
      </c>
      <c r="AX14319" s="4"/>
      <c r="AY14319" s="4"/>
      <c r="AZ14319" s="4"/>
      <c r="BA14319" s="4"/>
      <c r="BB14319" s="4"/>
      <c r="BC14319" s="4">
        <v>40</v>
      </c>
    </row>
    <row r="14320" spans="45:55" x14ac:dyDescent="0.2">
      <c r="AS14320" s="4" t="s">
        <v>15901</v>
      </c>
      <c r="AT14320" s="4" t="s">
        <v>15881</v>
      </c>
      <c r="AU14320" s="4" t="s">
        <v>456</v>
      </c>
      <c r="AV14320" s="4" t="s">
        <v>8551</v>
      </c>
      <c r="AW14320" s="4" t="s">
        <v>701</v>
      </c>
      <c r="AX14320" s="4"/>
      <c r="AY14320" s="4"/>
      <c r="AZ14320" s="4"/>
      <c r="BA14320" s="4"/>
      <c r="BB14320" s="4"/>
      <c r="BC14320" s="4">
        <v>40</v>
      </c>
    </row>
    <row r="14321" spans="45:55" x14ac:dyDescent="0.2">
      <c r="AS14321" s="4" t="s">
        <v>15880</v>
      </c>
      <c r="AT14321" s="4" t="s">
        <v>15953</v>
      </c>
      <c r="AU14321" s="4" t="s">
        <v>456</v>
      </c>
      <c r="AV14321" s="4" t="s">
        <v>8551</v>
      </c>
      <c r="AW14321" s="4" t="s">
        <v>701</v>
      </c>
      <c r="AX14321" s="4"/>
      <c r="AY14321" s="4"/>
      <c r="AZ14321" s="4"/>
      <c r="BA14321" s="4"/>
      <c r="BB14321" s="4"/>
      <c r="BC14321" s="4">
        <v>40</v>
      </c>
    </row>
    <row r="14322" spans="45:55" x14ac:dyDescent="0.2">
      <c r="AS14322" s="4" t="s">
        <v>15882</v>
      </c>
      <c r="AT14322" s="4" t="s">
        <v>15953</v>
      </c>
      <c r="AU14322" s="4" t="s">
        <v>456</v>
      </c>
      <c r="AV14322" s="4" t="s">
        <v>8551</v>
      </c>
      <c r="AW14322" s="4" t="s">
        <v>701</v>
      </c>
      <c r="AX14322" s="4"/>
      <c r="AY14322" s="4"/>
      <c r="AZ14322" s="4"/>
      <c r="BA14322" s="4"/>
      <c r="BB14322" s="4"/>
      <c r="BC14322" s="4">
        <v>40</v>
      </c>
    </row>
    <row r="14323" spans="45:55" x14ac:dyDescent="0.2">
      <c r="AS14323" s="4" t="s">
        <v>15902</v>
      </c>
      <c r="AT14323" s="4" t="s">
        <v>15881</v>
      </c>
      <c r="AU14323" s="4" t="s">
        <v>462</v>
      </c>
      <c r="AV14323" s="4" t="s">
        <v>8551</v>
      </c>
      <c r="AW14323" s="4" t="s">
        <v>701</v>
      </c>
      <c r="AX14323" s="4"/>
      <c r="AY14323" s="4"/>
      <c r="AZ14323" s="4"/>
      <c r="BA14323" s="4"/>
      <c r="BB14323" s="4"/>
      <c r="BC14323" s="4">
        <v>40</v>
      </c>
    </row>
    <row r="14324" spans="45:55" x14ac:dyDescent="0.2">
      <c r="AS14324" s="4" t="s">
        <v>15883</v>
      </c>
      <c r="AT14324" s="4" t="s">
        <v>15953</v>
      </c>
      <c r="AU14324" s="4" t="s">
        <v>456</v>
      </c>
      <c r="AV14324" s="4" t="s">
        <v>8551</v>
      </c>
      <c r="AW14324" s="4" t="s">
        <v>701</v>
      </c>
      <c r="AX14324" s="4"/>
      <c r="AY14324" s="4"/>
      <c r="AZ14324" s="4"/>
      <c r="BA14324" s="4"/>
      <c r="BB14324" s="4"/>
      <c r="BC14324" s="4">
        <v>40</v>
      </c>
    </row>
    <row r="14325" spans="45:55" x14ac:dyDescent="0.2">
      <c r="AS14325" s="4" t="s">
        <v>15884</v>
      </c>
      <c r="AT14325" s="4" t="s">
        <v>15953</v>
      </c>
      <c r="AU14325" s="4" t="s">
        <v>456</v>
      </c>
      <c r="AV14325" s="4" t="s">
        <v>8551</v>
      </c>
      <c r="AW14325" s="4" t="s">
        <v>701</v>
      </c>
      <c r="AX14325" s="4"/>
      <c r="AY14325" s="4"/>
      <c r="AZ14325" s="4"/>
      <c r="BA14325" s="4"/>
      <c r="BB14325" s="4"/>
      <c r="BC14325" s="4">
        <v>40</v>
      </c>
    </row>
    <row r="14326" spans="45:55" x14ac:dyDescent="0.2">
      <c r="AS14326" s="4" t="s">
        <v>15885</v>
      </c>
      <c r="AT14326" s="4" t="s">
        <v>15953</v>
      </c>
      <c r="AU14326" s="4" t="s">
        <v>456</v>
      </c>
      <c r="AV14326" s="4" t="s">
        <v>8551</v>
      </c>
      <c r="AW14326" s="4" t="s">
        <v>701</v>
      </c>
      <c r="AX14326" s="4"/>
      <c r="AY14326" s="4"/>
      <c r="AZ14326" s="4"/>
      <c r="BA14326" s="4"/>
      <c r="BB14326" s="4"/>
      <c r="BC14326" s="4">
        <v>40</v>
      </c>
    </row>
    <row r="14327" spans="45:55" x14ac:dyDescent="0.2">
      <c r="AS14327" s="4" t="s">
        <v>15903</v>
      </c>
      <c r="AT14327" s="4" t="s">
        <v>15881</v>
      </c>
      <c r="AU14327" s="4" t="s">
        <v>456</v>
      </c>
      <c r="AV14327" s="4" t="s">
        <v>8551</v>
      </c>
      <c r="AW14327" s="4" t="s">
        <v>701</v>
      </c>
      <c r="AX14327" s="4"/>
      <c r="AY14327" s="4"/>
      <c r="AZ14327" s="4"/>
      <c r="BA14327" s="4"/>
      <c r="BB14327" s="4"/>
      <c r="BC14327" s="4">
        <v>40</v>
      </c>
    </row>
    <row r="14328" spans="45:55" x14ac:dyDescent="0.2">
      <c r="AS14328" s="4" t="s">
        <v>15904</v>
      </c>
      <c r="AT14328" s="4" t="s">
        <v>15881</v>
      </c>
      <c r="AU14328" s="4" t="s">
        <v>456</v>
      </c>
      <c r="AV14328" s="4" t="s">
        <v>8551</v>
      </c>
      <c r="AW14328" s="4" t="s">
        <v>701</v>
      </c>
      <c r="AX14328" s="4"/>
      <c r="AY14328" s="4"/>
      <c r="AZ14328" s="4"/>
      <c r="BA14328" s="4"/>
      <c r="BB14328" s="4"/>
      <c r="BC14328" s="4">
        <v>40</v>
      </c>
    </row>
    <row r="14329" spans="45:55" x14ac:dyDescent="0.2">
      <c r="AS14329" s="4" t="s">
        <v>15955</v>
      </c>
      <c r="AT14329" s="4" t="s">
        <v>15953</v>
      </c>
      <c r="AU14329" s="4" t="s">
        <v>456</v>
      </c>
      <c r="AV14329" s="4" t="s">
        <v>8551</v>
      </c>
      <c r="AW14329" s="4" t="s">
        <v>701</v>
      </c>
      <c r="AX14329" s="4"/>
      <c r="AY14329" s="4"/>
      <c r="AZ14329" s="4"/>
      <c r="BA14329" s="4"/>
      <c r="BB14329" s="4"/>
      <c r="BC14329" s="4">
        <v>40</v>
      </c>
    </row>
    <row r="14330" spans="45:55" x14ac:dyDescent="0.2">
      <c r="AS14330" s="4" t="s">
        <v>6625</v>
      </c>
      <c r="AT14330" s="4" t="s">
        <v>6626</v>
      </c>
      <c r="AU14330" s="4" t="s">
        <v>456</v>
      </c>
      <c r="AV14330" s="4" t="s">
        <v>836</v>
      </c>
      <c r="AW14330" s="4" t="s">
        <v>1167</v>
      </c>
      <c r="AX14330" s="4"/>
      <c r="AY14330" s="4"/>
      <c r="AZ14330" s="4"/>
      <c r="BA14330" s="4"/>
      <c r="BB14330" s="4"/>
      <c r="BC14330" s="4">
        <v>40</v>
      </c>
    </row>
    <row r="14331" spans="45:55" x14ac:dyDescent="0.2">
      <c r="AS14331" s="4" t="s">
        <v>6627</v>
      </c>
      <c r="AT14331" s="4" t="s">
        <v>6628</v>
      </c>
      <c r="AU14331" s="4" t="s">
        <v>456</v>
      </c>
      <c r="AV14331" s="4" t="s">
        <v>836</v>
      </c>
      <c r="AW14331" s="4" t="s">
        <v>1167</v>
      </c>
      <c r="AX14331" s="4"/>
      <c r="AY14331" s="4"/>
      <c r="AZ14331" s="4"/>
      <c r="BA14331" s="4"/>
      <c r="BB14331" s="4"/>
      <c r="BC14331" s="4">
        <v>40</v>
      </c>
    </row>
    <row r="14332" spans="45:55" x14ac:dyDescent="0.2">
      <c r="AS14332" s="4" t="s">
        <v>6629</v>
      </c>
      <c r="AT14332" s="4" t="s">
        <v>6630</v>
      </c>
      <c r="AU14332" s="4" t="s">
        <v>456</v>
      </c>
      <c r="AV14332" s="4" t="s">
        <v>836</v>
      </c>
      <c r="AW14332" s="4" t="s">
        <v>1167</v>
      </c>
      <c r="AX14332" s="4"/>
      <c r="AY14332" s="4"/>
      <c r="AZ14332" s="4"/>
      <c r="BA14332" s="4"/>
      <c r="BB14332" s="4"/>
      <c r="BC14332" s="4">
        <v>40</v>
      </c>
    </row>
    <row r="14333" spans="45:55" x14ac:dyDescent="0.2">
      <c r="AS14333" s="4" t="s">
        <v>6631</v>
      </c>
      <c r="AT14333" s="4" t="s">
        <v>6632</v>
      </c>
      <c r="AU14333" s="4" t="s">
        <v>456</v>
      </c>
      <c r="AV14333" s="4" t="s">
        <v>836</v>
      </c>
      <c r="AW14333" s="4" t="s">
        <v>1167</v>
      </c>
      <c r="AX14333" s="4"/>
      <c r="AY14333" s="4"/>
      <c r="AZ14333" s="4"/>
      <c r="BA14333" s="4"/>
      <c r="BB14333" s="4"/>
      <c r="BC14333" s="4">
        <v>40</v>
      </c>
    </row>
    <row r="14334" spans="45:55" x14ac:dyDescent="0.2">
      <c r="AS14334" s="4" t="s">
        <v>6633</v>
      </c>
      <c r="AT14334" s="4" t="s">
        <v>6634</v>
      </c>
      <c r="AU14334" s="4" t="s">
        <v>456</v>
      </c>
      <c r="AV14334" s="4" t="s">
        <v>836</v>
      </c>
      <c r="AW14334" s="4" t="s">
        <v>1167</v>
      </c>
      <c r="AX14334" s="4"/>
      <c r="AY14334" s="4"/>
      <c r="AZ14334" s="4"/>
      <c r="BA14334" s="4"/>
      <c r="BB14334" s="4"/>
      <c r="BC14334" s="4">
        <v>40</v>
      </c>
    </row>
    <row r="14335" spans="45:55" x14ac:dyDescent="0.2">
      <c r="AS14335" s="4" t="s">
        <v>6635</v>
      </c>
      <c r="AT14335" s="4" t="s">
        <v>6636</v>
      </c>
      <c r="AU14335" s="4" t="s">
        <v>456</v>
      </c>
      <c r="AV14335" s="4" t="s">
        <v>836</v>
      </c>
      <c r="AW14335" s="4" t="s">
        <v>1167</v>
      </c>
      <c r="AX14335" s="4"/>
      <c r="AY14335" s="4"/>
      <c r="AZ14335" s="4"/>
      <c r="BA14335" s="4"/>
      <c r="BB14335" s="4"/>
      <c r="BC14335" s="4">
        <v>40</v>
      </c>
    </row>
    <row r="14336" spans="45:55" x14ac:dyDescent="0.2">
      <c r="AS14336" s="4" t="s">
        <v>6637</v>
      </c>
      <c r="AT14336" s="4" t="s">
        <v>6638</v>
      </c>
      <c r="AU14336" s="4" t="s">
        <v>456</v>
      </c>
      <c r="AV14336" s="4" t="s">
        <v>836</v>
      </c>
      <c r="AW14336" s="4" t="s">
        <v>1167</v>
      </c>
      <c r="AX14336" s="4"/>
      <c r="AY14336" s="4"/>
      <c r="AZ14336" s="4"/>
      <c r="BA14336" s="4"/>
      <c r="BB14336" s="4"/>
      <c r="BC14336" s="4">
        <v>40</v>
      </c>
    </row>
    <row r="14337" spans="45:55" x14ac:dyDescent="0.2">
      <c r="AS14337" s="4" t="s">
        <v>6639</v>
      </c>
      <c r="AT14337" s="4" t="s">
        <v>6640</v>
      </c>
      <c r="AU14337" s="4" t="s">
        <v>456</v>
      </c>
      <c r="AV14337" s="4" t="s">
        <v>836</v>
      </c>
      <c r="AW14337" s="4" t="s">
        <v>1167</v>
      </c>
      <c r="AX14337" s="4"/>
      <c r="AY14337" s="4"/>
      <c r="AZ14337" s="4"/>
      <c r="BA14337" s="4"/>
      <c r="BB14337" s="4"/>
      <c r="BC14337" s="4">
        <v>40</v>
      </c>
    </row>
    <row r="14338" spans="45:55" x14ac:dyDescent="0.2">
      <c r="AS14338" s="4" t="s">
        <v>6641</v>
      </c>
      <c r="AT14338" s="4" t="s">
        <v>6642</v>
      </c>
      <c r="AU14338" s="4" t="s">
        <v>456</v>
      </c>
      <c r="AV14338" s="4" t="s">
        <v>836</v>
      </c>
      <c r="AW14338" s="4" t="s">
        <v>1167</v>
      </c>
      <c r="AX14338" s="4"/>
      <c r="AY14338" s="4"/>
      <c r="AZ14338" s="4"/>
      <c r="BA14338" s="4"/>
      <c r="BB14338" s="4"/>
      <c r="BC14338" s="4">
        <v>40</v>
      </c>
    </row>
    <row r="14339" spans="45:55" x14ac:dyDescent="0.2">
      <c r="AS14339" s="4" t="s">
        <v>8328</v>
      </c>
      <c r="AT14339" s="4" t="s">
        <v>8329</v>
      </c>
      <c r="AU14339" s="4" t="s">
        <v>463</v>
      </c>
      <c r="AV14339" s="4" t="s">
        <v>840</v>
      </c>
      <c r="AW14339" s="4" t="s">
        <v>939</v>
      </c>
      <c r="AX14339" s="4"/>
      <c r="AY14339" s="4"/>
      <c r="AZ14339" s="4"/>
      <c r="BA14339" s="4"/>
      <c r="BB14339" s="4"/>
      <c r="BC14339" s="4">
        <v>40</v>
      </c>
    </row>
    <row r="14340" spans="45:55" x14ac:dyDescent="0.2">
      <c r="AS14340" s="4" t="s">
        <v>8330</v>
      </c>
      <c r="AT14340" s="4" t="s">
        <v>8331</v>
      </c>
      <c r="AU14340" s="4" t="s">
        <v>463</v>
      </c>
      <c r="AV14340" s="4" t="s">
        <v>840</v>
      </c>
      <c r="AW14340" s="4" t="s">
        <v>939</v>
      </c>
      <c r="AX14340" s="4"/>
      <c r="AY14340" s="4"/>
      <c r="AZ14340" s="4"/>
      <c r="BA14340" s="4"/>
      <c r="BB14340" s="4"/>
      <c r="BC14340" s="4">
        <v>40</v>
      </c>
    </row>
    <row r="14341" spans="45:55" x14ac:dyDescent="0.2">
      <c r="AS14341" s="4" t="s">
        <v>8332</v>
      </c>
      <c r="AT14341" s="4" t="s">
        <v>8333</v>
      </c>
      <c r="AU14341" s="4" t="s">
        <v>463</v>
      </c>
      <c r="AV14341" s="4" t="s">
        <v>840</v>
      </c>
      <c r="AW14341" s="4" t="s">
        <v>939</v>
      </c>
      <c r="AX14341" s="4"/>
      <c r="AY14341" s="4"/>
      <c r="AZ14341" s="4"/>
      <c r="BA14341" s="4"/>
      <c r="BB14341" s="4"/>
      <c r="BC14341" s="4">
        <v>40</v>
      </c>
    </row>
    <row r="14342" spans="45:55" x14ac:dyDescent="0.2">
      <c r="AS14342" s="4" t="s">
        <v>8334</v>
      </c>
      <c r="AT14342" s="4" t="s">
        <v>8335</v>
      </c>
      <c r="AU14342" s="4" t="s">
        <v>463</v>
      </c>
      <c r="AV14342" s="4" t="s">
        <v>840</v>
      </c>
      <c r="AW14342" s="4" t="s">
        <v>939</v>
      </c>
      <c r="AX14342" s="4"/>
      <c r="AY14342" s="4"/>
      <c r="AZ14342" s="4"/>
      <c r="BA14342" s="4"/>
      <c r="BB14342" s="4"/>
      <c r="BC14342" s="4">
        <v>40</v>
      </c>
    </row>
    <row r="14343" spans="45:55" x14ac:dyDescent="0.2">
      <c r="AS14343" s="4" t="s">
        <v>8336</v>
      </c>
      <c r="AT14343" s="4" t="s">
        <v>8337</v>
      </c>
      <c r="AU14343" s="4" t="s">
        <v>463</v>
      </c>
      <c r="AV14343" s="4" t="s">
        <v>840</v>
      </c>
      <c r="AW14343" s="4" t="s">
        <v>939</v>
      </c>
      <c r="AX14343" s="4"/>
      <c r="AY14343" s="4"/>
      <c r="AZ14343" s="4"/>
      <c r="BA14343" s="4"/>
      <c r="BB14343" s="4"/>
      <c r="BC14343" s="4">
        <v>40</v>
      </c>
    </row>
    <row r="14344" spans="45:55" x14ac:dyDescent="0.2">
      <c r="AS14344" s="4" t="s">
        <v>8338</v>
      </c>
      <c r="AT14344" s="4" t="s">
        <v>8339</v>
      </c>
      <c r="AU14344" s="4" t="s">
        <v>463</v>
      </c>
      <c r="AV14344" s="4" t="s">
        <v>840</v>
      </c>
      <c r="AW14344" s="4" t="s">
        <v>939</v>
      </c>
      <c r="AX14344" s="4"/>
      <c r="AY14344" s="4"/>
      <c r="AZ14344" s="4"/>
      <c r="BA14344" s="4"/>
      <c r="BB14344" s="4"/>
      <c r="BC14344" s="4">
        <v>40</v>
      </c>
    </row>
    <row r="14345" spans="45:55" x14ac:dyDescent="0.2">
      <c r="AS14345" s="4" t="s">
        <v>12175</v>
      </c>
      <c r="AT14345" s="4" t="s">
        <v>12176</v>
      </c>
      <c r="AU14345" s="4" t="s">
        <v>456</v>
      </c>
      <c r="AV14345" s="4" t="s">
        <v>8551</v>
      </c>
      <c r="AW14345" s="4" t="s">
        <v>701</v>
      </c>
      <c r="AX14345" s="4"/>
      <c r="AY14345" s="4"/>
      <c r="AZ14345" s="4"/>
      <c r="BA14345" s="4"/>
      <c r="BB14345" s="4"/>
      <c r="BC14345" s="4">
        <v>40</v>
      </c>
    </row>
    <row r="14346" spans="45:55" x14ac:dyDescent="0.2">
      <c r="AS14346" s="4" t="s">
        <v>15280</v>
      </c>
      <c r="AT14346" s="4" t="s">
        <v>15281</v>
      </c>
      <c r="AU14346" s="4" t="s">
        <v>456</v>
      </c>
      <c r="AV14346" s="4" t="s">
        <v>8551</v>
      </c>
      <c r="AW14346" s="4" t="s">
        <v>701</v>
      </c>
      <c r="AX14346" s="4"/>
      <c r="AY14346" s="4"/>
      <c r="AZ14346" s="4"/>
      <c r="BA14346" s="4"/>
      <c r="BB14346" s="4"/>
      <c r="BC14346" s="4">
        <v>40</v>
      </c>
    </row>
    <row r="14347" spans="45:55" x14ac:dyDescent="0.2">
      <c r="AS14347" s="4" t="s">
        <v>15282</v>
      </c>
      <c r="AT14347" s="4" t="s">
        <v>15283</v>
      </c>
      <c r="AU14347" s="4" t="s">
        <v>456</v>
      </c>
      <c r="AV14347" s="4" t="s">
        <v>8551</v>
      </c>
      <c r="AW14347" s="4" t="s">
        <v>701</v>
      </c>
      <c r="AX14347" s="4"/>
      <c r="AY14347" s="4"/>
      <c r="AZ14347" s="4"/>
      <c r="BA14347" s="4"/>
      <c r="BB14347" s="4"/>
      <c r="BC14347" s="4">
        <v>40</v>
      </c>
    </row>
    <row r="14348" spans="45:55" x14ac:dyDescent="0.2">
      <c r="AS14348" s="4" t="s">
        <v>15284</v>
      </c>
      <c r="AT14348" s="4" t="s">
        <v>15285</v>
      </c>
      <c r="AU14348" s="4" t="s">
        <v>456</v>
      </c>
      <c r="AV14348" s="4" t="s">
        <v>8551</v>
      </c>
      <c r="AW14348" s="4" t="s">
        <v>701</v>
      </c>
      <c r="AX14348" s="4"/>
      <c r="AY14348" s="4"/>
      <c r="AZ14348" s="4"/>
      <c r="BA14348" s="4"/>
      <c r="BB14348" s="4"/>
      <c r="BC14348" s="4">
        <v>40</v>
      </c>
    </row>
    <row r="14349" spans="45:55" x14ac:dyDescent="0.2">
      <c r="AS14349" s="4" t="s">
        <v>15286</v>
      </c>
      <c r="AT14349" s="4" t="s">
        <v>15287</v>
      </c>
      <c r="AU14349" s="4" t="s">
        <v>456</v>
      </c>
      <c r="AV14349" s="4" t="s">
        <v>8551</v>
      </c>
      <c r="AW14349" s="4" t="s">
        <v>701</v>
      </c>
      <c r="AX14349" s="4"/>
      <c r="AY14349" s="4"/>
      <c r="AZ14349" s="4"/>
      <c r="BA14349" s="4"/>
      <c r="BB14349" s="4"/>
      <c r="BC14349" s="4">
        <v>40</v>
      </c>
    </row>
    <row r="14350" spans="45:55" x14ac:dyDescent="0.2">
      <c r="AS14350" s="4" t="s">
        <v>12177</v>
      </c>
      <c r="AT14350" s="4" t="s">
        <v>12178</v>
      </c>
      <c r="AU14350" s="4" t="s">
        <v>462</v>
      </c>
      <c r="AV14350" s="4" t="s">
        <v>8551</v>
      </c>
      <c r="AW14350" s="4" t="s">
        <v>701</v>
      </c>
      <c r="AX14350" s="4"/>
      <c r="AY14350" s="4"/>
      <c r="AZ14350" s="4"/>
      <c r="BA14350" s="4"/>
      <c r="BB14350" s="4"/>
      <c r="BC14350" s="4">
        <v>40</v>
      </c>
    </row>
    <row r="14351" spans="45:55" x14ac:dyDescent="0.2">
      <c r="AS14351" s="4" t="s">
        <v>15288</v>
      </c>
      <c r="AT14351" s="4" t="s">
        <v>15289</v>
      </c>
      <c r="AU14351" s="4" t="s">
        <v>456</v>
      </c>
      <c r="AV14351" s="4" t="s">
        <v>8551</v>
      </c>
      <c r="AW14351" s="4" t="s">
        <v>701</v>
      </c>
      <c r="AX14351" s="4"/>
      <c r="AY14351" s="4"/>
      <c r="AZ14351" s="4"/>
      <c r="BA14351" s="4"/>
      <c r="BB14351" s="4"/>
      <c r="BC14351" s="4">
        <v>40</v>
      </c>
    </row>
    <row r="14352" spans="45:55" x14ac:dyDescent="0.2">
      <c r="AS14352" s="4" t="s">
        <v>15290</v>
      </c>
      <c r="AT14352" s="4" t="s">
        <v>15291</v>
      </c>
      <c r="AU14352" s="4" t="s">
        <v>456</v>
      </c>
      <c r="AV14352" s="4" t="s">
        <v>8551</v>
      </c>
      <c r="AW14352" s="4" t="s">
        <v>701</v>
      </c>
      <c r="AX14352" s="4"/>
      <c r="AY14352" s="4"/>
      <c r="AZ14352" s="4"/>
      <c r="BA14352" s="4"/>
      <c r="BB14352" s="4"/>
      <c r="BC14352" s="4">
        <v>40</v>
      </c>
    </row>
    <row r="14353" spans="45:55" x14ac:dyDescent="0.2">
      <c r="AS14353" s="4" t="s">
        <v>15292</v>
      </c>
      <c r="AT14353" s="4" t="s">
        <v>15293</v>
      </c>
      <c r="AU14353" s="4" t="s">
        <v>456</v>
      </c>
      <c r="AV14353" s="4" t="s">
        <v>8551</v>
      </c>
      <c r="AW14353" s="4" t="s">
        <v>701</v>
      </c>
      <c r="AX14353" s="4"/>
      <c r="AY14353" s="4"/>
      <c r="AZ14353" s="4"/>
      <c r="BA14353" s="4"/>
      <c r="BB14353" s="4"/>
      <c r="BC14353" s="4">
        <v>40</v>
      </c>
    </row>
    <row r="14354" spans="45:55" x14ac:dyDescent="0.2">
      <c r="AS14354" s="4" t="s">
        <v>15294</v>
      </c>
      <c r="AT14354" s="4" t="s">
        <v>15295</v>
      </c>
      <c r="AU14354" s="4" t="s">
        <v>456</v>
      </c>
      <c r="AV14354" s="4" t="s">
        <v>8551</v>
      </c>
      <c r="AW14354" s="4" t="s">
        <v>701</v>
      </c>
      <c r="AX14354" s="4"/>
      <c r="AY14354" s="4"/>
      <c r="AZ14354" s="4"/>
      <c r="BA14354" s="4"/>
      <c r="BB14354" s="4"/>
      <c r="BC14354" s="4">
        <v>40</v>
      </c>
    </row>
    <row r="14355" spans="45:55" x14ac:dyDescent="0.2">
      <c r="AS14355" s="4" t="s">
        <v>12179</v>
      </c>
      <c r="AT14355" s="4" t="s">
        <v>12180</v>
      </c>
      <c r="AU14355" s="4" t="s">
        <v>456</v>
      </c>
      <c r="AV14355" s="4" t="s">
        <v>8551</v>
      </c>
      <c r="AW14355" s="4" t="s">
        <v>701</v>
      </c>
      <c r="AX14355" s="4"/>
      <c r="AY14355" s="4"/>
      <c r="AZ14355" s="4"/>
      <c r="BA14355" s="4"/>
      <c r="BB14355" s="4"/>
      <c r="BC14355" s="4">
        <v>40</v>
      </c>
    </row>
    <row r="14356" spans="45:55" x14ac:dyDescent="0.2">
      <c r="AS14356" s="4" t="s">
        <v>12181</v>
      </c>
      <c r="AT14356" s="4" t="s">
        <v>12182</v>
      </c>
      <c r="AU14356" s="4" t="s">
        <v>463</v>
      </c>
      <c r="AV14356" s="4" t="s">
        <v>8551</v>
      </c>
      <c r="AW14356" s="4" t="s">
        <v>701</v>
      </c>
      <c r="AX14356" s="4"/>
      <c r="AY14356" s="4"/>
      <c r="AZ14356" s="4"/>
      <c r="BA14356" s="4"/>
      <c r="BB14356" s="4"/>
      <c r="BC14356" s="4">
        <v>40</v>
      </c>
    </row>
    <row r="14357" spans="45:55" x14ac:dyDescent="0.2">
      <c r="AS14357" s="4" t="s">
        <v>15296</v>
      </c>
      <c r="AT14357" s="4" t="s">
        <v>15297</v>
      </c>
      <c r="AU14357" s="4" t="s">
        <v>456</v>
      </c>
      <c r="AV14357" s="4" t="s">
        <v>8551</v>
      </c>
      <c r="AW14357" s="4" t="s">
        <v>701</v>
      </c>
      <c r="AX14357" s="4"/>
      <c r="AY14357" s="4"/>
      <c r="AZ14357" s="4"/>
      <c r="BA14357" s="4"/>
      <c r="BB14357" s="4"/>
      <c r="BC14357" s="4">
        <v>40</v>
      </c>
    </row>
    <row r="14358" spans="45:55" x14ac:dyDescent="0.2">
      <c r="AS14358" s="4" t="s">
        <v>15298</v>
      </c>
      <c r="AT14358" s="4" t="s">
        <v>15299</v>
      </c>
      <c r="AU14358" s="4" t="s">
        <v>456</v>
      </c>
      <c r="AV14358" s="4" t="s">
        <v>8551</v>
      </c>
      <c r="AW14358" s="4" t="s">
        <v>701</v>
      </c>
      <c r="AX14358" s="4"/>
      <c r="AY14358" s="4"/>
      <c r="AZ14358" s="4"/>
      <c r="BA14358" s="4"/>
      <c r="BB14358" s="4"/>
      <c r="BC14358" s="4">
        <v>40</v>
      </c>
    </row>
    <row r="14359" spans="45:55" x14ac:dyDescent="0.2">
      <c r="AS14359" s="4" t="s">
        <v>15300</v>
      </c>
      <c r="AT14359" s="4" t="s">
        <v>15301</v>
      </c>
      <c r="AU14359" s="4" t="s">
        <v>456</v>
      </c>
      <c r="AV14359" s="4" t="s">
        <v>8551</v>
      </c>
      <c r="AW14359" s="4" t="s">
        <v>701</v>
      </c>
      <c r="AX14359" s="4"/>
      <c r="AY14359" s="4"/>
      <c r="AZ14359" s="4"/>
      <c r="BA14359" s="4"/>
      <c r="BB14359" s="4"/>
      <c r="BC14359" s="4">
        <v>40</v>
      </c>
    </row>
    <row r="14360" spans="45:55" x14ac:dyDescent="0.2">
      <c r="AS14360" s="4" t="s">
        <v>15302</v>
      </c>
      <c r="AT14360" s="4" t="s">
        <v>15303</v>
      </c>
      <c r="AU14360" s="4" t="s">
        <v>456</v>
      </c>
      <c r="AV14360" s="4" t="s">
        <v>8551</v>
      </c>
      <c r="AW14360" s="4" t="s">
        <v>701</v>
      </c>
      <c r="AX14360" s="4"/>
      <c r="AY14360" s="4"/>
      <c r="AZ14360" s="4"/>
      <c r="BA14360" s="4"/>
      <c r="BB14360" s="4"/>
      <c r="BC14360" s="4">
        <v>40</v>
      </c>
    </row>
    <row r="14361" spans="45:55" x14ac:dyDescent="0.2">
      <c r="AS14361" s="4" t="s">
        <v>6620</v>
      </c>
      <c r="AT14361" s="4" t="s">
        <v>8054</v>
      </c>
      <c r="AU14361" s="4" t="s">
        <v>463</v>
      </c>
      <c r="AV14361" s="4" t="s">
        <v>837</v>
      </c>
      <c r="AW14361" s="4" t="s">
        <v>701</v>
      </c>
      <c r="AX14361" s="4"/>
      <c r="AY14361" s="4">
        <v>157981</v>
      </c>
      <c r="AZ14361" s="4">
        <v>502043</v>
      </c>
      <c r="BA14361" s="4" t="s">
        <v>31421</v>
      </c>
      <c r="BB14361" s="4" t="s">
        <v>29019</v>
      </c>
      <c r="BC14361" s="4">
        <v>40</v>
      </c>
    </row>
    <row r="14362" spans="45:55" x14ac:dyDescent="0.2">
      <c r="AS14362" s="4" t="s">
        <v>11785</v>
      </c>
      <c r="AT14362" s="4" t="s">
        <v>11786</v>
      </c>
      <c r="AU14362" s="4" t="s">
        <v>463</v>
      </c>
      <c r="AV14362" s="4" t="s">
        <v>8551</v>
      </c>
      <c r="AW14362" s="4" t="s">
        <v>701</v>
      </c>
      <c r="AX14362" s="4"/>
      <c r="AY14362" s="4"/>
      <c r="AZ14362" s="4"/>
      <c r="BA14362" s="4"/>
      <c r="BB14362" s="4"/>
      <c r="BC14362" s="4">
        <v>40</v>
      </c>
    </row>
    <row r="14363" spans="45:55" x14ac:dyDescent="0.2">
      <c r="AS14363" s="4" t="s">
        <v>13706</v>
      </c>
      <c r="AT14363" s="4" t="s">
        <v>13707</v>
      </c>
      <c r="AU14363" s="4" t="s">
        <v>463</v>
      </c>
      <c r="AV14363" s="4" t="s">
        <v>840</v>
      </c>
      <c r="AW14363" s="4" t="s">
        <v>701</v>
      </c>
      <c r="AX14363" s="4"/>
      <c r="AY14363" s="4"/>
      <c r="AZ14363" s="4"/>
      <c r="BA14363" s="4"/>
      <c r="BB14363" s="4"/>
      <c r="BC14363" s="4">
        <v>40</v>
      </c>
    </row>
    <row r="14364" spans="45:55" x14ac:dyDescent="0.2">
      <c r="AS14364" s="4" t="s">
        <v>6621</v>
      </c>
      <c r="AT14364" s="4" t="s">
        <v>38183</v>
      </c>
      <c r="AU14364" s="4" t="s">
        <v>463</v>
      </c>
      <c r="AV14364" s="4" t="s">
        <v>825</v>
      </c>
      <c r="AW14364" s="4" t="s">
        <v>701</v>
      </c>
      <c r="AX14364" s="4"/>
      <c r="AY14364" s="4"/>
      <c r="AZ14364" s="4"/>
      <c r="BA14364" s="4"/>
      <c r="BB14364" s="4"/>
      <c r="BC14364" s="4">
        <v>40</v>
      </c>
    </row>
    <row r="14365" spans="45:55" x14ac:dyDescent="0.2">
      <c r="AS14365" s="4" t="s">
        <v>14050</v>
      </c>
      <c r="AT14365" s="4" t="s">
        <v>13707</v>
      </c>
      <c r="AU14365" s="4" t="s">
        <v>463</v>
      </c>
      <c r="AV14365" s="4" t="s">
        <v>840</v>
      </c>
      <c r="AW14365" s="4" t="s">
        <v>701</v>
      </c>
      <c r="AX14365" s="4"/>
      <c r="AY14365" s="4"/>
      <c r="AZ14365" s="4"/>
      <c r="BA14365" s="4"/>
      <c r="BB14365" s="4"/>
      <c r="BC14365" s="4">
        <v>40</v>
      </c>
    </row>
    <row r="14366" spans="45:55" x14ac:dyDescent="0.2">
      <c r="AS14366" s="4" t="s">
        <v>36791</v>
      </c>
      <c r="AT14366" s="4" t="s">
        <v>36792</v>
      </c>
      <c r="AU14366" s="4" t="s">
        <v>456</v>
      </c>
      <c r="AV14366" s="4" t="s">
        <v>831</v>
      </c>
      <c r="AW14366" s="4" t="s">
        <v>939</v>
      </c>
      <c r="AX14366" s="4"/>
      <c r="AY14366" s="4"/>
      <c r="AZ14366" s="4"/>
      <c r="BA14366" s="4"/>
      <c r="BB14366" s="4"/>
      <c r="BC14366" s="4">
        <v>40</v>
      </c>
    </row>
    <row r="14367" spans="45:55" x14ac:dyDescent="0.2">
      <c r="AS14367" s="4" t="s">
        <v>36793</v>
      </c>
      <c r="AT14367" s="4" t="s">
        <v>36794</v>
      </c>
      <c r="AU14367" s="4" t="s">
        <v>463</v>
      </c>
      <c r="AV14367" s="4" t="s">
        <v>825</v>
      </c>
      <c r="AW14367" s="4" t="s">
        <v>701</v>
      </c>
      <c r="AX14367" s="4"/>
      <c r="AY14367" s="4"/>
      <c r="AZ14367" s="4"/>
      <c r="BA14367" s="4"/>
      <c r="BB14367" s="4"/>
      <c r="BC14367" s="4">
        <v>40</v>
      </c>
    </row>
    <row r="14368" spans="45:55" x14ac:dyDescent="0.2">
      <c r="AS14368" s="4" t="s">
        <v>16915</v>
      </c>
      <c r="AT14368" s="4" t="s">
        <v>16916</v>
      </c>
      <c r="AU14368" s="4" t="s">
        <v>463</v>
      </c>
      <c r="AV14368" s="4" t="s">
        <v>831</v>
      </c>
      <c r="AW14368" s="4" t="s">
        <v>701</v>
      </c>
      <c r="AX14368" s="4"/>
      <c r="AY14368" s="4"/>
      <c r="AZ14368" s="4"/>
      <c r="BA14368" s="4"/>
      <c r="BB14368" s="4"/>
      <c r="BC14368" s="4">
        <v>40</v>
      </c>
    </row>
    <row r="14369" spans="45:55" x14ac:dyDescent="0.2">
      <c r="AS14369" s="4" t="s">
        <v>16917</v>
      </c>
      <c r="AT14369" s="4" t="s">
        <v>16918</v>
      </c>
      <c r="AU14369" s="4" t="s">
        <v>463</v>
      </c>
      <c r="AV14369" s="4" t="s">
        <v>831</v>
      </c>
      <c r="AW14369" s="4" t="s">
        <v>701</v>
      </c>
      <c r="AX14369" s="4"/>
      <c r="AY14369" s="4"/>
      <c r="AZ14369" s="4"/>
      <c r="BA14369" s="4"/>
      <c r="BB14369" s="4"/>
      <c r="BC14369" s="4">
        <v>40</v>
      </c>
    </row>
    <row r="14370" spans="45:55" x14ac:dyDescent="0.2">
      <c r="AS14370" s="4" t="s">
        <v>16919</v>
      </c>
      <c r="AT14370" s="4" t="s">
        <v>16920</v>
      </c>
      <c r="AU14370" s="4" t="s">
        <v>463</v>
      </c>
      <c r="AV14370" s="4" t="s">
        <v>831</v>
      </c>
      <c r="AW14370" s="4" t="s">
        <v>701</v>
      </c>
      <c r="AX14370" s="4"/>
      <c r="AY14370" s="4"/>
      <c r="AZ14370" s="4"/>
      <c r="BA14370" s="4"/>
      <c r="BB14370" s="4"/>
      <c r="BC14370" s="4">
        <v>40</v>
      </c>
    </row>
    <row r="14371" spans="45:55" x14ac:dyDescent="0.2">
      <c r="AS14371" s="4" t="s">
        <v>16921</v>
      </c>
      <c r="AT14371" s="4" t="s">
        <v>16922</v>
      </c>
      <c r="AU14371" s="4" t="s">
        <v>463</v>
      </c>
      <c r="AV14371" s="4" t="s">
        <v>831</v>
      </c>
      <c r="AW14371" s="4" t="s">
        <v>701</v>
      </c>
      <c r="AX14371" s="4"/>
      <c r="AY14371" s="4"/>
      <c r="AZ14371" s="4"/>
      <c r="BA14371" s="4"/>
      <c r="BB14371" s="4"/>
      <c r="BC14371" s="4">
        <v>40</v>
      </c>
    </row>
    <row r="14372" spans="45:55" x14ac:dyDescent="0.2">
      <c r="AS14372" s="4" t="s">
        <v>16923</v>
      </c>
      <c r="AT14372" s="4" t="s">
        <v>16924</v>
      </c>
      <c r="AU14372" s="4" t="s">
        <v>463</v>
      </c>
      <c r="AV14372" s="4" t="s">
        <v>831</v>
      </c>
      <c r="AW14372" s="4" t="s">
        <v>701</v>
      </c>
      <c r="AX14372" s="4"/>
      <c r="AY14372" s="4"/>
      <c r="AZ14372" s="4"/>
      <c r="BA14372" s="4"/>
      <c r="BB14372" s="4"/>
      <c r="BC14372" s="4">
        <v>40</v>
      </c>
    </row>
    <row r="14373" spans="45:55" x14ac:dyDescent="0.2">
      <c r="AS14373" s="4" t="s">
        <v>6622</v>
      </c>
      <c r="AT14373" s="4" t="s">
        <v>8075</v>
      </c>
      <c r="AU14373" s="4" t="s">
        <v>456</v>
      </c>
      <c r="AV14373" s="4" t="s">
        <v>837</v>
      </c>
      <c r="AW14373" s="4" t="s">
        <v>939</v>
      </c>
      <c r="AX14373" s="4"/>
      <c r="AY14373" s="4">
        <v>158010</v>
      </c>
      <c r="AZ14373" s="4">
        <v>502062</v>
      </c>
      <c r="BA14373" s="4" t="s">
        <v>31422</v>
      </c>
      <c r="BB14373" s="4" t="s">
        <v>31423</v>
      </c>
      <c r="BC14373" s="4">
        <v>40</v>
      </c>
    </row>
    <row r="14374" spans="45:55" x14ac:dyDescent="0.2">
      <c r="AS14374" s="4" t="s">
        <v>21332</v>
      </c>
      <c r="AT14374" s="4" t="s">
        <v>21333</v>
      </c>
      <c r="AU14374" s="4" t="s">
        <v>456</v>
      </c>
      <c r="AV14374" s="4" t="s">
        <v>837</v>
      </c>
      <c r="AW14374" s="4" t="s">
        <v>939</v>
      </c>
      <c r="AX14374" s="4"/>
      <c r="AY14374" s="4"/>
      <c r="AZ14374" s="4"/>
      <c r="BA14374" s="4"/>
      <c r="BB14374" s="4"/>
      <c r="BC14374" s="4">
        <v>40</v>
      </c>
    </row>
    <row r="14375" spans="45:55" x14ac:dyDescent="0.2">
      <c r="AS14375" s="4" t="s">
        <v>6623</v>
      </c>
      <c r="AT14375" s="4" t="s">
        <v>8056</v>
      </c>
      <c r="AU14375" s="4" t="s">
        <v>463</v>
      </c>
      <c r="AV14375" s="4" t="s">
        <v>837</v>
      </c>
      <c r="AW14375" s="4" t="s">
        <v>701</v>
      </c>
      <c r="AX14375" s="4"/>
      <c r="AY14375" s="4">
        <v>158041</v>
      </c>
      <c r="AZ14375" s="4">
        <v>502084</v>
      </c>
      <c r="BA14375" s="4" t="s">
        <v>31424</v>
      </c>
      <c r="BB14375" s="4" t="s">
        <v>31425</v>
      </c>
      <c r="BC14375" s="4">
        <v>40</v>
      </c>
    </row>
    <row r="14376" spans="45:55" x14ac:dyDescent="0.2">
      <c r="AS14376" s="4" t="s">
        <v>7635</v>
      </c>
      <c r="AT14376" s="4" t="s">
        <v>38440</v>
      </c>
      <c r="AU14376" s="4" t="s">
        <v>463</v>
      </c>
      <c r="AV14376" s="4" t="s">
        <v>8551</v>
      </c>
      <c r="AW14376" s="4" t="s">
        <v>724</v>
      </c>
      <c r="AX14376" s="4"/>
      <c r="AY14376" s="4"/>
      <c r="AZ14376" s="4"/>
      <c r="BA14376" s="4"/>
      <c r="BB14376" s="4"/>
      <c r="BC14376" s="4">
        <v>40</v>
      </c>
    </row>
    <row r="14377" spans="45:55" x14ac:dyDescent="0.2">
      <c r="AS14377" s="4" t="s">
        <v>6624</v>
      </c>
      <c r="AT14377" s="4" t="s">
        <v>8076</v>
      </c>
      <c r="AU14377" s="4" t="s">
        <v>456</v>
      </c>
      <c r="AV14377" s="4" t="s">
        <v>837</v>
      </c>
      <c r="AW14377" s="4" t="s">
        <v>939</v>
      </c>
      <c r="AX14377" s="4"/>
      <c r="AY14377" s="4">
        <v>158083</v>
      </c>
      <c r="AZ14377" s="4">
        <v>502061</v>
      </c>
      <c r="BA14377" s="4" t="s">
        <v>31426</v>
      </c>
      <c r="BB14377" s="4" t="s">
        <v>31427</v>
      </c>
      <c r="BC14377" s="4">
        <v>40</v>
      </c>
    </row>
    <row r="14378" spans="45:55" x14ac:dyDescent="0.2">
      <c r="AS14378" s="4" t="s">
        <v>6612</v>
      </c>
      <c r="AT14378" s="4" t="s">
        <v>6613</v>
      </c>
      <c r="AU14378" s="4" t="s">
        <v>456</v>
      </c>
      <c r="AV14378" s="4" t="s">
        <v>839</v>
      </c>
      <c r="AW14378" s="4" t="s">
        <v>1167</v>
      </c>
      <c r="AX14378" s="4"/>
      <c r="AY14378" s="4"/>
      <c r="AZ14378" s="4"/>
      <c r="BA14378" s="4"/>
      <c r="BB14378" s="4"/>
      <c r="BC14378" s="4">
        <v>40</v>
      </c>
    </row>
    <row r="14379" spans="45:55" x14ac:dyDescent="0.2">
      <c r="AS14379" s="4" t="s">
        <v>6614</v>
      </c>
      <c r="AT14379" s="4" t="s">
        <v>6615</v>
      </c>
      <c r="AU14379" s="4" t="s">
        <v>456</v>
      </c>
      <c r="AV14379" s="4" t="s">
        <v>839</v>
      </c>
      <c r="AW14379" s="4" t="s">
        <v>1167</v>
      </c>
      <c r="AX14379" s="4"/>
      <c r="AY14379" s="4"/>
      <c r="AZ14379" s="4"/>
      <c r="BA14379" s="4"/>
      <c r="BB14379" s="4"/>
      <c r="BC14379" s="4">
        <v>40</v>
      </c>
    </row>
    <row r="14380" spans="45:55" x14ac:dyDescent="0.2">
      <c r="AS14380" s="4" t="s">
        <v>6616</v>
      </c>
      <c r="AT14380" s="4" t="s">
        <v>6617</v>
      </c>
      <c r="AU14380" s="4" t="s">
        <v>456</v>
      </c>
      <c r="AV14380" s="4" t="s">
        <v>839</v>
      </c>
      <c r="AW14380" s="4" t="s">
        <v>1167</v>
      </c>
      <c r="AX14380" s="4"/>
      <c r="AY14380" s="4"/>
      <c r="AZ14380" s="4"/>
      <c r="BA14380" s="4"/>
      <c r="BB14380" s="4"/>
      <c r="BC14380" s="4">
        <v>40</v>
      </c>
    </row>
    <row r="14381" spans="45:55" x14ac:dyDescent="0.2">
      <c r="AS14381" s="4" t="s">
        <v>16700</v>
      </c>
      <c r="AT14381" s="4" t="s">
        <v>16701</v>
      </c>
      <c r="AU14381" s="4" t="s">
        <v>456</v>
      </c>
      <c r="AV14381" s="4" t="s">
        <v>839</v>
      </c>
      <c r="AW14381" s="4" t="s">
        <v>1167</v>
      </c>
      <c r="AX14381" s="4"/>
      <c r="AY14381" s="4"/>
      <c r="AZ14381" s="4"/>
      <c r="BA14381" s="4"/>
      <c r="BB14381" s="4"/>
      <c r="BC14381" s="4">
        <v>40</v>
      </c>
    </row>
    <row r="14382" spans="45:55" x14ac:dyDescent="0.2">
      <c r="AS14382" s="4" t="s">
        <v>16702</v>
      </c>
      <c r="AT14382" s="4" t="s">
        <v>16703</v>
      </c>
      <c r="AU14382" s="4" t="s">
        <v>456</v>
      </c>
      <c r="AV14382" s="4" t="s">
        <v>839</v>
      </c>
      <c r="AW14382" s="4" t="s">
        <v>1167</v>
      </c>
      <c r="AX14382" s="4"/>
      <c r="AY14382" s="4"/>
      <c r="AZ14382" s="4"/>
      <c r="BA14382" s="4"/>
      <c r="BB14382" s="4"/>
      <c r="BC14382" s="4">
        <v>40</v>
      </c>
    </row>
    <row r="14383" spans="45:55" x14ac:dyDescent="0.2">
      <c r="AS14383" s="4" t="s">
        <v>10797</v>
      </c>
      <c r="AT14383" s="4" t="s">
        <v>10798</v>
      </c>
      <c r="AU14383" s="4" t="s">
        <v>456</v>
      </c>
      <c r="AV14383" s="4" t="s">
        <v>839</v>
      </c>
      <c r="AW14383" s="4" t="s">
        <v>1167</v>
      </c>
      <c r="AX14383" s="4"/>
      <c r="AY14383" s="4"/>
      <c r="AZ14383" s="4"/>
      <c r="BA14383" s="4"/>
      <c r="BB14383" s="4"/>
      <c r="BC14383" s="4">
        <v>40</v>
      </c>
    </row>
    <row r="14384" spans="45:55" x14ac:dyDescent="0.2">
      <c r="AS14384" s="4" t="s">
        <v>10799</v>
      </c>
      <c r="AT14384" s="4" t="s">
        <v>10800</v>
      </c>
      <c r="AU14384" s="4" t="s">
        <v>456</v>
      </c>
      <c r="AV14384" s="4" t="s">
        <v>839</v>
      </c>
      <c r="AW14384" s="4" t="s">
        <v>1167</v>
      </c>
      <c r="AX14384" s="4"/>
      <c r="AY14384" s="4"/>
      <c r="AZ14384" s="4"/>
      <c r="BA14384" s="4"/>
      <c r="BB14384" s="4"/>
      <c r="BC14384" s="4">
        <v>40</v>
      </c>
    </row>
    <row r="14385" spans="45:55" x14ac:dyDescent="0.2">
      <c r="AS14385" s="4" t="s">
        <v>6618</v>
      </c>
      <c r="AT14385" s="4" t="s">
        <v>6619</v>
      </c>
      <c r="AU14385" s="4" t="s">
        <v>456</v>
      </c>
      <c r="AV14385" s="4" t="s">
        <v>839</v>
      </c>
      <c r="AW14385" s="4" t="s">
        <v>1167</v>
      </c>
      <c r="AX14385" s="4"/>
      <c r="AY14385" s="4"/>
      <c r="AZ14385" s="4"/>
      <c r="BA14385" s="4"/>
      <c r="BB14385" s="4"/>
      <c r="BC14385" s="4">
        <v>40</v>
      </c>
    </row>
    <row r="14386" spans="45:55" x14ac:dyDescent="0.2">
      <c r="AS14386" s="4" t="s">
        <v>6643</v>
      </c>
      <c r="AT14386" s="4" t="s">
        <v>6644</v>
      </c>
      <c r="AU14386" s="4" t="s">
        <v>456</v>
      </c>
      <c r="AV14386" s="4" t="s">
        <v>839</v>
      </c>
      <c r="AW14386" s="4" t="s">
        <v>1167</v>
      </c>
      <c r="AX14386" s="4"/>
      <c r="AY14386" s="4"/>
      <c r="AZ14386" s="4"/>
      <c r="BA14386" s="4"/>
      <c r="BB14386" s="4"/>
      <c r="BC14386" s="4">
        <v>40</v>
      </c>
    </row>
    <row r="14387" spans="45:55" x14ac:dyDescent="0.2">
      <c r="AS14387" s="4" t="s">
        <v>16315</v>
      </c>
      <c r="AT14387" s="4" t="s">
        <v>16316</v>
      </c>
      <c r="AU14387" s="4" t="s">
        <v>456</v>
      </c>
      <c r="AV14387" s="4" t="s">
        <v>831</v>
      </c>
      <c r="AW14387" s="4" t="s">
        <v>701</v>
      </c>
      <c r="AX14387" s="4"/>
      <c r="AY14387" s="4"/>
      <c r="AZ14387" s="4"/>
      <c r="BA14387" s="4"/>
      <c r="BB14387" s="4"/>
      <c r="BC14387" s="4">
        <v>40</v>
      </c>
    </row>
    <row r="14388" spans="45:55" x14ac:dyDescent="0.2">
      <c r="AS14388" s="4" t="s">
        <v>6645</v>
      </c>
      <c r="AT14388" s="4" t="s">
        <v>6646</v>
      </c>
      <c r="AU14388" s="4" t="s">
        <v>456</v>
      </c>
      <c r="AV14388" s="4" t="s">
        <v>839</v>
      </c>
      <c r="AW14388" s="4" t="s">
        <v>1167</v>
      </c>
      <c r="AX14388" s="4"/>
      <c r="AY14388" s="4"/>
      <c r="AZ14388" s="4"/>
      <c r="BA14388" s="4"/>
      <c r="BB14388" s="4"/>
      <c r="BC14388" s="4">
        <v>40</v>
      </c>
    </row>
    <row r="14389" spans="45:55" x14ac:dyDescent="0.2">
      <c r="AS14389" s="4" t="s">
        <v>6647</v>
      </c>
      <c r="AT14389" s="4" t="s">
        <v>6648</v>
      </c>
      <c r="AU14389" s="4" t="s">
        <v>456</v>
      </c>
      <c r="AV14389" s="4" t="s">
        <v>839</v>
      </c>
      <c r="AW14389" s="4" t="s">
        <v>1167</v>
      </c>
      <c r="AX14389" s="4"/>
      <c r="AY14389" s="4"/>
      <c r="AZ14389" s="4"/>
      <c r="BA14389" s="4"/>
      <c r="BB14389" s="4"/>
      <c r="BC14389" s="4">
        <v>40</v>
      </c>
    </row>
    <row r="14390" spans="45:55" x14ac:dyDescent="0.2">
      <c r="AS14390" s="4" t="s">
        <v>6649</v>
      </c>
      <c r="AT14390" s="4" t="s">
        <v>6650</v>
      </c>
      <c r="AU14390" s="4" t="s">
        <v>456</v>
      </c>
      <c r="AV14390" s="4" t="s">
        <v>839</v>
      </c>
      <c r="AW14390" s="4" t="s">
        <v>1167</v>
      </c>
      <c r="AX14390" s="4"/>
      <c r="AY14390" s="4"/>
      <c r="AZ14390" s="4"/>
      <c r="BA14390" s="4"/>
      <c r="BB14390" s="4"/>
      <c r="BC14390" s="4">
        <v>40</v>
      </c>
    </row>
    <row r="14391" spans="45:55" x14ac:dyDescent="0.2">
      <c r="AS14391" s="4" t="s">
        <v>10801</v>
      </c>
      <c r="AT14391" s="4" t="s">
        <v>1661</v>
      </c>
      <c r="AU14391" s="4" t="s">
        <v>456</v>
      </c>
      <c r="AV14391" s="4" t="s">
        <v>825</v>
      </c>
      <c r="AW14391" s="4" t="s">
        <v>701</v>
      </c>
      <c r="AX14391" s="4"/>
      <c r="AY14391" s="4"/>
      <c r="AZ14391" s="4"/>
      <c r="BA14391" s="4"/>
      <c r="BB14391" s="4"/>
      <c r="BC14391" s="4">
        <v>40</v>
      </c>
    </row>
    <row r="14392" spans="45:55" x14ac:dyDescent="0.2">
      <c r="AS14392" s="4" t="s">
        <v>6651</v>
      </c>
      <c r="AT14392" s="4" t="s">
        <v>6234</v>
      </c>
      <c r="AU14392" s="4" t="s">
        <v>456</v>
      </c>
      <c r="AV14392" s="4" t="s">
        <v>831</v>
      </c>
      <c r="AW14392" s="4" t="s">
        <v>701</v>
      </c>
      <c r="AX14392" s="4"/>
      <c r="AY14392" s="4"/>
      <c r="AZ14392" s="4"/>
      <c r="BA14392" s="4"/>
      <c r="BB14392" s="4"/>
      <c r="BC14392" s="4">
        <v>40</v>
      </c>
    </row>
    <row r="14393" spans="45:55" x14ac:dyDescent="0.2">
      <c r="AS14393" s="4" t="s">
        <v>6667</v>
      </c>
      <c r="AT14393" s="4" t="s">
        <v>6668</v>
      </c>
      <c r="AU14393" s="4" t="s">
        <v>456</v>
      </c>
      <c r="AV14393" s="4" t="s">
        <v>836</v>
      </c>
      <c r="AW14393" s="4" t="s">
        <v>1167</v>
      </c>
      <c r="AX14393" s="4"/>
      <c r="AY14393" s="4"/>
      <c r="AZ14393" s="4"/>
      <c r="BA14393" s="4"/>
      <c r="BB14393" s="4"/>
      <c r="BC14393" s="4">
        <v>40</v>
      </c>
    </row>
    <row r="14394" spans="45:55" x14ac:dyDescent="0.2">
      <c r="AS14394" s="4" t="s">
        <v>6669</v>
      </c>
      <c r="AT14394" s="4" t="s">
        <v>6670</v>
      </c>
      <c r="AU14394" s="4" t="s">
        <v>456</v>
      </c>
      <c r="AV14394" s="4" t="s">
        <v>836</v>
      </c>
      <c r="AW14394" s="4" t="s">
        <v>1167</v>
      </c>
      <c r="AX14394" s="4"/>
      <c r="AY14394" s="4"/>
      <c r="AZ14394" s="4"/>
      <c r="BA14394" s="4"/>
      <c r="BB14394" s="4"/>
      <c r="BC14394" s="4">
        <v>40</v>
      </c>
    </row>
    <row r="14395" spans="45:55" x14ac:dyDescent="0.2">
      <c r="AS14395" s="4" t="s">
        <v>6671</v>
      </c>
      <c r="AT14395" s="4" t="s">
        <v>6672</v>
      </c>
      <c r="AU14395" s="4" t="s">
        <v>456</v>
      </c>
      <c r="AV14395" s="4" t="s">
        <v>836</v>
      </c>
      <c r="AW14395" s="4" t="s">
        <v>1167</v>
      </c>
      <c r="AX14395" s="4"/>
      <c r="AY14395" s="4"/>
      <c r="AZ14395" s="4"/>
      <c r="BA14395" s="4"/>
      <c r="BB14395" s="4"/>
      <c r="BC14395" s="4">
        <v>40</v>
      </c>
    </row>
    <row r="14396" spans="45:55" x14ac:dyDescent="0.2">
      <c r="AS14396" s="4" t="s">
        <v>6673</v>
      </c>
      <c r="AT14396" s="4" t="s">
        <v>6674</v>
      </c>
      <c r="AU14396" s="4" t="s">
        <v>456</v>
      </c>
      <c r="AV14396" s="4" t="s">
        <v>836</v>
      </c>
      <c r="AW14396" s="4" t="s">
        <v>1167</v>
      </c>
      <c r="AX14396" s="4"/>
      <c r="AY14396" s="4"/>
      <c r="AZ14396" s="4"/>
      <c r="BA14396" s="4"/>
      <c r="BB14396" s="4"/>
      <c r="BC14396" s="4">
        <v>40</v>
      </c>
    </row>
    <row r="14397" spans="45:55" x14ac:dyDescent="0.2">
      <c r="AS14397" s="4" t="s">
        <v>6675</v>
      </c>
      <c r="AT14397" s="4" t="s">
        <v>6676</v>
      </c>
      <c r="AU14397" s="4" t="s">
        <v>456</v>
      </c>
      <c r="AV14397" s="4" t="s">
        <v>836</v>
      </c>
      <c r="AW14397" s="4" t="s">
        <v>1167</v>
      </c>
      <c r="AX14397" s="4"/>
      <c r="AY14397" s="4"/>
      <c r="AZ14397" s="4"/>
      <c r="BA14397" s="4"/>
      <c r="BB14397" s="4"/>
      <c r="BC14397" s="4">
        <v>40</v>
      </c>
    </row>
    <row r="14398" spans="45:55" x14ac:dyDescent="0.2">
      <c r="AS14398" s="4" t="s">
        <v>6677</v>
      </c>
      <c r="AT14398" s="4" t="s">
        <v>6678</v>
      </c>
      <c r="AU14398" s="4" t="s">
        <v>456</v>
      </c>
      <c r="AV14398" s="4" t="s">
        <v>836</v>
      </c>
      <c r="AW14398" s="4" t="s">
        <v>1167</v>
      </c>
      <c r="AX14398" s="4"/>
      <c r="AY14398" s="4"/>
      <c r="AZ14398" s="4"/>
      <c r="BA14398" s="4"/>
      <c r="BB14398" s="4"/>
      <c r="BC14398" s="4">
        <v>40</v>
      </c>
    </row>
    <row r="14399" spans="45:55" x14ac:dyDescent="0.2">
      <c r="AS14399" s="4" t="s">
        <v>6679</v>
      </c>
      <c r="AT14399" s="4" t="s">
        <v>6680</v>
      </c>
      <c r="AU14399" s="4" t="s">
        <v>456</v>
      </c>
      <c r="AV14399" s="4" t="s">
        <v>836</v>
      </c>
      <c r="AW14399" s="4" t="s">
        <v>1167</v>
      </c>
      <c r="AX14399" s="4"/>
      <c r="AY14399" s="4"/>
      <c r="AZ14399" s="4"/>
      <c r="BA14399" s="4"/>
      <c r="BB14399" s="4"/>
      <c r="BC14399" s="4">
        <v>40</v>
      </c>
    </row>
    <row r="14400" spans="45:55" x14ac:dyDescent="0.2">
      <c r="AS14400" s="4" t="s">
        <v>6681</v>
      </c>
      <c r="AT14400" s="4" t="s">
        <v>6682</v>
      </c>
      <c r="AU14400" s="4" t="s">
        <v>456</v>
      </c>
      <c r="AV14400" s="4" t="s">
        <v>836</v>
      </c>
      <c r="AW14400" s="4" t="s">
        <v>1167</v>
      </c>
      <c r="AX14400" s="4"/>
      <c r="AY14400" s="4"/>
      <c r="AZ14400" s="4"/>
      <c r="BA14400" s="4"/>
      <c r="BB14400" s="4"/>
      <c r="BC14400" s="4">
        <v>40</v>
      </c>
    </row>
    <row r="14401" spans="45:55" x14ac:dyDescent="0.2">
      <c r="AS14401" s="4" t="s">
        <v>6683</v>
      </c>
      <c r="AT14401" s="4" t="s">
        <v>6684</v>
      </c>
      <c r="AU14401" s="4" t="s">
        <v>456</v>
      </c>
      <c r="AV14401" s="4" t="s">
        <v>836</v>
      </c>
      <c r="AW14401" s="4" t="s">
        <v>1167</v>
      </c>
      <c r="AX14401" s="4"/>
      <c r="AY14401" s="4"/>
      <c r="AZ14401" s="4"/>
      <c r="BA14401" s="4"/>
      <c r="BB14401" s="4"/>
      <c r="BC14401" s="4">
        <v>40</v>
      </c>
    </row>
    <row r="14402" spans="45:55" x14ac:dyDescent="0.2">
      <c r="AS14402" s="4" t="s">
        <v>6685</v>
      </c>
      <c r="AT14402" s="4" t="s">
        <v>6686</v>
      </c>
      <c r="AU14402" s="4" t="s">
        <v>456</v>
      </c>
      <c r="AV14402" s="4" t="s">
        <v>836</v>
      </c>
      <c r="AW14402" s="4" t="s">
        <v>1167</v>
      </c>
      <c r="AX14402" s="4"/>
      <c r="AY14402" s="4"/>
      <c r="AZ14402" s="4"/>
      <c r="BA14402" s="4"/>
      <c r="BB14402" s="4"/>
      <c r="BC14402" s="4">
        <v>40</v>
      </c>
    </row>
    <row r="14403" spans="45:55" x14ac:dyDescent="0.2">
      <c r="AS14403" s="4" t="s">
        <v>6687</v>
      </c>
      <c r="AT14403" s="4" t="s">
        <v>6688</v>
      </c>
      <c r="AU14403" s="4" t="s">
        <v>456</v>
      </c>
      <c r="AV14403" s="4" t="s">
        <v>836</v>
      </c>
      <c r="AW14403" s="4" t="s">
        <v>1167</v>
      </c>
      <c r="AX14403" s="4"/>
      <c r="AY14403" s="4"/>
      <c r="AZ14403" s="4"/>
      <c r="BA14403" s="4"/>
      <c r="BB14403" s="4"/>
      <c r="BC14403" s="4">
        <v>40</v>
      </c>
    </row>
    <row r="14404" spans="45:55" x14ac:dyDescent="0.2">
      <c r="AS14404" s="4" t="s">
        <v>6689</v>
      </c>
      <c r="AT14404" s="4" t="s">
        <v>6690</v>
      </c>
      <c r="AU14404" s="4" t="s">
        <v>456</v>
      </c>
      <c r="AV14404" s="4" t="s">
        <v>836</v>
      </c>
      <c r="AW14404" s="4" t="s">
        <v>1167</v>
      </c>
      <c r="AX14404" s="4"/>
      <c r="AY14404" s="4"/>
      <c r="AZ14404" s="4"/>
      <c r="BA14404" s="4"/>
      <c r="BB14404" s="4"/>
      <c r="BC14404" s="4">
        <v>40</v>
      </c>
    </row>
    <row r="14405" spans="45:55" x14ac:dyDescent="0.2">
      <c r="AS14405" s="4" t="s">
        <v>6691</v>
      </c>
      <c r="AT14405" s="4" t="s">
        <v>6692</v>
      </c>
      <c r="AU14405" s="4" t="s">
        <v>456</v>
      </c>
      <c r="AV14405" s="4" t="s">
        <v>836</v>
      </c>
      <c r="AW14405" s="4" t="s">
        <v>1167</v>
      </c>
      <c r="AX14405" s="4"/>
      <c r="AY14405" s="4"/>
      <c r="AZ14405" s="4"/>
      <c r="BA14405" s="4"/>
      <c r="BB14405" s="4"/>
      <c r="BC14405" s="4">
        <v>40</v>
      </c>
    </row>
    <row r="14406" spans="45:55" x14ac:dyDescent="0.2">
      <c r="AS14406" s="4" t="s">
        <v>6693</v>
      </c>
      <c r="AT14406" s="4" t="s">
        <v>6694</v>
      </c>
      <c r="AU14406" s="4" t="s">
        <v>456</v>
      </c>
      <c r="AV14406" s="4" t="s">
        <v>836</v>
      </c>
      <c r="AW14406" s="4" t="s">
        <v>1167</v>
      </c>
      <c r="AX14406" s="4"/>
      <c r="AY14406" s="4"/>
      <c r="AZ14406" s="4"/>
      <c r="BA14406" s="4"/>
      <c r="BB14406" s="4"/>
      <c r="BC14406" s="4">
        <v>40</v>
      </c>
    </row>
    <row r="14407" spans="45:55" x14ac:dyDescent="0.2">
      <c r="AS14407" s="4" t="s">
        <v>6695</v>
      </c>
      <c r="AT14407" s="4" t="s">
        <v>6696</v>
      </c>
      <c r="AU14407" s="4" t="s">
        <v>456</v>
      </c>
      <c r="AV14407" s="4" t="s">
        <v>836</v>
      </c>
      <c r="AW14407" s="4" t="s">
        <v>1167</v>
      </c>
      <c r="AX14407" s="4"/>
      <c r="AY14407" s="4"/>
      <c r="AZ14407" s="4"/>
      <c r="BA14407" s="4"/>
      <c r="BB14407" s="4"/>
      <c r="BC14407" s="4">
        <v>40</v>
      </c>
    </row>
    <row r="14408" spans="45:55" x14ac:dyDescent="0.2">
      <c r="AS14408" s="4" t="s">
        <v>6697</v>
      </c>
      <c r="AT14408" s="4" t="s">
        <v>6698</v>
      </c>
      <c r="AU14408" s="4" t="s">
        <v>456</v>
      </c>
      <c r="AV14408" s="4" t="s">
        <v>836</v>
      </c>
      <c r="AW14408" s="4" t="s">
        <v>1167</v>
      </c>
      <c r="AX14408" s="4"/>
      <c r="AY14408" s="4"/>
      <c r="AZ14408" s="4"/>
      <c r="BA14408" s="4"/>
      <c r="BB14408" s="4"/>
      <c r="BC14408" s="4">
        <v>40</v>
      </c>
    </row>
    <row r="14409" spans="45:55" x14ac:dyDescent="0.2">
      <c r="AS14409" s="4" t="s">
        <v>6699</v>
      </c>
      <c r="AT14409" s="4" t="s">
        <v>6700</v>
      </c>
      <c r="AU14409" s="4" t="s">
        <v>456</v>
      </c>
      <c r="AV14409" s="4" t="s">
        <v>836</v>
      </c>
      <c r="AW14409" s="4" t="s">
        <v>1167</v>
      </c>
      <c r="AX14409" s="4"/>
      <c r="AY14409" s="4"/>
      <c r="AZ14409" s="4"/>
      <c r="BA14409" s="4"/>
      <c r="BB14409" s="4"/>
      <c r="BC14409" s="4">
        <v>40</v>
      </c>
    </row>
    <row r="14410" spans="45:55" x14ac:dyDescent="0.2">
      <c r="AS14410" s="4" t="s">
        <v>10802</v>
      </c>
      <c r="AT14410" s="4" t="s">
        <v>10803</v>
      </c>
      <c r="AU14410" s="4" t="s">
        <v>456</v>
      </c>
      <c r="AV14410" s="4" t="s">
        <v>836</v>
      </c>
      <c r="AW14410" s="4" t="s">
        <v>1167</v>
      </c>
      <c r="AX14410" s="4"/>
      <c r="AY14410" s="4"/>
      <c r="AZ14410" s="4"/>
      <c r="BA14410" s="4"/>
      <c r="BB14410" s="4"/>
      <c r="BC14410" s="4">
        <v>40</v>
      </c>
    </row>
    <row r="14411" spans="45:55" x14ac:dyDescent="0.2">
      <c r="AS14411" s="4" t="s">
        <v>6701</v>
      </c>
      <c r="AT14411" s="4" t="s">
        <v>6702</v>
      </c>
      <c r="AU14411" s="4" t="s">
        <v>456</v>
      </c>
      <c r="AV14411" s="4" t="s">
        <v>836</v>
      </c>
      <c r="AW14411" s="4" t="s">
        <v>1167</v>
      </c>
      <c r="AX14411" s="4"/>
      <c r="AY14411" s="4"/>
      <c r="AZ14411" s="4"/>
      <c r="BA14411" s="4"/>
      <c r="BB14411" s="4"/>
      <c r="BC14411" s="4">
        <v>40</v>
      </c>
    </row>
    <row r="14412" spans="45:55" x14ac:dyDescent="0.2">
      <c r="AS14412" s="4" t="s">
        <v>10804</v>
      </c>
      <c r="AT14412" s="4" t="s">
        <v>10805</v>
      </c>
      <c r="AU14412" s="4" t="s">
        <v>456</v>
      </c>
      <c r="AV14412" s="4" t="s">
        <v>836</v>
      </c>
      <c r="AW14412" s="4" t="s">
        <v>1167</v>
      </c>
      <c r="AX14412" s="4"/>
      <c r="AY14412" s="4"/>
      <c r="AZ14412" s="4"/>
      <c r="BA14412" s="4"/>
      <c r="BB14412" s="4"/>
      <c r="BC14412" s="4">
        <v>40</v>
      </c>
    </row>
    <row r="14413" spans="45:55" x14ac:dyDescent="0.2">
      <c r="AS14413" s="4" t="s">
        <v>38080</v>
      </c>
      <c r="AT14413" s="4" t="s">
        <v>6704</v>
      </c>
      <c r="AU14413" s="4" t="s">
        <v>456</v>
      </c>
      <c r="AV14413" s="4" t="s">
        <v>836</v>
      </c>
      <c r="AW14413" s="4" t="s">
        <v>1167</v>
      </c>
      <c r="AX14413" s="4"/>
      <c r="AY14413" s="4"/>
      <c r="AZ14413" s="4"/>
      <c r="BA14413" s="4"/>
      <c r="BB14413" s="4"/>
      <c r="BC14413" s="4">
        <v>40</v>
      </c>
    </row>
    <row r="14414" spans="45:55" x14ac:dyDescent="0.2">
      <c r="AS14414" s="4" t="s">
        <v>6703</v>
      </c>
      <c r="AT14414" s="4" t="s">
        <v>6704</v>
      </c>
      <c r="AU14414" s="4" t="s">
        <v>456</v>
      </c>
      <c r="AV14414" s="4" t="s">
        <v>836</v>
      </c>
      <c r="AW14414" s="4" t="s">
        <v>1167</v>
      </c>
      <c r="AX14414" s="4"/>
      <c r="AY14414" s="4"/>
      <c r="AZ14414" s="4"/>
      <c r="BA14414" s="4"/>
      <c r="BB14414" s="4"/>
      <c r="BC14414" s="4">
        <v>40</v>
      </c>
    </row>
    <row r="14415" spans="45:55" x14ac:dyDescent="0.2">
      <c r="AS14415" s="4" t="s">
        <v>10806</v>
      </c>
      <c r="AT14415" s="4" t="s">
        <v>10807</v>
      </c>
      <c r="AU14415" s="4" t="s">
        <v>456</v>
      </c>
      <c r="AV14415" s="4" t="s">
        <v>836</v>
      </c>
      <c r="AW14415" s="4" t="s">
        <v>1167</v>
      </c>
      <c r="AX14415" s="4"/>
      <c r="AY14415" s="4"/>
      <c r="AZ14415" s="4"/>
      <c r="BA14415" s="4"/>
      <c r="BB14415" s="4"/>
      <c r="BC14415" s="4">
        <v>40</v>
      </c>
    </row>
    <row r="14416" spans="45:55" x14ac:dyDescent="0.2">
      <c r="AS14416" s="4" t="s">
        <v>21502</v>
      </c>
      <c r="AT14416" s="4" t="s">
        <v>21503</v>
      </c>
      <c r="AU14416" s="4" t="s">
        <v>463</v>
      </c>
      <c r="AV14416" s="4" t="s">
        <v>21767</v>
      </c>
      <c r="AW14416" s="4" t="s">
        <v>701</v>
      </c>
      <c r="AX14416" s="4"/>
      <c r="AY14416" s="4"/>
      <c r="AZ14416" s="4"/>
      <c r="BA14416" s="4"/>
      <c r="BB14416" s="4"/>
      <c r="BC14416" s="4">
        <v>40</v>
      </c>
    </row>
    <row r="14417" spans="45:55" x14ac:dyDescent="0.2">
      <c r="AS14417" s="4" t="s">
        <v>21504</v>
      </c>
      <c r="AT14417" s="4" t="s">
        <v>21505</v>
      </c>
      <c r="AU14417" s="4" t="s">
        <v>463</v>
      </c>
      <c r="AV14417" s="4" t="s">
        <v>21767</v>
      </c>
      <c r="AW14417" s="4" t="s">
        <v>701</v>
      </c>
      <c r="AX14417" s="4"/>
      <c r="AY14417" s="4"/>
      <c r="AZ14417" s="4"/>
      <c r="BA14417" s="4"/>
      <c r="BB14417" s="4"/>
      <c r="BC14417" s="4">
        <v>40</v>
      </c>
    </row>
    <row r="14418" spans="45:55" x14ac:dyDescent="0.2">
      <c r="AS14418" s="4" t="s">
        <v>21506</v>
      </c>
      <c r="AT14418" s="4" t="s">
        <v>21768</v>
      </c>
      <c r="AU14418" s="4" t="s">
        <v>463</v>
      </c>
      <c r="AV14418" s="4" t="s">
        <v>21767</v>
      </c>
      <c r="AW14418" s="4" t="s">
        <v>701</v>
      </c>
      <c r="AX14418" s="4"/>
      <c r="AY14418" s="4"/>
      <c r="AZ14418" s="4"/>
      <c r="BA14418" s="4"/>
      <c r="BB14418" s="4"/>
      <c r="BC14418" s="4">
        <v>40</v>
      </c>
    </row>
    <row r="14419" spans="45:55" x14ac:dyDescent="0.2">
      <c r="AS14419" s="4" t="s">
        <v>21507</v>
      </c>
      <c r="AT14419" s="4" t="s">
        <v>21508</v>
      </c>
      <c r="AU14419" s="4" t="s">
        <v>463</v>
      </c>
      <c r="AV14419" s="4" t="s">
        <v>21767</v>
      </c>
      <c r="AW14419" s="4" t="s">
        <v>701</v>
      </c>
      <c r="AX14419" s="4"/>
      <c r="AY14419" s="4"/>
      <c r="AZ14419" s="4"/>
      <c r="BA14419" s="4"/>
      <c r="BB14419" s="4"/>
      <c r="BC14419" s="4">
        <v>40</v>
      </c>
    </row>
    <row r="14420" spans="45:55" x14ac:dyDescent="0.2">
      <c r="AS14420" s="4" t="s">
        <v>21769</v>
      </c>
      <c r="AT14420" s="4" t="s">
        <v>21510</v>
      </c>
      <c r="AU14420" s="4" t="s">
        <v>463</v>
      </c>
      <c r="AV14420" s="4" t="s">
        <v>21767</v>
      </c>
      <c r="AW14420" s="4" t="s">
        <v>701</v>
      </c>
      <c r="AX14420" s="4"/>
      <c r="AY14420" s="4"/>
      <c r="AZ14420" s="4"/>
      <c r="BA14420" s="4"/>
      <c r="BB14420" s="4"/>
      <c r="BC14420" s="4">
        <v>40</v>
      </c>
    </row>
    <row r="14421" spans="45:55" x14ac:dyDescent="0.2">
      <c r="AS14421" s="4" t="s">
        <v>21509</v>
      </c>
      <c r="AT14421" s="4" t="s">
        <v>21510</v>
      </c>
      <c r="AU14421" s="4" t="s">
        <v>463</v>
      </c>
      <c r="AV14421" s="4" t="s">
        <v>831</v>
      </c>
      <c r="AW14421" s="4" t="s">
        <v>701</v>
      </c>
      <c r="AX14421" s="4"/>
      <c r="AY14421" s="4"/>
      <c r="AZ14421" s="4"/>
      <c r="BA14421" s="4"/>
      <c r="BB14421" s="4"/>
      <c r="BC14421" s="4">
        <v>40</v>
      </c>
    </row>
    <row r="14422" spans="45:55" x14ac:dyDescent="0.2">
      <c r="AS14422" s="4" t="s">
        <v>21511</v>
      </c>
      <c r="AT14422" s="4" t="s">
        <v>21512</v>
      </c>
      <c r="AU14422" s="4" t="s">
        <v>463</v>
      </c>
      <c r="AV14422" s="4" t="s">
        <v>831</v>
      </c>
      <c r="AW14422" s="4" t="s">
        <v>701</v>
      </c>
      <c r="AX14422" s="4"/>
      <c r="AY14422" s="4"/>
      <c r="AZ14422" s="4"/>
      <c r="BA14422" s="4"/>
      <c r="BB14422" s="4"/>
      <c r="BC14422" s="4">
        <v>40</v>
      </c>
    </row>
    <row r="14423" spans="45:55" x14ac:dyDescent="0.2">
      <c r="AS14423" s="4" t="s">
        <v>6656</v>
      </c>
      <c r="AT14423" s="4" t="s">
        <v>8054</v>
      </c>
      <c r="AU14423" s="4" t="s">
        <v>463</v>
      </c>
      <c r="AV14423" s="4" t="s">
        <v>837</v>
      </c>
      <c r="AW14423" s="4" t="s">
        <v>701</v>
      </c>
      <c r="AX14423" s="4"/>
      <c r="AY14423" s="4">
        <v>177401</v>
      </c>
      <c r="AZ14423" s="4">
        <v>505536</v>
      </c>
      <c r="BA14423" s="4" t="s">
        <v>31428</v>
      </c>
      <c r="BB14423" s="4" t="s">
        <v>31429</v>
      </c>
      <c r="BC14423" s="4">
        <v>40</v>
      </c>
    </row>
    <row r="14424" spans="45:55" x14ac:dyDescent="0.2">
      <c r="AS14424" s="4" t="s">
        <v>21770</v>
      </c>
      <c r="AT14424" s="4" t="s">
        <v>8054</v>
      </c>
      <c r="AU14424" s="4" t="s">
        <v>463</v>
      </c>
      <c r="AV14424" s="4" t="s">
        <v>21767</v>
      </c>
      <c r="AW14424" s="4" t="s">
        <v>701</v>
      </c>
      <c r="AX14424" s="4"/>
      <c r="AY14424" s="4"/>
      <c r="AZ14424" s="4"/>
      <c r="BA14424" s="4"/>
      <c r="BB14424" s="4"/>
      <c r="BC14424" s="4">
        <v>40</v>
      </c>
    </row>
    <row r="14425" spans="45:55" x14ac:dyDescent="0.2">
      <c r="AS14425" s="4" t="s">
        <v>21513</v>
      </c>
      <c r="AT14425" s="4" t="s">
        <v>21514</v>
      </c>
      <c r="AU14425" s="4" t="s">
        <v>463</v>
      </c>
      <c r="AV14425" s="4" t="s">
        <v>831</v>
      </c>
      <c r="AW14425" s="4" t="s">
        <v>701</v>
      </c>
      <c r="AX14425" s="4"/>
      <c r="AY14425" s="4"/>
      <c r="AZ14425" s="4"/>
      <c r="BA14425" s="4"/>
      <c r="BB14425" s="4"/>
      <c r="BC14425" s="4">
        <v>40</v>
      </c>
    </row>
    <row r="14426" spans="45:55" x14ac:dyDescent="0.2">
      <c r="AS14426" s="4" t="s">
        <v>6657</v>
      </c>
      <c r="AT14426" s="4" t="s">
        <v>8077</v>
      </c>
      <c r="AU14426" s="4" t="s">
        <v>463</v>
      </c>
      <c r="AV14426" s="4" t="s">
        <v>837</v>
      </c>
      <c r="AW14426" s="4" t="s">
        <v>701</v>
      </c>
      <c r="AX14426" s="4"/>
      <c r="AY14426" s="4">
        <v>177356</v>
      </c>
      <c r="AZ14426" s="4">
        <v>505626</v>
      </c>
      <c r="BA14426" s="4" t="s">
        <v>31430</v>
      </c>
      <c r="BB14426" s="4" t="s">
        <v>31431</v>
      </c>
      <c r="BC14426" s="4">
        <v>40</v>
      </c>
    </row>
    <row r="14427" spans="45:55" x14ac:dyDescent="0.2">
      <c r="AS14427" s="4" t="s">
        <v>6658</v>
      </c>
      <c r="AT14427" s="4" t="s">
        <v>8078</v>
      </c>
      <c r="AU14427" s="4" t="s">
        <v>463</v>
      </c>
      <c r="AV14427" s="4" t="s">
        <v>837</v>
      </c>
      <c r="AW14427" s="4" t="s">
        <v>701</v>
      </c>
      <c r="AX14427" s="4"/>
      <c r="AY14427" s="4">
        <v>177365</v>
      </c>
      <c r="AZ14427" s="4">
        <v>505616</v>
      </c>
      <c r="BA14427" s="4" t="s">
        <v>31432</v>
      </c>
      <c r="BB14427" s="4" t="s">
        <v>31433</v>
      </c>
      <c r="BC14427" s="4">
        <v>40</v>
      </c>
    </row>
    <row r="14428" spans="45:55" x14ac:dyDescent="0.2">
      <c r="AS14428" s="4" t="s">
        <v>6659</v>
      </c>
      <c r="AT14428" s="4" t="s">
        <v>8079</v>
      </c>
      <c r="AU14428" s="4" t="s">
        <v>456</v>
      </c>
      <c r="AV14428" s="4" t="s">
        <v>837</v>
      </c>
      <c r="AW14428" s="4" t="s">
        <v>939</v>
      </c>
      <c r="AX14428" s="4"/>
      <c r="AY14428" s="4">
        <v>177353</v>
      </c>
      <c r="AZ14428" s="4">
        <v>505524</v>
      </c>
      <c r="BA14428" s="4" t="s">
        <v>31434</v>
      </c>
      <c r="BB14428" s="4" t="s">
        <v>31435</v>
      </c>
      <c r="BC14428" s="4">
        <v>40</v>
      </c>
    </row>
    <row r="14429" spans="45:55" x14ac:dyDescent="0.2">
      <c r="AS14429" s="4" t="s">
        <v>6660</v>
      </c>
      <c r="AT14429" s="4" t="s">
        <v>8080</v>
      </c>
      <c r="AU14429" s="4" t="s">
        <v>456</v>
      </c>
      <c r="AV14429" s="4" t="s">
        <v>837</v>
      </c>
      <c r="AW14429" s="4" t="s">
        <v>939</v>
      </c>
      <c r="AX14429" s="4"/>
      <c r="AY14429" s="4">
        <v>177400</v>
      </c>
      <c r="AZ14429" s="4">
        <v>505526</v>
      </c>
      <c r="BA14429" s="4" t="s">
        <v>31436</v>
      </c>
      <c r="BB14429" s="4" t="s">
        <v>31437</v>
      </c>
      <c r="BC14429" s="4">
        <v>40</v>
      </c>
    </row>
    <row r="14430" spans="45:55" x14ac:dyDescent="0.2">
      <c r="AS14430" s="4" t="s">
        <v>6661</v>
      </c>
      <c r="AT14430" s="4" t="s">
        <v>8056</v>
      </c>
      <c r="AU14430" s="4" t="s">
        <v>463</v>
      </c>
      <c r="AV14430" s="4" t="s">
        <v>837</v>
      </c>
      <c r="AW14430" s="4" t="s">
        <v>701</v>
      </c>
      <c r="AX14430" s="4"/>
      <c r="AY14430" s="4">
        <v>177335</v>
      </c>
      <c r="AZ14430" s="4">
        <v>505570</v>
      </c>
      <c r="BA14430" s="4" t="s">
        <v>31438</v>
      </c>
      <c r="BB14430" s="4" t="s">
        <v>31439</v>
      </c>
      <c r="BC14430" s="4">
        <v>40</v>
      </c>
    </row>
    <row r="14431" spans="45:55" x14ac:dyDescent="0.2">
      <c r="AS14431" s="4" t="s">
        <v>21771</v>
      </c>
      <c r="AT14431" s="4" t="s">
        <v>38440</v>
      </c>
      <c r="AU14431" s="4" t="s">
        <v>463</v>
      </c>
      <c r="AV14431" s="4" t="s">
        <v>8551</v>
      </c>
      <c r="AW14431" s="4" t="s">
        <v>724</v>
      </c>
      <c r="AX14431" s="4"/>
      <c r="AY14431" s="4"/>
      <c r="AZ14431" s="4"/>
      <c r="BA14431" s="4"/>
      <c r="BB14431" s="4"/>
      <c r="BC14431" s="4">
        <v>40</v>
      </c>
    </row>
    <row r="14432" spans="45:55" x14ac:dyDescent="0.2">
      <c r="AS14432" s="4" t="s">
        <v>6662</v>
      </c>
      <c r="AT14432" s="4" t="s">
        <v>8081</v>
      </c>
      <c r="AU14432" s="4" t="s">
        <v>456</v>
      </c>
      <c r="AV14432" s="4" t="s">
        <v>837</v>
      </c>
      <c r="AW14432" s="4" t="s">
        <v>939</v>
      </c>
      <c r="AX14432" s="4"/>
      <c r="AY14432" s="4">
        <v>177365</v>
      </c>
      <c r="AZ14432" s="4">
        <v>505521</v>
      </c>
      <c r="BA14432" s="4" t="s">
        <v>31440</v>
      </c>
      <c r="BB14432" s="4" t="s">
        <v>31441</v>
      </c>
      <c r="BC14432" s="4">
        <v>40</v>
      </c>
    </row>
    <row r="14433" spans="45:55" x14ac:dyDescent="0.2">
      <c r="AS14433" s="4" t="s">
        <v>6663</v>
      </c>
      <c r="AT14433" s="4" t="s">
        <v>8082</v>
      </c>
      <c r="AU14433" s="4" t="s">
        <v>456</v>
      </c>
      <c r="AV14433" s="4" t="s">
        <v>837</v>
      </c>
      <c r="AW14433" s="4" t="s">
        <v>939</v>
      </c>
      <c r="AX14433" s="4"/>
      <c r="AY14433" s="4">
        <v>177399</v>
      </c>
      <c r="AZ14433" s="4">
        <v>505520</v>
      </c>
      <c r="BA14433" s="4" t="s">
        <v>31442</v>
      </c>
      <c r="BB14433" s="4" t="s">
        <v>31443</v>
      </c>
      <c r="BC14433" s="4">
        <v>40</v>
      </c>
    </row>
    <row r="14434" spans="45:55" x14ac:dyDescent="0.2">
      <c r="AS14434" s="4" t="s">
        <v>6664</v>
      </c>
      <c r="AT14434" s="4" t="s">
        <v>10808</v>
      </c>
      <c r="AU14434" s="4" t="s">
        <v>456</v>
      </c>
      <c r="AV14434" s="4" t="s">
        <v>837</v>
      </c>
      <c r="AW14434" s="4" t="s">
        <v>701</v>
      </c>
      <c r="AX14434" s="4"/>
      <c r="AY14434" s="4"/>
      <c r="AZ14434" s="4"/>
      <c r="BA14434" s="4"/>
      <c r="BB14434" s="4"/>
      <c r="BC14434" s="4">
        <v>40</v>
      </c>
    </row>
    <row r="14435" spans="45:55" x14ac:dyDescent="0.2">
      <c r="AS14435" s="4" t="s">
        <v>6665</v>
      </c>
      <c r="AT14435" s="4" t="s">
        <v>8083</v>
      </c>
      <c r="AU14435" s="4" t="s">
        <v>456</v>
      </c>
      <c r="AV14435" s="4" t="s">
        <v>837</v>
      </c>
      <c r="AW14435" s="4" t="s">
        <v>701</v>
      </c>
      <c r="AX14435" s="4"/>
      <c r="AY14435" s="4">
        <v>177343</v>
      </c>
      <c r="AZ14435" s="4">
        <v>505523</v>
      </c>
      <c r="BA14435" s="4" t="s">
        <v>31434</v>
      </c>
      <c r="BB14435" s="4" t="s">
        <v>31444</v>
      </c>
      <c r="BC14435" s="4">
        <v>40</v>
      </c>
    </row>
    <row r="14436" spans="45:55" x14ac:dyDescent="0.2">
      <c r="AS14436" s="4" t="s">
        <v>6666</v>
      </c>
      <c r="AT14436" s="4" t="s">
        <v>8084</v>
      </c>
      <c r="AU14436" s="4" t="s">
        <v>456</v>
      </c>
      <c r="AV14436" s="4" t="s">
        <v>837</v>
      </c>
      <c r="AW14436" s="4" t="s">
        <v>939</v>
      </c>
      <c r="AX14436" s="4"/>
      <c r="AY14436" s="4">
        <v>177354</v>
      </c>
      <c r="AZ14436" s="4">
        <v>505553</v>
      </c>
      <c r="BA14436" s="4" t="s">
        <v>31445</v>
      </c>
      <c r="BB14436" s="4" t="s">
        <v>31446</v>
      </c>
      <c r="BC14436" s="4">
        <v>40</v>
      </c>
    </row>
    <row r="14437" spans="45:55" x14ac:dyDescent="0.2">
      <c r="AS14437" s="4" t="s">
        <v>6652</v>
      </c>
      <c r="AT14437" s="4" t="s">
        <v>6653</v>
      </c>
      <c r="AU14437" s="4" t="s">
        <v>456</v>
      </c>
      <c r="AV14437" s="4" t="s">
        <v>839</v>
      </c>
      <c r="AW14437" s="4" t="s">
        <v>1167</v>
      </c>
      <c r="AX14437" s="4"/>
      <c r="AY14437" s="4"/>
      <c r="AZ14437" s="4"/>
      <c r="BA14437" s="4"/>
      <c r="BB14437" s="4"/>
      <c r="BC14437" s="4">
        <v>40</v>
      </c>
    </row>
    <row r="14438" spans="45:55" x14ac:dyDescent="0.2">
      <c r="AS14438" s="4" t="s">
        <v>10809</v>
      </c>
      <c r="AT14438" s="4" t="s">
        <v>10810</v>
      </c>
      <c r="AU14438" s="4" t="s">
        <v>456</v>
      </c>
      <c r="AV14438" s="4" t="s">
        <v>839</v>
      </c>
      <c r="AW14438" s="4" t="s">
        <v>1167</v>
      </c>
      <c r="AX14438" s="4"/>
      <c r="AY14438" s="4"/>
      <c r="AZ14438" s="4"/>
      <c r="BA14438" s="4"/>
      <c r="BB14438" s="4"/>
      <c r="BC14438" s="4">
        <v>40</v>
      </c>
    </row>
    <row r="14439" spans="45:55" x14ac:dyDescent="0.2">
      <c r="AS14439" s="4" t="s">
        <v>6654</v>
      </c>
      <c r="AT14439" s="4" t="s">
        <v>6655</v>
      </c>
      <c r="AU14439" s="4" t="s">
        <v>456</v>
      </c>
      <c r="AV14439" s="4" t="s">
        <v>839</v>
      </c>
      <c r="AW14439" s="4" t="s">
        <v>1167</v>
      </c>
      <c r="AX14439" s="4"/>
      <c r="AY14439" s="4"/>
      <c r="AZ14439" s="4"/>
      <c r="BA14439" s="4"/>
      <c r="BB14439" s="4"/>
      <c r="BC14439" s="4">
        <v>40</v>
      </c>
    </row>
    <row r="14440" spans="45:55" x14ac:dyDescent="0.2">
      <c r="AS14440" s="4" t="s">
        <v>6705</v>
      </c>
      <c r="AT14440" s="4" t="s">
        <v>15263</v>
      </c>
      <c r="AU14440" s="4" t="s">
        <v>463</v>
      </c>
      <c r="AV14440" s="4" t="s">
        <v>825</v>
      </c>
      <c r="AW14440" s="4" t="s">
        <v>701</v>
      </c>
      <c r="AX14440" s="4"/>
      <c r="AY14440" s="4"/>
      <c r="AZ14440" s="4"/>
      <c r="BA14440" s="4"/>
      <c r="BB14440" s="4"/>
      <c r="BC14440" s="4">
        <v>40</v>
      </c>
    </row>
    <row r="14441" spans="45:55" x14ac:dyDescent="0.2">
      <c r="AS14441" s="4" t="s">
        <v>16532</v>
      </c>
      <c r="AT14441" s="4" t="s">
        <v>10822</v>
      </c>
      <c r="AU14441" s="4" t="s">
        <v>456</v>
      </c>
      <c r="AV14441" s="4" t="s">
        <v>831</v>
      </c>
      <c r="AW14441" s="4" t="s">
        <v>701</v>
      </c>
      <c r="AX14441" s="4"/>
      <c r="AY14441" s="4"/>
      <c r="AZ14441" s="4"/>
      <c r="BA14441" s="4"/>
      <c r="BB14441" s="4"/>
      <c r="BC14441" s="4">
        <v>40</v>
      </c>
    </row>
    <row r="14442" spans="45:55" x14ac:dyDescent="0.2">
      <c r="AS14442" s="4" t="s">
        <v>6706</v>
      </c>
      <c r="AT14442" s="4" t="s">
        <v>6707</v>
      </c>
      <c r="AU14442" s="4" t="s">
        <v>456</v>
      </c>
      <c r="AV14442" s="4" t="s">
        <v>839</v>
      </c>
      <c r="AW14442" s="4" t="s">
        <v>1167</v>
      </c>
      <c r="AX14442" s="4"/>
      <c r="AY14442" s="4"/>
      <c r="AZ14442" s="4"/>
      <c r="BA14442" s="4"/>
      <c r="BB14442" s="4"/>
      <c r="BC14442" s="4">
        <v>40</v>
      </c>
    </row>
    <row r="14443" spans="45:55" x14ac:dyDescent="0.2">
      <c r="AS14443" s="4" t="s">
        <v>6708</v>
      </c>
      <c r="AT14443" s="4" t="s">
        <v>38988</v>
      </c>
      <c r="AU14443" s="4" t="s">
        <v>463</v>
      </c>
      <c r="AV14443" s="4" t="s">
        <v>825</v>
      </c>
      <c r="AW14443" s="4" t="s">
        <v>701</v>
      </c>
      <c r="AX14443" s="4"/>
      <c r="AY14443" s="4"/>
      <c r="AZ14443" s="4"/>
      <c r="BA14443" s="4"/>
      <c r="BB14443" s="4"/>
      <c r="BC14443" s="4">
        <v>40</v>
      </c>
    </row>
    <row r="14444" spans="45:55" x14ac:dyDescent="0.2">
      <c r="AS14444" s="4" t="s">
        <v>6709</v>
      </c>
      <c r="AT14444" s="4" t="s">
        <v>6710</v>
      </c>
      <c r="AU14444" s="4" t="s">
        <v>456</v>
      </c>
      <c r="AV14444" s="4" t="s">
        <v>839</v>
      </c>
      <c r="AW14444" s="4" t="s">
        <v>1167</v>
      </c>
      <c r="AX14444" s="4"/>
      <c r="AY14444" s="4"/>
      <c r="AZ14444" s="4"/>
      <c r="BA14444" s="4"/>
      <c r="BB14444" s="4"/>
      <c r="BC14444" s="4">
        <v>40</v>
      </c>
    </row>
    <row r="14445" spans="45:55" x14ac:dyDescent="0.2">
      <c r="AS14445" s="4" t="s">
        <v>6711</v>
      </c>
      <c r="AT14445" s="4" t="s">
        <v>6712</v>
      </c>
      <c r="AU14445" s="4" t="s">
        <v>456</v>
      </c>
      <c r="AV14445" s="4" t="s">
        <v>839</v>
      </c>
      <c r="AW14445" s="4" t="s">
        <v>1167</v>
      </c>
      <c r="AX14445" s="4"/>
      <c r="AY14445" s="4"/>
      <c r="AZ14445" s="4"/>
      <c r="BA14445" s="4"/>
      <c r="BB14445" s="4"/>
      <c r="BC14445" s="4">
        <v>40</v>
      </c>
    </row>
    <row r="14446" spans="45:55" x14ac:dyDescent="0.2">
      <c r="AS14446" s="4" t="s">
        <v>13746</v>
      </c>
      <c r="AT14446" s="4" t="s">
        <v>13747</v>
      </c>
      <c r="AU14446" s="4" t="s">
        <v>456</v>
      </c>
      <c r="AV14446" s="4" t="s">
        <v>831</v>
      </c>
      <c r="AW14446" s="4" t="s">
        <v>701</v>
      </c>
      <c r="AX14446" s="4"/>
      <c r="AY14446" s="4"/>
      <c r="AZ14446" s="4"/>
      <c r="BA14446" s="4"/>
      <c r="BB14446" s="4"/>
      <c r="BC14446" s="4">
        <v>40</v>
      </c>
    </row>
    <row r="14447" spans="45:55" x14ac:dyDescent="0.2">
      <c r="AS14447" s="4" t="s">
        <v>6714</v>
      </c>
      <c r="AT14447" s="4" t="s">
        <v>6715</v>
      </c>
      <c r="AU14447" s="4" t="s">
        <v>456</v>
      </c>
      <c r="AV14447" s="4" t="s">
        <v>839</v>
      </c>
      <c r="AW14447" s="4" t="s">
        <v>1167</v>
      </c>
      <c r="AX14447" s="4"/>
      <c r="AY14447" s="4"/>
      <c r="AZ14447" s="4"/>
      <c r="BA14447" s="4"/>
      <c r="BB14447" s="4"/>
      <c r="BC14447" s="4">
        <v>40</v>
      </c>
    </row>
    <row r="14448" spans="45:55" x14ac:dyDescent="0.2">
      <c r="AS14448" s="4" t="s">
        <v>10811</v>
      </c>
      <c r="AT14448" s="4" t="s">
        <v>10812</v>
      </c>
      <c r="AU14448" s="4" t="s">
        <v>456</v>
      </c>
      <c r="AV14448" s="4" t="s">
        <v>831</v>
      </c>
      <c r="AW14448" s="4" t="s">
        <v>701</v>
      </c>
      <c r="AX14448" s="4"/>
      <c r="AY14448" s="4"/>
      <c r="AZ14448" s="4"/>
      <c r="BA14448" s="4"/>
      <c r="BB14448" s="4"/>
      <c r="BC14448" s="4">
        <v>40</v>
      </c>
    </row>
    <row r="14449" spans="45:55" x14ac:dyDescent="0.2">
      <c r="AS14449" s="4" t="s">
        <v>6717</v>
      </c>
      <c r="AT14449" s="4" t="s">
        <v>6718</v>
      </c>
      <c r="AU14449" s="4" t="s">
        <v>456</v>
      </c>
      <c r="AV14449" s="4" t="s">
        <v>839</v>
      </c>
      <c r="AW14449" s="4" t="s">
        <v>1167</v>
      </c>
      <c r="AX14449" s="4"/>
      <c r="AY14449" s="4"/>
      <c r="AZ14449" s="4"/>
      <c r="BA14449" s="4"/>
      <c r="BB14449" s="4"/>
      <c r="BC14449" s="4">
        <v>40</v>
      </c>
    </row>
    <row r="14450" spans="45:55" x14ac:dyDescent="0.2">
      <c r="AS14450" s="4" t="s">
        <v>6716</v>
      </c>
      <c r="AT14450" s="4" t="s">
        <v>33392</v>
      </c>
      <c r="AU14450" s="4" t="s">
        <v>463</v>
      </c>
      <c r="AV14450" s="4" t="s">
        <v>825</v>
      </c>
      <c r="AW14450" s="4" t="s">
        <v>701</v>
      </c>
      <c r="AX14450" s="4"/>
      <c r="AY14450" s="4"/>
      <c r="AZ14450" s="4"/>
      <c r="BA14450" s="4"/>
      <c r="BB14450" s="4"/>
      <c r="BC14450" s="4">
        <v>40</v>
      </c>
    </row>
    <row r="14451" spans="45:55" x14ac:dyDescent="0.2">
      <c r="AS14451" s="4" t="s">
        <v>32195</v>
      </c>
      <c r="AT14451" s="4" t="s">
        <v>32196</v>
      </c>
      <c r="AU14451" s="4" t="s">
        <v>456</v>
      </c>
      <c r="AV14451" s="4" t="s">
        <v>825</v>
      </c>
      <c r="AW14451" s="4" t="s">
        <v>701</v>
      </c>
      <c r="AX14451" s="4"/>
      <c r="AY14451" s="4"/>
      <c r="AZ14451" s="4"/>
      <c r="BA14451" s="4"/>
      <c r="BB14451" s="4"/>
      <c r="BC14451" s="4">
        <v>40</v>
      </c>
    </row>
    <row r="14452" spans="45:55" x14ac:dyDescent="0.2">
      <c r="AS14452" s="4" t="s">
        <v>12023</v>
      </c>
      <c r="AT14452" s="4" t="s">
        <v>12024</v>
      </c>
      <c r="AU14452" s="4" t="s">
        <v>456</v>
      </c>
      <c r="AV14452" s="4" t="s">
        <v>825</v>
      </c>
      <c r="AW14452" s="4" t="s">
        <v>701</v>
      </c>
      <c r="AX14452" s="4"/>
      <c r="AY14452" s="4"/>
      <c r="AZ14452" s="4"/>
      <c r="BA14452" s="4"/>
      <c r="BB14452" s="4"/>
      <c r="BC14452" s="4">
        <v>40</v>
      </c>
    </row>
    <row r="14453" spans="45:55" x14ac:dyDescent="0.2">
      <c r="AS14453" s="4" t="s">
        <v>14698</v>
      </c>
      <c r="AT14453" s="4" t="s">
        <v>14699</v>
      </c>
      <c r="AU14453" s="4" t="s">
        <v>456</v>
      </c>
      <c r="AV14453" s="4" t="s">
        <v>825</v>
      </c>
      <c r="AW14453" s="4" t="s">
        <v>701</v>
      </c>
      <c r="AX14453" s="4"/>
      <c r="AY14453" s="4"/>
      <c r="AZ14453" s="4"/>
      <c r="BA14453" s="4"/>
      <c r="BB14453" s="4"/>
      <c r="BC14453" s="4">
        <v>40</v>
      </c>
    </row>
    <row r="14454" spans="45:55" x14ac:dyDescent="0.2">
      <c r="AS14454" s="4" t="s">
        <v>39026</v>
      </c>
      <c r="AT14454" s="4" t="s">
        <v>39027</v>
      </c>
      <c r="AU14454" s="4" t="s">
        <v>456</v>
      </c>
      <c r="AV14454" s="4" t="s">
        <v>825</v>
      </c>
      <c r="AW14454" s="4" t="s">
        <v>701</v>
      </c>
      <c r="AX14454" s="4"/>
      <c r="AY14454" s="4"/>
      <c r="AZ14454" s="4"/>
      <c r="BA14454" s="4"/>
      <c r="BB14454" s="4"/>
      <c r="BC14454" s="4">
        <v>40</v>
      </c>
    </row>
    <row r="14455" spans="45:55" x14ac:dyDescent="0.2">
      <c r="AS14455" s="4" t="s">
        <v>15770</v>
      </c>
      <c r="AT14455" s="4" t="s">
        <v>17345</v>
      </c>
      <c r="AU14455" s="4" t="s">
        <v>456</v>
      </c>
      <c r="AV14455" s="4" t="s">
        <v>825</v>
      </c>
      <c r="AW14455" s="4" t="s">
        <v>701</v>
      </c>
      <c r="AX14455" s="4"/>
      <c r="AY14455" s="4"/>
      <c r="AZ14455" s="4"/>
      <c r="BA14455" s="4"/>
      <c r="BB14455" s="4"/>
      <c r="BC14455" s="4">
        <v>40</v>
      </c>
    </row>
    <row r="14456" spans="45:55" x14ac:dyDescent="0.2">
      <c r="AS14456" s="4" t="s">
        <v>16533</v>
      </c>
      <c r="AT14456" s="4" t="s">
        <v>16534</v>
      </c>
      <c r="AU14456" s="4" t="s">
        <v>456</v>
      </c>
      <c r="AV14456" s="4" t="s">
        <v>831</v>
      </c>
      <c r="AW14456" s="4" t="s">
        <v>701</v>
      </c>
      <c r="AX14456" s="4"/>
      <c r="AY14456" s="4"/>
      <c r="AZ14456" s="4"/>
      <c r="BA14456" s="4"/>
      <c r="BB14456" s="4"/>
      <c r="BC14456" s="4">
        <v>40</v>
      </c>
    </row>
    <row r="14457" spans="45:55" x14ac:dyDescent="0.2">
      <c r="AS14457" s="4" t="s">
        <v>16535</v>
      </c>
      <c r="AT14457" s="4" t="s">
        <v>16536</v>
      </c>
      <c r="AU14457" s="4" t="s">
        <v>456</v>
      </c>
      <c r="AV14457" s="4" t="s">
        <v>831</v>
      </c>
      <c r="AW14457" s="4" t="s">
        <v>701</v>
      </c>
      <c r="AX14457" s="4"/>
      <c r="AY14457" s="4"/>
      <c r="AZ14457" s="4"/>
      <c r="BA14457" s="4"/>
      <c r="BB14457" s="4"/>
      <c r="BC14457" s="4">
        <v>40</v>
      </c>
    </row>
    <row r="14458" spans="45:55" x14ac:dyDescent="0.2">
      <c r="AS14458" s="4" t="s">
        <v>10813</v>
      </c>
      <c r="AT14458" s="4" t="s">
        <v>10731</v>
      </c>
      <c r="AU14458" s="4" t="s">
        <v>456</v>
      </c>
      <c r="AV14458" s="4" t="s">
        <v>831</v>
      </c>
      <c r="AW14458" s="4" t="s">
        <v>701</v>
      </c>
      <c r="AX14458" s="4"/>
      <c r="AY14458" s="4"/>
      <c r="AZ14458" s="4"/>
      <c r="BA14458" s="4"/>
      <c r="BB14458" s="4"/>
      <c r="BC14458" s="4">
        <v>40</v>
      </c>
    </row>
    <row r="14459" spans="45:55" x14ac:dyDescent="0.2">
      <c r="AS14459" s="4" t="s">
        <v>10814</v>
      </c>
      <c r="AT14459" s="4" t="s">
        <v>10815</v>
      </c>
      <c r="AU14459" s="4" t="s">
        <v>456</v>
      </c>
      <c r="AV14459" s="4" t="s">
        <v>831</v>
      </c>
      <c r="AW14459" s="4" t="s">
        <v>701</v>
      </c>
      <c r="AX14459" s="4"/>
      <c r="AY14459" s="4"/>
      <c r="AZ14459" s="4"/>
      <c r="BA14459" s="4"/>
      <c r="BB14459" s="4"/>
      <c r="BC14459" s="4">
        <v>40</v>
      </c>
    </row>
    <row r="14460" spans="45:55" x14ac:dyDescent="0.2">
      <c r="AS14460" s="4" t="s">
        <v>6719</v>
      </c>
      <c r="AT14460" s="4" t="s">
        <v>6720</v>
      </c>
      <c r="AU14460" s="4" t="s">
        <v>463</v>
      </c>
      <c r="AV14460" s="4" t="s">
        <v>825</v>
      </c>
      <c r="AW14460" s="4" t="s">
        <v>701</v>
      </c>
      <c r="AX14460" s="4"/>
      <c r="AY14460" s="4"/>
      <c r="AZ14460" s="4"/>
      <c r="BA14460" s="4"/>
      <c r="BB14460" s="4"/>
      <c r="BC14460" s="4">
        <v>40</v>
      </c>
    </row>
    <row r="14461" spans="45:55" x14ac:dyDescent="0.2">
      <c r="AS14461" s="4" t="s">
        <v>6749</v>
      </c>
      <c r="AT14461" s="4" t="s">
        <v>6750</v>
      </c>
      <c r="AU14461" s="4" t="s">
        <v>456</v>
      </c>
      <c r="AV14461" s="4" t="s">
        <v>836</v>
      </c>
      <c r="AW14461" s="4" t="s">
        <v>1167</v>
      </c>
      <c r="AX14461" s="4"/>
      <c r="AY14461" s="4"/>
      <c r="AZ14461" s="4"/>
      <c r="BA14461" s="4"/>
      <c r="BB14461" s="4"/>
      <c r="BC14461" s="4">
        <v>40</v>
      </c>
    </row>
    <row r="14462" spans="45:55" x14ac:dyDescent="0.2">
      <c r="AS14462" s="4" t="s">
        <v>6751</v>
      </c>
      <c r="AT14462" s="4" t="s">
        <v>6752</v>
      </c>
      <c r="AU14462" s="4" t="s">
        <v>456</v>
      </c>
      <c r="AV14462" s="4" t="s">
        <v>836</v>
      </c>
      <c r="AW14462" s="4" t="s">
        <v>1167</v>
      </c>
      <c r="AX14462" s="4"/>
      <c r="AY14462" s="4"/>
      <c r="AZ14462" s="4"/>
      <c r="BA14462" s="4"/>
      <c r="BB14462" s="4"/>
      <c r="BC14462" s="4">
        <v>40</v>
      </c>
    </row>
    <row r="14463" spans="45:55" x14ac:dyDescent="0.2">
      <c r="AS14463" s="4" t="s">
        <v>6753</v>
      </c>
      <c r="AT14463" s="4" t="s">
        <v>6754</v>
      </c>
      <c r="AU14463" s="4" t="s">
        <v>456</v>
      </c>
      <c r="AV14463" s="4" t="s">
        <v>836</v>
      </c>
      <c r="AW14463" s="4" t="s">
        <v>1167</v>
      </c>
      <c r="AX14463" s="4"/>
      <c r="AY14463" s="4"/>
      <c r="AZ14463" s="4"/>
      <c r="BA14463" s="4"/>
      <c r="BB14463" s="4"/>
      <c r="BC14463" s="4">
        <v>40</v>
      </c>
    </row>
    <row r="14464" spans="45:55" x14ac:dyDescent="0.2">
      <c r="AS14464" s="4" t="s">
        <v>6755</v>
      </c>
      <c r="AT14464" s="4" t="s">
        <v>6756</v>
      </c>
      <c r="AU14464" s="4" t="s">
        <v>456</v>
      </c>
      <c r="AV14464" s="4" t="s">
        <v>836</v>
      </c>
      <c r="AW14464" s="4" t="s">
        <v>1167</v>
      </c>
      <c r="AX14464" s="4"/>
      <c r="AY14464" s="4"/>
      <c r="AZ14464" s="4"/>
      <c r="BA14464" s="4"/>
      <c r="BB14464" s="4"/>
      <c r="BC14464" s="4">
        <v>40</v>
      </c>
    </row>
    <row r="14465" spans="45:55" x14ac:dyDescent="0.2">
      <c r="AS14465" s="4" t="s">
        <v>6757</v>
      </c>
      <c r="AT14465" s="4" t="s">
        <v>6758</v>
      </c>
      <c r="AU14465" s="4" t="s">
        <v>456</v>
      </c>
      <c r="AV14465" s="4" t="s">
        <v>836</v>
      </c>
      <c r="AW14465" s="4" t="s">
        <v>1167</v>
      </c>
      <c r="AX14465" s="4"/>
      <c r="AY14465" s="4"/>
      <c r="AZ14465" s="4"/>
      <c r="BA14465" s="4"/>
      <c r="BB14465" s="4"/>
      <c r="BC14465" s="4">
        <v>40</v>
      </c>
    </row>
    <row r="14466" spans="45:55" x14ac:dyDescent="0.2">
      <c r="AS14466" s="4" t="s">
        <v>6759</v>
      </c>
      <c r="AT14466" s="4" t="s">
        <v>6760</v>
      </c>
      <c r="AU14466" s="4" t="s">
        <v>456</v>
      </c>
      <c r="AV14466" s="4" t="s">
        <v>836</v>
      </c>
      <c r="AW14466" s="4" t="s">
        <v>1167</v>
      </c>
      <c r="AX14466" s="4"/>
      <c r="AY14466" s="4"/>
      <c r="AZ14466" s="4"/>
      <c r="BA14466" s="4"/>
      <c r="BB14466" s="4"/>
      <c r="BC14466" s="4">
        <v>40</v>
      </c>
    </row>
    <row r="14467" spans="45:55" x14ac:dyDescent="0.2">
      <c r="AS14467" s="4" t="s">
        <v>6761</v>
      </c>
      <c r="AT14467" s="4" t="s">
        <v>6762</v>
      </c>
      <c r="AU14467" s="4" t="s">
        <v>456</v>
      </c>
      <c r="AV14467" s="4" t="s">
        <v>836</v>
      </c>
      <c r="AW14467" s="4" t="s">
        <v>1167</v>
      </c>
      <c r="AX14467" s="4"/>
      <c r="AY14467" s="4"/>
      <c r="AZ14467" s="4"/>
      <c r="BA14467" s="4"/>
      <c r="BB14467" s="4"/>
      <c r="BC14467" s="4">
        <v>40</v>
      </c>
    </row>
    <row r="14468" spans="45:55" x14ac:dyDescent="0.2">
      <c r="AS14468" s="4" t="s">
        <v>6763</v>
      </c>
      <c r="AT14468" s="4" t="s">
        <v>6764</v>
      </c>
      <c r="AU14468" s="4" t="s">
        <v>456</v>
      </c>
      <c r="AV14468" s="4" t="s">
        <v>836</v>
      </c>
      <c r="AW14468" s="4" t="s">
        <v>1167</v>
      </c>
      <c r="AX14468" s="4"/>
      <c r="AY14468" s="4"/>
      <c r="AZ14468" s="4"/>
      <c r="BA14468" s="4"/>
      <c r="BB14468" s="4"/>
      <c r="BC14468" s="4">
        <v>40</v>
      </c>
    </row>
    <row r="14469" spans="45:55" x14ac:dyDescent="0.2">
      <c r="AS14469" s="4" t="s">
        <v>6765</v>
      </c>
      <c r="AT14469" s="4" t="s">
        <v>6766</v>
      </c>
      <c r="AU14469" s="4" t="s">
        <v>456</v>
      </c>
      <c r="AV14469" s="4" t="s">
        <v>836</v>
      </c>
      <c r="AW14469" s="4" t="s">
        <v>1167</v>
      </c>
      <c r="AX14469" s="4"/>
      <c r="AY14469" s="4"/>
      <c r="AZ14469" s="4"/>
      <c r="BA14469" s="4"/>
      <c r="BB14469" s="4"/>
      <c r="BC14469" s="4">
        <v>40</v>
      </c>
    </row>
    <row r="14470" spans="45:55" x14ac:dyDescent="0.2">
      <c r="AS14470" s="4" t="s">
        <v>6767</v>
      </c>
      <c r="AT14470" s="4" t="s">
        <v>6768</v>
      </c>
      <c r="AU14470" s="4" t="s">
        <v>456</v>
      </c>
      <c r="AV14470" s="4" t="s">
        <v>836</v>
      </c>
      <c r="AW14470" s="4" t="s">
        <v>1167</v>
      </c>
      <c r="AX14470" s="4"/>
      <c r="AY14470" s="4"/>
      <c r="AZ14470" s="4"/>
      <c r="BA14470" s="4"/>
      <c r="BB14470" s="4"/>
      <c r="BC14470" s="4">
        <v>40</v>
      </c>
    </row>
    <row r="14471" spans="45:55" x14ac:dyDescent="0.2">
      <c r="AS14471" s="4" t="s">
        <v>6769</v>
      </c>
      <c r="AT14471" s="4" t="s">
        <v>6770</v>
      </c>
      <c r="AU14471" s="4" t="s">
        <v>456</v>
      </c>
      <c r="AV14471" s="4" t="s">
        <v>836</v>
      </c>
      <c r="AW14471" s="4" t="s">
        <v>1167</v>
      </c>
      <c r="AX14471" s="4"/>
      <c r="AY14471" s="4"/>
      <c r="AZ14471" s="4"/>
      <c r="BA14471" s="4"/>
      <c r="BB14471" s="4"/>
      <c r="BC14471" s="4">
        <v>40</v>
      </c>
    </row>
    <row r="14472" spans="45:55" x14ac:dyDescent="0.2">
      <c r="AS14472" s="4" t="s">
        <v>6771</v>
      </c>
      <c r="AT14472" s="4" t="s">
        <v>6772</v>
      </c>
      <c r="AU14472" s="4" t="s">
        <v>456</v>
      </c>
      <c r="AV14472" s="4" t="s">
        <v>836</v>
      </c>
      <c r="AW14472" s="4" t="s">
        <v>1167</v>
      </c>
      <c r="AX14472" s="4"/>
      <c r="AY14472" s="4"/>
      <c r="AZ14472" s="4"/>
      <c r="BA14472" s="4"/>
      <c r="BB14472" s="4"/>
      <c r="BC14472" s="4">
        <v>40</v>
      </c>
    </row>
    <row r="14473" spans="45:55" x14ac:dyDescent="0.2">
      <c r="AS14473" s="4" t="s">
        <v>6773</v>
      </c>
      <c r="AT14473" s="4" t="s">
        <v>6774</v>
      </c>
      <c r="AU14473" s="4" t="s">
        <v>456</v>
      </c>
      <c r="AV14473" s="4" t="s">
        <v>836</v>
      </c>
      <c r="AW14473" s="4" t="s">
        <v>1167</v>
      </c>
      <c r="AX14473" s="4"/>
      <c r="AY14473" s="4"/>
      <c r="AZ14473" s="4"/>
      <c r="BA14473" s="4"/>
      <c r="BB14473" s="4"/>
      <c r="BC14473" s="4">
        <v>40</v>
      </c>
    </row>
    <row r="14474" spans="45:55" x14ac:dyDescent="0.2">
      <c r="AS14474" s="4" t="s">
        <v>6775</v>
      </c>
      <c r="AT14474" s="4" t="s">
        <v>6776</v>
      </c>
      <c r="AU14474" s="4" t="s">
        <v>456</v>
      </c>
      <c r="AV14474" s="4" t="s">
        <v>836</v>
      </c>
      <c r="AW14474" s="4" t="s">
        <v>1167</v>
      </c>
      <c r="AX14474" s="4"/>
      <c r="AY14474" s="4"/>
      <c r="AZ14474" s="4"/>
      <c r="BA14474" s="4"/>
      <c r="BB14474" s="4"/>
      <c r="BC14474" s="4">
        <v>40</v>
      </c>
    </row>
    <row r="14475" spans="45:55" x14ac:dyDescent="0.2">
      <c r="AS14475" s="4" t="s">
        <v>6777</v>
      </c>
      <c r="AT14475" s="4" t="s">
        <v>6778</v>
      </c>
      <c r="AU14475" s="4" t="s">
        <v>456</v>
      </c>
      <c r="AV14475" s="4" t="s">
        <v>836</v>
      </c>
      <c r="AW14475" s="4" t="s">
        <v>1167</v>
      </c>
      <c r="AX14475" s="4"/>
      <c r="AY14475" s="4"/>
      <c r="AZ14475" s="4"/>
      <c r="BA14475" s="4"/>
      <c r="BB14475" s="4"/>
      <c r="BC14475" s="4">
        <v>40</v>
      </c>
    </row>
    <row r="14476" spans="45:55" x14ac:dyDescent="0.2">
      <c r="AS14476" s="4" t="s">
        <v>6779</v>
      </c>
      <c r="AT14476" s="4" t="s">
        <v>6780</v>
      </c>
      <c r="AU14476" s="4" t="s">
        <v>456</v>
      </c>
      <c r="AV14476" s="4" t="s">
        <v>836</v>
      </c>
      <c r="AW14476" s="4" t="s">
        <v>1167</v>
      </c>
      <c r="AX14476" s="4"/>
      <c r="AY14476" s="4"/>
      <c r="AZ14476" s="4"/>
      <c r="BA14476" s="4"/>
      <c r="BB14476" s="4"/>
      <c r="BC14476" s="4">
        <v>40</v>
      </c>
    </row>
    <row r="14477" spans="45:55" x14ac:dyDescent="0.2">
      <c r="AS14477" s="4" t="s">
        <v>6781</v>
      </c>
      <c r="AT14477" s="4" t="s">
        <v>6782</v>
      </c>
      <c r="AU14477" s="4" t="s">
        <v>456</v>
      </c>
      <c r="AV14477" s="4" t="s">
        <v>836</v>
      </c>
      <c r="AW14477" s="4" t="s">
        <v>1167</v>
      </c>
      <c r="AX14477" s="4"/>
      <c r="AY14477" s="4"/>
      <c r="AZ14477" s="4"/>
      <c r="BA14477" s="4"/>
      <c r="BB14477" s="4"/>
      <c r="BC14477" s="4">
        <v>40</v>
      </c>
    </row>
    <row r="14478" spans="45:55" x14ac:dyDescent="0.2">
      <c r="AS14478" s="4" t="s">
        <v>6783</v>
      </c>
      <c r="AT14478" s="4" t="s">
        <v>6784</v>
      </c>
      <c r="AU14478" s="4" t="s">
        <v>456</v>
      </c>
      <c r="AV14478" s="4" t="s">
        <v>836</v>
      </c>
      <c r="AW14478" s="4" t="s">
        <v>1167</v>
      </c>
      <c r="AX14478" s="4"/>
      <c r="AY14478" s="4"/>
      <c r="AZ14478" s="4"/>
      <c r="BA14478" s="4"/>
      <c r="BB14478" s="4"/>
      <c r="BC14478" s="4">
        <v>40</v>
      </c>
    </row>
    <row r="14479" spans="45:55" x14ac:dyDescent="0.2">
      <c r="AS14479" s="4" t="s">
        <v>6785</v>
      </c>
      <c r="AT14479" s="4" t="s">
        <v>6786</v>
      </c>
      <c r="AU14479" s="4" t="s">
        <v>456</v>
      </c>
      <c r="AV14479" s="4" t="s">
        <v>836</v>
      </c>
      <c r="AW14479" s="4" t="s">
        <v>1167</v>
      </c>
      <c r="AX14479" s="4"/>
      <c r="AY14479" s="4"/>
      <c r="AZ14479" s="4"/>
      <c r="BA14479" s="4"/>
      <c r="BB14479" s="4"/>
      <c r="BC14479" s="4">
        <v>40</v>
      </c>
    </row>
    <row r="14480" spans="45:55" x14ac:dyDescent="0.2">
      <c r="AS14480" s="4" t="s">
        <v>6787</v>
      </c>
      <c r="AT14480" s="4" t="s">
        <v>6788</v>
      </c>
      <c r="AU14480" s="4" t="s">
        <v>456</v>
      </c>
      <c r="AV14480" s="4" t="s">
        <v>836</v>
      </c>
      <c r="AW14480" s="4" t="s">
        <v>1167</v>
      </c>
      <c r="AX14480" s="4"/>
      <c r="AY14480" s="4"/>
      <c r="AZ14480" s="4"/>
      <c r="BA14480" s="4"/>
      <c r="BB14480" s="4"/>
      <c r="BC14480" s="4">
        <v>40</v>
      </c>
    </row>
    <row r="14481" spans="45:55" x14ac:dyDescent="0.2">
      <c r="AS14481" s="4" t="s">
        <v>6789</v>
      </c>
      <c r="AT14481" s="4" t="s">
        <v>6790</v>
      </c>
      <c r="AU14481" s="4" t="s">
        <v>456</v>
      </c>
      <c r="AV14481" s="4" t="s">
        <v>836</v>
      </c>
      <c r="AW14481" s="4" t="s">
        <v>1167</v>
      </c>
      <c r="AX14481" s="4"/>
      <c r="AY14481" s="4"/>
      <c r="AZ14481" s="4"/>
      <c r="BA14481" s="4"/>
      <c r="BB14481" s="4"/>
      <c r="BC14481" s="4">
        <v>40</v>
      </c>
    </row>
    <row r="14482" spans="45:55" x14ac:dyDescent="0.2">
      <c r="AS14482" s="4" t="s">
        <v>6791</v>
      </c>
      <c r="AT14482" s="4" t="s">
        <v>6792</v>
      </c>
      <c r="AU14482" s="4" t="s">
        <v>456</v>
      </c>
      <c r="AV14482" s="4" t="s">
        <v>836</v>
      </c>
      <c r="AW14482" s="4" t="s">
        <v>1167</v>
      </c>
      <c r="AX14482" s="4"/>
      <c r="AY14482" s="4"/>
      <c r="AZ14482" s="4"/>
      <c r="BA14482" s="4"/>
      <c r="BB14482" s="4"/>
      <c r="BC14482" s="4">
        <v>40</v>
      </c>
    </row>
    <row r="14483" spans="45:55" x14ac:dyDescent="0.2">
      <c r="AS14483" s="4" t="s">
        <v>6793</v>
      </c>
      <c r="AT14483" s="4" t="s">
        <v>6794</v>
      </c>
      <c r="AU14483" s="4" t="s">
        <v>456</v>
      </c>
      <c r="AV14483" s="4" t="s">
        <v>836</v>
      </c>
      <c r="AW14483" s="4" t="s">
        <v>1167</v>
      </c>
      <c r="AX14483" s="4"/>
      <c r="AY14483" s="4"/>
      <c r="AZ14483" s="4"/>
      <c r="BA14483" s="4"/>
      <c r="BB14483" s="4"/>
      <c r="BC14483" s="4">
        <v>40</v>
      </c>
    </row>
    <row r="14484" spans="45:55" x14ac:dyDescent="0.2">
      <c r="AS14484" s="4" t="s">
        <v>6795</v>
      </c>
      <c r="AT14484" s="4" t="s">
        <v>6796</v>
      </c>
      <c r="AU14484" s="4" t="s">
        <v>456</v>
      </c>
      <c r="AV14484" s="4" t="s">
        <v>836</v>
      </c>
      <c r="AW14484" s="4" t="s">
        <v>1167</v>
      </c>
      <c r="AX14484" s="4"/>
      <c r="AY14484" s="4"/>
      <c r="AZ14484" s="4"/>
      <c r="BA14484" s="4"/>
      <c r="BB14484" s="4"/>
      <c r="BC14484" s="4">
        <v>40</v>
      </c>
    </row>
    <row r="14485" spans="45:55" x14ac:dyDescent="0.2">
      <c r="AS14485" s="4" t="s">
        <v>6797</v>
      </c>
      <c r="AT14485" s="4" t="s">
        <v>6798</v>
      </c>
      <c r="AU14485" s="4" t="s">
        <v>456</v>
      </c>
      <c r="AV14485" s="4" t="s">
        <v>836</v>
      </c>
      <c r="AW14485" s="4" t="s">
        <v>1167</v>
      </c>
      <c r="AX14485" s="4"/>
      <c r="AY14485" s="4"/>
      <c r="AZ14485" s="4"/>
      <c r="BA14485" s="4"/>
      <c r="BB14485" s="4"/>
      <c r="BC14485" s="4">
        <v>40</v>
      </c>
    </row>
    <row r="14486" spans="45:55" x14ac:dyDescent="0.2">
      <c r="AS14486" s="4" t="s">
        <v>6799</v>
      </c>
      <c r="AT14486" s="4" t="s">
        <v>6800</v>
      </c>
      <c r="AU14486" s="4" t="s">
        <v>456</v>
      </c>
      <c r="AV14486" s="4" t="s">
        <v>836</v>
      </c>
      <c r="AW14486" s="4" t="s">
        <v>1167</v>
      </c>
      <c r="AX14486" s="4"/>
      <c r="AY14486" s="4"/>
      <c r="AZ14486" s="4"/>
      <c r="BA14486" s="4"/>
      <c r="BB14486" s="4"/>
      <c r="BC14486" s="4">
        <v>40</v>
      </c>
    </row>
    <row r="14487" spans="45:55" x14ac:dyDescent="0.2">
      <c r="AS14487" s="4" t="s">
        <v>6801</v>
      </c>
      <c r="AT14487" s="4" t="s">
        <v>6802</v>
      </c>
      <c r="AU14487" s="4" t="s">
        <v>456</v>
      </c>
      <c r="AV14487" s="4" t="s">
        <v>836</v>
      </c>
      <c r="AW14487" s="4" t="s">
        <v>1167</v>
      </c>
      <c r="AX14487" s="4"/>
      <c r="AY14487" s="4"/>
      <c r="AZ14487" s="4"/>
      <c r="BA14487" s="4"/>
      <c r="BB14487" s="4"/>
      <c r="BC14487" s="4">
        <v>40</v>
      </c>
    </row>
    <row r="14488" spans="45:55" x14ac:dyDescent="0.2">
      <c r="AS14488" s="4" t="s">
        <v>17075</v>
      </c>
      <c r="AT14488" s="4" t="s">
        <v>17076</v>
      </c>
      <c r="AU14488" s="4" t="s">
        <v>458</v>
      </c>
      <c r="AV14488" s="4" t="s">
        <v>830</v>
      </c>
      <c r="AW14488" s="4" t="s">
        <v>701</v>
      </c>
      <c r="AX14488" s="4"/>
      <c r="AY14488" s="4"/>
      <c r="AZ14488" s="4"/>
      <c r="BA14488" s="4"/>
      <c r="BB14488" s="4"/>
      <c r="BC14488" s="4">
        <v>40</v>
      </c>
    </row>
    <row r="14489" spans="45:55" x14ac:dyDescent="0.2">
      <c r="AS14489" s="4" t="s">
        <v>17077</v>
      </c>
      <c r="AT14489" s="4" t="s">
        <v>17078</v>
      </c>
      <c r="AU14489" s="4" t="s">
        <v>458</v>
      </c>
      <c r="AV14489" s="4" t="s">
        <v>830</v>
      </c>
      <c r="AW14489" s="4" t="s">
        <v>701</v>
      </c>
      <c r="AX14489" s="4"/>
      <c r="AY14489" s="4"/>
      <c r="AZ14489" s="4"/>
      <c r="BA14489" s="4"/>
      <c r="BB14489" s="4"/>
      <c r="BC14489" s="4">
        <v>40</v>
      </c>
    </row>
    <row r="14490" spans="45:55" x14ac:dyDescent="0.2">
      <c r="AS14490" s="4" t="s">
        <v>17079</v>
      </c>
      <c r="AT14490" s="4" t="s">
        <v>17080</v>
      </c>
      <c r="AU14490" s="4" t="s">
        <v>458</v>
      </c>
      <c r="AV14490" s="4" t="s">
        <v>830</v>
      </c>
      <c r="AW14490" s="4" t="s">
        <v>701</v>
      </c>
      <c r="AX14490" s="4"/>
      <c r="AY14490" s="4"/>
      <c r="AZ14490" s="4"/>
      <c r="BA14490" s="4"/>
      <c r="BB14490" s="4"/>
      <c r="BC14490" s="4">
        <v>40</v>
      </c>
    </row>
    <row r="14491" spans="45:55" x14ac:dyDescent="0.2">
      <c r="AS14491" s="4" t="s">
        <v>17081</v>
      </c>
      <c r="AT14491" s="4" t="s">
        <v>17082</v>
      </c>
      <c r="AU14491" s="4" t="s">
        <v>458</v>
      </c>
      <c r="AV14491" s="4" t="s">
        <v>830</v>
      </c>
      <c r="AW14491" s="4" t="s">
        <v>701</v>
      </c>
      <c r="AX14491" s="4"/>
      <c r="AY14491" s="4"/>
      <c r="AZ14491" s="4"/>
      <c r="BA14491" s="4"/>
      <c r="BB14491" s="4"/>
      <c r="BC14491" s="4">
        <v>40</v>
      </c>
    </row>
    <row r="14492" spans="45:55" x14ac:dyDescent="0.2">
      <c r="AS14492" s="4" t="s">
        <v>17083</v>
      </c>
      <c r="AT14492" s="4" t="s">
        <v>17084</v>
      </c>
      <c r="AU14492" s="4" t="s">
        <v>458</v>
      </c>
      <c r="AV14492" s="4" t="s">
        <v>830</v>
      </c>
      <c r="AW14492" s="4" t="s">
        <v>701</v>
      </c>
      <c r="AX14492" s="4"/>
      <c r="AY14492" s="4"/>
      <c r="AZ14492" s="4"/>
      <c r="BA14492" s="4"/>
      <c r="BB14492" s="4"/>
      <c r="BC14492" s="4">
        <v>40</v>
      </c>
    </row>
    <row r="14493" spans="45:55" x14ac:dyDescent="0.2">
      <c r="AS14493" s="4" t="s">
        <v>17085</v>
      </c>
      <c r="AT14493" s="4" t="s">
        <v>17086</v>
      </c>
      <c r="AU14493" s="4" t="s">
        <v>458</v>
      </c>
      <c r="AV14493" s="4" t="s">
        <v>830</v>
      </c>
      <c r="AW14493" s="4" t="s">
        <v>701</v>
      </c>
      <c r="AX14493" s="4"/>
      <c r="AY14493" s="4"/>
      <c r="AZ14493" s="4"/>
      <c r="BA14493" s="4"/>
      <c r="BB14493" s="4"/>
      <c r="BC14493" s="4">
        <v>40</v>
      </c>
    </row>
    <row r="14494" spans="45:55" x14ac:dyDescent="0.2">
      <c r="AS14494" s="4" t="s">
        <v>17087</v>
      </c>
      <c r="AT14494" s="4" t="s">
        <v>17088</v>
      </c>
      <c r="AU14494" s="4" t="s">
        <v>458</v>
      </c>
      <c r="AV14494" s="4" t="s">
        <v>830</v>
      </c>
      <c r="AW14494" s="4" t="s">
        <v>701</v>
      </c>
      <c r="AX14494" s="4"/>
      <c r="AY14494" s="4"/>
      <c r="AZ14494" s="4"/>
      <c r="BA14494" s="4"/>
      <c r="BB14494" s="4"/>
      <c r="BC14494" s="4">
        <v>40</v>
      </c>
    </row>
    <row r="14495" spans="45:55" x14ac:dyDescent="0.2">
      <c r="AS14495" s="4" t="s">
        <v>6729</v>
      </c>
      <c r="AT14495" s="4" t="s">
        <v>8054</v>
      </c>
      <c r="AU14495" s="4" t="s">
        <v>463</v>
      </c>
      <c r="AV14495" s="4" t="s">
        <v>837</v>
      </c>
      <c r="AW14495" s="4" t="s">
        <v>701</v>
      </c>
      <c r="AX14495" s="4"/>
      <c r="AY14495" s="4">
        <v>174998</v>
      </c>
      <c r="AZ14495" s="4">
        <v>522236</v>
      </c>
      <c r="BA14495" s="4" t="s">
        <v>31447</v>
      </c>
      <c r="BB14495" s="4" t="s">
        <v>31448</v>
      </c>
      <c r="BC14495" s="4">
        <v>40</v>
      </c>
    </row>
    <row r="14496" spans="45:55" x14ac:dyDescent="0.2">
      <c r="AS14496" s="4" t="s">
        <v>6730</v>
      </c>
      <c r="AT14496" s="4" t="s">
        <v>8085</v>
      </c>
      <c r="AU14496" s="4" t="s">
        <v>463</v>
      </c>
      <c r="AV14496" s="4" t="s">
        <v>837</v>
      </c>
      <c r="AW14496" s="4" t="s">
        <v>701</v>
      </c>
      <c r="AX14496" s="4"/>
      <c r="AY14496" s="4">
        <v>175078</v>
      </c>
      <c r="AZ14496" s="4">
        <v>522333</v>
      </c>
      <c r="BA14496" s="4" t="s">
        <v>31449</v>
      </c>
      <c r="BB14496" s="4" t="s">
        <v>31450</v>
      </c>
      <c r="BC14496" s="4">
        <v>40</v>
      </c>
    </row>
    <row r="14497" spans="45:55" x14ac:dyDescent="0.2">
      <c r="AS14497" s="4" t="s">
        <v>6731</v>
      </c>
      <c r="AT14497" s="4" t="s">
        <v>8079</v>
      </c>
      <c r="AU14497" s="4" t="s">
        <v>456</v>
      </c>
      <c r="AV14497" s="4" t="s">
        <v>837</v>
      </c>
      <c r="AW14497" s="4" t="s">
        <v>939</v>
      </c>
      <c r="AX14497" s="4"/>
      <c r="AY14497" s="4">
        <v>175045</v>
      </c>
      <c r="AZ14497" s="4">
        <v>522256</v>
      </c>
      <c r="BA14497" s="4" t="s">
        <v>31451</v>
      </c>
      <c r="BB14497" s="4" t="s">
        <v>31452</v>
      </c>
      <c r="BC14497" s="4">
        <v>40</v>
      </c>
    </row>
    <row r="14498" spans="45:55" x14ac:dyDescent="0.2">
      <c r="AS14498" s="4" t="s">
        <v>6732</v>
      </c>
      <c r="AT14498" s="4" t="s">
        <v>8080</v>
      </c>
      <c r="AU14498" s="4" t="s">
        <v>456</v>
      </c>
      <c r="AV14498" s="4" t="s">
        <v>837</v>
      </c>
      <c r="AW14498" s="4" t="s">
        <v>939</v>
      </c>
      <c r="AX14498" s="4"/>
      <c r="AY14498" s="4">
        <v>175050</v>
      </c>
      <c r="AZ14498" s="4">
        <v>522261</v>
      </c>
      <c r="BA14498" s="4" t="s">
        <v>31453</v>
      </c>
      <c r="BB14498" s="4" t="s">
        <v>31454</v>
      </c>
      <c r="BC14498" s="4">
        <v>40</v>
      </c>
    </row>
    <row r="14499" spans="45:55" x14ac:dyDescent="0.2">
      <c r="AS14499" s="4" t="s">
        <v>6733</v>
      </c>
      <c r="AT14499" s="4" t="s">
        <v>8056</v>
      </c>
      <c r="AU14499" s="4" t="s">
        <v>463</v>
      </c>
      <c r="AV14499" s="4" t="s">
        <v>837</v>
      </c>
      <c r="AW14499" s="4" t="s">
        <v>701</v>
      </c>
      <c r="AX14499" s="4"/>
      <c r="AY14499" s="4">
        <v>174998</v>
      </c>
      <c r="AZ14499" s="4">
        <v>522233</v>
      </c>
      <c r="BA14499" s="4" t="s">
        <v>31455</v>
      </c>
      <c r="BB14499" s="4" t="s">
        <v>31448</v>
      </c>
      <c r="BC14499" s="4">
        <v>40</v>
      </c>
    </row>
    <row r="14500" spans="45:55" x14ac:dyDescent="0.2">
      <c r="AS14500" s="4" t="s">
        <v>38388</v>
      </c>
      <c r="AT14500" s="4" t="s">
        <v>38440</v>
      </c>
      <c r="AU14500" s="4" t="s">
        <v>463</v>
      </c>
      <c r="AV14500" s="4" t="s">
        <v>8551</v>
      </c>
      <c r="AW14500" s="4" t="s">
        <v>724</v>
      </c>
      <c r="AX14500" s="4"/>
      <c r="AY14500" s="4"/>
      <c r="AZ14500" s="4"/>
      <c r="BA14500" s="4"/>
      <c r="BB14500" s="4"/>
      <c r="BC14500" s="4">
        <v>40</v>
      </c>
    </row>
    <row r="14501" spans="45:55" x14ac:dyDescent="0.2">
      <c r="AS14501" s="4" t="s">
        <v>6734</v>
      </c>
      <c r="AT14501" s="4" t="s">
        <v>8086</v>
      </c>
      <c r="AU14501" s="4" t="s">
        <v>456</v>
      </c>
      <c r="AV14501" s="4" t="s">
        <v>837</v>
      </c>
      <c r="AW14501" s="4" t="s">
        <v>939</v>
      </c>
      <c r="AX14501" s="4"/>
      <c r="AY14501" s="4">
        <v>174913</v>
      </c>
      <c r="AZ14501" s="4">
        <v>522205</v>
      </c>
      <c r="BA14501" s="4" t="s">
        <v>31456</v>
      </c>
      <c r="BB14501" s="4" t="s">
        <v>31457</v>
      </c>
      <c r="BC14501" s="4">
        <v>40</v>
      </c>
    </row>
    <row r="14502" spans="45:55" x14ac:dyDescent="0.2">
      <c r="AS14502" s="4" t="s">
        <v>6735</v>
      </c>
      <c r="AT14502" s="4" t="s">
        <v>8087</v>
      </c>
      <c r="AU14502" s="4" t="s">
        <v>456</v>
      </c>
      <c r="AV14502" s="4" t="s">
        <v>837</v>
      </c>
      <c r="AW14502" s="4" t="s">
        <v>939</v>
      </c>
      <c r="AX14502" s="4"/>
      <c r="AY14502" s="4">
        <v>174899</v>
      </c>
      <c r="AZ14502" s="4">
        <v>522190</v>
      </c>
      <c r="BA14502" s="4" t="s">
        <v>31458</v>
      </c>
      <c r="BB14502" s="4" t="s">
        <v>31459</v>
      </c>
      <c r="BC14502" s="4">
        <v>40</v>
      </c>
    </row>
    <row r="14503" spans="45:55" x14ac:dyDescent="0.2">
      <c r="AS14503" s="4" t="s">
        <v>6736</v>
      </c>
      <c r="AT14503" s="4" t="s">
        <v>8088</v>
      </c>
      <c r="AU14503" s="4" t="s">
        <v>456</v>
      </c>
      <c r="AV14503" s="4" t="s">
        <v>837</v>
      </c>
      <c r="AW14503" s="4" t="s">
        <v>939</v>
      </c>
      <c r="AX14503" s="4"/>
      <c r="AY14503" s="4">
        <v>174811</v>
      </c>
      <c r="AZ14503" s="4">
        <v>522133</v>
      </c>
      <c r="BA14503" s="4" t="s">
        <v>31460</v>
      </c>
      <c r="BB14503" s="4" t="s">
        <v>31461</v>
      </c>
      <c r="BC14503" s="4">
        <v>40</v>
      </c>
    </row>
    <row r="14504" spans="45:55" x14ac:dyDescent="0.2">
      <c r="AS14504" s="4" t="s">
        <v>6737</v>
      </c>
      <c r="AT14504" s="4" t="s">
        <v>8089</v>
      </c>
      <c r="AU14504" s="4" t="s">
        <v>456</v>
      </c>
      <c r="AV14504" s="4" t="s">
        <v>837</v>
      </c>
      <c r="AW14504" s="4" t="s">
        <v>939</v>
      </c>
      <c r="AX14504" s="4"/>
      <c r="AY14504" s="4">
        <v>174838</v>
      </c>
      <c r="AZ14504" s="4">
        <v>522112</v>
      </c>
      <c r="BA14504" s="4" t="s">
        <v>31462</v>
      </c>
      <c r="BB14504" s="4" t="s">
        <v>31463</v>
      </c>
      <c r="BC14504" s="4">
        <v>40</v>
      </c>
    </row>
    <row r="14505" spans="45:55" x14ac:dyDescent="0.2">
      <c r="AS14505" s="4" t="s">
        <v>6738</v>
      </c>
      <c r="AT14505" s="4" t="s">
        <v>8090</v>
      </c>
      <c r="AU14505" s="4" t="s">
        <v>456</v>
      </c>
      <c r="AV14505" s="4" t="s">
        <v>837</v>
      </c>
      <c r="AW14505" s="4" t="s">
        <v>939</v>
      </c>
      <c r="AX14505" s="4"/>
      <c r="AY14505" s="4">
        <v>174997</v>
      </c>
      <c r="AZ14505" s="4">
        <v>522227</v>
      </c>
      <c r="BA14505" s="4" t="s">
        <v>31464</v>
      </c>
      <c r="BB14505" s="4" t="s">
        <v>31465</v>
      </c>
      <c r="BC14505" s="4">
        <v>40</v>
      </c>
    </row>
    <row r="14506" spans="45:55" x14ac:dyDescent="0.2">
      <c r="AS14506" s="4" t="s">
        <v>6739</v>
      </c>
      <c r="AT14506" s="4" t="s">
        <v>8091</v>
      </c>
      <c r="AU14506" s="4" t="s">
        <v>456</v>
      </c>
      <c r="AV14506" s="4" t="s">
        <v>837</v>
      </c>
      <c r="AW14506" s="4" t="s">
        <v>939</v>
      </c>
      <c r="AX14506" s="4"/>
      <c r="AY14506" s="4">
        <v>174851</v>
      </c>
      <c r="AZ14506" s="4">
        <v>522227</v>
      </c>
      <c r="BA14506" s="4" t="s">
        <v>31464</v>
      </c>
      <c r="BB14506" s="4" t="s">
        <v>31466</v>
      </c>
      <c r="BC14506" s="4">
        <v>40</v>
      </c>
    </row>
    <row r="14507" spans="45:55" x14ac:dyDescent="0.2">
      <c r="AS14507" s="4" t="s">
        <v>6740</v>
      </c>
      <c r="AT14507" s="4" t="s">
        <v>8092</v>
      </c>
      <c r="AU14507" s="4" t="s">
        <v>456</v>
      </c>
      <c r="AV14507" s="4" t="s">
        <v>837</v>
      </c>
      <c r="AW14507" s="4" t="s">
        <v>701</v>
      </c>
      <c r="AX14507" s="4"/>
      <c r="AY14507" s="4">
        <v>175032</v>
      </c>
      <c r="AZ14507" s="4">
        <v>522263</v>
      </c>
      <c r="BA14507" s="4" t="s">
        <v>31467</v>
      </c>
      <c r="BB14507" s="4" t="s">
        <v>31468</v>
      </c>
      <c r="BC14507" s="4">
        <v>40</v>
      </c>
    </row>
    <row r="14508" spans="45:55" x14ac:dyDescent="0.2">
      <c r="AS14508" s="4" t="s">
        <v>6741</v>
      </c>
      <c r="AT14508" s="4" t="s">
        <v>8076</v>
      </c>
      <c r="AU14508" s="4" t="s">
        <v>456</v>
      </c>
      <c r="AV14508" s="4" t="s">
        <v>837</v>
      </c>
      <c r="AW14508" s="4" t="s">
        <v>939</v>
      </c>
      <c r="AX14508" s="4"/>
      <c r="AY14508" s="4">
        <v>174829</v>
      </c>
      <c r="AZ14508" s="4">
        <v>522228</v>
      </c>
      <c r="BA14508" s="4" t="s">
        <v>31469</v>
      </c>
      <c r="BB14508" s="4" t="s">
        <v>31470</v>
      </c>
      <c r="BC14508" s="4">
        <v>40</v>
      </c>
    </row>
    <row r="14509" spans="45:55" x14ac:dyDescent="0.2">
      <c r="AS14509" s="4" t="s">
        <v>6742</v>
      </c>
      <c r="AT14509" s="4" t="s">
        <v>8093</v>
      </c>
      <c r="AU14509" s="4" t="s">
        <v>456</v>
      </c>
      <c r="AV14509" s="4" t="s">
        <v>837</v>
      </c>
      <c r="AW14509" s="4" t="s">
        <v>701</v>
      </c>
      <c r="AX14509" s="4"/>
      <c r="AY14509" s="4">
        <v>175041</v>
      </c>
      <c r="AZ14509" s="4">
        <v>522249</v>
      </c>
      <c r="BA14509" s="4" t="s">
        <v>31471</v>
      </c>
      <c r="BB14509" s="4" t="s">
        <v>31472</v>
      </c>
      <c r="BC14509" s="4">
        <v>40</v>
      </c>
    </row>
    <row r="14510" spans="45:55" x14ac:dyDescent="0.2">
      <c r="AS14510" s="4" t="s">
        <v>32709</v>
      </c>
      <c r="AT14510" s="4" t="s">
        <v>32710</v>
      </c>
      <c r="AU14510" s="4" t="s">
        <v>456</v>
      </c>
      <c r="AV14510" s="4" t="s">
        <v>839</v>
      </c>
      <c r="AW14510" s="4" t="s">
        <v>1167</v>
      </c>
      <c r="AX14510" s="4"/>
      <c r="AY14510" s="4"/>
      <c r="AZ14510" s="4"/>
      <c r="BA14510" s="4"/>
      <c r="BB14510" s="4"/>
      <c r="BC14510" s="4">
        <v>40</v>
      </c>
    </row>
    <row r="14511" spans="45:55" x14ac:dyDescent="0.2">
      <c r="AS14511" s="4" t="s">
        <v>32711</v>
      </c>
      <c r="AT14511" s="4" t="s">
        <v>32712</v>
      </c>
      <c r="AU14511" s="4" t="s">
        <v>456</v>
      </c>
      <c r="AV14511" s="4" t="s">
        <v>839</v>
      </c>
      <c r="AW14511" s="4" t="s">
        <v>1167</v>
      </c>
      <c r="AX14511" s="4"/>
      <c r="AY14511" s="4"/>
      <c r="AZ14511" s="4"/>
      <c r="BA14511" s="4"/>
      <c r="BB14511" s="4"/>
      <c r="BC14511" s="4">
        <v>40</v>
      </c>
    </row>
    <row r="14512" spans="45:55" x14ac:dyDescent="0.2">
      <c r="AS14512" s="4" t="s">
        <v>32649</v>
      </c>
      <c r="AT14512" s="4" t="s">
        <v>32650</v>
      </c>
      <c r="AU14512" s="4" t="s">
        <v>459</v>
      </c>
      <c r="AV14512" s="4" t="s">
        <v>839</v>
      </c>
      <c r="AW14512" s="4" t="s">
        <v>1167</v>
      </c>
      <c r="AX14512" s="4"/>
      <c r="AY14512" s="4"/>
      <c r="AZ14512" s="4"/>
      <c r="BA14512" s="4"/>
      <c r="BB14512" s="4"/>
      <c r="BC14512" s="4">
        <v>40</v>
      </c>
    </row>
    <row r="14513" spans="45:55" x14ac:dyDescent="0.2">
      <c r="AS14513" s="4" t="s">
        <v>6743</v>
      </c>
      <c r="AT14513" s="4" t="s">
        <v>6744</v>
      </c>
      <c r="AU14513" s="4" t="s">
        <v>459</v>
      </c>
      <c r="AV14513" s="4" t="s">
        <v>839</v>
      </c>
      <c r="AW14513" s="4" t="s">
        <v>1167</v>
      </c>
      <c r="AX14513" s="4"/>
      <c r="AY14513" s="4"/>
      <c r="AZ14513" s="4"/>
      <c r="BA14513" s="4"/>
      <c r="BB14513" s="4"/>
      <c r="BC14513" s="4">
        <v>40</v>
      </c>
    </row>
    <row r="14514" spans="45:55" x14ac:dyDescent="0.2">
      <c r="AS14514" s="4" t="s">
        <v>6745</v>
      </c>
      <c r="AT14514" s="4" t="s">
        <v>6746</v>
      </c>
      <c r="AU14514" s="4" t="s">
        <v>456</v>
      </c>
      <c r="AV14514" s="4" t="s">
        <v>839</v>
      </c>
      <c r="AW14514" s="4" t="s">
        <v>1167</v>
      </c>
      <c r="AX14514" s="4"/>
      <c r="AY14514" s="4"/>
      <c r="AZ14514" s="4"/>
      <c r="BA14514" s="4"/>
      <c r="BB14514" s="4"/>
      <c r="BC14514" s="4">
        <v>40</v>
      </c>
    </row>
    <row r="14515" spans="45:55" x14ac:dyDescent="0.2">
      <c r="AS14515" s="4" t="s">
        <v>6747</v>
      </c>
      <c r="AT14515" s="4" t="s">
        <v>6748</v>
      </c>
      <c r="AU14515" s="4" t="s">
        <v>456</v>
      </c>
      <c r="AV14515" s="4" t="s">
        <v>839</v>
      </c>
      <c r="AW14515" s="4" t="s">
        <v>1167</v>
      </c>
      <c r="AX14515" s="4"/>
      <c r="AY14515" s="4"/>
      <c r="AZ14515" s="4"/>
      <c r="BA14515" s="4"/>
      <c r="BB14515" s="4"/>
      <c r="BC14515" s="4">
        <v>40</v>
      </c>
    </row>
    <row r="14516" spans="45:55" x14ac:dyDescent="0.2">
      <c r="AS14516" s="4" t="s">
        <v>6721</v>
      </c>
      <c r="AT14516" s="4" t="s">
        <v>6722</v>
      </c>
      <c r="AU14516" s="4" t="s">
        <v>456</v>
      </c>
      <c r="AV14516" s="4" t="s">
        <v>839</v>
      </c>
      <c r="AW14516" s="4" t="s">
        <v>1167</v>
      </c>
      <c r="AX14516" s="4"/>
      <c r="AY14516" s="4"/>
      <c r="AZ14516" s="4"/>
      <c r="BA14516" s="4"/>
      <c r="BB14516" s="4"/>
      <c r="BC14516" s="4">
        <v>40</v>
      </c>
    </row>
    <row r="14517" spans="45:55" x14ac:dyDescent="0.2">
      <c r="AS14517" s="4" t="s">
        <v>10816</v>
      </c>
      <c r="AT14517" s="4" t="s">
        <v>10817</v>
      </c>
      <c r="AU14517" s="4" t="s">
        <v>456</v>
      </c>
      <c r="AV14517" s="4" t="s">
        <v>839</v>
      </c>
      <c r="AW14517" s="4" t="s">
        <v>1167</v>
      </c>
      <c r="AX14517" s="4"/>
      <c r="AY14517" s="4"/>
      <c r="AZ14517" s="4"/>
      <c r="BA14517" s="4"/>
      <c r="BB14517" s="4"/>
      <c r="BC14517" s="4">
        <v>40</v>
      </c>
    </row>
    <row r="14518" spans="45:55" x14ac:dyDescent="0.2">
      <c r="AS14518" s="4" t="s">
        <v>6723</v>
      </c>
      <c r="AT14518" s="4" t="s">
        <v>6724</v>
      </c>
      <c r="AU14518" s="4" t="s">
        <v>456</v>
      </c>
      <c r="AV14518" s="4" t="s">
        <v>839</v>
      </c>
      <c r="AW14518" s="4" t="s">
        <v>1167</v>
      </c>
      <c r="AX14518" s="4"/>
      <c r="AY14518" s="4"/>
      <c r="AZ14518" s="4"/>
      <c r="BA14518" s="4"/>
      <c r="BB14518" s="4"/>
      <c r="BC14518" s="4">
        <v>40</v>
      </c>
    </row>
    <row r="14519" spans="45:55" x14ac:dyDescent="0.2">
      <c r="AS14519" s="4" t="s">
        <v>6725</v>
      </c>
      <c r="AT14519" s="4" t="s">
        <v>6726</v>
      </c>
      <c r="AU14519" s="4" t="s">
        <v>456</v>
      </c>
      <c r="AV14519" s="4" t="s">
        <v>839</v>
      </c>
      <c r="AW14519" s="4" t="s">
        <v>1167</v>
      </c>
      <c r="AX14519" s="4"/>
      <c r="AY14519" s="4"/>
      <c r="AZ14519" s="4"/>
      <c r="BA14519" s="4"/>
      <c r="BB14519" s="4"/>
      <c r="BC14519" s="4">
        <v>40</v>
      </c>
    </row>
    <row r="14520" spans="45:55" x14ac:dyDescent="0.2">
      <c r="AS14520" s="4" t="s">
        <v>6727</v>
      </c>
      <c r="AT14520" s="4" t="s">
        <v>6728</v>
      </c>
      <c r="AU14520" s="4" t="s">
        <v>456</v>
      </c>
      <c r="AV14520" s="4" t="s">
        <v>839</v>
      </c>
      <c r="AW14520" s="4" t="s">
        <v>1167</v>
      </c>
      <c r="AX14520" s="4"/>
      <c r="AY14520" s="4"/>
      <c r="AZ14520" s="4"/>
      <c r="BA14520" s="4"/>
      <c r="BB14520" s="4"/>
      <c r="BC14520" s="4">
        <v>40</v>
      </c>
    </row>
    <row r="14521" spans="45:55" x14ac:dyDescent="0.2">
      <c r="AS14521" s="4" t="s">
        <v>10818</v>
      </c>
      <c r="AT14521" s="4" t="s">
        <v>10819</v>
      </c>
      <c r="AU14521" s="4" t="s">
        <v>456</v>
      </c>
      <c r="AV14521" s="4" t="s">
        <v>839</v>
      </c>
      <c r="AW14521" s="4" t="s">
        <v>1167</v>
      </c>
      <c r="AX14521" s="4"/>
      <c r="AY14521" s="4"/>
      <c r="AZ14521" s="4"/>
      <c r="BA14521" s="4"/>
      <c r="BB14521" s="4"/>
      <c r="BC14521" s="4">
        <v>40</v>
      </c>
    </row>
    <row r="14522" spans="45:55" x14ac:dyDescent="0.2">
      <c r="AS14522" s="4" t="s">
        <v>6803</v>
      </c>
      <c r="AT14522" s="4" t="s">
        <v>6804</v>
      </c>
      <c r="AU14522" s="4" t="s">
        <v>456</v>
      </c>
      <c r="AV14522" s="4" t="s">
        <v>839</v>
      </c>
      <c r="AW14522" s="4" t="s">
        <v>1167</v>
      </c>
      <c r="AX14522" s="4"/>
      <c r="AY14522" s="4"/>
      <c r="AZ14522" s="4"/>
      <c r="BA14522" s="4"/>
      <c r="BB14522" s="4"/>
      <c r="BC14522" s="4">
        <v>40</v>
      </c>
    </row>
    <row r="14523" spans="45:55" x14ac:dyDescent="0.2">
      <c r="AS14523" s="4" t="s">
        <v>6805</v>
      </c>
      <c r="AT14523" s="4" t="s">
        <v>6806</v>
      </c>
      <c r="AU14523" s="4" t="s">
        <v>456</v>
      </c>
      <c r="AV14523" s="4" t="s">
        <v>839</v>
      </c>
      <c r="AW14523" s="4" t="s">
        <v>1167</v>
      </c>
      <c r="AX14523" s="4"/>
      <c r="AY14523" s="4"/>
      <c r="AZ14523" s="4"/>
      <c r="BA14523" s="4"/>
      <c r="BB14523" s="4"/>
      <c r="BC14523" s="4">
        <v>40</v>
      </c>
    </row>
    <row r="14524" spans="45:55" x14ac:dyDescent="0.2">
      <c r="AS14524" s="4" t="s">
        <v>6807</v>
      </c>
      <c r="AT14524" s="4" t="s">
        <v>6808</v>
      </c>
      <c r="AU14524" s="4" t="s">
        <v>456</v>
      </c>
      <c r="AV14524" s="4" t="s">
        <v>839</v>
      </c>
      <c r="AW14524" s="4" t="s">
        <v>1167</v>
      </c>
      <c r="AX14524" s="4"/>
      <c r="AY14524" s="4"/>
      <c r="AZ14524" s="4"/>
      <c r="BA14524" s="4"/>
      <c r="BB14524" s="4"/>
      <c r="BC14524" s="4">
        <v>40</v>
      </c>
    </row>
    <row r="14525" spans="45:55" x14ac:dyDescent="0.2">
      <c r="AS14525" s="4" t="s">
        <v>10820</v>
      </c>
      <c r="AT14525" s="4" t="s">
        <v>10821</v>
      </c>
      <c r="AU14525" s="4" t="s">
        <v>456</v>
      </c>
      <c r="AV14525" s="4" t="s">
        <v>839</v>
      </c>
      <c r="AW14525" s="4" t="s">
        <v>1167</v>
      </c>
      <c r="AX14525" s="4"/>
      <c r="AY14525" s="4"/>
      <c r="AZ14525" s="4"/>
      <c r="BA14525" s="4"/>
      <c r="BB14525" s="4"/>
      <c r="BC14525" s="4">
        <v>40</v>
      </c>
    </row>
    <row r="14526" spans="45:55" x14ac:dyDescent="0.2">
      <c r="AS14526" s="4" t="s">
        <v>6809</v>
      </c>
      <c r="AT14526" s="4" t="s">
        <v>6810</v>
      </c>
      <c r="AU14526" s="4" t="s">
        <v>456</v>
      </c>
      <c r="AV14526" s="4" t="s">
        <v>839</v>
      </c>
      <c r="AW14526" s="4" t="s">
        <v>1167</v>
      </c>
      <c r="AX14526" s="4"/>
      <c r="AY14526" s="4"/>
      <c r="AZ14526" s="4"/>
      <c r="BA14526" s="4"/>
      <c r="BB14526" s="4"/>
      <c r="BC14526" s="4">
        <v>40</v>
      </c>
    </row>
    <row r="14527" spans="45:55" x14ac:dyDescent="0.2">
      <c r="AS14527" s="4" t="s">
        <v>6811</v>
      </c>
      <c r="AT14527" s="4" t="s">
        <v>6812</v>
      </c>
      <c r="AU14527" s="4" t="s">
        <v>456</v>
      </c>
      <c r="AV14527" s="4" t="s">
        <v>839</v>
      </c>
      <c r="AW14527" s="4" t="s">
        <v>1167</v>
      </c>
      <c r="AX14527" s="4"/>
      <c r="AY14527" s="4"/>
      <c r="AZ14527" s="4"/>
      <c r="BA14527" s="4"/>
      <c r="BB14527" s="4"/>
      <c r="BC14527" s="4">
        <v>40</v>
      </c>
    </row>
    <row r="14528" spans="45:55" x14ac:dyDescent="0.2">
      <c r="AS14528" s="4" t="s">
        <v>6813</v>
      </c>
      <c r="AT14528" s="4" t="s">
        <v>6973</v>
      </c>
      <c r="AU14528" s="4" t="s">
        <v>463</v>
      </c>
      <c r="AV14528" s="4" t="s">
        <v>831</v>
      </c>
      <c r="AW14528" s="4" t="s">
        <v>701</v>
      </c>
      <c r="AX14528" s="4"/>
      <c r="AY14528" s="4"/>
      <c r="AZ14528" s="4"/>
      <c r="BA14528" s="4"/>
      <c r="BB14528" s="4"/>
      <c r="BC14528" s="4">
        <v>40</v>
      </c>
    </row>
    <row r="14529" spans="45:55" x14ac:dyDescent="0.2">
      <c r="AS14529" s="4" t="s">
        <v>36773</v>
      </c>
      <c r="AT14529" s="4" t="s">
        <v>1661</v>
      </c>
      <c r="AU14529" s="4" t="s">
        <v>456</v>
      </c>
      <c r="AV14529" s="4" t="s">
        <v>831</v>
      </c>
      <c r="AW14529" s="4" t="s">
        <v>701</v>
      </c>
      <c r="AX14529" s="4"/>
      <c r="AY14529" s="4"/>
      <c r="AZ14529" s="4"/>
      <c r="BA14529" s="4"/>
      <c r="BB14529" s="4"/>
      <c r="BC14529" s="4">
        <v>40</v>
      </c>
    </row>
    <row r="14530" spans="45:55" x14ac:dyDescent="0.2">
      <c r="AS14530" s="4" t="s">
        <v>6814</v>
      </c>
      <c r="AT14530" s="4" t="s">
        <v>6815</v>
      </c>
      <c r="AU14530" s="4" t="s">
        <v>456</v>
      </c>
      <c r="AV14530" s="4" t="s">
        <v>839</v>
      </c>
      <c r="AW14530" s="4" t="s">
        <v>1167</v>
      </c>
      <c r="AX14530" s="4"/>
      <c r="AY14530" s="4"/>
      <c r="AZ14530" s="4"/>
      <c r="BA14530" s="4"/>
      <c r="BB14530" s="4"/>
      <c r="BC14530" s="4">
        <v>40</v>
      </c>
    </row>
    <row r="14531" spans="45:55" x14ac:dyDescent="0.2">
      <c r="AS14531" s="4" t="s">
        <v>33727</v>
      </c>
      <c r="AT14531" s="4" t="s">
        <v>33728</v>
      </c>
      <c r="AU14531" s="4" t="s">
        <v>456</v>
      </c>
      <c r="AV14531" s="4" t="s">
        <v>838</v>
      </c>
      <c r="AW14531" s="4" t="s">
        <v>701</v>
      </c>
      <c r="AX14531" s="4"/>
      <c r="AY14531" s="4"/>
      <c r="AZ14531" s="4"/>
      <c r="BA14531" s="4"/>
      <c r="BB14531" s="4"/>
      <c r="BC14531" s="4">
        <v>40</v>
      </c>
    </row>
    <row r="14532" spans="45:55" x14ac:dyDescent="0.2">
      <c r="AS14532" s="4" t="s">
        <v>33729</v>
      </c>
      <c r="AT14532" s="4" t="s">
        <v>33730</v>
      </c>
      <c r="AU14532" s="4" t="s">
        <v>456</v>
      </c>
      <c r="AV14532" s="4" t="s">
        <v>838</v>
      </c>
      <c r="AW14532" s="4" t="s">
        <v>701</v>
      </c>
      <c r="AX14532" s="4"/>
      <c r="AY14532" s="4"/>
      <c r="AZ14532" s="4"/>
      <c r="BA14532" s="4"/>
      <c r="BB14532" s="4"/>
      <c r="BC14532" s="4">
        <v>40</v>
      </c>
    </row>
    <row r="14533" spans="45:55" x14ac:dyDescent="0.2">
      <c r="AS14533" s="4" t="s">
        <v>33731</v>
      </c>
      <c r="AT14533" s="4" t="s">
        <v>33732</v>
      </c>
      <c r="AU14533" s="4" t="s">
        <v>456</v>
      </c>
      <c r="AV14533" s="4" t="s">
        <v>838</v>
      </c>
      <c r="AW14533" s="4" t="s">
        <v>701</v>
      </c>
      <c r="AX14533" s="4"/>
      <c r="AY14533" s="4"/>
      <c r="AZ14533" s="4"/>
      <c r="BA14533" s="4"/>
      <c r="BB14533" s="4"/>
      <c r="BC14533" s="4">
        <v>40</v>
      </c>
    </row>
    <row r="14534" spans="45:55" x14ac:dyDescent="0.2">
      <c r="AS14534" s="4" t="s">
        <v>14787</v>
      </c>
      <c r="AT14534" s="4" t="s">
        <v>14788</v>
      </c>
      <c r="AU14534" s="4" t="s">
        <v>456</v>
      </c>
      <c r="AV14534" s="4" t="s">
        <v>838</v>
      </c>
      <c r="AW14534" s="4" t="s">
        <v>701</v>
      </c>
      <c r="AX14534" s="4"/>
      <c r="AY14534" s="4"/>
      <c r="AZ14534" s="4"/>
      <c r="BA14534" s="4"/>
      <c r="BB14534" s="4"/>
      <c r="BC14534" s="4">
        <v>40</v>
      </c>
    </row>
    <row r="14535" spans="45:55" x14ac:dyDescent="0.2">
      <c r="AS14535" s="4" t="s">
        <v>33733</v>
      </c>
      <c r="AT14535" s="4" t="s">
        <v>33734</v>
      </c>
      <c r="AU14535" s="4" t="s">
        <v>456</v>
      </c>
      <c r="AV14535" s="4" t="s">
        <v>838</v>
      </c>
      <c r="AW14535" s="4" t="s">
        <v>701</v>
      </c>
      <c r="AX14535" s="4"/>
      <c r="AY14535" s="4"/>
      <c r="AZ14535" s="4"/>
      <c r="BA14535" s="4"/>
      <c r="BB14535" s="4"/>
      <c r="BC14535" s="4">
        <v>40</v>
      </c>
    </row>
    <row r="14536" spans="45:55" x14ac:dyDescent="0.2">
      <c r="AS14536" s="4" t="s">
        <v>14789</v>
      </c>
      <c r="AT14536" s="4" t="s">
        <v>14790</v>
      </c>
      <c r="AU14536" s="4" t="s">
        <v>456</v>
      </c>
      <c r="AV14536" s="4" t="s">
        <v>838</v>
      </c>
      <c r="AW14536" s="4" t="s">
        <v>701</v>
      </c>
      <c r="AX14536" s="4"/>
      <c r="AY14536" s="4"/>
      <c r="AZ14536" s="4"/>
      <c r="BA14536" s="4"/>
      <c r="BB14536" s="4"/>
      <c r="BC14536" s="4">
        <v>40</v>
      </c>
    </row>
    <row r="14537" spans="45:55" x14ac:dyDescent="0.2">
      <c r="AS14537" s="4" t="s">
        <v>33735</v>
      </c>
      <c r="AT14537" s="4" t="s">
        <v>33736</v>
      </c>
      <c r="AU14537" s="4" t="s">
        <v>456</v>
      </c>
      <c r="AV14537" s="4" t="s">
        <v>838</v>
      </c>
      <c r="AW14537" s="4" t="s">
        <v>701</v>
      </c>
      <c r="AX14537" s="4"/>
      <c r="AY14537" s="4"/>
      <c r="AZ14537" s="4"/>
      <c r="BA14537" s="4"/>
      <c r="BB14537" s="4"/>
      <c r="BC14537" s="4">
        <v>40</v>
      </c>
    </row>
    <row r="14538" spans="45:55" x14ac:dyDescent="0.2">
      <c r="AS14538" s="4" t="s">
        <v>14791</v>
      </c>
      <c r="AT14538" s="4" t="s">
        <v>14792</v>
      </c>
      <c r="AU14538" s="4" t="s">
        <v>456</v>
      </c>
      <c r="AV14538" s="4" t="s">
        <v>838</v>
      </c>
      <c r="AW14538" s="4" t="s">
        <v>701</v>
      </c>
      <c r="AX14538" s="4"/>
      <c r="AY14538" s="4"/>
      <c r="AZ14538" s="4"/>
      <c r="BA14538" s="4"/>
      <c r="BB14538" s="4"/>
      <c r="BC14538" s="4">
        <v>40</v>
      </c>
    </row>
    <row r="14539" spans="45:55" x14ac:dyDescent="0.2">
      <c r="AS14539" s="4" t="s">
        <v>14793</v>
      </c>
      <c r="AT14539" s="4" t="s">
        <v>14794</v>
      </c>
      <c r="AU14539" s="4" t="s">
        <v>456</v>
      </c>
      <c r="AV14539" s="4" t="s">
        <v>838</v>
      </c>
      <c r="AW14539" s="4" t="s">
        <v>701</v>
      </c>
      <c r="AX14539" s="4"/>
      <c r="AY14539" s="4"/>
      <c r="AZ14539" s="4"/>
      <c r="BA14539" s="4"/>
      <c r="BB14539" s="4"/>
      <c r="BC14539" s="4">
        <v>40</v>
      </c>
    </row>
    <row r="14540" spans="45:55" x14ac:dyDescent="0.2">
      <c r="AS14540" s="4" t="s">
        <v>33737</v>
      </c>
      <c r="AT14540" s="4" t="s">
        <v>33738</v>
      </c>
      <c r="AU14540" s="4" t="s">
        <v>456</v>
      </c>
      <c r="AV14540" s="4" t="s">
        <v>838</v>
      </c>
      <c r="AW14540" s="4" t="s">
        <v>701</v>
      </c>
      <c r="AX14540" s="4"/>
      <c r="AY14540" s="4"/>
      <c r="AZ14540" s="4"/>
      <c r="BA14540" s="4"/>
      <c r="BB14540" s="4"/>
      <c r="BC14540" s="4">
        <v>40</v>
      </c>
    </row>
    <row r="14541" spans="45:55" x14ac:dyDescent="0.2">
      <c r="AS14541" s="4" t="s">
        <v>33739</v>
      </c>
      <c r="AT14541" s="4" t="s">
        <v>1661</v>
      </c>
      <c r="AU14541" s="4" t="s">
        <v>456</v>
      </c>
      <c r="AV14541" s="4" t="s">
        <v>831</v>
      </c>
      <c r="AW14541" s="4" t="s">
        <v>701</v>
      </c>
      <c r="AX14541" s="4"/>
      <c r="AY14541" s="4"/>
      <c r="AZ14541" s="4"/>
      <c r="BA14541" s="4"/>
      <c r="BB14541" s="4"/>
      <c r="BC14541" s="4">
        <v>40</v>
      </c>
    </row>
    <row r="14542" spans="45:55" x14ac:dyDescent="0.2">
      <c r="AS14542" s="4" t="s">
        <v>36401</v>
      </c>
      <c r="AT14542" s="4" t="s">
        <v>1661</v>
      </c>
      <c r="AU14542" s="4" t="s">
        <v>456</v>
      </c>
      <c r="AV14542" s="4" t="s">
        <v>831</v>
      </c>
      <c r="AW14542" s="4" t="s">
        <v>701</v>
      </c>
      <c r="AX14542" s="4"/>
      <c r="AY14542" s="4"/>
      <c r="AZ14542" s="4"/>
      <c r="BA14542" s="4"/>
      <c r="BB14542" s="4"/>
      <c r="BC14542" s="4">
        <v>40</v>
      </c>
    </row>
    <row r="14543" spans="45:55" x14ac:dyDescent="0.2">
      <c r="AS14543" s="4" t="s">
        <v>36455</v>
      </c>
      <c r="AT14543" s="4" t="s">
        <v>1661</v>
      </c>
      <c r="AU14543" s="4" t="s">
        <v>456</v>
      </c>
      <c r="AV14543" s="4" t="s">
        <v>831</v>
      </c>
      <c r="AW14543" s="4" t="s">
        <v>701</v>
      </c>
      <c r="AX14543" s="4"/>
      <c r="AY14543" s="4"/>
      <c r="AZ14543" s="4"/>
      <c r="BA14543" s="4"/>
      <c r="BB14543" s="4"/>
      <c r="BC14543" s="4">
        <v>40</v>
      </c>
    </row>
    <row r="14544" spans="45:55" x14ac:dyDescent="0.2">
      <c r="AS14544" s="4" t="s">
        <v>14795</v>
      </c>
      <c r="AT14544" s="4" t="s">
        <v>14796</v>
      </c>
      <c r="AU14544" s="4" t="s">
        <v>456</v>
      </c>
      <c r="AV14544" s="4" t="s">
        <v>838</v>
      </c>
      <c r="AW14544" s="4" t="s">
        <v>701</v>
      </c>
      <c r="AX14544" s="4"/>
      <c r="AY14544" s="4"/>
      <c r="AZ14544" s="4"/>
      <c r="BA14544" s="4"/>
      <c r="BB14544" s="4"/>
      <c r="BC14544" s="4">
        <v>40</v>
      </c>
    </row>
    <row r="14545" spans="45:55" x14ac:dyDescent="0.2">
      <c r="AS14545" s="4" t="s">
        <v>10823</v>
      </c>
      <c r="AT14545" s="4" t="s">
        <v>10824</v>
      </c>
      <c r="AU14545" s="4" t="s">
        <v>456</v>
      </c>
      <c r="AV14545" s="4" t="s">
        <v>838</v>
      </c>
      <c r="AW14545" s="4" t="s">
        <v>701</v>
      </c>
      <c r="AX14545" s="4"/>
      <c r="AY14545" s="4"/>
      <c r="AZ14545" s="4"/>
      <c r="BA14545" s="4"/>
      <c r="BB14545" s="4"/>
      <c r="BC14545" s="4">
        <v>40</v>
      </c>
    </row>
    <row r="14546" spans="45:55" x14ac:dyDescent="0.2">
      <c r="AS14546" s="4" t="s">
        <v>33740</v>
      </c>
      <c r="AT14546" s="4" t="s">
        <v>33741</v>
      </c>
      <c r="AU14546" s="4" t="s">
        <v>456</v>
      </c>
      <c r="AV14546" s="4" t="s">
        <v>838</v>
      </c>
      <c r="AW14546" s="4" t="s">
        <v>701</v>
      </c>
      <c r="AX14546" s="4"/>
      <c r="AY14546" s="4"/>
      <c r="AZ14546" s="4"/>
      <c r="BA14546" s="4"/>
      <c r="BB14546" s="4"/>
      <c r="BC14546" s="4">
        <v>40</v>
      </c>
    </row>
    <row r="14547" spans="45:55" x14ac:dyDescent="0.2">
      <c r="AS14547" s="4" t="s">
        <v>14797</v>
      </c>
      <c r="AT14547" s="4" t="s">
        <v>14798</v>
      </c>
      <c r="AU14547" s="4" t="s">
        <v>456</v>
      </c>
      <c r="AV14547" s="4" t="s">
        <v>838</v>
      </c>
      <c r="AW14547" s="4" t="s">
        <v>701</v>
      </c>
      <c r="AX14547" s="4"/>
      <c r="AY14547" s="4"/>
      <c r="AZ14547" s="4"/>
      <c r="BA14547" s="4"/>
      <c r="BB14547" s="4"/>
      <c r="BC14547" s="4">
        <v>40</v>
      </c>
    </row>
    <row r="14548" spans="45:55" x14ac:dyDescent="0.2">
      <c r="AS14548" s="4" t="s">
        <v>14799</v>
      </c>
      <c r="AT14548" s="4" t="s">
        <v>14800</v>
      </c>
      <c r="AU14548" s="4" t="s">
        <v>456</v>
      </c>
      <c r="AV14548" s="4" t="s">
        <v>838</v>
      </c>
      <c r="AW14548" s="4" t="s">
        <v>701</v>
      </c>
      <c r="AX14548" s="4"/>
      <c r="AY14548" s="4"/>
      <c r="AZ14548" s="4"/>
      <c r="BA14548" s="4"/>
      <c r="BB14548" s="4"/>
      <c r="BC14548" s="4">
        <v>40</v>
      </c>
    </row>
    <row r="14549" spans="45:55" x14ac:dyDescent="0.2">
      <c r="AS14549" s="4" t="s">
        <v>14801</v>
      </c>
      <c r="AT14549" s="4" t="s">
        <v>14802</v>
      </c>
      <c r="AU14549" s="4" t="s">
        <v>456</v>
      </c>
      <c r="AV14549" s="4" t="s">
        <v>838</v>
      </c>
      <c r="AW14549" s="4" t="s">
        <v>701</v>
      </c>
      <c r="AX14549" s="4"/>
      <c r="AY14549" s="4"/>
      <c r="AZ14549" s="4"/>
      <c r="BA14549" s="4"/>
      <c r="BB14549" s="4"/>
      <c r="BC14549" s="4">
        <v>40</v>
      </c>
    </row>
    <row r="14550" spans="45:55" x14ac:dyDescent="0.2">
      <c r="AS14550" s="4" t="s">
        <v>33742</v>
      </c>
      <c r="AT14550" s="4" t="s">
        <v>33743</v>
      </c>
      <c r="AU14550" s="4" t="s">
        <v>456</v>
      </c>
      <c r="AV14550" s="4" t="s">
        <v>838</v>
      </c>
      <c r="AW14550" s="4" t="s">
        <v>701</v>
      </c>
      <c r="AX14550" s="4"/>
      <c r="AY14550" s="4"/>
      <c r="AZ14550" s="4"/>
      <c r="BA14550" s="4"/>
      <c r="BB14550" s="4"/>
      <c r="BC14550" s="4">
        <v>40</v>
      </c>
    </row>
    <row r="14551" spans="45:55" x14ac:dyDescent="0.2">
      <c r="AS14551" s="4" t="s">
        <v>33744</v>
      </c>
      <c r="AT14551" s="4" t="s">
        <v>33745</v>
      </c>
      <c r="AU14551" s="4" t="s">
        <v>456</v>
      </c>
      <c r="AV14551" s="4" t="s">
        <v>838</v>
      </c>
      <c r="AW14551" s="4" t="s">
        <v>701</v>
      </c>
      <c r="AX14551" s="4"/>
      <c r="AY14551" s="4"/>
      <c r="AZ14551" s="4"/>
      <c r="BA14551" s="4"/>
      <c r="BB14551" s="4"/>
      <c r="BC14551" s="4">
        <v>40</v>
      </c>
    </row>
    <row r="14552" spans="45:55" x14ac:dyDescent="0.2">
      <c r="AS14552" s="4" t="s">
        <v>14803</v>
      </c>
      <c r="AT14552" s="4" t="s">
        <v>14804</v>
      </c>
      <c r="AU14552" s="4" t="s">
        <v>456</v>
      </c>
      <c r="AV14552" s="4" t="s">
        <v>838</v>
      </c>
      <c r="AW14552" s="4" t="s">
        <v>701</v>
      </c>
      <c r="AX14552" s="4"/>
      <c r="AY14552" s="4"/>
      <c r="AZ14552" s="4"/>
      <c r="BA14552" s="4"/>
      <c r="BB14552" s="4"/>
      <c r="BC14552" s="4">
        <v>40</v>
      </c>
    </row>
    <row r="14553" spans="45:55" x14ac:dyDescent="0.2">
      <c r="AS14553" s="4" t="s">
        <v>33746</v>
      </c>
      <c r="AT14553" s="4" t="s">
        <v>33747</v>
      </c>
      <c r="AU14553" s="4" t="s">
        <v>456</v>
      </c>
      <c r="AV14553" s="4" t="s">
        <v>838</v>
      </c>
      <c r="AW14553" s="4" t="s">
        <v>701</v>
      </c>
      <c r="AX14553" s="4"/>
      <c r="AY14553" s="4"/>
      <c r="AZ14553" s="4"/>
      <c r="BA14553" s="4"/>
      <c r="BB14553" s="4"/>
      <c r="BC14553" s="4">
        <v>40</v>
      </c>
    </row>
    <row r="14554" spans="45:55" x14ac:dyDescent="0.2">
      <c r="AS14554" s="4" t="s">
        <v>33748</v>
      </c>
      <c r="AT14554" s="4" t="s">
        <v>33749</v>
      </c>
      <c r="AU14554" s="4" t="s">
        <v>456</v>
      </c>
      <c r="AV14554" s="4" t="s">
        <v>838</v>
      </c>
      <c r="AW14554" s="4" t="s">
        <v>701</v>
      </c>
      <c r="AX14554" s="4"/>
      <c r="AY14554" s="4"/>
      <c r="AZ14554" s="4"/>
      <c r="BA14554" s="4"/>
      <c r="BB14554" s="4"/>
      <c r="BC14554" s="4">
        <v>40</v>
      </c>
    </row>
    <row r="14555" spans="45:55" x14ac:dyDescent="0.2">
      <c r="AS14555" s="4" t="s">
        <v>33750</v>
      </c>
      <c r="AT14555" s="4" t="s">
        <v>33751</v>
      </c>
      <c r="AU14555" s="4" t="s">
        <v>456</v>
      </c>
      <c r="AV14555" s="4" t="s">
        <v>838</v>
      </c>
      <c r="AW14555" s="4" t="s">
        <v>701</v>
      </c>
      <c r="AX14555" s="4"/>
      <c r="AY14555" s="4"/>
      <c r="AZ14555" s="4"/>
      <c r="BA14555" s="4"/>
      <c r="BB14555" s="4"/>
      <c r="BC14555" s="4">
        <v>40</v>
      </c>
    </row>
    <row r="14556" spans="45:55" x14ac:dyDescent="0.2">
      <c r="AS14556" s="4" t="s">
        <v>33752</v>
      </c>
      <c r="AT14556" s="4" t="s">
        <v>33753</v>
      </c>
      <c r="AU14556" s="4" t="s">
        <v>456</v>
      </c>
      <c r="AV14556" s="4" t="s">
        <v>838</v>
      </c>
      <c r="AW14556" s="4" t="s">
        <v>701</v>
      </c>
      <c r="AX14556" s="4"/>
      <c r="AY14556" s="4"/>
      <c r="AZ14556" s="4"/>
      <c r="BA14556" s="4"/>
      <c r="BB14556" s="4"/>
      <c r="BC14556" s="4">
        <v>40</v>
      </c>
    </row>
    <row r="14557" spans="45:55" x14ac:dyDescent="0.2">
      <c r="AS14557" s="4" t="s">
        <v>14805</v>
      </c>
      <c r="AT14557" s="4" t="s">
        <v>14806</v>
      </c>
      <c r="AU14557" s="4" t="s">
        <v>456</v>
      </c>
      <c r="AV14557" s="4" t="s">
        <v>838</v>
      </c>
      <c r="AW14557" s="4" t="s">
        <v>701</v>
      </c>
      <c r="AX14557" s="4"/>
      <c r="AY14557" s="4"/>
      <c r="AZ14557" s="4"/>
      <c r="BA14557" s="4"/>
      <c r="BB14557" s="4"/>
      <c r="BC14557" s="4">
        <v>40</v>
      </c>
    </row>
    <row r="14558" spans="45:55" x14ac:dyDescent="0.2">
      <c r="AS14558" s="4" t="s">
        <v>33754</v>
      </c>
      <c r="AT14558" s="4" t="s">
        <v>33755</v>
      </c>
      <c r="AU14558" s="4" t="s">
        <v>456</v>
      </c>
      <c r="AV14558" s="4" t="s">
        <v>838</v>
      </c>
      <c r="AW14558" s="4" t="s">
        <v>701</v>
      </c>
      <c r="AX14558" s="4"/>
      <c r="AY14558" s="4"/>
      <c r="AZ14558" s="4"/>
      <c r="BA14558" s="4"/>
      <c r="BB14558" s="4"/>
      <c r="BC14558" s="4">
        <v>40</v>
      </c>
    </row>
    <row r="14559" spans="45:55" x14ac:dyDescent="0.2">
      <c r="AS14559" s="4" t="s">
        <v>33756</v>
      </c>
      <c r="AT14559" s="4" t="s">
        <v>33757</v>
      </c>
      <c r="AU14559" s="4" t="s">
        <v>456</v>
      </c>
      <c r="AV14559" s="4" t="s">
        <v>838</v>
      </c>
      <c r="AW14559" s="4" t="s">
        <v>701</v>
      </c>
      <c r="AX14559" s="4"/>
      <c r="AY14559" s="4"/>
      <c r="AZ14559" s="4"/>
      <c r="BA14559" s="4"/>
      <c r="BB14559" s="4"/>
      <c r="BC14559" s="4">
        <v>40</v>
      </c>
    </row>
    <row r="14560" spans="45:55" x14ac:dyDescent="0.2">
      <c r="AS14560" s="4" t="s">
        <v>33758</v>
      </c>
      <c r="AT14560" s="4" t="s">
        <v>1661</v>
      </c>
      <c r="AU14560" s="4" t="s">
        <v>456</v>
      </c>
      <c r="AV14560" s="4" t="s">
        <v>831</v>
      </c>
      <c r="AW14560" s="4" t="s">
        <v>701</v>
      </c>
      <c r="AX14560" s="4"/>
      <c r="AY14560" s="4"/>
      <c r="AZ14560" s="4"/>
      <c r="BA14560" s="4"/>
      <c r="BB14560" s="4"/>
      <c r="BC14560" s="4">
        <v>40</v>
      </c>
    </row>
    <row r="14561" spans="45:55" x14ac:dyDescent="0.2">
      <c r="AS14561" s="4" t="s">
        <v>36331</v>
      </c>
      <c r="AT14561" s="4" t="s">
        <v>1661</v>
      </c>
      <c r="AU14561" s="4" t="s">
        <v>456</v>
      </c>
      <c r="AV14561" s="4" t="s">
        <v>831</v>
      </c>
      <c r="AW14561" s="4" t="s">
        <v>701</v>
      </c>
      <c r="AX14561" s="4"/>
      <c r="AY14561" s="4"/>
      <c r="AZ14561" s="4"/>
      <c r="BA14561" s="4"/>
      <c r="BB14561" s="4"/>
      <c r="BC14561" s="4">
        <v>40</v>
      </c>
    </row>
    <row r="14562" spans="45:55" x14ac:dyDescent="0.2">
      <c r="AS14562" s="4" t="s">
        <v>33759</v>
      </c>
      <c r="AT14562" s="4" t="s">
        <v>33760</v>
      </c>
      <c r="AU14562" s="4" t="s">
        <v>456</v>
      </c>
      <c r="AV14562" s="4" t="s">
        <v>838</v>
      </c>
      <c r="AW14562" s="4" t="s">
        <v>701</v>
      </c>
      <c r="AX14562" s="4"/>
      <c r="AY14562" s="4"/>
      <c r="AZ14562" s="4"/>
      <c r="BA14562" s="4"/>
      <c r="BB14562" s="4"/>
      <c r="BC14562" s="4">
        <v>40</v>
      </c>
    </row>
    <row r="14563" spans="45:55" x14ac:dyDescent="0.2">
      <c r="AS14563" s="4" t="s">
        <v>14807</v>
      </c>
      <c r="AT14563" s="4" t="s">
        <v>14808</v>
      </c>
      <c r="AU14563" s="4" t="s">
        <v>456</v>
      </c>
      <c r="AV14563" s="4" t="s">
        <v>838</v>
      </c>
      <c r="AW14563" s="4" t="s">
        <v>701</v>
      </c>
      <c r="AX14563" s="4"/>
      <c r="AY14563" s="4"/>
      <c r="AZ14563" s="4"/>
      <c r="BA14563" s="4"/>
      <c r="BB14563" s="4"/>
      <c r="BC14563" s="4">
        <v>40</v>
      </c>
    </row>
    <row r="14564" spans="45:55" x14ac:dyDescent="0.2">
      <c r="AS14564" s="4" t="s">
        <v>36402</v>
      </c>
      <c r="AT14564" s="4" t="s">
        <v>16972</v>
      </c>
      <c r="AU14564" s="4" t="s">
        <v>456</v>
      </c>
      <c r="AV14564" s="4" t="s">
        <v>831</v>
      </c>
      <c r="AW14564" s="4" t="s">
        <v>701</v>
      </c>
      <c r="AX14564" s="4"/>
      <c r="AY14564" s="4"/>
      <c r="AZ14564" s="4"/>
      <c r="BA14564" s="4"/>
      <c r="BB14564" s="4"/>
      <c r="BC14564" s="4">
        <v>40</v>
      </c>
    </row>
    <row r="14565" spans="45:55" x14ac:dyDescent="0.2">
      <c r="AS14565" s="4" t="s">
        <v>36403</v>
      </c>
      <c r="AT14565" s="4" t="s">
        <v>16972</v>
      </c>
      <c r="AU14565" s="4" t="s">
        <v>456</v>
      </c>
      <c r="AV14565" s="4" t="s">
        <v>831</v>
      </c>
      <c r="AW14565" s="4" t="s">
        <v>701</v>
      </c>
      <c r="AX14565" s="4"/>
      <c r="AY14565" s="4"/>
      <c r="AZ14565" s="4"/>
      <c r="BA14565" s="4"/>
      <c r="BB14565" s="4"/>
      <c r="BC14565" s="4">
        <v>40</v>
      </c>
    </row>
    <row r="14566" spans="45:55" x14ac:dyDescent="0.2">
      <c r="AS14566" s="4" t="s">
        <v>36404</v>
      </c>
      <c r="AT14566" s="4" t="s">
        <v>16972</v>
      </c>
      <c r="AU14566" s="4" t="s">
        <v>456</v>
      </c>
      <c r="AV14566" s="4" t="s">
        <v>831</v>
      </c>
      <c r="AW14566" s="4" t="s">
        <v>701</v>
      </c>
      <c r="AX14566" s="4"/>
      <c r="AY14566" s="4"/>
      <c r="AZ14566" s="4"/>
      <c r="BA14566" s="4"/>
      <c r="BB14566" s="4"/>
      <c r="BC14566" s="4">
        <v>40</v>
      </c>
    </row>
    <row r="14567" spans="45:55" x14ac:dyDescent="0.2">
      <c r="AS14567" s="4" t="s">
        <v>33761</v>
      </c>
      <c r="AT14567" s="4" t="s">
        <v>33762</v>
      </c>
      <c r="AU14567" s="4" t="s">
        <v>456</v>
      </c>
      <c r="AV14567" s="4" t="s">
        <v>838</v>
      </c>
      <c r="AW14567" s="4" t="s">
        <v>701</v>
      </c>
      <c r="AX14567" s="4"/>
      <c r="AY14567" s="4"/>
      <c r="AZ14567" s="4"/>
      <c r="BA14567" s="4"/>
      <c r="BB14567" s="4"/>
      <c r="BC14567" s="4">
        <v>40</v>
      </c>
    </row>
    <row r="14568" spans="45:55" x14ac:dyDescent="0.2">
      <c r="AS14568" s="4" t="s">
        <v>33763</v>
      </c>
      <c r="AT14568" s="4" t="s">
        <v>33764</v>
      </c>
      <c r="AU14568" s="4" t="s">
        <v>456</v>
      </c>
      <c r="AV14568" s="4" t="s">
        <v>838</v>
      </c>
      <c r="AW14568" s="4" t="s">
        <v>701</v>
      </c>
      <c r="AX14568" s="4"/>
      <c r="AY14568" s="4"/>
      <c r="AZ14568" s="4"/>
      <c r="BA14568" s="4"/>
      <c r="BB14568" s="4"/>
      <c r="BC14568" s="4">
        <v>40</v>
      </c>
    </row>
    <row r="14569" spans="45:55" x14ac:dyDescent="0.2">
      <c r="AS14569" s="4" t="s">
        <v>33765</v>
      </c>
      <c r="AT14569" s="4" t="s">
        <v>33766</v>
      </c>
      <c r="AU14569" s="4" t="s">
        <v>456</v>
      </c>
      <c r="AV14569" s="4" t="s">
        <v>838</v>
      </c>
      <c r="AW14569" s="4" t="s">
        <v>701</v>
      </c>
      <c r="AX14569" s="4"/>
      <c r="AY14569" s="4"/>
      <c r="AZ14569" s="4"/>
      <c r="BA14569" s="4"/>
      <c r="BB14569" s="4"/>
      <c r="BC14569" s="4">
        <v>40</v>
      </c>
    </row>
    <row r="14570" spans="45:55" x14ac:dyDescent="0.2">
      <c r="AS14570" s="4" t="s">
        <v>33767</v>
      </c>
      <c r="AT14570" s="4" t="s">
        <v>33768</v>
      </c>
      <c r="AU14570" s="4" t="s">
        <v>456</v>
      </c>
      <c r="AV14570" s="4" t="s">
        <v>838</v>
      </c>
      <c r="AW14570" s="4" t="s">
        <v>701</v>
      </c>
      <c r="AX14570" s="4"/>
      <c r="AY14570" s="4"/>
      <c r="AZ14570" s="4"/>
      <c r="BA14570" s="4"/>
      <c r="BB14570" s="4"/>
      <c r="BC14570" s="4">
        <v>40</v>
      </c>
    </row>
    <row r="14571" spans="45:55" x14ac:dyDescent="0.2">
      <c r="AS14571" s="4" t="s">
        <v>33769</v>
      </c>
      <c r="AT14571" s="4" t="s">
        <v>33770</v>
      </c>
      <c r="AU14571" s="4" t="s">
        <v>456</v>
      </c>
      <c r="AV14571" s="4" t="s">
        <v>838</v>
      </c>
      <c r="AW14571" s="4" t="s">
        <v>701</v>
      </c>
      <c r="AX14571" s="4"/>
      <c r="AY14571" s="4"/>
      <c r="AZ14571" s="4"/>
      <c r="BA14571" s="4"/>
      <c r="BB14571" s="4"/>
      <c r="BC14571" s="4">
        <v>40</v>
      </c>
    </row>
    <row r="14572" spans="45:55" x14ac:dyDescent="0.2">
      <c r="AS14572" s="4" t="s">
        <v>14809</v>
      </c>
      <c r="AT14572" s="4" t="s">
        <v>14810</v>
      </c>
      <c r="AU14572" s="4" t="s">
        <v>456</v>
      </c>
      <c r="AV14572" s="4" t="s">
        <v>838</v>
      </c>
      <c r="AW14572" s="4" t="s">
        <v>701</v>
      </c>
      <c r="AX14572" s="4"/>
      <c r="AY14572" s="4"/>
      <c r="AZ14572" s="4"/>
      <c r="BA14572" s="4"/>
      <c r="BB14572" s="4"/>
      <c r="BC14572" s="4">
        <v>40</v>
      </c>
    </row>
    <row r="14573" spans="45:55" x14ac:dyDescent="0.2">
      <c r="AS14573" s="4" t="s">
        <v>14811</v>
      </c>
      <c r="AT14573" s="4" t="s">
        <v>14812</v>
      </c>
      <c r="AU14573" s="4" t="s">
        <v>456</v>
      </c>
      <c r="AV14573" s="4" t="s">
        <v>838</v>
      </c>
      <c r="AW14573" s="4" t="s">
        <v>701</v>
      </c>
      <c r="AX14573" s="4"/>
      <c r="AY14573" s="4"/>
      <c r="AZ14573" s="4"/>
      <c r="BA14573" s="4"/>
      <c r="BB14573" s="4"/>
      <c r="BC14573" s="4">
        <v>40</v>
      </c>
    </row>
    <row r="14574" spans="45:55" x14ac:dyDescent="0.2">
      <c r="AS14574" s="4" t="s">
        <v>33771</v>
      </c>
      <c r="AT14574" s="4" t="s">
        <v>33772</v>
      </c>
      <c r="AU14574" s="4" t="s">
        <v>456</v>
      </c>
      <c r="AV14574" s="4" t="s">
        <v>838</v>
      </c>
      <c r="AW14574" s="4" t="s">
        <v>701</v>
      </c>
      <c r="AX14574" s="4"/>
      <c r="AY14574" s="4"/>
      <c r="AZ14574" s="4"/>
      <c r="BA14574" s="4"/>
      <c r="BB14574" s="4"/>
      <c r="BC14574" s="4">
        <v>40</v>
      </c>
    </row>
    <row r="14575" spans="45:55" x14ac:dyDescent="0.2">
      <c r="AS14575" s="4" t="s">
        <v>36332</v>
      </c>
      <c r="AT14575" s="4" t="s">
        <v>16972</v>
      </c>
      <c r="AU14575" s="4" t="s">
        <v>456</v>
      </c>
      <c r="AV14575" s="4" t="s">
        <v>831</v>
      </c>
      <c r="AW14575" s="4" t="s">
        <v>701</v>
      </c>
      <c r="AX14575" s="4"/>
      <c r="AY14575" s="4"/>
      <c r="AZ14575" s="4"/>
      <c r="BA14575" s="4"/>
      <c r="BB14575" s="4"/>
      <c r="BC14575" s="4">
        <v>40</v>
      </c>
    </row>
    <row r="14576" spans="45:55" x14ac:dyDescent="0.2">
      <c r="AS14576" s="4" t="s">
        <v>11051</v>
      </c>
      <c r="AT14576" s="4" t="s">
        <v>10822</v>
      </c>
      <c r="AU14576" s="4" t="s">
        <v>463</v>
      </c>
      <c r="AV14576" s="4" t="s">
        <v>825</v>
      </c>
      <c r="AW14576" s="4" t="s">
        <v>701</v>
      </c>
      <c r="AX14576" s="4"/>
      <c r="AY14576" s="4"/>
      <c r="AZ14576" s="4"/>
      <c r="BA14576" s="4"/>
      <c r="BB14576" s="4"/>
      <c r="BC14576" s="4">
        <v>40</v>
      </c>
    </row>
    <row r="14577" spans="45:55" x14ac:dyDescent="0.2">
      <c r="AS14577" s="4" t="s">
        <v>14813</v>
      </c>
      <c r="AT14577" s="4" t="s">
        <v>14814</v>
      </c>
      <c r="AU14577" s="4" t="s">
        <v>456</v>
      </c>
      <c r="AV14577" s="4" t="s">
        <v>838</v>
      </c>
      <c r="AW14577" s="4" t="s">
        <v>701</v>
      </c>
      <c r="AX14577" s="4"/>
      <c r="AY14577" s="4"/>
      <c r="AZ14577" s="4"/>
      <c r="BA14577" s="4"/>
      <c r="BB14577" s="4"/>
      <c r="BC14577" s="4">
        <v>40</v>
      </c>
    </row>
    <row r="14578" spans="45:55" x14ac:dyDescent="0.2">
      <c r="AS14578" s="4" t="s">
        <v>33773</v>
      </c>
      <c r="AT14578" s="4" t="s">
        <v>33774</v>
      </c>
      <c r="AU14578" s="4" t="s">
        <v>456</v>
      </c>
      <c r="AV14578" s="4" t="s">
        <v>838</v>
      </c>
      <c r="AW14578" s="4" t="s">
        <v>701</v>
      </c>
      <c r="AX14578" s="4"/>
      <c r="AY14578" s="4"/>
      <c r="AZ14578" s="4"/>
      <c r="BA14578" s="4"/>
      <c r="BB14578" s="4"/>
      <c r="BC14578" s="4">
        <v>40</v>
      </c>
    </row>
    <row r="14579" spans="45:55" x14ac:dyDescent="0.2">
      <c r="AS14579" s="4" t="s">
        <v>33775</v>
      </c>
      <c r="AT14579" s="4" t="s">
        <v>33776</v>
      </c>
      <c r="AU14579" s="4" t="s">
        <v>456</v>
      </c>
      <c r="AV14579" s="4" t="s">
        <v>838</v>
      </c>
      <c r="AW14579" s="4" t="s">
        <v>701</v>
      </c>
      <c r="AX14579" s="4"/>
      <c r="AY14579" s="4"/>
      <c r="AZ14579" s="4"/>
      <c r="BA14579" s="4"/>
      <c r="BB14579" s="4"/>
      <c r="BC14579" s="4">
        <v>40</v>
      </c>
    </row>
    <row r="14580" spans="45:55" x14ac:dyDescent="0.2">
      <c r="AS14580" s="4" t="s">
        <v>33777</v>
      </c>
      <c r="AT14580" s="4" t="s">
        <v>33778</v>
      </c>
      <c r="AU14580" s="4" t="s">
        <v>456</v>
      </c>
      <c r="AV14580" s="4" t="s">
        <v>838</v>
      </c>
      <c r="AW14580" s="4" t="s">
        <v>701</v>
      </c>
      <c r="AX14580" s="4"/>
      <c r="AY14580" s="4"/>
      <c r="AZ14580" s="4"/>
      <c r="BA14580" s="4"/>
      <c r="BB14580" s="4"/>
      <c r="BC14580" s="4">
        <v>40</v>
      </c>
    </row>
    <row r="14581" spans="45:55" x14ac:dyDescent="0.2">
      <c r="AS14581" s="4" t="s">
        <v>14815</v>
      </c>
      <c r="AT14581" s="4" t="s">
        <v>14816</v>
      </c>
      <c r="AU14581" s="4" t="s">
        <v>456</v>
      </c>
      <c r="AV14581" s="4" t="s">
        <v>838</v>
      </c>
      <c r="AW14581" s="4" t="s">
        <v>701</v>
      </c>
      <c r="AX14581" s="4"/>
      <c r="AY14581" s="4"/>
      <c r="AZ14581" s="4"/>
      <c r="BA14581" s="4"/>
      <c r="BB14581" s="4"/>
      <c r="BC14581" s="4">
        <v>40</v>
      </c>
    </row>
    <row r="14582" spans="45:55" x14ac:dyDescent="0.2">
      <c r="AS14582" s="4" t="s">
        <v>14817</v>
      </c>
      <c r="AT14582" s="4" t="s">
        <v>14818</v>
      </c>
      <c r="AU14582" s="4" t="s">
        <v>456</v>
      </c>
      <c r="AV14582" s="4" t="s">
        <v>838</v>
      </c>
      <c r="AW14582" s="4" t="s">
        <v>701</v>
      </c>
      <c r="AX14582" s="4"/>
      <c r="AY14582" s="4"/>
      <c r="AZ14582" s="4"/>
      <c r="BA14582" s="4"/>
      <c r="BB14582" s="4"/>
      <c r="BC14582" s="4">
        <v>40</v>
      </c>
    </row>
    <row r="14583" spans="45:55" x14ac:dyDescent="0.2">
      <c r="AS14583" s="4" t="s">
        <v>33779</v>
      </c>
      <c r="AT14583" s="4" t="s">
        <v>33780</v>
      </c>
      <c r="AU14583" s="4" t="s">
        <v>456</v>
      </c>
      <c r="AV14583" s="4" t="s">
        <v>838</v>
      </c>
      <c r="AW14583" s="4" t="s">
        <v>701</v>
      </c>
      <c r="AX14583" s="4"/>
      <c r="AY14583" s="4"/>
      <c r="AZ14583" s="4"/>
      <c r="BA14583" s="4"/>
      <c r="BB14583" s="4"/>
      <c r="BC14583" s="4">
        <v>40</v>
      </c>
    </row>
    <row r="14584" spans="45:55" x14ac:dyDescent="0.2">
      <c r="AS14584" s="4" t="s">
        <v>33781</v>
      </c>
      <c r="AT14584" s="4" t="s">
        <v>33782</v>
      </c>
      <c r="AU14584" s="4" t="s">
        <v>456</v>
      </c>
      <c r="AV14584" s="4" t="s">
        <v>838</v>
      </c>
      <c r="AW14584" s="4" t="s">
        <v>701</v>
      </c>
      <c r="AX14584" s="4"/>
      <c r="AY14584" s="4"/>
      <c r="AZ14584" s="4"/>
      <c r="BA14584" s="4"/>
      <c r="BB14584" s="4"/>
      <c r="BC14584" s="4">
        <v>40</v>
      </c>
    </row>
    <row r="14585" spans="45:55" x14ac:dyDescent="0.2">
      <c r="AS14585" s="4" t="s">
        <v>33783</v>
      </c>
      <c r="AT14585" s="4" t="s">
        <v>33784</v>
      </c>
      <c r="AU14585" s="4" t="s">
        <v>456</v>
      </c>
      <c r="AV14585" s="4" t="s">
        <v>838</v>
      </c>
      <c r="AW14585" s="4" t="s">
        <v>701</v>
      </c>
      <c r="AX14585" s="4"/>
      <c r="AY14585" s="4"/>
      <c r="AZ14585" s="4"/>
      <c r="BA14585" s="4"/>
      <c r="BB14585" s="4"/>
      <c r="BC14585" s="4">
        <v>40</v>
      </c>
    </row>
    <row r="14586" spans="45:55" x14ac:dyDescent="0.2">
      <c r="AS14586" s="4" t="s">
        <v>33785</v>
      </c>
      <c r="AT14586" s="4" t="s">
        <v>33786</v>
      </c>
      <c r="AU14586" s="4" t="s">
        <v>456</v>
      </c>
      <c r="AV14586" s="4" t="s">
        <v>838</v>
      </c>
      <c r="AW14586" s="4" t="s">
        <v>701</v>
      </c>
      <c r="AX14586" s="4"/>
      <c r="AY14586" s="4"/>
      <c r="AZ14586" s="4"/>
      <c r="BA14586" s="4"/>
      <c r="BB14586" s="4"/>
      <c r="BC14586" s="4">
        <v>40</v>
      </c>
    </row>
    <row r="14587" spans="45:55" x14ac:dyDescent="0.2">
      <c r="AS14587" s="4" t="s">
        <v>33787</v>
      </c>
      <c r="AT14587" s="4" t="s">
        <v>33788</v>
      </c>
      <c r="AU14587" s="4" t="s">
        <v>456</v>
      </c>
      <c r="AV14587" s="4" t="s">
        <v>838</v>
      </c>
      <c r="AW14587" s="4" t="s">
        <v>701</v>
      </c>
      <c r="AX14587" s="4"/>
      <c r="AY14587" s="4"/>
      <c r="AZ14587" s="4"/>
      <c r="BA14587" s="4"/>
      <c r="BB14587" s="4"/>
      <c r="BC14587" s="4">
        <v>40</v>
      </c>
    </row>
    <row r="14588" spans="45:55" x14ac:dyDescent="0.2">
      <c r="AS14588" s="4" t="s">
        <v>33789</v>
      </c>
      <c r="AT14588" s="4" t="s">
        <v>33790</v>
      </c>
      <c r="AU14588" s="4" t="s">
        <v>456</v>
      </c>
      <c r="AV14588" s="4" t="s">
        <v>838</v>
      </c>
      <c r="AW14588" s="4" t="s">
        <v>701</v>
      </c>
      <c r="AX14588" s="4"/>
      <c r="AY14588" s="4"/>
      <c r="AZ14588" s="4"/>
      <c r="BA14588" s="4"/>
      <c r="BB14588" s="4"/>
      <c r="BC14588" s="4">
        <v>40</v>
      </c>
    </row>
    <row r="14589" spans="45:55" x14ac:dyDescent="0.2">
      <c r="AS14589" s="4" t="s">
        <v>33791</v>
      </c>
      <c r="AT14589" s="4" t="s">
        <v>33792</v>
      </c>
      <c r="AU14589" s="4" t="s">
        <v>456</v>
      </c>
      <c r="AV14589" s="4" t="s">
        <v>838</v>
      </c>
      <c r="AW14589" s="4" t="s">
        <v>701</v>
      </c>
      <c r="AX14589" s="4"/>
      <c r="AY14589" s="4"/>
      <c r="AZ14589" s="4"/>
      <c r="BA14589" s="4"/>
      <c r="BB14589" s="4"/>
      <c r="BC14589" s="4">
        <v>40</v>
      </c>
    </row>
    <row r="14590" spans="45:55" x14ac:dyDescent="0.2">
      <c r="AS14590" s="4" t="s">
        <v>14819</v>
      </c>
      <c r="AT14590" s="4" t="s">
        <v>14820</v>
      </c>
      <c r="AU14590" s="4" t="s">
        <v>456</v>
      </c>
      <c r="AV14590" s="4" t="s">
        <v>838</v>
      </c>
      <c r="AW14590" s="4" t="s">
        <v>701</v>
      </c>
      <c r="AX14590" s="4"/>
      <c r="AY14590" s="4"/>
      <c r="AZ14590" s="4"/>
      <c r="BA14590" s="4"/>
      <c r="BB14590" s="4"/>
      <c r="BC14590" s="4">
        <v>40</v>
      </c>
    </row>
    <row r="14591" spans="45:55" x14ac:dyDescent="0.2">
      <c r="AS14591" s="4" t="s">
        <v>14821</v>
      </c>
      <c r="AT14591" s="4" t="s">
        <v>14822</v>
      </c>
      <c r="AU14591" s="4" t="s">
        <v>456</v>
      </c>
      <c r="AV14591" s="4" t="s">
        <v>838</v>
      </c>
      <c r="AW14591" s="4" t="s">
        <v>701</v>
      </c>
      <c r="AX14591" s="4"/>
      <c r="AY14591" s="4"/>
      <c r="AZ14591" s="4"/>
      <c r="BA14591" s="4"/>
      <c r="BB14591" s="4"/>
      <c r="BC14591" s="4">
        <v>40</v>
      </c>
    </row>
    <row r="14592" spans="45:55" x14ac:dyDescent="0.2">
      <c r="AS14592" s="4" t="s">
        <v>33793</v>
      </c>
      <c r="AT14592" s="4" t="s">
        <v>33794</v>
      </c>
      <c r="AU14592" s="4" t="s">
        <v>456</v>
      </c>
      <c r="AV14592" s="4" t="s">
        <v>838</v>
      </c>
      <c r="AW14592" s="4" t="s">
        <v>701</v>
      </c>
      <c r="AX14592" s="4"/>
      <c r="AY14592" s="4"/>
      <c r="AZ14592" s="4"/>
      <c r="BA14592" s="4"/>
      <c r="BB14592" s="4"/>
      <c r="BC14592" s="4">
        <v>40</v>
      </c>
    </row>
    <row r="14593" spans="45:55" x14ac:dyDescent="0.2">
      <c r="AS14593" s="4" t="s">
        <v>33795</v>
      </c>
      <c r="AT14593" s="4" t="s">
        <v>33796</v>
      </c>
      <c r="AU14593" s="4" t="s">
        <v>456</v>
      </c>
      <c r="AV14593" s="4" t="s">
        <v>838</v>
      </c>
      <c r="AW14593" s="4" t="s">
        <v>701</v>
      </c>
      <c r="AX14593" s="4"/>
      <c r="AY14593" s="4"/>
      <c r="AZ14593" s="4"/>
      <c r="BA14593" s="4"/>
      <c r="BB14593" s="4"/>
      <c r="BC14593" s="4">
        <v>40</v>
      </c>
    </row>
    <row r="14594" spans="45:55" x14ac:dyDescent="0.2">
      <c r="AS14594" s="4" t="s">
        <v>33797</v>
      </c>
      <c r="AT14594" s="4" t="s">
        <v>33798</v>
      </c>
      <c r="AU14594" s="4" t="s">
        <v>456</v>
      </c>
      <c r="AV14594" s="4" t="s">
        <v>838</v>
      </c>
      <c r="AW14594" s="4" t="s">
        <v>701</v>
      </c>
      <c r="AX14594" s="4"/>
      <c r="AY14594" s="4"/>
      <c r="AZ14594" s="4"/>
      <c r="BA14594" s="4"/>
      <c r="BB14594" s="4"/>
      <c r="BC14594" s="4">
        <v>40</v>
      </c>
    </row>
    <row r="14595" spans="45:55" x14ac:dyDescent="0.2">
      <c r="AS14595" s="4" t="s">
        <v>14823</v>
      </c>
      <c r="AT14595" s="4" t="s">
        <v>14824</v>
      </c>
      <c r="AU14595" s="4" t="s">
        <v>456</v>
      </c>
      <c r="AV14595" s="4" t="s">
        <v>838</v>
      </c>
      <c r="AW14595" s="4" t="s">
        <v>701</v>
      </c>
      <c r="AX14595" s="4"/>
      <c r="AY14595" s="4"/>
      <c r="AZ14595" s="4"/>
      <c r="BA14595" s="4"/>
      <c r="BB14595" s="4"/>
      <c r="BC14595" s="4">
        <v>40</v>
      </c>
    </row>
    <row r="14596" spans="45:55" x14ac:dyDescent="0.2">
      <c r="AS14596" s="4" t="s">
        <v>33799</v>
      </c>
      <c r="AT14596" s="4" t="s">
        <v>33800</v>
      </c>
      <c r="AU14596" s="4" t="s">
        <v>456</v>
      </c>
      <c r="AV14596" s="4" t="s">
        <v>838</v>
      </c>
      <c r="AW14596" s="4" t="s">
        <v>701</v>
      </c>
      <c r="AX14596" s="4"/>
      <c r="AY14596" s="4"/>
      <c r="AZ14596" s="4"/>
      <c r="BA14596" s="4"/>
      <c r="BB14596" s="4"/>
      <c r="BC14596" s="4">
        <v>40</v>
      </c>
    </row>
    <row r="14597" spans="45:55" x14ac:dyDescent="0.2">
      <c r="AS14597" s="4" t="s">
        <v>13708</v>
      </c>
      <c r="AT14597" s="4" t="s">
        <v>13709</v>
      </c>
      <c r="AU14597" s="4" t="s">
        <v>456</v>
      </c>
      <c r="AV14597" s="4" t="s">
        <v>831</v>
      </c>
      <c r="AW14597" s="4" t="s">
        <v>701</v>
      </c>
      <c r="AX14597" s="4"/>
      <c r="AY14597" s="4"/>
      <c r="AZ14597" s="4"/>
      <c r="BA14597" s="4"/>
      <c r="BB14597" s="4"/>
      <c r="BC14597" s="4">
        <v>40</v>
      </c>
    </row>
    <row r="14598" spans="45:55" x14ac:dyDescent="0.2">
      <c r="AS14598" s="4" t="s">
        <v>14825</v>
      </c>
      <c r="AT14598" s="4" t="s">
        <v>14826</v>
      </c>
      <c r="AU14598" s="4" t="s">
        <v>456</v>
      </c>
      <c r="AV14598" s="4" t="s">
        <v>838</v>
      </c>
      <c r="AW14598" s="4" t="s">
        <v>701</v>
      </c>
      <c r="AX14598" s="4"/>
      <c r="AY14598" s="4"/>
      <c r="AZ14598" s="4"/>
      <c r="BA14598" s="4"/>
      <c r="BB14598" s="4"/>
      <c r="BC14598" s="4">
        <v>40</v>
      </c>
    </row>
    <row r="14599" spans="45:55" x14ac:dyDescent="0.2">
      <c r="AS14599" s="4" t="s">
        <v>14827</v>
      </c>
      <c r="AT14599" s="4" t="s">
        <v>14828</v>
      </c>
      <c r="AU14599" s="4" t="s">
        <v>456</v>
      </c>
      <c r="AV14599" s="4" t="s">
        <v>838</v>
      </c>
      <c r="AW14599" s="4" t="s">
        <v>701</v>
      </c>
      <c r="AX14599" s="4"/>
      <c r="AY14599" s="4"/>
      <c r="AZ14599" s="4"/>
      <c r="BA14599" s="4"/>
      <c r="BB14599" s="4"/>
      <c r="BC14599" s="4">
        <v>40</v>
      </c>
    </row>
    <row r="14600" spans="45:55" x14ac:dyDescent="0.2">
      <c r="AS14600" s="4" t="s">
        <v>33801</v>
      </c>
      <c r="AT14600" s="4" t="s">
        <v>33802</v>
      </c>
      <c r="AU14600" s="4" t="s">
        <v>456</v>
      </c>
      <c r="AV14600" s="4" t="s">
        <v>838</v>
      </c>
      <c r="AW14600" s="4" t="s">
        <v>701</v>
      </c>
      <c r="AX14600" s="4"/>
      <c r="AY14600" s="4"/>
      <c r="AZ14600" s="4"/>
      <c r="BA14600" s="4"/>
      <c r="BB14600" s="4"/>
      <c r="BC14600" s="4">
        <v>40</v>
      </c>
    </row>
    <row r="14601" spans="45:55" x14ac:dyDescent="0.2">
      <c r="AS14601" s="4" t="s">
        <v>33803</v>
      </c>
      <c r="AT14601" s="4" t="s">
        <v>33804</v>
      </c>
      <c r="AU14601" s="4" t="s">
        <v>456</v>
      </c>
      <c r="AV14601" s="4" t="s">
        <v>838</v>
      </c>
      <c r="AW14601" s="4" t="s">
        <v>701</v>
      </c>
      <c r="AX14601" s="4"/>
      <c r="AY14601" s="4"/>
      <c r="AZ14601" s="4"/>
      <c r="BA14601" s="4"/>
      <c r="BB14601" s="4"/>
      <c r="BC14601" s="4">
        <v>40</v>
      </c>
    </row>
    <row r="14602" spans="45:55" x14ac:dyDescent="0.2">
      <c r="AS14602" s="4" t="s">
        <v>33805</v>
      </c>
      <c r="AT14602" s="4" t="s">
        <v>33806</v>
      </c>
      <c r="AU14602" s="4" t="s">
        <v>456</v>
      </c>
      <c r="AV14602" s="4" t="s">
        <v>838</v>
      </c>
      <c r="AW14602" s="4" t="s">
        <v>701</v>
      </c>
      <c r="AX14602" s="4"/>
      <c r="AY14602" s="4"/>
      <c r="AZ14602" s="4"/>
      <c r="BA14602" s="4"/>
      <c r="BB14602" s="4"/>
      <c r="BC14602" s="4">
        <v>40</v>
      </c>
    </row>
    <row r="14603" spans="45:55" x14ac:dyDescent="0.2">
      <c r="AS14603" s="4" t="s">
        <v>13710</v>
      </c>
      <c r="AT14603" s="4" t="s">
        <v>13709</v>
      </c>
      <c r="AU14603" s="4" t="s">
        <v>456</v>
      </c>
      <c r="AV14603" s="4" t="s">
        <v>831</v>
      </c>
      <c r="AW14603" s="4" t="s">
        <v>701</v>
      </c>
      <c r="AX14603" s="4"/>
      <c r="AY14603" s="4"/>
      <c r="AZ14603" s="4"/>
      <c r="BA14603" s="4"/>
      <c r="BB14603" s="4"/>
      <c r="BC14603" s="4">
        <v>40</v>
      </c>
    </row>
    <row r="14604" spans="45:55" x14ac:dyDescent="0.2">
      <c r="AS14604" s="4" t="s">
        <v>33807</v>
      </c>
      <c r="AT14604" s="4" t="s">
        <v>33808</v>
      </c>
      <c r="AU14604" s="4" t="s">
        <v>456</v>
      </c>
      <c r="AV14604" s="4" t="s">
        <v>838</v>
      </c>
      <c r="AW14604" s="4" t="s">
        <v>701</v>
      </c>
      <c r="AX14604" s="4"/>
      <c r="AY14604" s="4"/>
      <c r="AZ14604" s="4"/>
      <c r="BA14604" s="4"/>
      <c r="BB14604" s="4"/>
      <c r="BC14604" s="4">
        <v>40</v>
      </c>
    </row>
    <row r="14605" spans="45:55" x14ac:dyDescent="0.2">
      <c r="AS14605" s="4" t="s">
        <v>33809</v>
      </c>
      <c r="AT14605" s="4" t="s">
        <v>33810</v>
      </c>
      <c r="AU14605" s="4" t="s">
        <v>456</v>
      </c>
      <c r="AV14605" s="4" t="s">
        <v>838</v>
      </c>
      <c r="AW14605" s="4" t="s">
        <v>701</v>
      </c>
      <c r="AX14605" s="4"/>
      <c r="AY14605" s="4"/>
      <c r="AZ14605" s="4"/>
      <c r="BA14605" s="4"/>
      <c r="BB14605" s="4"/>
      <c r="BC14605" s="4">
        <v>40</v>
      </c>
    </row>
    <row r="14606" spans="45:55" x14ac:dyDescent="0.2">
      <c r="AS14606" s="4" t="s">
        <v>33811</v>
      </c>
      <c r="AT14606" s="4" t="s">
        <v>33812</v>
      </c>
      <c r="AU14606" s="4" t="s">
        <v>456</v>
      </c>
      <c r="AV14606" s="4" t="s">
        <v>838</v>
      </c>
      <c r="AW14606" s="4" t="s">
        <v>701</v>
      </c>
      <c r="AX14606" s="4"/>
      <c r="AY14606" s="4"/>
      <c r="AZ14606" s="4"/>
      <c r="BA14606" s="4"/>
      <c r="BB14606" s="4"/>
      <c r="BC14606" s="4">
        <v>40</v>
      </c>
    </row>
    <row r="14607" spans="45:55" x14ac:dyDescent="0.2">
      <c r="AS14607" s="4" t="s">
        <v>14829</v>
      </c>
      <c r="AT14607" s="4" t="s">
        <v>14830</v>
      </c>
      <c r="AU14607" s="4" t="s">
        <v>456</v>
      </c>
      <c r="AV14607" s="4" t="s">
        <v>838</v>
      </c>
      <c r="AW14607" s="4" t="s">
        <v>701</v>
      </c>
      <c r="AX14607" s="4"/>
      <c r="AY14607" s="4"/>
      <c r="AZ14607" s="4"/>
      <c r="BA14607" s="4"/>
      <c r="BB14607" s="4"/>
      <c r="BC14607" s="4">
        <v>40</v>
      </c>
    </row>
    <row r="14608" spans="45:55" x14ac:dyDescent="0.2">
      <c r="AS14608" s="4" t="s">
        <v>33813</v>
      </c>
      <c r="AT14608" s="4" t="s">
        <v>33814</v>
      </c>
      <c r="AU14608" s="4" t="s">
        <v>456</v>
      </c>
      <c r="AV14608" s="4" t="s">
        <v>838</v>
      </c>
      <c r="AW14608" s="4" t="s">
        <v>701</v>
      </c>
      <c r="AX14608" s="4"/>
      <c r="AY14608" s="4"/>
      <c r="AZ14608" s="4"/>
      <c r="BA14608" s="4"/>
      <c r="BB14608" s="4"/>
      <c r="BC14608" s="4">
        <v>40</v>
      </c>
    </row>
    <row r="14609" spans="45:55" x14ac:dyDescent="0.2">
      <c r="AS14609" s="4" t="s">
        <v>33815</v>
      </c>
      <c r="AT14609" s="4" t="s">
        <v>33816</v>
      </c>
      <c r="AU14609" s="4" t="s">
        <v>456</v>
      </c>
      <c r="AV14609" s="4" t="s">
        <v>838</v>
      </c>
      <c r="AW14609" s="4" t="s">
        <v>701</v>
      </c>
      <c r="AX14609" s="4"/>
      <c r="AY14609" s="4"/>
      <c r="AZ14609" s="4"/>
      <c r="BA14609" s="4"/>
      <c r="BB14609" s="4"/>
      <c r="BC14609" s="4">
        <v>40</v>
      </c>
    </row>
    <row r="14610" spans="45:55" x14ac:dyDescent="0.2">
      <c r="AS14610" s="4" t="s">
        <v>14831</v>
      </c>
      <c r="AT14610" s="4" t="s">
        <v>14832</v>
      </c>
      <c r="AU14610" s="4" t="s">
        <v>456</v>
      </c>
      <c r="AV14610" s="4" t="s">
        <v>838</v>
      </c>
      <c r="AW14610" s="4" t="s">
        <v>701</v>
      </c>
      <c r="AX14610" s="4"/>
      <c r="AY14610" s="4"/>
      <c r="AZ14610" s="4"/>
      <c r="BA14610" s="4"/>
      <c r="BB14610" s="4"/>
      <c r="BC14610" s="4">
        <v>40</v>
      </c>
    </row>
    <row r="14611" spans="45:55" x14ac:dyDescent="0.2">
      <c r="AS14611" s="4" t="s">
        <v>33817</v>
      </c>
      <c r="AT14611" s="4" t="s">
        <v>33818</v>
      </c>
      <c r="AU14611" s="4" t="s">
        <v>456</v>
      </c>
      <c r="AV14611" s="4" t="s">
        <v>838</v>
      </c>
      <c r="AW14611" s="4" t="s">
        <v>701</v>
      </c>
      <c r="AX14611" s="4"/>
      <c r="AY14611" s="4"/>
      <c r="AZ14611" s="4"/>
      <c r="BA14611" s="4"/>
      <c r="BB14611" s="4"/>
      <c r="BC14611" s="4">
        <v>40</v>
      </c>
    </row>
    <row r="14612" spans="45:55" x14ac:dyDescent="0.2">
      <c r="AS14612" s="4" t="s">
        <v>33819</v>
      </c>
      <c r="AT14612" s="4" t="s">
        <v>33820</v>
      </c>
      <c r="AU14612" s="4" t="s">
        <v>456</v>
      </c>
      <c r="AV14612" s="4" t="s">
        <v>838</v>
      </c>
      <c r="AW14612" s="4" t="s">
        <v>701</v>
      </c>
      <c r="AX14612" s="4"/>
      <c r="AY14612" s="4"/>
      <c r="AZ14612" s="4"/>
      <c r="BA14612" s="4"/>
      <c r="BB14612" s="4"/>
      <c r="BC14612" s="4">
        <v>40</v>
      </c>
    </row>
    <row r="14613" spans="45:55" x14ac:dyDescent="0.2">
      <c r="AS14613" s="4" t="s">
        <v>14833</v>
      </c>
      <c r="AT14613" s="4" t="s">
        <v>14834</v>
      </c>
      <c r="AU14613" s="4" t="s">
        <v>456</v>
      </c>
      <c r="AV14613" s="4" t="s">
        <v>838</v>
      </c>
      <c r="AW14613" s="4" t="s">
        <v>701</v>
      </c>
      <c r="AX14613" s="4"/>
      <c r="AY14613" s="4"/>
      <c r="AZ14613" s="4"/>
      <c r="BA14613" s="4"/>
      <c r="BB14613" s="4"/>
      <c r="BC14613" s="4">
        <v>40</v>
      </c>
    </row>
    <row r="14614" spans="45:55" x14ac:dyDescent="0.2">
      <c r="AS14614" s="4" t="s">
        <v>10825</v>
      </c>
      <c r="AT14614" s="4" t="s">
        <v>10826</v>
      </c>
      <c r="AU14614" s="4" t="s">
        <v>456</v>
      </c>
      <c r="AV14614" s="4" t="s">
        <v>838</v>
      </c>
      <c r="AW14614" s="4" t="s">
        <v>701</v>
      </c>
      <c r="AX14614" s="4"/>
      <c r="AY14614" s="4"/>
      <c r="AZ14614" s="4"/>
      <c r="BA14614" s="4"/>
      <c r="BB14614" s="4"/>
      <c r="BC14614" s="4">
        <v>40</v>
      </c>
    </row>
    <row r="14615" spans="45:55" x14ac:dyDescent="0.2">
      <c r="AS14615" s="4" t="s">
        <v>33821</v>
      </c>
      <c r="AT14615" s="4" t="s">
        <v>33822</v>
      </c>
      <c r="AU14615" s="4" t="s">
        <v>456</v>
      </c>
      <c r="AV14615" s="4" t="s">
        <v>838</v>
      </c>
      <c r="AW14615" s="4" t="s">
        <v>701</v>
      </c>
      <c r="AX14615" s="4"/>
      <c r="AY14615" s="4"/>
      <c r="AZ14615" s="4"/>
      <c r="BA14615" s="4"/>
      <c r="BB14615" s="4"/>
      <c r="BC14615" s="4">
        <v>40</v>
      </c>
    </row>
    <row r="14616" spans="45:55" x14ac:dyDescent="0.2">
      <c r="AS14616" s="4" t="s">
        <v>14835</v>
      </c>
      <c r="AT14616" s="4" t="s">
        <v>14836</v>
      </c>
      <c r="AU14616" s="4" t="s">
        <v>456</v>
      </c>
      <c r="AV14616" s="4" t="s">
        <v>838</v>
      </c>
      <c r="AW14616" s="4" t="s">
        <v>701</v>
      </c>
      <c r="AX14616" s="4"/>
      <c r="AY14616" s="4"/>
      <c r="AZ14616" s="4"/>
      <c r="BA14616" s="4"/>
      <c r="BB14616" s="4"/>
      <c r="BC14616" s="4">
        <v>40</v>
      </c>
    </row>
    <row r="14617" spans="45:55" x14ac:dyDescent="0.2">
      <c r="AS14617" s="4" t="s">
        <v>14837</v>
      </c>
      <c r="AT14617" s="4" t="s">
        <v>14838</v>
      </c>
      <c r="AU14617" s="4" t="s">
        <v>456</v>
      </c>
      <c r="AV14617" s="4" t="s">
        <v>838</v>
      </c>
      <c r="AW14617" s="4" t="s">
        <v>701</v>
      </c>
      <c r="AX14617" s="4"/>
      <c r="AY14617" s="4"/>
      <c r="AZ14617" s="4"/>
      <c r="BA14617" s="4"/>
      <c r="BB14617" s="4"/>
      <c r="BC14617" s="4">
        <v>40</v>
      </c>
    </row>
    <row r="14618" spans="45:55" x14ac:dyDescent="0.2">
      <c r="AS14618" s="4" t="s">
        <v>33823</v>
      </c>
      <c r="AT14618" s="4" t="s">
        <v>33824</v>
      </c>
      <c r="AU14618" s="4" t="s">
        <v>456</v>
      </c>
      <c r="AV14618" s="4" t="s">
        <v>838</v>
      </c>
      <c r="AW14618" s="4" t="s">
        <v>701</v>
      </c>
      <c r="AX14618" s="4"/>
      <c r="AY14618" s="4"/>
      <c r="AZ14618" s="4"/>
      <c r="BA14618" s="4"/>
      <c r="BB14618" s="4"/>
      <c r="BC14618" s="4">
        <v>40</v>
      </c>
    </row>
    <row r="14619" spans="45:55" x14ac:dyDescent="0.2">
      <c r="AS14619" s="4" t="s">
        <v>33825</v>
      </c>
      <c r="AT14619" s="4" t="s">
        <v>33826</v>
      </c>
      <c r="AU14619" s="4" t="s">
        <v>456</v>
      </c>
      <c r="AV14619" s="4" t="s">
        <v>838</v>
      </c>
      <c r="AW14619" s="4" t="s">
        <v>701</v>
      </c>
      <c r="AX14619" s="4"/>
      <c r="AY14619" s="4"/>
      <c r="AZ14619" s="4"/>
      <c r="BA14619" s="4"/>
      <c r="BB14619" s="4"/>
      <c r="BC14619" s="4">
        <v>40</v>
      </c>
    </row>
    <row r="14620" spans="45:55" x14ac:dyDescent="0.2">
      <c r="AS14620" s="4" t="s">
        <v>33827</v>
      </c>
      <c r="AT14620" s="4" t="s">
        <v>33828</v>
      </c>
      <c r="AU14620" s="4" t="s">
        <v>456</v>
      </c>
      <c r="AV14620" s="4" t="s">
        <v>838</v>
      </c>
      <c r="AW14620" s="4" t="s">
        <v>701</v>
      </c>
      <c r="AX14620" s="4"/>
      <c r="AY14620" s="4"/>
      <c r="AZ14620" s="4"/>
      <c r="BA14620" s="4"/>
      <c r="BB14620" s="4"/>
      <c r="BC14620" s="4">
        <v>40</v>
      </c>
    </row>
    <row r="14621" spans="45:55" x14ac:dyDescent="0.2">
      <c r="AS14621" s="4" t="s">
        <v>14839</v>
      </c>
      <c r="AT14621" s="4" t="s">
        <v>14840</v>
      </c>
      <c r="AU14621" s="4" t="s">
        <v>456</v>
      </c>
      <c r="AV14621" s="4" t="s">
        <v>838</v>
      </c>
      <c r="AW14621" s="4" t="s">
        <v>701</v>
      </c>
      <c r="AX14621" s="4"/>
      <c r="AY14621" s="4"/>
      <c r="AZ14621" s="4"/>
      <c r="BA14621" s="4"/>
      <c r="BB14621" s="4"/>
      <c r="BC14621" s="4">
        <v>40</v>
      </c>
    </row>
    <row r="14622" spans="45:55" x14ac:dyDescent="0.2">
      <c r="AS14622" s="4" t="s">
        <v>33829</v>
      </c>
      <c r="AT14622" s="4" t="s">
        <v>33830</v>
      </c>
      <c r="AU14622" s="4" t="s">
        <v>456</v>
      </c>
      <c r="AV14622" s="4" t="s">
        <v>838</v>
      </c>
      <c r="AW14622" s="4" t="s">
        <v>701</v>
      </c>
      <c r="AX14622" s="4"/>
      <c r="AY14622" s="4"/>
      <c r="AZ14622" s="4"/>
      <c r="BA14622" s="4"/>
      <c r="BB14622" s="4"/>
      <c r="BC14622" s="4">
        <v>40</v>
      </c>
    </row>
    <row r="14623" spans="45:55" x14ac:dyDescent="0.2">
      <c r="AS14623" s="4" t="s">
        <v>14841</v>
      </c>
      <c r="AT14623" s="4" t="s">
        <v>14842</v>
      </c>
      <c r="AU14623" s="4" t="s">
        <v>456</v>
      </c>
      <c r="AV14623" s="4" t="s">
        <v>838</v>
      </c>
      <c r="AW14623" s="4" t="s">
        <v>701</v>
      </c>
      <c r="AX14623" s="4"/>
      <c r="AY14623" s="4"/>
      <c r="AZ14623" s="4"/>
      <c r="BA14623" s="4"/>
      <c r="BB14623" s="4"/>
      <c r="BC14623" s="4">
        <v>40</v>
      </c>
    </row>
    <row r="14624" spans="45:55" x14ac:dyDescent="0.2">
      <c r="AS14624" s="4" t="s">
        <v>14843</v>
      </c>
      <c r="AT14624" s="4" t="s">
        <v>14844</v>
      </c>
      <c r="AU14624" s="4" t="s">
        <v>456</v>
      </c>
      <c r="AV14624" s="4" t="s">
        <v>838</v>
      </c>
      <c r="AW14624" s="4" t="s">
        <v>701</v>
      </c>
      <c r="AX14624" s="4"/>
      <c r="AY14624" s="4"/>
      <c r="AZ14624" s="4"/>
      <c r="BA14624" s="4"/>
      <c r="BB14624" s="4"/>
      <c r="BC14624" s="4">
        <v>40</v>
      </c>
    </row>
    <row r="14625" spans="45:55" x14ac:dyDescent="0.2">
      <c r="AS14625" s="4" t="s">
        <v>33831</v>
      </c>
      <c r="AT14625" s="4" t="s">
        <v>33832</v>
      </c>
      <c r="AU14625" s="4" t="s">
        <v>456</v>
      </c>
      <c r="AV14625" s="4" t="s">
        <v>838</v>
      </c>
      <c r="AW14625" s="4" t="s">
        <v>701</v>
      </c>
      <c r="AX14625" s="4"/>
      <c r="AY14625" s="4"/>
      <c r="AZ14625" s="4"/>
      <c r="BA14625" s="4"/>
      <c r="BB14625" s="4"/>
      <c r="BC14625" s="4">
        <v>40</v>
      </c>
    </row>
    <row r="14626" spans="45:55" x14ac:dyDescent="0.2">
      <c r="AS14626" s="4" t="s">
        <v>36535</v>
      </c>
      <c r="AT14626" s="4" t="s">
        <v>9676</v>
      </c>
      <c r="AU14626" s="4" t="s">
        <v>456</v>
      </c>
      <c r="AV14626" s="4" t="s">
        <v>831</v>
      </c>
      <c r="AW14626" s="4" t="s">
        <v>701</v>
      </c>
      <c r="AX14626" s="4"/>
      <c r="AY14626" s="4"/>
      <c r="AZ14626" s="4"/>
      <c r="BA14626" s="4"/>
      <c r="BB14626" s="4"/>
      <c r="BC14626" s="4">
        <v>40</v>
      </c>
    </row>
    <row r="14627" spans="45:55" x14ac:dyDescent="0.2">
      <c r="AS14627" s="4" t="s">
        <v>33833</v>
      </c>
      <c r="AT14627" s="4" t="s">
        <v>33834</v>
      </c>
      <c r="AU14627" s="4" t="s">
        <v>456</v>
      </c>
      <c r="AV14627" s="4" t="s">
        <v>838</v>
      </c>
      <c r="AW14627" s="4" t="s">
        <v>701</v>
      </c>
      <c r="AX14627" s="4"/>
      <c r="AY14627" s="4"/>
      <c r="AZ14627" s="4"/>
      <c r="BA14627" s="4"/>
      <c r="BB14627" s="4"/>
      <c r="BC14627" s="4">
        <v>40</v>
      </c>
    </row>
    <row r="14628" spans="45:55" x14ac:dyDescent="0.2">
      <c r="AS14628" s="4" t="s">
        <v>33835</v>
      </c>
      <c r="AT14628" s="4" t="s">
        <v>33836</v>
      </c>
      <c r="AU14628" s="4" t="s">
        <v>456</v>
      </c>
      <c r="AV14628" s="4" t="s">
        <v>838</v>
      </c>
      <c r="AW14628" s="4" t="s">
        <v>701</v>
      </c>
      <c r="AX14628" s="4"/>
      <c r="AY14628" s="4"/>
      <c r="AZ14628" s="4"/>
      <c r="BA14628" s="4"/>
      <c r="BB14628" s="4"/>
      <c r="BC14628" s="4">
        <v>40</v>
      </c>
    </row>
    <row r="14629" spans="45:55" x14ac:dyDescent="0.2">
      <c r="AS14629" s="4" t="s">
        <v>33837</v>
      </c>
      <c r="AT14629" s="4" t="s">
        <v>33838</v>
      </c>
      <c r="AU14629" s="4" t="s">
        <v>456</v>
      </c>
      <c r="AV14629" s="4" t="s">
        <v>838</v>
      </c>
      <c r="AW14629" s="4" t="s">
        <v>701</v>
      </c>
      <c r="AX14629" s="4"/>
      <c r="AY14629" s="4"/>
      <c r="AZ14629" s="4"/>
      <c r="BA14629" s="4"/>
      <c r="BB14629" s="4"/>
      <c r="BC14629" s="4">
        <v>40</v>
      </c>
    </row>
    <row r="14630" spans="45:55" x14ac:dyDescent="0.2">
      <c r="AS14630" s="4" t="s">
        <v>14845</v>
      </c>
      <c r="AT14630" s="4" t="s">
        <v>14846</v>
      </c>
      <c r="AU14630" s="4" t="s">
        <v>456</v>
      </c>
      <c r="AV14630" s="4" t="s">
        <v>838</v>
      </c>
      <c r="AW14630" s="4" t="s">
        <v>701</v>
      </c>
      <c r="AX14630" s="4"/>
      <c r="AY14630" s="4"/>
      <c r="AZ14630" s="4"/>
      <c r="BA14630" s="4"/>
      <c r="BB14630" s="4"/>
      <c r="BC14630" s="4">
        <v>40</v>
      </c>
    </row>
    <row r="14631" spans="45:55" x14ac:dyDescent="0.2">
      <c r="AS14631" s="4" t="s">
        <v>33839</v>
      </c>
      <c r="AT14631" s="4" t="s">
        <v>33840</v>
      </c>
      <c r="AU14631" s="4" t="s">
        <v>456</v>
      </c>
      <c r="AV14631" s="4" t="s">
        <v>838</v>
      </c>
      <c r="AW14631" s="4" t="s">
        <v>701</v>
      </c>
      <c r="AX14631" s="4"/>
      <c r="AY14631" s="4"/>
      <c r="AZ14631" s="4"/>
      <c r="BA14631" s="4"/>
      <c r="BB14631" s="4"/>
      <c r="BC14631" s="4">
        <v>40</v>
      </c>
    </row>
    <row r="14632" spans="45:55" x14ac:dyDescent="0.2">
      <c r="AS14632" s="4" t="s">
        <v>33841</v>
      </c>
      <c r="AT14632" s="4" t="s">
        <v>33842</v>
      </c>
      <c r="AU14632" s="4" t="s">
        <v>456</v>
      </c>
      <c r="AV14632" s="4" t="s">
        <v>838</v>
      </c>
      <c r="AW14632" s="4" t="s">
        <v>701</v>
      </c>
      <c r="AX14632" s="4"/>
      <c r="AY14632" s="4"/>
      <c r="AZ14632" s="4"/>
      <c r="BA14632" s="4"/>
      <c r="BB14632" s="4"/>
      <c r="BC14632" s="4">
        <v>40</v>
      </c>
    </row>
    <row r="14633" spans="45:55" x14ac:dyDescent="0.2">
      <c r="AS14633" s="4" t="s">
        <v>33843</v>
      </c>
      <c r="AT14633" s="4" t="s">
        <v>33844</v>
      </c>
      <c r="AU14633" s="4" t="s">
        <v>456</v>
      </c>
      <c r="AV14633" s="4" t="s">
        <v>838</v>
      </c>
      <c r="AW14633" s="4" t="s">
        <v>701</v>
      </c>
      <c r="AX14633" s="4"/>
      <c r="AY14633" s="4"/>
      <c r="AZ14633" s="4"/>
      <c r="BA14633" s="4"/>
      <c r="BB14633" s="4"/>
      <c r="BC14633" s="4">
        <v>40</v>
      </c>
    </row>
    <row r="14634" spans="45:55" x14ac:dyDescent="0.2">
      <c r="AS14634" s="4" t="s">
        <v>33845</v>
      </c>
      <c r="AT14634" s="4" t="s">
        <v>33846</v>
      </c>
      <c r="AU14634" s="4" t="s">
        <v>456</v>
      </c>
      <c r="AV14634" s="4" t="s">
        <v>838</v>
      </c>
      <c r="AW14634" s="4" t="s">
        <v>701</v>
      </c>
      <c r="AX14634" s="4"/>
      <c r="AY14634" s="4"/>
      <c r="AZ14634" s="4"/>
      <c r="BA14634" s="4"/>
      <c r="BB14634" s="4"/>
      <c r="BC14634" s="4">
        <v>40</v>
      </c>
    </row>
    <row r="14635" spans="45:55" x14ac:dyDescent="0.2">
      <c r="AS14635" s="4" t="s">
        <v>33847</v>
      </c>
      <c r="AT14635" s="4" t="s">
        <v>33848</v>
      </c>
      <c r="AU14635" s="4" t="s">
        <v>456</v>
      </c>
      <c r="AV14635" s="4" t="s">
        <v>838</v>
      </c>
      <c r="AW14635" s="4" t="s">
        <v>701</v>
      </c>
      <c r="AX14635" s="4"/>
      <c r="AY14635" s="4"/>
      <c r="AZ14635" s="4"/>
      <c r="BA14635" s="4"/>
      <c r="BB14635" s="4"/>
      <c r="BC14635" s="4">
        <v>40</v>
      </c>
    </row>
    <row r="14636" spans="45:55" x14ac:dyDescent="0.2">
      <c r="AS14636" s="4" t="s">
        <v>14847</v>
      </c>
      <c r="AT14636" s="4" t="s">
        <v>14848</v>
      </c>
      <c r="AU14636" s="4" t="s">
        <v>456</v>
      </c>
      <c r="AV14636" s="4" t="s">
        <v>838</v>
      </c>
      <c r="AW14636" s="4" t="s">
        <v>701</v>
      </c>
      <c r="AX14636" s="4"/>
      <c r="AY14636" s="4"/>
      <c r="AZ14636" s="4"/>
      <c r="BA14636" s="4"/>
      <c r="BB14636" s="4"/>
      <c r="BC14636" s="4">
        <v>40</v>
      </c>
    </row>
    <row r="14637" spans="45:55" x14ac:dyDescent="0.2">
      <c r="AS14637" s="4" t="s">
        <v>14849</v>
      </c>
      <c r="AT14637" s="4" t="s">
        <v>14850</v>
      </c>
      <c r="AU14637" s="4" t="s">
        <v>456</v>
      </c>
      <c r="AV14637" s="4" t="s">
        <v>838</v>
      </c>
      <c r="AW14637" s="4" t="s">
        <v>701</v>
      </c>
      <c r="AX14637" s="4"/>
      <c r="AY14637" s="4"/>
      <c r="AZ14637" s="4"/>
      <c r="BA14637" s="4"/>
      <c r="BB14637" s="4"/>
      <c r="BC14637" s="4">
        <v>40</v>
      </c>
    </row>
    <row r="14638" spans="45:55" x14ac:dyDescent="0.2">
      <c r="AS14638" s="4" t="s">
        <v>14851</v>
      </c>
      <c r="AT14638" s="4" t="s">
        <v>14852</v>
      </c>
      <c r="AU14638" s="4" t="s">
        <v>456</v>
      </c>
      <c r="AV14638" s="4" t="s">
        <v>838</v>
      </c>
      <c r="AW14638" s="4" t="s">
        <v>701</v>
      </c>
      <c r="AX14638" s="4"/>
      <c r="AY14638" s="4"/>
      <c r="AZ14638" s="4"/>
      <c r="BA14638" s="4"/>
      <c r="BB14638" s="4"/>
      <c r="BC14638" s="4">
        <v>40</v>
      </c>
    </row>
    <row r="14639" spans="45:55" x14ac:dyDescent="0.2">
      <c r="AS14639" s="4" t="s">
        <v>14853</v>
      </c>
      <c r="AT14639" s="4" t="s">
        <v>14854</v>
      </c>
      <c r="AU14639" s="4" t="s">
        <v>456</v>
      </c>
      <c r="AV14639" s="4" t="s">
        <v>838</v>
      </c>
      <c r="AW14639" s="4" t="s">
        <v>701</v>
      </c>
      <c r="AX14639" s="4"/>
      <c r="AY14639" s="4"/>
      <c r="AZ14639" s="4"/>
      <c r="BA14639" s="4"/>
      <c r="BB14639" s="4"/>
      <c r="BC14639" s="4">
        <v>40</v>
      </c>
    </row>
    <row r="14640" spans="45:55" x14ac:dyDescent="0.2">
      <c r="AS14640" s="4" t="s">
        <v>14855</v>
      </c>
      <c r="AT14640" s="4" t="s">
        <v>14856</v>
      </c>
      <c r="AU14640" s="4" t="s">
        <v>456</v>
      </c>
      <c r="AV14640" s="4" t="s">
        <v>838</v>
      </c>
      <c r="AW14640" s="4" t="s">
        <v>701</v>
      </c>
      <c r="AX14640" s="4"/>
      <c r="AY14640" s="4"/>
      <c r="AZ14640" s="4"/>
      <c r="BA14640" s="4"/>
      <c r="BB14640" s="4"/>
      <c r="BC14640" s="4">
        <v>40</v>
      </c>
    </row>
    <row r="14641" spans="45:55" x14ac:dyDescent="0.2">
      <c r="AS14641" s="4" t="s">
        <v>14857</v>
      </c>
      <c r="AT14641" s="4" t="s">
        <v>14858</v>
      </c>
      <c r="AU14641" s="4" t="s">
        <v>456</v>
      </c>
      <c r="AV14641" s="4" t="s">
        <v>838</v>
      </c>
      <c r="AW14641" s="4" t="s">
        <v>701</v>
      </c>
      <c r="AX14641" s="4"/>
      <c r="AY14641" s="4"/>
      <c r="AZ14641" s="4"/>
      <c r="BA14641" s="4"/>
      <c r="BB14641" s="4"/>
      <c r="BC14641" s="4">
        <v>40</v>
      </c>
    </row>
    <row r="14642" spans="45:55" x14ac:dyDescent="0.2">
      <c r="AS14642" s="4" t="s">
        <v>14859</v>
      </c>
      <c r="AT14642" s="4" t="s">
        <v>14860</v>
      </c>
      <c r="AU14642" s="4" t="s">
        <v>456</v>
      </c>
      <c r="AV14642" s="4" t="s">
        <v>838</v>
      </c>
      <c r="AW14642" s="4" t="s">
        <v>701</v>
      </c>
      <c r="AX14642" s="4"/>
      <c r="AY14642" s="4"/>
      <c r="AZ14642" s="4"/>
      <c r="BA14642" s="4"/>
      <c r="BB14642" s="4"/>
      <c r="BC14642" s="4">
        <v>40</v>
      </c>
    </row>
    <row r="14643" spans="45:55" x14ac:dyDescent="0.2">
      <c r="AS14643" s="4" t="s">
        <v>14861</v>
      </c>
      <c r="AT14643" s="4" t="s">
        <v>14862</v>
      </c>
      <c r="AU14643" s="4" t="s">
        <v>456</v>
      </c>
      <c r="AV14643" s="4" t="s">
        <v>838</v>
      </c>
      <c r="AW14643" s="4" t="s">
        <v>701</v>
      </c>
      <c r="AX14643" s="4"/>
      <c r="AY14643" s="4"/>
      <c r="AZ14643" s="4"/>
      <c r="BA14643" s="4"/>
      <c r="BB14643" s="4"/>
      <c r="BC14643" s="4">
        <v>40</v>
      </c>
    </row>
    <row r="14644" spans="45:55" x14ac:dyDescent="0.2">
      <c r="AS14644" s="4" t="s">
        <v>14863</v>
      </c>
      <c r="AT14644" s="4" t="s">
        <v>14864</v>
      </c>
      <c r="AU14644" s="4" t="s">
        <v>456</v>
      </c>
      <c r="AV14644" s="4" t="s">
        <v>838</v>
      </c>
      <c r="AW14644" s="4" t="s">
        <v>701</v>
      </c>
      <c r="AX14644" s="4"/>
      <c r="AY14644" s="4"/>
      <c r="AZ14644" s="4"/>
      <c r="BA14644" s="4"/>
      <c r="BB14644" s="4"/>
      <c r="BC14644" s="4">
        <v>40</v>
      </c>
    </row>
    <row r="14645" spans="45:55" x14ac:dyDescent="0.2">
      <c r="AS14645" s="4" t="s">
        <v>14865</v>
      </c>
      <c r="AT14645" s="4" t="s">
        <v>14866</v>
      </c>
      <c r="AU14645" s="4" t="s">
        <v>456</v>
      </c>
      <c r="AV14645" s="4" t="s">
        <v>838</v>
      </c>
      <c r="AW14645" s="4" t="s">
        <v>701</v>
      </c>
      <c r="AX14645" s="4"/>
      <c r="AY14645" s="4"/>
      <c r="AZ14645" s="4"/>
      <c r="BA14645" s="4"/>
      <c r="BB14645" s="4"/>
      <c r="BC14645" s="4">
        <v>40</v>
      </c>
    </row>
    <row r="14646" spans="45:55" x14ac:dyDescent="0.2">
      <c r="AS14646" s="4" t="s">
        <v>14867</v>
      </c>
      <c r="AT14646" s="4" t="s">
        <v>14868</v>
      </c>
      <c r="AU14646" s="4" t="s">
        <v>456</v>
      </c>
      <c r="AV14646" s="4" t="s">
        <v>838</v>
      </c>
      <c r="AW14646" s="4" t="s">
        <v>701</v>
      </c>
      <c r="AX14646" s="4"/>
      <c r="AY14646" s="4"/>
      <c r="AZ14646" s="4"/>
      <c r="BA14646" s="4"/>
      <c r="BB14646" s="4"/>
      <c r="BC14646" s="4">
        <v>40</v>
      </c>
    </row>
    <row r="14647" spans="45:55" x14ac:dyDescent="0.2">
      <c r="AS14647" s="4" t="s">
        <v>14869</v>
      </c>
      <c r="AT14647" s="4" t="s">
        <v>14870</v>
      </c>
      <c r="AU14647" s="4" t="s">
        <v>456</v>
      </c>
      <c r="AV14647" s="4" t="s">
        <v>838</v>
      </c>
      <c r="AW14647" s="4" t="s">
        <v>701</v>
      </c>
      <c r="AX14647" s="4"/>
      <c r="AY14647" s="4"/>
      <c r="AZ14647" s="4"/>
      <c r="BA14647" s="4"/>
      <c r="BB14647" s="4"/>
      <c r="BC14647" s="4">
        <v>40</v>
      </c>
    </row>
    <row r="14648" spans="45:55" x14ac:dyDescent="0.2">
      <c r="AS14648" s="4" t="s">
        <v>14871</v>
      </c>
      <c r="AT14648" s="4" t="s">
        <v>14872</v>
      </c>
      <c r="AU14648" s="4" t="s">
        <v>456</v>
      </c>
      <c r="AV14648" s="4" t="s">
        <v>838</v>
      </c>
      <c r="AW14648" s="4" t="s">
        <v>701</v>
      </c>
      <c r="AX14648" s="4"/>
      <c r="AY14648" s="4"/>
      <c r="AZ14648" s="4"/>
      <c r="BA14648" s="4"/>
      <c r="BB14648" s="4"/>
      <c r="BC14648" s="4">
        <v>40</v>
      </c>
    </row>
    <row r="14649" spans="45:55" x14ac:dyDescent="0.2">
      <c r="AS14649" s="4" t="s">
        <v>14873</v>
      </c>
      <c r="AT14649" s="4" t="s">
        <v>14874</v>
      </c>
      <c r="AU14649" s="4" t="s">
        <v>456</v>
      </c>
      <c r="AV14649" s="4" t="s">
        <v>838</v>
      </c>
      <c r="AW14649" s="4" t="s">
        <v>701</v>
      </c>
      <c r="AX14649" s="4"/>
      <c r="AY14649" s="4"/>
      <c r="AZ14649" s="4"/>
      <c r="BA14649" s="4"/>
      <c r="BB14649" s="4"/>
      <c r="BC14649" s="4">
        <v>40</v>
      </c>
    </row>
    <row r="14650" spans="45:55" x14ac:dyDescent="0.2">
      <c r="AS14650" s="4" t="s">
        <v>14875</v>
      </c>
      <c r="AT14650" s="4" t="s">
        <v>14876</v>
      </c>
      <c r="AU14650" s="4" t="s">
        <v>456</v>
      </c>
      <c r="AV14650" s="4" t="s">
        <v>838</v>
      </c>
      <c r="AW14650" s="4" t="s">
        <v>701</v>
      </c>
      <c r="AX14650" s="4"/>
      <c r="AY14650" s="4"/>
      <c r="AZ14650" s="4"/>
      <c r="BA14650" s="4"/>
      <c r="BB14650" s="4"/>
      <c r="BC14650" s="4">
        <v>40</v>
      </c>
    </row>
    <row r="14651" spans="45:55" x14ac:dyDescent="0.2">
      <c r="AS14651" s="4" t="s">
        <v>33849</v>
      </c>
      <c r="AT14651" s="4" t="s">
        <v>33850</v>
      </c>
      <c r="AU14651" s="4" t="s">
        <v>456</v>
      </c>
      <c r="AV14651" s="4" t="s">
        <v>838</v>
      </c>
      <c r="AW14651" s="4" t="s">
        <v>701</v>
      </c>
      <c r="AX14651" s="4"/>
      <c r="AY14651" s="4"/>
      <c r="AZ14651" s="4"/>
      <c r="BA14651" s="4"/>
      <c r="BB14651" s="4"/>
      <c r="BC14651" s="4">
        <v>40</v>
      </c>
    </row>
    <row r="14652" spans="45:55" x14ac:dyDescent="0.2">
      <c r="AS14652" s="4" t="s">
        <v>33851</v>
      </c>
      <c r="AT14652" s="4" t="s">
        <v>33852</v>
      </c>
      <c r="AU14652" s="4" t="s">
        <v>456</v>
      </c>
      <c r="AV14652" s="4" t="s">
        <v>838</v>
      </c>
      <c r="AW14652" s="4" t="s">
        <v>701</v>
      </c>
      <c r="AX14652" s="4"/>
      <c r="AY14652" s="4"/>
      <c r="AZ14652" s="4"/>
      <c r="BA14652" s="4"/>
      <c r="BB14652" s="4"/>
      <c r="BC14652" s="4">
        <v>40</v>
      </c>
    </row>
    <row r="14653" spans="45:55" x14ac:dyDescent="0.2">
      <c r="AS14653" s="4" t="s">
        <v>33853</v>
      </c>
      <c r="AT14653" s="4" t="s">
        <v>33854</v>
      </c>
      <c r="AU14653" s="4" t="s">
        <v>456</v>
      </c>
      <c r="AV14653" s="4" t="s">
        <v>838</v>
      </c>
      <c r="AW14653" s="4" t="s">
        <v>701</v>
      </c>
      <c r="AX14653" s="4"/>
      <c r="AY14653" s="4"/>
      <c r="AZ14653" s="4"/>
      <c r="BA14653" s="4"/>
      <c r="BB14653" s="4"/>
      <c r="BC14653" s="4">
        <v>40</v>
      </c>
    </row>
    <row r="14654" spans="45:55" x14ac:dyDescent="0.2">
      <c r="AS14654" s="4" t="s">
        <v>33855</v>
      </c>
      <c r="AT14654" s="4" t="s">
        <v>33856</v>
      </c>
      <c r="AU14654" s="4" t="s">
        <v>456</v>
      </c>
      <c r="AV14654" s="4" t="s">
        <v>838</v>
      </c>
      <c r="AW14654" s="4" t="s">
        <v>701</v>
      </c>
      <c r="AX14654" s="4"/>
      <c r="AY14654" s="4"/>
      <c r="AZ14654" s="4"/>
      <c r="BA14654" s="4"/>
      <c r="BB14654" s="4"/>
      <c r="BC14654" s="4">
        <v>40</v>
      </c>
    </row>
    <row r="14655" spans="45:55" x14ac:dyDescent="0.2">
      <c r="AS14655" s="4" t="s">
        <v>33857</v>
      </c>
      <c r="AT14655" s="4" t="s">
        <v>33858</v>
      </c>
      <c r="AU14655" s="4" t="s">
        <v>456</v>
      </c>
      <c r="AV14655" s="4" t="s">
        <v>838</v>
      </c>
      <c r="AW14655" s="4" t="s">
        <v>701</v>
      </c>
      <c r="AX14655" s="4"/>
      <c r="AY14655" s="4"/>
      <c r="AZ14655" s="4"/>
      <c r="BA14655" s="4"/>
      <c r="BB14655" s="4"/>
      <c r="BC14655" s="4">
        <v>40</v>
      </c>
    </row>
    <row r="14656" spans="45:55" x14ac:dyDescent="0.2">
      <c r="AS14656" s="4" t="s">
        <v>33859</v>
      </c>
      <c r="AT14656" s="4" t="s">
        <v>33860</v>
      </c>
      <c r="AU14656" s="4" t="s">
        <v>456</v>
      </c>
      <c r="AV14656" s="4" t="s">
        <v>838</v>
      </c>
      <c r="AW14656" s="4" t="s">
        <v>701</v>
      </c>
      <c r="AX14656" s="4"/>
      <c r="AY14656" s="4"/>
      <c r="AZ14656" s="4"/>
      <c r="BA14656" s="4"/>
      <c r="BB14656" s="4"/>
      <c r="BC14656" s="4">
        <v>40</v>
      </c>
    </row>
    <row r="14657" spans="45:55" x14ac:dyDescent="0.2">
      <c r="AS14657" s="4" t="s">
        <v>33861</v>
      </c>
      <c r="AT14657" s="4" t="s">
        <v>33862</v>
      </c>
      <c r="AU14657" s="4" t="s">
        <v>456</v>
      </c>
      <c r="AV14657" s="4" t="s">
        <v>838</v>
      </c>
      <c r="AW14657" s="4" t="s">
        <v>701</v>
      </c>
      <c r="AX14657" s="4"/>
      <c r="AY14657" s="4"/>
      <c r="AZ14657" s="4"/>
      <c r="BA14657" s="4"/>
      <c r="BB14657" s="4"/>
      <c r="BC14657" s="4">
        <v>40</v>
      </c>
    </row>
    <row r="14658" spans="45:55" x14ac:dyDescent="0.2">
      <c r="AS14658" s="4" t="s">
        <v>14877</v>
      </c>
      <c r="AT14658" s="4" t="s">
        <v>14878</v>
      </c>
      <c r="AU14658" s="4" t="s">
        <v>456</v>
      </c>
      <c r="AV14658" s="4" t="s">
        <v>838</v>
      </c>
      <c r="AW14658" s="4" t="s">
        <v>701</v>
      </c>
      <c r="AX14658" s="4"/>
      <c r="AY14658" s="4"/>
      <c r="AZ14658" s="4"/>
      <c r="BA14658" s="4"/>
      <c r="BB14658" s="4"/>
      <c r="BC14658" s="4">
        <v>40</v>
      </c>
    </row>
    <row r="14659" spans="45:55" x14ac:dyDescent="0.2">
      <c r="AS14659" s="4" t="s">
        <v>10827</v>
      </c>
      <c r="AT14659" s="4" t="s">
        <v>10828</v>
      </c>
      <c r="AU14659" s="4" t="s">
        <v>456</v>
      </c>
      <c r="AV14659" s="4" t="s">
        <v>838</v>
      </c>
      <c r="AW14659" s="4" t="s">
        <v>701</v>
      </c>
      <c r="AX14659" s="4"/>
      <c r="AY14659" s="4"/>
      <c r="AZ14659" s="4"/>
      <c r="BA14659" s="4"/>
      <c r="BB14659" s="4"/>
      <c r="BC14659" s="4">
        <v>40</v>
      </c>
    </row>
    <row r="14660" spans="45:55" x14ac:dyDescent="0.2">
      <c r="AS14660" s="4" t="s">
        <v>14879</v>
      </c>
      <c r="AT14660" s="4" t="s">
        <v>14880</v>
      </c>
      <c r="AU14660" s="4" t="s">
        <v>456</v>
      </c>
      <c r="AV14660" s="4" t="s">
        <v>838</v>
      </c>
      <c r="AW14660" s="4" t="s">
        <v>701</v>
      </c>
      <c r="AX14660" s="4"/>
      <c r="AY14660" s="4"/>
      <c r="AZ14660" s="4"/>
      <c r="BA14660" s="4"/>
      <c r="BB14660" s="4"/>
      <c r="BC14660" s="4">
        <v>40</v>
      </c>
    </row>
    <row r="14661" spans="45:55" x14ac:dyDescent="0.2">
      <c r="AS14661" s="4" t="s">
        <v>14881</v>
      </c>
      <c r="AT14661" s="4" t="s">
        <v>14882</v>
      </c>
      <c r="AU14661" s="4" t="s">
        <v>456</v>
      </c>
      <c r="AV14661" s="4" t="s">
        <v>838</v>
      </c>
      <c r="AW14661" s="4" t="s">
        <v>701</v>
      </c>
      <c r="AX14661" s="4"/>
      <c r="AY14661" s="4"/>
      <c r="AZ14661" s="4"/>
      <c r="BA14661" s="4"/>
      <c r="BB14661" s="4"/>
      <c r="BC14661" s="4">
        <v>40</v>
      </c>
    </row>
    <row r="14662" spans="45:55" x14ac:dyDescent="0.2">
      <c r="AS14662" s="4" t="s">
        <v>33863</v>
      </c>
      <c r="AT14662" s="4" t="s">
        <v>33864</v>
      </c>
      <c r="AU14662" s="4" t="s">
        <v>456</v>
      </c>
      <c r="AV14662" s="4" t="s">
        <v>838</v>
      </c>
      <c r="AW14662" s="4" t="s">
        <v>701</v>
      </c>
      <c r="AX14662" s="4"/>
      <c r="AY14662" s="4"/>
      <c r="AZ14662" s="4"/>
      <c r="BA14662" s="4"/>
      <c r="BB14662" s="4"/>
      <c r="BC14662" s="4">
        <v>40</v>
      </c>
    </row>
    <row r="14663" spans="45:55" x14ac:dyDescent="0.2">
      <c r="AS14663" s="4" t="s">
        <v>14883</v>
      </c>
      <c r="AT14663" s="4" t="s">
        <v>14884</v>
      </c>
      <c r="AU14663" s="4" t="s">
        <v>456</v>
      </c>
      <c r="AV14663" s="4" t="s">
        <v>838</v>
      </c>
      <c r="AW14663" s="4" t="s">
        <v>701</v>
      </c>
      <c r="AX14663" s="4"/>
      <c r="AY14663" s="4"/>
      <c r="AZ14663" s="4"/>
      <c r="BA14663" s="4"/>
      <c r="BB14663" s="4"/>
      <c r="BC14663" s="4">
        <v>40</v>
      </c>
    </row>
    <row r="14664" spans="45:55" x14ac:dyDescent="0.2">
      <c r="AS14664" s="4" t="s">
        <v>14885</v>
      </c>
      <c r="AT14664" s="4" t="s">
        <v>14886</v>
      </c>
      <c r="AU14664" s="4" t="s">
        <v>456</v>
      </c>
      <c r="AV14664" s="4" t="s">
        <v>838</v>
      </c>
      <c r="AW14664" s="4" t="s">
        <v>701</v>
      </c>
      <c r="AX14664" s="4"/>
      <c r="AY14664" s="4"/>
      <c r="AZ14664" s="4"/>
      <c r="BA14664" s="4"/>
      <c r="BB14664" s="4"/>
      <c r="BC14664" s="4">
        <v>40</v>
      </c>
    </row>
    <row r="14665" spans="45:55" x14ac:dyDescent="0.2">
      <c r="AS14665" s="4" t="s">
        <v>14887</v>
      </c>
      <c r="AT14665" s="4" t="s">
        <v>14888</v>
      </c>
      <c r="AU14665" s="4" t="s">
        <v>456</v>
      </c>
      <c r="AV14665" s="4" t="s">
        <v>838</v>
      </c>
      <c r="AW14665" s="4" t="s">
        <v>701</v>
      </c>
      <c r="AX14665" s="4"/>
      <c r="AY14665" s="4"/>
      <c r="AZ14665" s="4"/>
      <c r="BA14665" s="4"/>
      <c r="BB14665" s="4"/>
      <c r="BC14665" s="4">
        <v>40</v>
      </c>
    </row>
    <row r="14666" spans="45:55" x14ac:dyDescent="0.2">
      <c r="AS14666" s="4" t="s">
        <v>14889</v>
      </c>
      <c r="AT14666" s="4" t="s">
        <v>14890</v>
      </c>
      <c r="AU14666" s="4" t="s">
        <v>456</v>
      </c>
      <c r="AV14666" s="4" t="s">
        <v>838</v>
      </c>
      <c r="AW14666" s="4" t="s">
        <v>701</v>
      </c>
      <c r="AX14666" s="4"/>
      <c r="AY14666" s="4"/>
      <c r="AZ14666" s="4"/>
      <c r="BA14666" s="4"/>
      <c r="BB14666" s="4"/>
      <c r="BC14666" s="4">
        <v>40</v>
      </c>
    </row>
    <row r="14667" spans="45:55" x14ac:dyDescent="0.2">
      <c r="AS14667" s="4" t="s">
        <v>14891</v>
      </c>
      <c r="AT14667" s="4" t="s">
        <v>14892</v>
      </c>
      <c r="AU14667" s="4" t="s">
        <v>456</v>
      </c>
      <c r="AV14667" s="4" t="s">
        <v>838</v>
      </c>
      <c r="AW14667" s="4" t="s">
        <v>701</v>
      </c>
      <c r="AX14667" s="4"/>
      <c r="AY14667" s="4"/>
      <c r="AZ14667" s="4"/>
      <c r="BA14667" s="4"/>
      <c r="BB14667" s="4"/>
      <c r="BC14667" s="4">
        <v>40</v>
      </c>
    </row>
    <row r="14668" spans="45:55" x14ac:dyDescent="0.2">
      <c r="AS14668" s="4" t="s">
        <v>14893</v>
      </c>
      <c r="AT14668" s="4" t="s">
        <v>14894</v>
      </c>
      <c r="AU14668" s="4" t="s">
        <v>456</v>
      </c>
      <c r="AV14668" s="4" t="s">
        <v>838</v>
      </c>
      <c r="AW14668" s="4" t="s">
        <v>701</v>
      </c>
      <c r="AX14668" s="4"/>
      <c r="AY14668" s="4"/>
      <c r="AZ14668" s="4"/>
      <c r="BA14668" s="4"/>
      <c r="BB14668" s="4"/>
      <c r="BC14668" s="4">
        <v>40</v>
      </c>
    </row>
    <row r="14669" spans="45:55" x14ac:dyDescent="0.2">
      <c r="AS14669" s="4" t="s">
        <v>14895</v>
      </c>
      <c r="AT14669" s="4" t="s">
        <v>14896</v>
      </c>
      <c r="AU14669" s="4" t="s">
        <v>456</v>
      </c>
      <c r="AV14669" s="4" t="s">
        <v>838</v>
      </c>
      <c r="AW14669" s="4" t="s">
        <v>701</v>
      </c>
      <c r="AX14669" s="4"/>
      <c r="AY14669" s="4"/>
      <c r="AZ14669" s="4"/>
      <c r="BA14669" s="4"/>
      <c r="BB14669" s="4"/>
      <c r="BC14669" s="4">
        <v>40</v>
      </c>
    </row>
    <row r="14670" spans="45:55" x14ac:dyDescent="0.2">
      <c r="AS14670" s="4" t="s">
        <v>14897</v>
      </c>
      <c r="AT14670" s="4" t="s">
        <v>14898</v>
      </c>
      <c r="AU14670" s="4" t="s">
        <v>456</v>
      </c>
      <c r="AV14670" s="4" t="s">
        <v>838</v>
      </c>
      <c r="AW14670" s="4" t="s">
        <v>701</v>
      </c>
      <c r="AX14670" s="4"/>
      <c r="AY14670" s="4"/>
      <c r="AZ14670" s="4"/>
      <c r="BA14670" s="4"/>
      <c r="BB14670" s="4"/>
      <c r="BC14670" s="4">
        <v>40</v>
      </c>
    </row>
    <row r="14671" spans="45:55" x14ac:dyDescent="0.2">
      <c r="AS14671" s="4" t="s">
        <v>14899</v>
      </c>
      <c r="AT14671" s="4" t="s">
        <v>14900</v>
      </c>
      <c r="AU14671" s="4" t="s">
        <v>456</v>
      </c>
      <c r="AV14671" s="4" t="s">
        <v>838</v>
      </c>
      <c r="AW14671" s="4" t="s">
        <v>701</v>
      </c>
      <c r="AX14671" s="4"/>
      <c r="AY14671" s="4"/>
      <c r="AZ14671" s="4"/>
      <c r="BA14671" s="4"/>
      <c r="BB14671" s="4"/>
      <c r="BC14671" s="4">
        <v>40</v>
      </c>
    </row>
    <row r="14672" spans="45:55" x14ac:dyDescent="0.2">
      <c r="AS14672" s="4" t="s">
        <v>14901</v>
      </c>
      <c r="AT14672" s="4" t="s">
        <v>14902</v>
      </c>
      <c r="AU14672" s="4" t="s">
        <v>456</v>
      </c>
      <c r="AV14672" s="4" t="s">
        <v>838</v>
      </c>
      <c r="AW14672" s="4" t="s">
        <v>701</v>
      </c>
      <c r="AX14672" s="4"/>
      <c r="AY14672" s="4"/>
      <c r="AZ14672" s="4"/>
      <c r="BA14672" s="4"/>
      <c r="BB14672" s="4"/>
      <c r="BC14672" s="4">
        <v>40</v>
      </c>
    </row>
    <row r="14673" spans="45:55" x14ac:dyDescent="0.2">
      <c r="AS14673" s="4" t="s">
        <v>14903</v>
      </c>
      <c r="AT14673" s="4" t="s">
        <v>14904</v>
      </c>
      <c r="AU14673" s="4" t="s">
        <v>456</v>
      </c>
      <c r="AV14673" s="4" t="s">
        <v>838</v>
      </c>
      <c r="AW14673" s="4" t="s">
        <v>701</v>
      </c>
      <c r="AX14673" s="4"/>
      <c r="AY14673" s="4"/>
      <c r="AZ14673" s="4"/>
      <c r="BA14673" s="4"/>
      <c r="BB14673" s="4"/>
      <c r="BC14673" s="4">
        <v>40</v>
      </c>
    </row>
    <row r="14674" spans="45:55" x14ac:dyDescent="0.2">
      <c r="AS14674" s="4" t="s">
        <v>14905</v>
      </c>
      <c r="AT14674" s="4" t="s">
        <v>14906</v>
      </c>
      <c r="AU14674" s="4" t="s">
        <v>456</v>
      </c>
      <c r="AV14674" s="4" t="s">
        <v>838</v>
      </c>
      <c r="AW14674" s="4" t="s">
        <v>701</v>
      </c>
      <c r="AX14674" s="4"/>
      <c r="AY14674" s="4"/>
      <c r="AZ14674" s="4"/>
      <c r="BA14674" s="4"/>
      <c r="BB14674" s="4"/>
      <c r="BC14674" s="4">
        <v>40</v>
      </c>
    </row>
    <row r="14675" spans="45:55" x14ac:dyDescent="0.2">
      <c r="AS14675" s="4" t="s">
        <v>14907</v>
      </c>
      <c r="AT14675" s="4" t="s">
        <v>14908</v>
      </c>
      <c r="AU14675" s="4" t="s">
        <v>456</v>
      </c>
      <c r="AV14675" s="4" t="s">
        <v>838</v>
      </c>
      <c r="AW14675" s="4" t="s">
        <v>701</v>
      </c>
      <c r="AX14675" s="4"/>
      <c r="AY14675" s="4"/>
      <c r="AZ14675" s="4"/>
      <c r="BA14675" s="4"/>
      <c r="BB14675" s="4"/>
      <c r="BC14675" s="4">
        <v>40</v>
      </c>
    </row>
    <row r="14676" spans="45:55" x14ac:dyDescent="0.2">
      <c r="AS14676" s="4" t="s">
        <v>14909</v>
      </c>
      <c r="AT14676" s="4" t="s">
        <v>14910</v>
      </c>
      <c r="AU14676" s="4" t="s">
        <v>456</v>
      </c>
      <c r="AV14676" s="4" t="s">
        <v>838</v>
      </c>
      <c r="AW14676" s="4" t="s">
        <v>701</v>
      </c>
      <c r="AX14676" s="4"/>
      <c r="AY14676" s="4"/>
      <c r="AZ14676" s="4"/>
      <c r="BA14676" s="4"/>
      <c r="BB14676" s="4"/>
      <c r="BC14676" s="4">
        <v>40</v>
      </c>
    </row>
    <row r="14677" spans="45:55" x14ac:dyDescent="0.2">
      <c r="AS14677" s="4" t="s">
        <v>14911</v>
      </c>
      <c r="AT14677" s="4" t="s">
        <v>14912</v>
      </c>
      <c r="AU14677" s="4" t="s">
        <v>456</v>
      </c>
      <c r="AV14677" s="4" t="s">
        <v>838</v>
      </c>
      <c r="AW14677" s="4" t="s">
        <v>701</v>
      </c>
      <c r="AX14677" s="4"/>
      <c r="AY14677" s="4"/>
      <c r="AZ14677" s="4"/>
      <c r="BA14677" s="4"/>
      <c r="BB14677" s="4"/>
      <c r="BC14677" s="4">
        <v>40</v>
      </c>
    </row>
    <row r="14678" spans="45:55" x14ac:dyDescent="0.2">
      <c r="AS14678" s="4" t="s">
        <v>14913</v>
      </c>
      <c r="AT14678" s="4" t="s">
        <v>14914</v>
      </c>
      <c r="AU14678" s="4" t="s">
        <v>456</v>
      </c>
      <c r="AV14678" s="4" t="s">
        <v>838</v>
      </c>
      <c r="AW14678" s="4" t="s">
        <v>701</v>
      </c>
      <c r="AX14678" s="4"/>
      <c r="AY14678" s="4"/>
      <c r="AZ14678" s="4"/>
      <c r="BA14678" s="4"/>
      <c r="BB14678" s="4"/>
      <c r="BC14678" s="4">
        <v>40</v>
      </c>
    </row>
    <row r="14679" spans="45:55" x14ac:dyDescent="0.2">
      <c r="AS14679" s="4" t="s">
        <v>14915</v>
      </c>
      <c r="AT14679" s="4" t="s">
        <v>14916</v>
      </c>
      <c r="AU14679" s="4" t="s">
        <v>456</v>
      </c>
      <c r="AV14679" s="4" t="s">
        <v>838</v>
      </c>
      <c r="AW14679" s="4" t="s">
        <v>701</v>
      </c>
      <c r="AX14679" s="4"/>
      <c r="AY14679" s="4"/>
      <c r="AZ14679" s="4"/>
      <c r="BA14679" s="4"/>
      <c r="BB14679" s="4"/>
      <c r="BC14679" s="4">
        <v>40</v>
      </c>
    </row>
    <row r="14680" spans="45:55" x14ac:dyDescent="0.2">
      <c r="AS14680" s="4" t="s">
        <v>14917</v>
      </c>
      <c r="AT14680" s="4" t="s">
        <v>14918</v>
      </c>
      <c r="AU14680" s="4" t="s">
        <v>456</v>
      </c>
      <c r="AV14680" s="4" t="s">
        <v>838</v>
      </c>
      <c r="AW14680" s="4" t="s">
        <v>701</v>
      </c>
      <c r="AX14680" s="4"/>
      <c r="AY14680" s="4"/>
      <c r="AZ14680" s="4"/>
      <c r="BA14680" s="4"/>
      <c r="BB14680" s="4"/>
      <c r="BC14680" s="4">
        <v>40</v>
      </c>
    </row>
    <row r="14681" spans="45:55" x14ac:dyDescent="0.2">
      <c r="AS14681" s="4" t="s">
        <v>14919</v>
      </c>
      <c r="AT14681" s="4" t="s">
        <v>14920</v>
      </c>
      <c r="AU14681" s="4" t="s">
        <v>456</v>
      </c>
      <c r="AV14681" s="4" t="s">
        <v>838</v>
      </c>
      <c r="AW14681" s="4" t="s">
        <v>701</v>
      </c>
      <c r="AX14681" s="4"/>
      <c r="AY14681" s="4"/>
      <c r="AZ14681" s="4"/>
      <c r="BA14681" s="4"/>
      <c r="BB14681" s="4"/>
      <c r="BC14681" s="4">
        <v>40</v>
      </c>
    </row>
    <row r="14682" spans="45:55" x14ac:dyDescent="0.2">
      <c r="AS14682" s="4" t="s">
        <v>14921</v>
      </c>
      <c r="AT14682" s="4" t="s">
        <v>14922</v>
      </c>
      <c r="AU14682" s="4" t="s">
        <v>456</v>
      </c>
      <c r="AV14682" s="4" t="s">
        <v>838</v>
      </c>
      <c r="AW14682" s="4" t="s">
        <v>701</v>
      </c>
      <c r="AX14682" s="4"/>
      <c r="AY14682" s="4"/>
      <c r="AZ14682" s="4"/>
      <c r="BA14682" s="4"/>
      <c r="BB14682" s="4"/>
      <c r="BC14682" s="4">
        <v>40</v>
      </c>
    </row>
    <row r="14683" spans="45:55" x14ac:dyDescent="0.2">
      <c r="AS14683" s="4" t="s">
        <v>14923</v>
      </c>
      <c r="AT14683" s="4" t="s">
        <v>14924</v>
      </c>
      <c r="AU14683" s="4" t="s">
        <v>456</v>
      </c>
      <c r="AV14683" s="4" t="s">
        <v>838</v>
      </c>
      <c r="AW14683" s="4" t="s">
        <v>701</v>
      </c>
      <c r="AX14683" s="4"/>
      <c r="AY14683" s="4"/>
      <c r="AZ14683" s="4"/>
      <c r="BA14683" s="4"/>
      <c r="BB14683" s="4"/>
      <c r="BC14683" s="4">
        <v>40</v>
      </c>
    </row>
    <row r="14684" spans="45:55" x14ac:dyDescent="0.2">
      <c r="AS14684" s="4" t="s">
        <v>14925</v>
      </c>
      <c r="AT14684" s="4" t="s">
        <v>14926</v>
      </c>
      <c r="AU14684" s="4" t="s">
        <v>456</v>
      </c>
      <c r="AV14684" s="4" t="s">
        <v>838</v>
      </c>
      <c r="AW14684" s="4" t="s">
        <v>701</v>
      </c>
      <c r="AX14684" s="4"/>
      <c r="AY14684" s="4"/>
      <c r="AZ14684" s="4"/>
      <c r="BA14684" s="4"/>
      <c r="BB14684" s="4"/>
      <c r="BC14684" s="4">
        <v>40</v>
      </c>
    </row>
    <row r="14685" spans="45:55" x14ac:dyDescent="0.2">
      <c r="AS14685" s="4" t="s">
        <v>14927</v>
      </c>
      <c r="AT14685" s="4" t="s">
        <v>14928</v>
      </c>
      <c r="AU14685" s="4" t="s">
        <v>456</v>
      </c>
      <c r="AV14685" s="4" t="s">
        <v>838</v>
      </c>
      <c r="AW14685" s="4" t="s">
        <v>701</v>
      </c>
      <c r="AX14685" s="4"/>
      <c r="AY14685" s="4"/>
      <c r="AZ14685" s="4"/>
      <c r="BA14685" s="4"/>
      <c r="BB14685" s="4"/>
      <c r="BC14685" s="4">
        <v>40</v>
      </c>
    </row>
    <row r="14686" spans="45:55" x14ac:dyDescent="0.2">
      <c r="AS14686" s="4" t="s">
        <v>14929</v>
      </c>
      <c r="AT14686" s="4" t="s">
        <v>14930</v>
      </c>
      <c r="AU14686" s="4" t="s">
        <v>456</v>
      </c>
      <c r="AV14686" s="4" t="s">
        <v>838</v>
      </c>
      <c r="AW14686" s="4" t="s">
        <v>701</v>
      </c>
      <c r="AX14686" s="4"/>
      <c r="AY14686" s="4"/>
      <c r="AZ14686" s="4"/>
      <c r="BA14686" s="4"/>
      <c r="BB14686" s="4"/>
      <c r="BC14686" s="4">
        <v>40</v>
      </c>
    </row>
    <row r="14687" spans="45:55" x14ac:dyDescent="0.2">
      <c r="AS14687" s="4" t="s">
        <v>14931</v>
      </c>
      <c r="AT14687" s="4" t="s">
        <v>14932</v>
      </c>
      <c r="AU14687" s="4" t="s">
        <v>456</v>
      </c>
      <c r="AV14687" s="4" t="s">
        <v>838</v>
      </c>
      <c r="AW14687" s="4" t="s">
        <v>701</v>
      </c>
      <c r="AX14687" s="4"/>
      <c r="AY14687" s="4"/>
      <c r="AZ14687" s="4"/>
      <c r="BA14687" s="4"/>
      <c r="BB14687" s="4"/>
      <c r="BC14687" s="4">
        <v>40</v>
      </c>
    </row>
    <row r="14688" spans="45:55" x14ac:dyDescent="0.2">
      <c r="AS14688" s="4" t="s">
        <v>14933</v>
      </c>
      <c r="AT14688" s="4" t="s">
        <v>14934</v>
      </c>
      <c r="AU14688" s="4" t="s">
        <v>456</v>
      </c>
      <c r="AV14688" s="4" t="s">
        <v>838</v>
      </c>
      <c r="AW14688" s="4" t="s">
        <v>701</v>
      </c>
      <c r="AX14688" s="4"/>
      <c r="AY14688" s="4"/>
      <c r="AZ14688" s="4"/>
      <c r="BA14688" s="4"/>
      <c r="BB14688" s="4"/>
      <c r="BC14688" s="4">
        <v>40</v>
      </c>
    </row>
    <row r="14689" spans="45:55" x14ac:dyDescent="0.2">
      <c r="AS14689" s="4" t="s">
        <v>14935</v>
      </c>
      <c r="AT14689" s="4" t="s">
        <v>14936</v>
      </c>
      <c r="AU14689" s="4" t="s">
        <v>456</v>
      </c>
      <c r="AV14689" s="4" t="s">
        <v>838</v>
      </c>
      <c r="AW14689" s="4" t="s">
        <v>701</v>
      </c>
      <c r="AX14689" s="4"/>
      <c r="AY14689" s="4"/>
      <c r="AZ14689" s="4"/>
      <c r="BA14689" s="4"/>
      <c r="BB14689" s="4"/>
      <c r="BC14689" s="4">
        <v>40</v>
      </c>
    </row>
    <row r="14690" spans="45:55" x14ac:dyDescent="0.2">
      <c r="AS14690" s="4" t="s">
        <v>14937</v>
      </c>
      <c r="AT14690" s="4" t="s">
        <v>14938</v>
      </c>
      <c r="AU14690" s="4" t="s">
        <v>456</v>
      </c>
      <c r="AV14690" s="4" t="s">
        <v>838</v>
      </c>
      <c r="AW14690" s="4" t="s">
        <v>701</v>
      </c>
      <c r="AX14690" s="4"/>
      <c r="AY14690" s="4"/>
      <c r="AZ14690" s="4"/>
      <c r="BA14690" s="4"/>
      <c r="BB14690" s="4"/>
      <c r="BC14690" s="4">
        <v>40</v>
      </c>
    </row>
    <row r="14691" spans="45:55" x14ac:dyDescent="0.2">
      <c r="AS14691" s="4" t="s">
        <v>14939</v>
      </c>
      <c r="AT14691" s="4" t="s">
        <v>14940</v>
      </c>
      <c r="AU14691" s="4" t="s">
        <v>456</v>
      </c>
      <c r="AV14691" s="4" t="s">
        <v>838</v>
      </c>
      <c r="AW14691" s="4" t="s">
        <v>701</v>
      </c>
      <c r="AX14691" s="4"/>
      <c r="AY14691" s="4"/>
      <c r="AZ14691" s="4"/>
      <c r="BA14691" s="4"/>
      <c r="BB14691" s="4"/>
      <c r="BC14691" s="4">
        <v>40</v>
      </c>
    </row>
    <row r="14692" spans="45:55" x14ac:dyDescent="0.2">
      <c r="AS14692" s="4" t="s">
        <v>14941</v>
      </c>
      <c r="AT14692" s="4" t="s">
        <v>14942</v>
      </c>
      <c r="AU14692" s="4" t="s">
        <v>456</v>
      </c>
      <c r="AV14692" s="4" t="s">
        <v>838</v>
      </c>
      <c r="AW14692" s="4" t="s">
        <v>701</v>
      </c>
      <c r="AX14692" s="4"/>
      <c r="AY14692" s="4"/>
      <c r="AZ14692" s="4"/>
      <c r="BA14692" s="4"/>
      <c r="BB14692" s="4"/>
      <c r="BC14692" s="4">
        <v>40</v>
      </c>
    </row>
    <row r="14693" spans="45:55" x14ac:dyDescent="0.2">
      <c r="AS14693" s="4" t="s">
        <v>14943</v>
      </c>
      <c r="AT14693" s="4" t="s">
        <v>14944</v>
      </c>
      <c r="AU14693" s="4" t="s">
        <v>456</v>
      </c>
      <c r="AV14693" s="4" t="s">
        <v>838</v>
      </c>
      <c r="AW14693" s="4" t="s">
        <v>701</v>
      </c>
      <c r="AX14693" s="4"/>
      <c r="AY14693" s="4"/>
      <c r="AZ14693" s="4"/>
      <c r="BA14693" s="4"/>
      <c r="BB14693" s="4"/>
      <c r="BC14693" s="4">
        <v>40</v>
      </c>
    </row>
    <row r="14694" spans="45:55" x14ac:dyDescent="0.2">
      <c r="AS14694" s="4" t="s">
        <v>14945</v>
      </c>
      <c r="AT14694" s="4" t="s">
        <v>14946</v>
      </c>
      <c r="AU14694" s="4" t="s">
        <v>456</v>
      </c>
      <c r="AV14694" s="4" t="s">
        <v>838</v>
      </c>
      <c r="AW14694" s="4" t="s">
        <v>701</v>
      </c>
      <c r="AX14694" s="4"/>
      <c r="AY14694" s="4"/>
      <c r="AZ14694" s="4"/>
      <c r="BA14694" s="4"/>
      <c r="BB14694" s="4"/>
      <c r="BC14694" s="4">
        <v>40</v>
      </c>
    </row>
    <row r="14695" spans="45:55" x14ac:dyDescent="0.2">
      <c r="AS14695" s="4" t="s">
        <v>33865</v>
      </c>
      <c r="AT14695" s="4" t="s">
        <v>33866</v>
      </c>
      <c r="AU14695" s="4" t="s">
        <v>456</v>
      </c>
      <c r="AV14695" s="4" t="s">
        <v>838</v>
      </c>
      <c r="AW14695" s="4" t="s">
        <v>701</v>
      </c>
      <c r="AX14695" s="4"/>
      <c r="AY14695" s="4"/>
      <c r="AZ14695" s="4"/>
      <c r="BA14695" s="4"/>
      <c r="BB14695" s="4"/>
      <c r="BC14695" s="4">
        <v>40</v>
      </c>
    </row>
    <row r="14696" spans="45:55" x14ac:dyDescent="0.2">
      <c r="AS14696" s="4" t="s">
        <v>33867</v>
      </c>
      <c r="AT14696" s="4" t="s">
        <v>33868</v>
      </c>
      <c r="AU14696" s="4" t="s">
        <v>456</v>
      </c>
      <c r="AV14696" s="4" t="s">
        <v>838</v>
      </c>
      <c r="AW14696" s="4" t="s">
        <v>701</v>
      </c>
      <c r="AX14696" s="4"/>
      <c r="AY14696" s="4"/>
      <c r="AZ14696" s="4"/>
      <c r="BA14696" s="4"/>
      <c r="BB14696" s="4"/>
      <c r="BC14696" s="4">
        <v>40</v>
      </c>
    </row>
    <row r="14697" spans="45:55" x14ac:dyDescent="0.2">
      <c r="AS14697" s="4" t="s">
        <v>33869</v>
      </c>
      <c r="AT14697" s="4" t="s">
        <v>33838</v>
      </c>
      <c r="AU14697" s="4" t="s">
        <v>456</v>
      </c>
      <c r="AV14697" s="4" t="s">
        <v>838</v>
      </c>
      <c r="AW14697" s="4" t="s">
        <v>701</v>
      </c>
      <c r="AX14697" s="4"/>
      <c r="AY14697" s="4"/>
      <c r="AZ14697" s="4"/>
      <c r="BA14697" s="4"/>
      <c r="BB14697" s="4"/>
      <c r="BC14697" s="4">
        <v>40</v>
      </c>
    </row>
    <row r="14698" spans="45:55" x14ac:dyDescent="0.2">
      <c r="AS14698" s="4" t="s">
        <v>36456</v>
      </c>
      <c r="AT14698" s="4" t="s">
        <v>9676</v>
      </c>
      <c r="AU14698" s="4" t="s">
        <v>456</v>
      </c>
      <c r="AV14698" s="4" t="s">
        <v>831</v>
      </c>
      <c r="AW14698" s="4" t="s">
        <v>701</v>
      </c>
      <c r="AX14698" s="4"/>
      <c r="AY14698" s="4"/>
      <c r="AZ14698" s="4"/>
      <c r="BA14698" s="4"/>
      <c r="BB14698" s="4"/>
      <c r="BC14698" s="4">
        <v>40</v>
      </c>
    </row>
    <row r="14699" spans="45:55" x14ac:dyDescent="0.2">
      <c r="AS14699" s="4" t="s">
        <v>33870</v>
      </c>
      <c r="AT14699" s="4" t="s">
        <v>33871</v>
      </c>
      <c r="AU14699" s="4" t="s">
        <v>456</v>
      </c>
      <c r="AV14699" s="4" t="s">
        <v>838</v>
      </c>
      <c r="AW14699" s="4" t="s">
        <v>701</v>
      </c>
      <c r="AX14699" s="4"/>
      <c r="AY14699" s="4"/>
      <c r="AZ14699" s="4"/>
      <c r="BA14699" s="4"/>
      <c r="BB14699" s="4"/>
      <c r="BC14699" s="4">
        <v>40</v>
      </c>
    </row>
    <row r="14700" spans="45:55" x14ac:dyDescent="0.2">
      <c r="AS14700" s="4" t="s">
        <v>36457</v>
      </c>
      <c r="AT14700" s="4" t="s">
        <v>9676</v>
      </c>
      <c r="AU14700" s="4" t="s">
        <v>456</v>
      </c>
      <c r="AV14700" s="4" t="s">
        <v>831</v>
      </c>
      <c r="AW14700" s="4" t="s">
        <v>701</v>
      </c>
      <c r="AX14700" s="4"/>
      <c r="AY14700" s="4"/>
      <c r="AZ14700" s="4"/>
      <c r="BA14700" s="4"/>
      <c r="BB14700" s="4"/>
      <c r="BC14700" s="4">
        <v>40</v>
      </c>
    </row>
    <row r="14701" spans="45:55" x14ac:dyDescent="0.2">
      <c r="AS14701" s="4" t="s">
        <v>33872</v>
      </c>
      <c r="AT14701" s="4" t="s">
        <v>33873</v>
      </c>
      <c r="AU14701" s="4" t="s">
        <v>456</v>
      </c>
      <c r="AV14701" s="4" t="s">
        <v>838</v>
      </c>
      <c r="AW14701" s="4" t="s">
        <v>701</v>
      </c>
      <c r="AX14701" s="4"/>
      <c r="AY14701" s="4"/>
      <c r="AZ14701" s="4"/>
      <c r="BA14701" s="4"/>
      <c r="BB14701" s="4"/>
      <c r="BC14701" s="4">
        <v>40</v>
      </c>
    </row>
    <row r="14702" spans="45:55" x14ac:dyDescent="0.2">
      <c r="AS14702" s="4" t="s">
        <v>36458</v>
      </c>
      <c r="AT14702" s="4" t="s">
        <v>9676</v>
      </c>
      <c r="AU14702" s="4" t="s">
        <v>456</v>
      </c>
      <c r="AV14702" s="4" t="s">
        <v>831</v>
      </c>
      <c r="AW14702" s="4" t="s">
        <v>701</v>
      </c>
      <c r="AX14702" s="4"/>
      <c r="AY14702" s="4"/>
      <c r="AZ14702" s="4"/>
      <c r="BA14702" s="4"/>
      <c r="BB14702" s="4"/>
      <c r="BC14702" s="4">
        <v>40</v>
      </c>
    </row>
    <row r="14703" spans="45:55" x14ac:dyDescent="0.2">
      <c r="AS14703" s="4" t="s">
        <v>33874</v>
      </c>
      <c r="AT14703" s="4" t="s">
        <v>33875</v>
      </c>
      <c r="AU14703" s="4" t="s">
        <v>456</v>
      </c>
      <c r="AV14703" s="4" t="s">
        <v>838</v>
      </c>
      <c r="AW14703" s="4" t="s">
        <v>701</v>
      </c>
      <c r="AX14703" s="4"/>
      <c r="AY14703" s="4"/>
      <c r="AZ14703" s="4"/>
      <c r="BA14703" s="4"/>
      <c r="BB14703" s="4"/>
      <c r="BC14703" s="4">
        <v>40</v>
      </c>
    </row>
    <row r="14704" spans="45:55" x14ac:dyDescent="0.2">
      <c r="AS14704" s="4" t="s">
        <v>36459</v>
      </c>
      <c r="AT14704" s="4" t="s">
        <v>9676</v>
      </c>
      <c r="AU14704" s="4" t="s">
        <v>456</v>
      </c>
      <c r="AV14704" s="4" t="s">
        <v>831</v>
      </c>
      <c r="AW14704" s="4" t="s">
        <v>701</v>
      </c>
      <c r="AX14704" s="4"/>
      <c r="AY14704" s="4"/>
      <c r="AZ14704" s="4"/>
      <c r="BA14704" s="4"/>
      <c r="BB14704" s="4"/>
      <c r="BC14704" s="4">
        <v>40</v>
      </c>
    </row>
    <row r="14705" spans="45:55" x14ac:dyDescent="0.2">
      <c r="AS14705" s="4" t="s">
        <v>33876</v>
      </c>
      <c r="AT14705" s="4" t="s">
        <v>33877</v>
      </c>
      <c r="AU14705" s="4" t="s">
        <v>456</v>
      </c>
      <c r="AV14705" s="4" t="s">
        <v>838</v>
      </c>
      <c r="AW14705" s="4" t="s">
        <v>701</v>
      </c>
      <c r="AX14705" s="4"/>
      <c r="AY14705" s="4"/>
      <c r="AZ14705" s="4"/>
      <c r="BA14705" s="4"/>
      <c r="BB14705" s="4"/>
      <c r="BC14705" s="4">
        <v>40</v>
      </c>
    </row>
    <row r="14706" spans="45:55" x14ac:dyDescent="0.2">
      <c r="AS14706" s="4" t="s">
        <v>14947</v>
      </c>
      <c r="AT14706" s="4" t="s">
        <v>14948</v>
      </c>
      <c r="AU14706" s="4" t="s">
        <v>456</v>
      </c>
      <c r="AV14706" s="4" t="s">
        <v>838</v>
      </c>
      <c r="AW14706" s="4" t="s">
        <v>701</v>
      </c>
      <c r="AX14706" s="4"/>
      <c r="AY14706" s="4"/>
      <c r="AZ14706" s="4"/>
      <c r="BA14706" s="4"/>
      <c r="BB14706" s="4"/>
      <c r="BC14706" s="4">
        <v>40</v>
      </c>
    </row>
    <row r="14707" spans="45:55" x14ac:dyDescent="0.2">
      <c r="AS14707" s="4" t="s">
        <v>33878</v>
      </c>
      <c r="AT14707" s="4" t="s">
        <v>33838</v>
      </c>
      <c r="AU14707" s="4" t="s">
        <v>456</v>
      </c>
      <c r="AV14707" s="4" t="s">
        <v>838</v>
      </c>
      <c r="AW14707" s="4" t="s">
        <v>701</v>
      </c>
      <c r="AX14707" s="4"/>
      <c r="AY14707" s="4"/>
      <c r="AZ14707" s="4"/>
      <c r="BA14707" s="4"/>
      <c r="BB14707" s="4"/>
      <c r="BC14707" s="4">
        <v>40</v>
      </c>
    </row>
    <row r="14708" spans="45:55" x14ac:dyDescent="0.2">
      <c r="AS14708" s="4" t="s">
        <v>14949</v>
      </c>
      <c r="AT14708" s="4" t="s">
        <v>14950</v>
      </c>
      <c r="AU14708" s="4" t="s">
        <v>456</v>
      </c>
      <c r="AV14708" s="4" t="s">
        <v>838</v>
      </c>
      <c r="AW14708" s="4" t="s">
        <v>701</v>
      </c>
      <c r="AX14708" s="4"/>
      <c r="AY14708" s="4"/>
      <c r="AZ14708" s="4"/>
      <c r="BA14708" s="4"/>
      <c r="BB14708" s="4"/>
      <c r="BC14708" s="4">
        <v>40</v>
      </c>
    </row>
    <row r="14709" spans="45:55" x14ac:dyDescent="0.2">
      <c r="AS14709" s="4" t="s">
        <v>33879</v>
      </c>
      <c r="AT14709" s="4" t="s">
        <v>33880</v>
      </c>
      <c r="AU14709" s="4" t="s">
        <v>456</v>
      </c>
      <c r="AV14709" s="4" t="s">
        <v>838</v>
      </c>
      <c r="AW14709" s="4" t="s">
        <v>701</v>
      </c>
      <c r="AX14709" s="4"/>
      <c r="AY14709" s="4"/>
      <c r="AZ14709" s="4"/>
      <c r="BA14709" s="4"/>
      <c r="BB14709" s="4"/>
      <c r="BC14709" s="4">
        <v>40</v>
      </c>
    </row>
    <row r="14710" spans="45:55" x14ac:dyDescent="0.2">
      <c r="AS14710" s="4" t="s">
        <v>14951</v>
      </c>
      <c r="AT14710" s="4" t="s">
        <v>14952</v>
      </c>
      <c r="AU14710" s="4" t="s">
        <v>456</v>
      </c>
      <c r="AV14710" s="4" t="s">
        <v>838</v>
      </c>
      <c r="AW14710" s="4" t="s">
        <v>701</v>
      </c>
      <c r="AX14710" s="4"/>
      <c r="AY14710" s="4"/>
      <c r="AZ14710" s="4"/>
      <c r="BA14710" s="4"/>
      <c r="BB14710" s="4"/>
      <c r="BC14710" s="4">
        <v>40</v>
      </c>
    </row>
    <row r="14711" spans="45:55" x14ac:dyDescent="0.2">
      <c r="AS14711" s="4" t="s">
        <v>14953</v>
      </c>
      <c r="AT14711" s="4" t="s">
        <v>14954</v>
      </c>
      <c r="AU14711" s="4" t="s">
        <v>456</v>
      </c>
      <c r="AV14711" s="4" t="s">
        <v>838</v>
      </c>
      <c r="AW14711" s="4" t="s">
        <v>701</v>
      </c>
      <c r="AX14711" s="4"/>
      <c r="AY14711" s="4"/>
      <c r="AZ14711" s="4"/>
      <c r="BA14711" s="4"/>
      <c r="BB14711" s="4"/>
      <c r="BC14711" s="4">
        <v>40</v>
      </c>
    </row>
    <row r="14712" spans="45:55" x14ac:dyDescent="0.2">
      <c r="AS14712" s="4" t="s">
        <v>14955</v>
      </c>
      <c r="AT14712" s="4" t="s">
        <v>14956</v>
      </c>
      <c r="AU14712" s="4" t="s">
        <v>456</v>
      </c>
      <c r="AV14712" s="4" t="s">
        <v>838</v>
      </c>
      <c r="AW14712" s="4" t="s">
        <v>701</v>
      </c>
      <c r="AX14712" s="4"/>
      <c r="AY14712" s="4"/>
      <c r="AZ14712" s="4"/>
      <c r="BA14712" s="4"/>
      <c r="BB14712" s="4"/>
      <c r="BC14712" s="4">
        <v>40</v>
      </c>
    </row>
    <row r="14713" spans="45:55" x14ac:dyDescent="0.2">
      <c r="AS14713" s="4" t="s">
        <v>14957</v>
      </c>
      <c r="AT14713" s="4" t="s">
        <v>14958</v>
      </c>
      <c r="AU14713" s="4" t="s">
        <v>456</v>
      </c>
      <c r="AV14713" s="4" t="s">
        <v>838</v>
      </c>
      <c r="AW14713" s="4" t="s">
        <v>701</v>
      </c>
      <c r="AX14713" s="4"/>
      <c r="AY14713" s="4"/>
      <c r="AZ14713" s="4"/>
      <c r="BA14713" s="4"/>
      <c r="BB14713" s="4"/>
      <c r="BC14713" s="4">
        <v>40</v>
      </c>
    </row>
    <row r="14714" spans="45:55" x14ac:dyDescent="0.2">
      <c r="AS14714" s="4" t="s">
        <v>33881</v>
      </c>
      <c r="AT14714" s="4" t="s">
        <v>33882</v>
      </c>
      <c r="AU14714" s="4" t="s">
        <v>456</v>
      </c>
      <c r="AV14714" s="4" t="s">
        <v>838</v>
      </c>
      <c r="AW14714" s="4" t="s">
        <v>701</v>
      </c>
      <c r="AX14714" s="4"/>
      <c r="AY14714" s="4"/>
      <c r="AZ14714" s="4"/>
      <c r="BA14714" s="4"/>
      <c r="BB14714" s="4"/>
      <c r="BC14714" s="4">
        <v>40</v>
      </c>
    </row>
    <row r="14715" spans="45:55" x14ac:dyDescent="0.2">
      <c r="AS14715" s="4" t="s">
        <v>33883</v>
      </c>
      <c r="AT14715" s="4" t="s">
        <v>33884</v>
      </c>
      <c r="AU14715" s="4" t="s">
        <v>456</v>
      </c>
      <c r="AV14715" s="4" t="s">
        <v>838</v>
      </c>
      <c r="AW14715" s="4" t="s">
        <v>701</v>
      </c>
      <c r="AX14715" s="4"/>
      <c r="AY14715" s="4"/>
      <c r="AZ14715" s="4"/>
      <c r="BA14715" s="4"/>
      <c r="BB14715" s="4"/>
      <c r="BC14715" s="4">
        <v>40</v>
      </c>
    </row>
    <row r="14716" spans="45:55" x14ac:dyDescent="0.2">
      <c r="AS14716" s="4" t="s">
        <v>33885</v>
      </c>
      <c r="AT14716" s="4" t="s">
        <v>33886</v>
      </c>
      <c r="AU14716" s="4" t="s">
        <v>456</v>
      </c>
      <c r="AV14716" s="4" t="s">
        <v>838</v>
      </c>
      <c r="AW14716" s="4" t="s">
        <v>701</v>
      </c>
      <c r="AX14716" s="4"/>
      <c r="AY14716" s="4"/>
      <c r="AZ14716" s="4"/>
      <c r="BA14716" s="4"/>
      <c r="BB14716" s="4"/>
      <c r="BC14716" s="4">
        <v>40</v>
      </c>
    </row>
    <row r="14717" spans="45:55" x14ac:dyDescent="0.2">
      <c r="AS14717" s="4" t="s">
        <v>33887</v>
      </c>
      <c r="AT14717" s="4" t="s">
        <v>33888</v>
      </c>
      <c r="AU14717" s="4" t="s">
        <v>456</v>
      </c>
      <c r="AV14717" s="4" t="s">
        <v>838</v>
      </c>
      <c r="AW14717" s="4" t="s">
        <v>701</v>
      </c>
      <c r="AX14717" s="4"/>
      <c r="AY14717" s="4"/>
      <c r="AZ14717" s="4"/>
      <c r="BA14717" s="4"/>
      <c r="BB14717" s="4"/>
      <c r="BC14717" s="4">
        <v>40</v>
      </c>
    </row>
    <row r="14718" spans="45:55" x14ac:dyDescent="0.2">
      <c r="AS14718" s="4" t="s">
        <v>33889</v>
      </c>
      <c r="AT14718" s="4" t="s">
        <v>33890</v>
      </c>
      <c r="AU14718" s="4" t="s">
        <v>456</v>
      </c>
      <c r="AV14718" s="4" t="s">
        <v>838</v>
      </c>
      <c r="AW14718" s="4" t="s">
        <v>701</v>
      </c>
      <c r="AX14718" s="4"/>
      <c r="AY14718" s="4"/>
      <c r="AZ14718" s="4"/>
      <c r="BA14718" s="4"/>
      <c r="BB14718" s="4"/>
      <c r="BC14718" s="4">
        <v>40</v>
      </c>
    </row>
    <row r="14719" spans="45:55" x14ac:dyDescent="0.2">
      <c r="AS14719" s="4" t="s">
        <v>33891</v>
      </c>
      <c r="AT14719" s="4" t="s">
        <v>33892</v>
      </c>
      <c r="AU14719" s="4" t="s">
        <v>456</v>
      </c>
      <c r="AV14719" s="4" t="s">
        <v>838</v>
      </c>
      <c r="AW14719" s="4" t="s">
        <v>701</v>
      </c>
      <c r="AX14719" s="4"/>
      <c r="AY14719" s="4"/>
      <c r="AZ14719" s="4"/>
      <c r="BA14719" s="4"/>
      <c r="BB14719" s="4"/>
      <c r="BC14719" s="4">
        <v>40</v>
      </c>
    </row>
    <row r="14720" spans="45:55" x14ac:dyDescent="0.2">
      <c r="AS14720" s="4" t="s">
        <v>33893</v>
      </c>
      <c r="AT14720" s="4" t="s">
        <v>33894</v>
      </c>
      <c r="AU14720" s="4" t="s">
        <v>456</v>
      </c>
      <c r="AV14720" s="4" t="s">
        <v>838</v>
      </c>
      <c r="AW14720" s="4" t="s">
        <v>701</v>
      </c>
      <c r="AX14720" s="4"/>
      <c r="AY14720" s="4"/>
      <c r="AZ14720" s="4"/>
      <c r="BA14720" s="4"/>
      <c r="BB14720" s="4"/>
      <c r="BC14720" s="4">
        <v>40</v>
      </c>
    </row>
    <row r="14721" spans="45:55" x14ac:dyDescent="0.2">
      <c r="AS14721" s="4" t="s">
        <v>33895</v>
      </c>
      <c r="AT14721" s="4" t="s">
        <v>33838</v>
      </c>
      <c r="AU14721" s="4" t="s">
        <v>456</v>
      </c>
      <c r="AV14721" s="4" t="s">
        <v>838</v>
      </c>
      <c r="AW14721" s="4" t="s">
        <v>701</v>
      </c>
      <c r="AX14721" s="4"/>
      <c r="AY14721" s="4"/>
      <c r="AZ14721" s="4"/>
      <c r="BA14721" s="4"/>
      <c r="BB14721" s="4"/>
      <c r="BC14721" s="4">
        <v>40</v>
      </c>
    </row>
    <row r="14722" spans="45:55" x14ac:dyDescent="0.2">
      <c r="AS14722" s="4" t="s">
        <v>14959</v>
      </c>
      <c r="AT14722" s="4" t="s">
        <v>14960</v>
      </c>
      <c r="AU14722" s="4" t="s">
        <v>456</v>
      </c>
      <c r="AV14722" s="4" t="s">
        <v>838</v>
      </c>
      <c r="AW14722" s="4" t="s">
        <v>701</v>
      </c>
      <c r="AX14722" s="4"/>
      <c r="AY14722" s="4"/>
      <c r="AZ14722" s="4"/>
      <c r="BA14722" s="4"/>
      <c r="BB14722" s="4"/>
      <c r="BC14722" s="4">
        <v>40</v>
      </c>
    </row>
    <row r="14723" spans="45:55" x14ac:dyDescent="0.2">
      <c r="AS14723" s="4" t="s">
        <v>33896</v>
      </c>
      <c r="AT14723" s="4" t="s">
        <v>33897</v>
      </c>
      <c r="AU14723" s="4" t="s">
        <v>456</v>
      </c>
      <c r="AV14723" s="4" t="s">
        <v>838</v>
      </c>
      <c r="AW14723" s="4" t="s">
        <v>701</v>
      </c>
      <c r="AX14723" s="4"/>
      <c r="AY14723" s="4"/>
      <c r="AZ14723" s="4"/>
      <c r="BA14723" s="4"/>
      <c r="BB14723" s="4"/>
      <c r="BC14723" s="4">
        <v>40</v>
      </c>
    </row>
    <row r="14724" spans="45:55" x14ac:dyDescent="0.2">
      <c r="AS14724" s="4" t="s">
        <v>33898</v>
      </c>
      <c r="AT14724" s="4" t="s">
        <v>33899</v>
      </c>
      <c r="AU14724" s="4" t="s">
        <v>456</v>
      </c>
      <c r="AV14724" s="4" t="s">
        <v>838</v>
      </c>
      <c r="AW14724" s="4" t="s">
        <v>701</v>
      </c>
      <c r="AX14724" s="4"/>
      <c r="AY14724" s="4"/>
      <c r="AZ14724" s="4"/>
      <c r="BA14724" s="4"/>
      <c r="BB14724" s="4"/>
      <c r="BC14724" s="4">
        <v>40</v>
      </c>
    </row>
    <row r="14725" spans="45:55" x14ac:dyDescent="0.2">
      <c r="AS14725" s="4" t="s">
        <v>33900</v>
      </c>
      <c r="AT14725" s="4" t="s">
        <v>33901</v>
      </c>
      <c r="AU14725" s="4" t="s">
        <v>456</v>
      </c>
      <c r="AV14725" s="4" t="s">
        <v>838</v>
      </c>
      <c r="AW14725" s="4" t="s">
        <v>701</v>
      </c>
      <c r="AX14725" s="4"/>
      <c r="AY14725" s="4"/>
      <c r="AZ14725" s="4"/>
      <c r="BA14725" s="4"/>
      <c r="BB14725" s="4"/>
      <c r="BC14725" s="4">
        <v>40</v>
      </c>
    </row>
    <row r="14726" spans="45:55" x14ac:dyDescent="0.2">
      <c r="AS14726" s="4" t="s">
        <v>14961</v>
      </c>
      <c r="AT14726" s="4" t="s">
        <v>14962</v>
      </c>
      <c r="AU14726" s="4" t="s">
        <v>456</v>
      </c>
      <c r="AV14726" s="4" t="s">
        <v>838</v>
      </c>
      <c r="AW14726" s="4" t="s">
        <v>701</v>
      </c>
      <c r="AX14726" s="4"/>
      <c r="AY14726" s="4"/>
      <c r="AZ14726" s="4"/>
      <c r="BA14726" s="4"/>
      <c r="BB14726" s="4"/>
      <c r="BC14726" s="4">
        <v>40</v>
      </c>
    </row>
    <row r="14727" spans="45:55" x14ac:dyDescent="0.2">
      <c r="AS14727" s="4" t="s">
        <v>14963</v>
      </c>
      <c r="AT14727" s="4" t="s">
        <v>14964</v>
      </c>
      <c r="AU14727" s="4" t="s">
        <v>456</v>
      </c>
      <c r="AV14727" s="4" t="s">
        <v>838</v>
      </c>
      <c r="AW14727" s="4" t="s">
        <v>701</v>
      </c>
      <c r="AX14727" s="4"/>
      <c r="AY14727" s="4"/>
      <c r="AZ14727" s="4"/>
      <c r="BA14727" s="4"/>
      <c r="BB14727" s="4"/>
      <c r="BC14727" s="4">
        <v>40</v>
      </c>
    </row>
    <row r="14728" spans="45:55" x14ac:dyDescent="0.2">
      <c r="AS14728" s="4" t="s">
        <v>14965</v>
      </c>
      <c r="AT14728" s="4" t="s">
        <v>14966</v>
      </c>
      <c r="AU14728" s="4" t="s">
        <v>456</v>
      </c>
      <c r="AV14728" s="4" t="s">
        <v>838</v>
      </c>
      <c r="AW14728" s="4" t="s">
        <v>701</v>
      </c>
      <c r="AX14728" s="4"/>
      <c r="AY14728" s="4"/>
      <c r="AZ14728" s="4"/>
      <c r="BA14728" s="4"/>
      <c r="BB14728" s="4"/>
      <c r="BC14728" s="4">
        <v>40</v>
      </c>
    </row>
    <row r="14729" spans="45:55" x14ac:dyDescent="0.2">
      <c r="AS14729" s="4" t="s">
        <v>33902</v>
      </c>
      <c r="AT14729" s="4" t="s">
        <v>33838</v>
      </c>
      <c r="AU14729" s="4" t="s">
        <v>456</v>
      </c>
      <c r="AV14729" s="4" t="s">
        <v>838</v>
      </c>
      <c r="AW14729" s="4" t="s">
        <v>701</v>
      </c>
      <c r="AX14729" s="4"/>
      <c r="AY14729" s="4"/>
      <c r="AZ14729" s="4"/>
      <c r="BA14729" s="4"/>
      <c r="BB14729" s="4"/>
      <c r="BC14729" s="4">
        <v>40</v>
      </c>
    </row>
    <row r="14730" spans="45:55" x14ac:dyDescent="0.2">
      <c r="AS14730" s="4" t="s">
        <v>14967</v>
      </c>
      <c r="AT14730" s="4" t="s">
        <v>14968</v>
      </c>
      <c r="AU14730" s="4" t="s">
        <v>456</v>
      </c>
      <c r="AV14730" s="4" t="s">
        <v>838</v>
      </c>
      <c r="AW14730" s="4" t="s">
        <v>701</v>
      </c>
      <c r="AX14730" s="4"/>
      <c r="AY14730" s="4"/>
      <c r="AZ14730" s="4"/>
      <c r="BA14730" s="4"/>
      <c r="BB14730" s="4"/>
      <c r="BC14730" s="4">
        <v>40</v>
      </c>
    </row>
    <row r="14731" spans="45:55" x14ac:dyDescent="0.2">
      <c r="AS14731" s="4" t="s">
        <v>14969</v>
      </c>
      <c r="AT14731" s="4" t="s">
        <v>14970</v>
      </c>
      <c r="AU14731" s="4" t="s">
        <v>456</v>
      </c>
      <c r="AV14731" s="4" t="s">
        <v>838</v>
      </c>
      <c r="AW14731" s="4" t="s">
        <v>701</v>
      </c>
      <c r="AX14731" s="4"/>
      <c r="AY14731" s="4"/>
      <c r="AZ14731" s="4"/>
      <c r="BA14731" s="4"/>
      <c r="BB14731" s="4"/>
      <c r="BC14731" s="4">
        <v>40</v>
      </c>
    </row>
    <row r="14732" spans="45:55" x14ac:dyDescent="0.2">
      <c r="AS14732" s="4" t="s">
        <v>14971</v>
      </c>
      <c r="AT14732" s="4" t="s">
        <v>14972</v>
      </c>
      <c r="AU14732" s="4" t="s">
        <v>456</v>
      </c>
      <c r="AV14732" s="4" t="s">
        <v>838</v>
      </c>
      <c r="AW14732" s="4" t="s">
        <v>701</v>
      </c>
      <c r="AX14732" s="4"/>
      <c r="AY14732" s="4"/>
      <c r="AZ14732" s="4"/>
      <c r="BA14732" s="4"/>
      <c r="BB14732" s="4"/>
      <c r="BC14732" s="4">
        <v>40</v>
      </c>
    </row>
    <row r="14733" spans="45:55" x14ac:dyDescent="0.2">
      <c r="AS14733" s="4" t="s">
        <v>14973</v>
      </c>
      <c r="AT14733" s="4" t="s">
        <v>14974</v>
      </c>
      <c r="AU14733" s="4" t="s">
        <v>456</v>
      </c>
      <c r="AV14733" s="4" t="s">
        <v>838</v>
      </c>
      <c r="AW14733" s="4" t="s">
        <v>701</v>
      </c>
      <c r="AX14733" s="4"/>
      <c r="AY14733" s="4"/>
      <c r="AZ14733" s="4"/>
      <c r="BA14733" s="4"/>
      <c r="BB14733" s="4"/>
      <c r="BC14733" s="4">
        <v>40</v>
      </c>
    </row>
    <row r="14734" spans="45:55" x14ac:dyDescent="0.2">
      <c r="AS14734" s="4" t="s">
        <v>14975</v>
      </c>
      <c r="AT14734" s="4" t="s">
        <v>14976</v>
      </c>
      <c r="AU14734" s="4" t="s">
        <v>456</v>
      </c>
      <c r="AV14734" s="4" t="s">
        <v>838</v>
      </c>
      <c r="AW14734" s="4" t="s">
        <v>701</v>
      </c>
      <c r="AX14734" s="4"/>
      <c r="AY14734" s="4"/>
      <c r="AZ14734" s="4"/>
      <c r="BA14734" s="4"/>
      <c r="BB14734" s="4"/>
      <c r="BC14734" s="4">
        <v>40</v>
      </c>
    </row>
    <row r="14735" spans="45:55" x14ac:dyDescent="0.2">
      <c r="AS14735" s="4" t="s">
        <v>33903</v>
      </c>
      <c r="AT14735" s="4" t="s">
        <v>33838</v>
      </c>
      <c r="AU14735" s="4" t="s">
        <v>456</v>
      </c>
      <c r="AV14735" s="4" t="s">
        <v>838</v>
      </c>
      <c r="AW14735" s="4" t="s">
        <v>701</v>
      </c>
      <c r="AX14735" s="4"/>
      <c r="AY14735" s="4"/>
      <c r="AZ14735" s="4"/>
      <c r="BA14735" s="4"/>
      <c r="BB14735" s="4"/>
      <c r="BC14735" s="4">
        <v>40</v>
      </c>
    </row>
    <row r="14736" spans="45:55" x14ac:dyDescent="0.2">
      <c r="AS14736" s="4" t="s">
        <v>14977</v>
      </c>
      <c r="AT14736" s="4" t="s">
        <v>14978</v>
      </c>
      <c r="AU14736" s="4" t="s">
        <v>456</v>
      </c>
      <c r="AV14736" s="4" t="s">
        <v>838</v>
      </c>
      <c r="AW14736" s="4" t="s">
        <v>701</v>
      </c>
      <c r="AX14736" s="4"/>
      <c r="AY14736" s="4"/>
      <c r="AZ14736" s="4"/>
      <c r="BA14736" s="4"/>
      <c r="BB14736" s="4"/>
      <c r="BC14736" s="4">
        <v>40</v>
      </c>
    </row>
    <row r="14737" spans="45:55" x14ac:dyDescent="0.2">
      <c r="AS14737" s="4" t="s">
        <v>14979</v>
      </c>
      <c r="AT14737" s="4" t="s">
        <v>14980</v>
      </c>
      <c r="AU14737" s="4" t="s">
        <v>456</v>
      </c>
      <c r="AV14737" s="4" t="s">
        <v>838</v>
      </c>
      <c r="AW14737" s="4" t="s">
        <v>701</v>
      </c>
      <c r="AX14737" s="4"/>
      <c r="AY14737" s="4"/>
      <c r="AZ14737" s="4"/>
      <c r="BA14737" s="4"/>
      <c r="BB14737" s="4"/>
      <c r="BC14737" s="4">
        <v>40</v>
      </c>
    </row>
    <row r="14738" spans="45:55" x14ac:dyDescent="0.2">
      <c r="AS14738" s="4" t="s">
        <v>33904</v>
      </c>
      <c r="AT14738" s="4" t="s">
        <v>33905</v>
      </c>
      <c r="AU14738" s="4" t="s">
        <v>456</v>
      </c>
      <c r="AV14738" s="4" t="s">
        <v>838</v>
      </c>
      <c r="AW14738" s="4" t="s">
        <v>701</v>
      </c>
      <c r="AX14738" s="4"/>
      <c r="AY14738" s="4"/>
      <c r="AZ14738" s="4"/>
      <c r="BA14738" s="4"/>
      <c r="BB14738" s="4"/>
      <c r="BC14738" s="4">
        <v>40</v>
      </c>
    </row>
    <row r="14739" spans="45:55" x14ac:dyDescent="0.2">
      <c r="AS14739" s="4" t="s">
        <v>16564</v>
      </c>
      <c r="AT14739" s="4" t="s">
        <v>16565</v>
      </c>
      <c r="AU14739" s="4" t="s">
        <v>456</v>
      </c>
      <c r="AV14739" s="4" t="s">
        <v>831</v>
      </c>
      <c r="AW14739" s="4" t="s">
        <v>701</v>
      </c>
      <c r="AX14739" s="4"/>
      <c r="AY14739" s="4"/>
      <c r="AZ14739" s="4"/>
      <c r="BA14739" s="4"/>
      <c r="BB14739" s="4"/>
      <c r="BC14739" s="4">
        <v>40</v>
      </c>
    </row>
    <row r="14740" spans="45:55" x14ac:dyDescent="0.2">
      <c r="AS14740" s="4" t="s">
        <v>14981</v>
      </c>
      <c r="AT14740" s="4" t="s">
        <v>14982</v>
      </c>
      <c r="AU14740" s="4" t="s">
        <v>456</v>
      </c>
      <c r="AV14740" s="4" t="s">
        <v>838</v>
      </c>
      <c r="AW14740" s="4" t="s">
        <v>701</v>
      </c>
      <c r="AX14740" s="4"/>
      <c r="AY14740" s="4"/>
      <c r="AZ14740" s="4"/>
      <c r="BA14740" s="4"/>
      <c r="BB14740" s="4"/>
      <c r="BC14740" s="4">
        <v>40</v>
      </c>
    </row>
    <row r="14741" spans="45:55" x14ac:dyDescent="0.2">
      <c r="AS14741" s="4" t="s">
        <v>14983</v>
      </c>
      <c r="AT14741" s="4" t="s">
        <v>14984</v>
      </c>
      <c r="AU14741" s="4" t="s">
        <v>456</v>
      </c>
      <c r="AV14741" s="4" t="s">
        <v>838</v>
      </c>
      <c r="AW14741" s="4" t="s">
        <v>701</v>
      </c>
      <c r="AX14741" s="4"/>
      <c r="AY14741" s="4"/>
      <c r="AZ14741" s="4"/>
      <c r="BA14741" s="4"/>
      <c r="BB14741" s="4"/>
      <c r="BC14741" s="4">
        <v>40</v>
      </c>
    </row>
    <row r="14742" spans="45:55" x14ac:dyDescent="0.2">
      <c r="AS14742" s="4" t="s">
        <v>14985</v>
      </c>
      <c r="AT14742" s="4" t="s">
        <v>14986</v>
      </c>
      <c r="AU14742" s="4" t="s">
        <v>456</v>
      </c>
      <c r="AV14742" s="4" t="s">
        <v>838</v>
      </c>
      <c r="AW14742" s="4" t="s">
        <v>701</v>
      </c>
      <c r="AX14742" s="4"/>
      <c r="AY14742" s="4"/>
      <c r="AZ14742" s="4"/>
      <c r="BA14742" s="4"/>
      <c r="BB14742" s="4"/>
      <c r="BC14742" s="4">
        <v>40</v>
      </c>
    </row>
    <row r="14743" spans="45:55" x14ac:dyDescent="0.2">
      <c r="AS14743" s="4" t="s">
        <v>33906</v>
      </c>
      <c r="AT14743" s="4" t="s">
        <v>33907</v>
      </c>
      <c r="AU14743" s="4" t="s">
        <v>456</v>
      </c>
      <c r="AV14743" s="4" t="s">
        <v>838</v>
      </c>
      <c r="AW14743" s="4" t="s">
        <v>701</v>
      </c>
      <c r="AX14743" s="4"/>
      <c r="AY14743" s="4"/>
      <c r="AZ14743" s="4"/>
      <c r="BA14743" s="4"/>
      <c r="BB14743" s="4"/>
      <c r="BC14743" s="4">
        <v>40</v>
      </c>
    </row>
    <row r="14744" spans="45:55" x14ac:dyDescent="0.2">
      <c r="AS14744" s="4" t="s">
        <v>33908</v>
      </c>
      <c r="AT14744" s="4" t="s">
        <v>33909</v>
      </c>
      <c r="AU14744" s="4" t="s">
        <v>456</v>
      </c>
      <c r="AV14744" s="4" t="s">
        <v>838</v>
      </c>
      <c r="AW14744" s="4" t="s">
        <v>701</v>
      </c>
      <c r="AX14744" s="4"/>
      <c r="AY14744" s="4"/>
      <c r="AZ14744" s="4"/>
      <c r="BA14744" s="4"/>
      <c r="BB14744" s="4"/>
      <c r="BC14744" s="4">
        <v>40</v>
      </c>
    </row>
    <row r="14745" spans="45:55" x14ac:dyDescent="0.2">
      <c r="AS14745" s="4" t="s">
        <v>33910</v>
      </c>
      <c r="AT14745" s="4" t="s">
        <v>33911</v>
      </c>
      <c r="AU14745" s="4" t="s">
        <v>456</v>
      </c>
      <c r="AV14745" s="4" t="s">
        <v>838</v>
      </c>
      <c r="AW14745" s="4" t="s">
        <v>701</v>
      </c>
      <c r="AX14745" s="4"/>
      <c r="AY14745" s="4"/>
      <c r="AZ14745" s="4"/>
      <c r="BA14745" s="4"/>
      <c r="BB14745" s="4"/>
      <c r="BC14745" s="4">
        <v>40</v>
      </c>
    </row>
    <row r="14746" spans="45:55" x14ac:dyDescent="0.2">
      <c r="AS14746" s="4" t="s">
        <v>14987</v>
      </c>
      <c r="AT14746" s="4" t="s">
        <v>14988</v>
      </c>
      <c r="AU14746" s="4" t="s">
        <v>456</v>
      </c>
      <c r="AV14746" s="4" t="s">
        <v>838</v>
      </c>
      <c r="AW14746" s="4" t="s">
        <v>701</v>
      </c>
      <c r="AX14746" s="4"/>
      <c r="AY14746" s="4"/>
      <c r="AZ14746" s="4"/>
      <c r="BA14746" s="4"/>
      <c r="BB14746" s="4"/>
      <c r="BC14746" s="4">
        <v>40</v>
      </c>
    </row>
    <row r="14747" spans="45:55" x14ac:dyDescent="0.2">
      <c r="AS14747" s="4" t="s">
        <v>14989</v>
      </c>
      <c r="AT14747" s="4" t="s">
        <v>14990</v>
      </c>
      <c r="AU14747" s="4" t="s">
        <v>456</v>
      </c>
      <c r="AV14747" s="4" t="s">
        <v>838</v>
      </c>
      <c r="AW14747" s="4" t="s">
        <v>701</v>
      </c>
      <c r="AX14747" s="4"/>
      <c r="AY14747" s="4"/>
      <c r="AZ14747" s="4"/>
      <c r="BA14747" s="4"/>
      <c r="BB14747" s="4"/>
      <c r="BC14747" s="4">
        <v>40</v>
      </c>
    </row>
    <row r="14748" spans="45:55" x14ac:dyDescent="0.2">
      <c r="AS14748" s="4" t="s">
        <v>14991</v>
      </c>
      <c r="AT14748" s="4" t="s">
        <v>14992</v>
      </c>
      <c r="AU14748" s="4" t="s">
        <v>456</v>
      </c>
      <c r="AV14748" s="4" t="s">
        <v>838</v>
      </c>
      <c r="AW14748" s="4" t="s">
        <v>701</v>
      </c>
      <c r="AX14748" s="4"/>
      <c r="AY14748" s="4"/>
      <c r="AZ14748" s="4"/>
      <c r="BA14748" s="4"/>
      <c r="BB14748" s="4"/>
      <c r="BC14748" s="4">
        <v>40</v>
      </c>
    </row>
    <row r="14749" spans="45:55" x14ac:dyDescent="0.2">
      <c r="AS14749" s="4" t="s">
        <v>33912</v>
      </c>
      <c r="AT14749" s="4" t="s">
        <v>33913</v>
      </c>
      <c r="AU14749" s="4" t="s">
        <v>456</v>
      </c>
      <c r="AV14749" s="4" t="s">
        <v>838</v>
      </c>
      <c r="AW14749" s="4" t="s">
        <v>701</v>
      </c>
      <c r="AX14749" s="4"/>
      <c r="AY14749" s="4"/>
      <c r="AZ14749" s="4"/>
      <c r="BA14749" s="4"/>
      <c r="BB14749" s="4"/>
      <c r="BC14749" s="4">
        <v>40</v>
      </c>
    </row>
    <row r="14750" spans="45:55" x14ac:dyDescent="0.2">
      <c r="AS14750" s="4" t="s">
        <v>33914</v>
      </c>
      <c r="AT14750" s="4" t="s">
        <v>33915</v>
      </c>
      <c r="AU14750" s="4" t="s">
        <v>456</v>
      </c>
      <c r="AV14750" s="4" t="s">
        <v>838</v>
      </c>
      <c r="AW14750" s="4" t="s">
        <v>701</v>
      </c>
      <c r="AX14750" s="4"/>
      <c r="AY14750" s="4"/>
      <c r="AZ14750" s="4"/>
      <c r="BA14750" s="4"/>
      <c r="BB14750" s="4"/>
      <c r="BC14750" s="4">
        <v>40</v>
      </c>
    </row>
    <row r="14751" spans="45:55" x14ac:dyDescent="0.2">
      <c r="AS14751" s="4" t="s">
        <v>33916</v>
      </c>
      <c r="AT14751" s="4" t="s">
        <v>33917</v>
      </c>
      <c r="AU14751" s="4" t="s">
        <v>456</v>
      </c>
      <c r="AV14751" s="4" t="s">
        <v>838</v>
      </c>
      <c r="AW14751" s="4" t="s">
        <v>701</v>
      </c>
      <c r="AX14751" s="4"/>
      <c r="AY14751" s="4"/>
      <c r="AZ14751" s="4"/>
      <c r="BA14751" s="4"/>
      <c r="BB14751" s="4"/>
      <c r="BC14751" s="4">
        <v>40</v>
      </c>
    </row>
    <row r="14752" spans="45:55" x14ac:dyDescent="0.2">
      <c r="AS14752" s="4" t="s">
        <v>33918</v>
      </c>
      <c r="AT14752" s="4" t="s">
        <v>33919</v>
      </c>
      <c r="AU14752" s="4" t="s">
        <v>456</v>
      </c>
      <c r="AV14752" s="4" t="s">
        <v>838</v>
      </c>
      <c r="AW14752" s="4" t="s">
        <v>701</v>
      </c>
      <c r="AX14752" s="4"/>
      <c r="AY14752" s="4"/>
      <c r="AZ14752" s="4"/>
      <c r="BA14752" s="4"/>
      <c r="BB14752" s="4"/>
      <c r="BC14752" s="4">
        <v>40</v>
      </c>
    </row>
    <row r="14753" spans="45:55" x14ac:dyDescent="0.2">
      <c r="AS14753" s="4" t="s">
        <v>10829</v>
      </c>
      <c r="AT14753" s="4" t="s">
        <v>10830</v>
      </c>
      <c r="AU14753" s="4" t="s">
        <v>456</v>
      </c>
      <c r="AV14753" s="4" t="s">
        <v>838</v>
      </c>
      <c r="AW14753" s="4" t="s">
        <v>701</v>
      </c>
      <c r="AX14753" s="4"/>
      <c r="AY14753" s="4"/>
      <c r="AZ14753" s="4"/>
      <c r="BA14753" s="4"/>
      <c r="BB14753" s="4"/>
      <c r="BC14753" s="4">
        <v>40</v>
      </c>
    </row>
    <row r="14754" spans="45:55" x14ac:dyDescent="0.2">
      <c r="AS14754" s="4" t="s">
        <v>14993</v>
      </c>
      <c r="AT14754" s="4" t="s">
        <v>14994</v>
      </c>
      <c r="AU14754" s="4" t="s">
        <v>456</v>
      </c>
      <c r="AV14754" s="4" t="s">
        <v>838</v>
      </c>
      <c r="AW14754" s="4" t="s">
        <v>701</v>
      </c>
      <c r="AX14754" s="4"/>
      <c r="AY14754" s="4"/>
      <c r="AZ14754" s="4"/>
      <c r="BA14754" s="4"/>
      <c r="BB14754" s="4"/>
      <c r="BC14754" s="4">
        <v>40</v>
      </c>
    </row>
    <row r="14755" spans="45:55" x14ac:dyDescent="0.2">
      <c r="AS14755" s="4" t="s">
        <v>6816</v>
      </c>
      <c r="AT14755" s="4" t="s">
        <v>6817</v>
      </c>
      <c r="AU14755" s="4" t="s">
        <v>456</v>
      </c>
      <c r="AV14755" s="4" t="s">
        <v>839</v>
      </c>
      <c r="AW14755" s="4" t="s">
        <v>1167</v>
      </c>
      <c r="AX14755" s="4"/>
      <c r="AY14755" s="4"/>
      <c r="AZ14755" s="4"/>
      <c r="BA14755" s="4"/>
      <c r="BB14755" s="4"/>
      <c r="BC14755" s="4">
        <v>40</v>
      </c>
    </row>
    <row r="14756" spans="45:55" x14ac:dyDescent="0.2">
      <c r="AS14756" s="4" t="s">
        <v>6818</v>
      </c>
      <c r="AT14756" s="4" t="s">
        <v>7286</v>
      </c>
      <c r="AU14756" s="4" t="s">
        <v>456</v>
      </c>
      <c r="AV14756" s="4" t="s">
        <v>831</v>
      </c>
      <c r="AW14756" s="4" t="s">
        <v>701</v>
      </c>
      <c r="AX14756" s="4"/>
      <c r="AY14756" s="4"/>
      <c r="AZ14756" s="4"/>
      <c r="BA14756" s="4"/>
      <c r="BB14756" s="4"/>
      <c r="BC14756" s="4">
        <v>40</v>
      </c>
    </row>
    <row r="14757" spans="45:55" x14ac:dyDescent="0.2">
      <c r="AS14757" s="4" t="s">
        <v>6819</v>
      </c>
      <c r="AT14757" s="4" t="s">
        <v>7287</v>
      </c>
      <c r="AU14757" s="4" t="s">
        <v>456</v>
      </c>
      <c r="AV14757" s="4" t="s">
        <v>831</v>
      </c>
      <c r="AW14757" s="4" t="s">
        <v>701</v>
      </c>
      <c r="AX14757" s="4"/>
      <c r="AY14757" s="4"/>
      <c r="AZ14757" s="4"/>
      <c r="BA14757" s="4"/>
      <c r="BB14757" s="4"/>
      <c r="BC14757" s="4">
        <v>40</v>
      </c>
    </row>
    <row r="14758" spans="45:55" x14ac:dyDescent="0.2">
      <c r="AS14758" s="4" t="s">
        <v>14995</v>
      </c>
      <c r="AT14758" s="4" t="s">
        <v>14996</v>
      </c>
      <c r="AU14758" s="4" t="s">
        <v>456</v>
      </c>
      <c r="AV14758" s="4" t="s">
        <v>838</v>
      </c>
      <c r="AW14758" s="4" t="s">
        <v>701</v>
      </c>
      <c r="AX14758" s="4"/>
      <c r="AY14758" s="4"/>
      <c r="AZ14758" s="4"/>
      <c r="BA14758" s="4"/>
      <c r="BB14758" s="4"/>
      <c r="BC14758" s="4">
        <v>40</v>
      </c>
    </row>
    <row r="14759" spans="45:55" x14ac:dyDescent="0.2">
      <c r="AS14759" s="4" t="s">
        <v>6820</v>
      </c>
      <c r="AT14759" s="4" t="s">
        <v>6821</v>
      </c>
      <c r="AU14759" s="4" t="s">
        <v>456</v>
      </c>
      <c r="AV14759" s="4" t="s">
        <v>839</v>
      </c>
      <c r="AW14759" s="4" t="s">
        <v>1167</v>
      </c>
      <c r="AX14759" s="4"/>
      <c r="AY14759" s="4"/>
      <c r="AZ14759" s="4"/>
      <c r="BA14759" s="4"/>
      <c r="BB14759" s="4"/>
      <c r="BC14759" s="4">
        <v>40</v>
      </c>
    </row>
    <row r="14760" spans="45:55" x14ac:dyDescent="0.2">
      <c r="AS14760" s="4" t="s">
        <v>6822</v>
      </c>
      <c r="AT14760" s="4" t="s">
        <v>8094</v>
      </c>
      <c r="AU14760" s="4" t="s">
        <v>463</v>
      </c>
      <c r="AV14760" s="4" t="s">
        <v>837</v>
      </c>
      <c r="AW14760" s="4" t="s">
        <v>701</v>
      </c>
      <c r="AX14760" s="4"/>
      <c r="AY14760" s="4">
        <v>170137</v>
      </c>
      <c r="AZ14760" s="4">
        <v>518625</v>
      </c>
      <c r="BA14760" s="4" t="s">
        <v>31473</v>
      </c>
      <c r="BB14760" s="4" t="s">
        <v>31474</v>
      </c>
      <c r="BC14760" s="4">
        <v>40</v>
      </c>
    </row>
    <row r="14761" spans="45:55" x14ac:dyDescent="0.2">
      <c r="AS14761" s="4" t="s">
        <v>6823</v>
      </c>
      <c r="AT14761" s="4" t="s">
        <v>6824</v>
      </c>
      <c r="AU14761" s="4" t="s">
        <v>456</v>
      </c>
      <c r="AV14761" s="4" t="s">
        <v>839</v>
      </c>
      <c r="AW14761" s="4" t="s">
        <v>1167</v>
      </c>
      <c r="AX14761" s="4"/>
      <c r="AY14761" s="4"/>
      <c r="AZ14761" s="4"/>
      <c r="BA14761" s="4"/>
      <c r="BB14761" s="4"/>
      <c r="BC14761" s="4">
        <v>40</v>
      </c>
    </row>
    <row r="14762" spans="45:55" x14ac:dyDescent="0.2">
      <c r="AS14762" s="4" t="s">
        <v>6825</v>
      </c>
      <c r="AT14762" s="4" t="s">
        <v>6826</v>
      </c>
      <c r="AU14762" s="4" t="s">
        <v>456</v>
      </c>
      <c r="AV14762" s="4" t="s">
        <v>839</v>
      </c>
      <c r="AW14762" s="4" t="s">
        <v>1167</v>
      </c>
      <c r="AX14762" s="4"/>
      <c r="AY14762" s="4"/>
      <c r="AZ14762" s="4"/>
      <c r="BA14762" s="4"/>
      <c r="BB14762" s="4"/>
      <c r="BC14762" s="4">
        <v>40</v>
      </c>
    </row>
    <row r="14763" spans="45:55" x14ac:dyDescent="0.2">
      <c r="AS14763" s="4" t="s">
        <v>7288</v>
      </c>
      <c r="AT14763" s="4" t="s">
        <v>6827</v>
      </c>
      <c r="AU14763" s="4" t="s">
        <v>456</v>
      </c>
      <c r="AV14763" s="4" t="s">
        <v>839</v>
      </c>
      <c r="AW14763" s="4" t="s">
        <v>1167</v>
      </c>
      <c r="AX14763" s="4"/>
      <c r="AY14763" s="4"/>
      <c r="AZ14763" s="4"/>
      <c r="BA14763" s="4"/>
      <c r="BB14763" s="4"/>
      <c r="BC14763" s="4">
        <v>40</v>
      </c>
    </row>
    <row r="14764" spans="45:55" x14ac:dyDescent="0.2">
      <c r="AS14764" s="4" t="s">
        <v>6828</v>
      </c>
      <c r="AT14764" s="4" t="s">
        <v>6829</v>
      </c>
      <c r="AU14764" s="4" t="s">
        <v>456</v>
      </c>
      <c r="AV14764" s="4" t="s">
        <v>839</v>
      </c>
      <c r="AW14764" s="4" t="s">
        <v>1167</v>
      </c>
      <c r="AX14764" s="4"/>
      <c r="AY14764" s="4"/>
      <c r="AZ14764" s="4"/>
      <c r="BA14764" s="4"/>
      <c r="BB14764" s="4"/>
      <c r="BC14764" s="4">
        <v>40</v>
      </c>
    </row>
    <row r="14765" spans="45:55" x14ac:dyDescent="0.2">
      <c r="AS14765" s="4" t="s">
        <v>10831</v>
      </c>
      <c r="AT14765" s="4" t="s">
        <v>9318</v>
      </c>
      <c r="AU14765" s="4" t="s">
        <v>456</v>
      </c>
      <c r="AV14765" s="4" t="s">
        <v>7513</v>
      </c>
      <c r="AW14765" s="4" t="s">
        <v>701</v>
      </c>
      <c r="AX14765" s="4"/>
      <c r="AY14765" s="4"/>
      <c r="AZ14765" s="4"/>
      <c r="BA14765" s="4"/>
      <c r="BB14765" s="4"/>
      <c r="BC14765" s="4">
        <v>40</v>
      </c>
    </row>
    <row r="14766" spans="45:55" x14ac:dyDescent="0.2">
      <c r="AS14766" s="4"/>
      <c r="AT14766" s="4"/>
      <c r="AU14766" s="4" t="s">
        <v>456</v>
      </c>
      <c r="AV14766" s="4" t="s">
        <v>729</v>
      </c>
      <c r="AW14766" s="4" t="s">
        <v>701</v>
      </c>
      <c r="AX14766" s="4"/>
      <c r="AY14766" s="4"/>
      <c r="AZ14766" s="4"/>
      <c r="BA14766" s="4"/>
      <c r="BB14766" s="4"/>
      <c r="BC14766" s="4">
        <v>40</v>
      </c>
    </row>
    <row r="14767" spans="45:55" x14ac:dyDescent="0.2">
      <c r="AS14767" s="4"/>
      <c r="AT14767" s="4"/>
      <c r="AU14767" s="4" t="s">
        <v>463</v>
      </c>
      <c r="AV14767" s="4" t="s">
        <v>678</v>
      </c>
      <c r="AW14767" s="4" t="s">
        <v>701</v>
      </c>
      <c r="AX14767" s="4"/>
      <c r="AY14767" s="4"/>
      <c r="AZ14767" s="4"/>
      <c r="BA14767" s="4"/>
      <c r="BB14767" s="4"/>
      <c r="BC14767" s="4">
        <v>40</v>
      </c>
    </row>
    <row r="14768" spans="45:55" x14ac:dyDescent="0.2">
      <c r="AS14768" s="4"/>
      <c r="AT14768" s="4"/>
      <c r="AU14768" s="4"/>
      <c r="AV14768" s="4"/>
      <c r="AW14768" s="4"/>
      <c r="AX14768" s="4"/>
      <c r="AY14768" s="4"/>
      <c r="AZ14768" s="4"/>
      <c r="BA14768" s="4"/>
      <c r="BB14768" s="4"/>
      <c r="BC14768" s="4"/>
    </row>
    <row r="14769" spans="45:55" x14ac:dyDescent="0.2">
      <c r="AS14769" s="4"/>
      <c r="AT14769" s="4"/>
      <c r="AU14769" s="4"/>
      <c r="AV14769" s="4"/>
      <c r="AW14769" s="4"/>
      <c r="AX14769" s="4"/>
      <c r="AY14769" s="4"/>
      <c r="AZ14769" s="4"/>
      <c r="BA14769" s="4"/>
      <c r="BB14769" s="4"/>
      <c r="BC14769" s="4"/>
    </row>
    <row r="14770" spans="45:55" x14ac:dyDescent="0.2">
      <c r="AS14770" s="4"/>
      <c r="AT14770" s="4"/>
      <c r="AU14770" s="4"/>
      <c r="AV14770" s="4"/>
      <c r="AW14770" s="4"/>
      <c r="AX14770" s="4"/>
      <c r="AY14770" s="4"/>
      <c r="AZ14770" s="4"/>
      <c r="BA14770" s="4"/>
      <c r="BB14770" s="4"/>
      <c r="BC14770" s="4"/>
    </row>
    <row r="14771" spans="45:55" x14ac:dyDescent="0.2">
      <c r="AS14771" s="4"/>
      <c r="AT14771" s="4"/>
      <c r="AU14771" s="4"/>
      <c r="AV14771" s="4"/>
      <c r="AW14771" s="4"/>
      <c r="AX14771" s="4"/>
      <c r="AY14771" s="4"/>
      <c r="AZ14771" s="4"/>
      <c r="BA14771" s="4"/>
      <c r="BB14771" s="4"/>
      <c r="BC14771" s="4"/>
    </row>
    <row r="14772" spans="45:55" x14ac:dyDescent="0.2">
      <c r="AS14772" s="4"/>
      <c r="AT14772" s="4" t="s">
        <v>14986</v>
      </c>
      <c r="AU14772" s="4"/>
      <c r="AV14772" s="4"/>
      <c r="AW14772" s="4"/>
      <c r="AX14772" s="4"/>
      <c r="AY14772" s="4"/>
      <c r="AZ14772" s="4"/>
      <c r="BA14772" s="4"/>
      <c r="BB14772" s="4"/>
      <c r="BC14772" s="4"/>
    </row>
    <row r="14773" spans="45:55" x14ac:dyDescent="0.2">
      <c r="AS14773" s="4"/>
      <c r="AT14773" s="4" t="s">
        <v>33907</v>
      </c>
      <c r="AU14773" s="4"/>
      <c r="AV14773" s="4"/>
      <c r="AW14773" s="4"/>
      <c r="AX14773" s="4"/>
      <c r="AY14773" s="4"/>
      <c r="AZ14773" s="4"/>
      <c r="BA14773" s="4"/>
      <c r="BB14773" s="4"/>
      <c r="BC14773" s="4"/>
    </row>
    <row r="14774" spans="45:55" x14ac:dyDescent="0.2">
      <c r="AS14774" s="4"/>
      <c r="AT14774" s="4" t="s">
        <v>33909</v>
      </c>
      <c r="AU14774" s="4"/>
      <c r="AV14774" s="4"/>
      <c r="AW14774" s="4"/>
      <c r="AX14774" s="4"/>
      <c r="AY14774" s="4"/>
      <c r="AZ14774" s="4"/>
      <c r="BA14774" s="4"/>
      <c r="BB14774" s="4"/>
      <c r="BC14774" s="4"/>
    </row>
    <row r="14775" spans="45:55" x14ac:dyDescent="0.2">
      <c r="AS14775" s="4"/>
      <c r="AT14775" s="4" t="s">
        <v>33911</v>
      </c>
      <c r="AU14775" s="4"/>
      <c r="AV14775" s="4"/>
      <c r="AW14775" s="4"/>
      <c r="AX14775" s="4"/>
      <c r="AY14775" s="4"/>
      <c r="AZ14775" s="4"/>
      <c r="BA14775" s="4"/>
      <c r="BB14775" s="4"/>
      <c r="BC14775" s="4"/>
    </row>
    <row r="14776" spans="45:55" x14ac:dyDescent="0.2">
      <c r="AS14776" s="4"/>
      <c r="AT14776" s="4" t="s">
        <v>14988</v>
      </c>
      <c r="AU14776" s="4"/>
      <c r="AV14776" s="4"/>
      <c r="AW14776" s="4"/>
      <c r="AX14776" s="4"/>
      <c r="AY14776" s="4"/>
      <c r="AZ14776" s="4"/>
      <c r="BA14776" s="4"/>
      <c r="BB14776" s="4"/>
      <c r="BC14776" s="4"/>
    </row>
    <row r="14777" spans="45:55" x14ac:dyDescent="0.2">
      <c r="AS14777" s="4"/>
      <c r="AT14777" s="4" t="s">
        <v>14990</v>
      </c>
      <c r="AU14777" s="4"/>
      <c r="AV14777" s="4"/>
      <c r="AW14777" s="4"/>
      <c r="AX14777" s="4"/>
      <c r="AY14777" s="4"/>
      <c r="AZ14777" s="4"/>
      <c r="BA14777" s="4"/>
      <c r="BB14777" s="4"/>
      <c r="BC14777" s="4"/>
    </row>
    <row r="14778" spans="45:55" x14ac:dyDescent="0.2">
      <c r="AS14778" s="4"/>
      <c r="AT14778" s="4" t="s">
        <v>14992</v>
      </c>
      <c r="AU14778" s="4"/>
      <c r="AV14778" s="4"/>
      <c r="AW14778" s="4"/>
      <c r="AX14778" s="4"/>
      <c r="AY14778" s="4"/>
      <c r="AZ14778" s="4"/>
      <c r="BA14778" s="4"/>
      <c r="BB14778" s="4"/>
      <c r="BC14778" s="4"/>
    </row>
    <row r="14779" spans="45:55" x14ac:dyDescent="0.2">
      <c r="AS14779" s="4"/>
      <c r="AT14779" s="4" t="s">
        <v>33913</v>
      </c>
      <c r="AU14779" s="4"/>
      <c r="AV14779" s="4"/>
      <c r="AW14779" s="4"/>
      <c r="AX14779" s="4"/>
      <c r="AY14779" s="4"/>
      <c r="AZ14779" s="4"/>
      <c r="BA14779" s="4"/>
      <c r="BB14779" s="4"/>
      <c r="BC14779" s="4"/>
    </row>
    <row r="14780" spans="45:55" x14ac:dyDescent="0.2">
      <c r="AS14780" s="4"/>
      <c r="AT14780" s="4" t="s">
        <v>33915</v>
      </c>
      <c r="AU14780" s="4"/>
      <c r="AV14780" s="4"/>
      <c r="AW14780" s="4"/>
      <c r="AX14780" s="4"/>
      <c r="AY14780" s="4"/>
      <c r="AZ14780" s="4"/>
      <c r="BA14780" s="4"/>
      <c r="BB14780" s="4"/>
      <c r="BC14780" s="4"/>
    </row>
    <row r="14781" spans="45:55" x14ac:dyDescent="0.2">
      <c r="AS14781" s="4"/>
      <c r="AT14781" s="4" t="s">
        <v>33917</v>
      </c>
      <c r="AU14781" s="4"/>
      <c r="AV14781" s="4"/>
      <c r="AW14781" s="4"/>
      <c r="AX14781" s="4"/>
      <c r="AY14781" s="4"/>
      <c r="AZ14781" s="4"/>
      <c r="BA14781" s="4"/>
      <c r="BB14781" s="4"/>
      <c r="BC14781" s="4"/>
    </row>
    <row r="14782" spans="45:55" x14ac:dyDescent="0.2">
      <c r="AS14782" s="4"/>
      <c r="AT14782" s="4" t="s">
        <v>33919</v>
      </c>
      <c r="AU14782" s="4"/>
      <c r="AV14782" s="4"/>
      <c r="AW14782" s="4"/>
      <c r="AX14782" s="4"/>
      <c r="AY14782" s="4"/>
      <c r="AZ14782" s="4"/>
      <c r="BA14782" s="4"/>
      <c r="BB14782" s="4"/>
      <c r="BC14782" s="4"/>
    </row>
    <row r="14783" spans="45:55" x14ac:dyDescent="0.2">
      <c r="AS14783" s="4"/>
      <c r="AT14783" s="4" t="s">
        <v>10830</v>
      </c>
      <c r="AU14783" s="4"/>
      <c r="AV14783" s="4"/>
      <c r="AW14783" s="4"/>
      <c r="AX14783" s="4"/>
      <c r="AY14783" s="4"/>
      <c r="AZ14783" s="4"/>
      <c r="BA14783" s="4"/>
      <c r="BB14783" s="4"/>
      <c r="BC14783" s="4"/>
    </row>
    <row r="14784" spans="45:55" x14ac:dyDescent="0.2">
      <c r="AS14784" s="4"/>
      <c r="AT14784" s="4" t="s">
        <v>14994</v>
      </c>
      <c r="AU14784" s="4"/>
      <c r="AV14784" s="4"/>
      <c r="AW14784" s="4"/>
      <c r="AX14784" s="4"/>
      <c r="AY14784" s="4"/>
      <c r="AZ14784" s="4"/>
      <c r="BA14784" s="4"/>
      <c r="BB14784" s="4"/>
      <c r="BC14784" s="4"/>
    </row>
    <row r="14785" spans="45:55" x14ac:dyDescent="0.2">
      <c r="AS14785" s="4"/>
      <c r="AT14785" s="4" t="s">
        <v>6817</v>
      </c>
      <c r="AU14785" s="4"/>
      <c r="AV14785" s="4"/>
      <c r="AW14785" s="4"/>
      <c r="AX14785" s="4"/>
      <c r="AY14785" s="4"/>
      <c r="AZ14785" s="4"/>
      <c r="BA14785" s="4"/>
      <c r="BB14785" s="4"/>
      <c r="BC14785" s="4"/>
    </row>
    <row r="14786" spans="45:55" x14ac:dyDescent="0.2">
      <c r="AS14786" s="4"/>
      <c r="AT14786" s="4" t="s">
        <v>7286</v>
      </c>
      <c r="AU14786" s="4"/>
      <c r="AV14786" s="4"/>
      <c r="AW14786" s="4"/>
      <c r="AX14786" s="4"/>
      <c r="AY14786" s="4"/>
      <c r="AZ14786" s="4"/>
      <c r="BA14786" s="4"/>
      <c r="BB14786" s="4"/>
      <c r="BC14786" s="4"/>
    </row>
    <row r="14787" spans="45:55" x14ac:dyDescent="0.2">
      <c r="AS14787" s="4"/>
      <c r="AT14787" s="4" t="s">
        <v>7287</v>
      </c>
      <c r="AU14787" s="4"/>
      <c r="AV14787" s="4"/>
      <c r="AW14787" s="4"/>
      <c r="AX14787" s="4"/>
      <c r="AY14787" s="4"/>
      <c r="AZ14787" s="4"/>
      <c r="BA14787" s="4"/>
      <c r="BB14787" s="4"/>
      <c r="BC14787" s="4"/>
    </row>
    <row r="14788" spans="45:55" x14ac:dyDescent="0.2">
      <c r="AS14788" s="4"/>
      <c r="AT14788" s="4" t="s">
        <v>14996</v>
      </c>
      <c r="AU14788" s="4"/>
      <c r="AV14788" s="4"/>
      <c r="AW14788" s="4"/>
      <c r="AX14788" s="4"/>
      <c r="AY14788" s="4"/>
      <c r="AZ14788" s="4"/>
      <c r="BA14788" s="4"/>
      <c r="BB14788" s="4"/>
      <c r="BC14788" s="4"/>
    </row>
    <row r="14789" spans="45:55" x14ac:dyDescent="0.2">
      <c r="AS14789" s="4"/>
      <c r="AT14789" s="4" t="s">
        <v>6821</v>
      </c>
      <c r="AU14789" s="4"/>
      <c r="AV14789" s="4"/>
      <c r="AW14789" s="4"/>
      <c r="AX14789" s="4"/>
      <c r="AY14789" s="4"/>
      <c r="AZ14789" s="4"/>
      <c r="BA14789" s="4"/>
      <c r="BB14789" s="4"/>
      <c r="BC14789" s="4"/>
    </row>
    <row r="14790" spans="45:55" x14ac:dyDescent="0.2">
      <c r="AS14790" s="4"/>
      <c r="AT14790" s="4" t="s">
        <v>8094</v>
      </c>
      <c r="AU14790" s="4"/>
      <c r="AV14790" s="4"/>
      <c r="AW14790" s="4"/>
      <c r="AX14790" s="4"/>
      <c r="AY14790" s="4">
        <v>170137</v>
      </c>
      <c r="AZ14790" s="4">
        <v>518625</v>
      </c>
      <c r="BA14790" s="4" t="s">
        <v>31473</v>
      </c>
      <c r="BB14790" s="4" t="s">
        <v>31474</v>
      </c>
      <c r="BC14790" s="4"/>
    </row>
    <row r="14791" spans="45:55" x14ac:dyDescent="0.2">
      <c r="AS14791" s="4"/>
      <c r="AT14791" s="4" t="s">
        <v>6824</v>
      </c>
      <c r="AU14791" s="4"/>
      <c r="AV14791" s="4"/>
      <c r="AW14791" s="4"/>
      <c r="AX14791" s="4"/>
      <c r="AY14791" s="4"/>
      <c r="AZ14791" s="4"/>
      <c r="BA14791" s="4"/>
      <c r="BB14791" s="4"/>
      <c r="BC14791" s="4"/>
    </row>
    <row r="14792" spans="45:55" x14ac:dyDescent="0.2">
      <c r="AS14792" s="4"/>
      <c r="AT14792" s="4" t="s">
        <v>6826</v>
      </c>
      <c r="AU14792" s="4"/>
      <c r="AV14792" s="4"/>
      <c r="AW14792" s="4"/>
      <c r="AX14792" s="4"/>
      <c r="AY14792" s="4"/>
      <c r="AZ14792" s="4"/>
      <c r="BA14792" s="4"/>
      <c r="BB14792" s="4"/>
      <c r="BC14792" s="4"/>
    </row>
    <row r="14793" spans="45:55" x14ac:dyDescent="0.2">
      <c r="AS14793" s="4"/>
      <c r="AT14793" s="4" t="s">
        <v>6827</v>
      </c>
      <c r="AU14793" s="4"/>
      <c r="AV14793" s="4"/>
      <c r="AW14793" s="4"/>
      <c r="AX14793" s="4"/>
      <c r="AY14793" s="4"/>
      <c r="AZ14793" s="4"/>
      <c r="BA14793" s="4"/>
      <c r="BB14793" s="4"/>
      <c r="BC14793" s="4"/>
    </row>
    <row r="14794" spans="45:55" x14ac:dyDescent="0.2">
      <c r="AS14794" s="4"/>
      <c r="AT14794" s="4" t="s">
        <v>6829</v>
      </c>
      <c r="AU14794" s="4"/>
      <c r="AV14794" s="4"/>
      <c r="AW14794" s="4"/>
      <c r="AX14794" s="4"/>
      <c r="AY14794" s="4"/>
      <c r="AZ14794" s="4"/>
      <c r="BA14794" s="4"/>
      <c r="BB14794" s="4"/>
      <c r="BC14794" s="4"/>
    </row>
    <row r="14795" spans="45:55" x14ac:dyDescent="0.2">
      <c r="AS14795" s="4"/>
      <c r="AT14795" s="4" t="s">
        <v>9318</v>
      </c>
      <c r="AU14795" s="4"/>
      <c r="AV14795" s="4"/>
      <c r="AW14795" s="4"/>
      <c r="AX14795" s="4"/>
      <c r="AY14795" s="4"/>
      <c r="AZ14795" s="4"/>
      <c r="BA14795" s="4"/>
      <c r="BB14795" s="4"/>
      <c r="BC14795" s="4"/>
    </row>
    <row r="14796" spans="45:55" x14ac:dyDescent="0.2">
      <c r="AS14796" s="4"/>
      <c r="AT14796" s="4"/>
      <c r="AU14796" s="4"/>
      <c r="AV14796" s="4"/>
      <c r="AW14796" s="4"/>
      <c r="AX14796" s="4"/>
      <c r="AY14796" s="4"/>
      <c r="AZ14796" s="4"/>
      <c r="BA14796" s="4"/>
      <c r="BB14796" s="4"/>
      <c r="BC14796" s="4"/>
    </row>
    <row r="14797" spans="45:55" x14ac:dyDescent="0.2">
      <c r="AS14797" s="4"/>
      <c r="AT14797" s="4"/>
      <c r="AU14797" s="4"/>
      <c r="AV14797" s="4"/>
      <c r="AW14797" s="4"/>
      <c r="AX14797" s="4"/>
      <c r="AY14797" s="4"/>
      <c r="AZ14797" s="4"/>
      <c r="BA14797" s="4"/>
      <c r="BB14797" s="4"/>
      <c r="BC14797" s="4"/>
    </row>
    <row r="14798" spans="45:55" x14ac:dyDescent="0.2">
      <c r="AS14798" s="4"/>
      <c r="AT14798" s="4" t="s">
        <v>10830</v>
      </c>
      <c r="AU14798" s="4"/>
      <c r="AV14798" s="4"/>
      <c r="AW14798" s="4"/>
      <c r="AX14798" s="4"/>
      <c r="AY14798" s="4"/>
      <c r="AZ14798" s="4"/>
      <c r="BA14798" s="4"/>
      <c r="BB14798" s="4"/>
      <c r="BC14798" s="4"/>
    </row>
    <row r="14799" spans="45:55" x14ac:dyDescent="0.2">
      <c r="AS14799" s="4"/>
      <c r="AT14799" s="4" t="s">
        <v>14994</v>
      </c>
      <c r="AU14799" s="4"/>
      <c r="AV14799" s="4"/>
      <c r="AW14799" s="4"/>
      <c r="AX14799" s="4"/>
      <c r="AY14799" s="4"/>
      <c r="AZ14799" s="4"/>
      <c r="BA14799" s="4"/>
      <c r="BB14799" s="4"/>
      <c r="BC14799" s="4"/>
    </row>
    <row r="14800" spans="45:55" x14ac:dyDescent="0.2">
      <c r="AS14800" s="4"/>
      <c r="AT14800" s="4" t="s">
        <v>6817</v>
      </c>
      <c r="AU14800" s="4"/>
      <c r="AV14800" s="4"/>
      <c r="AW14800" s="4"/>
      <c r="AX14800" s="4"/>
      <c r="AY14800" s="4"/>
      <c r="AZ14800" s="4"/>
      <c r="BA14800" s="4"/>
      <c r="BB14800" s="4"/>
      <c r="BC14800" s="4"/>
    </row>
    <row r="14801" spans="45:55" x14ac:dyDescent="0.2">
      <c r="AS14801" s="4"/>
      <c r="AT14801" s="4" t="s">
        <v>7286</v>
      </c>
      <c r="AU14801" s="4"/>
      <c r="AV14801" s="4"/>
      <c r="AW14801" s="4"/>
      <c r="AX14801" s="4"/>
      <c r="AY14801" s="4"/>
      <c r="AZ14801" s="4"/>
      <c r="BA14801" s="4"/>
      <c r="BB14801" s="4"/>
      <c r="BC14801" s="4"/>
    </row>
    <row r="14802" spans="45:55" x14ac:dyDescent="0.2">
      <c r="AS14802" s="4"/>
      <c r="AT14802" s="4" t="s">
        <v>7287</v>
      </c>
      <c r="AU14802" s="4"/>
      <c r="AV14802" s="4"/>
      <c r="AW14802" s="4"/>
      <c r="AX14802" s="4"/>
      <c r="AY14802" s="4"/>
      <c r="AZ14802" s="4"/>
      <c r="BA14802" s="4"/>
      <c r="BB14802" s="4"/>
      <c r="BC14802" s="4"/>
    </row>
    <row r="14803" spans="45:55" x14ac:dyDescent="0.2">
      <c r="AS14803" s="4"/>
      <c r="AT14803" s="4" t="s">
        <v>14996</v>
      </c>
      <c r="AU14803" s="4"/>
      <c r="AV14803" s="4"/>
      <c r="AW14803" s="4"/>
      <c r="AX14803" s="4"/>
      <c r="AY14803" s="4"/>
      <c r="AZ14803" s="4"/>
      <c r="BA14803" s="4"/>
      <c r="BB14803" s="4"/>
      <c r="BC14803" s="4"/>
    </row>
    <row r="14804" spans="45:55" x14ac:dyDescent="0.2">
      <c r="AS14804" s="4"/>
      <c r="AT14804" s="4" t="s">
        <v>6821</v>
      </c>
      <c r="AU14804" s="4"/>
      <c r="AV14804" s="4"/>
      <c r="AW14804" s="4"/>
      <c r="AX14804" s="4"/>
      <c r="AY14804" s="4"/>
      <c r="AZ14804" s="4"/>
      <c r="BA14804" s="4"/>
      <c r="BB14804" s="4"/>
      <c r="BC14804" s="4"/>
    </row>
    <row r="14805" spans="45:55" x14ac:dyDescent="0.2">
      <c r="AS14805" s="4"/>
      <c r="AT14805" s="4" t="s">
        <v>8094</v>
      </c>
      <c r="AU14805" s="4"/>
      <c r="AV14805" s="4"/>
      <c r="AW14805" s="4"/>
      <c r="AX14805" s="4"/>
      <c r="AY14805" s="4">
        <v>170137</v>
      </c>
      <c r="AZ14805" s="4">
        <v>518625</v>
      </c>
      <c r="BA14805" s="4" t="s">
        <v>31473</v>
      </c>
      <c r="BB14805" s="4" t="s">
        <v>31474</v>
      </c>
      <c r="BC14805" s="4"/>
    </row>
    <row r="14806" spans="45:55" x14ac:dyDescent="0.2">
      <c r="AS14806" s="4"/>
      <c r="AT14806" s="4" t="s">
        <v>6824</v>
      </c>
      <c r="AU14806" s="4"/>
      <c r="AV14806" s="4"/>
      <c r="AW14806" s="4"/>
      <c r="AX14806" s="4"/>
      <c r="AY14806" s="4"/>
      <c r="AZ14806" s="4"/>
      <c r="BA14806" s="4"/>
      <c r="BB14806" s="4"/>
      <c r="BC14806" s="4"/>
    </row>
    <row r="14807" spans="45:55" x14ac:dyDescent="0.2">
      <c r="AS14807" s="4"/>
      <c r="AT14807" s="4" t="s">
        <v>6826</v>
      </c>
      <c r="AU14807" s="4"/>
      <c r="AV14807" s="4"/>
      <c r="AW14807" s="4"/>
      <c r="AX14807" s="4"/>
      <c r="AY14807" s="4"/>
      <c r="AZ14807" s="4"/>
      <c r="BA14807" s="4"/>
      <c r="BB14807" s="4"/>
      <c r="BC14807" s="4"/>
    </row>
    <row r="14808" spans="45:55" x14ac:dyDescent="0.2">
      <c r="AS14808" s="4"/>
      <c r="AT14808" s="4" t="s">
        <v>6827</v>
      </c>
      <c r="AU14808" s="4"/>
      <c r="AV14808" s="4"/>
      <c r="AW14808" s="4"/>
      <c r="AX14808" s="4"/>
      <c r="AY14808" s="4"/>
      <c r="AZ14808" s="4"/>
      <c r="BA14808" s="4"/>
      <c r="BB14808" s="4"/>
      <c r="BC14808" s="4"/>
    </row>
    <row r="14809" spans="45:55" x14ac:dyDescent="0.2">
      <c r="AS14809" s="4"/>
      <c r="AT14809" s="4" t="s">
        <v>6829</v>
      </c>
      <c r="AU14809" s="4"/>
      <c r="AV14809" s="4"/>
      <c r="AW14809" s="4"/>
      <c r="AX14809" s="4"/>
      <c r="AY14809" s="4"/>
      <c r="AZ14809" s="4"/>
      <c r="BA14809" s="4"/>
      <c r="BB14809" s="4"/>
      <c r="BC14809" s="4"/>
    </row>
    <row r="14810" spans="45:55" x14ac:dyDescent="0.2">
      <c r="AS14810" s="4"/>
      <c r="AT14810" s="4" t="s">
        <v>9318</v>
      </c>
      <c r="AU14810" s="4"/>
      <c r="AV14810" s="4"/>
      <c r="AW14810" s="4"/>
      <c r="AX14810" s="4"/>
      <c r="AY14810" s="4"/>
      <c r="AZ14810" s="4"/>
      <c r="BA14810" s="4"/>
      <c r="BB14810" s="4"/>
      <c r="BC14810" s="4"/>
    </row>
    <row r="14811" spans="45:55" x14ac:dyDescent="0.2">
      <c r="AS14811" s="4"/>
      <c r="AT14811" s="4"/>
      <c r="AU14811" s="4"/>
      <c r="AV14811" s="4"/>
      <c r="AW14811" s="4"/>
      <c r="AX14811" s="4"/>
      <c r="AY14811" s="4"/>
      <c r="AZ14811" s="4"/>
      <c r="BA14811" s="4"/>
      <c r="BB14811" s="4"/>
      <c r="BC14811" s="4"/>
    </row>
    <row r="14812" spans="45:55" x14ac:dyDescent="0.2">
      <c r="AS14812" s="4"/>
      <c r="AT14812" s="4"/>
      <c r="AU14812" s="4"/>
      <c r="AV14812" s="4"/>
      <c r="AW14812" s="4"/>
      <c r="AX14812" s="4"/>
      <c r="AY14812" s="4"/>
      <c r="AZ14812" s="4"/>
      <c r="BA14812" s="4"/>
      <c r="BB14812" s="4"/>
      <c r="BC14812" s="4"/>
    </row>
    <row r="14813" spans="45:55" x14ac:dyDescent="0.2">
      <c r="AS14813" s="4"/>
      <c r="AT14813" s="4"/>
      <c r="AU14813" s="4"/>
      <c r="AV14813" s="4"/>
      <c r="AW14813" s="4"/>
      <c r="AX14813" s="4"/>
      <c r="AY14813" s="4"/>
      <c r="AZ14813" s="4"/>
      <c r="BA14813" s="4"/>
      <c r="BB14813" s="4"/>
      <c r="BC14813" s="4"/>
    </row>
    <row r="14814" spans="45:55" x14ac:dyDescent="0.2">
      <c r="AS14814" s="4"/>
      <c r="AT14814" s="4"/>
      <c r="AU14814" s="4"/>
      <c r="AV14814" s="4"/>
      <c r="AW14814" s="4"/>
      <c r="AX14814" s="4"/>
      <c r="AY14814" s="4"/>
      <c r="AZ14814" s="4"/>
      <c r="BA14814" s="4"/>
      <c r="BB14814" s="4"/>
      <c r="BC14814" s="4"/>
    </row>
    <row r="14815" spans="45:55" x14ac:dyDescent="0.2">
      <c r="AS14815" s="4"/>
      <c r="AT14815" s="4" t="s">
        <v>14936</v>
      </c>
      <c r="AU14815" s="4"/>
      <c r="AV14815" s="4"/>
      <c r="AW14815" s="4"/>
      <c r="AX14815" s="4"/>
      <c r="AY14815" s="4"/>
      <c r="AZ14815" s="4"/>
      <c r="BA14815" s="4"/>
      <c r="BB14815" s="4"/>
      <c r="BC14815" s="4"/>
    </row>
    <row r="14816" spans="45:55" x14ac:dyDescent="0.2">
      <c r="AS14816" s="4"/>
      <c r="AT14816" s="4" t="s">
        <v>14938</v>
      </c>
      <c r="AU14816" s="4"/>
      <c r="AV14816" s="4"/>
      <c r="AW14816" s="4"/>
      <c r="AX14816" s="4"/>
      <c r="AY14816" s="4"/>
      <c r="AZ14816" s="4"/>
      <c r="BA14816" s="4"/>
      <c r="BB14816" s="4"/>
      <c r="BC14816" s="4"/>
    </row>
    <row r="14817" spans="45:55" x14ac:dyDescent="0.2">
      <c r="AS14817" s="4"/>
      <c r="AT14817" s="4" t="s">
        <v>14940</v>
      </c>
      <c r="AU14817" s="4"/>
      <c r="AV14817" s="4"/>
      <c r="AW14817" s="4"/>
      <c r="AX14817" s="4"/>
      <c r="AY14817" s="4"/>
      <c r="AZ14817" s="4"/>
      <c r="BA14817" s="4"/>
      <c r="BB14817" s="4"/>
      <c r="BC14817" s="4"/>
    </row>
    <row r="14818" spans="45:55" x14ac:dyDescent="0.2">
      <c r="AS14818" s="4"/>
      <c r="AT14818" s="4" t="s">
        <v>14942</v>
      </c>
      <c r="AU14818" s="4"/>
      <c r="AV14818" s="4"/>
      <c r="AW14818" s="4"/>
      <c r="AX14818" s="4"/>
      <c r="AY14818" s="4"/>
      <c r="AZ14818" s="4"/>
      <c r="BA14818" s="4"/>
      <c r="BB14818" s="4"/>
      <c r="BC14818" s="4"/>
    </row>
    <row r="14819" spans="45:55" x14ac:dyDescent="0.2">
      <c r="AS14819" s="4"/>
      <c r="AT14819" s="4" t="s">
        <v>14944</v>
      </c>
      <c r="AU14819" s="4"/>
      <c r="AV14819" s="4"/>
      <c r="AW14819" s="4"/>
      <c r="AX14819" s="4"/>
      <c r="AY14819" s="4"/>
      <c r="AZ14819" s="4"/>
      <c r="BA14819" s="4"/>
      <c r="BB14819" s="4"/>
      <c r="BC14819" s="4"/>
    </row>
    <row r="14820" spans="45:55" x14ac:dyDescent="0.2">
      <c r="AS14820" s="4"/>
      <c r="AT14820" s="4" t="s">
        <v>14946</v>
      </c>
      <c r="AU14820" s="4"/>
      <c r="AV14820" s="4"/>
      <c r="AW14820" s="4"/>
      <c r="AX14820" s="4"/>
      <c r="AY14820" s="4"/>
      <c r="AZ14820" s="4"/>
      <c r="BA14820" s="4"/>
      <c r="BB14820" s="4"/>
      <c r="BC14820" s="4"/>
    </row>
    <row r="14821" spans="45:55" x14ac:dyDescent="0.2">
      <c r="AS14821" s="4"/>
      <c r="AT14821" s="4" t="s">
        <v>33866</v>
      </c>
      <c r="AU14821" s="4"/>
      <c r="AV14821" s="4"/>
      <c r="AW14821" s="4"/>
      <c r="AX14821" s="4"/>
      <c r="AY14821" s="4"/>
      <c r="AZ14821" s="4"/>
      <c r="BA14821" s="4"/>
      <c r="BB14821" s="4"/>
      <c r="BC14821" s="4"/>
    </row>
    <row r="14822" spans="45:55" x14ac:dyDescent="0.2">
      <c r="AS14822" s="4"/>
      <c r="AT14822" s="4" t="s">
        <v>33868</v>
      </c>
      <c r="AU14822" s="4"/>
      <c r="AV14822" s="4"/>
      <c r="AW14822" s="4"/>
      <c r="AX14822" s="4"/>
      <c r="AY14822" s="4"/>
      <c r="AZ14822" s="4"/>
      <c r="BA14822" s="4"/>
      <c r="BB14822" s="4"/>
      <c r="BC14822" s="4"/>
    </row>
    <row r="14823" spans="45:55" x14ac:dyDescent="0.2">
      <c r="AS14823" s="4"/>
      <c r="AT14823" s="4" t="s">
        <v>33838</v>
      </c>
      <c r="AU14823" s="4"/>
      <c r="AV14823" s="4"/>
      <c r="AW14823" s="4"/>
      <c r="AX14823" s="4"/>
      <c r="AY14823" s="4"/>
      <c r="AZ14823" s="4"/>
      <c r="BA14823" s="4"/>
      <c r="BB14823" s="4"/>
      <c r="BC14823" s="4"/>
    </row>
    <row r="14824" spans="45:55" x14ac:dyDescent="0.2">
      <c r="AS14824" s="4"/>
      <c r="AT14824" s="4" t="s">
        <v>9676</v>
      </c>
      <c r="AU14824" s="4"/>
      <c r="AV14824" s="4"/>
      <c r="AW14824" s="4"/>
      <c r="AX14824" s="4"/>
      <c r="AY14824" s="4"/>
      <c r="AZ14824" s="4"/>
      <c r="BA14824" s="4"/>
      <c r="BB14824" s="4"/>
      <c r="BC14824" s="4"/>
    </row>
    <row r="14825" spans="45:55" x14ac:dyDescent="0.2">
      <c r="AS14825" s="4"/>
      <c r="AT14825" s="4" t="s">
        <v>33871</v>
      </c>
      <c r="AU14825" s="4"/>
      <c r="AV14825" s="4"/>
      <c r="AW14825" s="4"/>
      <c r="AX14825" s="4"/>
      <c r="AY14825" s="4"/>
      <c r="AZ14825" s="4"/>
      <c r="BA14825" s="4"/>
      <c r="BB14825" s="4"/>
      <c r="BC14825" s="4"/>
    </row>
    <row r="14826" spans="45:55" x14ac:dyDescent="0.2">
      <c r="AS14826" s="4"/>
      <c r="AT14826" s="4" t="s">
        <v>9676</v>
      </c>
      <c r="AU14826" s="4"/>
      <c r="AV14826" s="4"/>
      <c r="AW14826" s="4"/>
      <c r="AX14826" s="4"/>
      <c r="AY14826" s="4"/>
      <c r="AZ14826" s="4"/>
      <c r="BA14826" s="4"/>
      <c r="BB14826" s="4"/>
      <c r="BC14826" s="4"/>
    </row>
    <row r="14827" spans="45:55" x14ac:dyDescent="0.2">
      <c r="AS14827" s="4"/>
      <c r="AT14827" s="4" t="s">
        <v>33873</v>
      </c>
      <c r="AU14827" s="4"/>
      <c r="AV14827" s="4"/>
      <c r="AW14827" s="4"/>
      <c r="AX14827" s="4"/>
      <c r="AY14827" s="4"/>
      <c r="AZ14827" s="4"/>
      <c r="BA14827" s="4"/>
      <c r="BB14827" s="4"/>
      <c r="BC14827" s="4"/>
    </row>
    <row r="14828" spans="45:55" x14ac:dyDescent="0.2">
      <c r="AS14828" s="4"/>
      <c r="AT14828" s="4" t="s">
        <v>9676</v>
      </c>
      <c r="AU14828" s="4"/>
      <c r="AV14828" s="4"/>
      <c r="AW14828" s="4"/>
      <c r="AX14828" s="4"/>
      <c r="AY14828" s="4"/>
      <c r="AZ14828" s="4"/>
      <c r="BA14828" s="4"/>
      <c r="BB14828" s="4"/>
      <c r="BC14828" s="4"/>
    </row>
    <row r="14829" spans="45:55" x14ac:dyDescent="0.2">
      <c r="AS14829" s="4"/>
      <c r="AT14829" s="4" t="s">
        <v>33875</v>
      </c>
      <c r="AU14829" s="4"/>
      <c r="AV14829" s="4"/>
      <c r="AW14829" s="4"/>
      <c r="AX14829" s="4"/>
      <c r="AY14829" s="4"/>
      <c r="AZ14829" s="4"/>
      <c r="BA14829" s="4"/>
      <c r="BB14829" s="4"/>
      <c r="BC14829" s="4"/>
    </row>
    <row r="14830" spans="45:55" x14ac:dyDescent="0.2">
      <c r="AS14830" s="4"/>
      <c r="AT14830" s="4" t="s">
        <v>9676</v>
      </c>
      <c r="AU14830" s="4"/>
      <c r="AV14830" s="4"/>
      <c r="AW14830" s="4"/>
      <c r="AX14830" s="4"/>
      <c r="AY14830" s="4"/>
      <c r="AZ14830" s="4"/>
      <c r="BA14830" s="4"/>
      <c r="BB14830" s="4"/>
      <c r="BC14830" s="4"/>
    </row>
    <row r="14831" spans="45:55" x14ac:dyDescent="0.2">
      <c r="AS14831" s="4"/>
      <c r="AT14831" s="4" t="s">
        <v>33877</v>
      </c>
      <c r="AU14831" s="4"/>
      <c r="AV14831" s="4"/>
      <c r="AW14831" s="4"/>
      <c r="AX14831" s="4"/>
      <c r="AY14831" s="4"/>
      <c r="AZ14831" s="4"/>
      <c r="BA14831" s="4"/>
      <c r="BB14831" s="4"/>
      <c r="BC14831" s="4"/>
    </row>
    <row r="14832" spans="45:55" x14ac:dyDescent="0.2">
      <c r="AS14832" s="4"/>
      <c r="AT14832" s="4" t="s">
        <v>14948</v>
      </c>
      <c r="AU14832" s="4"/>
      <c r="AV14832" s="4"/>
      <c r="AW14832" s="4"/>
      <c r="AX14832" s="4"/>
      <c r="AY14832" s="4"/>
      <c r="AZ14832" s="4"/>
      <c r="BA14832" s="4"/>
      <c r="BB14832" s="4"/>
      <c r="BC14832" s="4"/>
    </row>
    <row r="14833" spans="45:55" x14ac:dyDescent="0.2">
      <c r="AS14833" s="4"/>
      <c r="AT14833" s="4" t="s">
        <v>33838</v>
      </c>
      <c r="AU14833" s="4"/>
      <c r="AV14833" s="4"/>
      <c r="AW14833" s="4"/>
      <c r="AX14833" s="4"/>
      <c r="AY14833" s="4"/>
      <c r="AZ14833" s="4"/>
      <c r="BA14833" s="4"/>
      <c r="BB14833" s="4"/>
      <c r="BC14833" s="4"/>
    </row>
    <row r="14834" spans="45:55" x14ac:dyDescent="0.2">
      <c r="AS14834" s="4"/>
      <c r="AT14834" s="4" t="s">
        <v>14950</v>
      </c>
      <c r="AU14834" s="4"/>
      <c r="AV14834" s="4"/>
      <c r="AW14834" s="4"/>
      <c r="AX14834" s="4"/>
      <c r="AY14834" s="4"/>
      <c r="AZ14834" s="4"/>
      <c r="BA14834" s="4"/>
      <c r="BB14834" s="4"/>
      <c r="BC14834" s="4"/>
    </row>
    <row r="14835" spans="45:55" x14ac:dyDescent="0.2">
      <c r="AS14835" s="4"/>
      <c r="AT14835" s="4" t="s">
        <v>33880</v>
      </c>
      <c r="AU14835" s="4"/>
      <c r="AV14835" s="4"/>
      <c r="AW14835" s="4"/>
      <c r="AX14835" s="4"/>
      <c r="AY14835" s="4"/>
      <c r="AZ14835" s="4"/>
      <c r="BA14835" s="4"/>
      <c r="BB14835" s="4"/>
      <c r="BC14835" s="4"/>
    </row>
    <row r="14836" spans="45:55" x14ac:dyDescent="0.2">
      <c r="AS14836" s="4"/>
      <c r="AT14836" s="4" t="s">
        <v>14952</v>
      </c>
      <c r="AU14836" s="4"/>
      <c r="AV14836" s="4"/>
      <c r="AW14836" s="4"/>
      <c r="AX14836" s="4"/>
      <c r="AY14836" s="4"/>
      <c r="AZ14836" s="4"/>
      <c r="BA14836" s="4"/>
      <c r="BB14836" s="4"/>
      <c r="BC14836" s="4"/>
    </row>
    <row r="14837" spans="45:55" x14ac:dyDescent="0.2">
      <c r="AS14837" s="4"/>
      <c r="AT14837" s="4" t="s">
        <v>14954</v>
      </c>
      <c r="AU14837" s="4"/>
      <c r="AV14837" s="4"/>
      <c r="AW14837" s="4"/>
      <c r="AX14837" s="4"/>
      <c r="AY14837" s="4"/>
      <c r="AZ14837" s="4"/>
      <c r="BA14837" s="4"/>
      <c r="BB14837" s="4"/>
      <c r="BC14837" s="4"/>
    </row>
    <row r="14838" spans="45:55" x14ac:dyDescent="0.2">
      <c r="AS14838" s="4"/>
      <c r="AT14838" s="4" t="s">
        <v>14956</v>
      </c>
      <c r="AU14838" s="4"/>
      <c r="AV14838" s="4"/>
      <c r="AW14838" s="4"/>
      <c r="AX14838" s="4"/>
      <c r="AY14838" s="4"/>
      <c r="AZ14838" s="4"/>
      <c r="BA14838" s="4"/>
      <c r="BB14838" s="4"/>
      <c r="BC14838" s="4"/>
    </row>
    <row r="14839" spans="45:55" x14ac:dyDescent="0.2">
      <c r="AS14839" s="4"/>
      <c r="AT14839" s="4" t="s">
        <v>14958</v>
      </c>
      <c r="AU14839" s="4"/>
      <c r="AV14839" s="4"/>
      <c r="AW14839" s="4"/>
      <c r="AX14839" s="4"/>
      <c r="AY14839" s="4"/>
      <c r="AZ14839" s="4"/>
      <c r="BA14839" s="4"/>
      <c r="BB14839" s="4"/>
      <c r="BC14839" s="4"/>
    </row>
    <row r="14840" spans="45:55" x14ac:dyDescent="0.2">
      <c r="AS14840" s="4"/>
      <c r="AT14840" s="4" t="s">
        <v>33882</v>
      </c>
      <c r="AU14840" s="4"/>
      <c r="AV14840" s="4"/>
      <c r="AW14840" s="4"/>
      <c r="AX14840" s="4"/>
      <c r="AY14840" s="4"/>
      <c r="AZ14840" s="4"/>
      <c r="BA14840" s="4"/>
      <c r="BB14840" s="4"/>
      <c r="BC14840" s="4"/>
    </row>
    <row r="14841" spans="45:55" x14ac:dyDescent="0.2">
      <c r="AS14841" s="4"/>
      <c r="AT14841" s="4" t="s">
        <v>33884</v>
      </c>
      <c r="AU14841" s="4"/>
      <c r="AV14841" s="4"/>
      <c r="AW14841" s="4"/>
      <c r="AX14841" s="4"/>
      <c r="AY14841" s="4"/>
      <c r="AZ14841" s="4"/>
      <c r="BA14841" s="4"/>
      <c r="BB14841" s="4"/>
      <c r="BC14841" s="4"/>
    </row>
    <row r="14842" spans="45:55" x14ac:dyDescent="0.2">
      <c r="AS14842" s="4"/>
      <c r="AT14842" s="4" t="s">
        <v>33886</v>
      </c>
      <c r="AU14842" s="4"/>
      <c r="AV14842" s="4"/>
      <c r="AW14842" s="4"/>
      <c r="AX14842" s="4"/>
      <c r="AY14842" s="4"/>
      <c r="AZ14842" s="4"/>
      <c r="BA14842" s="4"/>
      <c r="BB14842" s="4"/>
      <c r="BC14842" s="4"/>
    </row>
    <row r="14843" spans="45:55" x14ac:dyDescent="0.2">
      <c r="AS14843" s="4"/>
      <c r="AT14843" s="4" t="s">
        <v>33888</v>
      </c>
      <c r="AU14843" s="4"/>
      <c r="AV14843" s="4"/>
      <c r="AW14843" s="4"/>
      <c r="AX14843" s="4"/>
      <c r="AY14843" s="4"/>
      <c r="AZ14843" s="4"/>
      <c r="BA14843" s="4"/>
      <c r="BB14843" s="4"/>
      <c r="BC14843" s="4"/>
    </row>
    <row r="14844" spans="45:55" x14ac:dyDescent="0.2">
      <c r="AS14844" s="4"/>
      <c r="AT14844" s="4" t="s">
        <v>33890</v>
      </c>
      <c r="AU14844" s="4"/>
      <c r="AV14844" s="4"/>
      <c r="AW14844" s="4"/>
      <c r="AX14844" s="4"/>
      <c r="AY14844" s="4"/>
      <c r="AZ14844" s="4"/>
      <c r="BA14844" s="4"/>
      <c r="BB14844" s="4"/>
      <c r="BC14844" s="4"/>
    </row>
    <row r="14845" spans="45:55" x14ac:dyDescent="0.2">
      <c r="AS14845" s="4"/>
      <c r="AT14845" s="4" t="s">
        <v>33892</v>
      </c>
      <c r="AU14845" s="4"/>
      <c r="AV14845" s="4"/>
      <c r="AW14845" s="4"/>
      <c r="AX14845" s="4"/>
      <c r="AY14845" s="4"/>
      <c r="AZ14845" s="4"/>
      <c r="BA14845" s="4"/>
      <c r="BB14845" s="4"/>
      <c r="BC14845" s="4"/>
    </row>
    <row r="14846" spans="45:55" x14ac:dyDescent="0.2">
      <c r="AS14846" s="4"/>
      <c r="AT14846" s="4" t="s">
        <v>33894</v>
      </c>
      <c r="AU14846" s="4"/>
      <c r="AV14846" s="4"/>
      <c r="AW14846" s="4"/>
      <c r="AX14846" s="4"/>
      <c r="AY14846" s="4"/>
      <c r="AZ14846" s="4"/>
      <c r="BA14846" s="4"/>
      <c r="BB14846" s="4"/>
      <c r="BC14846" s="4"/>
    </row>
    <row r="14847" spans="45:55" x14ac:dyDescent="0.2">
      <c r="AS14847" s="4"/>
      <c r="AT14847" s="4" t="s">
        <v>33838</v>
      </c>
      <c r="AU14847" s="4"/>
      <c r="AV14847" s="4"/>
      <c r="AW14847" s="4"/>
      <c r="AX14847" s="4"/>
      <c r="AY14847" s="4"/>
      <c r="AZ14847" s="4"/>
      <c r="BA14847" s="4"/>
      <c r="BB14847" s="4"/>
      <c r="BC14847" s="4"/>
    </row>
    <row r="14848" spans="45:55" x14ac:dyDescent="0.2">
      <c r="AS14848" s="4"/>
      <c r="AT14848" s="4" t="s">
        <v>14960</v>
      </c>
      <c r="AU14848" s="4"/>
      <c r="AV14848" s="4"/>
      <c r="AW14848" s="4"/>
      <c r="AX14848" s="4"/>
      <c r="AY14848" s="4"/>
      <c r="AZ14848" s="4"/>
      <c r="BA14848" s="4"/>
      <c r="BB14848" s="4"/>
      <c r="BC14848" s="4"/>
    </row>
    <row r="14849" spans="45:55" x14ac:dyDescent="0.2">
      <c r="AS14849" s="4"/>
      <c r="AT14849" s="4" t="s">
        <v>33897</v>
      </c>
      <c r="AU14849" s="4"/>
      <c r="AV14849" s="4"/>
      <c r="AW14849" s="4"/>
      <c r="AX14849" s="4"/>
      <c r="AY14849" s="4"/>
      <c r="AZ14849" s="4"/>
      <c r="BA14849" s="4"/>
      <c r="BB14849" s="4"/>
      <c r="BC14849" s="4"/>
    </row>
    <row r="14850" spans="45:55" x14ac:dyDescent="0.2">
      <c r="AS14850" s="4"/>
      <c r="AT14850" s="4" t="s">
        <v>33899</v>
      </c>
      <c r="AU14850" s="4"/>
      <c r="AV14850" s="4"/>
      <c r="AW14850" s="4"/>
      <c r="AX14850" s="4"/>
      <c r="AY14850" s="4"/>
      <c r="AZ14850" s="4"/>
      <c r="BA14850" s="4"/>
      <c r="BB14850" s="4"/>
      <c r="BC14850" s="4"/>
    </row>
    <row r="14851" spans="45:55" x14ac:dyDescent="0.2">
      <c r="AS14851" s="4"/>
      <c r="AT14851" s="4" t="s">
        <v>33901</v>
      </c>
      <c r="AU14851" s="4"/>
      <c r="AV14851" s="4"/>
      <c r="AW14851" s="4"/>
      <c r="AX14851" s="4"/>
      <c r="AY14851" s="4"/>
      <c r="AZ14851" s="4"/>
      <c r="BA14851" s="4"/>
      <c r="BB14851" s="4"/>
      <c r="BC14851" s="4"/>
    </row>
    <row r="14852" spans="45:55" x14ac:dyDescent="0.2">
      <c r="AS14852" s="4"/>
      <c r="AT14852" s="4" t="s">
        <v>14962</v>
      </c>
      <c r="AU14852" s="4"/>
      <c r="AV14852" s="4"/>
      <c r="AW14852" s="4"/>
      <c r="AX14852" s="4"/>
      <c r="AY14852" s="4"/>
      <c r="AZ14852" s="4"/>
      <c r="BA14852" s="4"/>
      <c r="BB14852" s="4"/>
      <c r="BC14852" s="4"/>
    </row>
    <row r="14853" spans="45:55" x14ac:dyDescent="0.2">
      <c r="AS14853" s="4"/>
      <c r="AT14853" s="4" t="s">
        <v>14964</v>
      </c>
      <c r="AU14853" s="4"/>
      <c r="AV14853" s="4"/>
      <c r="AW14853" s="4"/>
      <c r="AX14853" s="4"/>
      <c r="AY14853" s="4"/>
      <c r="AZ14853" s="4"/>
      <c r="BA14853" s="4"/>
      <c r="BB14853" s="4"/>
      <c r="BC14853" s="4"/>
    </row>
    <row r="14854" spans="45:55" x14ac:dyDescent="0.2">
      <c r="AS14854" s="4"/>
      <c r="AT14854" s="4" t="s">
        <v>14966</v>
      </c>
      <c r="AU14854" s="4"/>
      <c r="AV14854" s="4"/>
      <c r="AW14854" s="4"/>
      <c r="AX14854" s="4"/>
      <c r="AY14854" s="4"/>
      <c r="AZ14854" s="4"/>
      <c r="BA14854" s="4"/>
      <c r="BB14854" s="4"/>
      <c r="BC14854" s="4"/>
    </row>
    <row r="14855" spans="45:55" x14ac:dyDescent="0.2">
      <c r="AS14855" s="4"/>
      <c r="AT14855" s="4" t="s">
        <v>33838</v>
      </c>
      <c r="AU14855" s="4"/>
      <c r="AV14855" s="4"/>
      <c r="AW14855" s="4"/>
      <c r="AX14855" s="4"/>
      <c r="AY14855" s="4"/>
      <c r="AZ14855" s="4"/>
      <c r="BA14855" s="4"/>
      <c r="BB14855" s="4"/>
      <c r="BC14855" s="4"/>
    </row>
    <row r="14856" spans="45:55" x14ac:dyDescent="0.2">
      <c r="AS14856" s="4"/>
      <c r="AT14856" s="4" t="s">
        <v>14968</v>
      </c>
      <c r="AU14856" s="4"/>
      <c r="AV14856" s="4"/>
      <c r="AW14856" s="4"/>
      <c r="AX14856" s="4"/>
      <c r="AY14856" s="4"/>
      <c r="AZ14856" s="4"/>
      <c r="BA14856" s="4"/>
      <c r="BB14856" s="4"/>
      <c r="BC14856" s="4"/>
    </row>
    <row r="14857" spans="45:55" x14ac:dyDescent="0.2">
      <c r="AS14857" s="4"/>
      <c r="AT14857" s="4" t="s">
        <v>14970</v>
      </c>
      <c r="AU14857" s="4"/>
      <c r="AV14857" s="4"/>
      <c r="AW14857" s="4"/>
      <c r="AX14857" s="4"/>
      <c r="AY14857" s="4"/>
      <c r="AZ14857" s="4"/>
      <c r="BA14857" s="4"/>
      <c r="BB14857" s="4"/>
      <c r="BC14857" s="4"/>
    </row>
    <row r="14858" spans="45:55" x14ac:dyDescent="0.2">
      <c r="AS14858" s="4"/>
      <c r="AT14858" s="4" t="s">
        <v>14972</v>
      </c>
      <c r="AU14858" s="4"/>
      <c r="AV14858" s="4"/>
      <c r="AW14858" s="4"/>
      <c r="AX14858" s="4"/>
      <c r="AY14858" s="4"/>
      <c r="AZ14858" s="4"/>
      <c r="BA14858" s="4"/>
      <c r="BB14858" s="4"/>
      <c r="BC14858" s="4"/>
    </row>
    <row r="14859" spans="45:55" x14ac:dyDescent="0.2">
      <c r="AS14859" s="4"/>
      <c r="AT14859" s="4" t="s">
        <v>14974</v>
      </c>
      <c r="AU14859" s="4"/>
      <c r="AV14859" s="4"/>
      <c r="AW14859" s="4"/>
      <c r="AX14859" s="4"/>
      <c r="AY14859" s="4"/>
      <c r="AZ14859" s="4"/>
      <c r="BA14859" s="4"/>
      <c r="BB14859" s="4"/>
      <c r="BC14859" s="4"/>
    </row>
    <row r="14860" spans="45:55" x14ac:dyDescent="0.2">
      <c r="AS14860" s="4"/>
      <c r="AT14860" s="4" t="s">
        <v>14976</v>
      </c>
      <c r="AU14860" s="4"/>
      <c r="AV14860" s="4"/>
      <c r="AW14860" s="4"/>
      <c r="AX14860" s="4"/>
      <c r="AY14860" s="4"/>
      <c r="AZ14860" s="4"/>
      <c r="BA14860" s="4"/>
      <c r="BB14860" s="4"/>
      <c r="BC14860" s="4"/>
    </row>
    <row r="14861" spans="45:55" x14ac:dyDescent="0.2">
      <c r="AS14861" s="4"/>
      <c r="AT14861" s="4" t="s">
        <v>33838</v>
      </c>
      <c r="AU14861" s="4"/>
      <c r="AV14861" s="4"/>
      <c r="AW14861" s="4"/>
      <c r="AX14861" s="4"/>
      <c r="AY14861" s="4"/>
      <c r="AZ14861" s="4"/>
      <c r="BA14861" s="4"/>
      <c r="BB14861" s="4"/>
      <c r="BC14861" s="4"/>
    </row>
    <row r="14862" spans="45:55" x14ac:dyDescent="0.2">
      <c r="AS14862" s="4"/>
      <c r="AT14862" s="4" t="s">
        <v>14978</v>
      </c>
      <c r="AU14862" s="4"/>
      <c r="AV14862" s="4"/>
      <c r="AW14862" s="4"/>
      <c r="AX14862" s="4"/>
      <c r="AY14862" s="4"/>
      <c r="AZ14862" s="4"/>
      <c r="BA14862" s="4"/>
      <c r="BB14862" s="4"/>
      <c r="BC14862" s="4"/>
    </row>
    <row r="14863" spans="45:55" x14ac:dyDescent="0.2">
      <c r="AS14863" s="4"/>
      <c r="AT14863" s="4" t="s">
        <v>14980</v>
      </c>
      <c r="AU14863" s="4"/>
      <c r="AV14863" s="4"/>
      <c r="AW14863" s="4"/>
      <c r="AX14863" s="4"/>
      <c r="AY14863" s="4"/>
      <c r="AZ14863" s="4"/>
      <c r="BA14863" s="4"/>
      <c r="BB14863" s="4"/>
      <c r="BC14863" s="4"/>
    </row>
    <row r="14864" spans="45:55" x14ac:dyDescent="0.2">
      <c r="AS14864" s="4"/>
      <c r="AT14864" s="4" t="s">
        <v>33905</v>
      </c>
      <c r="AU14864" s="4"/>
      <c r="AV14864" s="4"/>
      <c r="AW14864" s="4"/>
      <c r="AX14864" s="4"/>
      <c r="AY14864" s="4"/>
      <c r="AZ14864" s="4"/>
      <c r="BA14864" s="4"/>
      <c r="BB14864" s="4"/>
      <c r="BC14864" s="4"/>
    </row>
    <row r="14865" spans="45:55" x14ac:dyDescent="0.2">
      <c r="AS14865" s="4"/>
      <c r="AT14865" s="4" t="s">
        <v>16565</v>
      </c>
      <c r="AU14865" s="4"/>
      <c r="AV14865" s="4"/>
      <c r="AW14865" s="4"/>
      <c r="AX14865" s="4"/>
      <c r="AY14865" s="4"/>
      <c r="AZ14865" s="4"/>
      <c r="BA14865" s="4"/>
      <c r="BB14865" s="4"/>
      <c r="BC14865" s="4"/>
    </row>
    <row r="14866" spans="45:55" x14ac:dyDescent="0.2">
      <c r="AS14866" s="4"/>
      <c r="AT14866" s="4" t="s">
        <v>14982</v>
      </c>
      <c r="AU14866" s="4"/>
      <c r="AV14866" s="4"/>
      <c r="AW14866" s="4"/>
      <c r="AX14866" s="4"/>
      <c r="AY14866" s="4"/>
      <c r="AZ14866" s="4"/>
      <c r="BA14866" s="4"/>
      <c r="BB14866" s="4"/>
      <c r="BC14866" s="4"/>
    </row>
    <row r="14867" spans="45:55" x14ac:dyDescent="0.2">
      <c r="AS14867" s="4"/>
      <c r="AT14867" s="4" t="s">
        <v>14984</v>
      </c>
      <c r="AU14867" s="4"/>
      <c r="AV14867" s="4"/>
      <c r="AW14867" s="4"/>
      <c r="AX14867" s="4"/>
      <c r="AY14867" s="4"/>
      <c r="AZ14867" s="4"/>
      <c r="BA14867" s="4"/>
      <c r="BB14867" s="4"/>
      <c r="BC14867" s="4"/>
    </row>
    <row r="14868" spans="45:55" x14ac:dyDescent="0.2">
      <c r="AS14868" s="4"/>
      <c r="AT14868" s="4" t="s">
        <v>14986</v>
      </c>
      <c r="AU14868" s="4"/>
      <c r="AV14868" s="4"/>
      <c r="AW14868" s="4"/>
      <c r="AX14868" s="4"/>
      <c r="AY14868" s="4"/>
      <c r="AZ14868" s="4"/>
      <c r="BA14868" s="4"/>
      <c r="BB14868" s="4"/>
      <c r="BC14868" s="4"/>
    </row>
    <row r="14869" spans="45:55" x14ac:dyDescent="0.2">
      <c r="AS14869" s="4"/>
      <c r="AT14869" s="4" t="s">
        <v>33907</v>
      </c>
      <c r="AU14869" s="4"/>
      <c r="AV14869" s="4"/>
      <c r="AW14869" s="4"/>
      <c r="AX14869" s="4"/>
      <c r="AY14869" s="4"/>
      <c r="AZ14869" s="4"/>
      <c r="BA14869" s="4"/>
      <c r="BB14869" s="4"/>
      <c r="BC14869" s="4"/>
    </row>
    <row r="14870" spans="45:55" x14ac:dyDescent="0.2">
      <c r="AS14870" s="4"/>
      <c r="AT14870" s="4" t="s">
        <v>33909</v>
      </c>
      <c r="AU14870" s="4"/>
      <c r="AV14870" s="4"/>
      <c r="AW14870" s="4"/>
      <c r="AX14870" s="4"/>
      <c r="AY14870" s="4"/>
      <c r="AZ14870" s="4"/>
      <c r="BA14870" s="4"/>
      <c r="BB14870" s="4"/>
      <c r="BC14870" s="4"/>
    </row>
    <row r="14871" spans="45:55" x14ac:dyDescent="0.2">
      <c r="AS14871" s="4"/>
      <c r="AT14871" s="4" t="s">
        <v>33911</v>
      </c>
      <c r="AU14871" s="4"/>
      <c r="AV14871" s="4"/>
      <c r="AW14871" s="4"/>
      <c r="AX14871" s="4"/>
      <c r="AY14871" s="4"/>
      <c r="AZ14871" s="4"/>
      <c r="BA14871" s="4"/>
      <c r="BB14871" s="4"/>
      <c r="BC14871" s="4"/>
    </row>
    <row r="14872" spans="45:55" x14ac:dyDescent="0.2">
      <c r="AS14872" s="4"/>
      <c r="AT14872" s="4" t="s">
        <v>14988</v>
      </c>
      <c r="AU14872" s="4"/>
      <c r="AV14872" s="4"/>
      <c r="AW14872" s="4"/>
      <c r="AX14872" s="4"/>
      <c r="AY14872" s="4"/>
      <c r="AZ14872" s="4"/>
      <c r="BA14872" s="4"/>
      <c r="BB14872" s="4"/>
      <c r="BC14872" s="4"/>
    </row>
    <row r="14873" spans="45:55" x14ac:dyDescent="0.2">
      <c r="AS14873" s="4"/>
      <c r="AT14873" s="4" t="s">
        <v>14990</v>
      </c>
      <c r="AU14873" s="4"/>
      <c r="AV14873" s="4"/>
      <c r="AW14873" s="4"/>
      <c r="AX14873" s="4"/>
      <c r="AY14873" s="4"/>
      <c r="AZ14873" s="4"/>
      <c r="BA14873" s="4"/>
      <c r="BB14873" s="4"/>
      <c r="BC14873" s="4"/>
    </row>
    <row r="14874" spans="45:55" x14ac:dyDescent="0.2">
      <c r="AS14874" s="4"/>
      <c r="AT14874" s="4" t="s">
        <v>14992</v>
      </c>
      <c r="AU14874" s="4"/>
      <c r="AV14874" s="4"/>
      <c r="AW14874" s="4"/>
      <c r="AX14874" s="4"/>
      <c r="AY14874" s="4"/>
      <c r="AZ14874" s="4"/>
      <c r="BA14874" s="4"/>
      <c r="BB14874" s="4"/>
      <c r="BC14874" s="4"/>
    </row>
    <row r="14875" spans="45:55" x14ac:dyDescent="0.2">
      <c r="AS14875" s="4"/>
      <c r="AT14875" s="4" t="s">
        <v>33913</v>
      </c>
      <c r="AU14875" s="4"/>
      <c r="AV14875" s="4"/>
      <c r="AW14875" s="4"/>
      <c r="AX14875" s="4"/>
      <c r="AY14875" s="4"/>
      <c r="AZ14875" s="4"/>
      <c r="BA14875" s="4"/>
      <c r="BB14875" s="4"/>
      <c r="BC14875" s="4"/>
    </row>
    <row r="14876" spans="45:55" x14ac:dyDescent="0.2">
      <c r="AS14876" s="4"/>
      <c r="AT14876" s="4" t="s">
        <v>33915</v>
      </c>
      <c r="AU14876" s="4"/>
      <c r="AV14876" s="4"/>
      <c r="AW14876" s="4"/>
      <c r="AX14876" s="4"/>
      <c r="AY14876" s="4"/>
      <c r="AZ14876" s="4"/>
      <c r="BA14876" s="4"/>
      <c r="BB14876" s="4"/>
      <c r="BC14876" s="4"/>
    </row>
    <row r="14877" spans="45:55" x14ac:dyDescent="0.2">
      <c r="AS14877" s="4"/>
      <c r="AT14877" s="4" t="s">
        <v>33917</v>
      </c>
      <c r="AU14877" s="4"/>
      <c r="AV14877" s="4"/>
      <c r="AW14877" s="4"/>
      <c r="AX14877" s="4"/>
      <c r="AY14877" s="4"/>
      <c r="AZ14877" s="4"/>
      <c r="BA14877" s="4"/>
      <c r="BB14877" s="4"/>
      <c r="BC14877" s="4"/>
    </row>
    <row r="14878" spans="45:55" x14ac:dyDescent="0.2">
      <c r="AS14878" s="4"/>
      <c r="AT14878" s="4" t="s">
        <v>33919</v>
      </c>
      <c r="AU14878" s="4"/>
      <c r="AV14878" s="4"/>
      <c r="AW14878" s="4"/>
      <c r="AX14878" s="4"/>
      <c r="AY14878" s="4"/>
      <c r="AZ14878" s="4"/>
      <c r="BA14878" s="4"/>
      <c r="BB14878" s="4"/>
      <c r="BC14878" s="4"/>
    </row>
    <row r="14879" spans="45:55" x14ac:dyDescent="0.2">
      <c r="AS14879" s="4"/>
      <c r="AT14879" s="4" t="s">
        <v>10830</v>
      </c>
      <c r="AU14879" s="4"/>
      <c r="AV14879" s="4"/>
      <c r="AW14879" s="4"/>
      <c r="AX14879" s="4"/>
      <c r="AY14879" s="4"/>
      <c r="AZ14879" s="4"/>
      <c r="BA14879" s="4"/>
      <c r="BB14879" s="4"/>
      <c r="BC14879" s="4"/>
    </row>
    <row r="14880" spans="45:55" x14ac:dyDescent="0.2">
      <c r="AS14880" s="4"/>
      <c r="AT14880" s="4" t="s">
        <v>14994</v>
      </c>
      <c r="AU14880" s="4"/>
      <c r="AV14880" s="4"/>
      <c r="AW14880" s="4"/>
      <c r="AX14880" s="4"/>
      <c r="AY14880" s="4"/>
      <c r="AZ14880" s="4"/>
      <c r="BA14880" s="4"/>
      <c r="BB14880" s="4"/>
      <c r="BC14880" s="4"/>
    </row>
    <row r="14881" spans="45:55" x14ac:dyDescent="0.2">
      <c r="AS14881" s="4"/>
      <c r="AT14881" s="4" t="s">
        <v>6817</v>
      </c>
      <c r="AU14881" s="4"/>
      <c r="AV14881" s="4"/>
      <c r="AW14881" s="4"/>
      <c r="AX14881" s="4"/>
      <c r="AY14881" s="4"/>
      <c r="AZ14881" s="4"/>
      <c r="BA14881" s="4"/>
      <c r="BB14881" s="4"/>
      <c r="BC14881" s="4"/>
    </row>
    <row r="14882" spans="45:55" x14ac:dyDescent="0.2">
      <c r="AS14882" s="4"/>
      <c r="AT14882" s="4" t="s">
        <v>7286</v>
      </c>
      <c r="AU14882" s="4"/>
      <c r="AV14882" s="4"/>
      <c r="AW14882" s="4"/>
      <c r="AX14882" s="4"/>
      <c r="AY14882" s="4"/>
      <c r="AZ14882" s="4"/>
      <c r="BA14882" s="4"/>
      <c r="BB14882" s="4"/>
      <c r="BC14882" s="4"/>
    </row>
    <row r="14883" spans="45:55" x14ac:dyDescent="0.2">
      <c r="AS14883" s="4"/>
      <c r="AT14883" s="4" t="s">
        <v>7287</v>
      </c>
      <c r="AU14883" s="4"/>
      <c r="AV14883" s="4"/>
      <c r="AW14883" s="4"/>
      <c r="AX14883" s="4"/>
      <c r="AY14883" s="4"/>
      <c r="AZ14883" s="4"/>
      <c r="BA14883" s="4"/>
      <c r="BB14883" s="4"/>
      <c r="BC14883" s="4"/>
    </row>
    <row r="14884" spans="45:55" x14ac:dyDescent="0.2">
      <c r="AS14884" s="4"/>
      <c r="AT14884" s="4" t="s">
        <v>14996</v>
      </c>
      <c r="AU14884" s="4"/>
      <c r="AV14884" s="4"/>
      <c r="AW14884" s="4"/>
      <c r="AX14884" s="4"/>
      <c r="AY14884" s="4"/>
      <c r="AZ14884" s="4"/>
      <c r="BA14884" s="4"/>
      <c r="BB14884" s="4"/>
      <c r="BC14884" s="4"/>
    </row>
    <row r="14885" spans="45:55" x14ac:dyDescent="0.2">
      <c r="AS14885" s="4"/>
      <c r="AT14885" s="4" t="s">
        <v>6821</v>
      </c>
      <c r="AU14885" s="4"/>
      <c r="AV14885" s="4"/>
      <c r="AW14885" s="4"/>
      <c r="AX14885" s="4"/>
      <c r="AY14885" s="4"/>
      <c r="AZ14885" s="4"/>
      <c r="BA14885" s="4"/>
      <c r="BB14885" s="4"/>
      <c r="BC14885" s="4"/>
    </row>
    <row r="14886" spans="45:55" x14ac:dyDescent="0.2">
      <c r="AS14886" s="4"/>
      <c r="AT14886" s="4" t="s">
        <v>8094</v>
      </c>
      <c r="AU14886" s="4"/>
      <c r="AV14886" s="4"/>
      <c r="AW14886" s="4"/>
      <c r="AX14886" s="4"/>
      <c r="AY14886" s="4">
        <v>170137</v>
      </c>
      <c r="AZ14886" s="4">
        <v>518625</v>
      </c>
      <c r="BA14886" s="4" t="s">
        <v>31473</v>
      </c>
      <c r="BB14886" s="4" t="s">
        <v>31474</v>
      </c>
      <c r="BC14886" s="4"/>
    </row>
    <row r="14887" spans="45:55" x14ac:dyDescent="0.2">
      <c r="AS14887" s="4"/>
      <c r="AT14887" s="4" t="s">
        <v>6824</v>
      </c>
      <c r="AU14887" s="4"/>
      <c r="AV14887" s="4"/>
      <c r="AW14887" s="4"/>
      <c r="AX14887" s="4"/>
      <c r="AY14887" s="4"/>
      <c r="AZ14887" s="4"/>
      <c r="BA14887" s="4"/>
      <c r="BB14887" s="4"/>
      <c r="BC14887" s="4"/>
    </row>
    <row r="14888" spans="45:55" x14ac:dyDescent="0.2">
      <c r="AS14888" s="4"/>
      <c r="AT14888" s="4" t="s">
        <v>6826</v>
      </c>
      <c r="AU14888" s="4"/>
      <c r="AV14888" s="4"/>
      <c r="AW14888" s="4"/>
      <c r="AX14888" s="4"/>
      <c r="AY14888" s="4"/>
      <c r="AZ14888" s="4"/>
      <c r="BA14888" s="4"/>
      <c r="BB14888" s="4"/>
      <c r="BC14888" s="4"/>
    </row>
    <row r="14889" spans="45:55" x14ac:dyDescent="0.2">
      <c r="AS14889" s="4"/>
      <c r="AT14889" s="4" t="s">
        <v>6827</v>
      </c>
      <c r="AU14889" s="4"/>
      <c r="AV14889" s="4"/>
      <c r="AW14889" s="4"/>
      <c r="AX14889" s="4"/>
      <c r="AY14889" s="4"/>
      <c r="AZ14889" s="4"/>
      <c r="BA14889" s="4"/>
      <c r="BB14889" s="4"/>
      <c r="BC14889" s="4"/>
    </row>
    <row r="14890" spans="45:55" x14ac:dyDescent="0.2">
      <c r="AS14890" s="4"/>
      <c r="AT14890" s="4" t="s">
        <v>6829</v>
      </c>
      <c r="AU14890" s="4"/>
      <c r="AV14890" s="4"/>
      <c r="AW14890" s="4"/>
      <c r="AX14890" s="4"/>
      <c r="AY14890" s="4"/>
      <c r="AZ14890" s="4"/>
      <c r="BA14890" s="4"/>
      <c r="BB14890" s="4"/>
      <c r="BC14890" s="4"/>
    </row>
    <row r="14891" spans="45:55" x14ac:dyDescent="0.2">
      <c r="AS14891" s="4"/>
      <c r="AT14891" s="4" t="s">
        <v>9318</v>
      </c>
      <c r="AU14891" s="4"/>
      <c r="AV14891" s="4"/>
      <c r="AW14891" s="4"/>
      <c r="AX14891" s="4"/>
      <c r="AY14891" s="4"/>
      <c r="AZ14891" s="4"/>
      <c r="BA14891" s="4"/>
      <c r="BB14891" s="4"/>
      <c r="BC14891" s="4"/>
    </row>
    <row r="14892" spans="45:55" x14ac:dyDescent="0.2">
      <c r="AS14892" s="4"/>
      <c r="AT14892" s="4"/>
      <c r="AU14892" s="4"/>
      <c r="AV14892" s="4"/>
      <c r="AW14892" s="4"/>
      <c r="AX14892" s="4"/>
      <c r="AY14892" s="4"/>
      <c r="AZ14892" s="4"/>
      <c r="BA14892" s="4"/>
      <c r="BB14892" s="4"/>
      <c r="BC14892" s="4"/>
    </row>
    <row r="14893" spans="45:55" x14ac:dyDescent="0.2">
      <c r="AS14893" s="4"/>
      <c r="AT14893" s="4"/>
      <c r="AU14893" s="4"/>
      <c r="AV14893" s="4"/>
      <c r="AW14893" s="4"/>
      <c r="AX14893" s="4"/>
      <c r="AY14893" s="4"/>
      <c r="AZ14893" s="4"/>
      <c r="BA14893" s="4"/>
      <c r="BB14893" s="4"/>
      <c r="BC14893" s="4"/>
    </row>
    <row r="14894" spans="45:55" x14ac:dyDescent="0.2">
      <c r="AS14894" s="4"/>
      <c r="AT14894" s="4" t="s">
        <v>14976</v>
      </c>
      <c r="AU14894" s="4"/>
      <c r="AV14894" s="4"/>
      <c r="AW14894" s="4"/>
      <c r="AX14894" s="4"/>
      <c r="AY14894" s="4"/>
      <c r="AZ14894" s="4"/>
      <c r="BA14894" s="4"/>
      <c r="BB14894" s="4"/>
      <c r="BC14894" s="4"/>
    </row>
    <row r="14895" spans="45:55" x14ac:dyDescent="0.2">
      <c r="AS14895" s="4"/>
      <c r="AT14895" s="4" t="s">
        <v>33838</v>
      </c>
      <c r="AU14895" s="4"/>
      <c r="AV14895" s="4"/>
      <c r="AW14895" s="4"/>
      <c r="AX14895" s="4"/>
      <c r="AY14895" s="4"/>
      <c r="AZ14895" s="4"/>
      <c r="BA14895" s="4"/>
      <c r="BB14895" s="4"/>
      <c r="BC14895" s="4"/>
    </row>
    <row r="14896" spans="45:55" x14ac:dyDescent="0.2">
      <c r="AS14896" s="4"/>
      <c r="AT14896" s="4" t="s">
        <v>14978</v>
      </c>
      <c r="AU14896" s="4"/>
      <c r="AV14896" s="4"/>
      <c r="AW14896" s="4"/>
      <c r="AX14896" s="4"/>
      <c r="AY14896" s="4"/>
      <c r="AZ14896" s="4"/>
      <c r="BA14896" s="4"/>
      <c r="BB14896" s="4"/>
      <c r="BC14896" s="4"/>
    </row>
    <row r="14897" spans="45:55" x14ac:dyDescent="0.2">
      <c r="AS14897" s="4"/>
      <c r="AT14897" s="4" t="s">
        <v>14980</v>
      </c>
      <c r="AU14897" s="4"/>
      <c r="AV14897" s="4"/>
      <c r="AW14897" s="4"/>
      <c r="AX14897" s="4"/>
      <c r="AY14897" s="4"/>
      <c r="AZ14897" s="4"/>
      <c r="BA14897" s="4"/>
      <c r="BB14897" s="4"/>
      <c r="BC14897" s="4"/>
    </row>
    <row r="14898" spans="45:55" x14ac:dyDescent="0.2">
      <c r="AS14898" s="4"/>
      <c r="AT14898" s="4" t="s">
        <v>33905</v>
      </c>
      <c r="AU14898" s="4"/>
      <c r="AV14898" s="4"/>
      <c r="AW14898" s="4"/>
      <c r="AX14898" s="4"/>
      <c r="AY14898" s="4"/>
      <c r="AZ14898" s="4"/>
      <c r="BA14898" s="4"/>
      <c r="BB14898" s="4"/>
      <c r="BC14898" s="4"/>
    </row>
    <row r="14899" spans="45:55" x14ac:dyDescent="0.2">
      <c r="AS14899" s="4"/>
      <c r="AT14899" s="4" t="s">
        <v>16565</v>
      </c>
      <c r="AU14899" s="4"/>
      <c r="AV14899" s="4"/>
      <c r="AW14899" s="4"/>
      <c r="AX14899" s="4"/>
      <c r="AY14899" s="4"/>
      <c r="AZ14899" s="4"/>
      <c r="BA14899" s="4"/>
      <c r="BB14899" s="4"/>
      <c r="BC14899" s="4"/>
    </row>
    <row r="14900" spans="45:55" x14ac:dyDescent="0.2">
      <c r="AS14900" s="4"/>
      <c r="AT14900" s="4" t="s">
        <v>14982</v>
      </c>
      <c r="AU14900" s="4"/>
      <c r="AV14900" s="4"/>
      <c r="AW14900" s="4"/>
      <c r="AX14900" s="4"/>
      <c r="AY14900" s="4"/>
      <c r="AZ14900" s="4"/>
      <c r="BA14900" s="4"/>
      <c r="BB14900" s="4"/>
      <c r="BC14900" s="4"/>
    </row>
    <row r="14901" spans="45:55" x14ac:dyDescent="0.2">
      <c r="AS14901" s="4"/>
      <c r="AT14901" s="4" t="s">
        <v>14984</v>
      </c>
      <c r="AU14901" s="4"/>
      <c r="AV14901" s="4"/>
      <c r="AW14901" s="4"/>
      <c r="AX14901" s="4"/>
      <c r="AY14901" s="4"/>
      <c r="AZ14901" s="4"/>
      <c r="BA14901" s="4"/>
      <c r="BB14901" s="4"/>
      <c r="BC14901" s="4"/>
    </row>
    <row r="14902" spans="45:55" x14ac:dyDescent="0.2">
      <c r="AS14902" s="4"/>
      <c r="AT14902" s="4" t="s">
        <v>14986</v>
      </c>
      <c r="AU14902" s="4"/>
      <c r="AV14902" s="4"/>
      <c r="AW14902" s="4"/>
      <c r="AX14902" s="4"/>
      <c r="AY14902" s="4"/>
      <c r="AZ14902" s="4"/>
      <c r="BA14902" s="4"/>
      <c r="BB14902" s="4"/>
      <c r="BC14902" s="4"/>
    </row>
    <row r="14903" spans="45:55" x14ac:dyDescent="0.2">
      <c r="AS14903" s="4"/>
      <c r="AT14903" s="4" t="s">
        <v>33907</v>
      </c>
      <c r="AU14903" s="4"/>
      <c r="AV14903" s="4"/>
      <c r="AW14903" s="4"/>
      <c r="AX14903" s="4"/>
      <c r="AY14903" s="4"/>
      <c r="AZ14903" s="4"/>
      <c r="BA14903" s="4"/>
      <c r="BB14903" s="4"/>
      <c r="BC14903" s="4"/>
    </row>
    <row r="14904" spans="45:55" x14ac:dyDescent="0.2">
      <c r="AS14904" s="4"/>
      <c r="AT14904" s="4" t="s">
        <v>33909</v>
      </c>
      <c r="AU14904" s="4"/>
      <c r="AV14904" s="4"/>
      <c r="AW14904" s="4"/>
      <c r="AX14904" s="4"/>
      <c r="AY14904" s="4"/>
      <c r="AZ14904" s="4"/>
      <c r="BA14904" s="4"/>
      <c r="BB14904" s="4"/>
      <c r="BC14904" s="4"/>
    </row>
    <row r="14905" spans="45:55" x14ac:dyDescent="0.2">
      <c r="AS14905" s="4"/>
      <c r="AT14905" s="4" t="s">
        <v>33911</v>
      </c>
      <c r="AU14905" s="4"/>
      <c r="AV14905" s="4"/>
      <c r="AW14905" s="4"/>
      <c r="AX14905" s="4"/>
      <c r="AY14905" s="4"/>
      <c r="AZ14905" s="4"/>
      <c r="BA14905" s="4"/>
      <c r="BB14905" s="4"/>
      <c r="BC14905" s="4"/>
    </row>
    <row r="14906" spans="45:55" x14ac:dyDescent="0.2">
      <c r="AS14906" s="4"/>
      <c r="AT14906" s="4" t="s">
        <v>14988</v>
      </c>
      <c r="AU14906" s="4"/>
      <c r="AV14906" s="4"/>
      <c r="AW14906" s="4"/>
      <c r="AX14906" s="4"/>
      <c r="AY14906" s="4"/>
      <c r="AZ14906" s="4"/>
      <c r="BA14906" s="4"/>
      <c r="BB14906" s="4"/>
      <c r="BC14906" s="4"/>
    </row>
    <row r="14907" spans="45:55" x14ac:dyDescent="0.2">
      <c r="AS14907" s="4"/>
      <c r="AT14907" s="4" t="s">
        <v>14990</v>
      </c>
      <c r="AU14907" s="4"/>
      <c r="AV14907" s="4"/>
      <c r="AW14907" s="4"/>
      <c r="AX14907" s="4"/>
      <c r="AY14907" s="4"/>
      <c r="AZ14907" s="4"/>
      <c r="BA14907" s="4"/>
      <c r="BB14907" s="4"/>
      <c r="BC14907" s="4"/>
    </row>
    <row r="14908" spans="45:55" x14ac:dyDescent="0.2">
      <c r="AS14908" s="4"/>
      <c r="AT14908" s="4" t="s">
        <v>14992</v>
      </c>
      <c r="AU14908" s="4"/>
      <c r="AV14908" s="4"/>
      <c r="AW14908" s="4"/>
      <c r="AX14908" s="4"/>
      <c r="AY14908" s="4"/>
      <c r="AZ14908" s="4"/>
      <c r="BA14908" s="4"/>
      <c r="BB14908" s="4"/>
      <c r="BC14908" s="4"/>
    </row>
    <row r="14909" spans="45:55" x14ac:dyDescent="0.2">
      <c r="AS14909" s="4"/>
      <c r="AT14909" s="4" t="s">
        <v>33913</v>
      </c>
      <c r="AU14909" s="4"/>
      <c r="AV14909" s="4"/>
      <c r="AW14909" s="4"/>
      <c r="AX14909" s="4"/>
      <c r="AY14909" s="4"/>
      <c r="AZ14909" s="4"/>
      <c r="BA14909" s="4"/>
      <c r="BB14909" s="4"/>
      <c r="BC14909" s="4"/>
    </row>
    <row r="14910" spans="45:55" x14ac:dyDescent="0.2">
      <c r="AS14910" s="4"/>
      <c r="AT14910" s="4" t="s">
        <v>33915</v>
      </c>
      <c r="AU14910" s="4"/>
      <c r="AV14910" s="4"/>
      <c r="AW14910" s="4"/>
      <c r="AX14910" s="4"/>
      <c r="AY14910" s="4"/>
      <c r="AZ14910" s="4"/>
      <c r="BA14910" s="4"/>
      <c r="BB14910" s="4"/>
      <c r="BC14910" s="4"/>
    </row>
    <row r="14911" spans="45:55" x14ac:dyDescent="0.2">
      <c r="AS14911" s="4"/>
      <c r="AT14911" s="4" t="s">
        <v>33917</v>
      </c>
      <c r="AU14911" s="4"/>
      <c r="AV14911" s="4"/>
      <c r="AW14911" s="4"/>
      <c r="AX14911" s="4"/>
      <c r="AY14911" s="4"/>
      <c r="AZ14911" s="4"/>
      <c r="BA14911" s="4"/>
      <c r="BB14911" s="4"/>
      <c r="BC14911" s="4"/>
    </row>
    <row r="14912" spans="45:55" x14ac:dyDescent="0.2">
      <c r="AS14912" s="4"/>
      <c r="AT14912" s="4" t="s">
        <v>33919</v>
      </c>
      <c r="AU14912" s="4"/>
      <c r="AV14912" s="4"/>
      <c r="AW14912" s="4"/>
      <c r="AX14912" s="4"/>
      <c r="AY14912" s="4"/>
      <c r="AZ14912" s="4"/>
      <c r="BA14912" s="4"/>
      <c r="BB14912" s="4"/>
      <c r="BC14912" s="4"/>
    </row>
    <row r="14913" spans="45:55" x14ac:dyDescent="0.2">
      <c r="AS14913" s="4"/>
      <c r="AT14913" s="4" t="s">
        <v>10830</v>
      </c>
      <c r="AU14913" s="4"/>
      <c r="AV14913" s="4"/>
      <c r="AW14913" s="4"/>
      <c r="AX14913" s="4"/>
      <c r="AY14913" s="4"/>
      <c r="AZ14913" s="4"/>
      <c r="BA14913" s="4"/>
      <c r="BB14913" s="4"/>
      <c r="BC14913" s="4"/>
    </row>
    <row r="14914" spans="45:55" x14ac:dyDescent="0.2">
      <c r="AS14914" s="4"/>
      <c r="AT14914" s="4" t="s">
        <v>14994</v>
      </c>
      <c r="AU14914" s="4"/>
      <c r="AV14914" s="4"/>
      <c r="AW14914" s="4"/>
      <c r="AX14914" s="4"/>
      <c r="AY14914" s="4"/>
      <c r="AZ14914" s="4"/>
      <c r="BA14914" s="4"/>
      <c r="BB14914" s="4"/>
      <c r="BC14914" s="4"/>
    </row>
    <row r="14915" spans="45:55" x14ac:dyDescent="0.2">
      <c r="AS14915" s="4"/>
      <c r="AT14915" s="4" t="s">
        <v>6817</v>
      </c>
      <c r="AU14915" s="4"/>
      <c r="AV14915" s="4"/>
      <c r="AW14915" s="4"/>
      <c r="AX14915" s="4"/>
      <c r="AY14915" s="4"/>
      <c r="AZ14915" s="4"/>
      <c r="BA14915" s="4"/>
      <c r="BB14915" s="4"/>
      <c r="BC14915" s="4"/>
    </row>
    <row r="14916" spans="45:55" x14ac:dyDescent="0.2">
      <c r="AS14916" s="4"/>
      <c r="AT14916" s="4" t="s">
        <v>7286</v>
      </c>
      <c r="AU14916" s="4"/>
      <c r="AV14916" s="4"/>
      <c r="AW14916" s="4"/>
      <c r="AX14916" s="4"/>
      <c r="AY14916" s="4"/>
      <c r="AZ14916" s="4"/>
      <c r="BA14916" s="4"/>
      <c r="BB14916" s="4"/>
      <c r="BC14916" s="4"/>
    </row>
    <row r="14917" spans="45:55" x14ac:dyDescent="0.2">
      <c r="AS14917" s="4"/>
      <c r="AT14917" s="4" t="s">
        <v>7287</v>
      </c>
      <c r="AU14917" s="4"/>
      <c r="AV14917" s="4"/>
      <c r="AW14917" s="4"/>
      <c r="AX14917" s="4"/>
      <c r="AY14917" s="4"/>
      <c r="AZ14917" s="4"/>
      <c r="BA14917" s="4"/>
      <c r="BB14917" s="4"/>
      <c r="BC14917" s="4"/>
    </row>
    <row r="14918" spans="45:55" x14ac:dyDescent="0.2">
      <c r="AS14918" s="4"/>
      <c r="AT14918" s="4" t="s">
        <v>14996</v>
      </c>
      <c r="AU14918" s="4"/>
      <c r="AV14918" s="4"/>
      <c r="AW14918" s="4"/>
      <c r="AX14918" s="4"/>
      <c r="AY14918" s="4"/>
      <c r="AZ14918" s="4"/>
      <c r="BA14918" s="4"/>
      <c r="BB14918" s="4"/>
      <c r="BC14918" s="4"/>
    </row>
    <row r="14919" spans="45:55" x14ac:dyDescent="0.2">
      <c r="AS14919" s="4"/>
      <c r="AT14919" s="4" t="s">
        <v>6821</v>
      </c>
      <c r="AU14919" s="4"/>
      <c r="AV14919" s="4"/>
      <c r="AW14919" s="4"/>
      <c r="AX14919" s="4"/>
      <c r="AY14919" s="4"/>
      <c r="AZ14919" s="4"/>
      <c r="BA14919" s="4"/>
      <c r="BB14919" s="4"/>
      <c r="BC14919" s="4"/>
    </row>
    <row r="14920" spans="45:55" x14ac:dyDescent="0.2">
      <c r="AS14920" s="4"/>
      <c r="AT14920" s="4" t="s">
        <v>8094</v>
      </c>
      <c r="AU14920" s="4"/>
      <c r="AV14920" s="4"/>
      <c r="AW14920" s="4"/>
      <c r="AX14920" s="4"/>
      <c r="AY14920" s="4">
        <v>170137</v>
      </c>
      <c r="AZ14920" s="4">
        <v>518625</v>
      </c>
      <c r="BA14920" s="4" t="s">
        <v>31473</v>
      </c>
      <c r="BB14920" s="4" t="s">
        <v>31474</v>
      </c>
      <c r="BC14920" s="4"/>
    </row>
    <row r="14921" spans="45:55" x14ac:dyDescent="0.2">
      <c r="AS14921" s="4"/>
      <c r="AT14921" s="4" t="s">
        <v>6824</v>
      </c>
      <c r="AU14921" s="4"/>
      <c r="AV14921" s="4"/>
      <c r="AW14921" s="4"/>
      <c r="AX14921" s="4"/>
      <c r="AY14921" s="4"/>
      <c r="AZ14921" s="4"/>
      <c r="BA14921" s="4"/>
      <c r="BB14921" s="4"/>
      <c r="BC14921" s="4"/>
    </row>
    <row r="14922" spans="45:55" x14ac:dyDescent="0.2">
      <c r="AS14922" s="4"/>
      <c r="AT14922" s="4" t="s">
        <v>6826</v>
      </c>
      <c r="AU14922" s="4"/>
      <c r="AV14922" s="4"/>
      <c r="AW14922" s="4"/>
      <c r="AX14922" s="4"/>
      <c r="AY14922" s="4"/>
      <c r="AZ14922" s="4"/>
      <c r="BA14922" s="4"/>
      <c r="BB14922" s="4"/>
      <c r="BC14922" s="4"/>
    </row>
    <row r="14923" spans="45:55" x14ac:dyDescent="0.2">
      <c r="AS14923" s="4"/>
      <c r="AT14923" s="4" t="s">
        <v>6827</v>
      </c>
      <c r="AU14923" s="4"/>
      <c r="AV14923" s="4"/>
      <c r="AW14923" s="4"/>
      <c r="AX14923" s="4"/>
      <c r="AY14923" s="4"/>
      <c r="AZ14923" s="4"/>
      <c r="BA14923" s="4"/>
      <c r="BB14923" s="4"/>
      <c r="BC14923" s="4"/>
    </row>
    <row r="14924" spans="45:55" x14ac:dyDescent="0.2">
      <c r="AS14924" s="4"/>
      <c r="AT14924" s="4" t="s">
        <v>6829</v>
      </c>
      <c r="AU14924" s="4"/>
      <c r="AV14924" s="4"/>
      <c r="AW14924" s="4"/>
      <c r="AX14924" s="4"/>
      <c r="AY14924" s="4"/>
      <c r="AZ14924" s="4"/>
      <c r="BA14924" s="4"/>
      <c r="BB14924" s="4"/>
      <c r="BC14924" s="4"/>
    </row>
    <row r="14925" spans="45:55" x14ac:dyDescent="0.2">
      <c r="AS14925" s="4"/>
      <c r="AT14925" s="4" t="s">
        <v>9318</v>
      </c>
      <c r="AU14925" s="4"/>
      <c r="AV14925" s="4"/>
      <c r="AW14925" s="4"/>
      <c r="AX14925" s="4"/>
      <c r="AY14925" s="4"/>
      <c r="AZ14925" s="4"/>
      <c r="BA14925" s="4"/>
      <c r="BB14925" s="4"/>
      <c r="BC14925" s="4"/>
    </row>
    <row r="14926" spans="45:55" x14ac:dyDescent="0.2">
      <c r="AS14926" s="4"/>
      <c r="AT14926" s="4"/>
      <c r="AU14926" s="4"/>
      <c r="AV14926" s="4"/>
      <c r="AW14926" s="4"/>
      <c r="AX14926" s="4"/>
      <c r="AY14926" s="4"/>
      <c r="AZ14926" s="4"/>
      <c r="BA14926" s="4"/>
      <c r="BB14926" s="4"/>
      <c r="BC14926" s="4"/>
    </row>
    <row r="14927" spans="45:55" x14ac:dyDescent="0.2">
      <c r="AS14927" s="4"/>
      <c r="AT14927" s="4"/>
      <c r="AU14927" s="4"/>
      <c r="AV14927" s="4"/>
      <c r="AW14927" s="4"/>
      <c r="AX14927" s="4"/>
      <c r="AY14927" s="4"/>
      <c r="AZ14927" s="4"/>
      <c r="BA14927" s="4"/>
      <c r="BB14927" s="4"/>
      <c r="BC14927" s="4"/>
    </row>
    <row r="14928" spans="45:55" x14ac:dyDescent="0.2">
      <c r="AS14928" s="4"/>
      <c r="AT14928" s="4"/>
      <c r="AU14928" s="4"/>
      <c r="AV14928" s="4"/>
      <c r="AW14928" s="4"/>
      <c r="AX14928" s="4"/>
      <c r="AY14928" s="4"/>
      <c r="AZ14928" s="4"/>
      <c r="BA14928" s="4"/>
      <c r="BB14928" s="4"/>
      <c r="BC14928" s="4"/>
    </row>
    <row r="14929" spans="45:55" x14ac:dyDescent="0.2">
      <c r="AS14929" s="4"/>
      <c r="AT14929" s="4"/>
      <c r="AU14929" s="4"/>
      <c r="AV14929" s="4"/>
      <c r="AW14929" s="4"/>
      <c r="AX14929" s="4"/>
      <c r="AY14929" s="4"/>
      <c r="AZ14929" s="4"/>
      <c r="BA14929" s="4"/>
      <c r="BB14929" s="4"/>
      <c r="BC14929" s="4"/>
    </row>
    <row r="14930" spans="45:55" x14ac:dyDescent="0.2">
      <c r="AS14930" s="4"/>
      <c r="AT14930" s="4"/>
      <c r="AU14930" s="4"/>
      <c r="AV14930" s="4"/>
      <c r="AW14930" s="4"/>
      <c r="AX14930" s="4"/>
      <c r="AY14930" s="4"/>
      <c r="AZ14930" s="4"/>
      <c r="BA14930" s="4"/>
      <c r="BB14930" s="4"/>
      <c r="BC14930" s="4"/>
    </row>
    <row r="14931" spans="45:55" x14ac:dyDescent="0.2">
      <c r="AS14931" s="4"/>
      <c r="AT14931" s="4"/>
      <c r="AU14931" s="4"/>
      <c r="AV14931" s="4"/>
      <c r="AW14931" s="4"/>
      <c r="AX14931" s="4"/>
      <c r="AY14931" s="4"/>
      <c r="AZ14931" s="4"/>
      <c r="BA14931" s="4"/>
      <c r="BB14931" s="4"/>
      <c r="BC14931" s="4"/>
    </row>
    <row r="14932" spans="45:55" x14ac:dyDescent="0.2">
      <c r="AS14932" s="4"/>
      <c r="AT14932" s="4" t="s">
        <v>8094</v>
      </c>
      <c r="AU14932" s="4"/>
      <c r="AV14932" s="4"/>
      <c r="AW14932" s="4"/>
      <c r="AX14932" s="4"/>
      <c r="AY14932" s="4">
        <v>170137</v>
      </c>
      <c r="AZ14932" s="4">
        <v>518625</v>
      </c>
      <c r="BA14932" s="4" t="s">
        <v>31473</v>
      </c>
      <c r="BB14932" s="4" t="s">
        <v>31474</v>
      </c>
      <c r="BC14932" s="4"/>
    </row>
    <row r="14933" spans="45:55" x14ac:dyDescent="0.2">
      <c r="AS14933" s="4"/>
      <c r="AT14933" s="4" t="s">
        <v>6824</v>
      </c>
      <c r="AU14933" s="4"/>
      <c r="AV14933" s="4"/>
      <c r="AW14933" s="4"/>
      <c r="AX14933" s="4"/>
      <c r="AY14933" s="4"/>
      <c r="AZ14933" s="4"/>
      <c r="BA14933" s="4"/>
      <c r="BB14933" s="4"/>
      <c r="BC14933" s="4"/>
    </row>
    <row r="14934" spans="45:55" x14ac:dyDescent="0.2">
      <c r="AS14934" s="4"/>
      <c r="AT14934" s="4" t="s">
        <v>6826</v>
      </c>
      <c r="AU14934" s="4"/>
      <c r="AV14934" s="4"/>
      <c r="AW14934" s="4"/>
      <c r="AX14934" s="4"/>
      <c r="AY14934" s="4"/>
      <c r="AZ14934" s="4"/>
      <c r="BA14934" s="4"/>
      <c r="BB14934" s="4"/>
      <c r="BC14934" s="4"/>
    </row>
    <row r="14935" spans="45:55" x14ac:dyDescent="0.2">
      <c r="AS14935" s="4"/>
      <c r="AT14935" s="4" t="s">
        <v>6827</v>
      </c>
      <c r="AU14935" s="4"/>
      <c r="AV14935" s="4"/>
      <c r="AW14935" s="4"/>
      <c r="AX14935" s="4"/>
      <c r="AY14935" s="4"/>
      <c r="AZ14935" s="4"/>
      <c r="BA14935" s="4"/>
      <c r="BB14935" s="4"/>
      <c r="BC14935" s="4"/>
    </row>
    <row r="14936" spans="45:55" x14ac:dyDescent="0.2">
      <c r="AS14936" s="4"/>
      <c r="AT14936" s="4" t="s">
        <v>6829</v>
      </c>
      <c r="AU14936" s="4"/>
      <c r="AV14936" s="4"/>
      <c r="AW14936" s="4"/>
      <c r="AX14936" s="4"/>
      <c r="AY14936" s="4"/>
      <c r="AZ14936" s="4"/>
      <c r="BA14936" s="4"/>
      <c r="BB14936" s="4"/>
      <c r="BC14936" s="4"/>
    </row>
    <row r="14937" spans="45:55" x14ac:dyDescent="0.2">
      <c r="AS14937" s="4"/>
      <c r="AT14937" s="4" t="s">
        <v>9318</v>
      </c>
      <c r="AU14937" s="4"/>
      <c r="AV14937" s="4"/>
      <c r="AW14937" s="4"/>
      <c r="AX14937" s="4"/>
      <c r="AY14937" s="4"/>
      <c r="AZ14937" s="4"/>
      <c r="BA14937" s="4"/>
      <c r="BB14937" s="4"/>
      <c r="BC14937" s="4"/>
    </row>
    <row r="14938" spans="45:55" x14ac:dyDescent="0.2">
      <c r="AS14938" s="4"/>
      <c r="AT14938" s="4"/>
      <c r="AU14938" s="4"/>
      <c r="AV14938" s="4"/>
      <c r="AW14938" s="4"/>
      <c r="AX14938" s="4"/>
      <c r="AY14938" s="4"/>
      <c r="AZ14938" s="4"/>
      <c r="BA14938" s="4"/>
      <c r="BB14938" s="4"/>
      <c r="BC14938" s="4"/>
    </row>
    <row r="14939" spans="45:55" x14ac:dyDescent="0.2">
      <c r="AS14939" s="4"/>
      <c r="AT14939" s="4"/>
      <c r="AU14939" s="4"/>
      <c r="AV14939" s="4"/>
      <c r="AW14939" s="4"/>
      <c r="AX14939" s="4"/>
      <c r="AY14939" s="4"/>
      <c r="AZ14939" s="4"/>
      <c r="BA14939" s="4"/>
      <c r="BB14939" s="4"/>
      <c r="BC14939" s="4"/>
    </row>
    <row r="14940" spans="45:55" x14ac:dyDescent="0.2">
      <c r="AS14940" s="4"/>
      <c r="AT14940" s="4" t="s">
        <v>6827</v>
      </c>
      <c r="AU14940" s="4"/>
      <c r="AV14940" s="4"/>
      <c r="AW14940" s="4"/>
      <c r="AX14940" s="4"/>
      <c r="AY14940" s="4"/>
      <c r="AZ14940" s="4"/>
      <c r="BA14940" s="4"/>
      <c r="BB14940" s="4"/>
      <c r="BC14940" s="4"/>
    </row>
    <row r="14941" spans="45:55" x14ac:dyDescent="0.2">
      <c r="AS14941" s="4"/>
      <c r="AT14941" s="4" t="s">
        <v>6829</v>
      </c>
      <c r="AU14941" s="4"/>
      <c r="AV14941" s="4"/>
      <c r="AW14941" s="4"/>
      <c r="AX14941" s="4"/>
      <c r="AY14941" s="4"/>
      <c r="AZ14941" s="4"/>
      <c r="BA14941" s="4"/>
      <c r="BB14941" s="4"/>
      <c r="BC14941" s="4"/>
    </row>
    <row r="14942" spans="45:55" x14ac:dyDescent="0.2">
      <c r="AS14942" s="4"/>
      <c r="AT14942" s="4" t="s">
        <v>9318</v>
      </c>
      <c r="AU14942" s="4"/>
      <c r="AV14942" s="4"/>
      <c r="AW14942" s="4"/>
      <c r="AX14942" s="4"/>
      <c r="AY14942" s="4"/>
      <c r="AZ14942" s="4"/>
      <c r="BA14942" s="4"/>
      <c r="BB14942" s="4"/>
      <c r="BC14942" s="4"/>
    </row>
    <row r="14943" spans="45:55" x14ac:dyDescent="0.2">
      <c r="AS14943" s="4"/>
      <c r="AT14943" s="4"/>
      <c r="AU14943" s="4"/>
      <c r="AV14943" s="4"/>
      <c r="AW14943" s="4"/>
      <c r="AX14943" s="4"/>
      <c r="AY14943" s="4"/>
      <c r="AZ14943" s="4"/>
      <c r="BA14943" s="4"/>
      <c r="BB14943" s="4"/>
      <c r="BC14943" s="4"/>
    </row>
    <row r="14944" spans="45:55" x14ac:dyDescent="0.2">
      <c r="AS14944" s="4"/>
      <c r="AT14944" s="4"/>
      <c r="AU14944" s="4"/>
      <c r="AV14944" s="4"/>
      <c r="AW14944" s="4"/>
      <c r="AX14944" s="4"/>
      <c r="AY14944" s="4"/>
      <c r="AZ14944" s="4"/>
      <c r="BA14944" s="4"/>
      <c r="BB14944" s="4"/>
      <c r="BC14944" s="4"/>
    </row>
    <row r="14945" spans="45:55" x14ac:dyDescent="0.2">
      <c r="AS14945" s="4"/>
      <c r="AT14945" s="4" t="s">
        <v>14974</v>
      </c>
      <c r="AU14945" s="4"/>
      <c r="AV14945" s="4"/>
      <c r="AW14945" s="4"/>
      <c r="AX14945" s="4"/>
      <c r="AY14945" s="4"/>
      <c r="AZ14945" s="4"/>
      <c r="BA14945" s="4"/>
      <c r="BB14945" s="4"/>
      <c r="BC14945" s="4"/>
    </row>
    <row r="14946" spans="45:55" x14ac:dyDescent="0.2">
      <c r="AS14946" s="4"/>
      <c r="AT14946" s="4" t="s">
        <v>14976</v>
      </c>
      <c r="AU14946" s="4"/>
      <c r="AV14946" s="4"/>
      <c r="AW14946" s="4"/>
      <c r="AX14946" s="4"/>
      <c r="AY14946" s="4"/>
      <c r="AZ14946" s="4"/>
      <c r="BA14946" s="4"/>
      <c r="BB14946" s="4"/>
      <c r="BC14946" s="4"/>
    </row>
    <row r="14947" spans="45:55" x14ac:dyDescent="0.2">
      <c r="AS14947" s="4"/>
      <c r="AT14947" s="4" t="s">
        <v>33838</v>
      </c>
      <c r="AU14947" s="4"/>
      <c r="AV14947" s="4"/>
      <c r="AW14947" s="4"/>
      <c r="AX14947" s="4"/>
      <c r="AY14947" s="4"/>
      <c r="AZ14947" s="4"/>
      <c r="BA14947" s="4"/>
      <c r="BB14947" s="4"/>
      <c r="BC14947" s="4"/>
    </row>
    <row r="14948" spans="45:55" x14ac:dyDescent="0.2">
      <c r="AS14948" s="4"/>
      <c r="AT14948" s="4" t="s">
        <v>14978</v>
      </c>
      <c r="AU14948" s="4"/>
      <c r="AV14948" s="4"/>
      <c r="AW14948" s="4"/>
      <c r="AX14948" s="4"/>
      <c r="AY14948" s="4"/>
      <c r="AZ14948" s="4"/>
      <c r="BA14948" s="4"/>
      <c r="BB14948" s="4"/>
      <c r="BC14948" s="4"/>
    </row>
    <row r="14949" spans="45:55" x14ac:dyDescent="0.2">
      <c r="AS14949" s="4"/>
      <c r="AT14949" s="4" t="s">
        <v>14980</v>
      </c>
      <c r="AU14949" s="4"/>
      <c r="AV14949" s="4"/>
      <c r="AW14949" s="4"/>
      <c r="AX14949" s="4"/>
      <c r="AY14949" s="4"/>
      <c r="AZ14949" s="4"/>
      <c r="BA14949" s="4"/>
      <c r="BB14949" s="4"/>
      <c r="BC14949" s="4"/>
    </row>
    <row r="14950" spans="45:55" x14ac:dyDescent="0.2">
      <c r="AS14950" s="4"/>
      <c r="AT14950" s="4" t="s">
        <v>33905</v>
      </c>
      <c r="AU14950" s="4"/>
      <c r="AV14950" s="4"/>
      <c r="AW14950" s="4"/>
      <c r="AX14950" s="4"/>
      <c r="AY14950" s="4"/>
      <c r="AZ14950" s="4"/>
      <c r="BA14950" s="4"/>
      <c r="BB14950" s="4"/>
      <c r="BC14950" s="4"/>
    </row>
    <row r="14951" spans="45:55" x14ac:dyDescent="0.2">
      <c r="AS14951" s="4"/>
      <c r="AT14951" s="4" t="s">
        <v>16565</v>
      </c>
      <c r="AU14951" s="4"/>
      <c r="AV14951" s="4"/>
      <c r="AW14951" s="4"/>
      <c r="AX14951" s="4"/>
      <c r="AY14951" s="4"/>
      <c r="AZ14951" s="4"/>
      <c r="BA14951" s="4"/>
      <c r="BB14951" s="4"/>
      <c r="BC14951" s="4"/>
    </row>
    <row r="14952" spans="45:55" x14ac:dyDescent="0.2">
      <c r="AS14952" s="4"/>
      <c r="AT14952" s="4" t="s">
        <v>14982</v>
      </c>
      <c r="AU14952" s="4"/>
      <c r="AV14952" s="4"/>
      <c r="AW14952" s="4"/>
      <c r="AX14952" s="4"/>
      <c r="AY14952" s="4"/>
      <c r="AZ14952" s="4"/>
      <c r="BA14952" s="4"/>
      <c r="BB14952" s="4"/>
      <c r="BC14952" s="4"/>
    </row>
    <row r="14953" spans="45:55" x14ac:dyDescent="0.2">
      <c r="AS14953" s="4"/>
      <c r="AT14953" s="4" t="s">
        <v>14984</v>
      </c>
      <c r="AU14953" s="4"/>
      <c r="AV14953" s="4"/>
      <c r="AW14953" s="4"/>
      <c r="AX14953" s="4"/>
      <c r="AY14953" s="4"/>
      <c r="AZ14953" s="4"/>
      <c r="BA14953" s="4"/>
      <c r="BB14953" s="4"/>
      <c r="BC14953" s="4"/>
    </row>
    <row r="14954" spans="45:55" x14ac:dyDescent="0.2">
      <c r="AS14954" s="4"/>
      <c r="AT14954" s="4" t="s">
        <v>14986</v>
      </c>
      <c r="AU14954" s="4"/>
      <c r="AV14954" s="4"/>
      <c r="AW14954" s="4"/>
      <c r="AX14954" s="4"/>
      <c r="AY14954" s="4"/>
      <c r="AZ14954" s="4"/>
      <c r="BA14954" s="4"/>
      <c r="BB14954" s="4"/>
      <c r="BC14954" s="4"/>
    </row>
    <row r="14955" spans="45:55" x14ac:dyDescent="0.2">
      <c r="AS14955" s="4"/>
      <c r="AT14955" s="4" t="s">
        <v>33907</v>
      </c>
      <c r="AU14955" s="4"/>
      <c r="AV14955" s="4"/>
      <c r="AW14955" s="4"/>
      <c r="AX14955" s="4"/>
      <c r="AY14955" s="4"/>
      <c r="AZ14955" s="4"/>
      <c r="BA14955" s="4"/>
      <c r="BB14955" s="4"/>
      <c r="BC14955" s="4"/>
    </row>
    <row r="14956" spans="45:55" x14ac:dyDescent="0.2">
      <c r="AS14956" s="4"/>
      <c r="AT14956" s="4" t="s">
        <v>33909</v>
      </c>
      <c r="AU14956" s="4"/>
      <c r="AV14956" s="4"/>
      <c r="AW14956" s="4"/>
      <c r="AX14956" s="4"/>
      <c r="AY14956" s="4"/>
      <c r="AZ14956" s="4"/>
      <c r="BA14956" s="4"/>
      <c r="BB14956" s="4"/>
      <c r="BC14956" s="4"/>
    </row>
    <row r="14957" spans="45:55" x14ac:dyDescent="0.2">
      <c r="AS14957" s="4"/>
      <c r="AT14957" s="4" t="s">
        <v>33911</v>
      </c>
      <c r="AU14957" s="4"/>
      <c r="AV14957" s="4"/>
      <c r="AW14957" s="4"/>
      <c r="AX14957" s="4"/>
      <c r="AY14957" s="4"/>
      <c r="AZ14957" s="4"/>
      <c r="BA14957" s="4"/>
      <c r="BB14957" s="4"/>
      <c r="BC14957" s="4"/>
    </row>
    <row r="14958" spans="45:55" x14ac:dyDescent="0.2">
      <c r="AS14958" s="4"/>
      <c r="AT14958" s="4" t="s">
        <v>14988</v>
      </c>
      <c r="AU14958" s="4"/>
      <c r="AV14958" s="4"/>
      <c r="AW14958" s="4"/>
      <c r="AX14958" s="4"/>
      <c r="AY14958" s="4"/>
      <c r="AZ14958" s="4"/>
      <c r="BA14958" s="4"/>
      <c r="BB14958" s="4"/>
      <c r="BC14958" s="4"/>
    </row>
    <row r="14959" spans="45:55" x14ac:dyDescent="0.2">
      <c r="AS14959" s="4"/>
      <c r="AT14959" s="4" t="s">
        <v>14990</v>
      </c>
      <c r="AU14959" s="4"/>
      <c r="AV14959" s="4"/>
      <c r="AW14959" s="4"/>
      <c r="AX14959" s="4"/>
      <c r="AY14959" s="4"/>
      <c r="AZ14959" s="4"/>
      <c r="BA14959" s="4"/>
      <c r="BB14959" s="4"/>
      <c r="BC14959" s="4"/>
    </row>
    <row r="14960" spans="45:55" x14ac:dyDescent="0.2">
      <c r="AS14960" s="4"/>
      <c r="AT14960" s="4" t="s">
        <v>14992</v>
      </c>
      <c r="AU14960" s="4"/>
      <c r="AV14960" s="4"/>
      <c r="AW14960" s="4"/>
      <c r="AX14960" s="4"/>
      <c r="AY14960" s="4"/>
      <c r="AZ14960" s="4"/>
      <c r="BA14960" s="4"/>
      <c r="BB14960" s="4"/>
      <c r="BC14960" s="4"/>
    </row>
    <row r="14961" spans="45:55" x14ac:dyDescent="0.2">
      <c r="AS14961" s="4"/>
      <c r="AT14961" s="4" t="s">
        <v>33913</v>
      </c>
      <c r="AU14961" s="4"/>
      <c r="AV14961" s="4"/>
      <c r="AW14961" s="4"/>
      <c r="AX14961" s="4"/>
      <c r="AY14961" s="4"/>
      <c r="AZ14961" s="4"/>
      <c r="BA14961" s="4"/>
      <c r="BB14961" s="4"/>
      <c r="BC14961" s="4"/>
    </row>
    <row r="14962" spans="45:55" x14ac:dyDescent="0.2">
      <c r="AS14962" s="4"/>
      <c r="AT14962" s="4" t="s">
        <v>33915</v>
      </c>
      <c r="AU14962" s="4"/>
      <c r="AV14962" s="4"/>
      <c r="AW14962" s="4"/>
      <c r="AX14962" s="4"/>
      <c r="AY14962" s="4"/>
      <c r="AZ14962" s="4"/>
      <c r="BA14962" s="4"/>
      <c r="BB14962" s="4"/>
      <c r="BC14962" s="4"/>
    </row>
    <row r="14963" spans="45:55" x14ac:dyDescent="0.2">
      <c r="AS14963" s="4"/>
      <c r="AT14963" s="4" t="s">
        <v>33917</v>
      </c>
      <c r="AU14963" s="4"/>
      <c r="AV14963" s="4"/>
      <c r="AW14963" s="4"/>
      <c r="AX14963" s="4"/>
      <c r="AY14963" s="4"/>
      <c r="AZ14963" s="4"/>
      <c r="BA14963" s="4"/>
      <c r="BB14963" s="4"/>
      <c r="BC14963" s="4"/>
    </row>
    <row r="14964" spans="45:55" x14ac:dyDescent="0.2">
      <c r="AS14964" s="4"/>
      <c r="AT14964" s="4" t="s">
        <v>33919</v>
      </c>
      <c r="AU14964" s="4"/>
      <c r="AV14964" s="4"/>
      <c r="AW14964" s="4"/>
      <c r="AX14964" s="4"/>
      <c r="AY14964" s="4"/>
      <c r="AZ14964" s="4"/>
      <c r="BA14964" s="4"/>
      <c r="BB14964" s="4"/>
      <c r="BC14964" s="4"/>
    </row>
    <row r="14965" spans="45:55" x14ac:dyDescent="0.2">
      <c r="AS14965" s="4"/>
      <c r="AT14965" s="4" t="s">
        <v>10830</v>
      </c>
      <c r="AU14965" s="4"/>
      <c r="AV14965" s="4"/>
      <c r="AW14965" s="4"/>
      <c r="AX14965" s="4"/>
      <c r="AY14965" s="4"/>
      <c r="AZ14965" s="4"/>
      <c r="BA14965" s="4"/>
      <c r="BB14965" s="4"/>
      <c r="BC14965" s="4"/>
    </row>
    <row r="14966" spans="45:55" x14ac:dyDescent="0.2">
      <c r="AS14966" s="4"/>
      <c r="AT14966" s="4" t="s">
        <v>14994</v>
      </c>
      <c r="AU14966" s="4"/>
      <c r="AV14966" s="4"/>
      <c r="AW14966" s="4"/>
      <c r="AX14966" s="4"/>
      <c r="AY14966" s="4"/>
      <c r="AZ14966" s="4"/>
      <c r="BA14966" s="4"/>
      <c r="BB14966" s="4"/>
      <c r="BC14966" s="4"/>
    </row>
    <row r="14967" spans="45:55" x14ac:dyDescent="0.2">
      <c r="AS14967" s="4"/>
      <c r="AT14967" s="4" t="s">
        <v>6817</v>
      </c>
      <c r="AU14967" s="4"/>
      <c r="AV14967" s="4"/>
      <c r="AW14967" s="4"/>
      <c r="AX14967" s="4"/>
      <c r="AY14967" s="4"/>
      <c r="AZ14967" s="4"/>
      <c r="BA14967" s="4"/>
      <c r="BB14967" s="4"/>
      <c r="BC14967" s="4"/>
    </row>
    <row r="14968" spans="45:55" x14ac:dyDescent="0.2">
      <c r="AS14968" s="4"/>
      <c r="AT14968" s="4" t="s">
        <v>7286</v>
      </c>
      <c r="AU14968" s="4"/>
      <c r="AV14968" s="4"/>
      <c r="AW14968" s="4"/>
      <c r="AX14968" s="4"/>
      <c r="AY14968" s="4"/>
      <c r="AZ14968" s="4"/>
      <c r="BA14968" s="4"/>
      <c r="BB14968" s="4"/>
      <c r="BC14968" s="4"/>
    </row>
    <row r="14969" spans="45:55" x14ac:dyDescent="0.2">
      <c r="AS14969" s="4"/>
      <c r="AT14969" s="4" t="s">
        <v>7287</v>
      </c>
      <c r="AU14969" s="4"/>
      <c r="AV14969" s="4"/>
      <c r="AW14969" s="4"/>
      <c r="AX14969" s="4"/>
      <c r="AY14969" s="4"/>
      <c r="AZ14969" s="4"/>
      <c r="BA14969" s="4"/>
      <c r="BB14969" s="4"/>
      <c r="BC14969" s="4"/>
    </row>
    <row r="14970" spans="45:55" x14ac:dyDescent="0.2">
      <c r="AS14970" s="4"/>
      <c r="AT14970" s="4" t="s">
        <v>14996</v>
      </c>
      <c r="AU14970" s="4"/>
      <c r="AV14970" s="4"/>
      <c r="AW14970" s="4"/>
      <c r="AX14970" s="4"/>
      <c r="AY14970" s="4"/>
      <c r="AZ14970" s="4"/>
      <c r="BA14970" s="4"/>
      <c r="BB14970" s="4"/>
      <c r="BC14970" s="4"/>
    </row>
    <row r="14971" spans="45:55" x14ac:dyDescent="0.2">
      <c r="AS14971" s="4"/>
      <c r="AT14971" s="4" t="s">
        <v>6821</v>
      </c>
      <c r="AU14971" s="4"/>
      <c r="AV14971" s="4"/>
      <c r="AW14971" s="4"/>
      <c r="AX14971" s="4"/>
      <c r="AY14971" s="4"/>
      <c r="AZ14971" s="4"/>
      <c r="BA14971" s="4"/>
      <c r="BB14971" s="4"/>
      <c r="BC14971" s="4"/>
    </row>
    <row r="14972" spans="45:55" x14ac:dyDescent="0.2">
      <c r="AS14972" s="4"/>
      <c r="AT14972" s="4" t="s">
        <v>8094</v>
      </c>
      <c r="AU14972" s="4"/>
      <c r="AV14972" s="4"/>
      <c r="AW14972" s="4"/>
      <c r="AX14972" s="4"/>
      <c r="AY14972" s="4">
        <v>170137</v>
      </c>
      <c r="AZ14972" s="4">
        <v>518625</v>
      </c>
      <c r="BA14972" s="4" t="s">
        <v>31473</v>
      </c>
      <c r="BB14972" s="4" t="s">
        <v>31474</v>
      </c>
      <c r="BC14972" s="4"/>
    </row>
    <row r="14973" spans="45:55" x14ac:dyDescent="0.2">
      <c r="AS14973" s="4"/>
      <c r="AT14973" s="4" t="s">
        <v>6824</v>
      </c>
      <c r="AU14973" s="4"/>
      <c r="AV14973" s="4"/>
      <c r="AW14973" s="4"/>
      <c r="AX14973" s="4"/>
      <c r="AY14973" s="4"/>
      <c r="AZ14973" s="4"/>
      <c r="BA14973" s="4"/>
      <c r="BB14973" s="4"/>
      <c r="BC14973" s="4"/>
    </row>
    <row r="14974" spans="45:55" x14ac:dyDescent="0.2">
      <c r="AS14974" s="4"/>
      <c r="AT14974" s="4" t="s">
        <v>6826</v>
      </c>
      <c r="AU14974" s="4"/>
      <c r="AV14974" s="4"/>
      <c r="AW14974" s="4"/>
      <c r="AX14974" s="4"/>
      <c r="AY14974" s="4"/>
      <c r="AZ14974" s="4"/>
      <c r="BA14974" s="4"/>
      <c r="BB14974" s="4"/>
      <c r="BC14974" s="4"/>
    </row>
    <row r="14975" spans="45:55" x14ac:dyDescent="0.2">
      <c r="AS14975" s="4"/>
      <c r="AT14975" s="4" t="s">
        <v>6827</v>
      </c>
      <c r="AU14975" s="4"/>
      <c r="AV14975" s="4"/>
      <c r="AW14975" s="4"/>
      <c r="AX14975" s="4"/>
      <c r="AY14975" s="4"/>
      <c r="AZ14975" s="4"/>
      <c r="BA14975" s="4"/>
      <c r="BB14975" s="4"/>
      <c r="BC14975" s="4"/>
    </row>
    <row r="14976" spans="45:55" x14ac:dyDescent="0.2">
      <c r="AS14976" s="4"/>
      <c r="AT14976" s="4" t="s">
        <v>6829</v>
      </c>
      <c r="AU14976" s="4"/>
      <c r="AV14976" s="4"/>
      <c r="AW14976" s="4"/>
      <c r="AX14976" s="4"/>
      <c r="AY14976" s="4"/>
      <c r="AZ14976" s="4"/>
      <c r="BA14976" s="4"/>
      <c r="BB14976" s="4"/>
      <c r="BC14976" s="4"/>
    </row>
    <row r="14977" spans="45:55" x14ac:dyDescent="0.2">
      <c r="AS14977" s="4"/>
      <c r="AT14977" s="4" t="s">
        <v>9318</v>
      </c>
      <c r="AU14977" s="4"/>
      <c r="AV14977" s="4"/>
      <c r="AW14977" s="4"/>
      <c r="AX14977" s="4"/>
      <c r="AY14977" s="4"/>
      <c r="AZ14977" s="4"/>
      <c r="BA14977" s="4"/>
      <c r="BB14977" s="4"/>
      <c r="BC14977" s="4"/>
    </row>
    <row r="14978" spans="45:55" x14ac:dyDescent="0.2">
      <c r="AS14978" s="4"/>
      <c r="AT14978" s="4"/>
      <c r="AU14978" s="4"/>
      <c r="AV14978" s="4"/>
      <c r="AW14978" s="4"/>
      <c r="AX14978" s="4"/>
      <c r="AY14978" s="4"/>
      <c r="AZ14978" s="4"/>
      <c r="BA14978" s="4"/>
      <c r="BB14978" s="4"/>
      <c r="BC14978" s="4"/>
    </row>
    <row r="14979" spans="45:55" x14ac:dyDescent="0.2">
      <c r="AS14979" s="4"/>
      <c r="AT14979" s="4"/>
      <c r="AU14979" s="4"/>
      <c r="AV14979" s="4"/>
      <c r="AW14979" s="4"/>
      <c r="AX14979" s="4"/>
      <c r="AY14979" s="4"/>
      <c r="AZ14979" s="4"/>
      <c r="BA14979" s="4"/>
      <c r="BB14979" s="4"/>
      <c r="BC14979" s="4"/>
    </row>
    <row r="14980" spans="45:55" x14ac:dyDescent="0.2">
      <c r="AS14980" s="4"/>
      <c r="AT14980" s="4" t="s">
        <v>6817</v>
      </c>
      <c r="AU14980" s="4"/>
      <c r="AV14980" s="4"/>
      <c r="AW14980" s="4"/>
      <c r="AX14980" s="4"/>
      <c r="AY14980" s="4"/>
      <c r="AZ14980" s="4"/>
      <c r="BA14980" s="4"/>
      <c r="BB14980" s="4"/>
      <c r="BC14980" s="4"/>
    </row>
    <row r="14981" spans="45:55" x14ac:dyDescent="0.2">
      <c r="AS14981" s="4"/>
      <c r="AT14981" s="4" t="s">
        <v>7286</v>
      </c>
      <c r="AU14981" s="4"/>
      <c r="AV14981" s="4"/>
      <c r="AW14981" s="4"/>
      <c r="AX14981" s="4"/>
      <c r="AY14981" s="4"/>
      <c r="AZ14981" s="4"/>
      <c r="BA14981" s="4"/>
      <c r="BB14981" s="4"/>
      <c r="BC14981" s="4"/>
    </row>
    <row r="14982" spans="45:55" x14ac:dyDescent="0.2">
      <c r="AS14982" s="4"/>
      <c r="AT14982" s="4" t="s">
        <v>7287</v>
      </c>
      <c r="AU14982" s="4"/>
      <c r="AV14982" s="4"/>
      <c r="AW14982" s="4"/>
      <c r="AX14982" s="4"/>
      <c r="AY14982" s="4"/>
      <c r="AZ14982" s="4"/>
      <c r="BA14982" s="4"/>
      <c r="BB14982" s="4"/>
      <c r="BC14982" s="4"/>
    </row>
    <row r="14983" spans="45:55" x14ac:dyDescent="0.2">
      <c r="AS14983" s="4"/>
      <c r="AT14983" s="4" t="s">
        <v>14996</v>
      </c>
      <c r="AU14983" s="4"/>
      <c r="AV14983" s="4"/>
      <c r="AW14983" s="4"/>
      <c r="AX14983" s="4"/>
      <c r="AY14983" s="4"/>
      <c r="AZ14983" s="4"/>
      <c r="BA14983" s="4"/>
      <c r="BB14983" s="4"/>
      <c r="BC14983" s="4"/>
    </row>
    <row r="14984" spans="45:55" x14ac:dyDescent="0.2">
      <c r="AS14984" s="4"/>
      <c r="AT14984" s="4" t="s">
        <v>6821</v>
      </c>
      <c r="AU14984" s="4"/>
      <c r="AV14984" s="4"/>
      <c r="AW14984" s="4"/>
      <c r="AX14984" s="4"/>
      <c r="AY14984" s="4"/>
      <c r="AZ14984" s="4"/>
      <c r="BA14984" s="4"/>
      <c r="BB14984" s="4"/>
      <c r="BC14984" s="4"/>
    </row>
    <row r="14985" spans="45:55" x14ac:dyDescent="0.2">
      <c r="AS14985" s="4"/>
      <c r="AT14985" s="4" t="s">
        <v>8094</v>
      </c>
      <c r="AU14985" s="4"/>
      <c r="AV14985" s="4"/>
      <c r="AW14985" s="4"/>
      <c r="AX14985" s="4"/>
      <c r="AY14985" s="4">
        <v>170137</v>
      </c>
      <c r="AZ14985" s="4">
        <v>518625</v>
      </c>
      <c r="BA14985" s="4" t="s">
        <v>31473</v>
      </c>
      <c r="BB14985" s="4" t="s">
        <v>31474</v>
      </c>
      <c r="BC14985" s="4"/>
    </row>
    <row r="14986" spans="45:55" x14ac:dyDescent="0.2">
      <c r="AS14986" s="4"/>
      <c r="AT14986" s="4" t="s">
        <v>6824</v>
      </c>
      <c r="AU14986" s="4"/>
      <c r="AV14986" s="4"/>
      <c r="AW14986" s="4"/>
      <c r="AX14986" s="4"/>
      <c r="AY14986" s="4"/>
      <c r="AZ14986" s="4"/>
      <c r="BA14986" s="4"/>
      <c r="BB14986" s="4"/>
      <c r="BC14986" s="4"/>
    </row>
    <row r="14987" spans="45:55" x14ac:dyDescent="0.2">
      <c r="AS14987" s="4"/>
      <c r="AT14987" s="4" t="s">
        <v>6826</v>
      </c>
      <c r="AU14987" s="4"/>
      <c r="AV14987" s="4"/>
      <c r="AW14987" s="4"/>
      <c r="AX14987" s="4"/>
      <c r="AY14987" s="4"/>
      <c r="AZ14987" s="4"/>
      <c r="BA14987" s="4"/>
      <c r="BB14987" s="4"/>
      <c r="BC14987" s="4"/>
    </row>
    <row r="14988" spans="45:55" x14ac:dyDescent="0.2">
      <c r="AS14988" s="4"/>
      <c r="AT14988" s="4" t="s">
        <v>6827</v>
      </c>
      <c r="AU14988" s="4"/>
      <c r="AV14988" s="4"/>
      <c r="AW14988" s="4"/>
      <c r="AX14988" s="4"/>
      <c r="AY14988" s="4"/>
      <c r="AZ14988" s="4"/>
      <c r="BA14988" s="4"/>
      <c r="BB14988" s="4"/>
      <c r="BC14988" s="4"/>
    </row>
    <row r="14989" spans="45:55" x14ac:dyDescent="0.2">
      <c r="AS14989" s="4"/>
      <c r="AT14989" s="4" t="s">
        <v>6829</v>
      </c>
      <c r="AU14989" s="4"/>
      <c r="AV14989" s="4"/>
      <c r="AW14989" s="4"/>
      <c r="AX14989" s="4"/>
      <c r="AY14989" s="4"/>
      <c r="AZ14989" s="4"/>
      <c r="BA14989" s="4"/>
      <c r="BB14989" s="4"/>
      <c r="BC14989" s="4"/>
    </row>
    <row r="14990" spans="45:55" x14ac:dyDescent="0.2">
      <c r="AS14990" s="4"/>
      <c r="AT14990" s="4" t="s">
        <v>9318</v>
      </c>
      <c r="AU14990" s="4"/>
      <c r="AV14990" s="4"/>
      <c r="AW14990" s="4"/>
      <c r="AX14990" s="4"/>
      <c r="AY14990" s="4"/>
      <c r="AZ14990" s="4"/>
      <c r="BA14990" s="4"/>
      <c r="BB14990" s="4"/>
      <c r="BC14990" s="4"/>
    </row>
    <row r="14991" spans="45:55" x14ac:dyDescent="0.2">
      <c r="AS14991" s="4"/>
      <c r="AT14991" s="4"/>
      <c r="AU14991" s="4"/>
      <c r="AV14991" s="4"/>
      <c r="AW14991" s="4"/>
      <c r="AX14991" s="4"/>
      <c r="AY14991" s="4"/>
      <c r="AZ14991" s="4"/>
      <c r="BA14991" s="4"/>
      <c r="BB14991" s="4"/>
      <c r="BC14991" s="4"/>
    </row>
    <row r="14992" spans="45:55" x14ac:dyDescent="0.2">
      <c r="AS14992" s="4"/>
      <c r="AT14992" s="4"/>
      <c r="AU14992" s="4"/>
      <c r="AV14992" s="4"/>
      <c r="AW14992" s="4"/>
      <c r="AX14992" s="4"/>
      <c r="AY14992" s="4"/>
      <c r="AZ14992" s="4"/>
      <c r="BA14992" s="4"/>
      <c r="BB14992" s="4"/>
      <c r="BC14992" s="4"/>
    </row>
    <row r="14993" spans="45:55" x14ac:dyDescent="0.2">
      <c r="AS14993" s="4"/>
      <c r="AT14993" s="4" t="s">
        <v>14974</v>
      </c>
      <c r="AU14993" s="4"/>
      <c r="AV14993" s="4"/>
      <c r="AW14993" s="4"/>
      <c r="AX14993" s="4"/>
      <c r="AY14993" s="4"/>
      <c r="AZ14993" s="4"/>
      <c r="BA14993" s="4"/>
      <c r="BB14993" s="4"/>
      <c r="BC14993" s="4"/>
    </row>
    <row r="14994" spans="45:55" x14ac:dyDescent="0.2">
      <c r="AS14994" s="4"/>
      <c r="AT14994" s="4" t="s">
        <v>14976</v>
      </c>
      <c r="AU14994" s="4"/>
      <c r="AV14994" s="4"/>
      <c r="AW14994" s="4"/>
      <c r="AX14994" s="4"/>
      <c r="AY14994" s="4"/>
      <c r="AZ14994" s="4"/>
      <c r="BA14994" s="4"/>
      <c r="BB14994" s="4"/>
      <c r="BC14994" s="4"/>
    </row>
    <row r="14995" spans="45:55" x14ac:dyDescent="0.2">
      <c r="AS14995" s="4"/>
      <c r="AT14995" s="4" t="s">
        <v>33838</v>
      </c>
      <c r="AU14995" s="4"/>
      <c r="AV14995" s="4"/>
      <c r="AW14995" s="4"/>
      <c r="AX14995" s="4"/>
      <c r="AY14995" s="4"/>
      <c r="AZ14995" s="4"/>
      <c r="BA14995" s="4"/>
      <c r="BB14995" s="4"/>
      <c r="BC14995" s="4"/>
    </row>
    <row r="14996" spans="45:55" x14ac:dyDescent="0.2">
      <c r="AS14996" s="4"/>
      <c r="AT14996" s="4" t="s">
        <v>14978</v>
      </c>
      <c r="AU14996" s="4"/>
      <c r="AV14996" s="4"/>
      <c r="AW14996" s="4"/>
      <c r="AX14996" s="4"/>
      <c r="AY14996" s="4"/>
      <c r="AZ14996" s="4"/>
      <c r="BA14996" s="4"/>
      <c r="BB14996" s="4"/>
      <c r="BC14996" s="4"/>
    </row>
    <row r="14997" spans="45:55" x14ac:dyDescent="0.2">
      <c r="AS14997" s="4"/>
      <c r="AT14997" s="4" t="s">
        <v>14980</v>
      </c>
      <c r="AU14997" s="4"/>
      <c r="AV14997" s="4"/>
      <c r="AW14997" s="4"/>
      <c r="AX14997" s="4"/>
      <c r="AY14997" s="4"/>
      <c r="AZ14997" s="4"/>
      <c r="BA14997" s="4"/>
      <c r="BB14997" s="4"/>
      <c r="BC14997" s="4"/>
    </row>
    <row r="14998" spans="45:55" x14ac:dyDescent="0.2">
      <c r="AS14998" s="4"/>
      <c r="AT14998" s="4" t="s">
        <v>33905</v>
      </c>
      <c r="AU14998" s="4"/>
      <c r="AV14998" s="4"/>
      <c r="AW14998" s="4"/>
      <c r="AX14998" s="4"/>
      <c r="AY14998" s="4"/>
      <c r="AZ14998" s="4"/>
      <c r="BA14998" s="4"/>
      <c r="BB14998" s="4"/>
      <c r="BC14998" s="4"/>
    </row>
    <row r="14999" spans="45:55" x14ac:dyDescent="0.2">
      <c r="AS14999" s="4"/>
      <c r="AT14999" s="4" t="s">
        <v>16565</v>
      </c>
      <c r="AU14999" s="4"/>
      <c r="AV14999" s="4"/>
      <c r="AW14999" s="4"/>
      <c r="AX14999" s="4"/>
      <c r="AY14999" s="4"/>
      <c r="AZ14999" s="4"/>
      <c r="BA14999" s="4"/>
      <c r="BB14999" s="4"/>
      <c r="BC14999" s="4"/>
    </row>
    <row r="15000" spans="45:55" x14ac:dyDescent="0.2">
      <c r="AS15000" s="4"/>
      <c r="AT15000" s="4" t="s">
        <v>14982</v>
      </c>
      <c r="AU15000" s="4"/>
      <c r="AV15000" s="4"/>
      <c r="AW15000" s="4"/>
      <c r="AX15000" s="4"/>
      <c r="AY15000" s="4"/>
      <c r="AZ15000" s="4"/>
      <c r="BA15000" s="4"/>
      <c r="BB15000" s="4"/>
      <c r="BC15000" s="4"/>
    </row>
    <row r="15001" spans="45:55" x14ac:dyDescent="0.2">
      <c r="AS15001" s="4"/>
      <c r="AT15001" s="4" t="s">
        <v>14984</v>
      </c>
      <c r="AU15001" s="4"/>
      <c r="AV15001" s="4"/>
      <c r="AW15001" s="4"/>
      <c r="AX15001" s="4"/>
      <c r="AY15001" s="4"/>
      <c r="AZ15001" s="4"/>
      <c r="BA15001" s="4"/>
      <c r="BB15001" s="4"/>
      <c r="BC15001" s="4"/>
    </row>
    <row r="15002" spans="45:55" x14ac:dyDescent="0.2">
      <c r="AS15002" s="4"/>
      <c r="AT15002" s="4" t="s">
        <v>14986</v>
      </c>
      <c r="AU15002" s="4"/>
      <c r="AV15002" s="4"/>
      <c r="AW15002" s="4"/>
      <c r="AX15002" s="4"/>
      <c r="AY15002" s="4"/>
      <c r="AZ15002" s="4"/>
      <c r="BA15002" s="4"/>
      <c r="BB15002" s="4"/>
      <c r="BC15002" s="4"/>
    </row>
    <row r="15003" spans="45:55" x14ac:dyDescent="0.2">
      <c r="AS15003" s="4"/>
      <c r="AT15003" s="4" t="s">
        <v>33907</v>
      </c>
      <c r="AU15003" s="4"/>
      <c r="AV15003" s="4"/>
      <c r="AW15003" s="4"/>
      <c r="AX15003" s="4"/>
      <c r="AY15003" s="4"/>
      <c r="AZ15003" s="4"/>
      <c r="BA15003" s="4"/>
      <c r="BB15003" s="4"/>
      <c r="BC15003" s="4"/>
    </row>
    <row r="15004" spans="45:55" x14ac:dyDescent="0.2">
      <c r="AS15004" s="4"/>
      <c r="AT15004" s="4" t="s">
        <v>33909</v>
      </c>
      <c r="AU15004" s="4"/>
      <c r="AV15004" s="4"/>
      <c r="AW15004" s="4"/>
      <c r="AX15004" s="4"/>
      <c r="AY15004" s="4"/>
      <c r="AZ15004" s="4"/>
      <c r="BA15004" s="4"/>
      <c r="BB15004" s="4"/>
      <c r="BC15004" s="4"/>
    </row>
    <row r="15005" spans="45:55" x14ac:dyDescent="0.2">
      <c r="AS15005" s="4"/>
      <c r="AT15005" s="4" t="s">
        <v>33911</v>
      </c>
      <c r="AU15005" s="4"/>
      <c r="AV15005" s="4"/>
      <c r="AW15005" s="4"/>
      <c r="AX15005" s="4"/>
      <c r="AY15005" s="4"/>
      <c r="AZ15005" s="4"/>
      <c r="BA15005" s="4"/>
      <c r="BB15005" s="4"/>
      <c r="BC15005" s="4"/>
    </row>
    <row r="15006" spans="45:55" x14ac:dyDescent="0.2">
      <c r="AS15006" s="4"/>
      <c r="AT15006" s="4" t="s">
        <v>14988</v>
      </c>
      <c r="AU15006" s="4"/>
      <c r="AV15006" s="4"/>
      <c r="AW15006" s="4"/>
      <c r="AX15006" s="4"/>
      <c r="AY15006" s="4"/>
      <c r="AZ15006" s="4"/>
      <c r="BA15006" s="4"/>
      <c r="BB15006" s="4"/>
      <c r="BC15006" s="4"/>
    </row>
    <row r="15007" spans="45:55" x14ac:dyDescent="0.2">
      <c r="AS15007" s="4"/>
      <c r="AT15007" s="4" t="s">
        <v>14990</v>
      </c>
      <c r="AU15007" s="4"/>
      <c r="AV15007" s="4"/>
      <c r="AW15007" s="4"/>
      <c r="AX15007" s="4"/>
      <c r="AY15007" s="4"/>
      <c r="AZ15007" s="4"/>
      <c r="BA15007" s="4"/>
      <c r="BB15007" s="4"/>
      <c r="BC15007" s="4"/>
    </row>
    <row r="15008" spans="45:55" x14ac:dyDescent="0.2">
      <c r="AS15008" s="4"/>
      <c r="AT15008" s="4" t="s">
        <v>14992</v>
      </c>
      <c r="AU15008" s="4"/>
      <c r="AV15008" s="4"/>
      <c r="AW15008" s="4"/>
      <c r="AX15008" s="4"/>
      <c r="AY15008" s="4"/>
      <c r="AZ15008" s="4"/>
      <c r="BA15008" s="4"/>
      <c r="BB15008" s="4"/>
      <c r="BC15008" s="4"/>
    </row>
    <row r="15009" spans="45:55" x14ac:dyDescent="0.2">
      <c r="AS15009" s="4"/>
      <c r="AT15009" s="4" t="s">
        <v>33913</v>
      </c>
      <c r="AU15009" s="4"/>
      <c r="AV15009" s="4"/>
      <c r="AW15009" s="4"/>
      <c r="AX15009" s="4"/>
      <c r="AY15009" s="4"/>
      <c r="AZ15009" s="4"/>
      <c r="BA15009" s="4"/>
      <c r="BB15009" s="4"/>
      <c r="BC15009" s="4"/>
    </row>
    <row r="15010" spans="45:55" x14ac:dyDescent="0.2">
      <c r="AS15010" s="4"/>
      <c r="AT15010" s="4" t="s">
        <v>33915</v>
      </c>
      <c r="AU15010" s="4"/>
      <c r="AV15010" s="4"/>
      <c r="AW15010" s="4"/>
      <c r="AX15010" s="4"/>
      <c r="AY15010" s="4"/>
      <c r="AZ15010" s="4"/>
      <c r="BA15010" s="4"/>
      <c r="BB15010" s="4"/>
      <c r="BC15010" s="4"/>
    </row>
    <row r="15011" spans="45:55" x14ac:dyDescent="0.2">
      <c r="AS15011" s="4"/>
      <c r="AT15011" s="4" t="s">
        <v>33917</v>
      </c>
      <c r="AU15011" s="4"/>
      <c r="AV15011" s="4"/>
      <c r="AW15011" s="4"/>
      <c r="AX15011" s="4"/>
      <c r="AY15011" s="4"/>
      <c r="AZ15011" s="4"/>
      <c r="BA15011" s="4"/>
      <c r="BB15011" s="4"/>
      <c r="BC15011" s="4"/>
    </row>
    <row r="15012" spans="45:55" x14ac:dyDescent="0.2">
      <c r="AS15012" s="4"/>
      <c r="AT15012" s="4" t="s">
        <v>33919</v>
      </c>
      <c r="AU15012" s="4"/>
      <c r="AV15012" s="4"/>
      <c r="AW15012" s="4"/>
      <c r="AX15012" s="4"/>
      <c r="AY15012" s="4"/>
      <c r="AZ15012" s="4"/>
      <c r="BA15012" s="4"/>
      <c r="BB15012" s="4"/>
      <c r="BC15012" s="4"/>
    </row>
    <row r="15013" spans="45:55" x14ac:dyDescent="0.2">
      <c r="AS15013" s="4"/>
      <c r="AT15013" s="4" t="s">
        <v>10830</v>
      </c>
      <c r="AU15013" s="4"/>
      <c r="AV15013" s="4"/>
      <c r="AW15013" s="4"/>
      <c r="AX15013" s="4"/>
      <c r="AY15013" s="4"/>
      <c r="AZ15013" s="4"/>
      <c r="BA15013" s="4"/>
      <c r="BB15013" s="4"/>
      <c r="BC15013" s="4"/>
    </row>
    <row r="15014" spans="45:55" x14ac:dyDescent="0.2">
      <c r="AS15014" s="4"/>
      <c r="AT15014" s="4" t="s">
        <v>14994</v>
      </c>
      <c r="AU15014" s="4"/>
      <c r="AV15014" s="4"/>
      <c r="AW15014" s="4"/>
      <c r="AX15014" s="4"/>
      <c r="AY15014" s="4"/>
      <c r="AZ15014" s="4"/>
      <c r="BA15014" s="4"/>
      <c r="BB15014" s="4"/>
      <c r="BC15014" s="4"/>
    </row>
    <row r="15015" spans="45:55" x14ac:dyDescent="0.2">
      <c r="AS15015" s="4"/>
      <c r="AT15015" s="4" t="s">
        <v>6817</v>
      </c>
      <c r="AU15015" s="4"/>
      <c r="AV15015" s="4"/>
      <c r="AW15015" s="4"/>
      <c r="AX15015" s="4"/>
      <c r="AY15015" s="4"/>
      <c r="AZ15015" s="4"/>
      <c r="BA15015" s="4"/>
      <c r="BB15015" s="4"/>
      <c r="BC15015" s="4"/>
    </row>
    <row r="15016" spans="45:55" x14ac:dyDescent="0.2">
      <c r="AS15016" s="4"/>
      <c r="AT15016" s="4" t="s">
        <v>7286</v>
      </c>
      <c r="AU15016" s="4"/>
      <c r="AV15016" s="4"/>
      <c r="AW15016" s="4"/>
      <c r="AX15016" s="4"/>
      <c r="AY15016" s="4"/>
      <c r="AZ15016" s="4"/>
      <c r="BA15016" s="4"/>
      <c r="BB15016" s="4"/>
      <c r="BC15016" s="4"/>
    </row>
    <row r="15017" spans="45:55" x14ac:dyDescent="0.2">
      <c r="AS15017" s="4"/>
      <c r="AT15017" s="4" t="s">
        <v>7287</v>
      </c>
      <c r="AU15017" s="4"/>
      <c r="AV15017" s="4"/>
      <c r="AW15017" s="4"/>
      <c r="AX15017" s="4"/>
      <c r="AY15017" s="4"/>
      <c r="AZ15017" s="4"/>
      <c r="BA15017" s="4"/>
      <c r="BB15017" s="4"/>
      <c r="BC15017" s="4"/>
    </row>
    <row r="15018" spans="45:55" x14ac:dyDescent="0.2">
      <c r="AS15018" s="4"/>
      <c r="AT15018" s="4" t="s">
        <v>14996</v>
      </c>
      <c r="AU15018" s="4"/>
      <c r="AV15018" s="4"/>
      <c r="AW15018" s="4"/>
      <c r="AX15018" s="4"/>
      <c r="AY15018" s="4"/>
      <c r="AZ15018" s="4"/>
      <c r="BA15018" s="4"/>
      <c r="BB15018" s="4"/>
      <c r="BC15018" s="4"/>
    </row>
    <row r="15019" spans="45:55" x14ac:dyDescent="0.2">
      <c r="AS15019" s="4"/>
      <c r="AT15019" s="4" t="s">
        <v>6821</v>
      </c>
      <c r="AU15019" s="4"/>
      <c r="AV15019" s="4"/>
      <c r="AW15019" s="4"/>
      <c r="AX15019" s="4"/>
      <c r="AY15019" s="4"/>
      <c r="AZ15019" s="4"/>
      <c r="BA15019" s="4"/>
      <c r="BB15019" s="4"/>
      <c r="BC15019" s="4"/>
    </row>
    <row r="15020" spans="45:55" x14ac:dyDescent="0.2">
      <c r="AS15020" s="4"/>
      <c r="AT15020" s="4" t="s">
        <v>8094</v>
      </c>
      <c r="AU15020" s="4"/>
      <c r="AV15020" s="4"/>
      <c r="AW15020" s="4"/>
      <c r="AX15020" s="4"/>
      <c r="AY15020" s="4">
        <v>170137</v>
      </c>
      <c r="AZ15020" s="4">
        <v>518625</v>
      </c>
      <c r="BA15020" s="4" t="s">
        <v>31473</v>
      </c>
      <c r="BB15020" s="4" t="s">
        <v>31474</v>
      </c>
      <c r="BC15020" s="4"/>
    </row>
    <row r="15021" spans="45:55" x14ac:dyDescent="0.2">
      <c r="AS15021" s="4"/>
      <c r="AT15021" s="4" t="s">
        <v>6824</v>
      </c>
      <c r="AU15021" s="4"/>
      <c r="AV15021" s="4"/>
      <c r="AW15021" s="4"/>
      <c r="AX15021" s="4"/>
      <c r="AY15021" s="4"/>
      <c r="AZ15021" s="4"/>
      <c r="BA15021" s="4"/>
      <c r="BB15021" s="4"/>
      <c r="BC15021" s="4"/>
    </row>
    <row r="15022" spans="45:55" x14ac:dyDescent="0.2">
      <c r="AS15022" s="4"/>
      <c r="AT15022" s="4" t="s">
        <v>6826</v>
      </c>
      <c r="AU15022" s="4"/>
      <c r="AV15022" s="4"/>
      <c r="AW15022" s="4"/>
      <c r="AX15022" s="4"/>
      <c r="AY15022" s="4"/>
      <c r="AZ15022" s="4"/>
      <c r="BA15022" s="4"/>
      <c r="BB15022" s="4"/>
      <c r="BC15022" s="4"/>
    </row>
    <row r="15023" spans="45:55" x14ac:dyDescent="0.2">
      <c r="AS15023" s="4"/>
      <c r="AT15023" s="4" t="s">
        <v>6827</v>
      </c>
      <c r="AU15023" s="4"/>
      <c r="AV15023" s="4"/>
      <c r="AW15023" s="4"/>
      <c r="AX15023" s="4"/>
      <c r="AY15023" s="4"/>
      <c r="AZ15023" s="4"/>
      <c r="BA15023" s="4"/>
      <c r="BB15023" s="4"/>
      <c r="BC15023" s="4"/>
    </row>
    <row r="15024" spans="45:55" x14ac:dyDescent="0.2">
      <c r="AS15024" s="4"/>
      <c r="AT15024" s="4" t="s">
        <v>6829</v>
      </c>
      <c r="AU15024" s="4"/>
      <c r="AV15024" s="4"/>
      <c r="AW15024" s="4"/>
      <c r="AX15024" s="4"/>
      <c r="AY15024" s="4"/>
      <c r="AZ15024" s="4"/>
      <c r="BA15024" s="4"/>
      <c r="BB15024" s="4"/>
      <c r="BC15024" s="4"/>
    </row>
    <row r="15025" spans="45:55" x14ac:dyDescent="0.2">
      <c r="AS15025" s="4"/>
      <c r="AT15025" s="4" t="s">
        <v>9318</v>
      </c>
      <c r="AU15025" s="4"/>
      <c r="AV15025" s="4"/>
      <c r="AW15025" s="4"/>
      <c r="AX15025" s="4"/>
      <c r="AY15025" s="4"/>
      <c r="AZ15025" s="4"/>
      <c r="BA15025" s="4"/>
      <c r="BB15025" s="4"/>
      <c r="BC15025" s="4"/>
    </row>
    <row r="15026" spans="45:55" x14ac:dyDescent="0.2">
      <c r="AS15026" s="4"/>
      <c r="AT15026" s="4"/>
      <c r="AU15026" s="4"/>
      <c r="AV15026" s="4"/>
      <c r="AW15026" s="4"/>
      <c r="AX15026" s="4"/>
      <c r="AY15026" s="4"/>
      <c r="AZ15026" s="4"/>
      <c r="BA15026" s="4"/>
      <c r="BB15026" s="4"/>
      <c r="BC15026" s="4"/>
    </row>
    <row r="15027" spans="45:55" x14ac:dyDescent="0.2">
      <c r="AS15027" s="4"/>
      <c r="AT15027" s="4"/>
      <c r="AU15027" s="4"/>
      <c r="AV15027" s="4"/>
      <c r="AW15027" s="4"/>
      <c r="AX15027" s="4"/>
      <c r="AY15027" s="4"/>
      <c r="AZ15027" s="4"/>
      <c r="BA15027" s="4"/>
      <c r="BB15027" s="4"/>
      <c r="BC15027" s="4"/>
    </row>
    <row r="15028" spans="45:55" x14ac:dyDescent="0.2">
      <c r="AS15028" s="4"/>
      <c r="AT15028" s="4" t="s">
        <v>33897</v>
      </c>
      <c r="AU15028" s="4"/>
      <c r="AV15028" s="4"/>
      <c r="AW15028" s="4"/>
      <c r="AX15028" s="4"/>
      <c r="AY15028" s="4"/>
      <c r="AZ15028" s="4"/>
      <c r="BA15028" s="4"/>
      <c r="BB15028" s="4"/>
      <c r="BC15028" s="4"/>
    </row>
    <row r="15029" spans="45:55" x14ac:dyDescent="0.2">
      <c r="AS15029" s="4"/>
      <c r="AT15029" s="4" t="s">
        <v>33899</v>
      </c>
      <c r="AU15029" s="4"/>
      <c r="AV15029" s="4"/>
      <c r="AW15029" s="4"/>
      <c r="AX15029" s="4"/>
      <c r="AY15029" s="4"/>
      <c r="AZ15029" s="4"/>
      <c r="BA15029" s="4"/>
      <c r="BB15029" s="4"/>
      <c r="BC15029" s="4"/>
    </row>
    <row r="15030" spans="45:55" x14ac:dyDescent="0.2">
      <c r="AS15030" s="4"/>
      <c r="AT15030" s="4" t="s">
        <v>33901</v>
      </c>
      <c r="AU15030" s="4"/>
      <c r="AV15030" s="4"/>
      <c r="AW15030" s="4"/>
      <c r="AX15030" s="4"/>
      <c r="AY15030" s="4"/>
      <c r="AZ15030" s="4"/>
      <c r="BA15030" s="4"/>
      <c r="BB15030" s="4"/>
      <c r="BC15030" s="4"/>
    </row>
    <row r="15031" spans="45:55" x14ac:dyDescent="0.2">
      <c r="AS15031" s="4"/>
      <c r="AT15031" s="4" t="s">
        <v>14962</v>
      </c>
      <c r="AU15031" s="4"/>
      <c r="AV15031" s="4"/>
      <c r="AW15031" s="4"/>
      <c r="AX15031" s="4"/>
      <c r="AY15031" s="4"/>
      <c r="AZ15031" s="4"/>
      <c r="BA15031" s="4"/>
      <c r="BB15031" s="4"/>
      <c r="BC15031" s="4"/>
    </row>
    <row r="15032" spans="45:55" x14ac:dyDescent="0.2">
      <c r="AS15032" s="4"/>
      <c r="AT15032" s="4" t="s">
        <v>14964</v>
      </c>
      <c r="AU15032" s="4"/>
      <c r="AV15032" s="4"/>
      <c r="AW15032" s="4"/>
      <c r="AX15032" s="4"/>
      <c r="AY15032" s="4"/>
      <c r="AZ15032" s="4"/>
      <c r="BA15032" s="4"/>
      <c r="BB15032" s="4"/>
      <c r="BC15032" s="4"/>
    </row>
    <row r="15033" spans="45:55" x14ac:dyDescent="0.2">
      <c r="AS15033" s="4"/>
      <c r="AT15033" s="4" t="s">
        <v>14966</v>
      </c>
      <c r="AU15033" s="4"/>
      <c r="AV15033" s="4"/>
      <c r="AW15033" s="4"/>
      <c r="AX15033" s="4"/>
      <c r="AY15033" s="4"/>
      <c r="AZ15033" s="4"/>
      <c r="BA15033" s="4"/>
      <c r="BB15033" s="4"/>
      <c r="BC15033" s="4"/>
    </row>
    <row r="15034" spans="45:55" x14ac:dyDescent="0.2">
      <c r="AS15034" s="4"/>
      <c r="AT15034" s="4" t="s">
        <v>33838</v>
      </c>
      <c r="AU15034" s="4"/>
      <c r="AV15034" s="4"/>
      <c r="AW15034" s="4"/>
      <c r="AX15034" s="4"/>
      <c r="AY15034" s="4"/>
      <c r="AZ15034" s="4"/>
      <c r="BA15034" s="4"/>
      <c r="BB15034" s="4"/>
      <c r="BC15034" s="4"/>
    </row>
    <row r="15035" spans="45:55" x14ac:dyDescent="0.2">
      <c r="AS15035" s="4"/>
      <c r="AT15035" s="4" t="s">
        <v>14968</v>
      </c>
      <c r="AU15035" s="4"/>
      <c r="AV15035" s="4"/>
      <c r="AW15035" s="4"/>
      <c r="AX15035" s="4"/>
      <c r="AY15035" s="4"/>
      <c r="AZ15035" s="4"/>
      <c r="BA15035" s="4"/>
      <c r="BB15035" s="4"/>
      <c r="BC15035" s="4"/>
    </row>
    <row r="15036" spans="45:55" x14ac:dyDescent="0.2">
      <c r="AS15036" s="4"/>
      <c r="AT15036" s="4" t="s">
        <v>14970</v>
      </c>
      <c r="AU15036" s="4"/>
      <c r="AV15036" s="4"/>
      <c r="AW15036" s="4"/>
      <c r="AX15036" s="4"/>
      <c r="AY15036" s="4"/>
      <c r="AZ15036" s="4"/>
      <c r="BA15036" s="4"/>
      <c r="BB15036" s="4"/>
      <c r="BC15036" s="4"/>
    </row>
    <row r="15037" spans="45:55" x14ac:dyDescent="0.2">
      <c r="AS15037" s="4"/>
      <c r="AT15037" s="4" t="s">
        <v>14972</v>
      </c>
      <c r="AU15037" s="4"/>
      <c r="AV15037" s="4"/>
      <c r="AW15037" s="4"/>
      <c r="AX15037" s="4"/>
      <c r="AY15037" s="4"/>
      <c r="AZ15037" s="4"/>
      <c r="BA15037" s="4"/>
      <c r="BB15037" s="4"/>
      <c r="BC15037" s="4"/>
    </row>
    <row r="15038" spans="45:55" x14ac:dyDescent="0.2">
      <c r="AS15038" s="4"/>
      <c r="AT15038" s="4" t="s">
        <v>14974</v>
      </c>
      <c r="AU15038" s="4"/>
      <c r="AV15038" s="4"/>
      <c r="AW15038" s="4"/>
      <c r="AX15038" s="4"/>
      <c r="AY15038" s="4"/>
      <c r="AZ15038" s="4"/>
      <c r="BA15038" s="4"/>
      <c r="BB15038" s="4"/>
      <c r="BC15038" s="4"/>
    </row>
    <row r="15039" spans="45:55" x14ac:dyDescent="0.2">
      <c r="AS15039" s="4"/>
      <c r="AT15039" s="4" t="s">
        <v>14976</v>
      </c>
      <c r="AU15039" s="4"/>
      <c r="AV15039" s="4"/>
      <c r="AW15039" s="4"/>
      <c r="AX15039" s="4"/>
      <c r="AY15039" s="4"/>
      <c r="AZ15039" s="4"/>
      <c r="BA15039" s="4"/>
      <c r="BB15039" s="4"/>
      <c r="BC15039" s="4"/>
    </row>
    <row r="15040" spans="45:55" x14ac:dyDescent="0.2">
      <c r="AS15040" s="4"/>
      <c r="AT15040" s="4" t="s">
        <v>33838</v>
      </c>
      <c r="AU15040" s="4"/>
      <c r="AV15040" s="4"/>
      <c r="AW15040" s="4"/>
      <c r="AX15040" s="4"/>
      <c r="AY15040" s="4"/>
      <c r="AZ15040" s="4"/>
      <c r="BA15040" s="4"/>
      <c r="BB15040" s="4"/>
      <c r="BC15040" s="4"/>
    </row>
    <row r="15041" spans="45:55" x14ac:dyDescent="0.2">
      <c r="AS15041" s="4"/>
      <c r="AT15041" s="4" t="s">
        <v>14978</v>
      </c>
      <c r="AU15041" s="4"/>
      <c r="AV15041" s="4"/>
      <c r="AW15041" s="4"/>
      <c r="AX15041" s="4"/>
      <c r="AY15041" s="4"/>
      <c r="AZ15041" s="4"/>
      <c r="BA15041" s="4"/>
      <c r="BB15041" s="4"/>
      <c r="BC15041" s="4"/>
    </row>
    <row r="15042" spans="45:55" x14ac:dyDescent="0.2">
      <c r="AS15042" s="4"/>
      <c r="AT15042" s="4" t="s">
        <v>14980</v>
      </c>
      <c r="AU15042" s="4"/>
      <c r="AV15042" s="4"/>
      <c r="AW15042" s="4"/>
      <c r="AX15042" s="4"/>
      <c r="AY15042" s="4"/>
      <c r="AZ15042" s="4"/>
      <c r="BA15042" s="4"/>
      <c r="BB15042" s="4"/>
      <c r="BC15042" s="4"/>
    </row>
    <row r="15043" spans="45:55" x14ac:dyDescent="0.2">
      <c r="AS15043" s="4"/>
      <c r="AT15043" s="4" t="s">
        <v>33905</v>
      </c>
      <c r="AU15043" s="4"/>
      <c r="AV15043" s="4"/>
      <c r="AW15043" s="4"/>
      <c r="AX15043" s="4"/>
      <c r="AY15043" s="4"/>
      <c r="AZ15043" s="4"/>
      <c r="BA15043" s="4"/>
      <c r="BB15043" s="4"/>
      <c r="BC15043" s="4"/>
    </row>
    <row r="15044" spans="45:55" x14ac:dyDescent="0.2">
      <c r="AS15044" s="4"/>
      <c r="AT15044" s="4" t="s">
        <v>16565</v>
      </c>
      <c r="AU15044" s="4"/>
      <c r="AV15044" s="4"/>
      <c r="AW15044" s="4"/>
      <c r="AX15044" s="4"/>
      <c r="AY15044" s="4"/>
      <c r="AZ15044" s="4"/>
      <c r="BA15044" s="4"/>
      <c r="BB15044" s="4"/>
      <c r="BC15044" s="4"/>
    </row>
    <row r="15045" spans="45:55" x14ac:dyDescent="0.2">
      <c r="AS15045" s="4"/>
      <c r="AT15045" s="4" t="s">
        <v>14982</v>
      </c>
      <c r="AU15045" s="4"/>
      <c r="AV15045" s="4"/>
      <c r="AW15045" s="4"/>
      <c r="AX15045" s="4"/>
      <c r="AY15045" s="4"/>
      <c r="AZ15045" s="4"/>
      <c r="BA15045" s="4"/>
      <c r="BB15045" s="4"/>
      <c r="BC15045" s="4"/>
    </row>
    <row r="15046" spans="45:55" x14ac:dyDescent="0.2">
      <c r="AS15046" s="4"/>
      <c r="AT15046" s="4" t="s">
        <v>14984</v>
      </c>
      <c r="AU15046" s="4"/>
      <c r="AV15046" s="4"/>
      <c r="AW15046" s="4"/>
      <c r="AX15046" s="4"/>
      <c r="AY15046" s="4"/>
      <c r="AZ15046" s="4"/>
      <c r="BA15046" s="4"/>
      <c r="BB15046" s="4"/>
      <c r="BC15046" s="4"/>
    </row>
    <row r="15047" spans="45:55" x14ac:dyDescent="0.2">
      <c r="AS15047" s="4"/>
      <c r="AT15047" s="4" t="s">
        <v>14986</v>
      </c>
      <c r="AU15047" s="4"/>
      <c r="AV15047" s="4"/>
      <c r="AW15047" s="4"/>
      <c r="AX15047" s="4"/>
      <c r="AY15047" s="4"/>
      <c r="AZ15047" s="4"/>
      <c r="BA15047" s="4"/>
      <c r="BB15047" s="4"/>
      <c r="BC15047" s="4"/>
    </row>
    <row r="15048" spans="45:55" x14ac:dyDescent="0.2">
      <c r="AS15048" s="4"/>
      <c r="AT15048" s="4" t="s">
        <v>33907</v>
      </c>
      <c r="AU15048" s="4"/>
      <c r="AV15048" s="4"/>
      <c r="AW15048" s="4"/>
      <c r="AX15048" s="4"/>
      <c r="AY15048" s="4"/>
      <c r="AZ15048" s="4"/>
      <c r="BA15048" s="4"/>
      <c r="BB15048" s="4"/>
      <c r="BC15048" s="4"/>
    </row>
    <row r="15049" spans="45:55" x14ac:dyDescent="0.2">
      <c r="AS15049" s="4"/>
      <c r="AT15049" s="4" t="s">
        <v>33909</v>
      </c>
      <c r="AU15049" s="4"/>
      <c r="AV15049" s="4"/>
      <c r="AW15049" s="4"/>
      <c r="AX15049" s="4"/>
      <c r="AY15049" s="4"/>
      <c r="AZ15049" s="4"/>
      <c r="BA15049" s="4"/>
      <c r="BB15049" s="4"/>
      <c r="BC15049" s="4"/>
    </row>
    <row r="15050" spans="45:55" x14ac:dyDescent="0.2">
      <c r="AS15050" s="4"/>
      <c r="AT15050" s="4" t="s">
        <v>33911</v>
      </c>
      <c r="AU15050" s="4"/>
      <c r="AV15050" s="4"/>
      <c r="AW15050" s="4"/>
      <c r="AX15050" s="4"/>
      <c r="AY15050" s="4"/>
      <c r="AZ15050" s="4"/>
      <c r="BA15050" s="4"/>
      <c r="BB15050" s="4"/>
      <c r="BC15050" s="4"/>
    </row>
    <row r="15051" spans="45:55" x14ac:dyDescent="0.2">
      <c r="AS15051" s="4"/>
      <c r="AT15051" s="4" t="s">
        <v>14988</v>
      </c>
      <c r="AU15051" s="4"/>
      <c r="AV15051" s="4"/>
      <c r="AW15051" s="4"/>
      <c r="AX15051" s="4"/>
      <c r="AY15051" s="4"/>
      <c r="AZ15051" s="4"/>
      <c r="BA15051" s="4"/>
      <c r="BB15051" s="4"/>
      <c r="BC15051" s="4"/>
    </row>
    <row r="15052" spans="45:55" x14ac:dyDescent="0.2">
      <c r="AS15052" s="4"/>
      <c r="AT15052" s="4" t="s">
        <v>14990</v>
      </c>
      <c r="AU15052" s="4"/>
      <c r="AV15052" s="4"/>
      <c r="AW15052" s="4"/>
      <c r="AX15052" s="4"/>
      <c r="AY15052" s="4"/>
      <c r="AZ15052" s="4"/>
      <c r="BA15052" s="4"/>
      <c r="BB15052" s="4"/>
      <c r="BC15052" s="4"/>
    </row>
    <row r="15053" spans="45:55" x14ac:dyDescent="0.2">
      <c r="AS15053" s="4"/>
      <c r="AT15053" s="4" t="s">
        <v>14992</v>
      </c>
      <c r="AU15053" s="4"/>
      <c r="AV15053" s="4"/>
      <c r="AW15053" s="4"/>
      <c r="AX15053" s="4"/>
      <c r="AY15053" s="4"/>
      <c r="AZ15053" s="4"/>
      <c r="BA15053" s="4"/>
      <c r="BB15053" s="4"/>
      <c r="BC15053" s="4"/>
    </row>
    <row r="15054" spans="45:55" x14ac:dyDescent="0.2">
      <c r="AS15054" s="4"/>
      <c r="AT15054" s="4" t="s">
        <v>33913</v>
      </c>
      <c r="AU15054" s="4"/>
      <c r="AV15054" s="4"/>
      <c r="AW15054" s="4"/>
      <c r="AX15054" s="4"/>
      <c r="AY15054" s="4"/>
      <c r="AZ15054" s="4"/>
      <c r="BA15054" s="4"/>
      <c r="BB15054" s="4"/>
      <c r="BC15054" s="4"/>
    </row>
    <row r="15055" spans="45:55" x14ac:dyDescent="0.2">
      <c r="AS15055" s="4"/>
      <c r="AT15055" s="4" t="s">
        <v>33915</v>
      </c>
      <c r="AU15055" s="4"/>
      <c r="AV15055" s="4"/>
      <c r="AW15055" s="4"/>
      <c r="AX15055" s="4"/>
      <c r="AY15055" s="4"/>
      <c r="AZ15055" s="4"/>
      <c r="BA15055" s="4"/>
      <c r="BB15055" s="4"/>
      <c r="BC15055" s="4"/>
    </row>
    <row r="15056" spans="45:55" x14ac:dyDescent="0.2">
      <c r="AS15056" s="4"/>
      <c r="AT15056" s="4" t="s">
        <v>33917</v>
      </c>
      <c r="AU15056" s="4"/>
      <c r="AV15056" s="4"/>
      <c r="AW15056" s="4"/>
      <c r="AX15056" s="4"/>
      <c r="AY15056" s="4"/>
      <c r="AZ15056" s="4"/>
      <c r="BA15056" s="4"/>
      <c r="BB15056" s="4"/>
      <c r="BC15056" s="4"/>
    </row>
    <row r="15057" spans="45:55" x14ac:dyDescent="0.2">
      <c r="AS15057" s="4"/>
      <c r="AT15057" s="4" t="s">
        <v>33919</v>
      </c>
      <c r="AU15057" s="4"/>
      <c r="AV15057" s="4"/>
      <c r="AW15057" s="4"/>
      <c r="AX15057" s="4"/>
      <c r="AY15057" s="4"/>
      <c r="AZ15057" s="4"/>
      <c r="BA15057" s="4"/>
      <c r="BB15057" s="4"/>
      <c r="BC15057" s="4"/>
    </row>
    <row r="15058" spans="45:55" x14ac:dyDescent="0.2">
      <c r="AS15058" s="4"/>
      <c r="AT15058" s="4" t="s">
        <v>10830</v>
      </c>
      <c r="AU15058" s="4"/>
      <c r="AV15058" s="4"/>
      <c r="AW15058" s="4"/>
      <c r="AX15058" s="4"/>
      <c r="AY15058" s="4"/>
      <c r="AZ15058" s="4"/>
      <c r="BA15058" s="4"/>
      <c r="BB15058" s="4"/>
      <c r="BC15058" s="4"/>
    </row>
    <row r="15059" spans="45:55" x14ac:dyDescent="0.2">
      <c r="AS15059" s="4"/>
      <c r="AT15059" s="4" t="s">
        <v>14994</v>
      </c>
      <c r="AU15059" s="4"/>
      <c r="AV15059" s="4"/>
      <c r="AW15059" s="4"/>
      <c r="AX15059" s="4"/>
      <c r="AY15059" s="4"/>
      <c r="AZ15059" s="4"/>
      <c r="BA15059" s="4"/>
      <c r="BB15059" s="4"/>
      <c r="BC15059" s="4"/>
    </row>
    <row r="15060" spans="45:55" x14ac:dyDescent="0.2">
      <c r="AS15060" s="4"/>
      <c r="AT15060" s="4" t="s">
        <v>6817</v>
      </c>
      <c r="AU15060" s="4"/>
      <c r="AV15060" s="4"/>
      <c r="AW15060" s="4"/>
      <c r="AX15060" s="4"/>
      <c r="AY15060" s="4"/>
      <c r="AZ15060" s="4"/>
      <c r="BA15060" s="4"/>
      <c r="BB15060" s="4"/>
      <c r="BC15060" s="4"/>
    </row>
    <row r="15061" spans="45:55" x14ac:dyDescent="0.2">
      <c r="AS15061" s="4"/>
      <c r="AT15061" s="4" t="s">
        <v>7286</v>
      </c>
      <c r="AU15061" s="4"/>
      <c r="AV15061" s="4"/>
      <c r="AW15061" s="4"/>
      <c r="AX15061" s="4"/>
      <c r="AY15061" s="4"/>
      <c r="AZ15061" s="4"/>
      <c r="BA15061" s="4"/>
      <c r="BB15061" s="4"/>
      <c r="BC15061" s="4"/>
    </row>
    <row r="15062" spans="45:55" x14ac:dyDescent="0.2">
      <c r="AS15062" s="4"/>
      <c r="AT15062" s="4" t="s">
        <v>7287</v>
      </c>
      <c r="AU15062" s="4"/>
      <c r="AV15062" s="4"/>
      <c r="AW15062" s="4"/>
      <c r="AX15062" s="4"/>
      <c r="AY15062" s="4"/>
      <c r="AZ15062" s="4"/>
      <c r="BA15062" s="4"/>
      <c r="BB15062" s="4"/>
      <c r="BC15062" s="4"/>
    </row>
    <row r="15063" spans="45:55" x14ac:dyDescent="0.2">
      <c r="AS15063" s="4"/>
      <c r="AT15063" s="4" t="s">
        <v>14996</v>
      </c>
      <c r="AU15063" s="4"/>
      <c r="AV15063" s="4"/>
      <c r="AW15063" s="4"/>
      <c r="AX15063" s="4"/>
      <c r="AY15063" s="4"/>
      <c r="AZ15063" s="4"/>
      <c r="BA15063" s="4"/>
      <c r="BB15063" s="4"/>
      <c r="BC15063" s="4"/>
    </row>
    <row r="15064" spans="45:55" x14ac:dyDescent="0.2">
      <c r="AS15064" s="4"/>
      <c r="AT15064" s="4" t="s">
        <v>6821</v>
      </c>
      <c r="AU15064" s="4"/>
      <c r="AV15064" s="4"/>
      <c r="AW15064" s="4"/>
      <c r="AX15064" s="4"/>
      <c r="AY15064" s="4"/>
      <c r="AZ15064" s="4"/>
      <c r="BA15064" s="4"/>
      <c r="BB15064" s="4"/>
      <c r="BC15064" s="4"/>
    </row>
    <row r="15065" spans="45:55" x14ac:dyDescent="0.2">
      <c r="AS15065" s="4"/>
      <c r="AT15065" s="4" t="s">
        <v>8094</v>
      </c>
      <c r="AU15065" s="4"/>
      <c r="AV15065" s="4"/>
      <c r="AW15065" s="4"/>
      <c r="AX15065" s="4"/>
      <c r="AY15065" s="4">
        <v>170137</v>
      </c>
      <c r="AZ15065" s="4">
        <v>518625</v>
      </c>
      <c r="BA15065" s="4" t="s">
        <v>31473</v>
      </c>
      <c r="BB15065" s="4" t="s">
        <v>31474</v>
      </c>
      <c r="BC15065" s="4"/>
    </row>
    <row r="15066" spans="45:55" x14ac:dyDescent="0.2">
      <c r="AS15066" s="4"/>
      <c r="AT15066" s="4" t="s">
        <v>6824</v>
      </c>
      <c r="AU15066" s="4"/>
      <c r="AV15066" s="4"/>
      <c r="AW15066" s="4"/>
      <c r="AX15066" s="4"/>
      <c r="AY15066" s="4"/>
      <c r="AZ15066" s="4"/>
      <c r="BA15066" s="4"/>
      <c r="BB15066" s="4"/>
      <c r="BC15066" s="4"/>
    </row>
    <row r="15067" spans="45:55" x14ac:dyDescent="0.2">
      <c r="AS15067" s="4"/>
      <c r="AT15067" s="4" t="s">
        <v>6826</v>
      </c>
      <c r="AU15067" s="4"/>
      <c r="AV15067" s="4"/>
      <c r="AW15067" s="4"/>
      <c r="AX15067" s="4"/>
      <c r="AY15067" s="4"/>
      <c r="AZ15067" s="4"/>
      <c r="BA15067" s="4"/>
      <c r="BB15067" s="4"/>
      <c r="BC15067" s="4"/>
    </row>
    <row r="15068" spans="45:55" x14ac:dyDescent="0.2">
      <c r="AS15068" s="4"/>
      <c r="AT15068" s="4" t="s">
        <v>6827</v>
      </c>
      <c r="AU15068" s="4"/>
      <c r="AV15068" s="4"/>
      <c r="AW15068" s="4"/>
      <c r="AX15068" s="4"/>
      <c r="AY15068" s="4"/>
      <c r="AZ15068" s="4"/>
      <c r="BA15068" s="4"/>
      <c r="BB15068" s="4"/>
      <c r="BC15068" s="4"/>
    </row>
    <row r="15069" spans="45:55" x14ac:dyDescent="0.2">
      <c r="AS15069" s="4"/>
      <c r="AT15069" s="4" t="s">
        <v>6829</v>
      </c>
      <c r="AU15069" s="4"/>
      <c r="AV15069" s="4"/>
      <c r="AW15069" s="4"/>
      <c r="AX15069" s="4"/>
      <c r="AY15069" s="4"/>
      <c r="AZ15069" s="4"/>
      <c r="BA15069" s="4"/>
      <c r="BB15069" s="4"/>
      <c r="BC15069" s="4"/>
    </row>
    <row r="15070" spans="45:55" x14ac:dyDescent="0.2">
      <c r="AS15070" s="4"/>
      <c r="AT15070" s="4" t="s">
        <v>9318</v>
      </c>
      <c r="AU15070" s="4"/>
      <c r="AV15070" s="4"/>
      <c r="AW15070" s="4"/>
      <c r="AX15070" s="4"/>
      <c r="AY15070" s="4"/>
      <c r="AZ15070" s="4"/>
      <c r="BA15070" s="4"/>
      <c r="BB15070" s="4"/>
      <c r="BC15070" s="4"/>
    </row>
    <row r="15071" spans="45:55" x14ac:dyDescent="0.2">
      <c r="AS15071" s="4"/>
      <c r="AT15071" s="4"/>
      <c r="AU15071" s="4"/>
      <c r="AV15071" s="4"/>
      <c r="AW15071" s="4"/>
      <c r="AX15071" s="4"/>
      <c r="AY15071" s="4"/>
      <c r="AZ15071" s="4"/>
      <c r="BA15071" s="4"/>
      <c r="BB15071" s="4"/>
      <c r="BC15071" s="4"/>
    </row>
    <row r="15072" spans="45:55" x14ac:dyDescent="0.2">
      <c r="AS15072" s="4"/>
      <c r="AT15072" s="4"/>
      <c r="AU15072" s="4"/>
      <c r="AV15072" s="4"/>
      <c r="AW15072" s="4"/>
      <c r="AX15072" s="4"/>
      <c r="AY15072" s="4"/>
      <c r="AZ15072" s="4"/>
      <c r="BA15072" s="4"/>
      <c r="BB15072" s="4"/>
      <c r="BC15072" s="4"/>
    </row>
    <row r="15073" spans="45:55" x14ac:dyDescent="0.2">
      <c r="AS15073" s="4"/>
      <c r="AT15073" s="4"/>
      <c r="AU15073" s="4"/>
      <c r="AV15073" s="4"/>
      <c r="AW15073" s="4"/>
      <c r="AX15073" s="4"/>
      <c r="AY15073" s="4"/>
      <c r="AZ15073" s="4"/>
      <c r="BA15073" s="4"/>
      <c r="BB15073" s="4"/>
      <c r="BC15073" s="4"/>
    </row>
    <row r="15074" spans="45:55" x14ac:dyDescent="0.2">
      <c r="AS15074" s="4"/>
      <c r="AT15074" s="4"/>
      <c r="AU15074" s="4"/>
      <c r="AV15074" s="4"/>
      <c r="AW15074" s="4"/>
      <c r="AX15074" s="4"/>
      <c r="AY15074" s="4"/>
      <c r="AZ15074" s="4"/>
      <c r="BA15074" s="4"/>
      <c r="BB15074" s="4"/>
      <c r="BC15074" s="4"/>
    </row>
    <row r="15075" spans="45:55" x14ac:dyDescent="0.2">
      <c r="AS15075" s="4"/>
      <c r="AT15075" s="4"/>
      <c r="AU15075" s="4"/>
      <c r="AV15075" s="4"/>
      <c r="AW15075" s="4"/>
      <c r="AX15075" s="4"/>
      <c r="AY15075" s="4"/>
      <c r="AZ15075" s="4"/>
      <c r="BA15075" s="4"/>
      <c r="BB15075" s="4"/>
      <c r="BC15075" s="4"/>
    </row>
    <row r="15076" spans="45:55" x14ac:dyDescent="0.2">
      <c r="AS15076" s="4"/>
      <c r="AT15076" s="4"/>
      <c r="AU15076" s="4"/>
      <c r="AV15076" s="4"/>
      <c r="AW15076" s="4"/>
      <c r="AX15076" s="4"/>
      <c r="AY15076" s="4"/>
      <c r="AZ15076" s="4"/>
      <c r="BA15076" s="4"/>
      <c r="BB15076" s="4"/>
      <c r="BC15076" s="4"/>
    </row>
    <row r="15077" spans="45:55" x14ac:dyDescent="0.2">
      <c r="AS15077" s="4"/>
      <c r="AT15077" s="4"/>
      <c r="AU15077" s="4"/>
      <c r="AV15077" s="4"/>
      <c r="AW15077" s="4"/>
      <c r="AX15077" s="4"/>
      <c r="AY15077" s="4"/>
      <c r="AZ15077" s="4"/>
      <c r="BA15077" s="4"/>
      <c r="BB15077" s="4"/>
      <c r="BC15077" s="4"/>
    </row>
    <row r="15078" spans="45:55" x14ac:dyDescent="0.2">
      <c r="AS15078" s="4"/>
      <c r="AT15078" s="4"/>
      <c r="AU15078" s="4"/>
      <c r="AV15078" s="4"/>
      <c r="AW15078" s="4"/>
      <c r="AX15078" s="4"/>
      <c r="AY15078" s="4"/>
      <c r="AZ15078" s="4"/>
      <c r="BA15078" s="4"/>
      <c r="BB15078" s="4"/>
      <c r="BC15078" s="4"/>
    </row>
    <row r="15079" spans="45:55" x14ac:dyDescent="0.2">
      <c r="AS15079" s="4"/>
      <c r="AT15079" s="4"/>
      <c r="AU15079" s="4"/>
      <c r="AV15079" s="4"/>
      <c r="AW15079" s="4"/>
      <c r="AX15079" s="4"/>
      <c r="AY15079" s="4"/>
      <c r="AZ15079" s="4"/>
      <c r="BA15079" s="4"/>
      <c r="BB15079" s="4"/>
      <c r="BC15079" s="4"/>
    </row>
    <row r="15080" spans="45:55" x14ac:dyDescent="0.2">
      <c r="AS15080" s="4"/>
      <c r="AT15080" s="4"/>
      <c r="AU15080" s="4"/>
      <c r="AV15080" s="4"/>
      <c r="AW15080" s="4"/>
      <c r="AX15080" s="4"/>
      <c r="AY15080" s="4"/>
      <c r="AZ15080" s="4"/>
      <c r="BA15080" s="4"/>
      <c r="BB15080" s="4"/>
      <c r="BC15080" s="4"/>
    </row>
    <row r="15081" spans="45:55" x14ac:dyDescent="0.2">
      <c r="AS15081" s="4"/>
      <c r="AT15081" s="4"/>
      <c r="AU15081" s="4"/>
      <c r="AV15081" s="4"/>
      <c r="AW15081" s="4"/>
      <c r="AX15081" s="4"/>
      <c r="AY15081" s="4"/>
      <c r="AZ15081" s="4"/>
      <c r="BA15081" s="4"/>
      <c r="BB15081" s="4"/>
      <c r="BC15081" s="4"/>
    </row>
    <row r="15082" spans="45:55" x14ac:dyDescent="0.2">
      <c r="AS15082" s="4"/>
      <c r="AT15082" s="4"/>
      <c r="AU15082" s="4"/>
      <c r="AV15082" s="4"/>
      <c r="AW15082" s="4"/>
      <c r="AX15082" s="4"/>
      <c r="AY15082" s="4"/>
      <c r="AZ15082" s="4"/>
      <c r="BA15082" s="4"/>
      <c r="BB15082" s="4"/>
      <c r="BC15082" s="4"/>
    </row>
    <row r="15083" spans="45:55" x14ac:dyDescent="0.2">
      <c r="AS15083" s="4"/>
      <c r="AT15083" s="4"/>
      <c r="AU15083" s="4"/>
      <c r="AV15083" s="4"/>
      <c r="AW15083" s="4"/>
      <c r="AX15083" s="4"/>
      <c r="AY15083" s="4"/>
      <c r="AZ15083" s="4"/>
      <c r="BA15083" s="4"/>
      <c r="BB15083" s="4"/>
      <c r="BC15083" s="4"/>
    </row>
    <row r="15084" spans="45:55" x14ac:dyDescent="0.2">
      <c r="AS15084" s="4"/>
      <c r="AT15084" s="4"/>
      <c r="AU15084" s="4"/>
      <c r="AV15084" s="4"/>
      <c r="AW15084" s="4"/>
      <c r="AX15084" s="4"/>
      <c r="AY15084" s="4"/>
      <c r="AZ15084" s="4"/>
      <c r="BA15084" s="4"/>
      <c r="BB15084" s="4"/>
      <c r="BC15084" s="4"/>
    </row>
    <row r="15085" spans="45:55" x14ac:dyDescent="0.2">
      <c r="AS15085" s="4"/>
      <c r="AT15085" s="4"/>
      <c r="AU15085" s="4"/>
      <c r="AV15085" s="4"/>
      <c r="AW15085" s="4"/>
      <c r="AX15085" s="4"/>
      <c r="AY15085" s="4"/>
      <c r="AZ15085" s="4"/>
      <c r="BA15085" s="4"/>
      <c r="BB15085" s="4"/>
      <c r="BC15085" s="4"/>
    </row>
    <row r="15086" spans="45:55" x14ac:dyDescent="0.2">
      <c r="AS15086" s="4"/>
      <c r="AT15086" s="4"/>
      <c r="AU15086" s="4"/>
      <c r="AV15086" s="4"/>
      <c r="AW15086" s="4"/>
      <c r="AX15086" s="4"/>
      <c r="AY15086" s="4"/>
      <c r="AZ15086" s="4"/>
      <c r="BA15086" s="4"/>
      <c r="BB15086" s="4"/>
      <c r="BC15086" s="4"/>
    </row>
    <row r="15087" spans="45:55" x14ac:dyDescent="0.2">
      <c r="AS15087" s="4"/>
      <c r="AT15087" s="4"/>
      <c r="AU15087" s="4"/>
      <c r="AV15087" s="4"/>
      <c r="AW15087" s="4"/>
      <c r="AX15087" s="4"/>
      <c r="AY15087" s="4"/>
      <c r="AZ15087" s="4"/>
      <c r="BA15087" s="4"/>
      <c r="BB15087" s="4"/>
      <c r="BC15087" s="4"/>
    </row>
    <row r="15088" spans="45:55" x14ac:dyDescent="0.2">
      <c r="AS15088" s="4"/>
      <c r="AT15088" s="4"/>
      <c r="AU15088" s="4"/>
      <c r="AV15088" s="4"/>
      <c r="AW15088" s="4"/>
      <c r="AX15088" s="4"/>
      <c r="AY15088" s="4"/>
      <c r="AZ15088" s="4"/>
      <c r="BA15088" s="4"/>
      <c r="BB15088" s="4"/>
      <c r="BC15088" s="4"/>
    </row>
    <row r="15089" spans="45:55" x14ac:dyDescent="0.2">
      <c r="AS15089" s="4"/>
      <c r="AT15089" s="4"/>
      <c r="AU15089" s="4"/>
      <c r="AV15089" s="4"/>
      <c r="AW15089" s="4"/>
      <c r="AX15089" s="4"/>
      <c r="AY15089" s="4"/>
      <c r="AZ15089" s="4"/>
      <c r="BA15089" s="4"/>
      <c r="BB15089" s="4"/>
      <c r="BC15089" s="4"/>
    </row>
    <row r="15090" spans="45:55" x14ac:dyDescent="0.2">
      <c r="AS15090" s="4"/>
      <c r="AT15090" s="4"/>
      <c r="AU15090" s="4"/>
      <c r="AV15090" s="4"/>
      <c r="AW15090" s="4"/>
      <c r="AX15090" s="4"/>
      <c r="AY15090" s="4"/>
      <c r="AZ15090" s="4"/>
      <c r="BA15090" s="4"/>
      <c r="BB15090" s="4"/>
      <c r="BC15090" s="4"/>
    </row>
    <row r="15091" spans="45:55" x14ac:dyDescent="0.2">
      <c r="AS15091" s="4"/>
      <c r="AT15091" s="4"/>
      <c r="AU15091" s="4"/>
      <c r="AV15091" s="4"/>
      <c r="AW15091" s="4"/>
      <c r="AX15091" s="4"/>
      <c r="AY15091" s="4"/>
      <c r="AZ15091" s="4"/>
      <c r="BA15091" s="4"/>
      <c r="BB15091" s="4"/>
      <c r="BC15091" s="4"/>
    </row>
    <row r="15092" spans="45:55" x14ac:dyDescent="0.2">
      <c r="AS15092" s="4"/>
      <c r="AT15092" s="4"/>
      <c r="AU15092" s="4"/>
      <c r="AV15092" s="4"/>
      <c r="AW15092" s="4"/>
      <c r="AX15092" s="4"/>
      <c r="AY15092" s="4">
        <v>170137</v>
      </c>
      <c r="AZ15092" s="4">
        <v>518625</v>
      </c>
      <c r="BA15092" s="4" t="s">
        <v>31473</v>
      </c>
      <c r="BB15092" s="4" t="s">
        <v>31474</v>
      </c>
      <c r="BC15092" s="4"/>
    </row>
    <row r="15093" spans="45:55" x14ac:dyDescent="0.2">
      <c r="AS15093" s="4"/>
      <c r="AT15093" s="4"/>
      <c r="AU15093" s="4"/>
      <c r="AV15093" s="4"/>
      <c r="AW15093" s="4"/>
      <c r="AX15093" s="4"/>
      <c r="AY15093" s="4"/>
      <c r="AZ15093" s="4"/>
      <c r="BA15093" s="4"/>
      <c r="BB15093" s="4"/>
      <c r="BC15093" s="4"/>
    </row>
    <row r="15094" spans="45:55" x14ac:dyDescent="0.2">
      <c r="AS15094" s="4"/>
      <c r="AT15094" s="4"/>
      <c r="AU15094" s="4"/>
      <c r="AV15094" s="4"/>
      <c r="AW15094" s="4"/>
      <c r="AX15094" s="4"/>
      <c r="AY15094" s="4"/>
      <c r="AZ15094" s="4"/>
      <c r="BA15094" s="4"/>
      <c r="BB15094" s="4"/>
      <c r="BC15094" s="4"/>
    </row>
    <row r="15095" spans="45:55" x14ac:dyDescent="0.2">
      <c r="AS15095" s="4"/>
      <c r="AT15095" s="4"/>
      <c r="AU15095" s="4"/>
      <c r="AV15095" s="4"/>
      <c r="AW15095" s="4"/>
      <c r="AX15095" s="4"/>
      <c r="AY15095" s="4"/>
      <c r="AZ15095" s="4"/>
      <c r="BA15095" s="4"/>
      <c r="BB15095" s="4"/>
      <c r="BC15095" s="4"/>
    </row>
    <row r="15096" spans="45:55" x14ac:dyDescent="0.2">
      <c r="AS15096" s="4"/>
      <c r="AT15096" s="4"/>
      <c r="AU15096" s="4"/>
      <c r="AV15096" s="4"/>
      <c r="AW15096" s="4"/>
      <c r="AX15096" s="4"/>
      <c r="AY15096" s="4"/>
      <c r="AZ15096" s="4"/>
      <c r="BA15096" s="4"/>
      <c r="BB15096" s="4"/>
      <c r="BC15096" s="4"/>
    </row>
    <row r="15097" spans="45:55" x14ac:dyDescent="0.2">
      <c r="AS15097" s="4"/>
      <c r="AT15097" s="4"/>
      <c r="AU15097" s="4"/>
      <c r="AV15097" s="4"/>
      <c r="AW15097" s="4"/>
      <c r="AX15097" s="4"/>
      <c r="AY15097" s="4"/>
      <c r="AZ15097" s="4"/>
      <c r="BA15097" s="4"/>
      <c r="BB15097" s="4"/>
      <c r="BC15097" s="4"/>
    </row>
    <row r="15098" spans="45:55" x14ac:dyDescent="0.2">
      <c r="AS15098" s="4"/>
      <c r="AT15098" s="4"/>
      <c r="AU15098" s="4"/>
      <c r="AV15098" s="4"/>
      <c r="AW15098" s="4"/>
      <c r="AX15098" s="4"/>
      <c r="AY15098" s="4"/>
      <c r="AZ15098" s="4"/>
      <c r="BA15098" s="4"/>
      <c r="BB15098" s="4"/>
      <c r="BC15098" s="4"/>
    </row>
    <row r="15099" spans="45:55" x14ac:dyDescent="0.2">
      <c r="AS15099" s="4"/>
      <c r="AT15099" s="4"/>
      <c r="AU15099" s="4"/>
      <c r="AV15099" s="4"/>
      <c r="AW15099" s="4"/>
      <c r="AX15099" s="4"/>
      <c r="AY15099" s="4"/>
      <c r="AZ15099" s="4"/>
      <c r="BA15099" s="4"/>
      <c r="BB15099" s="4"/>
      <c r="BC15099" s="4"/>
    </row>
    <row r="15100" spans="45:55" x14ac:dyDescent="0.2">
      <c r="AS15100" s="4"/>
      <c r="AT15100" s="4"/>
      <c r="AU15100" s="4"/>
      <c r="AV15100" s="4"/>
      <c r="AW15100" s="4"/>
      <c r="AX15100" s="4"/>
      <c r="AY15100" s="4"/>
      <c r="AZ15100" s="4"/>
      <c r="BA15100" s="4"/>
      <c r="BB15100" s="4"/>
      <c r="BC15100" s="4"/>
    </row>
    <row r="15101" spans="45:55" x14ac:dyDescent="0.2">
      <c r="AS15101" s="4"/>
      <c r="AT15101" s="4"/>
      <c r="AU15101" s="4"/>
      <c r="AV15101" s="4"/>
      <c r="AW15101" s="4"/>
      <c r="AX15101" s="4"/>
      <c r="AY15101" s="4"/>
      <c r="AZ15101" s="4"/>
      <c r="BA15101" s="4"/>
      <c r="BB15101" s="4"/>
      <c r="BC15101" s="4"/>
    </row>
    <row r="15102" spans="45:55" x14ac:dyDescent="0.2">
      <c r="AS15102" s="4"/>
      <c r="AT15102" s="4"/>
      <c r="AU15102" s="4"/>
      <c r="AV15102" s="4"/>
      <c r="AW15102" s="4"/>
      <c r="AX15102" s="4"/>
      <c r="AY15102" s="4"/>
      <c r="AZ15102" s="4"/>
      <c r="BA15102" s="4"/>
      <c r="BB15102" s="4"/>
      <c r="BC15102" s="4"/>
    </row>
    <row r="15103" spans="45:55" x14ac:dyDescent="0.2">
      <c r="AS15103" s="4"/>
      <c r="AT15103" s="4"/>
      <c r="AU15103" s="4"/>
      <c r="AV15103" s="4"/>
      <c r="AW15103" s="4"/>
      <c r="AX15103" s="4"/>
      <c r="AY15103" s="4"/>
      <c r="AZ15103" s="4"/>
      <c r="BA15103" s="4"/>
      <c r="BB15103" s="4"/>
      <c r="BC15103" s="4"/>
    </row>
    <row r="15104" spans="45:55" x14ac:dyDescent="0.2">
      <c r="AS15104" s="4"/>
      <c r="AT15104" s="4"/>
      <c r="AU15104" s="4"/>
      <c r="AV15104" s="4"/>
      <c r="AW15104" s="4"/>
      <c r="AX15104" s="4"/>
      <c r="AY15104" s="4"/>
      <c r="AZ15104" s="4"/>
      <c r="BA15104" s="4"/>
      <c r="BB15104" s="4"/>
      <c r="BC15104" s="4"/>
    </row>
    <row r="15105" spans="45:55" x14ac:dyDescent="0.2">
      <c r="AS15105" s="4"/>
      <c r="AT15105" s="4"/>
      <c r="AU15105" s="4"/>
      <c r="AV15105" s="4"/>
      <c r="AW15105" s="4"/>
      <c r="AX15105" s="4"/>
      <c r="AY15105" s="4"/>
      <c r="AZ15105" s="4"/>
      <c r="BA15105" s="4"/>
      <c r="BB15105" s="4"/>
      <c r="BC15105" s="4"/>
    </row>
    <row r="15106" spans="45:55" x14ac:dyDescent="0.2">
      <c r="AS15106" s="4"/>
      <c r="AT15106" s="4"/>
      <c r="AU15106" s="4"/>
      <c r="AV15106" s="4"/>
      <c r="AW15106" s="4"/>
      <c r="AX15106" s="4"/>
      <c r="AY15106" s="4"/>
      <c r="AZ15106" s="4"/>
      <c r="BA15106" s="4"/>
      <c r="BB15106" s="4"/>
      <c r="BC15106" s="4"/>
    </row>
    <row r="15107" spans="45:55" x14ac:dyDescent="0.2">
      <c r="AS15107" s="4"/>
      <c r="AT15107" s="4"/>
      <c r="AU15107" s="4"/>
      <c r="AV15107" s="4"/>
      <c r="AW15107" s="4"/>
      <c r="AX15107" s="4"/>
      <c r="AY15107" s="4"/>
      <c r="AZ15107" s="4"/>
      <c r="BA15107" s="4"/>
      <c r="BB15107" s="4"/>
      <c r="BC15107" s="4"/>
    </row>
    <row r="15108" spans="45:55" x14ac:dyDescent="0.2">
      <c r="AS15108" s="4"/>
      <c r="AT15108" s="4"/>
      <c r="AU15108" s="4"/>
      <c r="AV15108" s="4"/>
      <c r="AW15108" s="4"/>
      <c r="AX15108" s="4"/>
      <c r="AY15108" s="4"/>
      <c r="AZ15108" s="4"/>
      <c r="BA15108" s="4"/>
      <c r="BB15108" s="4"/>
      <c r="BC15108" s="4"/>
    </row>
    <row r="15109" spans="45:55" x14ac:dyDescent="0.2">
      <c r="AS15109" s="4"/>
      <c r="AT15109" s="4"/>
      <c r="AU15109" s="4"/>
      <c r="AV15109" s="4"/>
      <c r="AW15109" s="4"/>
      <c r="AX15109" s="4"/>
      <c r="AY15109" s="4"/>
      <c r="AZ15109" s="4"/>
      <c r="BA15109" s="4"/>
      <c r="BB15109" s="4"/>
      <c r="BC15109" s="4"/>
    </row>
    <row r="15110" spans="45:55" x14ac:dyDescent="0.2">
      <c r="AS15110" s="4"/>
      <c r="AT15110" s="4"/>
      <c r="AU15110" s="4"/>
      <c r="AV15110" s="4"/>
      <c r="AW15110" s="4"/>
      <c r="AX15110" s="4"/>
      <c r="AY15110" s="4"/>
      <c r="AZ15110" s="4"/>
      <c r="BA15110" s="4"/>
      <c r="BB15110" s="4"/>
      <c r="BC15110" s="4"/>
    </row>
    <row r="15111" spans="45:55" x14ac:dyDescent="0.2">
      <c r="AS15111" s="4"/>
      <c r="AT15111" s="4"/>
      <c r="AU15111" s="4"/>
      <c r="AV15111" s="4"/>
      <c r="AW15111" s="4"/>
      <c r="AX15111" s="4"/>
      <c r="AY15111" s="4"/>
      <c r="AZ15111" s="4"/>
      <c r="BA15111" s="4"/>
      <c r="BB15111" s="4"/>
      <c r="BC15111" s="4"/>
    </row>
    <row r="15112" spans="45:55" x14ac:dyDescent="0.2">
      <c r="AS15112" s="4"/>
      <c r="AT15112" s="4"/>
      <c r="AU15112" s="4"/>
      <c r="AV15112" s="4"/>
      <c r="AW15112" s="4"/>
      <c r="AX15112" s="4"/>
      <c r="AY15112" s="4"/>
      <c r="AZ15112" s="4"/>
      <c r="BA15112" s="4"/>
      <c r="BB15112" s="4"/>
      <c r="BC15112" s="4"/>
    </row>
    <row r="15113" spans="45:55" x14ac:dyDescent="0.2">
      <c r="AS15113" s="4"/>
      <c r="AT15113" s="4"/>
      <c r="AU15113" s="4"/>
      <c r="AV15113" s="4"/>
      <c r="AW15113" s="4"/>
      <c r="AX15113" s="4"/>
      <c r="AY15113" s="4"/>
      <c r="AZ15113" s="4"/>
      <c r="BA15113" s="4"/>
      <c r="BB15113" s="4"/>
      <c r="BC15113" s="4"/>
    </row>
    <row r="15114" spans="45:55" x14ac:dyDescent="0.2">
      <c r="AS15114" s="4"/>
      <c r="AT15114" s="4"/>
      <c r="AU15114" s="4"/>
      <c r="AV15114" s="4"/>
      <c r="AW15114" s="4"/>
      <c r="AX15114" s="4"/>
      <c r="AY15114" s="4"/>
      <c r="AZ15114" s="4"/>
      <c r="BA15114" s="4"/>
      <c r="BB15114" s="4"/>
      <c r="BC15114" s="4"/>
    </row>
    <row r="15115" spans="45:55" x14ac:dyDescent="0.2">
      <c r="AS15115" s="4"/>
      <c r="AT15115" s="4"/>
      <c r="AU15115" s="4"/>
      <c r="AV15115" s="4"/>
      <c r="AW15115" s="4"/>
      <c r="AX15115" s="4"/>
      <c r="AY15115" s="4"/>
      <c r="AZ15115" s="4"/>
      <c r="BA15115" s="4"/>
      <c r="BB15115" s="4"/>
      <c r="BC15115" s="4"/>
    </row>
    <row r="15116" spans="45:55" x14ac:dyDescent="0.2">
      <c r="AS15116" s="4"/>
      <c r="AT15116" s="4"/>
      <c r="AU15116" s="4"/>
      <c r="AV15116" s="4"/>
      <c r="AW15116" s="4"/>
      <c r="AX15116" s="4"/>
      <c r="AY15116" s="4"/>
      <c r="AZ15116" s="4"/>
      <c r="BA15116" s="4"/>
      <c r="BB15116" s="4"/>
      <c r="BC15116" s="4"/>
    </row>
    <row r="15117" spans="45:55" x14ac:dyDescent="0.2">
      <c r="AS15117" s="4"/>
      <c r="AT15117" s="4"/>
      <c r="AU15117" s="4"/>
      <c r="AV15117" s="4"/>
      <c r="AW15117" s="4"/>
      <c r="AX15117" s="4"/>
      <c r="AY15117" s="4"/>
      <c r="AZ15117" s="4"/>
      <c r="BA15117" s="4"/>
      <c r="BB15117" s="4"/>
      <c r="BC15117" s="4"/>
    </row>
    <row r="15118" spans="45:55" x14ac:dyDescent="0.2">
      <c r="AS15118" s="4"/>
      <c r="AT15118" s="4"/>
      <c r="AU15118" s="4"/>
      <c r="AV15118" s="4"/>
      <c r="AW15118" s="4"/>
      <c r="AX15118" s="4"/>
      <c r="AY15118" s="4"/>
      <c r="AZ15118" s="4"/>
      <c r="BA15118" s="4"/>
      <c r="BB15118" s="4"/>
      <c r="BC15118" s="4"/>
    </row>
    <row r="15119" spans="45:55" x14ac:dyDescent="0.2">
      <c r="AS15119" s="4"/>
      <c r="AT15119" s="4"/>
      <c r="AU15119" s="4"/>
      <c r="AV15119" s="4"/>
      <c r="AW15119" s="4"/>
      <c r="AX15119" s="4"/>
      <c r="AY15119" s="4"/>
      <c r="AZ15119" s="4"/>
      <c r="BA15119" s="4"/>
      <c r="BB15119" s="4"/>
      <c r="BC15119" s="4"/>
    </row>
    <row r="15120" spans="45:55" x14ac:dyDescent="0.2">
      <c r="AS15120" s="4"/>
      <c r="AT15120" s="4"/>
      <c r="AU15120" s="4"/>
      <c r="AV15120" s="4"/>
      <c r="AW15120" s="4"/>
      <c r="AX15120" s="4"/>
      <c r="AY15120" s="4"/>
      <c r="AZ15120" s="4"/>
      <c r="BA15120" s="4"/>
      <c r="BB15120" s="4"/>
      <c r="BC15120" s="4"/>
    </row>
    <row r="15121" spans="45:55" x14ac:dyDescent="0.2">
      <c r="AS15121" s="4"/>
      <c r="AT15121" s="4"/>
      <c r="AU15121" s="4"/>
      <c r="AV15121" s="4"/>
      <c r="AW15121" s="4"/>
      <c r="AX15121" s="4"/>
      <c r="AY15121" s="4"/>
      <c r="AZ15121" s="4"/>
      <c r="BA15121" s="4"/>
      <c r="BB15121" s="4"/>
      <c r="BC15121" s="4"/>
    </row>
    <row r="15122" spans="45:55" x14ac:dyDescent="0.2">
      <c r="AS15122" s="4"/>
      <c r="AT15122" s="4"/>
      <c r="AU15122" s="4"/>
      <c r="AV15122" s="4"/>
      <c r="AW15122" s="4"/>
      <c r="AX15122" s="4"/>
      <c r="AY15122" s="4"/>
      <c r="AZ15122" s="4"/>
      <c r="BA15122" s="4"/>
      <c r="BB15122" s="4"/>
      <c r="BC15122" s="4"/>
    </row>
    <row r="15123" spans="45:55" x14ac:dyDescent="0.2">
      <c r="AS15123" s="4"/>
      <c r="AT15123" s="4"/>
      <c r="AU15123" s="4"/>
      <c r="AV15123" s="4"/>
      <c r="AW15123" s="4"/>
      <c r="AX15123" s="4"/>
      <c r="AY15123" s="4"/>
      <c r="AZ15123" s="4"/>
      <c r="BA15123" s="4"/>
      <c r="BB15123" s="4"/>
      <c r="BC15123" s="4"/>
    </row>
    <row r="15124" spans="45:55" x14ac:dyDescent="0.2">
      <c r="AS15124" s="4"/>
      <c r="AT15124" s="4"/>
      <c r="AU15124" s="4"/>
      <c r="AV15124" s="4"/>
      <c r="AW15124" s="4"/>
      <c r="AX15124" s="4"/>
      <c r="AY15124" s="4"/>
      <c r="AZ15124" s="4"/>
      <c r="BA15124" s="4"/>
      <c r="BB15124" s="4"/>
      <c r="BC15124" s="4"/>
    </row>
    <row r="15125" spans="45:55" x14ac:dyDescent="0.2">
      <c r="AS15125" s="4"/>
      <c r="AT15125" s="4"/>
      <c r="AU15125" s="4"/>
      <c r="AV15125" s="4"/>
      <c r="AW15125" s="4"/>
      <c r="AX15125" s="4"/>
      <c r="AY15125" s="4"/>
      <c r="AZ15125" s="4"/>
      <c r="BA15125" s="4"/>
      <c r="BB15125" s="4"/>
      <c r="BC15125" s="4"/>
    </row>
    <row r="15126" spans="45:55" x14ac:dyDescent="0.2">
      <c r="AS15126" s="4"/>
      <c r="AT15126" s="4"/>
      <c r="AU15126" s="4"/>
      <c r="AV15126" s="4"/>
      <c r="AW15126" s="4"/>
      <c r="AX15126" s="4"/>
      <c r="AY15126" s="4"/>
      <c r="AZ15126" s="4"/>
      <c r="BA15126" s="4"/>
      <c r="BB15126" s="4"/>
      <c r="BC15126" s="4"/>
    </row>
    <row r="15127" spans="45:55" x14ac:dyDescent="0.2">
      <c r="AS15127" s="4"/>
      <c r="AT15127" s="4"/>
      <c r="AU15127" s="4"/>
      <c r="AV15127" s="4"/>
      <c r="AW15127" s="4"/>
      <c r="AX15127" s="4"/>
      <c r="AY15127" s="4"/>
      <c r="AZ15127" s="4"/>
      <c r="BA15127" s="4"/>
      <c r="BB15127" s="4"/>
      <c r="BC15127" s="4"/>
    </row>
    <row r="15128" spans="45:55" x14ac:dyDescent="0.2">
      <c r="AS15128" s="4"/>
      <c r="AT15128" s="4"/>
      <c r="AU15128" s="4"/>
      <c r="AV15128" s="4"/>
      <c r="AW15128" s="4"/>
      <c r="AX15128" s="4"/>
      <c r="AY15128" s="4"/>
      <c r="AZ15128" s="4"/>
      <c r="BA15128" s="4"/>
      <c r="BB15128" s="4"/>
      <c r="BC15128" s="4"/>
    </row>
    <row r="15129" spans="45:55" x14ac:dyDescent="0.2">
      <c r="AS15129" s="4"/>
      <c r="AT15129" s="4"/>
      <c r="AU15129" s="4"/>
      <c r="AV15129" s="4"/>
      <c r="AW15129" s="4"/>
      <c r="AX15129" s="4"/>
      <c r="AY15129" s="4"/>
      <c r="AZ15129" s="4"/>
      <c r="BA15129" s="4"/>
      <c r="BB15129" s="4"/>
      <c r="BC15129" s="4"/>
    </row>
    <row r="15130" spans="45:55" x14ac:dyDescent="0.2">
      <c r="AS15130" s="4"/>
      <c r="AT15130" s="4"/>
      <c r="AU15130" s="4"/>
      <c r="AV15130" s="4"/>
      <c r="AW15130" s="4"/>
      <c r="AX15130" s="4"/>
      <c r="AY15130" s="4"/>
      <c r="AZ15130" s="4"/>
      <c r="BA15130" s="4"/>
      <c r="BB15130" s="4"/>
      <c r="BC15130" s="4"/>
    </row>
    <row r="15131" spans="45:55" x14ac:dyDescent="0.2">
      <c r="AS15131" s="4"/>
      <c r="AT15131" s="4"/>
      <c r="AU15131" s="4"/>
      <c r="AV15131" s="4"/>
      <c r="AW15131" s="4"/>
      <c r="AX15131" s="4"/>
      <c r="AY15131" s="4"/>
      <c r="AZ15131" s="4"/>
      <c r="BA15131" s="4"/>
      <c r="BB15131" s="4"/>
      <c r="BC15131" s="4"/>
    </row>
    <row r="15132" spans="45:55" x14ac:dyDescent="0.2">
      <c r="AS15132" s="4"/>
      <c r="AT15132" s="4"/>
      <c r="AU15132" s="4"/>
      <c r="AV15132" s="4"/>
      <c r="AW15132" s="4"/>
      <c r="AX15132" s="4"/>
      <c r="AY15132" s="4"/>
      <c r="AZ15132" s="4"/>
      <c r="BA15132" s="4"/>
      <c r="BB15132" s="4"/>
      <c r="BC15132" s="4"/>
    </row>
    <row r="15133" spans="45:55" x14ac:dyDescent="0.2">
      <c r="AS15133" s="4"/>
      <c r="AT15133" s="4"/>
      <c r="AU15133" s="4"/>
      <c r="AV15133" s="4"/>
      <c r="AW15133" s="4"/>
      <c r="AX15133" s="4"/>
      <c r="AY15133" s="4"/>
      <c r="AZ15133" s="4"/>
      <c r="BA15133" s="4"/>
      <c r="BB15133" s="4"/>
      <c r="BC15133" s="4"/>
    </row>
    <row r="15134" spans="45:55" x14ac:dyDescent="0.2">
      <c r="AS15134" s="4"/>
      <c r="AT15134" s="4"/>
      <c r="AU15134" s="4"/>
      <c r="AV15134" s="4"/>
      <c r="AW15134" s="4"/>
      <c r="AX15134" s="4"/>
      <c r="AY15134" s="4"/>
      <c r="AZ15134" s="4"/>
      <c r="BA15134" s="4"/>
      <c r="BB15134" s="4"/>
      <c r="BC15134" s="4"/>
    </row>
    <row r="15135" spans="45:55" x14ac:dyDescent="0.2">
      <c r="AS15135" s="4"/>
      <c r="AT15135" s="4"/>
      <c r="AU15135" s="4"/>
      <c r="AV15135" s="4"/>
      <c r="AW15135" s="4"/>
      <c r="AX15135" s="4"/>
      <c r="AY15135" s="4"/>
      <c r="AZ15135" s="4"/>
      <c r="BA15135" s="4"/>
      <c r="BB15135" s="4"/>
      <c r="BC15135" s="4"/>
    </row>
    <row r="15136" spans="45:55" x14ac:dyDescent="0.2">
      <c r="AS15136" s="4"/>
      <c r="AT15136" s="4"/>
      <c r="AU15136" s="4"/>
      <c r="AV15136" s="4"/>
      <c r="AW15136" s="4"/>
      <c r="AX15136" s="4"/>
      <c r="AY15136" s="4"/>
      <c r="AZ15136" s="4"/>
      <c r="BA15136" s="4"/>
      <c r="BB15136" s="4"/>
      <c r="BC15136" s="4"/>
    </row>
    <row r="15137" spans="45:55" x14ac:dyDescent="0.2">
      <c r="AS15137" s="4"/>
      <c r="AT15137" s="4"/>
      <c r="AU15137" s="4"/>
      <c r="AV15137" s="4"/>
      <c r="AW15137" s="4"/>
      <c r="AX15137" s="4"/>
      <c r="AY15137" s="4"/>
      <c r="AZ15137" s="4"/>
      <c r="BA15137" s="4"/>
      <c r="BB15137" s="4"/>
      <c r="BC15137" s="4"/>
    </row>
    <row r="15138" spans="45:55" x14ac:dyDescent="0.2">
      <c r="AS15138" s="4"/>
      <c r="AT15138" s="4"/>
      <c r="AU15138" s="4"/>
      <c r="AV15138" s="4"/>
      <c r="AW15138" s="4"/>
      <c r="AX15138" s="4"/>
      <c r="AY15138" s="4"/>
      <c r="AZ15138" s="4"/>
      <c r="BA15138" s="4"/>
      <c r="BB15138" s="4"/>
      <c r="BC15138" s="4"/>
    </row>
    <row r="15139" spans="45:55" x14ac:dyDescent="0.2">
      <c r="AS15139" s="4"/>
      <c r="AT15139" s="4"/>
      <c r="AU15139" s="4"/>
      <c r="AV15139" s="4"/>
      <c r="AW15139" s="4"/>
      <c r="AX15139" s="4"/>
      <c r="AY15139" s="4"/>
      <c r="AZ15139" s="4"/>
      <c r="BA15139" s="4"/>
      <c r="BB15139" s="4"/>
      <c r="BC15139" s="4"/>
    </row>
    <row r="15140" spans="45:55" x14ac:dyDescent="0.2">
      <c r="AS15140" s="4"/>
      <c r="AT15140" s="4"/>
      <c r="AU15140" s="4"/>
      <c r="AV15140" s="4"/>
      <c r="AW15140" s="4"/>
      <c r="AX15140" s="4"/>
      <c r="AY15140" s="4"/>
      <c r="AZ15140" s="4"/>
      <c r="BA15140" s="4"/>
      <c r="BB15140" s="4"/>
      <c r="BC15140" s="4"/>
    </row>
    <row r="15141" spans="45:55" x14ac:dyDescent="0.2">
      <c r="AS15141" s="4"/>
      <c r="AT15141" s="4"/>
      <c r="AU15141" s="4"/>
      <c r="AV15141" s="4"/>
      <c r="AW15141" s="4"/>
      <c r="AX15141" s="4"/>
      <c r="AY15141" s="4">
        <v>170137</v>
      </c>
      <c r="AZ15141" s="4">
        <v>518625</v>
      </c>
      <c r="BA15141" s="4" t="s">
        <v>31473</v>
      </c>
      <c r="BB15141" s="4" t="s">
        <v>31474</v>
      </c>
      <c r="BC15141" s="4"/>
    </row>
    <row r="15142" spans="45:55" x14ac:dyDescent="0.2">
      <c r="AS15142" s="4"/>
      <c r="AT15142" s="4"/>
      <c r="AU15142" s="4"/>
      <c r="AV15142" s="4"/>
      <c r="AW15142" s="4"/>
      <c r="AX15142" s="4"/>
      <c r="AY15142" s="4"/>
      <c r="AZ15142" s="4"/>
      <c r="BA15142" s="4"/>
      <c r="BB15142" s="4"/>
      <c r="BC15142" s="4"/>
    </row>
    <row r="15143" spans="45:55" x14ac:dyDescent="0.2">
      <c r="AS15143" s="4"/>
      <c r="AT15143" s="4"/>
      <c r="AU15143" s="4"/>
      <c r="AV15143" s="4"/>
      <c r="AW15143" s="4"/>
      <c r="AX15143" s="4"/>
      <c r="AY15143" s="4"/>
      <c r="AZ15143" s="4"/>
      <c r="BA15143" s="4"/>
      <c r="BB15143" s="4"/>
      <c r="BC15143" s="4"/>
    </row>
    <row r="15144" spans="45:55" x14ac:dyDescent="0.2">
      <c r="AS15144" s="4"/>
      <c r="AT15144" s="4"/>
      <c r="AU15144" s="4"/>
      <c r="AV15144" s="4"/>
      <c r="AW15144" s="4"/>
      <c r="AX15144" s="4"/>
      <c r="AY15144" s="4"/>
      <c r="AZ15144" s="4"/>
      <c r="BA15144" s="4"/>
      <c r="BB15144" s="4"/>
      <c r="BC15144" s="4"/>
    </row>
    <row r="15145" spans="45:55" x14ac:dyDescent="0.2">
      <c r="AS15145" s="4"/>
      <c r="AT15145" s="4"/>
      <c r="AU15145" s="4"/>
      <c r="AV15145" s="4"/>
      <c r="AW15145" s="4"/>
      <c r="AX15145" s="4"/>
      <c r="AY15145" s="4"/>
      <c r="AZ15145" s="4"/>
      <c r="BA15145" s="4"/>
      <c r="BB15145" s="4"/>
      <c r="BC15145" s="4"/>
    </row>
    <row r="15146" spans="45:55" x14ac:dyDescent="0.2">
      <c r="AS15146" s="4"/>
      <c r="AT15146" s="4"/>
      <c r="AU15146" s="4"/>
      <c r="AV15146" s="4"/>
      <c r="AW15146" s="4"/>
      <c r="AX15146" s="4"/>
      <c r="AY15146" s="4"/>
      <c r="AZ15146" s="4"/>
      <c r="BA15146" s="4"/>
      <c r="BB15146" s="4"/>
      <c r="BC15146" s="4"/>
    </row>
    <row r="15147" spans="45:55" x14ac:dyDescent="0.2">
      <c r="AS15147" s="4"/>
      <c r="AT15147" s="4"/>
      <c r="AU15147" s="4"/>
      <c r="AV15147" s="4"/>
      <c r="AW15147" s="4"/>
      <c r="AX15147" s="4"/>
      <c r="AY15147" s="4"/>
      <c r="AZ15147" s="4"/>
      <c r="BA15147" s="4"/>
      <c r="BB15147" s="4"/>
      <c r="BC15147" s="4"/>
    </row>
    <row r="15148" spans="45:55" x14ac:dyDescent="0.2">
      <c r="AS15148" s="4"/>
      <c r="AT15148" s="4"/>
      <c r="AU15148" s="4"/>
      <c r="AV15148" s="4"/>
      <c r="AW15148" s="4"/>
      <c r="AX15148" s="4"/>
      <c r="AY15148" s="4"/>
      <c r="AZ15148" s="4"/>
      <c r="BA15148" s="4"/>
      <c r="BB15148" s="4"/>
      <c r="BC15148" s="4"/>
    </row>
    <row r="15149" spans="45:55" x14ac:dyDescent="0.2">
      <c r="AS15149" s="4"/>
      <c r="AT15149" s="4"/>
      <c r="AU15149" s="4"/>
      <c r="AV15149" s="4"/>
      <c r="AW15149" s="4"/>
      <c r="AX15149" s="4"/>
      <c r="AY15149" s="4"/>
      <c r="AZ15149" s="4"/>
      <c r="BA15149" s="4"/>
      <c r="BB15149" s="4"/>
      <c r="BC15149" s="4"/>
    </row>
    <row r="15150" spans="45:55" x14ac:dyDescent="0.2">
      <c r="AS15150" s="4"/>
      <c r="AT15150" s="4"/>
      <c r="AU15150" s="4"/>
      <c r="AV15150" s="4"/>
      <c r="AW15150" s="4"/>
      <c r="AX15150" s="4"/>
      <c r="AY15150" s="4"/>
      <c r="AZ15150" s="4"/>
      <c r="BA15150" s="4"/>
      <c r="BB15150" s="4"/>
      <c r="BC15150" s="4"/>
    </row>
    <row r="15151" spans="45:55" x14ac:dyDescent="0.2">
      <c r="AS15151" s="4"/>
      <c r="AT15151" s="4"/>
      <c r="AU15151" s="4"/>
      <c r="AV15151" s="4"/>
      <c r="AW15151" s="4"/>
      <c r="AX15151" s="4"/>
      <c r="AY15151" s="4"/>
      <c r="AZ15151" s="4"/>
      <c r="BA15151" s="4"/>
      <c r="BB15151" s="4"/>
      <c r="BC15151" s="4"/>
    </row>
    <row r="15152" spans="45:55" x14ac:dyDescent="0.2">
      <c r="AS15152" s="4"/>
      <c r="AT15152" s="4"/>
      <c r="AU15152" s="4"/>
      <c r="AV15152" s="4"/>
      <c r="AW15152" s="4"/>
      <c r="AX15152" s="4"/>
      <c r="AY15152" s="4">
        <v>170137</v>
      </c>
      <c r="AZ15152" s="4">
        <v>518625</v>
      </c>
      <c r="BA15152" s="4" t="s">
        <v>31473</v>
      </c>
      <c r="BB15152" s="4" t="s">
        <v>31474</v>
      </c>
      <c r="BC15152" s="4"/>
    </row>
    <row r="15153" spans="45:55" x14ac:dyDescent="0.2">
      <c r="AS15153" s="4"/>
      <c r="AT15153" s="4"/>
      <c r="AU15153" s="4"/>
      <c r="AV15153" s="4"/>
      <c r="AW15153" s="4"/>
      <c r="AX15153" s="4"/>
      <c r="AY15153" s="4"/>
      <c r="AZ15153" s="4"/>
      <c r="BA15153" s="4"/>
      <c r="BB15153" s="4"/>
      <c r="BC15153" s="4"/>
    </row>
    <row r="15154" spans="45:55" x14ac:dyDescent="0.2">
      <c r="AS15154" s="4"/>
      <c r="AT15154" s="4"/>
      <c r="AU15154" s="4"/>
      <c r="AV15154" s="4"/>
      <c r="AW15154" s="4"/>
      <c r="AX15154" s="4"/>
      <c r="AY15154" s="4"/>
      <c r="AZ15154" s="4"/>
      <c r="BA15154" s="4"/>
      <c r="BB15154" s="4"/>
      <c r="BC15154" s="4"/>
    </row>
    <row r="15155" spans="45:55" x14ac:dyDescent="0.2">
      <c r="AS15155" s="4"/>
      <c r="AT15155" s="4"/>
      <c r="AU15155" s="4"/>
      <c r="AV15155" s="4"/>
      <c r="AW15155" s="4"/>
      <c r="AX15155" s="4"/>
      <c r="AY15155" s="4"/>
      <c r="AZ15155" s="4"/>
      <c r="BA15155" s="4"/>
      <c r="BB15155" s="4"/>
      <c r="BC15155" s="4"/>
    </row>
    <row r="15156" spans="45:55" x14ac:dyDescent="0.2">
      <c r="AS15156" s="4"/>
      <c r="AT15156" s="4"/>
      <c r="AU15156" s="4"/>
      <c r="AV15156" s="4"/>
      <c r="AW15156" s="4"/>
      <c r="AX15156" s="4"/>
      <c r="AY15156" s="4"/>
      <c r="AZ15156" s="4"/>
      <c r="BA15156" s="4"/>
      <c r="BB15156" s="4"/>
      <c r="BC15156" s="4"/>
    </row>
    <row r="15157" spans="45:55" x14ac:dyDescent="0.2">
      <c r="AS15157" s="4"/>
      <c r="AT15157" s="4"/>
      <c r="AU15157" s="4"/>
      <c r="AV15157" s="4"/>
      <c r="AW15157" s="4"/>
      <c r="AX15157" s="4"/>
      <c r="AY15157" s="4"/>
      <c r="AZ15157" s="4"/>
      <c r="BA15157" s="4"/>
      <c r="BB15157" s="4"/>
      <c r="BC15157" s="4"/>
    </row>
    <row r="15158" spans="45:55" x14ac:dyDescent="0.2">
      <c r="AS15158" s="4"/>
      <c r="AT15158" s="4"/>
      <c r="AU15158" s="4"/>
      <c r="AV15158" s="4"/>
      <c r="AW15158" s="4"/>
      <c r="AX15158" s="4"/>
      <c r="AY15158" s="4"/>
      <c r="AZ15158" s="4"/>
      <c r="BA15158" s="4"/>
      <c r="BB15158" s="4"/>
      <c r="BC15158" s="4"/>
    </row>
    <row r="15159" spans="45:55" x14ac:dyDescent="0.2">
      <c r="AS15159" s="4"/>
      <c r="AT15159" s="4"/>
      <c r="AU15159" s="4"/>
      <c r="AV15159" s="4"/>
      <c r="AW15159" s="4"/>
      <c r="AX15159" s="4"/>
      <c r="AY15159" s="4"/>
      <c r="AZ15159" s="4"/>
      <c r="BA15159" s="4"/>
      <c r="BB15159" s="4"/>
      <c r="BC15159" s="4"/>
    </row>
    <row r="15160" spans="45:55" x14ac:dyDescent="0.2">
      <c r="AS15160" s="4"/>
      <c r="AT15160" s="4"/>
      <c r="AU15160" s="4"/>
      <c r="AV15160" s="4"/>
      <c r="AW15160" s="4"/>
      <c r="AX15160" s="4"/>
      <c r="AY15160" s="4"/>
      <c r="AZ15160" s="4"/>
      <c r="BA15160" s="4"/>
      <c r="BB15160" s="4"/>
      <c r="BC15160" s="4"/>
    </row>
    <row r="15161" spans="45:55" x14ac:dyDescent="0.2">
      <c r="AS15161" s="4"/>
      <c r="AT15161" s="4"/>
      <c r="AU15161" s="4"/>
      <c r="AV15161" s="4"/>
      <c r="AW15161" s="4"/>
      <c r="AX15161" s="4"/>
      <c r="AY15161" s="4"/>
      <c r="AZ15161" s="4"/>
      <c r="BA15161" s="4"/>
      <c r="BB15161" s="4"/>
      <c r="BC15161" s="4"/>
    </row>
    <row r="15162" spans="45:55" x14ac:dyDescent="0.2">
      <c r="AS15162" s="4"/>
      <c r="AT15162" s="4"/>
      <c r="AU15162" s="4"/>
      <c r="AV15162" s="4"/>
      <c r="AW15162" s="4"/>
      <c r="AX15162" s="4"/>
      <c r="AY15162" s="4"/>
      <c r="AZ15162" s="4"/>
      <c r="BA15162" s="4"/>
      <c r="BB15162" s="4"/>
      <c r="BC15162" s="4"/>
    </row>
    <row r="15163" spans="45:55" x14ac:dyDescent="0.2">
      <c r="AS15163" s="4"/>
      <c r="AT15163" s="4"/>
      <c r="AU15163" s="4"/>
      <c r="AV15163" s="4"/>
      <c r="AW15163" s="4"/>
      <c r="AX15163" s="4"/>
      <c r="AY15163" s="4"/>
      <c r="AZ15163" s="4"/>
      <c r="BA15163" s="4"/>
      <c r="BB15163" s="4"/>
      <c r="BC15163" s="4"/>
    </row>
    <row r="15164" spans="45:55" x14ac:dyDescent="0.2">
      <c r="AS15164" s="4"/>
      <c r="AT15164" s="4"/>
      <c r="AU15164" s="4"/>
      <c r="AV15164" s="4"/>
      <c r="AW15164" s="4"/>
      <c r="AX15164" s="4"/>
      <c r="AY15164" s="4"/>
      <c r="AZ15164" s="4"/>
      <c r="BA15164" s="4"/>
      <c r="BB15164" s="4"/>
      <c r="BC15164" s="4"/>
    </row>
    <row r="15165" spans="45:55" x14ac:dyDescent="0.2">
      <c r="AS15165" s="4"/>
      <c r="AT15165" s="4"/>
      <c r="AU15165" s="4"/>
      <c r="AV15165" s="4"/>
      <c r="AW15165" s="4"/>
      <c r="AX15165" s="4"/>
      <c r="AY15165" s="4"/>
      <c r="AZ15165" s="4"/>
      <c r="BA15165" s="4"/>
      <c r="BB15165" s="4"/>
      <c r="BC15165" s="4"/>
    </row>
    <row r="15166" spans="45:55" x14ac:dyDescent="0.2">
      <c r="AS15166" s="4"/>
      <c r="AT15166" s="4"/>
      <c r="AU15166" s="4"/>
      <c r="AV15166" s="4"/>
      <c r="AW15166" s="4"/>
      <c r="AX15166" s="4"/>
      <c r="AY15166" s="4"/>
      <c r="AZ15166" s="4"/>
      <c r="BA15166" s="4"/>
      <c r="BB15166" s="4"/>
      <c r="BC15166" s="4"/>
    </row>
    <row r="15167" spans="45:55" x14ac:dyDescent="0.2">
      <c r="AS15167" s="4"/>
      <c r="AT15167" s="4"/>
      <c r="AU15167" s="4"/>
      <c r="AV15167" s="4"/>
      <c r="AW15167" s="4"/>
      <c r="AX15167" s="4"/>
      <c r="AY15167" s="4"/>
      <c r="AZ15167" s="4"/>
      <c r="BA15167" s="4"/>
      <c r="BB15167" s="4"/>
      <c r="BC15167" s="4"/>
    </row>
    <row r="15168" spans="45:55" x14ac:dyDescent="0.2">
      <c r="AS15168" s="4"/>
      <c r="AT15168" s="4"/>
      <c r="AU15168" s="4"/>
      <c r="AV15168" s="4"/>
      <c r="AW15168" s="4"/>
      <c r="AX15168" s="4"/>
      <c r="AY15168" s="4"/>
      <c r="AZ15168" s="4"/>
      <c r="BA15168" s="4"/>
      <c r="BB15168" s="4"/>
      <c r="BC15168" s="4"/>
    </row>
    <row r="15169" spans="45:55" x14ac:dyDescent="0.2">
      <c r="AS15169" s="4"/>
      <c r="AT15169" s="4"/>
      <c r="AU15169" s="4"/>
      <c r="AV15169" s="4"/>
      <c r="AW15169" s="4"/>
      <c r="AX15169" s="4"/>
      <c r="AY15169" s="4"/>
      <c r="AZ15169" s="4"/>
      <c r="BA15169" s="4"/>
      <c r="BB15169" s="4"/>
      <c r="BC15169" s="4"/>
    </row>
    <row r="15170" spans="45:55" x14ac:dyDescent="0.2">
      <c r="AS15170" s="4"/>
      <c r="AT15170" s="4"/>
      <c r="AU15170" s="4"/>
      <c r="AV15170" s="4"/>
      <c r="AW15170" s="4"/>
      <c r="AX15170" s="4"/>
      <c r="AY15170" s="4"/>
      <c r="AZ15170" s="4"/>
      <c r="BA15170" s="4"/>
      <c r="BB15170" s="4"/>
      <c r="BC15170" s="4"/>
    </row>
    <row r="15171" spans="45:55" x14ac:dyDescent="0.2">
      <c r="AS15171" s="4"/>
      <c r="AT15171" s="4"/>
      <c r="AU15171" s="4"/>
      <c r="AV15171" s="4"/>
      <c r="AW15171" s="4"/>
      <c r="AX15171" s="4"/>
      <c r="AY15171" s="4"/>
      <c r="AZ15171" s="4"/>
      <c r="BA15171" s="4"/>
      <c r="BB15171" s="4"/>
      <c r="BC15171" s="4"/>
    </row>
    <row r="15172" spans="45:55" x14ac:dyDescent="0.2">
      <c r="AS15172" s="4"/>
      <c r="AT15172" s="4"/>
      <c r="AU15172" s="4"/>
      <c r="AV15172" s="4"/>
      <c r="AW15172" s="4"/>
      <c r="AX15172" s="4"/>
      <c r="AY15172" s="4"/>
      <c r="AZ15172" s="4"/>
      <c r="BA15172" s="4"/>
      <c r="BB15172" s="4"/>
      <c r="BC15172" s="4"/>
    </row>
    <row r="15173" spans="45:55" x14ac:dyDescent="0.2">
      <c r="AS15173" s="4"/>
      <c r="AT15173" s="4"/>
      <c r="AU15173" s="4"/>
      <c r="AV15173" s="4"/>
      <c r="AW15173" s="4"/>
      <c r="AX15173" s="4"/>
      <c r="AY15173" s="4"/>
      <c r="AZ15173" s="4"/>
      <c r="BA15173" s="4"/>
      <c r="BB15173" s="4"/>
      <c r="BC15173" s="4"/>
    </row>
    <row r="15174" spans="45:55" x14ac:dyDescent="0.2">
      <c r="AS15174" s="4"/>
      <c r="AT15174" s="4"/>
      <c r="AU15174" s="4"/>
      <c r="AV15174" s="4"/>
      <c r="AW15174" s="4"/>
      <c r="AX15174" s="4"/>
      <c r="AY15174" s="4"/>
      <c r="AZ15174" s="4"/>
      <c r="BA15174" s="4"/>
      <c r="BB15174" s="4"/>
      <c r="BC15174" s="4"/>
    </row>
    <row r="15175" spans="45:55" x14ac:dyDescent="0.2">
      <c r="AS15175" s="4"/>
      <c r="AT15175" s="4"/>
      <c r="AU15175" s="4"/>
      <c r="AV15175" s="4"/>
      <c r="AW15175" s="4"/>
      <c r="AX15175" s="4"/>
      <c r="AY15175" s="4"/>
      <c r="AZ15175" s="4"/>
      <c r="BA15175" s="4"/>
      <c r="BB15175" s="4"/>
      <c r="BC15175" s="4"/>
    </row>
    <row r="15176" spans="45:55" x14ac:dyDescent="0.2">
      <c r="AS15176" s="4"/>
      <c r="AT15176" s="4"/>
      <c r="AU15176" s="4"/>
      <c r="AV15176" s="4"/>
      <c r="AW15176" s="4"/>
      <c r="AX15176" s="4"/>
      <c r="AY15176" s="4"/>
      <c r="AZ15176" s="4"/>
      <c r="BA15176" s="4"/>
      <c r="BB15176" s="4"/>
      <c r="BC15176" s="4"/>
    </row>
    <row r="15177" spans="45:55" x14ac:dyDescent="0.2">
      <c r="AS15177" s="4"/>
      <c r="AT15177" s="4"/>
      <c r="AU15177" s="4"/>
      <c r="AV15177" s="4"/>
      <c r="AW15177" s="4"/>
      <c r="AX15177" s="4"/>
      <c r="AY15177" s="4"/>
      <c r="AZ15177" s="4"/>
      <c r="BA15177" s="4"/>
      <c r="BB15177" s="4"/>
      <c r="BC15177" s="4"/>
    </row>
    <row r="15178" spans="45:55" x14ac:dyDescent="0.2">
      <c r="AS15178" s="4"/>
      <c r="AT15178" s="4"/>
      <c r="AU15178" s="4"/>
      <c r="AV15178" s="4"/>
      <c r="AW15178" s="4"/>
      <c r="AX15178" s="4"/>
      <c r="AY15178" s="4"/>
      <c r="AZ15178" s="4"/>
      <c r="BA15178" s="4"/>
      <c r="BB15178" s="4"/>
      <c r="BC15178" s="4"/>
    </row>
    <row r="15179" spans="45:55" x14ac:dyDescent="0.2">
      <c r="AS15179" s="4"/>
      <c r="AT15179" s="4"/>
      <c r="AU15179" s="4"/>
      <c r="AV15179" s="4"/>
      <c r="AW15179" s="4"/>
      <c r="AX15179" s="4"/>
      <c r="AY15179" s="4"/>
      <c r="AZ15179" s="4"/>
      <c r="BA15179" s="4"/>
      <c r="BB15179" s="4"/>
      <c r="BC15179" s="4"/>
    </row>
    <row r="15180" spans="45:55" x14ac:dyDescent="0.2">
      <c r="AS15180" s="4"/>
      <c r="AT15180" s="4"/>
      <c r="AU15180" s="4"/>
      <c r="AV15180" s="4"/>
      <c r="AW15180" s="4"/>
      <c r="AX15180" s="4"/>
      <c r="AY15180" s="4"/>
      <c r="AZ15180" s="4"/>
      <c r="BA15180" s="4"/>
      <c r="BB15180" s="4"/>
      <c r="BC15180" s="4"/>
    </row>
    <row r="15181" spans="45:55" x14ac:dyDescent="0.2">
      <c r="AS15181" s="4"/>
      <c r="AT15181" s="4"/>
      <c r="AU15181" s="4"/>
      <c r="AV15181" s="4"/>
      <c r="AW15181" s="4"/>
      <c r="AX15181" s="4"/>
      <c r="AY15181" s="4"/>
      <c r="AZ15181" s="4"/>
      <c r="BA15181" s="4"/>
      <c r="BB15181" s="4"/>
      <c r="BC15181" s="4"/>
    </row>
    <row r="15182" spans="45:55" x14ac:dyDescent="0.2">
      <c r="AS15182" s="4"/>
      <c r="AT15182" s="4"/>
      <c r="AU15182" s="4"/>
      <c r="AV15182" s="4"/>
      <c r="AW15182" s="4"/>
      <c r="AX15182" s="4"/>
      <c r="AY15182" s="4"/>
      <c r="AZ15182" s="4"/>
      <c r="BA15182" s="4"/>
      <c r="BB15182" s="4"/>
      <c r="BC15182" s="4"/>
    </row>
    <row r="15183" spans="45:55" x14ac:dyDescent="0.2">
      <c r="AS15183" s="4"/>
      <c r="AT15183" s="4"/>
      <c r="AU15183" s="4"/>
      <c r="AV15183" s="4"/>
      <c r="AW15183" s="4"/>
      <c r="AX15183" s="4"/>
      <c r="AY15183" s="4"/>
      <c r="AZ15183" s="4"/>
      <c r="BA15183" s="4"/>
      <c r="BB15183" s="4"/>
      <c r="BC15183" s="4"/>
    </row>
    <row r="15184" spans="45:55" x14ac:dyDescent="0.2">
      <c r="AS15184" s="4"/>
      <c r="AT15184" s="4"/>
      <c r="AU15184" s="4"/>
      <c r="AV15184" s="4"/>
      <c r="AW15184" s="4"/>
      <c r="AX15184" s="4"/>
      <c r="AY15184" s="4"/>
      <c r="AZ15184" s="4"/>
      <c r="BA15184" s="4"/>
      <c r="BB15184" s="4"/>
      <c r="BC15184" s="4"/>
    </row>
    <row r="15185" spans="45:55" x14ac:dyDescent="0.2">
      <c r="AS15185" s="4"/>
      <c r="AT15185" s="4"/>
      <c r="AU15185" s="4"/>
      <c r="AV15185" s="4"/>
      <c r="AW15185" s="4"/>
      <c r="AX15185" s="4"/>
      <c r="AY15185" s="4"/>
      <c r="AZ15185" s="4"/>
      <c r="BA15185" s="4"/>
      <c r="BB15185" s="4"/>
      <c r="BC15185" s="4"/>
    </row>
    <row r="15186" spans="45:55" x14ac:dyDescent="0.2">
      <c r="AS15186" s="4"/>
      <c r="AT15186" s="4"/>
      <c r="AU15186" s="4"/>
      <c r="AV15186" s="4"/>
      <c r="AW15186" s="4"/>
      <c r="AX15186" s="4"/>
      <c r="AY15186" s="4"/>
      <c r="AZ15186" s="4"/>
      <c r="BA15186" s="4"/>
      <c r="BB15186" s="4"/>
      <c r="BC15186" s="4"/>
    </row>
    <row r="15187" spans="45:55" x14ac:dyDescent="0.2">
      <c r="AS15187" s="4"/>
      <c r="AT15187" s="4"/>
      <c r="AU15187" s="4"/>
      <c r="AV15187" s="4"/>
      <c r="AW15187" s="4"/>
      <c r="AX15187" s="4"/>
      <c r="AY15187" s="4"/>
      <c r="AZ15187" s="4"/>
      <c r="BA15187" s="4"/>
      <c r="BB15187" s="4"/>
      <c r="BC15187" s="4"/>
    </row>
    <row r="15188" spans="45:55" x14ac:dyDescent="0.2">
      <c r="AS15188" s="4"/>
      <c r="AT15188" s="4"/>
      <c r="AU15188" s="4"/>
      <c r="AV15188" s="4"/>
      <c r="AW15188" s="4"/>
      <c r="AX15188" s="4"/>
      <c r="AY15188" s="4"/>
      <c r="AZ15188" s="4"/>
      <c r="BA15188" s="4"/>
      <c r="BB15188" s="4"/>
      <c r="BC15188" s="4"/>
    </row>
    <row r="15189" spans="45:55" x14ac:dyDescent="0.2">
      <c r="AS15189" s="4"/>
      <c r="AT15189" s="4"/>
      <c r="AU15189" s="4"/>
      <c r="AV15189" s="4"/>
      <c r="AW15189" s="4"/>
      <c r="AX15189" s="4"/>
      <c r="AY15189" s="4">
        <v>170137</v>
      </c>
      <c r="AZ15189" s="4">
        <v>518625</v>
      </c>
      <c r="BA15189" s="4" t="s">
        <v>31473</v>
      </c>
      <c r="BB15189" s="4" t="s">
        <v>31474</v>
      </c>
      <c r="BC15189" s="4"/>
    </row>
    <row r="15190" spans="45:55" x14ac:dyDescent="0.2">
      <c r="AS15190" s="4"/>
      <c r="AT15190" s="4"/>
      <c r="AU15190" s="4"/>
      <c r="AV15190" s="4"/>
      <c r="AW15190" s="4"/>
      <c r="AX15190" s="4"/>
      <c r="AY15190" s="4"/>
      <c r="AZ15190" s="4"/>
      <c r="BA15190" s="4"/>
      <c r="BB15190" s="4"/>
      <c r="BC15190" s="4"/>
    </row>
    <row r="15191" spans="45:55" x14ac:dyDescent="0.2">
      <c r="AS15191" s="4"/>
      <c r="AT15191" s="4"/>
      <c r="AU15191" s="4"/>
      <c r="AV15191" s="4"/>
      <c r="AW15191" s="4"/>
      <c r="AX15191" s="4"/>
      <c r="AY15191" s="4"/>
      <c r="AZ15191" s="4"/>
      <c r="BA15191" s="4"/>
      <c r="BB15191" s="4"/>
      <c r="BC15191" s="4"/>
    </row>
    <row r="15192" spans="45:55" x14ac:dyDescent="0.2">
      <c r="AS15192" s="4"/>
      <c r="AT15192" s="4"/>
      <c r="AU15192" s="4"/>
      <c r="AV15192" s="4"/>
      <c r="AW15192" s="4"/>
      <c r="AX15192" s="4"/>
      <c r="AY15192" s="4"/>
      <c r="AZ15192" s="4"/>
      <c r="BA15192" s="4"/>
      <c r="BB15192" s="4"/>
      <c r="BC15192" s="4"/>
    </row>
    <row r="15193" spans="45:55" x14ac:dyDescent="0.2">
      <c r="AS15193" s="4"/>
      <c r="AT15193" s="4"/>
      <c r="AU15193" s="4"/>
      <c r="AV15193" s="4"/>
      <c r="AW15193" s="4"/>
      <c r="AX15193" s="4"/>
      <c r="AY15193" s="4"/>
      <c r="AZ15193" s="4"/>
      <c r="BA15193" s="4"/>
      <c r="BB15193" s="4"/>
      <c r="BC15193" s="4"/>
    </row>
    <row r="15194" spans="45:55" x14ac:dyDescent="0.2">
      <c r="AS15194" s="4"/>
      <c r="AT15194" s="4"/>
      <c r="AU15194" s="4"/>
      <c r="AV15194" s="4"/>
      <c r="AW15194" s="4"/>
      <c r="AX15194" s="4"/>
      <c r="AY15194" s="4"/>
      <c r="AZ15194" s="4"/>
      <c r="BA15194" s="4"/>
      <c r="BB15194" s="4"/>
      <c r="BC15194" s="4"/>
    </row>
    <row r="15195" spans="45:55" x14ac:dyDescent="0.2">
      <c r="AS15195" s="4"/>
      <c r="AT15195" s="4"/>
      <c r="AU15195" s="4"/>
      <c r="AV15195" s="4"/>
      <c r="AW15195" s="4"/>
      <c r="AX15195" s="4"/>
      <c r="AY15195" s="4"/>
      <c r="AZ15195" s="4"/>
      <c r="BA15195" s="4"/>
      <c r="BB15195" s="4"/>
      <c r="BC15195" s="4"/>
    </row>
    <row r="15196" spans="45:55" x14ac:dyDescent="0.2">
      <c r="AS15196" s="4"/>
      <c r="AT15196" s="4"/>
      <c r="AU15196" s="4"/>
      <c r="AV15196" s="4"/>
      <c r="AW15196" s="4"/>
      <c r="AX15196" s="4"/>
      <c r="AY15196" s="4"/>
      <c r="AZ15196" s="4"/>
      <c r="BA15196" s="4"/>
      <c r="BB15196" s="4"/>
      <c r="BC15196" s="4"/>
    </row>
    <row r="15197" spans="45:55" x14ac:dyDescent="0.2">
      <c r="AS15197" s="4"/>
      <c r="AT15197" s="4"/>
      <c r="AU15197" s="4"/>
      <c r="AV15197" s="4"/>
      <c r="AW15197" s="4"/>
      <c r="AX15197" s="4"/>
      <c r="AY15197" s="4"/>
      <c r="AZ15197" s="4"/>
      <c r="BA15197" s="4"/>
      <c r="BB15197" s="4"/>
      <c r="BC15197" s="4"/>
    </row>
    <row r="15198" spans="45:55" x14ac:dyDescent="0.2">
      <c r="AS15198" s="4"/>
      <c r="AT15198" s="4"/>
      <c r="AU15198" s="4"/>
      <c r="AV15198" s="4"/>
      <c r="AW15198" s="4"/>
      <c r="AX15198" s="4"/>
      <c r="AY15198" s="4"/>
      <c r="AZ15198" s="4"/>
      <c r="BA15198" s="4"/>
      <c r="BB15198" s="4"/>
      <c r="BC15198" s="4"/>
    </row>
    <row r="15199" spans="45:55" x14ac:dyDescent="0.2">
      <c r="AS15199" s="4"/>
      <c r="AT15199" s="4"/>
      <c r="AU15199" s="4"/>
      <c r="AV15199" s="4"/>
      <c r="AW15199" s="4"/>
      <c r="AX15199" s="4"/>
      <c r="AY15199" s="4">
        <v>170137</v>
      </c>
      <c r="AZ15199" s="4">
        <v>518625</v>
      </c>
      <c r="BA15199" s="4" t="s">
        <v>31473</v>
      </c>
      <c r="BB15199" s="4" t="s">
        <v>31474</v>
      </c>
      <c r="BC15199" s="4"/>
    </row>
    <row r="15200" spans="45:55" x14ac:dyDescent="0.2">
      <c r="AS15200" s="4"/>
      <c r="AT15200" s="4"/>
      <c r="AU15200" s="4"/>
      <c r="AV15200" s="4"/>
      <c r="AW15200" s="4"/>
      <c r="AX15200" s="4"/>
      <c r="AY15200" s="4"/>
      <c r="AZ15200" s="4"/>
      <c r="BA15200" s="4"/>
      <c r="BB15200" s="4"/>
      <c r="BC15200" s="4"/>
    </row>
    <row r="15201" spans="45:55" x14ac:dyDescent="0.2">
      <c r="AS15201" s="4"/>
      <c r="AT15201" s="4"/>
      <c r="AU15201" s="4"/>
      <c r="AV15201" s="4"/>
      <c r="AW15201" s="4"/>
      <c r="AX15201" s="4"/>
      <c r="AY15201" s="4"/>
      <c r="AZ15201" s="4"/>
      <c r="BA15201" s="4"/>
      <c r="BB15201" s="4"/>
      <c r="BC15201" s="4"/>
    </row>
    <row r="15202" spans="45:55" x14ac:dyDescent="0.2">
      <c r="AS15202" s="4"/>
      <c r="AT15202" s="4"/>
      <c r="AU15202" s="4"/>
      <c r="AV15202" s="4"/>
      <c r="AW15202" s="4"/>
      <c r="AX15202" s="4"/>
      <c r="AY15202" s="4"/>
      <c r="AZ15202" s="4"/>
      <c r="BA15202" s="4"/>
      <c r="BB15202" s="4"/>
      <c r="BC15202" s="4"/>
    </row>
    <row r="15203" spans="45:55" x14ac:dyDescent="0.2">
      <c r="AS15203" s="4"/>
      <c r="AT15203" s="4"/>
      <c r="AU15203" s="4"/>
      <c r="AV15203" s="4"/>
      <c r="AW15203" s="4"/>
      <c r="AX15203" s="4"/>
      <c r="AY15203" s="4"/>
      <c r="AZ15203" s="4"/>
      <c r="BA15203" s="4"/>
      <c r="BB15203" s="4"/>
      <c r="BC15203" s="4"/>
    </row>
    <row r="15204" spans="45:55" x14ac:dyDescent="0.2">
      <c r="AS15204" s="4"/>
      <c r="AT15204" s="4"/>
      <c r="AU15204" s="4"/>
      <c r="AV15204" s="4"/>
      <c r="AW15204" s="4"/>
      <c r="AX15204" s="4"/>
      <c r="AY15204" s="4"/>
      <c r="AZ15204" s="4"/>
      <c r="BA15204" s="4"/>
      <c r="BB15204" s="4"/>
      <c r="BC15204" s="4"/>
    </row>
    <row r="15205" spans="45:55" x14ac:dyDescent="0.2">
      <c r="AS15205" s="4"/>
      <c r="AT15205" s="4"/>
      <c r="AU15205" s="4"/>
      <c r="AV15205" s="4"/>
      <c r="AW15205" s="4"/>
      <c r="AX15205" s="4"/>
      <c r="AY15205" s="4"/>
      <c r="AZ15205" s="4"/>
      <c r="BA15205" s="4"/>
      <c r="BB15205" s="4"/>
      <c r="BC15205" s="4"/>
    </row>
    <row r="15206" spans="45:55" x14ac:dyDescent="0.2">
      <c r="AS15206" s="4"/>
      <c r="AT15206" s="4"/>
      <c r="AU15206" s="4"/>
      <c r="AV15206" s="4"/>
      <c r="AW15206" s="4"/>
      <c r="AX15206" s="4"/>
      <c r="AY15206" s="4"/>
      <c r="AZ15206" s="4"/>
      <c r="BA15206" s="4"/>
      <c r="BB15206" s="4"/>
      <c r="BC15206" s="4"/>
    </row>
    <row r="15207" spans="45:55" x14ac:dyDescent="0.2">
      <c r="AS15207" s="4"/>
      <c r="AT15207" s="4"/>
      <c r="AU15207" s="4"/>
      <c r="AV15207" s="4"/>
      <c r="AW15207" s="4"/>
      <c r="AX15207" s="4"/>
      <c r="AY15207" s="4"/>
      <c r="AZ15207" s="4"/>
      <c r="BA15207" s="4"/>
      <c r="BB15207" s="4"/>
      <c r="BC15207" s="4"/>
    </row>
    <row r="15208" spans="45:55" x14ac:dyDescent="0.2">
      <c r="AS15208" s="4"/>
      <c r="AT15208" s="4"/>
      <c r="AU15208" s="4"/>
      <c r="AV15208" s="4"/>
      <c r="AW15208" s="4"/>
      <c r="AX15208" s="4"/>
      <c r="AY15208" s="4"/>
      <c r="AZ15208" s="4"/>
      <c r="BA15208" s="4"/>
      <c r="BB15208" s="4"/>
      <c r="BC15208" s="4"/>
    </row>
    <row r="15209" spans="45:55" x14ac:dyDescent="0.2">
      <c r="AS15209" s="4"/>
      <c r="AT15209" s="4"/>
      <c r="AU15209" s="4"/>
      <c r="AV15209" s="4"/>
      <c r="AW15209" s="4"/>
      <c r="AX15209" s="4"/>
      <c r="AY15209" s="4"/>
      <c r="AZ15209" s="4"/>
      <c r="BA15209" s="4"/>
      <c r="BB15209" s="4"/>
      <c r="BC15209" s="4"/>
    </row>
    <row r="15210" spans="45:55" x14ac:dyDescent="0.2">
      <c r="AS15210" s="4"/>
      <c r="AT15210" s="4"/>
      <c r="AU15210" s="4"/>
      <c r="AV15210" s="4"/>
      <c r="AW15210" s="4"/>
      <c r="AX15210" s="4"/>
      <c r="AY15210" s="4"/>
      <c r="AZ15210" s="4"/>
      <c r="BA15210" s="4"/>
      <c r="BB15210" s="4"/>
      <c r="BC15210" s="4"/>
    </row>
    <row r="15211" spans="45:55" x14ac:dyDescent="0.2">
      <c r="AS15211" s="4"/>
      <c r="AT15211" s="4"/>
      <c r="AU15211" s="4"/>
      <c r="AV15211" s="4"/>
      <c r="AW15211" s="4"/>
      <c r="AX15211" s="4"/>
      <c r="AY15211" s="4"/>
      <c r="AZ15211" s="4"/>
      <c r="BA15211" s="4"/>
      <c r="BB15211" s="4"/>
      <c r="BC15211" s="4"/>
    </row>
    <row r="15212" spans="45:55" x14ac:dyDescent="0.2">
      <c r="AS15212" s="4"/>
      <c r="AT15212" s="4"/>
      <c r="AU15212" s="4"/>
      <c r="AV15212" s="4"/>
      <c r="AW15212" s="4"/>
      <c r="AX15212" s="4"/>
      <c r="AY15212" s="4"/>
      <c r="AZ15212" s="4"/>
      <c r="BA15212" s="4"/>
      <c r="BB15212" s="4"/>
      <c r="BC15212" s="4"/>
    </row>
    <row r="15213" spans="45:55" x14ac:dyDescent="0.2">
      <c r="AS15213" s="4"/>
      <c r="AT15213" s="4"/>
      <c r="AU15213" s="4"/>
      <c r="AV15213" s="4"/>
      <c r="AW15213" s="4"/>
      <c r="AX15213" s="4"/>
      <c r="AY15213" s="4"/>
      <c r="AZ15213" s="4"/>
      <c r="BA15213" s="4"/>
      <c r="BB15213" s="4"/>
      <c r="BC15213" s="4"/>
    </row>
    <row r="15214" spans="45:55" x14ac:dyDescent="0.2">
      <c r="AS15214" s="4"/>
      <c r="AT15214" s="4"/>
      <c r="AU15214" s="4"/>
      <c r="AV15214" s="4"/>
      <c r="AW15214" s="4"/>
      <c r="AX15214" s="4"/>
      <c r="AY15214" s="4"/>
      <c r="AZ15214" s="4"/>
      <c r="BA15214" s="4"/>
      <c r="BB15214" s="4"/>
      <c r="BC15214" s="4"/>
    </row>
    <row r="15215" spans="45:55" x14ac:dyDescent="0.2">
      <c r="AS15215" s="4"/>
      <c r="AT15215" s="4"/>
      <c r="AU15215" s="4"/>
      <c r="AV15215" s="4"/>
      <c r="AW15215" s="4"/>
      <c r="AX15215" s="4"/>
      <c r="AY15215" s="4"/>
      <c r="AZ15215" s="4"/>
      <c r="BA15215" s="4"/>
      <c r="BB15215" s="4"/>
      <c r="BC15215" s="4"/>
    </row>
    <row r="15216" spans="45:55" x14ac:dyDescent="0.2">
      <c r="AS15216" s="4"/>
      <c r="AT15216" s="4"/>
      <c r="AU15216" s="4"/>
      <c r="AV15216" s="4"/>
      <c r="AW15216" s="4"/>
      <c r="AX15216" s="4"/>
      <c r="AY15216" s="4"/>
      <c r="AZ15216" s="4"/>
      <c r="BA15216" s="4"/>
      <c r="BB15216" s="4"/>
      <c r="BC15216" s="4"/>
    </row>
    <row r="15217" spans="45:55" x14ac:dyDescent="0.2">
      <c r="AS15217" s="4"/>
      <c r="AT15217" s="4"/>
      <c r="AU15217" s="4"/>
      <c r="AV15217" s="4"/>
      <c r="AW15217" s="4"/>
      <c r="AX15217" s="4"/>
      <c r="AY15217" s="4"/>
      <c r="AZ15217" s="4"/>
      <c r="BA15217" s="4"/>
      <c r="BB15217" s="4"/>
      <c r="BC15217" s="4"/>
    </row>
    <row r="15218" spans="45:55" x14ac:dyDescent="0.2">
      <c r="AS15218" s="4"/>
      <c r="AT15218" s="4"/>
      <c r="AU15218" s="4"/>
      <c r="AV15218" s="4"/>
      <c r="AW15218" s="4"/>
      <c r="AX15218" s="4"/>
      <c r="AY15218" s="4">
        <v>170137</v>
      </c>
      <c r="AZ15218" s="4">
        <v>518625</v>
      </c>
      <c r="BA15218" s="4" t="s">
        <v>31473</v>
      </c>
      <c r="BB15218" s="4" t="s">
        <v>31474</v>
      </c>
      <c r="BC15218" s="4"/>
    </row>
    <row r="15219" spans="45:55" x14ac:dyDescent="0.2">
      <c r="AS15219" s="4"/>
      <c r="AT15219" s="4"/>
      <c r="AU15219" s="4"/>
      <c r="AV15219" s="4"/>
      <c r="AW15219" s="4"/>
      <c r="AX15219" s="4"/>
      <c r="AY15219" s="4"/>
      <c r="AZ15219" s="4"/>
      <c r="BA15219" s="4"/>
      <c r="BB15219" s="4"/>
      <c r="BC15219" s="4"/>
    </row>
    <row r="15220" spans="45:55" x14ac:dyDescent="0.2">
      <c r="AS15220" s="4"/>
      <c r="AT15220" s="4"/>
      <c r="AU15220" s="4"/>
      <c r="AV15220" s="4"/>
      <c r="AW15220" s="4"/>
      <c r="AX15220" s="4"/>
      <c r="AY15220" s="4"/>
      <c r="AZ15220" s="4"/>
      <c r="BA15220" s="4"/>
      <c r="BB15220" s="4"/>
      <c r="BC15220" s="4"/>
    </row>
    <row r="15221" spans="45:55" x14ac:dyDescent="0.2">
      <c r="AS15221" s="4"/>
      <c r="AT15221" s="4"/>
      <c r="AU15221" s="4"/>
      <c r="AV15221" s="4"/>
      <c r="AW15221" s="4"/>
      <c r="AX15221" s="4"/>
      <c r="AY15221" s="4"/>
      <c r="AZ15221" s="4"/>
      <c r="BA15221" s="4"/>
      <c r="BB15221" s="4"/>
      <c r="BC15221" s="4"/>
    </row>
    <row r="15222" spans="45:55" x14ac:dyDescent="0.2">
      <c r="AS15222" s="4"/>
      <c r="AT15222" s="4"/>
      <c r="AU15222" s="4"/>
      <c r="AV15222" s="4"/>
      <c r="AW15222" s="4"/>
      <c r="AX15222" s="4"/>
      <c r="AY15222" s="4"/>
      <c r="AZ15222" s="4"/>
      <c r="BA15222" s="4"/>
      <c r="BB15222" s="4"/>
      <c r="BC15222" s="4"/>
    </row>
    <row r="15223" spans="45:55" x14ac:dyDescent="0.2">
      <c r="AS15223" s="4"/>
      <c r="AT15223" s="4"/>
      <c r="AU15223" s="4"/>
      <c r="AV15223" s="4"/>
      <c r="AW15223" s="4"/>
      <c r="AX15223" s="4"/>
      <c r="AY15223" s="4"/>
      <c r="AZ15223" s="4"/>
      <c r="BA15223" s="4"/>
      <c r="BB15223" s="4"/>
      <c r="BC15223" s="4"/>
    </row>
    <row r="15224" spans="45:55" x14ac:dyDescent="0.2">
      <c r="AS15224" s="4"/>
      <c r="AT15224" s="4"/>
      <c r="AU15224" s="4"/>
      <c r="AV15224" s="4"/>
      <c r="AW15224" s="4"/>
      <c r="AX15224" s="4"/>
      <c r="AY15224" s="4"/>
      <c r="AZ15224" s="4"/>
      <c r="BA15224" s="4"/>
      <c r="BB15224" s="4"/>
      <c r="BC15224" s="4"/>
    </row>
    <row r="15225" spans="45:55" x14ac:dyDescent="0.2">
      <c r="AS15225" s="4"/>
      <c r="AT15225" s="4"/>
      <c r="AU15225" s="4"/>
      <c r="AV15225" s="4"/>
      <c r="AW15225" s="4"/>
      <c r="AX15225" s="4"/>
      <c r="AY15225" s="4"/>
      <c r="AZ15225" s="4"/>
      <c r="BA15225" s="4"/>
      <c r="BB15225" s="4"/>
      <c r="BC15225" s="4"/>
    </row>
    <row r="15226" spans="45:55" x14ac:dyDescent="0.2">
      <c r="AS15226" s="4"/>
      <c r="AT15226" s="4"/>
      <c r="AU15226" s="4"/>
      <c r="AV15226" s="4"/>
      <c r="AW15226" s="4"/>
      <c r="AX15226" s="4"/>
      <c r="AY15226" s="4"/>
      <c r="AZ15226" s="4"/>
      <c r="BA15226" s="4"/>
      <c r="BB15226" s="4"/>
      <c r="BC15226" s="4"/>
    </row>
    <row r="15227" spans="45:55" x14ac:dyDescent="0.2">
      <c r="AS15227" s="4"/>
      <c r="AT15227" s="4"/>
      <c r="AU15227" s="4"/>
      <c r="AV15227" s="4"/>
      <c r="AW15227" s="4"/>
      <c r="AX15227" s="4"/>
      <c r="AY15227" s="4"/>
      <c r="AZ15227" s="4"/>
      <c r="BA15227" s="4"/>
      <c r="BB15227" s="4"/>
      <c r="BC15227" s="4"/>
    </row>
    <row r="15228" spans="45:55" x14ac:dyDescent="0.2">
      <c r="AS15228" s="4"/>
      <c r="AT15228" s="4"/>
      <c r="AU15228" s="4"/>
      <c r="AV15228" s="4"/>
      <c r="AW15228" s="4"/>
      <c r="AX15228" s="4"/>
      <c r="AY15228" s="4"/>
      <c r="AZ15228" s="4"/>
      <c r="BA15228" s="4"/>
      <c r="BB15228" s="4"/>
      <c r="BC15228" s="4"/>
    </row>
    <row r="15229" spans="45:55" x14ac:dyDescent="0.2">
      <c r="AS15229" s="4"/>
      <c r="AT15229" s="4"/>
      <c r="AU15229" s="4"/>
      <c r="AV15229" s="4"/>
      <c r="AW15229" s="4"/>
      <c r="AX15229" s="4"/>
      <c r="AY15229" s="4"/>
      <c r="AZ15229" s="4"/>
      <c r="BA15229" s="4"/>
      <c r="BB15229" s="4"/>
      <c r="BC15229" s="4"/>
    </row>
    <row r="15230" spans="45:55" x14ac:dyDescent="0.2">
      <c r="AS15230" s="4"/>
      <c r="AT15230" s="4"/>
      <c r="AU15230" s="4"/>
      <c r="AV15230" s="4"/>
      <c r="AW15230" s="4"/>
      <c r="AX15230" s="4"/>
      <c r="AY15230" s="4"/>
      <c r="AZ15230" s="4"/>
      <c r="BA15230" s="4"/>
      <c r="BB15230" s="4"/>
      <c r="BC15230" s="4"/>
    </row>
    <row r="15231" spans="45:55" x14ac:dyDescent="0.2">
      <c r="AS15231" s="4"/>
      <c r="AT15231" s="4"/>
      <c r="AU15231" s="4"/>
      <c r="AV15231" s="4"/>
      <c r="AW15231" s="4"/>
      <c r="AX15231" s="4"/>
      <c r="AY15231" s="4"/>
      <c r="AZ15231" s="4"/>
      <c r="BA15231" s="4"/>
      <c r="BB15231" s="4"/>
      <c r="BC15231" s="4"/>
    </row>
    <row r="15232" spans="45:55" x14ac:dyDescent="0.2">
      <c r="AS15232" s="4"/>
      <c r="AT15232" s="4"/>
      <c r="AU15232" s="4"/>
      <c r="AV15232" s="4"/>
      <c r="AW15232" s="4"/>
      <c r="AX15232" s="4"/>
      <c r="AY15232" s="4"/>
      <c r="AZ15232" s="4"/>
      <c r="BA15232" s="4"/>
      <c r="BB15232" s="4"/>
      <c r="BC15232" s="4"/>
    </row>
    <row r="15233" spans="45:55" x14ac:dyDescent="0.2">
      <c r="AS15233" s="4"/>
      <c r="AT15233" s="4"/>
      <c r="AU15233" s="4"/>
      <c r="AV15233" s="4"/>
      <c r="AW15233" s="4"/>
      <c r="AX15233" s="4"/>
      <c r="AY15233" s="4"/>
      <c r="AZ15233" s="4"/>
      <c r="BA15233" s="4"/>
      <c r="BB15233" s="4"/>
      <c r="BC15233" s="4"/>
    </row>
    <row r="15234" spans="45:55" x14ac:dyDescent="0.2">
      <c r="AS15234" s="4"/>
      <c r="AT15234" s="4"/>
      <c r="AU15234" s="4"/>
      <c r="AV15234" s="4"/>
      <c r="AW15234" s="4"/>
      <c r="AX15234" s="4"/>
      <c r="AY15234" s="4"/>
      <c r="AZ15234" s="4"/>
      <c r="BA15234" s="4"/>
      <c r="BB15234" s="4"/>
      <c r="BC15234" s="4"/>
    </row>
    <row r="15235" spans="45:55" x14ac:dyDescent="0.2">
      <c r="AS15235" s="4"/>
      <c r="AT15235" s="4"/>
      <c r="AU15235" s="4"/>
      <c r="AV15235" s="4"/>
      <c r="AW15235" s="4"/>
      <c r="AX15235" s="4"/>
      <c r="AY15235" s="4"/>
      <c r="AZ15235" s="4"/>
      <c r="BA15235" s="4"/>
      <c r="BB15235" s="4"/>
      <c r="BC15235" s="4"/>
    </row>
    <row r="15236" spans="45:55" x14ac:dyDescent="0.2">
      <c r="AS15236" s="4"/>
      <c r="AT15236" s="4"/>
      <c r="AU15236" s="4"/>
      <c r="AV15236" s="4"/>
      <c r="AW15236" s="4"/>
      <c r="AX15236" s="4"/>
      <c r="AY15236" s="4"/>
      <c r="AZ15236" s="4"/>
      <c r="BA15236" s="4"/>
      <c r="BB15236" s="4"/>
      <c r="BC15236" s="4"/>
    </row>
    <row r="15237" spans="45:55" x14ac:dyDescent="0.2">
      <c r="AS15237" s="4"/>
      <c r="AT15237" s="4"/>
      <c r="AU15237" s="4"/>
      <c r="AV15237" s="4"/>
      <c r="AW15237" s="4"/>
      <c r="AX15237" s="4"/>
      <c r="AY15237" s="4"/>
      <c r="AZ15237" s="4"/>
      <c r="BA15237" s="4"/>
      <c r="BB15237" s="4"/>
      <c r="BC15237" s="4"/>
    </row>
    <row r="15238" spans="45:55" x14ac:dyDescent="0.2">
      <c r="AS15238" s="4"/>
      <c r="AT15238" s="4"/>
      <c r="AU15238" s="4"/>
      <c r="AV15238" s="4"/>
      <c r="AW15238" s="4"/>
      <c r="AX15238" s="4"/>
      <c r="AY15238" s="4"/>
      <c r="AZ15238" s="4"/>
      <c r="BA15238" s="4"/>
      <c r="BB15238" s="4"/>
      <c r="BC15238" s="4"/>
    </row>
    <row r="15239" spans="45:55" x14ac:dyDescent="0.2">
      <c r="AS15239" s="4"/>
      <c r="AT15239" s="4"/>
      <c r="AU15239" s="4"/>
      <c r="AV15239" s="4"/>
      <c r="AW15239" s="4"/>
      <c r="AX15239" s="4"/>
      <c r="AY15239" s="4"/>
      <c r="AZ15239" s="4"/>
      <c r="BA15239" s="4"/>
      <c r="BB15239" s="4"/>
      <c r="BC15239" s="4"/>
    </row>
    <row r="15240" spans="45:55" x14ac:dyDescent="0.2">
      <c r="AS15240" s="4"/>
      <c r="AT15240" s="4"/>
      <c r="AU15240" s="4"/>
      <c r="AV15240" s="4"/>
      <c r="AW15240" s="4"/>
      <c r="AX15240" s="4"/>
      <c r="AY15240" s="4"/>
      <c r="AZ15240" s="4"/>
      <c r="BA15240" s="4"/>
      <c r="BB15240" s="4"/>
      <c r="BC15240" s="4"/>
    </row>
    <row r="15241" spans="45:55" x14ac:dyDescent="0.2">
      <c r="AS15241" s="4"/>
      <c r="AT15241" s="4"/>
      <c r="AU15241" s="4"/>
      <c r="AV15241" s="4"/>
      <c r="AW15241" s="4"/>
      <c r="AX15241" s="4"/>
      <c r="AY15241" s="4"/>
      <c r="AZ15241" s="4"/>
      <c r="BA15241" s="4"/>
      <c r="BB15241" s="4"/>
      <c r="BC15241" s="4"/>
    </row>
    <row r="15242" spans="45:55" x14ac:dyDescent="0.2">
      <c r="AS15242" s="4"/>
      <c r="AT15242" s="4"/>
      <c r="AU15242" s="4"/>
      <c r="AV15242" s="4"/>
      <c r="AW15242" s="4"/>
      <c r="AX15242" s="4"/>
      <c r="AY15242" s="4"/>
      <c r="AZ15242" s="4"/>
      <c r="BA15242" s="4"/>
      <c r="BB15242" s="4"/>
      <c r="BC15242" s="4"/>
    </row>
    <row r="15243" spans="45:55" x14ac:dyDescent="0.2">
      <c r="AS15243" s="4"/>
      <c r="AT15243" s="4"/>
      <c r="AU15243" s="4"/>
      <c r="AV15243" s="4"/>
      <c r="AW15243" s="4"/>
      <c r="AX15243" s="4"/>
      <c r="AY15243" s="4"/>
      <c r="AZ15243" s="4"/>
      <c r="BA15243" s="4"/>
      <c r="BB15243" s="4"/>
      <c r="BC15243" s="4"/>
    </row>
    <row r="15244" spans="45:55" x14ac:dyDescent="0.2">
      <c r="AS15244" s="4"/>
      <c r="AT15244" s="4"/>
      <c r="AU15244" s="4"/>
      <c r="AV15244" s="4"/>
      <c r="AW15244" s="4"/>
      <c r="AX15244" s="4"/>
      <c r="AY15244" s="4">
        <v>170137</v>
      </c>
      <c r="AZ15244" s="4">
        <v>518625</v>
      </c>
      <c r="BA15244" s="4" t="s">
        <v>31473</v>
      </c>
      <c r="BB15244" s="4" t="s">
        <v>31474</v>
      </c>
      <c r="BC15244" s="4"/>
    </row>
    <row r="15245" spans="45:55" x14ac:dyDescent="0.2">
      <c r="AS15245" s="4"/>
      <c r="AT15245" s="4"/>
      <c r="AU15245" s="4"/>
      <c r="AV15245" s="4"/>
      <c r="AW15245" s="4"/>
      <c r="AX15245" s="4"/>
      <c r="AY15245" s="4"/>
      <c r="AZ15245" s="4"/>
      <c r="BA15245" s="4"/>
      <c r="BB15245" s="4"/>
      <c r="BC15245" s="4"/>
    </row>
    <row r="15246" spans="45:55" x14ac:dyDescent="0.2">
      <c r="AS15246" s="4"/>
      <c r="AT15246" s="4"/>
      <c r="AU15246" s="4"/>
      <c r="AV15246" s="4"/>
      <c r="AW15246" s="4"/>
      <c r="AX15246" s="4"/>
      <c r="AY15246" s="4"/>
      <c r="AZ15246" s="4"/>
      <c r="BA15246" s="4"/>
      <c r="BB15246" s="4"/>
      <c r="BC15246" s="4"/>
    </row>
    <row r="15247" spans="45:55" x14ac:dyDescent="0.2">
      <c r="AS15247" s="4"/>
      <c r="AT15247" s="4"/>
      <c r="AU15247" s="4"/>
      <c r="AV15247" s="4"/>
      <c r="AW15247" s="4"/>
      <c r="AX15247" s="4"/>
      <c r="AY15247" s="4"/>
      <c r="AZ15247" s="4"/>
      <c r="BA15247" s="4"/>
      <c r="BB15247" s="4"/>
      <c r="BC15247" s="4"/>
    </row>
    <row r="15248" spans="45:55" x14ac:dyDescent="0.2">
      <c r="AS15248" s="4"/>
      <c r="AT15248" s="4"/>
      <c r="AU15248" s="4"/>
      <c r="AV15248" s="4"/>
      <c r="AW15248" s="4"/>
      <c r="AX15248" s="4"/>
      <c r="AY15248" s="4"/>
      <c r="AZ15248" s="4"/>
      <c r="BA15248" s="4"/>
      <c r="BB15248" s="4"/>
      <c r="BC15248" s="4"/>
    </row>
    <row r="15249" spans="45:55" x14ac:dyDescent="0.2">
      <c r="AS15249" s="4"/>
      <c r="AT15249" s="4"/>
      <c r="AU15249" s="4"/>
      <c r="AV15249" s="4"/>
      <c r="AW15249" s="4"/>
      <c r="AX15249" s="4"/>
      <c r="AY15249" s="4"/>
      <c r="AZ15249" s="4"/>
      <c r="BA15249" s="4"/>
      <c r="BB15249" s="4"/>
      <c r="BC15249" s="4"/>
    </row>
    <row r="15250" spans="45:55" x14ac:dyDescent="0.2">
      <c r="AS15250" s="4"/>
      <c r="AT15250" s="4"/>
      <c r="AU15250" s="4"/>
      <c r="AV15250" s="4"/>
      <c r="AW15250" s="4"/>
      <c r="AX15250" s="4"/>
      <c r="AY15250" s="4"/>
      <c r="AZ15250" s="4"/>
      <c r="BA15250" s="4"/>
      <c r="BB15250" s="4"/>
      <c r="BC15250" s="4"/>
    </row>
    <row r="15251" spans="45:55" x14ac:dyDescent="0.2">
      <c r="AS15251" s="4"/>
      <c r="AT15251" s="4"/>
      <c r="AU15251" s="4"/>
      <c r="AV15251" s="4"/>
      <c r="AW15251" s="4"/>
      <c r="AX15251" s="4"/>
      <c r="AY15251" s="4"/>
      <c r="AZ15251" s="4"/>
      <c r="BA15251" s="4"/>
      <c r="BB15251" s="4"/>
      <c r="BC15251" s="4"/>
    </row>
    <row r="15252" spans="45:55" x14ac:dyDescent="0.2">
      <c r="AS15252" s="4"/>
      <c r="AT15252" s="4"/>
      <c r="AU15252" s="4"/>
      <c r="AV15252" s="4"/>
      <c r="AW15252" s="4"/>
      <c r="AX15252" s="4"/>
      <c r="AY15252" s="4"/>
      <c r="AZ15252" s="4"/>
      <c r="BA15252" s="4"/>
      <c r="BB15252" s="4"/>
      <c r="BC15252" s="4"/>
    </row>
    <row r="15253" spans="45:55" x14ac:dyDescent="0.2">
      <c r="AS15253" s="4"/>
      <c r="AT15253" s="4"/>
      <c r="AU15253" s="4"/>
      <c r="AV15253" s="4"/>
      <c r="AW15253" s="4"/>
      <c r="AX15253" s="4"/>
      <c r="AY15253" s="4"/>
      <c r="AZ15253" s="4"/>
      <c r="BA15253" s="4"/>
      <c r="BB15253" s="4"/>
      <c r="BC15253" s="4"/>
    </row>
    <row r="15254" spans="45:55" x14ac:dyDescent="0.2">
      <c r="AS15254" s="4"/>
      <c r="AT15254" s="4"/>
      <c r="AU15254" s="4"/>
      <c r="AV15254" s="4"/>
      <c r="AW15254" s="4"/>
      <c r="AX15254" s="4"/>
      <c r="AY15254" s="4">
        <v>170137</v>
      </c>
      <c r="AZ15254" s="4">
        <v>518625</v>
      </c>
      <c r="BA15254" s="4" t="s">
        <v>31473</v>
      </c>
      <c r="BB15254" s="4" t="s">
        <v>31474</v>
      </c>
      <c r="BC15254" s="4"/>
    </row>
    <row r="15255" spans="45:55" x14ac:dyDescent="0.2">
      <c r="AS15255" s="4"/>
      <c r="AT15255" s="4"/>
      <c r="AU15255" s="4"/>
      <c r="AV15255" s="4"/>
      <c r="AW15255" s="4"/>
      <c r="AX15255" s="4"/>
      <c r="AY15255" s="4"/>
      <c r="AZ15255" s="4"/>
      <c r="BA15255" s="4"/>
      <c r="BB15255" s="4"/>
      <c r="BC15255" s="4"/>
    </row>
    <row r="15256" spans="45:55" x14ac:dyDescent="0.2">
      <c r="AS15256" s="4"/>
      <c r="AT15256" s="4"/>
      <c r="AU15256" s="4"/>
      <c r="AV15256" s="4"/>
      <c r="AW15256" s="4"/>
      <c r="AX15256" s="4"/>
      <c r="AY15256" s="4"/>
      <c r="AZ15256" s="4"/>
      <c r="BA15256" s="4"/>
      <c r="BB15256" s="4"/>
      <c r="BC15256" s="4"/>
    </row>
    <row r="15257" spans="45:55" x14ac:dyDescent="0.2">
      <c r="AS15257" s="4"/>
      <c r="AT15257" s="4"/>
      <c r="AU15257" s="4"/>
      <c r="AV15257" s="4"/>
      <c r="AW15257" s="4"/>
      <c r="AX15257" s="4"/>
      <c r="AY15257" s="4"/>
      <c r="AZ15257" s="4"/>
      <c r="BA15257" s="4"/>
      <c r="BB15257" s="4"/>
      <c r="BC15257" s="4"/>
    </row>
    <row r="15258" spans="45:55" x14ac:dyDescent="0.2">
      <c r="AS15258" s="4"/>
      <c r="AT15258" s="4"/>
      <c r="AU15258" s="4"/>
      <c r="AV15258" s="4"/>
      <c r="AW15258" s="4"/>
      <c r="AX15258" s="4"/>
      <c r="AY15258" s="4"/>
      <c r="AZ15258" s="4"/>
      <c r="BA15258" s="4"/>
      <c r="BB15258" s="4"/>
      <c r="BC15258" s="4"/>
    </row>
    <row r="15259" spans="45:55" x14ac:dyDescent="0.2">
      <c r="AS15259" s="4"/>
      <c r="AT15259" s="4"/>
      <c r="AU15259" s="4"/>
      <c r="AV15259" s="4"/>
      <c r="AW15259" s="4"/>
      <c r="AX15259" s="4"/>
      <c r="AY15259" s="4"/>
      <c r="AZ15259" s="4"/>
      <c r="BA15259" s="4"/>
      <c r="BB15259" s="4"/>
      <c r="BC15259" s="4"/>
    </row>
    <row r="15260" spans="45:55" x14ac:dyDescent="0.2">
      <c r="AS15260" s="4"/>
      <c r="AT15260" s="4"/>
      <c r="AU15260" s="4"/>
      <c r="AV15260" s="4"/>
      <c r="AW15260" s="4"/>
      <c r="AX15260" s="4"/>
      <c r="AY15260" s="4"/>
      <c r="AZ15260" s="4"/>
      <c r="BA15260" s="4"/>
      <c r="BB15260" s="4"/>
      <c r="BC15260" s="4"/>
    </row>
    <row r="15261" spans="45:55" x14ac:dyDescent="0.2">
      <c r="AS15261" s="4"/>
      <c r="AT15261" s="4"/>
      <c r="AU15261" s="4"/>
      <c r="AV15261" s="4"/>
      <c r="AW15261" s="4"/>
      <c r="AX15261" s="4"/>
      <c r="AY15261" s="4"/>
      <c r="AZ15261" s="4"/>
      <c r="BA15261" s="4"/>
      <c r="BB15261" s="4"/>
      <c r="BC15261" s="4"/>
    </row>
    <row r="15262" spans="45:55" x14ac:dyDescent="0.2">
      <c r="AS15262" s="4"/>
      <c r="AT15262" s="4"/>
      <c r="AU15262" s="4"/>
      <c r="AV15262" s="4"/>
      <c r="AW15262" s="4"/>
      <c r="AX15262" s="4"/>
      <c r="AY15262" s="4"/>
      <c r="AZ15262" s="4"/>
      <c r="BA15262" s="4"/>
      <c r="BB15262" s="4"/>
      <c r="BC15262" s="4"/>
    </row>
    <row r="15263" spans="45:55" x14ac:dyDescent="0.2">
      <c r="AS15263" s="4"/>
      <c r="AT15263" s="4"/>
      <c r="AU15263" s="4"/>
      <c r="AV15263" s="4"/>
      <c r="AW15263" s="4"/>
      <c r="AX15263" s="4"/>
      <c r="AY15263" s="4"/>
      <c r="AZ15263" s="4"/>
      <c r="BA15263" s="4"/>
      <c r="BB15263" s="4"/>
      <c r="BC15263" s="4"/>
    </row>
    <row r="15264" spans="45:55" x14ac:dyDescent="0.2">
      <c r="AS15264" s="4"/>
      <c r="AT15264" s="4"/>
      <c r="AU15264" s="4"/>
      <c r="AV15264" s="4"/>
      <c r="AW15264" s="4"/>
      <c r="AX15264" s="4"/>
      <c r="AY15264" s="4"/>
      <c r="AZ15264" s="4"/>
      <c r="BA15264" s="4"/>
      <c r="BB15264" s="4"/>
      <c r="BC15264" s="4"/>
    </row>
    <row r="15265" spans="45:55" x14ac:dyDescent="0.2">
      <c r="AS15265" s="4"/>
      <c r="AT15265" s="4"/>
      <c r="AU15265" s="4"/>
      <c r="AV15265" s="4"/>
      <c r="AW15265" s="4"/>
      <c r="AX15265" s="4"/>
      <c r="AY15265" s="4"/>
      <c r="AZ15265" s="4"/>
      <c r="BA15265" s="4"/>
      <c r="BB15265" s="4"/>
      <c r="BC15265" s="4"/>
    </row>
    <row r="15266" spans="45:55" x14ac:dyDescent="0.2">
      <c r="AS15266" s="4"/>
      <c r="AT15266" s="4"/>
      <c r="AU15266" s="4"/>
      <c r="AV15266" s="4"/>
      <c r="AW15266" s="4"/>
      <c r="AX15266" s="4"/>
      <c r="AY15266" s="4"/>
      <c r="AZ15266" s="4"/>
      <c r="BA15266" s="4"/>
      <c r="BB15266" s="4"/>
      <c r="BC15266" s="4"/>
    </row>
    <row r="15267" spans="45:55" x14ac:dyDescent="0.2">
      <c r="AS15267" s="4"/>
      <c r="AT15267" s="4"/>
      <c r="AU15267" s="4"/>
      <c r="AV15267" s="4"/>
      <c r="AW15267" s="4"/>
      <c r="AX15267" s="4"/>
      <c r="AY15267" s="4"/>
      <c r="AZ15267" s="4"/>
      <c r="BA15267" s="4"/>
      <c r="BB15267" s="4"/>
      <c r="BC15267" s="4"/>
    </row>
    <row r="15268" spans="45:55" x14ac:dyDescent="0.2">
      <c r="AS15268" s="4"/>
      <c r="AT15268" s="4"/>
      <c r="AU15268" s="4"/>
      <c r="AV15268" s="4"/>
      <c r="AW15268" s="4"/>
      <c r="AX15268" s="4"/>
      <c r="AY15268" s="4">
        <v>170137</v>
      </c>
      <c r="AZ15268" s="4">
        <v>518625</v>
      </c>
      <c r="BA15268" s="4" t="s">
        <v>31473</v>
      </c>
      <c r="BB15268" s="4" t="s">
        <v>31474</v>
      </c>
      <c r="BC15268" s="4"/>
    </row>
    <row r="15269" spans="45:55" x14ac:dyDescent="0.2">
      <c r="AS15269" s="4"/>
      <c r="AT15269" s="4"/>
      <c r="AU15269" s="4"/>
      <c r="AV15269" s="4"/>
      <c r="AW15269" s="4"/>
      <c r="AX15269" s="4"/>
      <c r="AY15269" s="4"/>
      <c r="AZ15269" s="4"/>
      <c r="BA15269" s="4"/>
      <c r="BB15269" s="4"/>
      <c r="BC15269" s="4"/>
    </row>
    <row r="15270" spans="45:55" x14ac:dyDescent="0.2">
      <c r="AS15270" s="4"/>
      <c r="AT15270" s="4"/>
      <c r="AU15270" s="4"/>
      <c r="AV15270" s="4"/>
      <c r="AW15270" s="4"/>
      <c r="AX15270" s="4"/>
      <c r="AY15270" s="4"/>
      <c r="AZ15270" s="4"/>
      <c r="BA15270" s="4"/>
      <c r="BB15270" s="4"/>
      <c r="BC15270" s="4"/>
    </row>
    <row r="15271" spans="45:55" x14ac:dyDescent="0.2">
      <c r="AS15271" s="4"/>
      <c r="AT15271" s="4"/>
      <c r="AU15271" s="4"/>
      <c r="AV15271" s="4"/>
      <c r="AW15271" s="4"/>
      <c r="AX15271" s="4"/>
      <c r="AY15271" s="4"/>
      <c r="AZ15271" s="4"/>
      <c r="BA15271" s="4"/>
      <c r="BB15271" s="4"/>
      <c r="BC15271" s="4"/>
    </row>
    <row r="15272" spans="45:55" x14ac:dyDescent="0.2">
      <c r="AS15272" s="4"/>
      <c r="AT15272" s="4"/>
      <c r="AU15272" s="4"/>
      <c r="AV15272" s="4"/>
      <c r="AW15272" s="4"/>
      <c r="AX15272" s="4"/>
      <c r="AY15272" s="4"/>
      <c r="AZ15272" s="4"/>
      <c r="BA15272" s="4"/>
      <c r="BB15272" s="4"/>
      <c r="BC15272" s="4"/>
    </row>
    <row r="15273" spans="45:55" x14ac:dyDescent="0.2">
      <c r="AS15273" s="4"/>
      <c r="AT15273" s="4"/>
      <c r="AU15273" s="4"/>
      <c r="AV15273" s="4"/>
      <c r="AW15273" s="4"/>
      <c r="AX15273" s="4"/>
      <c r="AY15273" s="4"/>
      <c r="AZ15273" s="4"/>
      <c r="BA15273" s="4"/>
      <c r="BB15273" s="4"/>
      <c r="BC15273" s="4"/>
    </row>
    <row r="15274" spans="45:55" x14ac:dyDescent="0.2">
      <c r="AS15274" s="4"/>
      <c r="AT15274" s="4"/>
      <c r="AU15274" s="4"/>
      <c r="AV15274" s="4"/>
      <c r="AW15274" s="4"/>
      <c r="AX15274" s="4"/>
      <c r="AY15274" s="4"/>
      <c r="AZ15274" s="4"/>
      <c r="BA15274" s="4"/>
      <c r="BB15274" s="4"/>
      <c r="BC15274" s="4"/>
    </row>
    <row r="15275" spans="45:55" x14ac:dyDescent="0.2">
      <c r="AS15275" s="4"/>
      <c r="AT15275" s="4"/>
      <c r="AU15275" s="4"/>
      <c r="AV15275" s="4"/>
      <c r="AW15275" s="4"/>
      <c r="AX15275" s="4"/>
      <c r="AY15275" s="4"/>
      <c r="AZ15275" s="4"/>
      <c r="BA15275" s="4"/>
      <c r="BB15275" s="4"/>
      <c r="BC15275" s="4"/>
    </row>
    <row r="15276" spans="45:55" x14ac:dyDescent="0.2">
      <c r="AS15276" s="4"/>
      <c r="AT15276" s="4"/>
      <c r="AU15276" s="4"/>
      <c r="AV15276" s="4"/>
      <c r="AW15276" s="4"/>
      <c r="AX15276" s="4"/>
      <c r="AY15276" s="4"/>
      <c r="AZ15276" s="4"/>
      <c r="BA15276" s="4"/>
      <c r="BB15276" s="4"/>
      <c r="BC15276" s="4"/>
    </row>
    <row r="15277" spans="45:55" x14ac:dyDescent="0.2">
      <c r="AS15277" s="4"/>
      <c r="AT15277" s="4"/>
      <c r="AU15277" s="4"/>
      <c r="AV15277" s="4"/>
      <c r="AW15277" s="4"/>
      <c r="AX15277" s="4"/>
      <c r="AY15277" s="4"/>
      <c r="AZ15277" s="4"/>
      <c r="BA15277" s="4"/>
      <c r="BB15277" s="4"/>
      <c r="BC15277" s="4"/>
    </row>
    <row r="15278" spans="45:55" x14ac:dyDescent="0.2">
      <c r="AS15278" s="4"/>
      <c r="AT15278" s="4"/>
      <c r="AU15278" s="4"/>
      <c r="AV15278" s="4"/>
      <c r="AW15278" s="4"/>
      <c r="AX15278" s="4"/>
      <c r="AY15278" s="4"/>
      <c r="AZ15278" s="4"/>
      <c r="BA15278" s="4"/>
      <c r="BB15278" s="4"/>
      <c r="BC15278" s="4"/>
    </row>
    <row r="15279" spans="45:55" x14ac:dyDescent="0.2">
      <c r="AS15279" s="4"/>
      <c r="AT15279" s="4"/>
      <c r="AU15279" s="4"/>
      <c r="AV15279" s="4"/>
      <c r="AW15279" s="4"/>
      <c r="AX15279" s="4"/>
      <c r="AY15279" s="4"/>
      <c r="AZ15279" s="4"/>
      <c r="BA15279" s="4"/>
      <c r="BB15279" s="4"/>
      <c r="BC15279" s="4"/>
    </row>
    <row r="15280" spans="45:55" x14ac:dyDescent="0.2">
      <c r="AS15280" s="4"/>
      <c r="AT15280" s="4"/>
      <c r="AU15280" s="4"/>
      <c r="AV15280" s="4"/>
      <c r="AW15280" s="4"/>
      <c r="AX15280" s="4"/>
      <c r="AY15280" s="4"/>
      <c r="AZ15280" s="4"/>
      <c r="BA15280" s="4"/>
      <c r="BB15280" s="4"/>
      <c r="BC15280" s="4"/>
    </row>
    <row r="15281" spans="45:55" x14ac:dyDescent="0.2">
      <c r="AS15281" s="4"/>
      <c r="AT15281" s="4"/>
      <c r="AU15281" s="4"/>
      <c r="AV15281" s="4"/>
      <c r="AW15281" s="4"/>
      <c r="AX15281" s="4"/>
      <c r="AY15281" s="4"/>
      <c r="AZ15281" s="4"/>
      <c r="BA15281" s="4"/>
      <c r="BB15281" s="4"/>
      <c r="BC15281" s="4"/>
    </row>
    <row r="15282" spans="45:55" x14ac:dyDescent="0.2">
      <c r="AS15282" s="4"/>
      <c r="AT15282" s="4"/>
      <c r="AU15282" s="4"/>
      <c r="AV15282" s="4"/>
      <c r="AW15282" s="4"/>
      <c r="AX15282" s="4"/>
      <c r="AY15282" s="4"/>
      <c r="AZ15282" s="4"/>
      <c r="BA15282" s="4"/>
      <c r="BB15282" s="4"/>
      <c r="BC15282" s="4"/>
    </row>
    <row r="15283" spans="45:55" x14ac:dyDescent="0.2">
      <c r="AS15283" s="4"/>
      <c r="AT15283" s="4"/>
      <c r="AU15283" s="4"/>
      <c r="AV15283" s="4"/>
      <c r="AW15283" s="4"/>
      <c r="AX15283" s="4"/>
      <c r="AY15283" s="4"/>
      <c r="AZ15283" s="4"/>
      <c r="BA15283" s="4"/>
      <c r="BB15283" s="4"/>
      <c r="BC15283" s="4"/>
    </row>
    <row r="15284" spans="45:55" x14ac:dyDescent="0.2">
      <c r="AS15284" s="4"/>
      <c r="AT15284" s="4"/>
      <c r="AU15284" s="4"/>
      <c r="AV15284" s="4"/>
      <c r="AW15284" s="4"/>
      <c r="AX15284" s="4"/>
      <c r="AY15284" s="4"/>
      <c r="AZ15284" s="4"/>
      <c r="BA15284" s="4"/>
      <c r="BB15284" s="4"/>
      <c r="BC15284" s="4"/>
    </row>
    <row r="15285" spans="45:55" x14ac:dyDescent="0.2">
      <c r="AS15285" s="4"/>
      <c r="AT15285" s="4"/>
      <c r="AU15285" s="4"/>
      <c r="AV15285" s="4"/>
      <c r="AW15285" s="4"/>
      <c r="AX15285" s="4"/>
      <c r="AY15285" s="4"/>
      <c r="AZ15285" s="4"/>
      <c r="BA15285" s="4"/>
      <c r="BB15285" s="4"/>
      <c r="BC15285" s="4"/>
    </row>
    <row r="15286" spans="45:55" x14ac:dyDescent="0.2">
      <c r="AS15286" s="4"/>
      <c r="AT15286" s="4"/>
      <c r="AU15286" s="4"/>
      <c r="AV15286" s="4"/>
      <c r="AW15286" s="4"/>
      <c r="AX15286" s="4"/>
      <c r="AY15286" s="4"/>
      <c r="AZ15286" s="4"/>
      <c r="BA15286" s="4"/>
      <c r="BB15286" s="4"/>
      <c r="BC15286" s="4"/>
    </row>
    <row r="15287" spans="45:55" x14ac:dyDescent="0.2">
      <c r="AS15287" s="4"/>
      <c r="AT15287" s="4"/>
      <c r="AU15287" s="4"/>
      <c r="AV15287" s="4"/>
      <c r="AW15287" s="4"/>
      <c r="AX15287" s="4"/>
      <c r="AY15287" s="4"/>
      <c r="AZ15287" s="4"/>
      <c r="BA15287" s="4"/>
      <c r="BB15287" s="4"/>
      <c r="BC15287" s="4"/>
    </row>
    <row r="15288" spans="45:55" x14ac:dyDescent="0.2">
      <c r="AS15288" s="4"/>
      <c r="AT15288" s="4"/>
      <c r="AU15288" s="4"/>
      <c r="AV15288" s="4"/>
      <c r="AW15288" s="4"/>
      <c r="AX15288" s="4"/>
      <c r="AY15288" s="4"/>
      <c r="AZ15288" s="4"/>
      <c r="BA15288" s="4"/>
      <c r="BB15288" s="4"/>
      <c r="BC15288" s="4"/>
    </row>
    <row r="15289" spans="45:55" x14ac:dyDescent="0.2">
      <c r="AS15289" s="4"/>
      <c r="AT15289" s="4"/>
      <c r="AU15289" s="4"/>
      <c r="AV15289" s="4"/>
      <c r="AW15289" s="4"/>
      <c r="AX15289" s="4"/>
      <c r="AY15289" s="4"/>
      <c r="AZ15289" s="4"/>
      <c r="BA15289" s="4"/>
      <c r="BB15289" s="4"/>
      <c r="BC15289" s="4"/>
    </row>
    <row r="15290" spans="45:55" x14ac:dyDescent="0.2">
      <c r="AS15290" s="4"/>
      <c r="AT15290" s="4"/>
      <c r="AU15290" s="4"/>
      <c r="AV15290" s="4"/>
      <c r="AW15290" s="4"/>
      <c r="AX15290" s="4"/>
      <c r="AY15290" s="4"/>
      <c r="AZ15290" s="4"/>
      <c r="BA15290" s="4"/>
      <c r="BB15290" s="4"/>
      <c r="BC15290" s="4"/>
    </row>
    <row r="15291" spans="45:55" x14ac:dyDescent="0.2">
      <c r="AS15291" s="4"/>
      <c r="AT15291" s="4"/>
      <c r="AU15291" s="4"/>
      <c r="AV15291" s="4"/>
      <c r="AW15291" s="4"/>
      <c r="AX15291" s="4"/>
      <c r="AY15291" s="4"/>
      <c r="AZ15291" s="4"/>
      <c r="BA15291" s="4"/>
      <c r="BB15291" s="4"/>
      <c r="BC15291" s="4"/>
    </row>
    <row r="15292" spans="45:55" x14ac:dyDescent="0.2">
      <c r="AS15292" s="4"/>
      <c r="AT15292" s="4"/>
      <c r="AU15292" s="4"/>
      <c r="AV15292" s="4"/>
      <c r="AW15292" s="4"/>
      <c r="AX15292" s="4"/>
      <c r="AY15292" s="4"/>
      <c r="AZ15292" s="4"/>
      <c r="BA15292" s="4"/>
      <c r="BB15292" s="4"/>
      <c r="BC15292" s="4"/>
    </row>
    <row r="15293" spans="45:55" x14ac:dyDescent="0.2">
      <c r="AS15293" s="4"/>
      <c r="AT15293" s="4"/>
      <c r="AU15293" s="4"/>
      <c r="AV15293" s="4"/>
      <c r="AW15293" s="4"/>
      <c r="AX15293" s="4"/>
      <c r="AY15293" s="4"/>
      <c r="AZ15293" s="4"/>
      <c r="BA15293" s="4"/>
      <c r="BB15293" s="4"/>
      <c r="BC15293" s="4"/>
    </row>
    <row r="15294" spans="45:55" x14ac:dyDescent="0.2">
      <c r="AS15294" s="4"/>
      <c r="AT15294" s="4"/>
      <c r="AU15294" s="4"/>
      <c r="AV15294" s="4"/>
      <c r="AW15294" s="4"/>
      <c r="AX15294" s="4"/>
      <c r="AY15294" s="4"/>
      <c r="AZ15294" s="4"/>
      <c r="BA15294" s="4"/>
      <c r="BB15294" s="4"/>
      <c r="BC15294" s="4"/>
    </row>
    <row r="15295" spans="45:55" x14ac:dyDescent="0.2">
      <c r="AS15295" s="4"/>
      <c r="AT15295" s="4"/>
      <c r="AU15295" s="4"/>
      <c r="AV15295" s="4"/>
      <c r="AW15295" s="4"/>
      <c r="AX15295" s="4"/>
      <c r="AY15295" s="4"/>
      <c r="AZ15295" s="4"/>
      <c r="BA15295" s="4"/>
      <c r="BB15295" s="4"/>
      <c r="BC15295" s="4"/>
    </row>
    <row r="15296" spans="45:55" x14ac:dyDescent="0.2">
      <c r="AS15296" s="4"/>
      <c r="AT15296" s="4"/>
      <c r="AU15296" s="4"/>
      <c r="AV15296" s="4"/>
      <c r="AW15296" s="4"/>
      <c r="AX15296" s="4"/>
      <c r="AY15296" s="4"/>
      <c r="AZ15296" s="4"/>
      <c r="BA15296" s="4"/>
      <c r="BB15296" s="4"/>
      <c r="BC15296" s="4"/>
    </row>
    <row r="15297" spans="45:55" x14ac:dyDescent="0.2">
      <c r="AS15297" s="4"/>
      <c r="AT15297" s="4"/>
      <c r="AU15297" s="4"/>
      <c r="AV15297" s="4"/>
      <c r="AW15297" s="4"/>
      <c r="AX15297" s="4"/>
      <c r="AY15297" s="4"/>
      <c r="AZ15297" s="4"/>
      <c r="BA15297" s="4"/>
      <c r="BB15297" s="4"/>
      <c r="BC15297" s="4"/>
    </row>
    <row r="15298" spans="45:55" x14ac:dyDescent="0.2">
      <c r="AS15298" s="4"/>
      <c r="AT15298" s="4"/>
      <c r="AU15298" s="4"/>
      <c r="AV15298" s="4"/>
      <c r="AW15298" s="4"/>
      <c r="AX15298" s="4"/>
      <c r="AY15298" s="4"/>
      <c r="AZ15298" s="4"/>
      <c r="BA15298" s="4"/>
      <c r="BB15298" s="4"/>
      <c r="BC15298" s="4"/>
    </row>
    <row r="15299" spans="45:55" x14ac:dyDescent="0.2">
      <c r="AS15299" s="4"/>
      <c r="AT15299" s="4"/>
      <c r="AU15299" s="4"/>
      <c r="AV15299" s="4"/>
      <c r="AW15299" s="4"/>
      <c r="AX15299" s="4"/>
      <c r="AY15299" s="4"/>
      <c r="AZ15299" s="4"/>
      <c r="BA15299" s="4"/>
      <c r="BB15299" s="4"/>
      <c r="BC15299" s="4"/>
    </row>
    <row r="15300" spans="45:55" x14ac:dyDescent="0.2">
      <c r="AS15300" s="4"/>
      <c r="AT15300" s="4"/>
      <c r="AU15300" s="4"/>
      <c r="AV15300" s="4"/>
      <c r="AW15300" s="4"/>
      <c r="AX15300" s="4"/>
      <c r="AY15300" s="4"/>
      <c r="AZ15300" s="4"/>
      <c r="BA15300" s="4"/>
      <c r="BB15300" s="4"/>
      <c r="BC15300" s="4"/>
    </row>
    <row r="15301" spans="45:55" x14ac:dyDescent="0.2">
      <c r="AS15301" s="4"/>
      <c r="AT15301" s="4"/>
      <c r="AU15301" s="4"/>
      <c r="AV15301" s="4"/>
      <c r="AW15301" s="4"/>
      <c r="AX15301" s="4"/>
      <c r="AY15301" s="4"/>
      <c r="AZ15301" s="4"/>
      <c r="BA15301" s="4"/>
      <c r="BB15301" s="4"/>
      <c r="BC15301" s="4"/>
    </row>
    <row r="15302" spans="45:55" x14ac:dyDescent="0.2">
      <c r="AS15302" s="4"/>
      <c r="AT15302" s="4"/>
      <c r="AU15302" s="4"/>
      <c r="AV15302" s="4"/>
      <c r="AW15302" s="4"/>
      <c r="AX15302" s="4"/>
      <c r="AY15302" s="4"/>
      <c r="AZ15302" s="4"/>
      <c r="BA15302" s="4"/>
      <c r="BB15302" s="4"/>
      <c r="BC15302" s="4"/>
    </row>
    <row r="15303" spans="45:55" x14ac:dyDescent="0.2">
      <c r="AS15303" s="4"/>
      <c r="AT15303" s="4"/>
      <c r="AU15303" s="4"/>
      <c r="AV15303" s="4"/>
      <c r="AW15303" s="4"/>
      <c r="AX15303" s="4"/>
      <c r="AY15303" s="4"/>
      <c r="AZ15303" s="4"/>
      <c r="BA15303" s="4"/>
      <c r="BB15303" s="4"/>
      <c r="BC15303" s="4"/>
    </row>
    <row r="15304" spans="45:55" x14ac:dyDescent="0.2">
      <c r="AS15304" s="4"/>
      <c r="AT15304" s="4"/>
      <c r="AU15304" s="4"/>
      <c r="AV15304" s="4"/>
      <c r="AW15304" s="4"/>
      <c r="AX15304" s="4"/>
      <c r="AY15304" s="4"/>
      <c r="AZ15304" s="4"/>
      <c r="BA15304" s="4"/>
      <c r="BB15304" s="4"/>
      <c r="BC15304" s="4"/>
    </row>
    <row r="15305" spans="45:55" x14ac:dyDescent="0.2">
      <c r="AS15305" s="4"/>
      <c r="AT15305" s="4"/>
      <c r="AU15305" s="4"/>
      <c r="AV15305" s="4"/>
      <c r="AW15305" s="4"/>
      <c r="AX15305" s="4"/>
      <c r="AY15305" s="4"/>
      <c r="AZ15305" s="4"/>
      <c r="BA15305" s="4"/>
      <c r="BB15305" s="4"/>
      <c r="BC15305" s="4"/>
    </row>
    <row r="15306" spans="45:55" x14ac:dyDescent="0.2">
      <c r="AS15306" s="4"/>
      <c r="AT15306" s="4"/>
      <c r="AU15306" s="4"/>
      <c r="AV15306" s="4"/>
      <c r="AW15306" s="4"/>
      <c r="AX15306" s="4"/>
      <c r="AY15306" s="4"/>
      <c r="AZ15306" s="4"/>
      <c r="BA15306" s="4"/>
      <c r="BB15306" s="4"/>
      <c r="BC15306" s="4"/>
    </row>
    <row r="15307" spans="45:55" x14ac:dyDescent="0.2">
      <c r="AS15307" s="4"/>
      <c r="AT15307" s="4"/>
      <c r="AU15307" s="4"/>
      <c r="AV15307" s="4"/>
      <c r="AW15307" s="4"/>
      <c r="AX15307" s="4"/>
      <c r="AY15307" s="4"/>
      <c r="AZ15307" s="4"/>
      <c r="BA15307" s="4"/>
      <c r="BB15307" s="4"/>
      <c r="BC15307" s="4"/>
    </row>
    <row r="15308" spans="45:55" x14ac:dyDescent="0.2">
      <c r="AS15308" s="4"/>
      <c r="AT15308" s="4"/>
      <c r="AU15308" s="4"/>
      <c r="AV15308" s="4"/>
      <c r="AW15308" s="4"/>
      <c r="AX15308" s="4"/>
      <c r="AY15308" s="4"/>
      <c r="AZ15308" s="4"/>
      <c r="BA15308" s="4"/>
      <c r="BB15308" s="4"/>
      <c r="BC15308" s="4"/>
    </row>
    <row r="15309" spans="45:55" x14ac:dyDescent="0.2">
      <c r="AS15309" s="4"/>
      <c r="AT15309" s="4"/>
      <c r="AU15309" s="4"/>
      <c r="AV15309" s="4"/>
      <c r="AW15309" s="4"/>
      <c r="AX15309" s="4"/>
      <c r="AY15309" s="4"/>
      <c r="AZ15309" s="4"/>
      <c r="BA15309" s="4"/>
      <c r="BB15309" s="4"/>
      <c r="BC15309" s="4"/>
    </row>
    <row r="15310" spans="45:55" x14ac:dyDescent="0.2">
      <c r="AS15310" s="4"/>
      <c r="AT15310" s="4"/>
      <c r="AU15310" s="4"/>
      <c r="AV15310" s="4"/>
      <c r="AW15310" s="4"/>
      <c r="AX15310" s="4"/>
      <c r="AY15310" s="4"/>
      <c r="AZ15310" s="4"/>
      <c r="BA15310" s="4"/>
      <c r="BB15310" s="4"/>
      <c r="BC15310" s="4"/>
    </row>
    <row r="15311" spans="45:55" x14ac:dyDescent="0.2">
      <c r="AS15311" s="4"/>
      <c r="AT15311" s="4"/>
      <c r="AU15311" s="4"/>
      <c r="AV15311" s="4"/>
      <c r="AW15311" s="4"/>
      <c r="AX15311" s="4"/>
      <c r="AY15311" s="4"/>
      <c r="AZ15311" s="4"/>
      <c r="BA15311" s="4"/>
      <c r="BB15311" s="4"/>
      <c r="BC15311" s="4"/>
    </row>
    <row r="15312" spans="45:55" x14ac:dyDescent="0.2">
      <c r="AS15312" s="4"/>
      <c r="AT15312" s="4"/>
      <c r="AU15312" s="4"/>
      <c r="AV15312" s="4"/>
      <c r="AW15312" s="4"/>
      <c r="AX15312" s="4"/>
      <c r="AY15312" s="4"/>
      <c r="AZ15312" s="4"/>
      <c r="BA15312" s="4"/>
      <c r="BB15312" s="4"/>
      <c r="BC15312" s="4"/>
    </row>
    <row r="15313" spans="45:55" x14ac:dyDescent="0.2">
      <c r="AS15313" s="4"/>
      <c r="AT15313" s="4"/>
      <c r="AU15313" s="4"/>
      <c r="AV15313" s="4"/>
      <c r="AW15313" s="4"/>
      <c r="AX15313" s="4"/>
      <c r="AY15313" s="4"/>
      <c r="AZ15313" s="4"/>
      <c r="BA15313" s="4"/>
      <c r="BB15313" s="4"/>
      <c r="BC15313" s="4"/>
    </row>
    <row r="15314" spans="45:55" x14ac:dyDescent="0.2">
      <c r="AS15314" s="4"/>
      <c r="AT15314" s="4"/>
      <c r="AU15314" s="4"/>
      <c r="AV15314" s="4"/>
      <c r="AW15314" s="4"/>
      <c r="AX15314" s="4"/>
      <c r="AY15314" s="4"/>
      <c r="AZ15314" s="4"/>
      <c r="BA15314" s="4"/>
      <c r="BB15314" s="4"/>
      <c r="BC15314" s="4"/>
    </row>
    <row r="15315" spans="45:55" x14ac:dyDescent="0.2">
      <c r="AS15315" s="4"/>
      <c r="AT15315" s="4"/>
      <c r="AU15315" s="4"/>
      <c r="AV15315" s="4"/>
      <c r="AW15315" s="4"/>
      <c r="AX15315" s="4"/>
      <c r="AY15315" s="4"/>
      <c r="AZ15315" s="4"/>
      <c r="BA15315" s="4"/>
      <c r="BB15315" s="4"/>
      <c r="BC15315" s="4"/>
    </row>
    <row r="15316" spans="45:55" x14ac:dyDescent="0.2">
      <c r="AS15316" s="4"/>
      <c r="AT15316" s="4"/>
      <c r="AU15316" s="4"/>
      <c r="AV15316" s="4"/>
      <c r="AW15316" s="4"/>
      <c r="AX15316" s="4"/>
      <c r="AY15316" s="4"/>
      <c r="AZ15316" s="4"/>
      <c r="BA15316" s="4"/>
      <c r="BB15316" s="4"/>
      <c r="BC15316" s="4"/>
    </row>
    <row r="15317" spans="45:55" x14ac:dyDescent="0.2">
      <c r="AS15317" s="4"/>
      <c r="AT15317" s="4"/>
      <c r="AU15317" s="4"/>
      <c r="AV15317" s="4"/>
      <c r="AW15317" s="4"/>
      <c r="AX15317" s="4"/>
      <c r="AY15317" s="4"/>
      <c r="AZ15317" s="4"/>
      <c r="BA15317" s="4"/>
      <c r="BB15317" s="4"/>
      <c r="BC15317" s="4"/>
    </row>
    <row r="15318" spans="45:55" x14ac:dyDescent="0.2">
      <c r="AS15318" s="4"/>
      <c r="AT15318" s="4"/>
      <c r="AU15318" s="4"/>
      <c r="AV15318" s="4"/>
      <c r="AW15318" s="4"/>
      <c r="AX15318" s="4"/>
      <c r="AY15318" s="4"/>
      <c r="AZ15318" s="4"/>
      <c r="BA15318" s="4"/>
      <c r="BB15318" s="4"/>
      <c r="BC15318" s="4"/>
    </row>
    <row r="15319" spans="45:55" x14ac:dyDescent="0.2">
      <c r="AS15319" s="4"/>
      <c r="AT15319" s="4"/>
      <c r="AU15319" s="4"/>
      <c r="AV15319" s="4"/>
      <c r="AW15319" s="4"/>
      <c r="AX15319" s="4"/>
      <c r="AY15319" s="4"/>
      <c r="AZ15319" s="4"/>
      <c r="BA15319" s="4"/>
      <c r="BB15319" s="4"/>
      <c r="BC15319" s="4"/>
    </row>
    <row r="15320" spans="45:55" x14ac:dyDescent="0.2">
      <c r="AS15320" s="4"/>
      <c r="AT15320" s="4"/>
      <c r="AU15320" s="4"/>
      <c r="AV15320" s="4"/>
      <c r="AW15320" s="4"/>
      <c r="AX15320" s="4"/>
      <c r="AY15320" s="4"/>
      <c r="AZ15320" s="4"/>
      <c r="BA15320" s="4"/>
      <c r="BB15320" s="4"/>
      <c r="BC15320" s="4"/>
    </row>
    <row r="15321" spans="45:55" x14ac:dyDescent="0.2">
      <c r="AS15321" s="4"/>
      <c r="AT15321" s="4"/>
      <c r="AU15321" s="4"/>
      <c r="AV15321" s="4"/>
      <c r="AW15321" s="4"/>
      <c r="AX15321" s="4"/>
      <c r="AY15321" s="4"/>
      <c r="AZ15321" s="4"/>
      <c r="BA15321" s="4"/>
      <c r="BB15321" s="4"/>
      <c r="BC15321" s="4"/>
    </row>
    <row r="15322" spans="45:55" x14ac:dyDescent="0.2">
      <c r="AS15322" s="4"/>
      <c r="AT15322" s="4"/>
      <c r="AU15322" s="4"/>
      <c r="AV15322" s="4"/>
      <c r="AW15322" s="4"/>
      <c r="AX15322" s="4"/>
      <c r="AY15322" s="4"/>
      <c r="AZ15322" s="4"/>
      <c r="BA15322" s="4"/>
      <c r="BB15322" s="4"/>
      <c r="BC15322" s="4"/>
    </row>
    <row r="15323" spans="45:55" x14ac:dyDescent="0.2">
      <c r="AS15323" s="4"/>
      <c r="AT15323" s="4"/>
      <c r="AU15323" s="4"/>
      <c r="AV15323" s="4"/>
      <c r="AW15323" s="4"/>
      <c r="AX15323" s="4"/>
      <c r="AY15323" s="4"/>
      <c r="AZ15323" s="4"/>
      <c r="BA15323" s="4"/>
      <c r="BB15323" s="4"/>
      <c r="BC15323" s="4"/>
    </row>
    <row r="15324" spans="45:55" x14ac:dyDescent="0.2">
      <c r="AS15324" s="4"/>
      <c r="AT15324" s="4"/>
      <c r="AU15324" s="4"/>
      <c r="AV15324" s="4"/>
      <c r="AW15324" s="4"/>
      <c r="AX15324" s="4"/>
      <c r="AY15324" s="4"/>
      <c r="AZ15324" s="4"/>
      <c r="BA15324" s="4"/>
      <c r="BB15324" s="4"/>
      <c r="BC15324" s="4"/>
    </row>
    <row r="15325" spans="45:55" x14ac:dyDescent="0.2">
      <c r="AS15325" s="4"/>
      <c r="AT15325" s="4"/>
      <c r="AU15325" s="4"/>
      <c r="AV15325" s="4"/>
      <c r="AW15325" s="4"/>
      <c r="AX15325" s="4"/>
      <c r="AY15325" s="4"/>
      <c r="AZ15325" s="4"/>
      <c r="BA15325" s="4"/>
      <c r="BB15325" s="4"/>
      <c r="BC15325" s="4"/>
    </row>
    <row r="15326" spans="45:55" x14ac:dyDescent="0.2">
      <c r="AS15326" s="4"/>
      <c r="AT15326" s="4"/>
      <c r="AU15326" s="4"/>
      <c r="AV15326" s="4"/>
      <c r="AW15326" s="4"/>
      <c r="AX15326" s="4"/>
      <c r="AY15326" s="4"/>
      <c r="AZ15326" s="4"/>
      <c r="BA15326" s="4"/>
      <c r="BB15326" s="4"/>
      <c r="BC15326" s="4"/>
    </row>
    <row r="15327" spans="45:55" x14ac:dyDescent="0.2">
      <c r="AS15327" s="4"/>
      <c r="AT15327" s="4"/>
      <c r="AU15327" s="4"/>
      <c r="AV15327" s="4"/>
      <c r="AW15327" s="4"/>
      <c r="AX15327" s="4"/>
      <c r="AY15327" s="4"/>
      <c r="AZ15327" s="4"/>
      <c r="BA15327" s="4"/>
      <c r="BB15327" s="4"/>
      <c r="BC15327" s="4"/>
    </row>
    <row r="15328" spans="45:55" x14ac:dyDescent="0.2">
      <c r="AS15328" s="4"/>
      <c r="AT15328" s="4"/>
      <c r="AU15328" s="4"/>
      <c r="AV15328" s="4"/>
      <c r="AW15328" s="4"/>
      <c r="AX15328" s="4"/>
      <c r="AY15328" s="4"/>
      <c r="AZ15328" s="4"/>
      <c r="BA15328" s="4"/>
      <c r="BB15328" s="4"/>
      <c r="BC15328" s="4"/>
    </row>
    <row r="15329" spans="45:55" x14ac:dyDescent="0.2">
      <c r="AS15329" s="4"/>
      <c r="AT15329" s="4"/>
      <c r="AU15329" s="4"/>
      <c r="AV15329" s="4"/>
      <c r="AW15329" s="4"/>
      <c r="AX15329" s="4"/>
      <c r="AY15329" s="4"/>
      <c r="AZ15329" s="4"/>
      <c r="BA15329" s="4"/>
      <c r="BB15329" s="4"/>
      <c r="BC15329" s="4"/>
    </row>
    <row r="15330" spans="45:55" x14ac:dyDescent="0.2">
      <c r="AS15330" s="4"/>
      <c r="AT15330" s="4"/>
      <c r="AU15330" s="4"/>
      <c r="AV15330" s="4"/>
      <c r="AW15330" s="4"/>
      <c r="AX15330" s="4"/>
      <c r="AY15330" s="4"/>
      <c r="AZ15330" s="4"/>
      <c r="BA15330" s="4"/>
      <c r="BB15330" s="4"/>
      <c r="BC15330" s="4"/>
    </row>
    <row r="15331" spans="45:55" x14ac:dyDescent="0.2">
      <c r="AS15331" s="4"/>
      <c r="AT15331" s="4"/>
      <c r="AU15331" s="4"/>
      <c r="AV15331" s="4"/>
      <c r="AW15331" s="4"/>
      <c r="AX15331" s="4"/>
      <c r="AY15331" s="4"/>
      <c r="AZ15331" s="4"/>
      <c r="BA15331" s="4"/>
      <c r="BB15331" s="4"/>
      <c r="BC15331" s="4"/>
    </row>
    <row r="15332" spans="45:55" x14ac:dyDescent="0.2">
      <c r="AS15332" s="4"/>
      <c r="AT15332" s="4"/>
      <c r="AU15332" s="4"/>
      <c r="AV15332" s="4"/>
      <c r="AW15332" s="4"/>
      <c r="AX15332" s="4"/>
      <c r="AY15332" s="4"/>
      <c r="AZ15332" s="4"/>
      <c r="BA15332" s="4"/>
      <c r="BB15332" s="4"/>
      <c r="BC15332" s="4"/>
    </row>
    <row r="15333" spans="45:55" x14ac:dyDescent="0.2">
      <c r="AS15333" s="4"/>
      <c r="AT15333" s="4"/>
      <c r="AU15333" s="4"/>
      <c r="AV15333" s="4"/>
      <c r="AW15333" s="4"/>
      <c r="AX15333" s="4"/>
      <c r="AY15333" s="4"/>
      <c r="AZ15333" s="4"/>
      <c r="BA15333" s="4"/>
      <c r="BB15333" s="4"/>
      <c r="BC15333" s="4"/>
    </row>
    <row r="15334" spans="45:55" x14ac:dyDescent="0.2">
      <c r="AS15334" s="4"/>
      <c r="AT15334" s="4"/>
      <c r="AU15334" s="4"/>
      <c r="AV15334" s="4"/>
      <c r="AW15334" s="4"/>
      <c r="AX15334" s="4"/>
      <c r="AY15334" s="4"/>
      <c r="AZ15334" s="4"/>
      <c r="BA15334" s="4"/>
      <c r="BB15334" s="4"/>
      <c r="BC15334" s="4"/>
    </row>
    <row r="15335" spans="45:55" x14ac:dyDescent="0.2">
      <c r="AS15335" s="4"/>
      <c r="AT15335" s="4"/>
      <c r="AU15335" s="4"/>
      <c r="AV15335" s="4"/>
      <c r="AW15335" s="4"/>
      <c r="AX15335" s="4"/>
      <c r="AY15335" s="4"/>
      <c r="AZ15335" s="4"/>
      <c r="BA15335" s="4"/>
      <c r="BB15335" s="4"/>
      <c r="BC15335" s="4"/>
    </row>
    <row r="15336" spans="45:55" x14ac:dyDescent="0.2">
      <c r="AS15336" s="4"/>
      <c r="AT15336" s="4"/>
      <c r="AU15336" s="4"/>
      <c r="AV15336" s="4"/>
      <c r="AW15336" s="4"/>
      <c r="AX15336" s="4"/>
      <c r="AY15336" s="4"/>
      <c r="AZ15336" s="4"/>
      <c r="BA15336" s="4"/>
      <c r="BB15336" s="4"/>
      <c r="BC15336" s="4"/>
    </row>
    <row r="15337" spans="45:55" x14ac:dyDescent="0.2">
      <c r="AS15337" s="4"/>
      <c r="AT15337" s="4"/>
      <c r="AU15337" s="4"/>
      <c r="AV15337" s="4"/>
      <c r="AW15337" s="4"/>
      <c r="AX15337" s="4"/>
      <c r="AY15337" s="4"/>
      <c r="AZ15337" s="4"/>
      <c r="BA15337" s="4"/>
      <c r="BB15337" s="4"/>
      <c r="BC15337" s="4"/>
    </row>
    <row r="15338" spans="45:55" x14ac:dyDescent="0.2">
      <c r="AS15338" s="4"/>
      <c r="AT15338" s="4"/>
      <c r="AU15338" s="4"/>
      <c r="AV15338" s="4"/>
      <c r="AW15338" s="4"/>
      <c r="AX15338" s="4"/>
      <c r="AY15338" s="4"/>
      <c r="AZ15338" s="4"/>
      <c r="BA15338" s="4"/>
      <c r="BB15338" s="4"/>
      <c r="BC15338" s="4"/>
    </row>
    <row r="15339" spans="45:55" x14ac:dyDescent="0.2">
      <c r="AS15339" s="4"/>
      <c r="AT15339" s="4"/>
      <c r="AU15339" s="4"/>
      <c r="AV15339" s="4"/>
      <c r="AW15339" s="4"/>
      <c r="AX15339" s="4"/>
      <c r="AY15339" s="4"/>
      <c r="AZ15339" s="4"/>
      <c r="BA15339" s="4"/>
      <c r="BB15339" s="4"/>
      <c r="BC15339" s="4"/>
    </row>
    <row r="15340" spans="45:55" x14ac:dyDescent="0.2">
      <c r="AS15340" s="4"/>
      <c r="AT15340" s="4"/>
      <c r="AU15340" s="4"/>
      <c r="AV15340" s="4"/>
      <c r="AW15340" s="4"/>
      <c r="AX15340" s="4"/>
      <c r="AY15340" s="4"/>
      <c r="AZ15340" s="4"/>
      <c r="BA15340" s="4"/>
      <c r="BB15340" s="4"/>
      <c r="BC15340" s="4"/>
    </row>
    <row r="15341" spans="45:55" x14ac:dyDescent="0.2">
      <c r="AS15341" s="4"/>
      <c r="AT15341" s="4"/>
      <c r="AU15341" s="4"/>
      <c r="AV15341" s="4"/>
      <c r="AW15341" s="4"/>
      <c r="AX15341" s="4"/>
      <c r="AY15341" s="4"/>
      <c r="AZ15341" s="4"/>
      <c r="BA15341" s="4"/>
      <c r="BB15341" s="4"/>
      <c r="BC15341" s="4"/>
    </row>
    <row r="15342" spans="45:55" x14ac:dyDescent="0.2">
      <c r="AS15342" s="4"/>
      <c r="AT15342" s="4"/>
      <c r="AU15342" s="4"/>
      <c r="AV15342" s="4"/>
      <c r="AW15342" s="4"/>
      <c r="AX15342" s="4"/>
      <c r="AY15342" s="4"/>
      <c r="AZ15342" s="4"/>
      <c r="BA15342" s="4"/>
      <c r="BB15342" s="4"/>
      <c r="BC15342" s="4"/>
    </row>
    <row r="15343" spans="45:55" x14ac:dyDescent="0.2">
      <c r="AS15343" s="4"/>
      <c r="AT15343" s="4"/>
      <c r="AU15343" s="4"/>
      <c r="AV15343" s="4"/>
      <c r="AW15343" s="4"/>
      <c r="AX15343" s="4"/>
      <c r="AY15343" s="4"/>
      <c r="AZ15343" s="4"/>
      <c r="BA15343" s="4"/>
      <c r="BB15343" s="4"/>
      <c r="BC15343" s="4"/>
    </row>
    <row r="15344" spans="45:55" x14ac:dyDescent="0.2">
      <c r="AS15344" s="4"/>
      <c r="AT15344" s="4"/>
      <c r="AU15344" s="4"/>
      <c r="AV15344" s="4"/>
      <c r="AW15344" s="4"/>
      <c r="AX15344" s="4"/>
      <c r="AY15344" s="4"/>
      <c r="AZ15344" s="4"/>
      <c r="BA15344" s="4"/>
      <c r="BB15344" s="4"/>
      <c r="BC15344" s="4"/>
    </row>
    <row r="15345" spans="45:55" x14ac:dyDescent="0.2">
      <c r="AS15345" s="4"/>
      <c r="AT15345" s="4"/>
      <c r="AU15345" s="4"/>
      <c r="AV15345" s="4"/>
      <c r="AW15345" s="4"/>
      <c r="AX15345" s="4"/>
      <c r="AY15345" s="4"/>
      <c r="AZ15345" s="4"/>
      <c r="BA15345" s="4"/>
      <c r="BB15345" s="4"/>
      <c r="BC15345" s="4"/>
    </row>
    <row r="15346" spans="45:55" x14ac:dyDescent="0.2">
      <c r="AS15346" s="4"/>
      <c r="AT15346" s="4"/>
      <c r="AU15346" s="4"/>
      <c r="AV15346" s="4"/>
      <c r="AW15346" s="4"/>
      <c r="AX15346" s="4"/>
      <c r="AY15346" s="4"/>
      <c r="AZ15346" s="4"/>
      <c r="BA15346" s="4"/>
      <c r="BB15346" s="4"/>
      <c r="BC15346" s="4"/>
    </row>
    <row r="15347" spans="45:55" x14ac:dyDescent="0.2">
      <c r="AS15347" s="4"/>
      <c r="AT15347" s="4"/>
      <c r="AU15347" s="4"/>
      <c r="AV15347" s="4"/>
      <c r="AW15347" s="4"/>
      <c r="AX15347" s="4"/>
      <c r="AY15347" s="4"/>
      <c r="AZ15347" s="4"/>
      <c r="BA15347" s="4"/>
      <c r="BB15347" s="4"/>
      <c r="BC15347" s="4"/>
    </row>
    <row r="15348" spans="45:55" x14ac:dyDescent="0.2">
      <c r="AS15348" s="4"/>
      <c r="AT15348" s="4"/>
      <c r="AU15348" s="4"/>
      <c r="AV15348" s="4"/>
      <c r="AW15348" s="4"/>
      <c r="AX15348" s="4"/>
      <c r="AY15348" s="4"/>
      <c r="AZ15348" s="4"/>
      <c r="BA15348" s="4"/>
      <c r="BB15348" s="4"/>
      <c r="BC15348" s="4"/>
    </row>
    <row r="15349" spans="45:55" x14ac:dyDescent="0.2">
      <c r="AS15349" s="4"/>
      <c r="AT15349" s="4"/>
      <c r="AU15349" s="4"/>
      <c r="AV15349" s="4"/>
      <c r="AW15349" s="4"/>
      <c r="AX15349" s="4"/>
      <c r="AY15349" s="4"/>
      <c r="AZ15349" s="4"/>
      <c r="BA15349" s="4"/>
      <c r="BB15349" s="4"/>
      <c r="BC15349" s="4"/>
    </row>
    <row r="15350" spans="45:55" x14ac:dyDescent="0.2">
      <c r="AS15350" s="4"/>
      <c r="AT15350" s="4"/>
      <c r="AU15350" s="4"/>
      <c r="AV15350" s="4"/>
      <c r="AW15350" s="4"/>
      <c r="AX15350" s="4"/>
      <c r="AY15350" s="4"/>
      <c r="AZ15350" s="4"/>
      <c r="BA15350" s="4"/>
      <c r="BB15350" s="4"/>
      <c r="BC15350" s="4"/>
    </row>
    <row r="15351" spans="45:55" x14ac:dyDescent="0.2">
      <c r="AS15351" s="4"/>
      <c r="AT15351" s="4"/>
      <c r="AU15351" s="4"/>
      <c r="AV15351" s="4"/>
      <c r="AW15351" s="4"/>
      <c r="AX15351" s="4"/>
      <c r="AY15351" s="4"/>
      <c r="AZ15351" s="4"/>
      <c r="BA15351" s="4"/>
      <c r="BB15351" s="4"/>
      <c r="BC15351" s="4"/>
    </row>
    <row r="15352" spans="45:55" x14ac:dyDescent="0.2">
      <c r="AS15352" s="4"/>
      <c r="AT15352" s="4"/>
      <c r="AU15352" s="4"/>
      <c r="AV15352" s="4"/>
      <c r="AW15352" s="4"/>
      <c r="AX15352" s="4"/>
      <c r="AY15352" s="4"/>
      <c r="AZ15352" s="4"/>
      <c r="BA15352" s="4"/>
      <c r="BB15352" s="4"/>
      <c r="BC15352" s="4"/>
    </row>
    <row r="15353" spans="45:55" x14ac:dyDescent="0.2">
      <c r="AS15353" s="4"/>
      <c r="AT15353" s="4"/>
      <c r="AU15353" s="4"/>
      <c r="AV15353" s="4"/>
      <c r="AW15353" s="4"/>
      <c r="AX15353" s="4"/>
      <c r="AY15353" s="4"/>
      <c r="AZ15353" s="4"/>
      <c r="BA15353" s="4"/>
      <c r="BB15353" s="4"/>
      <c r="BC15353" s="4"/>
    </row>
    <row r="15354" spans="45:55" x14ac:dyDescent="0.2">
      <c r="AS15354" s="4"/>
      <c r="AT15354" s="4"/>
      <c r="AU15354" s="4"/>
      <c r="AV15354" s="4"/>
      <c r="AW15354" s="4"/>
      <c r="AX15354" s="4"/>
      <c r="AY15354" s="4"/>
      <c r="AZ15354" s="4"/>
      <c r="BA15354" s="4"/>
      <c r="BB15354" s="4"/>
      <c r="BC15354" s="4"/>
    </row>
    <row r="15355" spans="45:55" x14ac:dyDescent="0.2">
      <c r="AS15355" s="4"/>
      <c r="AT15355" s="4"/>
      <c r="AU15355" s="4"/>
      <c r="AV15355" s="4"/>
      <c r="AW15355" s="4"/>
      <c r="AX15355" s="4"/>
      <c r="AY15355" s="4"/>
      <c r="AZ15355" s="4"/>
      <c r="BA15355" s="4"/>
      <c r="BB15355" s="4"/>
      <c r="BC15355" s="4"/>
    </row>
    <row r="15356" spans="45:55" x14ac:dyDescent="0.2">
      <c r="AS15356" s="4"/>
      <c r="AT15356" s="4"/>
      <c r="AU15356" s="4"/>
      <c r="AV15356" s="4"/>
      <c r="AW15356" s="4"/>
      <c r="AX15356" s="4"/>
      <c r="AY15356" s="4"/>
      <c r="AZ15356" s="4"/>
      <c r="BA15356" s="4"/>
      <c r="BB15356" s="4"/>
      <c r="BC15356" s="4"/>
    </row>
    <row r="15357" spans="45:55" x14ac:dyDescent="0.2">
      <c r="AS15357" s="4"/>
      <c r="AT15357" s="4"/>
      <c r="AU15357" s="4"/>
      <c r="AV15357" s="4"/>
      <c r="AW15357" s="4"/>
      <c r="AX15357" s="4"/>
      <c r="AY15357" s="4"/>
      <c r="AZ15357" s="4"/>
      <c r="BA15357" s="4"/>
      <c r="BB15357" s="4"/>
      <c r="BC15357" s="4"/>
    </row>
    <row r="15358" spans="45:55" x14ac:dyDescent="0.2">
      <c r="AS15358" s="4"/>
      <c r="AT15358" s="4"/>
      <c r="AU15358" s="4"/>
      <c r="AV15358" s="4"/>
      <c r="AW15358" s="4"/>
      <c r="AX15358" s="4"/>
      <c r="AY15358" s="4"/>
      <c r="AZ15358" s="4"/>
      <c r="BA15358" s="4"/>
      <c r="BB15358" s="4"/>
      <c r="BC15358" s="4"/>
    </row>
    <row r="15359" spans="45:55" x14ac:dyDescent="0.2">
      <c r="AS15359" s="4"/>
      <c r="AT15359" s="4"/>
      <c r="AU15359" s="4"/>
      <c r="AV15359" s="4"/>
      <c r="AW15359" s="4"/>
      <c r="AX15359" s="4"/>
      <c r="AY15359" s="4"/>
      <c r="AZ15359" s="4"/>
      <c r="BA15359" s="4"/>
      <c r="BB15359" s="4"/>
      <c r="BC15359" s="4"/>
    </row>
    <row r="15360" spans="45:55" x14ac:dyDescent="0.2">
      <c r="AS15360" s="4"/>
      <c r="AT15360" s="4"/>
      <c r="AU15360" s="4"/>
      <c r="AV15360" s="4"/>
      <c r="AW15360" s="4"/>
      <c r="AX15360" s="4"/>
      <c r="AY15360" s="4"/>
      <c r="AZ15360" s="4"/>
      <c r="BA15360" s="4"/>
      <c r="BB15360" s="4"/>
      <c r="BC15360" s="4"/>
    </row>
    <row r="15361" spans="45:55" x14ac:dyDescent="0.2">
      <c r="AS15361" s="4"/>
      <c r="AT15361" s="4"/>
      <c r="AU15361" s="4"/>
      <c r="AV15361" s="4"/>
      <c r="AW15361" s="4"/>
      <c r="AX15361" s="4"/>
      <c r="AY15361" s="4"/>
      <c r="AZ15361" s="4"/>
      <c r="BA15361" s="4"/>
      <c r="BB15361" s="4"/>
      <c r="BC15361" s="4"/>
    </row>
    <row r="15362" spans="45:55" x14ac:dyDescent="0.2">
      <c r="AS15362" s="4"/>
      <c r="AT15362" s="4"/>
      <c r="AU15362" s="4"/>
      <c r="AV15362" s="4"/>
      <c r="AW15362" s="4"/>
      <c r="AX15362" s="4"/>
      <c r="AY15362" s="4"/>
      <c r="AZ15362" s="4"/>
      <c r="BA15362" s="4"/>
      <c r="BB15362" s="4"/>
      <c r="BC15362" s="4"/>
    </row>
    <row r="15363" spans="45:55" x14ac:dyDescent="0.2">
      <c r="AS15363" s="4"/>
      <c r="AT15363" s="4"/>
      <c r="AU15363" s="4"/>
      <c r="AV15363" s="4"/>
      <c r="AW15363" s="4"/>
      <c r="AX15363" s="4"/>
      <c r="AY15363" s="4"/>
      <c r="AZ15363" s="4"/>
      <c r="BA15363" s="4"/>
      <c r="BB15363" s="4"/>
      <c r="BC15363" s="4"/>
    </row>
    <row r="15364" spans="45:55" x14ac:dyDescent="0.2">
      <c r="AS15364" s="4"/>
      <c r="AT15364" s="4"/>
      <c r="AU15364" s="4"/>
      <c r="AV15364" s="4"/>
      <c r="AW15364" s="4"/>
      <c r="AX15364" s="4"/>
      <c r="AY15364" s="4"/>
      <c r="AZ15364" s="4"/>
      <c r="BA15364" s="4"/>
      <c r="BB15364" s="4"/>
      <c r="BC15364" s="4"/>
    </row>
    <row r="15365" spans="45:55" x14ac:dyDescent="0.2">
      <c r="AS15365" s="4"/>
      <c r="AT15365" s="4"/>
      <c r="AU15365" s="4"/>
      <c r="AV15365" s="4"/>
      <c r="AW15365" s="4"/>
      <c r="AX15365" s="4"/>
      <c r="AY15365" s="4"/>
      <c r="AZ15365" s="4"/>
      <c r="BA15365" s="4"/>
      <c r="BB15365" s="4"/>
      <c r="BC15365" s="4"/>
    </row>
    <row r="15366" spans="45:55" x14ac:dyDescent="0.2">
      <c r="AS15366" s="4"/>
      <c r="AT15366" s="4"/>
      <c r="AU15366" s="4"/>
      <c r="AV15366" s="4"/>
      <c r="AW15366" s="4"/>
      <c r="AX15366" s="4"/>
      <c r="AY15366" s="4"/>
      <c r="AZ15366" s="4"/>
      <c r="BA15366" s="4"/>
      <c r="BB15366" s="4"/>
      <c r="BC15366" s="4"/>
    </row>
    <row r="15367" spans="45:55" x14ac:dyDescent="0.2">
      <c r="AS15367" s="4"/>
      <c r="AT15367" s="4"/>
      <c r="AU15367" s="4"/>
      <c r="AV15367" s="4"/>
      <c r="AW15367" s="4"/>
      <c r="AX15367" s="4"/>
      <c r="AY15367" s="4"/>
      <c r="AZ15367" s="4"/>
      <c r="BA15367" s="4"/>
      <c r="BB15367" s="4"/>
      <c r="BC15367" s="4"/>
    </row>
    <row r="15368" spans="45:55" x14ac:dyDescent="0.2">
      <c r="AS15368" s="4"/>
      <c r="AT15368" s="4"/>
      <c r="AU15368" s="4"/>
      <c r="AV15368" s="4"/>
      <c r="AW15368" s="4"/>
      <c r="AX15368" s="4"/>
      <c r="AY15368" s="4"/>
      <c r="AZ15368" s="4"/>
      <c r="BA15368" s="4"/>
      <c r="BB15368" s="4"/>
      <c r="BC15368" s="4"/>
    </row>
    <row r="15369" spans="45:55" x14ac:dyDescent="0.2">
      <c r="AS15369" s="4"/>
      <c r="AT15369" s="4"/>
      <c r="AU15369" s="4"/>
      <c r="AV15369" s="4"/>
      <c r="AW15369" s="4"/>
      <c r="AX15369" s="4"/>
      <c r="AY15369" s="4"/>
      <c r="AZ15369" s="4"/>
      <c r="BA15369" s="4"/>
      <c r="BB15369" s="4"/>
      <c r="BC15369" s="4"/>
    </row>
    <row r="15370" spans="45:55" x14ac:dyDescent="0.2">
      <c r="AS15370" s="4"/>
      <c r="AT15370" s="4"/>
      <c r="AU15370" s="4"/>
      <c r="AV15370" s="4"/>
      <c r="AW15370" s="4"/>
      <c r="AX15370" s="4"/>
      <c r="AY15370" s="4"/>
      <c r="AZ15370" s="4"/>
      <c r="BA15370" s="4"/>
      <c r="BB15370" s="4"/>
      <c r="BC15370" s="4"/>
    </row>
    <row r="15371" spans="45:55" x14ac:dyDescent="0.2">
      <c r="AS15371" s="4"/>
      <c r="AT15371" s="4"/>
      <c r="AU15371" s="4"/>
      <c r="AV15371" s="4"/>
      <c r="AW15371" s="4"/>
      <c r="AX15371" s="4"/>
      <c r="AY15371" s="4"/>
      <c r="AZ15371" s="4"/>
      <c r="BA15371" s="4"/>
      <c r="BB15371" s="4"/>
      <c r="BC15371" s="4"/>
    </row>
    <row r="15372" spans="45:55" x14ac:dyDescent="0.2">
      <c r="AS15372" s="4"/>
      <c r="AT15372" s="4"/>
      <c r="AU15372" s="4"/>
      <c r="AV15372" s="4"/>
      <c r="AW15372" s="4"/>
      <c r="AX15372" s="4"/>
      <c r="AY15372" s="4"/>
      <c r="AZ15372" s="4"/>
      <c r="BA15372" s="4"/>
      <c r="BB15372" s="4"/>
      <c r="BC15372" s="4"/>
    </row>
    <row r="15373" spans="45:55" x14ac:dyDescent="0.2">
      <c r="AS15373" s="4"/>
      <c r="AT15373" s="4"/>
      <c r="AU15373" s="4"/>
      <c r="AV15373" s="4"/>
      <c r="AW15373" s="4"/>
      <c r="AX15373" s="4"/>
      <c r="AY15373" s="4"/>
      <c r="AZ15373" s="4"/>
      <c r="BA15373" s="4"/>
      <c r="BB15373" s="4"/>
      <c r="BC15373" s="4"/>
    </row>
    <row r="15374" spans="45:55" x14ac:dyDescent="0.2">
      <c r="AS15374" s="4"/>
      <c r="AT15374" s="4"/>
      <c r="AU15374" s="4"/>
      <c r="AV15374" s="4"/>
      <c r="AW15374" s="4"/>
      <c r="AX15374" s="4"/>
      <c r="AY15374" s="4"/>
      <c r="AZ15374" s="4"/>
      <c r="BA15374" s="4"/>
      <c r="BB15374" s="4"/>
      <c r="BC15374" s="4"/>
    </row>
    <row r="15375" spans="45:55" x14ac:dyDescent="0.2">
      <c r="AS15375" s="4"/>
      <c r="AT15375" s="4"/>
      <c r="AU15375" s="4"/>
      <c r="AV15375" s="4"/>
      <c r="AW15375" s="4"/>
      <c r="AX15375" s="4"/>
      <c r="AY15375" s="4"/>
      <c r="AZ15375" s="4"/>
      <c r="BA15375" s="4"/>
      <c r="BB15375" s="4"/>
      <c r="BC15375" s="4"/>
    </row>
    <row r="15376" spans="45:55" x14ac:dyDescent="0.2">
      <c r="AS15376" s="4"/>
      <c r="AT15376" s="4"/>
      <c r="AU15376" s="4"/>
      <c r="AV15376" s="4"/>
      <c r="AW15376" s="4"/>
      <c r="AX15376" s="4"/>
      <c r="AY15376" s="4"/>
      <c r="AZ15376" s="4"/>
      <c r="BA15376" s="4"/>
      <c r="BB15376" s="4"/>
      <c r="BC15376" s="4"/>
    </row>
    <row r="15377" spans="45:55" x14ac:dyDescent="0.2">
      <c r="AS15377" s="4"/>
      <c r="AT15377" s="4"/>
      <c r="AU15377" s="4"/>
      <c r="AV15377" s="4"/>
      <c r="AW15377" s="4"/>
      <c r="AX15377" s="4"/>
      <c r="AY15377" s="4"/>
      <c r="AZ15377" s="4"/>
      <c r="BA15377" s="4"/>
      <c r="BB15377" s="4"/>
      <c r="BC15377" s="4"/>
    </row>
    <row r="15378" spans="45:55" x14ac:dyDescent="0.2">
      <c r="AS15378" s="4"/>
      <c r="AT15378" s="4"/>
      <c r="AU15378" s="4"/>
      <c r="AV15378" s="4"/>
      <c r="AW15378" s="4"/>
      <c r="AX15378" s="4"/>
      <c r="AY15378" s="4"/>
      <c r="AZ15378" s="4"/>
      <c r="BA15378" s="4"/>
      <c r="BB15378" s="4"/>
      <c r="BC15378" s="4"/>
    </row>
    <row r="15379" spans="45:55" x14ac:dyDescent="0.2">
      <c r="AS15379" s="4"/>
      <c r="AT15379" s="4"/>
      <c r="AU15379" s="4"/>
      <c r="AV15379" s="4"/>
      <c r="AW15379" s="4"/>
      <c r="AX15379" s="4"/>
      <c r="AY15379" s="4"/>
      <c r="AZ15379" s="4"/>
      <c r="BA15379" s="4"/>
      <c r="BB15379" s="4"/>
      <c r="BC15379" s="4"/>
    </row>
    <row r="15380" spans="45:55" x14ac:dyDescent="0.2">
      <c r="AS15380" s="4"/>
      <c r="AT15380" s="4"/>
      <c r="AU15380" s="4"/>
      <c r="AV15380" s="4"/>
      <c r="AW15380" s="4"/>
      <c r="AX15380" s="4"/>
      <c r="AY15380" s="4"/>
      <c r="AZ15380" s="4"/>
      <c r="BA15380" s="4"/>
      <c r="BB15380" s="4"/>
      <c r="BC15380" s="4"/>
    </row>
    <row r="15381" spans="45:55" x14ac:dyDescent="0.2">
      <c r="AS15381" s="4"/>
      <c r="AT15381" s="4"/>
      <c r="AU15381" s="4"/>
      <c r="AV15381" s="4"/>
      <c r="AW15381" s="4"/>
      <c r="AX15381" s="4"/>
      <c r="AY15381" s="4"/>
      <c r="AZ15381" s="4"/>
      <c r="BA15381" s="4"/>
      <c r="BB15381" s="4"/>
      <c r="BC15381" s="4"/>
    </row>
    <row r="15382" spans="45:55" x14ac:dyDescent="0.2">
      <c r="AS15382" s="4"/>
      <c r="AT15382" s="4"/>
      <c r="AU15382" s="4"/>
      <c r="AV15382" s="4"/>
      <c r="AW15382" s="4"/>
      <c r="AX15382" s="4"/>
      <c r="AY15382" s="4"/>
      <c r="AZ15382" s="4"/>
      <c r="BA15382" s="4"/>
      <c r="BB15382" s="4"/>
      <c r="BC15382" s="4"/>
    </row>
    <row r="15383" spans="45:55" x14ac:dyDescent="0.2">
      <c r="AS15383" s="4"/>
      <c r="AT15383" s="4"/>
      <c r="AU15383" s="4"/>
      <c r="AV15383" s="4"/>
      <c r="AW15383" s="4"/>
      <c r="AX15383" s="4"/>
      <c r="AY15383" s="4"/>
      <c r="AZ15383" s="4"/>
      <c r="BA15383" s="4"/>
      <c r="BB15383" s="4"/>
      <c r="BC15383" s="4"/>
    </row>
    <row r="15384" spans="45:55" x14ac:dyDescent="0.2">
      <c r="AS15384" s="4"/>
      <c r="AT15384" s="4"/>
      <c r="AU15384" s="4"/>
      <c r="AV15384" s="4"/>
      <c r="AW15384" s="4"/>
      <c r="AX15384" s="4"/>
      <c r="AY15384" s="4"/>
      <c r="AZ15384" s="4"/>
      <c r="BA15384" s="4"/>
      <c r="BB15384" s="4"/>
      <c r="BC15384" s="4"/>
    </row>
    <row r="15385" spans="45:55" x14ac:dyDescent="0.2">
      <c r="AS15385" s="4"/>
      <c r="AT15385" s="4"/>
      <c r="AU15385" s="4"/>
      <c r="AV15385" s="4"/>
      <c r="AW15385" s="4"/>
      <c r="AX15385" s="4"/>
      <c r="AY15385" s="4"/>
      <c r="AZ15385" s="4"/>
      <c r="BA15385" s="4"/>
      <c r="BB15385" s="4"/>
      <c r="BC15385" s="4"/>
    </row>
    <row r="15386" spans="45:55" x14ac:dyDescent="0.2">
      <c r="AS15386" s="4"/>
      <c r="AT15386" s="4"/>
      <c r="AU15386" s="4"/>
      <c r="AV15386" s="4"/>
      <c r="AW15386" s="4"/>
      <c r="AX15386" s="4"/>
      <c r="AY15386" s="4"/>
      <c r="AZ15386" s="4"/>
      <c r="BA15386" s="4"/>
      <c r="BB15386" s="4"/>
      <c r="BC15386" s="4"/>
    </row>
    <row r="15387" spans="45:55" x14ac:dyDescent="0.2">
      <c r="AS15387" s="4"/>
      <c r="AT15387" s="4"/>
      <c r="AU15387" s="4"/>
      <c r="AV15387" s="4"/>
      <c r="AW15387" s="4"/>
      <c r="AX15387" s="4"/>
      <c r="AY15387" s="4"/>
      <c r="AZ15387" s="4"/>
      <c r="BA15387" s="4"/>
      <c r="BB15387" s="4"/>
      <c r="BC15387" s="4"/>
    </row>
    <row r="15388" spans="45:55" x14ac:dyDescent="0.2">
      <c r="AS15388" s="4"/>
      <c r="AT15388" s="4"/>
      <c r="AU15388" s="4"/>
      <c r="AV15388" s="4"/>
      <c r="AW15388" s="4"/>
      <c r="AX15388" s="4"/>
      <c r="AY15388" s="4"/>
      <c r="AZ15388" s="4"/>
      <c r="BA15388" s="4"/>
      <c r="BB15388" s="4"/>
      <c r="BC15388" s="4"/>
    </row>
    <row r="15389" spans="45:55" x14ac:dyDescent="0.2">
      <c r="AS15389" s="4"/>
      <c r="AT15389" s="4"/>
      <c r="AU15389" s="4"/>
      <c r="AV15389" s="4"/>
      <c r="AW15389" s="4"/>
      <c r="AX15389" s="4"/>
      <c r="AY15389" s="4"/>
      <c r="AZ15389" s="4"/>
      <c r="BA15389" s="4"/>
      <c r="BB15389" s="4"/>
      <c r="BC15389" s="4"/>
    </row>
    <row r="15390" spans="45:55" x14ac:dyDescent="0.2">
      <c r="AS15390" s="4"/>
      <c r="AT15390" s="4"/>
      <c r="AU15390" s="4"/>
      <c r="AV15390" s="4"/>
      <c r="AW15390" s="4"/>
      <c r="AX15390" s="4"/>
      <c r="AY15390" s="4"/>
      <c r="AZ15390" s="4"/>
      <c r="BA15390" s="4"/>
      <c r="BB15390" s="4"/>
      <c r="BC15390" s="4"/>
    </row>
    <row r="15391" spans="45:55" x14ac:dyDescent="0.2">
      <c r="AS15391" s="4"/>
      <c r="AT15391" s="4"/>
      <c r="AU15391" s="4"/>
      <c r="AV15391" s="4"/>
      <c r="AW15391" s="4"/>
      <c r="AX15391" s="4"/>
      <c r="AY15391" s="4"/>
      <c r="AZ15391" s="4"/>
      <c r="BA15391" s="4"/>
      <c r="BB15391" s="4"/>
      <c r="BC15391" s="4"/>
    </row>
    <row r="15392" spans="45:55" x14ac:dyDescent="0.2">
      <c r="AS15392" s="4"/>
      <c r="AT15392" s="4"/>
      <c r="AU15392" s="4"/>
      <c r="AV15392" s="4"/>
      <c r="AW15392" s="4"/>
      <c r="AX15392" s="4"/>
      <c r="AY15392" s="4"/>
      <c r="AZ15392" s="4"/>
      <c r="BA15392" s="4"/>
      <c r="BB15392" s="4"/>
      <c r="BC15392" s="4"/>
    </row>
    <row r="15393" spans="45:55" x14ac:dyDescent="0.2">
      <c r="AS15393" s="4"/>
      <c r="AT15393" s="4"/>
      <c r="AU15393" s="4"/>
      <c r="AV15393" s="4"/>
      <c r="AW15393" s="4"/>
      <c r="AX15393" s="4"/>
      <c r="AY15393" s="4"/>
      <c r="AZ15393" s="4"/>
      <c r="BA15393" s="4"/>
      <c r="BB15393" s="4"/>
      <c r="BC15393" s="4"/>
    </row>
    <row r="15394" spans="45:55" x14ac:dyDescent="0.2">
      <c r="AS15394" s="4"/>
      <c r="AT15394" s="4"/>
      <c r="AU15394" s="4"/>
      <c r="AV15394" s="4"/>
      <c r="AW15394" s="4"/>
      <c r="AX15394" s="4"/>
      <c r="AY15394" s="4"/>
      <c r="AZ15394" s="4"/>
      <c r="BA15394" s="4"/>
      <c r="BB15394" s="4"/>
      <c r="BC15394" s="4"/>
    </row>
    <row r="15395" spans="45:55" x14ac:dyDescent="0.2">
      <c r="AS15395" s="4"/>
      <c r="AT15395" s="4"/>
      <c r="AU15395" s="4"/>
      <c r="AV15395" s="4"/>
      <c r="AW15395" s="4"/>
      <c r="AX15395" s="4"/>
      <c r="AY15395" s="4"/>
      <c r="AZ15395" s="4"/>
      <c r="BA15395" s="4"/>
      <c r="BB15395" s="4"/>
      <c r="BC15395" s="4"/>
    </row>
    <row r="15396" spans="45:55" x14ac:dyDescent="0.2">
      <c r="AS15396" s="4"/>
      <c r="AT15396" s="4"/>
      <c r="AU15396" s="4"/>
      <c r="AV15396" s="4"/>
      <c r="AW15396" s="4"/>
      <c r="AX15396" s="4"/>
      <c r="AY15396" s="4"/>
      <c r="AZ15396" s="4"/>
      <c r="BA15396" s="4"/>
      <c r="BB15396" s="4"/>
      <c r="BC15396" s="4"/>
    </row>
    <row r="15397" spans="45:55" x14ac:dyDescent="0.2">
      <c r="AS15397" s="4"/>
      <c r="AT15397" s="4"/>
      <c r="AU15397" s="4"/>
      <c r="AV15397" s="4"/>
      <c r="AW15397" s="4"/>
      <c r="AX15397" s="4"/>
      <c r="AY15397" s="4"/>
      <c r="AZ15397" s="4"/>
      <c r="BA15397" s="4"/>
      <c r="BB15397" s="4"/>
      <c r="BC15397" s="4"/>
    </row>
    <row r="15398" spans="45:55" x14ac:dyDescent="0.2">
      <c r="AS15398" s="4"/>
      <c r="AT15398" s="4"/>
      <c r="AU15398" s="4"/>
      <c r="AV15398" s="4"/>
      <c r="AW15398" s="4"/>
      <c r="AX15398" s="4"/>
      <c r="AY15398" s="4"/>
      <c r="AZ15398" s="4"/>
      <c r="BA15398" s="4"/>
      <c r="BB15398" s="4"/>
      <c r="BC15398" s="4"/>
    </row>
    <row r="15399" spans="45:55" x14ac:dyDescent="0.2">
      <c r="AS15399" s="4"/>
      <c r="AT15399" s="4"/>
      <c r="AU15399" s="4"/>
      <c r="AV15399" s="4"/>
      <c r="AW15399" s="4"/>
      <c r="AX15399" s="4"/>
      <c r="AY15399" s="4"/>
      <c r="AZ15399" s="4"/>
      <c r="BA15399" s="4"/>
      <c r="BB15399" s="4"/>
      <c r="BC15399" s="4"/>
    </row>
    <row r="15400" spans="45:55" x14ac:dyDescent="0.2">
      <c r="AS15400" s="4"/>
      <c r="AT15400" s="4"/>
      <c r="AU15400" s="4"/>
      <c r="AV15400" s="4"/>
      <c r="AW15400" s="4"/>
      <c r="AX15400" s="4"/>
      <c r="AY15400" s="4"/>
      <c r="AZ15400" s="4"/>
      <c r="BA15400" s="4"/>
      <c r="BB15400" s="4"/>
      <c r="BC15400" s="4"/>
    </row>
    <row r="15401" spans="45:55" x14ac:dyDescent="0.2">
      <c r="AS15401" s="4"/>
      <c r="AT15401" s="4"/>
      <c r="AU15401" s="4"/>
      <c r="AV15401" s="4"/>
      <c r="AW15401" s="4"/>
      <c r="AX15401" s="4"/>
      <c r="AY15401" s="4"/>
      <c r="AZ15401" s="4"/>
      <c r="BA15401" s="4"/>
      <c r="BB15401" s="4"/>
      <c r="BC15401" s="4"/>
    </row>
    <row r="15402" spans="45:55" x14ac:dyDescent="0.2">
      <c r="AS15402" s="4"/>
      <c r="AT15402" s="4"/>
      <c r="AU15402" s="4"/>
      <c r="AV15402" s="4"/>
      <c r="AW15402" s="4"/>
      <c r="AX15402" s="4"/>
      <c r="AY15402" s="4"/>
      <c r="AZ15402" s="4"/>
      <c r="BA15402" s="4"/>
      <c r="BB15402" s="4"/>
      <c r="BC15402" s="4"/>
    </row>
    <row r="15403" spans="45:55" x14ac:dyDescent="0.2">
      <c r="AS15403" s="4"/>
      <c r="AT15403" s="4"/>
      <c r="AU15403" s="4"/>
      <c r="AV15403" s="4"/>
      <c r="AW15403" s="4"/>
      <c r="AX15403" s="4"/>
      <c r="AY15403" s="4"/>
      <c r="AZ15403" s="4"/>
      <c r="BA15403" s="4"/>
      <c r="BB15403" s="4"/>
      <c r="BC15403" s="4"/>
    </row>
    <row r="15404" spans="45:55" x14ac:dyDescent="0.2">
      <c r="AS15404" s="4"/>
      <c r="AT15404" s="4"/>
      <c r="AU15404" s="4"/>
      <c r="AV15404" s="4"/>
      <c r="AW15404" s="4"/>
      <c r="AX15404" s="4"/>
      <c r="AY15404" s="4"/>
      <c r="AZ15404" s="4"/>
      <c r="BA15404" s="4"/>
      <c r="BB15404" s="4"/>
      <c r="BC15404" s="4"/>
    </row>
    <row r="15405" spans="45:55" x14ac:dyDescent="0.2">
      <c r="AS15405" s="4"/>
      <c r="AT15405" s="4"/>
      <c r="AU15405" s="4"/>
      <c r="AV15405" s="4"/>
      <c r="AW15405" s="4"/>
      <c r="AX15405" s="4"/>
      <c r="AY15405" s="4"/>
      <c r="AZ15405" s="4"/>
      <c r="BA15405" s="4"/>
      <c r="BB15405" s="4"/>
      <c r="BC15405" s="4"/>
    </row>
    <row r="15406" spans="45:55" x14ac:dyDescent="0.2">
      <c r="AS15406" s="4"/>
      <c r="AT15406" s="4"/>
      <c r="AU15406" s="4"/>
      <c r="AV15406" s="4"/>
      <c r="AW15406" s="4"/>
      <c r="AX15406" s="4"/>
      <c r="AY15406" s="4"/>
      <c r="AZ15406" s="4"/>
      <c r="BA15406" s="4"/>
      <c r="BB15406" s="4"/>
      <c r="BC15406" s="4"/>
    </row>
    <row r="15407" spans="45:55" x14ac:dyDescent="0.2">
      <c r="AS15407" s="4"/>
      <c r="AT15407" s="4"/>
      <c r="AU15407" s="4"/>
      <c r="AV15407" s="4"/>
      <c r="AW15407" s="4"/>
      <c r="AX15407" s="4"/>
      <c r="AY15407" s="4"/>
      <c r="AZ15407" s="4"/>
      <c r="BA15407" s="4"/>
      <c r="BB15407" s="4"/>
      <c r="BC15407" s="4"/>
    </row>
    <row r="15408" spans="45:55" x14ac:dyDescent="0.2">
      <c r="AS15408" s="4"/>
      <c r="AT15408" s="4"/>
      <c r="AU15408" s="4"/>
      <c r="AV15408" s="4"/>
      <c r="AW15408" s="4"/>
      <c r="AX15408" s="4"/>
      <c r="AY15408" s="4"/>
      <c r="AZ15408" s="4"/>
      <c r="BA15408" s="4"/>
      <c r="BB15408" s="4"/>
      <c r="BC15408" s="4"/>
    </row>
    <row r="15409" spans="45:55" x14ac:dyDescent="0.2">
      <c r="AS15409" s="4"/>
      <c r="AT15409" s="4"/>
      <c r="AU15409" s="4"/>
      <c r="AV15409" s="4"/>
      <c r="AW15409" s="4"/>
      <c r="AX15409" s="4"/>
      <c r="AY15409" s="4"/>
      <c r="AZ15409" s="4"/>
      <c r="BA15409" s="4"/>
      <c r="BB15409" s="4"/>
      <c r="BC15409" s="4"/>
    </row>
    <row r="15410" spans="45:55" x14ac:dyDescent="0.2">
      <c r="AS15410" s="4"/>
      <c r="AT15410" s="4"/>
      <c r="AU15410" s="4"/>
      <c r="AV15410" s="4"/>
      <c r="AW15410" s="4"/>
      <c r="AX15410" s="4"/>
      <c r="AY15410" s="4"/>
      <c r="AZ15410" s="4"/>
      <c r="BA15410" s="4"/>
      <c r="BB15410" s="4"/>
      <c r="BC15410" s="4"/>
    </row>
    <row r="15411" spans="45:55" x14ac:dyDescent="0.2">
      <c r="AS15411" s="4"/>
      <c r="AT15411" s="4"/>
      <c r="AU15411" s="4"/>
      <c r="AV15411" s="4"/>
      <c r="AW15411" s="4"/>
      <c r="AX15411" s="4"/>
      <c r="AY15411" s="4"/>
      <c r="AZ15411" s="4"/>
      <c r="BA15411" s="4"/>
      <c r="BB15411" s="4"/>
      <c r="BC15411" s="4"/>
    </row>
    <row r="15412" spans="45:55" x14ac:dyDescent="0.2">
      <c r="AS15412" s="4"/>
      <c r="AT15412" s="4"/>
      <c r="AU15412" s="4"/>
      <c r="AV15412" s="4"/>
      <c r="AW15412" s="4"/>
      <c r="AX15412" s="4"/>
      <c r="AY15412" s="4"/>
      <c r="AZ15412" s="4"/>
      <c r="BA15412" s="4"/>
      <c r="BB15412" s="4"/>
      <c r="BC15412" s="4"/>
    </row>
    <row r="15413" spans="45:55" x14ac:dyDescent="0.2">
      <c r="AS15413" s="4"/>
      <c r="AT15413" s="4"/>
      <c r="AU15413" s="4"/>
      <c r="AV15413" s="4"/>
      <c r="AW15413" s="4"/>
      <c r="AX15413" s="4"/>
      <c r="AY15413" s="4"/>
      <c r="AZ15413" s="4"/>
      <c r="BA15413" s="4"/>
      <c r="BB15413" s="4"/>
      <c r="BC15413" s="4"/>
    </row>
    <row r="15414" spans="45:55" x14ac:dyDescent="0.2">
      <c r="AS15414" s="4"/>
      <c r="AT15414" s="4"/>
      <c r="AU15414" s="4"/>
      <c r="AV15414" s="4"/>
      <c r="AW15414" s="4"/>
      <c r="AX15414" s="4"/>
      <c r="AY15414" s="4"/>
      <c r="AZ15414" s="4"/>
      <c r="BA15414" s="4"/>
      <c r="BB15414" s="4"/>
      <c r="BC15414" s="4"/>
    </row>
    <row r="15415" spans="45:55" x14ac:dyDescent="0.2">
      <c r="AS15415" s="4"/>
      <c r="AT15415" s="4"/>
      <c r="AU15415" s="4"/>
      <c r="AV15415" s="4"/>
      <c r="AW15415" s="4"/>
      <c r="AX15415" s="4"/>
      <c r="AY15415" s="4"/>
      <c r="AZ15415" s="4"/>
      <c r="BA15415" s="4"/>
      <c r="BB15415" s="4"/>
      <c r="BC15415" s="4"/>
    </row>
    <row r="15416" spans="45:55" x14ac:dyDescent="0.2">
      <c r="AS15416" s="4"/>
      <c r="AT15416" s="4"/>
      <c r="AU15416" s="4"/>
      <c r="AV15416" s="4"/>
      <c r="AW15416" s="4"/>
      <c r="AX15416" s="4"/>
      <c r="AY15416" s="4"/>
      <c r="AZ15416" s="4"/>
      <c r="BA15416" s="4"/>
      <c r="BB15416" s="4"/>
      <c r="BC15416" s="4"/>
    </row>
    <row r="15417" spans="45:55" x14ac:dyDescent="0.2">
      <c r="AS15417" s="4"/>
      <c r="AT15417" s="4"/>
      <c r="AU15417" s="4"/>
      <c r="AV15417" s="4"/>
      <c r="AW15417" s="4"/>
      <c r="AX15417" s="4"/>
      <c r="AY15417" s="4"/>
      <c r="AZ15417" s="4"/>
      <c r="BA15417" s="4"/>
      <c r="BB15417" s="4"/>
      <c r="BC15417" s="4"/>
    </row>
    <row r="15418" spans="45:55" x14ac:dyDescent="0.2">
      <c r="AS15418" s="4"/>
      <c r="AT15418" s="4"/>
      <c r="AU15418" s="4"/>
      <c r="AV15418" s="4"/>
      <c r="AW15418" s="4"/>
      <c r="AX15418" s="4"/>
      <c r="AY15418" s="4"/>
      <c r="AZ15418" s="4"/>
      <c r="BA15418" s="4"/>
      <c r="BB15418" s="4"/>
      <c r="BC15418" s="4"/>
    </row>
    <row r="15419" spans="45:55" x14ac:dyDescent="0.2">
      <c r="AS15419" s="4"/>
      <c r="AT15419" s="4"/>
      <c r="AU15419" s="4"/>
      <c r="AV15419" s="4"/>
      <c r="AW15419" s="4"/>
      <c r="AX15419" s="4"/>
      <c r="AY15419" s="4"/>
      <c r="AZ15419" s="4"/>
      <c r="BA15419" s="4"/>
      <c r="BB15419" s="4"/>
      <c r="BC15419" s="4"/>
    </row>
    <row r="15420" spans="45:55" x14ac:dyDescent="0.2">
      <c r="AS15420" s="4"/>
      <c r="AT15420" s="4"/>
      <c r="AU15420" s="4"/>
      <c r="AV15420" s="4"/>
      <c r="AW15420" s="4"/>
      <c r="AX15420" s="4"/>
      <c r="AY15420" s="4"/>
      <c r="AZ15420" s="4"/>
      <c r="BA15420" s="4"/>
      <c r="BB15420" s="4"/>
      <c r="BC15420" s="4"/>
    </row>
    <row r="15421" spans="45:55" x14ac:dyDescent="0.2">
      <c r="AS15421" s="4"/>
      <c r="AT15421" s="4"/>
      <c r="AU15421" s="4"/>
      <c r="AV15421" s="4"/>
      <c r="AW15421" s="4"/>
      <c r="AX15421" s="4"/>
      <c r="AY15421" s="4"/>
      <c r="AZ15421" s="4"/>
      <c r="BA15421" s="4"/>
      <c r="BB15421" s="4"/>
      <c r="BC15421" s="4"/>
    </row>
    <row r="15422" spans="45:55" x14ac:dyDescent="0.2">
      <c r="AS15422" s="4"/>
      <c r="AT15422" s="4"/>
      <c r="AU15422" s="4"/>
      <c r="AV15422" s="4"/>
      <c r="AW15422" s="4"/>
      <c r="AX15422" s="4"/>
      <c r="AY15422" s="4"/>
      <c r="AZ15422" s="4"/>
      <c r="BA15422" s="4"/>
      <c r="BB15422" s="4"/>
      <c r="BC15422" s="4"/>
    </row>
    <row r="15423" spans="45:55" x14ac:dyDescent="0.2">
      <c r="AS15423" s="4"/>
      <c r="AT15423" s="4"/>
      <c r="AU15423" s="4"/>
      <c r="AV15423" s="4"/>
      <c r="AW15423" s="4"/>
      <c r="AX15423" s="4"/>
      <c r="AY15423" s="4"/>
      <c r="AZ15423" s="4"/>
      <c r="BA15423" s="4"/>
      <c r="BB15423" s="4"/>
      <c r="BC15423" s="4"/>
    </row>
    <row r="15424" spans="45:55" x14ac:dyDescent="0.2">
      <c r="AS15424" s="4"/>
      <c r="AT15424" s="4"/>
      <c r="AU15424" s="4"/>
      <c r="AV15424" s="4"/>
      <c r="AW15424" s="4"/>
      <c r="AX15424" s="4"/>
      <c r="AY15424" s="4"/>
      <c r="AZ15424" s="4"/>
      <c r="BA15424" s="4"/>
      <c r="BB15424" s="4"/>
      <c r="BC15424" s="4"/>
    </row>
    <row r="15425" spans="45:55" x14ac:dyDescent="0.2">
      <c r="AS15425" s="4"/>
      <c r="AT15425" s="4"/>
      <c r="AU15425" s="4"/>
      <c r="AV15425" s="4"/>
      <c r="AW15425" s="4"/>
      <c r="AX15425" s="4"/>
      <c r="AY15425" s="4"/>
      <c r="AZ15425" s="4"/>
      <c r="BA15425" s="4"/>
      <c r="BB15425" s="4"/>
      <c r="BC15425" s="4"/>
    </row>
    <row r="15426" spans="45:55" x14ac:dyDescent="0.2">
      <c r="AS15426" s="4"/>
      <c r="AT15426" s="4"/>
      <c r="AU15426" s="4"/>
      <c r="AV15426" s="4"/>
      <c r="AW15426" s="4"/>
      <c r="AX15426" s="4"/>
      <c r="AY15426" s="4"/>
      <c r="AZ15426" s="4"/>
      <c r="BA15426" s="4"/>
      <c r="BB15426" s="4"/>
      <c r="BC15426" s="4"/>
    </row>
    <row r="15427" spans="45:55" x14ac:dyDescent="0.2">
      <c r="AS15427" s="4"/>
      <c r="AT15427" s="4"/>
      <c r="AU15427" s="4"/>
      <c r="AV15427" s="4"/>
      <c r="AW15427" s="4"/>
      <c r="AX15427" s="4"/>
      <c r="AY15427" s="4"/>
      <c r="AZ15427" s="4"/>
      <c r="BA15427" s="4"/>
      <c r="BB15427" s="4"/>
      <c r="BC15427" s="4"/>
    </row>
    <row r="15428" spans="45:55" x14ac:dyDescent="0.2">
      <c r="AS15428" s="4"/>
      <c r="AT15428" s="4"/>
      <c r="AU15428" s="4"/>
      <c r="AV15428" s="4"/>
      <c r="AW15428" s="4"/>
      <c r="AX15428" s="4"/>
      <c r="AY15428" s="4"/>
      <c r="AZ15428" s="4"/>
      <c r="BA15428" s="4"/>
      <c r="BB15428" s="4"/>
      <c r="BC15428" s="4"/>
    </row>
    <row r="15429" spans="45:55" x14ac:dyDescent="0.2">
      <c r="AS15429" s="4"/>
      <c r="AT15429" s="4"/>
      <c r="AU15429" s="4"/>
      <c r="AV15429" s="4"/>
      <c r="AW15429" s="4"/>
      <c r="AX15429" s="4"/>
      <c r="AY15429" s="4"/>
      <c r="AZ15429" s="4"/>
      <c r="BA15429" s="4"/>
      <c r="BB15429" s="4"/>
      <c r="BC15429" s="4"/>
    </row>
    <row r="15430" spans="45:55" x14ac:dyDescent="0.2">
      <c r="AS15430" s="4"/>
      <c r="AT15430" s="4"/>
      <c r="AU15430" s="4"/>
      <c r="AV15430" s="4"/>
      <c r="AW15430" s="4"/>
      <c r="AX15430" s="4"/>
      <c r="AY15430" s="4"/>
      <c r="AZ15430" s="4"/>
      <c r="BA15430" s="4"/>
      <c r="BB15430" s="4"/>
      <c r="BC15430" s="4"/>
    </row>
    <row r="15431" spans="45:55" x14ac:dyDescent="0.2">
      <c r="AS15431" s="4"/>
      <c r="AT15431" s="4"/>
      <c r="AU15431" s="4"/>
      <c r="AV15431" s="4"/>
      <c r="AW15431" s="4"/>
      <c r="AX15431" s="4"/>
      <c r="AY15431" s="4"/>
      <c r="AZ15431" s="4"/>
      <c r="BA15431" s="4"/>
      <c r="BB15431" s="4"/>
      <c r="BC15431" s="4"/>
    </row>
    <row r="15432" spans="45:55" x14ac:dyDescent="0.2">
      <c r="AS15432" s="4"/>
      <c r="AT15432" s="4"/>
      <c r="AU15432" s="4"/>
      <c r="AV15432" s="4"/>
      <c r="AW15432" s="4"/>
      <c r="AX15432" s="4"/>
      <c r="AY15432" s="4"/>
      <c r="AZ15432" s="4"/>
      <c r="BA15432" s="4"/>
      <c r="BB15432" s="4"/>
      <c r="BC15432" s="4"/>
    </row>
    <row r="15433" spans="45:55" x14ac:dyDescent="0.2">
      <c r="AS15433" s="4"/>
      <c r="AT15433" s="4"/>
      <c r="AU15433" s="4"/>
      <c r="AV15433" s="4"/>
      <c r="AW15433" s="4"/>
      <c r="AX15433" s="4"/>
      <c r="AY15433" s="4"/>
      <c r="AZ15433" s="4"/>
      <c r="BA15433" s="4"/>
      <c r="BB15433" s="4"/>
      <c r="BC15433" s="4"/>
    </row>
    <row r="15434" spans="45:55" x14ac:dyDescent="0.2">
      <c r="AS15434" s="4"/>
      <c r="AT15434" s="4"/>
      <c r="AU15434" s="4"/>
      <c r="AV15434" s="4"/>
      <c r="AW15434" s="4"/>
      <c r="AX15434" s="4"/>
      <c r="AY15434" s="4"/>
      <c r="AZ15434" s="4"/>
      <c r="BA15434" s="4"/>
      <c r="BB15434" s="4"/>
      <c r="BC15434" s="4"/>
    </row>
    <row r="15435" spans="45:55" x14ac:dyDescent="0.2">
      <c r="AS15435" s="4"/>
      <c r="AT15435" s="4"/>
      <c r="AU15435" s="4"/>
      <c r="AV15435" s="4"/>
      <c r="AW15435" s="4"/>
      <c r="AX15435" s="4"/>
      <c r="AY15435" s="4"/>
      <c r="AZ15435" s="4"/>
      <c r="BA15435" s="4"/>
      <c r="BB15435" s="4"/>
      <c r="BC15435" s="4"/>
    </row>
    <row r="15436" spans="45:55" x14ac:dyDescent="0.2">
      <c r="AS15436" s="4"/>
      <c r="AT15436" s="4"/>
      <c r="AU15436" s="4"/>
      <c r="AV15436" s="4"/>
      <c r="AW15436" s="4"/>
      <c r="AX15436" s="4"/>
      <c r="AY15436" s="4"/>
      <c r="AZ15436" s="4"/>
      <c r="BA15436" s="4"/>
      <c r="BB15436" s="4"/>
      <c r="BC15436" s="4"/>
    </row>
    <row r="15437" spans="45:55" x14ac:dyDescent="0.2">
      <c r="AS15437" s="4"/>
      <c r="AT15437" s="4"/>
      <c r="AU15437" s="4"/>
      <c r="AV15437" s="4"/>
      <c r="AW15437" s="4"/>
      <c r="AX15437" s="4"/>
      <c r="AY15437" s="4"/>
      <c r="AZ15437" s="4"/>
      <c r="BA15437" s="4"/>
      <c r="BB15437" s="4"/>
      <c r="BC15437" s="4"/>
    </row>
    <row r="15438" spans="45:55" x14ac:dyDescent="0.2">
      <c r="AS15438" s="4"/>
      <c r="AT15438" s="4"/>
      <c r="AU15438" s="4"/>
      <c r="AV15438" s="4"/>
      <c r="AW15438" s="4"/>
      <c r="AX15438" s="4"/>
      <c r="AY15438" s="4"/>
      <c r="AZ15438" s="4"/>
      <c r="BA15438" s="4"/>
      <c r="BB15438" s="4"/>
      <c r="BC15438" s="4"/>
    </row>
    <row r="15439" spans="45:55" x14ac:dyDescent="0.2">
      <c r="AS15439" s="4"/>
      <c r="AT15439" s="4"/>
      <c r="AU15439" s="4"/>
      <c r="AV15439" s="4"/>
      <c r="AW15439" s="4"/>
      <c r="AX15439" s="4"/>
      <c r="AY15439" s="4"/>
      <c r="AZ15439" s="4"/>
      <c r="BA15439" s="4"/>
      <c r="BB15439" s="4"/>
      <c r="BC15439" s="4"/>
    </row>
    <row r="15440" spans="45:55" x14ac:dyDescent="0.2">
      <c r="AS15440" s="4"/>
      <c r="AT15440" s="4"/>
      <c r="AU15440" s="4"/>
      <c r="AV15440" s="4"/>
      <c r="AW15440" s="4"/>
      <c r="AX15440" s="4"/>
      <c r="AY15440" s="4"/>
      <c r="AZ15440" s="4"/>
      <c r="BA15440" s="4"/>
      <c r="BB15440" s="4"/>
      <c r="BC15440" s="4"/>
    </row>
    <row r="15441" spans="45:55" x14ac:dyDescent="0.2">
      <c r="AS15441" s="4"/>
      <c r="AT15441" s="4"/>
      <c r="AU15441" s="4"/>
      <c r="AV15441" s="4"/>
      <c r="AW15441" s="4"/>
      <c r="AX15441" s="4"/>
      <c r="AY15441" s="4"/>
      <c r="AZ15441" s="4"/>
      <c r="BA15441" s="4"/>
      <c r="BB15441" s="4"/>
      <c r="BC15441" s="4"/>
    </row>
    <row r="15442" spans="45:55" x14ac:dyDescent="0.2">
      <c r="AS15442" s="4"/>
      <c r="AT15442" s="4"/>
      <c r="AU15442" s="4"/>
      <c r="AV15442" s="4"/>
      <c r="AW15442" s="4"/>
      <c r="AX15442" s="4"/>
      <c r="AY15442" s="4"/>
      <c r="AZ15442" s="4"/>
      <c r="BA15442" s="4"/>
      <c r="BB15442" s="4"/>
      <c r="BC15442" s="4"/>
    </row>
    <row r="15443" spans="45:55" x14ac:dyDescent="0.2">
      <c r="AS15443" s="4"/>
      <c r="AT15443" s="4"/>
      <c r="AU15443" s="4"/>
      <c r="AV15443" s="4"/>
      <c r="AW15443" s="4"/>
      <c r="AX15443" s="4"/>
      <c r="AY15443" s="4"/>
      <c r="AZ15443" s="4"/>
      <c r="BA15443" s="4"/>
      <c r="BB15443" s="4"/>
      <c r="BC15443" s="4"/>
    </row>
    <row r="15444" spans="45:55" x14ac:dyDescent="0.2">
      <c r="AS15444" s="4"/>
      <c r="AT15444" s="4"/>
      <c r="AU15444" s="4"/>
      <c r="AV15444" s="4"/>
      <c r="AW15444" s="4"/>
      <c r="AX15444" s="4"/>
      <c r="AY15444" s="4"/>
      <c r="AZ15444" s="4"/>
      <c r="BA15444" s="4"/>
      <c r="BB15444" s="4"/>
      <c r="BC15444" s="4"/>
    </row>
    <row r="15445" spans="45:55" x14ac:dyDescent="0.2">
      <c r="AS15445" s="4"/>
      <c r="AT15445" s="4"/>
      <c r="AU15445" s="4"/>
      <c r="AV15445" s="4"/>
      <c r="AW15445" s="4"/>
      <c r="AX15445" s="4"/>
      <c r="AY15445" s="4"/>
      <c r="AZ15445" s="4"/>
      <c r="BA15445" s="4"/>
      <c r="BB15445" s="4"/>
      <c r="BC15445" s="4"/>
    </row>
    <row r="15446" spans="45:55" x14ac:dyDescent="0.2">
      <c r="AS15446" s="4"/>
      <c r="AT15446" s="4"/>
      <c r="AU15446" s="4"/>
      <c r="AV15446" s="4"/>
      <c r="AW15446" s="4"/>
      <c r="AX15446" s="4"/>
      <c r="AY15446" s="4"/>
      <c r="AZ15446" s="4"/>
      <c r="BA15446" s="4"/>
      <c r="BB15446" s="4"/>
      <c r="BC15446" s="4"/>
    </row>
    <row r="15447" spans="45:55" x14ac:dyDescent="0.2">
      <c r="AS15447" s="4"/>
      <c r="AT15447" s="4"/>
      <c r="AU15447" s="4"/>
      <c r="AV15447" s="4"/>
      <c r="AW15447" s="4"/>
      <c r="AX15447" s="4"/>
      <c r="AY15447" s="4"/>
      <c r="AZ15447" s="4"/>
      <c r="BA15447" s="4"/>
      <c r="BB15447" s="4"/>
      <c r="BC15447" s="4"/>
    </row>
    <row r="15448" spans="45:55" x14ac:dyDescent="0.2">
      <c r="AS15448" s="4"/>
      <c r="AT15448" s="4"/>
      <c r="AU15448" s="4"/>
      <c r="AV15448" s="4"/>
      <c r="AW15448" s="4"/>
      <c r="AX15448" s="4"/>
      <c r="AY15448" s="4"/>
      <c r="AZ15448" s="4"/>
      <c r="BA15448" s="4"/>
      <c r="BB15448" s="4"/>
      <c r="BC15448" s="4"/>
    </row>
    <row r="15449" spans="45:55" x14ac:dyDescent="0.2">
      <c r="AS15449" s="4"/>
      <c r="AT15449" s="4"/>
      <c r="AU15449" s="4"/>
      <c r="AV15449" s="4"/>
      <c r="AW15449" s="4"/>
      <c r="AX15449" s="4"/>
      <c r="AY15449" s="4"/>
      <c r="AZ15449" s="4"/>
      <c r="BA15449" s="4"/>
      <c r="BB15449" s="4"/>
      <c r="BC15449" s="4"/>
    </row>
    <row r="15450" spans="45:55" x14ac:dyDescent="0.2">
      <c r="AS15450" s="4"/>
      <c r="AT15450" s="4"/>
      <c r="AU15450" s="4"/>
      <c r="AV15450" s="4"/>
      <c r="AW15450" s="4"/>
      <c r="AX15450" s="4"/>
      <c r="AY15450" s="4"/>
      <c r="AZ15450" s="4"/>
      <c r="BA15450" s="4"/>
      <c r="BB15450" s="4"/>
      <c r="BC15450" s="4"/>
    </row>
    <row r="15451" spans="45:55" x14ac:dyDescent="0.2">
      <c r="AS15451" s="4"/>
      <c r="AT15451" s="4"/>
      <c r="AU15451" s="4"/>
      <c r="AV15451" s="4"/>
      <c r="AW15451" s="4"/>
      <c r="AX15451" s="4"/>
      <c r="AY15451" s="4"/>
      <c r="AZ15451" s="4"/>
      <c r="BA15451" s="4"/>
      <c r="BB15451" s="4"/>
      <c r="BC15451" s="4"/>
    </row>
    <row r="15452" spans="45:55" x14ac:dyDescent="0.2">
      <c r="AS15452" s="4"/>
      <c r="AT15452" s="4"/>
      <c r="AU15452" s="4"/>
      <c r="AV15452" s="4"/>
      <c r="AW15452" s="4"/>
      <c r="AX15452" s="4"/>
      <c r="AY15452" s="4"/>
      <c r="AZ15452" s="4"/>
      <c r="BA15452" s="4"/>
      <c r="BB15452" s="4"/>
      <c r="BC15452" s="4"/>
    </row>
    <row r="15453" spans="45:55" x14ac:dyDescent="0.2">
      <c r="AS15453" s="4"/>
      <c r="AT15453" s="4"/>
      <c r="AU15453" s="4"/>
      <c r="AV15453" s="4"/>
      <c r="AW15453" s="4"/>
      <c r="AX15453" s="4"/>
      <c r="AY15453" s="4"/>
      <c r="AZ15453" s="4"/>
      <c r="BA15453" s="4"/>
      <c r="BB15453" s="4"/>
      <c r="BC15453" s="4"/>
    </row>
    <row r="15454" spans="45:55" x14ac:dyDescent="0.2">
      <c r="AS15454" s="4"/>
      <c r="AT15454" s="4"/>
      <c r="AU15454" s="4"/>
      <c r="AV15454" s="4"/>
      <c r="AW15454" s="4"/>
      <c r="AX15454" s="4"/>
      <c r="AY15454" s="4"/>
      <c r="AZ15454" s="4"/>
      <c r="BA15454" s="4"/>
      <c r="BB15454" s="4"/>
      <c r="BC15454" s="4"/>
    </row>
    <row r="15455" spans="45:55" x14ac:dyDescent="0.2">
      <c r="AS15455" s="4"/>
      <c r="AT15455" s="4"/>
      <c r="AU15455" s="4"/>
      <c r="AV15455" s="4"/>
      <c r="AW15455" s="4"/>
      <c r="AX15455" s="4"/>
      <c r="AY15455" s="4"/>
      <c r="AZ15455" s="4"/>
      <c r="BA15455" s="4"/>
      <c r="BB15455" s="4"/>
      <c r="BC15455" s="4"/>
    </row>
    <row r="15456" spans="45:55" x14ac:dyDescent="0.2">
      <c r="AS15456" s="4"/>
      <c r="AT15456" s="4"/>
      <c r="AU15456" s="4"/>
      <c r="AV15456" s="4"/>
      <c r="AW15456" s="4"/>
      <c r="AX15456" s="4"/>
      <c r="AY15456" s="4"/>
      <c r="AZ15456" s="4"/>
      <c r="BA15456" s="4"/>
      <c r="BB15456" s="4"/>
      <c r="BC15456" s="4"/>
    </row>
    <row r="15457" spans="45:55" x14ac:dyDescent="0.2">
      <c r="AS15457" s="4"/>
      <c r="AT15457" s="4"/>
      <c r="AU15457" s="4"/>
      <c r="AV15457" s="4"/>
      <c r="AW15457" s="4"/>
      <c r="AX15457" s="4"/>
      <c r="AY15457" s="4"/>
      <c r="AZ15457" s="4"/>
      <c r="BA15457" s="4"/>
      <c r="BB15457" s="4"/>
      <c r="BC15457" s="4"/>
    </row>
    <row r="15458" spans="45:55" x14ac:dyDescent="0.2">
      <c r="AS15458" s="4"/>
      <c r="AT15458" s="4"/>
      <c r="AU15458" s="4"/>
      <c r="AV15458" s="4"/>
      <c r="AW15458" s="4"/>
      <c r="AX15458" s="4"/>
      <c r="AY15458" s="4"/>
      <c r="AZ15458" s="4"/>
      <c r="BA15458" s="4"/>
      <c r="BB15458" s="4"/>
      <c r="BC15458" s="4"/>
    </row>
    <row r="15459" spans="45:55" x14ac:dyDescent="0.2">
      <c r="AS15459" s="4"/>
      <c r="AT15459" s="4"/>
      <c r="AU15459" s="4"/>
      <c r="AV15459" s="4"/>
      <c r="AW15459" s="4"/>
      <c r="AX15459" s="4"/>
      <c r="AY15459" s="4"/>
      <c r="AZ15459" s="4"/>
      <c r="BA15459" s="4"/>
      <c r="BB15459" s="4"/>
      <c r="BC15459" s="4"/>
    </row>
    <row r="15460" spans="45:55" x14ac:dyDescent="0.2">
      <c r="AS15460" s="4"/>
      <c r="AT15460" s="4"/>
      <c r="AU15460" s="4"/>
      <c r="AV15460" s="4"/>
      <c r="AW15460" s="4"/>
      <c r="AX15460" s="4"/>
      <c r="AY15460" s="4"/>
      <c r="AZ15460" s="4"/>
      <c r="BA15460" s="4"/>
      <c r="BB15460" s="4"/>
      <c r="BC15460" s="4"/>
    </row>
    <row r="15461" spans="45:55" x14ac:dyDescent="0.2">
      <c r="AS15461" s="4"/>
      <c r="AT15461" s="4"/>
      <c r="AU15461" s="4"/>
      <c r="AV15461" s="4"/>
      <c r="AW15461" s="4"/>
      <c r="AX15461" s="4"/>
      <c r="AY15461" s="4"/>
      <c r="AZ15461" s="4"/>
      <c r="BA15461" s="4"/>
      <c r="BB15461" s="4"/>
      <c r="BC15461" s="4"/>
    </row>
    <row r="15462" spans="45:55" x14ac:dyDescent="0.2">
      <c r="AS15462" s="4"/>
      <c r="AT15462" s="4"/>
      <c r="AU15462" s="4"/>
      <c r="AV15462" s="4"/>
      <c r="AW15462" s="4"/>
      <c r="AX15462" s="4"/>
      <c r="AY15462" s="4"/>
      <c r="AZ15462" s="4"/>
      <c r="BA15462" s="4"/>
      <c r="BB15462" s="4"/>
      <c r="BC15462" s="4"/>
    </row>
    <row r="15463" spans="45:55" x14ac:dyDescent="0.2">
      <c r="AS15463" s="4"/>
      <c r="AT15463" s="4"/>
      <c r="AU15463" s="4"/>
      <c r="AV15463" s="4"/>
      <c r="AW15463" s="4"/>
      <c r="AX15463" s="4"/>
      <c r="AY15463" s="4"/>
      <c r="AZ15463" s="4"/>
      <c r="BA15463" s="4"/>
      <c r="BB15463" s="4"/>
      <c r="BC15463" s="4"/>
    </row>
    <row r="15464" spans="45:55" x14ac:dyDescent="0.2">
      <c r="AS15464" s="4"/>
      <c r="AT15464" s="4"/>
      <c r="AU15464" s="4"/>
      <c r="AV15464" s="4"/>
      <c r="AW15464" s="4"/>
      <c r="AX15464" s="4"/>
      <c r="AY15464" s="4"/>
      <c r="AZ15464" s="4"/>
      <c r="BA15464" s="4"/>
      <c r="BB15464" s="4"/>
      <c r="BC15464" s="4"/>
    </row>
    <row r="15465" spans="45:55" x14ac:dyDescent="0.2">
      <c r="AS15465" s="4"/>
      <c r="AT15465" s="4"/>
      <c r="AU15465" s="4"/>
      <c r="AV15465" s="4"/>
      <c r="AW15465" s="4"/>
      <c r="AX15465" s="4"/>
      <c r="AY15465" s="4"/>
      <c r="AZ15465" s="4"/>
      <c r="BA15465" s="4"/>
      <c r="BB15465" s="4"/>
      <c r="BC15465" s="4"/>
    </row>
    <row r="15466" spans="45:55" x14ac:dyDescent="0.2">
      <c r="AS15466" s="4"/>
      <c r="AT15466" s="4"/>
      <c r="AU15466" s="4"/>
      <c r="AV15466" s="4"/>
      <c r="AW15466" s="4"/>
      <c r="AX15466" s="4"/>
      <c r="AY15466" s="4"/>
      <c r="AZ15466" s="4"/>
      <c r="BA15466" s="4"/>
      <c r="BB15466" s="4"/>
      <c r="BC15466" s="4"/>
    </row>
    <row r="15467" spans="45:55" x14ac:dyDescent="0.2">
      <c r="AS15467" s="4"/>
      <c r="AT15467" s="4"/>
      <c r="AU15467" s="4"/>
      <c r="AV15467" s="4"/>
      <c r="AW15467" s="4"/>
      <c r="AX15467" s="4"/>
      <c r="AY15467" s="4"/>
      <c r="AZ15467" s="4"/>
      <c r="BA15467" s="4"/>
      <c r="BB15467" s="4"/>
      <c r="BC15467" s="4"/>
    </row>
    <row r="15468" spans="45:55" x14ac:dyDescent="0.2">
      <c r="AS15468" s="4"/>
      <c r="AT15468" s="4"/>
      <c r="AU15468" s="4"/>
      <c r="AV15468" s="4"/>
      <c r="AW15468" s="4"/>
      <c r="AX15468" s="4"/>
      <c r="AY15468" s="4"/>
      <c r="AZ15468" s="4"/>
      <c r="BA15468" s="4"/>
      <c r="BB15468" s="4"/>
      <c r="BC15468" s="4"/>
    </row>
    <row r="15469" spans="45:55" x14ac:dyDescent="0.2">
      <c r="AS15469" s="4"/>
      <c r="AT15469" s="4"/>
      <c r="AU15469" s="4"/>
      <c r="AV15469" s="4"/>
      <c r="AW15469" s="4"/>
      <c r="AX15469" s="4"/>
      <c r="AY15469" s="4"/>
      <c r="AZ15469" s="4"/>
      <c r="BA15469" s="4"/>
      <c r="BB15469" s="4"/>
      <c r="BC15469" s="4"/>
    </row>
    <row r="15470" spans="45:55" x14ac:dyDescent="0.2">
      <c r="AS15470" s="4"/>
      <c r="AT15470" s="4"/>
      <c r="AU15470" s="4"/>
      <c r="AV15470" s="4"/>
      <c r="AW15470" s="4"/>
      <c r="AX15470" s="4"/>
      <c r="AY15470" s="4"/>
      <c r="AZ15470" s="4"/>
      <c r="BA15470" s="4"/>
      <c r="BB15470" s="4"/>
      <c r="BC15470" s="4"/>
    </row>
    <row r="15471" spans="45:55" x14ac:dyDescent="0.2">
      <c r="AS15471" s="4"/>
      <c r="AT15471" s="4"/>
      <c r="AU15471" s="4"/>
      <c r="AV15471" s="4"/>
      <c r="AW15471" s="4"/>
      <c r="AX15471" s="4"/>
      <c r="AY15471" s="4"/>
      <c r="AZ15471" s="4"/>
      <c r="BA15471" s="4"/>
      <c r="BB15471" s="4"/>
      <c r="BC15471" s="4"/>
    </row>
    <row r="15472" spans="45:55" x14ac:dyDescent="0.2">
      <c r="AS15472" s="4"/>
      <c r="AT15472" s="4"/>
      <c r="AU15472" s="4"/>
      <c r="AV15472" s="4"/>
      <c r="AW15472" s="4"/>
      <c r="AX15472" s="4"/>
      <c r="AY15472" s="4"/>
      <c r="AZ15472" s="4"/>
      <c r="BA15472" s="4"/>
      <c r="BB15472" s="4"/>
      <c r="BC15472" s="4"/>
    </row>
    <row r="15473" spans="45:55" x14ac:dyDescent="0.2">
      <c r="AS15473" s="4"/>
      <c r="AT15473" s="4"/>
      <c r="AU15473" s="4"/>
      <c r="AV15473" s="4"/>
      <c r="AW15473" s="4"/>
      <c r="AX15473" s="4"/>
      <c r="AY15473" s="4"/>
      <c r="AZ15473" s="4"/>
      <c r="BA15473" s="4"/>
      <c r="BB15473" s="4"/>
      <c r="BC15473" s="4"/>
    </row>
    <row r="15474" spans="45:55" x14ac:dyDescent="0.2">
      <c r="AS15474" s="4"/>
      <c r="AT15474" s="4"/>
      <c r="AU15474" s="4"/>
      <c r="AV15474" s="4"/>
      <c r="AW15474" s="4"/>
      <c r="AX15474" s="4"/>
      <c r="AY15474" s="4"/>
      <c r="AZ15474" s="4"/>
      <c r="BA15474" s="4"/>
      <c r="BB15474" s="4"/>
      <c r="BC15474" s="4"/>
    </row>
    <row r="15475" spans="45:55" x14ac:dyDescent="0.2">
      <c r="AS15475" s="4"/>
      <c r="AT15475" s="4"/>
      <c r="AU15475" s="4"/>
      <c r="AV15475" s="4"/>
      <c r="AW15475" s="4"/>
      <c r="AX15475" s="4"/>
      <c r="AY15475" s="4"/>
      <c r="AZ15475" s="4"/>
      <c r="BA15475" s="4"/>
      <c r="BB15475" s="4"/>
      <c r="BC15475" s="4"/>
    </row>
    <row r="15476" spans="45:55" x14ac:dyDescent="0.2">
      <c r="AS15476" s="4"/>
      <c r="AT15476" s="4"/>
      <c r="AU15476" s="4"/>
      <c r="AV15476" s="4"/>
      <c r="AW15476" s="4"/>
      <c r="AX15476" s="4"/>
      <c r="AY15476" s="4"/>
      <c r="AZ15476" s="4"/>
      <c r="BA15476" s="4"/>
      <c r="BB15476" s="4"/>
      <c r="BC15476" s="4"/>
    </row>
    <row r="15477" spans="45:55" x14ac:dyDescent="0.2">
      <c r="AS15477" s="4"/>
      <c r="AT15477" s="4"/>
      <c r="AU15477" s="4"/>
      <c r="AV15477" s="4"/>
      <c r="AW15477" s="4"/>
      <c r="AX15477" s="4"/>
      <c r="AY15477" s="4"/>
      <c r="AZ15477" s="4"/>
      <c r="BA15477" s="4"/>
      <c r="BB15477" s="4"/>
      <c r="BC15477" s="4"/>
    </row>
    <row r="15478" spans="45:55" x14ac:dyDescent="0.2">
      <c r="AS15478" s="4"/>
      <c r="AT15478" s="4"/>
      <c r="AU15478" s="4"/>
      <c r="AV15478" s="4"/>
      <c r="AW15478" s="4"/>
      <c r="AX15478" s="4"/>
      <c r="AY15478" s="4"/>
      <c r="AZ15478" s="4"/>
      <c r="BA15478" s="4"/>
      <c r="BB15478" s="4"/>
      <c r="BC15478" s="4"/>
    </row>
    <row r="15479" spans="45:55" x14ac:dyDescent="0.2">
      <c r="AS15479" s="4"/>
      <c r="AT15479" s="4"/>
      <c r="AU15479" s="4"/>
      <c r="AV15479" s="4"/>
      <c r="AW15479" s="4"/>
      <c r="AX15479" s="4"/>
      <c r="AY15479" s="4"/>
      <c r="AZ15479" s="4"/>
      <c r="BA15479" s="4"/>
      <c r="BB15479" s="4"/>
      <c r="BC15479" s="4"/>
    </row>
    <row r="15480" spans="45:55" x14ac:dyDescent="0.2">
      <c r="AS15480" s="4"/>
      <c r="AT15480" s="4"/>
      <c r="AU15480" s="4"/>
      <c r="AV15480" s="4"/>
      <c r="AW15480" s="4"/>
      <c r="AX15480" s="4"/>
      <c r="AY15480" s="4"/>
      <c r="AZ15480" s="4"/>
      <c r="BA15480" s="4"/>
      <c r="BB15480" s="4"/>
      <c r="BC15480" s="4"/>
    </row>
    <row r="15481" spans="45:55" x14ac:dyDescent="0.2">
      <c r="AS15481" s="4"/>
      <c r="AT15481" s="4"/>
      <c r="AU15481" s="4"/>
      <c r="AV15481" s="4"/>
      <c r="AW15481" s="4"/>
      <c r="AX15481" s="4"/>
      <c r="AY15481" s="4"/>
      <c r="AZ15481" s="4"/>
      <c r="BA15481" s="4"/>
      <c r="BB15481" s="4"/>
      <c r="BC15481" s="4"/>
    </row>
    <row r="15482" spans="45:55" x14ac:dyDescent="0.2">
      <c r="AS15482" s="4"/>
      <c r="AT15482" s="4"/>
      <c r="AU15482" s="4"/>
      <c r="AV15482" s="4"/>
      <c r="AW15482" s="4"/>
      <c r="AX15482" s="4"/>
      <c r="AY15482" s="4"/>
      <c r="AZ15482" s="4"/>
      <c r="BA15482" s="4"/>
      <c r="BB15482" s="4"/>
      <c r="BC15482" s="4"/>
    </row>
    <row r="15483" spans="45:55" x14ac:dyDescent="0.2">
      <c r="AS15483" s="4"/>
      <c r="AT15483" s="4"/>
      <c r="AU15483" s="4"/>
      <c r="AV15483" s="4"/>
      <c r="AW15483" s="4"/>
      <c r="AX15483" s="4"/>
      <c r="AY15483" s="4"/>
      <c r="AZ15483" s="4"/>
      <c r="BA15483" s="4"/>
      <c r="BB15483" s="4"/>
      <c r="BC15483" s="4"/>
    </row>
    <row r="15484" spans="45:55" x14ac:dyDescent="0.2">
      <c r="AS15484" s="4"/>
      <c r="AT15484" s="4"/>
      <c r="AU15484" s="4"/>
      <c r="AV15484" s="4"/>
      <c r="AW15484" s="4"/>
      <c r="AX15484" s="4"/>
      <c r="AY15484" s="4"/>
      <c r="AZ15484" s="4"/>
      <c r="BA15484" s="4"/>
      <c r="BB15484" s="4"/>
      <c r="BC15484" s="4"/>
    </row>
    <row r="15485" spans="45:55" x14ac:dyDescent="0.2">
      <c r="AS15485" s="4"/>
      <c r="AT15485" s="4"/>
      <c r="AU15485" s="4"/>
      <c r="AV15485" s="4"/>
      <c r="AW15485" s="4"/>
      <c r="AX15485" s="4"/>
      <c r="AY15485" s="4"/>
      <c r="AZ15485" s="4"/>
      <c r="BA15485" s="4"/>
      <c r="BB15485" s="4"/>
      <c r="BC15485" s="4"/>
    </row>
    <row r="15486" spans="45:55" x14ac:dyDescent="0.2">
      <c r="AS15486" s="4"/>
      <c r="AT15486" s="4"/>
      <c r="AU15486" s="4"/>
      <c r="AV15486" s="4"/>
      <c r="AW15486" s="4"/>
      <c r="AX15486" s="4"/>
      <c r="AY15486" s="4"/>
      <c r="AZ15486" s="4"/>
      <c r="BA15486" s="4"/>
      <c r="BB15486" s="4"/>
      <c r="BC15486" s="4"/>
    </row>
    <row r="15487" spans="45:55" x14ac:dyDescent="0.2">
      <c r="AS15487" s="4"/>
      <c r="AT15487" s="4"/>
      <c r="AU15487" s="4"/>
      <c r="AV15487" s="4"/>
      <c r="AW15487" s="4"/>
      <c r="AX15487" s="4"/>
      <c r="AY15487" s="4"/>
      <c r="AZ15487" s="4"/>
      <c r="BA15487" s="4"/>
      <c r="BB15487" s="4"/>
      <c r="BC15487" s="4"/>
    </row>
    <row r="15488" spans="45:55" x14ac:dyDescent="0.2">
      <c r="AS15488" s="4"/>
      <c r="AT15488" s="4"/>
      <c r="AU15488" s="4"/>
      <c r="AV15488" s="4"/>
      <c r="AW15488" s="4"/>
      <c r="AX15488" s="4"/>
      <c r="AY15488" s="4"/>
      <c r="AZ15488" s="4"/>
      <c r="BA15488" s="4"/>
      <c r="BB15488" s="4"/>
      <c r="BC15488" s="4"/>
    </row>
    <row r="15489" spans="45:55" x14ac:dyDescent="0.2">
      <c r="AS15489" s="4"/>
      <c r="AT15489" s="4"/>
      <c r="AU15489" s="4"/>
      <c r="AV15489" s="4"/>
      <c r="AW15489" s="4"/>
      <c r="AX15489" s="4"/>
      <c r="AY15489" s="4"/>
      <c r="AZ15489" s="4"/>
      <c r="BA15489" s="4"/>
      <c r="BB15489" s="4"/>
      <c r="BC15489" s="4"/>
    </row>
    <row r="15490" spans="45:55" x14ac:dyDescent="0.2">
      <c r="AS15490" s="4"/>
      <c r="AT15490" s="4"/>
      <c r="AU15490" s="4"/>
      <c r="AV15490" s="4"/>
      <c r="AW15490" s="4"/>
      <c r="AX15490" s="4"/>
      <c r="AY15490" s="4"/>
      <c r="AZ15490" s="4"/>
      <c r="BA15490" s="4"/>
      <c r="BB15490" s="4"/>
      <c r="BC15490" s="4"/>
    </row>
    <row r="15491" spans="45:55" x14ac:dyDescent="0.2">
      <c r="AS15491" s="4"/>
      <c r="AT15491" s="4"/>
      <c r="AU15491" s="4"/>
      <c r="AV15491" s="4"/>
      <c r="AW15491" s="4"/>
      <c r="AX15491" s="4"/>
      <c r="AY15491" s="4"/>
      <c r="AZ15491" s="4"/>
      <c r="BA15491" s="4"/>
      <c r="BB15491" s="4"/>
      <c r="BC15491" s="4"/>
    </row>
    <row r="15492" spans="45:55" x14ac:dyDescent="0.2">
      <c r="AS15492" s="4"/>
      <c r="AT15492" s="4"/>
      <c r="AU15492" s="4"/>
      <c r="AV15492" s="4"/>
      <c r="AW15492" s="4"/>
      <c r="AX15492" s="4"/>
      <c r="AY15492" s="4"/>
      <c r="AZ15492" s="4"/>
      <c r="BA15492" s="4"/>
      <c r="BB15492" s="4"/>
      <c r="BC15492" s="4"/>
    </row>
    <row r="15493" spans="45:55" x14ac:dyDescent="0.2">
      <c r="AS15493" s="4"/>
      <c r="AT15493" s="4"/>
      <c r="AU15493" s="4"/>
      <c r="AV15493" s="4"/>
      <c r="AW15493" s="4"/>
      <c r="AX15493" s="4"/>
      <c r="AY15493" s="4"/>
      <c r="AZ15493" s="4"/>
      <c r="BA15493" s="4"/>
      <c r="BB15493" s="4"/>
      <c r="BC15493" s="4"/>
    </row>
    <row r="15494" spans="45:55" x14ac:dyDescent="0.2">
      <c r="AS15494" s="4"/>
      <c r="AT15494" s="4"/>
      <c r="AU15494" s="4"/>
      <c r="AV15494" s="4"/>
      <c r="AW15494" s="4"/>
      <c r="AX15494" s="4"/>
      <c r="AY15494" s="4"/>
      <c r="AZ15494" s="4"/>
      <c r="BA15494" s="4"/>
      <c r="BB15494" s="4"/>
      <c r="BC15494" s="4"/>
    </row>
    <row r="15495" spans="45:55" x14ac:dyDescent="0.2">
      <c r="AS15495" s="4"/>
      <c r="AT15495" s="4"/>
      <c r="AU15495" s="4"/>
      <c r="AV15495" s="4"/>
      <c r="AW15495" s="4"/>
      <c r="AX15495" s="4"/>
      <c r="AY15495" s="4"/>
      <c r="AZ15495" s="4"/>
      <c r="BA15495" s="4"/>
      <c r="BB15495" s="4"/>
      <c r="BC15495" s="4"/>
    </row>
    <row r="15496" spans="45:55" x14ac:dyDescent="0.2">
      <c r="AS15496" s="4"/>
      <c r="AT15496" s="4"/>
      <c r="AU15496" s="4"/>
      <c r="AV15496" s="4"/>
      <c r="AW15496" s="4"/>
      <c r="AX15496" s="4"/>
      <c r="AY15496" s="4"/>
      <c r="AZ15496" s="4"/>
      <c r="BA15496" s="4"/>
      <c r="BB15496" s="4"/>
      <c r="BC15496" s="4"/>
    </row>
    <row r="15497" spans="45:55" x14ac:dyDescent="0.2">
      <c r="AS15497" s="4"/>
      <c r="AT15497" s="4"/>
      <c r="AU15497" s="4"/>
      <c r="AV15497" s="4"/>
      <c r="AW15497" s="4"/>
      <c r="AX15497" s="4"/>
      <c r="AY15497" s="4"/>
      <c r="AZ15497" s="4"/>
      <c r="BA15497" s="4"/>
      <c r="BB15497" s="4"/>
      <c r="BC15497" s="4"/>
    </row>
    <row r="15498" spans="45:55" x14ac:dyDescent="0.2">
      <c r="AS15498" s="4"/>
      <c r="AT15498" s="4"/>
      <c r="AU15498" s="4"/>
      <c r="AV15498" s="4"/>
      <c r="AW15498" s="4"/>
      <c r="AX15498" s="4"/>
      <c r="AY15498" s="4"/>
      <c r="AZ15498" s="4"/>
      <c r="BA15498" s="4"/>
      <c r="BB15498" s="4"/>
      <c r="BC15498" s="4"/>
    </row>
    <row r="15499" spans="45:55" x14ac:dyDescent="0.2">
      <c r="AS15499" s="4"/>
      <c r="AT15499" s="4"/>
      <c r="AU15499" s="4"/>
      <c r="AV15499" s="4"/>
      <c r="AW15499" s="4"/>
      <c r="AX15499" s="4"/>
      <c r="AY15499" s="4"/>
      <c r="AZ15499" s="4"/>
      <c r="BA15499" s="4"/>
      <c r="BB15499" s="4"/>
      <c r="BC15499" s="4"/>
    </row>
    <row r="15500" spans="45:55" x14ac:dyDescent="0.2">
      <c r="AS15500" s="4"/>
      <c r="AT15500" s="4"/>
      <c r="AU15500" s="4"/>
      <c r="AV15500" s="4"/>
      <c r="AW15500" s="4"/>
      <c r="AX15500" s="4"/>
      <c r="AY15500" s="4"/>
      <c r="AZ15500" s="4"/>
      <c r="BA15500" s="4"/>
      <c r="BB15500" s="4"/>
      <c r="BC15500" s="4"/>
    </row>
    <row r="15501" spans="45:55" x14ac:dyDescent="0.2">
      <c r="AS15501" s="4"/>
      <c r="AT15501" s="4"/>
      <c r="AU15501" s="4"/>
      <c r="AV15501" s="4"/>
      <c r="AW15501" s="4"/>
      <c r="AX15501" s="4"/>
      <c r="AY15501" s="4"/>
      <c r="AZ15501" s="4"/>
      <c r="BA15501" s="4"/>
      <c r="BB15501" s="4"/>
      <c r="BC15501" s="4"/>
    </row>
    <row r="15502" spans="45:55" x14ac:dyDescent="0.2">
      <c r="AS15502" s="4"/>
      <c r="AT15502" s="4"/>
      <c r="AU15502" s="4"/>
      <c r="AV15502" s="4"/>
      <c r="AW15502" s="4"/>
      <c r="AX15502" s="4"/>
      <c r="AY15502" s="4"/>
      <c r="AZ15502" s="4"/>
      <c r="BA15502" s="4"/>
      <c r="BB15502" s="4"/>
      <c r="BC15502" s="4"/>
    </row>
    <row r="15503" spans="45:55" x14ac:dyDescent="0.2">
      <c r="AS15503" s="4"/>
      <c r="AT15503" s="4"/>
      <c r="AU15503" s="4"/>
      <c r="AV15503" s="4"/>
      <c r="AW15503" s="4"/>
      <c r="AX15503" s="4"/>
      <c r="AY15503" s="4"/>
      <c r="AZ15503" s="4"/>
      <c r="BA15503" s="4"/>
      <c r="BB15503" s="4"/>
      <c r="BC15503" s="4"/>
    </row>
    <row r="15504" spans="45:55" x14ac:dyDescent="0.2">
      <c r="AS15504" s="4"/>
      <c r="AT15504" s="4"/>
      <c r="AU15504" s="4"/>
      <c r="AV15504" s="4"/>
      <c r="AW15504" s="4"/>
      <c r="AX15504" s="4"/>
      <c r="AY15504" s="4"/>
      <c r="AZ15504" s="4"/>
      <c r="BA15504" s="4"/>
      <c r="BB15504" s="4"/>
      <c r="BC15504" s="4"/>
    </row>
    <row r="15505" spans="45:55" x14ac:dyDescent="0.2">
      <c r="AS15505" s="4"/>
      <c r="AT15505" s="4"/>
      <c r="AU15505" s="4"/>
      <c r="AV15505" s="4"/>
      <c r="AW15505" s="4"/>
      <c r="AX15505" s="4"/>
      <c r="AY15505" s="4"/>
      <c r="AZ15505" s="4"/>
      <c r="BA15505" s="4"/>
      <c r="BB15505" s="4"/>
      <c r="BC15505" s="4"/>
    </row>
    <row r="15506" spans="45:55" x14ac:dyDescent="0.2">
      <c r="AS15506" s="4"/>
      <c r="AT15506" s="4"/>
      <c r="AU15506" s="4"/>
      <c r="AV15506" s="4"/>
      <c r="AW15506" s="4"/>
      <c r="AX15506" s="4"/>
      <c r="AY15506" s="4"/>
      <c r="AZ15506" s="4"/>
      <c r="BA15506" s="4"/>
      <c r="BB15506" s="4"/>
      <c r="BC15506" s="4"/>
    </row>
    <row r="15507" spans="45:55" x14ac:dyDescent="0.2">
      <c r="AS15507" s="4"/>
      <c r="AT15507" s="4"/>
      <c r="AU15507" s="4"/>
      <c r="AV15507" s="4"/>
      <c r="AW15507" s="4"/>
      <c r="AX15507" s="4"/>
      <c r="AY15507" s="4"/>
      <c r="AZ15507" s="4"/>
      <c r="BA15507" s="4"/>
      <c r="BB15507" s="4"/>
      <c r="BC15507" s="4"/>
    </row>
    <row r="15508" spans="45:55" x14ac:dyDescent="0.2">
      <c r="AS15508" s="4"/>
      <c r="AT15508" s="4"/>
      <c r="AU15508" s="4"/>
      <c r="AV15508" s="4"/>
      <c r="AW15508" s="4"/>
      <c r="AX15508" s="4"/>
      <c r="AY15508" s="4"/>
      <c r="AZ15508" s="4"/>
      <c r="BA15508" s="4"/>
      <c r="BB15508" s="4"/>
      <c r="BC15508" s="4"/>
    </row>
    <row r="15509" spans="45:55" x14ac:dyDescent="0.2">
      <c r="AS15509" s="4"/>
      <c r="AT15509" s="4"/>
      <c r="AU15509" s="4"/>
      <c r="AV15509" s="4"/>
      <c r="AW15509" s="4"/>
      <c r="AX15509" s="4"/>
      <c r="AY15509" s="4"/>
      <c r="AZ15509" s="4"/>
      <c r="BA15509" s="4"/>
      <c r="BB15509" s="4"/>
      <c r="BC15509" s="4"/>
    </row>
    <row r="15510" spans="45:55" x14ac:dyDescent="0.2">
      <c r="AS15510" s="4"/>
      <c r="AT15510" s="4"/>
      <c r="AU15510" s="4"/>
      <c r="AV15510" s="4"/>
      <c r="AW15510" s="4"/>
      <c r="AX15510" s="4"/>
      <c r="AY15510" s="4"/>
      <c r="AZ15510" s="4"/>
      <c r="BA15510" s="4"/>
      <c r="BB15510" s="4"/>
      <c r="BC15510" s="4"/>
    </row>
    <row r="15511" spans="45:55" x14ac:dyDescent="0.2">
      <c r="AS15511" s="4"/>
      <c r="AT15511" s="4"/>
      <c r="AU15511" s="4"/>
      <c r="AV15511" s="4"/>
      <c r="AW15511" s="4"/>
      <c r="AX15511" s="4"/>
      <c r="AY15511" s="4"/>
      <c r="AZ15511" s="4"/>
      <c r="BA15511" s="4"/>
      <c r="BB15511" s="4"/>
      <c r="BC15511" s="4"/>
    </row>
    <row r="15512" spans="45:55" x14ac:dyDescent="0.2">
      <c r="AS15512" s="4"/>
      <c r="AT15512" s="4"/>
      <c r="AU15512" s="4"/>
      <c r="AV15512" s="4"/>
      <c r="AW15512" s="4"/>
      <c r="AX15512" s="4"/>
      <c r="AY15512" s="4"/>
      <c r="AZ15512" s="4"/>
      <c r="BA15512" s="4"/>
      <c r="BB15512" s="4"/>
      <c r="BC15512" s="4"/>
    </row>
    <row r="15513" spans="45:55" x14ac:dyDescent="0.2">
      <c r="AS15513" s="4"/>
      <c r="AT15513" s="4"/>
      <c r="AU15513" s="4"/>
      <c r="AV15513" s="4"/>
      <c r="AW15513" s="4"/>
      <c r="AX15513" s="4"/>
      <c r="AY15513" s="4"/>
      <c r="AZ15513" s="4"/>
      <c r="BA15513" s="4"/>
      <c r="BB15513" s="4"/>
      <c r="BC15513" s="4"/>
    </row>
    <row r="15514" spans="45:55" x14ac:dyDescent="0.2">
      <c r="AS15514" s="4"/>
      <c r="AT15514" s="4"/>
      <c r="AU15514" s="4"/>
      <c r="AV15514" s="4"/>
      <c r="AW15514" s="4"/>
      <c r="AX15514" s="4"/>
      <c r="AY15514" s="4"/>
      <c r="AZ15514" s="4"/>
      <c r="BA15514" s="4"/>
      <c r="BB15514" s="4"/>
      <c r="BC15514" s="4"/>
    </row>
    <row r="15515" spans="45:55" x14ac:dyDescent="0.2">
      <c r="AS15515" s="4"/>
      <c r="AT15515" s="4"/>
      <c r="AU15515" s="4"/>
      <c r="AV15515" s="4"/>
      <c r="AW15515" s="4"/>
      <c r="AX15515" s="4"/>
      <c r="AY15515" s="4"/>
      <c r="AZ15515" s="4"/>
      <c r="BA15515" s="4"/>
      <c r="BB15515" s="4"/>
      <c r="BC15515" s="4"/>
    </row>
    <row r="15516" spans="45:55" x14ac:dyDescent="0.2">
      <c r="AS15516" s="4"/>
      <c r="AT15516" s="4"/>
      <c r="AU15516" s="4"/>
      <c r="AV15516" s="4"/>
      <c r="AW15516" s="4"/>
      <c r="AX15516" s="4"/>
      <c r="AY15516" s="4"/>
      <c r="AZ15516" s="4"/>
      <c r="BA15516" s="4"/>
      <c r="BB15516" s="4"/>
      <c r="BC15516" s="4"/>
    </row>
    <row r="15517" spans="45:55" x14ac:dyDescent="0.2">
      <c r="AS15517" s="4"/>
      <c r="AT15517" s="4"/>
      <c r="AU15517" s="4"/>
      <c r="AV15517" s="4"/>
      <c r="AW15517" s="4"/>
      <c r="AX15517" s="4"/>
      <c r="AY15517" s="4"/>
      <c r="AZ15517" s="4"/>
      <c r="BA15517" s="4"/>
      <c r="BB15517" s="4"/>
      <c r="BC15517" s="4"/>
    </row>
    <row r="15518" spans="45:55" x14ac:dyDescent="0.2">
      <c r="AS15518" s="4"/>
      <c r="AT15518" s="4"/>
      <c r="AU15518" s="4"/>
      <c r="AV15518" s="4"/>
      <c r="AW15518" s="4"/>
      <c r="AX15518" s="4"/>
      <c r="AY15518" s="4"/>
      <c r="AZ15518" s="4"/>
      <c r="BA15518" s="4"/>
      <c r="BB15518" s="4"/>
      <c r="BC15518" s="4"/>
    </row>
    <row r="15519" spans="45:55" x14ac:dyDescent="0.2">
      <c r="AS15519" s="4"/>
      <c r="AT15519" s="4"/>
      <c r="AU15519" s="4"/>
      <c r="AV15519" s="4"/>
      <c r="AW15519" s="4"/>
      <c r="AX15519" s="4"/>
      <c r="AY15519" s="4"/>
      <c r="AZ15519" s="4"/>
      <c r="BA15519" s="4"/>
      <c r="BB15519" s="4"/>
      <c r="BC15519" s="4"/>
    </row>
    <row r="15520" spans="45:55" x14ac:dyDescent="0.2">
      <c r="AS15520" s="4"/>
      <c r="AT15520" s="4"/>
      <c r="AU15520" s="4"/>
      <c r="AV15520" s="4"/>
      <c r="AW15520" s="4"/>
      <c r="AX15520" s="4"/>
      <c r="AY15520" s="4"/>
      <c r="AZ15520" s="4"/>
      <c r="BA15520" s="4"/>
      <c r="BB15520" s="4"/>
      <c r="BC15520" s="4"/>
    </row>
    <row r="15521" spans="45:55" x14ac:dyDescent="0.2">
      <c r="AS15521" s="4"/>
      <c r="AT15521" s="4"/>
      <c r="AU15521" s="4"/>
      <c r="AV15521" s="4"/>
      <c r="AW15521" s="4"/>
      <c r="AX15521" s="4"/>
      <c r="AY15521" s="4"/>
      <c r="AZ15521" s="4"/>
      <c r="BA15521" s="4"/>
      <c r="BB15521" s="4"/>
      <c r="BC15521" s="4"/>
    </row>
    <row r="15522" spans="45:55" x14ac:dyDescent="0.2">
      <c r="AS15522" s="4"/>
      <c r="AT15522" s="4"/>
      <c r="AU15522" s="4"/>
      <c r="AV15522" s="4"/>
      <c r="AW15522" s="4"/>
      <c r="AX15522" s="4"/>
      <c r="AY15522" s="4"/>
      <c r="AZ15522" s="4"/>
      <c r="BA15522" s="4"/>
      <c r="BB15522" s="4"/>
      <c r="BC15522" s="4"/>
    </row>
    <row r="15523" spans="45:55" x14ac:dyDescent="0.2">
      <c r="AS15523" s="4"/>
      <c r="AT15523" s="4"/>
      <c r="AU15523" s="4"/>
      <c r="AV15523" s="4"/>
      <c r="AW15523" s="4"/>
      <c r="AX15523" s="4"/>
      <c r="AY15523" s="4"/>
      <c r="AZ15523" s="4"/>
      <c r="BA15523" s="4"/>
      <c r="BB15523" s="4"/>
      <c r="BC15523" s="4"/>
    </row>
    <row r="15524" spans="45:55" x14ac:dyDescent="0.2">
      <c r="AS15524" s="4"/>
      <c r="AT15524" s="4"/>
      <c r="AU15524" s="4"/>
      <c r="AV15524" s="4"/>
      <c r="AW15524" s="4"/>
      <c r="AX15524" s="4"/>
      <c r="AY15524" s="4"/>
      <c r="AZ15524" s="4"/>
      <c r="BA15524" s="4"/>
      <c r="BB15524" s="4"/>
      <c r="BC15524" s="4"/>
    </row>
    <row r="15525" spans="45:55" x14ac:dyDescent="0.2">
      <c r="AS15525" s="4"/>
      <c r="AT15525" s="4"/>
      <c r="AU15525" s="4"/>
      <c r="AV15525" s="4"/>
      <c r="AW15525" s="4"/>
      <c r="AX15525" s="4"/>
      <c r="AY15525" s="4"/>
      <c r="AZ15525" s="4"/>
      <c r="BA15525" s="4"/>
      <c r="BB15525" s="4"/>
      <c r="BC15525" s="4"/>
    </row>
    <row r="15526" spans="45:55" x14ac:dyDescent="0.2">
      <c r="AS15526" s="4"/>
      <c r="AT15526" s="4"/>
      <c r="AU15526" s="4"/>
      <c r="AV15526" s="4"/>
      <c r="AW15526" s="4"/>
      <c r="AX15526" s="4"/>
      <c r="AY15526" s="4"/>
      <c r="AZ15526" s="4"/>
      <c r="BA15526" s="4"/>
      <c r="BB15526" s="4"/>
      <c r="BC15526" s="4"/>
    </row>
    <row r="15527" spans="45:55" x14ac:dyDescent="0.2">
      <c r="AS15527" s="4"/>
      <c r="AT15527" s="4"/>
      <c r="AU15527" s="4"/>
      <c r="AV15527" s="4"/>
      <c r="AW15527" s="4"/>
      <c r="AX15527" s="4"/>
      <c r="AY15527" s="4"/>
      <c r="AZ15527" s="4"/>
      <c r="BA15527" s="4"/>
      <c r="BB15527" s="4"/>
      <c r="BC15527" s="4"/>
    </row>
    <row r="15528" spans="45:55" x14ac:dyDescent="0.2">
      <c r="AS15528" s="4"/>
      <c r="AT15528" s="4"/>
      <c r="AU15528" s="4"/>
      <c r="AV15528" s="4"/>
      <c r="AW15528" s="4"/>
      <c r="AX15528" s="4"/>
      <c r="AY15528" s="4"/>
      <c r="AZ15528" s="4"/>
      <c r="BA15528" s="4"/>
      <c r="BB15528" s="4"/>
      <c r="BC15528" s="4"/>
    </row>
    <row r="15529" spans="45:55" x14ac:dyDescent="0.2">
      <c r="AS15529" s="4"/>
      <c r="AT15529" s="4"/>
      <c r="AU15529" s="4"/>
      <c r="AV15529" s="4"/>
      <c r="AW15529" s="4"/>
      <c r="AX15529" s="4"/>
      <c r="AY15529" s="4"/>
      <c r="AZ15529" s="4"/>
      <c r="BA15529" s="4"/>
      <c r="BB15529" s="4"/>
      <c r="BC15529" s="4"/>
    </row>
    <row r="15530" spans="45:55" x14ac:dyDescent="0.2">
      <c r="AS15530" s="4"/>
      <c r="AT15530" s="4"/>
      <c r="AU15530" s="4"/>
      <c r="AV15530" s="4"/>
      <c r="AW15530" s="4"/>
      <c r="AX15530" s="4"/>
      <c r="AY15530" s="4"/>
      <c r="AZ15530" s="4"/>
      <c r="BA15530" s="4"/>
      <c r="BB15530" s="4"/>
      <c r="BC15530" s="4"/>
    </row>
    <row r="15531" spans="45:55" x14ac:dyDescent="0.2">
      <c r="AS15531" s="4"/>
      <c r="AT15531" s="4"/>
      <c r="AU15531" s="4"/>
      <c r="AV15531" s="4"/>
      <c r="AW15531" s="4"/>
      <c r="AX15531" s="4"/>
      <c r="AY15531" s="4"/>
      <c r="AZ15531" s="4"/>
      <c r="BA15531" s="4"/>
      <c r="BB15531" s="4"/>
      <c r="BC15531" s="4"/>
    </row>
    <row r="15532" spans="45:55" x14ac:dyDescent="0.2">
      <c r="AS15532" s="4"/>
      <c r="AT15532" s="4"/>
      <c r="AU15532" s="4"/>
      <c r="AV15532" s="4"/>
      <c r="AW15532" s="4"/>
      <c r="AX15532" s="4"/>
      <c r="AY15532" s="4"/>
      <c r="AZ15532" s="4"/>
      <c r="BA15532" s="4"/>
      <c r="BB15532" s="4"/>
      <c r="BC15532" s="4"/>
    </row>
    <row r="15533" spans="45:55" x14ac:dyDescent="0.2">
      <c r="AS15533" s="4"/>
      <c r="AT15533" s="4"/>
      <c r="AU15533" s="4"/>
      <c r="AV15533" s="4"/>
      <c r="AW15533" s="4"/>
      <c r="AX15533" s="4"/>
      <c r="AY15533" s="4"/>
      <c r="AZ15533" s="4"/>
      <c r="BA15533" s="4"/>
      <c r="BB15533" s="4"/>
      <c r="BC15533" s="4"/>
    </row>
    <row r="15534" spans="45:55" x14ac:dyDescent="0.2">
      <c r="AS15534" s="4"/>
      <c r="AT15534" s="4"/>
      <c r="AU15534" s="4"/>
      <c r="AV15534" s="4"/>
      <c r="AW15534" s="4"/>
      <c r="AX15534" s="4"/>
      <c r="AY15534" s="4"/>
      <c r="AZ15534" s="4"/>
      <c r="BA15534" s="4"/>
      <c r="BB15534" s="4"/>
      <c r="BC15534" s="4"/>
    </row>
    <row r="15535" spans="45:55" x14ac:dyDescent="0.2">
      <c r="AS15535" s="4"/>
      <c r="AT15535" s="4"/>
      <c r="AU15535" s="4"/>
      <c r="AV15535" s="4"/>
      <c r="AW15535" s="4"/>
      <c r="AX15535" s="4"/>
      <c r="AY15535" s="4"/>
      <c r="AZ15535" s="4"/>
      <c r="BA15535" s="4"/>
      <c r="BB15535" s="4"/>
      <c r="BC15535" s="4"/>
    </row>
    <row r="15536" spans="45:55" x14ac:dyDescent="0.2">
      <c r="AS15536" s="4"/>
      <c r="AT15536" s="4"/>
      <c r="AU15536" s="4"/>
      <c r="AV15536" s="4"/>
      <c r="AW15536" s="4"/>
      <c r="AX15536" s="4"/>
      <c r="AY15536" s="4"/>
      <c r="AZ15536" s="4"/>
      <c r="BA15536" s="4"/>
      <c r="BB15536" s="4"/>
      <c r="BC15536" s="4"/>
    </row>
    <row r="15537" spans="45:55" x14ac:dyDescent="0.2">
      <c r="AS15537" s="4"/>
      <c r="AT15537" s="4"/>
      <c r="AU15537" s="4"/>
      <c r="AV15537" s="4"/>
      <c r="AW15537" s="4"/>
      <c r="AX15537" s="4"/>
      <c r="AY15537" s="4"/>
      <c r="AZ15537" s="4"/>
      <c r="BA15537" s="4"/>
      <c r="BB15537" s="4"/>
      <c r="BC15537" s="4"/>
    </row>
    <row r="15538" spans="45:55" x14ac:dyDescent="0.2">
      <c r="AS15538" s="4"/>
      <c r="AT15538" s="4"/>
      <c r="AU15538" s="4"/>
      <c r="AV15538" s="4"/>
      <c r="AW15538" s="4"/>
      <c r="AX15538" s="4"/>
      <c r="AY15538" s="4"/>
      <c r="AZ15538" s="4"/>
      <c r="BA15538" s="4"/>
      <c r="BB15538" s="4"/>
      <c r="BC15538" s="4"/>
    </row>
    <row r="15539" spans="45:55" x14ac:dyDescent="0.2">
      <c r="AS15539" s="4"/>
      <c r="AT15539" s="4"/>
      <c r="AU15539" s="4"/>
      <c r="AV15539" s="4"/>
      <c r="AW15539" s="4"/>
      <c r="AX15539" s="4"/>
      <c r="AY15539" s="4"/>
      <c r="AZ15539" s="4"/>
      <c r="BA15539" s="4"/>
      <c r="BB15539" s="4"/>
      <c r="BC15539" s="4"/>
    </row>
    <row r="15540" spans="45:55" x14ac:dyDescent="0.2">
      <c r="AS15540" s="4"/>
      <c r="AT15540" s="4"/>
      <c r="AU15540" s="4"/>
      <c r="AV15540" s="4"/>
      <c r="AW15540" s="4"/>
      <c r="AX15540" s="4"/>
      <c r="AY15540" s="4"/>
      <c r="AZ15540" s="4"/>
      <c r="BA15540" s="4"/>
      <c r="BB15540" s="4"/>
      <c r="BC15540" s="4"/>
    </row>
    <row r="15541" spans="45:55" x14ac:dyDescent="0.2">
      <c r="AS15541" s="4"/>
      <c r="AT15541" s="4"/>
      <c r="AU15541" s="4"/>
      <c r="AV15541" s="4"/>
      <c r="AW15541" s="4"/>
      <c r="AX15541" s="4"/>
      <c r="AY15541" s="4"/>
      <c r="AZ15541" s="4"/>
      <c r="BA15541" s="4"/>
      <c r="BB15541" s="4"/>
      <c r="BC15541" s="4"/>
    </row>
    <row r="15542" spans="45:55" x14ac:dyDescent="0.2">
      <c r="AS15542" s="4"/>
      <c r="AT15542" s="4"/>
      <c r="AU15542" s="4"/>
      <c r="AV15542" s="4"/>
      <c r="AW15542" s="4"/>
      <c r="AX15542" s="4"/>
      <c r="AY15542" s="4"/>
      <c r="AZ15542" s="4"/>
      <c r="BA15542" s="4"/>
      <c r="BB15542" s="4"/>
      <c r="BC15542" s="4"/>
    </row>
    <row r="15543" spans="45:55" x14ac:dyDescent="0.2">
      <c r="AS15543" s="4"/>
      <c r="AT15543" s="4"/>
      <c r="AU15543" s="4"/>
      <c r="AV15543" s="4"/>
      <c r="AW15543" s="4"/>
      <c r="AX15543" s="4"/>
      <c r="AY15543" s="4"/>
      <c r="AZ15543" s="4"/>
      <c r="BA15543" s="4"/>
      <c r="BB15543" s="4"/>
      <c r="BC15543" s="4"/>
    </row>
    <row r="15544" spans="45:55" x14ac:dyDescent="0.2">
      <c r="AS15544" s="4"/>
      <c r="AT15544" s="4"/>
      <c r="AU15544" s="4"/>
      <c r="AV15544" s="4"/>
      <c r="AW15544" s="4"/>
      <c r="AX15544" s="4"/>
      <c r="AY15544" s="4"/>
      <c r="AZ15544" s="4"/>
      <c r="BA15544" s="4"/>
      <c r="BB15544" s="4"/>
      <c r="BC15544" s="4"/>
    </row>
    <row r="15545" spans="45:55" x14ac:dyDescent="0.2">
      <c r="AS15545" s="4"/>
      <c r="AT15545" s="4"/>
      <c r="AU15545" s="4"/>
      <c r="AV15545" s="4"/>
      <c r="AW15545" s="4"/>
      <c r="AX15545" s="4"/>
      <c r="AY15545" s="4"/>
      <c r="AZ15545" s="4"/>
      <c r="BA15545" s="4"/>
      <c r="BB15545" s="4"/>
      <c r="BC15545" s="4"/>
    </row>
    <row r="15546" spans="45:55" x14ac:dyDescent="0.2">
      <c r="AS15546" s="4"/>
      <c r="AT15546" s="4"/>
      <c r="AU15546" s="4"/>
      <c r="AV15546" s="4"/>
      <c r="AW15546" s="4"/>
      <c r="AX15546" s="4"/>
      <c r="AY15546" s="4"/>
      <c r="AZ15546" s="4"/>
      <c r="BA15546" s="4"/>
      <c r="BB15546" s="4"/>
      <c r="BC15546" s="4"/>
    </row>
    <row r="15547" spans="45:55" x14ac:dyDescent="0.2">
      <c r="AS15547" s="4"/>
      <c r="AT15547" s="4"/>
      <c r="AU15547" s="4"/>
      <c r="AV15547" s="4"/>
      <c r="AW15547" s="4"/>
      <c r="AX15547" s="4"/>
      <c r="AY15547" s="4"/>
      <c r="AZ15547" s="4"/>
      <c r="BA15547" s="4"/>
      <c r="BB15547" s="4"/>
      <c r="BC15547" s="4"/>
    </row>
    <row r="15548" spans="45:55" x14ac:dyDescent="0.2">
      <c r="AS15548" s="4"/>
      <c r="AT15548" s="4"/>
      <c r="AU15548" s="4"/>
      <c r="AV15548" s="4"/>
      <c r="AW15548" s="4"/>
      <c r="AX15548" s="4"/>
      <c r="AY15548" s="4"/>
      <c r="AZ15548" s="4"/>
      <c r="BA15548" s="4"/>
      <c r="BB15548" s="4"/>
      <c r="BC15548" s="4"/>
    </row>
    <row r="15549" spans="45:55" x14ac:dyDescent="0.2">
      <c r="AS15549" s="4"/>
      <c r="AT15549" s="4"/>
      <c r="AU15549" s="4"/>
      <c r="AV15549" s="4"/>
      <c r="AW15549" s="4"/>
      <c r="AX15549" s="4"/>
      <c r="AY15549" s="4"/>
      <c r="AZ15549" s="4"/>
      <c r="BA15549" s="4"/>
      <c r="BB15549" s="4"/>
      <c r="BC15549" s="4"/>
    </row>
    <row r="15550" spans="45:55" x14ac:dyDescent="0.2">
      <c r="AS15550" s="4"/>
      <c r="AT15550" s="4"/>
      <c r="AU15550" s="4"/>
      <c r="AV15550" s="4"/>
      <c r="AW15550" s="4"/>
      <c r="AX15550" s="4"/>
      <c r="AY15550" s="4"/>
      <c r="AZ15550" s="4"/>
      <c r="BA15550" s="4"/>
      <c r="BB15550" s="4"/>
      <c r="BC15550" s="4"/>
    </row>
    <row r="15551" spans="45:55" x14ac:dyDescent="0.2">
      <c r="AS15551" s="4"/>
      <c r="AT15551" s="4"/>
      <c r="AU15551" s="4"/>
      <c r="AV15551" s="4"/>
      <c r="AW15551" s="4"/>
      <c r="AX15551" s="4"/>
      <c r="AY15551" s="4"/>
      <c r="AZ15551" s="4"/>
      <c r="BA15551" s="4"/>
      <c r="BB15551" s="4"/>
      <c r="BC15551" s="4"/>
    </row>
    <row r="15552" spans="45:55" x14ac:dyDescent="0.2">
      <c r="AS15552" s="4"/>
      <c r="AT15552" s="4"/>
      <c r="AU15552" s="4"/>
      <c r="AV15552" s="4"/>
      <c r="AW15552" s="4"/>
      <c r="AX15552" s="4"/>
      <c r="AY15552" s="4"/>
      <c r="AZ15552" s="4"/>
      <c r="BA15552" s="4"/>
      <c r="BB15552" s="4"/>
      <c r="BC15552" s="4"/>
    </row>
    <row r="15553" spans="45:55" x14ac:dyDescent="0.2">
      <c r="AS15553" s="4"/>
      <c r="AT15553" s="4"/>
      <c r="AU15553" s="4"/>
      <c r="AV15553" s="4"/>
      <c r="AW15553" s="4"/>
      <c r="AX15553" s="4"/>
      <c r="AY15553" s="4"/>
      <c r="AZ15553" s="4"/>
      <c r="BA15553" s="4"/>
      <c r="BB15553" s="4"/>
      <c r="BC15553" s="4"/>
    </row>
    <row r="15554" spans="45:55" x14ac:dyDescent="0.2">
      <c r="AS15554" s="4"/>
      <c r="AT15554" s="4"/>
      <c r="AU15554" s="4"/>
      <c r="AV15554" s="4"/>
      <c r="AW15554" s="4"/>
      <c r="AX15554" s="4"/>
      <c r="AY15554" s="4"/>
      <c r="AZ15554" s="4"/>
      <c r="BA15554" s="4"/>
      <c r="BB15554" s="4"/>
      <c r="BC15554" s="4"/>
    </row>
    <row r="15555" spans="45:55" x14ac:dyDescent="0.2">
      <c r="AS15555" s="4"/>
      <c r="AT15555" s="4"/>
      <c r="AU15555" s="4"/>
      <c r="AV15555" s="4"/>
      <c r="AW15555" s="4"/>
      <c r="AX15555" s="4"/>
      <c r="AY15555" s="4"/>
      <c r="AZ15555" s="4"/>
      <c r="BA15555" s="4"/>
      <c r="BB15555" s="4"/>
      <c r="BC15555" s="4"/>
    </row>
    <row r="15556" spans="45:55" x14ac:dyDescent="0.2">
      <c r="AS15556" s="4"/>
      <c r="AT15556" s="4"/>
      <c r="AU15556" s="4"/>
      <c r="AV15556" s="4"/>
      <c r="AW15556" s="4"/>
      <c r="AX15556" s="4"/>
      <c r="AY15556" s="4"/>
      <c r="AZ15556" s="4"/>
      <c r="BA15556" s="4"/>
      <c r="BB15556" s="4"/>
      <c r="BC15556" s="4"/>
    </row>
    <row r="15557" spans="45:55" x14ac:dyDescent="0.2">
      <c r="AS15557" s="4"/>
      <c r="AT15557" s="4"/>
      <c r="AU15557" s="4"/>
      <c r="AV15557" s="4"/>
      <c r="AW15557" s="4"/>
      <c r="AX15557" s="4"/>
      <c r="AY15557" s="4"/>
      <c r="AZ15557" s="4"/>
      <c r="BA15557" s="4"/>
      <c r="BB15557" s="4"/>
      <c r="BC15557" s="4"/>
    </row>
    <row r="15558" spans="45:55" x14ac:dyDescent="0.2">
      <c r="AS15558" s="4"/>
      <c r="AT15558" s="4"/>
      <c r="AU15558" s="4"/>
      <c r="AV15558" s="4"/>
      <c r="AW15558" s="4"/>
      <c r="AX15558" s="4"/>
      <c r="AY15558" s="4"/>
      <c r="AZ15558" s="4"/>
      <c r="BA15558" s="4"/>
      <c r="BB15558" s="4"/>
      <c r="BC15558" s="4"/>
    </row>
    <row r="15559" spans="45:55" x14ac:dyDescent="0.2">
      <c r="AS15559" s="4"/>
      <c r="AT15559" s="4"/>
      <c r="AU15559" s="4"/>
      <c r="AV15559" s="4"/>
      <c r="AW15559" s="4"/>
      <c r="AX15559" s="4"/>
      <c r="AY15559" s="4"/>
      <c r="AZ15559" s="4"/>
      <c r="BA15559" s="4"/>
      <c r="BB15559" s="4"/>
      <c r="BC15559" s="4"/>
    </row>
    <row r="15560" spans="45:55" x14ac:dyDescent="0.2">
      <c r="AS15560" s="4"/>
      <c r="AT15560" s="4"/>
      <c r="AU15560" s="4"/>
      <c r="AV15560" s="4"/>
      <c r="AW15560" s="4"/>
      <c r="AX15560" s="4"/>
      <c r="AY15560" s="4"/>
      <c r="AZ15560" s="4"/>
      <c r="BA15560" s="4"/>
      <c r="BB15560" s="4"/>
      <c r="BC15560" s="4"/>
    </row>
    <row r="15561" spans="45:55" x14ac:dyDescent="0.2">
      <c r="AS15561" s="4"/>
      <c r="AT15561" s="4"/>
      <c r="AU15561" s="4"/>
      <c r="AV15561" s="4"/>
      <c r="AW15561" s="4"/>
      <c r="AX15561" s="4"/>
      <c r="AY15561" s="4"/>
      <c r="AZ15561" s="4"/>
      <c r="BA15561" s="4"/>
      <c r="BB15561" s="4"/>
      <c r="BC15561" s="4"/>
    </row>
    <row r="15562" spans="45:55" x14ac:dyDescent="0.2">
      <c r="AS15562" s="4"/>
      <c r="AT15562" s="4"/>
      <c r="AU15562" s="4"/>
      <c r="AV15562" s="4"/>
      <c r="AW15562" s="4"/>
      <c r="AX15562" s="4"/>
      <c r="AY15562" s="4"/>
      <c r="AZ15562" s="4"/>
      <c r="BA15562" s="4"/>
      <c r="BB15562" s="4"/>
      <c r="BC15562" s="4"/>
    </row>
    <row r="15563" spans="45:55" x14ac:dyDescent="0.2">
      <c r="AS15563" s="4"/>
      <c r="AT15563" s="4"/>
      <c r="AU15563" s="4"/>
      <c r="AV15563" s="4"/>
      <c r="AW15563" s="4"/>
      <c r="AX15563" s="4"/>
      <c r="AY15563" s="4"/>
      <c r="AZ15563" s="4"/>
      <c r="BA15563" s="4"/>
      <c r="BB15563" s="4"/>
      <c r="BC15563" s="4"/>
    </row>
    <row r="15564" spans="45:55" x14ac:dyDescent="0.2">
      <c r="AS15564" s="4"/>
      <c r="AT15564" s="4"/>
      <c r="AU15564" s="4"/>
      <c r="AV15564" s="4"/>
      <c r="AW15564" s="4"/>
      <c r="AX15564" s="4"/>
      <c r="AY15564" s="4"/>
      <c r="AZ15564" s="4"/>
      <c r="BA15564" s="4"/>
      <c r="BB15564" s="4"/>
      <c r="BC15564" s="4"/>
    </row>
    <row r="15565" spans="45:55" x14ac:dyDescent="0.2">
      <c r="AS15565" s="4"/>
      <c r="AT15565" s="4"/>
      <c r="AU15565" s="4"/>
      <c r="AV15565" s="4"/>
      <c r="AW15565" s="4"/>
      <c r="AX15565" s="4"/>
      <c r="AY15565" s="4"/>
      <c r="AZ15565" s="4"/>
      <c r="BA15565" s="4"/>
      <c r="BB15565" s="4"/>
      <c r="BC15565" s="4"/>
    </row>
    <row r="15566" spans="45:55" x14ac:dyDescent="0.2">
      <c r="AS15566" s="4"/>
      <c r="AT15566" s="4"/>
      <c r="AU15566" s="4"/>
      <c r="AV15566" s="4"/>
      <c r="AW15566" s="4"/>
      <c r="AX15566" s="4"/>
      <c r="AY15566" s="4"/>
      <c r="AZ15566" s="4"/>
      <c r="BA15566" s="4"/>
      <c r="BB15566" s="4"/>
      <c r="BC15566" s="4"/>
    </row>
    <row r="15567" spans="45:55" x14ac:dyDescent="0.2">
      <c r="AS15567" s="4"/>
      <c r="AT15567" s="4"/>
      <c r="AU15567" s="4"/>
      <c r="AV15567" s="4"/>
      <c r="AW15567" s="4"/>
      <c r="AX15567" s="4"/>
      <c r="AY15567" s="4"/>
      <c r="AZ15567" s="4"/>
      <c r="BA15567" s="4"/>
      <c r="BB15567" s="4"/>
      <c r="BC15567" s="4"/>
    </row>
    <row r="15568" spans="45:55" x14ac:dyDescent="0.2">
      <c r="AS15568" s="4"/>
      <c r="AT15568" s="4"/>
      <c r="AU15568" s="4"/>
      <c r="AV15568" s="4"/>
      <c r="AW15568" s="4"/>
      <c r="AX15568" s="4"/>
      <c r="AY15568" s="4"/>
      <c r="AZ15568" s="4"/>
      <c r="BA15568" s="4"/>
      <c r="BB15568" s="4"/>
      <c r="BC15568" s="4"/>
    </row>
    <row r="15569" spans="45:55" x14ac:dyDescent="0.2">
      <c r="AS15569" s="4"/>
      <c r="AT15569" s="4"/>
      <c r="AU15569" s="4"/>
      <c r="AV15569" s="4"/>
      <c r="AW15569" s="4"/>
      <c r="AX15569" s="4"/>
      <c r="AY15569" s="4"/>
      <c r="AZ15569" s="4"/>
      <c r="BA15569" s="4"/>
      <c r="BB15569" s="4"/>
      <c r="BC15569" s="4"/>
    </row>
    <row r="15570" spans="45:55" x14ac:dyDescent="0.2">
      <c r="AS15570" s="4"/>
      <c r="AT15570" s="4"/>
      <c r="AU15570" s="4"/>
      <c r="AV15570" s="4"/>
      <c r="AW15570" s="4"/>
      <c r="AX15570" s="4"/>
      <c r="AY15570" s="4"/>
      <c r="AZ15570" s="4"/>
      <c r="BA15570" s="4"/>
      <c r="BB15570" s="4"/>
      <c r="BC15570" s="4"/>
    </row>
    <row r="15571" spans="45:55" x14ac:dyDescent="0.2">
      <c r="AS15571" s="4"/>
      <c r="AT15571" s="4"/>
      <c r="AU15571" s="4"/>
      <c r="AV15571" s="4"/>
      <c r="AW15571" s="4"/>
      <c r="AX15571" s="4"/>
      <c r="AY15571" s="4"/>
      <c r="AZ15571" s="4"/>
      <c r="BA15571" s="4"/>
      <c r="BB15571" s="4"/>
      <c r="BC15571" s="4"/>
    </row>
    <row r="15572" spans="45:55" x14ac:dyDescent="0.2">
      <c r="AS15572" s="4"/>
      <c r="AT15572" s="4"/>
      <c r="AU15572" s="4"/>
      <c r="AV15572" s="4"/>
      <c r="AW15572" s="4"/>
      <c r="AX15572" s="4"/>
      <c r="AY15572" s="4"/>
      <c r="AZ15572" s="4"/>
      <c r="BA15572" s="4"/>
      <c r="BB15572" s="4"/>
      <c r="BC15572" s="4"/>
    </row>
    <row r="15573" spans="45:55" x14ac:dyDescent="0.2">
      <c r="AS15573" s="4"/>
      <c r="AT15573" s="4"/>
      <c r="AU15573" s="4"/>
      <c r="AV15573" s="4"/>
      <c r="AW15573" s="4"/>
      <c r="AX15573" s="4"/>
      <c r="AY15573" s="4"/>
      <c r="AZ15573" s="4"/>
      <c r="BA15573" s="4"/>
      <c r="BB15573" s="4"/>
      <c r="BC15573" s="4"/>
    </row>
    <row r="15574" spans="45:55" x14ac:dyDescent="0.2">
      <c r="AS15574" s="4"/>
      <c r="AT15574" s="4"/>
      <c r="AU15574" s="4"/>
      <c r="AV15574" s="4"/>
      <c r="AW15574" s="4"/>
      <c r="AX15574" s="4"/>
      <c r="AY15574" s="4"/>
      <c r="AZ15574" s="4"/>
      <c r="BA15574" s="4"/>
      <c r="BB15574" s="4"/>
      <c r="BC15574" s="4"/>
    </row>
    <row r="15575" spans="45:55" x14ac:dyDescent="0.2">
      <c r="AS15575" s="4"/>
      <c r="AT15575" s="4"/>
      <c r="AU15575" s="4"/>
      <c r="AV15575" s="4"/>
      <c r="AW15575" s="4"/>
      <c r="AX15575" s="4"/>
      <c r="AY15575" s="4"/>
      <c r="AZ15575" s="4"/>
      <c r="BA15575" s="4"/>
      <c r="BB15575" s="4"/>
      <c r="BC15575" s="4"/>
    </row>
    <row r="15576" spans="45:55" x14ac:dyDescent="0.2">
      <c r="AS15576" s="4"/>
      <c r="AT15576" s="4"/>
      <c r="AU15576" s="4"/>
      <c r="AV15576" s="4"/>
      <c r="AW15576" s="4"/>
      <c r="AX15576" s="4"/>
      <c r="AY15576" s="4"/>
      <c r="AZ15576" s="4"/>
      <c r="BA15576" s="4"/>
      <c r="BB15576" s="4"/>
      <c r="BC15576" s="4"/>
    </row>
    <row r="15577" spans="45:55" x14ac:dyDescent="0.2">
      <c r="AS15577" s="4"/>
      <c r="AT15577" s="4"/>
      <c r="AU15577" s="4"/>
      <c r="AV15577" s="4"/>
      <c r="AW15577" s="4"/>
      <c r="AX15577" s="4"/>
      <c r="AY15577" s="4"/>
      <c r="AZ15577" s="4"/>
      <c r="BA15577" s="4"/>
      <c r="BB15577" s="4"/>
      <c r="BC15577" s="4"/>
    </row>
    <row r="15578" spans="45:55" x14ac:dyDescent="0.2">
      <c r="AS15578" s="4"/>
      <c r="AT15578" s="4"/>
      <c r="AU15578" s="4"/>
      <c r="AV15578" s="4"/>
      <c r="AW15578" s="4"/>
      <c r="AX15578" s="4"/>
      <c r="AY15578" s="4"/>
      <c r="AZ15578" s="4"/>
      <c r="BA15578" s="4"/>
      <c r="BB15578" s="4"/>
      <c r="BC15578" s="4"/>
    </row>
    <row r="15579" spans="45:55" x14ac:dyDescent="0.2">
      <c r="AS15579" s="4"/>
      <c r="AT15579" s="4"/>
      <c r="AU15579" s="4"/>
      <c r="AV15579" s="4"/>
      <c r="AW15579" s="4"/>
      <c r="AX15579" s="4"/>
      <c r="AY15579" s="4"/>
      <c r="AZ15579" s="4"/>
      <c r="BA15579" s="4"/>
      <c r="BB15579" s="4"/>
      <c r="BC15579" s="4"/>
    </row>
    <row r="15580" spans="45:55" x14ac:dyDescent="0.2">
      <c r="AS15580" s="4"/>
      <c r="AT15580" s="4"/>
      <c r="AU15580" s="4"/>
      <c r="AV15580" s="4"/>
      <c r="AW15580" s="4"/>
      <c r="AX15580" s="4"/>
      <c r="AY15580" s="4"/>
      <c r="AZ15580" s="4"/>
      <c r="BA15580" s="4"/>
      <c r="BB15580" s="4"/>
      <c r="BC15580" s="4"/>
    </row>
    <row r="15581" spans="45:55" x14ac:dyDescent="0.2">
      <c r="AS15581" s="4"/>
      <c r="AT15581" s="4"/>
      <c r="AU15581" s="4"/>
      <c r="AV15581" s="4"/>
      <c r="AW15581" s="4"/>
      <c r="AX15581" s="4"/>
      <c r="AY15581" s="4"/>
      <c r="AZ15581" s="4"/>
      <c r="BA15581" s="4"/>
      <c r="BB15581" s="4"/>
      <c r="BC15581" s="4"/>
    </row>
    <row r="15582" spans="45:55" x14ac:dyDescent="0.2">
      <c r="AS15582" s="4"/>
      <c r="AT15582" s="4"/>
      <c r="AU15582" s="4"/>
      <c r="AV15582" s="4"/>
      <c r="AW15582" s="4"/>
      <c r="AX15582" s="4"/>
      <c r="AY15582" s="4"/>
      <c r="AZ15582" s="4"/>
      <c r="BA15582" s="4"/>
      <c r="BB15582" s="4"/>
      <c r="BC15582" s="4"/>
    </row>
    <row r="15583" spans="45:55" x14ac:dyDescent="0.2">
      <c r="AS15583" s="4"/>
      <c r="AT15583" s="4"/>
      <c r="AU15583" s="4"/>
      <c r="AV15583" s="4"/>
      <c r="AW15583" s="4"/>
      <c r="AX15583" s="4"/>
      <c r="AY15583" s="4"/>
      <c r="AZ15583" s="4"/>
      <c r="BA15583" s="4"/>
      <c r="BB15583" s="4"/>
      <c r="BC15583" s="4"/>
    </row>
    <row r="15584" spans="45:55" x14ac:dyDescent="0.2">
      <c r="AS15584" s="4"/>
      <c r="AT15584" s="4"/>
      <c r="AU15584" s="4"/>
      <c r="AV15584" s="4"/>
      <c r="AW15584" s="4"/>
      <c r="AX15584" s="4"/>
      <c r="AY15584" s="4"/>
      <c r="AZ15584" s="4"/>
      <c r="BA15584" s="4"/>
      <c r="BB15584" s="4"/>
      <c r="BC15584" s="4"/>
    </row>
    <row r="15585" spans="45:55" x14ac:dyDescent="0.2">
      <c r="AS15585" s="4"/>
      <c r="AT15585" s="4"/>
      <c r="AU15585" s="4"/>
      <c r="AV15585" s="4"/>
      <c r="AW15585" s="4"/>
      <c r="AX15585" s="4"/>
      <c r="AY15585" s="4"/>
      <c r="AZ15585" s="4"/>
      <c r="BA15585" s="4"/>
      <c r="BB15585" s="4"/>
      <c r="BC15585" s="4"/>
    </row>
    <row r="15586" spans="45:55" x14ac:dyDescent="0.2">
      <c r="AS15586" s="4"/>
      <c r="AT15586" s="4"/>
      <c r="AU15586" s="4"/>
      <c r="AV15586" s="4"/>
      <c r="AW15586" s="4"/>
      <c r="AX15586" s="4"/>
      <c r="AY15586" s="4"/>
      <c r="AZ15586" s="4"/>
      <c r="BA15586" s="4"/>
      <c r="BB15586" s="4"/>
      <c r="BC15586" s="4"/>
    </row>
    <row r="15587" spans="45:55" x14ac:dyDescent="0.2">
      <c r="AS15587" s="4"/>
      <c r="AT15587" s="4"/>
      <c r="AU15587" s="4"/>
      <c r="AV15587" s="4"/>
      <c r="AW15587" s="4"/>
      <c r="AX15587" s="4"/>
      <c r="AY15587" s="4"/>
      <c r="AZ15587" s="4"/>
      <c r="BA15587" s="4"/>
      <c r="BB15587" s="4"/>
      <c r="BC15587" s="4"/>
    </row>
    <row r="15588" spans="45:55" x14ac:dyDescent="0.2">
      <c r="AS15588" s="4"/>
      <c r="AT15588" s="4"/>
      <c r="AU15588" s="4"/>
      <c r="AV15588" s="4"/>
      <c r="AW15588" s="4"/>
      <c r="AX15588" s="4"/>
      <c r="AY15588" s="4"/>
      <c r="AZ15588" s="4"/>
      <c r="BA15588" s="4"/>
      <c r="BB15588" s="4"/>
      <c r="BC15588" s="4"/>
    </row>
    <row r="15589" spans="45:55" x14ac:dyDescent="0.2">
      <c r="AS15589" s="4"/>
      <c r="AT15589" s="4"/>
      <c r="AU15589" s="4"/>
      <c r="AV15589" s="4"/>
      <c r="AW15589" s="4"/>
      <c r="AX15589" s="4"/>
      <c r="AY15589" s="4"/>
      <c r="AZ15589" s="4"/>
      <c r="BA15589" s="4"/>
      <c r="BB15589" s="4"/>
      <c r="BC15589" s="4"/>
    </row>
    <row r="15590" spans="45:55" x14ac:dyDescent="0.2">
      <c r="AS15590" s="4"/>
      <c r="AT15590" s="4"/>
      <c r="AU15590" s="4"/>
      <c r="AV15590" s="4"/>
      <c r="AW15590" s="4"/>
      <c r="AX15590" s="4"/>
      <c r="AY15590" s="4"/>
      <c r="AZ15590" s="4"/>
      <c r="BA15590" s="4"/>
      <c r="BB15590" s="4"/>
      <c r="BC15590" s="4"/>
    </row>
    <row r="15591" spans="45:55" x14ac:dyDescent="0.2">
      <c r="AS15591" s="4"/>
      <c r="AT15591" s="4"/>
      <c r="AU15591" s="4"/>
      <c r="AV15591" s="4"/>
      <c r="AW15591" s="4"/>
      <c r="AX15591" s="4"/>
      <c r="AY15591" s="4"/>
      <c r="AZ15591" s="4"/>
      <c r="BA15591" s="4"/>
      <c r="BB15591" s="4"/>
      <c r="BC15591" s="4"/>
    </row>
    <row r="15592" spans="45:55" x14ac:dyDescent="0.2">
      <c r="AS15592" s="4"/>
      <c r="AT15592" s="4"/>
      <c r="AU15592" s="4"/>
      <c r="AV15592" s="4"/>
      <c r="AW15592" s="4"/>
      <c r="AX15592" s="4"/>
      <c r="AY15592" s="4"/>
      <c r="AZ15592" s="4"/>
      <c r="BA15592" s="4"/>
      <c r="BB15592" s="4"/>
      <c r="BC15592" s="4"/>
    </row>
    <row r="15593" spans="45:55" x14ac:dyDescent="0.2">
      <c r="AS15593" s="4"/>
      <c r="AT15593" s="4"/>
      <c r="AU15593" s="4"/>
      <c r="AV15593" s="4"/>
      <c r="AW15593" s="4"/>
      <c r="AX15593" s="4"/>
      <c r="AY15593" s="4"/>
      <c r="AZ15593" s="4"/>
      <c r="BA15593" s="4"/>
      <c r="BB15593" s="4"/>
      <c r="BC15593" s="4"/>
    </row>
    <row r="15594" spans="45:55" x14ac:dyDescent="0.2">
      <c r="AS15594" s="4"/>
      <c r="AT15594" s="4"/>
      <c r="AU15594" s="4"/>
      <c r="AV15594" s="4"/>
      <c r="AW15594" s="4"/>
      <c r="AX15594" s="4"/>
      <c r="AY15594" s="4"/>
      <c r="AZ15594" s="4"/>
      <c r="BA15594" s="4"/>
      <c r="BB15594" s="4"/>
      <c r="BC15594" s="4"/>
    </row>
    <row r="15595" spans="45:55" x14ac:dyDescent="0.2">
      <c r="AS15595" s="4"/>
      <c r="AT15595" s="4"/>
      <c r="AU15595" s="4"/>
      <c r="AV15595" s="4"/>
      <c r="AW15595" s="4"/>
      <c r="AX15595" s="4"/>
      <c r="AY15595" s="4"/>
      <c r="AZ15595" s="4"/>
      <c r="BA15595" s="4"/>
      <c r="BB15595" s="4"/>
      <c r="BC15595" s="4"/>
    </row>
    <row r="15596" spans="45:55" x14ac:dyDescent="0.2">
      <c r="AS15596" s="4"/>
      <c r="AT15596" s="4"/>
      <c r="AU15596" s="4"/>
      <c r="AV15596" s="4"/>
      <c r="AW15596" s="4"/>
      <c r="AX15596" s="4"/>
      <c r="AY15596" s="4"/>
      <c r="AZ15596" s="4"/>
      <c r="BA15596" s="4"/>
      <c r="BB15596" s="4"/>
      <c r="BC15596" s="4"/>
    </row>
    <row r="15597" spans="45:55" x14ac:dyDescent="0.2">
      <c r="AS15597" s="4"/>
      <c r="AT15597" s="4"/>
      <c r="AU15597" s="4"/>
      <c r="AV15597" s="4"/>
      <c r="AW15597" s="4"/>
      <c r="AX15597" s="4"/>
      <c r="AY15597" s="4"/>
      <c r="AZ15597" s="4"/>
      <c r="BA15597" s="4"/>
      <c r="BB15597" s="4"/>
      <c r="BC15597" s="4"/>
    </row>
    <row r="15598" spans="45:55" x14ac:dyDescent="0.2">
      <c r="AS15598" s="4"/>
      <c r="AT15598" s="4"/>
      <c r="AU15598" s="4"/>
      <c r="AV15598" s="4"/>
      <c r="AW15598" s="4"/>
      <c r="AX15598" s="4"/>
      <c r="AY15598" s="4"/>
      <c r="AZ15598" s="4"/>
      <c r="BA15598" s="4"/>
      <c r="BB15598" s="4"/>
      <c r="BC15598" s="4"/>
    </row>
    <row r="15599" spans="45:55" x14ac:dyDescent="0.2">
      <c r="AS15599" s="4"/>
      <c r="AT15599" s="4"/>
      <c r="AU15599" s="4"/>
      <c r="AV15599" s="4"/>
      <c r="AW15599" s="4"/>
      <c r="AX15599" s="4"/>
      <c r="AY15599" s="4"/>
      <c r="AZ15599" s="4"/>
      <c r="BA15599" s="4"/>
      <c r="BB15599" s="4"/>
      <c r="BC15599" s="4"/>
    </row>
    <row r="15600" spans="45:55" x14ac:dyDescent="0.2">
      <c r="AS15600" s="4"/>
      <c r="AT15600" s="4"/>
      <c r="AU15600" s="4"/>
      <c r="AV15600" s="4"/>
      <c r="AW15600" s="4"/>
      <c r="AX15600" s="4"/>
      <c r="AY15600" s="4"/>
      <c r="AZ15600" s="4"/>
      <c r="BA15600" s="4"/>
      <c r="BB15600" s="4"/>
      <c r="BC15600" s="4"/>
    </row>
    <row r="15601" spans="45:55" x14ac:dyDescent="0.2">
      <c r="AS15601" s="4"/>
      <c r="AT15601" s="4"/>
      <c r="AU15601" s="4"/>
      <c r="AV15601" s="4"/>
      <c r="AW15601" s="4"/>
      <c r="AX15601" s="4"/>
      <c r="AY15601" s="4"/>
      <c r="AZ15601" s="4"/>
      <c r="BA15601" s="4"/>
      <c r="BB15601" s="4"/>
      <c r="BC15601" s="4"/>
    </row>
    <row r="15602" spans="45:55" x14ac:dyDescent="0.2">
      <c r="AS15602" s="4"/>
      <c r="AT15602" s="4"/>
      <c r="AU15602" s="4"/>
      <c r="AV15602" s="4"/>
      <c r="AW15602" s="4"/>
      <c r="AX15602" s="4"/>
      <c r="AY15602" s="4"/>
      <c r="AZ15602" s="4"/>
      <c r="BA15602" s="4"/>
      <c r="BB15602" s="4"/>
      <c r="BC15602" s="4"/>
    </row>
    <row r="15603" spans="45:55" x14ac:dyDescent="0.2">
      <c r="AS15603" s="4"/>
      <c r="AT15603" s="4"/>
      <c r="AU15603" s="4"/>
      <c r="AV15603" s="4"/>
      <c r="AW15603" s="4"/>
      <c r="AX15603" s="4"/>
      <c r="AY15603" s="4"/>
      <c r="AZ15603" s="4"/>
      <c r="BA15603" s="4"/>
      <c r="BB15603" s="4"/>
      <c r="BC15603" s="4"/>
    </row>
    <row r="15604" spans="45:55" x14ac:dyDescent="0.2">
      <c r="AS15604" s="4"/>
      <c r="AT15604" s="4"/>
      <c r="AU15604" s="4"/>
      <c r="AV15604" s="4"/>
      <c r="AW15604" s="4"/>
      <c r="AX15604" s="4"/>
      <c r="AY15604" s="4"/>
      <c r="AZ15604" s="4"/>
      <c r="BA15604" s="4"/>
      <c r="BB15604" s="4"/>
      <c r="BC15604" s="4"/>
    </row>
    <row r="15605" spans="45:55" x14ac:dyDescent="0.2">
      <c r="AS15605" s="4"/>
      <c r="AT15605" s="4"/>
      <c r="AU15605" s="4"/>
      <c r="AV15605" s="4"/>
      <c r="AW15605" s="4"/>
      <c r="AX15605" s="4"/>
      <c r="AY15605" s="4"/>
      <c r="AZ15605" s="4"/>
      <c r="BA15605" s="4"/>
      <c r="BB15605" s="4"/>
      <c r="BC15605" s="4"/>
    </row>
    <row r="15606" spans="45:55" x14ac:dyDescent="0.2">
      <c r="AS15606" s="4"/>
      <c r="AT15606" s="4"/>
      <c r="AU15606" s="4"/>
      <c r="AV15606" s="4"/>
      <c r="AW15606" s="4"/>
      <c r="AX15606" s="4"/>
      <c r="AY15606" s="4"/>
      <c r="AZ15606" s="4"/>
      <c r="BA15606" s="4"/>
      <c r="BB15606" s="4"/>
      <c r="BC15606" s="4"/>
    </row>
    <row r="15607" spans="45:55" x14ac:dyDescent="0.2">
      <c r="AS15607" s="4"/>
      <c r="AT15607" s="4"/>
      <c r="AU15607" s="4"/>
      <c r="AV15607" s="4"/>
      <c r="AW15607" s="4"/>
      <c r="AX15607" s="4"/>
      <c r="AY15607" s="4"/>
      <c r="AZ15607" s="4"/>
      <c r="BA15607" s="4"/>
      <c r="BB15607" s="4"/>
      <c r="BC15607" s="4"/>
    </row>
    <row r="15608" spans="45:55" x14ac:dyDescent="0.2">
      <c r="AS15608" s="4"/>
      <c r="AT15608" s="4"/>
      <c r="AU15608" s="4"/>
      <c r="AV15608" s="4"/>
      <c r="AW15608" s="4"/>
      <c r="AX15608" s="4"/>
      <c r="AY15608" s="4"/>
      <c r="AZ15608" s="4"/>
      <c r="BA15608" s="4"/>
      <c r="BB15608" s="4"/>
      <c r="BC15608" s="4"/>
    </row>
    <row r="15609" spans="45:55" x14ac:dyDescent="0.2">
      <c r="AS15609" s="4"/>
      <c r="AT15609" s="4"/>
      <c r="AU15609" s="4"/>
      <c r="AV15609" s="4"/>
      <c r="AW15609" s="4"/>
      <c r="AX15609" s="4"/>
      <c r="AY15609" s="4"/>
      <c r="AZ15609" s="4"/>
      <c r="BA15609" s="4"/>
      <c r="BB15609" s="4"/>
      <c r="BC15609" s="4"/>
    </row>
    <row r="15610" spans="45:55" x14ac:dyDescent="0.2">
      <c r="AS15610" s="4"/>
      <c r="AT15610" s="4"/>
      <c r="AU15610" s="4"/>
      <c r="AV15610" s="4"/>
      <c r="AW15610" s="4"/>
      <c r="AX15610" s="4"/>
      <c r="AY15610" s="4"/>
      <c r="AZ15610" s="4"/>
      <c r="BA15610" s="4"/>
      <c r="BB15610" s="4"/>
      <c r="BC15610" s="4"/>
    </row>
    <row r="15611" spans="45:55" x14ac:dyDescent="0.2">
      <c r="AS15611" s="4"/>
      <c r="AT15611" s="4"/>
      <c r="AU15611" s="4"/>
      <c r="AV15611" s="4"/>
      <c r="AW15611" s="4"/>
      <c r="AX15611" s="4"/>
      <c r="AY15611" s="4"/>
      <c r="AZ15611" s="4"/>
      <c r="BA15611" s="4"/>
      <c r="BB15611" s="4"/>
      <c r="BC15611" s="4"/>
    </row>
    <row r="15612" spans="45:55" x14ac:dyDescent="0.2">
      <c r="AS15612" s="4"/>
      <c r="AT15612" s="4"/>
      <c r="AU15612" s="4"/>
      <c r="AV15612" s="4"/>
      <c r="AW15612" s="4"/>
      <c r="AX15612" s="4"/>
      <c r="AY15612" s="4"/>
      <c r="AZ15612" s="4"/>
      <c r="BA15612" s="4"/>
      <c r="BB15612" s="4"/>
      <c r="BC15612" s="4"/>
    </row>
    <row r="15613" spans="45:55" x14ac:dyDescent="0.2">
      <c r="AS15613" s="4"/>
      <c r="AT15613" s="4"/>
      <c r="AU15613" s="4"/>
      <c r="AV15613" s="4"/>
      <c r="AW15613" s="4"/>
      <c r="AX15613" s="4"/>
      <c r="AY15613" s="4"/>
      <c r="AZ15613" s="4"/>
      <c r="BA15613" s="4"/>
      <c r="BB15613" s="4"/>
      <c r="BC15613" s="4"/>
    </row>
    <row r="15614" spans="45:55" x14ac:dyDescent="0.2">
      <c r="AS15614" s="4"/>
      <c r="AT15614" s="4"/>
      <c r="AU15614" s="4"/>
      <c r="AV15614" s="4"/>
      <c r="AW15614" s="4"/>
      <c r="AX15614" s="4"/>
      <c r="AY15614" s="4"/>
      <c r="AZ15614" s="4"/>
      <c r="BA15614" s="4"/>
      <c r="BB15614" s="4"/>
      <c r="BC15614" s="4"/>
    </row>
    <row r="15615" spans="45:55" x14ac:dyDescent="0.2">
      <c r="AS15615" s="4"/>
      <c r="AT15615" s="4"/>
      <c r="AU15615" s="4"/>
      <c r="AV15615" s="4"/>
      <c r="AW15615" s="4"/>
      <c r="AX15615" s="4"/>
      <c r="AY15615" s="4"/>
      <c r="AZ15615" s="4"/>
      <c r="BA15615" s="4"/>
      <c r="BB15615" s="4"/>
      <c r="BC15615" s="4"/>
    </row>
    <row r="15616" spans="45:55" x14ac:dyDescent="0.2">
      <c r="AS15616" s="4"/>
      <c r="AT15616" s="4"/>
      <c r="AU15616" s="4"/>
      <c r="AV15616" s="4"/>
      <c r="AW15616" s="4"/>
      <c r="AX15616" s="4"/>
      <c r="AY15616" s="4"/>
      <c r="AZ15616" s="4"/>
      <c r="BA15616" s="4"/>
      <c r="BB15616" s="4"/>
      <c r="BC15616" s="4"/>
    </row>
    <row r="15617" spans="45:55" x14ac:dyDescent="0.2">
      <c r="AS15617" s="4"/>
      <c r="AT15617" s="4"/>
      <c r="AU15617" s="4"/>
      <c r="AV15617" s="4"/>
      <c r="AW15617" s="4"/>
      <c r="AX15617" s="4"/>
      <c r="AY15617" s="4"/>
      <c r="AZ15617" s="4"/>
      <c r="BA15617" s="4"/>
      <c r="BB15617" s="4"/>
      <c r="BC15617" s="4"/>
    </row>
    <row r="15618" spans="45:55" x14ac:dyDescent="0.2">
      <c r="AS15618" s="4"/>
      <c r="AT15618" s="4"/>
      <c r="AU15618" s="4"/>
      <c r="AV15618" s="4"/>
      <c r="AW15618" s="4"/>
      <c r="AX15618" s="4"/>
      <c r="AY15618" s="4"/>
      <c r="AZ15618" s="4"/>
      <c r="BA15618" s="4"/>
      <c r="BB15618" s="4"/>
      <c r="BC15618" s="4"/>
    </row>
    <row r="15619" spans="45:55" x14ac:dyDescent="0.2">
      <c r="AS15619" s="4"/>
      <c r="AT15619" s="4"/>
      <c r="AU15619" s="4"/>
      <c r="AV15619" s="4"/>
      <c r="AW15619" s="4"/>
      <c r="AX15619" s="4"/>
      <c r="AY15619" s="4"/>
      <c r="AZ15619" s="4"/>
      <c r="BA15619" s="4"/>
      <c r="BB15619" s="4"/>
      <c r="BC15619" s="4"/>
    </row>
    <row r="15620" spans="45:55" x14ac:dyDescent="0.2">
      <c r="AS15620" s="4"/>
      <c r="AT15620" s="4"/>
      <c r="AU15620" s="4"/>
      <c r="AV15620" s="4"/>
      <c r="AW15620" s="4"/>
      <c r="AX15620" s="4"/>
      <c r="AY15620" s="4"/>
      <c r="AZ15620" s="4"/>
      <c r="BA15620" s="4"/>
      <c r="BB15620" s="4"/>
      <c r="BC15620" s="4"/>
    </row>
    <row r="15621" spans="45:55" x14ac:dyDescent="0.2">
      <c r="AS15621" s="4"/>
      <c r="AT15621" s="4"/>
      <c r="AU15621" s="4"/>
      <c r="AV15621" s="4"/>
      <c r="AW15621" s="4"/>
      <c r="AX15621" s="4"/>
      <c r="AY15621" s="4"/>
      <c r="AZ15621" s="4"/>
      <c r="BA15621" s="4"/>
      <c r="BB15621" s="4"/>
      <c r="BC15621" s="4"/>
    </row>
    <row r="15622" spans="45:55" x14ac:dyDescent="0.2">
      <c r="AS15622" s="4"/>
      <c r="AT15622" s="4"/>
      <c r="AU15622" s="4"/>
      <c r="AV15622" s="4"/>
      <c r="AW15622" s="4"/>
      <c r="AX15622" s="4"/>
      <c r="AY15622" s="4"/>
      <c r="AZ15622" s="4"/>
      <c r="BA15622" s="4"/>
      <c r="BB15622" s="4"/>
      <c r="BC15622" s="4"/>
    </row>
    <row r="15623" spans="45:55" x14ac:dyDescent="0.2">
      <c r="AS15623" s="4"/>
      <c r="AT15623" s="4"/>
      <c r="AU15623" s="4"/>
      <c r="AV15623" s="4"/>
      <c r="AW15623" s="4"/>
      <c r="AX15623" s="4"/>
      <c r="AY15623" s="4"/>
      <c r="AZ15623" s="4"/>
      <c r="BA15623" s="4"/>
      <c r="BB15623" s="4"/>
      <c r="BC15623" s="4"/>
    </row>
    <row r="15624" spans="45:55" x14ac:dyDescent="0.2">
      <c r="AS15624" s="4"/>
      <c r="AT15624" s="4"/>
      <c r="AU15624" s="4"/>
      <c r="AV15624" s="4"/>
      <c r="AW15624" s="4"/>
      <c r="AX15624" s="4"/>
      <c r="AY15624" s="4"/>
      <c r="AZ15624" s="4"/>
      <c r="BA15624" s="4"/>
      <c r="BB15624" s="4"/>
      <c r="BC15624" s="4"/>
    </row>
    <row r="15625" spans="45:55" x14ac:dyDescent="0.2">
      <c r="AS15625" s="4"/>
      <c r="AT15625" s="4"/>
      <c r="AU15625" s="4"/>
      <c r="AV15625" s="4"/>
      <c r="AW15625" s="4"/>
      <c r="AX15625" s="4"/>
      <c r="AY15625" s="4"/>
      <c r="AZ15625" s="4"/>
      <c r="BA15625" s="4"/>
      <c r="BB15625" s="4"/>
      <c r="BC15625" s="4"/>
    </row>
    <row r="15626" spans="45:55" x14ac:dyDescent="0.2">
      <c r="AS15626" s="4"/>
      <c r="AT15626" s="4"/>
      <c r="AU15626" s="4"/>
      <c r="AV15626" s="4"/>
      <c r="AW15626" s="4"/>
      <c r="AX15626" s="4"/>
      <c r="AY15626" s="4"/>
      <c r="AZ15626" s="4"/>
      <c r="BA15626" s="4"/>
      <c r="BB15626" s="4"/>
      <c r="BC15626" s="4"/>
    </row>
    <row r="15627" spans="45:55" x14ac:dyDescent="0.2">
      <c r="AS15627" s="4"/>
      <c r="AT15627" s="4"/>
      <c r="AU15627" s="4"/>
      <c r="AV15627" s="4"/>
      <c r="AW15627" s="4"/>
      <c r="AX15627" s="4"/>
      <c r="AY15627" s="4"/>
      <c r="AZ15627" s="4"/>
      <c r="BA15627" s="4"/>
      <c r="BB15627" s="4"/>
      <c r="BC15627" s="4"/>
    </row>
    <row r="15628" spans="45:55" x14ac:dyDescent="0.2">
      <c r="AS15628" s="4"/>
      <c r="AT15628" s="4"/>
      <c r="AU15628" s="4"/>
      <c r="AV15628" s="4"/>
      <c r="AW15628" s="4"/>
      <c r="AX15628" s="4"/>
      <c r="AY15628" s="4"/>
      <c r="AZ15628" s="4"/>
      <c r="BA15628" s="4"/>
      <c r="BB15628" s="4"/>
      <c r="BC15628" s="4"/>
    </row>
    <row r="15629" spans="45:55" x14ac:dyDescent="0.2">
      <c r="AS15629" s="4"/>
      <c r="AT15629" s="4"/>
      <c r="AU15629" s="4"/>
      <c r="AV15629" s="4"/>
      <c r="AW15629" s="4"/>
      <c r="AX15629" s="4"/>
      <c r="AY15629" s="4"/>
      <c r="AZ15629" s="4"/>
      <c r="BA15629" s="4"/>
      <c r="BB15629" s="4"/>
      <c r="BC15629" s="4"/>
    </row>
    <row r="15630" spans="45:55" x14ac:dyDescent="0.2">
      <c r="AS15630" s="4"/>
      <c r="AT15630" s="4"/>
      <c r="AU15630" s="4"/>
      <c r="AV15630" s="4"/>
      <c r="AW15630" s="4"/>
      <c r="AX15630" s="4"/>
      <c r="AY15630" s="4"/>
      <c r="AZ15630" s="4"/>
      <c r="BA15630" s="4"/>
      <c r="BB15630" s="4"/>
      <c r="BC15630" s="4"/>
    </row>
    <row r="15631" spans="45:55" x14ac:dyDescent="0.2">
      <c r="AS15631" s="4"/>
      <c r="AT15631" s="4"/>
      <c r="AU15631" s="4"/>
      <c r="AV15631" s="4"/>
      <c r="AW15631" s="4"/>
      <c r="AX15631" s="4"/>
      <c r="AY15631" s="4"/>
      <c r="AZ15631" s="4"/>
      <c r="BA15631" s="4"/>
      <c r="BB15631" s="4"/>
      <c r="BC15631" s="4"/>
    </row>
    <row r="15632" spans="45:55" x14ac:dyDescent="0.2">
      <c r="AS15632" s="4"/>
      <c r="AT15632" s="4"/>
      <c r="AU15632" s="4"/>
      <c r="AV15632" s="4"/>
      <c r="AW15632" s="4"/>
      <c r="AX15632" s="4"/>
      <c r="AY15632" s="4"/>
      <c r="AZ15632" s="4"/>
      <c r="BA15632" s="4"/>
      <c r="BB15632" s="4"/>
      <c r="BC15632" s="4"/>
    </row>
    <row r="15633" spans="45:55" x14ac:dyDescent="0.2">
      <c r="AS15633" s="4"/>
      <c r="AT15633" s="4"/>
      <c r="AU15633" s="4"/>
      <c r="AV15633" s="4"/>
      <c r="AW15633" s="4"/>
      <c r="AX15633" s="4"/>
      <c r="AY15633" s="4"/>
      <c r="AZ15633" s="4"/>
      <c r="BA15633" s="4"/>
      <c r="BB15633" s="4"/>
      <c r="BC15633" s="4"/>
    </row>
    <row r="15634" spans="45:55" x14ac:dyDescent="0.2">
      <c r="AS15634" s="4"/>
      <c r="AT15634" s="4"/>
      <c r="AU15634" s="4"/>
      <c r="AV15634" s="4"/>
      <c r="AW15634" s="4"/>
      <c r="AX15634" s="4"/>
      <c r="AY15634" s="4"/>
      <c r="AZ15634" s="4"/>
      <c r="BA15634" s="4"/>
      <c r="BB15634" s="4"/>
      <c r="BC15634" s="4"/>
    </row>
    <row r="15635" spans="45:55" x14ac:dyDescent="0.2">
      <c r="AS15635" s="4"/>
      <c r="AT15635" s="4"/>
      <c r="AU15635" s="4"/>
      <c r="AV15635" s="4"/>
      <c r="AW15635" s="4"/>
      <c r="AX15635" s="4"/>
      <c r="AY15635" s="4"/>
      <c r="AZ15635" s="4"/>
      <c r="BA15635" s="4"/>
      <c r="BB15635" s="4"/>
      <c r="BC15635" s="4"/>
    </row>
    <row r="15636" spans="45:55" x14ac:dyDescent="0.2">
      <c r="AS15636" s="4"/>
      <c r="AT15636" s="4"/>
      <c r="AU15636" s="4"/>
      <c r="AV15636" s="4"/>
      <c r="AW15636" s="4"/>
      <c r="AX15636" s="4"/>
      <c r="AY15636" s="4"/>
      <c r="AZ15636" s="4"/>
      <c r="BA15636" s="4"/>
      <c r="BB15636" s="4"/>
      <c r="BC15636" s="4"/>
    </row>
    <row r="15637" spans="45:55" x14ac:dyDescent="0.2">
      <c r="AS15637" s="4"/>
      <c r="AT15637" s="4"/>
      <c r="AU15637" s="4"/>
      <c r="AV15637" s="4"/>
      <c r="AW15637" s="4"/>
      <c r="AX15637" s="4"/>
      <c r="AY15637" s="4"/>
      <c r="AZ15637" s="4"/>
      <c r="BA15637" s="4"/>
      <c r="BB15637" s="4"/>
      <c r="BC15637" s="4"/>
    </row>
    <row r="15638" spans="45:55" x14ac:dyDescent="0.2">
      <c r="AS15638" s="4"/>
      <c r="AT15638" s="4"/>
      <c r="AU15638" s="4"/>
      <c r="AV15638" s="4"/>
      <c r="AW15638" s="4"/>
      <c r="AX15638" s="4"/>
      <c r="AY15638" s="4"/>
      <c r="AZ15638" s="4"/>
      <c r="BA15638" s="4"/>
      <c r="BB15638" s="4"/>
      <c r="BC15638" s="4"/>
    </row>
    <row r="15639" spans="45:55" x14ac:dyDescent="0.2">
      <c r="AS15639" s="4"/>
      <c r="AT15639" s="4"/>
      <c r="AU15639" s="4"/>
      <c r="AV15639" s="4"/>
      <c r="AW15639" s="4"/>
      <c r="AX15639" s="4"/>
      <c r="AY15639" s="4"/>
      <c r="AZ15639" s="4"/>
      <c r="BA15639" s="4"/>
      <c r="BB15639" s="4"/>
      <c r="BC15639" s="4"/>
    </row>
    <row r="15640" spans="45:55" x14ac:dyDescent="0.2">
      <c r="AS15640" s="4"/>
      <c r="AT15640" s="4"/>
      <c r="AU15640" s="4"/>
      <c r="AV15640" s="4"/>
      <c r="AW15640" s="4"/>
      <c r="AX15640" s="4"/>
      <c r="AY15640" s="4"/>
      <c r="AZ15640" s="4"/>
      <c r="BA15640" s="4"/>
      <c r="BB15640" s="4"/>
      <c r="BC15640" s="4"/>
    </row>
    <row r="15641" spans="45:55" x14ac:dyDescent="0.2">
      <c r="AS15641" s="4"/>
      <c r="AT15641" s="4"/>
      <c r="AU15641" s="4"/>
      <c r="AV15641" s="4"/>
      <c r="AW15641" s="4"/>
      <c r="AX15641" s="4"/>
      <c r="AY15641" s="4"/>
      <c r="AZ15641" s="4"/>
      <c r="BA15641" s="4"/>
      <c r="BB15641" s="4"/>
      <c r="BC15641" s="4"/>
    </row>
    <row r="15642" spans="45:55" x14ac:dyDescent="0.2">
      <c r="AS15642" s="4"/>
      <c r="AT15642" s="4"/>
      <c r="AU15642" s="4"/>
      <c r="AV15642" s="4"/>
      <c r="AW15642" s="4"/>
      <c r="AX15642" s="4"/>
      <c r="AY15642" s="4"/>
      <c r="AZ15642" s="4"/>
      <c r="BA15642" s="4"/>
      <c r="BB15642" s="4"/>
      <c r="BC15642" s="4"/>
    </row>
    <row r="15643" spans="45:55" x14ac:dyDescent="0.2">
      <c r="AS15643" s="4"/>
      <c r="AT15643" s="4"/>
      <c r="AU15643" s="4"/>
      <c r="AV15643" s="4"/>
      <c r="AW15643" s="4"/>
      <c r="AX15643" s="4"/>
      <c r="AY15643" s="4"/>
      <c r="AZ15643" s="4"/>
      <c r="BA15643" s="4"/>
      <c r="BB15643" s="4"/>
      <c r="BC15643" s="4"/>
    </row>
    <row r="15644" spans="45:55" x14ac:dyDescent="0.2">
      <c r="AS15644" s="4"/>
      <c r="AT15644" s="4"/>
      <c r="AU15644" s="4"/>
      <c r="AV15644" s="4"/>
      <c r="AW15644" s="4"/>
      <c r="AX15644" s="4"/>
      <c r="AY15644" s="4"/>
      <c r="AZ15644" s="4"/>
      <c r="BA15644" s="4"/>
      <c r="BB15644" s="4"/>
      <c r="BC15644" s="4"/>
    </row>
    <row r="15645" spans="45:55" x14ac:dyDescent="0.2">
      <c r="AS15645" s="4"/>
      <c r="AT15645" s="4"/>
      <c r="AU15645" s="4"/>
      <c r="AV15645" s="4"/>
      <c r="AW15645" s="4"/>
      <c r="AX15645" s="4"/>
      <c r="AY15645" s="4"/>
      <c r="AZ15645" s="4"/>
      <c r="BA15645" s="4"/>
      <c r="BB15645" s="4"/>
      <c r="BC15645" s="4"/>
    </row>
    <row r="15646" spans="45:55" x14ac:dyDescent="0.2">
      <c r="AS15646" s="4"/>
      <c r="AT15646" s="4"/>
      <c r="AU15646" s="4"/>
      <c r="AV15646" s="4"/>
      <c r="AW15646" s="4"/>
      <c r="AX15646" s="4"/>
      <c r="AY15646" s="4"/>
      <c r="AZ15646" s="4"/>
      <c r="BA15646" s="4"/>
      <c r="BB15646" s="4"/>
      <c r="BC15646" s="4"/>
    </row>
    <row r="15647" spans="45:55" x14ac:dyDescent="0.2">
      <c r="AS15647" s="4"/>
      <c r="AT15647" s="4"/>
      <c r="AU15647" s="4"/>
      <c r="AV15647" s="4"/>
      <c r="AW15647" s="4"/>
      <c r="AX15647" s="4"/>
      <c r="AY15647" s="4"/>
      <c r="AZ15647" s="4"/>
      <c r="BA15647" s="4"/>
      <c r="BB15647" s="4"/>
      <c r="BC15647" s="4"/>
    </row>
    <row r="15648" spans="45:55" x14ac:dyDescent="0.2">
      <c r="AS15648" s="4"/>
      <c r="AT15648" s="4"/>
      <c r="AU15648" s="4"/>
      <c r="AV15648" s="4"/>
      <c r="AW15648" s="4"/>
      <c r="AX15648" s="4"/>
      <c r="AY15648" s="4"/>
      <c r="AZ15648" s="4"/>
      <c r="BA15648" s="4"/>
      <c r="BB15648" s="4"/>
      <c r="BC15648" s="4"/>
    </row>
    <row r="15649" spans="45:55" x14ac:dyDescent="0.2">
      <c r="AS15649" s="4"/>
      <c r="AT15649" s="4"/>
      <c r="AU15649" s="4"/>
      <c r="AV15649" s="4"/>
      <c r="AW15649" s="4"/>
      <c r="AX15649" s="4"/>
      <c r="AY15649" s="4"/>
      <c r="AZ15649" s="4"/>
      <c r="BA15649" s="4"/>
      <c r="BB15649" s="4"/>
      <c r="BC15649" s="4"/>
    </row>
    <row r="15650" spans="45:55" x14ac:dyDescent="0.2">
      <c r="AS15650" s="4"/>
      <c r="AT15650" s="4"/>
      <c r="AU15650" s="4"/>
      <c r="AV15650" s="4"/>
      <c r="AW15650" s="4"/>
      <c r="AX15650" s="4"/>
      <c r="AY15650" s="4"/>
      <c r="AZ15650" s="4"/>
      <c r="BA15650" s="4"/>
      <c r="BB15650" s="4"/>
      <c r="BC15650" s="4"/>
    </row>
    <row r="15651" spans="45:55" x14ac:dyDescent="0.2">
      <c r="AS15651" s="4"/>
      <c r="AT15651" s="4"/>
      <c r="AU15651" s="4"/>
      <c r="AV15651" s="4"/>
      <c r="AW15651" s="4"/>
      <c r="AX15651" s="4"/>
      <c r="AY15651" s="4"/>
      <c r="AZ15651" s="4"/>
      <c r="BA15651" s="4"/>
      <c r="BB15651" s="4"/>
      <c r="BC15651" s="4"/>
    </row>
    <row r="15652" spans="45:55" x14ac:dyDescent="0.2">
      <c r="AS15652" s="4"/>
      <c r="AT15652" s="4"/>
      <c r="AU15652" s="4"/>
      <c r="AV15652" s="4"/>
      <c r="AW15652" s="4"/>
      <c r="AX15652" s="4"/>
      <c r="AY15652" s="4"/>
      <c r="AZ15652" s="4"/>
      <c r="BA15652" s="4"/>
      <c r="BB15652" s="4"/>
      <c r="BC15652" s="4"/>
    </row>
    <row r="15653" spans="45:55" x14ac:dyDescent="0.2">
      <c r="AS15653" s="4"/>
      <c r="AT15653" s="4"/>
      <c r="AU15653" s="4"/>
      <c r="AV15653" s="4"/>
      <c r="AW15653" s="4"/>
      <c r="AX15653" s="4"/>
      <c r="AY15653" s="4"/>
      <c r="AZ15653" s="4"/>
      <c r="BA15653" s="4"/>
      <c r="BB15653" s="4"/>
      <c r="BC15653" s="4"/>
    </row>
    <row r="15654" spans="45:55" x14ac:dyDescent="0.2">
      <c r="AS15654" s="4"/>
      <c r="AT15654" s="4"/>
      <c r="AU15654" s="4"/>
      <c r="AV15654" s="4"/>
      <c r="AW15654" s="4"/>
      <c r="AX15654" s="4"/>
      <c r="AY15654" s="4"/>
      <c r="AZ15654" s="4"/>
      <c r="BA15654" s="4"/>
      <c r="BB15654" s="4"/>
      <c r="BC15654" s="4"/>
    </row>
    <row r="15655" spans="45:55" x14ac:dyDescent="0.2">
      <c r="AS15655" s="4"/>
      <c r="AT15655" s="4"/>
      <c r="AU15655" s="4"/>
      <c r="AV15655" s="4"/>
      <c r="AW15655" s="4"/>
      <c r="AX15655" s="4"/>
      <c r="AY15655" s="4"/>
      <c r="AZ15655" s="4"/>
      <c r="BA15655" s="4"/>
      <c r="BB15655" s="4"/>
      <c r="BC15655" s="4"/>
    </row>
    <row r="15656" spans="45:55" x14ac:dyDescent="0.2">
      <c r="AS15656" s="4"/>
      <c r="AT15656" s="4"/>
      <c r="AU15656" s="4"/>
      <c r="AV15656" s="4"/>
      <c r="AW15656" s="4"/>
      <c r="AX15656" s="4"/>
      <c r="AY15656" s="4"/>
      <c r="AZ15656" s="4"/>
      <c r="BA15656" s="4"/>
      <c r="BB15656" s="4"/>
      <c r="BC15656" s="4"/>
    </row>
    <row r="15657" spans="45:55" x14ac:dyDescent="0.2">
      <c r="AS15657" s="4"/>
      <c r="AT15657" s="4"/>
      <c r="AU15657" s="4"/>
      <c r="AV15657" s="4"/>
      <c r="AW15657" s="4"/>
      <c r="AX15657" s="4"/>
      <c r="AY15657" s="4"/>
      <c r="AZ15657" s="4"/>
      <c r="BA15657" s="4"/>
      <c r="BB15657" s="4"/>
      <c r="BC15657" s="4"/>
    </row>
    <row r="15658" spans="45:55" x14ac:dyDescent="0.2">
      <c r="AS15658" s="4"/>
      <c r="AT15658" s="4"/>
      <c r="AU15658" s="4"/>
      <c r="AV15658" s="4"/>
      <c r="AW15658" s="4"/>
      <c r="AX15658" s="4"/>
      <c r="AY15658" s="4"/>
      <c r="AZ15658" s="4"/>
      <c r="BA15658" s="4"/>
      <c r="BB15658" s="4"/>
      <c r="BC15658" s="4"/>
    </row>
    <row r="15659" spans="45:55" x14ac:dyDescent="0.2">
      <c r="AS15659" s="4"/>
      <c r="AT15659" s="4"/>
      <c r="AU15659" s="4"/>
      <c r="AV15659" s="4"/>
      <c r="AW15659" s="4"/>
      <c r="AX15659" s="4"/>
      <c r="AY15659" s="4"/>
      <c r="AZ15659" s="4"/>
      <c r="BA15659" s="4"/>
      <c r="BB15659" s="4"/>
      <c r="BC15659" s="4"/>
    </row>
    <row r="15660" spans="45:55" x14ac:dyDescent="0.2">
      <c r="AS15660" s="4"/>
      <c r="AT15660" s="4"/>
      <c r="AU15660" s="4"/>
      <c r="AV15660" s="4"/>
      <c r="AW15660" s="4"/>
      <c r="AX15660" s="4"/>
      <c r="AY15660" s="4"/>
      <c r="AZ15660" s="4"/>
      <c r="BA15660" s="4"/>
      <c r="BB15660" s="4"/>
      <c r="BC15660" s="4"/>
    </row>
    <row r="15661" spans="45:55" x14ac:dyDescent="0.2">
      <c r="AS15661" s="4"/>
      <c r="AT15661" s="4"/>
      <c r="AU15661" s="4"/>
      <c r="AV15661" s="4"/>
      <c r="AW15661" s="4"/>
      <c r="AX15661" s="4"/>
      <c r="AY15661" s="4"/>
      <c r="AZ15661" s="4"/>
      <c r="BA15661" s="4"/>
      <c r="BB15661" s="4"/>
      <c r="BC15661" s="4"/>
    </row>
    <row r="15662" spans="45:55" x14ac:dyDescent="0.2">
      <c r="AS15662" s="4"/>
      <c r="AT15662" s="4"/>
      <c r="AU15662" s="4"/>
      <c r="AV15662" s="4"/>
      <c r="AW15662" s="4"/>
      <c r="AX15662" s="4"/>
      <c r="AY15662" s="4"/>
      <c r="AZ15662" s="4"/>
      <c r="BA15662" s="4"/>
      <c r="BB15662" s="4"/>
      <c r="BC15662" s="4"/>
    </row>
    <row r="15663" spans="45:55" x14ac:dyDescent="0.2">
      <c r="AS15663" s="4"/>
      <c r="AT15663" s="4"/>
      <c r="AU15663" s="4"/>
      <c r="AV15663" s="4"/>
      <c r="AW15663" s="4"/>
      <c r="AX15663" s="4"/>
      <c r="AY15663" s="4"/>
      <c r="AZ15663" s="4"/>
      <c r="BA15663" s="4"/>
      <c r="BB15663" s="4"/>
      <c r="BC15663" s="4"/>
    </row>
    <row r="15664" spans="45:55" x14ac:dyDescent="0.2">
      <c r="AS15664" s="4"/>
      <c r="AT15664" s="4"/>
      <c r="AU15664" s="4"/>
      <c r="AV15664" s="4"/>
      <c r="AW15664" s="4"/>
      <c r="AX15664" s="4"/>
      <c r="AY15664" s="4"/>
      <c r="AZ15664" s="4"/>
      <c r="BA15664" s="4"/>
      <c r="BB15664" s="4"/>
      <c r="BC15664" s="4"/>
    </row>
    <row r="15665" spans="45:55" x14ac:dyDescent="0.2">
      <c r="AS15665" s="4"/>
      <c r="AT15665" s="4"/>
      <c r="AU15665" s="4"/>
      <c r="AV15665" s="4"/>
      <c r="AW15665" s="4"/>
      <c r="AX15665" s="4"/>
      <c r="AY15665" s="4"/>
      <c r="AZ15665" s="4"/>
      <c r="BA15665" s="4"/>
      <c r="BB15665" s="4"/>
      <c r="BC15665" s="4"/>
    </row>
    <row r="15666" spans="45:55" x14ac:dyDescent="0.2">
      <c r="AS15666" s="4"/>
      <c r="AT15666" s="4"/>
      <c r="AU15666" s="4"/>
      <c r="AV15666" s="4"/>
      <c r="AW15666" s="4"/>
      <c r="AX15666" s="4"/>
      <c r="AY15666" s="4"/>
      <c r="AZ15666" s="4"/>
      <c r="BA15666" s="4"/>
      <c r="BB15666" s="4"/>
      <c r="BC15666" s="4"/>
    </row>
    <row r="15667" spans="45:55" x14ac:dyDescent="0.2">
      <c r="AS15667" s="4"/>
      <c r="AT15667" s="4"/>
      <c r="AU15667" s="4"/>
      <c r="AV15667" s="4"/>
      <c r="AW15667" s="4"/>
      <c r="AX15667" s="4"/>
      <c r="AY15667" s="4"/>
      <c r="AZ15667" s="4"/>
      <c r="BA15667" s="4"/>
      <c r="BB15667" s="4"/>
      <c r="BC15667" s="4"/>
    </row>
    <row r="15668" spans="45:55" x14ac:dyDescent="0.2">
      <c r="AS15668" s="4"/>
      <c r="AT15668" s="4"/>
      <c r="AU15668" s="4"/>
      <c r="AV15668" s="4"/>
      <c r="AW15668" s="4"/>
      <c r="AX15668" s="4"/>
      <c r="AY15668" s="4"/>
      <c r="AZ15668" s="4"/>
      <c r="BA15668" s="4"/>
      <c r="BB15668" s="4"/>
      <c r="BC15668" s="4"/>
    </row>
    <row r="15669" spans="45:55" x14ac:dyDescent="0.2">
      <c r="AS15669" s="4"/>
      <c r="AT15669" s="4"/>
      <c r="AU15669" s="4"/>
      <c r="AV15669" s="4"/>
      <c r="AW15669" s="4"/>
      <c r="AX15669" s="4"/>
      <c r="AY15669" s="4"/>
      <c r="AZ15669" s="4"/>
      <c r="BA15669" s="4"/>
      <c r="BB15669" s="4"/>
      <c r="BC15669" s="4"/>
    </row>
    <row r="15670" spans="45:55" x14ac:dyDescent="0.2">
      <c r="AS15670" s="4"/>
      <c r="AT15670" s="4"/>
      <c r="AU15670" s="4"/>
      <c r="AV15670" s="4"/>
      <c r="AW15670" s="4"/>
      <c r="AX15670" s="4"/>
      <c r="AY15670" s="4"/>
      <c r="AZ15670" s="4"/>
      <c r="BA15670" s="4"/>
      <c r="BB15670" s="4"/>
      <c r="BC15670" s="4"/>
    </row>
    <row r="15671" spans="45:55" x14ac:dyDescent="0.2">
      <c r="AS15671" s="4"/>
      <c r="AT15671" s="4"/>
      <c r="AU15671" s="4"/>
      <c r="AV15671" s="4"/>
      <c r="AW15671" s="4"/>
      <c r="AX15671" s="4"/>
      <c r="AY15671" s="4"/>
      <c r="AZ15671" s="4"/>
      <c r="BA15671" s="4"/>
      <c r="BB15671" s="4"/>
      <c r="BC15671" s="4"/>
    </row>
    <row r="15672" spans="45:55" x14ac:dyDescent="0.2">
      <c r="AS15672" s="4"/>
      <c r="AT15672" s="4"/>
      <c r="AU15672" s="4"/>
      <c r="AV15672" s="4"/>
      <c r="AW15672" s="4"/>
      <c r="AX15672" s="4"/>
      <c r="AY15672" s="4"/>
      <c r="AZ15672" s="4"/>
      <c r="BA15672" s="4"/>
      <c r="BB15672" s="4"/>
      <c r="BC15672" s="4"/>
    </row>
    <row r="15673" spans="45:55" x14ac:dyDescent="0.2">
      <c r="AS15673" s="4"/>
      <c r="AT15673" s="4"/>
      <c r="AU15673" s="4"/>
      <c r="AV15673" s="4"/>
      <c r="AW15673" s="4"/>
      <c r="AX15673" s="4"/>
      <c r="AY15673" s="4"/>
      <c r="AZ15673" s="4"/>
      <c r="BA15673" s="4"/>
      <c r="BB15673" s="4"/>
      <c r="BC15673" s="4"/>
    </row>
    <row r="15674" spans="45:55" x14ac:dyDescent="0.2">
      <c r="AS15674" s="4"/>
      <c r="AT15674" s="4"/>
      <c r="AU15674" s="4"/>
      <c r="AV15674" s="4"/>
      <c r="AW15674" s="4"/>
      <c r="AX15674" s="4"/>
      <c r="AY15674" s="4"/>
      <c r="AZ15674" s="4"/>
      <c r="BA15674" s="4"/>
      <c r="BB15674" s="4"/>
      <c r="BC15674" s="4"/>
    </row>
    <row r="15675" spans="45:55" x14ac:dyDescent="0.2">
      <c r="AS15675" s="4"/>
      <c r="AT15675" s="4"/>
      <c r="AU15675" s="4"/>
      <c r="AV15675" s="4"/>
      <c r="AW15675" s="4"/>
      <c r="AX15675" s="4"/>
      <c r="AY15675" s="4"/>
      <c r="AZ15675" s="4"/>
      <c r="BA15675" s="4"/>
      <c r="BB15675" s="4"/>
      <c r="BC15675" s="4"/>
    </row>
    <row r="15676" spans="45:55" x14ac:dyDescent="0.2">
      <c r="AS15676" s="4"/>
      <c r="AT15676" s="4"/>
      <c r="AU15676" s="4"/>
      <c r="AV15676" s="4"/>
      <c r="AW15676" s="4"/>
      <c r="AX15676" s="4"/>
      <c r="AY15676" s="4"/>
      <c r="AZ15676" s="4"/>
      <c r="BA15676" s="4"/>
      <c r="BB15676" s="4"/>
      <c r="BC15676" s="4"/>
    </row>
    <row r="15677" spans="45:55" x14ac:dyDescent="0.2">
      <c r="AS15677" s="4"/>
      <c r="AT15677" s="4"/>
      <c r="AU15677" s="4"/>
      <c r="AV15677" s="4"/>
      <c r="AW15677" s="4"/>
      <c r="AX15677" s="4"/>
      <c r="AY15677" s="4"/>
      <c r="AZ15677" s="4"/>
      <c r="BA15677" s="4"/>
      <c r="BB15677" s="4"/>
      <c r="BC15677" s="4"/>
    </row>
    <row r="15678" spans="45:55" x14ac:dyDescent="0.2">
      <c r="AS15678" s="4"/>
      <c r="AT15678" s="4"/>
      <c r="AU15678" s="4"/>
      <c r="AV15678" s="4"/>
      <c r="AW15678" s="4"/>
      <c r="AX15678" s="4"/>
      <c r="AY15678" s="4"/>
      <c r="AZ15678" s="4"/>
      <c r="BA15678" s="4"/>
      <c r="BB15678" s="4"/>
      <c r="BC15678" s="4"/>
    </row>
    <row r="15679" spans="45:55" x14ac:dyDescent="0.2">
      <c r="AS15679" s="4"/>
      <c r="AT15679" s="4"/>
      <c r="AU15679" s="4"/>
      <c r="AV15679" s="4"/>
      <c r="AW15679" s="4"/>
      <c r="AX15679" s="4"/>
      <c r="AY15679" s="4"/>
      <c r="AZ15679" s="4"/>
      <c r="BA15679" s="4"/>
      <c r="BB15679" s="4"/>
      <c r="BC15679" s="4"/>
    </row>
    <row r="15680" spans="45:55" x14ac:dyDescent="0.2">
      <c r="AS15680" s="4"/>
      <c r="AT15680" s="4"/>
      <c r="AU15680" s="4"/>
      <c r="AV15680" s="4"/>
      <c r="AW15680" s="4"/>
      <c r="AX15680" s="4"/>
      <c r="AY15680" s="4"/>
      <c r="AZ15680" s="4"/>
      <c r="BA15680" s="4"/>
      <c r="BB15680" s="4"/>
      <c r="BC15680" s="4"/>
    </row>
    <row r="15681" spans="45:55" x14ac:dyDescent="0.2">
      <c r="AS15681" s="4"/>
      <c r="AT15681" s="4"/>
      <c r="AU15681" s="4"/>
      <c r="AV15681" s="4"/>
      <c r="AW15681" s="4"/>
      <c r="AX15681" s="4"/>
      <c r="AY15681" s="4"/>
      <c r="AZ15681" s="4"/>
      <c r="BA15681" s="4"/>
      <c r="BB15681" s="4"/>
      <c r="BC15681" s="4"/>
    </row>
    <row r="15682" spans="45:55" x14ac:dyDescent="0.2">
      <c r="AS15682" s="4"/>
      <c r="AT15682" s="4"/>
      <c r="AU15682" s="4"/>
      <c r="AV15682" s="4"/>
      <c r="AW15682" s="4"/>
      <c r="AX15682" s="4"/>
      <c r="AY15682" s="4"/>
      <c r="AZ15682" s="4"/>
      <c r="BA15682" s="4"/>
      <c r="BB15682" s="4"/>
      <c r="BC15682" s="4"/>
    </row>
    <row r="15683" spans="45:55" x14ac:dyDescent="0.2">
      <c r="AS15683" s="4"/>
      <c r="AT15683" s="4"/>
      <c r="AU15683" s="4"/>
      <c r="AV15683" s="4"/>
      <c r="AW15683" s="4"/>
      <c r="AX15683" s="4"/>
      <c r="AY15683" s="4"/>
      <c r="AZ15683" s="4"/>
      <c r="BA15683" s="4"/>
      <c r="BB15683" s="4"/>
      <c r="BC15683" s="4"/>
    </row>
    <row r="15684" spans="45:55" x14ac:dyDescent="0.2">
      <c r="AS15684" s="4"/>
      <c r="AT15684" s="4"/>
      <c r="AU15684" s="4"/>
      <c r="AV15684" s="4"/>
      <c r="AW15684" s="4"/>
      <c r="AX15684" s="4"/>
      <c r="AY15684" s="4"/>
      <c r="AZ15684" s="4"/>
      <c r="BA15684" s="4"/>
      <c r="BB15684" s="4"/>
      <c r="BC15684" s="4"/>
    </row>
    <row r="15685" spans="45:55" x14ac:dyDescent="0.2">
      <c r="AS15685" s="4"/>
      <c r="AT15685" s="4"/>
      <c r="AU15685" s="4"/>
      <c r="AV15685" s="4"/>
      <c r="AW15685" s="4"/>
      <c r="AX15685" s="4"/>
      <c r="AY15685" s="4"/>
      <c r="AZ15685" s="4"/>
      <c r="BA15685" s="4"/>
      <c r="BB15685" s="4"/>
      <c r="BC15685" s="4"/>
    </row>
    <row r="15686" spans="45:55" x14ac:dyDescent="0.2">
      <c r="AS15686" s="4"/>
      <c r="AT15686" s="4"/>
      <c r="AU15686" s="4"/>
      <c r="AV15686" s="4"/>
      <c r="AW15686" s="4"/>
      <c r="AX15686" s="4"/>
      <c r="AY15686" s="4"/>
      <c r="AZ15686" s="4"/>
      <c r="BA15686" s="4"/>
      <c r="BB15686" s="4"/>
      <c r="BC15686" s="4"/>
    </row>
    <row r="15687" spans="45:55" x14ac:dyDescent="0.2">
      <c r="AS15687" s="4"/>
      <c r="AT15687" s="4"/>
      <c r="AU15687" s="4"/>
      <c r="AV15687" s="4"/>
      <c r="AW15687" s="4"/>
      <c r="AX15687" s="4"/>
      <c r="AY15687" s="4"/>
      <c r="AZ15687" s="4"/>
      <c r="BA15687" s="4"/>
      <c r="BB15687" s="4"/>
      <c r="BC15687" s="4"/>
    </row>
    <row r="15688" spans="45:55" x14ac:dyDescent="0.2">
      <c r="AS15688" s="4"/>
      <c r="AT15688" s="4"/>
      <c r="AU15688" s="4"/>
      <c r="AV15688" s="4"/>
      <c r="AW15688" s="4"/>
      <c r="AX15688" s="4"/>
      <c r="AY15688" s="4"/>
      <c r="AZ15688" s="4"/>
      <c r="BA15688" s="4"/>
      <c r="BB15688" s="4"/>
      <c r="BC15688" s="4"/>
    </row>
    <row r="15689" spans="45:55" x14ac:dyDescent="0.2">
      <c r="AS15689" s="4"/>
      <c r="AT15689" s="4"/>
      <c r="AU15689" s="4"/>
      <c r="AV15689" s="4"/>
      <c r="AW15689" s="4"/>
      <c r="AX15689" s="4"/>
      <c r="AY15689" s="4"/>
      <c r="AZ15689" s="4"/>
      <c r="BA15689" s="4"/>
      <c r="BB15689" s="4"/>
      <c r="BC15689" s="4"/>
    </row>
    <row r="15690" spans="45:55" x14ac:dyDescent="0.2">
      <c r="AS15690" s="4"/>
      <c r="AT15690" s="4"/>
      <c r="AU15690" s="4"/>
      <c r="AV15690" s="4"/>
      <c r="AW15690" s="4"/>
      <c r="AX15690" s="4"/>
      <c r="AY15690" s="4"/>
      <c r="AZ15690" s="4"/>
      <c r="BA15690" s="4"/>
      <c r="BB15690" s="4"/>
      <c r="BC15690" s="4"/>
    </row>
    <row r="15691" spans="45:55" x14ac:dyDescent="0.2">
      <c r="AS15691" s="4"/>
      <c r="AT15691" s="4"/>
      <c r="AU15691" s="4"/>
      <c r="AV15691" s="4"/>
      <c r="AW15691" s="4"/>
      <c r="AX15691" s="4"/>
      <c r="AY15691" s="4"/>
      <c r="AZ15691" s="4"/>
      <c r="BA15691" s="4"/>
      <c r="BB15691" s="4"/>
      <c r="BC15691" s="4"/>
    </row>
    <row r="15692" spans="45:55" x14ac:dyDescent="0.2">
      <c r="AS15692" s="4"/>
      <c r="AT15692" s="4"/>
      <c r="AU15692" s="4"/>
      <c r="AV15692" s="4"/>
      <c r="AW15692" s="4"/>
      <c r="AX15692" s="4"/>
      <c r="AY15692" s="4"/>
      <c r="AZ15692" s="4"/>
      <c r="BA15692" s="4"/>
      <c r="BB15692" s="4"/>
      <c r="BC15692" s="4"/>
    </row>
    <row r="15693" spans="45:55" x14ac:dyDescent="0.2">
      <c r="AS15693" s="4"/>
      <c r="AT15693" s="4"/>
      <c r="AU15693" s="4"/>
      <c r="AV15693" s="4"/>
      <c r="AW15693" s="4"/>
      <c r="AX15693" s="4"/>
      <c r="AY15693" s="4"/>
      <c r="AZ15693" s="4"/>
      <c r="BA15693" s="4"/>
      <c r="BB15693" s="4"/>
      <c r="BC15693" s="4"/>
    </row>
    <row r="15694" spans="45:55" x14ac:dyDescent="0.2">
      <c r="AS15694" s="4"/>
      <c r="AT15694" s="4"/>
      <c r="AU15694" s="4"/>
      <c r="AV15694" s="4"/>
      <c r="AW15694" s="4"/>
      <c r="AX15694" s="4"/>
      <c r="AY15694" s="4"/>
      <c r="AZ15694" s="4"/>
      <c r="BA15694" s="4"/>
      <c r="BB15694" s="4"/>
      <c r="BC15694" s="4"/>
    </row>
    <row r="15695" spans="45:55" x14ac:dyDescent="0.2">
      <c r="AS15695" s="4"/>
      <c r="AT15695" s="4"/>
      <c r="AU15695" s="4"/>
      <c r="AV15695" s="4"/>
      <c r="AW15695" s="4"/>
      <c r="AX15695" s="4"/>
      <c r="AY15695" s="4"/>
      <c r="AZ15695" s="4"/>
      <c r="BA15695" s="4"/>
      <c r="BB15695" s="4"/>
      <c r="BC15695" s="4"/>
    </row>
    <row r="15696" spans="45:55" x14ac:dyDescent="0.2">
      <c r="AS15696" s="4"/>
      <c r="AT15696" s="4"/>
      <c r="AU15696" s="4"/>
      <c r="AV15696" s="4"/>
      <c r="AW15696" s="4"/>
      <c r="AX15696" s="4"/>
      <c r="AY15696" s="4"/>
      <c r="AZ15696" s="4"/>
      <c r="BA15696" s="4"/>
      <c r="BB15696" s="4"/>
      <c r="BC15696" s="4"/>
    </row>
    <row r="15697" spans="45:55" x14ac:dyDescent="0.2">
      <c r="AS15697" s="4"/>
      <c r="AT15697" s="4"/>
      <c r="AU15697" s="4"/>
      <c r="AV15697" s="4"/>
      <c r="AW15697" s="4"/>
      <c r="AX15697" s="4"/>
      <c r="AY15697" s="4"/>
      <c r="AZ15697" s="4"/>
      <c r="BA15697" s="4"/>
      <c r="BB15697" s="4"/>
      <c r="BC15697" s="4"/>
    </row>
    <row r="15698" spans="45:55" x14ac:dyDescent="0.2">
      <c r="AS15698" s="4"/>
      <c r="AT15698" s="4"/>
      <c r="AU15698" s="4"/>
      <c r="AV15698" s="4"/>
      <c r="AW15698" s="4"/>
      <c r="AX15698" s="4"/>
      <c r="AY15698" s="4"/>
      <c r="AZ15698" s="4"/>
      <c r="BA15698" s="4"/>
      <c r="BB15698" s="4"/>
      <c r="BC15698" s="4"/>
    </row>
    <row r="15699" spans="45:55" x14ac:dyDescent="0.2">
      <c r="AS15699" s="4"/>
      <c r="AT15699" s="4"/>
      <c r="AU15699" s="4"/>
      <c r="AV15699" s="4"/>
      <c r="AW15699" s="4"/>
      <c r="AX15699" s="4"/>
      <c r="AY15699" s="4"/>
      <c r="AZ15699" s="4"/>
      <c r="BA15699" s="4"/>
      <c r="BB15699" s="4"/>
      <c r="BC15699" s="4"/>
    </row>
    <row r="15700" spans="45:55" x14ac:dyDescent="0.2">
      <c r="AS15700" s="4"/>
      <c r="AT15700" s="4"/>
      <c r="AU15700" s="4"/>
      <c r="AV15700" s="4"/>
      <c r="AW15700" s="4"/>
      <c r="AX15700" s="4"/>
      <c r="AY15700" s="4"/>
      <c r="AZ15700" s="4"/>
      <c r="BA15700" s="4"/>
      <c r="BB15700" s="4"/>
      <c r="BC15700" s="4"/>
    </row>
    <row r="15701" spans="45:55" x14ac:dyDescent="0.2">
      <c r="AS15701" s="4"/>
      <c r="AT15701" s="4"/>
      <c r="AU15701" s="4"/>
      <c r="AV15701" s="4"/>
      <c r="AW15701" s="4"/>
      <c r="AX15701" s="4"/>
      <c r="AY15701" s="4"/>
      <c r="AZ15701" s="4"/>
      <c r="BA15701" s="4"/>
      <c r="BB15701" s="4"/>
      <c r="BC15701" s="4"/>
    </row>
    <row r="15702" spans="45:55" x14ac:dyDescent="0.2">
      <c r="AS15702" s="4"/>
      <c r="AT15702" s="4"/>
      <c r="AU15702" s="4"/>
      <c r="AV15702" s="4"/>
      <c r="AW15702" s="4"/>
      <c r="AX15702" s="4"/>
      <c r="AY15702" s="4"/>
      <c r="AZ15702" s="4"/>
      <c r="BA15702" s="4"/>
      <c r="BB15702" s="4"/>
      <c r="BC15702" s="4"/>
    </row>
    <row r="15703" spans="45:55" x14ac:dyDescent="0.2">
      <c r="AS15703" s="4"/>
      <c r="AT15703" s="4"/>
      <c r="AU15703" s="4"/>
      <c r="AV15703" s="4"/>
      <c r="AW15703" s="4"/>
      <c r="AX15703" s="4"/>
      <c r="AY15703" s="4"/>
      <c r="AZ15703" s="4"/>
      <c r="BA15703" s="4"/>
      <c r="BB15703" s="4"/>
      <c r="BC15703" s="4"/>
    </row>
    <row r="15704" spans="45:55" x14ac:dyDescent="0.2">
      <c r="AS15704" s="4"/>
      <c r="AT15704" s="4"/>
      <c r="AU15704" s="4"/>
      <c r="AV15704" s="4"/>
      <c r="AW15704" s="4"/>
      <c r="AX15704" s="4"/>
      <c r="AY15704" s="4"/>
      <c r="AZ15704" s="4"/>
      <c r="BA15704" s="4"/>
      <c r="BB15704" s="4"/>
      <c r="BC15704" s="4"/>
    </row>
    <row r="15705" spans="45:55" x14ac:dyDescent="0.2">
      <c r="AS15705" s="4"/>
      <c r="AT15705" s="4"/>
      <c r="AU15705" s="4"/>
      <c r="AV15705" s="4"/>
      <c r="AW15705" s="4"/>
      <c r="AX15705" s="4"/>
      <c r="AY15705" s="4"/>
      <c r="AZ15705" s="4"/>
      <c r="BA15705" s="4"/>
      <c r="BB15705" s="4"/>
      <c r="BC15705" s="4"/>
    </row>
    <row r="15706" spans="45:55" x14ac:dyDescent="0.2">
      <c r="AS15706" s="4"/>
      <c r="AT15706" s="4"/>
      <c r="AU15706" s="4"/>
      <c r="AV15706" s="4"/>
      <c r="AW15706" s="4"/>
      <c r="AX15706" s="4"/>
      <c r="AY15706" s="4"/>
      <c r="AZ15706" s="4"/>
      <c r="BA15706" s="4"/>
      <c r="BB15706" s="4"/>
      <c r="BC15706" s="4"/>
    </row>
    <row r="15707" spans="45:55" x14ac:dyDescent="0.2">
      <c r="AS15707" s="4"/>
      <c r="AT15707" s="4"/>
      <c r="AU15707" s="4"/>
      <c r="AV15707" s="4"/>
      <c r="AW15707" s="4"/>
      <c r="AX15707" s="4"/>
      <c r="AY15707" s="4"/>
      <c r="AZ15707" s="4"/>
      <c r="BA15707" s="4"/>
      <c r="BB15707" s="4"/>
      <c r="BC15707" s="4"/>
    </row>
    <row r="15708" spans="45:55" x14ac:dyDescent="0.2">
      <c r="AS15708" s="4"/>
      <c r="AT15708" s="4"/>
      <c r="AU15708" s="4"/>
      <c r="AV15708" s="4"/>
      <c r="AW15708" s="4"/>
      <c r="AX15708" s="4"/>
      <c r="AY15708" s="4"/>
      <c r="AZ15708" s="4"/>
      <c r="BA15708" s="4"/>
      <c r="BB15708" s="4"/>
      <c r="BC15708" s="4"/>
    </row>
    <row r="15709" spans="45:55" x14ac:dyDescent="0.2">
      <c r="AS15709" s="4"/>
      <c r="AT15709" s="4"/>
      <c r="AU15709" s="4"/>
      <c r="AV15709" s="4"/>
      <c r="AW15709" s="4"/>
      <c r="AX15709" s="4"/>
      <c r="AY15709" s="4"/>
      <c r="AZ15709" s="4"/>
      <c r="BA15709" s="4"/>
      <c r="BB15709" s="4"/>
      <c r="BC15709" s="4"/>
    </row>
    <row r="15710" spans="45:55" x14ac:dyDescent="0.2">
      <c r="AS15710" s="4"/>
      <c r="AT15710" s="4"/>
      <c r="AU15710" s="4"/>
      <c r="AV15710" s="4"/>
      <c r="AW15710" s="4"/>
      <c r="AX15710" s="4"/>
      <c r="AY15710" s="4"/>
      <c r="AZ15710" s="4"/>
      <c r="BA15710" s="4"/>
      <c r="BB15710" s="4"/>
      <c r="BC15710" s="4"/>
    </row>
    <row r="15711" spans="45:55" x14ac:dyDescent="0.2">
      <c r="AS15711" s="4"/>
      <c r="AT15711" s="4"/>
      <c r="AU15711" s="4"/>
      <c r="AV15711" s="4"/>
      <c r="AW15711" s="4"/>
      <c r="AX15711" s="4"/>
      <c r="AY15711" s="4"/>
      <c r="AZ15711" s="4"/>
      <c r="BA15711" s="4"/>
      <c r="BB15711" s="4"/>
      <c r="BC15711" s="4"/>
    </row>
    <row r="15712" spans="45:55" x14ac:dyDescent="0.2">
      <c r="AS15712" s="4"/>
      <c r="AT15712" s="4"/>
      <c r="AU15712" s="4"/>
      <c r="AV15712" s="4"/>
      <c r="AW15712" s="4"/>
      <c r="AX15712" s="4"/>
      <c r="AY15712" s="4"/>
      <c r="AZ15712" s="4"/>
      <c r="BA15712" s="4"/>
      <c r="BB15712" s="4"/>
      <c r="BC15712" s="4"/>
    </row>
    <row r="15713" spans="45:55" x14ac:dyDescent="0.2">
      <c r="AS15713" s="4"/>
      <c r="AT15713" s="4"/>
      <c r="AU15713" s="4"/>
      <c r="AV15713" s="4"/>
      <c r="AW15713" s="4"/>
      <c r="AX15713" s="4"/>
      <c r="AY15713" s="4"/>
      <c r="AZ15713" s="4"/>
      <c r="BA15713" s="4"/>
      <c r="BB15713" s="4"/>
      <c r="BC15713" s="4"/>
    </row>
    <row r="15714" spans="45:55" x14ac:dyDescent="0.2">
      <c r="AS15714" s="4"/>
      <c r="AT15714" s="4"/>
      <c r="AU15714" s="4"/>
      <c r="AV15714" s="4"/>
      <c r="AW15714" s="4"/>
      <c r="AX15714" s="4"/>
      <c r="AY15714" s="4"/>
      <c r="AZ15714" s="4"/>
      <c r="BA15714" s="4"/>
      <c r="BB15714" s="4"/>
      <c r="BC15714" s="4"/>
    </row>
    <row r="15715" spans="45:55" x14ac:dyDescent="0.2">
      <c r="AS15715" s="4"/>
      <c r="AT15715" s="4"/>
      <c r="AU15715" s="4"/>
      <c r="AV15715" s="4"/>
      <c r="AW15715" s="4"/>
      <c r="AX15715" s="4"/>
      <c r="AY15715" s="4"/>
      <c r="AZ15715" s="4"/>
      <c r="BA15715" s="4"/>
      <c r="BB15715" s="4"/>
      <c r="BC15715" s="4"/>
    </row>
    <row r="15716" spans="45:55" x14ac:dyDescent="0.2">
      <c r="AS15716" s="4"/>
      <c r="AT15716" s="4"/>
      <c r="AU15716" s="4"/>
      <c r="AV15716" s="4"/>
      <c r="AW15716" s="4"/>
      <c r="AX15716" s="4"/>
      <c r="AY15716" s="4"/>
      <c r="AZ15716" s="4"/>
      <c r="BA15716" s="4"/>
      <c r="BB15716" s="4"/>
      <c r="BC15716" s="4"/>
    </row>
    <row r="15717" spans="45:55" x14ac:dyDescent="0.2">
      <c r="AS15717" s="4"/>
      <c r="AT15717" s="4"/>
      <c r="AU15717" s="4"/>
      <c r="AV15717" s="4"/>
      <c r="AW15717" s="4"/>
      <c r="AX15717" s="4"/>
      <c r="AY15717" s="4"/>
      <c r="AZ15717" s="4"/>
      <c r="BA15717" s="4"/>
      <c r="BB15717" s="4"/>
      <c r="BC15717" s="4"/>
    </row>
    <row r="15718" spans="45:55" x14ac:dyDescent="0.2">
      <c r="AS15718" s="4"/>
      <c r="AT15718" s="4"/>
      <c r="AU15718" s="4"/>
      <c r="AV15718" s="4"/>
      <c r="AW15718" s="4"/>
      <c r="AX15718" s="4"/>
      <c r="AY15718" s="4"/>
      <c r="AZ15718" s="4"/>
      <c r="BA15718" s="4"/>
      <c r="BB15718" s="4"/>
      <c r="BC15718" s="4"/>
    </row>
    <row r="15719" spans="45:55" x14ac:dyDescent="0.2">
      <c r="AS15719" s="4"/>
      <c r="AT15719" s="4"/>
      <c r="AU15719" s="4"/>
      <c r="AV15719" s="4"/>
      <c r="AW15719" s="4"/>
      <c r="AX15719" s="4"/>
      <c r="AY15719" s="4"/>
      <c r="AZ15719" s="4"/>
      <c r="BA15719" s="4"/>
      <c r="BB15719" s="4"/>
      <c r="BC15719" s="4"/>
    </row>
    <row r="15720" spans="45:55" x14ac:dyDescent="0.2">
      <c r="AS15720" s="4"/>
      <c r="AT15720" s="4"/>
      <c r="AU15720" s="4"/>
      <c r="AV15720" s="4"/>
      <c r="AW15720" s="4"/>
      <c r="AX15720" s="4"/>
      <c r="AY15720" s="4"/>
      <c r="AZ15720" s="4"/>
      <c r="BA15720" s="4"/>
      <c r="BB15720" s="4"/>
      <c r="BC15720" s="4"/>
    </row>
    <row r="15721" spans="45:55" x14ac:dyDescent="0.2">
      <c r="AS15721" s="4"/>
      <c r="AT15721" s="4"/>
      <c r="AU15721" s="4"/>
      <c r="AV15721" s="4"/>
      <c r="AW15721" s="4"/>
      <c r="AX15721" s="4"/>
      <c r="AY15721" s="4"/>
      <c r="AZ15721" s="4"/>
      <c r="BA15721" s="4"/>
      <c r="BB15721" s="4"/>
      <c r="BC15721" s="4"/>
    </row>
    <row r="15722" spans="45:55" x14ac:dyDescent="0.2">
      <c r="AS15722" s="4"/>
      <c r="AT15722" s="4"/>
      <c r="AU15722" s="4"/>
      <c r="AV15722" s="4"/>
      <c r="AW15722" s="4"/>
      <c r="AX15722" s="4"/>
      <c r="AY15722" s="4"/>
      <c r="AZ15722" s="4"/>
      <c r="BA15722" s="4"/>
      <c r="BB15722" s="4"/>
      <c r="BC15722" s="4"/>
    </row>
    <row r="15723" spans="45:55" x14ac:dyDescent="0.2">
      <c r="AS15723" s="4"/>
      <c r="AT15723" s="4"/>
      <c r="AU15723" s="4"/>
      <c r="AV15723" s="4"/>
      <c r="AW15723" s="4"/>
      <c r="AX15723" s="4"/>
      <c r="AY15723" s="4"/>
      <c r="AZ15723" s="4"/>
      <c r="BA15723" s="4"/>
      <c r="BB15723" s="4"/>
      <c r="BC15723" s="4"/>
    </row>
    <row r="15724" spans="45:55" x14ac:dyDescent="0.2">
      <c r="AS15724" s="4"/>
      <c r="AT15724" s="4"/>
      <c r="AU15724" s="4"/>
      <c r="AV15724" s="4"/>
      <c r="AW15724" s="4"/>
      <c r="AX15724" s="4"/>
      <c r="AY15724" s="4"/>
      <c r="AZ15724" s="4"/>
      <c r="BA15724" s="4"/>
      <c r="BB15724" s="4"/>
      <c r="BC15724" s="4"/>
    </row>
    <row r="15725" spans="45:55" x14ac:dyDescent="0.2">
      <c r="AS15725" s="4"/>
      <c r="AT15725" s="4"/>
      <c r="AU15725" s="4"/>
      <c r="AV15725" s="4"/>
      <c r="AW15725" s="4"/>
      <c r="AX15725" s="4"/>
      <c r="AY15725" s="4"/>
      <c r="AZ15725" s="4"/>
      <c r="BA15725" s="4"/>
      <c r="BB15725" s="4"/>
      <c r="BC15725" s="4"/>
    </row>
    <row r="15726" spans="45:55" x14ac:dyDescent="0.2">
      <c r="AS15726" s="4"/>
      <c r="AT15726" s="4"/>
      <c r="AU15726" s="4"/>
      <c r="AV15726" s="4"/>
      <c r="AW15726" s="4"/>
      <c r="AX15726" s="4"/>
      <c r="AY15726" s="4"/>
      <c r="AZ15726" s="4"/>
      <c r="BA15726" s="4"/>
      <c r="BB15726" s="4"/>
      <c r="BC15726" s="4"/>
    </row>
    <row r="15727" spans="45:55" x14ac:dyDescent="0.2">
      <c r="AS15727" s="4"/>
      <c r="AT15727" s="4"/>
      <c r="AU15727" s="4"/>
      <c r="AV15727" s="4"/>
      <c r="AW15727" s="4"/>
      <c r="AX15727" s="4"/>
      <c r="AY15727" s="4"/>
      <c r="AZ15727" s="4"/>
      <c r="BA15727" s="4"/>
      <c r="BB15727" s="4"/>
      <c r="BC15727" s="4"/>
    </row>
    <row r="15728" spans="45:55" x14ac:dyDescent="0.2">
      <c r="AS15728" s="4"/>
      <c r="AT15728" s="4"/>
      <c r="AU15728" s="4"/>
      <c r="AV15728" s="4"/>
      <c r="AW15728" s="4"/>
      <c r="AX15728" s="4"/>
      <c r="AY15728" s="4"/>
      <c r="AZ15728" s="4"/>
      <c r="BA15728" s="4"/>
      <c r="BB15728" s="4"/>
      <c r="BC15728" s="4"/>
    </row>
    <row r="15729" spans="45:55" x14ac:dyDescent="0.2">
      <c r="AS15729" s="4"/>
      <c r="AT15729" s="4"/>
      <c r="AU15729" s="4"/>
      <c r="AV15729" s="4"/>
      <c r="AW15729" s="4"/>
      <c r="AX15729" s="4"/>
      <c r="AY15729" s="4"/>
      <c r="AZ15729" s="4"/>
      <c r="BA15729" s="4"/>
      <c r="BB15729" s="4"/>
      <c r="BC15729" s="4"/>
    </row>
    <row r="15730" spans="45:55" x14ac:dyDescent="0.2">
      <c r="AS15730" s="4"/>
      <c r="AT15730" s="4"/>
      <c r="AU15730" s="4"/>
      <c r="AV15730" s="4"/>
      <c r="AW15730" s="4"/>
      <c r="AX15730" s="4"/>
      <c r="AY15730" s="4"/>
      <c r="AZ15730" s="4"/>
      <c r="BA15730" s="4"/>
      <c r="BB15730" s="4"/>
      <c r="BC15730" s="4"/>
    </row>
    <row r="15731" spans="45:55" x14ac:dyDescent="0.2">
      <c r="AS15731" s="4"/>
      <c r="AT15731" s="4"/>
      <c r="AU15731" s="4"/>
      <c r="AV15731" s="4"/>
      <c r="AW15731" s="4"/>
      <c r="AX15731" s="4"/>
      <c r="AY15731" s="4"/>
      <c r="AZ15731" s="4"/>
      <c r="BA15731" s="4"/>
      <c r="BB15731" s="4"/>
      <c r="BC15731" s="4"/>
    </row>
    <row r="15732" spans="45:55" x14ac:dyDescent="0.2">
      <c r="AS15732" s="4"/>
      <c r="AT15732" s="4"/>
      <c r="AU15732" s="4"/>
      <c r="AV15732" s="4"/>
      <c r="AW15732" s="4"/>
      <c r="AX15732" s="4"/>
      <c r="AY15732" s="4"/>
      <c r="AZ15732" s="4"/>
      <c r="BA15732" s="4"/>
      <c r="BB15732" s="4"/>
      <c r="BC15732" s="4"/>
    </row>
    <row r="15733" spans="45:55" x14ac:dyDescent="0.2">
      <c r="AS15733" s="4"/>
      <c r="AT15733" s="4"/>
      <c r="AU15733" s="4"/>
      <c r="AV15733" s="4"/>
      <c r="AW15733" s="4"/>
      <c r="AX15733" s="4"/>
      <c r="AY15733" s="4"/>
      <c r="AZ15733" s="4"/>
      <c r="BA15733" s="4"/>
      <c r="BB15733" s="4"/>
      <c r="BC15733" s="4"/>
    </row>
    <row r="15734" spans="45:55" x14ac:dyDescent="0.2">
      <c r="AS15734" s="4"/>
      <c r="AT15734" s="4"/>
      <c r="AU15734" s="4"/>
      <c r="AV15734" s="4"/>
      <c r="AW15734" s="4"/>
      <c r="AX15734" s="4"/>
      <c r="AY15734" s="4"/>
      <c r="AZ15734" s="4"/>
      <c r="BA15734" s="4"/>
      <c r="BB15734" s="4"/>
      <c r="BC15734" s="4"/>
    </row>
    <row r="15735" spans="45:55" x14ac:dyDescent="0.2">
      <c r="AS15735" s="4"/>
      <c r="AT15735" s="4"/>
      <c r="AU15735" s="4"/>
      <c r="AV15735" s="4"/>
      <c r="AW15735" s="4"/>
      <c r="AX15735" s="4"/>
      <c r="AY15735" s="4"/>
      <c r="AZ15735" s="4"/>
      <c r="BA15735" s="4"/>
      <c r="BB15735" s="4"/>
      <c r="BC15735" s="4"/>
    </row>
    <row r="15736" spans="45:55" x14ac:dyDescent="0.2">
      <c r="AS15736" s="4"/>
      <c r="AT15736" s="4"/>
      <c r="AU15736" s="4"/>
      <c r="AV15736" s="4"/>
      <c r="AW15736" s="4"/>
      <c r="AX15736" s="4"/>
      <c r="AY15736" s="4"/>
      <c r="AZ15736" s="4"/>
      <c r="BA15736" s="4"/>
      <c r="BB15736" s="4"/>
      <c r="BC15736" s="4"/>
    </row>
    <row r="15737" spans="45:55" x14ac:dyDescent="0.2">
      <c r="AS15737" s="4"/>
      <c r="AT15737" s="4"/>
      <c r="AU15737" s="4"/>
      <c r="AV15737" s="4"/>
      <c r="AW15737" s="4"/>
      <c r="AX15737" s="4"/>
      <c r="AY15737" s="4"/>
      <c r="AZ15737" s="4"/>
      <c r="BA15737" s="4"/>
      <c r="BB15737" s="4"/>
      <c r="BC15737" s="4"/>
    </row>
    <row r="15738" spans="45:55" x14ac:dyDescent="0.2">
      <c r="AS15738" s="4"/>
      <c r="AT15738" s="4"/>
      <c r="AU15738" s="4"/>
      <c r="AV15738" s="4"/>
      <c r="AW15738" s="4"/>
      <c r="AX15738" s="4"/>
      <c r="AY15738" s="4"/>
      <c r="AZ15738" s="4"/>
      <c r="BA15738" s="4"/>
      <c r="BB15738" s="4"/>
      <c r="BC15738" s="4"/>
    </row>
    <row r="15739" spans="45:55" x14ac:dyDescent="0.2">
      <c r="AS15739" s="4"/>
      <c r="AT15739" s="4"/>
      <c r="AU15739" s="4"/>
      <c r="AV15739" s="4"/>
      <c r="AW15739" s="4"/>
      <c r="AX15739" s="4"/>
      <c r="AY15739" s="4"/>
      <c r="AZ15739" s="4"/>
      <c r="BA15739" s="4"/>
      <c r="BB15739" s="4"/>
      <c r="BC15739" s="4"/>
    </row>
    <row r="15740" spans="45:55" x14ac:dyDescent="0.2">
      <c r="AS15740" s="4"/>
      <c r="AT15740" s="4"/>
      <c r="AU15740" s="4"/>
      <c r="AV15740" s="4"/>
      <c r="AW15740" s="4"/>
      <c r="AX15740" s="4"/>
      <c r="AY15740" s="4"/>
      <c r="AZ15740" s="4"/>
      <c r="BA15740" s="4"/>
      <c r="BB15740" s="4"/>
      <c r="BC15740" s="4"/>
    </row>
    <row r="15741" spans="45:55" x14ac:dyDescent="0.2">
      <c r="AS15741" s="4"/>
      <c r="AT15741" s="4"/>
      <c r="AU15741" s="4"/>
      <c r="AV15741" s="4"/>
      <c r="AW15741" s="4"/>
      <c r="AX15741" s="4"/>
      <c r="AY15741" s="4"/>
      <c r="AZ15741" s="4"/>
      <c r="BA15741" s="4"/>
      <c r="BB15741" s="4"/>
      <c r="BC15741" s="4"/>
    </row>
    <row r="15742" spans="45:55" x14ac:dyDescent="0.2">
      <c r="AS15742" s="4"/>
      <c r="AT15742" s="4"/>
      <c r="AU15742" s="4"/>
      <c r="AV15742" s="4"/>
      <c r="AW15742" s="4"/>
      <c r="AX15742" s="4"/>
      <c r="AY15742" s="4"/>
      <c r="AZ15742" s="4"/>
      <c r="BA15742" s="4"/>
      <c r="BB15742" s="4"/>
      <c r="BC15742" s="4"/>
    </row>
    <row r="15743" spans="45:55" x14ac:dyDescent="0.2">
      <c r="AS15743" s="4"/>
      <c r="AT15743" s="4"/>
      <c r="AU15743" s="4"/>
      <c r="AV15743" s="4"/>
      <c r="AW15743" s="4"/>
      <c r="AX15743" s="4"/>
      <c r="AY15743" s="4"/>
      <c r="AZ15743" s="4"/>
      <c r="BA15743" s="4"/>
      <c r="BB15743" s="4"/>
      <c r="BC15743" s="4"/>
    </row>
    <row r="15744" spans="45:55" x14ac:dyDescent="0.2">
      <c r="AS15744" s="4"/>
      <c r="AT15744" s="4"/>
      <c r="AU15744" s="4"/>
      <c r="AV15744" s="4"/>
      <c r="AW15744" s="4"/>
      <c r="AX15744" s="4"/>
      <c r="AY15744" s="4"/>
      <c r="AZ15744" s="4"/>
      <c r="BA15744" s="4"/>
      <c r="BB15744" s="4"/>
      <c r="BC15744" s="4"/>
    </row>
    <row r="15745" spans="45:55" x14ac:dyDescent="0.2">
      <c r="AS15745" s="4"/>
      <c r="AT15745" s="4"/>
      <c r="AU15745" s="4"/>
      <c r="AV15745" s="4"/>
      <c r="AW15745" s="4"/>
      <c r="AX15745" s="4"/>
      <c r="AY15745" s="4"/>
      <c r="AZ15745" s="4"/>
      <c r="BA15745" s="4"/>
      <c r="BB15745" s="4"/>
      <c r="BC15745" s="4"/>
    </row>
    <row r="15746" spans="45:55" x14ac:dyDescent="0.2">
      <c r="AS15746" s="4"/>
      <c r="AT15746" s="4"/>
      <c r="AU15746" s="4"/>
      <c r="AV15746" s="4"/>
      <c r="AW15746" s="4"/>
      <c r="AX15746" s="4"/>
      <c r="AY15746" s="4"/>
      <c r="AZ15746" s="4"/>
      <c r="BA15746" s="4"/>
      <c r="BB15746" s="4"/>
      <c r="BC15746" s="4"/>
    </row>
    <row r="15747" spans="45:55" x14ac:dyDescent="0.2">
      <c r="AS15747" s="4"/>
      <c r="AT15747" s="4"/>
      <c r="AU15747" s="4"/>
      <c r="AV15747" s="4"/>
      <c r="AW15747" s="4"/>
      <c r="AX15747" s="4"/>
      <c r="AY15747" s="4"/>
      <c r="AZ15747" s="4"/>
      <c r="BA15747" s="4"/>
      <c r="BB15747" s="4"/>
      <c r="BC15747" s="4"/>
    </row>
    <row r="15748" spans="45:55" x14ac:dyDescent="0.2">
      <c r="AS15748" s="4"/>
      <c r="AT15748" s="4"/>
      <c r="AU15748" s="4"/>
      <c r="AV15748" s="4"/>
      <c r="AW15748" s="4"/>
      <c r="AX15748" s="4"/>
      <c r="AY15748" s="4"/>
      <c r="AZ15748" s="4"/>
      <c r="BA15748" s="4"/>
      <c r="BB15748" s="4"/>
      <c r="BC15748" s="4"/>
    </row>
    <row r="15749" spans="45:55" x14ac:dyDescent="0.2">
      <c r="AS15749" s="4"/>
      <c r="AT15749" s="4"/>
      <c r="AU15749" s="4"/>
      <c r="AV15749" s="4"/>
      <c r="AW15749" s="4"/>
      <c r="AX15749" s="4"/>
      <c r="AY15749" s="4"/>
      <c r="AZ15749" s="4"/>
      <c r="BA15749" s="4"/>
      <c r="BB15749" s="4"/>
      <c r="BC15749" s="4"/>
    </row>
    <row r="15750" spans="45:55" x14ac:dyDescent="0.2">
      <c r="AS15750" s="4"/>
      <c r="AT15750" s="4"/>
      <c r="AU15750" s="4"/>
      <c r="AV15750" s="4"/>
      <c r="AW15750" s="4"/>
      <c r="AX15750" s="4"/>
      <c r="AY15750" s="4"/>
      <c r="AZ15750" s="4"/>
      <c r="BA15750" s="4"/>
      <c r="BB15750" s="4"/>
      <c r="BC15750" s="4"/>
    </row>
    <row r="15751" spans="45:55" x14ac:dyDescent="0.2">
      <c r="AS15751" s="4"/>
      <c r="AT15751" s="4"/>
      <c r="AU15751" s="4"/>
      <c r="AV15751" s="4"/>
      <c r="AW15751" s="4"/>
      <c r="AX15751" s="4"/>
      <c r="AY15751" s="4"/>
      <c r="AZ15751" s="4"/>
      <c r="BA15751" s="4"/>
      <c r="BB15751" s="4"/>
      <c r="BC15751" s="4"/>
    </row>
    <row r="15752" spans="45:55" x14ac:dyDescent="0.2">
      <c r="AS15752" s="4"/>
      <c r="AT15752" s="4"/>
      <c r="AU15752" s="4"/>
      <c r="AV15752" s="4"/>
      <c r="AW15752" s="4"/>
      <c r="AX15752" s="4"/>
      <c r="AY15752" s="4"/>
      <c r="AZ15752" s="4"/>
      <c r="BA15752" s="4"/>
      <c r="BB15752" s="4"/>
      <c r="BC15752" s="4"/>
    </row>
    <row r="15753" spans="45:55" x14ac:dyDescent="0.2">
      <c r="AS15753" s="4"/>
      <c r="AT15753" s="4"/>
      <c r="AU15753" s="4"/>
      <c r="AV15753" s="4"/>
      <c r="AW15753" s="4"/>
      <c r="AX15753" s="4"/>
      <c r="AY15753" s="4"/>
      <c r="AZ15753" s="4"/>
      <c r="BA15753" s="4"/>
      <c r="BB15753" s="4"/>
      <c r="BC15753" s="4"/>
    </row>
    <row r="15754" spans="45:55" x14ac:dyDescent="0.2">
      <c r="AS15754" s="4"/>
      <c r="AT15754" s="4"/>
      <c r="AU15754" s="4"/>
      <c r="AV15754" s="4"/>
      <c r="AW15754" s="4"/>
      <c r="AX15754" s="4"/>
      <c r="AY15754" s="4"/>
      <c r="AZ15754" s="4"/>
      <c r="BA15754" s="4"/>
      <c r="BB15754" s="4"/>
      <c r="BC15754" s="4"/>
    </row>
    <row r="15755" spans="45:55" x14ac:dyDescent="0.2">
      <c r="AS15755" s="4"/>
      <c r="AT15755" s="4"/>
      <c r="AU15755" s="4"/>
      <c r="AV15755" s="4"/>
      <c r="AW15755" s="4"/>
      <c r="AX15755" s="4"/>
      <c r="AY15755" s="4"/>
      <c r="AZ15755" s="4"/>
      <c r="BA15755" s="4"/>
      <c r="BB15755" s="4"/>
      <c r="BC15755" s="4"/>
    </row>
    <row r="15756" spans="45:55" x14ac:dyDescent="0.2">
      <c r="AS15756" s="4"/>
      <c r="AT15756" s="4"/>
      <c r="AU15756" s="4"/>
      <c r="AV15756" s="4"/>
      <c r="AW15756" s="4"/>
      <c r="AX15756" s="4"/>
      <c r="AY15756" s="4"/>
      <c r="AZ15756" s="4"/>
      <c r="BA15756" s="4"/>
      <c r="BB15756" s="4"/>
      <c r="BC15756" s="4"/>
    </row>
    <row r="15757" spans="45:55" x14ac:dyDescent="0.2">
      <c r="AS15757" s="4"/>
      <c r="AT15757" s="4"/>
      <c r="AU15757" s="4"/>
      <c r="AV15757" s="4"/>
      <c r="AW15757" s="4"/>
      <c r="AX15757" s="4"/>
      <c r="AY15757" s="4"/>
      <c r="AZ15757" s="4"/>
      <c r="BA15757" s="4"/>
      <c r="BB15757" s="4"/>
      <c r="BC15757" s="4"/>
    </row>
    <row r="15758" spans="45:55" x14ac:dyDescent="0.2">
      <c r="AS15758" s="4"/>
      <c r="AT15758" s="4"/>
      <c r="AU15758" s="4"/>
      <c r="AV15758" s="4"/>
      <c r="AW15758" s="4"/>
      <c r="AX15758" s="4"/>
      <c r="AY15758" s="4"/>
      <c r="AZ15758" s="4"/>
      <c r="BA15758" s="4"/>
      <c r="BB15758" s="4"/>
      <c r="BC15758" s="4"/>
    </row>
    <row r="15759" spans="45:55" x14ac:dyDescent="0.2">
      <c r="AS15759" s="4"/>
      <c r="AT15759" s="4"/>
      <c r="AU15759" s="4"/>
      <c r="AV15759" s="4"/>
      <c r="AW15759" s="4"/>
      <c r="AX15759" s="4"/>
      <c r="AY15759" s="4"/>
      <c r="AZ15759" s="4"/>
      <c r="BA15759" s="4"/>
      <c r="BB15759" s="4"/>
      <c r="BC15759" s="4"/>
    </row>
    <row r="15760" spans="45:55" x14ac:dyDescent="0.2">
      <c r="AS15760" s="4"/>
      <c r="AT15760" s="4"/>
      <c r="AU15760" s="4"/>
      <c r="AV15760" s="4"/>
      <c r="AW15760" s="4"/>
      <c r="AX15760" s="4"/>
      <c r="AY15760" s="4"/>
      <c r="AZ15760" s="4"/>
      <c r="BA15760" s="4"/>
      <c r="BB15760" s="4"/>
      <c r="BC15760" s="4"/>
    </row>
    <row r="15761" spans="45:55" x14ac:dyDescent="0.2">
      <c r="AS15761" s="4"/>
      <c r="AT15761" s="4"/>
      <c r="AU15761" s="4"/>
      <c r="AV15761" s="4"/>
      <c r="AW15761" s="4"/>
      <c r="AX15761" s="4"/>
      <c r="AY15761" s="4"/>
      <c r="AZ15761" s="4"/>
      <c r="BA15761" s="4"/>
      <c r="BB15761" s="4"/>
      <c r="BC15761" s="4"/>
    </row>
    <row r="15762" spans="45:55" x14ac:dyDescent="0.2">
      <c r="AS15762" s="4"/>
      <c r="AT15762" s="4"/>
      <c r="AU15762" s="4"/>
      <c r="AV15762" s="4"/>
      <c r="AW15762" s="4"/>
      <c r="AX15762" s="4"/>
      <c r="AY15762" s="4"/>
      <c r="AZ15762" s="4"/>
      <c r="BA15762" s="4"/>
      <c r="BB15762" s="4"/>
      <c r="BC15762" s="4"/>
    </row>
    <row r="15763" spans="45:55" x14ac:dyDescent="0.2">
      <c r="AS15763" s="4"/>
      <c r="AT15763" s="4"/>
      <c r="AU15763" s="4"/>
      <c r="AV15763" s="4"/>
      <c r="AW15763" s="4"/>
      <c r="AX15763" s="4"/>
      <c r="AY15763" s="4"/>
      <c r="AZ15763" s="4"/>
      <c r="BA15763" s="4"/>
      <c r="BB15763" s="4"/>
      <c r="BC15763" s="4"/>
    </row>
    <row r="15764" spans="45:55" x14ac:dyDescent="0.2">
      <c r="AS15764" s="4"/>
      <c r="AT15764" s="4"/>
      <c r="AU15764" s="4"/>
      <c r="AV15764" s="4"/>
      <c r="AW15764" s="4"/>
      <c r="AX15764" s="4"/>
      <c r="AY15764" s="4"/>
      <c r="AZ15764" s="4"/>
      <c r="BA15764" s="4"/>
      <c r="BB15764" s="4"/>
      <c r="BC15764" s="4"/>
    </row>
    <row r="15765" spans="45:55" x14ac:dyDescent="0.2">
      <c r="AS15765" s="4"/>
      <c r="AT15765" s="4"/>
      <c r="AU15765" s="4"/>
      <c r="AV15765" s="4"/>
      <c r="AW15765" s="4"/>
      <c r="AX15765" s="4"/>
      <c r="AY15765" s="4"/>
      <c r="AZ15765" s="4"/>
      <c r="BA15765" s="4"/>
      <c r="BB15765" s="4"/>
      <c r="BC15765" s="4"/>
    </row>
    <row r="15766" spans="45:55" x14ac:dyDescent="0.2">
      <c r="AS15766" s="4"/>
      <c r="AT15766" s="4"/>
      <c r="AU15766" s="4"/>
      <c r="AV15766" s="4"/>
      <c r="AW15766" s="4"/>
      <c r="AX15766" s="4"/>
      <c r="AY15766" s="4"/>
      <c r="AZ15766" s="4"/>
      <c r="BA15766" s="4"/>
      <c r="BB15766" s="4"/>
      <c r="BC15766" s="4"/>
    </row>
    <row r="15767" spans="45:55" x14ac:dyDescent="0.2">
      <c r="AS15767" s="4"/>
      <c r="AT15767" s="4"/>
      <c r="AU15767" s="4"/>
      <c r="AV15767" s="4"/>
      <c r="AW15767" s="4"/>
      <c r="AX15767" s="4"/>
      <c r="AY15767" s="4"/>
      <c r="AZ15767" s="4"/>
      <c r="BA15767" s="4"/>
      <c r="BB15767" s="4"/>
      <c r="BC15767" s="4"/>
    </row>
    <row r="15768" spans="45:55" x14ac:dyDescent="0.2">
      <c r="AS15768" s="4"/>
      <c r="AT15768" s="4"/>
      <c r="AU15768" s="4"/>
      <c r="AV15768" s="4"/>
      <c r="AW15768" s="4"/>
      <c r="AX15768" s="4"/>
      <c r="AY15768" s="4"/>
      <c r="AZ15768" s="4"/>
      <c r="BA15768" s="4"/>
      <c r="BB15768" s="4"/>
      <c r="BC15768" s="4"/>
    </row>
    <row r="15769" spans="45:55" x14ac:dyDescent="0.2">
      <c r="AS15769" s="4"/>
      <c r="AT15769" s="4"/>
      <c r="AU15769" s="4"/>
      <c r="AV15769" s="4"/>
      <c r="AW15769" s="4"/>
      <c r="AX15769" s="4"/>
      <c r="AY15769" s="4"/>
      <c r="AZ15769" s="4"/>
      <c r="BA15769" s="4"/>
      <c r="BB15769" s="4"/>
      <c r="BC15769" s="4"/>
    </row>
    <row r="15770" spans="45:55" x14ac:dyDescent="0.2">
      <c r="AS15770" s="4"/>
      <c r="AT15770" s="4"/>
      <c r="AU15770" s="4"/>
      <c r="AV15770" s="4"/>
      <c r="AW15770" s="4"/>
      <c r="AX15770" s="4"/>
      <c r="AY15770" s="4"/>
      <c r="AZ15770" s="4"/>
      <c r="BA15770" s="4"/>
      <c r="BB15770" s="4"/>
      <c r="BC15770" s="4"/>
    </row>
    <row r="15771" spans="45:55" x14ac:dyDescent="0.2">
      <c r="AS15771" s="4"/>
      <c r="AT15771" s="4"/>
      <c r="AU15771" s="4"/>
      <c r="AV15771" s="4"/>
      <c r="AW15771" s="4"/>
      <c r="AX15771" s="4"/>
      <c r="AY15771" s="4"/>
      <c r="AZ15771" s="4"/>
      <c r="BA15771" s="4"/>
      <c r="BB15771" s="4"/>
      <c r="BC15771" s="4"/>
    </row>
    <row r="15772" spans="45:55" x14ac:dyDescent="0.2">
      <c r="AS15772" s="4"/>
      <c r="AT15772" s="4"/>
      <c r="AU15772" s="4"/>
      <c r="AV15772" s="4"/>
      <c r="AW15772" s="4"/>
      <c r="AX15772" s="4"/>
      <c r="AY15772" s="4"/>
      <c r="AZ15772" s="4"/>
      <c r="BA15772" s="4"/>
      <c r="BB15772" s="4"/>
      <c r="BC15772" s="4"/>
    </row>
    <row r="15773" spans="45:55" x14ac:dyDescent="0.2">
      <c r="AS15773" s="4"/>
      <c r="AT15773" s="4"/>
      <c r="AU15773" s="4"/>
      <c r="AV15773" s="4"/>
      <c r="AW15773" s="4"/>
      <c r="AX15773" s="4"/>
      <c r="AY15773" s="4"/>
      <c r="AZ15773" s="4"/>
      <c r="BA15773" s="4"/>
      <c r="BB15773" s="4"/>
      <c r="BC15773" s="4"/>
    </row>
    <row r="15774" spans="45:55" x14ac:dyDescent="0.2">
      <c r="AS15774" s="4"/>
      <c r="AT15774" s="4"/>
      <c r="AU15774" s="4"/>
      <c r="AV15774" s="4"/>
      <c r="AW15774" s="4"/>
      <c r="AX15774" s="4"/>
      <c r="AY15774" s="4"/>
      <c r="AZ15774" s="4"/>
      <c r="BA15774" s="4"/>
      <c r="BB15774" s="4"/>
      <c r="BC15774" s="4"/>
    </row>
    <row r="15775" spans="45:55" x14ac:dyDescent="0.2">
      <c r="AS15775" s="4"/>
      <c r="AT15775" s="4"/>
      <c r="AU15775" s="4"/>
      <c r="AV15775" s="4"/>
      <c r="AW15775" s="4"/>
      <c r="AX15775" s="4"/>
      <c r="AY15775" s="4"/>
      <c r="AZ15775" s="4"/>
      <c r="BA15775" s="4"/>
      <c r="BB15775" s="4"/>
      <c r="BC15775" s="4"/>
    </row>
    <row r="15776" spans="45:55" x14ac:dyDescent="0.2">
      <c r="AS15776" s="4"/>
      <c r="AT15776" s="4"/>
      <c r="AU15776" s="4"/>
      <c r="AV15776" s="4"/>
      <c r="AW15776" s="4"/>
      <c r="AX15776" s="4"/>
      <c r="AY15776" s="4"/>
      <c r="AZ15776" s="4"/>
      <c r="BA15776" s="4"/>
      <c r="BB15776" s="4"/>
      <c r="BC15776" s="4"/>
    </row>
    <row r="15777" spans="45:55" x14ac:dyDescent="0.2">
      <c r="AS15777" s="4"/>
      <c r="AT15777" s="4"/>
      <c r="AU15777" s="4"/>
      <c r="AV15777" s="4"/>
      <c r="AW15777" s="4"/>
      <c r="AX15777" s="4"/>
      <c r="AY15777" s="4"/>
      <c r="AZ15777" s="4"/>
      <c r="BA15777" s="4"/>
      <c r="BB15777" s="4"/>
      <c r="BC15777" s="4"/>
    </row>
    <row r="15778" spans="45:55" x14ac:dyDescent="0.2">
      <c r="AS15778" s="4"/>
      <c r="AT15778" s="4"/>
      <c r="AU15778" s="4"/>
      <c r="AV15778" s="4"/>
      <c r="AW15778" s="4"/>
      <c r="AX15778" s="4"/>
      <c r="AY15778" s="4"/>
      <c r="AZ15778" s="4"/>
      <c r="BA15778" s="4"/>
      <c r="BB15778" s="4"/>
      <c r="BC15778" s="4"/>
    </row>
    <row r="15779" spans="45:55" x14ac:dyDescent="0.2">
      <c r="AS15779" s="4"/>
      <c r="AT15779" s="4"/>
      <c r="AU15779" s="4"/>
      <c r="AV15779" s="4"/>
      <c r="AW15779" s="4"/>
      <c r="AX15779" s="4"/>
      <c r="AY15779" s="4"/>
      <c r="AZ15779" s="4"/>
      <c r="BA15779" s="4"/>
      <c r="BB15779" s="4"/>
      <c r="BC15779" s="4"/>
    </row>
    <row r="15780" spans="45:55" x14ac:dyDescent="0.2">
      <c r="AS15780" s="4"/>
      <c r="AT15780" s="4"/>
      <c r="AU15780" s="4"/>
      <c r="AV15780" s="4"/>
      <c r="AW15780" s="4"/>
      <c r="AX15780" s="4"/>
      <c r="AY15780" s="4"/>
      <c r="AZ15780" s="4"/>
      <c r="BA15780" s="4"/>
      <c r="BB15780" s="4"/>
      <c r="BC15780" s="4"/>
    </row>
    <row r="15781" spans="45:55" x14ac:dyDescent="0.2">
      <c r="AS15781" s="4"/>
      <c r="AT15781" s="4"/>
      <c r="AU15781" s="4"/>
      <c r="AV15781" s="4"/>
      <c r="AW15781" s="4"/>
      <c r="AX15781" s="4"/>
      <c r="AY15781" s="4"/>
      <c r="AZ15781" s="4"/>
      <c r="BA15781" s="4"/>
      <c r="BB15781" s="4"/>
      <c r="BC15781" s="4"/>
    </row>
    <row r="15782" spans="45:55" x14ac:dyDescent="0.2">
      <c r="AS15782" s="4"/>
      <c r="AT15782" s="4"/>
      <c r="AU15782" s="4"/>
      <c r="AV15782" s="4"/>
      <c r="AW15782" s="4"/>
      <c r="AX15782" s="4"/>
      <c r="AY15782" s="4"/>
      <c r="AZ15782" s="4"/>
      <c r="BA15782" s="4"/>
      <c r="BB15782" s="4"/>
      <c r="BC15782" s="4"/>
    </row>
    <row r="15783" spans="45:55" x14ac:dyDescent="0.2">
      <c r="AS15783" s="4"/>
      <c r="AT15783" s="4"/>
      <c r="AU15783" s="4"/>
      <c r="AV15783" s="4"/>
      <c r="AW15783" s="4"/>
      <c r="AX15783" s="4"/>
      <c r="AY15783" s="4"/>
      <c r="AZ15783" s="4"/>
      <c r="BA15783" s="4"/>
      <c r="BB15783" s="4"/>
      <c r="BC15783" s="4"/>
    </row>
    <row r="15784" spans="45:55" x14ac:dyDescent="0.2">
      <c r="AS15784" s="4"/>
      <c r="AT15784" s="4"/>
      <c r="AU15784" s="4"/>
      <c r="AV15784" s="4"/>
      <c r="AW15784" s="4"/>
      <c r="AX15784" s="4"/>
      <c r="AY15784" s="4"/>
      <c r="AZ15784" s="4"/>
      <c r="BA15784" s="4"/>
      <c r="BB15784" s="4"/>
      <c r="BC15784" s="4"/>
    </row>
    <row r="15785" spans="45:55" x14ac:dyDescent="0.2">
      <c r="AS15785" s="4"/>
      <c r="AT15785" s="4"/>
      <c r="AU15785" s="4"/>
      <c r="AV15785" s="4"/>
      <c r="AW15785" s="4"/>
      <c r="AX15785" s="4"/>
      <c r="AY15785" s="4"/>
      <c r="AZ15785" s="4"/>
      <c r="BA15785" s="4"/>
      <c r="BB15785" s="4"/>
      <c r="BC15785" s="4"/>
    </row>
    <row r="15786" spans="45:55" x14ac:dyDescent="0.2">
      <c r="AS15786" s="4"/>
      <c r="AT15786" s="4"/>
      <c r="AU15786" s="4"/>
      <c r="AV15786" s="4"/>
      <c r="AW15786" s="4"/>
      <c r="AX15786" s="4"/>
      <c r="AY15786" s="4"/>
      <c r="AZ15786" s="4"/>
      <c r="BA15786" s="4"/>
      <c r="BB15786" s="4"/>
      <c r="BC15786" s="4"/>
    </row>
    <row r="15787" spans="45:55" x14ac:dyDescent="0.2">
      <c r="AS15787" s="4"/>
      <c r="AT15787" s="4"/>
      <c r="AU15787" s="4"/>
      <c r="AV15787" s="4"/>
      <c r="AW15787" s="4"/>
      <c r="AX15787" s="4"/>
      <c r="AY15787" s="4"/>
      <c r="AZ15787" s="4"/>
      <c r="BA15787" s="4"/>
      <c r="BB15787" s="4"/>
      <c r="BC15787" s="4"/>
    </row>
    <row r="15788" spans="45:55" x14ac:dyDescent="0.2">
      <c r="AS15788" s="4"/>
      <c r="AT15788" s="4"/>
      <c r="AU15788" s="4"/>
      <c r="AV15788" s="4"/>
      <c r="AW15788" s="4"/>
      <c r="AX15788" s="4"/>
      <c r="AY15788" s="4"/>
      <c r="AZ15788" s="4"/>
      <c r="BA15788" s="4"/>
      <c r="BB15788" s="4"/>
      <c r="BC15788" s="4"/>
    </row>
    <row r="15789" spans="45:55" x14ac:dyDescent="0.2">
      <c r="AS15789" s="4"/>
      <c r="AT15789" s="4"/>
      <c r="AU15789" s="4"/>
      <c r="AV15789" s="4"/>
      <c r="AW15789" s="4"/>
      <c r="AX15789" s="4"/>
      <c r="AY15789" s="4"/>
      <c r="AZ15789" s="4"/>
      <c r="BA15789" s="4"/>
      <c r="BB15789" s="4"/>
      <c r="BC15789" s="4"/>
    </row>
    <row r="15790" spans="45:55" x14ac:dyDescent="0.2">
      <c r="AS15790" s="4"/>
      <c r="AT15790" s="4"/>
      <c r="AU15790" s="4"/>
      <c r="AV15790" s="4"/>
      <c r="AW15790" s="4"/>
      <c r="AX15790" s="4"/>
      <c r="AY15790" s="4"/>
      <c r="AZ15790" s="4"/>
      <c r="BA15790" s="4"/>
      <c r="BB15790" s="4"/>
      <c r="BC15790" s="4"/>
    </row>
    <row r="15791" spans="45:55" x14ac:dyDescent="0.2">
      <c r="AS15791" s="4"/>
      <c r="AT15791" s="4"/>
      <c r="AU15791" s="4"/>
      <c r="AV15791" s="4"/>
      <c r="AW15791" s="4"/>
      <c r="AX15791" s="4"/>
      <c r="AY15791" s="4"/>
      <c r="AZ15791" s="4"/>
      <c r="BA15791" s="4"/>
      <c r="BB15791" s="4"/>
      <c r="BC15791" s="4"/>
    </row>
    <row r="15792" spans="45:55" x14ac:dyDescent="0.2">
      <c r="AS15792" s="4"/>
      <c r="AT15792" s="4"/>
      <c r="AU15792" s="4"/>
      <c r="AV15792" s="4"/>
      <c r="AW15792" s="4"/>
      <c r="AX15792" s="4"/>
      <c r="AY15792" s="4"/>
      <c r="AZ15792" s="4"/>
      <c r="BA15792" s="4"/>
      <c r="BB15792" s="4"/>
      <c r="BC15792" s="4"/>
    </row>
    <row r="15793" spans="45:55" x14ac:dyDescent="0.2">
      <c r="AS15793" s="4"/>
      <c r="AT15793" s="4"/>
      <c r="AU15793" s="4"/>
      <c r="AV15793" s="4"/>
      <c r="AW15793" s="4"/>
      <c r="AX15793" s="4"/>
      <c r="AY15793" s="4"/>
      <c r="AZ15793" s="4"/>
      <c r="BA15793" s="4"/>
      <c r="BB15793" s="4"/>
      <c r="BC15793" s="4"/>
    </row>
    <row r="15794" spans="45:55" x14ac:dyDescent="0.2">
      <c r="AS15794" s="4"/>
      <c r="AT15794" s="4"/>
      <c r="AU15794" s="4"/>
      <c r="AV15794" s="4"/>
      <c r="AW15794" s="4"/>
      <c r="AX15794" s="4"/>
      <c r="AY15794" s="4"/>
      <c r="AZ15794" s="4"/>
      <c r="BA15794" s="4"/>
      <c r="BB15794" s="4"/>
      <c r="BC15794" s="4"/>
    </row>
    <row r="15795" spans="45:55" x14ac:dyDescent="0.2">
      <c r="AS15795" s="4"/>
      <c r="AT15795" s="4"/>
      <c r="AU15795" s="4"/>
      <c r="AV15795" s="4"/>
      <c r="AW15795" s="4"/>
      <c r="AX15795" s="4"/>
      <c r="AY15795" s="4"/>
      <c r="AZ15795" s="4"/>
      <c r="BA15795" s="4"/>
      <c r="BB15795" s="4"/>
      <c r="BC15795" s="4"/>
    </row>
    <row r="15796" spans="45:55" x14ac:dyDescent="0.2">
      <c r="AS15796" s="4"/>
      <c r="AT15796" s="4"/>
      <c r="AU15796" s="4"/>
      <c r="AV15796" s="4"/>
      <c r="AW15796" s="4"/>
      <c r="AX15796" s="4"/>
      <c r="AY15796" s="4"/>
      <c r="AZ15796" s="4"/>
      <c r="BA15796" s="4"/>
      <c r="BB15796" s="4"/>
      <c r="BC15796" s="4"/>
    </row>
    <row r="15797" spans="45:55" x14ac:dyDescent="0.2">
      <c r="AS15797" s="4"/>
      <c r="AT15797" s="4"/>
      <c r="AU15797" s="4"/>
      <c r="AV15797" s="4"/>
      <c r="AW15797" s="4"/>
      <c r="AX15797" s="4"/>
      <c r="AY15797" s="4"/>
      <c r="AZ15797" s="4"/>
      <c r="BA15797" s="4"/>
      <c r="BB15797" s="4"/>
      <c r="BC15797" s="4"/>
    </row>
    <row r="15798" spans="45:55" x14ac:dyDescent="0.2">
      <c r="AS15798" s="4"/>
      <c r="AT15798" s="4"/>
      <c r="AU15798" s="4"/>
      <c r="AV15798" s="4"/>
      <c r="AW15798" s="4"/>
      <c r="AX15798" s="4"/>
      <c r="AY15798" s="4"/>
      <c r="AZ15798" s="4"/>
      <c r="BA15798" s="4"/>
      <c r="BB15798" s="4"/>
      <c r="BC15798" s="4"/>
    </row>
    <row r="15799" spans="45:55" x14ac:dyDescent="0.2">
      <c r="AS15799" s="4"/>
      <c r="AT15799" s="4"/>
      <c r="AU15799" s="4"/>
      <c r="AV15799" s="4"/>
      <c r="AW15799" s="4"/>
      <c r="AX15799" s="4"/>
      <c r="AY15799" s="4"/>
      <c r="AZ15799" s="4"/>
      <c r="BA15799" s="4"/>
      <c r="BB15799" s="4"/>
      <c r="BC15799" s="4"/>
    </row>
    <row r="15800" spans="45:55" x14ac:dyDescent="0.2">
      <c r="AS15800" s="4"/>
      <c r="AT15800" s="4"/>
      <c r="AU15800" s="4"/>
      <c r="AV15800" s="4"/>
      <c r="AW15800" s="4"/>
      <c r="AX15800" s="4"/>
      <c r="AY15800" s="4"/>
      <c r="AZ15800" s="4"/>
      <c r="BA15800" s="4"/>
      <c r="BB15800" s="4"/>
      <c r="BC15800" s="4"/>
    </row>
    <row r="15801" spans="45:55" x14ac:dyDescent="0.2">
      <c r="AS15801" s="4"/>
      <c r="AT15801" s="4"/>
      <c r="AU15801" s="4"/>
      <c r="AV15801" s="4"/>
      <c r="AW15801" s="4"/>
      <c r="AX15801" s="4"/>
      <c r="AY15801" s="4"/>
      <c r="AZ15801" s="4"/>
      <c r="BA15801" s="4"/>
      <c r="BB15801" s="4"/>
      <c r="BC15801" s="4"/>
    </row>
    <row r="15802" spans="45:55" x14ac:dyDescent="0.2">
      <c r="AS15802" s="4"/>
      <c r="AT15802" s="4"/>
      <c r="AU15802" s="4"/>
      <c r="AV15802" s="4"/>
      <c r="AW15802" s="4"/>
      <c r="AX15802" s="4"/>
      <c r="AY15802" s="4"/>
      <c r="AZ15802" s="4"/>
      <c r="BA15802" s="4"/>
      <c r="BB15802" s="4"/>
      <c r="BC15802" s="4"/>
    </row>
    <row r="15803" spans="45:55" x14ac:dyDescent="0.2">
      <c r="AS15803" s="4"/>
      <c r="AT15803" s="4"/>
      <c r="AU15803" s="4"/>
      <c r="AV15803" s="4"/>
      <c r="AW15803" s="4"/>
      <c r="AX15803" s="4"/>
      <c r="AY15803" s="4"/>
      <c r="AZ15803" s="4"/>
      <c r="BA15803" s="4"/>
      <c r="BB15803" s="4"/>
      <c r="BC15803" s="4"/>
    </row>
    <row r="15804" spans="45:55" x14ac:dyDescent="0.2">
      <c r="AS15804" s="4"/>
      <c r="AT15804" s="4"/>
      <c r="AU15804" s="4"/>
      <c r="AV15804" s="4"/>
      <c r="AW15804" s="4"/>
      <c r="AX15804" s="4"/>
      <c r="AY15804" s="4"/>
      <c r="AZ15804" s="4"/>
      <c r="BA15804" s="4"/>
      <c r="BB15804" s="4"/>
      <c r="BC15804" s="4"/>
    </row>
    <row r="15805" spans="45:55" x14ac:dyDescent="0.2">
      <c r="AS15805" s="4"/>
      <c r="AT15805" s="4"/>
      <c r="AU15805" s="4"/>
      <c r="AV15805" s="4"/>
      <c r="AW15805" s="4"/>
      <c r="AX15805" s="4"/>
      <c r="AY15805" s="4"/>
      <c r="AZ15805" s="4"/>
      <c r="BA15805" s="4"/>
      <c r="BB15805" s="4"/>
      <c r="BC15805" s="4"/>
    </row>
    <row r="15806" spans="45:55" x14ac:dyDescent="0.2">
      <c r="AS15806" s="4"/>
      <c r="AT15806" s="4"/>
      <c r="AU15806" s="4"/>
      <c r="AV15806" s="4"/>
      <c r="AW15806" s="4"/>
      <c r="AX15806" s="4"/>
      <c r="AY15806" s="4"/>
      <c r="AZ15806" s="4"/>
      <c r="BA15806" s="4"/>
      <c r="BB15806" s="4"/>
      <c r="BC15806" s="4"/>
    </row>
    <row r="15807" spans="45:55" x14ac:dyDescent="0.2">
      <c r="AS15807" s="4"/>
      <c r="AT15807" s="4"/>
      <c r="AU15807" s="4"/>
      <c r="AV15807" s="4"/>
      <c r="AW15807" s="4"/>
      <c r="AX15807" s="4"/>
      <c r="AY15807" s="4"/>
      <c r="AZ15807" s="4"/>
      <c r="BA15807" s="4"/>
      <c r="BB15807" s="4"/>
      <c r="BC15807" s="4"/>
    </row>
    <row r="15808" spans="45:55" x14ac:dyDescent="0.2">
      <c r="AS15808" s="4"/>
      <c r="AT15808" s="4"/>
      <c r="AU15808" s="4"/>
      <c r="AV15808" s="4"/>
      <c r="AW15808" s="4"/>
      <c r="AX15808" s="4"/>
      <c r="AY15808" s="4"/>
      <c r="AZ15808" s="4"/>
      <c r="BA15808" s="4"/>
      <c r="BB15808" s="4"/>
      <c r="BC15808" s="4"/>
    </row>
    <row r="15809" spans="45:55" x14ac:dyDescent="0.2">
      <c r="AS15809" s="4"/>
      <c r="AT15809" s="4"/>
      <c r="AU15809" s="4"/>
      <c r="AV15809" s="4"/>
      <c r="AW15809" s="4"/>
      <c r="AX15809" s="4"/>
      <c r="AY15809" s="4"/>
      <c r="AZ15809" s="4"/>
      <c r="BA15809" s="4"/>
      <c r="BB15809" s="4"/>
      <c r="BC15809" s="4"/>
    </row>
    <row r="15810" spans="45:55" x14ac:dyDescent="0.2">
      <c r="AS15810" s="4"/>
      <c r="AT15810" s="4"/>
      <c r="AU15810" s="4"/>
      <c r="AV15810" s="4"/>
      <c r="AW15810" s="4"/>
      <c r="AX15810" s="4"/>
      <c r="AY15810" s="4"/>
      <c r="AZ15810" s="4"/>
      <c r="BA15810" s="4"/>
      <c r="BB15810" s="4"/>
      <c r="BC15810" s="4"/>
    </row>
    <row r="15811" spans="45:55" x14ac:dyDescent="0.2">
      <c r="AS15811" s="4"/>
      <c r="AT15811" s="4"/>
      <c r="AU15811" s="4"/>
      <c r="AV15811" s="4"/>
      <c r="AW15811" s="4"/>
      <c r="AX15811" s="4"/>
      <c r="AY15811" s="4"/>
      <c r="AZ15811" s="4"/>
      <c r="BA15811" s="4"/>
      <c r="BB15811" s="4"/>
      <c r="BC15811" s="4"/>
    </row>
    <row r="15812" spans="45:55" x14ac:dyDescent="0.2">
      <c r="AS15812" s="4"/>
      <c r="AT15812" s="4"/>
      <c r="AU15812" s="4"/>
      <c r="AV15812" s="4"/>
      <c r="AW15812" s="4"/>
      <c r="AX15812" s="4"/>
      <c r="AY15812" s="4"/>
      <c r="AZ15812" s="4"/>
      <c r="BA15812" s="4"/>
      <c r="BB15812" s="4"/>
      <c r="BC15812" s="4"/>
    </row>
    <row r="15813" spans="45:55" x14ac:dyDescent="0.2">
      <c r="AS15813" s="4"/>
      <c r="AT15813" s="4"/>
      <c r="AU15813" s="4"/>
      <c r="AV15813" s="4"/>
      <c r="AW15813" s="4"/>
      <c r="AX15813" s="4"/>
      <c r="AY15813" s="4"/>
      <c r="AZ15813" s="4"/>
      <c r="BA15813" s="4"/>
      <c r="BB15813" s="4"/>
      <c r="BC15813" s="4"/>
    </row>
    <row r="15814" spans="45:55" x14ac:dyDescent="0.2">
      <c r="AS15814" s="4"/>
      <c r="AT15814" s="4"/>
      <c r="AU15814" s="4"/>
      <c r="AV15814" s="4"/>
      <c r="AW15814" s="4"/>
      <c r="AX15814" s="4"/>
      <c r="AY15814" s="4"/>
      <c r="AZ15814" s="4"/>
      <c r="BA15814" s="4"/>
      <c r="BB15814" s="4"/>
      <c r="BC15814" s="4"/>
    </row>
    <row r="15815" spans="45:55" x14ac:dyDescent="0.2">
      <c r="AS15815" s="4"/>
      <c r="AT15815" s="4"/>
      <c r="AU15815" s="4"/>
      <c r="AV15815" s="4"/>
      <c r="AW15815" s="4"/>
      <c r="AX15815" s="4"/>
      <c r="AY15815" s="4"/>
      <c r="AZ15815" s="4"/>
      <c r="BA15815" s="4"/>
      <c r="BB15815" s="4"/>
      <c r="BC15815" s="4"/>
    </row>
    <row r="15816" spans="45:55" x14ac:dyDescent="0.2">
      <c r="AS15816" s="4"/>
      <c r="AT15816" s="4"/>
      <c r="AU15816" s="4"/>
      <c r="AV15816" s="4"/>
      <c r="AW15816" s="4"/>
      <c r="AX15816" s="4"/>
      <c r="AY15816" s="4"/>
      <c r="AZ15816" s="4"/>
      <c r="BA15816" s="4"/>
      <c r="BB15816" s="4"/>
      <c r="BC15816" s="4"/>
    </row>
    <row r="15817" spans="45:55" x14ac:dyDescent="0.2">
      <c r="AS15817" s="4"/>
      <c r="AT15817" s="4"/>
      <c r="AU15817" s="4"/>
      <c r="AV15817" s="4"/>
      <c r="AW15817" s="4"/>
      <c r="AX15817" s="4"/>
      <c r="AY15817" s="4"/>
      <c r="AZ15817" s="4"/>
      <c r="BA15817" s="4"/>
      <c r="BB15817" s="4"/>
      <c r="BC15817" s="4"/>
    </row>
    <row r="15818" spans="45:55" x14ac:dyDescent="0.2">
      <c r="AS15818" s="4"/>
      <c r="AT15818" s="4"/>
      <c r="AU15818" s="4"/>
      <c r="AV15818" s="4"/>
      <c r="AW15818" s="4"/>
      <c r="AX15818" s="4"/>
      <c r="AY15818" s="4"/>
      <c r="AZ15818" s="4"/>
      <c r="BA15818" s="4"/>
      <c r="BB15818" s="4"/>
      <c r="BC15818" s="4"/>
    </row>
    <row r="15819" spans="45:55" x14ac:dyDescent="0.2">
      <c r="AS15819" s="4"/>
      <c r="AT15819" s="4"/>
      <c r="AU15819" s="4"/>
      <c r="AV15819" s="4"/>
      <c r="AW15819" s="4"/>
      <c r="AX15819" s="4"/>
      <c r="AY15819" s="4"/>
      <c r="AZ15819" s="4"/>
      <c r="BA15819" s="4"/>
      <c r="BB15819" s="4"/>
      <c r="BC15819" s="4"/>
    </row>
    <row r="15820" spans="45:55" x14ac:dyDescent="0.2">
      <c r="AS15820" s="4"/>
      <c r="AT15820" s="4"/>
      <c r="AU15820" s="4"/>
      <c r="AV15820" s="4"/>
      <c r="AW15820" s="4"/>
      <c r="AX15820" s="4"/>
      <c r="AY15820" s="4"/>
      <c r="AZ15820" s="4"/>
      <c r="BA15820" s="4"/>
      <c r="BB15820" s="4"/>
      <c r="BC15820" s="4"/>
    </row>
    <row r="15821" spans="45:55" x14ac:dyDescent="0.2">
      <c r="AS15821" s="4"/>
      <c r="AT15821" s="4"/>
      <c r="AU15821" s="4"/>
      <c r="AV15821" s="4"/>
      <c r="AW15821" s="4"/>
      <c r="AX15821" s="4"/>
      <c r="AY15821" s="4"/>
      <c r="AZ15821" s="4"/>
      <c r="BA15821" s="4"/>
      <c r="BB15821" s="4"/>
      <c r="BC15821" s="4"/>
    </row>
    <row r="15822" spans="45:55" x14ac:dyDescent="0.2">
      <c r="AS15822" s="4"/>
      <c r="AT15822" s="4"/>
      <c r="AU15822" s="4"/>
      <c r="AV15822" s="4"/>
      <c r="AW15822" s="4"/>
      <c r="AX15822" s="4"/>
      <c r="AY15822" s="4"/>
      <c r="AZ15822" s="4"/>
      <c r="BA15822" s="4"/>
      <c r="BB15822" s="4"/>
      <c r="BC15822" s="4"/>
    </row>
    <row r="15823" spans="45:55" x14ac:dyDescent="0.2">
      <c r="AS15823" s="4"/>
      <c r="AT15823" s="4"/>
      <c r="AU15823" s="4"/>
      <c r="AV15823" s="4"/>
      <c r="AW15823" s="4"/>
      <c r="AX15823" s="4"/>
      <c r="AY15823" s="4"/>
      <c r="AZ15823" s="4"/>
      <c r="BA15823" s="4"/>
      <c r="BB15823" s="4"/>
      <c r="BC15823" s="4"/>
    </row>
    <row r="15824" spans="45:55" x14ac:dyDescent="0.2">
      <c r="AS15824" s="4"/>
      <c r="AT15824" s="4"/>
      <c r="AU15824" s="4"/>
      <c r="AV15824" s="4"/>
      <c r="AW15824" s="4"/>
      <c r="AX15824" s="4"/>
      <c r="AY15824" s="4"/>
      <c r="AZ15824" s="4"/>
      <c r="BA15824" s="4"/>
      <c r="BB15824" s="4"/>
      <c r="BC15824" s="4"/>
    </row>
    <row r="15825" spans="45:55" x14ac:dyDescent="0.2">
      <c r="AS15825" s="4"/>
      <c r="AT15825" s="4"/>
      <c r="AU15825" s="4"/>
      <c r="AV15825" s="4"/>
      <c r="AW15825" s="4"/>
      <c r="AX15825" s="4"/>
      <c r="AY15825" s="4"/>
      <c r="AZ15825" s="4"/>
      <c r="BA15825" s="4"/>
      <c r="BB15825" s="4"/>
      <c r="BC15825" s="4"/>
    </row>
    <row r="15826" spans="45:55" x14ac:dyDescent="0.2">
      <c r="AS15826" s="4"/>
      <c r="AT15826" s="4"/>
      <c r="AU15826" s="4"/>
      <c r="AV15826" s="4"/>
      <c r="AW15826" s="4"/>
      <c r="AX15826" s="4"/>
      <c r="AY15826" s="4"/>
      <c r="AZ15826" s="4"/>
      <c r="BA15826" s="4"/>
      <c r="BB15826" s="4"/>
      <c r="BC15826" s="4"/>
    </row>
    <row r="15827" spans="45:55" x14ac:dyDescent="0.2">
      <c r="AS15827" s="4"/>
      <c r="AT15827" s="4"/>
      <c r="AU15827" s="4"/>
      <c r="AV15827" s="4"/>
      <c r="AW15827" s="4"/>
      <c r="AX15827" s="4"/>
      <c r="AY15827" s="4"/>
      <c r="AZ15827" s="4"/>
      <c r="BA15827" s="4"/>
      <c r="BB15827" s="4"/>
      <c r="BC15827" s="4"/>
    </row>
    <row r="15828" spans="45:55" x14ac:dyDescent="0.2">
      <c r="AS15828" s="4"/>
      <c r="AT15828" s="4"/>
      <c r="AU15828" s="4"/>
      <c r="AV15828" s="4"/>
      <c r="AW15828" s="4"/>
      <c r="AX15828" s="4"/>
      <c r="AY15828" s="4"/>
      <c r="AZ15828" s="4"/>
      <c r="BA15828" s="4"/>
      <c r="BB15828" s="4"/>
      <c r="BC15828" s="4"/>
    </row>
    <row r="15829" spans="45:55" x14ac:dyDescent="0.2">
      <c r="AS15829" s="4"/>
      <c r="AT15829" s="4"/>
      <c r="AU15829" s="4"/>
      <c r="AV15829" s="4"/>
      <c r="AW15829" s="4"/>
      <c r="AX15829" s="4"/>
      <c r="AY15829" s="4"/>
      <c r="AZ15829" s="4"/>
      <c r="BA15829" s="4"/>
      <c r="BB15829" s="4"/>
      <c r="BC15829" s="4"/>
    </row>
    <row r="15830" spans="45:55" x14ac:dyDescent="0.2">
      <c r="AS15830" s="4"/>
      <c r="AT15830" s="4"/>
      <c r="AU15830" s="4"/>
      <c r="AV15830" s="4"/>
      <c r="AW15830" s="4"/>
      <c r="AX15830" s="4"/>
      <c r="AY15830" s="4"/>
      <c r="AZ15830" s="4"/>
      <c r="BA15830" s="4"/>
      <c r="BB15830" s="4"/>
      <c r="BC15830" s="4"/>
    </row>
    <row r="15831" spans="45:55" x14ac:dyDescent="0.2">
      <c r="AS15831" s="4"/>
      <c r="AT15831" s="4"/>
      <c r="AU15831" s="4"/>
      <c r="AV15831" s="4"/>
      <c r="AW15831" s="4"/>
      <c r="AX15831" s="4"/>
      <c r="AY15831" s="4"/>
      <c r="AZ15831" s="4"/>
      <c r="BA15831" s="4"/>
      <c r="BB15831" s="4"/>
      <c r="BC15831" s="4"/>
    </row>
    <row r="15832" spans="45:55" x14ac:dyDescent="0.2">
      <c r="AS15832" s="4"/>
      <c r="AT15832" s="4"/>
      <c r="AU15832" s="4"/>
      <c r="AV15832" s="4"/>
      <c r="AW15832" s="4"/>
      <c r="AX15832" s="4"/>
      <c r="AY15832" s="4"/>
      <c r="AZ15832" s="4"/>
      <c r="BA15832" s="4"/>
      <c r="BB15832" s="4"/>
      <c r="BC15832" s="4"/>
    </row>
    <row r="15833" spans="45:55" x14ac:dyDescent="0.2">
      <c r="AS15833" s="4"/>
      <c r="AT15833" s="4"/>
      <c r="AU15833" s="4"/>
      <c r="AV15833" s="4"/>
      <c r="AW15833" s="4"/>
      <c r="AX15833" s="4"/>
      <c r="AY15833" s="4"/>
      <c r="AZ15833" s="4"/>
      <c r="BA15833" s="4"/>
      <c r="BB15833" s="4"/>
      <c r="BC15833" s="4"/>
    </row>
    <row r="15834" spans="45:55" x14ac:dyDescent="0.2">
      <c r="AS15834" s="4"/>
      <c r="AT15834" s="4"/>
      <c r="AU15834" s="4"/>
      <c r="AV15834" s="4"/>
      <c r="AW15834" s="4"/>
      <c r="AX15834" s="4"/>
      <c r="AY15834" s="4"/>
      <c r="AZ15834" s="4"/>
      <c r="BA15834" s="4"/>
      <c r="BB15834" s="4"/>
      <c r="BC15834" s="4"/>
    </row>
    <row r="15835" spans="45:55" x14ac:dyDescent="0.2">
      <c r="AS15835" s="4"/>
      <c r="AT15835" s="4"/>
      <c r="AU15835" s="4"/>
      <c r="AV15835" s="4"/>
      <c r="AW15835" s="4"/>
      <c r="AX15835" s="4"/>
      <c r="AY15835" s="4"/>
      <c r="AZ15835" s="4"/>
      <c r="BA15835" s="4"/>
      <c r="BB15835" s="4"/>
      <c r="BC15835" s="4"/>
    </row>
    <row r="15836" spans="45:55" x14ac:dyDescent="0.2">
      <c r="AS15836" s="4"/>
      <c r="AT15836" s="4"/>
      <c r="AU15836" s="4"/>
      <c r="AV15836" s="4"/>
      <c r="AW15836" s="4"/>
      <c r="AX15836" s="4"/>
      <c r="AY15836" s="4"/>
      <c r="AZ15836" s="4"/>
      <c r="BA15836" s="4"/>
      <c r="BB15836" s="4"/>
      <c r="BC15836" s="4"/>
    </row>
    <row r="15837" spans="45:55" x14ac:dyDescent="0.2">
      <c r="AS15837" s="4"/>
      <c r="AT15837" s="4"/>
      <c r="AU15837" s="4"/>
      <c r="AV15837" s="4"/>
      <c r="AW15837" s="4"/>
      <c r="AX15837" s="4"/>
      <c r="AY15837" s="4"/>
      <c r="AZ15837" s="4"/>
      <c r="BA15837" s="4"/>
      <c r="BB15837" s="4"/>
      <c r="BC15837" s="4"/>
    </row>
    <row r="15838" spans="45:55" x14ac:dyDescent="0.2">
      <c r="AS15838" s="4"/>
      <c r="AT15838" s="4"/>
      <c r="AU15838" s="4"/>
      <c r="AV15838" s="4"/>
      <c r="AW15838" s="4"/>
      <c r="AX15838" s="4"/>
      <c r="AY15838" s="4"/>
      <c r="AZ15838" s="4"/>
      <c r="BA15838" s="4"/>
      <c r="BB15838" s="4"/>
      <c r="BC15838" s="4"/>
    </row>
    <row r="15839" spans="45:55" x14ac:dyDescent="0.2">
      <c r="AS15839" s="4"/>
      <c r="AT15839" s="4"/>
      <c r="AU15839" s="4"/>
      <c r="AV15839" s="4"/>
      <c r="AW15839" s="4"/>
      <c r="AX15839" s="4"/>
      <c r="AY15839" s="4"/>
      <c r="AZ15839" s="4"/>
      <c r="BA15839" s="4"/>
      <c r="BB15839" s="4"/>
      <c r="BC15839" s="4"/>
    </row>
    <row r="15840" spans="45:55" x14ac:dyDescent="0.2">
      <c r="AS15840" s="4"/>
      <c r="AT15840" s="4"/>
      <c r="AU15840" s="4"/>
      <c r="AV15840" s="4"/>
      <c r="AW15840" s="4"/>
      <c r="AX15840" s="4"/>
      <c r="AY15840" s="4"/>
      <c r="AZ15840" s="4"/>
      <c r="BA15840" s="4"/>
      <c r="BB15840" s="4"/>
      <c r="BC15840" s="4"/>
    </row>
    <row r="15841" spans="45:55" x14ac:dyDescent="0.2">
      <c r="AS15841" s="4"/>
      <c r="AT15841" s="4"/>
      <c r="AU15841" s="4"/>
      <c r="AV15841" s="4"/>
      <c r="AW15841" s="4"/>
      <c r="AX15841" s="4"/>
      <c r="AY15841" s="4"/>
      <c r="AZ15841" s="4"/>
      <c r="BA15841" s="4"/>
      <c r="BB15841" s="4"/>
      <c r="BC15841" s="4"/>
    </row>
    <row r="15842" spans="45:55" x14ac:dyDescent="0.2">
      <c r="AS15842" s="4"/>
      <c r="AT15842" s="4"/>
      <c r="AU15842" s="4"/>
      <c r="AV15842" s="4"/>
      <c r="AW15842" s="4"/>
      <c r="AX15842" s="4"/>
      <c r="AY15842" s="4"/>
      <c r="AZ15842" s="4"/>
      <c r="BA15842" s="4"/>
      <c r="BB15842" s="4"/>
      <c r="BC15842" s="4"/>
    </row>
    <row r="15843" spans="45:55" x14ac:dyDescent="0.2">
      <c r="AS15843" s="4"/>
      <c r="AT15843" s="4"/>
      <c r="AU15843" s="4"/>
      <c r="AV15843" s="4"/>
      <c r="AW15843" s="4"/>
      <c r="AX15843" s="4"/>
      <c r="AY15843" s="4"/>
      <c r="AZ15843" s="4"/>
      <c r="BA15843" s="4"/>
      <c r="BB15843" s="4"/>
      <c r="BC15843" s="4"/>
    </row>
    <row r="15844" spans="45:55" x14ac:dyDescent="0.2">
      <c r="AS15844" s="4"/>
      <c r="AT15844" s="4"/>
      <c r="AU15844" s="4"/>
      <c r="AV15844" s="4"/>
      <c r="AW15844" s="4"/>
      <c r="AX15844" s="4"/>
      <c r="AY15844" s="4"/>
      <c r="AZ15844" s="4"/>
      <c r="BA15844" s="4"/>
      <c r="BB15844" s="4"/>
      <c r="BC15844" s="4"/>
    </row>
    <row r="15845" spans="45:55" x14ac:dyDescent="0.2">
      <c r="AS15845" s="4"/>
      <c r="AT15845" s="4"/>
      <c r="AU15845" s="4"/>
      <c r="AV15845" s="4"/>
      <c r="AW15845" s="4"/>
      <c r="AX15845" s="4"/>
      <c r="AY15845" s="4"/>
      <c r="AZ15845" s="4"/>
      <c r="BA15845" s="4"/>
      <c r="BB15845" s="4"/>
      <c r="BC15845" s="4"/>
    </row>
    <row r="15846" spans="45:55" x14ac:dyDescent="0.2">
      <c r="AS15846" s="4"/>
      <c r="AT15846" s="4"/>
      <c r="AU15846" s="4"/>
      <c r="AV15846" s="4"/>
      <c r="AW15846" s="4"/>
      <c r="AX15846" s="4"/>
      <c r="AY15846" s="4"/>
      <c r="AZ15846" s="4"/>
      <c r="BA15846" s="4"/>
      <c r="BB15846" s="4"/>
      <c r="BC15846" s="4"/>
    </row>
    <row r="15847" spans="45:55" x14ac:dyDescent="0.2">
      <c r="AS15847" s="4"/>
      <c r="AT15847" s="4"/>
      <c r="AU15847" s="4"/>
      <c r="AV15847" s="4"/>
      <c r="AW15847" s="4"/>
      <c r="AX15847" s="4"/>
      <c r="AY15847" s="4"/>
      <c r="AZ15847" s="4"/>
      <c r="BA15847" s="4"/>
      <c r="BB15847" s="4"/>
      <c r="BC15847" s="4"/>
    </row>
    <row r="15848" spans="45:55" x14ac:dyDescent="0.2">
      <c r="AS15848" s="4"/>
      <c r="AT15848" s="4"/>
      <c r="AU15848" s="4"/>
      <c r="AV15848" s="4"/>
      <c r="AW15848" s="4"/>
      <c r="AX15848" s="4"/>
      <c r="AY15848" s="4"/>
      <c r="AZ15848" s="4"/>
      <c r="BA15848" s="4"/>
      <c r="BB15848" s="4"/>
      <c r="BC15848" s="4"/>
    </row>
    <row r="15849" spans="45:55" x14ac:dyDescent="0.2">
      <c r="AS15849" s="4"/>
      <c r="AT15849" s="4"/>
      <c r="AU15849" s="4"/>
      <c r="AV15849" s="4"/>
      <c r="AW15849" s="4"/>
      <c r="AX15849" s="4"/>
      <c r="AY15849" s="4"/>
      <c r="AZ15849" s="4"/>
      <c r="BA15849" s="4"/>
      <c r="BB15849" s="4"/>
      <c r="BC15849" s="4"/>
    </row>
    <row r="15850" spans="45:55" x14ac:dyDescent="0.2">
      <c r="AS15850" s="4"/>
      <c r="AT15850" s="4"/>
      <c r="AU15850" s="4"/>
      <c r="AV15850" s="4"/>
      <c r="AW15850" s="4"/>
      <c r="AX15850" s="4"/>
      <c r="AY15850" s="4"/>
      <c r="AZ15850" s="4"/>
      <c r="BA15850" s="4"/>
      <c r="BB15850" s="4"/>
      <c r="BC15850" s="4"/>
    </row>
    <row r="15851" spans="45:55" x14ac:dyDescent="0.2">
      <c r="AS15851" s="4"/>
      <c r="AT15851" s="4"/>
      <c r="AU15851" s="4"/>
      <c r="AV15851" s="4"/>
      <c r="AW15851" s="4"/>
      <c r="AX15851" s="4"/>
      <c r="AY15851" s="4"/>
      <c r="AZ15851" s="4"/>
      <c r="BA15851" s="4"/>
      <c r="BB15851" s="4"/>
      <c r="BC15851" s="4"/>
    </row>
    <row r="15852" spans="45:55" x14ac:dyDescent="0.2">
      <c r="AS15852" s="4"/>
      <c r="AT15852" s="4"/>
      <c r="AU15852" s="4"/>
      <c r="AV15852" s="4"/>
      <c r="AW15852" s="4"/>
      <c r="AX15852" s="4"/>
      <c r="AY15852" s="4"/>
      <c r="AZ15852" s="4"/>
      <c r="BA15852" s="4"/>
      <c r="BB15852" s="4"/>
      <c r="BC15852" s="4"/>
    </row>
    <row r="15853" spans="45:55" x14ac:dyDescent="0.2">
      <c r="AS15853" s="4"/>
      <c r="AT15853" s="4"/>
      <c r="AU15853" s="4"/>
      <c r="AV15853" s="4"/>
      <c r="AW15853" s="4"/>
      <c r="AX15853" s="4"/>
      <c r="AY15853" s="4"/>
      <c r="AZ15853" s="4"/>
      <c r="BA15853" s="4"/>
      <c r="BB15853" s="4"/>
      <c r="BC15853" s="4"/>
    </row>
    <row r="15854" spans="45:55" x14ac:dyDescent="0.2">
      <c r="AS15854" s="4"/>
      <c r="AT15854" s="4"/>
      <c r="AU15854" s="4"/>
      <c r="AV15854" s="4"/>
      <c r="AW15854" s="4"/>
      <c r="AX15854" s="4"/>
      <c r="AY15854" s="4"/>
      <c r="AZ15854" s="4"/>
      <c r="BA15854" s="4"/>
      <c r="BB15854" s="4"/>
      <c r="BC15854" s="4"/>
    </row>
    <row r="15855" spans="45:55" x14ac:dyDescent="0.2">
      <c r="AS15855" s="4"/>
      <c r="AT15855" s="4"/>
      <c r="AU15855" s="4"/>
      <c r="AV15855" s="4"/>
      <c r="AW15855" s="4"/>
      <c r="AX15855" s="4"/>
      <c r="AY15855" s="4"/>
      <c r="AZ15855" s="4"/>
      <c r="BA15855" s="4"/>
      <c r="BB15855" s="4"/>
      <c r="BC15855" s="4"/>
    </row>
    <row r="15856" spans="45:55" x14ac:dyDescent="0.2">
      <c r="AS15856" s="4"/>
      <c r="AT15856" s="4"/>
      <c r="AU15856" s="4"/>
      <c r="AV15856" s="4"/>
      <c r="AW15856" s="4"/>
      <c r="AX15856" s="4"/>
      <c r="AY15856" s="4"/>
      <c r="AZ15856" s="4"/>
      <c r="BA15856" s="4"/>
      <c r="BB15856" s="4"/>
      <c r="BC15856" s="4"/>
    </row>
    <row r="15857" spans="45:55" x14ac:dyDescent="0.2">
      <c r="AS15857" s="4"/>
      <c r="AT15857" s="4"/>
      <c r="AU15857" s="4"/>
      <c r="AV15857" s="4"/>
      <c r="AW15857" s="4"/>
      <c r="AX15857" s="4"/>
      <c r="AY15857" s="4"/>
      <c r="AZ15857" s="4"/>
      <c r="BA15857" s="4"/>
      <c r="BB15857" s="4"/>
      <c r="BC15857" s="4"/>
    </row>
    <row r="15858" spans="45:55" x14ac:dyDescent="0.2">
      <c r="AS15858" s="4"/>
      <c r="AT15858" s="4"/>
      <c r="AU15858" s="4"/>
      <c r="AV15858" s="4"/>
      <c r="AW15858" s="4"/>
      <c r="AX15858" s="4"/>
      <c r="AY15858" s="4"/>
      <c r="AZ15858" s="4"/>
      <c r="BA15858" s="4"/>
      <c r="BB15858" s="4"/>
      <c r="BC15858" s="4"/>
    </row>
    <row r="15859" spans="45:55" x14ac:dyDescent="0.2">
      <c r="AS15859" s="4"/>
      <c r="AT15859" s="4"/>
      <c r="AU15859" s="4"/>
      <c r="AV15859" s="4"/>
      <c r="AW15859" s="4"/>
      <c r="AX15859" s="4"/>
      <c r="AY15859" s="4"/>
      <c r="AZ15859" s="4"/>
      <c r="BA15859" s="4"/>
      <c r="BB15859" s="4"/>
      <c r="BC15859" s="4"/>
    </row>
    <row r="15860" spans="45:55" x14ac:dyDescent="0.2">
      <c r="AS15860" s="4"/>
      <c r="AT15860" s="4"/>
      <c r="AU15860" s="4"/>
      <c r="AV15860" s="4"/>
      <c r="AW15860" s="4"/>
      <c r="AX15860" s="4"/>
      <c r="AY15860" s="4"/>
      <c r="AZ15860" s="4"/>
      <c r="BA15860" s="4"/>
      <c r="BB15860" s="4"/>
      <c r="BC15860" s="4"/>
    </row>
    <row r="15861" spans="45:55" x14ac:dyDescent="0.2">
      <c r="AS15861" s="4"/>
      <c r="AT15861" s="4"/>
      <c r="AU15861" s="4"/>
      <c r="AV15861" s="4"/>
      <c r="AW15861" s="4"/>
      <c r="AX15861" s="4"/>
      <c r="AY15861" s="4"/>
      <c r="AZ15861" s="4"/>
      <c r="BA15861" s="4"/>
      <c r="BB15861" s="4"/>
      <c r="BC15861" s="4"/>
    </row>
    <row r="15862" spans="45:55" x14ac:dyDescent="0.2">
      <c r="AS15862" s="4"/>
      <c r="AT15862" s="4"/>
      <c r="AU15862" s="4"/>
      <c r="AV15862" s="4"/>
      <c r="AW15862" s="4"/>
      <c r="AX15862" s="4"/>
      <c r="AY15862" s="4"/>
      <c r="AZ15862" s="4"/>
      <c r="BA15862" s="4"/>
      <c r="BB15862" s="4"/>
      <c r="BC15862" s="4"/>
    </row>
    <row r="15863" spans="45:55" x14ac:dyDescent="0.2">
      <c r="AS15863" s="4"/>
      <c r="AT15863" s="4"/>
      <c r="AU15863" s="4"/>
      <c r="AV15863" s="4"/>
      <c r="AW15863" s="4"/>
      <c r="AX15863" s="4"/>
      <c r="AY15863" s="4"/>
      <c r="AZ15863" s="4"/>
      <c r="BA15863" s="4"/>
      <c r="BB15863" s="4"/>
      <c r="BC15863" s="4"/>
    </row>
    <row r="15864" spans="45:55" x14ac:dyDescent="0.2">
      <c r="AS15864" s="4"/>
      <c r="AT15864" s="4"/>
      <c r="AU15864" s="4"/>
      <c r="AV15864" s="4"/>
      <c r="AW15864" s="4"/>
      <c r="AX15864" s="4"/>
      <c r="AY15864" s="4"/>
      <c r="AZ15864" s="4"/>
      <c r="BA15864" s="4"/>
      <c r="BB15864" s="4"/>
      <c r="BC15864" s="4"/>
    </row>
    <row r="15865" spans="45:55" x14ac:dyDescent="0.2">
      <c r="AS15865" s="4"/>
      <c r="AT15865" s="4"/>
      <c r="AU15865" s="4"/>
      <c r="AV15865" s="4"/>
      <c r="AW15865" s="4"/>
      <c r="AX15865" s="4"/>
      <c r="AY15865" s="4"/>
      <c r="AZ15865" s="4"/>
      <c r="BA15865" s="4"/>
      <c r="BB15865" s="4"/>
      <c r="BC15865" s="4"/>
    </row>
    <row r="15866" spans="45:55" x14ac:dyDescent="0.2">
      <c r="AS15866" s="4"/>
      <c r="AT15866" s="4"/>
      <c r="AU15866" s="4"/>
      <c r="AV15866" s="4"/>
      <c r="AW15866" s="4"/>
      <c r="AX15866" s="4"/>
      <c r="AY15866" s="4"/>
      <c r="AZ15866" s="4"/>
      <c r="BA15866" s="4"/>
      <c r="BB15866" s="4"/>
      <c r="BC15866" s="4"/>
    </row>
    <row r="15867" spans="45:55" x14ac:dyDescent="0.2">
      <c r="AS15867" s="4"/>
      <c r="AT15867" s="4"/>
      <c r="AU15867" s="4"/>
      <c r="AV15867" s="4"/>
      <c r="AW15867" s="4"/>
      <c r="AX15867" s="4"/>
      <c r="AY15867" s="4"/>
      <c r="AZ15867" s="4"/>
      <c r="BA15867" s="4"/>
      <c r="BB15867" s="4"/>
      <c r="BC15867" s="4"/>
    </row>
    <row r="15868" spans="45:55" x14ac:dyDescent="0.2">
      <c r="AS15868" s="4"/>
      <c r="AT15868" s="4"/>
      <c r="AU15868" s="4"/>
      <c r="AV15868" s="4"/>
      <c r="AW15868" s="4"/>
      <c r="AX15868" s="4"/>
      <c r="AY15868" s="4"/>
      <c r="AZ15868" s="4"/>
      <c r="BA15868" s="4"/>
      <c r="BB15868" s="4"/>
      <c r="BC15868" s="4"/>
    </row>
    <row r="15869" spans="45:55" x14ac:dyDescent="0.2">
      <c r="AS15869" s="4"/>
      <c r="AT15869" s="4"/>
      <c r="AU15869" s="4"/>
      <c r="AV15869" s="4"/>
      <c r="AW15869" s="4"/>
      <c r="AX15869" s="4"/>
      <c r="AY15869" s="4"/>
      <c r="AZ15869" s="4"/>
      <c r="BA15869" s="4"/>
      <c r="BB15869" s="4"/>
      <c r="BC15869" s="4"/>
    </row>
    <row r="15870" spans="45:55" x14ac:dyDescent="0.2">
      <c r="AS15870" s="4"/>
      <c r="AT15870" s="4"/>
      <c r="AU15870" s="4"/>
      <c r="AV15870" s="4"/>
      <c r="AW15870" s="4"/>
      <c r="AX15870" s="4"/>
      <c r="AY15870" s="4"/>
      <c r="AZ15870" s="4"/>
      <c r="BA15870" s="4"/>
      <c r="BB15870" s="4"/>
      <c r="BC15870" s="4"/>
    </row>
    <row r="15871" spans="45:55" x14ac:dyDescent="0.2">
      <c r="AS15871" s="4"/>
      <c r="AT15871" s="4"/>
      <c r="AU15871" s="4"/>
      <c r="AV15871" s="4"/>
      <c r="AW15871" s="4"/>
      <c r="AX15871" s="4"/>
      <c r="AY15871" s="4"/>
      <c r="AZ15871" s="4"/>
      <c r="BA15871" s="4"/>
      <c r="BB15871" s="4"/>
      <c r="BC15871" s="4"/>
    </row>
    <row r="15872" spans="45:55" x14ac:dyDescent="0.2">
      <c r="AS15872" s="4"/>
      <c r="AT15872" s="4"/>
      <c r="AU15872" s="4"/>
      <c r="AV15872" s="4"/>
      <c r="AW15872" s="4"/>
      <c r="AX15872" s="4"/>
      <c r="AY15872" s="4"/>
      <c r="AZ15872" s="4"/>
      <c r="BA15872" s="4"/>
      <c r="BB15872" s="4"/>
      <c r="BC15872" s="4"/>
    </row>
    <row r="15873" spans="45:55" x14ac:dyDescent="0.2">
      <c r="AS15873" s="4"/>
      <c r="AT15873" s="4"/>
      <c r="AU15873" s="4"/>
      <c r="AV15873" s="4"/>
      <c r="AW15873" s="4"/>
      <c r="AX15873" s="4"/>
      <c r="AY15873" s="4"/>
      <c r="AZ15873" s="4"/>
      <c r="BA15873" s="4"/>
      <c r="BB15873" s="4"/>
      <c r="BC15873" s="4"/>
    </row>
    <row r="15874" spans="45:55" x14ac:dyDescent="0.2">
      <c r="AS15874" s="4"/>
      <c r="AT15874" s="4"/>
      <c r="AU15874" s="4"/>
      <c r="AV15874" s="4"/>
      <c r="AW15874" s="4"/>
      <c r="AX15874" s="4"/>
      <c r="AY15874" s="4"/>
      <c r="AZ15874" s="4"/>
      <c r="BA15874" s="4"/>
      <c r="BB15874" s="4"/>
      <c r="BC15874" s="4"/>
    </row>
    <row r="15875" spans="45:55" x14ac:dyDescent="0.2">
      <c r="AS15875" s="4"/>
      <c r="AT15875" s="4"/>
      <c r="AU15875" s="4"/>
      <c r="AV15875" s="4"/>
      <c r="AW15875" s="4"/>
      <c r="AX15875" s="4"/>
      <c r="AY15875" s="4"/>
      <c r="AZ15875" s="4"/>
      <c r="BA15875" s="4"/>
      <c r="BB15875" s="4"/>
      <c r="BC15875" s="4"/>
    </row>
    <row r="15876" spans="45:55" x14ac:dyDescent="0.2">
      <c r="AS15876" s="4"/>
      <c r="AT15876" s="4"/>
      <c r="AU15876" s="4"/>
      <c r="AV15876" s="4"/>
      <c r="AW15876" s="4"/>
      <c r="AX15876" s="4"/>
      <c r="AY15876" s="4"/>
      <c r="AZ15876" s="4"/>
      <c r="BA15876" s="4"/>
      <c r="BB15876" s="4"/>
      <c r="BC15876" s="4"/>
    </row>
    <row r="15877" spans="45:55" x14ac:dyDescent="0.2">
      <c r="AS15877" s="4"/>
      <c r="AT15877" s="4"/>
      <c r="AU15877" s="4"/>
      <c r="AV15877" s="4"/>
      <c r="AW15877" s="4"/>
      <c r="AX15877" s="4"/>
      <c r="AY15877" s="4"/>
      <c r="AZ15877" s="4"/>
      <c r="BA15877" s="4"/>
      <c r="BB15877" s="4"/>
      <c r="BC15877" s="4"/>
    </row>
    <row r="15878" spans="45:55" x14ac:dyDescent="0.2">
      <c r="AS15878" s="4"/>
      <c r="AT15878" s="4"/>
      <c r="AU15878" s="4"/>
      <c r="AV15878" s="4"/>
      <c r="AW15878" s="4"/>
      <c r="AX15878" s="4"/>
      <c r="AY15878" s="4"/>
      <c r="AZ15878" s="4"/>
      <c r="BA15878" s="4"/>
      <c r="BB15878" s="4"/>
      <c r="BC15878" s="4"/>
    </row>
    <row r="15879" spans="45:55" x14ac:dyDescent="0.2">
      <c r="AS15879" s="4"/>
      <c r="AT15879" s="4"/>
      <c r="AU15879" s="4"/>
      <c r="AV15879" s="4"/>
      <c r="AW15879" s="4"/>
      <c r="AX15879" s="4"/>
      <c r="AY15879" s="4"/>
      <c r="AZ15879" s="4"/>
      <c r="BA15879" s="4"/>
      <c r="BB15879" s="4"/>
      <c r="BC15879" s="4"/>
    </row>
    <row r="15880" spans="45:55" x14ac:dyDescent="0.2">
      <c r="AS15880" s="4"/>
      <c r="AT15880" s="4"/>
      <c r="AU15880" s="4"/>
      <c r="AV15880" s="4"/>
      <c r="AW15880" s="4"/>
      <c r="AX15880" s="4"/>
      <c r="AY15880" s="4"/>
      <c r="AZ15880" s="4"/>
      <c r="BA15880" s="4"/>
      <c r="BB15880" s="4"/>
      <c r="BC15880" s="4"/>
    </row>
    <row r="15881" spans="45:55" x14ac:dyDescent="0.2">
      <c r="AS15881" s="4"/>
      <c r="AT15881" s="4"/>
      <c r="AU15881" s="4"/>
      <c r="AV15881" s="4"/>
      <c r="AW15881" s="4"/>
      <c r="AX15881" s="4"/>
      <c r="AY15881" s="4"/>
      <c r="AZ15881" s="4"/>
      <c r="BA15881" s="4"/>
      <c r="BB15881" s="4"/>
      <c r="BC15881" s="4"/>
    </row>
    <row r="15882" spans="45:55" x14ac:dyDescent="0.2">
      <c r="AS15882" s="4"/>
      <c r="AT15882" s="4"/>
      <c r="AU15882" s="4"/>
      <c r="AV15882" s="4"/>
      <c r="AW15882" s="4"/>
      <c r="AX15882" s="4"/>
      <c r="AY15882" s="4"/>
      <c r="AZ15882" s="4"/>
      <c r="BA15882" s="4"/>
      <c r="BB15882" s="4"/>
      <c r="BC15882" s="4"/>
    </row>
    <row r="15883" spans="45:55" x14ac:dyDescent="0.2">
      <c r="AS15883" s="4"/>
      <c r="AT15883" s="4"/>
      <c r="AU15883" s="4"/>
      <c r="AV15883" s="4"/>
      <c r="AW15883" s="4"/>
      <c r="AX15883" s="4"/>
      <c r="AY15883" s="4"/>
      <c r="AZ15883" s="4"/>
      <c r="BA15883" s="4"/>
      <c r="BB15883" s="4"/>
      <c r="BC15883" s="4"/>
    </row>
    <row r="15884" spans="45:55" x14ac:dyDescent="0.2">
      <c r="AS15884" s="4"/>
      <c r="AT15884" s="4"/>
      <c r="AU15884" s="4"/>
      <c r="AV15884" s="4"/>
      <c r="AW15884" s="4"/>
      <c r="AX15884" s="4"/>
      <c r="AY15884" s="4"/>
      <c r="AZ15884" s="4"/>
      <c r="BA15884" s="4"/>
      <c r="BB15884" s="4"/>
      <c r="BC15884" s="4"/>
    </row>
    <row r="15885" spans="45:55" x14ac:dyDescent="0.2">
      <c r="AS15885" s="4"/>
      <c r="AT15885" s="4"/>
      <c r="AU15885" s="4"/>
      <c r="AV15885" s="4"/>
      <c r="AW15885" s="4"/>
      <c r="AX15885" s="4"/>
      <c r="AY15885" s="4"/>
      <c r="AZ15885" s="4"/>
      <c r="BA15885" s="4"/>
      <c r="BB15885" s="4"/>
      <c r="BC15885" s="4"/>
    </row>
    <row r="15886" spans="45:55" x14ac:dyDescent="0.2">
      <c r="AS15886" s="4"/>
      <c r="AT15886" s="4"/>
      <c r="AU15886" s="4"/>
      <c r="AV15886" s="4"/>
      <c r="AW15886" s="4"/>
      <c r="AX15886" s="4"/>
      <c r="AY15886" s="4"/>
      <c r="AZ15886" s="4"/>
      <c r="BA15886" s="4"/>
      <c r="BB15886" s="4"/>
      <c r="BC15886" s="4"/>
    </row>
    <row r="15887" spans="45:55" x14ac:dyDescent="0.2">
      <c r="AS15887" s="4"/>
      <c r="AT15887" s="4"/>
      <c r="AU15887" s="4"/>
      <c r="AV15887" s="4"/>
      <c r="AW15887" s="4"/>
      <c r="AX15887" s="4"/>
      <c r="AY15887" s="4"/>
      <c r="AZ15887" s="4"/>
      <c r="BA15887" s="4"/>
      <c r="BB15887" s="4"/>
      <c r="BC15887" s="4"/>
    </row>
    <row r="15888" spans="45:55" x14ac:dyDescent="0.2">
      <c r="AS15888" s="4"/>
      <c r="AT15888" s="4"/>
      <c r="AU15888" s="4"/>
      <c r="AV15888" s="4"/>
      <c r="AW15888" s="4"/>
      <c r="AX15888" s="4"/>
      <c r="AY15888" s="4"/>
      <c r="AZ15888" s="4"/>
      <c r="BA15888" s="4"/>
      <c r="BB15888" s="4"/>
      <c r="BC15888" s="4"/>
    </row>
    <row r="15889" spans="45:55" x14ac:dyDescent="0.2">
      <c r="AS15889" s="4"/>
      <c r="AT15889" s="4"/>
      <c r="AU15889" s="4"/>
      <c r="AV15889" s="4"/>
      <c r="AW15889" s="4"/>
      <c r="AX15889" s="4"/>
      <c r="AY15889" s="4"/>
      <c r="AZ15889" s="4"/>
      <c r="BA15889" s="4"/>
      <c r="BB15889" s="4"/>
      <c r="BC15889" s="4"/>
    </row>
    <row r="15890" spans="45:55" x14ac:dyDescent="0.2">
      <c r="AS15890" s="4"/>
      <c r="AT15890" s="4"/>
      <c r="AU15890" s="4"/>
      <c r="AV15890" s="4"/>
      <c r="AW15890" s="4"/>
      <c r="AX15890" s="4"/>
      <c r="AY15890" s="4"/>
      <c r="AZ15890" s="4"/>
      <c r="BA15890" s="4"/>
      <c r="BB15890" s="4"/>
      <c r="BC15890" s="4"/>
    </row>
    <row r="15891" spans="45:55" x14ac:dyDescent="0.2">
      <c r="AS15891" s="4"/>
      <c r="AT15891" s="4"/>
      <c r="AU15891" s="4"/>
      <c r="AV15891" s="4"/>
      <c r="AW15891" s="4"/>
      <c r="AX15891" s="4"/>
      <c r="AY15891" s="4"/>
      <c r="AZ15891" s="4"/>
      <c r="BA15891" s="4"/>
      <c r="BB15891" s="4"/>
      <c r="BC15891" s="4"/>
    </row>
    <row r="15892" spans="45:55" x14ac:dyDescent="0.2">
      <c r="AS15892" s="4"/>
      <c r="AT15892" s="4"/>
      <c r="AU15892" s="4"/>
      <c r="AV15892" s="4"/>
      <c r="AW15892" s="4"/>
      <c r="AX15892" s="4"/>
      <c r="AY15892" s="4"/>
      <c r="AZ15892" s="4"/>
      <c r="BA15892" s="4"/>
      <c r="BB15892" s="4"/>
      <c r="BC15892" s="4"/>
    </row>
    <row r="15893" spans="45:55" x14ac:dyDescent="0.2">
      <c r="AS15893" s="4"/>
      <c r="AT15893" s="4"/>
      <c r="AU15893" s="4"/>
      <c r="AV15893" s="4"/>
      <c r="AW15893" s="4"/>
      <c r="AX15893" s="4"/>
      <c r="AY15893" s="4"/>
      <c r="AZ15893" s="4"/>
      <c r="BA15893" s="4"/>
      <c r="BB15893" s="4"/>
      <c r="BC15893" s="4"/>
    </row>
    <row r="15894" spans="45:55" x14ac:dyDescent="0.2">
      <c r="AS15894" s="4"/>
      <c r="AT15894" s="4"/>
      <c r="AU15894" s="4"/>
      <c r="AV15894" s="4"/>
      <c r="AW15894" s="4"/>
      <c r="AX15894" s="4"/>
      <c r="AY15894" s="4"/>
      <c r="AZ15894" s="4"/>
      <c r="BA15894" s="4"/>
      <c r="BB15894" s="4"/>
      <c r="BC15894" s="4"/>
    </row>
    <row r="15895" spans="45:55" x14ac:dyDescent="0.2">
      <c r="AS15895" s="4"/>
      <c r="AT15895" s="4"/>
      <c r="AU15895" s="4"/>
      <c r="AV15895" s="4"/>
      <c r="AW15895" s="4"/>
      <c r="AX15895" s="4"/>
      <c r="AY15895" s="4"/>
      <c r="AZ15895" s="4"/>
      <c r="BA15895" s="4"/>
      <c r="BB15895" s="4"/>
      <c r="BC15895" s="4"/>
    </row>
    <row r="15896" spans="45:55" x14ac:dyDescent="0.2">
      <c r="AS15896" s="4"/>
      <c r="AT15896" s="4"/>
      <c r="AU15896" s="4"/>
      <c r="AV15896" s="4"/>
      <c r="AW15896" s="4"/>
      <c r="AX15896" s="4"/>
      <c r="AY15896" s="4"/>
      <c r="AZ15896" s="4"/>
      <c r="BA15896" s="4"/>
      <c r="BB15896" s="4"/>
      <c r="BC15896" s="4"/>
    </row>
    <row r="15897" spans="45:55" x14ac:dyDescent="0.2">
      <c r="AS15897" s="4"/>
      <c r="AT15897" s="4"/>
      <c r="AU15897" s="4"/>
      <c r="AV15897" s="4"/>
      <c r="AW15897" s="4"/>
      <c r="AX15897" s="4"/>
      <c r="AY15897" s="4"/>
      <c r="AZ15897" s="4"/>
      <c r="BA15897" s="4"/>
      <c r="BB15897" s="4"/>
      <c r="BC15897" s="4"/>
    </row>
    <row r="15898" spans="45:55" x14ac:dyDescent="0.2">
      <c r="AS15898" s="4"/>
      <c r="AT15898" s="4"/>
      <c r="AU15898" s="4"/>
      <c r="AV15898" s="4"/>
      <c r="AW15898" s="4"/>
      <c r="AX15898" s="4"/>
      <c r="AY15898" s="4"/>
      <c r="AZ15898" s="4"/>
      <c r="BA15898" s="4"/>
      <c r="BB15898" s="4"/>
      <c r="BC15898" s="4"/>
    </row>
    <row r="15899" spans="45:55" x14ac:dyDescent="0.2">
      <c r="AS15899" s="4"/>
      <c r="AT15899" s="4"/>
      <c r="AU15899" s="4"/>
      <c r="AV15899" s="4"/>
      <c r="AW15899" s="4"/>
      <c r="AX15899" s="4"/>
      <c r="AY15899" s="4"/>
      <c r="AZ15899" s="4"/>
      <c r="BA15899" s="4"/>
      <c r="BB15899" s="4"/>
      <c r="BC15899" s="4"/>
    </row>
    <row r="15900" spans="45:55" x14ac:dyDescent="0.2">
      <c r="AS15900" s="4"/>
      <c r="AT15900" s="4"/>
      <c r="AU15900" s="4"/>
      <c r="AV15900" s="4"/>
      <c r="AW15900" s="4"/>
      <c r="AX15900" s="4"/>
      <c r="AY15900" s="4"/>
      <c r="AZ15900" s="4"/>
      <c r="BA15900" s="4"/>
      <c r="BB15900" s="4"/>
      <c r="BC15900" s="4"/>
    </row>
    <row r="15901" spans="45:55" x14ac:dyDescent="0.2">
      <c r="AS15901" s="4"/>
      <c r="AT15901" s="4"/>
      <c r="AU15901" s="4"/>
      <c r="AV15901" s="4"/>
      <c r="AW15901" s="4"/>
      <c r="AX15901" s="4"/>
      <c r="AY15901" s="4"/>
      <c r="AZ15901" s="4"/>
      <c r="BA15901" s="4"/>
      <c r="BB15901" s="4"/>
      <c r="BC15901" s="4"/>
    </row>
    <row r="15902" spans="45:55" x14ac:dyDescent="0.2">
      <c r="AS15902" s="4"/>
      <c r="AT15902" s="4"/>
      <c r="AU15902" s="4"/>
      <c r="AV15902" s="4"/>
      <c r="AW15902" s="4"/>
      <c r="AX15902" s="4"/>
      <c r="AY15902" s="4"/>
      <c r="AZ15902" s="4"/>
      <c r="BA15902" s="4"/>
      <c r="BB15902" s="4"/>
      <c r="BC15902" s="4"/>
    </row>
    <row r="15903" spans="45:55" x14ac:dyDescent="0.2">
      <c r="AS15903" s="4"/>
      <c r="AT15903" s="4"/>
      <c r="AU15903" s="4"/>
      <c r="AV15903" s="4"/>
      <c r="AW15903" s="4"/>
      <c r="AX15903" s="4"/>
      <c r="AY15903" s="4"/>
      <c r="AZ15903" s="4"/>
      <c r="BA15903" s="4"/>
      <c r="BB15903" s="4"/>
      <c r="BC15903" s="4"/>
    </row>
    <row r="15904" spans="45:55" x14ac:dyDescent="0.2">
      <c r="AS15904" s="4"/>
      <c r="AT15904" s="4"/>
      <c r="AU15904" s="4"/>
      <c r="AV15904" s="4"/>
      <c r="AW15904" s="4"/>
      <c r="AX15904" s="4"/>
      <c r="AY15904" s="4"/>
      <c r="AZ15904" s="4"/>
      <c r="BA15904" s="4"/>
      <c r="BB15904" s="4"/>
      <c r="BC15904" s="4"/>
    </row>
    <row r="15905" spans="45:55" x14ac:dyDescent="0.2">
      <c r="AS15905" s="4"/>
      <c r="AT15905" s="4"/>
      <c r="AU15905" s="4"/>
      <c r="AV15905" s="4"/>
      <c r="AW15905" s="4"/>
      <c r="AX15905" s="4"/>
      <c r="AY15905" s="4"/>
      <c r="AZ15905" s="4"/>
      <c r="BA15905" s="4"/>
      <c r="BB15905" s="4"/>
      <c r="BC15905" s="4"/>
    </row>
    <row r="15906" spans="45:55" x14ac:dyDescent="0.2">
      <c r="AS15906" s="4"/>
      <c r="AT15906" s="4"/>
      <c r="AU15906" s="4"/>
      <c r="AV15906" s="4"/>
      <c r="AW15906" s="4"/>
      <c r="AX15906" s="4"/>
      <c r="AY15906" s="4"/>
      <c r="AZ15906" s="4"/>
      <c r="BA15906" s="4"/>
      <c r="BB15906" s="4"/>
      <c r="BC15906" s="4"/>
    </row>
    <row r="15907" spans="45:55" x14ac:dyDescent="0.2">
      <c r="AS15907" s="4"/>
      <c r="AT15907" s="4"/>
      <c r="AU15907" s="4"/>
      <c r="AV15907" s="4"/>
      <c r="AW15907" s="4"/>
      <c r="AX15907" s="4"/>
      <c r="AY15907" s="4"/>
      <c r="AZ15907" s="4"/>
      <c r="BA15907" s="4"/>
      <c r="BB15907" s="4"/>
      <c r="BC15907" s="4"/>
    </row>
    <row r="15908" spans="45:55" x14ac:dyDescent="0.2">
      <c r="AS15908" s="4"/>
      <c r="AT15908" s="4"/>
      <c r="AU15908" s="4"/>
      <c r="AV15908" s="4"/>
      <c r="AW15908" s="4"/>
      <c r="AX15908" s="4"/>
      <c r="AY15908" s="4"/>
      <c r="AZ15908" s="4"/>
      <c r="BA15908" s="4"/>
      <c r="BB15908" s="4"/>
      <c r="BC15908" s="4"/>
    </row>
    <row r="15909" spans="45:55" x14ac:dyDescent="0.2">
      <c r="AS15909" s="4"/>
      <c r="AT15909" s="4"/>
      <c r="AU15909" s="4"/>
      <c r="AV15909" s="4"/>
      <c r="AW15909" s="4"/>
      <c r="AX15909" s="4"/>
      <c r="AY15909" s="4"/>
      <c r="AZ15909" s="4"/>
      <c r="BA15909" s="4"/>
      <c r="BB15909" s="4"/>
      <c r="BC15909" s="4"/>
    </row>
    <row r="15910" spans="45:55" x14ac:dyDescent="0.2">
      <c r="AS15910" s="4"/>
      <c r="AT15910" s="4"/>
      <c r="AU15910" s="4"/>
      <c r="AV15910" s="4"/>
      <c r="AW15910" s="4"/>
      <c r="AX15910" s="4"/>
      <c r="AY15910" s="4"/>
      <c r="AZ15910" s="4"/>
      <c r="BA15910" s="4"/>
      <c r="BB15910" s="4"/>
      <c r="BC15910" s="4"/>
    </row>
    <row r="15911" spans="45:55" x14ac:dyDescent="0.2">
      <c r="AS15911" s="4"/>
      <c r="AT15911" s="4"/>
      <c r="AU15911" s="4"/>
      <c r="AV15911" s="4"/>
      <c r="AW15911" s="4"/>
      <c r="AX15911" s="4"/>
      <c r="AY15911" s="4"/>
      <c r="AZ15911" s="4"/>
      <c r="BA15911" s="4"/>
      <c r="BB15911" s="4"/>
      <c r="BC15911" s="4"/>
    </row>
    <row r="15912" spans="45:55" x14ac:dyDescent="0.2">
      <c r="AS15912" s="4"/>
      <c r="AT15912" s="4"/>
      <c r="AU15912" s="4"/>
      <c r="AV15912" s="4"/>
      <c r="AW15912" s="4"/>
      <c r="AX15912" s="4"/>
      <c r="AY15912" s="4"/>
      <c r="AZ15912" s="4"/>
      <c r="BA15912" s="4"/>
      <c r="BB15912" s="4"/>
      <c r="BC15912" s="4"/>
    </row>
    <row r="15913" spans="45:55" x14ac:dyDescent="0.2">
      <c r="AS15913" s="4"/>
      <c r="AT15913" s="4"/>
      <c r="AU15913" s="4"/>
      <c r="AV15913" s="4"/>
      <c r="AW15913" s="4"/>
      <c r="AX15913" s="4"/>
      <c r="AY15913" s="4"/>
      <c r="AZ15913" s="4"/>
      <c r="BA15913" s="4"/>
      <c r="BB15913" s="4"/>
      <c r="BC15913" s="4"/>
    </row>
    <row r="15914" spans="45:55" x14ac:dyDescent="0.2">
      <c r="AS15914" s="4"/>
      <c r="AT15914" s="4"/>
      <c r="AU15914" s="4"/>
      <c r="AV15914" s="4"/>
      <c r="AW15914" s="4"/>
      <c r="AX15914" s="4"/>
      <c r="AY15914" s="4"/>
      <c r="AZ15914" s="4"/>
      <c r="BA15914" s="4"/>
      <c r="BB15914" s="4"/>
      <c r="BC15914" s="4"/>
    </row>
    <row r="15915" spans="45:55" x14ac:dyDescent="0.2">
      <c r="AS15915" s="4"/>
      <c r="AT15915" s="4"/>
      <c r="AU15915" s="4"/>
      <c r="AV15915" s="4"/>
      <c r="AW15915" s="4"/>
      <c r="AX15915" s="4"/>
      <c r="AY15915" s="4"/>
      <c r="AZ15915" s="4"/>
      <c r="BA15915" s="4"/>
      <c r="BB15915" s="4"/>
      <c r="BC15915" s="4"/>
    </row>
    <row r="15916" spans="45:55" x14ac:dyDescent="0.2">
      <c r="AS15916" s="4"/>
      <c r="AT15916" s="4"/>
      <c r="AU15916" s="4"/>
      <c r="AV15916" s="4"/>
      <c r="AW15916" s="4"/>
      <c r="AX15916" s="4"/>
      <c r="AY15916" s="4"/>
      <c r="AZ15916" s="4"/>
      <c r="BA15916" s="4"/>
      <c r="BB15916" s="4"/>
      <c r="BC15916" s="4"/>
    </row>
    <row r="15917" spans="45:55" x14ac:dyDescent="0.2">
      <c r="AS15917" s="4"/>
      <c r="AT15917" s="4"/>
      <c r="AU15917" s="4"/>
      <c r="AV15917" s="4"/>
      <c r="AW15917" s="4"/>
      <c r="AX15917" s="4"/>
      <c r="AY15917" s="4"/>
      <c r="AZ15917" s="4"/>
      <c r="BA15917" s="4"/>
      <c r="BB15917" s="4"/>
      <c r="BC15917" s="4"/>
    </row>
    <row r="15918" spans="45:55" x14ac:dyDescent="0.2">
      <c r="AS15918" s="4"/>
      <c r="AT15918" s="4"/>
      <c r="AU15918" s="4"/>
      <c r="AV15918" s="4"/>
      <c r="AW15918" s="4"/>
      <c r="AX15918" s="4"/>
      <c r="AY15918" s="4"/>
      <c r="AZ15918" s="4"/>
      <c r="BA15918" s="4"/>
      <c r="BB15918" s="4"/>
      <c r="BC15918" s="4"/>
    </row>
    <row r="15919" spans="45:55" x14ac:dyDescent="0.2">
      <c r="AS15919" s="4"/>
      <c r="AT15919" s="4"/>
      <c r="AU15919" s="4"/>
      <c r="AV15919" s="4"/>
      <c r="AW15919" s="4"/>
      <c r="AX15919" s="4"/>
      <c r="AY15919" s="4"/>
      <c r="AZ15919" s="4"/>
      <c r="BA15919" s="4"/>
      <c r="BB15919" s="4"/>
      <c r="BC15919" s="4"/>
    </row>
    <row r="15920" spans="45:55" x14ac:dyDescent="0.2">
      <c r="AS15920" s="4"/>
      <c r="AT15920" s="4"/>
      <c r="AU15920" s="4"/>
      <c r="AV15920" s="4"/>
      <c r="AW15920" s="4"/>
      <c r="AX15920" s="4"/>
      <c r="AY15920" s="4"/>
      <c r="AZ15920" s="4"/>
      <c r="BA15920" s="4"/>
      <c r="BB15920" s="4"/>
      <c r="BC15920" s="4"/>
    </row>
    <row r="15921" spans="45:55" x14ac:dyDescent="0.2">
      <c r="AS15921" s="4"/>
      <c r="AT15921" s="4"/>
      <c r="AU15921" s="4"/>
      <c r="AV15921" s="4"/>
      <c r="AW15921" s="4"/>
      <c r="AX15921" s="4"/>
      <c r="AY15921" s="4"/>
      <c r="AZ15921" s="4"/>
      <c r="BA15921" s="4"/>
      <c r="BB15921" s="4"/>
      <c r="BC15921" s="4"/>
    </row>
    <row r="15922" spans="45:55" x14ac:dyDescent="0.2">
      <c r="AS15922" s="4"/>
      <c r="AT15922" s="4"/>
      <c r="AU15922" s="4"/>
      <c r="AV15922" s="4"/>
      <c r="AW15922" s="4"/>
      <c r="AX15922" s="4"/>
      <c r="AY15922" s="4"/>
      <c r="AZ15922" s="4"/>
      <c r="BA15922" s="4"/>
      <c r="BB15922" s="4"/>
      <c r="BC15922" s="4"/>
    </row>
    <row r="15923" spans="45:55" x14ac:dyDescent="0.2">
      <c r="AS15923" s="4"/>
      <c r="AT15923" s="4"/>
      <c r="AU15923" s="4"/>
      <c r="AV15923" s="4"/>
      <c r="AW15923" s="4"/>
      <c r="AX15923" s="4"/>
      <c r="AY15923" s="4"/>
      <c r="AZ15923" s="4"/>
      <c r="BA15923" s="4"/>
      <c r="BB15923" s="4"/>
      <c r="BC15923" s="4"/>
    </row>
    <row r="15924" spans="45:55" x14ac:dyDescent="0.2">
      <c r="AS15924" s="4"/>
      <c r="AT15924" s="4"/>
      <c r="AU15924" s="4"/>
      <c r="AV15924" s="4"/>
      <c r="AW15924" s="4"/>
      <c r="AX15924" s="4"/>
      <c r="AY15924" s="4"/>
      <c r="AZ15924" s="4"/>
      <c r="BA15924" s="4"/>
      <c r="BB15924" s="4"/>
      <c r="BC15924" s="4"/>
    </row>
    <row r="15925" spans="45:55" x14ac:dyDescent="0.2">
      <c r="AS15925" s="4"/>
      <c r="AT15925" s="4"/>
      <c r="AU15925" s="4"/>
      <c r="AV15925" s="4"/>
      <c r="AW15925" s="4"/>
      <c r="AX15925" s="4"/>
      <c r="AY15925" s="4"/>
      <c r="AZ15925" s="4"/>
      <c r="BA15925" s="4"/>
      <c r="BB15925" s="4"/>
      <c r="BC15925" s="4"/>
    </row>
    <row r="15926" spans="45:55" x14ac:dyDescent="0.2">
      <c r="AS15926" s="4"/>
      <c r="AT15926" s="4"/>
      <c r="AU15926" s="4"/>
      <c r="AV15926" s="4"/>
      <c r="AW15926" s="4"/>
      <c r="AX15926" s="4"/>
      <c r="AY15926" s="4"/>
      <c r="AZ15926" s="4"/>
      <c r="BA15926" s="4"/>
      <c r="BB15926" s="4"/>
      <c r="BC15926" s="4"/>
    </row>
    <row r="15927" spans="45:55" x14ac:dyDescent="0.2">
      <c r="AS15927" s="4"/>
      <c r="AT15927" s="4"/>
      <c r="AU15927" s="4"/>
      <c r="AV15927" s="4"/>
      <c r="AW15927" s="4"/>
      <c r="AX15927" s="4"/>
      <c r="AY15927" s="4"/>
      <c r="AZ15927" s="4"/>
      <c r="BA15927" s="4"/>
      <c r="BB15927" s="4"/>
      <c r="BC15927" s="4"/>
    </row>
    <row r="15928" spans="45:55" x14ac:dyDescent="0.2">
      <c r="AS15928" s="4"/>
      <c r="AT15928" s="4"/>
      <c r="AU15928" s="4"/>
      <c r="AV15928" s="4"/>
      <c r="AW15928" s="4"/>
      <c r="AX15928" s="4"/>
      <c r="AY15928" s="4"/>
      <c r="AZ15928" s="4"/>
      <c r="BA15928" s="4"/>
      <c r="BB15928" s="4"/>
      <c r="BC15928" s="4"/>
    </row>
    <row r="15929" spans="45:55" x14ac:dyDescent="0.2">
      <c r="AS15929" s="4"/>
      <c r="AT15929" s="4"/>
      <c r="AU15929" s="4"/>
      <c r="AV15929" s="4"/>
      <c r="AW15929" s="4"/>
      <c r="AX15929" s="4"/>
      <c r="AY15929" s="4"/>
      <c r="AZ15929" s="4"/>
      <c r="BA15929" s="4"/>
      <c r="BB15929" s="4"/>
      <c r="BC15929" s="4"/>
    </row>
    <row r="15930" spans="45:55" x14ac:dyDescent="0.2">
      <c r="AS15930" s="4"/>
      <c r="AT15930" s="4"/>
      <c r="AU15930" s="4"/>
      <c r="AV15930" s="4"/>
      <c r="AW15930" s="4"/>
      <c r="AX15930" s="4"/>
      <c r="AY15930" s="4"/>
      <c r="AZ15930" s="4"/>
      <c r="BA15930" s="4"/>
      <c r="BB15930" s="4"/>
      <c r="BC15930" s="4"/>
    </row>
    <row r="15931" spans="45:55" x14ac:dyDescent="0.2">
      <c r="AS15931" s="4"/>
      <c r="AT15931" s="4"/>
      <c r="AU15931" s="4"/>
      <c r="AV15931" s="4"/>
      <c r="AW15931" s="4"/>
      <c r="AX15931" s="4"/>
      <c r="AY15931" s="4"/>
      <c r="AZ15931" s="4"/>
      <c r="BA15931" s="4"/>
      <c r="BB15931" s="4"/>
      <c r="BC15931" s="4"/>
    </row>
    <row r="15932" spans="45:55" x14ac:dyDescent="0.2">
      <c r="AS15932" s="4"/>
      <c r="AT15932" s="4"/>
      <c r="AU15932" s="4"/>
      <c r="AV15932" s="4"/>
      <c r="AW15932" s="4"/>
      <c r="AX15932" s="4"/>
      <c r="AY15932" s="4"/>
      <c r="AZ15932" s="4"/>
      <c r="BA15932" s="4"/>
      <c r="BB15932" s="4"/>
      <c r="BC15932" s="4"/>
    </row>
    <row r="15933" spans="45:55" x14ac:dyDescent="0.2">
      <c r="AS15933" s="4"/>
      <c r="AT15933" s="4"/>
      <c r="AU15933" s="4"/>
      <c r="AV15933" s="4"/>
      <c r="AW15933" s="4"/>
      <c r="AX15933" s="4"/>
      <c r="AY15933" s="4"/>
      <c r="AZ15933" s="4"/>
      <c r="BA15933" s="4"/>
      <c r="BB15933" s="4"/>
      <c r="BC15933" s="4"/>
    </row>
    <row r="15934" spans="45:55" x14ac:dyDescent="0.2">
      <c r="AS15934" s="4"/>
      <c r="AT15934" s="4"/>
      <c r="AU15934" s="4"/>
      <c r="AV15934" s="4"/>
      <c r="AW15934" s="4"/>
      <c r="AX15934" s="4"/>
      <c r="AY15934" s="4"/>
      <c r="AZ15934" s="4"/>
      <c r="BA15934" s="4"/>
      <c r="BB15934" s="4"/>
      <c r="BC15934" s="4"/>
    </row>
    <row r="15935" spans="45:55" x14ac:dyDescent="0.2">
      <c r="AS15935" s="4"/>
      <c r="AT15935" s="4"/>
      <c r="AU15935" s="4"/>
      <c r="AV15935" s="4"/>
      <c r="AW15935" s="4"/>
      <c r="AX15935" s="4"/>
      <c r="AY15935" s="4"/>
      <c r="AZ15935" s="4"/>
      <c r="BA15935" s="4"/>
      <c r="BB15935" s="4"/>
      <c r="BC15935" s="4"/>
    </row>
    <row r="15936" spans="45:55" x14ac:dyDescent="0.2">
      <c r="AS15936" s="4"/>
      <c r="AT15936" s="4"/>
      <c r="AU15936" s="4"/>
      <c r="AV15936" s="4"/>
      <c r="AW15936" s="4"/>
      <c r="AX15936" s="4"/>
      <c r="AY15936" s="4"/>
      <c r="AZ15936" s="4"/>
      <c r="BA15936" s="4"/>
      <c r="BB15936" s="4"/>
      <c r="BC15936" s="4"/>
    </row>
    <row r="15937" spans="45:55" x14ac:dyDescent="0.2">
      <c r="AS15937" s="4"/>
      <c r="AT15937" s="4"/>
      <c r="AU15937" s="4"/>
      <c r="AV15937" s="4"/>
      <c r="AW15937" s="4"/>
      <c r="AX15937" s="4"/>
      <c r="AY15937" s="4"/>
      <c r="AZ15937" s="4"/>
      <c r="BA15937" s="4"/>
      <c r="BB15937" s="4"/>
      <c r="BC15937" s="4"/>
    </row>
    <row r="15938" spans="45:55" x14ac:dyDescent="0.2">
      <c r="AS15938" s="4"/>
      <c r="AT15938" s="4"/>
      <c r="AU15938" s="4"/>
      <c r="AV15938" s="4"/>
      <c r="AW15938" s="4"/>
      <c r="AX15938" s="4"/>
      <c r="AY15938" s="4"/>
      <c r="AZ15938" s="4"/>
      <c r="BA15938" s="4"/>
      <c r="BB15938" s="4"/>
      <c r="BC15938" s="4"/>
    </row>
    <row r="15939" spans="45:55" x14ac:dyDescent="0.2">
      <c r="AS15939" s="4"/>
      <c r="AT15939" s="4"/>
      <c r="AU15939" s="4"/>
      <c r="AV15939" s="4"/>
      <c r="AW15939" s="4"/>
      <c r="AX15939" s="4"/>
      <c r="AY15939" s="4"/>
      <c r="AZ15939" s="4"/>
      <c r="BA15939" s="4"/>
      <c r="BB15939" s="4"/>
      <c r="BC15939" s="4"/>
    </row>
    <row r="15940" spans="45:55" x14ac:dyDescent="0.2">
      <c r="AS15940" s="4"/>
      <c r="AT15940" s="4"/>
      <c r="AU15940" s="4"/>
      <c r="AV15940" s="4"/>
      <c r="AW15940" s="4"/>
      <c r="AX15940" s="4"/>
      <c r="AY15940" s="4"/>
      <c r="AZ15940" s="4"/>
      <c r="BA15940" s="4"/>
      <c r="BB15940" s="4"/>
      <c r="BC15940" s="4"/>
    </row>
    <row r="15941" spans="45:55" x14ac:dyDescent="0.2">
      <c r="AS15941" s="4"/>
      <c r="AT15941" s="4"/>
      <c r="AU15941" s="4"/>
      <c r="AV15941" s="4"/>
      <c r="AW15941" s="4"/>
      <c r="AX15941" s="4"/>
      <c r="AY15941" s="4"/>
      <c r="AZ15941" s="4"/>
      <c r="BA15941" s="4"/>
      <c r="BB15941" s="4"/>
      <c r="BC15941" s="4"/>
    </row>
    <row r="15942" spans="45:55" x14ac:dyDescent="0.2">
      <c r="AS15942" s="4"/>
      <c r="AT15942" s="4"/>
      <c r="AU15942" s="4"/>
      <c r="AV15942" s="4"/>
      <c r="AW15942" s="4"/>
      <c r="AX15942" s="4"/>
      <c r="AY15942" s="4"/>
      <c r="AZ15942" s="4"/>
      <c r="BA15942" s="4"/>
      <c r="BB15942" s="4"/>
      <c r="BC15942" s="4"/>
    </row>
    <row r="15943" spans="45:55" x14ac:dyDescent="0.2">
      <c r="AS15943" s="4"/>
      <c r="AT15943" s="4"/>
      <c r="AU15943" s="4"/>
      <c r="AV15943" s="4"/>
      <c r="AW15943" s="4"/>
      <c r="AX15943" s="4"/>
      <c r="AY15943" s="4"/>
      <c r="AZ15943" s="4"/>
      <c r="BA15943" s="4"/>
      <c r="BB15943" s="4"/>
      <c r="BC15943" s="4"/>
    </row>
    <row r="15944" spans="45:55" x14ac:dyDescent="0.2">
      <c r="AS15944" s="4"/>
      <c r="AT15944" s="4"/>
      <c r="AU15944" s="4"/>
      <c r="AV15944" s="4"/>
      <c r="AW15944" s="4"/>
      <c r="AX15944" s="4"/>
      <c r="AY15944" s="4"/>
      <c r="AZ15944" s="4"/>
      <c r="BA15944" s="4"/>
      <c r="BB15944" s="4"/>
      <c r="BC15944" s="4"/>
    </row>
    <row r="15945" spans="45:55" x14ac:dyDescent="0.2">
      <c r="AS15945" s="4"/>
      <c r="AT15945" s="4"/>
      <c r="AU15945" s="4"/>
      <c r="AV15945" s="4"/>
      <c r="AW15945" s="4"/>
      <c r="AX15945" s="4"/>
      <c r="AY15945" s="4"/>
      <c r="AZ15945" s="4"/>
      <c r="BA15945" s="4"/>
      <c r="BB15945" s="4"/>
      <c r="BC15945" s="4"/>
    </row>
    <row r="15946" spans="45:55" x14ac:dyDescent="0.2">
      <c r="AS15946" s="4"/>
      <c r="AT15946" s="4"/>
      <c r="AU15946" s="4"/>
      <c r="AV15946" s="4"/>
      <c r="AW15946" s="4"/>
      <c r="AX15946" s="4"/>
      <c r="AY15946" s="4"/>
      <c r="AZ15946" s="4"/>
      <c r="BA15946" s="4"/>
      <c r="BB15946" s="4"/>
      <c r="BC15946" s="4"/>
    </row>
    <row r="15947" spans="45:55" x14ac:dyDescent="0.2">
      <c r="AS15947" s="4"/>
      <c r="AT15947" s="4"/>
      <c r="AU15947" s="4"/>
      <c r="AV15947" s="4"/>
      <c r="AW15947" s="4"/>
      <c r="AX15947" s="4"/>
      <c r="AY15947" s="4"/>
      <c r="AZ15947" s="4"/>
      <c r="BA15947" s="4"/>
      <c r="BB15947" s="4"/>
      <c r="BC15947" s="4"/>
    </row>
    <row r="15948" spans="45:55" x14ac:dyDescent="0.2">
      <c r="AS15948" s="4"/>
      <c r="AT15948" s="4"/>
      <c r="AU15948" s="4"/>
      <c r="AV15948" s="4"/>
      <c r="AW15948" s="4"/>
      <c r="AX15948" s="4"/>
      <c r="AY15948" s="4"/>
      <c r="AZ15948" s="4"/>
      <c r="BA15948" s="4"/>
      <c r="BB15948" s="4"/>
      <c r="BC15948" s="4"/>
    </row>
    <row r="15949" spans="45:55" x14ac:dyDescent="0.2">
      <c r="AS15949" s="4"/>
      <c r="AT15949" s="4"/>
      <c r="AU15949" s="4"/>
      <c r="AV15949" s="4"/>
      <c r="AW15949" s="4"/>
      <c r="AX15949" s="4"/>
      <c r="AY15949" s="4"/>
      <c r="AZ15949" s="4"/>
      <c r="BA15949" s="4"/>
      <c r="BB15949" s="4"/>
      <c r="BC15949" s="4"/>
    </row>
    <row r="15950" spans="45:55" x14ac:dyDescent="0.2">
      <c r="AS15950" s="4"/>
      <c r="AT15950" s="4"/>
      <c r="AU15950" s="4"/>
      <c r="AV15950" s="4"/>
      <c r="AW15950" s="4"/>
      <c r="AX15950" s="4"/>
      <c r="AY15950" s="4"/>
      <c r="AZ15950" s="4"/>
      <c r="BA15950" s="4"/>
      <c r="BB15950" s="4"/>
      <c r="BC15950" s="4"/>
    </row>
    <row r="15951" spans="45:55" x14ac:dyDescent="0.2">
      <c r="AS15951" s="4"/>
      <c r="AT15951" s="4"/>
      <c r="AU15951" s="4"/>
      <c r="AV15951" s="4"/>
      <c r="AW15951" s="4"/>
      <c r="AX15951" s="4"/>
      <c r="AY15951" s="4"/>
      <c r="AZ15951" s="4"/>
      <c r="BA15951" s="4"/>
      <c r="BB15951" s="4"/>
      <c r="BC15951" s="4"/>
    </row>
    <row r="15952" spans="45:55" x14ac:dyDescent="0.2">
      <c r="AS15952" s="4"/>
      <c r="AT15952" s="4"/>
      <c r="AU15952" s="4"/>
      <c r="AV15952" s="4"/>
      <c r="AW15952" s="4"/>
      <c r="AX15952" s="4"/>
      <c r="AY15952" s="4"/>
      <c r="AZ15952" s="4"/>
      <c r="BA15952" s="4"/>
      <c r="BB15952" s="4"/>
      <c r="BC15952" s="4"/>
    </row>
    <row r="15953" spans="45:55" x14ac:dyDescent="0.2">
      <c r="AS15953" s="4"/>
      <c r="AT15953" s="4"/>
      <c r="AU15953" s="4"/>
      <c r="AV15953" s="4"/>
      <c r="AW15953" s="4"/>
      <c r="AX15953" s="4"/>
      <c r="AY15953" s="4"/>
      <c r="AZ15953" s="4"/>
      <c r="BA15953" s="4"/>
      <c r="BB15953" s="4"/>
      <c r="BC15953" s="4"/>
    </row>
    <row r="15954" spans="45:55" x14ac:dyDescent="0.2">
      <c r="AS15954" s="4"/>
      <c r="AT15954" s="4"/>
      <c r="AU15954" s="4"/>
      <c r="AV15954" s="4"/>
      <c r="AW15954" s="4"/>
      <c r="AX15954" s="4"/>
      <c r="AY15954" s="4"/>
      <c r="AZ15954" s="4"/>
      <c r="BA15954" s="4"/>
      <c r="BB15954" s="4"/>
      <c r="BC15954" s="4"/>
    </row>
    <row r="15955" spans="45:55" x14ac:dyDescent="0.2">
      <c r="AS15955" s="4"/>
      <c r="AT15955" s="4"/>
      <c r="AU15955" s="4"/>
      <c r="AV15955" s="4"/>
      <c r="AW15955" s="4"/>
      <c r="AX15955" s="4"/>
      <c r="AY15955" s="4"/>
      <c r="AZ15955" s="4"/>
      <c r="BA15955" s="4"/>
      <c r="BB15955" s="4"/>
      <c r="BC15955" s="4"/>
    </row>
    <row r="15956" spans="45:55" x14ac:dyDescent="0.2">
      <c r="AS15956" s="4"/>
      <c r="AT15956" s="4"/>
      <c r="AU15956" s="4"/>
      <c r="AV15956" s="4"/>
      <c r="AW15956" s="4"/>
      <c r="AX15956" s="4"/>
      <c r="AY15956" s="4"/>
      <c r="AZ15956" s="4"/>
      <c r="BA15956" s="4"/>
      <c r="BB15956" s="4"/>
      <c r="BC15956" s="4"/>
    </row>
    <row r="15957" spans="45:55" x14ac:dyDescent="0.2">
      <c r="AS15957" s="4"/>
      <c r="AT15957" s="4"/>
      <c r="AU15957" s="4"/>
      <c r="AV15957" s="4"/>
      <c r="AW15957" s="4"/>
      <c r="AX15957" s="4"/>
      <c r="AY15957" s="4"/>
      <c r="AZ15957" s="4"/>
      <c r="BA15957" s="4"/>
      <c r="BB15957" s="4"/>
      <c r="BC15957" s="4"/>
    </row>
    <row r="15958" spans="45:55" x14ac:dyDescent="0.2">
      <c r="AS15958" s="4"/>
      <c r="AT15958" s="4"/>
      <c r="AU15958" s="4"/>
      <c r="AV15958" s="4"/>
      <c r="AW15958" s="4"/>
      <c r="AX15958" s="4"/>
      <c r="AY15958" s="4"/>
      <c r="AZ15958" s="4"/>
      <c r="BA15958" s="4"/>
      <c r="BB15958" s="4"/>
      <c r="BC15958" s="4"/>
    </row>
    <row r="15959" spans="45:55" x14ac:dyDescent="0.2">
      <c r="AS15959" s="4"/>
      <c r="AT15959" s="4"/>
      <c r="AU15959" s="4"/>
      <c r="AV15959" s="4"/>
      <c r="AW15959" s="4"/>
      <c r="AX15959" s="4"/>
      <c r="AY15959" s="4"/>
      <c r="AZ15959" s="4"/>
      <c r="BA15959" s="4"/>
      <c r="BB15959" s="4"/>
      <c r="BC15959" s="4"/>
    </row>
    <row r="15960" spans="45:55" x14ac:dyDescent="0.2">
      <c r="AS15960" s="4"/>
      <c r="AT15960" s="4"/>
      <c r="AU15960" s="4"/>
      <c r="AV15960" s="4"/>
      <c r="AW15960" s="4"/>
      <c r="AX15960" s="4"/>
      <c r="AY15960" s="4"/>
      <c r="AZ15960" s="4"/>
      <c r="BA15960" s="4"/>
      <c r="BB15960" s="4"/>
      <c r="BC15960" s="4"/>
    </row>
    <row r="15961" spans="45:55" x14ac:dyDescent="0.2">
      <c r="AS15961" s="4"/>
      <c r="AT15961" s="4"/>
      <c r="AU15961" s="4"/>
      <c r="AV15961" s="4"/>
      <c r="AW15961" s="4"/>
      <c r="AX15961" s="4"/>
      <c r="AY15961" s="4"/>
      <c r="AZ15961" s="4"/>
      <c r="BA15961" s="4"/>
      <c r="BB15961" s="4"/>
      <c r="BC15961" s="4"/>
    </row>
    <row r="15962" spans="45:55" x14ac:dyDescent="0.2">
      <c r="AS15962" s="4"/>
      <c r="AT15962" s="4"/>
      <c r="AU15962" s="4"/>
      <c r="AV15962" s="4"/>
      <c r="AW15962" s="4"/>
      <c r="AX15962" s="4"/>
      <c r="AY15962" s="4"/>
      <c r="AZ15962" s="4"/>
      <c r="BA15962" s="4"/>
      <c r="BB15962" s="4"/>
      <c r="BC15962" s="4"/>
    </row>
    <row r="15963" spans="45:55" x14ac:dyDescent="0.2">
      <c r="AS15963" s="4"/>
      <c r="AT15963" s="4"/>
      <c r="AU15963" s="4"/>
      <c r="AV15963" s="4"/>
      <c r="AW15963" s="4"/>
      <c r="AX15963" s="4"/>
      <c r="AY15963" s="4"/>
      <c r="AZ15963" s="4"/>
      <c r="BA15963" s="4"/>
      <c r="BB15963" s="4"/>
      <c r="BC15963" s="4"/>
    </row>
    <row r="15964" spans="45:55" x14ac:dyDescent="0.2">
      <c r="AS15964" s="4"/>
      <c r="AT15964" s="4"/>
      <c r="AU15964" s="4"/>
      <c r="AV15964" s="4"/>
      <c r="AW15964" s="4"/>
      <c r="AX15964" s="4"/>
      <c r="AY15964" s="4"/>
      <c r="AZ15964" s="4"/>
      <c r="BA15964" s="4"/>
      <c r="BB15964" s="4"/>
      <c r="BC15964" s="4"/>
    </row>
    <row r="15965" spans="45:55" x14ac:dyDescent="0.2">
      <c r="AS15965" s="4"/>
      <c r="AT15965" s="4"/>
      <c r="AU15965" s="4"/>
      <c r="AV15965" s="4"/>
      <c r="AW15965" s="4"/>
      <c r="AX15965" s="4"/>
      <c r="AY15965" s="4"/>
      <c r="AZ15965" s="4"/>
      <c r="BA15965" s="4"/>
      <c r="BB15965" s="4"/>
      <c r="BC15965" s="4"/>
    </row>
    <row r="15966" spans="45:55" x14ac:dyDescent="0.2">
      <c r="AS15966" s="4"/>
      <c r="AT15966" s="4"/>
      <c r="AU15966" s="4"/>
      <c r="AV15966" s="4"/>
      <c r="AW15966" s="4"/>
      <c r="AX15966" s="4"/>
      <c r="AY15966" s="4"/>
      <c r="AZ15966" s="4"/>
      <c r="BA15966" s="4"/>
      <c r="BB15966" s="4"/>
      <c r="BC15966" s="4"/>
    </row>
    <row r="15967" spans="45:55" x14ac:dyDescent="0.2">
      <c r="AS15967" s="4"/>
      <c r="AT15967" s="4"/>
      <c r="AU15967" s="4"/>
      <c r="AV15967" s="4"/>
      <c r="AW15967" s="4"/>
      <c r="AX15967" s="4"/>
      <c r="AY15967" s="4"/>
      <c r="AZ15967" s="4"/>
      <c r="BA15967" s="4"/>
      <c r="BB15967" s="4"/>
      <c r="BC15967" s="4"/>
    </row>
    <row r="15968" spans="45:55" x14ac:dyDescent="0.2">
      <c r="AS15968" s="4"/>
      <c r="AT15968" s="4"/>
      <c r="AU15968" s="4"/>
      <c r="AV15968" s="4"/>
      <c r="AW15968" s="4"/>
      <c r="AX15968" s="4"/>
      <c r="AY15968" s="4"/>
      <c r="AZ15968" s="4"/>
      <c r="BA15968" s="4"/>
      <c r="BB15968" s="4"/>
      <c r="BC15968" s="4"/>
    </row>
    <row r="15969" spans="45:55" x14ac:dyDescent="0.2">
      <c r="AS15969" s="4"/>
      <c r="AT15969" s="4"/>
      <c r="AU15969" s="4"/>
      <c r="AV15969" s="4"/>
      <c r="AW15969" s="4"/>
      <c r="AX15969" s="4"/>
      <c r="AY15969" s="4"/>
      <c r="AZ15969" s="4"/>
      <c r="BA15969" s="4"/>
      <c r="BB15969" s="4"/>
      <c r="BC15969" s="4"/>
    </row>
    <row r="15970" spans="45:55" x14ac:dyDescent="0.2">
      <c r="AS15970" s="4"/>
      <c r="AT15970" s="4"/>
      <c r="AU15970" s="4"/>
      <c r="AV15970" s="4"/>
      <c r="AW15970" s="4"/>
      <c r="AX15970" s="4"/>
      <c r="AY15970" s="4"/>
      <c r="AZ15970" s="4"/>
      <c r="BA15970" s="4"/>
      <c r="BB15970" s="4"/>
      <c r="BC15970" s="4"/>
    </row>
    <row r="15971" spans="45:55" x14ac:dyDescent="0.2">
      <c r="AS15971" s="4"/>
      <c r="AT15971" s="4"/>
      <c r="AU15971" s="4"/>
      <c r="AV15971" s="4"/>
      <c r="AW15971" s="4"/>
      <c r="AX15971" s="4"/>
      <c r="AY15971" s="4"/>
      <c r="AZ15971" s="4"/>
      <c r="BA15971" s="4"/>
      <c r="BB15971" s="4"/>
      <c r="BC15971" s="4"/>
    </row>
    <row r="15972" spans="45:55" x14ac:dyDescent="0.2">
      <c r="AS15972" s="4"/>
      <c r="AT15972" s="4"/>
      <c r="AU15972" s="4"/>
      <c r="AV15972" s="4"/>
      <c r="AW15972" s="4"/>
      <c r="AX15972" s="4"/>
      <c r="AY15972" s="4"/>
      <c r="AZ15972" s="4"/>
      <c r="BA15972" s="4"/>
      <c r="BB15972" s="4"/>
      <c r="BC15972" s="4"/>
    </row>
    <row r="15973" spans="45:55" x14ac:dyDescent="0.2">
      <c r="AS15973" s="4"/>
      <c r="AT15973" s="4"/>
      <c r="AU15973" s="4"/>
      <c r="AV15973" s="4"/>
      <c r="AW15973" s="4"/>
      <c r="AX15973" s="4"/>
      <c r="AY15973" s="4"/>
      <c r="AZ15973" s="4"/>
      <c r="BA15973" s="4"/>
      <c r="BB15973" s="4"/>
      <c r="BC15973" s="4"/>
    </row>
    <row r="15974" spans="45:55" x14ac:dyDescent="0.2">
      <c r="AS15974" s="4"/>
      <c r="AT15974" s="4"/>
      <c r="AU15974" s="4"/>
      <c r="AV15974" s="4"/>
      <c r="AW15974" s="4"/>
      <c r="AX15974" s="4"/>
      <c r="AY15974" s="4"/>
      <c r="AZ15974" s="4"/>
      <c r="BA15974" s="4"/>
      <c r="BB15974" s="4"/>
      <c r="BC15974" s="4"/>
    </row>
    <row r="15975" spans="45:55" x14ac:dyDescent="0.2">
      <c r="AS15975" s="4"/>
      <c r="AT15975" s="4"/>
      <c r="AU15975" s="4"/>
      <c r="AV15975" s="4"/>
      <c r="AW15975" s="4"/>
      <c r="AX15975" s="4"/>
      <c r="AY15975" s="4"/>
      <c r="AZ15975" s="4"/>
      <c r="BA15975" s="4"/>
      <c r="BB15975" s="4"/>
      <c r="BC15975" s="4"/>
    </row>
    <row r="15976" spans="45:55" x14ac:dyDescent="0.2">
      <c r="AS15976" s="4"/>
      <c r="AT15976" s="4"/>
      <c r="AU15976" s="4"/>
      <c r="AV15976" s="4"/>
      <c r="AW15976" s="4"/>
      <c r="AX15976" s="4"/>
      <c r="AY15976" s="4"/>
      <c r="AZ15976" s="4"/>
      <c r="BA15976" s="4"/>
      <c r="BB15976" s="4"/>
      <c r="BC15976" s="4"/>
    </row>
    <row r="15977" spans="45:55" x14ac:dyDescent="0.2">
      <c r="AS15977" s="4"/>
      <c r="AT15977" s="4"/>
      <c r="AU15977" s="4"/>
      <c r="AV15977" s="4"/>
      <c r="AW15977" s="4"/>
      <c r="AX15977" s="4"/>
      <c r="AY15977" s="4"/>
      <c r="AZ15977" s="4"/>
      <c r="BA15977" s="4"/>
      <c r="BB15977" s="4"/>
      <c r="BC15977" s="4"/>
    </row>
    <row r="15978" spans="45:55" x14ac:dyDescent="0.2">
      <c r="AS15978" s="4"/>
      <c r="AT15978" s="4"/>
      <c r="AU15978" s="4"/>
      <c r="AV15978" s="4"/>
      <c r="AW15978" s="4"/>
      <c r="AX15978" s="4"/>
      <c r="AY15978" s="4"/>
      <c r="AZ15978" s="4"/>
      <c r="BA15978" s="4"/>
      <c r="BB15978" s="4"/>
      <c r="BC15978" s="4"/>
    </row>
    <row r="15979" spans="45:55" x14ac:dyDescent="0.2">
      <c r="AS15979" s="4"/>
      <c r="AT15979" s="4"/>
      <c r="AU15979" s="4"/>
      <c r="AV15979" s="4"/>
      <c r="AW15979" s="4"/>
      <c r="AX15979" s="4"/>
      <c r="AY15979" s="4"/>
      <c r="AZ15979" s="4"/>
      <c r="BA15979" s="4"/>
      <c r="BB15979" s="4"/>
      <c r="BC15979" s="4"/>
    </row>
    <row r="15980" spans="45:55" x14ac:dyDescent="0.2">
      <c r="AS15980" s="4"/>
      <c r="AT15980" s="4"/>
      <c r="AU15980" s="4"/>
      <c r="AV15980" s="4"/>
      <c r="AW15980" s="4"/>
      <c r="AX15980" s="4"/>
      <c r="AY15980" s="4"/>
      <c r="AZ15980" s="4"/>
      <c r="BA15980" s="4"/>
      <c r="BB15980" s="4"/>
      <c r="BC15980" s="4"/>
    </row>
    <row r="15981" spans="45:55" x14ac:dyDescent="0.2">
      <c r="AS15981" s="4"/>
      <c r="AT15981" s="4"/>
      <c r="AU15981" s="4"/>
      <c r="AV15981" s="4"/>
      <c r="AW15981" s="4"/>
      <c r="AX15981" s="4"/>
      <c r="AY15981" s="4"/>
      <c r="AZ15981" s="4"/>
      <c r="BA15981" s="4"/>
      <c r="BB15981" s="4"/>
      <c r="BC15981" s="4"/>
    </row>
    <row r="15982" spans="45:55" x14ac:dyDescent="0.2">
      <c r="AS15982" s="4"/>
      <c r="AT15982" s="4"/>
      <c r="AU15982" s="4"/>
      <c r="AV15982" s="4"/>
      <c r="AW15982" s="4"/>
      <c r="AX15982" s="4"/>
      <c r="AY15982" s="4"/>
      <c r="AZ15982" s="4"/>
      <c r="BA15982" s="4"/>
      <c r="BB15982" s="4"/>
      <c r="BC15982" s="4"/>
    </row>
    <row r="15983" spans="45:55" x14ac:dyDescent="0.2">
      <c r="AS15983" s="4"/>
      <c r="AT15983" s="4"/>
      <c r="AU15983" s="4"/>
      <c r="AV15983" s="4"/>
      <c r="AW15983" s="4"/>
      <c r="AX15983" s="4"/>
      <c r="AY15983" s="4"/>
      <c r="AZ15983" s="4"/>
      <c r="BA15983" s="4"/>
      <c r="BB15983" s="4"/>
      <c r="BC15983" s="4"/>
    </row>
    <row r="15984" spans="45:55" x14ac:dyDescent="0.2">
      <c r="AS15984" s="4"/>
      <c r="AT15984" s="4"/>
      <c r="AU15984" s="4"/>
      <c r="AV15984" s="4"/>
      <c r="AW15984" s="4"/>
      <c r="AX15984" s="4"/>
      <c r="AY15984" s="4"/>
      <c r="AZ15984" s="4"/>
      <c r="BA15984" s="4"/>
      <c r="BB15984" s="4"/>
      <c r="BC15984" s="4"/>
    </row>
    <row r="15985" spans="45:55" x14ac:dyDescent="0.2">
      <c r="AS15985" s="4"/>
      <c r="AT15985" s="4"/>
      <c r="AU15985" s="4"/>
      <c r="AV15985" s="4"/>
      <c r="AW15985" s="4"/>
      <c r="AX15985" s="4"/>
      <c r="AY15985" s="4"/>
      <c r="AZ15985" s="4"/>
      <c r="BA15985" s="4"/>
      <c r="BB15985" s="4"/>
      <c r="BC15985" s="4"/>
    </row>
    <row r="15986" spans="45:55" x14ac:dyDescent="0.2">
      <c r="AS15986" s="4"/>
      <c r="AT15986" s="4"/>
      <c r="AU15986" s="4"/>
      <c r="AV15986" s="4"/>
      <c r="AW15986" s="4"/>
      <c r="AX15986" s="4"/>
      <c r="AY15986" s="4"/>
      <c r="AZ15986" s="4"/>
      <c r="BA15986" s="4"/>
      <c r="BB15986" s="4"/>
      <c r="BC15986" s="4"/>
    </row>
    <row r="15987" spans="45:55" x14ac:dyDescent="0.2">
      <c r="AS15987" s="4"/>
      <c r="AT15987" s="4"/>
      <c r="AU15987" s="4"/>
      <c r="AV15987" s="4"/>
      <c r="AW15987" s="4"/>
      <c r="AX15987" s="4"/>
      <c r="AY15987" s="4"/>
      <c r="AZ15987" s="4"/>
      <c r="BA15987" s="4"/>
      <c r="BB15987" s="4"/>
      <c r="BC15987" s="4"/>
    </row>
    <row r="15988" spans="45:55" x14ac:dyDescent="0.2">
      <c r="AS15988" s="4"/>
      <c r="AT15988" s="4"/>
      <c r="AU15988" s="4"/>
      <c r="AV15988" s="4"/>
      <c r="AW15988" s="4"/>
      <c r="AX15988" s="4"/>
      <c r="AY15988" s="4"/>
      <c r="AZ15988" s="4"/>
      <c r="BA15988" s="4"/>
      <c r="BB15988" s="4"/>
      <c r="BC15988" s="4"/>
    </row>
    <row r="15989" spans="45:55" x14ac:dyDescent="0.2">
      <c r="AS15989" s="4"/>
      <c r="AT15989" s="4"/>
      <c r="AU15989" s="4"/>
      <c r="AV15989" s="4"/>
      <c r="AW15989" s="4"/>
      <c r="AX15989" s="4"/>
      <c r="AY15989" s="4"/>
      <c r="AZ15989" s="4"/>
      <c r="BA15989" s="4"/>
      <c r="BB15989" s="4"/>
      <c r="BC15989" s="4"/>
    </row>
    <row r="15990" spans="45:55" x14ac:dyDescent="0.2">
      <c r="AS15990" s="4"/>
      <c r="AT15990" s="4"/>
      <c r="AU15990" s="4"/>
      <c r="AV15990" s="4"/>
      <c r="AW15990" s="4"/>
      <c r="AX15990" s="4"/>
      <c r="AY15990" s="4"/>
      <c r="AZ15990" s="4"/>
      <c r="BA15990" s="4"/>
      <c r="BB15990" s="4"/>
      <c r="BC15990" s="4"/>
    </row>
    <row r="15991" spans="45:55" x14ac:dyDescent="0.2">
      <c r="AS15991" s="4"/>
      <c r="AT15991" s="4"/>
      <c r="AU15991" s="4"/>
      <c r="AV15991" s="4"/>
      <c r="AW15991" s="4"/>
      <c r="AX15991" s="4"/>
      <c r="AY15991" s="4"/>
      <c r="AZ15991" s="4"/>
      <c r="BA15991" s="4"/>
      <c r="BB15991" s="4"/>
      <c r="BC15991" s="4"/>
    </row>
    <row r="15992" spans="45:55" x14ac:dyDescent="0.2">
      <c r="AS15992" s="4"/>
      <c r="AT15992" s="4"/>
      <c r="AU15992" s="4"/>
      <c r="AV15992" s="4"/>
      <c r="AW15992" s="4"/>
      <c r="AX15992" s="4"/>
      <c r="AY15992" s="4"/>
      <c r="AZ15992" s="4"/>
      <c r="BA15992" s="4"/>
      <c r="BB15992" s="4"/>
      <c r="BC15992" s="4"/>
    </row>
    <row r="15993" spans="45:55" x14ac:dyDescent="0.2">
      <c r="AS15993" s="4"/>
      <c r="AT15993" s="4"/>
      <c r="AU15993" s="4"/>
      <c r="AV15993" s="4"/>
      <c r="AW15993" s="4"/>
      <c r="AX15993" s="4"/>
      <c r="AY15993" s="4"/>
      <c r="AZ15993" s="4"/>
      <c r="BA15993" s="4"/>
      <c r="BB15993" s="4"/>
      <c r="BC15993" s="4"/>
    </row>
    <row r="15994" spans="45:55" x14ac:dyDescent="0.2">
      <c r="AS15994" s="4"/>
      <c r="AT15994" s="4"/>
      <c r="AU15994" s="4"/>
      <c r="AV15994" s="4"/>
      <c r="AW15994" s="4"/>
      <c r="AX15994" s="4"/>
      <c r="AY15994" s="4"/>
      <c r="AZ15994" s="4"/>
      <c r="BA15994" s="4"/>
      <c r="BB15994" s="4"/>
      <c r="BC15994" s="4"/>
    </row>
    <row r="15995" spans="45:55" x14ac:dyDescent="0.2">
      <c r="AS15995" s="4"/>
      <c r="AT15995" s="4"/>
      <c r="AU15995" s="4"/>
      <c r="AV15995" s="4"/>
      <c r="AW15995" s="4"/>
      <c r="AX15995" s="4"/>
      <c r="AY15995" s="4"/>
      <c r="AZ15995" s="4"/>
      <c r="BA15995" s="4"/>
      <c r="BB15995" s="4"/>
      <c r="BC15995" s="4"/>
    </row>
    <row r="15996" spans="45:55" x14ac:dyDescent="0.2">
      <c r="AS15996" s="4"/>
      <c r="AT15996" s="4"/>
      <c r="AU15996" s="4"/>
      <c r="AV15996" s="4"/>
      <c r="AW15996" s="4"/>
      <c r="AX15996" s="4"/>
      <c r="AY15996" s="4"/>
      <c r="AZ15996" s="4"/>
      <c r="BA15996" s="4"/>
      <c r="BB15996" s="4"/>
      <c r="BC15996" s="4"/>
    </row>
    <row r="15997" spans="45:55" x14ac:dyDescent="0.2">
      <c r="AS15997" s="4"/>
      <c r="AT15997" s="4"/>
      <c r="AU15997" s="4"/>
      <c r="AV15997" s="4"/>
      <c r="AW15997" s="4"/>
      <c r="AX15997" s="4"/>
      <c r="AY15997" s="4"/>
      <c r="AZ15997" s="4"/>
      <c r="BA15997" s="4"/>
      <c r="BB15997" s="4"/>
      <c r="BC15997" s="4"/>
    </row>
    <row r="15998" spans="45:55" x14ac:dyDescent="0.2">
      <c r="AS15998" s="4"/>
      <c r="AT15998" s="4"/>
      <c r="AU15998" s="4"/>
      <c r="AV15998" s="4"/>
      <c r="AW15998" s="4"/>
      <c r="AX15998" s="4"/>
      <c r="AY15998" s="4"/>
      <c r="AZ15998" s="4"/>
      <c r="BA15998" s="4"/>
      <c r="BB15998" s="4"/>
      <c r="BC15998" s="4"/>
    </row>
    <row r="15999" spans="45:55" x14ac:dyDescent="0.2">
      <c r="AS15999" s="4"/>
      <c r="AT15999" s="4"/>
      <c r="AU15999" s="4"/>
      <c r="AV15999" s="4"/>
      <c r="AW15999" s="4"/>
      <c r="AX15999" s="4"/>
      <c r="AY15999" s="4"/>
      <c r="AZ15999" s="4"/>
      <c r="BA15999" s="4"/>
      <c r="BB15999" s="4"/>
      <c r="BC15999" s="4"/>
    </row>
    <row r="16000" spans="45:55" x14ac:dyDescent="0.2">
      <c r="AS16000" s="4"/>
      <c r="AT16000" s="4"/>
      <c r="AU16000" s="4"/>
      <c r="AV16000" s="4"/>
      <c r="AW16000" s="4"/>
      <c r="AX16000" s="4"/>
      <c r="AY16000" s="4"/>
      <c r="AZ16000" s="4"/>
      <c r="BA16000" s="4"/>
      <c r="BB16000" s="4"/>
      <c r="BC16000" s="4"/>
    </row>
    <row r="16001" spans="45:55" x14ac:dyDescent="0.2">
      <c r="AS16001" s="4"/>
      <c r="AT16001" s="4"/>
      <c r="AU16001" s="4"/>
      <c r="AV16001" s="4"/>
      <c r="AW16001" s="4"/>
      <c r="AX16001" s="4"/>
      <c r="AY16001" s="4"/>
      <c r="AZ16001" s="4"/>
      <c r="BA16001" s="4"/>
      <c r="BB16001" s="4"/>
      <c r="BC16001" s="4"/>
    </row>
    <row r="16002" spans="45:55" x14ac:dyDescent="0.2">
      <c r="AS16002" s="4"/>
      <c r="AT16002" s="4"/>
      <c r="AU16002" s="4"/>
      <c r="AV16002" s="4"/>
      <c r="AW16002" s="4"/>
      <c r="AX16002" s="4"/>
      <c r="AY16002" s="4"/>
      <c r="AZ16002" s="4"/>
      <c r="BA16002" s="4"/>
      <c r="BB16002" s="4"/>
      <c r="BC16002" s="4"/>
    </row>
    <row r="16003" spans="45:55" x14ac:dyDescent="0.2">
      <c r="AS16003" s="4"/>
      <c r="AT16003" s="4"/>
      <c r="AU16003" s="4"/>
      <c r="AV16003" s="4"/>
      <c r="AW16003" s="4"/>
      <c r="AX16003" s="4"/>
      <c r="AY16003" s="4"/>
      <c r="AZ16003" s="4"/>
      <c r="BA16003" s="4"/>
      <c r="BB16003" s="4"/>
      <c r="BC16003" s="4"/>
    </row>
    <row r="16004" spans="45:55" x14ac:dyDescent="0.2">
      <c r="AS16004" s="4"/>
      <c r="AT16004" s="4"/>
      <c r="AU16004" s="4"/>
      <c r="AV16004" s="4"/>
      <c r="AW16004" s="4"/>
      <c r="AX16004" s="4"/>
      <c r="AY16004" s="4"/>
      <c r="AZ16004" s="4"/>
      <c r="BA16004" s="4"/>
      <c r="BB16004" s="4"/>
      <c r="BC16004" s="4"/>
    </row>
    <row r="16005" spans="45:55" x14ac:dyDescent="0.2">
      <c r="AS16005" s="4"/>
      <c r="AT16005" s="4"/>
      <c r="AU16005" s="4"/>
      <c r="AV16005" s="4"/>
      <c r="AW16005" s="4"/>
      <c r="AX16005" s="4"/>
      <c r="AY16005" s="4"/>
      <c r="AZ16005" s="4"/>
      <c r="BA16005" s="4"/>
      <c r="BB16005" s="4"/>
      <c r="BC16005" s="4"/>
    </row>
    <row r="16006" spans="45:55" x14ac:dyDescent="0.2">
      <c r="AS16006" s="4"/>
      <c r="AT16006" s="4"/>
      <c r="AU16006" s="4"/>
      <c r="AV16006" s="4"/>
      <c r="AW16006" s="4"/>
      <c r="AX16006" s="4"/>
      <c r="AY16006" s="4"/>
      <c r="AZ16006" s="4"/>
      <c r="BA16006" s="4"/>
      <c r="BB16006" s="4"/>
      <c r="BC16006" s="4"/>
    </row>
    <row r="16007" spans="45:55" x14ac:dyDescent="0.2">
      <c r="AS16007" s="4"/>
      <c r="AT16007" s="4"/>
      <c r="AU16007" s="4"/>
      <c r="AV16007" s="4"/>
      <c r="AW16007" s="4"/>
      <c r="AX16007" s="4"/>
      <c r="AY16007" s="4"/>
      <c r="AZ16007" s="4"/>
      <c r="BA16007" s="4"/>
      <c r="BB16007" s="4"/>
      <c r="BC16007" s="4"/>
    </row>
    <row r="16008" spans="45:55" x14ac:dyDescent="0.2">
      <c r="AS16008" s="4"/>
      <c r="AT16008" s="4"/>
      <c r="AU16008" s="4"/>
      <c r="AV16008" s="4"/>
      <c r="AW16008" s="4"/>
      <c r="AX16008" s="4"/>
      <c r="AY16008" s="4"/>
      <c r="AZ16008" s="4"/>
      <c r="BA16008" s="4"/>
      <c r="BB16008" s="4"/>
      <c r="BC16008" s="4"/>
    </row>
    <row r="16009" spans="45:55" x14ac:dyDescent="0.2">
      <c r="AS16009" s="4"/>
      <c r="AT16009" s="4"/>
      <c r="AU16009" s="4"/>
      <c r="AV16009" s="4"/>
      <c r="AW16009" s="4"/>
      <c r="AX16009" s="4"/>
      <c r="AY16009" s="4"/>
      <c r="AZ16009" s="4"/>
      <c r="BA16009" s="4"/>
      <c r="BB16009" s="4"/>
      <c r="BC16009" s="4"/>
    </row>
    <row r="16010" spans="45:55" x14ac:dyDescent="0.2">
      <c r="AS16010" s="4"/>
      <c r="AT16010" s="4"/>
      <c r="AU16010" s="4"/>
      <c r="AV16010" s="4"/>
      <c r="AW16010" s="4"/>
      <c r="AX16010" s="4"/>
      <c r="AY16010" s="4"/>
      <c r="AZ16010" s="4"/>
      <c r="BA16010" s="4"/>
      <c r="BB16010" s="4"/>
      <c r="BC16010" s="4"/>
    </row>
    <row r="16011" spans="45:55" x14ac:dyDescent="0.2">
      <c r="AS16011" s="4"/>
      <c r="AT16011" s="4"/>
      <c r="AU16011" s="4"/>
      <c r="AV16011" s="4"/>
      <c r="AW16011" s="4"/>
      <c r="AX16011" s="4"/>
      <c r="AY16011" s="4"/>
      <c r="AZ16011" s="4"/>
      <c r="BA16011" s="4"/>
      <c r="BB16011" s="4"/>
      <c r="BC16011" s="4"/>
    </row>
    <row r="16012" spans="45:55" x14ac:dyDescent="0.2">
      <c r="AS16012" s="4"/>
      <c r="AT16012" s="4"/>
      <c r="AU16012" s="4"/>
      <c r="AV16012" s="4"/>
      <c r="AW16012" s="4"/>
      <c r="AX16012" s="4"/>
      <c r="AY16012" s="4"/>
      <c r="AZ16012" s="4"/>
      <c r="BA16012" s="4"/>
      <c r="BB16012" s="4"/>
      <c r="BC16012" s="4"/>
    </row>
    <row r="16013" spans="45:55" x14ac:dyDescent="0.2">
      <c r="AS16013" s="4"/>
      <c r="AT16013" s="4"/>
      <c r="AU16013" s="4"/>
      <c r="AV16013" s="4"/>
      <c r="AW16013" s="4"/>
      <c r="AX16013" s="4"/>
      <c r="AY16013" s="4"/>
      <c r="AZ16013" s="4"/>
      <c r="BA16013" s="4"/>
      <c r="BB16013" s="4"/>
      <c r="BC16013" s="4"/>
    </row>
    <row r="16014" spans="45:55" x14ac:dyDescent="0.2">
      <c r="AS16014" s="4"/>
      <c r="AT16014" s="4"/>
      <c r="AU16014" s="4"/>
      <c r="AV16014" s="4"/>
      <c r="AW16014" s="4"/>
      <c r="AX16014" s="4"/>
      <c r="AY16014" s="4"/>
      <c r="AZ16014" s="4"/>
      <c r="BA16014" s="4"/>
      <c r="BB16014" s="4"/>
      <c r="BC16014" s="4"/>
    </row>
    <row r="16015" spans="45:55" x14ac:dyDescent="0.2">
      <c r="AS16015" s="4"/>
      <c r="AT16015" s="4"/>
      <c r="AU16015" s="4"/>
      <c r="AV16015" s="4"/>
      <c r="AW16015" s="4"/>
      <c r="AX16015" s="4"/>
      <c r="AY16015" s="4"/>
      <c r="AZ16015" s="4"/>
      <c r="BA16015" s="4"/>
      <c r="BB16015" s="4"/>
      <c r="BC16015" s="4"/>
    </row>
    <row r="16016" spans="45:55" x14ac:dyDescent="0.2">
      <c r="AS16016" s="4"/>
      <c r="AT16016" s="4"/>
      <c r="AU16016" s="4"/>
      <c r="AV16016" s="4"/>
      <c r="AW16016" s="4"/>
      <c r="AX16016" s="4"/>
      <c r="AY16016" s="4"/>
      <c r="AZ16016" s="4"/>
      <c r="BA16016" s="4"/>
      <c r="BB16016" s="4"/>
      <c r="BC16016" s="4"/>
    </row>
    <row r="16017" spans="45:55" x14ac:dyDescent="0.2">
      <c r="AS16017" s="4"/>
      <c r="AT16017" s="4"/>
      <c r="AU16017" s="4"/>
      <c r="AV16017" s="4"/>
      <c r="AW16017" s="4"/>
      <c r="AX16017" s="4"/>
      <c r="AY16017" s="4"/>
      <c r="AZ16017" s="4"/>
      <c r="BA16017" s="4"/>
      <c r="BB16017" s="4"/>
      <c r="BC16017" s="4"/>
    </row>
    <row r="16018" spans="45:55" x14ac:dyDescent="0.2">
      <c r="AS16018" s="4"/>
      <c r="AT16018" s="4"/>
      <c r="AU16018" s="4"/>
      <c r="AV16018" s="4"/>
      <c r="AW16018" s="4"/>
      <c r="AX16018" s="4"/>
      <c r="AY16018" s="4"/>
      <c r="AZ16018" s="4"/>
      <c r="BA16018" s="4"/>
      <c r="BB16018" s="4"/>
      <c r="BC16018" s="4"/>
    </row>
    <row r="16019" spans="45:55" x14ac:dyDescent="0.2">
      <c r="AS16019" s="4"/>
      <c r="AT16019" s="4"/>
      <c r="AU16019" s="4"/>
      <c r="AV16019" s="4"/>
      <c r="AW16019" s="4"/>
      <c r="AX16019" s="4"/>
      <c r="AY16019" s="4"/>
      <c r="AZ16019" s="4"/>
      <c r="BA16019" s="4"/>
      <c r="BB16019" s="4"/>
      <c r="BC16019" s="4"/>
    </row>
    <row r="16020" spans="45:55" x14ac:dyDescent="0.2">
      <c r="AS16020" s="4"/>
      <c r="AT16020" s="4"/>
      <c r="AU16020" s="4"/>
      <c r="AV16020" s="4"/>
      <c r="AW16020" s="4"/>
      <c r="AX16020" s="4"/>
      <c r="AY16020" s="4"/>
      <c r="AZ16020" s="4"/>
      <c r="BA16020" s="4"/>
      <c r="BB16020" s="4"/>
      <c r="BC16020" s="4"/>
    </row>
    <row r="16021" spans="45:55" x14ac:dyDescent="0.2">
      <c r="AS16021" s="4"/>
      <c r="AT16021" s="4"/>
      <c r="AU16021" s="4"/>
      <c r="AV16021" s="4"/>
      <c r="AW16021" s="4"/>
      <c r="AX16021" s="4"/>
      <c r="AY16021" s="4"/>
      <c r="AZ16021" s="4"/>
      <c r="BA16021" s="4"/>
      <c r="BB16021" s="4"/>
      <c r="BC16021" s="4"/>
    </row>
    <row r="16022" spans="45:55" x14ac:dyDescent="0.2">
      <c r="AS16022" s="4"/>
      <c r="AT16022" s="4"/>
      <c r="AU16022" s="4"/>
      <c r="AV16022" s="4"/>
      <c r="AW16022" s="4"/>
      <c r="AX16022" s="4"/>
      <c r="AY16022" s="4"/>
      <c r="AZ16022" s="4"/>
      <c r="BA16022" s="4"/>
      <c r="BB16022" s="4"/>
      <c r="BC16022" s="4"/>
    </row>
    <row r="16023" spans="45:55" x14ac:dyDescent="0.2">
      <c r="AS16023" s="4"/>
      <c r="AT16023" s="4"/>
      <c r="AU16023" s="4"/>
      <c r="AV16023" s="4"/>
      <c r="AW16023" s="4"/>
      <c r="AX16023" s="4"/>
      <c r="AY16023" s="4"/>
      <c r="AZ16023" s="4"/>
      <c r="BA16023" s="4"/>
      <c r="BB16023" s="4"/>
      <c r="BC16023" s="4"/>
    </row>
    <row r="16024" spans="45:55" x14ac:dyDescent="0.2">
      <c r="AS16024" s="4"/>
      <c r="AT16024" s="4"/>
      <c r="AU16024" s="4"/>
      <c r="AV16024" s="4"/>
      <c r="AW16024" s="4"/>
      <c r="AX16024" s="4"/>
      <c r="AY16024" s="4"/>
      <c r="AZ16024" s="4"/>
      <c r="BA16024" s="4"/>
      <c r="BB16024" s="4"/>
      <c r="BC16024" s="4"/>
    </row>
    <row r="16025" spans="45:55" x14ac:dyDescent="0.2">
      <c r="AS16025" s="4"/>
      <c r="AT16025" s="4"/>
      <c r="AU16025" s="4"/>
      <c r="AV16025" s="4"/>
      <c r="AW16025" s="4"/>
      <c r="AX16025" s="4"/>
      <c r="AY16025" s="4"/>
      <c r="AZ16025" s="4"/>
      <c r="BA16025" s="4"/>
      <c r="BB16025" s="4"/>
      <c r="BC16025" s="4"/>
    </row>
    <row r="16026" spans="45:55" x14ac:dyDescent="0.2">
      <c r="AS16026" s="4"/>
      <c r="AT16026" s="4"/>
      <c r="AU16026" s="4"/>
      <c r="AV16026" s="4"/>
      <c r="AW16026" s="4"/>
      <c r="AX16026" s="4"/>
      <c r="AY16026" s="4"/>
      <c r="AZ16026" s="4"/>
      <c r="BA16026" s="4"/>
      <c r="BB16026" s="4"/>
      <c r="BC16026" s="4"/>
    </row>
    <row r="16027" spans="45:55" x14ac:dyDescent="0.2">
      <c r="AS16027" s="4"/>
      <c r="AT16027" s="4"/>
      <c r="AU16027" s="4"/>
      <c r="AV16027" s="4"/>
      <c r="AW16027" s="4"/>
      <c r="AX16027" s="4"/>
      <c r="AY16027" s="4"/>
      <c r="AZ16027" s="4"/>
      <c r="BA16027" s="4"/>
      <c r="BB16027" s="4"/>
      <c r="BC16027" s="4"/>
    </row>
    <row r="16028" spans="45:55" x14ac:dyDescent="0.2">
      <c r="AS16028" s="4"/>
      <c r="AT16028" s="4"/>
      <c r="AU16028" s="4"/>
      <c r="AV16028" s="4"/>
      <c r="AW16028" s="4"/>
      <c r="AX16028" s="4"/>
      <c r="AY16028" s="4"/>
      <c r="AZ16028" s="4"/>
      <c r="BA16028" s="4"/>
      <c r="BB16028" s="4"/>
      <c r="BC16028" s="4"/>
    </row>
    <row r="16029" spans="45:55" x14ac:dyDescent="0.2">
      <c r="AS16029" s="4"/>
      <c r="AT16029" s="4"/>
      <c r="AU16029" s="4"/>
      <c r="AV16029" s="4"/>
      <c r="AW16029" s="4"/>
      <c r="AX16029" s="4"/>
      <c r="AY16029" s="4"/>
      <c r="AZ16029" s="4"/>
      <c r="BA16029" s="4"/>
      <c r="BB16029" s="4"/>
      <c r="BC16029" s="4"/>
    </row>
    <row r="16030" spans="45:55" x14ac:dyDescent="0.2">
      <c r="AS16030" s="4"/>
      <c r="AT16030" s="4"/>
      <c r="AU16030" s="4"/>
      <c r="AV16030" s="4"/>
      <c r="AW16030" s="4"/>
      <c r="AX16030" s="4"/>
      <c r="AY16030" s="4"/>
      <c r="AZ16030" s="4"/>
      <c r="BA16030" s="4"/>
      <c r="BB16030" s="4"/>
      <c r="BC16030" s="4"/>
    </row>
    <row r="16031" spans="45:55" x14ac:dyDescent="0.2">
      <c r="AS16031" s="4"/>
      <c r="AT16031" s="4"/>
      <c r="AU16031" s="4"/>
      <c r="AV16031" s="4"/>
      <c r="AW16031" s="4"/>
      <c r="AX16031" s="4"/>
      <c r="AY16031" s="4"/>
      <c r="AZ16031" s="4"/>
      <c r="BA16031" s="4"/>
      <c r="BB16031" s="4"/>
      <c r="BC16031" s="4"/>
    </row>
    <row r="16032" spans="45:55" x14ac:dyDescent="0.2">
      <c r="AS16032" s="4"/>
      <c r="AT16032" s="4"/>
      <c r="AU16032" s="4"/>
      <c r="AV16032" s="4"/>
      <c r="AW16032" s="4"/>
      <c r="AX16032" s="4"/>
      <c r="AY16032" s="4"/>
      <c r="AZ16032" s="4"/>
      <c r="BA16032" s="4"/>
      <c r="BB16032" s="4"/>
      <c r="BC16032" s="4"/>
    </row>
    <row r="16033" spans="45:55" x14ac:dyDescent="0.2">
      <c r="AS16033" s="4"/>
      <c r="AT16033" s="4"/>
      <c r="AU16033" s="4"/>
      <c r="AV16033" s="4"/>
      <c r="AW16033" s="4"/>
      <c r="AX16033" s="4"/>
      <c r="AY16033" s="4"/>
      <c r="AZ16033" s="4"/>
      <c r="BA16033" s="4"/>
      <c r="BB16033" s="4"/>
      <c r="BC16033" s="4"/>
    </row>
    <row r="16034" spans="45:55" x14ac:dyDescent="0.2">
      <c r="AS16034" s="4"/>
      <c r="AT16034" s="4"/>
      <c r="AU16034" s="4"/>
      <c r="AV16034" s="4"/>
      <c r="AW16034" s="4"/>
      <c r="AX16034" s="4"/>
      <c r="AY16034" s="4"/>
      <c r="AZ16034" s="4"/>
      <c r="BA16034" s="4"/>
      <c r="BB16034" s="4"/>
      <c r="BC16034" s="4"/>
    </row>
    <row r="16035" spans="45:55" x14ac:dyDescent="0.2">
      <c r="AS16035" s="4"/>
      <c r="AT16035" s="4"/>
      <c r="AU16035" s="4"/>
      <c r="AV16035" s="4"/>
      <c r="AW16035" s="4"/>
      <c r="AX16035" s="4"/>
      <c r="AY16035" s="4"/>
      <c r="AZ16035" s="4"/>
      <c r="BA16035" s="4"/>
      <c r="BB16035" s="4"/>
      <c r="BC16035" s="4"/>
    </row>
    <row r="16036" spans="45:55" x14ac:dyDescent="0.2">
      <c r="AS16036" s="4"/>
      <c r="AT16036" s="4"/>
      <c r="AU16036" s="4"/>
      <c r="AV16036" s="4"/>
      <c r="AW16036" s="4"/>
      <c r="AX16036" s="4"/>
      <c r="AY16036" s="4"/>
      <c r="AZ16036" s="4"/>
      <c r="BA16036" s="4"/>
      <c r="BB16036" s="4"/>
      <c r="BC16036" s="4"/>
    </row>
    <row r="16037" spans="45:55" x14ac:dyDescent="0.2">
      <c r="AS16037" s="4"/>
      <c r="AT16037" s="4"/>
      <c r="AU16037" s="4"/>
      <c r="AV16037" s="4"/>
      <c r="AW16037" s="4"/>
      <c r="AX16037" s="4"/>
      <c r="AY16037" s="4"/>
      <c r="AZ16037" s="4"/>
      <c r="BA16037" s="4"/>
      <c r="BB16037" s="4"/>
      <c r="BC16037" s="4"/>
    </row>
    <row r="16038" spans="45:55" x14ac:dyDescent="0.2">
      <c r="AS16038" s="4"/>
      <c r="AT16038" s="4"/>
      <c r="AU16038" s="4"/>
      <c r="AV16038" s="4"/>
      <c r="AW16038" s="4"/>
      <c r="AX16038" s="4"/>
      <c r="AY16038" s="4"/>
      <c r="AZ16038" s="4"/>
      <c r="BA16038" s="4"/>
      <c r="BB16038" s="4"/>
      <c r="BC16038" s="4"/>
    </row>
    <row r="16039" spans="45:55" x14ac:dyDescent="0.2">
      <c r="AS16039" s="4"/>
      <c r="AT16039" s="4"/>
      <c r="AU16039" s="4"/>
      <c r="AV16039" s="4"/>
      <c r="AW16039" s="4"/>
      <c r="AX16039" s="4"/>
      <c r="AY16039" s="4"/>
      <c r="AZ16039" s="4"/>
      <c r="BA16039" s="4"/>
      <c r="BB16039" s="4"/>
      <c r="BC16039" s="4"/>
    </row>
    <row r="16040" spans="45:55" x14ac:dyDescent="0.2">
      <c r="AS16040" s="4"/>
      <c r="AT16040" s="4"/>
      <c r="AU16040" s="4"/>
      <c r="AV16040" s="4"/>
      <c r="AW16040" s="4"/>
      <c r="AX16040" s="4"/>
      <c r="AY16040" s="4"/>
      <c r="AZ16040" s="4"/>
      <c r="BA16040" s="4"/>
      <c r="BB16040" s="4"/>
      <c r="BC16040" s="4"/>
    </row>
    <row r="16041" spans="45:55" x14ac:dyDescent="0.2">
      <c r="AS16041" s="4"/>
      <c r="AT16041" s="4"/>
      <c r="AU16041" s="4"/>
      <c r="AV16041" s="4"/>
      <c r="AW16041" s="4"/>
      <c r="AX16041" s="4"/>
      <c r="AY16041" s="4"/>
      <c r="AZ16041" s="4"/>
      <c r="BA16041" s="4"/>
      <c r="BB16041" s="4"/>
      <c r="BC16041" s="4"/>
    </row>
    <row r="16042" spans="45:55" x14ac:dyDescent="0.2">
      <c r="AS16042" s="4"/>
      <c r="AT16042" s="4"/>
      <c r="AU16042" s="4"/>
      <c r="AV16042" s="4"/>
      <c r="AW16042" s="4"/>
      <c r="AX16042" s="4"/>
      <c r="AY16042" s="4"/>
      <c r="AZ16042" s="4"/>
      <c r="BA16042" s="4"/>
      <c r="BB16042" s="4"/>
      <c r="BC16042" s="4"/>
    </row>
    <row r="16043" spans="45:55" x14ac:dyDescent="0.2">
      <c r="AS16043" s="4"/>
      <c r="AT16043" s="4"/>
      <c r="AU16043" s="4"/>
      <c r="AV16043" s="4"/>
      <c r="AW16043" s="4"/>
      <c r="AX16043" s="4"/>
      <c r="AY16043" s="4"/>
      <c r="AZ16043" s="4"/>
      <c r="BA16043" s="4"/>
      <c r="BB16043" s="4"/>
      <c r="BC16043" s="4"/>
    </row>
    <row r="16044" spans="45:55" x14ac:dyDescent="0.2">
      <c r="AS16044" s="4"/>
      <c r="AT16044" s="4"/>
      <c r="AU16044" s="4"/>
      <c r="AV16044" s="4"/>
      <c r="AW16044" s="4"/>
      <c r="AX16044" s="4"/>
      <c r="AY16044" s="4"/>
      <c r="AZ16044" s="4"/>
      <c r="BA16044" s="4"/>
      <c r="BB16044" s="4"/>
      <c r="BC16044" s="4"/>
    </row>
    <row r="16045" spans="45:55" x14ac:dyDescent="0.2">
      <c r="AS16045" s="4"/>
      <c r="AT16045" s="4"/>
      <c r="AU16045" s="4"/>
      <c r="AV16045" s="4"/>
      <c r="AW16045" s="4"/>
      <c r="AX16045" s="4"/>
      <c r="AY16045" s="4"/>
      <c r="AZ16045" s="4"/>
      <c r="BA16045" s="4"/>
      <c r="BB16045" s="4"/>
      <c r="BC16045" s="4"/>
    </row>
    <row r="16046" spans="45:55" x14ac:dyDescent="0.2">
      <c r="AS16046" s="4"/>
      <c r="AT16046" s="4"/>
      <c r="AU16046" s="4"/>
      <c r="AV16046" s="4"/>
      <c r="AW16046" s="4"/>
      <c r="AX16046" s="4"/>
      <c r="AY16046" s="4"/>
      <c r="AZ16046" s="4"/>
      <c r="BA16046" s="4"/>
      <c r="BB16046" s="4"/>
      <c r="BC16046" s="4"/>
    </row>
    <row r="16047" spans="45:55" x14ac:dyDescent="0.2">
      <c r="AS16047" s="4"/>
      <c r="AT16047" s="4"/>
      <c r="AU16047" s="4"/>
      <c r="AV16047" s="4"/>
      <c r="AW16047" s="4"/>
      <c r="AX16047" s="4"/>
      <c r="AY16047" s="4"/>
      <c r="AZ16047" s="4"/>
      <c r="BA16047" s="4"/>
      <c r="BB16047" s="4"/>
      <c r="BC16047" s="4"/>
    </row>
    <row r="16048" spans="45:55" x14ac:dyDescent="0.2">
      <c r="AS16048" s="4"/>
      <c r="AT16048" s="4"/>
      <c r="AU16048" s="4"/>
      <c r="AV16048" s="4"/>
      <c r="AW16048" s="4"/>
      <c r="AX16048" s="4"/>
      <c r="AY16048" s="4"/>
      <c r="AZ16048" s="4"/>
      <c r="BA16048" s="4"/>
      <c r="BB16048" s="4"/>
      <c r="BC16048" s="4"/>
    </row>
    <row r="16049" spans="45:55" x14ac:dyDescent="0.2">
      <c r="AS16049" s="4"/>
      <c r="AT16049" s="4"/>
      <c r="AU16049" s="4"/>
      <c r="AV16049" s="4"/>
      <c r="AW16049" s="4"/>
      <c r="AX16049" s="4"/>
      <c r="AY16049" s="4"/>
      <c r="AZ16049" s="4"/>
      <c r="BA16049" s="4"/>
      <c r="BB16049" s="4"/>
      <c r="BC16049" s="4"/>
    </row>
    <row r="16050" spans="45:55" x14ac:dyDescent="0.2">
      <c r="AS16050" s="4"/>
      <c r="AT16050" s="4"/>
      <c r="AU16050" s="4"/>
      <c r="AV16050" s="4"/>
      <c r="AW16050" s="4"/>
      <c r="AX16050" s="4"/>
      <c r="AY16050" s="4"/>
      <c r="AZ16050" s="4"/>
      <c r="BA16050" s="4"/>
      <c r="BB16050" s="4"/>
      <c r="BC16050" s="4"/>
    </row>
    <row r="16051" spans="45:55" x14ac:dyDescent="0.2">
      <c r="AS16051" s="4"/>
      <c r="AT16051" s="4"/>
      <c r="AU16051" s="4"/>
      <c r="AV16051" s="4"/>
      <c r="AW16051" s="4"/>
      <c r="AX16051" s="4"/>
      <c r="AY16051" s="4"/>
      <c r="AZ16051" s="4"/>
      <c r="BA16051" s="4"/>
      <c r="BB16051" s="4"/>
      <c r="BC16051" s="4"/>
    </row>
    <row r="16052" spans="45:55" x14ac:dyDescent="0.2">
      <c r="AS16052" s="4"/>
      <c r="AT16052" s="4"/>
      <c r="AU16052" s="4"/>
      <c r="AV16052" s="4"/>
      <c r="AW16052" s="4"/>
      <c r="AX16052" s="4"/>
      <c r="AY16052" s="4"/>
      <c r="AZ16052" s="4"/>
      <c r="BA16052" s="4"/>
      <c r="BB16052" s="4"/>
      <c r="BC16052" s="4"/>
    </row>
    <row r="16053" spans="45:55" x14ac:dyDescent="0.2">
      <c r="AS16053" s="4"/>
      <c r="AT16053" s="4"/>
      <c r="AU16053" s="4"/>
      <c r="AV16053" s="4"/>
      <c r="AW16053" s="4"/>
      <c r="AX16053" s="4"/>
      <c r="AY16053" s="4"/>
      <c r="AZ16053" s="4"/>
      <c r="BA16053" s="4"/>
      <c r="BB16053" s="4"/>
      <c r="BC16053" s="4"/>
    </row>
    <row r="16054" spans="45:55" x14ac:dyDescent="0.2">
      <c r="AS16054" s="4"/>
      <c r="AT16054" s="4"/>
      <c r="AU16054" s="4"/>
      <c r="AV16054" s="4"/>
      <c r="AW16054" s="4"/>
      <c r="AX16054" s="4"/>
      <c r="AY16054" s="4"/>
      <c r="AZ16054" s="4"/>
      <c r="BA16054" s="4"/>
      <c r="BB16054" s="4"/>
      <c r="BC16054" s="4"/>
    </row>
    <row r="16055" spans="45:55" x14ac:dyDescent="0.2">
      <c r="AS16055" s="4"/>
      <c r="AT16055" s="4"/>
      <c r="AU16055" s="4"/>
      <c r="AV16055" s="4"/>
      <c r="AW16055" s="4"/>
      <c r="AX16055" s="4"/>
      <c r="AY16055" s="4"/>
      <c r="AZ16055" s="4"/>
      <c r="BA16055" s="4"/>
      <c r="BB16055" s="4"/>
      <c r="BC16055" s="4"/>
    </row>
    <row r="16056" spans="45:55" x14ac:dyDescent="0.2">
      <c r="AS16056" s="4"/>
      <c r="AT16056" s="4"/>
      <c r="AU16056" s="4"/>
      <c r="AV16056" s="4"/>
      <c r="AW16056" s="4"/>
      <c r="AX16056" s="4"/>
      <c r="AY16056" s="4"/>
      <c r="AZ16056" s="4"/>
      <c r="BA16056" s="4"/>
      <c r="BB16056" s="4"/>
      <c r="BC16056" s="4"/>
    </row>
    <row r="16057" spans="45:55" x14ac:dyDescent="0.2">
      <c r="AS16057" s="4"/>
      <c r="AT16057" s="4"/>
      <c r="AU16057" s="4"/>
      <c r="AV16057" s="4"/>
      <c r="AW16057" s="4"/>
      <c r="AX16057" s="4"/>
      <c r="AY16057" s="4"/>
      <c r="AZ16057" s="4"/>
      <c r="BA16057" s="4"/>
      <c r="BB16057" s="4"/>
      <c r="BC16057" s="4"/>
    </row>
    <row r="16058" spans="45:55" x14ac:dyDescent="0.2">
      <c r="AS16058" s="4"/>
      <c r="AT16058" s="4"/>
      <c r="AU16058" s="4"/>
      <c r="AV16058" s="4"/>
      <c r="AW16058" s="4"/>
      <c r="AX16058" s="4"/>
      <c r="AY16058" s="4"/>
      <c r="AZ16058" s="4"/>
      <c r="BA16058" s="4"/>
      <c r="BB16058" s="4"/>
      <c r="BC16058" s="4"/>
    </row>
    <row r="16059" spans="45:55" x14ac:dyDescent="0.2">
      <c r="AS16059" s="4"/>
      <c r="AT16059" s="4"/>
      <c r="AU16059" s="4"/>
      <c r="AV16059" s="4"/>
      <c r="AW16059" s="4"/>
      <c r="AX16059" s="4"/>
      <c r="AY16059" s="4"/>
      <c r="AZ16059" s="4"/>
      <c r="BA16059" s="4"/>
      <c r="BB16059" s="4"/>
      <c r="BC16059" s="4"/>
    </row>
    <row r="16060" spans="45:55" x14ac:dyDescent="0.2">
      <c r="AS16060" s="4"/>
      <c r="AT16060" s="4"/>
      <c r="AU16060" s="4"/>
      <c r="AV16060" s="4"/>
      <c r="AW16060" s="4"/>
      <c r="AX16060" s="4"/>
      <c r="AY16060" s="4"/>
      <c r="AZ16060" s="4"/>
      <c r="BA16060" s="4"/>
      <c r="BB16060" s="4"/>
      <c r="BC16060" s="4"/>
    </row>
    <row r="16061" spans="45:55" x14ac:dyDescent="0.2">
      <c r="AS16061" s="4"/>
      <c r="AT16061" s="4"/>
      <c r="AU16061" s="4"/>
      <c r="AV16061" s="4"/>
      <c r="AW16061" s="4"/>
      <c r="AX16061" s="4"/>
      <c r="AY16061" s="4"/>
      <c r="AZ16061" s="4"/>
      <c r="BA16061" s="4"/>
      <c r="BB16061" s="4"/>
      <c r="BC16061" s="4"/>
    </row>
    <row r="16062" spans="45:55" x14ac:dyDescent="0.2">
      <c r="AS16062" s="4"/>
      <c r="AT16062" s="4"/>
      <c r="AU16062" s="4"/>
      <c r="AV16062" s="4"/>
      <c r="AW16062" s="4"/>
      <c r="AX16062" s="4"/>
      <c r="AY16062" s="4"/>
      <c r="AZ16062" s="4"/>
      <c r="BA16062" s="4"/>
      <c r="BB16062" s="4"/>
      <c r="BC16062" s="4"/>
    </row>
    <row r="16063" spans="45:55" x14ac:dyDescent="0.2">
      <c r="AS16063" s="4"/>
      <c r="AT16063" s="4"/>
      <c r="AU16063" s="4"/>
      <c r="AV16063" s="4"/>
      <c r="AW16063" s="4"/>
      <c r="AX16063" s="4"/>
      <c r="AY16063" s="4"/>
      <c r="AZ16063" s="4"/>
      <c r="BA16063" s="4"/>
      <c r="BB16063" s="4"/>
      <c r="BC16063" s="4"/>
    </row>
    <row r="16064" spans="45:55" x14ac:dyDescent="0.2">
      <c r="AS16064" s="4"/>
      <c r="AT16064" s="4"/>
      <c r="AU16064" s="4"/>
      <c r="AV16064" s="4"/>
      <c r="AW16064" s="4"/>
      <c r="AX16064" s="4"/>
      <c r="AY16064" s="4"/>
      <c r="AZ16064" s="4"/>
      <c r="BA16064" s="4"/>
      <c r="BB16064" s="4"/>
      <c r="BC16064" s="4"/>
    </row>
    <row r="16065" spans="45:55" x14ac:dyDescent="0.2">
      <c r="AS16065" s="4"/>
      <c r="AT16065" s="4"/>
      <c r="AU16065" s="4"/>
      <c r="AV16065" s="4"/>
      <c r="AW16065" s="4"/>
      <c r="AX16065" s="4"/>
      <c r="AY16065" s="4"/>
      <c r="AZ16065" s="4"/>
      <c r="BA16065" s="4"/>
      <c r="BB16065" s="4"/>
      <c r="BC16065" s="4"/>
    </row>
    <row r="16066" spans="45:55" x14ac:dyDescent="0.2">
      <c r="AS16066" s="4"/>
      <c r="AT16066" s="4"/>
      <c r="AU16066" s="4"/>
      <c r="AV16066" s="4"/>
      <c r="AW16066" s="4"/>
      <c r="AX16066" s="4"/>
      <c r="AY16066" s="4"/>
      <c r="AZ16066" s="4"/>
      <c r="BA16066" s="4"/>
      <c r="BB16066" s="4"/>
      <c r="BC16066" s="4"/>
    </row>
    <row r="16067" spans="45:55" x14ac:dyDescent="0.2">
      <c r="AS16067" s="4"/>
      <c r="AT16067" s="4"/>
      <c r="AU16067" s="4"/>
      <c r="AV16067" s="4"/>
      <c r="AW16067" s="4"/>
      <c r="AX16067" s="4"/>
      <c r="AY16067" s="4"/>
      <c r="AZ16067" s="4"/>
      <c r="BA16067" s="4"/>
      <c r="BB16067" s="4"/>
      <c r="BC16067" s="4"/>
    </row>
    <row r="16068" spans="45:55" x14ac:dyDescent="0.2">
      <c r="AS16068" s="4"/>
      <c r="AT16068" s="4"/>
      <c r="AU16068" s="4"/>
      <c r="AV16068" s="4"/>
      <c r="AW16068" s="4"/>
      <c r="AX16068" s="4"/>
      <c r="AY16068" s="4"/>
      <c r="AZ16068" s="4"/>
      <c r="BA16068" s="4"/>
      <c r="BB16068" s="4"/>
      <c r="BC16068" s="4"/>
    </row>
    <row r="16069" spans="45:55" x14ac:dyDescent="0.2">
      <c r="AS16069" s="4"/>
      <c r="AT16069" s="4"/>
      <c r="AU16069" s="4"/>
      <c r="AV16069" s="4"/>
      <c r="AW16069" s="4"/>
      <c r="AX16069" s="4"/>
      <c r="AY16069" s="4"/>
      <c r="AZ16069" s="4"/>
      <c r="BA16069" s="4"/>
      <c r="BB16069" s="4"/>
      <c r="BC16069" s="4"/>
    </row>
    <row r="16070" spans="45:55" x14ac:dyDescent="0.2">
      <c r="AS16070" s="4"/>
      <c r="AT16070" s="4"/>
      <c r="AU16070" s="4"/>
      <c r="AV16070" s="4"/>
      <c r="AW16070" s="4"/>
      <c r="AX16070" s="4"/>
      <c r="AY16070" s="4"/>
      <c r="AZ16070" s="4"/>
      <c r="BA16070" s="4"/>
      <c r="BB16070" s="4"/>
      <c r="BC16070" s="4"/>
    </row>
    <row r="16071" spans="45:55" x14ac:dyDescent="0.2">
      <c r="AS16071" s="4"/>
      <c r="AT16071" s="4"/>
      <c r="AU16071" s="4"/>
      <c r="AV16071" s="4"/>
      <c r="AW16071" s="4"/>
      <c r="AX16071" s="4"/>
      <c r="AY16071" s="4"/>
      <c r="AZ16071" s="4"/>
      <c r="BA16071" s="4"/>
      <c r="BB16071" s="4"/>
      <c r="BC16071" s="4"/>
    </row>
    <row r="16072" spans="45:55" x14ac:dyDescent="0.2">
      <c r="AS16072" s="4"/>
      <c r="AT16072" s="4"/>
      <c r="AU16072" s="4"/>
      <c r="AV16072" s="4"/>
      <c r="AW16072" s="4"/>
      <c r="AX16072" s="4"/>
      <c r="AY16072" s="4"/>
      <c r="AZ16072" s="4"/>
      <c r="BA16072" s="4"/>
      <c r="BB16072" s="4"/>
      <c r="BC16072" s="4"/>
    </row>
    <row r="16073" spans="45:55" x14ac:dyDescent="0.2">
      <c r="AS16073" s="4"/>
      <c r="AT16073" s="4"/>
      <c r="AU16073" s="4"/>
      <c r="AV16073" s="4"/>
      <c r="AW16073" s="4"/>
      <c r="AX16073" s="4"/>
      <c r="AY16073" s="4"/>
      <c r="AZ16073" s="4"/>
      <c r="BA16073" s="4"/>
      <c r="BB16073" s="4"/>
      <c r="BC16073" s="4"/>
    </row>
    <row r="16074" spans="45:55" x14ac:dyDescent="0.2">
      <c r="AS16074" s="4"/>
      <c r="AT16074" s="4"/>
      <c r="AU16074" s="4"/>
      <c r="AV16074" s="4"/>
      <c r="AW16074" s="4"/>
      <c r="AX16074" s="4"/>
      <c r="AY16074" s="4"/>
      <c r="AZ16074" s="4"/>
      <c r="BA16074" s="4"/>
      <c r="BB16074" s="4"/>
      <c r="BC16074" s="4"/>
    </row>
    <row r="16075" spans="45:55" x14ac:dyDescent="0.2">
      <c r="AS16075" s="4"/>
      <c r="AT16075" s="4"/>
      <c r="AU16075" s="4"/>
      <c r="AV16075" s="4"/>
      <c r="AW16075" s="4"/>
      <c r="AX16075" s="4"/>
      <c r="AY16075" s="4"/>
      <c r="AZ16075" s="4"/>
      <c r="BA16075" s="4"/>
      <c r="BB16075" s="4"/>
      <c r="BC16075" s="4"/>
    </row>
    <row r="16076" spans="45:55" x14ac:dyDescent="0.2">
      <c r="AS16076" s="4"/>
      <c r="AT16076" s="4"/>
      <c r="AU16076" s="4"/>
      <c r="AV16076" s="4"/>
      <c r="AW16076" s="4"/>
      <c r="AX16076" s="4"/>
      <c r="AY16076" s="4"/>
      <c r="AZ16076" s="4"/>
      <c r="BA16076" s="4"/>
      <c r="BB16076" s="4"/>
      <c r="BC16076" s="4"/>
    </row>
    <row r="16077" spans="45:55" x14ac:dyDescent="0.2">
      <c r="AS16077" s="4"/>
      <c r="AT16077" s="4"/>
      <c r="AU16077" s="4"/>
      <c r="AV16077" s="4"/>
      <c r="AW16077" s="4"/>
      <c r="AX16077" s="4"/>
      <c r="AY16077" s="4"/>
      <c r="AZ16077" s="4"/>
      <c r="BA16077" s="4"/>
      <c r="BB16077" s="4"/>
      <c r="BC16077" s="4"/>
    </row>
    <row r="16078" spans="45:55" x14ac:dyDescent="0.2">
      <c r="AS16078" s="4"/>
      <c r="AT16078" s="4"/>
      <c r="AU16078" s="4"/>
      <c r="AV16078" s="4"/>
      <c r="AW16078" s="4"/>
      <c r="AX16078" s="4"/>
      <c r="AY16078" s="4"/>
      <c r="AZ16078" s="4"/>
      <c r="BA16078" s="4"/>
      <c r="BB16078" s="4"/>
      <c r="BC16078" s="4"/>
    </row>
    <row r="16079" spans="45:55" x14ac:dyDescent="0.2">
      <c r="AS16079" s="4"/>
      <c r="AT16079" s="4"/>
      <c r="AU16079" s="4"/>
      <c r="AV16079" s="4"/>
      <c r="AW16079" s="4"/>
      <c r="AX16079" s="4"/>
      <c r="AY16079" s="4"/>
      <c r="AZ16079" s="4"/>
      <c r="BA16079" s="4"/>
      <c r="BB16079" s="4"/>
      <c r="BC16079" s="4"/>
    </row>
    <row r="16080" spans="45:55" x14ac:dyDescent="0.2">
      <c r="AS16080" s="4"/>
      <c r="AT16080" s="4"/>
      <c r="AU16080" s="4"/>
      <c r="AV16080" s="4"/>
      <c r="AW16080" s="4"/>
      <c r="AX16080" s="4"/>
      <c r="AY16080" s="4"/>
      <c r="AZ16080" s="4"/>
      <c r="BA16080" s="4"/>
      <c r="BB16080" s="4"/>
      <c r="BC16080" s="4"/>
    </row>
    <row r="16081" spans="45:55" x14ac:dyDescent="0.2">
      <c r="AS16081" s="4"/>
      <c r="AT16081" s="4"/>
      <c r="AU16081" s="4"/>
      <c r="AV16081" s="4"/>
      <c r="AW16081" s="4"/>
      <c r="AX16081" s="4"/>
      <c r="AY16081" s="4"/>
      <c r="AZ16081" s="4"/>
      <c r="BA16081" s="4"/>
      <c r="BB16081" s="4"/>
      <c r="BC16081" s="4"/>
    </row>
    <row r="16082" spans="45:55" x14ac:dyDescent="0.2">
      <c r="AS16082" s="4"/>
      <c r="AT16082" s="4"/>
      <c r="AU16082" s="4"/>
      <c r="AV16082" s="4"/>
      <c r="AW16082" s="4"/>
      <c r="AX16082" s="4"/>
      <c r="AY16082" s="4"/>
      <c r="AZ16082" s="4"/>
      <c r="BA16082" s="4"/>
      <c r="BB16082" s="4"/>
      <c r="BC16082" s="4"/>
    </row>
    <row r="16083" spans="45:55" x14ac:dyDescent="0.2">
      <c r="AS16083" s="4"/>
      <c r="AT16083" s="4"/>
      <c r="AU16083" s="4"/>
      <c r="AV16083" s="4"/>
      <c r="AW16083" s="4"/>
      <c r="AX16083" s="4"/>
      <c r="AY16083" s="4"/>
      <c r="AZ16083" s="4"/>
      <c r="BA16083" s="4"/>
      <c r="BB16083" s="4"/>
      <c r="BC16083" s="4"/>
    </row>
    <row r="16084" spans="45:55" x14ac:dyDescent="0.2">
      <c r="AS16084" s="4"/>
      <c r="AT16084" s="4"/>
      <c r="AU16084" s="4"/>
      <c r="AV16084" s="4"/>
      <c r="AW16084" s="4"/>
      <c r="AX16084" s="4"/>
      <c r="AY16084" s="4"/>
      <c r="AZ16084" s="4"/>
      <c r="BA16084" s="4"/>
      <c r="BB16084" s="4"/>
      <c r="BC16084" s="4"/>
    </row>
    <row r="16085" spans="45:55" x14ac:dyDescent="0.2">
      <c r="AS16085" s="4"/>
      <c r="AT16085" s="4"/>
      <c r="AU16085" s="4"/>
      <c r="AV16085" s="4"/>
      <c r="AW16085" s="4"/>
      <c r="AX16085" s="4"/>
      <c r="AY16085" s="4"/>
      <c r="AZ16085" s="4"/>
      <c r="BA16085" s="4"/>
      <c r="BB16085" s="4"/>
      <c r="BC16085" s="4"/>
    </row>
    <row r="16086" spans="45:55" x14ac:dyDescent="0.2">
      <c r="AS16086" s="4"/>
      <c r="AT16086" s="4"/>
      <c r="AU16086" s="4"/>
      <c r="AV16086" s="4"/>
      <c r="AW16086" s="4"/>
      <c r="AX16086" s="4"/>
      <c r="AY16086" s="4"/>
      <c r="AZ16086" s="4"/>
      <c r="BA16086" s="4"/>
      <c r="BB16086" s="4"/>
      <c r="BC16086" s="4"/>
    </row>
    <row r="16087" spans="45:55" x14ac:dyDescent="0.2">
      <c r="AS16087" s="4"/>
      <c r="AT16087" s="4"/>
      <c r="AU16087" s="4"/>
      <c r="AV16087" s="4"/>
      <c r="AW16087" s="4"/>
      <c r="AX16087" s="4"/>
      <c r="AY16087" s="4"/>
      <c r="AZ16087" s="4"/>
      <c r="BA16087" s="4"/>
      <c r="BB16087" s="4"/>
      <c r="BC16087" s="4"/>
    </row>
    <row r="16088" spans="45:55" x14ac:dyDescent="0.2">
      <c r="AS16088" s="4"/>
      <c r="AT16088" s="4"/>
      <c r="AU16088" s="4"/>
      <c r="AV16088" s="4"/>
      <c r="AW16088" s="4"/>
      <c r="AX16088" s="4"/>
      <c r="AY16088" s="4"/>
      <c r="AZ16088" s="4"/>
      <c r="BA16088" s="4"/>
      <c r="BB16088" s="4"/>
      <c r="BC16088" s="4"/>
    </row>
    <row r="16089" spans="45:55" x14ac:dyDescent="0.2">
      <c r="AS16089" s="4"/>
      <c r="AT16089" s="4"/>
      <c r="AU16089" s="4"/>
      <c r="AV16089" s="4"/>
      <c r="AW16089" s="4"/>
      <c r="AX16089" s="4"/>
      <c r="AY16089" s="4"/>
      <c r="AZ16089" s="4"/>
      <c r="BA16089" s="4"/>
      <c r="BB16089" s="4"/>
      <c r="BC16089" s="4"/>
    </row>
    <row r="16090" spans="45:55" x14ac:dyDescent="0.2">
      <c r="AS16090" s="4"/>
      <c r="AT16090" s="4"/>
      <c r="AU16090" s="4"/>
      <c r="AV16090" s="4"/>
      <c r="AW16090" s="4"/>
      <c r="AX16090" s="4"/>
      <c r="AY16090" s="4"/>
      <c r="AZ16090" s="4"/>
      <c r="BA16090" s="4"/>
      <c r="BB16090" s="4"/>
      <c r="BC16090" s="4"/>
    </row>
    <row r="16091" spans="45:55" x14ac:dyDescent="0.2">
      <c r="AS16091" s="4"/>
      <c r="AT16091" s="4"/>
      <c r="AU16091" s="4"/>
      <c r="AV16091" s="4"/>
      <c r="AW16091" s="4"/>
      <c r="AX16091" s="4"/>
      <c r="AY16091" s="4"/>
      <c r="AZ16091" s="4"/>
      <c r="BA16091" s="4"/>
      <c r="BB16091" s="4"/>
      <c r="BC16091" s="4"/>
    </row>
    <row r="16092" spans="45:55" x14ac:dyDescent="0.2">
      <c r="AS16092" s="4"/>
      <c r="AT16092" s="4"/>
      <c r="AU16092" s="4"/>
      <c r="AV16092" s="4"/>
      <c r="AW16092" s="4"/>
      <c r="AX16092" s="4"/>
      <c r="AY16092" s="4"/>
      <c r="AZ16092" s="4"/>
      <c r="BA16092" s="4"/>
      <c r="BB16092" s="4"/>
      <c r="BC16092" s="4"/>
    </row>
    <row r="16093" spans="45:55" x14ac:dyDescent="0.2">
      <c r="AS16093" s="4"/>
      <c r="AT16093" s="4"/>
      <c r="AU16093" s="4"/>
      <c r="AV16093" s="4"/>
      <c r="AW16093" s="4"/>
      <c r="AX16093" s="4"/>
      <c r="AY16093" s="4"/>
      <c r="AZ16093" s="4"/>
      <c r="BA16093" s="4"/>
      <c r="BB16093" s="4"/>
      <c r="BC16093" s="4"/>
    </row>
    <row r="16094" spans="45:55" x14ac:dyDescent="0.2">
      <c r="AS16094" s="4"/>
      <c r="AT16094" s="4"/>
      <c r="AU16094" s="4"/>
      <c r="AV16094" s="4"/>
      <c r="AW16094" s="4"/>
      <c r="AX16094" s="4"/>
      <c r="AY16094" s="4"/>
      <c r="AZ16094" s="4"/>
      <c r="BA16094" s="4"/>
      <c r="BB16094" s="4"/>
      <c r="BC16094" s="4"/>
    </row>
    <row r="16095" spans="45:55" x14ac:dyDescent="0.2">
      <c r="AS16095" s="4"/>
      <c r="AT16095" s="4"/>
      <c r="AU16095" s="4"/>
      <c r="AV16095" s="4"/>
      <c r="AW16095" s="4"/>
      <c r="AX16095" s="4"/>
      <c r="AY16095" s="4"/>
      <c r="AZ16095" s="4"/>
      <c r="BA16095" s="4"/>
      <c r="BB16095" s="4"/>
      <c r="BC16095" s="4"/>
    </row>
    <row r="16096" spans="45:55" x14ac:dyDescent="0.2">
      <c r="AS16096" s="4"/>
      <c r="AT16096" s="4"/>
      <c r="AU16096" s="4"/>
      <c r="AV16096" s="4"/>
      <c r="AW16096" s="4"/>
      <c r="AX16096" s="4"/>
      <c r="AY16096" s="4"/>
      <c r="AZ16096" s="4"/>
      <c r="BA16096" s="4"/>
      <c r="BB16096" s="4"/>
      <c r="BC16096" s="4"/>
    </row>
    <row r="16097" spans="45:55" x14ac:dyDescent="0.2">
      <c r="AS16097" s="4"/>
      <c r="AT16097" s="4"/>
      <c r="AU16097" s="4"/>
      <c r="AV16097" s="4"/>
      <c r="AW16097" s="4"/>
      <c r="AX16097" s="4"/>
      <c r="AY16097" s="4"/>
      <c r="AZ16097" s="4"/>
      <c r="BA16097" s="4"/>
      <c r="BB16097" s="4"/>
      <c r="BC16097" s="4"/>
    </row>
    <row r="16098" spans="45:55" x14ac:dyDescent="0.2">
      <c r="AS16098" s="4"/>
      <c r="AT16098" s="4"/>
      <c r="AU16098" s="4"/>
      <c r="AV16098" s="4"/>
      <c r="AW16098" s="4"/>
      <c r="AX16098" s="4"/>
      <c r="AY16098" s="4"/>
      <c r="AZ16098" s="4"/>
      <c r="BA16098" s="4"/>
      <c r="BB16098" s="4"/>
      <c r="BC16098" s="4"/>
    </row>
    <row r="16099" spans="45:55" x14ac:dyDescent="0.2">
      <c r="AS16099" s="4"/>
      <c r="AT16099" s="4"/>
      <c r="AU16099" s="4"/>
      <c r="AV16099" s="4"/>
      <c r="AW16099" s="4"/>
      <c r="AX16099" s="4"/>
      <c r="AY16099" s="4"/>
      <c r="AZ16099" s="4"/>
      <c r="BA16099" s="4"/>
      <c r="BB16099" s="4"/>
      <c r="BC16099" s="4"/>
    </row>
    <row r="16100" spans="45:55" x14ac:dyDescent="0.2">
      <c r="AS16100" s="4"/>
      <c r="AT16100" s="4"/>
      <c r="AU16100" s="4"/>
      <c r="AV16100" s="4"/>
      <c r="AW16100" s="4"/>
      <c r="AX16100" s="4"/>
      <c r="AY16100" s="4"/>
      <c r="AZ16100" s="4"/>
      <c r="BA16100" s="4"/>
      <c r="BB16100" s="4"/>
      <c r="BC16100" s="4"/>
    </row>
    <row r="16101" spans="45:55" x14ac:dyDescent="0.2">
      <c r="AS16101" s="4"/>
      <c r="AT16101" s="4"/>
      <c r="AU16101" s="4"/>
      <c r="AV16101" s="4"/>
      <c r="AW16101" s="4"/>
      <c r="AX16101" s="4"/>
      <c r="AY16101" s="4"/>
      <c r="AZ16101" s="4"/>
      <c r="BA16101" s="4"/>
      <c r="BB16101" s="4"/>
      <c r="BC16101" s="4"/>
    </row>
    <row r="16102" spans="45:55" x14ac:dyDescent="0.2">
      <c r="AS16102" s="4"/>
      <c r="AT16102" s="4"/>
      <c r="AU16102" s="4"/>
      <c r="AV16102" s="4"/>
      <c r="AW16102" s="4"/>
      <c r="AX16102" s="4"/>
      <c r="AY16102" s="4"/>
      <c r="AZ16102" s="4"/>
      <c r="BA16102" s="4"/>
      <c r="BB16102" s="4"/>
      <c r="BC16102" s="4"/>
    </row>
    <row r="16103" spans="45:55" x14ac:dyDescent="0.2">
      <c r="AS16103" s="4"/>
      <c r="AT16103" s="4"/>
      <c r="AU16103" s="4"/>
      <c r="AV16103" s="4"/>
      <c r="AW16103" s="4"/>
      <c r="AX16103" s="4"/>
      <c r="AY16103" s="4"/>
      <c r="AZ16103" s="4"/>
      <c r="BA16103" s="4"/>
      <c r="BB16103" s="4"/>
      <c r="BC16103" s="4"/>
    </row>
    <row r="16104" spans="45:55" x14ac:dyDescent="0.2">
      <c r="AS16104" s="4"/>
      <c r="AT16104" s="4"/>
      <c r="AU16104" s="4"/>
      <c r="AV16104" s="4"/>
      <c r="AW16104" s="4"/>
      <c r="AX16104" s="4"/>
      <c r="AY16104" s="4"/>
      <c r="AZ16104" s="4"/>
      <c r="BA16104" s="4"/>
      <c r="BB16104" s="4"/>
      <c r="BC16104" s="4"/>
    </row>
    <row r="16105" spans="45:55" x14ac:dyDescent="0.2">
      <c r="AS16105" s="4"/>
      <c r="AT16105" s="4"/>
      <c r="AU16105" s="4"/>
      <c r="AV16105" s="4"/>
      <c r="AW16105" s="4"/>
      <c r="AX16105" s="4"/>
      <c r="AY16105" s="4"/>
      <c r="AZ16105" s="4"/>
      <c r="BA16105" s="4"/>
      <c r="BB16105" s="4"/>
      <c r="BC16105" s="4"/>
    </row>
    <row r="16106" spans="45:55" x14ac:dyDescent="0.2">
      <c r="AS16106" s="4"/>
      <c r="AT16106" s="4"/>
      <c r="AU16106" s="4"/>
      <c r="AV16106" s="4"/>
      <c r="AW16106" s="4"/>
      <c r="AX16106" s="4"/>
      <c r="AY16106" s="4"/>
      <c r="AZ16106" s="4"/>
      <c r="BA16106" s="4"/>
      <c r="BB16106" s="4"/>
      <c r="BC16106" s="4"/>
    </row>
    <row r="16107" spans="45:55" x14ac:dyDescent="0.2">
      <c r="AS16107" s="4"/>
      <c r="AT16107" s="4"/>
      <c r="AU16107" s="4"/>
      <c r="AV16107" s="4"/>
      <c r="AW16107" s="4"/>
      <c r="AX16107" s="4"/>
      <c r="AY16107" s="4"/>
      <c r="AZ16107" s="4"/>
      <c r="BA16107" s="4"/>
      <c r="BB16107" s="4"/>
      <c r="BC16107" s="4"/>
    </row>
    <row r="16108" spans="45:55" x14ac:dyDescent="0.2">
      <c r="AS16108" s="4"/>
      <c r="AT16108" s="4"/>
      <c r="AU16108" s="4"/>
      <c r="AV16108" s="4"/>
      <c r="AW16108" s="4"/>
      <c r="AX16108" s="4"/>
      <c r="AY16108" s="4"/>
      <c r="AZ16108" s="4"/>
      <c r="BA16108" s="4"/>
      <c r="BB16108" s="4"/>
      <c r="BC16108" s="4"/>
    </row>
    <row r="16109" spans="45:55" x14ac:dyDescent="0.2">
      <c r="AS16109" s="4"/>
      <c r="AT16109" s="4"/>
      <c r="AU16109" s="4"/>
      <c r="AV16109" s="4"/>
      <c r="AW16109" s="4"/>
      <c r="AX16109" s="4"/>
      <c r="AY16109" s="4"/>
      <c r="AZ16109" s="4"/>
      <c r="BA16109" s="4"/>
      <c r="BB16109" s="4"/>
      <c r="BC16109" s="4"/>
    </row>
    <row r="16110" spans="45:55" x14ac:dyDescent="0.2">
      <c r="AS16110" s="4"/>
      <c r="AT16110" s="4"/>
      <c r="AU16110" s="4"/>
      <c r="AV16110" s="4"/>
      <c r="AW16110" s="4"/>
      <c r="AX16110" s="4"/>
      <c r="AY16110" s="4"/>
      <c r="AZ16110" s="4"/>
      <c r="BA16110" s="4"/>
      <c r="BB16110" s="4"/>
      <c r="BC16110" s="4"/>
    </row>
    <row r="16111" spans="45:55" x14ac:dyDescent="0.2">
      <c r="AS16111" s="4"/>
      <c r="AT16111" s="4"/>
      <c r="AU16111" s="4"/>
      <c r="AV16111" s="4"/>
      <c r="AW16111" s="4"/>
      <c r="AX16111" s="4"/>
      <c r="AY16111" s="4"/>
      <c r="AZ16111" s="4"/>
      <c r="BA16111" s="4"/>
      <c r="BB16111" s="4"/>
      <c r="BC16111" s="4"/>
    </row>
    <row r="16112" spans="45:55" x14ac:dyDescent="0.2">
      <c r="AS16112" s="4"/>
      <c r="AT16112" s="4"/>
      <c r="AU16112" s="4"/>
      <c r="AV16112" s="4"/>
      <c r="AW16112" s="4"/>
      <c r="AX16112" s="4"/>
      <c r="AY16112" s="4"/>
      <c r="AZ16112" s="4"/>
      <c r="BA16112" s="4"/>
      <c r="BB16112" s="4"/>
      <c r="BC16112" s="4"/>
    </row>
    <row r="16113" spans="45:55" x14ac:dyDescent="0.2">
      <c r="AS16113" s="4"/>
      <c r="AT16113" s="4"/>
      <c r="AU16113" s="4"/>
      <c r="AV16113" s="4"/>
      <c r="AW16113" s="4"/>
      <c r="AX16113" s="4"/>
      <c r="AY16113" s="4"/>
      <c r="AZ16113" s="4"/>
      <c r="BA16113" s="4"/>
      <c r="BB16113" s="4"/>
      <c r="BC16113" s="4"/>
    </row>
    <row r="16114" spans="45:55" x14ac:dyDescent="0.2">
      <c r="AS16114" s="4"/>
      <c r="AT16114" s="4"/>
      <c r="AU16114" s="4"/>
      <c r="AV16114" s="4"/>
      <c r="AW16114" s="4"/>
      <c r="AX16114" s="4"/>
      <c r="AY16114" s="4"/>
      <c r="AZ16114" s="4"/>
      <c r="BA16114" s="4"/>
      <c r="BB16114" s="4"/>
      <c r="BC16114" s="4"/>
    </row>
    <row r="16115" spans="45:55" x14ac:dyDescent="0.2">
      <c r="AS16115" s="4"/>
      <c r="AT16115" s="4"/>
      <c r="AU16115" s="4"/>
      <c r="AV16115" s="4"/>
      <c r="AW16115" s="4"/>
      <c r="AX16115" s="4"/>
      <c r="AY16115" s="4"/>
      <c r="AZ16115" s="4"/>
      <c r="BA16115" s="4"/>
      <c r="BB16115" s="4"/>
      <c r="BC16115" s="4"/>
    </row>
    <row r="16116" spans="45:55" x14ac:dyDescent="0.2">
      <c r="AS16116" s="4"/>
      <c r="AT16116" s="4"/>
      <c r="AU16116" s="4"/>
      <c r="AV16116" s="4"/>
      <c r="AW16116" s="4"/>
      <c r="AX16116" s="4"/>
      <c r="AY16116" s="4"/>
      <c r="AZ16116" s="4"/>
      <c r="BA16116" s="4"/>
      <c r="BB16116" s="4"/>
      <c r="BC16116" s="4"/>
    </row>
    <row r="16117" spans="45:55" x14ac:dyDescent="0.2">
      <c r="AS16117" s="4"/>
      <c r="AT16117" s="4"/>
      <c r="AU16117" s="4"/>
      <c r="AV16117" s="4"/>
      <c r="AW16117" s="4"/>
      <c r="AX16117" s="4"/>
      <c r="AY16117" s="4"/>
      <c r="AZ16117" s="4"/>
      <c r="BA16117" s="4"/>
      <c r="BB16117" s="4"/>
      <c r="BC16117" s="4"/>
    </row>
    <row r="16118" spans="45:55" x14ac:dyDescent="0.2">
      <c r="AS16118" s="4"/>
      <c r="AT16118" s="4"/>
      <c r="AU16118" s="4"/>
      <c r="AV16118" s="4"/>
      <c r="AW16118" s="4"/>
      <c r="AX16118" s="4"/>
      <c r="AY16118" s="4"/>
      <c r="AZ16118" s="4"/>
      <c r="BA16118" s="4"/>
      <c r="BB16118" s="4"/>
      <c r="BC16118" s="4"/>
    </row>
    <row r="16119" spans="45:55" x14ac:dyDescent="0.2">
      <c r="AS16119" s="4"/>
      <c r="AT16119" s="4"/>
      <c r="AU16119" s="4"/>
      <c r="AV16119" s="4"/>
      <c r="AW16119" s="4"/>
      <c r="AX16119" s="4"/>
      <c r="AY16119" s="4"/>
      <c r="AZ16119" s="4"/>
      <c r="BA16119" s="4"/>
      <c r="BB16119" s="4"/>
      <c r="BC16119" s="4"/>
    </row>
    <row r="16120" spans="45:55" x14ac:dyDescent="0.2">
      <c r="AS16120" s="4"/>
      <c r="AT16120" s="4"/>
      <c r="AU16120" s="4"/>
      <c r="AV16120" s="4"/>
      <c r="AW16120" s="4"/>
      <c r="AX16120" s="4"/>
      <c r="AY16120" s="4"/>
      <c r="AZ16120" s="4"/>
      <c r="BA16120" s="4"/>
      <c r="BB16120" s="4"/>
      <c r="BC16120" s="4"/>
    </row>
    <row r="16121" spans="45:55" x14ac:dyDescent="0.2">
      <c r="AS16121" s="4"/>
      <c r="AT16121" s="4"/>
      <c r="AU16121" s="4"/>
      <c r="AV16121" s="4"/>
      <c r="AW16121" s="4"/>
      <c r="AX16121" s="4"/>
      <c r="AY16121" s="4"/>
      <c r="AZ16121" s="4"/>
      <c r="BA16121" s="4"/>
      <c r="BB16121" s="4"/>
      <c r="BC16121" s="4"/>
    </row>
    <row r="16122" spans="45:55" x14ac:dyDescent="0.2">
      <c r="AS16122" s="4"/>
      <c r="AT16122" s="4"/>
      <c r="AU16122" s="4"/>
      <c r="AV16122" s="4"/>
      <c r="AW16122" s="4"/>
      <c r="AX16122" s="4"/>
      <c r="AY16122" s="4"/>
      <c r="AZ16122" s="4"/>
      <c r="BA16122" s="4"/>
      <c r="BB16122" s="4"/>
      <c r="BC16122" s="4"/>
    </row>
    <row r="16123" spans="45:55" x14ac:dyDescent="0.2">
      <c r="AS16123" s="4"/>
      <c r="AT16123" s="4"/>
      <c r="AU16123" s="4"/>
      <c r="AV16123" s="4"/>
      <c r="AW16123" s="4"/>
      <c r="AX16123" s="4"/>
      <c r="AY16123" s="4"/>
      <c r="AZ16123" s="4"/>
      <c r="BA16123" s="4"/>
      <c r="BB16123" s="4"/>
      <c r="BC16123" s="4"/>
    </row>
    <row r="16124" spans="45:55" x14ac:dyDescent="0.2">
      <c r="AS16124" s="4"/>
      <c r="AT16124" s="4"/>
      <c r="AU16124" s="4"/>
      <c r="AV16124" s="4"/>
      <c r="AW16124" s="4"/>
      <c r="AX16124" s="4"/>
      <c r="AY16124" s="4"/>
      <c r="AZ16124" s="4"/>
      <c r="BA16124" s="4"/>
      <c r="BB16124" s="4"/>
      <c r="BC16124" s="4"/>
    </row>
    <row r="16125" spans="45:55" x14ac:dyDescent="0.2">
      <c r="AS16125" s="4"/>
      <c r="AT16125" s="4"/>
      <c r="AU16125" s="4"/>
      <c r="AV16125" s="4"/>
      <c r="AW16125" s="4"/>
      <c r="AX16125" s="4"/>
      <c r="AY16125" s="4"/>
      <c r="AZ16125" s="4"/>
      <c r="BA16125" s="4"/>
      <c r="BB16125" s="4"/>
      <c r="BC16125" s="4"/>
    </row>
    <row r="16126" spans="45:55" x14ac:dyDescent="0.2">
      <c r="AS16126" s="4"/>
      <c r="AT16126" s="4"/>
      <c r="AU16126" s="4"/>
      <c r="AV16126" s="4"/>
      <c r="AW16126" s="4"/>
      <c r="AX16126" s="4"/>
      <c r="AY16126" s="4"/>
      <c r="AZ16126" s="4"/>
      <c r="BA16126" s="4"/>
      <c r="BB16126" s="4"/>
      <c r="BC16126" s="4"/>
    </row>
    <row r="16127" spans="45:55" x14ac:dyDescent="0.2">
      <c r="AS16127" s="4"/>
      <c r="AT16127" s="4"/>
      <c r="AU16127" s="4"/>
      <c r="AV16127" s="4"/>
      <c r="AW16127" s="4"/>
      <c r="AX16127" s="4"/>
      <c r="AY16127" s="4"/>
      <c r="AZ16127" s="4"/>
      <c r="BA16127" s="4"/>
      <c r="BB16127" s="4"/>
      <c r="BC16127" s="4"/>
    </row>
    <row r="16128" spans="45:55" x14ac:dyDescent="0.2">
      <c r="AS16128" s="4"/>
      <c r="AT16128" s="4"/>
      <c r="AU16128" s="4"/>
      <c r="AV16128" s="4"/>
      <c r="AW16128" s="4"/>
      <c r="AX16128" s="4"/>
      <c r="AY16128" s="4"/>
      <c r="AZ16128" s="4"/>
      <c r="BA16128" s="4"/>
      <c r="BB16128" s="4"/>
      <c r="BC16128" s="4"/>
    </row>
    <row r="16129" spans="45:55" x14ac:dyDescent="0.2">
      <c r="AS16129" s="4"/>
      <c r="AT16129" s="4"/>
      <c r="AU16129" s="4"/>
      <c r="AV16129" s="4"/>
      <c r="AW16129" s="4"/>
      <c r="AX16129" s="4"/>
      <c r="AY16129" s="4"/>
      <c r="AZ16129" s="4"/>
      <c r="BA16129" s="4"/>
      <c r="BB16129" s="4"/>
      <c r="BC16129" s="4"/>
    </row>
    <row r="16130" spans="45:55" x14ac:dyDescent="0.2">
      <c r="AS16130" s="4"/>
      <c r="AT16130" s="4"/>
      <c r="AU16130" s="4"/>
      <c r="AV16130" s="4"/>
      <c r="AW16130" s="4"/>
      <c r="AX16130" s="4"/>
      <c r="AY16130" s="4"/>
      <c r="AZ16130" s="4"/>
      <c r="BA16130" s="4"/>
      <c r="BB16130" s="4"/>
      <c r="BC16130" s="4"/>
    </row>
    <row r="16131" spans="45:55" x14ac:dyDescent="0.2">
      <c r="AS16131" s="4"/>
      <c r="AT16131" s="4"/>
      <c r="AU16131" s="4"/>
      <c r="AV16131" s="4"/>
      <c r="AW16131" s="4"/>
      <c r="AX16131" s="4"/>
      <c r="AY16131" s="4"/>
      <c r="AZ16131" s="4"/>
      <c r="BA16131" s="4"/>
      <c r="BB16131" s="4"/>
      <c r="BC16131" s="4"/>
    </row>
    <row r="16132" spans="45:55" x14ac:dyDescent="0.2">
      <c r="AS16132" s="4"/>
      <c r="AT16132" s="4"/>
      <c r="AU16132" s="4"/>
      <c r="AV16132" s="4"/>
      <c r="AW16132" s="4"/>
      <c r="AX16132" s="4"/>
      <c r="AY16132" s="4"/>
      <c r="AZ16132" s="4"/>
      <c r="BA16132" s="4"/>
      <c r="BB16132" s="4"/>
      <c r="BC16132" s="4"/>
    </row>
    <row r="16133" spans="45:55" x14ac:dyDescent="0.2">
      <c r="AS16133" s="4"/>
      <c r="AT16133" s="4"/>
      <c r="AU16133" s="4"/>
      <c r="AV16133" s="4"/>
      <c r="AW16133" s="4"/>
      <c r="AX16133" s="4"/>
      <c r="AY16133" s="4"/>
      <c r="AZ16133" s="4"/>
      <c r="BA16133" s="4"/>
      <c r="BB16133" s="4"/>
      <c r="BC16133" s="4"/>
    </row>
    <row r="16134" spans="45:55" x14ac:dyDescent="0.2">
      <c r="AS16134" s="4"/>
      <c r="AT16134" s="4"/>
      <c r="AU16134" s="4"/>
      <c r="AV16134" s="4"/>
      <c r="AW16134" s="4"/>
      <c r="AX16134" s="4"/>
      <c r="AY16134" s="4"/>
      <c r="AZ16134" s="4"/>
      <c r="BA16134" s="4"/>
      <c r="BB16134" s="4"/>
      <c r="BC16134" s="4"/>
    </row>
    <row r="16135" spans="45:55" x14ac:dyDescent="0.2">
      <c r="AS16135" s="4"/>
      <c r="AT16135" s="4"/>
      <c r="AU16135" s="4"/>
      <c r="AV16135" s="4"/>
      <c r="AW16135" s="4"/>
      <c r="AX16135" s="4"/>
      <c r="AY16135" s="4"/>
      <c r="AZ16135" s="4"/>
      <c r="BA16135" s="4"/>
      <c r="BB16135" s="4"/>
      <c r="BC16135" s="4"/>
    </row>
    <row r="16136" spans="45:55" x14ac:dyDescent="0.2">
      <c r="AS16136" s="4"/>
      <c r="AT16136" s="4"/>
      <c r="AU16136" s="4"/>
      <c r="AV16136" s="4"/>
      <c r="AW16136" s="4"/>
      <c r="AX16136" s="4"/>
      <c r="AY16136" s="4"/>
      <c r="AZ16136" s="4"/>
      <c r="BA16136" s="4"/>
      <c r="BB16136" s="4"/>
      <c r="BC16136" s="4"/>
    </row>
    <row r="16137" spans="45:55" x14ac:dyDescent="0.2">
      <c r="AS16137" s="4"/>
      <c r="AT16137" s="4"/>
      <c r="AU16137" s="4"/>
      <c r="AV16137" s="4"/>
      <c r="AW16137" s="4"/>
      <c r="AX16137" s="4"/>
      <c r="AY16137" s="4"/>
      <c r="AZ16137" s="4"/>
      <c r="BA16137" s="4"/>
      <c r="BB16137" s="4"/>
      <c r="BC16137" s="4"/>
    </row>
    <row r="16138" spans="45:55" x14ac:dyDescent="0.2">
      <c r="AS16138" s="4"/>
      <c r="AT16138" s="4"/>
      <c r="AU16138" s="4"/>
      <c r="AV16138" s="4"/>
      <c r="AW16138" s="4"/>
      <c r="AX16138" s="4"/>
      <c r="AY16138" s="4"/>
      <c r="AZ16138" s="4"/>
      <c r="BA16138" s="4"/>
      <c r="BB16138" s="4"/>
      <c r="BC16138" s="4"/>
    </row>
    <row r="16139" spans="45:55" x14ac:dyDescent="0.2">
      <c r="AS16139" s="4"/>
      <c r="AT16139" s="4"/>
      <c r="AU16139" s="4"/>
      <c r="AV16139" s="4"/>
      <c r="AW16139" s="4"/>
      <c r="AX16139" s="4"/>
      <c r="AY16139" s="4"/>
      <c r="AZ16139" s="4"/>
      <c r="BA16139" s="4"/>
      <c r="BB16139" s="4"/>
      <c r="BC16139" s="4"/>
    </row>
    <row r="16140" spans="45:55" x14ac:dyDescent="0.2">
      <c r="AS16140" s="4"/>
      <c r="AT16140" s="4"/>
      <c r="AU16140" s="4"/>
      <c r="AV16140" s="4"/>
      <c r="AW16140" s="4"/>
      <c r="AX16140" s="4"/>
      <c r="AY16140" s="4"/>
      <c r="AZ16140" s="4"/>
      <c r="BA16140" s="4"/>
      <c r="BB16140" s="4"/>
      <c r="BC16140" s="4"/>
    </row>
    <row r="16141" spans="45:55" x14ac:dyDescent="0.2">
      <c r="AS16141" s="4"/>
      <c r="AT16141" s="4"/>
      <c r="AU16141" s="4"/>
      <c r="AV16141" s="4"/>
      <c r="AW16141" s="4"/>
      <c r="AX16141" s="4"/>
      <c r="AY16141" s="4"/>
      <c r="AZ16141" s="4"/>
      <c r="BA16141" s="4"/>
      <c r="BB16141" s="4"/>
      <c r="BC16141" s="4"/>
    </row>
    <row r="16142" spans="45:55" x14ac:dyDescent="0.2">
      <c r="AS16142" s="4"/>
      <c r="AT16142" s="4"/>
      <c r="AU16142" s="4"/>
      <c r="AV16142" s="4"/>
      <c r="AW16142" s="4"/>
      <c r="AX16142" s="4"/>
      <c r="AY16142" s="4"/>
      <c r="AZ16142" s="4"/>
      <c r="BA16142" s="4"/>
      <c r="BB16142" s="4"/>
      <c r="BC16142" s="4"/>
    </row>
    <row r="16143" spans="45:55" x14ac:dyDescent="0.2">
      <c r="AS16143" s="4"/>
      <c r="AT16143" s="4"/>
      <c r="AU16143" s="4"/>
      <c r="AV16143" s="4"/>
      <c r="AW16143" s="4"/>
      <c r="AX16143" s="4"/>
      <c r="AY16143" s="4"/>
      <c r="AZ16143" s="4"/>
      <c r="BA16143" s="4"/>
      <c r="BB16143" s="4"/>
      <c r="BC16143" s="4"/>
    </row>
    <row r="16144" spans="45:55" x14ac:dyDescent="0.2">
      <c r="AS16144" s="4"/>
      <c r="AT16144" s="4"/>
      <c r="AU16144" s="4"/>
      <c r="AV16144" s="4"/>
      <c r="AW16144" s="4"/>
      <c r="AX16144" s="4"/>
      <c r="AY16144" s="4"/>
      <c r="AZ16144" s="4"/>
      <c r="BA16144" s="4"/>
      <c r="BB16144" s="4"/>
      <c r="BC16144" s="4"/>
    </row>
    <row r="16145" spans="45:55" x14ac:dyDescent="0.2">
      <c r="AS16145" s="4"/>
      <c r="AT16145" s="4"/>
      <c r="AU16145" s="4"/>
      <c r="AV16145" s="4"/>
      <c r="AW16145" s="4"/>
      <c r="AX16145" s="4"/>
      <c r="AY16145" s="4"/>
      <c r="AZ16145" s="4"/>
      <c r="BA16145" s="4"/>
      <c r="BB16145" s="4"/>
      <c r="BC16145" s="4"/>
    </row>
    <row r="16146" spans="45:55" x14ac:dyDescent="0.2">
      <c r="AS16146" s="4"/>
      <c r="AT16146" s="4"/>
      <c r="AU16146" s="4"/>
      <c r="AV16146" s="4"/>
      <c r="AW16146" s="4"/>
      <c r="AX16146" s="4"/>
      <c r="AY16146" s="4"/>
      <c r="AZ16146" s="4"/>
      <c r="BA16146" s="4"/>
      <c r="BB16146" s="4"/>
      <c r="BC16146" s="4"/>
    </row>
    <row r="16147" spans="45:55" x14ac:dyDescent="0.2">
      <c r="AS16147" s="4"/>
      <c r="AT16147" s="4"/>
      <c r="AU16147" s="4"/>
      <c r="AV16147" s="4"/>
      <c r="AW16147" s="4"/>
      <c r="AX16147" s="4"/>
      <c r="AY16147" s="4"/>
      <c r="AZ16147" s="4"/>
      <c r="BA16147" s="4"/>
      <c r="BB16147" s="4"/>
      <c r="BC16147" s="4"/>
    </row>
    <row r="16148" spans="45:55" x14ac:dyDescent="0.2">
      <c r="AS16148" s="4"/>
      <c r="AT16148" s="4"/>
      <c r="AU16148" s="4"/>
      <c r="AV16148" s="4"/>
      <c r="AW16148" s="4"/>
      <c r="AX16148" s="4"/>
      <c r="AY16148" s="4"/>
      <c r="AZ16148" s="4"/>
      <c r="BA16148" s="4"/>
      <c r="BB16148" s="4"/>
      <c r="BC16148" s="4"/>
    </row>
    <row r="16149" spans="45:55" x14ac:dyDescent="0.2">
      <c r="AS16149" s="4"/>
      <c r="AT16149" s="4"/>
      <c r="AU16149" s="4"/>
      <c r="AV16149" s="4"/>
      <c r="AW16149" s="4"/>
      <c r="AX16149" s="4"/>
      <c r="AY16149" s="4"/>
      <c r="AZ16149" s="4"/>
      <c r="BA16149" s="4"/>
      <c r="BB16149" s="4"/>
      <c r="BC16149" s="4"/>
    </row>
    <row r="16150" spans="45:55" x14ac:dyDescent="0.2">
      <c r="AS16150" s="4"/>
      <c r="AT16150" s="4"/>
      <c r="AU16150" s="4"/>
      <c r="AV16150" s="4"/>
      <c r="AW16150" s="4"/>
      <c r="AX16150" s="4"/>
      <c r="AY16150" s="4"/>
      <c r="AZ16150" s="4"/>
      <c r="BA16150" s="4"/>
      <c r="BB16150" s="4"/>
      <c r="BC16150" s="4"/>
    </row>
    <row r="16151" spans="45:55" x14ac:dyDescent="0.2">
      <c r="AS16151" s="4"/>
      <c r="AT16151" s="4"/>
      <c r="AU16151" s="4"/>
      <c r="AV16151" s="4"/>
      <c r="AW16151" s="4"/>
      <c r="AX16151" s="4"/>
      <c r="AY16151" s="4"/>
      <c r="AZ16151" s="4"/>
      <c r="BA16151" s="4"/>
      <c r="BB16151" s="4"/>
      <c r="BC16151" s="4"/>
    </row>
    <row r="16152" spans="45:55" x14ac:dyDescent="0.2">
      <c r="AS16152" s="4"/>
      <c r="AT16152" s="4"/>
      <c r="AU16152" s="4"/>
      <c r="AV16152" s="4"/>
      <c r="AW16152" s="4"/>
      <c r="AX16152" s="4"/>
      <c r="AY16152" s="4"/>
      <c r="AZ16152" s="4"/>
      <c r="BA16152" s="4"/>
      <c r="BB16152" s="4"/>
      <c r="BC16152" s="4"/>
    </row>
    <row r="16153" spans="45:55" x14ac:dyDescent="0.2">
      <c r="AS16153" s="4"/>
      <c r="AT16153" s="4"/>
      <c r="AU16153" s="4"/>
      <c r="AV16153" s="4"/>
      <c r="AW16153" s="4"/>
      <c r="AX16153" s="4"/>
      <c r="AY16153" s="4"/>
      <c r="AZ16153" s="4"/>
      <c r="BA16153" s="4"/>
      <c r="BB16153" s="4"/>
      <c r="BC16153" s="4"/>
    </row>
    <row r="16154" spans="45:55" x14ac:dyDescent="0.2">
      <c r="AS16154" s="4"/>
      <c r="AT16154" s="4"/>
      <c r="AU16154" s="4"/>
      <c r="AV16154" s="4"/>
      <c r="AW16154" s="4"/>
      <c r="AX16154" s="4"/>
      <c r="AY16154" s="4"/>
      <c r="AZ16154" s="4"/>
      <c r="BA16154" s="4"/>
      <c r="BB16154" s="4"/>
      <c r="BC16154" s="4"/>
    </row>
    <row r="16155" spans="45:55" x14ac:dyDescent="0.2">
      <c r="AS16155" s="4"/>
      <c r="AT16155" s="4"/>
      <c r="AU16155" s="4"/>
      <c r="AV16155" s="4"/>
      <c r="AW16155" s="4"/>
      <c r="AX16155" s="4"/>
      <c r="AY16155" s="4"/>
      <c r="AZ16155" s="4"/>
      <c r="BA16155" s="4"/>
      <c r="BB16155" s="4"/>
      <c r="BC16155" s="4"/>
    </row>
    <row r="16156" spans="45:55" x14ac:dyDescent="0.2">
      <c r="AS16156" s="4"/>
      <c r="AT16156" s="4"/>
      <c r="AU16156" s="4"/>
      <c r="AV16156" s="4"/>
      <c r="AW16156" s="4"/>
      <c r="AX16156" s="4"/>
      <c r="AY16156" s="4"/>
      <c r="AZ16156" s="4"/>
      <c r="BA16156" s="4"/>
      <c r="BB16156" s="4"/>
      <c r="BC16156" s="4"/>
    </row>
    <row r="16157" spans="45:55" x14ac:dyDescent="0.2">
      <c r="AS16157" s="4"/>
      <c r="AT16157" s="4"/>
      <c r="AU16157" s="4"/>
      <c r="AV16157" s="4"/>
      <c r="AW16157" s="4"/>
      <c r="AX16157" s="4"/>
      <c r="AY16157" s="4"/>
      <c r="AZ16157" s="4"/>
      <c r="BA16157" s="4"/>
      <c r="BB16157" s="4"/>
      <c r="BC16157" s="4"/>
    </row>
    <row r="16158" spans="45:55" x14ac:dyDescent="0.2">
      <c r="AS16158" s="4"/>
      <c r="AT16158" s="4"/>
      <c r="AU16158" s="4"/>
      <c r="AV16158" s="4"/>
      <c r="AW16158" s="4"/>
      <c r="AX16158" s="4"/>
      <c r="AY16158" s="4"/>
      <c r="AZ16158" s="4"/>
      <c r="BA16158" s="4"/>
      <c r="BB16158" s="4"/>
      <c r="BC16158" s="4"/>
    </row>
    <row r="16159" spans="45:55" x14ac:dyDescent="0.2">
      <c r="AS16159" s="4"/>
      <c r="AT16159" s="4"/>
      <c r="AU16159" s="4"/>
      <c r="AV16159" s="4"/>
      <c r="AW16159" s="4"/>
      <c r="AX16159" s="4"/>
      <c r="AY16159" s="4"/>
      <c r="AZ16159" s="4"/>
      <c r="BA16159" s="4"/>
      <c r="BB16159" s="4"/>
      <c r="BC16159" s="4"/>
    </row>
    <row r="16160" spans="45:55" x14ac:dyDescent="0.2">
      <c r="AS16160" s="4"/>
      <c r="AT16160" s="4"/>
      <c r="AU16160" s="4"/>
      <c r="AV16160" s="4"/>
      <c r="AW16160" s="4"/>
      <c r="AX16160" s="4"/>
      <c r="AY16160" s="4"/>
      <c r="AZ16160" s="4"/>
      <c r="BA16160" s="4"/>
      <c r="BB16160" s="4"/>
      <c r="BC16160" s="4"/>
    </row>
    <row r="16161" spans="45:55" x14ac:dyDescent="0.2">
      <c r="AS16161" s="4"/>
      <c r="AT16161" s="4"/>
      <c r="AU16161" s="4"/>
      <c r="AV16161" s="4"/>
      <c r="AW16161" s="4"/>
      <c r="AX16161" s="4"/>
      <c r="AY16161" s="4"/>
      <c r="AZ16161" s="4"/>
      <c r="BA16161" s="4"/>
      <c r="BB16161" s="4"/>
      <c r="BC16161" s="4"/>
    </row>
    <row r="16162" spans="45:55" x14ac:dyDescent="0.2">
      <c r="AS16162" s="4"/>
      <c r="AT16162" s="4"/>
      <c r="AU16162" s="4"/>
      <c r="AV16162" s="4"/>
      <c r="AW16162" s="4"/>
      <c r="AX16162" s="4"/>
      <c r="AY16162" s="4"/>
      <c r="AZ16162" s="4"/>
      <c r="BA16162" s="4"/>
      <c r="BB16162" s="4"/>
      <c r="BC16162" s="4"/>
    </row>
    <row r="16163" spans="45:55" x14ac:dyDescent="0.2">
      <c r="AS16163" s="4"/>
      <c r="AT16163" s="4"/>
      <c r="AU16163" s="4"/>
      <c r="AV16163" s="4"/>
      <c r="AW16163" s="4"/>
      <c r="AX16163" s="4"/>
      <c r="AY16163" s="4"/>
      <c r="AZ16163" s="4"/>
      <c r="BA16163" s="4"/>
      <c r="BB16163" s="4"/>
      <c r="BC16163" s="4"/>
    </row>
    <row r="16164" spans="45:55" x14ac:dyDescent="0.2">
      <c r="AS16164" s="4"/>
      <c r="AT16164" s="4"/>
      <c r="AU16164" s="4"/>
      <c r="AV16164" s="4"/>
      <c r="AW16164" s="4"/>
      <c r="AX16164" s="4"/>
      <c r="AY16164" s="4"/>
      <c r="AZ16164" s="4"/>
      <c r="BA16164" s="4"/>
      <c r="BB16164" s="4"/>
      <c r="BC16164" s="4"/>
    </row>
    <row r="16165" spans="45:55" x14ac:dyDescent="0.2">
      <c r="AS16165" s="4"/>
      <c r="AT16165" s="4"/>
      <c r="AU16165" s="4"/>
      <c r="AV16165" s="4"/>
      <c r="AW16165" s="4"/>
      <c r="AX16165" s="4"/>
      <c r="AY16165" s="4"/>
      <c r="AZ16165" s="4"/>
      <c r="BA16165" s="4"/>
      <c r="BB16165" s="4"/>
      <c r="BC16165" s="4"/>
    </row>
    <row r="16166" spans="45:55" x14ac:dyDescent="0.2">
      <c r="AS16166" s="4"/>
      <c r="AT16166" s="4"/>
      <c r="AU16166" s="4"/>
      <c r="AV16166" s="4"/>
      <c r="AW16166" s="4"/>
      <c r="AX16166" s="4"/>
      <c r="AY16166" s="4"/>
      <c r="AZ16166" s="4"/>
      <c r="BA16166" s="4"/>
      <c r="BB16166" s="4"/>
      <c r="BC16166" s="4"/>
    </row>
    <row r="16167" spans="45:55" x14ac:dyDescent="0.2">
      <c r="AS16167" s="4"/>
      <c r="AT16167" s="4"/>
      <c r="AU16167" s="4"/>
      <c r="AV16167" s="4"/>
      <c r="AW16167" s="4"/>
      <c r="AX16167" s="4"/>
      <c r="AY16167" s="4"/>
      <c r="AZ16167" s="4"/>
      <c r="BA16167" s="4"/>
      <c r="BB16167" s="4"/>
      <c r="BC16167" s="4"/>
    </row>
    <row r="16168" spans="45:55" x14ac:dyDescent="0.2">
      <c r="AS16168" s="4"/>
      <c r="AT16168" s="4"/>
      <c r="AU16168" s="4"/>
      <c r="AV16168" s="4"/>
      <c r="AW16168" s="4"/>
      <c r="AX16168" s="4"/>
      <c r="AY16168" s="4"/>
      <c r="AZ16168" s="4"/>
      <c r="BA16168" s="4"/>
      <c r="BB16168" s="4"/>
      <c r="BC16168" s="4"/>
    </row>
    <row r="16169" spans="45:55" x14ac:dyDescent="0.2">
      <c r="AS16169" s="4"/>
      <c r="AT16169" s="4"/>
      <c r="AU16169" s="4"/>
      <c r="AV16169" s="4"/>
      <c r="AW16169" s="4"/>
      <c r="AX16169" s="4"/>
      <c r="AY16169" s="4"/>
      <c r="AZ16169" s="4"/>
      <c r="BA16169" s="4"/>
      <c r="BB16169" s="4"/>
      <c r="BC16169" s="4"/>
    </row>
    <row r="16170" spans="45:55" x14ac:dyDescent="0.2">
      <c r="AS16170" s="4"/>
      <c r="AT16170" s="4"/>
      <c r="AU16170" s="4"/>
      <c r="AV16170" s="4"/>
      <c r="AW16170" s="4"/>
      <c r="AX16170" s="4"/>
      <c r="AY16170" s="4"/>
      <c r="AZ16170" s="4"/>
      <c r="BA16170" s="4"/>
      <c r="BB16170" s="4"/>
      <c r="BC16170" s="4"/>
    </row>
    <row r="16171" spans="45:55" x14ac:dyDescent="0.2">
      <c r="AS16171" s="4"/>
      <c r="AT16171" s="4"/>
      <c r="AU16171" s="4"/>
      <c r="AV16171" s="4"/>
      <c r="AW16171" s="4"/>
      <c r="AX16171" s="4"/>
      <c r="AY16171" s="4"/>
      <c r="AZ16171" s="4"/>
      <c r="BA16171" s="4"/>
      <c r="BB16171" s="4"/>
      <c r="BC16171" s="4"/>
    </row>
    <row r="16172" spans="45:55" x14ac:dyDescent="0.2">
      <c r="AS16172" s="4"/>
      <c r="AT16172" s="4"/>
      <c r="AU16172" s="4"/>
      <c r="AV16172" s="4"/>
      <c r="AW16172" s="4"/>
      <c r="AX16172" s="4"/>
      <c r="AY16172" s="4"/>
      <c r="AZ16172" s="4"/>
      <c r="BA16172" s="4"/>
      <c r="BB16172" s="4"/>
      <c r="BC16172" s="4"/>
    </row>
    <row r="16173" spans="45:55" x14ac:dyDescent="0.2">
      <c r="AS16173" s="4"/>
      <c r="AT16173" s="4"/>
      <c r="AU16173" s="4"/>
      <c r="AV16173" s="4"/>
      <c r="AW16173" s="4"/>
      <c r="AX16173" s="4"/>
      <c r="AY16173" s="4"/>
      <c r="AZ16173" s="4"/>
      <c r="BA16173" s="4"/>
      <c r="BB16173" s="4"/>
      <c r="BC16173" s="4"/>
    </row>
    <row r="16174" spans="45:55" x14ac:dyDescent="0.2">
      <c r="AS16174" s="4"/>
      <c r="AT16174" s="4"/>
      <c r="AU16174" s="4"/>
      <c r="AV16174" s="4"/>
      <c r="AW16174" s="4"/>
      <c r="AX16174" s="4"/>
      <c r="AY16174" s="4"/>
      <c r="AZ16174" s="4"/>
      <c r="BA16174" s="4"/>
      <c r="BB16174" s="4"/>
      <c r="BC16174" s="4"/>
    </row>
    <row r="16175" spans="45:55" x14ac:dyDescent="0.2">
      <c r="AS16175" s="4"/>
      <c r="AT16175" s="4"/>
      <c r="AU16175" s="4"/>
      <c r="AV16175" s="4"/>
      <c r="AW16175" s="4"/>
      <c r="AX16175" s="4"/>
      <c r="AY16175" s="4"/>
      <c r="AZ16175" s="4"/>
      <c r="BA16175" s="4"/>
      <c r="BB16175" s="4"/>
      <c r="BC16175" s="4"/>
    </row>
    <row r="16176" spans="45:55" x14ac:dyDescent="0.2">
      <c r="AS16176" s="4"/>
      <c r="AT16176" s="4"/>
      <c r="AU16176" s="4"/>
      <c r="AV16176" s="4"/>
      <c r="AW16176" s="4"/>
      <c r="AX16176" s="4"/>
      <c r="AY16176" s="4"/>
      <c r="AZ16176" s="4"/>
      <c r="BA16176" s="4"/>
      <c r="BB16176" s="4"/>
      <c r="BC16176" s="4"/>
    </row>
    <row r="16177" spans="45:55" x14ac:dyDescent="0.2">
      <c r="AS16177" s="4"/>
      <c r="AT16177" s="4"/>
      <c r="AU16177" s="4"/>
      <c r="AV16177" s="4"/>
      <c r="AW16177" s="4"/>
      <c r="AX16177" s="4"/>
      <c r="AY16177" s="4"/>
      <c r="AZ16177" s="4"/>
      <c r="BA16177" s="4"/>
      <c r="BB16177" s="4"/>
      <c r="BC16177" s="4"/>
    </row>
    <row r="16178" spans="45:55" x14ac:dyDescent="0.2">
      <c r="AS16178" s="4"/>
      <c r="AT16178" s="4"/>
      <c r="AU16178" s="4"/>
      <c r="AV16178" s="4"/>
      <c r="AW16178" s="4"/>
      <c r="AX16178" s="4"/>
      <c r="AY16178" s="4"/>
      <c r="AZ16178" s="4"/>
      <c r="BA16178" s="4"/>
      <c r="BB16178" s="4"/>
      <c r="BC16178" s="4"/>
    </row>
    <row r="16179" spans="45:55" x14ac:dyDescent="0.2">
      <c r="AS16179" s="4"/>
      <c r="AT16179" s="4"/>
      <c r="AU16179" s="4"/>
      <c r="AV16179" s="4"/>
      <c r="AW16179" s="4"/>
      <c r="AX16179" s="4"/>
      <c r="AY16179" s="4"/>
      <c r="AZ16179" s="4"/>
      <c r="BA16179" s="4"/>
      <c r="BB16179" s="4"/>
      <c r="BC16179" s="4"/>
    </row>
    <row r="16180" spans="45:55" x14ac:dyDescent="0.2">
      <c r="AS16180" s="4"/>
      <c r="AT16180" s="4"/>
      <c r="AU16180" s="4"/>
      <c r="AV16180" s="4"/>
      <c r="AW16180" s="4"/>
      <c r="AX16180" s="4"/>
      <c r="AY16180" s="4"/>
      <c r="AZ16180" s="4"/>
      <c r="BA16180" s="4"/>
      <c r="BB16180" s="4"/>
      <c r="BC16180" s="4"/>
    </row>
    <row r="16181" spans="45:55" x14ac:dyDescent="0.2">
      <c r="AS16181" s="4"/>
      <c r="AT16181" s="4"/>
      <c r="AU16181" s="4"/>
      <c r="AV16181" s="4"/>
      <c r="AW16181" s="4"/>
      <c r="AX16181" s="4"/>
      <c r="AY16181" s="4"/>
      <c r="AZ16181" s="4"/>
      <c r="BA16181" s="4"/>
      <c r="BB16181" s="4"/>
      <c r="BC16181" s="4"/>
    </row>
    <row r="16182" spans="45:55" x14ac:dyDescent="0.2">
      <c r="AS16182" s="4"/>
      <c r="AT16182" s="4"/>
      <c r="AU16182" s="4"/>
      <c r="AV16182" s="4"/>
      <c r="AW16182" s="4"/>
      <c r="AX16182" s="4"/>
      <c r="AY16182" s="4"/>
      <c r="AZ16182" s="4"/>
      <c r="BA16182" s="4"/>
      <c r="BB16182" s="4"/>
      <c r="BC16182" s="4"/>
    </row>
    <row r="16183" spans="45:55" x14ac:dyDescent="0.2">
      <c r="AS16183" s="4"/>
      <c r="AT16183" s="4"/>
      <c r="AU16183" s="4"/>
      <c r="AV16183" s="4"/>
      <c r="AW16183" s="4"/>
      <c r="AX16183" s="4"/>
      <c r="AY16183" s="4"/>
      <c r="AZ16183" s="4"/>
      <c r="BA16183" s="4"/>
      <c r="BB16183" s="4"/>
      <c r="BC16183" s="4"/>
    </row>
    <row r="16184" spans="45:55" x14ac:dyDescent="0.2">
      <c r="AS16184" s="4"/>
      <c r="AT16184" s="4"/>
      <c r="AU16184" s="4"/>
      <c r="AV16184" s="4"/>
      <c r="AW16184" s="4"/>
      <c r="AX16184" s="4"/>
      <c r="AY16184" s="4"/>
      <c r="AZ16184" s="4"/>
      <c r="BA16184" s="4"/>
      <c r="BB16184" s="4"/>
      <c r="BC16184" s="4"/>
    </row>
    <row r="16185" spans="45:55" x14ac:dyDescent="0.2">
      <c r="AS16185" s="4"/>
      <c r="AT16185" s="4"/>
      <c r="AU16185" s="4"/>
      <c r="AV16185" s="4"/>
      <c r="AW16185" s="4"/>
      <c r="AX16185" s="4"/>
      <c r="AY16185" s="4"/>
      <c r="AZ16185" s="4"/>
      <c r="BA16185" s="4"/>
      <c r="BB16185" s="4"/>
      <c r="BC16185" s="4"/>
    </row>
    <row r="16186" spans="45:55" x14ac:dyDescent="0.2">
      <c r="AS16186" s="4"/>
      <c r="AT16186" s="4"/>
      <c r="AU16186" s="4"/>
      <c r="AV16186" s="4"/>
      <c r="AW16186" s="4"/>
      <c r="AX16186" s="4"/>
      <c r="AY16186" s="4"/>
      <c r="AZ16186" s="4"/>
      <c r="BA16186" s="4"/>
      <c r="BB16186" s="4"/>
      <c r="BC16186" s="4"/>
    </row>
    <row r="16187" spans="45:55" x14ac:dyDescent="0.2">
      <c r="AS16187" s="4"/>
      <c r="AT16187" s="4"/>
      <c r="AU16187" s="4"/>
      <c r="AV16187" s="4"/>
      <c r="AW16187" s="4"/>
      <c r="AX16187" s="4"/>
      <c r="AY16187" s="4"/>
      <c r="AZ16187" s="4"/>
      <c r="BA16187" s="4"/>
      <c r="BB16187" s="4"/>
      <c r="BC16187" s="4"/>
    </row>
    <row r="16188" spans="45:55" x14ac:dyDescent="0.2">
      <c r="AS16188" s="4"/>
      <c r="AT16188" s="4"/>
      <c r="AU16188" s="4"/>
      <c r="AV16188" s="4"/>
      <c r="AW16188" s="4"/>
      <c r="AX16188" s="4"/>
      <c r="AY16188" s="4"/>
      <c r="AZ16188" s="4"/>
      <c r="BA16188" s="4"/>
      <c r="BB16188" s="4"/>
      <c r="BC16188" s="4"/>
    </row>
    <row r="16189" spans="45:55" x14ac:dyDescent="0.2">
      <c r="AS16189" s="4"/>
      <c r="AT16189" s="4"/>
      <c r="AU16189" s="4"/>
      <c r="AV16189" s="4"/>
      <c r="AW16189" s="4"/>
      <c r="AX16189" s="4"/>
      <c r="AY16189" s="4"/>
      <c r="AZ16189" s="4"/>
      <c r="BA16189" s="4"/>
      <c r="BB16189" s="4"/>
      <c r="BC16189" s="4"/>
    </row>
    <row r="16190" spans="45:55" x14ac:dyDescent="0.2">
      <c r="AS16190" s="4"/>
      <c r="AT16190" s="4"/>
      <c r="AU16190" s="4"/>
      <c r="AV16190" s="4"/>
      <c r="AW16190" s="4"/>
      <c r="AX16190" s="4"/>
      <c r="AY16190" s="4"/>
      <c r="AZ16190" s="4"/>
      <c r="BA16190" s="4"/>
      <c r="BB16190" s="4"/>
      <c r="BC16190" s="4"/>
    </row>
    <row r="16191" spans="45:55" x14ac:dyDescent="0.2">
      <c r="AS16191" s="4"/>
      <c r="AT16191" s="4"/>
      <c r="AU16191" s="4"/>
      <c r="AV16191" s="4"/>
      <c r="AW16191" s="4"/>
      <c r="AX16191" s="4"/>
      <c r="AY16191" s="4"/>
      <c r="AZ16191" s="4"/>
      <c r="BA16191" s="4"/>
      <c r="BB16191" s="4"/>
      <c r="BC16191" s="4"/>
    </row>
    <row r="16192" spans="45:55" x14ac:dyDescent="0.2">
      <c r="AS16192" s="4"/>
      <c r="AT16192" s="4"/>
      <c r="AU16192" s="4"/>
      <c r="AV16192" s="4"/>
      <c r="AW16192" s="4"/>
      <c r="AX16192" s="4"/>
      <c r="AY16192" s="4"/>
      <c r="AZ16192" s="4"/>
      <c r="BA16192" s="4"/>
      <c r="BB16192" s="4"/>
      <c r="BC16192" s="4"/>
    </row>
    <row r="16193" spans="45:55" x14ac:dyDescent="0.2">
      <c r="AS16193" s="4"/>
      <c r="AT16193" s="4"/>
      <c r="AU16193" s="4"/>
      <c r="AV16193" s="4"/>
      <c r="AW16193" s="4"/>
      <c r="AX16193" s="4"/>
      <c r="AY16193" s="4"/>
      <c r="AZ16193" s="4"/>
      <c r="BA16193" s="4"/>
      <c r="BB16193" s="4"/>
      <c r="BC16193" s="4"/>
    </row>
    <row r="16194" spans="45:55" x14ac:dyDescent="0.2">
      <c r="AS16194" s="4"/>
      <c r="AT16194" s="4"/>
      <c r="AU16194" s="4"/>
      <c r="AV16194" s="4"/>
      <c r="AW16194" s="4"/>
      <c r="AX16194" s="4"/>
      <c r="AY16194" s="4"/>
      <c r="AZ16194" s="4"/>
      <c r="BA16194" s="4"/>
      <c r="BB16194" s="4"/>
      <c r="BC16194" s="4"/>
    </row>
    <row r="16195" spans="45:55" x14ac:dyDescent="0.2">
      <c r="AS16195" s="4"/>
      <c r="AT16195" s="4"/>
      <c r="AU16195" s="4"/>
      <c r="AV16195" s="4"/>
      <c r="AW16195" s="4"/>
      <c r="AX16195" s="4"/>
      <c r="AY16195" s="4"/>
      <c r="AZ16195" s="4"/>
      <c r="BA16195" s="4"/>
      <c r="BB16195" s="4"/>
      <c r="BC16195" s="4"/>
    </row>
    <row r="16196" spans="45:55" x14ac:dyDescent="0.2">
      <c r="AS16196" s="4"/>
      <c r="AT16196" s="4"/>
      <c r="AU16196" s="4"/>
      <c r="AV16196" s="4"/>
      <c r="AW16196" s="4"/>
      <c r="AX16196" s="4"/>
      <c r="AY16196" s="4"/>
      <c r="AZ16196" s="4"/>
      <c r="BA16196" s="4"/>
      <c r="BB16196" s="4"/>
      <c r="BC16196" s="4"/>
    </row>
    <row r="16197" spans="45:55" x14ac:dyDescent="0.2">
      <c r="AS16197" s="4"/>
      <c r="AT16197" s="4"/>
      <c r="AU16197" s="4"/>
      <c r="AV16197" s="4"/>
      <c r="AW16197" s="4"/>
      <c r="AX16197" s="4"/>
      <c r="AY16197" s="4"/>
      <c r="AZ16197" s="4"/>
      <c r="BA16197" s="4"/>
      <c r="BB16197" s="4"/>
      <c r="BC16197" s="4"/>
    </row>
    <row r="16198" spans="45:55" x14ac:dyDescent="0.2">
      <c r="AS16198" s="4"/>
      <c r="AT16198" s="4"/>
      <c r="AU16198" s="4"/>
      <c r="AV16198" s="4"/>
      <c r="AW16198" s="4"/>
      <c r="AX16198" s="4"/>
      <c r="AY16198" s="4"/>
      <c r="AZ16198" s="4"/>
      <c r="BA16198" s="4"/>
      <c r="BB16198" s="4"/>
      <c r="BC16198" s="4"/>
    </row>
    <row r="16199" spans="45:55" x14ac:dyDescent="0.2">
      <c r="AS16199" s="4"/>
      <c r="AT16199" s="4"/>
      <c r="AU16199" s="4"/>
      <c r="AV16199" s="4"/>
      <c r="AW16199" s="4"/>
      <c r="AX16199" s="4"/>
      <c r="AY16199" s="4"/>
      <c r="AZ16199" s="4"/>
      <c r="BA16199" s="4"/>
      <c r="BB16199" s="4"/>
      <c r="BC16199" s="4"/>
    </row>
    <row r="16200" spans="45:55" x14ac:dyDescent="0.2">
      <c r="AS16200" s="4"/>
      <c r="AT16200" s="4"/>
      <c r="AU16200" s="4"/>
      <c r="AV16200" s="4"/>
      <c r="AW16200" s="4"/>
      <c r="AX16200" s="4"/>
      <c r="AY16200" s="4"/>
      <c r="AZ16200" s="4"/>
      <c r="BA16200" s="4"/>
      <c r="BB16200" s="4"/>
      <c r="BC16200" s="4"/>
    </row>
    <row r="16201" spans="45:55" x14ac:dyDescent="0.2">
      <c r="AS16201" s="4"/>
      <c r="AT16201" s="4"/>
      <c r="AU16201" s="4"/>
      <c r="AV16201" s="4"/>
      <c r="AW16201" s="4"/>
      <c r="AX16201" s="4"/>
      <c r="AY16201" s="4"/>
      <c r="AZ16201" s="4"/>
      <c r="BA16201" s="4"/>
      <c r="BB16201" s="4"/>
      <c r="BC16201" s="4"/>
    </row>
    <row r="16202" spans="45:55" x14ac:dyDescent="0.2">
      <c r="AS16202" s="4"/>
      <c r="AT16202" s="4"/>
      <c r="AU16202" s="4"/>
      <c r="AV16202" s="4"/>
      <c r="AW16202" s="4"/>
      <c r="AX16202" s="4"/>
      <c r="AY16202" s="4"/>
      <c r="AZ16202" s="4"/>
      <c r="BA16202" s="4"/>
      <c r="BB16202" s="4"/>
      <c r="BC16202" s="4"/>
    </row>
    <row r="16203" spans="45:55" x14ac:dyDescent="0.2">
      <c r="AS16203" s="4"/>
      <c r="AT16203" s="4"/>
      <c r="AU16203" s="4"/>
      <c r="AV16203" s="4"/>
      <c r="AW16203" s="4"/>
      <c r="AX16203" s="4"/>
      <c r="AY16203" s="4"/>
      <c r="AZ16203" s="4"/>
      <c r="BA16203" s="4"/>
      <c r="BB16203" s="4"/>
      <c r="BC16203" s="4"/>
    </row>
    <row r="16204" spans="45:55" x14ac:dyDescent="0.2">
      <c r="AS16204" s="4"/>
      <c r="AT16204" s="4"/>
      <c r="AU16204" s="4"/>
      <c r="AV16204" s="4"/>
      <c r="AW16204" s="4"/>
      <c r="AX16204" s="4"/>
      <c r="AY16204" s="4"/>
      <c r="AZ16204" s="4"/>
      <c r="BA16204" s="4"/>
      <c r="BB16204" s="4"/>
      <c r="BC16204" s="4"/>
    </row>
    <row r="16205" spans="45:55" x14ac:dyDescent="0.2">
      <c r="AS16205" s="4"/>
      <c r="AT16205" s="4"/>
      <c r="AU16205" s="4"/>
      <c r="AV16205" s="4"/>
      <c r="AW16205" s="4"/>
      <c r="AX16205" s="4"/>
      <c r="AY16205" s="4"/>
      <c r="AZ16205" s="4"/>
      <c r="BA16205" s="4"/>
      <c r="BB16205" s="4"/>
      <c r="BC16205" s="4"/>
    </row>
    <row r="16206" spans="45:55" x14ac:dyDescent="0.2">
      <c r="AS16206" s="4"/>
      <c r="AT16206" s="4"/>
      <c r="AU16206" s="4"/>
      <c r="AV16206" s="4"/>
      <c r="AW16206" s="4"/>
      <c r="AX16206" s="4"/>
      <c r="AY16206" s="4"/>
      <c r="AZ16206" s="4"/>
      <c r="BA16206" s="4"/>
      <c r="BB16206" s="4"/>
      <c r="BC16206" s="4"/>
    </row>
    <row r="16207" spans="45:55" x14ac:dyDescent="0.2">
      <c r="AS16207" s="4"/>
      <c r="AT16207" s="4"/>
      <c r="AU16207" s="4"/>
      <c r="AV16207" s="4"/>
      <c r="AW16207" s="4"/>
      <c r="AX16207" s="4"/>
      <c r="AY16207" s="4"/>
      <c r="AZ16207" s="4"/>
      <c r="BA16207" s="4"/>
      <c r="BB16207" s="4"/>
      <c r="BC16207" s="4"/>
    </row>
    <row r="16208" spans="45:55" x14ac:dyDescent="0.2">
      <c r="AS16208" s="4"/>
      <c r="AT16208" s="4"/>
      <c r="AU16208" s="4"/>
      <c r="AV16208" s="4"/>
      <c r="AW16208" s="4"/>
      <c r="AX16208" s="4"/>
      <c r="AY16208" s="4"/>
      <c r="AZ16208" s="4"/>
      <c r="BA16208" s="4"/>
      <c r="BB16208" s="4"/>
      <c r="BC16208" s="4"/>
    </row>
    <row r="16209" spans="45:55" x14ac:dyDescent="0.2">
      <c r="AS16209" s="4"/>
      <c r="AT16209" s="4"/>
      <c r="AU16209" s="4"/>
      <c r="AV16209" s="4"/>
      <c r="AW16209" s="4"/>
      <c r="AX16209" s="4"/>
      <c r="AY16209" s="4"/>
      <c r="AZ16209" s="4"/>
      <c r="BA16209" s="4"/>
      <c r="BB16209" s="4"/>
      <c r="BC16209" s="4"/>
    </row>
    <row r="16210" spans="45:55" x14ac:dyDescent="0.2">
      <c r="AS16210" s="4"/>
      <c r="AT16210" s="4"/>
      <c r="AU16210" s="4"/>
      <c r="AV16210" s="4"/>
      <c r="AW16210" s="4"/>
      <c r="AX16210" s="4"/>
      <c r="AY16210" s="4"/>
      <c r="AZ16210" s="4"/>
      <c r="BA16210" s="4"/>
      <c r="BB16210" s="4"/>
      <c r="BC16210" s="4"/>
    </row>
    <row r="16211" spans="45:55" x14ac:dyDescent="0.2">
      <c r="AS16211" s="4"/>
      <c r="AT16211" s="4"/>
      <c r="AU16211" s="4"/>
      <c r="AV16211" s="4"/>
      <c r="AW16211" s="4"/>
      <c r="AX16211" s="4"/>
      <c r="AY16211" s="4"/>
      <c r="AZ16211" s="4"/>
      <c r="BA16211" s="4"/>
      <c r="BB16211" s="4"/>
      <c r="BC16211" s="4"/>
    </row>
    <row r="16212" spans="45:55" x14ac:dyDescent="0.2">
      <c r="AS16212" s="4"/>
      <c r="AT16212" s="4"/>
      <c r="AU16212" s="4"/>
      <c r="AV16212" s="4"/>
      <c r="AW16212" s="4"/>
      <c r="AX16212" s="4"/>
      <c r="AY16212" s="4"/>
      <c r="AZ16212" s="4"/>
      <c r="BA16212" s="4"/>
      <c r="BB16212" s="4"/>
      <c r="BC16212" s="4"/>
    </row>
    <row r="16213" spans="45:55" x14ac:dyDescent="0.2">
      <c r="AS16213" s="4"/>
      <c r="AT16213" s="4"/>
      <c r="AU16213" s="4"/>
      <c r="AV16213" s="4"/>
      <c r="AW16213" s="4"/>
      <c r="AX16213" s="4"/>
      <c r="AY16213" s="4"/>
      <c r="AZ16213" s="4"/>
      <c r="BA16213" s="4"/>
      <c r="BB16213" s="4"/>
      <c r="BC16213" s="4"/>
    </row>
    <row r="16214" spans="45:55" x14ac:dyDescent="0.2">
      <c r="AS16214" s="4"/>
      <c r="AT16214" s="4"/>
      <c r="AU16214" s="4"/>
      <c r="AV16214" s="4"/>
      <c r="AW16214" s="4"/>
      <c r="AX16214" s="4"/>
      <c r="AY16214" s="4"/>
      <c r="AZ16214" s="4"/>
      <c r="BA16214" s="4"/>
      <c r="BB16214" s="4"/>
      <c r="BC16214" s="4"/>
    </row>
    <row r="16215" spans="45:55" x14ac:dyDescent="0.2">
      <c r="AS16215" s="4"/>
      <c r="AT16215" s="4"/>
      <c r="AU16215" s="4"/>
      <c r="AV16215" s="4"/>
      <c r="AW16215" s="4"/>
      <c r="AX16215" s="4"/>
      <c r="AY16215" s="4"/>
      <c r="AZ16215" s="4"/>
      <c r="BA16215" s="4"/>
      <c r="BB16215" s="4"/>
      <c r="BC16215" s="4"/>
    </row>
    <row r="16216" spans="45:55" x14ac:dyDescent="0.2">
      <c r="AS16216" s="4"/>
      <c r="AT16216" s="4"/>
      <c r="AU16216" s="4"/>
      <c r="AV16216" s="4"/>
      <c r="AW16216" s="4"/>
      <c r="AX16216" s="4"/>
      <c r="AY16216" s="4"/>
      <c r="AZ16216" s="4"/>
      <c r="BA16216" s="4"/>
      <c r="BB16216" s="4"/>
      <c r="BC16216" s="4"/>
    </row>
    <row r="16217" spans="45:55" x14ac:dyDescent="0.2">
      <c r="AS16217" s="4"/>
      <c r="AT16217" s="4"/>
      <c r="AU16217" s="4"/>
      <c r="AV16217" s="4"/>
      <c r="AW16217" s="4"/>
      <c r="AX16217" s="4"/>
      <c r="AY16217" s="4"/>
      <c r="AZ16217" s="4"/>
      <c r="BA16217" s="4"/>
      <c r="BB16217" s="4"/>
      <c r="BC16217" s="4"/>
    </row>
    <row r="16218" spans="45:55" x14ac:dyDescent="0.2">
      <c r="AS16218" s="4"/>
      <c r="AT16218" s="4"/>
      <c r="AU16218" s="4"/>
      <c r="AV16218" s="4"/>
      <c r="AW16218" s="4"/>
      <c r="AX16218" s="4"/>
      <c r="AY16218" s="4"/>
      <c r="AZ16218" s="4"/>
      <c r="BA16218" s="4"/>
      <c r="BB16218" s="4"/>
      <c r="BC16218" s="4"/>
    </row>
    <row r="16219" spans="45:55" x14ac:dyDescent="0.2">
      <c r="AS16219" s="4"/>
      <c r="AT16219" s="4"/>
      <c r="AU16219" s="4"/>
      <c r="AV16219" s="4"/>
      <c r="AW16219" s="4"/>
      <c r="AX16219" s="4"/>
      <c r="AY16219" s="4"/>
      <c r="AZ16219" s="4"/>
      <c r="BA16219" s="4"/>
      <c r="BB16219" s="4"/>
      <c r="BC16219" s="4"/>
    </row>
    <row r="16220" spans="45:55" x14ac:dyDescent="0.2">
      <c r="AS16220" s="4"/>
      <c r="AT16220" s="4"/>
      <c r="AU16220" s="4"/>
      <c r="AV16220" s="4"/>
      <c r="AW16220" s="4"/>
      <c r="AX16220" s="4"/>
      <c r="AY16220" s="4"/>
      <c r="AZ16220" s="4"/>
      <c r="BA16220" s="4"/>
      <c r="BB16220" s="4"/>
      <c r="BC16220" s="4"/>
    </row>
    <row r="16221" spans="45:55" x14ac:dyDescent="0.2">
      <c r="AS16221" s="4"/>
      <c r="AT16221" s="4"/>
      <c r="AU16221" s="4"/>
      <c r="AV16221" s="4"/>
      <c r="AW16221" s="4"/>
      <c r="AX16221" s="4"/>
      <c r="AY16221" s="4"/>
      <c r="AZ16221" s="4"/>
      <c r="BA16221" s="4"/>
      <c r="BB16221" s="4"/>
      <c r="BC16221" s="4"/>
    </row>
    <row r="16222" spans="45:55" x14ac:dyDescent="0.2">
      <c r="AS16222" s="4"/>
      <c r="AT16222" s="4"/>
      <c r="AU16222" s="4"/>
      <c r="AV16222" s="4"/>
      <c r="AW16222" s="4"/>
      <c r="AX16222" s="4"/>
      <c r="AY16222" s="4"/>
      <c r="AZ16222" s="4"/>
      <c r="BA16222" s="4"/>
      <c r="BB16222" s="4"/>
      <c r="BC16222" s="4"/>
    </row>
    <row r="16223" spans="45:55" x14ac:dyDescent="0.2">
      <c r="AS16223" s="4"/>
      <c r="AT16223" s="4"/>
      <c r="AU16223" s="4"/>
      <c r="AV16223" s="4"/>
      <c r="AW16223" s="4"/>
      <c r="AX16223" s="4"/>
      <c r="AY16223" s="4"/>
      <c r="AZ16223" s="4"/>
      <c r="BA16223" s="4"/>
      <c r="BB16223" s="4"/>
      <c r="BC16223" s="4"/>
    </row>
    <row r="16224" spans="45:55" x14ac:dyDescent="0.2">
      <c r="AS16224" s="4"/>
      <c r="AT16224" s="4"/>
      <c r="AU16224" s="4"/>
      <c r="AV16224" s="4"/>
      <c r="AW16224" s="4"/>
      <c r="AX16224" s="4"/>
      <c r="AY16224" s="4"/>
      <c r="AZ16224" s="4"/>
      <c r="BA16224" s="4"/>
      <c r="BB16224" s="4"/>
      <c r="BC16224" s="4"/>
    </row>
    <row r="16225" spans="45:55" x14ac:dyDescent="0.2">
      <c r="AS16225" s="4"/>
      <c r="AT16225" s="4"/>
      <c r="AU16225" s="4"/>
      <c r="AV16225" s="4"/>
      <c r="AW16225" s="4"/>
      <c r="AX16225" s="4"/>
      <c r="AY16225" s="4"/>
      <c r="AZ16225" s="4"/>
      <c r="BA16225" s="4"/>
      <c r="BB16225" s="4"/>
      <c r="BC16225" s="4"/>
    </row>
    <row r="16226" spans="45:55" x14ac:dyDescent="0.2">
      <c r="AS16226" s="4"/>
      <c r="AT16226" s="4"/>
      <c r="AU16226" s="4"/>
      <c r="AV16226" s="4"/>
      <c r="AW16226" s="4"/>
      <c r="AX16226" s="4"/>
      <c r="AY16226" s="4"/>
      <c r="AZ16226" s="4"/>
      <c r="BA16226" s="4"/>
      <c r="BB16226" s="4"/>
      <c r="BC16226" s="4"/>
    </row>
    <row r="16227" spans="45:55" x14ac:dyDescent="0.2">
      <c r="AS16227" s="4"/>
      <c r="AT16227" s="4"/>
      <c r="AU16227" s="4"/>
      <c r="AV16227" s="4"/>
      <c r="AW16227" s="4"/>
      <c r="AX16227" s="4"/>
      <c r="AY16227" s="4"/>
      <c r="AZ16227" s="4"/>
      <c r="BA16227" s="4"/>
      <c r="BB16227" s="4"/>
      <c r="BC16227" s="4"/>
    </row>
    <row r="16228" spans="45:55" x14ac:dyDescent="0.2">
      <c r="AS16228" s="4"/>
      <c r="AT16228" s="4"/>
      <c r="AU16228" s="4"/>
      <c r="AV16228" s="4"/>
      <c r="AW16228" s="4"/>
      <c r="AX16228" s="4"/>
      <c r="AY16228" s="4"/>
      <c r="AZ16228" s="4"/>
      <c r="BA16228" s="4"/>
      <c r="BB16228" s="4"/>
      <c r="BC16228" s="4"/>
    </row>
    <row r="16229" spans="45:55" x14ac:dyDescent="0.2">
      <c r="AS16229" s="4"/>
      <c r="AT16229" s="4"/>
      <c r="AU16229" s="4"/>
      <c r="AV16229" s="4"/>
      <c r="AW16229" s="4"/>
      <c r="AX16229" s="4"/>
      <c r="AY16229" s="4"/>
      <c r="AZ16229" s="4"/>
      <c r="BA16229" s="4"/>
      <c r="BB16229" s="4"/>
      <c r="BC16229" s="4"/>
    </row>
    <row r="16230" spans="45:55" x14ac:dyDescent="0.2">
      <c r="AS16230" s="4"/>
      <c r="AT16230" s="4"/>
      <c r="AU16230" s="4"/>
      <c r="AV16230" s="4"/>
      <c r="AW16230" s="4"/>
      <c r="AX16230" s="4"/>
      <c r="AY16230" s="4"/>
      <c r="AZ16230" s="4"/>
      <c r="BA16230" s="4"/>
      <c r="BB16230" s="4"/>
      <c r="BC16230" s="4"/>
    </row>
    <row r="16231" spans="45:55" x14ac:dyDescent="0.2">
      <c r="AS16231" s="4"/>
      <c r="AT16231" s="4"/>
      <c r="AU16231" s="4"/>
      <c r="AV16231" s="4"/>
      <c r="AW16231" s="4"/>
      <c r="AX16231" s="4"/>
      <c r="AY16231" s="4"/>
      <c r="AZ16231" s="4"/>
      <c r="BA16231" s="4"/>
      <c r="BB16231" s="4"/>
      <c r="BC16231" s="4"/>
    </row>
    <row r="16232" spans="45:55" x14ac:dyDescent="0.2">
      <c r="AS16232" s="4"/>
      <c r="AT16232" s="4"/>
      <c r="AU16232" s="4"/>
      <c r="AV16232" s="4"/>
      <c r="AW16232" s="4"/>
      <c r="AX16232" s="4"/>
      <c r="AY16232" s="4"/>
      <c r="AZ16232" s="4"/>
      <c r="BA16232" s="4"/>
      <c r="BB16232" s="4"/>
      <c r="BC16232" s="4"/>
    </row>
    <row r="16233" spans="45:55" x14ac:dyDescent="0.2">
      <c r="AS16233" s="4"/>
      <c r="AT16233" s="4"/>
      <c r="AU16233" s="4"/>
      <c r="AV16233" s="4"/>
      <c r="AW16233" s="4"/>
      <c r="AX16233" s="4"/>
      <c r="AY16233" s="4"/>
      <c r="AZ16233" s="4"/>
      <c r="BA16233" s="4"/>
      <c r="BB16233" s="4"/>
      <c r="BC16233" s="4"/>
    </row>
    <row r="16234" spans="45:55" x14ac:dyDescent="0.2">
      <c r="AS16234" s="4"/>
      <c r="AT16234" s="4"/>
      <c r="AU16234" s="4"/>
      <c r="AV16234" s="4"/>
      <c r="AW16234" s="4"/>
      <c r="AX16234" s="4"/>
      <c r="AY16234" s="4"/>
      <c r="AZ16234" s="4"/>
      <c r="BA16234" s="4"/>
      <c r="BB16234" s="4"/>
      <c r="BC16234" s="4"/>
    </row>
    <row r="16235" spans="45:55" x14ac:dyDescent="0.2">
      <c r="AS16235" s="4"/>
      <c r="AT16235" s="4"/>
      <c r="AU16235" s="4"/>
      <c r="AV16235" s="4"/>
      <c r="AW16235" s="4"/>
      <c r="AX16235" s="4"/>
      <c r="AY16235" s="4"/>
      <c r="AZ16235" s="4"/>
      <c r="BA16235" s="4"/>
      <c r="BB16235" s="4"/>
      <c r="BC16235" s="4"/>
    </row>
    <row r="16236" spans="45:55" x14ac:dyDescent="0.2">
      <c r="AS16236" s="4"/>
      <c r="AT16236" s="4"/>
      <c r="AU16236" s="4"/>
      <c r="AV16236" s="4"/>
      <c r="AW16236" s="4"/>
      <c r="AX16236" s="4"/>
      <c r="AY16236" s="4"/>
      <c r="AZ16236" s="4"/>
      <c r="BA16236" s="4"/>
      <c r="BB16236" s="4"/>
      <c r="BC16236" s="4"/>
    </row>
    <row r="16237" spans="45:55" x14ac:dyDescent="0.2">
      <c r="AS16237" s="4"/>
      <c r="AT16237" s="4"/>
      <c r="AU16237" s="4"/>
      <c r="AV16237" s="4"/>
      <c r="AW16237" s="4"/>
      <c r="AX16237" s="4"/>
      <c r="AY16237" s="4"/>
      <c r="AZ16237" s="4"/>
      <c r="BA16237" s="4"/>
      <c r="BB16237" s="4"/>
      <c r="BC16237" s="4"/>
    </row>
    <row r="16238" spans="45:55" x14ac:dyDescent="0.2">
      <c r="AS16238" s="4"/>
      <c r="AT16238" s="4"/>
      <c r="AU16238" s="4"/>
      <c r="AV16238" s="4"/>
      <c r="AW16238" s="4"/>
      <c r="AX16238" s="4"/>
      <c r="AY16238" s="4"/>
      <c r="AZ16238" s="4"/>
      <c r="BA16238" s="4"/>
      <c r="BB16238" s="4"/>
      <c r="BC16238" s="4"/>
    </row>
    <row r="16239" spans="45:55" x14ac:dyDescent="0.2">
      <c r="AS16239" s="4"/>
      <c r="AT16239" s="4"/>
      <c r="AU16239" s="4"/>
      <c r="AV16239" s="4"/>
      <c r="AW16239" s="4"/>
      <c r="AX16239" s="4"/>
      <c r="AY16239" s="4"/>
      <c r="AZ16239" s="4"/>
      <c r="BA16239" s="4"/>
      <c r="BB16239" s="4"/>
      <c r="BC16239" s="4"/>
    </row>
    <row r="16240" spans="45:55" x14ac:dyDescent="0.2">
      <c r="AS16240" s="4"/>
      <c r="AT16240" s="4"/>
      <c r="AU16240" s="4"/>
      <c r="AV16240" s="4"/>
      <c r="AW16240" s="4"/>
      <c r="AX16240" s="4"/>
      <c r="AY16240" s="4"/>
      <c r="AZ16240" s="4"/>
      <c r="BA16240" s="4"/>
      <c r="BB16240" s="4"/>
      <c r="BC16240" s="4"/>
    </row>
    <row r="16241" spans="45:55" x14ac:dyDescent="0.2">
      <c r="AS16241" s="4"/>
      <c r="AT16241" s="4"/>
      <c r="AU16241" s="4"/>
      <c r="AV16241" s="4"/>
      <c r="AW16241" s="4"/>
      <c r="AX16241" s="4"/>
      <c r="AY16241" s="4"/>
      <c r="AZ16241" s="4"/>
      <c r="BA16241" s="4"/>
      <c r="BB16241" s="4"/>
      <c r="BC16241" s="4"/>
    </row>
    <row r="16242" spans="45:55" x14ac:dyDescent="0.2">
      <c r="AS16242" s="4"/>
      <c r="AT16242" s="4"/>
      <c r="AU16242" s="4"/>
      <c r="AV16242" s="4"/>
      <c r="AW16242" s="4"/>
      <c r="AX16242" s="4"/>
      <c r="AY16242" s="4"/>
      <c r="AZ16242" s="4"/>
      <c r="BA16242" s="4"/>
      <c r="BB16242" s="4"/>
      <c r="BC16242" s="4"/>
    </row>
    <row r="16243" spans="45:55" x14ac:dyDescent="0.2">
      <c r="AS16243" s="4"/>
      <c r="AT16243" s="4"/>
      <c r="AU16243" s="4"/>
      <c r="AV16243" s="4"/>
      <c r="AW16243" s="4"/>
      <c r="AX16243" s="4"/>
      <c r="AY16243" s="4"/>
      <c r="AZ16243" s="4"/>
      <c r="BA16243" s="4"/>
      <c r="BB16243" s="4"/>
      <c r="BC16243" s="4"/>
    </row>
    <row r="16244" spans="45:55" x14ac:dyDescent="0.2">
      <c r="AS16244" s="4"/>
      <c r="AT16244" s="4"/>
      <c r="AU16244" s="4"/>
      <c r="AV16244" s="4"/>
      <c r="AW16244" s="4"/>
      <c r="AX16244" s="4"/>
      <c r="AY16244" s="4"/>
      <c r="AZ16244" s="4"/>
      <c r="BA16244" s="4"/>
      <c r="BB16244" s="4"/>
      <c r="BC16244" s="4"/>
    </row>
    <row r="16245" spans="45:55" x14ac:dyDescent="0.2">
      <c r="AS16245" s="4"/>
      <c r="AT16245" s="4"/>
      <c r="AU16245" s="4"/>
      <c r="AV16245" s="4"/>
      <c r="AW16245" s="4"/>
      <c r="AX16245" s="4"/>
      <c r="AY16245" s="4"/>
      <c r="AZ16245" s="4"/>
      <c r="BA16245" s="4"/>
      <c r="BB16245" s="4"/>
      <c r="BC16245" s="4"/>
    </row>
    <row r="16246" spans="45:55" x14ac:dyDescent="0.2">
      <c r="AS16246" s="4"/>
      <c r="AT16246" s="4"/>
      <c r="AU16246" s="4"/>
      <c r="AV16246" s="4"/>
      <c r="AW16246" s="4"/>
      <c r="AX16246" s="4"/>
      <c r="AY16246" s="4"/>
      <c r="AZ16246" s="4"/>
      <c r="BA16246" s="4"/>
      <c r="BB16246" s="4"/>
      <c r="BC16246" s="4"/>
    </row>
    <row r="16247" spans="45:55" x14ac:dyDescent="0.2">
      <c r="AS16247" s="4"/>
      <c r="AT16247" s="4"/>
      <c r="AU16247" s="4"/>
      <c r="AV16247" s="4"/>
      <c r="AW16247" s="4"/>
      <c r="AX16247" s="4"/>
      <c r="AY16247" s="4"/>
      <c r="AZ16247" s="4"/>
      <c r="BA16247" s="4"/>
      <c r="BB16247" s="4"/>
      <c r="BC16247" s="4"/>
    </row>
    <row r="16248" spans="45:55" x14ac:dyDescent="0.2">
      <c r="AS16248" s="4"/>
      <c r="AT16248" s="4"/>
      <c r="AU16248" s="4"/>
      <c r="AV16248" s="4"/>
      <c r="AW16248" s="4"/>
      <c r="AX16248" s="4"/>
      <c r="AY16248" s="4"/>
      <c r="AZ16248" s="4"/>
      <c r="BA16248" s="4"/>
      <c r="BB16248" s="4"/>
      <c r="BC16248" s="4"/>
    </row>
    <row r="16249" spans="45:55" x14ac:dyDescent="0.2">
      <c r="AS16249" s="4"/>
      <c r="AT16249" s="4"/>
      <c r="AU16249" s="4"/>
      <c r="AV16249" s="4"/>
      <c r="AW16249" s="4"/>
      <c r="AX16249" s="4"/>
      <c r="AY16249" s="4"/>
      <c r="AZ16249" s="4"/>
      <c r="BA16249" s="4"/>
      <c r="BB16249" s="4"/>
      <c r="BC16249" s="4"/>
    </row>
    <row r="16250" spans="45:55" x14ac:dyDescent="0.2">
      <c r="AS16250" s="4"/>
      <c r="AT16250" s="4"/>
      <c r="AU16250" s="4"/>
      <c r="AV16250" s="4"/>
      <c r="AW16250" s="4"/>
      <c r="AX16250" s="4"/>
      <c r="AY16250" s="4"/>
      <c r="AZ16250" s="4"/>
      <c r="BA16250" s="4"/>
      <c r="BB16250" s="4"/>
      <c r="BC16250" s="4"/>
    </row>
    <row r="16251" spans="45:55" x14ac:dyDescent="0.2">
      <c r="AS16251" s="4"/>
      <c r="AT16251" s="4"/>
      <c r="AU16251" s="4"/>
      <c r="AV16251" s="4"/>
      <c r="AW16251" s="4"/>
      <c r="AX16251" s="4"/>
      <c r="AY16251" s="4"/>
      <c r="AZ16251" s="4"/>
      <c r="BA16251" s="4"/>
      <c r="BB16251" s="4"/>
      <c r="BC16251" s="4"/>
    </row>
    <row r="16252" spans="45:55" x14ac:dyDescent="0.2">
      <c r="AS16252" s="4"/>
      <c r="AT16252" s="4"/>
      <c r="AU16252" s="4"/>
      <c r="AV16252" s="4"/>
      <c r="AW16252" s="4"/>
      <c r="AX16252" s="4"/>
      <c r="AY16252" s="4"/>
      <c r="AZ16252" s="4"/>
      <c r="BA16252" s="4"/>
      <c r="BB16252" s="4"/>
      <c r="BC16252" s="4"/>
    </row>
    <row r="16253" spans="45:55" x14ac:dyDescent="0.2">
      <c r="AS16253" s="4"/>
      <c r="AT16253" s="4"/>
      <c r="AU16253" s="4"/>
      <c r="AV16253" s="4"/>
      <c r="AW16253" s="4"/>
      <c r="AX16253" s="4"/>
      <c r="AY16253" s="4"/>
      <c r="AZ16253" s="4"/>
      <c r="BA16253" s="4"/>
      <c r="BB16253" s="4"/>
      <c r="BC16253" s="4"/>
    </row>
    <row r="16254" spans="45:55" x14ac:dyDescent="0.2">
      <c r="AS16254" s="4"/>
      <c r="AT16254" s="4"/>
      <c r="AU16254" s="4"/>
      <c r="AV16254" s="4"/>
      <c r="AW16254" s="4"/>
      <c r="AX16254" s="4"/>
      <c r="AY16254" s="4"/>
      <c r="AZ16254" s="4"/>
      <c r="BA16254" s="4"/>
      <c r="BB16254" s="4"/>
      <c r="BC16254" s="4"/>
    </row>
    <row r="16255" spans="45:55" x14ac:dyDescent="0.2">
      <c r="AS16255" s="4"/>
      <c r="AT16255" s="4"/>
      <c r="AU16255" s="4"/>
      <c r="AV16255" s="4"/>
      <c r="AW16255" s="4"/>
      <c r="AX16255" s="4"/>
      <c r="AY16255" s="4"/>
      <c r="AZ16255" s="4"/>
      <c r="BA16255" s="4"/>
      <c r="BB16255" s="4"/>
      <c r="BC16255" s="4"/>
    </row>
    <row r="16256" spans="45:55" x14ac:dyDescent="0.2">
      <c r="AS16256" s="4"/>
      <c r="AT16256" s="4"/>
      <c r="AU16256" s="4"/>
      <c r="AV16256" s="4"/>
      <c r="AW16256" s="4"/>
      <c r="AX16256" s="4"/>
      <c r="AY16256" s="4"/>
      <c r="AZ16256" s="4"/>
      <c r="BA16256" s="4"/>
      <c r="BB16256" s="4"/>
      <c r="BC16256" s="4"/>
    </row>
    <row r="16257" spans="45:55" x14ac:dyDescent="0.2">
      <c r="AS16257" s="4"/>
      <c r="AT16257" s="4"/>
      <c r="AU16257" s="4"/>
      <c r="AV16257" s="4"/>
      <c r="AW16257" s="4"/>
      <c r="AX16257" s="4"/>
      <c r="AY16257" s="4"/>
      <c r="AZ16257" s="4"/>
      <c r="BA16257" s="4"/>
      <c r="BB16257" s="4"/>
      <c r="BC16257" s="4"/>
    </row>
    <row r="16258" spans="45:55" x14ac:dyDescent="0.2">
      <c r="AS16258" s="4"/>
      <c r="AT16258" s="4"/>
      <c r="AU16258" s="4"/>
      <c r="AV16258" s="4"/>
      <c r="AW16258" s="4"/>
      <c r="AX16258" s="4"/>
      <c r="AY16258" s="4"/>
      <c r="AZ16258" s="4"/>
      <c r="BA16258" s="4"/>
      <c r="BB16258" s="4"/>
      <c r="BC16258" s="4"/>
    </row>
    <row r="16259" spans="45:55" x14ac:dyDescent="0.2">
      <c r="AS16259" s="4"/>
      <c r="AT16259" s="4"/>
      <c r="AU16259" s="4"/>
      <c r="AV16259" s="4"/>
      <c r="AW16259" s="4"/>
      <c r="AX16259" s="4"/>
      <c r="AY16259" s="4"/>
      <c r="AZ16259" s="4"/>
      <c r="BA16259" s="4"/>
      <c r="BB16259" s="4"/>
      <c r="BC16259" s="4"/>
    </row>
    <row r="16260" spans="45:55" x14ac:dyDescent="0.2">
      <c r="AS16260" s="4"/>
      <c r="AT16260" s="4"/>
      <c r="AU16260" s="4"/>
      <c r="AV16260" s="4"/>
      <c r="AW16260" s="4"/>
      <c r="AX16260" s="4"/>
      <c r="AY16260" s="4"/>
      <c r="AZ16260" s="4"/>
      <c r="BA16260" s="4"/>
      <c r="BB16260" s="4"/>
      <c r="BC16260" s="4"/>
    </row>
    <row r="16261" spans="45:55" x14ac:dyDescent="0.2">
      <c r="AS16261" s="4"/>
      <c r="AT16261" s="4"/>
      <c r="AU16261" s="4"/>
      <c r="AV16261" s="4"/>
      <c r="AW16261" s="4"/>
      <c r="AX16261" s="4"/>
      <c r="AY16261" s="4"/>
      <c r="AZ16261" s="4"/>
      <c r="BA16261" s="4"/>
      <c r="BB16261" s="4"/>
      <c r="BC16261" s="4"/>
    </row>
    <row r="16262" spans="45:55" x14ac:dyDescent="0.2">
      <c r="AS16262" s="4"/>
      <c r="AT16262" s="4"/>
      <c r="AU16262" s="4"/>
      <c r="AV16262" s="4"/>
      <c r="AW16262" s="4"/>
      <c r="AX16262" s="4"/>
      <c r="AY16262" s="4"/>
      <c r="AZ16262" s="4"/>
      <c r="BA16262" s="4"/>
      <c r="BB16262" s="4"/>
      <c r="BC16262" s="4"/>
    </row>
    <row r="16263" spans="45:55" x14ac:dyDescent="0.2">
      <c r="AS16263" s="4"/>
      <c r="AT16263" s="4"/>
      <c r="AU16263" s="4"/>
      <c r="AV16263" s="4"/>
      <c r="AW16263" s="4"/>
      <c r="AX16263" s="4"/>
      <c r="AY16263" s="4"/>
      <c r="AZ16263" s="4"/>
      <c r="BA16263" s="4"/>
      <c r="BB16263" s="4"/>
      <c r="BC16263" s="4"/>
    </row>
    <row r="16264" spans="45:55" x14ac:dyDescent="0.2">
      <c r="AS16264" s="4"/>
      <c r="AT16264" s="4"/>
      <c r="AU16264" s="4"/>
      <c r="AV16264" s="4"/>
      <c r="AW16264" s="4"/>
      <c r="AX16264" s="4"/>
      <c r="AY16264" s="4"/>
      <c r="AZ16264" s="4"/>
      <c r="BA16264" s="4"/>
      <c r="BB16264" s="4"/>
      <c r="BC16264" s="4"/>
    </row>
    <row r="16265" spans="45:55" x14ac:dyDescent="0.2">
      <c r="AS16265" s="4"/>
      <c r="AT16265" s="4"/>
      <c r="AU16265" s="4"/>
      <c r="AV16265" s="4"/>
      <c r="AW16265" s="4"/>
      <c r="AX16265" s="4"/>
      <c r="AY16265" s="4"/>
      <c r="AZ16265" s="4"/>
      <c r="BA16265" s="4"/>
      <c r="BB16265" s="4"/>
      <c r="BC16265" s="4"/>
    </row>
    <row r="16266" spans="45:55" x14ac:dyDescent="0.2">
      <c r="AS16266" s="4"/>
      <c r="AT16266" s="4"/>
      <c r="AU16266" s="4"/>
      <c r="AV16266" s="4"/>
      <c r="AW16266" s="4"/>
      <c r="AX16266" s="4"/>
      <c r="AY16266" s="4"/>
      <c r="AZ16266" s="4"/>
      <c r="BA16266" s="4"/>
      <c r="BB16266" s="4"/>
      <c r="BC16266" s="4"/>
    </row>
    <row r="16267" spans="45:55" x14ac:dyDescent="0.2">
      <c r="AS16267" s="4"/>
      <c r="AT16267" s="4"/>
      <c r="AU16267" s="4"/>
      <c r="AV16267" s="4"/>
      <c r="AW16267" s="4"/>
      <c r="AX16267" s="4"/>
      <c r="AY16267" s="4"/>
      <c r="AZ16267" s="4"/>
      <c r="BA16267" s="4"/>
      <c r="BB16267" s="4"/>
      <c r="BC16267" s="4"/>
    </row>
    <row r="16268" spans="45:55" x14ac:dyDescent="0.2">
      <c r="AS16268" s="4"/>
      <c r="AT16268" s="4"/>
      <c r="AU16268" s="4"/>
      <c r="AV16268" s="4"/>
      <c r="AW16268" s="4"/>
      <c r="AX16268" s="4"/>
      <c r="AY16268" s="4"/>
      <c r="AZ16268" s="4"/>
      <c r="BA16268" s="4"/>
      <c r="BB16268" s="4"/>
      <c r="BC16268" s="4"/>
    </row>
    <row r="16269" spans="45:55" x14ac:dyDescent="0.2">
      <c r="AS16269" s="4"/>
      <c r="AT16269" s="4"/>
      <c r="AU16269" s="4"/>
      <c r="AV16269" s="4"/>
      <c r="AW16269" s="4"/>
      <c r="AX16269" s="4"/>
      <c r="AY16269" s="4"/>
      <c r="AZ16269" s="4"/>
      <c r="BA16269" s="4"/>
      <c r="BB16269" s="4"/>
      <c r="BC16269" s="4"/>
    </row>
    <row r="16270" spans="45:55" x14ac:dyDescent="0.2">
      <c r="AS16270" s="4"/>
      <c r="AT16270" s="4"/>
      <c r="AU16270" s="4"/>
      <c r="AV16270" s="4"/>
      <c r="AW16270" s="4"/>
      <c r="AX16270" s="4"/>
      <c r="AY16270" s="4"/>
      <c r="AZ16270" s="4"/>
      <c r="BA16270" s="4"/>
      <c r="BB16270" s="4"/>
      <c r="BC16270" s="4"/>
    </row>
    <row r="16271" spans="45:55" x14ac:dyDescent="0.2">
      <c r="AS16271" s="4"/>
      <c r="AT16271" s="4"/>
      <c r="AU16271" s="4"/>
      <c r="AV16271" s="4"/>
      <c r="AW16271" s="4"/>
      <c r="AX16271" s="4"/>
      <c r="AY16271" s="4"/>
      <c r="AZ16271" s="4"/>
      <c r="BA16271" s="4"/>
      <c r="BB16271" s="4"/>
      <c r="BC16271" s="4"/>
    </row>
    <row r="16272" spans="45:55" x14ac:dyDescent="0.2">
      <c r="AS16272" s="4"/>
      <c r="AT16272" s="4"/>
      <c r="AU16272" s="4"/>
      <c r="AV16272" s="4"/>
      <c r="AW16272" s="4"/>
      <c r="AX16272" s="4"/>
      <c r="AY16272" s="4"/>
      <c r="AZ16272" s="4"/>
      <c r="BA16272" s="4"/>
      <c r="BB16272" s="4"/>
      <c r="BC16272" s="4"/>
    </row>
    <row r="16273" spans="45:55" x14ac:dyDescent="0.2">
      <c r="AS16273" s="4"/>
      <c r="AT16273" s="4"/>
      <c r="AU16273" s="4"/>
      <c r="AV16273" s="4"/>
      <c r="AW16273" s="4"/>
      <c r="AX16273" s="4"/>
      <c r="AY16273" s="4"/>
      <c r="AZ16273" s="4"/>
      <c r="BA16273" s="4"/>
      <c r="BB16273" s="4"/>
      <c r="BC16273" s="4"/>
    </row>
    <row r="16274" spans="45:55" x14ac:dyDescent="0.2">
      <c r="AS16274" s="4"/>
      <c r="AT16274" s="4"/>
      <c r="AU16274" s="4"/>
      <c r="AV16274" s="4"/>
      <c r="AW16274" s="4"/>
      <c r="AX16274" s="4"/>
      <c r="AY16274" s="4"/>
      <c r="AZ16274" s="4"/>
      <c r="BA16274" s="4"/>
      <c r="BB16274" s="4"/>
      <c r="BC16274" s="4"/>
    </row>
    <row r="16275" spans="45:55" x14ac:dyDescent="0.2">
      <c r="AS16275" s="4"/>
      <c r="AT16275" s="4"/>
      <c r="AU16275" s="4"/>
      <c r="AV16275" s="4"/>
      <c r="AW16275" s="4"/>
      <c r="AX16275" s="4"/>
      <c r="AY16275" s="4"/>
      <c r="AZ16275" s="4"/>
      <c r="BA16275" s="4"/>
      <c r="BB16275" s="4"/>
      <c r="BC16275" s="4"/>
    </row>
    <row r="16276" spans="45:55" x14ac:dyDescent="0.2">
      <c r="AS16276" s="4"/>
      <c r="AT16276" s="4"/>
      <c r="AU16276" s="4"/>
      <c r="AV16276" s="4"/>
      <c r="AW16276" s="4"/>
      <c r="AX16276" s="4"/>
      <c r="AY16276" s="4"/>
      <c r="AZ16276" s="4"/>
      <c r="BA16276" s="4"/>
      <c r="BB16276" s="4"/>
      <c r="BC16276" s="4"/>
    </row>
    <row r="16277" spans="45:55" x14ac:dyDescent="0.2">
      <c r="AS16277" s="4"/>
      <c r="AT16277" s="4"/>
      <c r="AU16277" s="4"/>
      <c r="AV16277" s="4"/>
      <c r="AW16277" s="4"/>
      <c r="AX16277" s="4"/>
      <c r="AY16277" s="4"/>
      <c r="AZ16277" s="4"/>
      <c r="BA16277" s="4"/>
      <c r="BB16277" s="4"/>
      <c r="BC16277" s="4"/>
    </row>
    <row r="16278" spans="45:55" x14ac:dyDescent="0.2">
      <c r="AS16278" s="4"/>
      <c r="AT16278" s="4"/>
      <c r="AU16278" s="4"/>
      <c r="AV16278" s="4"/>
      <c r="AW16278" s="4"/>
      <c r="AX16278" s="4"/>
      <c r="AY16278" s="4"/>
      <c r="AZ16278" s="4"/>
      <c r="BA16278" s="4"/>
      <c r="BB16278" s="4"/>
      <c r="BC16278" s="4"/>
    </row>
    <row r="16279" spans="45:55" x14ac:dyDescent="0.2">
      <c r="AS16279" s="4"/>
      <c r="AT16279" s="4"/>
      <c r="AU16279" s="4"/>
      <c r="AV16279" s="4"/>
      <c r="AW16279" s="4"/>
      <c r="AX16279" s="4"/>
      <c r="AY16279" s="4"/>
      <c r="AZ16279" s="4"/>
      <c r="BA16279" s="4"/>
      <c r="BB16279" s="4"/>
      <c r="BC16279" s="4"/>
    </row>
    <row r="16280" spans="45:55" x14ac:dyDescent="0.2">
      <c r="AS16280" s="4"/>
      <c r="AT16280" s="4"/>
      <c r="AU16280" s="4"/>
      <c r="AV16280" s="4"/>
      <c r="AW16280" s="4"/>
      <c r="AX16280" s="4"/>
      <c r="AY16280" s="4"/>
      <c r="AZ16280" s="4"/>
      <c r="BA16280" s="4"/>
      <c r="BB16280" s="4"/>
      <c r="BC16280" s="4"/>
    </row>
    <row r="16281" spans="45:55" x14ac:dyDescent="0.2">
      <c r="AS16281" s="4"/>
      <c r="AT16281" s="4"/>
      <c r="AU16281" s="4"/>
      <c r="AV16281" s="4"/>
      <c r="AW16281" s="4"/>
      <c r="AX16281" s="4"/>
      <c r="AY16281" s="4"/>
      <c r="AZ16281" s="4"/>
      <c r="BA16281" s="4"/>
      <c r="BB16281" s="4"/>
      <c r="BC16281" s="4"/>
    </row>
    <row r="16282" spans="45:55" x14ac:dyDescent="0.2">
      <c r="AS16282" s="4"/>
      <c r="AT16282" s="4"/>
      <c r="AU16282" s="4"/>
      <c r="AV16282" s="4"/>
      <c r="AW16282" s="4"/>
      <c r="AX16282" s="4"/>
      <c r="AY16282" s="4"/>
      <c r="AZ16282" s="4"/>
      <c r="BA16282" s="4"/>
      <c r="BB16282" s="4"/>
      <c r="BC16282" s="4"/>
    </row>
    <row r="16283" spans="45:55" x14ac:dyDescent="0.2">
      <c r="AS16283" s="4"/>
      <c r="AT16283" s="4"/>
      <c r="AU16283" s="4"/>
      <c r="AV16283" s="4"/>
      <c r="AW16283" s="4"/>
      <c r="AX16283" s="4"/>
      <c r="AY16283" s="4"/>
      <c r="AZ16283" s="4"/>
      <c r="BA16283" s="4"/>
      <c r="BB16283" s="4"/>
      <c r="BC16283" s="4"/>
    </row>
    <row r="16284" spans="45:55" x14ac:dyDescent="0.2">
      <c r="AS16284" s="4"/>
      <c r="AT16284" s="4"/>
      <c r="AU16284" s="4"/>
      <c r="AV16284" s="4"/>
      <c r="AW16284" s="4"/>
      <c r="AX16284" s="4"/>
      <c r="AY16284" s="4"/>
      <c r="AZ16284" s="4"/>
      <c r="BA16284" s="4"/>
      <c r="BB16284" s="4"/>
      <c r="BC16284" s="4"/>
    </row>
    <row r="16285" spans="45:55" x14ac:dyDescent="0.2">
      <c r="AS16285" s="4"/>
      <c r="AT16285" s="4"/>
      <c r="AU16285" s="4"/>
      <c r="AV16285" s="4"/>
      <c r="AW16285" s="4"/>
      <c r="AX16285" s="4"/>
      <c r="AY16285" s="4"/>
      <c r="AZ16285" s="4"/>
      <c r="BA16285" s="4"/>
      <c r="BB16285" s="4"/>
      <c r="BC16285" s="4"/>
    </row>
    <row r="16286" spans="45:55" x14ac:dyDescent="0.2">
      <c r="AS16286" s="4"/>
      <c r="AT16286" s="4"/>
      <c r="AU16286" s="4"/>
      <c r="AV16286" s="4"/>
      <c r="AW16286" s="4"/>
      <c r="AX16286" s="4"/>
      <c r="AY16286" s="4"/>
      <c r="AZ16286" s="4"/>
      <c r="BA16286" s="4"/>
      <c r="BB16286" s="4"/>
      <c r="BC16286" s="4"/>
    </row>
    <row r="16287" spans="45:55" x14ac:dyDescent="0.2">
      <c r="AS16287" s="4"/>
      <c r="AT16287" s="4"/>
      <c r="AU16287" s="4"/>
      <c r="AV16287" s="4"/>
      <c r="AW16287" s="4"/>
      <c r="AX16287" s="4"/>
      <c r="AY16287" s="4"/>
      <c r="AZ16287" s="4"/>
      <c r="BA16287" s="4"/>
      <c r="BB16287" s="4"/>
      <c r="BC16287" s="4"/>
    </row>
    <row r="16288" spans="45:55" x14ac:dyDescent="0.2">
      <c r="AS16288" s="4"/>
      <c r="AT16288" s="4"/>
      <c r="AU16288" s="4"/>
      <c r="AV16288" s="4"/>
      <c r="AW16288" s="4"/>
      <c r="AX16288" s="4"/>
      <c r="AY16288" s="4"/>
      <c r="AZ16288" s="4"/>
      <c r="BA16288" s="4"/>
      <c r="BB16288" s="4"/>
      <c r="BC16288" s="4"/>
    </row>
    <row r="16289" spans="45:55" x14ac:dyDescent="0.2">
      <c r="AS16289" s="4"/>
      <c r="AT16289" s="4"/>
      <c r="AU16289" s="4"/>
      <c r="AV16289" s="4"/>
      <c r="AW16289" s="4"/>
      <c r="AX16289" s="4"/>
      <c r="AY16289" s="4"/>
      <c r="AZ16289" s="4"/>
      <c r="BA16289" s="4"/>
      <c r="BB16289" s="4"/>
      <c r="BC16289" s="4"/>
    </row>
    <row r="16290" spans="45:55" x14ac:dyDescent="0.2">
      <c r="AS16290" s="4"/>
      <c r="AT16290" s="4"/>
      <c r="AU16290" s="4"/>
      <c r="AV16290" s="4"/>
      <c r="AW16290" s="4"/>
      <c r="AX16290" s="4"/>
      <c r="AY16290" s="4"/>
      <c r="AZ16290" s="4"/>
      <c r="BA16290" s="4"/>
      <c r="BB16290" s="4"/>
      <c r="BC16290" s="4"/>
    </row>
    <row r="16291" spans="45:55" x14ac:dyDescent="0.2">
      <c r="AS16291" s="4"/>
      <c r="AT16291" s="4"/>
      <c r="AU16291" s="4"/>
      <c r="AV16291" s="4"/>
      <c r="AW16291" s="4"/>
      <c r="AX16291" s="4"/>
      <c r="AY16291" s="4"/>
      <c r="AZ16291" s="4"/>
      <c r="BA16291" s="4"/>
      <c r="BB16291" s="4"/>
      <c r="BC16291" s="4"/>
    </row>
    <row r="16292" spans="45:55" x14ac:dyDescent="0.2">
      <c r="AS16292" s="4"/>
      <c r="AT16292" s="4"/>
      <c r="AU16292" s="4"/>
      <c r="AV16292" s="4"/>
      <c r="AW16292" s="4"/>
      <c r="AX16292" s="4"/>
      <c r="AY16292" s="4"/>
      <c r="AZ16292" s="4"/>
      <c r="BA16292" s="4"/>
      <c r="BB16292" s="4"/>
      <c r="BC16292" s="4"/>
    </row>
    <row r="16293" spans="45:55" x14ac:dyDescent="0.2">
      <c r="AS16293" s="4"/>
      <c r="AT16293" s="4"/>
      <c r="AU16293" s="4"/>
      <c r="AV16293" s="4"/>
      <c r="AW16293" s="4"/>
      <c r="AX16293" s="4"/>
      <c r="AY16293" s="4"/>
      <c r="AZ16293" s="4"/>
      <c r="BA16293" s="4"/>
      <c r="BB16293" s="4"/>
      <c r="BC16293" s="4"/>
    </row>
    <row r="16294" spans="45:55" x14ac:dyDescent="0.2">
      <c r="AS16294" s="4"/>
      <c r="AT16294" s="4"/>
      <c r="AU16294" s="4"/>
      <c r="AV16294" s="4"/>
      <c r="AW16294" s="4"/>
      <c r="AX16294" s="4"/>
      <c r="AY16294" s="4"/>
      <c r="AZ16294" s="4"/>
      <c r="BA16294" s="4"/>
      <c r="BB16294" s="4"/>
      <c r="BC16294" s="4"/>
    </row>
    <row r="16295" spans="45:55" x14ac:dyDescent="0.2">
      <c r="AS16295" s="4"/>
      <c r="AT16295" s="4"/>
      <c r="AU16295" s="4"/>
      <c r="AV16295" s="4"/>
      <c r="AW16295" s="4"/>
      <c r="AX16295" s="4"/>
      <c r="AY16295" s="4"/>
      <c r="AZ16295" s="4"/>
      <c r="BA16295" s="4"/>
      <c r="BB16295" s="4"/>
      <c r="BC16295" s="4"/>
    </row>
    <row r="16296" spans="45:55" x14ac:dyDescent="0.2">
      <c r="AS16296" s="4"/>
      <c r="AT16296" s="4"/>
      <c r="AU16296" s="4"/>
      <c r="AV16296" s="4"/>
      <c r="AW16296" s="4"/>
      <c r="AX16296" s="4"/>
      <c r="AY16296" s="4"/>
      <c r="AZ16296" s="4"/>
      <c r="BA16296" s="4"/>
      <c r="BB16296" s="4"/>
      <c r="BC16296" s="4"/>
    </row>
    <row r="16297" spans="45:55" x14ac:dyDescent="0.2">
      <c r="AS16297" s="4"/>
      <c r="AT16297" s="4"/>
      <c r="AU16297" s="4"/>
      <c r="AV16297" s="4"/>
      <c r="AW16297" s="4"/>
      <c r="AX16297" s="4"/>
      <c r="AY16297" s="4"/>
      <c r="AZ16297" s="4"/>
      <c r="BA16297" s="4"/>
      <c r="BB16297" s="4"/>
      <c r="BC16297" s="4"/>
    </row>
    <row r="16298" spans="45:55" x14ac:dyDescent="0.2">
      <c r="AS16298" s="4"/>
      <c r="AT16298" s="4"/>
      <c r="AU16298" s="4"/>
      <c r="AV16298" s="4"/>
      <c r="AW16298" s="4"/>
      <c r="AX16298" s="4"/>
      <c r="AY16298" s="4"/>
      <c r="AZ16298" s="4"/>
      <c r="BA16298" s="4"/>
      <c r="BB16298" s="4"/>
      <c r="BC16298" s="4"/>
    </row>
    <row r="16299" spans="45:55" x14ac:dyDescent="0.2">
      <c r="AS16299" s="4"/>
      <c r="AT16299" s="4"/>
      <c r="AU16299" s="4"/>
      <c r="AV16299" s="4"/>
      <c r="AW16299" s="4"/>
      <c r="AX16299" s="4"/>
      <c r="AY16299" s="4"/>
      <c r="AZ16299" s="4"/>
      <c r="BA16299" s="4"/>
      <c r="BB16299" s="4"/>
      <c r="BC16299" s="4"/>
    </row>
    <row r="16300" spans="45:55" x14ac:dyDescent="0.2">
      <c r="AS16300" s="4"/>
      <c r="AT16300" s="4"/>
      <c r="AU16300" s="4"/>
      <c r="AV16300" s="4"/>
      <c r="AW16300" s="4"/>
      <c r="AX16300" s="4"/>
      <c r="AY16300" s="4"/>
      <c r="AZ16300" s="4"/>
      <c r="BA16300" s="4"/>
      <c r="BB16300" s="4"/>
      <c r="BC16300" s="4"/>
    </row>
    <row r="16301" spans="45:55" x14ac:dyDescent="0.2">
      <c r="AS16301" s="4"/>
      <c r="AT16301" s="4"/>
      <c r="AU16301" s="4"/>
      <c r="AV16301" s="4"/>
      <c r="AW16301" s="4"/>
      <c r="AX16301" s="4"/>
      <c r="AY16301" s="4"/>
      <c r="AZ16301" s="4"/>
      <c r="BA16301" s="4"/>
      <c r="BB16301" s="4"/>
      <c r="BC16301" s="4"/>
    </row>
    <row r="16302" spans="45:55" x14ac:dyDescent="0.2">
      <c r="AS16302" s="4"/>
      <c r="AT16302" s="4"/>
      <c r="AU16302" s="4"/>
      <c r="AV16302" s="4"/>
      <c r="AW16302" s="4"/>
      <c r="AX16302" s="4"/>
      <c r="AY16302" s="4"/>
      <c r="AZ16302" s="4"/>
      <c r="BA16302" s="4"/>
      <c r="BB16302" s="4"/>
      <c r="BC16302" s="4"/>
    </row>
    <row r="16303" spans="45:55" x14ac:dyDescent="0.2">
      <c r="AS16303" s="4"/>
      <c r="AT16303" s="4"/>
      <c r="AU16303" s="4"/>
      <c r="AV16303" s="4"/>
      <c r="AW16303" s="4"/>
      <c r="AX16303" s="4"/>
      <c r="AY16303" s="4"/>
      <c r="AZ16303" s="4"/>
      <c r="BA16303" s="4"/>
      <c r="BB16303" s="4"/>
      <c r="BC16303" s="4"/>
    </row>
    <row r="16304" spans="45:55" x14ac:dyDescent="0.2">
      <c r="AS16304" s="4"/>
      <c r="AT16304" s="4"/>
      <c r="AU16304" s="4"/>
      <c r="AV16304" s="4"/>
      <c r="AW16304" s="4"/>
      <c r="AX16304" s="4"/>
      <c r="AY16304" s="4"/>
      <c r="AZ16304" s="4"/>
      <c r="BA16304" s="4"/>
      <c r="BB16304" s="4"/>
      <c r="BC16304" s="4"/>
    </row>
    <row r="16305" spans="45:55" x14ac:dyDescent="0.2">
      <c r="AS16305" s="4"/>
      <c r="AT16305" s="4"/>
      <c r="AU16305" s="4"/>
      <c r="AV16305" s="4"/>
      <c r="AW16305" s="4"/>
      <c r="AX16305" s="4"/>
      <c r="AY16305" s="4"/>
      <c r="AZ16305" s="4"/>
      <c r="BA16305" s="4"/>
      <c r="BB16305" s="4"/>
      <c r="BC16305" s="4"/>
    </row>
    <row r="16306" spans="45:55" x14ac:dyDescent="0.2">
      <c r="AS16306" s="4"/>
      <c r="AT16306" s="4"/>
      <c r="AU16306" s="4"/>
      <c r="AV16306" s="4"/>
      <c r="AW16306" s="4"/>
      <c r="AX16306" s="4"/>
      <c r="AY16306" s="4"/>
      <c r="AZ16306" s="4"/>
      <c r="BA16306" s="4"/>
      <c r="BB16306" s="4"/>
      <c r="BC16306" s="4"/>
    </row>
    <row r="16307" spans="45:55" x14ac:dyDescent="0.2">
      <c r="AS16307" s="4"/>
      <c r="AT16307" s="4"/>
      <c r="AU16307" s="4"/>
      <c r="AV16307" s="4"/>
      <c r="AW16307" s="4"/>
      <c r="AX16307" s="4"/>
      <c r="AY16307" s="4"/>
      <c r="AZ16307" s="4"/>
      <c r="BA16307" s="4"/>
      <c r="BB16307" s="4"/>
      <c r="BC16307" s="4"/>
    </row>
    <row r="16308" spans="45:55" x14ac:dyDescent="0.2">
      <c r="AS16308" s="4"/>
      <c r="AT16308" s="4"/>
      <c r="AU16308" s="4"/>
      <c r="AV16308" s="4"/>
      <c r="AW16308" s="4"/>
      <c r="AX16308" s="4"/>
      <c r="AY16308" s="4"/>
      <c r="AZ16308" s="4"/>
      <c r="BA16308" s="4"/>
      <c r="BB16308" s="4"/>
      <c r="BC16308" s="4"/>
    </row>
    <row r="16309" spans="45:55" x14ac:dyDescent="0.2">
      <c r="AS16309" s="4"/>
      <c r="AT16309" s="4"/>
      <c r="AU16309" s="4"/>
      <c r="AV16309" s="4"/>
      <c r="AW16309" s="4"/>
      <c r="AX16309" s="4"/>
      <c r="AY16309" s="4"/>
      <c r="AZ16309" s="4"/>
      <c r="BA16309" s="4"/>
      <c r="BB16309" s="4"/>
      <c r="BC16309" s="4"/>
    </row>
    <row r="16310" spans="45:55" x14ac:dyDescent="0.2">
      <c r="AS16310" s="4"/>
      <c r="AT16310" s="4"/>
      <c r="AU16310" s="4"/>
      <c r="AV16310" s="4"/>
      <c r="AW16310" s="4"/>
      <c r="AX16310" s="4"/>
      <c r="AY16310" s="4"/>
      <c r="AZ16310" s="4"/>
      <c r="BA16310" s="4"/>
      <c r="BB16310" s="4"/>
      <c r="BC16310" s="4"/>
    </row>
    <row r="16311" spans="45:55" x14ac:dyDescent="0.2">
      <c r="AS16311" s="4"/>
      <c r="AT16311" s="4"/>
      <c r="AU16311" s="4"/>
      <c r="AV16311" s="4"/>
      <c r="AW16311" s="4"/>
      <c r="AX16311" s="4"/>
      <c r="AY16311" s="4"/>
      <c r="AZ16311" s="4"/>
      <c r="BA16311" s="4"/>
      <c r="BB16311" s="4"/>
      <c r="BC16311" s="4"/>
    </row>
    <row r="16312" spans="45:55" x14ac:dyDescent="0.2">
      <c r="AS16312" s="4"/>
      <c r="AT16312" s="4"/>
      <c r="AU16312" s="4"/>
      <c r="AV16312" s="4"/>
      <c r="AW16312" s="4"/>
      <c r="AX16312" s="4"/>
      <c r="AY16312" s="4"/>
      <c r="AZ16312" s="4"/>
      <c r="BA16312" s="4"/>
      <c r="BB16312" s="4"/>
      <c r="BC16312" s="4"/>
    </row>
    <row r="16313" spans="45:55" x14ac:dyDescent="0.2">
      <c r="AS16313" s="4"/>
      <c r="AT16313" s="4"/>
      <c r="AU16313" s="4"/>
      <c r="AV16313" s="4"/>
      <c r="AW16313" s="4"/>
      <c r="AX16313" s="4"/>
      <c r="AY16313" s="4"/>
      <c r="AZ16313" s="4"/>
      <c r="BA16313" s="4"/>
      <c r="BB16313" s="4"/>
      <c r="BC16313" s="4"/>
    </row>
    <row r="16314" spans="45:55" x14ac:dyDescent="0.2">
      <c r="AS16314" s="4"/>
      <c r="AT16314" s="4"/>
      <c r="AU16314" s="4"/>
      <c r="AV16314" s="4"/>
      <c r="AW16314" s="4"/>
      <c r="AX16314" s="4"/>
      <c r="AY16314" s="4"/>
      <c r="AZ16314" s="4"/>
      <c r="BA16314" s="4"/>
      <c r="BB16314" s="4"/>
      <c r="BC16314" s="4"/>
    </row>
    <row r="16315" spans="45:55" x14ac:dyDescent="0.2">
      <c r="AS16315" s="4"/>
      <c r="AT16315" s="4"/>
      <c r="AU16315" s="4"/>
      <c r="AV16315" s="4"/>
      <c r="AW16315" s="4"/>
      <c r="AX16315" s="4"/>
      <c r="AY16315" s="4"/>
      <c r="AZ16315" s="4"/>
      <c r="BA16315" s="4"/>
      <c r="BB16315" s="4"/>
      <c r="BC16315" s="4"/>
    </row>
    <row r="16316" spans="45:55" x14ac:dyDescent="0.2">
      <c r="AS16316" s="4"/>
      <c r="AT16316" s="4"/>
      <c r="AU16316" s="4"/>
      <c r="AV16316" s="4"/>
      <c r="AW16316" s="4"/>
      <c r="AX16316" s="4"/>
      <c r="AY16316" s="4"/>
      <c r="AZ16316" s="4"/>
      <c r="BA16316" s="4"/>
      <c r="BB16316" s="4"/>
      <c r="BC16316" s="4"/>
    </row>
    <row r="16317" spans="45:55" x14ac:dyDescent="0.2">
      <c r="AS16317" s="4"/>
      <c r="AT16317" s="4"/>
      <c r="AU16317" s="4"/>
      <c r="AV16317" s="4"/>
      <c r="AW16317" s="4"/>
      <c r="AX16317" s="4"/>
      <c r="AY16317" s="4"/>
      <c r="AZ16317" s="4"/>
      <c r="BA16317" s="4"/>
      <c r="BB16317" s="4"/>
      <c r="BC16317" s="4"/>
    </row>
    <row r="16318" spans="45:55" x14ac:dyDescent="0.2">
      <c r="AS16318" s="4"/>
      <c r="AT16318" s="4"/>
      <c r="AU16318" s="4"/>
      <c r="AV16318" s="4"/>
      <c r="AW16318" s="4"/>
      <c r="AX16318" s="4"/>
      <c r="AY16318" s="4"/>
      <c r="AZ16318" s="4"/>
      <c r="BA16318" s="4"/>
      <c r="BB16318" s="4"/>
      <c r="BC16318" s="4"/>
    </row>
    <row r="16319" spans="45:55" x14ac:dyDescent="0.2">
      <c r="AS16319" s="4"/>
      <c r="AT16319" s="4"/>
      <c r="AU16319" s="4"/>
      <c r="AV16319" s="4"/>
      <c r="AW16319" s="4"/>
      <c r="AX16319" s="4"/>
      <c r="AY16319" s="4"/>
      <c r="AZ16319" s="4"/>
      <c r="BA16319" s="4"/>
      <c r="BB16319" s="4"/>
      <c r="BC16319" s="4"/>
    </row>
    <row r="16320" spans="45:55" x14ac:dyDescent="0.2">
      <c r="AS16320" s="4"/>
      <c r="AT16320" s="4"/>
      <c r="AU16320" s="4"/>
      <c r="AV16320" s="4"/>
      <c r="AW16320" s="4"/>
      <c r="AX16320" s="4"/>
      <c r="AY16320" s="4"/>
      <c r="AZ16320" s="4"/>
      <c r="BA16320" s="4"/>
      <c r="BB16320" s="4"/>
      <c r="BC16320" s="4"/>
    </row>
    <row r="16321" spans="45:55" x14ac:dyDescent="0.2">
      <c r="AS16321" s="4"/>
      <c r="AT16321" s="4"/>
      <c r="AU16321" s="4"/>
      <c r="AV16321" s="4"/>
      <c r="AW16321" s="4"/>
      <c r="AX16321" s="4"/>
      <c r="AY16321" s="4"/>
      <c r="AZ16321" s="4"/>
      <c r="BA16321" s="4"/>
      <c r="BB16321" s="4"/>
      <c r="BC16321" s="4"/>
    </row>
    <row r="16322" spans="45:55" x14ac:dyDescent="0.2">
      <c r="AS16322" s="4"/>
      <c r="AT16322" s="4"/>
      <c r="AU16322" s="4"/>
      <c r="AV16322" s="4"/>
      <c r="AW16322" s="4"/>
      <c r="AX16322" s="4"/>
      <c r="AY16322" s="4"/>
      <c r="AZ16322" s="4"/>
      <c r="BA16322" s="4"/>
      <c r="BB16322" s="4"/>
      <c r="BC16322" s="4"/>
    </row>
    <row r="16323" spans="45:55" x14ac:dyDescent="0.2">
      <c r="AS16323" s="4"/>
      <c r="AT16323" s="4"/>
      <c r="AU16323" s="4"/>
      <c r="AV16323" s="4"/>
      <c r="AW16323" s="4"/>
      <c r="AX16323" s="4"/>
      <c r="AY16323" s="4"/>
      <c r="AZ16323" s="4"/>
      <c r="BA16323" s="4"/>
      <c r="BB16323" s="4"/>
      <c r="BC16323" s="4"/>
    </row>
    <row r="16324" spans="45:55" x14ac:dyDescent="0.2">
      <c r="AS16324" s="4"/>
      <c r="AT16324" s="4"/>
      <c r="AU16324" s="4"/>
      <c r="AV16324" s="4"/>
      <c r="AW16324" s="4"/>
      <c r="AX16324" s="4"/>
      <c r="AY16324" s="4"/>
      <c r="AZ16324" s="4"/>
      <c r="BA16324" s="4"/>
      <c r="BB16324" s="4"/>
      <c r="BC16324" s="4"/>
    </row>
    <row r="16325" spans="45:55" x14ac:dyDescent="0.2">
      <c r="AS16325" s="4"/>
      <c r="AT16325" s="4"/>
      <c r="AU16325" s="4"/>
      <c r="AV16325" s="4"/>
      <c r="AW16325" s="4"/>
      <c r="AX16325" s="4"/>
      <c r="AY16325" s="4"/>
      <c r="AZ16325" s="4"/>
      <c r="BA16325" s="4"/>
      <c r="BB16325" s="4"/>
      <c r="BC16325" s="4"/>
    </row>
    <row r="16326" spans="45:55" x14ac:dyDescent="0.2">
      <c r="AS16326" s="4"/>
      <c r="AT16326" s="4"/>
      <c r="AU16326" s="4"/>
      <c r="AV16326" s="4"/>
      <c r="AW16326" s="4"/>
      <c r="AX16326" s="4"/>
      <c r="AY16326" s="4"/>
      <c r="AZ16326" s="4"/>
      <c r="BA16326" s="4"/>
      <c r="BB16326" s="4"/>
      <c r="BC16326" s="4"/>
    </row>
    <row r="16327" spans="45:55" x14ac:dyDescent="0.2">
      <c r="AS16327" s="4"/>
      <c r="AT16327" s="4"/>
      <c r="AU16327" s="4"/>
      <c r="AV16327" s="4"/>
      <c r="AW16327" s="4"/>
      <c r="AX16327" s="4"/>
      <c r="AY16327" s="4"/>
      <c r="AZ16327" s="4"/>
      <c r="BA16327" s="4"/>
      <c r="BB16327" s="4"/>
      <c r="BC16327" s="4"/>
    </row>
    <row r="16328" spans="45:55" x14ac:dyDescent="0.2">
      <c r="AS16328" s="4"/>
      <c r="AT16328" s="4"/>
      <c r="AU16328" s="4"/>
      <c r="AV16328" s="4"/>
      <c r="AW16328" s="4"/>
      <c r="AX16328" s="4"/>
      <c r="AY16328" s="4"/>
      <c r="AZ16328" s="4"/>
      <c r="BA16328" s="4"/>
      <c r="BB16328" s="4"/>
      <c r="BC16328" s="4"/>
    </row>
    <row r="16329" spans="45:55" x14ac:dyDescent="0.2">
      <c r="AS16329" s="4"/>
      <c r="AT16329" s="4"/>
      <c r="AU16329" s="4"/>
      <c r="AV16329" s="4"/>
      <c r="AW16329" s="4"/>
      <c r="AX16329" s="4"/>
      <c r="AY16329" s="4"/>
      <c r="AZ16329" s="4"/>
      <c r="BA16329" s="4"/>
      <c r="BB16329" s="4"/>
      <c r="BC16329" s="4"/>
    </row>
    <row r="16330" spans="45:55" x14ac:dyDescent="0.2">
      <c r="AS16330" s="4"/>
      <c r="AT16330" s="4"/>
      <c r="AU16330" s="4"/>
      <c r="AV16330" s="4"/>
      <c r="AW16330" s="4"/>
      <c r="AX16330" s="4"/>
      <c r="AY16330" s="4"/>
      <c r="AZ16330" s="4"/>
      <c r="BA16330" s="4"/>
      <c r="BB16330" s="4"/>
      <c r="BC16330" s="4"/>
    </row>
    <row r="16331" spans="45:55" x14ac:dyDescent="0.2">
      <c r="AS16331" s="4"/>
      <c r="AT16331" s="4"/>
      <c r="AU16331" s="4"/>
      <c r="AV16331" s="4"/>
      <c r="AW16331" s="4"/>
      <c r="AX16331" s="4"/>
      <c r="AY16331" s="4"/>
      <c r="AZ16331" s="4"/>
      <c r="BA16331" s="4"/>
      <c r="BB16331" s="4"/>
      <c r="BC16331" s="4"/>
    </row>
    <row r="16332" spans="45:55" x14ac:dyDescent="0.2">
      <c r="AS16332" s="4"/>
      <c r="AT16332" s="4"/>
      <c r="AU16332" s="4"/>
      <c r="AV16332" s="4"/>
      <c r="AW16332" s="4"/>
      <c r="AX16332" s="4"/>
      <c r="AY16332" s="4"/>
      <c r="AZ16332" s="4"/>
      <c r="BA16332" s="4"/>
      <c r="BB16332" s="4"/>
      <c r="BC16332" s="4"/>
    </row>
    <row r="16333" spans="45:55" x14ac:dyDescent="0.2">
      <c r="AS16333" s="4"/>
      <c r="AT16333" s="4"/>
      <c r="AU16333" s="4"/>
      <c r="AV16333" s="4"/>
      <c r="AW16333" s="4"/>
      <c r="AX16333" s="4"/>
      <c r="AY16333" s="4"/>
      <c r="AZ16333" s="4"/>
      <c r="BA16333" s="4"/>
      <c r="BB16333" s="4"/>
      <c r="BC16333" s="4"/>
    </row>
    <row r="16334" spans="45:55" x14ac:dyDescent="0.2">
      <c r="AS16334" s="4"/>
      <c r="AT16334" s="4"/>
      <c r="AU16334" s="4"/>
      <c r="AV16334" s="4"/>
      <c r="AW16334" s="4"/>
      <c r="AX16334" s="4"/>
      <c r="AY16334" s="4"/>
      <c r="AZ16334" s="4"/>
      <c r="BA16334" s="4"/>
      <c r="BB16334" s="4"/>
      <c r="BC16334" s="4"/>
    </row>
    <row r="16335" spans="45:55" x14ac:dyDescent="0.2">
      <c r="AS16335" s="4"/>
      <c r="AT16335" s="4"/>
      <c r="AU16335" s="4"/>
      <c r="AV16335" s="4"/>
      <c r="AW16335" s="4"/>
      <c r="AX16335" s="4"/>
      <c r="AY16335" s="4"/>
      <c r="AZ16335" s="4"/>
      <c r="BA16335" s="4"/>
      <c r="BB16335" s="4"/>
      <c r="BC16335" s="4"/>
    </row>
    <row r="16336" spans="45:55" x14ac:dyDescent="0.2">
      <c r="AS16336" s="4"/>
      <c r="AT16336" s="4"/>
      <c r="AU16336" s="4"/>
      <c r="AV16336" s="4"/>
      <c r="AW16336" s="4"/>
      <c r="AX16336" s="4"/>
      <c r="AY16336" s="4"/>
      <c r="AZ16336" s="4"/>
      <c r="BA16336" s="4"/>
      <c r="BB16336" s="4"/>
      <c r="BC16336" s="4"/>
    </row>
    <row r="16337" spans="45:55" x14ac:dyDescent="0.2">
      <c r="AS16337" s="4"/>
      <c r="AT16337" s="4"/>
      <c r="AU16337" s="4"/>
      <c r="AV16337" s="4"/>
      <c r="AW16337" s="4"/>
      <c r="AX16337" s="4"/>
      <c r="AY16337" s="4"/>
      <c r="AZ16337" s="4"/>
      <c r="BA16337" s="4"/>
      <c r="BB16337" s="4"/>
      <c r="BC16337" s="4"/>
    </row>
    <row r="16338" spans="45:55" x14ac:dyDescent="0.2">
      <c r="AS16338" s="4"/>
      <c r="AT16338" s="4"/>
      <c r="AU16338" s="4"/>
      <c r="AV16338" s="4"/>
      <c r="AW16338" s="4"/>
      <c r="AX16338" s="4"/>
      <c r="AY16338" s="4"/>
      <c r="AZ16338" s="4"/>
      <c r="BA16338" s="4"/>
      <c r="BB16338" s="4"/>
      <c r="BC16338" s="4"/>
    </row>
    <row r="16339" spans="45:55" x14ac:dyDescent="0.2">
      <c r="AS16339" s="4"/>
      <c r="AT16339" s="4"/>
      <c r="AU16339" s="4"/>
      <c r="AV16339" s="4"/>
      <c r="AW16339" s="4"/>
      <c r="AX16339" s="4"/>
      <c r="AY16339" s="4"/>
      <c r="AZ16339" s="4"/>
      <c r="BA16339" s="4"/>
      <c r="BB16339" s="4"/>
      <c r="BC16339" s="4"/>
    </row>
    <row r="16340" spans="45:55" x14ac:dyDescent="0.2">
      <c r="AS16340" s="4"/>
      <c r="AT16340" s="4"/>
      <c r="AU16340" s="4"/>
      <c r="AV16340" s="4"/>
      <c r="AW16340" s="4"/>
      <c r="AX16340" s="4"/>
      <c r="AY16340" s="4"/>
      <c r="AZ16340" s="4"/>
      <c r="BA16340" s="4"/>
      <c r="BB16340" s="4"/>
      <c r="BC16340" s="4"/>
    </row>
    <row r="16341" spans="45:55" x14ac:dyDescent="0.2">
      <c r="AS16341" s="4"/>
      <c r="AT16341" s="4"/>
      <c r="AU16341" s="4"/>
      <c r="AV16341" s="4"/>
      <c r="AW16341" s="4"/>
      <c r="AX16341" s="4"/>
      <c r="AY16341" s="4"/>
      <c r="AZ16341" s="4"/>
      <c r="BA16341" s="4"/>
      <c r="BB16341" s="4"/>
      <c r="BC16341" s="4"/>
    </row>
    <row r="16342" spans="45:55" x14ac:dyDescent="0.2">
      <c r="AS16342" s="4"/>
      <c r="AT16342" s="4"/>
      <c r="AU16342" s="4"/>
      <c r="AV16342" s="4"/>
      <c r="AW16342" s="4"/>
      <c r="AX16342" s="4"/>
      <c r="AY16342" s="4"/>
      <c r="AZ16342" s="4"/>
      <c r="BA16342" s="4"/>
      <c r="BB16342" s="4"/>
      <c r="BC16342" s="4"/>
    </row>
    <row r="16343" spans="45:55" x14ac:dyDescent="0.2">
      <c r="AS16343" s="4"/>
      <c r="AT16343" s="4"/>
      <c r="AU16343" s="4"/>
      <c r="AV16343" s="4"/>
      <c r="AW16343" s="4"/>
      <c r="AX16343" s="4"/>
      <c r="AY16343" s="4"/>
      <c r="AZ16343" s="4"/>
      <c r="BA16343" s="4"/>
      <c r="BB16343" s="4"/>
      <c r="BC16343" s="4"/>
    </row>
    <row r="16344" spans="45:55" x14ac:dyDescent="0.2">
      <c r="AS16344" s="4"/>
      <c r="AT16344" s="4"/>
      <c r="AU16344" s="4"/>
      <c r="AV16344" s="4"/>
      <c r="AW16344" s="4"/>
      <c r="AX16344" s="4"/>
      <c r="AY16344" s="4"/>
      <c r="AZ16344" s="4"/>
      <c r="BA16344" s="4"/>
      <c r="BB16344" s="4"/>
      <c r="BC16344" s="4"/>
    </row>
    <row r="16345" spans="45:55" x14ac:dyDescent="0.2">
      <c r="AS16345" s="4"/>
      <c r="AT16345" s="4"/>
      <c r="AU16345" s="4"/>
      <c r="AV16345" s="4"/>
      <c r="AW16345" s="4"/>
      <c r="AX16345" s="4"/>
      <c r="AY16345" s="4"/>
      <c r="AZ16345" s="4"/>
      <c r="BA16345" s="4"/>
      <c r="BB16345" s="4"/>
      <c r="BC16345" s="4"/>
    </row>
    <row r="16346" spans="45:55" x14ac:dyDescent="0.2">
      <c r="AS16346" s="4"/>
      <c r="AT16346" s="4"/>
      <c r="AU16346" s="4"/>
      <c r="AV16346" s="4"/>
      <c r="AW16346" s="4"/>
      <c r="AX16346" s="4"/>
      <c r="AY16346" s="4"/>
      <c r="AZ16346" s="4"/>
      <c r="BA16346" s="4"/>
      <c r="BB16346" s="4"/>
      <c r="BC16346" s="4"/>
    </row>
    <row r="16347" spans="45:55" x14ac:dyDescent="0.2">
      <c r="AS16347" s="4"/>
      <c r="AT16347" s="4"/>
      <c r="AU16347" s="4"/>
      <c r="AV16347" s="4"/>
      <c r="AW16347" s="4"/>
      <c r="AX16347" s="4"/>
      <c r="AY16347" s="4"/>
      <c r="AZ16347" s="4"/>
      <c r="BA16347" s="4"/>
      <c r="BB16347" s="4"/>
      <c r="BC16347" s="4"/>
    </row>
    <row r="16348" spans="45:55" x14ac:dyDescent="0.2">
      <c r="AS16348" s="4"/>
      <c r="AT16348" s="4"/>
      <c r="AU16348" s="4"/>
      <c r="AV16348" s="4"/>
      <c r="AW16348" s="4"/>
      <c r="AX16348" s="4"/>
      <c r="AY16348" s="4"/>
      <c r="AZ16348" s="4"/>
      <c r="BA16348" s="4"/>
      <c r="BB16348" s="4"/>
      <c r="BC16348" s="4"/>
    </row>
    <row r="16349" spans="45:55" x14ac:dyDescent="0.2">
      <c r="AS16349" s="4"/>
      <c r="AT16349" s="4"/>
      <c r="AU16349" s="4"/>
      <c r="AV16349" s="4"/>
      <c r="AW16349" s="4"/>
      <c r="AX16349" s="4"/>
      <c r="AY16349" s="4"/>
      <c r="AZ16349" s="4"/>
      <c r="BA16349" s="4"/>
      <c r="BB16349" s="4"/>
      <c r="BC16349" s="4"/>
    </row>
    <row r="16350" spans="45:55" x14ac:dyDescent="0.2">
      <c r="AS16350" s="4"/>
      <c r="AT16350" s="4"/>
      <c r="AU16350" s="4"/>
      <c r="AV16350" s="4"/>
      <c r="AW16350" s="4"/>
      <c r="AX16350" s="4"/>
      <c r="AY16350" s="4"/>
      <c r="AZ16350" s="4"/>
      <c r="BA16350" s="4"/>
      <c r="BB16350" s="4"/>
      <c r="BC16350" s="4"/>
    </row>
    <row r="16351" spans="45:55" x14ac:dyDescent="0.2">
      <c r="AS16351" s="4"/>
      <c r="AT16351" s="4"/>
      <c r="AU16351" s="4"/>
      <c r="AV16351" s="4"/>
      <c r="AW16351" s="4"/>
      <c r="AX16351" s="4"/>
      <c r="AY16351" s="4"/>
      <c r="AZ16351" s="4"/>
      <c r="BA16351" s="4"/>
      <c r="BB16351" s="4"/>
      <c r="BC16351" s="4"/>
    </row>
    <row r="16352" spans="45:55" x14ac:dyDescent="0.2">
      <c r="AS16352" s="4"/>
      <c r="AT16352" s="4"/>
      <c r="AU16352" s="4"/>
      <c r="AV16352" s="4"/>
      <c r="AW16352" s="4"/>
      <c r="AX16352" s="4"/>
      <c r="AY16352" s="4"/>
      <c r="AZ16352" s="4"/>
      <c r="BA16352" s="4"/>
      <c r="BB16352" s="4"/>
      <c r="BC16352" s="4"/>
    </row>
    <row r="16353" spans="45:55" x14ac:dyDescent="0.2">
      <c r="AS16353" s="4"/>
      <c r="AT16353" s="4"/>
      <c r="AU16353" s="4"/>
      <c r="AV16353" s="4"/>
      <c r="AW16353" s="4"/>
      <c r="AX16353" s="4"/>
      <c r="AY16353" s="4"/>
      <c r="AZ16353" s="4"/>
      <c r="BA16353" s="4"/>
      <c r="BB16353" s="4"/>
      <c r="BC16353" s="4"/>
    </row>
    <row r="16354" spans="45:55" x14ac:dyDescent="0.2">
      <c r="AS16354" s="4"/>
      <c r="AT16354" s="4"/>
      <c r="AU16354" s="4"/>
      <c r="AV16354" s="4"/>
      <c r="AW16354" s="4"/>
      <c r="AX16354" s="4"/>
      <c r="AY16354" s="4"/>
      <c r="AZ16354" s="4"/>
      <c r="BA16354" s="4"/>
      <c r="BB16354" s="4"/>
      <c r="BC16354" s="4"/>
    </row>
    <row r="16355" spans="45:55" x14ac:dyDescent="0.2">
      <c r="AS16355" s="4"/>
      <c r="AT16355" s="4"/>
      <c r="AU16355" s="4"/>
      <c r="AV16355" s="4"/>
      <c r="AW16355" s="4"/>
      <c r="AX16355" s="4"/>
      <c r="AY16355" s="4"/>
      <c r="AZ16355" s="4"/>
      <c r="BA16355" s="4"/>
      <c r="BB16355" s="4"/>
      <c r="BC16355" s="4"/>
    </row>
    <row r="16356" spans="45:55" x14ac:dyDescent="0.2">
      <c r="AS16356" s="4"/>
      <c r="AT16356" s="4"/>
      <c r="AU16356" s="4"/>
      <c r="AV16356" s="4"/>
      <c r="AW16356" s="4"/>
      <c r="AX16356" s="4"/>
      <c r="AY16356" s="4"/>
      <c r="AZ16356" s="4"/>
      <c r="BA16356" s="4"/>
      <c r="BB16356" s="4"/>
      <c r="BC16356" s="4"/>
    </row>
    <row r="16357" spans="45:55" x14ac:dyDescent="0.2">
      <c r="AS16357" s="4"/>
      <c r="AT16357" s="4"/>
      <c r="AU16357" s="4"/>
      <c r="AV16357" s="4"/>
      <c r="AW16357" s="4"/>
      <c r="AX16357" s="4"/>
      <c r="AY16357" s="4"/>
      <c r="AZ16357" s="4"/>
      <c r="BA16357" s="4"/>
      <c r="BB16357" s="4"/>
      <c r="BC16357" s="4"/>
    </row>
    <row r="16358" spans="45:55" x14ac:dyDescent="0.2">
      <c r="AS16358" s="4"/>
      <c r="AT16358" s="4"/>
      <c r="AU16358" s="4"/>
      <c r="AV16358" s="4"/>
      <c r="AW16358" s="4"/>
      <c r="AX16358" s="4"/>
      <c r="AY16358" s="4"/>
      <c r="AZ16358" s="4"/>
      <c r="BA16358" s="4"/>
      <c r="BB16358" s="4"/>
      <c r="BC16358" s="4"/>
    </row>
    <row r="16359" spans="45:55" x14ac:dyDescent="0.2">
      <c r="AS16359" s="4"/>
      <c r="AT16359" s="4"/>
      <c r="AU16359" s="4"/>
      <c r="AV16359" s="4"/>
      <c r="AW16359" s="4"/>
      <c r="AX16359" s="4"/>
      <c r="AY16359" s="4"/>
      <c r="AZ16359" s="4"/>
      <c r="BA16359" s="4"/>
      <c r="BB16359" s="4"/>
      <c r="BC16359" s="4"/>
    </row>
    <row r="16360" spans="45:55" x14ac:dyDescent="0.2">
      <c r="AS16360" s="4"/>
      <c r="AT16360" s="4"/>
      <c r="AU16360" s="4"/>
      <c r="AV16360" s="4"/>
      <c r="AW16360" s="4"/>
      <c r="AX16360" s="4"/>
      <c r="AY16360" s="4"/>
      <c r="AZ16360" s="4"/>
      <c r="BA16360" s="4"/>
      <c r="BB16360" s="4"/>
      <c r="BC16360" s="4"/>
    </row>
    <row r="16361" spans="45:55" x14ac:dyDescent="0.2">
      <c r="AS16361" s="4"/>
      <c r="AT16361" s="4"/>
      <c r="AU16361" s="4"/>
      <c r="AV16361" s="4"/>
      <c r="AW16361" s="4"/>
      <c r="AX16361" s="4"/>
      <c r="AY16361" s="4"/>
      <c r="AZ16361" s="4"/>
      <c r="BA16361" s="4"/>
      <c r="BB16361" s="4"/>
      <c r="BC16361" s="4"/>
    </row>
    <row r="16362" spans="45:55" x14ac:dyDescent="0.2">
      <c r="AS16362" s="4"/>
      <c r="AT16362" s="4"/>
      <c r="AU16362" s="4"/>
      <c r="AV16362" s="4"/>
      <c r="AW16362" s="4"/>
      <c r="AX16362" s="4"/>
      <c r="AY16362" s="4"/>
      <c r="AZ16362" s="4"/>
      <c r="BA16362" s="4"/>
      <c r="BB16362" s="4"/>
      <c r="BC16362" s="4"/>
    </row>
    <row r="16363" spans="45:55" x14ac:dyDescent="0.2">
      <c r="AS16363" s="4"/>
      <c r="AT16363" s="4"/>
      <c r="AU16363" s="4"/>
      <c r="AV16363" s="4"/>
      <c r="AW16363" s="4"/>
      <c r="AX16363" s="4"/>
      <c r="AY16363" s="4"/>
      <c r="AZ16363" s="4"/>
      <c r="BA16363" s="4"/>
      <c r="BB16363" s="4"/>
      <c r="BC16363" s="4"/>
    </row>
    <row r="16364" spans="45:55" x14ac:dyDescent="0.2">
      <c r="AS16364" s="4"/>
      <c r="AT16364" s="4"/>
      <c r="AU16364" s="4"/>
      <c r="AV16364" s="4"/>
      <c r="AW16364" s="4"/>
      <c r="AX16364" s="4"/>
      <c r="AY16364" s="4"/>
      <c r="AZ16364" s="4"/>
      <c r="BA16364" s="4"/>
      <c r="BB16364" s="4"/>
      <c r="BC16364" s="4"/>
    </row>
    <row r="16365" spans="45:55" x14ac:dyDescent="0.2">
      <c r="AS16365" s="4"/>
      <c r="AT16365" s="4"/>
      <c r="AU16365" s="4"/>
      <c r="AV16365" s="4"/>
      <c r="AW16365" s="4"/>
      <c r="AX16365" s="4"/>
      <c r="AY16365" s="4"/>
      <c r="AZ16365" s="4"/>
      <c r="BA16365" s="4"/>
      <c r="BB16365" s="4"/>
      <c r="BC16365" s="4"/>
    </row>
    <row r="16366" spans="45:55" x14ac:dyDescent="0.2">
      <c r="AS16366" s="4"/>
      <c r="AT16366" s="4"/>
      <c r="AU16366" s="4"/>
      <c r="AV16366" s="4"/>
      <c r="AW16366" s="4"/>
      <c r="AX16366" s="4"/>
      <c r="AY16366" s="4"/>
      <c r="AZ16366" s="4"/>
      <c r="BA16366" s="4"/>
      <c r="BB16366" s="4"/>
      <c r="BC16366" s="4"/>
    </row>
    <row r="16367" spans="45:55" x14ac:dyDescent="0.2">
      <c r="AS16367" s="4"/>
      <c r="AT16367" s="4"/>
      <c r="AU16367" s="4"/>
      <c r="AV16367" s="4"/>
      <c r="AW16367" s="4"/>
      <c r="AX16367" s="4"/>
      <c r="AY16367" s="4"/>
      <c r="AZ16367" s="4"/>
      <c r="BA16367" s="4"/>
      <c r="BB16367" s="4"/>
      <c r="BC16367" s="4"/>
    </row>
    <row r="16368" spans="45:55" x14ac:dyDescent="0.2">
      <c r="AS16368" s="4"/>
      <c r="AT16368" s="4"/>
      <c r="AU16368" s="4"/>
      <c r="AV16368" s="4"/>
      <c r="AW16368" s="4"/>
      <c r="AX16368" s="4"/>
      <c r="AY16368" s="4"/>
      <c r="AZ16368" s="4"/>
      <c r="BA16368" s="4"/>
      <c r="BB16368" s="4"/>
      <c r="BC16368" s="4"/>
    </row>
    <row r="16369" spans="45:55" x14ac:dyDescent="0.2">
      <c r="AS16369" s="4"/>
      <c r="AT16369" s="4"/>
      <c r="AU16369" s="4"/>
      <c r="AV16369" s="4"/>
      <c r="AW16369" s="4"/>
      <c r="AX16369" s="4"/>
      <c r="AY16369" s="4"/>
      <c r="AZ16369" s="4"/>
      <c r="BA16369" s="4"/>
      <c r="BB16369" s="4"/>
      <c r="BC16369" s="4"/>
    </row>
    <row r="16370" spans="45:55" x14ac:dyDescent="0.2">
      <c r="AS16370" s="4"/>
      <c r="AT16370" s="4"/>
      <c r="AU16370" s="4"/>
      <c r="AV16370" s="4"/>
      <c r="AW16370" s="4"/>
      <c r="AX16370" s="4"/>
      <c r="AY16370" s="4"/>
      <c r="AZ16370" s="4"/>
      <c r="BA16370" s="4"/>
      <c r="BB16370" s="4"/>
      <c r="BC16370" s="4"/>
    </row>
    <row r="16371" spans="45:55" x14ac:dyDescent="0.2">
      <c r="AS16371" s="4"/>
      <c r="AT16371" s="4"/>
      <c r="AU16371" s="4"/>
      <c r="AV16371" s="4"/>
      <c r="AW16371" s="4"/>
      <c r="AX16371" s="4"/>
      <c r="AY16371" s="4"/>
      <c r="AZ16371" s="4"/>
      <c r="BA16371" s="4"/>
      <c r="BB16371" s="4"/>
      <c r="BC16371" s="4"/>
    </row>
    <row r="16372" spans="45:55" x14ac:dyDescent="0.2">
      <c r="AS16372" s="4"/>
      <c r="AT16372" s="4"/>
      <c r="AU16372" s="4"/>
      <c r="AV16372" s="4"/>
      <c r="AW16372" s="4"/>
      <c r="AX16372" s="4"/>
      <c r="AY16372" s="4"/>
      <c r="AZ16372" s="4"/>
      <c r="BA16372" s="4"/>
      <c r="BB16372" s="4"/>
      <c r="BC16372" s="4"/>
    </row>
    <row r="16373" spans="45:55" x14ac:dyDescent="0.2">
      <c r="AS16373" s="4"/>
      <c r="AT16373" s="4"/>
      <c r="AU16373" s="4"/>
      <c r="AV16373" s="4"/>
      <c r="AW16373" s="4"/>
      <c r="AX16373" s="4"/>
      <c r="AY16373" s="4"/>
      <c r="AZ16373" s="4"/>
      <c r="BA16373" s="4"/>
      <c r="BB16373" s="4"/>
      <c r="BC16373" s="4"/>
    </row>
    <row r="16374" spans="45:55" x14ac:dyDescent="0.2">
      <c r="AS16374" s="4"/>
      <c r="AT16374" s="4"/>
      <c r="AU16374" s="4"/>
      <c r="AV16374" s="4"/>
      <c r="AW16374" s="4"/>
      <c r="AX16374" s="4"/>
      <c r="AY16374" s="4"/>
      <c r="AZ16374" s="4"/>
      <c r="BA16374" s="4"/>
      <c r="BB16374" s="4"/>
      <c r="BC16374" s="4"/>
    </row>
    <row r="16375" spans="45:55" x14ac:dyDescent="0.2">
      <c r="AS16375" s="4"/>
      <c r="AT16375" s="4"/>
      <c r="AU16375" s="4"/>
      <c r="AV16375" s="4"/>
      <c r="AW16375" s="4"/>
      <c r="AX16375" s="4"/>
      <c r="AY16375" s="4"/>
      <c r="AZ16375" s="4"/>
      <c r="BA16375" s="4"/>
      <c r="BB16375" s="4"/>
      <c r="BC16375" s="4"/>
    </row>
    <row r="16376" spans="45:55" x14ac:dyDescent="0.2">
      <c r="AS16376" s="4"/>
      <c r="AT16376" s="4"/>
      <c r="AU16376" s="4"/>
      <c r="AV16376" s="4"/>
      <c r="AW16376" s="4"/>
      <c r="AX16376" s="4"/>
      <c r="AY16376" s="4"/>
      <c r="AZ16376" s="4"/>
      <c r="BA16376" s="4"/>
      <c r="BB16376" s="4"/>
      <c r="BC16376" s="4"/>
    </row>
    <row r="16377" spans="45:55" x14ac:dyDescent="0.2">
      <c r="AS16377" s="4"/>
      <c r="AT16377" s="4"/>
      <c r="AU16377" s="4"/>
      <c r="AV16377" s="4"/>
      <c r="AW16377" s="4"/>
      <c r="AX16377" s="4"/>
      <c r="AY16377" s="4"/>
      <c r="AZ16377" s="4"/>
      <c r="BA16377" s="4"/>
      <c r="BB16377" s="4"/>
      <c r="BC16377" s="4"/>
    </row>
    <row r="16378" spans="45:55" x14ac:dyDescent="0.2">
      <c r="AS16378" s="4"/>
      <c r="AT16378" s="4"/>
      <c r="AU16378" s="4"/>
      <c r="AV16378" s="4"/>
      <c r="AW16378" s="4"/>
      <c r="AX16378" s="4"/>
      <c r="AY16378" s="4"/>
      <c r="AZ16378" s="4"/>
      <c r="BA16378" s="4"/>
      <c r="BB16378" s="4"/>
      <c r="BC16378" s="4"/>
    </row>
    <row r="16379" spans="45:55" x14ac:dyDescent="0.2">
      <c r="AS16379" s="4"/>
      <c r="AT16379" s="4"/>
      <c r="AU16379" s="4"/>
      <c r="AV16379" s="4"/>
      <c r="AW16379" s="4"/>
      <c r="AX16379" s="4"/>
      <c r="AY16379" s="4"/>
      <c r="AZ16379" s="4"/>
      <c r="BA16379" s="4"/>
      <c r="BB16379" s="4"/>
      <c r="BC16379" s="4"/>
    </row>
    <row r="16380" spans="45:55" x14ac:dyDescent="0.2">
      <c r="AS16380" s="4"/>
      <c r="AT16380" s="4"/>
      <c r="AU16380" s="4"/>
      <c r="AV16380" s="4"/>
      <c r="AW16380" s="4"/>
      <c r="AX16380" s="4"/>
      <c r="AY16380" s="4"/>
      <c r="AZ16380" s="4"/>
      <c r="BA16380" s="4"/>
      <c r="BB16380" s="4"/>
      <c r="BC16380" s="4"/>
    </row>
    <row r="16381" spans="45:55" x14ac:dyDescent="0.2">
      <c r="AS16381" s="4"/>
      <c r="AT16381" s="4"/>
      <c r="AU16381" s="4"/>
      <c r="AV16381" s="4"/>
      <c r="AW16381" s="4"/>
      <c r="AX16381" s="4"/>
      <c r="AY16381" s="4"/>
      <c r="AZ16381" s="4"/>
      <c r="BA16381" s="4"/>
      <c r="BB16381" s="4"/>
      <c r="BC16381" s="4"/>
    </row>
    <row r="16382" spans="45:55" x14ac:dyDescent="0.2">
      <c r="AS16382" s="4"/>
      <c r="AT16382" s="4"/>
      <c r="AU16382" s="4"/>
      <c r="AV16382" s="4"/>
      <c r="AW16382" s="4"/>
      <c r="AX16382" s="4"/>
      <c r="AY16382" s="4"/>
      <c r="AZ16382" s="4"/>
      <c r="BA16382" s="4"/>
      <c r="BB16382" s="4"/>
      <c r="BC16382" s="4"/>
    </row>
    <row r="16383" spans="45:55" x14ac:dyDescent="0.2">
      <c r="AS16383" s="4"/>
      <c r="AT16383" s="4"/>
      <c r="AU16383" s="4"/>
      <c r="AV16383" s="4"/>
      <c r="AW16383" s="4"/>
      <c r="AX16383" s="4"/>
      <c r="AY16383" s="4"/>
      <c r="AZ16383" s="4"/>
      <c r="BA16383" s="4"/>
      <c r="BB16383" s="4"/>
      <c r="BC16383" s="4"/>
    </row>
    <row r="16384" spans="45:55" x14ac:dyDescent="0.2">
      <c r="AS16384" s="4"/>
      <c r="AT16384" s="4"/>
      <c r="AU16384" s="4"/>
      <c r="AV16384" s="4"/>
      <c r="AW16384" s="4"/>
      <c r="AX16384" s="4"/>
      <c r="AY16384" s="4"/>
      <c r="AZ16384" s="4"/>
      <c r="BA16384" s="4"/>
      <c r="BB16384" s="4"/>
      <c r="BC16384" s="4"/>
    </row>
    <row r="16385" spans="45:55" x14ac:dyDescent="0.2">
      <c r="AS16385" s="4"/>
      <c r="AT16385" s="4"/>
      <c r="AU16385" s="4"/>
      <c r="AV16385" s="4"/>
      <c r="AW16385" s="4"/>
      <c r="AX16385" s="4"/>
      <c r="AY16385" s="4"/>
      <c r="AZ16385" s="4"/>
      <c r="BA16385" s="4"/>
      <c r="BB16385" s="4"/>
      <c r="BC16385" s="4"/>
    </row>
    <row r="16386" spans="45:55" x14ac:dyDescent="0.2">
      <c r="AS16386" s="4"/>
      <c r="AT16386" s="4"/>
      <c r="AU16386" s="4"/>
      <c r="AV16386" s="4"/>
      <c r="AW16386" s="4"/>
      <c r="AX16386" s="4"/>
      <c r="AY16386" s="4"/>
      <c r="AZ16386" s="4"/>
      <c r="BA16386" s="4"/>
      <c r="BB16386" s="4"/>
      <c r="BC16386" s="4"/>
    </row>
    <row r="16387" spans="45:55" x14ac:dyDescent="0.2">
      <c r="AS16387" s="4"/>
      <c r="AT16387" s="4"/>
      <c r="AU16387" s="4"/>
      <c r="AV16387" s="4"/>
      <c r="AW16387" s="4"/>
      <c r="AX16387" s="4"/>
      <c r="AY16387" s="4"/>
      <c r="AZ16387" s="4"/>
      <c r="BA16387" s="4"/>
      <c r="BB16387" s="4"/>
      <c r="BC16387" s="4"/>
    </row>
    <row r="16388" spans="45:55" x14ac:dyDescent="0.2">
      <c r="AS16388" s="4"/>
      <c r="AT16388" s="4"/>
      <c r="AU16388" s="4"/>
      <c r="AV16388" s="4"/>
      <c r="AW16388" s="4"/>
      <c r="AX16388" s="4"/>
      <c r="AY16388" s="4"/>
      <c r="AZ16388" s="4"/>
      <c r="BA16388" s="4"/>
      <c r="BB16388" s="4"/>
      <c r="BC16388" s="4"/>
    </row>
    <row r="16389" spans="45:55" x14ac:dyDescent="0.2">
      <c r="AS16389" s="4"/>
      <c r="AT16389" s="4"/>
      <c r="AU16389" s="4"/>
      <c r="AV16389" s="4"/>
      <c r="AW16389" s="4"/>
      <c r="AX16389" s="4"/>
      <c r="AY16389" s="4"/>
      <c r="AZ16389" s="4"/>
      <c r="BA16389" s="4"/>
      <c r="BB16389" s="4"/>
      <c r="BC16389" s="4"/>
    </row>
    <row r="16390" spans="45:55" x14ac:dyDescent="0.2">
      <c r="AS16390" s="4"/>
      <c r="AT16390" s="4"/>
      <c r="AU16390" s="4"/>
      <c r="AV16390" s="4"/>
      <c r="AW16390" s="4"/>
      <c r="AX16390" s="4"/>
      <c r="AY16390" s="4"/>
      <c r="AZ16390" s="4"/>
      <c r="BA16390" s="4"/>
      <c r="BB16390" s="4"/>
      <c r="BC16390" s="4"/>
    </row>
    <row r="16391" spans="45:55" x14ac:dyDescent="0.2">
      <c r="AS16391" s="4"/>
      <c r="AT16391" s="4"/>
      <c r="AU16391" s="4"/>
      <c r="AV16391" s="4"/>
      <c r="AW16391" s="4"/>
      <c r="AX16391" s="4"/>
      <c r="AY16391" s="4"/>
      <c r="AZ16391" s="4"/>
      <c r="BA16391" s="4"/>
      <c r="BB16391" s="4"/>
      <c r="BC16391" s="4"/>
    </row>
    <row r="16392" spans="45:55" x14ac:dyDescent="0.2">
      <c r="AS16392" s="4"/>
      <c r="AT16392" s="4"/>
      <c r="AU16392" s="4"/>
      <c r="AV16392" s="4"/>
      <c r="AW16392" s="4"/>
      <c r="AX16392" s="4"/>
      <c r="AY16392" s="4"/>
      <c r="AZ16392" s="4"/>
      <c r="BA16392" s="4"/>
      <c r="BB16392" s="4"/>
      <c r="BC16392" s="4"/>
    </row>
    <row r="16393" spans="45:55" x14ac:dyDescent="0.2">
      <c r="AS16393" s="4"/>
      <c r="AT16393" s="4"/>
      <c r="AU16393" s="4"/>
      <c r="AV16393" s="4"/>
      <c r="AW16393" s="4"/>
      <c r="AX16393" s="4"/>
      <c r="AY16393" s="4"/>
      <c r="AZ16393" s="4"/>
      <c r="BA16393" s="4"/>
      <c r="BB16393" s="4"/>
      <c r="BC16393" s="4"/>
    </row>
    <row r="16394" spans="45:55" x14ac:dyDescent="0.2">
      <c r="AS16394" s="4"/>
      <c r="AT16394" s="4"/>
      <c r="AU16394" s="4"/>
      <c r="AV16394" s="4"/>
      <c r="AW16394" s="4"/>
      <c r="AX16394" s="4"/>
      <c r="AY16394" s="4"/>
      <c r="AZ16394" s="4"/>
      <c r="BA16394" s="4"/>
      <c r="BB16394" s="4"/>
      <c r="BC16394" s="4"/>
    </row>
    <row r="16395" spans="45:55" x14ac:dyDescent="0.2">
      <c r="AS16395" s="4"/>
      <c r="AT16395" s="4"/>
      <c r="AU16395" s="4"/>
      <c r="AV16395" s="4"/>
      <c r="AW16395" s="4"/>
      <c r="AX16395" s="4"/>
      <c r="AY16395" s="4"/>
      <c r="AZ16395" s="4"/>
      <c r="BA16395" s="4"/>
      <c r="BB16395" s="4"/>
      <c r="BC16395" s="4"/>
    </row>
    <row r="16396" spans="45:55" x14ac:dyDescent="0.2">
      <c r="AS16396" s="4"/>
      <c r="AT16396" s="4"/>
      <c r="AU16396" s="4"/>
      <c r="AV16396" s="4"/>
      <c r="AW16396" s="4"/>
      <c r="AX16396" s="4"/>
      <c r="AY16396" s="4"/>
      <c r="AZ16396" s="4"/>
      <c r="BA16396" s="4"/>
      <c r="BB16396" s="4"/>
      <c r="BC16396" s="4"/>
    </row>
    <row r="16397" spans="45:55" x14ac:dyDescent="0.2">
      <c r="AS16397" s="4"/>
      <c r="AT16397" s="4"/>
      <c r="AU16397" s="4"/>
      <c r="AV16397" s="4"/>
      <c r="AW16397" s="4"/>
      <c r="AX16397" s="4"/>
      <c r="AY16397" s="4"/>
      <c r="AZ16397" s="4"/>
      <c r="BA16397" s="4"/>
      <c r="BB16397" s="4"/>
      <c r="BC16397" s="4"/>
    </row>
    <row r="16398" spans="45:55" x14ac:dyDescent="0.2">
      <c r="AS16398" s="4"/>
      <c r="AT16398" s="4"/>
      <c r="AU16398" s="4"/>
      <c r="AV16398" s="4"/>
      <c r="AW16398" s="4"/>
      <c r="AX16398" s="4"/>
      <c r="AY16398" s="4"/>
      <c r="AZ16398" s="4"/>
      <c r="BA16398" s="4"/>
      <c r="BB16398" s="4"/>
      <c r="BC16398" s="4"/>
    </row>
    <row r="16399" spans="45:55" x14ac:dyDescent="0.2">
      <c r="AS16399" s="4"/>
      <c r="AT16399" s="4"/>
      <c r="AU16399" s="4"/>
      <c r="AV16399" s="4"/>
      <c r="AW16399" s="4"/>
      <c r="AX16399" s="4"/>
      <c r="AY16399" s="4"/>
      <c r="AZ16399" s="4"/>
      <c r="BA16399" s="4"/>
      <c r="BB16399" s="4"/>
      <c r="BC16399" s="4"/>
    </row>
    <row r="16400" spans="45:55" x14ac:dyDescent="0.2">
      <c r="AS16400" s="4"/>
      <c r="AT16400" s="4"/>
      <c r="AU16400" s="4"/>
      <c r="AV16400" s="4"/>
      <c r="AW16400" s="4"/>
      <c r="AX16400" s="4"/>
      <c r="AY16400" s="4"/>
      <c r="AZ16400" s="4"/>
      <c r="BA16400" s="4"/>
      <c r="BB16400" s="4"/>
      <c r="BC16400" s="4"/>
    </row>
    <row r="16401" spans="45:55" x14ac:dyDescent="0.2">
      <c r="AS16401" s="4"/>
      <c r="AT16401" s="4"/>
      <c r="AU16401" s="4"/>
      <c r="AV16401" s="4"/>
      <c r="AW16401" s="4"/>
      <c r="AX16401" s="4"/>
      <c r="AY16401" s="4"/>
      <c r="AZ16401" s="4"/>
      <c r="BA16401" s="4"/>
      <c r="BB16401" s="4"/>
      <c r="BC16401" s="4"/>
    </row>
    <row r="16402" spans="45:55" x14ac:dyDescent="0.2">
      <c r="AS16402" s="4"/>
      <c r="AT16402" s="4"/>
      <c r="AU16402" s="4"/>
      <c r="AV16402" s="4"/>
      <c r="AW16402" s="4"/>
      <c r="AX16402" s="4"/>
      <c r="AY16402" s="4"/>
      <c r="AZ16402" s="4"/>
      <c r="BA16402" s="4"/>
      <c r="BB16402" s="4"/>
      <c r="BC16402" s="4"/>
    </row>
    <row r="16403" spans="45:55" x14ac:dyDescent="0.2">
      <c r="AS16403" s="4"/>
      <c r="AT16403" s="4"/>
      <c r="AU16403" s="4"/>
      <c r="AV16403" s="4"/>
      <c r="AW16403" s="4"/>
      <c r="AX16403" s="4"/>
      <c r="AY16403" s="4"/>
      <c r="AZ16403" s="4"/>
      <c r="BA16403" s="4"/>
      <c r="BB16403" s="4"/>
      <c r="BC16403" s="4"/>
    </row>
    <row r="16404" spans="45:55" x14ac:dyDescent="0.2">
      <c r="AS16404" s="4"/>
      <c r="AT16404" s="4"/>
      <c r="AU16404" s="4"/>
      <c r="AV16404" s="4"/>
      <c r="AW16404" s="4"/>
      <c r="AX16404" s="4"/>
      <c r="AY16404" s="4"/>
      <c r="AZ16404" s="4"/>
      <c r="BA16404" s="4"/>
      <c r="BB16404" s="4"/>
      <c r="BC16404" s="4"/>
    </row>
    <row r="16405" spans="45:55" x14ac:dyDescent="0.2">
      <c r="AS16405" s="4"/>
      <c r="AT16405" s="4"/>
      <c r="AU16405" s="4"/>
      <c r="AV16405" s="4"/>
      <c r="AW16405" s="4"/>
      <c r="AX16405" s="4"/>
      <c r="AY16405" s="4"/>
      <c r="AZ16405" s="4"/>
      <c r="BA16405" s="4"/>
      <c r="BB16405" s="4"/>
      <c r="BC16405" s="4"/>
    </row>
    <row r="16406" spans="45:55" x14ac:dyDescent="0.2">
      <c r="AS16406" s="4"/>
      <c r="AT16406" s="4"/>
      <c r="AU16406" s="4"/>
      <c r="AV16406" s="4"/>
      <c r="AW16406" s="4"/>
      <c r="AX16406" s="4"/>
      <c r="AY16406" s="4"/>
      <c r="AZ16406" s="4"/>
      <c r="BA16406" s="4"/>
      <c r="BB16406" s="4"/>
      <c r="BC16406" s="4"/>
    </row>
    <row r="16407" spans="45:55" x14ac:dyDescent="0.2">
      <c r="AS16407" s="4"/>
      <c r="AT16407" s="4"/>
      <c r="AU16407" s="4"/>
      <c r="AV16407" s="4"/>
      <c r="AW16407" s="4"/>
      <c r="AX16407" s="4"/>
      <c r="AY16407" s="4"/>
      <c r="AZ16407" s="4"/>
      <c r="BA16407" s="4"/>
      <c r="BB16407" s="4"/>
      <c r="BC16407" s="4"/>
    </row>
    <row r="16408" spans="45:55" x14ac:dyDescent="0.2">
      <c r="AS16408" s="4"/>
      <c r="AT16408" s="4"/>
      <c r="AU16408" s="4"/>
      <c r="AV16408" s="4"/>
      <c r="AW16408" s="4"/>
      <c r="AX16408" s="4"/>
      <c r="AY16408" s="4"/>
      <c r="AZ16408" s="4"/>
      <c r="BA16408" s="4"/>
      <c r="BB16408" s="4"/>
      <c r="BC16408" s="4"/>
    </row>
    <row r="16409" spans="45:55" x14ac:dyDescent="0.2">
      <c r="AS16409" s="4"/>
      <c r="AT16409" s="4"/>
      <c r="AU16409" s="4"/>
      <c r="AV16409" s="4"/>
      <c r="AW16409" s="4"/>
      <c r="AX16409" s="4"/>
      <c r="AY16409" s="4"/>
      <c r="AZ16409" s="4"/>
      <c r="BA16409" s="4"/>
      <c r="BB16409" s="4"/>
      <c r="BC16409" s="4"/>
    </row>
    <row r="16410" spans="45:55" x14ac:dyDescent="0.2">
      <c r="AS16410" s="4"/>
      <c r="AT16410" s="4"/>
      <c r="AU16410" s="4"/>
      <c r="AV16410" s="4"/>
      <c r="AW16410" s="4"/>
      <c r="AX16410" s="4"/>
      <c r="AY16410" s="4"/>
      <c r="AZ16410" s="4"/>
      <c r="BA16410" s="4"/>
      <c r="BB16410" s="4"/>
      <c r="BC16410" s="4"/>
    </row>
    <row r="16411" spans="45:55" x14ac:dyDescent="0.2">
      <c r="AS16411" s="4"/>
      <c r="AT16411" s="4"/>
      <c r="AU16411" s="4"/>
      <c r="AV16411" s="4"/>
      <c r="AW16411" s="4"/>
      <c r="AX16411" s="4"/>
      <c r="AY16411" s="4"/>
      <c r="AZ16411" s="4"/>
      <c r="BA16411" s="4"/>
      <c r="BB16411" s="4"/>
      <c r="BC16411" s="4"/>
    </row>
    <row r="16412" spans="45:55" x14ac:dyDescent="0.2">
      <c r="AS16412" s="4"/>
      <c r="AT16412" s="4"/>
      <c r="AU16412" s="4"/>
      <c r="AV16412" s="4"/>
      <c r="AW16412" s="4"/>
      <c r="AX16412" s="4"/>
      <c r="AY16412" s="4"/>
      <c r="AZ16412" s="4"/>
      <c r="BA16412" s="4"/>
      <c r="BB16412" s="4"/>
      <c r="BC16412" s="4"/>
    </row>
    <row r="16413" spans="45:55" x14ac:dyDescent="0.2">
      <c r="AS16413" s="4"/>
      <c r="AT16413" s="4"/>
      <c r="AU16413" s="4"/>
      <c r="AV16413" s="4"/>
      <c r="AW16413" s="4"/>
      <c r="AX16413" s="4"/>
      <c r="AY16413" s="4"/>
      <c r="AZ16413" s="4"/>
      <c r="BA16413" s="4"/>
      <c r="BB16413" s="4"/>
      <c r="BC16413" s="4"/>
    </row>
    <row r="16414" spans="45:55" x14ac:dyDescent="0.2">
      <c r="AS16414" s="4"/>
      <c r="AT16414" s="4"/>
      <c r="AU16414" s="4"/>
      <c r="AV16414" s="4"/>
      <c r="AW16414" s="4"/>
      <c r="AX16414" s="4"/>
      <c r="AY16414" s="4"/>
      <c r="AZ16414" s="4"/>
      <c r="BA16414" s="4"/>
      <c r="BB16414" s="4"/>
      <c r="BC16414" s="4"/>
    </row>
    <row r="16415" spans="45:55" x14ac:dyDescent="0.2">
      <c r="AS16415" s="4"/>
      <c r="AT16415" s="4"/>
      <c r="AU16415" s="4"/>
      <c r="AV16415" s="4"/>
      <c r="AW16415" s="4"/>
      <c r="AX16415" s="4"/>
      <c r="AY16415" s="4"/>
      <c r="AZ16415" s="4"/>
      <c r="BA16415" s="4"/>
      <c r="BB16415" s="4"/>
      <c r="BC16415" s="4"/>
    </row>
    <row r="16416" spans="45:55" x14ac:dyDescent="0.2">
      <c r="AS16416" s="4"/>
      <c r="AT16416" s="4"/>
      <c r="AU16416" s="4"/>
      <c r="AV16416" s="4"/>
      <c r="AW16416" s="4"/>
      <c r="AX16416" s="4"/>
      <c r="AY16416" s="4"/>
      <c r="AZ16416" s="4"/>
      <c r="BA16416" s="4"/>
      <c r="BB16416" s="4"/>
      <c r="BC16416" s="4"/>
    </row>
    <row r="16417" spans="45:55" x14ac:dyDescent="0.2">
      <c r="AS16417" s="4"/>
      <c r="AT16417" s="4"/>
      <c r="AU16417" s="4"/>
      <c r="AV16417" s="4"/>
      <c r="AW16417" s="4"/>
      <c r="AX16417" s="4"/>
      <c r="AY16417" s="4"/>
      <c r="AZ16417" s="4"/>
      <c r="BA16417" s="4"/>
      <c r="BB16417" s="4"/>
      <c r="BC16417" s="4"/>
    </row>
    <row r="16418" spans="45:55" x14ac:dyDescent="0.2">
      <c r="AS16418" s="4"/>
      <c r="AT16418" s="4"/>
      <c r="AU16418" s="4"/>
      <c r="AV16418" s="4"/>
      <c r="AW16418" s="4"/>
      <c r="AX16418" s="4"/>
      <c r="AY16418" s="4"/>
      <c r="AZ16418" s="4"/>
      <c r="BA16418" s="4"/>
      <c r="BB16418" s="4"/>
      <c r="BC16418" s="4"/>
    </row>
    <row r="16419" spans="45:55" x14ac:dyDescent="0.2">
      <c r="AS16419" s="4"/>
      <c r="AT16419" s="4"/>
      <c r="AU16419" s="4"/>
      <c r="AV16419" s="4"/>
      <c r="AW16419" s="4"/>
      <c r="AX16419" s="4"/>
      <c r="AY16419" s="4"/>
      <c r="AZ16419" s="4"/>
      <c r="BA16419" s="4"/>
      <c r="BB16419" s="4"/>
      <c r="BC16419" s="4"/>
    </row>
    <row r="16420" spans="45:55" x14ac:dyDescent="0.2">
      <c r="AS16420" s="4"/>
      <c r="AT16420" s="4"/>
      <c r="AU16420" s="4"/>
      <c r="AV16420" s="4"/>
      <c r="AW16420" s="4"/>
      <c r="AX16420" s="4"/>
      <c r="AY16420" s="4"/>
      <c r="AZ16420" s="4"/>
      <c r="BA16420" s="4"/>
      <c r="BB16420" s="4"/>
      <c r="BC16420" s="4"/>
    </row>
    <row r="16421" spans="45:55" x14ac:dyDescent="0.2">
      <c r="AS16421" s="4"/>
      <c r="AT16421" s="4"/>
      <c r="AU16421" s="4"/>
      <c r="AV16421" s="4"/>
      <c r="AW16421" s="4"/>
      <c r="AX16421" s="4"/>
      <c r="AY16421" s="4"/>
      <c r="AZ16421" s="4"/>
      <c r="BA16421" s="4"/>
      <c r="BB16421" s="4"/>
      <c r="BC16421" s="4"/>
    </row>
    <row r="16422" spans="45:55" x14ac:dyDescent="0.2">
      <c r="AS16422" s="4"/>
      <c r="AT16422" s="4"/>
      <c r="AU16422" s="4"/>
      <c r="AV16422" s="4"/>
      <c r="AW16422" s="4"/>
      <c r="AX16422" s="4"/>
      <c r="AY16422" s="4"/>
      <c r="AZ16422" s="4"/>
      <c r="BA16422" s="4"/>
      <c r="BB16422" s="4"/>
      <c r="BC16422" s="4"/>
    </row>
    <row r="16423" spans="45:55" x14ac:dyDescent="0.2">
      <c r="AS16423" s="4"/>
      <c r="AT16423" s="4"/>
      <c r="AU16423" s="4"/>
      <c r="AV16423" s="4"/>
      <c r="AW16423" s="4"/>
      <c r="AX16423" s="4"/>
      <c r="AY16423" s="4"/>
      <c r="AZ16423" s="4"/>
      <c r="BA16423" s="4"/>
      <c r="BB16423" s="4"/>
      <c r="BC16423" s="4"/>
    </row>
    <row r="16424" spans="45:55" x14ac:dyDescent="0.2">
      <c r="AS16424" s="4"/>
      <c r="AT16424" s="4"/>
      <c r="AU16424" s="4"/>
      <c r="AV16424" s="4"/>
      <c r="AW16424" s="4"/>
      <c r="AX16424" s="4"/>
      <c r="AY16424" s="4"/>
      <c r="AZ16424" s="4"/>
      <c r="BA16424" s="4"/>
      <c r="BB16424" s="4"/>
      <c r="BC16424" s="4"/>
    </row>
    <row r="16425" spans="45:55" x14ac:dyDescent="0.2">
      <c r="AS16425" s="4"/>
      <c r="AT16425" s="4"/>
      <c r="AU16425" s="4"/>
      <c r="AV16425" s="4"/>
      <c r="AW16425" s="4"/>
      <c r="AX16425" s="4"/>
      <c r="AY16425" s="4"/>
      <c r="AZ16425" s="4"/>
      <c r="BA16425" s="4"/>
      <c r="BB16425" s="4"/>
      <c r="BC16425" s="4"/>
    </row>
    <row r="16426" spans="45:55" x14ac:dyDescent="0.2">
      <c r="AS16426" s="4"/>
      <c r="AT16426" s="4"/>
      <c r="AU16426" s="4"/>
      <c r="AV16426" s="4"/>
      <c r="AW16426" s="4"/>
      <c r="AX16426" s="4"/>
      <c r="AY16426" s="4"/>
      <c r="AZ16426" s="4"/>
      <c r="BA16426" s="4"/>
      <c r="BB16426" s="4"/>
      <c r="BC16426" s="4"/>
    </row>
    <row r="16427" spans="45:55" x14ac:dyDescent="0.2">
      <c r="AS16427" s="4"/>
      <c r="AT16427" s="4"/>
      <c r="AU16427" s="4"/>
      <c r="AV16427" s="4"/>
      <c r="AW16427" s="4"/>
      <c r="AX16427" s="4"/>
      <c r="AY16427" s="4"/>
      <c r="AZ16427" s="4"/>
      <c r="BA16427" s="4"/>
      <c r="BB16427" s="4"/>
      <c r="BC16427" s="4"/>
    </row>
    <row r="16428" spans="45:55" x14ac:dyDescent="0.2">
      <c r="AS16428" s="4"/>
      <c r="AT16428" s="4"/>
      <c r="AU16428" s="4"/>
      <c r="AV16428" s="4"/>
      <c r="AW16428" s="4"/>
      <c r="AX16428" s="4"/>
      <c r="AY16428" s="4"/>
      <c r="AZ16428" s="4"/>
      <c r="BA16428" s="4"/>
      <c r="BB16428" s="4"/>
      <c r="BC16428" s="4"/>
    </row>
    <row r="16429" spans="45:55" x14ac:dyDescent="0.2">
      <c r="AS16429" s="4"/>
      <c r="AT16429" s="4"/>
      <c r="AU16429" s="4"/>
      <c r="AV16429" s="4"/>
      <c r="AW16429" s="4"/>
      <c r="AX16429" s="4"/>
      <c r="AY16429" s="4"/>
      <c r="AZ16429" s="4"/>
      <c r="BA16429" s="4"/>
      <c r="BB16429" s="4"/>
      <c r="BC16429" s="4"/>
    </row>
    <row r="16430" spans="45:55" x14ac:dyDescent="0.2">
      <c r="AS16430" s="4"/>
      <c r="AT16430" s="4"/>
      <c r="AU16430" s="4"/>
      <c r="AV16430" s="4"/>
      <c r="AW16430" s="4"/>
      <c r="AX16430" s="4"/>
      <c r="AY16430" s="4"/>
      <c r="AZ16430" s="4"/>
      <c r="BA16430" s="4"/>
      <c r="BB16430" s="4"/>
      <c r="BC16430" s="4"/>
    </row>
    <row r="16431" spans="45:55" x14ac:dyDescent="0.2">
      <c r="AS16431" s="4"/>
      <c r="AT16431" s="4"/>
      <c r="AU16431" s="4"/>
      <c r="AV16431" s="4"/>
      <c r="AW16431" s="4"/>
      <c r="AX16431" s="4"/>
      <c r="AY16431" s="4"/>
      <c r="AZ16431" s="4"/>
      <c r="BA16431" s="4"/>
      <c r="BB16431" s="4"/>
      <c r="BC16431" s="4"/>
    </row>
    <row r="16432" spans="45:55" x14ac:dyDescent="0.2">
      <c r="AS16432" s="4"/>
      <c r="AT16432" s="4"/>
      <c r="AU16432" s="4"/>
      <c r="AV16432" s="4"/>
      <c r="AW16432" s="4"/>
      <c r="AX16432" s="4"/>
      <c r="AY16432" s="4"/>
      <c r="AZ16432" s="4"/>
      <c r="BA16432" s="4"/>
      <c r="BB16432" s="4"/>
      <c r="BC16432" s="4"/>
    </row>
    <row r="16433" spans="45:55" x14ac:dyDescent="0.2">
      <c r="AS16433" s="4"/>
      <c r="AT16433" s="4"/>
      <c r="AU16433" s="4"/>
      <c r="AV16433" s="4"/>
      <c r="AW16433" s="4"/>
      <c r="AX16433" s="4"/>
      <c r="AY16433" s="4"/>
      <c r="AZ16433" s="4"/>
      <c r="BA16433" s="4"/>
      <c r="BB16433" s="4"/>
      <c r="BC16433" s="4"/>
    </row>
    <row r="16434" spans="45:55" x14ac:dyDescent="0.2">
      <c r="AS16434" s="4"/>
      <c r="AT16434" s="4"/>
      <c r="AU16434" s="4"/>
      <c r="AV16434" s="4"/>
      <c r="AW16434" s="4"/>
      <c r="AX16434" s="4"/>
      <c r="AY16434" s="4"/>
      <c r="AZ16434" s="4"/>
      <c r="BA16434" s="4"/>
      <c r="BB16434" s="4"/>
      <c r="BC16434" s="4"/>
    </row>
    <row r="16435" spans="45:55" x14ac:dyDescent="0.2">
      <c r="AS16435" s="4"/>
      <c r="AT16435" s="4"/>
      <c r="AU16435" s="4"/>
      <c r="AV16435" s="4"/>
      <c r="AW16435" s="4"/>
      <c r="AX16435" s="4"/>
      <c r="AY16435" s="4"/>
      <c r="AZ16435" s="4"/>
      <c r="BA16435" s="4"/>
      <c r="BB16435" s="4"/>
      <c r="BC16435" s="4"/>
    </row>
    <row r="16436" spans="45:55" x14ac:dyDescent="0.2">
      <c r="AS16436" s="4"/>
      <c r="AT16436" s="4"/>
      <c r="AU16436" s="4"/>
      <c r="AV16436" s="4"/>
      <c r="AW16436" s="4"/>
      <c r="AX16436" s="4"/>
      <c r="AY16436" s="4"/>
      <c r="AZ16436" s="4"/>
      <c r="BA16436" s="4"/>
      <c r="BB16436" s="4"/>
      <c r="BC16436" s="4"/>
    </row>
    <row r="16437" spans="45:55" x14ac:dyDescent="0.2">
      <c r="AS16437" s="4"/>
      <c r="AT16437" s="4"/>
      <c r="AU16437" s="4"/>
      <c r="AV16437" s="4"/>
      <c r="AW16437" s="4"/>
      <c r="AX16437" s="4"/>
      <c r="AY16437" s="4"/>
      <c r="AZ16437" s="4"/>
      <c r="BA16437" s="4"/>
      <c r="BB16437" s="4"/>
      <c r="BC16437" s="4"/>
    </row>
    <row r="16438" spans="45:55" x14ac:dyDescent="0.2">
      <c r="AS16438" s="4"/>
      <c r="AT16438" s="4"/>
      <c r="AU16438" s="4"/>
      <c r="AV16438" s="4"/>
      <c r="AW16438" s="4"/>
      <c r="AX16438" s="4"/>
      <c r="AY16438" s="4"/>
      <c r="AZ16438" s="4"/>
      <c r="BA16438" s="4"/>
      <c r="BB16438" s="4"/>
      <c r="BC16438" s="4"/>
    </row>
    <row r="16439" spans="45:55" x14ac:dyDescent="0.2">
      <c r="AS16439" s="4"/>
      <c r="AT16439" s="4"/>
      <c r="AU16439" s="4"/>
      <c r="AV16439" s="4"/>
      <c r="AW16439" s="4"/>
      <c r="AX16439" s="4"/>
      <c r="AY16439" s="4"/>
      <c r="AZ16439" s="4"/>
      <c r="BA16439" s="4"/>
      <c r="BB16439" s="4"/>
      <c r="BC16439" s="4"/>
    </row>
    <row r="16440" spans="45:55" x14ac:dyDescent="0.2">
      <c r="AS16440" s="4"/>
      <c r="AT16440" s="4"/>
      <c r="AU16440" s="4"/>
      <c r="AV16440" s="4"/>
      <c r="AW16440" s="4"/>
      <c r="AX16440" s="4"/>
      <c r="AY16440" s="4"/>
      <c r="AZ16440" s="4"/>
      <c r="BA16440" s="4"/>
      <c r="BB16440" s="4"/>
      <c r="BC16440" s="4"/>
    </row>
    <row r="16441" spans="45:55" x14ac:dyDescent="0.2">
      <c r="AS16441" s="4"/>
      <c r="AT16441" s="4"/>
      <c r="AU16441" s="4"/>
      <c r="AV16441" s="4"/>
      <c r="AW16441" s="4"/>
      <c r="AX16441" s="4"/>
      <c r="AY16441" s="4"/>
      <c r="AZ16441" s="4"/>
      <c r="BA16441" s="4"/>
      <c r="BB16441" s="4"/>
      <c r="BC16441" s="4"/>
    </row>
    <row r="16442" spans="45:55" x14ac:dyDescent="0.2">
      <c r="AS16442" s="4"/>
      <c r="AT16442" s="4"/>
      <c r="AU16442" s="4"/>
      <c r="AV16442" s="4"/>
      <c r="AW16442" s="4"/>
      <c r="AX16442" s="4"/>
      <c r="AY16442" s="4"/>
      <c r="AZ16442" s="4"/>
      <c r="BA16442" s="4"/>
      <c r="BB16442" s="4"/>
      <c r="BC16442" s="4"/>
    </row>
    <row r="16443" spans="45:55" x14ac:dyDescent="0.2">
      <c r="AS16443" s="4"/>
      <c r="AT16443" s="4"/>
      <c r="AU16443" s="4"/>
      <c r="AV16443" s="4"/>
      <c r="AW16443" s="4"/>
      <c r="AX16443" s="4"/>
      <c r="AY16443" s="4"/>
      <c r="AZ16443" s="4"/>
      <c r="BA16443" s="4"/>
      <c r="BB16443" s="4"/>
      <c r="BC16443" s="4"/>
    </row>
    <row r="16444" spans="45:55" x14ac:dyDescent="0.2">
      <c r="AS16444" s="4"/>
      <c r="AT16444" s="4"/>
      <c r="AU16444" s="4"/>
      <c r="AV16444" s="4"/>
      <c r="AW16444" s="4"/>
      <c r="AX16444" s="4"/>
      <c r="AY16444" s="4"/>
      <c r="AZ16444" s="4"/>
      <c r="BA16444" s="4"/>
      <c r="BB16444" s="4"/>
      <c r="BC16444" s="4"/>
    </row>
    <row r="16445" spans="45:55" x14ac:dyDescent="0.2">
      <c r="AS16445" s="4"/>
      <c r="AT16445" s="4"/>
      <c r="AU16445" s="4"/>
      <c r="AV16445" s="4"/>
      <c r="AW16445" s="4"/>
      <c r="AX16445" s="4"/>
      <c r="AY16445" s="4"/>
      <c r="AZ16445" s="4"/>
      <c r="BA16445" s="4"/>
      <c r="BB16445" s="4"/>
      <c r="BC16445" s="4"/>
    </row>
    <row r="16446" spans="45:55" x14ac:dyDescent="0.2">
      <c r="AS16446" s="4"/>
      <c r="AT16446" s="4"/>
      <c r="AU16446" s="4"/>
      <c r="AV16446" s="4"/>
      <c r="AW16446" s="4"/>
      <c r="AX16446" s="4"/>
      <c r="AY16446" s="4"/>
      <c r="AZ16446" s="4"/>
      <c r="BA16446" s="4"/>
      <c r="BB16446" s="4"/>
      <c r="BC16446" s="4"/>
    </row>
    <row r="16447" spans="45:55" x14ac:dyDescent="0.2">
      <c r="AS16447" s="4"/>
      <c r="AT16447" s="4"/>
      <c r="AU16447" s="4"/>
      <c r="AV16447" s="4"/>
      <c r="AW16447" s="4"/>
      <c r="AX16447" s="4"/>
      <c r="AY16447" s="4"/>
      <c r="AZ16447" s="4"/>
      <c r="BA16447" s="4"/>
      <c r="BB16447" s="4"/>
      <c r="BC16447" s="4"/>
    </row>
    <row r="16448" spans="45:55" x14ac:dyDescent="0.2">
      <c r="AS16448" s="4"/>
      <c r="AT16448" s="4"/>
      <c r="AU16448" s="4"/>
      <c r="AV16448" s="4"/>
      <c r="AW16448" s="4"/>
      <c r="AX16448" s="4"/>
      <c r="AY16448" s="4"/>
      <c r="AZ16448" s="4"/>
      <c r="BA16448" s="4"/>
      <c r="BB16448" s="4"/>
      <c r="BC16448" s="4"/>
    </row>
    <row r="16449" spans="45:55" x14ac:dyDescent="0.2">
      <c r="AS16449" s="4"/>
      <c r="AT16449" s="4"/>
      <c r="AU16449" s="4"/>
      <c r="AV16449" s="4"/>
      <c r="AW16449" s="4"/>
      <c r="AX16449" s="4"/>
      <c r="AY16449" s="4"/>
      <c r="AZ16449" s="4"/>
      <c r="BA16449" s="4"/>
      <c r="BB16449" s="4"/>
      <c r="BC16449" s="4"/>
    </row>
    <row r="16450" spans="45:55" x14ac:dyDescent="0.2">
      <c r="AS16450" s="4"/>
      <c r="AT16450" s="4"/>
      <c r="AU16450" s="4"/>
      <c r="AV16450" s="4"/>
      <c r="AW16450" s="4"/>
      <c r="AX16450" s="4"/>
      <c r="AY16450" s="4"/>
      <c r="AZ16450" s="4"/>
      <c r="BA16450" s="4"/>
      <c r="BB16450" s="4"/>
      <c r="BC16450" s="4"/>
    </row>
    <row r="16451" spans="45:55" x14ac:dyDescent="0.2">
      <c r="AS16451" s="4"/>
      <c r="AT16451" s="4"/>
      <c r="AU16451" s="4"/>
      <c r="AV16451" s="4"/>
      <c r="AW16451" s="4"/>
      <c r="AX16451" s="4"/>
      <c r="AY16451" s="4"/>
      <c r="AZ16451" s="4"/>
      <c r="BA16451" s="4"/>
      <c r="BB16451" s="4"/>
      <c r="BC16451" s="4"/>
    </row>
    <row r="16452" spans="45:55" x14ac:dyDescent="0.2">
      <c r="AS16452" s="4"/>
      <c r="AT16452" s="4"/>
      <c r="AU16452" s="4"/>
      <c r="AV16452" s="4"/>
      <c r="AW16452" s="4"/>
      <c r="AX16452" s="4"/>
      <c r="AY16452" s="4"/>
      <c r="AZ16452" s="4"/>
      <c r="BA16452" s="4"/>
      <c r="BB16452" s="4"/>
      <c r="BC16452" s="4"/>
    </row>
    <row r="16453" spans="45:55" x14ac:dyDescent="0.2">
      <c r="AS16453" s="4"/>
      <c r="AT16453" s="4"/>
      <c r="AU16453" s="4"/>
      <c r="AV16453" s="4"/>
      <c r="AW16453" s="4"/>
      <c r="AX16453" s="4"/>
      <c r="AY16453" s="4"/>
      <c r="AZ16453" s="4"/>
      <c r="BA16453" s="4"/>
      <c r="BB16453" s="4"/>
      <c r="BC16453" s="4"/>
    </row>
    <row r="16454" spans="45:55" x14ac:dyDescent="0.2">
      <c r="AS16454" s="4"/>
      <c r="AT16454" s="4"/>
      <c r="AU16454" s="4"/>
      <c r="AV16454" s="4"/>
      <c r="AW16454" s="4"/>
      <c r="AX16454" s="4"/>
      <c r="AY16454" s="4"/>
      <c r="AZ16454" s="4"/>
      <c r="BA16454" s="4"/>
      <c r="BB16454" s="4"/>
      <c r="BC16454" s="4"/>
    </row>
    <row r="16455" spans="45:55" x14ac:dyDescent="0.2">
      <c r="AS16455" s="4"/>
      <c r="AT16455" s="4"/>
      <c r="AU16455" s="4"/>
      <c r="AV16455" s="4"/>
      <c r="AW16455" s="4"/>
      <c r="AX16455" s="4"/>
      <c r="AY16455" s="4"/>
      <c r="AZ16455" s="4"/>
      <c r="BA16455" s="4"/>
      <c r="BB16455" s="4"/>
      <c r="BC16455" s="4"/>
    </row>
    <row r="16456" spans="45:55" x14ac:dyDescent="0.2">
      <c r="AS16456" s="4"/>
      <c r="AT16456" s="4"/>
      <c r="AU16456" s="4"/>
      <c r="AV16456" s="4"/>
      <c r="AW16456" s="4"/>
      <c r="AX16456" s="4"/>
      <c r="AY16456" s="4"/>
      <c r="AZ16456" s="4"/>
      <c r="BA16456" s="4"/>
      <c r="BB16456" s="4"/>
      <c r="BC16456" s="4"/>
    </row>
    <row r="16457" spans="45:55" x14ac:dyDescent="0.2">
      <c r="AS16457" s="4"/>
      <c r="AT16457" s="4"/>
      <c r="AU16457" s="4"/>
      <c r="AV16457" s="4"/>
      <c r="AW16457" s="4"/>
      <c r="AX16457" s="4"/>
      <c r="AY16457" s="4"/>
      <c r="AZ16457" s="4"/>
      <c r="BA16457" s="4"/>
      <c r="BB16457" s="4"/>
      <c r="BC16457" s="4"/>
    </row>
    <row r="16458" spans="45:55" x14ac:dyDescent="0.2">
      <c r="AS16458" s="4"/>
      <c r="AT16458" s="4"/>
      <c r="AU16458" s="4"/>
      <c r="AV16458" s="4"/>
      <c r="AW16458" s="4"/>
      <c r="AX16458" s="4"/>
      <c r="AY16458" s="4"/>
      <c r="AZ16458" s="4"/>
      <c r="BA16458" s="4"/>
      <c r="BB16458" s="4"/>
      <c r="BC16458" s="4"/>
    </row>
    <row r="16459" spans="45:55" x14ac:dyDescent="0.2">
      <c r="AS16459" s="4"/>
      <c r="AT16459" s="4"/>
      <c r="AU16459" s="4"/>
      <c r="AV16459" s="4"/>
      <c r="AW16459" s="4"/>
      <c r="AX16459" s="4"/>
      <c r="AY16459" s="4"/>
      <c r="AZ16459" s="4"/>
      <c r="BA16459" s="4"/>
      <c r="BB16459" s="4"/>
      <c r="BC16459" s="4"/>
    </row>
    <row r="16460" spans="45:55" x14ac:dyDescent="0.2">
      <c r="AS16460" s="4"/>
      <c r="AT16460" s="4"/>
      <c r="AU16460" s="4"/>
      <c r="AV16460" s="4"/>
      <c r="AW16460" s="4"/>
      <c r="AX16460" s="4"/>
      <c r="AY16460" s="4"/>
      <c r="AZ16460" s="4"/>
      <c r="BA16460" s="4"/>
      <c r="BB16460" s="4"/>
      <c r="BC16460" s="4"/>
    </row>
    <row r="16461" spans="45:55" x14ac:dyDescent="0.2">
      <c r="AS16461" s="4"/>
      <c r="AT16461" s="4"/>
      <c r="AU16461" s="4"/>
      <c r="AV16461" s="4"/>
      <c r="AW16461" s="4"/>
      <c r="AX16461" s="4"/>
      <c r="AY16461" s="4"/>
      <c r="AZ16461" s="4"/>
      <c r="BA16461" s="4"/>
      <c r="BB16461" s="4"/>
      <c r="BC16461" s="4"/>
    </row>
    <row r="16462" spans="45:55" x14ac:dyDescent="0.2">
      <c r="AS16462" s="4"/>
      <c r="AT16462" s="4"/>
      <c r="AU16462" s="4"/>
      <c r="AV16462" s="4"/>
      <c r="AW16462" s="4"/>
      <c r="AX16462" s="4"/>
      <c r="AY16462" s="4"/>
      <c r="AZ16462" s="4"/>
      <c r="BA16462" s="4"/>
      <c r="BB16462" s="4"/>
      <c r="BC16462" s="4"/>
    </row>
    <row r="16463" spans="45:55" x14ac:dyDescent="0.2">
      <c r="AS16463" s="4"/>
      <c r="AT16463" s="4"/>
      <c r="AU16463" s="4"/>
      <c r="AV16463" s="4"/>
      <c r="AW16463" s="4"/>
      <c r="AX16463" s="4"/>
      <c r="AY16463" s="4"/>
      <c r="AZ16463" s="4"/>
      <c r="BA16463" s="4"/>
      <c r="BB16463" s="4"/>
      <c r="BC16463" s="4"/>
    </row>
    <row r="16464" spans="45:55" x14ac:dyDescent="0.2">
      <c r="AS16464" s="4"/>
      <c r="AT16464" s="4"/>
      <c r="AU16464" s="4"/>
      <c r="AV16464" s="4"/>
      <c r="AW16464" s="4"/>
      <c r="AX16464" s="4"/>
      <c r="AY16464" s="4"/>
      <c r="AZ16464" s="4"/>
      <c r="BA16464" s="4"/>
      <c r="BB16464" s="4"/>
      <c r="BC16464" s="4"/>
    </row>
    <row r="16465" spans="45:55" x14ac:dyDescent="0.2">
      <c r="AS16465" s="4"/>
      <c r="AT16465" s="4"/>
      <c r="AU16465" s="4"/>
      <c r="AV16465" s="4"/>
      <c r="AW16465" s="4"/>
      <c r="AX16465" s="4"/>
      <c r="AY16465" s="4"/>
      <c r="AZ16465" s="4"/>
      <c r="BA16465" s="4"/>
      <c r="BB16465" s="4"/>
      <c r="BC16465" s="4"/>
    </row>
    <row r="16466" spans="45:55" x14ac:dyDescent="0.2">
      <c r="AS16466" s="4"/>
      <c r="AT16466" s="4"/>
      <c r="AU16466" s="4"/>
      <c r="AV16466" s="4"/>
      <c r="AW16466" s="4"/>
      <c r="AX16466" s="4"/>
      <c r="AY16466" s="4"/>
      <c r="AZ16466" s="4"/>
      <c r="BA16466" s="4"/>
      <c r="BB16466" s="4"/>
      <c r="BC16466" s="4"/>
    </row>
    <row r="16467" spans="45:55" x14ac:dyDescent="0.2">
      <c r="AS16467" s="4"/>
      <c r="AT16467" s="4"/>
      <c r="AU16467" s="4"/>
      <c r="AV16467" s="4"/>
      <c r="AW16467" s="4"/>
      <c r="AX16467" s="4"/>
      <c r="AY16467" s="4"/>
      <c r="AZ16467" s="4"/>
      <c r="BA16467" s="4"/>
      <c r="BB16467" s="4"/>
      <c r="BC16467" s="4"/>
    </row>
    <row r="16468" spans="45:55" x14ac:dyDescent="0.2">
      <c r="AS16468" s="4"/>
      <c r="AT16468" s="4"/>
      <c r="AU16468" s="4"/>
      <c r="AV16468" s="4"/>
      <c r="AW16468" s="4"/>
      <c r="AX16468" s="4"/>
      <c r="AY16468" s="4"/>
      <c r="AZ16468" s="4"/>
      <c r="BA16468" s="4"/>
      <c r="BB16468" s="4"/>
      <c r="BC16468" s="4"/>
    </row>
    <row r="16469" spans="45:55" x14ac:dyDescent="0.2">
      <c r="AS16469" s="4"/>
      <c r="AT16469" s="4"/>
      <c r="AU16469" s="4"/>
      <c r="AV16469" s="4"/>
      <c r="AW16469" s="4"/>
      <c r="AX16469" s="4"/>
      <c r="AY16469" s="4"/>
      <c r="AZ16469" s="4"/>
      <c r="BA16469" s="4"/>
      <c r="BB16469" s="4"/>
      <c r="BC16469" s="4"/>
    </row>
    <row r="16470" spans="45:55" x14ac:dyDescent="0.2">
      <c r="AS16470" s="4"/>
      <c r="AT16470" s="4"/>
      <c r="AU16470" s="4"/>
      <c r="AV16470" s="4"/>
      <c r="AW16470" s="4"/>
      <c r="AX16470" s="4"/>
      <c r="AY16470" s="4"/>
      <c r="AZ16470" s="4"/>
      <c r="BA16470" s="4"/>
      <c r="BB16470" s="4"/>
      <c r="BC16470" s="4"/>
    </row>
    <row r="16471" spans="45:55" x14ac:dyDescent="0.2">
      <c r="AS16471" s="4"/>
      <c r="AT16471" s="4"/>
      <c r="AU16471" s="4"/>
      <c r="AV16471" s="4"/>
      <c r="AW16471" s="4"/>
      <c r="AX16471" s="4"/>
      <c r="AY16471" s="4"/>
      <c r="AZ16471" s="4"/>
      <c r="BA16471" s="4"/>
      <c r="BB16471" s="4"/>
      <c r="BC16471" s="4"/>
    </row>
    <row r="16472" spans="45:55" x14ac:dyDescent="0.2">
      <c r="AS16472" s="4"/>
      <c r="AT16472" s="4"/>
      <c r="AU16472" s="4"/>
      <c r="AV16472" s="4"/>
      <c r="AW16472" s="4"/>
      <c r="AX16472" s="4"/>
      <c r="AY16472" s="4"/>
      <c r="AZ16472" s="4"/>
      <c r="BA16472" s="4"/>
      <c r="BB16472" s="4"/>
      <c r="BC16472" s="4"/>
    </row>
    <row r="16473" spans="45:55" x14ac:dyDescent="0.2">
      <c r="AS16473" s="4"/>
      <c r="AT16473" s="4"/>
      <c r="AU16473" s="4"/>
      <c r="AV16473" s="4"/>
      <c r="AW16473" s="4"/>
      <c r="AX16473" s="4"/>
      <c r="AY16473" s="4"/>
      <c r="AZ16473" s="4"/>
      <c r="BA16473" s="4"/>
      <c r="BB16473" s="4"/>
      <c r="BC16473" s="4"/>
    </row>
    <row r="16474" spans="45:55" x14ac:dyDescent="0.2">
      <c r="AS16474" s="4"/>
      <c r="AT16474" s="4"/>
      <c r="AU16474" s="4"/>
      <c r="AV16474" s="4"/>
      <c r="AW16474" s="4"/>
      <c r="AX16474" s="4"/>
      <c r="AY16474" s="4"/>
      <c r="AZ16474" s="4"/>
      <c r="BA16474" s="4"/>
      <c r="BB16474" s="4"/>
      <c r="BC16474" s="4"/>
    </row>
    <row r="16475" spans="45:55" x14ac:dyDescent="0.2">
      <c r="AS16475" s="4"/>
      <c r="AT16475" s="4"/>
      <c r="AU16475" s="4"/>
      <c r="AV16475" s="4"/>
      <c r="AW16475" s="4"/>
      <c r="AX16475" s="4"/>
      <c r="AY16475" s="4"/>
      <c r="AZ16475" s="4"/>
      <c r="BA16475" s="4"/>
      <c r="BB16475" s="4"/>
      <c r="BC16475" s="4"/>
    </row>
    <row r="16476" spans="45:55" x14ac:dyDescent="0.2">
      <c r="AS16476" s="4"/>
      <c r="AT16476" s="4"/>
      <c r="AU16476" s="4"/>
      <c r="AV16476" s="4"/>
      <c r="AW16476" s="4"/>
      <c r="AX16476" s="4"/>
      <c r="AY16476" s="4"/>
      <c r="AZ16476" s="4"/>
      <c r="BA16476" s="4"/>
      <c r="BB16476" s="4"/>
      <c r="BC16476" s="4"/>
    </row>
    <row r="16477" spans="45:55" x14ac:dyDescent="0.2">
      <c r="AS16477" s="4"/>
      <c r="AT16477" s="4"/>
      <c r="AU16477" s="4"/>
      <c r="AV16477" s="4"/>
      <c r="AW16477" s="4"/>
      <c r="AX16477" s="4"/>
      <c r="AY16477" s="4"/>
      <c r="AZ16477" s="4"/>
      <c r="BA16477" s="4"/>
      <c r="BB16477" s="4"/>
      <c r="BC16477" s="4"/>
    </row>
    <row r="16478" spans="45:55" x14ac:dyDescent="0.2">
      <c r="AS16478" s="4"/>
      <c r="AT16478" s="4"/>
      <c r="AU16478" s="4"/>
      <c r="AV16478" s="4"/>
      <c r="AW16478" s="4"/>
      <c r="AX16478" s="4"/>
      <c r="AY16478" s="4"/>
      <c r="AZ16478" s="4"/>
      <c r="BA16478" s="4"/>
      <c r="BB16478" s="4"/>
      <c r="BC16478" s="4"/>
    </row>
    <row r="16479" spans="45:55" x14ac:dyDescent="0.2">
      <c r="AS16479" s="4"/>
      <c r="AT16479" s="4"/>
      <c r="AU16479" s="4"/>
      <c r="AV16479" s="4"/>
      <c r="AW16479" s="4"/>
      <c r="AX16479" s="4"/>
      <c r="AY16479" s="4"/>
      <c r="AZ16479" s="4"/>
      <c r="BA16479" s="4"/>
      <c r="BB16479" s="4"/>
      <c r="BC16479" s="4"/>
    </row>
    <row r="16480" spans="45:55" x14ac:dyDescent="0.2">
      <c r="AS16480" s="4"/>
      <c r="AT16480" s="4"/>
      <c r="AU16480" s="4"/>
      <c r="AV16480" s="4"/>
      <c r="AW16480" s="4"/>
      <c r="AX16480" s="4"/>
      <c r="AY16480" s="4"/>
      <c r="AZ16480" s="4"/>
      <c r="BA16480" s="4"/>
      <c r="BB16480" s="4"/>
      <c r="BC16480" s="4"/>
    </row>
    <row r="16481" spans="45:55" x14ac:dyDescent="0.2">
      <c r="AS16481" s="4"/>
      <c r="AT16481" s="4"/>
      <c r="AU16481" s="4"/>
      <c r="AV16481" s="4"/>
      <c r="AW16481" s="4"/>
      <c r="AX16481" s="4"/>
      <c r="AY16481" s="4"/>
      <c r="AZ16481" s="4"/>
      <c r="BA16481" s="4"/>
      <c r="BB16481" s="4"/>
      <c r="BC16481" s="4"/>
    </row>
    <row r="16482" spans="45:55" x14ac:dyDescent="0.2">
      <c r="AS16482" s="4"/>
      <c r="AT16482" s="4"/>
      <c r="AU16482" s="4"/>
      <c r="AV16482" s="4"/>
      <c r="AW16482" s="4"/>
      <c r="AX16482" s="4"/>
      <c r="AY16482" s="4"/>
      <c r="AZ16482" s="4"/>
      <c r="BA16482" s="4"/>
      <c r="BB16482" s="4"/>
      <c r="BC16482" s="4"/>
    </row>
    <row r="16483" spans="45:55" x14ac:dyDescent="0.2">
      <c r="AS16483" s="4"/>
      <c r="AT16483" s="4"/>
      <c r="AU16483" s="4"/>
      <c r="AV16483" s="4"/>
      <c r="AW16483" s="4"/>
      <c r="AX16483" s="4"/>
      <c r="AY16483" s="4"/>
      <c r="AZ16483" s="4"/>
      <c r="BA16483" s="4"/>
      <c r="BB16483" s="4"/>
      <c r="BC16483" s="4"/>
    </row>
    <row r="16484" spans="45:55" x14ac:dyDescent="0.2">
      <c r="AS16484" s="4"/>
      <c r="AT16484" s="4"/>
      <c r="AU16484" s="4"/>
      <c r="AV16484" s="4"/>
      <c r="AW16484" s="4"/>
      <c r="AX16484" s="4"/>
      <c r="AY16484" s="4"/>
      <c r="AZ16484" s="4"/>
      <c r="BA16484" s="4"/>
      <c r="BB16484" s="4"/>
      <c r="BC16484" s="4"/>
    </row>
    <row r="16485" spans="45:55" x14ac:dyDescent="0.2">
      <c r="AS16485" s="4"/>
      <c r="AT16485" s="4"/>
      <c r="AU16485" s="4"/>
      <c r="AV16485" s="4"/>
      <c r="AW16485" s="4"/>
      <c r="AX16485" s="4"/>
      <c r="AY16485" s="4"/>
      <c r="AZ16485" s="4"/>
      <c r="BA16485" s="4"/>
      <c r="BB16485" s="4"/>
      <c r="BC16485" s="4"/>
    </row>
    <row r="16486" spans="45:55" x14ac:dyDescent="0.2">
      <c r="AS16486" s="4"/>
      <c r="AT16486" s="4"/>
      <c r="AU16486" s="4"/>
      <c r="AV16486" s="4"/>
      <c r="AW16486" s="4"/>
      <c r="AX16486" s="4"/>
      <c r="AY16486" s="4"/>
      <c r="AZ16486" s="4"/>
      <c r="BA16486" s="4"/>
      <c r="BB16486" s="4"/>
      <c r="BC16486" s="4"/>
    </row>
    <row r="16487" spans="45:55" x14ac:dyDescent="0.2">
      <c r="AS16487" s="4"/>
      <c r="AT16487" s="4"/>
      <c r="AU16487" s="4"/>
      <c r="AV16487" s="4"/>
      <c r="AW16487" s="4"/>
      <c r="AX16487" s="4"/>
      <c r="AY16487" s="4"/>
      <c r="AZ16487" s="4"/>
      <c r="BA16487" s="4"/>
      <c r="BB16487" s="4"/>
      <c r="BC16487" s="4"/>
    </row>
    <row r="16488" spans="45:55" x14ac:dyDescent="0.2">
      <c r="AS16488" s="4"/>
      <c r="AT16488" s="4"/>
      <c r="AU16488" s="4"/>
      <c r="AV16488" s="4"/>
      <c r="AW16488" s="4"/>
      <c r="AX16488" s="4"/>
      <c r="AY16488" s="4"/>
      <c r="AZ16488" s="4"/>
      <c r="BA16488" s="4"/>
      <c r="BB16488" s="4"/>
      <c r="BC16488" s="4"/>
    </row>
    <row r="16489" spans="45:55" x14ac:dyDescent="0.2">
      <c r="AS16489" s="4"/>
      <c r="AT16489" s="4"/>
      <c r="AU16489" s="4"/>
      <c r="AV16489" s="4"/>
      <c r="AW16489" s="4"/>
      <c r="AX16489" s="4"/>
      <c r="AY16489" s="4"/>
      <c r="AZ16489" s="4"/>
      <c r="BA16489" s="4"/>
      <c r="BB16489" s="4"/>
      <c r="BC16489" s="4"/>
    </row>
    <row r="16490" spans="45:55" x14ac:dyDescent="0.2">
      <c r="AS16490" s="4"/>
      <c r="AT16490" s="4"/>
      <c r="AU16490" s="4"/>
      <c r="AV16490" s="4"/>
      <c r="AW16490" s="4"/>
      <c r="AX16490" s="4"/>
      <c r="AY16490" s="4"/>
      <c r="AZ16490" s="4"/>
      <c r="BA16490" s="4"/>
      <c r="BB16490" s="4"/>
      <c r="BC16490" s="4"/>
    </row>
    <row r="16491" spans="45:55" x14ac:dyDescent="0.2">
      <c r="AS16491" s="4"/>
      <c r="AT16491" s="4"/>
      <c r="AU16491" s="4"/>
      <c r="AV16491" s="4"/>
      <c r="AW16491" s="4"/>
      <c r="AX16491" s="4"/>
      <c r="AY16491" s="4"/>
      <c r="AZ16491" s="4"/>
      <c r="BA16491" s="4"/>
      <c r="BB16491" s="4"/>
      <c r="BC16491" s="4"/>
    </row>
    <row r="16492" spans="45:55" x14ac:dyDescent="0.2">
      <c r="AS16492" s="4"/>
      <c r="AT16492" s="4"/>
      <c r="AU16492" s="4"/>
      <c r="AV16492" s="4"/>
      <c r="AW16492" s="4"/>
      <c r="AX16492" s="4"/>
      <c r="AY16492" s="4"/>
      <c r="AZ16492" s="4"/>
      <c r="BA16492" s="4"/>
      <c r="BB16492" s="4"/>
      <c r="BC16492" s="4"/>
    </row>
    <row r="16493" spans="45:55" x14ac:dyDescent="0.2">
      <c r="AS16493" s="4"/>
      <c r="AT16493" s="4"/>
      <c r="AU16493" s="4"/>
      <c r="AV16493" s="4"/>
      <c r="AW16493" s="4"/>
      <c r="AX16493" s="4"/>
      <c r="AY16493" s="4"/>
      <c r="AZ16493" s="4"/>
      <c r="BA16493" s="4"/>
      <c r="BB16493" s="4"/>
      <c r="BC16493" s="4"/>
    </row>
    <row r="16494" spans="45:55" x14ac:dyDescent="0.2">
      <c r="AS16494" s="4"/>
      <c r="AT16494" s="4"/>
      <c r="AU16494" s="4"/>
      <c r="AV16494" s="4"/>
      <c r="AW16494" s="4"/>
      <c r="AX16494" s="4"/>
      <c r="AY16494" s="4"/>
      <c r="AZ16494" s="4"/>
      <c r="BA16494" s="4"/>
      <c r="BB16494" s="4"/>
      <c r="BC16494" s="4"/>
    </row>
    <row r="16495" spans="45:55" x14ac:dyDescent="0.2">
      <c r="AS16495" s="4"/>
      <c r="AT16495" s="4"/>
      <c r="AU16495" s="4"/>
      <c r="AV16495" s="4"/>
      <c r="AW16495" s="4"/>
      <c r="AX16495" s="4"/>
      <c r="AY16495" s="4"/>
      <c r="AZ16495" s="4"/>
      <c r="BA16495" s="4"/>
      <c r="BB16495" s="4"/>
      <c r="BC16495" s="4"/>
    </row>
    <row r="16496" spans="45:55" x14ac:dyDescent="0.2">
      <c r="AS16496" s="4"/>
      <c r="AT16496" s="4"/>
      <c r="AU16496" s="4"/>
      <c r="AV16496" s="4"/>
      <c r="AW16496" s="4"/>
      <c r="AX16496" s="4"/>
      <c r="AY16496" s="4"/>
      <c r="AZ16496" s="4"/>
      <c r="BA16496" s="4"/>
      <c r="BB16496" s="4"/>
      <c r="BC16496" s="4"/>
    </row>
    <row r="16497" spans="45:55" x14ac:dyDescent="0.2">
      <c r="AS16497" s="4"/>
      <c r="AT16497" s="4"/>
      <c r="AU16497" s="4"/>
      <c r="AV16497" s="4"/>
      <c r="AW16497" s="4"/>
      <c r="AX16497" s="4"/>
      <c r="AY16497" s="4"/>
      <c r="AZ16497" s="4"/>
      <c r="BA16497" s="4"/>
      <c r="BB16497" s="4"/>
      <c r="BC16497" s="4"/>
    </row>
    <row r="16498" spans="45:55" x14ac:dyDescent="0.2">
      <c r="AS16498" s="4"/>
      <c r="AT16498" s="4"/>
      <c r="AU16498" s="4"/>
      <c r="AV16498" s="4"/>
      <c r="AW16498" s="4"/>
      <c r="AX16498" s="4"/>
      <c r="AY16498" s="4"/>
      <c r="AZ16498" s="4"/>
      <c r="BA16498" s="4"/>
      <c r="BB16498" s="4"/>
      <c r="BC16498" s="4"/>
    </row>
    <row r="16499" spans="45:55" x14ac:dyDescent="0.2">
      <c r="AS16499" s="4"/>
      <c r="AT16499" s="4"/>
      <c r="AU16499" s="4"/>
      <c r="AV16499" s="4"/>
      <c r="AW16499" s="4"/>
      <c r="AX16499" s="4"/>
      <c r="AY16499" s="4"/>
      <c r="AZ16499" s="4"/>
      <c r="BA16499" s="4"/>
      <c r="BB16499" s="4"/>
      <c r="BC16499" s="4"/>
    </row>
    <row r="16500" spans="45:55" x14ac:dyDescent="0.2">
      <c r="AS16500" s="4"/>
      <c r="AT16500" s="4"/>
      <c r="AU16500" s="4"/>
      <c r="AV16500" s="4"/>
      <c r="AW16500" s="4"/>
      <c r="AX16500" s="4"/>
      <c r="AY16500" s="4"/>
      <c r="AZ16500" s="4"/>
      <c r="BA16500" s="4"/>
      <c r="BB16500" s="4"/>
      <c r="BC16500" s="4"/>
    </row>
    <row r="16501" spans="45:55" x14ac:dyDescent="0.2">
      <c r="AS16501" s="4"/>
      <c r="AT16501" s="4"/>
      <c r="AU16501" s="4"/>
      <c r="AV16501" s="4"/>
      <c r="AW16501" s="4"/>
      <c r="AX16501" s="4"/>
      <c r="AY16501" s="4"/>
      <c r="AZ16501" s="4"/>
      <c r="BA16501" s="4"/>
      <c r="BB16501" s="4"/>
      <c r="BC16501" s="4"/>
    </row>
    <row r="16502" spans="45:55" x14ac:dyDescent="0.2">
      <c r="AS16502" s="4"/>
      <c r="AT16502" s="4"/>
      <c r="AU16502" s="4"/>
      <c r="AV16502" s="4"/>
      <c r="AW16502" s="4"/>
      <c r="AX16502" s="4"/>
      <c r="AY16502" s="4"/>
      <c r="AZ16502" s="4"/>
      <c r="BA16502" s="4"/>
      <c r="BB16502" s="4"/>
      <c r="BC16502" s="4"/>
    </row>
    <row r="16503" spans="45:55" x14ac:dyDescent="0.2">
      <c r="AS16503" s="4"/>
      <c r="AT16503" s="4"/>
      <c r="AU16503" s="4"/>
      <c r="AV16503" s="4"/>
      <c r="AW16503" s="4"/>
      <c r="AX16503" s="4"/>
      <c r="AY16503" s="4"/>
      <c r="AZ16503" s="4"/>
      <c r="BA16503" s="4"/>
      <c r="BB16503" s="4"/>
      <c r="BC16503" s="4"/>
    </row>
    <row r="16504" spans="45:55" x14ac:dyDescent="0.2">
      <c r="AS16504" s="4"/>
      <c r="AT16504" s="4"/>
      <c r="AU16504" s="4"/>
      <c r="AV16504" s="4"/>
      <c r="AW16504" s="4"/>
      <c r="AX16504" s="4"/>
      <c r="AY16504" s="4"/>
      <c r="AZ16504" s="4"/>
      <c r="BA16504" s="4"/>
      <c r="BB16504" s="4"/>
      <c r="BC16504" s="4"/>
    </row>
    <row r="16505" spans="45:55" x14ac:dyDescent="0.2">
      <c r="AS16505" s="4"/>
      <c r="AT16505" s="4"/>
      <c r="AU16505" s="4"/>
      <c r="AV16505" s="4"/>
      <c r="AW16505" s="4"/>
      <c r="AX16505" s="4"/>
      <c r="AY16505" s="4"/>
      <c r="AZ16505" s="4"/>
      <c r="BA16505" s="4"/>
      <c r="BB16505" s="4"/>
      <c r="BC16505" s="4"/>
    </row>
    <row r="16506" spans="45:55" x14ac:dyDescent="0.2">
      <c r="AS16506" s="4"/>
      <c r="AT16506" s="4"/>
      <c r="AU16506" s="4"/>
      <c r="AV16506" s="4"/>
      <c r="AW16506" s="4"/>
      <c r="AX16506" s="4"/>
      <c r="AY16506" s="4"/>
      <c r="AZ16506" s="4"/>
      <c r="BA16506" s="4"/>
      <c r="BB16506" s="4"/>
      <c r="BC16506" s="4"/>
    </row>
    <row r="16507" spans="45:55" x14ac:dyDescent="0.2">
      <c r="AS16507" s="4"/>
      <c r="AT16507" s="4"/>
      <c r="AU16507" s="4"/>
      <c r="AV16507" s="4"/>
      <c r="AW16507" s="4"/>
      <c r="AX16507" s="4"/>
      <c r="AY16507" s="4"/>
      <c r="AZ16507" s="4"/>
      <c r="BA16507" s="4"/>
      <c r="BB16507" s="4"/>
      <c r="BC16507" s="4"/>
    </row>
    <row r="16508" spans="45:55" x14ac:dyDescent="0.2">
      <c r="AS16508" s="4"/>
      <c r="AT16508" s="4"/>
      <c r="AU16508" s="4"/>
      <c r="AV16508" s="4"/>
      <c r="AW16508" s="4"/>
      <c r="AX16508" s="4"/>
      <c r="AY16508" s="4"/>
      <c r="AZ16508" s="4"/>
      <c r="BA16508" s="4"/>
      <c r="BB16508" s="4"/>
      <c r="BC16508" s="4"/>
    </row>
    <row r="16509" spans="45:55" x14ac:dyDescent="0.2">
      <c r="AS16509" s="4"/>
      <c r="AT16509" s="4"/>
      <c r="AU16509" s="4"/>
      <c r="AV16509" s="4"/>
      <c r="AW16509" s="4"/>
      <c r="AX16509" s="4"/>
      <c r="AY16509" s="4"/>
      <c r="AZ16509" s="4"/>
      <c r="BA16509" s="4"/>
      <c r="BB16509" s="4"/>
      <c r="BC16509" s="4"/>
    </row>
    <row r="16510" spans="45:55" x14ac:dyDescent="0.2">
      <c r="AS16510" s="4"/>
      <c r="AT16510" s="4"/>
      <c r="AU16510" s="4"/>
      <c r="AV16510" s="4"/>
      <c r="AW16510" s="4"/>
      <c r="AX16510" s="4"/>
      <c r="AY16510" s="4"/>
      <c r="AZ16510" s="4"/>
      <c r="BA16510" s="4"/>
      <c r="BB16510" s="4"/>
      <c r="BC16510" s="4"/>
    </row>
    <row r="16511" spans="45:55" x14ac:dyDescent="0.2">
      <c r="AS16511" s="4"/>
      <c r="AT16511" s="4"/>
      <c r="AU16511" s="4"/>
      <c r="AV16511" s="4"/>
      <c r="AW16511" s="4"/>
      <c r="AX16511" s="4"/>
      <c r="AY16511" s="4"/>
      <c r="AZ16511" s="4"/>
      <c r="BA16511" s="4"/>
      <c r="BB16511" s="4"/>
      <c r="BC16511" s="4"/>
    </row>
    <row r="16512" spans="45:55" x14ac:dyDescent="0.2">
      <c r="AS16512" s="4"/>
      <c r="AT16512" s="4"/>
      <c r="AU16512" s="4"/>
      <c r="AV16512" s="4"/>
      <c r="AW16512" s="4"/>
      <c r="AX16512" s="4"/>
      <c r="AY16512" s="4"/>
      <c r="AZ16512" s="4"/>
      <c r="BA16512" s="4"/>
      <c r="BB16512" s="4"/>
      <c r="BC16512" s="4"/>
    </row>
    <row r="16513" spans="45:55" x14ac:dyDescent="0.2">
      <c r="AS16513" s="4"/>
      <c r="AT16513" s="4"/>
      <c r="AU16513" s="4"/>
      <c r="AV16513" s="4"/>
      <c r="AW16513" s="4"/>
      <c r="AX16513" s="4"/>
      <c r="AY16513" s="4"/>
      <c r="AZ16513" s="4"/>
      <c r="BA16513" s="4"/>
      <c r="BB16513" s="4"/>
      <c r="BC16513" s="4"/>
    </row>
    <row r="16514" spans="45:55" x14ac:dyDescent="0.2">
      <c r="AS16514" s="4"/>
      <c r="AT16514" s="4"/>
      <c r="AU16514" s="4"/>
      <c r="AV16514" s="4"/>
      <c r="AW16514" s="4"/>
      <c r="AX16514" s="4"/>
      <c r="AY16514" s="4"/>
      <c r="AZ16514" s="4"/>
      <c r="BA16514" s="4"/>
      <c r="BB16514" s="4"/>
      <c r="BC16514" s="4"/>
    </row>
    <row r="16515" spans="45:55" x14ac:dyDescent="0.2">
      <c r="AS16515" s="4"/>
      <c r="AT16515" s="4"/>
      <c r="AU16515" s="4"/>
      <c r="AV16515" s="4"/>
      <c r="AW16515" s="4"/>
      <c r="AX16515" s="4"/>
      <c r="AY16515" s="4"/>
      <c r="AZ16515" s="4"/>
      <c r="BA16515" s="4"/>
      <c r="BB16515" s="4"/>
      <c r="BC16515" s="4"/>
    </row>
    <row r="16516" spans="45:55" x14ac:dyDescent="0.2">
      <c r="AS16516" s="4"/>
      <c r="AT16516" s="4"/>
      <c r="AU16516" s="4"/>
      <c r="AV16516" s="4"/>
      <c r="AW16516" s="4"/>
      <c r="AX16516" s="4"/>
      <c r="AY16516" s="4"/>
      <c r="AZ16516" s="4"/>
      <c r="BA16516" s="4"/>
      <c r="BB16516" s="4"/>
      <c r="BC16516" s="4"/>
    </row>
    <row r="16517" spans="45:55" x14ac:dyDescent="0.2">
      <c r="AS16517" s="4"/>
      <c r="AT16517" s="4"/>
      <c r="AU16517" s="4"/>
      <c r="AV16517" s="4"/>
      <c r="AW16517" s="4"/>
      <c r="AX16517" s="4"/>
      <c r="AY16517" s="4"/>
      <c r="AZ16517" s="4"/>
      <c r="BA16517" s="4"/>
      <c r="BB16517" s="4"/>
      <c r="BC16517" s="4"/>
    </row>
    <row r="16518" spans="45:55" x14ac:dyDescent="0.2">
      <c r="AS16518" s="4"/>
      <c r="AT16518" s="4"/>
      <c r="AU16518" s="4"/>
      <c r="AV16518" s="4"/>
      <c r="AW16518" s="4"/>
      <c r="AX16518" s="4"/>
      <c r="AY16518" s="4"/>
      <c r="AZ16518" s="4"/>
      <c r="BA16518" s="4"/>
      <c r="BB16518" s="4"/>
      <c r="BC16518" s="4"/>
    </row>
    <row r="16519" spans="45:55" x14ac:dyDescent="0.2">
      <c r="AS16519" s="4"/>
      <c r="AT16519" s="4"/>
      <c r="AU16519" s="4"/>
      <c r="AV16519" s="4"/>
      <c r="AW16519" s="4"/>
      <c r="AX16519" s="4"/>
      <c r="AY16519" s="4"/>
      <c r="AZ16519" s="4"/>
      <c r="BA16519" s="4"/>
      <c r="BB16519" s="4"/>
      <c r="BC16519" s="4"/>
    </row>
    <row r="16520" spans="45:55" x14ac:dyDescent="0.2">
      <c r="AS16520" s="4"/>
      <c r="AT16520" s="4"/>
      <c r="AU16520" s="4"/>
      <c r="AV16520" s="4"/>
      <c r="AW16520" s="4"/>
      <c r="AX16520" s="4"/>
      <c r="AY16520" s="4"/>
      <c r="AZ16520" s="4"/>
      <c r="BA16520" s="4"/>
      <c r="BB16520" s="4"/>
      <c r="BC16520" s="4"/>
    </row>
    <row r="16521" spans="45:55" x14ac:dyDescent="0.2">
      <c r="AS16521" s="4"/>
      <c r="AT16521" s="4"/>
      <c r="AU16521" s="4"/>
      <c r="AV16521" s="4"/>
      <c r="AW16521" s="4"/>
      <c r="AX16521" s="4"/>
      <c r="AY16521" s="4"/>
      <c r="AZ16521" s="4"/>
      <c r="BA16521" s="4"/>
      <c r="BB16521" s="4"/>
      <c r="BC16521" s="4"/>
    </row>
    <row r="16522" spans="45:55" x14ac:dyDescent="0.2">
      <c r="AS16522" s="4"/>
      <c r="AT16522" s="4"/>
      <c r="AU16522" s="4"/>
      <c r="AV16522" s="4"/>
      <c r="AW16522" s="4"/>
      <c r="AX16522" s="4"/>
      <c r="AY16522" s="4"/>
      <c r="AZ16522" s="4"/>
      <c r="BA16522" s="4"/>
      <c r="BB16522" s="4"/>
      <c r="BC16522" s="4"/>
    </row>
    <row r="16523" spans="45:55" x14ac:dyDescent="0.2">
      <c r="AS16523" s="4"/>
      <c r="AT16523" s="4"/>
      <c r="AU16523" s="4"/>
      <c r="AV16523" s="4"/>
      <c r="AW16523" s="4"/>
      <c r="AX16523" s="4"/>
      <c r="AY16523" s="4"/>
      <c r="AZ16523" s="4"/>
      <c r="BA16523" s="4"/>
      <c r="BB16523" s="4"/>
      <c r="BC16523" s="4"/>
    </row>
    <row r="16524" spans="45:55" x14ac:dyDescent="0.2">
      <c r="AS16524" s="4"/>
      <c r="AT16524" s="4"/>
      <c r="AU16524" s="4"/>
      <c r="AV16524" s="4"/>
      <c r="AW16524" s="4"/>
      <c r="AX16524" s="4"/>
      <c r="AY16524" s="4"/>
      <c r="AZ16524" s="4"/>
      <c r="BA16524" s="4"/>
      <c r="BB16524" s="4"/>
      <c r="BC16524" s="4"/>
    </row>
    <row r="16525" spans="45:55" x14ac:dyDescent="0.2">
      <c r="AS16525" s="4"/>
      <c r="AT16525" s="4"/>
      <c r="AU16525" s="4"/>
      <c r="AV16525" s="4"/>
      <c r="AW16525" s="4"/>
      <c r="AX16525" s="4"/>
      <c r="AY16525" s="4"/>
      <c r="AZ16525" s="4"/>
      <c r="BA16525" s="4"/>
      <c r="BB16525" s="4"/>
      <c r="BC16525" s="4"/>
    </row>
    <row r="16526" spans="45:55" x14ac:dyDescent="0.2">
      <c r="AS16526" s="4"/>
      <c r="AT16526" s="4"/>
      <c r="AU16526" s="4"/>
      <c r="AV16526" s="4"/>
      <c r="AW16526" s="4"/>
      <c r="AX16526" s="4"/>
      <c r="AY16526" s="4"/>
      <c r="AZ16526" s="4"/>
      <c r="BA16526" s="4"/>
      <c r="BB16526" s="4"/>
      <c r="BC16526" s="4"/>
    </row>
    <row r="16527" spans="45:55" x14ac:dyDescent="0.2">
      <c r="AS16527" s="4"/>
      <c r="AT16527" s="4"/>
      <c r="AU16527" s="4"/>
      <c r="AV16527" s="4"/>
      <c r="AW16527" s="4"/>
      <c r="AX16527" s="4"/>
      <c r="AY16527" s="4"/>
      <c r="AZ16527" s="4"/>
      <c r="BA16527" s="4"/>
      <c r="BB16527" s="4"/>
      <c r="BC16527" s="4"/>
    </row>
    <row r="16528" spans="45:55" x14ac:dyDescent="0.2">
      <c r="AS16528" s="4"/>
      <c r="AT16528" s="4"/>
      <c r="AU16528" s="4"/>
      <c r="AV16528" s="4"/>
      <c r="AW16528" s="4"/>
      <c r="AX16528" s="4"/>
      <c r="AY16528" s="4"/>
      <c r="AZ16528" s="4"/>
      <c r="BA16528" s="4"/>
      <c r="BB16528" s="4"/>
      <c r="BC16528" s="4"/>
    </row>
    <row r="16529" spans="45:55" x14ac:dyDescent="0.2">
      <c r="AS16529" s="4"/>
      <c r="AT16529" s="4"/>
      <c r="AU16529" s="4"/>
      <c r="AV16529" s="4"/>
      <c r="AW16529" s="4"/>
      <c r="AX16529" s="4"/>
      <c r="AY16529" s="4"/>
      <c r="AZ16529" s="4"/>
      <c r="BA16529" s="4"/>
      <c r="BB16529" s="4"/>
      <c r="BC16529" s="4"/>
    </row>
    <row r="16530" spans="45:55" x14ac:dyDescent="0.2">
      <c r="AS16530" s="4"/>
      <c r="AT16530" s="4"/>
      <c r="AU16530" s="4"/>
      <c r="AV16530" s="4"/>
      <c r="AW16530" s="4"/>
      <c r="AX16530" s="4"/>
      <c r="AY16530" s="4"/>
      <c r="AZ16530" s="4"/>
      <c r="BA16530" s="4"/>
      <c r="BB16530" s="4"/>
      <c r="BC16530" s="4"/>
    </row>
    <row r="16531" spans="45:55" x14ac:dyDescent="0.2">
      <c r="AS16531" s="4"/>
      <c r="AT16531" s="4"/>
      <c r="AU16531" s="4"/>
      <c r="AV16531" s="4"/>
      <c r="AW16531" s="4"/>
      <c r="AX16531" s="4"/>
      <c r="AY16531" s="4"/>
      <c r="AZ16531" s="4"/>
      <c r="BA16531" s="4"/>
      <c r="BB16531" s="4"/>
      <c r="BC16531" s="4"/>
    </row>
    <row r="16532" spans="45:55" x14ac:dyDescent="0.2">
      <c r="AS16532" s="4"/>
      <c r="AT16532" s="4"/>
      <c r="AU16532" s="4"/>
      <c r="AV16532" s="4"/>
      <c r="AW16532" s="4"/>
      <c r="AX16532" s="4"/>
      <c r="AY16532" s="4"/>
      <c r="AZ16532" s="4"/>
      <c r="BA16532" s="4"/>
      <c r="BB16532" s="4"/>
      <c r="BC16532" s="4"/>
    </row>
    <row r="16533" spans="45:55" x14ac:dyDescent="0.2">
      <c r="AS16533" s="4"/>
      <c r="AT16533" s="4"/>
      <c r="AU16533" s="4"/>
      <c r="AV16533" s="4"/>
      <c r="AW16533" s="4"/>
      <c r="AX16533" s="4"/>
      <c r="AY16533" s="4"/>
      <c r="AZ16533" s="4"/>
      <c r="BA16533" s="4"/>
      <c r="BB16533" s="4"/>
      <c r="BC16533" s="4"/>
    </row>
    <row r="16534" spans="45:55" x14ac:dyDescent="0.2">
      <c r="AS16534" s="4"/>
      <c r="AT16534" s="4"/>
      <c r="AU16534" s="4"/>
      <c r="AV16534" s="4"/>
      <c r="AW16534" s="4"/>
      <c r="AX16534" s="4"/>
      <c r="AY16534" s="4"/>
      <c r="AZ16534" s="4"/>
      <c r="BA16534" s="4"/>
      <c r="BB16534" s="4"/>
      <c r="BC16534" s="4"/>
    </row>
    <row r="16535" spans="45:55" x14ac:dyDescent="0.2">
      <c r="AS16535" s="4"/>
      <c r="AT16535" s="4"/>
      <c r="AU16535" s="4"/>
      <c r="AV16535" s="4"/>
      <c r="AW16535" s="4"/>
      <c r="AX16535" s="4"/>
      <c r="AY16535" s="4"/>
      <c r="AZ16535" s="4"/>
      <c r="BA16535" s="4"/>
      <c r="BB16535" s="4"/>
      <c r="BC16535" s="4"/>
    </row>
    <row r="16536" spans="45:55" x14ac:dyDescent="0.2">
      <c r="AS16536" s="4"/>
      <c r="AT16536" s="4"/>
      <c r="AU16536" s="4"/>
      <c r="AV16536" s="4"/>
      <c r="AW16536" s="4"/>
      <c r="AX16536" s="4"/>
      <c r="AY16536" s="4"/>
      <c r="AZ16536" s="4"/>
      <c r="BA16536" s="4"/>
      <c r="BB16536" s="4"/>
      <c r="BC16536" s="4"/>
    </row>
    <row r="16537" spans="45:55" x14ac:dyDescent="0.2">
      <c r="AS16537" s="4"/>
      <c r="AT16537" s="4"/>
      <c r="AU16537" s="4"/>
      <c r="AV16537" s="4"/>
      <c r="AW16537" s="4"/>
      <c r="AX16537" s="4"/>
      <c r="AY16537" s="4"/>
      <c r="AZ16537" s="4"/>
      <c r="BA16537" s="4"/>
      <c r="BB16537" s="4"/>
      <c r="BC16537" s="4"/>
    </row>
    <row r="16538" spans="45:55" x14ac:dyDescent="0.2">
      <c r="AS16538" s="4"/>
      <c r="AT16538" s="4"/>
      <c r="AU16538" s="4"/>
      <c r="AV16538" s="4"/>
      <c r="AW16538" s="4"/>
      <c r="AX16538" s="4"/>
      <c r="AY16538" s="4"/>
      <c r="AZ16538" s="4"/>
      <c r="BA16538" s="4"/>
      <c r="BB16538" s="4"/>
      <c r="BC16538" s="4"/>
    </row>
    <row r="16539" spans="45:55" x14ac:dyDescent="0.2">
      <c r="AS16539" s="4"/>
      <c r="AT16539" s="4"/>
      <c r="AU16539" s="4"/>
      <c r="AV16539" s="4"/>
      <c r="AW16539" s="4"/>
      <c r="AX16539" s="4"/>
      <c r="AY16539" s="4"/>
      <c r="AZ16539" s="4"/>
      <c r="BA16539" s="4"/>
      <c r="BB16539" s="4"/>
      <c r="BC16539" s="4"/>
    </row>
    <row r="16540" spans="45:55" x14ac:dyDescent="0.2">
      <c r="AS16540" s="4"/>
      <c r="AT16540" s="4"/>
      <c r="AU16540" s="4"/>
      <c r="AV16540" s="4"/>
      <c r="AW16540" s="4"/>
      <c r="AX16540" s="4"/>
      <c r="AY16540" s="4"/>
      <c r="AZ16540" s="4"/>
      <c r="BA16540" s="4"/>
      <c r="BB16540" s="4"/>
      <c r="BC16540" s="4"/>
    </row>
    <row r="16541" spans="45:55" x14ac:dyDescent="0.2">
      <c r="AS16541" s="4"/>
      <c r="AT16541" s="4"/>
      <c r="AU16541" s="4"/>
      <c r="AV16541" s="4"/>
      <c r="AW16541" s="4"/>
      <c r="AX16541" s="4"/>
      <c r="AY16541" s="4"/>
      <c r="AZ16541" s="4"/>
      <c r="BA16541" s="4"/>
      <c r="BB16541" s="4"/>
      <c r="BC16541" s="4"/>
    </row>
    <row r="16542" spans="45:55" x14ac:dyDescent="0.2">
      <c r="AS16542" s="4"/>
      <c r="AT16542" s="4"/>
      <c r="AU16542" s="4"/>
      <c r="AV16542" s="4"/>
      <c r="AW16542" s="4"/>
      <c r="AX16542" s="4"/>
      <c r="AY16542" s="4"/>
      <c r="AZ16542" s="4"/>
      <c r="BA16542" s="4"/>
      <c r="BB16542" s="4"/>
      <c r="BC16542" s="4"/>
    </row>
    <row r="16543" spans="45:55" x14ac:dyDescent="0.2">
      <c r="AS16543" s="4"/>
      <c r="AT16543" s="4"/>
      <c r="AU16543" s="4"/>
      <c r="AV16543" s="4"/>
      <c r="AW16543" s="4"/>
      <c r="AX16543" s="4"/>
      <c r="AY16543" s="4"/>
      <c r="AZ16543" s="4"/>
      <c r="BA16543" s="4"/>
      <c r="BB16543" s="4"/>
      <c r="BC16543" s="4"/>
    </row>
    <row r="16544" spans="45:55" x14ac:dyDescent="0.2">
      <c r="AS16544" s="4"/>
      <c r="AT16544" s="4"/>
      <c r="AU16544" s="4"/>
      <c r="AV16544" s="4"/>
      <c r="AW16544" s="4"/>
      <c r="AX16544" s="4"/>
      <c r="AY16544" s="4"/>
      <c r="AZ16544" s="4"/>
      <c r="BA16544" s="4"/>
      <c r="BB16544" s="4"/>
      <c r="BC16544" s="4"/>
    </row>
    <row r="16545" spans="45:55" x14ac:dyDescent="0.2">
      <c r="AS16545" s="4"/>
      <c r="AT16545" s="4"/>
      <c r="AU16545" s="4"/>
      <c r="AV16545" s="4"/>
      <c r="AW16545" s="4"/>
      <c r="AX16545" s="4"/>
      <c r="AY16545" s="4"/>
      <c r="AZ16545" s="4"/>
      <c r="BA16545" s="4"/>
      <c r="BB16545" s="4"/>
      <c r="BC16545" s="4"/>
    </row>
    <row r="16546" spans="45:55" x14ac:dyDescent="0.2">
      <c r="AS16546" s="4"/>
      <c r="AT16546" s="4"/>
      <c r="AU16546" s="4"/>
      <c r="AV16546" s="4"/>
      <c r="AW16546" s="4"/>
      <c r="AX16546" s="4"/>
      <c r="AY16546" s="4"/>
      <c r="AZ16546" s="4"/>
      <c r="BA16546" s="4"/>
      <c r="BB16546" s="4"/>
      <c r="BC16546" s="4"/>
    </row>
    <row r="16547" spans="45:55" x14ac:dyDescent="0.2">
      <c r="AS16547" s="4"/>
      <c r="AT16547" s="4"/>
      <c r="AU16547" s="4"/>
      <c r="AV16547" s="4"/>
      <c r="AW16547" s="4"/>
      <c r="AX16547" s="4"/>
      <c r="AY16547" s="4"/>
      <c r="AZ16547" s="4"/>
      <c r="BA16547" s="4"/>
      <c r="BB16547" s="4"/>
      <c r="BC16547" s="4"/>
    </row>
    <row r="16548" spans="45:55" x14ac:dyDescent="0.2">
      <c r="AS16548" s="4"/>
      <c r="AT16548" s="4"/>
      <c r="AU16548" s="4"/>
      <c r="AV16548" s="4"/>
      <c r="AW16548" s="4"/>
      <c r="AX16548" s="4"/>
      <c r="AY16548" s="4"/>
      <c r="AZ16548" s="4"/>
      <c r="BA16548" s="4"/>
      <c r="BB16548" s="4"/>
      <c r="BC16548" s="4"/>
    </row>
    <row r="16549" spans="45:55" x14ac:dyDescent="0.2">
      <c r="AS16549" s="4"/>
      <c r="AT16549" s="4"/>
      <c r="AU16549" s="4"/>
      <c r="AV16549" s="4"/>
      <c r="AW16549" s="4"/>
      <c r="AX16549" s="4"/>
      <c r="AY16549" s="4"/>
      <c r="AZ16549" s="4"/>
      <c r="BA16549" s="4"/>
      <c r="BB16549" s="4"/>
      <c r="BC16549" s="4"/>
    </row>
    <row r="16550" spans="45:55" x14ac:dyDescent="0.2">
      <c r="AS16550" s="4"/>
      <c r="AT16550" s="4"/>
      <c r="AU16550" s="4"/>
      <c r="AV16550" s="4"/>
      <c r="AW16550" s="4"/>
      <c r="AX16550" s="4"/>
      <c r="AY16550" s="4"/>
      <c r="AZ16550" s="4"/>
      <c r="BA16550" s="4"/>
      <c r="BB16550" s="4"/>
      <c r="BC16550" s="4"/>
    </row>
    <row r="16551" spans="45:55" x14ac:dyDescent="0.2">
      <c r="AS16551" s="4"/>
      <c r="AT16551" s="4"/>
      <c r="AU16551" s="4"/>
      <c r="AV16551" s="4"/>
      <c r="AW16551" s="4"/>
      <c r="AX16551" s="4"/>
      <c r="AY16551" s="4"/>
      <c r="AZ16551" s="4"/>
      <c r="BA16551" s="4"/>
      <c r="BB16551" s="4"/>
      <c r="BC16551" s="4"/>
    </row>
    <row r="16552" spans="45:55" x14ac:dyDescent="0.2">
      <c r="AS16552" s="4"/>
      <c r="AT16552" s="4"/>
      <c r="AU16552" s="4"/>
      <c r="AV16552" s="4"/>
      <c r="AW16552" s="4"/>
      <c r="AX16552" s="4"/>
      <c r="AY16552" s="4"/>
      <c r="AZ16552" s="4"/>
      <c r="BA16552" s="4"/>
      <c r="BB16552" s="4"/>
      <c r="BC16552" s="4"/>
    </row>
    <row r="16553" spans="45:55" x14ac:dyDescent="0.2">
      <c r="AS16553" s="4"/>
      <c r="AT16553" s="4"/>
      <c r="AU16553" s="4"/>
      <c r="AV16553" s="4"/>
      <c r="AW16553" s="4"/>
      <c r="AX16553" s="4"/>
      <c r="AY16553" s="4"/>
      <c r="AZ16553" s="4"/>
      <c r="BA16553" s="4"/>
      <c r="BB16553" s="4"/>
      <c r="BC16553" s="4"/>
    </row>
    <row r="16554" spans="45:55" x14ac:dyDescent="0.2">
      <c r="AS16554" s="4"/>
      <c r="AT16554" s="4"/>
      <c r="AU16554" s="4"/>
      <c r="AV16554" s="4"/>
      <c r="AW16554" s="4"/>
      <c r="AX16554" s="4"/>
      <c r="AY16554" s="4"/>
      <c r="AZ16554" s="4"/>
      <c r="BA16554" s="4"/>
      <c r="BB16554" s="4"/>
      <c r="BC16554" s="4"/>
    </row>
    <row r="16555" spans="45:55" x14ac:dyDescent="0.2">
      <c r="AS16555" s="4"/>
      <c r="AT16555" s="4"/>
      <c r="AU16555" s="4"/>
      <c r="AV16555" s="4"/>
      <c r="AW16555" s="4"/>
      <c r="AX16555" s="4"/>
      <c r="AY16555" s="4"/>
      <c r="AZ16555" s="4"/>
      <c r="BA16555" s="4"/>
      <c r="BB16555" s="4"/>
      <c r="BC16555" s="4"/>
    </row>
    <row r="16556" spans="45:55" x14ac:dyDescent="0.2">
      <c r="AS16556" s="4"/>
      <c r="AT16556" s="4"/>
      <c r="AU16556" s="4"/>
      <c r="AV16556" s="4"/>
      <c r="AW16556" s="4"/>
      <c r="AX16556" s="4"/>
      <c r="AY16556" s="4"/>
      <c r="AZ16556" s="4"/>
      <c r="BA16556" s="4"/>
      <c r="BB16556" s="4"/>
      <c r="BC16556" s="4"/>
    </row>
    <row r="16557" spans="45:55" x14ac:dyDescent="0.2">
      <c r="AS16557" s="4"/>
      <c r="AT16557" s="4"/>
      <c r="AU16557" s="4"/>
      <c r="AV16557" s="4"/>
      <c r="AW16557" s="4"/>
      <c r="AX16557" s="4"/>
      <c r="AY16557" s="4"/>
      <c r="AZ16557" s="4"/>
      <c r="BA16557" s="4"/>
      <c r="BB16557" s="4"/>
      <c r="BC16557" s="4"/>
    </row>
    <row r="16558" spans="45:55" x14ac:dyDescent="0.2">
      <c r="AS16558" s="4"/>
      <c r="AT16558" s="4"/>
      <c r="AU16558" s="4"/>
      <c r="AV16558" s="4"/>
      <c r="AW16558" s="4"/>
      <c r="AX16558" s="4"/>
      <c r="AY16558" s="4"/>
      <c r="AZ16558" s="4"/>
      <c r="BA16558" s="4"/>
      <c r="BB16558" s="4"/>
      <c r="BC16558" s="4"/>
    </row>
    <row r="16559" spans="45:55" x14ac:dyDescent="0.2">
      <c r="AS16559" s="4"/>
      <c r="AT16559" s="4"/>
      <c r="AU16559" s="4"/>
      <c r="AV16559" s="4"/>
      <c r="AW16559" s="4"/>
      <c r="AX16559" s="4"/>
      <c r="AY16559" s="4"/>
      <c r="AZ16559" s="4"/>
      <c r="BA16559" s="4"/>
      <c r="BB16559" s="4"/>
      <c r="BC16559" s="4"/>
    </row>
    <row r="16560" spans="45:55" x14ac:dyDescent="0.2">
      <c r="AS16560" s="4"/>
      <c r="AT16560" s="4"/>
      <c r="AU16560" s="4"/>
      <c r="AV16560" s="4"/>
      <c r="AW16560" s="4"/>
      <c r="AX16560" s="4"/>
      <c r="AY16560" s="4"/>
      <c r="AZ16560" s="4"/>
      <c r="BA16560" s="4"/>
      <c r="BB16560" s="4"/>
      <c r="BC16560" s="4"/>
    </row>
    <row r="16561" spans="45:55" x14ac:dyDescent="0.2">
      <c r="AS16561" s="4"/>
      <c r="AT16561" s="4"/>
      <c r="AU16561" s="4"/>
      <c r="AV16561" s="4"/>
      <c r="AW16561" s="4"/>
      <c r="AX16561" s="4"/>
      <c r="AY16561" s="4"/>
      <c r="AZ16561" s="4"/>
      <c r="BA16561" s="4"/>
      <c r="BB16561" s="4"/>
      <c r="BC16561" s="4"/>
    </row>
    <row r="16562" spans="45:55" x14ac:dyDescent="0.2">
      <c r="AS16562" s="4"/>
      <c r="AT16562" s="4"/>
      <c r="AU16562" s="4"/>
      <c r="AV16562" s="4"/>
      <c r="AW16562" s="4"/>
      <c r="AX16562" s="4"/>
      <c r="AY16562" s="4"/>
      <c r="AZ16562" s="4"/>
      <c r="BA16562" s="4"/>
      <c r="BB16562" s="4"/>
      <c r="BC16562" s="4"/>
    </row>
    <row r="16563" spans="45:55" x14ac:dyDescent="0.2">
      <c r="AS16563" s="4"/>
      <c r="AT16563" s="4"/>
      <c r="AU16563" s="4"/>
      <c r="AV16563" s="4"/>
      <c r="AW16563" s="4"/>
      <c r="AX16563" s="4"/>
      <c r="AY16563" s="4"/>
      <c r="AZ16563" s="4"/>
      <c r="BA16563" s="4"/>
      <c r="BB16563" s="4"/>
      <c r="BC16563" s="4"/>
    </row>
    <row r="16564" spans="45:55" x14ac:dyDescent="0.2">
      <c r="AS16564" s="4"/>
      <c r="AT16564" s="4"/>
      <c r="AU16564" s="4"/>
      <c r="AV16564" s="4"/>
      <c r="AW16564" s="4"/>
      <c r="AX16564" s="4"/>
      <c r="AY16564" s="4"/>
      <c r="AZ16564" s="4"/>
      <c r="BA16564" s="4"/>
      <c r="BB16564" s="4"/>
      <c r="BC16564" s="4"/>
    </row>
    <row r="16565" spans="45:55" x14ac:dyDescent="0.2">
      <c r="AS16565" s="4"/>
      <c r="AT16565" s="4"/>
      <c r="AU16565" s="4"/>
      <c r="AV16565" s="4"/>
      <c r="AW16565" s="4"/>
      <c r="AX16565" s="4"/>
      <c r="AY16565" s="4"/>
      <c r="AZ16565" s="4"/>
      <c r="BA16565" s="4"/>
      <c r="BB16565" s="4"/>
      <c r="BC16565" s="4"/>
    </row>
    <row r="16566" spans="45:55" x14ac:dyDescent="0.2">
      <c r="AS16566" s="4"/>
      <c r="AT16566" s="4"/>
      <c r="AU16566" s="4"/>
      <c r="AV16566" s="4"/>
      <c r="AW16566" s="4"/>
      <c r="AX16566" s="4"/>
      <c r="AY16566" s="4"/>
      <c r="AZ16566" s="4"/>
      <c r="BA16566" s="4"/>
      <c r="BB16566" s="4"/>
      <c r="BC16566" s="4"/>
    </row>
    <row r="16567" spans="45:55" x14ac:dyDescent="0.2">
      <c r="AS16567" s="4"/>
      <c r="AT16567" s="4"/>
      <c r="AU16567" s="4"/>
      <c r="AV16567" s="4"/>
      <c r="AW16567" s="4"/>
      <c r="AX16567" s="4"/>
      <c r="AY16567" s="4"/>
      <c r="AZ16567" s="4"/>
      <c r="BA16567" s="4"/>
      <c r="BB16567" s="4"/>
      <c r="BC16567" s="4"/>
    </row>
    <row r="16568" spans="45:55" x14ac:dyDescent="0.2">
      <c r="AS16568" s="4"/>
      <c r="AT16568" s="4"/>
      <c r="AU16568" s="4"/>
      <c r="AV16568" s="4"/>
      <c r="AW16568" s="4"/>
      <c r="AX16568" s="4"/>
      <c r="AY16568" s="4"/>
      <c r="AZ16568" s="4"/>
      <c r="BA16568" s="4"/>
      <c r="BB16568" s="4"/>
      <c r="BC16568" s="4"/>
    </row>
    <row r="16569" spans="45:55" x14ac:dyDescent="0.2">
      <c r="AS16569" s="4"/>
      <c r="AT16569" s="4"/>
      <c r="AU16569" s="4"/>
      <c r="AV16569" s="4"/>
      <c r="AW16569" s="4"/>
      <c r="AX16569" s="4"/>
      <c r="AY16569" s="4"/>
      <c r="AZ16569" s="4"/>
      <c r="BA16569" s="4"/>
      <c r="BB16569" s="4"/>
      <c r="BC16569" s="4"/>
    </row>
    <row r="16570" spans="45:55" x14ac:dyDescent="0.2">
      <c r="AS16570" s="4"/>
      <c r="AT16570" s="4"/>
      <c r="AU16570" s="4"/>
      <c r="AV16570" s="4"/>
      <c r="AW16570" s="4"/>
      <c r="AX16570" s="4"/>
      <c r="AY16570" s="4"/>
      <c r="AZ16570" s="4"/>
      <c r="BA16570" s="4"/>
      <c r="BB16570" s="4"/>
      <c r="BC16570" s="4"/>
    </row>
    <row r="16571" spans="45:55" x14ac:dyDescent="0.2">
      <c r="AS16571" s="4"/>
      <c r="AT16571" s="4"/>
      <c r="AU16571" s="4"/>
      <c r="AV16571" s="4"/>
      <c r="AW16571" s="4"/>
      <c r="AX16571" s="4"/>
      <c r="AY16571" s="4"/>
      <c r="AZ16571" s="4"/>
      <c r="BA16571" s="4"/>
      <c r="BB16571" s="4"/>
      <c r="BC16571" s="4"/>
    </row>
    <row r="16572" spans="45:55" x14ac:dyDescent="0.2">
      <c r="AS16572" s="4"/>
      <c r="AT16572" s="4"/>
      <c r="AU16572" s="4"/>
      <c r="AV16572" s="4"/>
      <c r="AW16572" s="4"/>
      <c r="AX16572" s="4"/>
      <c r="AY16572" s="4"/>
      <c r="AZ16572" s="4"/>
      <c r="BA16572" s="4"/>
      <c r="BB16572" s="4"/>
      <c r="BC16572" s="4"/>
    </row>
    <row r="16573" spans="45:55" x14ac:dyDescent="0.2">
      <c r="AS16573" s="4"/>
      <c r="AT16573" s="4"/>
      <c r="AU16573" s="4"/>
      <c r="AV16573" s="4"/>
      <c r="AW16573" s="4"/>
      <c r="AX16573" s="4"/>
      <c r="AY16573" s="4"/>
      <c r="AZ16573" s="4"/>
      <c r="BA16573" s="4"/>
      <c r="BB16573" s="4"/>
      <c r="BC16573" s="4"/>
    </row>
    <row r="16574" spans="45:55" x14ac:dyDescent="0.2">
      <c r="AS16574" s="4"/>
      <c r="AT16574" s="4"/>
      <c r="AU16574" s="4"/>
      <c r="AV16574" s="4"/>
      <c r="AW16574" s="4"/>
      <c r="AX16574" s="4"/>
      <c r="AY16574" s="4"/>
      <c r="AZ16574" s="4"/>
      <c r="BA16574" s="4"/>
      <c r="BB16574" s="4"/>
      <c r="BC16574" s="4"/>
    </row>
    <row r="16575" spans="45:55" x14ac:dyDescent="0.2">
      <c r="AS16575" s="4"/>
      <c r="AT16575" s="4"/>
      <c r="AU16575" s="4"/>
      <c r="AV16575" s="4"/>
      <c r="AW16575" s="4"/>
      <c r="AX16575" s="4"/>
      <c r="AY16575" s="4"/>
      <c r="AZ16575" s="4"/>
      <c r="BA16575" s="4"/>
      <c r="BB16575" s="4"/>
      <c r="BC16575" s="4"/>
    </row>
    <row r="16576" spans="45:55" x14ac:dyDescent="0.2">
      <c r="AS16576" s="4"/>
      <c r="AT16576" s="4"/>
      <c r="AU16576" s="4"/>
      <c r="AV16576" s="4"/>
      <c r="AW16576" s="4"/>
      <c r="AX16576" s="4"/>
      <c r="AY16576" s="4"/>
      <c r="AZ16576" s="4"/>
      <c r="BA16576" s="4"/>
      <c r="BB16576" s="4"/>
      <c r="BC16576" s="4"/>
    </row>
    <row r="16577" spans="45:55" x14ac:dyDescent="0.2">
      <c r="AS16577" s="4"/>
      <c r="AT16577" s="4"/>
      <c r="AU16577" s="4"/>
      <c r="AV16577" s="4"/>
      <c r="AW16577" s="4"/>
      <c r="AX16577" s="4"/>
      <c r="AY16577" s="4"/>
      <c r="AZ16577" s="4"/>
      <c r="BA16577" s="4"/>
      <c r="BB16577" s="4"/>
      <c r="BC16577" s="4"/>
    </row>
    <row r="16578" spans="45:55" x14ac:dyDescent="0.2">
      <c r="AS16578" s="4"/>
      <c r="AT16578" s="4"/>
      <c r="AU16578" s="4"/>
      <c r="AV16578" s="4"/>
      <c r="AW16578" s="4"/>
      <c r="AX16578" s="4"/>
      <c r="AY16578" s="4"/>
      <c r="AZ16578" s="4"/>
      <c r="BA16578" s="4"/>
      <c r="BB16578" s="4"/>
      <c r="BC16578" s="4"/>
    </row>
    <row r="16579" spans="45:55" x14ac:dyDescent="0.2">
      <c r="AS16579" s="4"/>
      <c r="AT16579" s="4"/>
      <c r="AU16579" s="4"/>
      <c r="AV16579" s="4"/>
      <c r="AW16579" s="4"/>
      <c r="AX16579" s="4"/>
      <c r="AY16579" s="4"/>
      <c r="AZ16579" s="4"/>
      <c r="BA16579" s="4"/>
      <c r="BB16579" s="4"/>
      <c r="BC16579" s="4"/>
    </row>
    <row r="16580" spans="45:55" x14ac:dyDescent="0.2">
      <c r="AS16580" s="4"/>
      <c r="AT16580" s="4"/>
      <c r="AU16580" s="4"/>
      <c r="AV16580" s="4"/>
      <c r="AW16580" s="4"/>
      <c r="AX16580" s="4"/>
      <c r="AY16580" s="4"/>
      <c r="AZ16580" s="4"/>
      <c r="BA16580" s="4"/>
      <c r="BB16580" s="4"/>
      <c r="BC16580" s="4"/>
    </row>
    <row r="16581" spans="45:55" x14ac:dyDescent="0.2">
      <c r="AS16581" s="4"/>
      <c r="AT16581" s="4"/>
      <c r="AU16581" s="4"/>
      <c r="AV16581" s="4"/>
      <c r="AW16581" s="4"/>
      <c r="AX16581" s="4"/>
      <c r="AY16581" s="4"/>
      <c r="AZ16581" s="4"/>
      <c r="BA16581" s="4"/>
      <c r="BB16581" s="4"/>
      <c r="BC16581" s="4"/>
    </row>
    <row r="16582" spans="45:55" x14ac:dyDescent="0.2">
      <c r="AS16582" s="4"/>
      <c r="AT16582" s="4"/>
      <c r="AU16582" s="4"/>
      <c r="AV16582" s="4"/>
      <c r="AW16582" s="4"/>
      <c r="AX16582" s="4"/>
      <c r="AY16582" s="4"/>
      <c r="AZ16582" s="4"/>
      <c r="BA16582" s="4"/>
      <c r="BB16582" s="4"/>
      <c r="BC16582" s="4"/>
    </row>
    <row r="16583" spans="45:55" x14ac:dyDescent="0.2">
      <c r="AS16583" s="4"/>
      <c r="AT16583" s="4"/>
      <c r="AU16583" s="4"/>
      <c r="AV16583" s="4"/>
      <c r="AW16583" s="4"/>
      <c r="AX16583" s="4"/>
      <c r="AY16583" s="4"/>
      <c r="AZ16583" s="4"/>
      <c r="BA16583" s="4"/>
      <c r="BB16583" s="4"/>
      <c r="BC16583" s="4"/>
    </row>
    <row r="16584" spans="45:55" x14ac:dyDescent="0.2">
      <c r="AS16584" s="4"/>
      <c r="AT16584" s="4"/>
      <c r="AU16584" s="4"/>
      <c r="AV16584" s="4"/>
      <c r="AW16584" s="4"/>
      <c r="AX16584" s="4"/>
      <c r="AY16584" s="4"/>
      <c r="AZ16584" s="4"/>
      <c r="BA16584" s="4"/>
      <c r="BB16584" s="4"/>
      <c r="BC16584" s="4"/>
    </row>
    <row r="16585" spans="45:55" x14ac:dyDescent="0.2">
      <c r="AS16585" s="4"/>
      <c r="AT16585" s="4"/>
      <c r="AU16585" s="4"/>
      <c r="AV16585" s="4"/>
      <c r="AW16585" s="4"/>
      <c r="AX16585" s="4"/>
      <c r="AY16585" s="4"/>
      <c r="AZ16585" s="4"/>
      <c r="BA16585" s="4"/>
      <c r="BB16585" s="4"/>
      <c r="BC16585" s="4"/>
    </row>
    <row r="16586" spans="45:55" x14ac:dyDescent="0.2">
      <c r="AS16586" s="4"/>
      <c r="AT16586" s="4"/>
      <c r="AU16586" s="4"/>
      <c r="AV16586" s="4"/>
      <c r="AW16586" s="4"/>
      <c r="AX16586" s="4"/>
      <c r="AY16586" s="4"/>
      <c r="AZ16586" s="4"/>
      <c r="BA16586" s="4"/>
      <c r="BB16586" s="4"/>
      <c r="BC16586" s="4"/>
    </row>
    <row r="16587" spans="45:55" x14ac:dyDescent="0.2">
      <c r="AS16587" s="4"/>
      <c r="AT16587" s="4"/>
      <c r="AU16587" s="4"/>
      <c r="AV16587" s="4"/>
      <c r="AW16587" s="4"/>
      <c r="AX16587" s="4"/>
      <c r="AY16587" s="4"/>
      <c r="AZ16587" s="4"/>
      <c r="BA16587" s="4"/>
      <c r="BB16587" s="4"/>
      <c r="BC16587" s="4"/>
    </row>
    <row r="16588" spans="45:55" x14ac:dyDescent="0.2">
      <c r="AS16588" s="4"/>
      <c r="AT16588" s="4"/>
      <c r="AU16588" s="4"/>
      <c r="AV16588" s="4"/>
      <c r="AW16588" s="4"/>
      <c r="AX16588" s="4"/>
      <c r="AY16588" s="4"/>
      <c r="AZ16588" s="4"/>
      <c r="BA16588" s="4"/>
      <c r="BB16588" s="4"/>
      <c r="BC16588" s="4"/>
    </row>
    <row r="16589" spans="45:55" x14ac:dyDescent="0.2">
      <c r="AS16589" s="4"/>
      <c r="AT16589" s="4"/>
      <c r="AU16589" s="4"/>
      <c r="AV16589" s="4"/>
      <c r="AW16589" s="4"/>
      <c r="AX16589" s="4"/>
      <c r="AY16589" s="4"/>
      <c r="AZ16589" s="4"/>
      <c r="BA16589" s="4"/>
      <c r="BB16589" s="4"/>
      <c r="BC16589" s="4"/>
    </row>
    <row r="16590" spans="45:55" x14ac:dyDescent="0.2">
      <c r="AS16590" s="4"/>
      <c r="AT16590" s="4"/>
      <c r="AU16590" s="4"/>
      <c r="AV16590" s="4"/>
      <c r="AW16590" s="4"/>
      <c r="AX16590" s="4"/>
      <c r="AY16590" s="4"/>
      <c r="AZ16590" s="4"/>
      <c r="BA16590" s="4"/>
      <c r="BB16590" s="4"/>
      <c r="BC16590" s="4"/>
    </row>
    <row r="16591" spans="45:55" x14ac:dyDescent="0.2">
      <c r="AS16591" s="4"/>
      <c r="AT16591" s="4"/>
      <c r="AU16591" s="4"/>
      <c r="AV16591" s="4"/>
      <c r="AW16591" s="4"/>
      <c r="AX16591" s="4"/>
      <c r="AY16591" s="4"/>
      <c r="AZ16591" s="4"/>
      <c r="BA16591" s="4"/>
      <c r="BB16591" s="4"/>
      <c r="BC16591" s="4"/>
    </row>
    <row r="16592" spans="45:55" x14ac:dyDescent="0.2">
      <c r="AS16592" s="4"/>
      <c r="AT16592" s="4"/>
      <c r="AU16592" s="4"/>
      <c r="AV16592" s="4"/>
      <c r="AW16592" s="4"/>
      <c r="AX16592" s="4"/>
      <c r="AY16592" s="4"/>
      <c r="AZ16592" s="4"/>
      <c r="BA16592" s="4"/>
      <c r="BB16592" s="4"/>
      <c r="BC16592" s="4"/>
    </row>
    <row r="16593" spans="45:55" x14ac:dyDescent="0.2">
      <c r="AS16593" s="4"/>
      <c r="AT16593" s="4"/>
      <c r="AU16593" s="4"/>
      <c r="AV16593" s="4"/>
      <c r="AW16593" s="4"/>
      <c r="AX16593" s="4"/>
      <c r="AY16593" s="4"/>
      <c r="AZ16593" s="4"/>
      <c r="BA16593" s="4"/>
      <c r="BB16593" s="4"/>
      <c r="BC16593" s="4"/>
    </row>
    <row r="16594" spans="45:55" x14ac:dyDescent="0.2">
      <c r="AS16594" s="4"/>
      <c r="AT16594" s="4"/>
      <c r="AU16594" s="4"/>
      <c r="AV16594" s="4"/>
      <c r="AW16594" s="4"/>
      <c r="AX16594" s="4"/>
      <c r="AY16594" s="4"/>
      <c r="AZ16594" s="4"/>
      <c r="BA16594" s="4"/>
      <c r="BB16594" s="4"/>
      <c r="BC16594" s="4"/>
    </row>
    <row r="16595" spans="45:55" x14ac:dyDescent="0.2">
      <c r="AS16595" s="4"/>
      <c r="AT16595" s="4"/>
      <c r="AU16595" s="4"/>
      <c r="AV16595" s="4"/>
      <c r="AW16595" s="4"/>
      <c r="AX16595" s="4"/>
      <c r="AY16595" s="4"/>
      <c r="AZ16595" s="4"/>
      <c r="BA16595" s="4"/>
      <c r="BB16595" s="4"/>
      <c r="BC16595" s="4"/>
    </row>
    <row r="16596" spans="45:55" x14ac:dyDescent="0.2">
      <c r="AS16596" s="4"/>
      <c r="AT16596" s="4"/>
      <c r="AU16596" s="4"/>
      <c r="AV16596" s="4"/>
      <c r="AW16596" s="4"/>
      <c r="AX16596" s="4"/>
      <c r="AY16596" s="4"/>
      <c r="AZ16596" s="4"/>
      <c r="BA16596" s="4"/>
      <c r="BB16596" s="4"/>
      <c r="BC16596" s="4"/>
    </row>
    <row r="16597" spans="45:55" x14ac:dyDescent="0.2">
      <c r="AS16597" s="4"/>
      <c r="AT16597" s="4"/>
      <c r="AU16597" s="4"/>
      <c r="AV16597" s="4"/>
      <c r="AW16597" s="4"/>
      <c r="AX16597" s="4"/>
      <c r="AY16597" s="4"/>
      <c r="AZ16597" s="4"/>
      <c r="BA16597" s="4"/>
      <c r="BB16597" s="4"/>
      <c r="BC16597" s="4"/>
    </row>
    <row r="16598" spans="45:55" x14ac:dyDescent="0.2">
      <c r="AS16598" s="4"/>
      <c r="AT16598" s="4"/>
      <c r="AU16598" s="4"/>
      <c r="AV16598" s="4"/>
      <c r="AW16598" s="4"/>
      <c r="AX16598" s="4"/>
      <c r="AY16598" s="4"/>
      <c r="AZ16598" s="4"/>
      <c r="BA16598" s="4"/>
      <c r="BB16598" s="4"/>
      <c r="BC16598" s="4"/>
    </row>
    <row r="16599" spans="45:55" x14ac:dyDescent="0.2">
      <c r="AS16599" s="4"/>
      <c r="AT16599" s="4"/>
      <c r="AU16599" s="4"/>
      <c r="AV16599" s="4"/>
      <c r="AW16599" s="4"/>
      <c r="AX16599" s="4"/>
      <c r="AY16599" s="4"/>
      <c r="AZ16599" s="4"/>
      <c r="BA16599" s="4"/>
      <c r="BB16599" s="4"/>
      <c r="BC16599" s="4"/>
    </row>
    <row r="16600" spans="45:55" x14ac:dyDescent="0.2">
      <c r="AS16600" s="4"/>
      <c r="AT16600" s="4"/>
      <c r="AU16600" s="4"/>
      <c r="AV16600" s="4"/>
      <c r="AW16600" s="4"/>
      <c r="AX16600" s="4"/>
      <c r="AY16600" s="4"/>
      <c r="AZ16600" s="4"/>
      <c r="BA16600" s="4"/>
      <c r="BB16600" s="4"/>
      <c r="BC16600" s="4"/>
    </row>
    <row r="16601" spans="45:55" x14ac:dyDescent="0.2">
      <c r="AS16601" s="4"/>
      <c r="AT16601" s="4"/>
      <c r="AU16601" s="4"/>
      <c r="AV16601" s="4"/>
      <c r="AW16601" s="4"/>
      <c r="AX16601" s="4"/>
      <c r="AY16601" s="4"/>
      <c r="AZ16601" s="4"/>
      <c r="BA16601" s="4"/>
      <c r="BB16601" s="4"/>
      <c r="BC16601" s="4"/>
    </row>
    <row r="16602" spans="45:55" x14ac:dyDescent="0.2">
      <c r="AS16602" s="4"/>
      <c r="AT16602" s="4"/>
      <c r="AU16602" s="4"/>
      <c r="AV16602" s="4"/>
      <c r="AW16602" s="4"/>
      <c r="AX16602" s="4"/>
      <c r="AY16602" s="4"/>
      <c r="AZ16602" s="4"/>
      <c r="BA16602" s="4"/>
      <c r="BB16602" s="4"/>
      <c r="BC16602" s="4"/>
    </row>
    <row r="16603" spans="45:55" x14ac:dyDescent="0.2">
      <c r="AS16603" s="4"/>
      <c r="AT16603" s="4"/>
      <c r="AU16603" s="4"/>
      <c r="AV16603" s="4"/>
      <c r="AW16603" s="4"/>
      <c r="AX16603" s="4"/>
      <c r="AY16603" s="4"/>
      <c r="AZ16603" s="4"/>
      <c r="BA16603" s="4"/>
      <c r="BB16603" s="4"/>
      <c r="BC16603" s="4"/>
    </row>
    <row r="16604" spans="45:55" x14ac:dyDescent="0.2">
      <c r="AS16604" s="4"/>
      <c r="AT16604" s="4"/>
      <c r="AU16604" s="4"/>
      <c r="AV16604" s="4"/>
      <c r="AW16604" s="4"/>
      <c r="AX16604" s="4"/>
      <c r="AY16604" s="4"/>
      <c r="AZ16604" s="4"/>
      <c r="BA16604" s="4"/>
      <c r="BB16604" s="4"/>
      <c r="BC16604" s="4"/>
    </row>
    <row r="16605" spans="45:55" x14ac:dyDescent="0.2">
      <c r="AS16605" s="4"/>
      <c r="AT16605" s="4"/>
      <c r="AU16605" s="4"/>
      <c r="AV16605" s="4"/>
      <c r="AW16605" s="4"/>
      <c r="AX16605" s="4"/>
      <c r="AY16605" s="4"/>
      <c r="AZ16605" s="4"/>
      <c r="BA16605" s="4"/>
      <c r="BB16605" s="4"/>
      <c r="BC16605" s="4"/>
    </row>
    <row r="16606" spans="45:55" x14ac:dyDescent="0.2">
      <c r="AS16606" s="4"/>
      <c r="AT16606" s="4"/>
      <c r="AU16606" s="4"/>
      <c r="AV16606" s="4"/>
      <c r="AW16606" s="4"/>
      <c r="AX16606" s="4"/>
      <c r="AY16606" s="4"/>
      <c r="AZ16606" s="4"/>
      <c r="BA16606" s="4"/>
      <c r="BB16606" s="4"/>
      <c r="BC16606" s="4"/>
    </row>
    <row r="16607" spans="45:55" x14ac:dyDescent="0.2">
      <c r="AS16607" s="4"/>
      <c r="AT16607" s="4"/>
      <c r="AU16607" s="4"/>
      <c r="AV16607" s="4"/>
      <c r="AW16607" s="4"/>
      <c r="AX16607" s="4"/>
      <c r="AY16607" s="4"/>
      <c r="AZ16607" s="4"/>
      <c r="BA16607" s="4"/>
      <c r="BB16607" s="4"/>
      <c r="BC16607" s="4"/>
    </row>
    <row r="16608" spans="45:55" x14ac:dyDescent="0.2">
      <c r="AS16608" s="4"/>
      <c r="AT16608" s="4"/>
      <c r="AU16608" s="4"/>
      <c r="AV16608" s="4"/>
      <c r="AW16608" s="4"/>
      <c r="AX16608" s="4"/>
      <c r="AY16608" s="4"/>
      <c r="AZ16608" s="4"/>
      <c r="BA16608" s="4"/>
      <c r="BB16608" s="4"/>
      <c r="BC16608" s="4"/>
    </row>
    <row r="16609" spans="45:55" x14ac:dyDescent="0.2">
      <c r="AS16609" s="4"/>
      <c r="AT16609" s="4"/>
      <c r="AU16609" s="4"/>
      <c r="AV16609" s="4"/>
      <c r="AW16609" s="4"/>
      <c r="AX16609" s="4"/>
      <c r="AY16609" s="4"/>
      <c r="AZ16609" s="4"/>
      <c r="BA16609" s="4"/>
      <c r="BB16609" s="4"/>
      <c r="BC16609" s="4"/>
    </row>
    <row r="16610" spans="45:55" x14ac:dyDescent="0.2">
      <c r="AS16610" s="4"/>
      <c r="AT16610" s="4"/>
      <c r="AU16610" s="4"/>
      <c r="AV16610" s="4"/>
      <c r="AW16610" s="4"/>
      <c r="AX16610" s="4"/>
      <c r="AY16610" s="4"/>
      <c r="AZ16610" s="4"/>
      <c r="BA16610" s="4"/>
      <c r="BB16610" s="4"/>
      <c r="BC16610" s="4"/>
    </row>
    <row r="16611" spans="45:55" x14ac:dyDescent="0.2">
      <c r="AS16611" s="4"/>
      <c r="AT16611" s="4"/>
      <c r="AU16611" s="4"/>
      <c r="AV16611" s="4"/>
      <c r="AW16611" s="4"/>
      <c r="AX16611" s="4"/>
      <c r="AY16611" s="4"/>
      <c r="AZ16611" s="4"/>
      <c r="BA16611" s="4"/>
      <c r="BB16611" s="4"/>
      <c r="BC16611" s="4"/>
    </row>
    <row r="16612" spans="45:55" x14ac:dyDescent="0.2">
      <c r="AS16612" s="4"/>
      <c r="AT16612" s="4"/>
      <c r="AU16612" s="4"/>
      <c r="AV16612" s="4"/>
      <c r="AW16612" s="4"/>
      <c r="AX16612" s="4"/>
      <c r="AY16612" s="4"/>
      <c r="AZ16612" s="4"/>
      <c r="BA16612" s="4"/>
      <c r="BB16612" s="4"/>
      <c r="BC16612" s="4"/>
    </row>
    <row r="16613" spans="45:55" x14ac:dyDescent="0.2">
      <c r="AS16613" s="4"/>
      <c r="AT16613" s="4"/>
      <c r="AU16613" s="4"/>
      <c r="AV16613" s="4"/>
      <c r="AW16613" s="4"/>
      <c r="AX16613" s="4"/>
      <c r="AY16613" s="4"/>
      <c r="AZ16613" s="4"/>
      <c r="BA16613" s="4"/>
      <c r="BB16613" s="4"/>
      <c r="BC16613" s="4"/>
    </row>
    <row r="16614" spans="45:55" x14ac:dyDescent="0.2">
      <c r="AS16614" s="4"/>
      <c r="AT16614" s="4"/>
      <c r="AU16614" s="4"/>
      <c r="AV16614" s="4"/>
      <c r="AW16614" s="4"/>
      <c r="AX16614" s="4"/>
      <c r="AY16614" s="4"/>
      <c r="AZ16614" s="4"/>
      <c r="BA16614" s="4"/>
      <c r="BB16614" s="4"/>
      <c r="BC16614" s="4"/>
    </row>
    <row r="16615" spans="45:55" x14ac:dyDescent="0.2">
      <c r="AS16615" s="4"/>
      <c r="AT16615" s="4"/>
      <c r="AU16615" s="4"/>
      <c r="AV16615" s="4"/>
      <c r="AW16615" s="4"/>
      <c r="AX16615" s="4"/>
      <c r="AY16615" s="4"/>
      <c r="AZ16615" s="4"/>
      <c r="BA16615" s="4"/>
      <c r="BB16615" s="4"/>
      <c r="BC16615" s="4"/>
    </row>
    <row r="16616" spans="45:55" x14ac:dyDescent="0.2">
      <c r="AS16616" s="4"/>
      <c r="AT16616" s="4"/>
      <c r="AU16616" s="4"/>
      <c r="AV16616" s="4"/>
      <c r="AW16616" s="4"/>
      <c r="AX16616" s="4"/>
      <c r="AY16616" s="4"/>
      <c r="AZ16616" s="4"/>
      <c r="BA16616" s="4"/>
      <c r="BB16616" s="4"/>
      <c r="BC16616" s="4"/>
    </row>
    <row r="16617" spans="45:55" x14ac:dyDescent="0.2">
      <c r="AS16617" s="4"/>
      <c r="AT16617" s="4"/>
      <c r="AU16617" s="4"/>
      <c r="AV16617" s="4"/>
      <c r="AW16617" s="4"/>
      <c r="AX16617" s="4"/>
      <c r="AY16617" s="4"/>
      <c r="AZ16617" s="4"/>
      <c r="BA16617" s="4"/>
      <c r="BB16617" s="4"/>
      <c r="BC16617" s="4"/>
    </row>
    <row r="16618" spans="45:55" x14ac:dyDescent="0.2">
      <c r="AS16618" s="4"/>
      <c r="AT16618" s="4"/>
      <c r="AU16618" s="4"/>
      <c r="AV16618" s="4"/>
      <c r="AW16618" s="4"/>
      <c r="AX16618" s="4"/>
      <c r="AY16618" s="4"/>
      <c r="AZ16618" s="4"/>
      <c r="BA16618" s="4"/>
      <c r="BB16618" s="4"/>
      <c r="BC16618" s="4"/>
    </row>
    <row r="16619" spans="45:55" x14ac:dyDescent="0.2">
      <c r="AS16619" s="4"/>
      <c r="AT16619" s="4"/>
      <c r="AU16619" s="4"/>
      <c r="AV16619" s="4"/>
      <c r="AW16619" s="4"/>
      <c r="AX16619" s="4"/>
      <c r="AY16619" s="4"/>
      <c r="AZ16619" s="4"/>
      <c r="BA16619" s="4"/>
      <c r="BB16619" s="4"/>
      <c r="BC16619" s="4"/>
    </row>
    <row r="16620" spans="45:55" x14ac:dyDescent="0.2">
      <c r="AS16620" s="4"/>
      <c r="AT16620" s="4"/>
      <c r="AU16620" s="4"/>
      <c r="AV16620" s="4"/>
      <c r="AW16620" s="4"/>
      <c r="AX16620" s="4"/>
      <c r="AY16620" s="4"/>
      <c r="AZ16620" s="4"/>
      <c r="BA16620" s="4"/>
      <c r="BB16620" s="4"/>
      <c r="BC16620" s="4"/>
    </row>
    <row r="16621" spans="45:55" x14ac:dyDescent="0.2">
      <c r="AS16621" s="4"/>
      <c r="AT16621" s="4"/>
      <c r="AU16621" s="4"/>
      <c r="AV16621" s="4"/>
      <c r="AW16621" s="4"/>
      <c r="AX16621" s="4"/>
      <c r="AY16621" s="4"/>
      <c r="AZ16621" s="4"/>
      <c r="BA16621" s="4"/>
      <c r="BB16621" s="4"/>
      <c r="BC16621" s="4"/>
    </row>
    <row r="16622" spans="45:55" x14ac:dyDescent="0.2">
      <c r="AS16622" s="4"/>
      <c r="AT16622" s="4"/>
      <c r="AU16622" s="4"/>
      <c r="AV16622" s="4"/>
      <c r="AW16622" s="4"/>
      <c r="AX16622" s="4"/>
      <c r="AY16622" s="4"/>
      <c r="AZ16622" s="4"/>
      <c r="BA16622" s="4"/>
      <c r="BB16622" s="4"/>
      <c r="BC16622" s="4"/>
    </row>
    <row r="16623" spans="45:55" x14ac:dyDescent="0.2">
      <c r="AS16623" s="4"/>
      <c r="AT16623" s="4"/>
      <c r="AU16623" s="4"/>
      <c r="AV16623" s="4"/>
      <c r="AW16623" s="4"/>
      <c r="AX16623" s="4"/>
      <c r="AY16623" s="4"/>
      <c r="AZ16623" s="4"/>
      <c r="BA16623" s="4"/>
      <c r="BB16623" s="4"/>
      <c r="BC16623" s="4"/>
    </row>
    <row r="16624" spans="45:55" x14ac:dyDescent="0.2">
      <c r="AS16624" s="4"/>
      <c r="AT16624" s="4"/>
      <c r="AU16624" s="4"/>
      <c r="AV16624" s="4"/>
      <c r="AW16624" s="4"/>
      <c r="AX16624" s="4"/>
      <c r="AY16624" s="4"/>
      <c r="AZ16624" s="4"/>
      <c r="BA16624" s="4"/>
      <c r="BB16624" s="4"/>
      <c r="BC16624" s="4"/>
    </row>
    <row r="16625" spans="45:55" x14ac:dyDescent="0.2">
      <c r="AS16625" s="4"/>
      <c r="AT16625" s="4"/>
      <c r="AU16625" s="4"/>
      <c r="AV16625" s="4"/>
      <c r="AW16625" s="4"/>
      <c r="AX16625" s="4"/>
      <c r="AY16625" s="4"/>
      <c r="AZ16625" s="4"/>
      <c r="BA16625" s="4"/>
      <c r="BB16625" s="4"/>
      <c r="BC16625" s="4"/>
    </row>
    <row r="16626" spans="45:55" x14ac:dyDescent="0.2">
      <c r="AS16626" s="4"/>
      <c r="AT16626" s="4"/>
      <c r="AU16626" s="4"/>
      <c r="AV16626" s="4"/>
      <c r="AW16626" s="4"/>
      <c r="AX16626" s="4"/>
      <c r="AY16626" s="4"/>
      <c r="AZ16626" s="4"/>
      <c r="BA16626" s="4"/>
      <c r="BB16626" s="4"/>
      <c r="BC16626" s="4"/>
    </row>
    <row r="16627" spans="45:55" x14ac:dyDescent="0.2">
      <c r="AS16627" s="4"/>
      <c r="AT16627" s="4"/>
      <c r="AU16627" s="4"/>
      <c r="AV16627" s="4"/>
      <c r="AW16627" s="4"/>
      <c r="AX16627" s="4"/>
      <c r="AY16627" s="4"/>
      <c r="AZ16627" s="4"/>
      <c r="BA16627" s="4"/>
      <c r="BB16627" s="4"/>
      <c r="BC16627" s="4"/>
    </row>
    <row r="16628" spans="45:55" x14ac:dyDescent="0.2">
      <c r="AS16628" s="4"/>
      <c r="AT16628" s="4"/>
      <c r="AU16628" s="4"/>
      <c r="AV16628" s="4"/>
      <c r="AW16628" s="4"/>
      <c r="AX16628" s="4"/>
      <c r="AY16628" s="4"/>
      <c r="AZ16628" s="4"/>
      <c r="BA16628" s="4"/>
      <c r="BB16628" s="4"/>
      <c r="BC16628" s="4"/>
    </row>
    <row r="16629" spans="45:55" x14ac:dyDescent="0.2">
      <c r="AS16629" s="4"/>
      <c r="AT16629" s="4"/>
      <c r="AU16629" s="4"/>
      <c r="AV16629" s="4"/>
      <c r="AW16629" s="4"/>
      <c r="AX16629" s="4"/>
      <c r="AY16629" s="4"/>
      <c r="AZ16629" s="4"/>
      <c r="BA16629" s="4"/>
      <c r="BB16629" s="4"/>
      <c r="BC16629" s="4"/>
    </row>
    <row r="16630" spans="45:55" x14ac:dyDescent="0.2">
      <c r="AS16630" s="4"/>
      <c r="AT16630" s="4"/>
      <c r="AU16630" s="4"/>
      <c r="AV16630" s="4"/>
      <c r="AW16630" s="4"/>
      <c r="AX16630" s="4"/>
      <c r="AY16630" s="4"/>
      <c r="AZ16630" s="4"/>
      <c r="BA16630" s="4"/>
      <c r="BB16630" s="4"/>
      <c r="BC16630" s="4"/>
    </row>
    <row r="16631" spans="45:55" x14ac:dyDescent="0.2">
      <c r="AS16631" s="4"/>
      <c r="AT16631" s="4"/>
      <c r="AU16631" s="4"/>
      <c r="AV16631" s="4"/>
      <c r="AW16631" s="4"/>
      <c r="AX16631" s="4"/>
      <c r="AY16631" s="4"/>
      <c r="AZ16631" s="4"/>
      <c r="BA16631" s="4"/>
      <c r="BB16631" s="4"/>
      <c r="BC16631" s="4"/>
    </row>
    <row r="16632" spans="45:55" x14ac:dyDescent="0.2">
      <c r="AS16632" s="4"/>
      <c r="AT16632" s="4"/>
      <c r="AU16632" s="4"/>
      <c r="AV16632" s="4"/>
      <c r="AW16632" s="4"/>
      <c r="AX16632" s="4"/>
      <c r="AY16632" s="4"/>
      <c r="AZ16632" s="4"/>
      <c r="BA16632" s="4"/>
      <c r="BB16632" s="4"/>
      <c r="BC16632" s="4"/>
    </row>
    <row r="16633" spans="45:55" x14ac:dyDescent="0.2">
      <c r="AS16633" s="4"/>
      <c r="AT16633" s="4"/>
      <c r="AU16633" s="4"/>
      <c r="AV16633" s="4"/>
      <c r="AW16633" s="4"/>
      <c r="AX16633" s="4"/>
      <c r="AY16633" s="4"/>
      <c r="AZ16633" s="4"/>
      <c r="BA16633" s="4"/>
      <c r="BB16633" s="4"/>
      <c r="BC16633" s="4"/>
    </row>
    <row r="16634" spans="45:55" x14ac:dyDescent="0.2">
      <c r="AS16634" s="4"/>
      <c r="AT16634" s="4"/>
      <c r="AU16634" s="4"/>
      <c r="AV16634" s="4"/>
      <c r="AW16634" s="4"/>
      <c r="AX16634" s="4"/>
      <c r="AY16634" s="4"/>
      <c r="AZ16634" s="4"/>
      <c r="BA16634" s="4"/>
      <c r="BB16634" s="4"/>
      <c r="BC16634" s="4"/>
    </row>
    <row r="16635" spans="45:55" x14ac:dyDescent="0.2">
      <c r="AS16635" s="4"/>
      <c r="AT16635" s="4"/>
      <c r="AU16635" s="4"/>
      <c r="AV16635" s="4"/>
      <c r="AW16635" s="4"/>
      <c r="AX16635" s="4"/>
      <c r="AY16635" s="4"/>
      <c r="AZ16635" s="4"/>
      <c r="BA16635" s="4"/>
      <c r="BB16635" s="4"/>
      <c r="BC16635" s="4"/>
    </row>
    <row r="16636" spans="45:55" x14ac:dyDescent="0.2">
      <c r="AS16636" s="4"/>
      <c r="AT16636" s="4"/>
      <c r="AU16636" s="4"/>
      <c r="AV16636" s="4"/>
      <c r="AW16636" s="4"/>
      <c r="AX16636" s="4"/>
      <c r="AY16636" s="4"/>
      <c r="AZ16636" s="4"/>
      <c r="BA16636" s="4"/>
      <c r="BB16636" s="4"/>
      <c r="BC16636" s="4"/>
    </row>
    <row r="16637" spans="45:55" x14ac:dyDescent="0.2">
      <c r="AS16637" s="4"/>
      <c r="AT16637" s="4"/>
      <c r="AU16637" s="4"/>
      <c r="AV16637" s="4"/>
      <c r="AW16637" s="4"/>
      <c r="AX16637" s="4"/>
      <c r="AY16637" s="4"/>
      <c r="AZ16637" s="4"/>
      <c r="BA16637" s="4"/>
      <c r="BB16637" s="4"/>
      <c r="BC16637" s="4"/>
    </row>
    <row r="16638" spans="45:55" x14ac:dyDescent="0.2">
      <c r="AS16638" s="4"/>
      <c r="AT16638" s="4"/>
      <c r="AU16638" s="4"/>
      <c r="AV16638" s="4"/>
      <c r="AW16638" s="4"/>
      <c r="AX16638" s="4"/>
      <c r="AY16638" s="4"/>
      <c r="AZ16638" s="4"/>
      <c r="BA16638" s="4"/>
      <c r="BB16638" s="4"/>
      <c r="BC16638" s="4"/>
    </row>
    <row r="16639" spans="45:55" x14ac:dyDescent="0.2">
      <c r="AS16639" s="4"/>
      <c r="AT16639" s="4"/>
      <c r="AU16639" s="4"/>
      <c r="AV16639" s="4"/>
      <c r="AW16639" s="4"/>
      <c r="AX16639" s="4"/>
      <c r="AY16639" s="4"/>
      <c r="AZ16639" s="4"/>
      <c r="BA16639" s="4"/>
      <c r="BB16639" s="4"/>
      <c r="BC16639" s="4"/>
    </row>
    <row r="16640" spans="45:55" x14ac:dyDescent="0.2">
      <c r="AS16640" s="4"/>
      <c r="AT16640" s="4"/>
      <c r="AU16640" s="4"/>
      <c r="AV16640" s="4"/>
      <c r="AW16640" s="4"/>
      <c r="AX16640" s="4"/>
      <c r="AY16640" s="4"/>
      <c r="AZ16640" s="4"/>
      <c r="BA16640" s="4"/>
      <c r="BB16640" s="4"/>
      <c r="BC16640" s="4"/>
    </row>
    <row r="16641" spans="45:55" x14ac:dyDescent="0.2">
      <c r="AS16641" s="4"/>
      <c r="AT16641" s="4"/>
      <c r="AU16641" s="4"/>
      <c r="AV16641" s="4"/>
      <c r="AW16641" s="4"/>
      <c r="AX16641" s="4"/>
      <c r="AY16641" s="4"/>
      <c r="AZ16641" s="4"/>
      <c r="BA16641" s="4"/>
      <c r="BB16641" s="4"/>
      <c r="BC16641" s="4"/>
    </row>
    <row r="16642" spans="45:55" x14ac:dyDescent="0.2">
      <c r="AS16642" s="4"/>
      <c r="AT16642" s="4"/>
      <c r="AU16642" s="4"/>
      <c r="AV16642" s="4"/>
      <c r="AW16642" s="4"/>
      <c r="AX16642" s="4"/>
      <c r="AY16642" s="4"/>
      <c r="AZ16642" s="4"/>
      <c r="BA16642" s="4"/>
      <c r="BB16642" s="4"/>
      <c r="BC16642" s="4"/>
    </row>
    <row r="16643" spans="45:55" x14ac:dyDescent="0.2">
      <c r="AS16643" s="4"/>
      <c r="AT16643" s="4"/>
      <c r="AU16643" s="4"/>
      <c r="AV16643" s="4"/>
      <c r="AW16643" s="4"/>
      <c r="AX16643" s="4"/>
      <c r="AY16643" s="4"/>
      <c r="AZ16643" s="4"/>
      <c r="BA16643" s="4"/>
      <c r="BB16643" s="4"/>
      <c r="BC16643" s="4"/>
    </row>
    <row r="16644" spans="45:55" x14ac:dyDescent="0.2">
      <c r="AS16644" s="4"/>
      <c r="AT16644" s="4"/>
      <c r="AU16644" s="4"/>
      <c r="AV16644" s="4"/>
      <c r="AW16644" s="4"/>
      <c r="AX16644" s="4"/>
      <c r="AY16644" s="4"/>
      <c r="AZ16644" s="4"/>
      <c r="BA16644" s="4"/>
      <c r="BB16644" s="4"/>
      <c r="BC16644" s="4"/>
    </row>
    <row r="16645" spans="45:55" x14ac:dyDescent="0.2">
      <c r="AS16645" s="4"/>
      <c r="AT16645" s="4"/>
      <c r="AU16645" s="4"/>
      <c r="AV16645" s="4"/>
      <c r="AW16645" s="4"/>
      <c r="AX16645" s="4"/>
      <c r="AY16645" s="4"/>
      <c r="AZ16645" s="4"/>
      <c r="BA16645" s="4"/>
      <c r="BB16645" s="4"/>
      <c r="BC16645" s="4"/>
    </row>
    <row r="16646" spans="45:55" x14ac:dyDescent="0.2">
      <c r="AS16646" s="4"/>
      <c r="AT16646" s="4"/>
      <c r="AU16646" s="4"/>
      <c r="AV16646" s="4"/>
      <c r="AW16646" s="4"/>
      <c r="AX16646" s="4"/>
      <c r="AY16646" s="4"/>
      <c r="AZ16646" s="4"/>
      <c r="BA16646" s="4"/>
      <c r="BB16646" s="4"/>
      <c r="BC16646" s="4"/>
    </row>
    <row r="16647" spans="45:55" x14ac:dyDescent="0.2">
      <c r="AS16647" s="4"/>
      <c r="AT16647" s="4"/>
      <c r="AU16647" s="4"/>
      <c r="AV16647" s="4"/>
      <c r="AW16647" s="4"/>
      <c r="AX16647" s="4"/>
      <c r="AY16647" s="4"/>
      <c r="AZ16647" s="4"/>
      <c r="BA16647" s="4"/>
      <c r="BB16647" s="4"/>
      <c r="BC16647" s="4"/>
    </row>
    <row r="16648" spans="45:55" x14ac:dyDescent="0.2">
      <c r="AS16648" s="4"/>
      <c r="AT16648" s="4"/>
      <c r="AU16648" s="4"/>
      <c r="AV16648" s="4"/>
      <c r="AW16648" s="4"/>
      <c r="AX16648" s="4"/>
      <c r="AY16648" s="4"/>
      <c r="AZ16648" s="4"/>
      <c r="BA16648" s="4"/>
      <c r="BB16648" s="4"/>
      <c r="BC16648" s="4"/>
    </row>
    <row r="16649" spans="45:55" x14ac:dyDescent="0.2">
      <c r="AS16649" s="4"/>
      <c r="AT16649" s="4"/>
      <c r="AU16649" s="4"/>
      <c r="AV16649" s="4"/>
      <c r="AW16649" s="4"/>
      <c r="AX16649" s="4"/>
      <c r="AY16649" s="4"/>
      <c r="AZ16649" s="4"/>
      <c r="BA16649" s="4"/>
      <c r="BB16649" s="4"/>
      <c r="BC16649" s="4"/>
    </row>
    <row r="16650" spans="45:55" x14ac:dyDescent="0.2">
      <c r="AS16650" s="4"/>
      <c r="AT16650" s="4"/>
      <c r="AU16650" s="4"/>
      <c r="AV16650" s="4"/>
      <c r="AW16650" s="4"/>
      <c r="AX16650" s="4"/>
      <c r="AY16650" s="4"/>
      <c r="AZ16650" s="4"/>
      <c r="BA16650" s="4"/>
      <c r="BB16650" s="4"/>
      <c r="BC16650" s="4"/>
    </row>
    <row r="16651" spans="45:55" x14ac:dyDescent="0.2">
      <c r="AS16651" s="4"/>
      <c r="AT16651" s="4"/>
      <c r="AU16651" s="4"/>
      <c r="AV16651" s="4"/>
      <c r="AW16651" s="4"/>
      <c r="AX16651" s="4"/>
      <c r="AY16651" s="4"/>
      <c r="AZ16651" s="4"/>
      <c r="BA16651" s="4"/>
      <c r="BB16651" s="4"/>
      <c r="BC16651" s="4"/>
    </row>
    <row r="16652" spans="45:55" x14ac:dyDescent="0.2">
      <c r="AS16652" s="4"/>
      <c r="AT16652" s="4"/>
      <c r="AU16652" s="4"/>
      <c r="AV16652" s="4"/>
      <c r="AW16652" s="4"/>
      <c r="AX16652" s="4"/>
      <c r="AY16652" s="4"/>
      <c r="AZ16652" s="4"/>
      <c r="BA16652" s="4"/>
      <c r="BB16652" s="4"/>
      <c r="BC16652" s="4"/>
    </row>
    <row r="16653" spans="45:55" x14ac:dyDescent="0.2">
      <c r="AS16653" s="4"/>
      <c r="AT16653" s="4"/>
      <c r="AU16653" s="4"/>
      <c r="AV16653" s="4"/>
      <c r="AW16653" s="4"/>
      <c r="AX16653" s="4"/>
      <c r="AY16653" s="4"/>
      <c r="AZ16653" s="4"/>
      <c r="BA16653" s="4"/>
      <c r="BB16653" s="4"/>
      <c r="BC16653" s="4"/>
    </row>
    <row r="16654" spans="45:55" x14ac:dyDescent="0.2">
      <c r="AS16654" s="4"/>
      <c r="AT16654" s="4"/>
      <c r="AU16654" s="4"/>
      <c r="AV16654" s="4"/>
      <c r="AW16654" s="4"/>
      <c r="AX16654" s="4"/>
      <c r="AY16654" s="4"/>
      <c r="AZ16654" s="4"/>
      <c r="BA16654" s="4"/>
      <c r="BB16654" s="4"/>
      <c r="BC16654" s="4"/>
    </row>
    <row r="16655" spans="45:55" x14ac:dyDescent="0.2">
      <c r="AS16655" s="4"/>
      <c r="AT16655" s="4"/>
      <c r="AU16655" s="4"/>
      <c r="AV16655" s="4"/>
      <c r="AW16655" s="4"/>
      <c r="AX16655" s="4"/>
      <c r="AY16655" s="4"/>
      <c r="AZ16655" s="4"/>
      <c r="BA16655" s="4"/>
      <c r="BB16655" s="4"/>
      <c r="BC16655" s="4"/>
    </row>
    <row r="16656" spans="45:55" x14ac:dyDescent="0.2">
      <c r="AS16656" s="4"/>
      <c r="AT16656" s="4"/>
      <c r="AU16656" s="4"/>
      <c r="AV16656" s="4"/>
      <c r="AW16656" s="4"/>
      <c r="AX16656" s="4"/>
      <c r="AY16656" s="4"/>
      <c r="AZ16656" s="4"/>
      <c r="BA16656" s="4"/>
      <c r="BB16656" s="4"/>
      <c r="BC16656" s="4"/>
    </row>
    <row r="16657" spans="45:55" x14ac:dyDescent="0.2">
      <c r="AS16657" s="4"/>
      <c r="AT16657" s="4"/>
      <c r="AU16657" s="4"/>
      <c r="AV16657" s="4"/>
      <c r="AW16657" s="4"/>
      <c r="AX16657" s="4"/>
      <c r="AY16657" s="4"/>
      <c r="AZ16657" s="4"/>
      <c r="BA16657" s="4"/>
      <c r="BB16657" s="4"/>
      <c r="BC16657" s="4"/>
    </row>
    <row r="16658" spans="45:55" x14ac:dyDescent="0.2">
      <c r="AS16658" s="4"/>
      <c r="AT16658" s="4"/>
      <c r="AU16658" s="4"/>
      <c r="AV16658" s="4"/>
      <c r="AW16658" s="4"/>
      <c r="AX16658" s="4"/>
      <c r="AY16658" s="4"/>
      <c r="AZ16658" s="4"/>
      <c r="BA16658" s="4"/>
      <c r="BB16658" s="4"/>
      <c r="BC16658" s="4"/>
    </row>
    <row r="16659" spans="45:55" x14ac:dyDescent="0.2">
      <c r="AS16659" s="4"/>
      <c r="AT16659" s="4"/>
      <c r="AU16659" s="4"/>
      <c r="AV16659" s="4"/>
      <c r="AW16659" s="4"/>
      <c r="AX16659" s="4"/>
      <c r="AY16659" s="4"/>
      <c r="AZ16659" s="4"/>
      <c r="BA16659" s="4"/>
      <c r="BB16659" s="4"/>
      <c r="BC16659" s="4"/>
    </row>
    <row r="16660" spans="45:55" x14ac:dyDescent="0.2">
      <c r="AS16660" s="4"/>
      <c r="AT16660" s="4"/>
      <c r="AU16660" s="4"/>
      <c r="AV16660" s="4"/>
      <c r="AW16660" s="4"/>
      <c r="AX16660" s="4"/>
      <c r="AY16660" s="4"/>
      <c r="AZ16660" s="4"/>
      <c r="BA16660" s="4"/>
      <c r="BB16660" s="4"/>
      <c r="BC16660" s="4"/>
    </row>
    <row r="16661" spans="45:55" x14ac:dyDescent="0.2">
      <c r="AS16661" s="4"/>
      <c r="AT16661" s="4"/>
      <c r="AU16661" s="4"/>
      <c r="AV16661" s="4"/>
      <c r="AW16661" s="4"/>
      <c r="AX16661" s="4"/>
      <c r="AY16661" s="4"/>
      <c r="AZ16661" s="4"/>
      <c r="BA16661" s="4"/>
      <c r="BB16661" s="4"/>
      <c r="BC16661" s="4"/>
    </row>
    <row r="16662" spans="45:55" x14ac:dyDescent="0.2">
      <c r="AS16662" s="4"/>
      <c r="AT16662" s="4"/>
      <c r="AU16662" s="4"/>
      <c r="AV16662" s="4"/>
      <c r="AW16662" s="4"/>
      <c r="AX16662" s="4"/>
      <c r="AY16662" s="4"/>
      <c r="AZ16662" s="4"/>
      <c r="BA16662" s="4"/>
      <c r="BB16662" s="4"/>
      <c r="BC16662" s="4"/>
    </row>
    <row r="16663" spans="45:55" x14ac:dyDescent="0.2">
      <c r="AS16663" s="4"/>
      <c r="AT16663" s="4"/>
      <c r="AU16663" s="4"/>
      <c r="AV16663" s="4"/>
      <c r="AW16663" s="4"/>
      <c r="AX16663" s="4"/>
      <c r="AY16663" s="4"/>
      <c r="AZ16663" s="4"/>
      <c r="BA16663" s="4"/>
      <c r="BB16663" s="4"/>
      <c r="BC16663" s="4"/>
    </row>
    <row r="16664" spans="45:55" x14ac:dyDescent="0.2">
      <c r="AS16664" s="4"/>
      <c r="AT16664" s="4"/>
      <c r="AU16664" s="4"/>
      <c r="AV16664" s="4"/>
      <c r="AW16664" s="4"/>
      <c r="AX16664" s="4"/>
      <c r="AY16664" s="4"/>
      <c r="AZ16664" s="4"/>
      <c r="BA16664" s="4"/>
      <c r="BB16664" s="4"/>
      <c r="BC16664" s="4"/>
    </row>
    <row r="16665" spans="45:55" x14ac:dyDescent="0.2">
      <c r="AS16665" s="4"/>
      <c r="AT16665" s="4"/>
      <c r="AU16665" s="4"/>
      <c r="AV16665" s="4"/>
      <c r="AW16665" s="4"/>
      <c r="AX16665" s="4"/>
      <c r="AY16665" s="4"/>
      <c r="AZ16665" s="4"/>
      <c r="BA16665" s="4"/>
      <c r="BB16665" s="4"/>
      <c r="BC16665" s="4"/>
    </row>
    <row r="16666" spans="45:55" x14ac:dyDescent="0.2">
      <c r="AS16666" s="4"/>
      <c r="AT16666" s="4"/>
      <c r="AU16666" s="4"/>
      <c r="AV16666" s="4"/>
      <c r="AW16666" s="4"/>
      <c r="AX16666" s="4"/>
      <c r="AY16666" s="4"/>
      <c r="AZ16666" s="4"/>
      <c r="BA16666" s="4"/>
      <c r="BB16666" s="4"/>
      <c r="BC16666" s="4"/>
    </row>
    <row r="16667" spans="45:55" x14ac:dyDescent="0.2">
      <c r="AS16667" s="4"/>
      <c r="AT16667" s="4"/>
      <c r="AU16667" s="4"/>
      <c r="AV16667" s="4"/>
      <c r="AW16667" s="4"/>
      <c r="AX16667" s="4"/>
      <c r="AY16667" s="4"/>
      <c r="AZ16667" s="4"/>
      <c r="BA16667" s="4"/>
      <c r="BB16667" s="4"/>
      <c r="BC16667" s="4"/>
    </row>
    <row r="16668" spans="45:55" x14ac:dyDescent="0.2">
      <c r="AS16668" s="4"/>
      <c r="AT16668" s="4"/>
      <c r="AU16668" s="4"/>
      <c r="AV16668" s="4"/>
      <c r="AW16668" s="4"/>
      <c r="AX16668" s="4"/>
      <c r="AY16668" s="4"/>
      <c r="AZ16668" s="4"/>
      <c r="BA16668" s="4"/>
      <c r="BB16668" s="4"/>
      <c r="BC16668" s="4"/>
    </row>
    <row r="16669" spans="45:55" x14ac:dyDescent="0.2">
      <c r="AS16669" s="4"/>
      <c r="AT16669" s="4"/>
      <c r="AU16669" s="4"/>
      <c r="AV16669" s="4"/>
      <c r="AW16669" s="4"/>
      <c r="AX16669" s="4"/>
      <c r="AY16669" s="4"/>
      <c r="AZ16669" s="4"/>
      <c r="BA16669" s="4"/>
      <c r="BB16669" s="4"/>
      <c r="BC16669" s="4"/>
    </row>
    <row r="16670" spans="45:55" x14ac:dyDescent="0.2">
      <c r="AS16670" s="4"/>
      <c r="AT16670" s="4"/>
      <c r="AU16670" s="4"/>
      <c r="AV16670" s="4"/>
      <c r="AW16670" s="4"/>
      <c r="AX16670" s="4"/>
      <c r="AY16670" s="4"/>
      <c r="AZ16670" s="4"/>
      <c r="BA16670" s="4"/>
      <c r="BB16670" s="4"/>
      <c r="BC16670" s="4"/>
    </row>
    <row r="16671" spans="45:55" x14ac:dyDescent="0.2">
      <c r="AS16671" s="4"/>
      <c r="AT16671" s="4"/>
      <c r="AU16671" s="4"/>
      <c r="AV16671" s="4"/>
      <c r="AW16671" s="4"/>
      <c r="AX16671" s="4"/>
      <c r="AY16671" s="4"/>
      <c r="AZ16671" s="4"/>
      <c r="BA16671" s="4"/>
      <c r="BB16671" s="4"/>
      <c r="BC16671" s="4"/>
    </row>
    <row r="16672" spans="45:55" x14ac:dyDescent="0.2">
      <c r="AS16672" s="4"/>
      <c r="AT16672" s="4"/>
      <c r="AU16672" s="4"/>
      <c r="AV16672" s="4"/>
      <c r="AW16672" s="4"/>
      <c r="AX16672" s="4"/>
      <c r="AY16672" s="4"/>
      <c r="AZ16672" s="4"/>
      <c r="BA16672" s="4"/>
      <c r="BB16672" s="4"/>
      <c r="BC16672" s="4"/>
    </row>
    <row r="16673" spans="45:55" x14ac:dyDescent="0.2">
      <c r="AS16673" s="4"/>
      <c r="AT16673" s="4"/>
      <c r="AU16673" s="4"/>
      <c r="AV16673" s="4"/>
      <c r="AW16673" s="4"/>
      <c r="AX16673" s="4"/>
      <c r="AY16673" s="4"/>
      <c r="AZ16673" s="4"/>
      <c r="BA16673" s="4"/>
      <c r="BB16673" s="4"/>
      <c r="BC16673" s="4"/>
    </row>
    <row r="16674" spans="45:55" x14ac:dyDescent="0.2">
      <c r="AS16674" s="4"/>
      <c r="AT16674" s="4"/>
      <c r="AU16674" s="4"/>
      <c r="AV16674" s="4"/>
      <c r="AW16674" s="4"/>
      <c r="AX16674" s="4"/>
      <c r="AY16674" s="4"/>
      <c r="AZ16674" s="4"/>
      <c r="BA16674" s="4"/>
      <c r="BB16674" s="4"/>
      <c r="BC16674" s="4"/>
    </row>
    <row r="16675" spans="45:55" x14ac:dyDescent="0.2">
      <c r="AS16675" s="4"/>
      <c r="AT16675" s="4"/>
      <c r="AU16675" s="4"/>
      <c r="AV16675" s="4"/>
      <c r="AW16675" s="4"/>
      <c r="AX16675" s="4"/>
      <c r="AY16675" s="4"/>
      <c r="AZ16675" s="4"/>
      <c r="BA16675" s="4"/>
      <c r="BB16675" s="4"/>
      <c r="BC16675" s="4"/>
    </row>
    <row r="16676" spans="45:55" x14ac:dyDescent="0.2">
      <c r="AS16676" s="4"/>
      <c r="AT16676" s="4"/>
      <c r="AU16676" s="4"/>
      <c r="AV16676" s="4"/>
      <c r="AW16676" s="4"/>
      <c r="AX16676" s="4"/>
      <c r="AY16676" s="4"/>
      <c r="AZ16676" s="4"/>
      <c r="BA16676" s="4"/>
      <c r="BB16676" s="4"/>
      <c r="BC16676" s="4"/>
    </row>
    <row r="16677" spans="45:55" x14ac:dyDescent="0.2">
      <c r="AS16677" s="4"/>
      <c r="AT16677" s="4"/>
      <c r="AU16677" s="4"/>
      <c r="AV16677" s="4"/>
      <c r="AW16677" s="4"/>
      <c r="AX16677" s="4"/>
      <c r="AY16677" s="4"/>
      <c r="AZ16677" s="4"/>
      <c r="BA16677" s="4"/>
      <c r="BB16677" s="4"/>
      <c r="BC16677" s="4"/>
    </row>
    <row r="16678" spans="45:55" x14ac:dyDescent="0.2">
      <c r="AS16678" s="4"/>
      <c r="AT16678" s="4"/>
      <c r="AU16678" s="4"/>
      <c r="AV16678" s="4"/>
      <c r="AW16678" s="4"/>
      <c r="AX16678" s="4"/>
      <c r="AY16678" s="4"/>
      <c r="AZ16678" s="4"/>
      <c r="BA16678" s="4"/>
      <c r="BB16678" s="4"/>
      <c r="BC16678" s="4"/>
    </row>
    <row r="16679" spans="45:55" x14ac:dyDescent="0.2">
      <c r="AS16679" s="4"/>
      <c r="AT16679" s="4"/>
      <c r="AU16679" s="4"/>
      <c r="AV16679" s="4"/>
      <c r="AW16679" s="4"/>
      <c r="AX16679" s="4"/>
      <c r="AY16679" s="4"/>
      <c r="AZ16679" s="4"/>
      <c r="BA16679" s="4"/>
      <c r="BB16679" s="4"/>
      <c r="BC16679" s="4"/>
    </row>
    <row r="16680" spans="45:55" x14ac:dyDescent="0.2">
      <c r="AS16680" s="4"/>
      <c r="AT16680" s="4"/>
      <c r="AU16680" s="4"/>
      <c r="AV16680" s="4"/>
      <c r="AW16680" s="4"/>
      <c r="AX16680" s="4"/>
      <c r="AY16680" s="4"/>
      <c r="AZ16680" s="4"/>
      <c r="BA16680" s="4"/>
      <c r="BB16680" s="4"/>
      <c r="BC16680" s="4"/>
    </row>
    <row r="16681" spans="45:55" x14ac:dyDescent="0.2">
      <c r="AS16681" s="4"/>
      <c r="AT16681" s="4"/>
      <c r="AU16681" s="4"/>
      <c r="AV16681" s="4"/>
      <c r="AW16681" s="4"/>
      <c r="AX16681" s="4"/>
      <c r="AY16681" s="4"/>
      <c r="AZ16681" s="4"/>
      <c r="BA16681" s="4"/>
      <c r="BB16681" s="4"/>
      <c r="BC16681" s="4"/>
    </row>
    <row r="16682" spans="45:55" x14ac:dyDescent="0.2">
      <c r="AS16682" s="4"/>
      <c r="AT16682" s="4"/>
      <c r="AU16682" s="4"/>
      <c r="AV16682" s="4"/>
      <c r="AW16682" s="4"/>
      <c r="AX16682" s="4"/>
      <c r="AY16682" s="4"/>
      <c r="AZ16682" s="4"/>
      <c r="BA16682" s="4"/>
      <c r="BB16682" s="4"/>
      <c r="BC16682" s="4"/>
    </row>
    <row r="16683" spans="45:55" x14ac:dyDescent="0.2">
      <c r="AS16683" s="4"/>
      <c r="AT16683" s="4"/>
      <c r="AU16683" s="4"/>
      <c r="AV16683" s="4"/>
      <c r="AW16683" s="4"/>
      <c r="AX16683" s="4"/>
      <c r="AY16683" s="4"/>
      <c r="AZ16683" s="4"/>
      <c r="BA16683" s="4"/>
      <c r="BB16683" s="4"/>
      <c r="BC16683" s="4"/>
    </row>
    <row r="16684" spans="45:55" x14ac:dyDescent="0.2">
      <c r="AS16684" s="4"/>
      <c r="AT16684" s="4"/>
      <c r="AU16684" s="4"/>
      <c r="AV16684" s="4"/>
      <c r="AW16684" s="4"/>
      <c r="AX16684" s="4"/>
      <c r="AY16684" s="4"/>
      <c r="AZ16684" s="4"/>
      <c r="BA16684" s="4"/>
      <c r="BB16684" s="4"/>
      <c r="BC16684" s="4"/>
    </row>
    <row r="16685" spans="45:55" x14ac:dyDescent="0.2">
      <c r="AS16685" s="4"/>
      <c r="AT16685" s="4"/>
      <c r="AU16685" s="4"/>
      <c r="AV16685" s="4"/>
      <c r="AW16685" s="4"/>
      <c r="AX16685" s="4"/>
      <c r="AY16685" s="4"/>
      <c r="AZ16685" s="4"/>
      <c r="BA16685" s="4"/>
      <c r="BB16685" s="4"/>
      <c r="BC16685" s="4"/>
    </row>
    <row r="16686" spans="45:55" x14ac:dyDescent="0.2">
      <c r="AS16686" s="4"/>
      <c r="AT16686" s="4"/>
      <c r="AU16686" s="4"/>
      <c r="AV16686" s="4"/>
      <c r="AW16686" s="4"/>
      <c r="AX16686" s="4"/>
      <c r="AY16686" s="4"/>
      <c r="AZ16686" s="4"/>
      <c r="BA16686" s="4"/>
      <c r="BB16686" s="4"/>
      <c r="BC16686" s="4"/>
    </row>
    <row r="16687" spans="45:55" x14ac:dyDescent="0.2">
      <c r="AS16687" s="4"/>
      <c r="AT16687" s="4"/>
      <c r="AU16687" s="4"/>
      <c r="AV16687" s="4"/>
      <c r="AW16687" s="4"/>
      <c r="AX16687" s="4"/>
      <c r="AY16687" s="4"/>
      <c r="AZ16687" s="4"/>
      <c r="BA16687" s="4"/>
      <c r="BB16687" s="4"/>
      <c r="BC16687" s="4"/>
    </row>
    <row r="16688" spans="45:55" x14ac:dyDescent="0.2">
      <c r="AS16688" s="4"/>
      <c r="AT16688" s="4"/>
      <c r="AU16688" s="4"/>
      <c r="AV16688" s="4"/>
      <c r="AW16688" s="4"/>
      <c r="AX16688" s="4"/>
      <c r="AY16688" s="4"/>
      <c r="AZ16688" s="4"/>
      <c r="BA16688" s="4"/>
      <c r="BB16688" s="4"/>
      <c r="BC16688" s="4"/>
    </row>
    <row r="16689" spans="45:55" x14ac:dyDescent="0.2">
      <c r="AS16689" s="4"/>
      <c r="AT16689" s="4"/>
      <c r="AU16689" s="4"/>
      <c r="AV16689" s="4"/>
      <c r="AW16689" s="4"/>
      <c r="AX16689" s="4"/>
      <c r="AY16689" s="4"/>
      <c r="AZ16689" s="4"/>
      <c r="BA16689" s="4"/>
      <c r="BB16689" s="4"/>
      <c r="BC16689" s="4"/>
    </row>
    <row r="16690" spans="45:55" x14ac:dyDescent="0.2">
      <c r="AS16690" s="4"/>
      <c r="AT16690" s="4"/>
      <c r="AU16690" s="4"/>
      <c r="AV16690" s="4"/>
      <c r="AW16690" s="4"/>
      <c r="AX16690" s="4"/>
      <c r="AY16690" s="4"/>
      <c r="AZ16690" s="4"/>
      <c r="BA16690" s="4"/>
      <c r="BB16690" s="4"/>
      <c r="BC16690" s="4"/>
    </row>
    <row r="16691" spans="45:55" x14ac:dyDescent="0.2">
      <c r="AS16691" s="4"/>
      <c r="AT16691" s="4"/>
      <c r="AU16691" s="4"/>
      <c r="AV16691" s="4"/>
      <c r="AW16691" s="4"/>
      <c r="AX16691" s="4"/>
      <c r="AY16691" s="4"/>
      <c r="AZ16691" s="4"/>
      <c r="BA16691" s="4"/>
      <c r="BB16691" s="4"/>
      <c r="BC16691" s="4"/>
    </row>
    <row r="16692" spans="45:55" x14ac:dyDescent="0.2">
      <c r="AS16692" s="4"/>
      <c r="AT16692" s="4"/>
      <c r="AU16692" s="4"/>
      <c r="AV16692" s="4"/>
      <c r="AW16692" s="4"/>
      <c r="AX16692" s="4"/>
      <c r="AY16692" s="4"/>
      <c r="AZ16692" s="4"/>
      <c r="BA16692" s="4"/>
      <c r="BB16692" s="4"/>
      <c r="BC16692" s="4"/>
    </row>
    <row r="16693" spans="45:55" x14ac:dyDescent="0.2">
      <c r="AS16693" s="4"/>
      <c r="AT16693" s="4"/>
      <c r="AU16693" s="4"/>
      <c r="AV16693" s="4"/>
      <c r="AW16693" s="4"/>
      <c r="AX16693" s="4"/>
      <c r="AY16693" s="4"/>
      <c r="AZ16693" s="4"/>
      <c r="BA16693" s="4"/>
      <c r="BB16693" s="4"/>
      <c r="BC16693" s="4"/>
    </row>
    <row r="16694" spans="45:55" x14ac:dyDescent="0.2">
      <c r="AS16694" s="4"/>
      <c r="AT16694" s="4"/>
      <c r="AU16694" s="4"/>
      <c r="AV16694" s="4"/>
      <c r="AW16694" s="4"/>
      <c r="AX16694" s="4"/>
      <c r="AY16694" s="4"/>
      <c r="AZ16694" s="4"/>
      <c r="BA16694" s="4"/>
      <c r="BB16694" s="4"/>
      <c r="BC16694" s="4"/>
    </row>
    <row r="16695" spans="45:55" x14ac:dyDescent="0.2">
      <c r="AS16695" s="4"/>
      <c r="AT16695" s="4"/>
      <c r="AU16695" s="4"/>
      <c r="AV16695" s="4"/>
      <c r="AW16695" s="4"/>
      <c r="AX16695" s="4"/>
      <c r="AY16695" s="4"/>
      <c r="AZ16695" s="4"/>
      <c r="BA16695" s="4"/>
      <c r="BB16695" s="4"/>
      <c r="BC16695" s="4"/>
    </row>
    <row r="16696" spans="45:55" x14ac:dyDescent="0.2">
      <c r="AS16696" s="4"/>
      <c r="AT16696" s="4"/>
      <c r="AU16696" s="4"/>
      <c r="AV16696" s="4"/>
      <c r="AW16696" s="4"/>
      <c r="AX16696" s="4"/>
      <c r="AY16696" s="4"/>
      <c r="AZ16696" s="4"/>
      <c r="BA16696" s="4"/>
      <c r="BB16696" s="4"/>
      <c r="BC16696" s="4"/>
    </row>
    <row r="16697" spans="45:55" x14ac:dyDescent="0.2">
      <c r="AS16697" s="4"/>
      <c r="AT16697" s="4"/>
      <c r="AU16697" s="4"/>
      <c r="AV16697" s="4"/>
      <c r="AW16697" s="4"/>
      <c r="AX16697" s="4"/>
      <c r="AY16697" s="4"/>
      <c r="AZ16697" s="4"/>
      <c r="BA16697" s="4"/>
      <c r="BB16697" s="4"/>
      <c r="BC16697" s="4"/>
    </row>
    <row r="16698" spans="45:55" x14ac:dyDescent="0.2">
      <c r="AS16698" s="4"/>
      <c r="AT16698" s="4"/>
      <c r="AU16698" s="4"/>
      <c r="AV16698" s="4"/>
      <c r="AW16698" s="4"/>
      <c r="AX16698" s="4"/>
      <c r="AY16698" s="4"/>
      <c r="AZ16698" s="4"/>
      <c r="BA16698" s="4"/>
      <c r="BB16698" s="4"/>
      <c r="BC16698" s="4"/>
    </row>
    <row r="16699" spans="45:55" x14ac:dyDescent="0.2">
      <c r="AS16699" s="4"/>
      <c r="AT16699" s="4"/>
      <c r="AU16699" s="4"/>
      <c r="AV16699" s="4"/>
      <c r="AW16699" s="4"/>
      <c r="AX16699" s="4"/>
      <c r="AY16699" s="4"/>
      <c r="AZ16699" s="4"/>
      <c r="BA16699" s="4"/>
      <c r="BB16699" s="4"/>
      <c r="BC16699" s="4"/>
    </row>
    <row r="16700" spans="45:55" x14ac:dyDescent="0.2">
      <c r="AS16700" s="4"/>
      <c r="AT16700" s="4"/>
      <c r="AU16700" s="4"/>
      <c r="AV16700" s="4"/>
      <c r="AW16700" s="4"/>
      <c r="AX16700" s="4"/>
      <c r="AY16700" s="4"/>
      <c r="AZ16700" s="4"/>
      <c r="BA16700" s="4"/>
      <c r="BB16700" s="4"/>
      <c r="BC16700" s="4"/>
    </row>
    <row r="16701" spans="45:55" x14ac:dyDescent="0.2">
      <c r="AS16701" s="4"/>
      <c r="AT16701" s="4"/>
      <c r="AU16701" s="4"/>
      <c r="AV16701" s="4"/>
      <c r="AW16701" s="4"/>
      <c r="AX16701" s="4"/>
      <c r="AY16701" s="4"/>
      <c r="AZ16701" s="4"/>
      <c r="BA16701" s="4"/>
      <c r="BB16701" s="4"/>
      <c r="BC16701" s="4"/>
    </row>
    <row r="16702" spans="45:55" x14ac:dyDescent="0.2">
      <c r="AS16702" s="4"/>
      <c r="AT16702" s="4"/>
      <c r="AU16702" s="4"/>
      <c r="AV16702" s="4"/>
      <c r="AW16702" s="4"/>
      <c r="AX16702" s="4"/>
      <c r="AY16702" s="4"/>
      <c r="AZ16702" s="4"/>
      <c r="BA16702" s="4"/>
      <c r="BB16702" s="4"/>
      <c r="BC16702" s="4"/>
    </row>
    <row r="16703" spans="45:55" x14ac:dyDescent="0.2">
      <c r="AS16703" s="4"/>
      <c r="AT16703" s="4"/>
      <c r="AU16703" s="4"/>
      <c r="AV16703" s="4"/>
      <c r="AW16703" s="4"/>
      <c r="AX16703" s="4"/>
      <c r="AY16703" s="4"/>
      <c r="AZ16703" s="4"/>
      <c r="BA16703" s="4"/>
      <c r="BB16703" s="4"/>
      <c r="BC16703" s="4"/>
    </row>
    <row r="16704" spans="45:55" x14ac:dyDescent="0.2">
      <c r="AS16704" s="4"/>
      <c r="AT16704" s="4"/>
      <c r="AU16704" s="4"/>
      <c r="AV16704" s="4"/>
      <c r="AW16704" s="4"/>
      <c r="AX16704" s="4"/>
      <c r="AY16704" s="4"/>
      <c r="AZ16704" s="4"/>
      <c r="BA16704" s="4"/>
      <c r="BB16704" s="4"/>
      <c r="BC16704" s="4"/>
    </row>
    <row r="16705" spans="45:55" x14ac:dyDescent="0.2">
      <c r="AS16705" s="4"/>
      <c r="AT16705" s="4"/>
      <c r="AU16705" s="4"/>
      <c r="AV16705" s="4"/>
      <c r="AW16705" s="4"/>
      <c r="AX16705" s="4"/>
      <c r="AY16705" s="4"/>
      <c r="AZ16705" s="4"/>
      <c r="BA16705" s="4"/>
      <c r="BB16705" s="4"/>
      <c r="BC16705" s="4"/>
    </row>
    <row r="16706" spans="45:55" x14ac:dyDescent="0.2">
      <c r="AS16706" s="4"/>
      <c r="AT16706" s="4"/>
      <c r="AU16706" s="4"/>
      <c r="AV16706" s="4"/>
      <c r="AW16706" s="4"/>
      <c r="AX16706" s="4"/>
      <c r="AY16706" s="4"/>
      <c r="AZ16706" s="4"/>
      <c r="BA16706" s="4"/>
      <c r="BB16706" s="4"/>
      <c r="BC16706" s="4"/>
    </row>
    <row r="16707" spans="45:55" x14ac:dyDescent="0.2">
      <c r="AS16707" s="4"/>
      <c r="AT16707" s="4"/>
      <c r="AU16707" s="4"/>
      <c r="AV16707" s="4"/>
      <c r="AW16707" s="4"/>
      <c r="AX16707" s="4"/>
      <c r="AY16707" s="4"/>
      <c r="AZ16707" s="4"/>
      <c r="BA16707" s="4"/>
      <c r="BB16707" s="4"/>
      <c r="BC16707" s="4"/>
    </row>
    <row r="16708" spans="45:55" x14ac:dyDescent="0.2">
      <c r="AS16708" s="4"/>
      <c r="AT16708" s="4"/>
      <c r="AU16708" s="4"/>
      <c r="AV16708" s="4"/>
      <c r="AW16708" s="4"/>
      <c r="AX16708" s="4"/>
      <c r="AY16708" s="4"/>
      <c r="AZ16708" s="4"/>
      <c r="BA16708" s="4"/>
      <c r="BB16708" s="4"/>
      <c r="BC16708" s="4"/>
    </row>
    <row r="16709" spans="45:55" x14ac:dyDescent="0.2">
      <c r="AS16709" s="4"/>
      <c r="AT16709" s="4"/>
      <c r="AU16709" s="4"/>
      <c r="AV16709" s="4"/>
      <c r="AW16709" s="4"/>
      <c r="AX16709" s="4"/>
      <c r="AY16709" s="4"/>
      <c r="AZ16709" s="4"/>
      <c r="BA16709" s="4"/>
      <c r="BB16709" s="4"/>
      <c r="BC16709" s="4"/>
    </row>
    <row r="16710" spans="45:55" x14ac:dyDescent="0.2">
      <c r="AS16710" s="4"/>
      <c r="AT16710" s="4"/>
      <c r="AU16710" s="4"/>
      <c r="AV16710" s="4"/>
      <c r="AW16710" s="4"/>
      <c r="AX16710" s="4"/>
      <c r="AY16710" s="4"/>
      <c r="AZ16710" s="4"/>
      <c r="BA16710" s="4"/>
      <c r="BB16710" s="4"/>
      <c r="BC16710" s="4"/>
    </row>
    <row r="16711" spans="45:55" x14ac:dyDescent="0.2">
      <c r="AS16711" s="4"/>
      <c r="AT16711" s="4"/>
      <c r="AU16711" s="4"/>
      <c r="AV16711" s="4"/>
      <c r="AW16711" s="4"/>
      <c r="AX16711" s="4"/>
      <c r="AY16711" s="4"/>
      <c r="AZ16711" s="4"/>
      <c r="BA16711" s="4"/>
      <c r="BB16711" s="4"/>
      <c r="BC16711" s="4"/>
    </row>
    <row r="16712" spans="45:55" x14ac:dyDescent="0.2">
      <c r="AS16712" s="4"/>
      <c r="AT16712" s="4"/>
      <c r="AU16712" s="4"/>
      <c r="AV16712" s="4"/>
      <c r="AW16712" s="4"/>
      <c r="AX16712" s="4"/>
      <c r="AY16712" s="4"/>
      <c r="AZ16712" s="4"/>
      <c r="BA16712" s="4"/>
      <c r="BB16712" s="4"/>
      <c r="BC16712" s="4"/>
    </row>
    <row r="16713" spans="45:55" x14ac:dyDescent="0.2">
      <c r="AS16713" s="4"/>
      <c r="AT16713" s="4"/>
      <c r="AU16713" s="4"/>
      <c r="AV16713" s="4"/>
      <c r="AW16713" s="4"/>
      <c r="AX16713" s="4"/>
      <c r="AY16713" s="4"/>
      <c r="AZ16713" s="4"/>
      <c r="BA16713" s="4"/>
      <c r="BB16713" s="4"/>
      <c r="BC16713" s="4"/>
    </row>
    <row r="16714" spans="45:55" x14ac:dyDescent="0.2">
      <c r="AS16714" s="4"/>
      <c r="AT16714" s="4"/>
      <c r="AU16714" s="4"/>
      <c r="AV16714" s="4"/>
      <c r="AW16714" s="4"/>
      <c r="AX16714" s="4"/>
      <c r="AY16714" s="4"/>
      <c r="AZ16714" s="4"/>
      <c r="BA16714" s="4"/>
      <c r="BB16714" s="4"/>
      <c r="BC16714" s="4"/>
    </row>
    <row r="16715" spans="45:55" x14ac:dyDescent="0.2">
      <c r="AS16715" s="4"/>
      <c r="AT16715" s="4"/>
      <c r="AU16715" s="4"/>
      <c r="AV16715" s="4"/>
      <c r="AW16715" s="4"/>
      <c r="AX16715" s="4"/>
      <c r="AY16715" s="4"/>
      <c r="AZ16715" s="4"/>
      <c r="BA16715" s="4"/>
      <c r="BB16715" s="4"/>
      <c r="BC16715" s="4"/>
    </row>
    <row r="16716" spans="45:55" x14ac:dyDescent="0.2">
      <c r="AS16716" s="4"/>
      <c r="AT16716" s="4"/>
      <c r="AU16716" s="4"/>
      <c r="AV16716" s="4"/>
      <c r="AW16716" s="4"/>
      <c r="AX16716" s="4"/>
      <c r="AY16716" s="4"/>
      <c r="AZ16716" s="4"/>
      <c r="BA16716" s="4"/>
      <c r="BB16716" s="4"/>
      <c r="BC16716" s="4"/>
    </row>
    <row r="16717" spans="45:55" x14ac:dyDescent="0.2">
      <c r="AS16717" s="4"/>
      <c r="AT16717" s="4"/>
      <c r="AU16717" s="4"/>
      <c r="AV16717" s="4"/>
      <c r="AW16717" s="4"/>
      <c r="AX16717" s="4"/>
      <c r="AY16717" s="4"/>
      <c r="AZ16717" s="4"/>
      <c r="BA16717" s="4"/>
      <c r="BB16717" s="4"/>
      <c r="BC16717" s="4"/>
    </row>
    <row r="16718" spans="45:55" x14ac:dyDescent="0.2">
      <c r="AS16718" s="4"/>
      <c r="AT16718" s="4"/>
      <c r="AU16718" s="4"/>
      <c r="AV16718" s="4"/>
      <c r="AW16718" s="4"/>
      <c r="AX16718" s="4"/>
      <c r="AY16718" s="4"/>
      <c r="AZ16718" s="4"/>
      <c r="BA16718" s="4"/>
      <c r="BB16718" s="4"/>
      <c r="BC16718" s="4"/>
    </row>
    <row r="16719" spans="45:55" x14ac:dyDescent="0.2">
      <c r="AS16719" s="4"/>
      <c r="AT16719" s="4"/>
      <c r="AU16719" s="4"/>
      <c r="AV16719" s="4"/>
      <c r="AW16719" s="4"/>
      <c r="AX16719" s="4"/>
      <c r="AY16719" s="4"/>
      <c r="AZ16719" s="4"/>
      <c r="BA16719" s="4"/>
      <c r="BB16719" s="4"/>
      <c r="BC16719" s="4"/>
    </row>
    <row r="16720" spans="45:55" x14ac:dyDescent="0.2">
      <c r="AS16720" s="4"/>
      <c r="AT16720" s="4"/>
      <c r="AU16720" s="4"/>
      <c r="AV16720" s="4"/>
      <c r="AW16720" s="4"/>
      <c r="AX16720" s="4"/>
      <c r="AY16720" s="4"/>
      <c r="AZ16720" s="4"/>
      <c r="BA16720" s="4"/>
      <c r="BB16720" s="4"/>
      <c r="BC16720" s="4"/>
    </row>
    <row r="16721" spans="45:55" x14ac:dyDescent="0.2">
      <c r="AS16721" s="4"/>
      <c r="AT16721" s="4"/>
      <c r="AU16721" s="4"/>
      <c r="AV16721" s="4"/>
      <c r="AW16721" s="4"/>
      <c r="AX16721" s="4"/>
      <c r="AY16721" s="4"/>
      <c r="AZ16721" s="4"/>
      <c r="BA16721" s="4"/>
      <c r="BB16721" s="4"/>
      <c r="BC16721" s="4"/>
    </row>
    <row r="16722" spans="45:55" x14ac:dyDescent="0.2">
      <c r="AS16722" s="4"/>
      <c r="AT16722" s="4"/>
      <c r="AU16722" s="4"/>
      <c r="AV16722" s="4"/>
      <c r="AW16722" s="4"/>
      <c r="AX16722" s="4"/>
      <c r="AY16722" s="4"/>
      <c r="AZ16722" s="4"/>
      <c r="BA16722" s="4"/>
      <c r="BB16722" s="4"/>
      <c r="BC16722" s="4"/>
    </row>
    <row r="16723" spans="45:55" x14ac:dyDescent="0.2">
      <c r="AS16723" s="4"/>
      <c r="AT16723" s="4"/>
      <c r="AU16723" s="4"/>
      <c r="AV16723" s="4"/>
      <c r="AW16723" s="4"/>
      <c r="AX16723" s="4"/>
      <c r="AY16723" s="4"/>
      <c r="AZ16723" s="4"/>
      <c r="BA16723" s="4"/>
      <c r="BB16723" s="4"/>
      <c r="BC16723" s="4"/>
    </row>
    <row r="16724" spans="45:55" x14ac:dyDescent="0.2">
      <c r="AS16724" s="4"/>
      <c r="AT16724" s="4"/>
      <c r="AU16724" s="4"/>
      <c r="AV16724" s="4"/>
      <c r="AW16724" s="4"/>
      <c r="AX16724" s="4"/>
      <c r="AY16724" s="4"/>
      <c r="AZ16724" s="4"/>
      <c r="BA16724" s="4"/>
      <c r="BB16724" s="4"/>
      <c r="BC16724" s="4"/>
    </row>
    <row r="16725" spans="45:55" x14ac:dyDescent="0.2">
      <c r="AS16725" s="4"/>
      <c r="AT16725" s="4"/>
      <c r="AU16725" s="4"/>
      <c r="AV16725" s="4"/>
      <c r="AW16725" s="4"/>
      <c r="AX16725" s="4"/>
      <c r="AY16725" s="4"/>
      <c r="AZ16725" s="4"/>
      <c r="BA16725" s="4"/>
      <c r="BB16725" s="4"/>
      <c r="BC16725" s="4"/>
    </row>
    <row r="16726" spans="45:55" x14ac:dyDescent="0.2">
      <c r="AS16726" s="4"/>
      <c r="AT16726" s="4"/>
      <c r="AU16726" s="4"/>
      <c r="AV16726" s="4"/>
      <c r="AW16726" s="4"/>
      <c r="AX16726" s="4"/>
      <c r="AY16726" s="4"/>
      <c r="AZ16726" s="4"/>
      <c r="BA16726" s="4"/>
      <c r="BB16726" s="4"/>
      <c r="BC16726" s="4"/>
    </row>
    <row r="16727" spans="45:55" x14ac:dyDescent="0.2">
      <c r="AS16727" s="4"/>
      <c r="AT16727" s="4"/>
      <c r="AU16727" s="4"/>
      <c r="AV16727" s="4"/>
      <c r="AW16727" s="4"/>
      <c r="AX16727" s="4"/>
      <c r="AY16727" s="4"/>
      <c r="AZ16727" s="4"/>
      <c r="BA16727" s="4"/>
      <c r="BB16727" s="4"/>
      <c r="BC16727" s="4"/>
    </row>
    <row r="16728" spans="45:55" x14ac:dyDescent="0.2">
      <c r="AS16728" s="4"/>
      <c r="AT16728" s="4"/>
      <c r="AU16728" s="4"/>
      <c r="AV16728" s="4"/>
      <c r="AW16728" s="4"/>
      <c r="AX16728" s="4"/>
      <c r="AY16728" s="4"/>
      <c r="AZ16728" s="4"/>
      <c r="BA16728" s="4"/>
      <c r="BB16728" s="4"/>
      <c r="BC16728" s="4"/>
    </row>
    <row r="16729" spans="45:55" x14ac:dyDescent="0.2">
      <c r="AS16729" s="4"/>
      <c r="AT16729" s="4"/>
      <c r="AU16729" s="4"/>
      <c r="AV16729" s="4"/>
      <c r="AW16729" s="4"/>
      <c r="AX16729" s="4"/>
      <c r="AY16729" s="4"/>
      <c r="AZ16729" s="4"/>
      <c r="BA16729" s="4"/>
      <c r="BB16729" s="4"/>
      <c r="BC16729" s="4"/>
    </row>
    <row r="16730" spans="45:55" x14ac:dyDescent="0.2">
      <c r="AS16730" s="4"/>
      <c r="AT16730" s="4"/>
      <c r="AU16730" s="4"/>
      <c r="AV16730" s="4"/>
      <c r="AW16730" s="4"/>
      <c r="AX16730" s="4"/>
      <c r="AY16730" s="4"/>
      <c r="AZ16730" s="4"/>
      <c r="BA16730" s="4"/>
      <c r="BB16730" s="4"/>
      <c r="BC16730" s="4"/>
    </row>
    <row r="16731" spans="45:55" x14ac:dyDescent="0.2">
      <c r="AS16731" s="4"/>
      <c r="AT16731" s="4"/>
      <c r="AU16731" s="4"/>
      <c r="AV16731" s="4"/>
      <c r="AW16731" s="4"/>
      <c r="AX16731" s="4"/>
      <c r="AY16731" s="4"/>
      <c r="AZ16731" s="4"/>
      <c r="BA16731" s="4"/>
      <c r="BB16731" s="4"/>
      <c r="BC16731" s="4"/>
    </row>
    <row r="16732" spans="45:55" x14ac:dyDescent="0.2">
      <c r="AS16732" s="4"/>
      <c r="AT16732" s="4"/>
      <c r="AU16732" s="4"/>
      <c r="AV16732" s="4"/>
      <c r="AW16732" s="4"/>
      <c r="AX16732" s="4"/>
      <c r="AY16732" s="4"/>
      <c r="AZ16732" s="4"/>
      <c r="BA16732" s="4"/>
      <c r="BB16732" s="4"/>
      <c r="BC16732" s="4"/>
    </row>
    <row r="16733" spans="45:55" x14ac:dyDescent="0.2">
      <c r="AS16733" s="4"/>
      <c r="AT16733" s="4"/>
      <c r="AU16733" s="4"/>
      <c r="AV16733" s="4"/>
      <c r="AW16733" s="4"/>
      <c r="AX16733" s="4"/>
      <c r="AY16733" s="4"/>
      <c r="AZ16733" s="4"/>
      <c r="BA16733" s="4"/>
      <c r="BB16733" s="4"/>
      <c r="BC16733" s="4"/>
    </row>
    <row r="16734" spans="45:55" x14ac:dyDescent="0.2">
      <c r="AS16734" s="4"/>
      <c r="AT16734" s="4"/>
      <c r="AU16734" s="4"/>
      <c r="AV16734" s="4"/>
      <c r="AW16734" s="4"/>
      <c r="AX16734" s="4"/>
      <c r="AY16734" s="4"/>
      <c r="AZ16734" s="4"/>
      <c r="BA16734" s="4"/>
      <c r="BB16734" s="4"/>
      <c r="BC16734" s="4"/>
    </row>
    <row r="16735" spans="45:55" x14ac:dyDescent="0.2">
      <c r="AS16735" s="4"/>
      <c r="AT16735" s="4"/>
      <c r="AU16735" s="4"/>
      <c r="AV16735" s="4"/>
      <c r="AW16735" s="4"/>
      <c r="AX16735" s="4"/>
      <c r="AY16735" s="4"/>
      <c r="AZ16735" s="4"/>
      <c r="BA16735" s="4"/>
      <c r="BB16735" s="4"/>
      <c r="BC16735" s="4"/>
    </row>
    <row r="16736" spans="45:55" x14ac:dyDescent="0.2">
      <c r="AS16736" s="4"/>
      <c r="AT16736" s="4"/>
      <c r="AU16736" s="4"/>
      <c r="AV16736" s="4"/>
      <c r="AW16736" s="4"/>
      <c r="AX16736" s="4"/>
      <c r="AY16736" s="4"/>
      <c r="AZ16736" s="4"/>
      <c r="BA16736" s="4"/>
      <c r="BB16736" s="4"/>
      <c r="BC16736" s="4"/>
    </row>
    <row r="16737" spans="45:55" x14ac:dyDescent="0.2">
      <c r="AS16737" s="4"/>
      <c r="AT16737" s="4"/>
      <c r="AU16737" s="4"/>
      <c r="AV16737" s="4"/>
      <c r="AW16737" s="4"/>
      <c r="AX16737" s="4"/>
      <c r="AY16737" s="4"/>
      <c r="AZ16737" s="4"/>
      <c r="BA16737" s="4"/>
      <c r="BB16737" s="4"/>
      <c r="BC16737" s="4"/>
    </row>
    <row r="16738" spans="45:55" x14ac:dyDescent="0.2">
      <c r="AS16738" s="4"/>
      <c r="AT16738" s="4"/>
      <c r="AU16738" s="4"/>
      <c r="AV16738" s="4"/>
      <c r="AW16738" s="4"/>
      <c r="AX16738" s="4"/>
      <c r="AY16738" s="4"/>
      <c r="AZ16738" s="4"/>
      <c r="BA16738" s="4"/>
      <c r="BB16738" s="4"/>
      <c r="BC16738" s="4"/>
    </row>
    <row r="16739" spans="45:55" x14ac:dyDescent="0.2">
      <c r="AS16739" s="4"/>
      <c r="AT16739" s="4"/>
      <c r="AU16739" s="4"/>
      <c r="AV16739" s="4"/>
      <c r="AW16739" s="4"/>
      <c r="AX16739" s="4"/>
      <c r="AY16739" s="4"/>
      <c r="AZ16739" s="4"/>
      <c r="BA16739" s="4"/>
      <c r="BB16739" s="4"/>
      <c r="BC16739" s="4"/>
    </row>
    <row r="16740" spans="45:55" x14ac:dyDescent="0.2">
      <c r="AS16740" s="4"/>
      <c r="AT16740" s="4"/>
      <c r="AU16740" s="4"/>
      <c r="AV16740" s="4"/>
      <c r="AW16740" s="4"/>
      <c r="AX16740" s="4"/>
      <c r="AY16740" s="4"/>
      <c r="AZ16740" s="4"/>
      <c r="BA16740" s="4"/>
      <c r="BB16740" s="4"/>
      <c r="BC16740" s="4"/>
    </row>
    <row r="16741" spans="45:55" x14ac:dyDescent="0.2">
      <c r="AS16741" s="4"/>
      <c r="AT16741" s="4"/>
      <c r="AU16741" s="4"/>
      <c r="AV16741" s="4"/>
      <c r="AW16741" s="4"/>
      <c r="AX16741" s="4"/>
      <c r="AY16741" s="4"/>
      <c r="AZ16741" s="4"/>
      <c r="BA16741" s="4"/>
      <c r="BB16741" s="4"/>
      <c r="BC16741" s="4"/>
    </row>
    <row r="16742" spans="45:55" x14ac:dyDescent="0.2">
      <c r="AS16742" s="4"/>
      <c r="AT16742" s="4"/>
      <c r="AU16742" s="4"/>
      <c r="AV16742" s="4"/>
      <c r="AW16742" s="4"/>
      <c r="AX16742" s="4"/>
      <c r="AY16742" s="4"/>
      <c r="AZ16742" s="4"/>
      <c r="BA16742" s="4"/>
      <c r="BB16742" s="4"/>
      <c r="BC16742" s="4"/>
    </row>
    <row r="16743" spans="45:55" x14ac:dyDescent="0.2">
      <c r="AS16743" s="4"/>
      <c r="AT16743" s="4"/>
      <c r="AU16743" s="4"/>
      <c r="AV16743" s="4"/>
      <c r="AW16743" s="4"/>
      <c r="AX16743" s="4"/>
      <c r="AY16743" s="4"/>
      <c r="AZ16743" s="4"/>
      <c r="BA16743" s="4"/>
      <c r="BB16743" s="4"/>
      <c r="BC16743" s="4"/>
    </row>
    <row r="16744" spans="45:55" x14ac:dyDescent="0.2">
      <c r="AS16744" s="4"/>
      <c r="AT16744" s="4"/>
      <c r="AU16744" s="4"/>
      <c r="AV16744" s="4"/>
      <c r="AW16744" s="4"/>
      <c r="AX16744" s="4"/>
      <c r="AY16744" s="4"/>
      <c r="AZ16744" s="4"/>
      <c r="BA16744" s="4"/>
      <c r="BB16744" s="4"/>
      <c r="BC16744" s="4"/>
    </row>
    <row r="16745" spans="45:55" x14ac:dyDescent="0.2">
      <c r="AS16745" s="4"/>
      <c r="AT16745" s="4"/>
      <c r="AU16745" s="4"/>
      <c r="AV16745" s="4"/>
      <c r="AW16745" s="4"/>
      <c r="AX16745" s="4"/>
      <c r="AY16745" s="4"/>
      <c r="AZ16745" s="4"/>
      <c r="BA16745" s="4"/>
      <c r="BB16745" s="4"/>
      <c r="BC16745" s="4"/>
    </row>
    <row r="16746" spans="45:55" x14ac:dyDescent="0.2">
      <c r="AS16746" s="4"/>
      <c r="AT16746" s="4"/>
      <c r="AU16746" s="4"/>
      <c r="AV16746" s="4"/>
      <c r="AW16746" s="4"/>
      <c r="AX16746" s="4"/>
      <c r="AY16746" s="4"/>
      <c r="AZ16746" s="4"/>
      <c r="BA16746" s="4"/>
      <c r="BB16746" s="4"/>
      <c r="BC16746" s="4"/>
    </row>
    <row r="16747" spans="45:55" x14ac:dyDescent="0.2">
      <c r="AS16747" s="4"/>
      <c r="AT16747" s="4"/>
      <c r="AU16747" s="4"/>
      <c r="AV16747" s="4"/>
      <c r="AW16747" s="4"/>
      <c r="AX16747" s="4"/>
      <c r="AY16747" s="4"/>
      <c r="AZ16747" s="4"/>
      <c r="BA16747" s="4"/>
      <c r="BB16747" s="4"/>
      <c r="BC16747" s="4"/>
    </row>
    <row r="16748" spans="45:55" x14ac:dyDescent="0.2">
      <c r="AS16748" s="4"/>
      <c r="AT16748" s="4"/>
      <c r="AU16748" s="4"/>
      <c r="AV16748" s="4"/>
      <c r="AW16748" s="4"/>
      <c r="AX16748" s="4"/>
      <c r="AY16748" s="4"/>
      <c r="AZ16748" s="4"/>
      <c r="BA16748" s="4"/>
      <c r="BB16748" s="4"/>
      <c r="BC16748" s="4"/>
    </row>
    <row r="16749" spans="45:55" x14ac:dyDescent="0.2">
      <c r="AS16749" s="4"/>
      <c r="AT16749" s="4"/>
      <c r="AU16749" s="4"/>
      <c r="AV16749" s="4"/>
      <c r="AW16749" s="4"/>
      <c r="AX16749" s="4"/>
      <c r="AY16749" s="4"/>
      <c r="AZ16749" s="4"/>
      <c r="BA16749" s="4"/>
      <c r="BB16749" s="4"/>
      <c r="BC16749" s="4"/>
    </row>
    <row r="16750" spans="45:55" x14ac:dyDescent="0.2">
      <c r="AS16750" s="4"/>
      <c r="AT16750" s="4"/>
      <c r="AU16750" s="4"/>
      <c r="AV16750" s="4"/>
      <c r="AW16750" s="4"/>
      <c r="AX16750" s="4"/>
      <c r="AY16750" s="4"/>
      <c r="AZ16750" s="4"/>
      <c r="BA16750" s="4"/>
      <c r="BB16750" s="4"/>
      <c r="BC16750" s="4"/>
    </row>
    <row r="16751" spans="45:55" x14ac:dyDescent="0.2">
      <c r="AS16751" s="4"/>
      <c r="AT16751" s="4"/>
      <c r="AU16751" s="4"/>
      <c r="AV16751" s="4"/>
      <c r="AW16751" s="4"/>
      <c r="AX16751" s="4"/>
      <c r="AY16751" s="4"/>
      <c r="AZ16751" s="4"/>
      <c r="BA16751" s="4"/>
      <c r="BB16751" s="4"/>
      <c r="BC16751" s="4"/>
    </row>
    <row r="16752" spans="45:55" x14ac:dyDescent="0.2">
      <c r="AS16752" s="4"/>
      <c r="AT16752" s="4"/>
      <c r="AU16752" s="4"/>
      <c r="AV16752" s="4"/>
      <c r="AW16752" s="4"/>
      <c r="AX16752" s="4"/>
      <c r="AY16752" s="4"/>
      <c r="AZ16752" s="4"/>
      <c r="BA16752" s="4"/>
      <c r="BB16752" s="4"/>
      <c r="BC16752" s="4"/>
    </row>
    <row r="16753" spans="45:55" x14ac:dyDescent="0.2">
      <c r="AS16753" s="4"/>
      <c r="AT16753" s="4"/>
      <c r="AU16753" s="4"/>
      <c r="AV16753" s="4"/>
      <c r="AW16753" s="4"/>
      <c r="AX16753" s="4"/>
      <c r="AY16753" s="4"/>
      <c r="AZ16753" s="4"/>
      <c r="BA16753" s="4"/>
      <c r="BB16753" s="4"/>
      <c r="BC16753" s="4"/>
    </row>
    <row r="16754" spans="45:55" x14ac:dyDescent="0.2">
      <c r="AS16754" s="4"/>
      <c r="AT16754" s="4"/>
      <c r="AU16754" s="4"/>
      <c r="AV16754" s="4"/>
      <c r="AW16754" s="4"/>
      <c r="AX16754" s="4"/>
      <c r="AY16754" s="4"/>
      <c r="AZ16754" s="4"/>
      <c r="BA16754" s="4"/>
      <c r="BB16754" s="4"/>
      <c r="BC16754" s="4"/>
    </row>
    <row r="16755" spans="45:55" x14ac:dyDescent="0.2">
      <c r="AS16755" s="4"/>
      <c r="AT16755" s="4"/>
      <c r="AU16755" s="4"/>
      <c r="AV16755" s="4"/>
      <c r="AW16755" s="4"/>
      <c r="AX16755" s="4"/>
      <c r="AY16755" s="4"/>
      <c r="AZ16755" s="4"/>
      <c r="BA16755" s="4"/>
      <c r="BB16755" s="4"/>
      <c r="BC16755" s="4"/>
    </row>
    <row r="16756" spans="45:55" x14ac:dyDescent="0.2">
      <c r="AS16756" s="4"/>
      <c r="AT16756" s="4"/>
      <c r="AU16756" s="4"/>
      <c r="AV16756" s="4"/>
      <c r="AW16756" s="4"/>
      <c r="AX16756" s="4"/>
      <c r="AY16756" s="4"/>
      <c r="AZ16756" s="4"/>
      <c r="BA16756" s="4"/>
      <c r="BB16756" s="4"/>
      <c r="BC16756" s="4"/>
    </row>
    <row r="16757" spans="45:55" x14ac:dyDescent="0.2">
      <c r="AS16757" s="4"/>
      <c r="AT16757" s="4"/>
      <c r="AU16757" s="4"/>
      <c r="AV16757" s="4"/>
      <c r="AW16757" s="4"/>
      <c r="AX16757" s="4"/>
      <c r="AY16757" s="4"/>
      <c r="AZ16757" s="4"/>
      <c r="BA16757" s="4"/>
      <c r="BB16757" s="4"/>
      <c r="BC16757" s="4"/>
    </row>
    <row r="16758" spans="45:55" x14ac:dyDescent="0.2">
      <c r="AS16758" s="4"/>
      <c r="AT16758" s="4"/>
      <c r="AU16758" s="4"/>
      <c r="AV16758" s="4"/>
      <c r="AW16758" s="4"/>
      <c r="AX16758" s="4"/>
      <c r="AY16758" s="4"/>
      <c r="AZ16758" s="4"/>
      <c r="BA16758" s="4"/>
      <c r="BB16758" s="4"/>
      <c r="BC16758" s="4"/>
    </row>
    <row r="16759" spans="45:55" x14ac:dyDescent="0.2">
      <c r="AS16759" s="4"/>
      <c r="AT16759" s="4"/>
      <c r="AU16759" s="4"/>
      <c r="AV16759" s="4"/>
      <c r="AW16759" s="4"/>
      <c r="AX16759" s="4"/>
      <c r="AY16759" s="4"/>
      <c r="AZ16759" s="4"/>
      <c r="BA16759" s="4"/>
      <c r="BB16759" s="4"/>
      <c r="BC16759" s="4"/>
    </row>
    <row r="16760" spans="45:55" x14ac:dyDescent="0.2">
      <c r="AS16760" s="4"/>
      <c r="AT16760" s="4"/>
      <c r="AU16760" s="4"/>
      <c r="AV16760" s="4"/>
      <c r="AW16760" s="4"/>
      <c r="AX16760" s="4"/>
      <c r="AY16760" s="4"/>
      <c r="AZ16760" s="4"/>
      <c r="BA16760" s="4"/>
      <c r="BB16760" s="4"/>
      <c r="BC16760" s="4"/>
    </row>
    <row r="16761" spans="45:55" x14ac:dyDescent="0.2">
      <c r="AS16761" s="4"/>
      <c r="AT16761" s="4"/>
      <c r="AU16761" s="4"/>
      <c r="AV16761" s="4"/>
      <c r="AW16761" s="4"/>
      <c r="AX16761" s="4"/>
      <c r="AY16761" s="4"/>
      <c r="AZ16761" s="4"/>
      <c r="BA16761" s="4"/>
      <c r="BB16761" s="4"/>
      <c r="BC16761" s="4"/>
    </row>
    <row r="16762" spans="45:55" x14ac:dyDescent="0.2">
      <c r="AS16762" s="4"/>
      <c r="AT16762" s="4"/>
      <c r="AU16762" s="4"/>
      <c r="AV16762" s="4"/>
      <c r="AW16762" s="4"/>
      <c r="AX16762" s="4"/>
      <c r="AY16762" s="4"/>
      <c r="AZ16762" s="4"/>
      <c r="BA16762" s="4"/>
      <c r="BB16762" s="4"/>
      <c r="BC16762" s="4"/>
    </row>
    <row r="16763" spans="45:55" x14ac:dyDescent="0.2">
      <c r="AS16763" s="4"/>
      <c r="AT16763" s="4"/>
      <c r="AU16763" s="4"/>
      <c r="AV16763" s="4"/>
      <c r="AW16763" s="4"/>
      <c r="AX16763" s="4"/>
      <c r="AY16763" s="4"/>
      <c r="AZ16763" s="4"/>
      <c r="BA16763" s="4"/>
      <c r="BB16763" s="4"/>
      <c r="BC16763" s="4"/>
    </row>
    <row r="16764" spans="45:55" x14ac:dyDescent="0.2">
      <c r="AS16764" s="4"/>
      <c r="AT16764" s="4"/>
      <c r="AU16764" s="4"/>
      <c r="AV16764" s="4"/>
      <c r="AW16764" s="4"/>
      <c r="AX16764" s="4"/>
      <c r="AY16764" s="4"/>
      <c r="AZ16764" s="4"/>
      <c r="BA16764" s="4"/>
      <c r="BB16764" s="4"/>
      <c r="BC16764" s="4"/>
    </row>
    <row r="16765" spans="45:55" x14ac:dyDescent="0.2">
      <c r="AS16765" s="4"/>
      <c r="AT16765" s="4"/>
      <c r="AU16765" s="4"/>
      <c r="AV16765" s="4"/>
      <c r="AW16765" s="4"/>
      <c r="AX16765" s="4"/>
      <c r="AY16765" s="4"/>
      <c r="AZ16765" s="4"/>
      <c r="BA16765" s="4"/>
      <c r="BB16765" s="4"/>
      <c r="BC16765" s="4"/>
    </row>
    <row r="16766" spans="45:55" x14ac:dyDescent="0.2">
      <c r="AS16766" s="4"/>
      <c r="AT16766" s="4"/>
      <c r="AU16766" s="4"/>
      <c r="AV16766" s="4"/>
      <c r="AW16766" s="4"/>
      <c r="AX16766" s="4"/>
      <c r="AY16766" s="4"/>
      <c r="AZ16766" s="4"/>
      <c r="BA16766" s="4"/>
      <c r="BB16766" s="4"/>
      <c r="BC16766" s="4"/>
    </row>
    <row r="16767" spans="45:55" x14ac:dyDescent="0.2">
      <c r="AS16767" s="4"/>
      <c r="AT16767" s="4"/>
      <c r="AU16767" s="4"/>
      <c r="AV16767" s="4"/>
      <c r="AW16767" s="4"/>
      <c r="AX16767" s="4"/>
      <c r="AY16767" s="4"/>
      <c r="AZ16767" s="4"/>
      <c r="BA16767" s="4"/>
      <c r="BB16767" s="4"/>
      <c r="BC16767" s="4"/>
    </row>
    <row r="16768" spans="45:55" x14ac:dyDescent="0.2">
      <c r="AS16768" s="4"/>
      <c r="AT16768" s="4"/>
      <c r="AU16768" s="4"/>
      <c r="AV16768" s="4"/>
      <c r="AW16768" s="4"/>
      <c r="AX16768" s="4"/>
      <c r="AY16768" s="4"/>
      <c r="AZ16768" s="4"/>
      <c r="BA16768" s="4"/>
      <c r="BB16768" s="4"/>
      <c r="BC16768" s="4"/>
    </row>
    <row r="16769" spans="45:55" x14ac:dyDescent="0.2">
      <c r="AS16769" s="4"/>
      <c r="AT16769" s="4"/>
      <c r="AU16769" s="4"/>
      <c r="AV16769" s="4"/>
      <c r="AW16769" s="4"/>
      <c r="AX16769" s="4"/>
      <c r="AY16769" s="4"/>
      <c r="AZ16769" s="4"/>
      <c r="BA16769" s="4"/>
      <c r="BB16769" s="4"/>
      <c r="BC16769" s="4"/>
    </row>
    <row r="16770" spans="45:55" x14ac:dyDescent="0.2">
      <c r="AS16770" s="4"/>
      <c r="AT16770" s="4"/>
      <c r="AU16770" s="4"/>
      <c r="AV16770" s="4"/>
      <c r="AW16770" s="4"/>
      <c r="AX16770" s="4"/>
      <c r="AY16770" s="4"/>
      <c r="AZ16770" s="4"/>
      <c r="BA16770" s="4"/>
      <c r="BB16770" s="4"/>
      <c r="BC16770" s="4"/>
    </row>
    <row r="16771" spans="45:55" x14ac:dyDescent="0.2">
      <c r="AS16771" s="4"/>
      <c r="AT16771" s="4"/>
      <c r="AU16771" s="4"/>
      <c r="AV16771" s="4"/>
      <c r="AW16771" s="4"/>
      <c r="AX16771" s="4"/>
      <c r="AY16771" s="4"/>
      <c r="AZ16771" s="4"/>
      <c r="BA16771" s="4"/>
      <c r="BB16771" s="4"/>
      <c r="BC16771" s="4"/>
    </row>
    <row r="16772" spans="45:55" x14ac:dyDescent="0.2">
      <c r="AS16772" s="4"/>
      <c r="AT16772" s="4"/>
      <c r="AU16772" s="4"/>
      <c r="AV16772" s="4"/>
      <c r="AW16772" s="4"/>
      <c r="AX16772" s="4"/>
      <c r="AY16772" s="4"/>
      <c r="AZ16772" s="4"/>
      <c r="BA16772" s="4"/>
      <c r="BB16772" s="4"/>
      <c r="BC16772" s="4"/>
    </row>
    <row r="16773" spans="45:55" x14ac:dyDescent="0.2">
      <c r="AS16773" s="4"/>
      <c r="AT16773" s="4"/>
      <c r="AU16773" s="4"/>
      <c r="AV16773" s="4"/>
      <c r="AW16773" s="4"/>
      <c r="AX16773" s="4"/>
      <c r="AY16773" s="4"/>
      <c r="AZ16773" s="4"/>
      <c r="BA16773" s="4"/>
      <c r="BB16773" s="4"/>
      <c r="BC16773" s="4"/>
    </row>
    <row r="16774" spans="45:55" x14ac:dyDescent="0.2">
      <c r="AS16774" s="4"/>
      <c r="AT16774" s="4"/>
      <c r="AU16774" s="4"/>
      <c r="AV16774" s="4"/>
      <c r="AW16774" s="4"/>
      <c r="AX16774" s="4"/>
      <c r="AY16774" s="4"/>
      <c r="AZ16774" s="4"/>
      <c r="BA16774" s="4"/>
      <c r="BB16774" s="4"/>
      <c r="BC16774" s="4"/>
    </row>
    <row r="16775" spans="45:55" x14ac:dyDescent="0.2">
      <c r="AS16775" s="4"/>
      <c r="AT16775" s="4"/>
      <c r="AU16775" s="4"/>
      <c r="AV16775" s="4"/>
      <c r="AW16775" s="4"/>
      <c r="AX16775" s="4"/>
      <c r="AY16775" s="4"/>
      <c r="AZ16775" s="4"/>
      <c r="BA16775" s="4"/>
      <c r="BB16775" s="4"/>
      <c r="BC16775" s="4"/>
    </row>
    <row r="16776" spans="45:55" x14ac:dyDescent="0.2">
      <c r="AS16776" s="4"/>
      <c r="AT16776" s="4"/>
      <c r="AU16776" s="4"/>
      <c r="AV16776" s="4"/>
      <c r="AW16776" s="4"/>
      <c r="AX16776" s="4"/>
      <c r="AY16776" s="4"/>
      <c r="AZ16776" s="4"/>
      <c r="BA16776" s="4"/>
      <c r="BB16776" s="4"/>
      <c r="BC16776" s="4"/>
    </row>
    <row r="16777" spans="45:55" x14ac:dyDescent="0.2">
      <c r="AS16777" s="4"/>
      <c r="AT16777" s="4"/>
      <c r="AU16777" s="4"/>
      <c r="AV16777" s="4"/>
      <c r="AW16777" s="4"/>
      <c r="AX16777" s="4"/>
      <c r="AY16777" s="4"/>
      <c r="AZ16777" s="4"/>
      <c r="BA16777" s="4"/>
      <c r="BB16777" s="4"/>
      <c r="BC16777" s="4"/>
    </row>
    <row r="16778" spans="45:55" x14ac:dyDescent="0.2">
      <c r="AS16778" s="4"/>
      <c r="AT16778" s="4"/>
      <c r="AU16778" s="4"/>
      <c r="AV16778" s="4"/>
      <c r="AW16778" s="4"/>
      <c r="AX16778" s="4"/>
      <c r="AY16778" s="4"/>
      <c r="AZ16778" s="4"/>
      <c r="BA16778" s="4"/>
      <c r="BB16778" s="4"/>
      <c r="BC16778" s="4"/>
    </row>
    <row r="16779" spans="45:55" x14ac:dyDescent="0.2">
      <c r="AS16779" s="4"/>
      <c r="AT16779" s="4"/>
      <c r="AU16779" s="4"/>
      <c r="AV16779" s="4"/>
      <c r="AW16779" s="4"/>
      <c r="AX16779" s="4"/>
      <c r="AY16779" s="4"/>
      <c r="AZ16779" s="4"/>
      <c r="BA16779" s="4"/>
      <c r="BB16779" s="4"/>
      <c r="BC16779" s="4"/>
    </row>
    <row r="16780" spans="45:55" x14ac:dyDescent="0.2">
      <c r="AS16780" s="4"/>
      <c r="AT16780" s="4"/>
      <c r="AU16780" s="4"/>
      <c r="AV16780" s="4"/>
      <c r="AW16780" s="4"/>
      <c r="AX16780" s="4"/>
      <c r="AY16780" s="4"/>
      <c r="AZ16780" s="4"/>
      <c r="BA16780" s="4"/>
      <c r="BB16780" s="4"/>
      <c r="BC16780" s="4"/>
    </row>
    <row r="16781" spans="45:55" x14ac:dyDescent="0.2">
      <c r="AS16781" s="4"/>
      <c r="AT16781" s="4"/>
      <c r="AU16781" s="4"/>
      <c r="AV16781" s="4"/>
      <c r="AW16781" s="4"/>
      <c r="AX16781" s="4"/>
      <c r="AY16781" s="4"/>
      <c r="AZ16781" s="4"/>
      <c r="BA16781" s="4"/>
      <c r="BB16781" s="4"/>
      <c r="BC16781" s="4"/>
    </row>
    <row r="16782" spans="45:55" x14ac:dyDescent="0.2">
      <c r="AS16782" s="4"/>
      <c r="AT16782" s="4"/>
      <c r="AU16782" s="4"/>
      <c r="AV16782" s="4"/>
      <c r="AW16782" s="4"/>
      <c r="AX16782" s="4"/>
      <c r="AY16782" s="4"/>
      <c r="AZ16782" s="4"/>
      <c r="BA16782" s="4"/>
      <c r="BB16782" s="4"/>
      <c r="BC16782" s="4"/>
    </row>
    <row r="16783" spans="45:55" x14ac:dyDescent="0.2">
      <c r="AS16783" s="4"/>
      <c r="AT16783" s="4"/>
      <c r="AU16783" s="4"/>
      <c r="AV16783" s="4"/>
      <c r="AW16783" s="4"/>
      <c r="AX16783" s="4"/>
      <c r="AY16783" s="4"/>
      <c r="AZ16783" s="4"/>
      <c r="BA16783" s="4"/>
      <c r="BB16783" s="4"/>
      <c r="BC16783" s="4"/>
    </row>
    <row r="16784" spans="45:55" x14ac:dyDescent="0.2">
      <c r="AS16784" s="4"/>
      <c r="AT16784" s="4"/>
      <c r="AU16784" s="4"/>
      <c r="AV16784" s="4"/>
      <c r="AW16784" s="4"/>
      <c r="AX16784" s="4"/>
      <c r="AY16784" s="4"/>
      <c r="AZ16784" s="4"/>
      <c r="BA16784" s="4"/>
      <c r="BB16784" s="4"/>
      <c r="BC16784" s="4"/>
    </row>
    <row r="16785" spans="45:55" x14ac:dyDescent="0.2">
      <c r="AS16785" s="4"/>
      <c r="AT16785" s="4"/>
      <c r="AU16785" s="4"/>
      <c r="AV16785" s="4"/>
      <c r="AW16785" s="4"/>
      <c r="AX16785" s="4"/>
      <c r="AY16785" s="4"/>
      <c r="AZ16785" s="4"/>
      <c r="BA16785" s="4"/>
      <c r="BB16785" s="4"/>
      <c r="BC16785" s="4"/>
    </row>
    <row r="16786" spans="45:55" x14ac:dyDescent="0.2">
      <c r="AS16786" s="4"/>
      <c r="AT16786" s="4"/>
      <c r="AU16786" s="4"/>
      <c r="AV16786" s="4"/>
      <c r="AW16786" s="4"/>
      <c r="AX16786" s="4"/>
      <c r="AY16786" s="4"/>
      <c r="AZ16786" s="4"/>
      <c r="BA16786" s="4"/>
      <c r="BB16786" s="4"/>
      <c r="BC16786" s="4"/>
    </row>
    <row r="16787" spans="45:55" x14ac:dyDescent="0.2">
      <c r="AS16787" s="4"/>
      <c r="AT16787" s="4"/>
      <c r="AU16787" s="4"/>
      <c r="AV16787" s="4"/>
      <c r="AW16787" s="4"/>
      <c r="AX16787" s="4"/>
      <c r="AY16787" s="4"/>
      <c r="AZ16787" s="4"/>
      <c r="BA16787" s="4"/>
      <c r="BB16787" s="4"/>
      <c r="BC16787" s="4"/>
    </row>
    <row r="16788" spans="45:55" x14ac:dyDescent="0.2">
      <c r="AS16788" s="4"/>
      <c r="AT16788" s="4"/>
      <c r="AU16788" s="4"/>
      <c r="AV16788" s="4"/>
      <c r="AW16788" s="4"/>
      <c r="AX16788" s="4"/>
      <c r="AY16788" s="4"/>
      <c r="AZ16788" s="4"/>
      <c r="BA16788" s="4"/>
      <c r="BB16788" s="4"/>
      <c r="BC16788" s="4"/>
    </row>
    <row r="16789" spans="45:55" x14ac:dyDescent="0.2">
      <c r="AS16789" s="4"/>
      <c r="AT16789" s="4"/>
      <c r="AU16789" s="4"/>
      <c r="AV16789" s="4"/>
      <c r="AW16789" s="4"/>
      <c r="AX16789" s="4"/>
      <c r="AY16789" s="4"/>
      <c r="AZ16789" s="4"/>
      <c r="BA16789" s="4"/>
      <c r="BB16789" s="4"/>
      <c r="BC16789" s="4"/>
    </row>
    <row r="16790" spans="45:55" x14ac:dyDescent="0.2">
      <c r="AS16790" s="4"/>
      <c r="AT16790" s="4"/>
      <c r="AU16790" s="4"/>
      <c r="AV16790" s="4"/>
      <c r="AW16790" s="4"/>
      <c r="AX16790" s="4"/>
      <c r="AY16790" s="4"/>
      <c r="AZ16790" s="4"/>
      <c r="BA16790" s="4"/>
      <c r="BB16790" s="4"/>
      <c r="BC16790" s="4"/>
    </row>
    <row r="16791" spans="45:55" x14ac:dyDescent="0.2">
      <c r="AS16791" s="4"/>
      <c r="AT16791" s="4"/>
      <c r="AU16791" s="4"/>
      <c r="AV16791" s="4"/>
      <c r="AW16791" s="4"/>
      <c r="AX16791" s="4"/>
      <c r="AY16791" s="4"/>
      <c r="AZ16791" s="4"/>
      <c r="BA16791" s="4"/>
      <c r="BB16791" s="4"/>
      <c r="BC16791" s="4"/>
    </row>
    <row r="16792" spans="45:55" x14ac:dyDescent="0.2">
      <c r="AS16792" s="4"/>
      <c r="AT16792" s="4"/>
      <c r="AU16792" s="4"/>
      <c r="AV16792" s="4"/>
      <c r="AW16792" s="4"/>
      <c r="AX16792" s="4"/>
      <c r="AY16792" s="4"/>
      <c r="AZ16792" s="4"/>
      <c r="BA16792" s="4"/>
      <c r="BB16792" s="4"/>
      <c r="BC16792" s="4"/>
    </row>
    <row r="16793" spans="45:55" x14ac:dyDescent="0.2">
      <c r="AS16793" s="4"/>
      <c r="AT16793" s="4"/>
      <c r="AU16793" s="4"/>
      <c r="AV16793" s="4"/>
      <c r="AW16793" s="4"/>
      <c r="AX16793" s="4"/>
      <c r="AY16793" s="4"/>
      <c r="AZ16793" s="4"/>
      <c r="BA16793" s="4"/>
      <c r="BB16793" s="4"/>
      <c r="BC16793" s="4"/>
    </row>
    <row r="16794" spans="45:55" x14ac:dyDescent="0.2">
      <c r="AS16794" s="4"/>
      <c r="AT16794" s="4"/>
      <c r="AU16794" s="4"/>
      <c r="AV16794" s="4"/>
      <c r="AW16794" s="4"/>
      <c r="AX16794" s="4"/>
      <c r="AY16794" s="4"/>
      <c r="AZ16794" s="4"/>
      <c r="BA16794" s="4"/>
      <c r="BB16794" s="4"/>
      <c r="BC16794" s="4"/>
    </row>
    <row r="16795" spans="45:55" x14ac:dyDescent="0.2">
      <c r="AS16795" s="4"/>
      <c r="AT16795" s="4"/>
      <c r="AU16795" s="4"/>
      <c r="AV16795" s="4"/>
      <c r="AW16795" s="4"/>
      <c r="AX16795" s="4"/>
      <c r="AY16795" s="4"/>
      <c r="AZ16795" s="4"/>
      <c r="BA16795" s="4"/>
      <c r="BB16795" s="4"/>
      <c r="BC16795" s="4"/>
    </row>
    <row r="16796" spans="45:55" x14ac:dyDescent="0.2">
      <c r="AS16796" s="4"/>
      <c r="AT16796" s="4"/>
      <c r="AU16796" s="4"/>
      <c r="AV16796" s="4"/>
      <c r="AW16796" s="4"/>
      <c r="AX16796" s="4"/>
      <c r="AY16796" s="4"/>
      <c r="AZ16796" s="4"/>
      <c r="BA16796" s="4"/>
      <c r="BB16796" s="4"/>
      <c r="BC16796" s="4"/>
    </row>
    <row r="16797" spans="45:55" x14ac:dyDescent="0.2">
      <c r="AS16797" s="4"/>
      <c r="AT16797" s="4"/>
      <c r="AU16797" s="4"/>
      <c r="AV16797" s="4"/>
      <c r="AW16797" s="4"/>
      <c r="AX16797" s="4"/>
      <c r="AY16797" s="4"/>
      <c r="AZ16797" s="4"/>
      <c r="BA16797" s="4"/>
      <c r="BB16797" s="4"/>
      <c r="BC16797" s="4"/>
    </row>
    <row r="16798" spans="45:55" x14ac:dyDescent="0.2">
      <c r="AS16798" s="4"/>
      <c r="AT16798" s="4"/>
      <c r="AU16798" s="4"/>
      <c r="AV16798" s="4"/>
      <c r="AW16798" s="4"/>
      <c r="AX16798" s="4"/>
      <c r="AY16798" s="4"/>
      <c r="AZ16798" s="4"/>
      <c r="BA16798" s="4"/>
      <c r="BB16798" s="4"/>
      <c r="BC16798" s="4"/>
    </row>
    <row r="16799" spans="45:55" x14ac:dyDescent="0.2">
      <c r="AS16799" s="4"/>
      <c r="AT16799" s="4"/>
      <c r="AU16799" s="4"/>
      <c r="AV16799" s="4"/>
      <c r="AW16799" s="4"/>
      <c r="AX16799" s="4"/>
      <c r="AY16799" s="4"/>
      <c r="AZ16799" s="4"/>
      <c r="BA16799" s="4"/>
      <c r="BB16799" s="4"/>
      <c r="BC16799" s="4"/>
    </row>
    <row r="16800" spans="45:55" x14ac:dyDescent="0.2">
      <c r="AS16800" s="4"/>
      <c r="AT16800" s="4"/>
      <c r="AU16800" s="4"/>
      <c r="AV16800" s="4"/>
      <c r="AW16800" s="4"/>
      <c r="AX16800" s="4"/>
      <c r="AY16800" s="4"/>
      <c r="AZ16800" s="4"/>
      <c r="BA16800" s="4"/>
      <c r="BB16800" s="4"/>
      <c r="BC16800" s="4"/>
    </row>
    <row r="16801" spans="45:55" x14ac:dyDescent="0.2">
      <c r="AS16801" s="4"/>
      <c r="AT16801" s="4"/>
      <c r="AU16801" s="4"/>
      <c r="AV16801" s="4"/>
      <c r="AW16801" s="4"/>
      <c r="AX16801" s="4"/>
      <c r="AY16801" s="4"/>
      <c r="AZ16801" s="4"/>
      <c r="BA16801" s="4"/>
      <c r="BB16801" s="4"/>
      <c r="BC16801" s="4"/>
    </row>
    <row r="16802" spans="45:55" x14ac:dyDescent="0.2">
      <c r="AS16802" s="4"/>
      <c r="AT16802" s="4"/>
      <c r="AU16802" s="4"/>
      <c r="AV16802" s="4"/>
      <c r="AW16802" s="4"/>
      <c r="AX16802" s="4"/>
      <c r="AY16802" s="4"/>
      <c r="AZ16802" s="4"/>
      <c r="BA16802" s="4"/>
      <c r="BB16802" s="4"/>
      <c r="BC16802" s="4"/>
    </row>
    <row r="16803" spans="45:55" x14ac:dyDescent="0.2">
      <c r="AS16803" s="4"/>
      <c r="AT16803" s="4"/>
      <c r="AU16803" s="4"/>
      <c r="AV16803" s="4"/>
      <c r="AW16803" s="4"/>
      <c r="AX16803" s="4"/>
      <c r="AY16803" s="4"/>
      <c r="AZ16803" s="4"/>
      <c r="BA16803" s="4"/>
      <c r="BB16803" s="4"/>
      <c r="BC16803" s="4"/>
    </row>
    <row r="16804" spans="45:55" x14ac:dyDescent="0.2">
      <c r="AS16804" s="4"/>
      <c r="AT16804" s="4"/>
      <c r="AU16804" s="4"/>
      <c r="AV16804" s="4"/>
      <c r="AW16804" s="4"/>
      <c r="AX16804" s="4"/>
      <c r="AY16804" s="4"/>
      <c r="AZ16804" s="4"/>
      <c r="BA16804" s="4"/>
      <c r="BB16804" s="4"/>
      <c r="BC16804" s="4"/>
    </row>
    <row r="16805" spans="45:55" x14ac:dyDescent="0.2">
      <c r="AS16805" s="4"/>
      <c r="AT16805" s="4"/>
      <c r="AU16805" s="4"/>
      <c r="AV16805" s="4"/>
      <c r="AW16805" s="4"/>
      <c r="AX16805" s="4"/>
      <c r="AY16805" s="4"/>
      <c r="AZ16805" s="4"/>
      <c r="BA16805" s="4"/>
      <c r="BB16805" s="4"/>
      <c r="BC16805" s="4"/>
    </row>
    <row r="16806" spans="45:55" x14ac:dyDescent="0.2">
      <c r="AS16806" s="4"/>
      <c r="AT16806" s="4"/>
      <c r="AU16806" s="4"/>
      <c r="AV16806" s="4"/>
      <c r="AW16806" s="4"/>
      <c r="AX16806" s="4"/>
      <c r="AY16806" s="4"/>
      <c r="AZ16806" s="4"/>
      <c r="BA16806" s="4"/>
      <c r="BB16806" s="4"/>
      <c r="BC16806" s="4"/>
    </row>
    <row r="16807" spans="45:55" x14ac:dyDescent="0.2">
      <c r="AS16807" s="4"/>
      <c r="AT16807" s="4"/>
      <c r="AU16807" s="4"/>
      <c r="AV16807" s="4"/>
      <c r="AW16807" s="4"/>
      <c r="AX16807" s="4"/>
      <c r="AY16807" s="4"/>
      <c r="AZ16807" s="4"/>
      <c r="BA16807" s="4"/>
      <c r="BB16807" s="4"/>
      <c r="BC16807" s="4"/>
    </row>
    <row r="16808" spans="45:55" x14ac:dyDescent="0.2">
      <c r="AS16808" s="4"/>
      <c r="AT16808" s="4"/>
      <c r="AU16808" s="4"/>
      <c r="AV16808" s="4"/>
      <c r="AW16808" s="4"/>
      <c r="AX16808" s="4"/>
      <c r="AY16808" s="4"/>
      <c r="AZ16808" s="4"/>
      <c r="BA16808" s="4"/>
      <c r="BB16808" s="4"/>
      <c r="BC16808" s="4"/>
    </row>
    <row r="16809" spans="45:55" x14ac:dyDescent="0.2">
      <c r="AS16809" s="4"/>
      <c r="AT16809" s="4"/>
      <c r="AU16809" s="4"/>
      <c r="AV16809" s="4"/>
      <c r="AW16809" s="4"/>
      <c r="AX16809" s="4"/>
      <c r="AY16809" s="4"/>
      <c r="AZ16809" s="4"/>
      <c r="BA16809" s="4"/>
      <c r="BB16809" s="4"/>
      <c r="BC16809" s="4"/>
    </row>
    <row r="16810" spans="45:55" x14ac:dyDescent="0.2">
      <c r="AS16810" s="4"/>
      <c r="AT16810" s="4"/>
      <c r="AU16810" s="4"/>
      <c r="AV16810" s="4"/>
      <c r="AW16810" s="4"/>
      <c r="AX16810" s="4"/>
      <c r="AY16810" s="4"/>
      <c r="AZ16810" s="4"/>
      <c r="BA16810" s="4"/>
      <c r="BB16810" s="4"/>
      <c r="BC16810" s="4"/>
    </row>
    <row r="16811" spans="45:55" x14ac:dyDescent="0.2">
      <c r="AS16811" s="4"/>
      <c r="AT16811" s="4"/>
      <c r="AU16811" s="4"/>
      <c r="AV16811" s="4"/>
      <c r="AW16811" s="4"/>
      <c r="AX16811" s="4"/>
      <c r="AY16811" s="4"/>
      <c r="AZ16811" s="4"/>
      <c r="BA16811" s="4"/>
      <c r="BB16811" s="4"/>
      <c r="BC16811" s="4"/>
    </row>
    <row r="16812" spans="45:55" x14ac:dyDescent="0.2">
      <c r="AS16812" s="4"/>
      <c r="AT16812" s="4"/>
      <c r="AU16812" s="4"/>
      <c r="AV16812" s="4"/>
      <c r="AW16812" s="4"/>
      <c r="AX16812" s="4"/>
      <c r="AY16812" s="4"/>
      <c r="AZ16812" s="4"/>
      <c r="BA16812" s="4"/>
      <c r="BB16812" s="4"/>
      <c r="BC16812" s="4"/>
    </row>
    <row r="16813" spans="45:55" x14ac:dyDescent="0.2">
      <c r="AS16813" s="4"/>
      <c r="AT16813" s="4"/>
      <c r="AU16813" s="4"/>
      <c r="AV16813" s="4"/>
      <c r="AW16813" s="4"/>
      <c r="AX16813" s="4"/>
      <c r="AY16813" s="4"/>
      <c r="AZ16813" s="4"/>
      <c r="BA16813" s="4"/>
      <c r="BB16813" s="4"/>
      <c r="BC16813" s="4"/>
    </row>
    <row r="16814" spans="45:55" x14ac:dyDescent="0.2">
      <c r="AS16814" s="4"/>
      <c r="AT16814" s="4"/>
      <c r="AU16814" s="4"/>
      <c r="AV16814" s="4"/>
      <c r="AW16814" s="4"/>
      <c r="AX16814" s="4"/>
      <c r="AY16814" s="4"/>
      <c r="AZ16814" s="4"/>
      <c r="BA16814" s="4"/>
      <c r="BB16814" s="4"/>
      <c r="BC16814" s="4"/>
    </row>
    <row r="16815" spans="45:55" x14ac:dyDescent="0.2">
      <c r="AS16815" s="4"/>
      <c r="AT16815" s="4"/>
      <c r="AU16815" s="4"/>
      <c r="AV16815" s="4"/>
      <c r="AW16815" s="4"/>
      <c r="AX16815" s="4"/>
      <c r="AY16815" s="4"/>
      <c r="AZ16815" s="4"/>
      <c r="BA16815" s="4"/>
      <c r="BB16815" s="4"/>
      <c r="BC16815" s="4"/>
    </row>
    <row r="16816" spans="45:55" x14ac:dyDescent="0.2">
      <c r="AS16816" s="4"/>
      <c r="AT16816" s="4"/>
      <c r="AU16816" s="4"/>
      <c r="AV16816" s="4"/>
      <c r="AW16816" s="4"/>
      <c r="AX16816" s="4"/>
      <c r="AY16816" s="4"/>
      <c r="AZ16816" s="4"/>
      <c r="BA16816" s="4"/>
      <c r="BB16816" s="4"/>
      <c r="BC16816" s="4"/>
    </row>
    <row r="16817" spans="45:55" x14ac:dyDescent="0.2">
      <c r="AS16817" s="4"/>
      <c r="AT16817" s="4"/>
      <c r="AU16817" s="4"/>
      <c r="AV16817" s="4"/>
      <c r="AW16817" s="4"/>
      <c r="AX16817" s="4"/>
      <c r="AY16817" s="4"/>
      <c r="AZ16817" s="4"/>
      <c r="BA16817" s="4"/>
      <c r="BB16817" s="4"/>
      <c r="BC16817" s="4"/>
    </row>
    <row r="16818" spans="45:55" x14ac:dyDescent="0.2">
      <c r="AS16818" s="4"/>
      <c r="AT16818" s="4"/>
      <c r="AU16818" s="4"/>
      <c r="AV16818" s="4"/>
      <c r="AW16818" s="4"/>
      <c r="AX16818" s="4"/>
      <c r="AY16818" s="4"/>
      <c r="AZ16818" s="4"/>
      <c r="BA16818" s="4"/>
      <c r="BB16818" s="4"/>
      <c r="BC16818" s="4"/>
    </row>
    <row r="16819" spans="45:55" x14ac:dyDescent="0.2">
      <c r="AS16819" s="4"/>
      <c r="AT16819" s="4"/>
      <c r="AU16819" s="4"/>
      <c r="AV16819" s="4"/>
      <c r="AW16819" s="4"/>
      <c r="AX16819" s="4"/>
      <c r="AY16819" s="4"/>
      <c r="AZ16819" s="4"/>
      <c r="BA16819" s="4"/>
      <c r="BB16819" s="4"/>
      <c r="BC16819" s="4"/>
    </row>
    <row r="16820" spans="45:55" x14ac:dyDescent="0.2">
      <c r="AS16820" s="4"/>
      <c r="AT16820" s="4"/>
      <c r="AU16820" s="4"/>
      <c r="AV16820" s="4"/>
      <c r="AW16820" s="4"/>
      <c r="AX16820" s="4"/>
      <c r="AY16820" s="4"/>
      <c r="AZ16820" s="4"/>
      <c r="BA16820" s="4"/>
      <c r="BB16820" s="4"/>
      <c r="BC16820" s="4"/>
    </row>
    <row r="16821" spans="45:55" x14ac:dyDescent="0.2">
      <c r="AS16821" s="4"/>
      <c r="AT16821" s="4"/>
      <c r="AU16821" s="4"/>
      <c r="AV16821" s="4"/>
      <c r="AW16821" s="4"/>
      <c r="AX16821" s="4"/>
      <c r="AY16821" s="4"/>
      <c r="AZ16821" s="4"/>
      <c r="BA16821" s="4"/>
      <c r="BB16821" s="4"/>
      <c r="BC16821" s="4"/>
    </row>
    <row r="16822" spans="45:55" x14ac:dyDescent="0.2">
      <c r="AS16822" s="4"/>
      <c r="AT16822" s="4"/>
      <c r="AU16822" s="4"/>
      <c r="AV16822" s="4"/>
      <c r="AW16822" s="4"/>
      <c r="AX16822" s="4"/>
      <c r="AY16822" s="4"/>
      <c r="AZ16822" s="4"/>
      <c r="BA16822" s="4"/>
      <c r="BB16822" s="4"/>
      <c r="BC16822" s="4"/>
    </row>
    <row r="16823" spans="45:55" x14ac:dyDescent="0.2">
      <c r="AS16823" s="4"/>
      <c r="AT16823" s="4"/>
      <c r="AU16823" s="4"/>
      <c r="AV16823" s="4"/>
      <c r="AW16823" s="4"/>
      <c r="AX16823" s="4"/>
      <c r="AY16823" s="4"/>
      <c r="AZ16823" s="4"/>
      <c r="BA16823" s="4"/>
      <c r="BB16823" s="4"/>
      <c r="BC16823" s="4"/>
    </row>
    <row r="16824" spans="45:55" x14ac:dyDescent="0.2">
      <c r="AS16824" s="4"/>
      <c r="AT16824" s="4"/>
      <c r="AU16824" s="4"/>
      <c r="AV16824" s="4"/>
      <c r="AW16824" s="4"/>
      <c r="AX16824" s="4"/>
      <c r="AY16824" s="4"/>
      <c r="AZ16824" s="4"/>
      <c r="BA16824" s="4"/>
      <c r="BB16824" s="4"/>
      <c r="BC16824" s="4"/>
    </row>
    <row r="16825" spans="45:55" x14ac:dyDescent="0.2">
      <c r="AS16825" s="4"/>
      <c r="AT16825" s="4"/>
      <c r="AU16825" s="4"/>
      <c r="AV16825" s="4"/>
      <c r="AW16825" s="4"/>
      <c r="AX16825" s="4"/>
      <c r="AY16825" s="4"/>
      <c r="AZ16825" s="4"/>
      <c r="BA16825" s="4"/>
      <c r="BB16825" s="4"/>
      <c r="BC16825" s="4"/>
    </row>
    <row r="16826" spans="45:55" x14ac:dyDescent="0.2">
      <c r="AS16826" s="4"/>
      <c r="AT16826" s="4"/>
      <c r="AU16826" s="4"/>
      <c r="AV16826" s="4"/>
      <c r="AW16826" s="4"/>
      <c r="AX16826" s="4"/>
      <c r="AY16826" s="4"/>
      <c r="AZ16826" s="4"/>
      <c r="BA16826" s="4"/>
      <c r="BB16826" s="4"/>
      <c r="BC16826" s="4"/>
    </row>
    <row r="16827" spans="45:55" x14ac:dyDescent="0.2">
      <c r="AS16827" s="4"/>
      <c r="AT16827" s="4"/>
      <c r="AU16827" s="4"/>
      <c r="AV16827" s="4"/>
      <c r="AW16827" s="4"/>
      <c r="AX16827" s="4"/>
      <c r="AY16827" s="4"/>
      <c r="AZ16827" s="4"/>
      <c r="BA16827" s="4"/>
      <c r="BB16827" s="4"/>
      <c r="BC16827" s="4"/>
    </row>
    <row r="16828" spans="45:55" x14ac:dyDescent="0.2">
      <c r="AS16828" s="4"/>
      <c r="AT16828" s="4"/>
      <c r="AU16828" s="4"/>
      <c r="AV16828" s="4"/>
      <c r="AW16828" s="4"/>
      <c r="AX16828" s="4"/>
      <c r="AY16828" s="4"/>
      <c r="AZ16828" s="4"/>
      <c r="BA16828" s="4"/>
      <c r="BB16828" s="4"/>
      <c r="BC16828" s="4"/>
    </row>
    <row r="16829" spans="45:55" x14ac:dyDescent="0.2">
      <c r="AS16829" s="4"/>
      <c r="AT16829" s="4"/>
      <c r="AU16829" s="4"/>
      <c r="AV16829" s="4"/>
      <c r="AW16829" s="4"/>
      <c r="AX16829" s="4"/>
      <c r="AY16829" s="4"/>
      <c r="AZ16829" s="4"/>
      <c r="BA16829" s="4"/>
      <c r="BB16829" s="4"/>
      <c r="BC16829" s="4"/>
    </row>
    <row r="16830" spans="45:55" x14ac:dyDescent="0.2">
      <c r="AS16830" s="4"/>
      <c r="AT16830" s="4"/>
      <c r="AU16830" s="4"/>
      <c r="AV16830" s="4"/>
      <c r="AW16830" s="4"/>
      <c r="AX16830" s="4"/>
      <c r="AY16830" s="4"/>
      <c r="AZ16830" s="4"/>
      <c r="BA16830" s="4"/>
      <c r="BB16830" s="4"/>
      <c r="BC16830" s="4"/>
    </row>
    <row r="16831" spans="45:55" x14ac:dyDescent="0.2">
      <c r="AS16831" s="4"/>
      <c r="AT16831" s="4"/>
      <c r="AU16831" s="4"/>
      <c r="AV16831" s="4"/>
      <c r="AW16831" s="4"/>
      <c r="AX16831" s="4"/>
      <c r="AY16831" s="4"/>
      <c r="AZ16831" s="4"/>
      <c r="BA16831" s="4"/>
      <c r="BB16831" s="4"/>
      <c r="BC16831" s="4"/>
    </row>
    <row r="16832" spans="45:55" x14ac:dyDescent="0.2">
      <c r="AS16832" s="4"/>
      <c r="AT16832" s="4"/>
      <c r="AU16832" s="4"/>
      <c r="AV16832" s="4"/>
      <c r="AW16832" s="4"/>
      <c r="AX16832" s="4"/>
      <c r="AY16832" s="4"/>
      <c r="AZ16832" s="4"/>
      <c r="BA16832" s="4"/>
      <c r="BB16832" s="4"/>
      <c r="BC16832" s="4"/>
    </row>
    <row r="16833" spans="45:55" x14ac:dyDescent="0.2">
      <c r="AS16833" s="4"/>
      <c r="AT16833" s="4"/>
      <c r="AU16833" s="4"/>
      <c r="AV16833" s="4"/>
      <c r="AW16833" s="4"/>
      <c r="AX16833" s="4"/>
      <c r="AY16833" s="4"/>
      <c r="AZ16833" s="4"/>
      <c r="BA16833" s="4"/>
      <c r="BB16833" s="4"/>
      <c r="BC16833" s="4"/>
    </row>
    <row r="16834" spans="45:55" x14ac:dyDescent="0.2">
      <c r="AS16834" s="4"/>
      <c r="AT16834" s="4"/>
      <c r="AU16834" s="4"/>
      <c r="AV16834" s="4"/>
      <c r="AW16834" s="4"/>
      <c r="AX16834" s="4"/>
      <c r="AY16834" s="4"/>
      <c r="AZ16834" s="4"/>
      <c r="BA16834" s="4"/>
      <c r="BB16834" s="4"/>
      <c r="BC16834" s="4"/>
    </row>
    <row r="16835" spans="45:55" x14ac:dyDescent="0.2">
      <c r="AS16835" s="4"/>
      <c r="AT16835" s="4"/>
      <c r="AU16835" s="4"/>
      <c r="AV16835" s="4"/>
      <c r="AW16835" s="4"/>
      <c r="AX16835" s="4"/>
      <c r="AY16835" s="4"/>
      <c r="AZ16835" s="4"/>
      <c r="BA16835" s="4"/>
      <c r="BB16835" s="4"/>
      <c r="BC16835" s="4"/>
    </row>
    <row r="16836" spans="45:55" x14ac:dyDescent="0.2">
      <c r="AS16836" s="4"/>
      <c r="AT16836" s="4"/>
      <c r="AU16836" s="4"/>
      <c r="AV16836" s="4"/>
      <c r="AW16836" s="4"/>
      <c r="AX16836" s="4"/>
      <c r="AY16836" s="4"/>
      <c r="AZ16836" s="4"/>
      <c r="BA16836" s="4"/>
      <c r="BB16836" s="4"/>
      <c r="BC16836" s="4"/>
    </row>
    <row r="16837" spans="45:55" x14ac:dyDescent="0.2">
      <c r="AS16837" s="4"/>
      <c r="AT16837" s="4"/>
      <c r="AU16837" s="4"/>
      <c r="AV16837" s="4"/>
      <c r="AW16837" s="4"/>
      <c r="AX16837" s="4"/>
      <c r="AY16837" s="4"/>
      <c r="AZ16837" s="4"/>
      <c r="BA16837" s="4"/>
      <c r="BB16837" s="4"/>
      <c r="BC16837" s="4"/>
    </row>
    <row r="16838" spans="45:55" x14ac:dyDescent="0.2">
      <c r="AS16838" s="4"/>
      <c r="AT16838" s="4"/>
      <c r="AU16838" s="4"/>
      <c r="AV16838" s="4"/>
      <c r="AW16838" s="4"/>
      <c r="AX16838" s="4"/>
      <c r="AY16838" s="4"/>
      <c r="AZ16838" s="4"/>
      <c r="BA16838" s="4"/>
      <c r="BB16838" s="4"/>
      <c r="BC16838" s="4"/>
    </row>
    <row r="16839" spans="45:55" x14ac:dyDescent="0.2">
      <c r="AS16839" s="4"/>
      <c r="AT16839" s="4"/>
      <c r="AU16839" s="4"/>
      <c r="AV16839" s="4"/>
      <c r="AW16839" s="4"/>
      <c r="AX16839" s="4"/>
      <c r="AY16839" s="4"/>
      <c r="AZ16839" s="4"/>
      <c r="BA16839" s="4"/>
      <c r="BB16839" s="4"/>
      <c r="BC16839" s="4"/>
    </row>
    <row r="16840" spans="45:55" x14ac:dyDescent="0.2">
      <c r="AS16840" s="4"/>
      <c r="AT16840" s="4"/>
      <c r="AU16840" s="4"/>
      <c r="AV16840" s="4"/>
      <c r="AW16840" s="4"/>
      <c r="AX16840" s="4"/>
      <c r="AY16840" s="4"/>
      <c r="AZ16840" s="4"/>
      <c r="BA16840" s="4"/>
      <c r="BB16840" s="4"/>
      <c r="BC16840" s="4"/>
    </row>
    <row r="16841" spans="45:55" x14ac:dyDescent="0.2">
      <c r="AS16841" s="4"/>
      <c r="AT16841" s="4"/>
      <c r="AU16841" s="4"/>
      <c r="AV16841" s="4"/>
      <c r="AW16841" s="4"/>
      <c r="AX16841" s="4"/>
      <c r="AY16841" s="4"/>
      <c r="AZ16841" s="4"/>
      <c r="BA16841" s="4"/>
      <c r="BB16841" s="4"/>
      <c r="BC16841" s="4"/>
    </row>
    <row r="16842" spans="45:55" x14ac:dyDescent="0.2">
      <c r="AS16842" s="4"/>
      <c r="AT16842" s="4"/>
      <c r="AU16842" s="4"/>
      <c r="AV16842" s="4"/>
      <c r="AW16842" s="4"/>
      <c r="AX16842" s="4"/>
      <c r="AY16842" s="4"/>
      <c r="AZ16842" s="4"/>
      <c r="BA16842" s="4"/>
      <c r="BB16842" s="4"/>
      <c r="BC16842" s="4"/>
    </row>
    <row r="16843" spans="45:55" x14ac:dyDescent="0.2">
      <c r="AS16843" s="4"/>
      <c r="AT16843" s="4"/>
      <c r="AU16843" s="4"/>
      <c r="AV16843" s="4"/>
      <c r="AW16843" s="4"/>
      <c r="AX16843" s="4"/>
      <c r="AY16843" s="4"/>
      <c r="AZ16843" s="4"/>
      <c r="BA16843" s="4"/>
      <c r="BB16843" s="4"/>
      <c r="BC16843" s="4"/>
    </row>
    <row r="16844" spans="45:55" x14ac:dyDescent="0.2">
      <c r="AS16844" s="4"/>
      <c r="AT16844" s="4"/>
      <c r="AU16844" s="4"/>
      <c r="AV16844" s="4"/>
      <c r="AW16844" s="4"/>
      <c r="AX16844" s="4"/>
      <c r="AY16844" s="4"/>
      <c r="AZ16844" s="4"/>
      <c r="BA16844" s="4"/>
      <c r="BB16844" s="4"/>
      <c r="BC16844" s="4"/>
    </row>
    <row r="16845" spans="45:55" x14ac:dyDescent="0.2">
      <c r="AS16845" s="4"/>
      <c r="AT16845" s="4"/>
      <c r="AU16845" s="4"/>
      <c r="AV16845" s="4"/>
      <c r="AW16845" s="4"/>
      <c r="AX16845" s="4"/>
      <c r="AY16845" s="4"/>
      <c r="AZ16845" s="4"/>
      <c r="BA16845" s="4"/>
      <c r="BB16845" s="4"/>
      <c r="BC16845" s="4"/>
    </row>
    <row r="16846" spans="45:55" x14ac:dyDescent="0.2">
      <c r="AS16846" s="4"/>
      <c r="AT16846" s="4"/>
      <c r="AU16846" s="4"/>
      <c r="AV16846" s="4"/>
      <c r="AW16846" s="4"/>
      <c r="AX16846" s="4"/>
      <c r="AY16846" s="4"/>
      <c r="AZ16846" s="4"/>
      <c r="BA16846" s="4"/>
      <c r="BB16846" s="4"/>
      <c r="BC16846" s="4"/>
    </row>
    <row r="16847" spans="45:55" x14ac:dyDescent="0.2">
      <c r="AS16847" s="4"/>
      <c r="AT16847" s="4"/>
      <c r="AU16847" s="4"/>
      <c r="AV16847" s="4"/>
      <c r="AW16847" s="4"/>
      <c r="AX16847" s="4"/>
      <c r="AY16847" s="4"/>
      <c r="AZ16847" s="4"/>
      <c r="BA16847" s="4"/>
      <c r="BB16847" s="4"/>
      <c r="BC16847" s="4"/>
    </row>
    <row r="16848" spans="45:55" x14ac:dyDescent="0.2">
      <c r="AS16848" s="4"/>
      <c r="AT16848" s="4"/>
      <c r="AU16848" s="4"/>
      <c r="AV16848" s="4"/>
      <c r="AW16848" s="4"/>
      <c r="AX16848" s="4"/>
      <c r="AY16848" s="4"/>
      <c r="AZ16848" s="4"/>
      <c r="BA16848" s="4"/>
      <c r="BB16848" s="4"/>
      <c r="BC16848" s="4"/>
    </row>
    <row r="16849" spans="45:55" x14ac:dyDescent="0.2">
      <c r="AS16849" s="4"/>
      <c r="AT16849" s="4"/>
      <c r="AU16849" s="4"/>
      <c r="AV16849" s="4"/>
      <c r="AW16849" s="4"/>
      <c r="AX16849" s="4"/>
      <c r="AY16849" s="4"/>
      <c r="AZ16849" s="4"/>
      <c r="BA16849" s="4"/>
      <c r="BB16849" s="4"/>
      <c r="BC16849" s="4"/>
    </row>
    <row r="16850" spans="45:55" x14ac:dyDescent="0.2">
      <c r="AS16850" s="4"/>
      <c r="AT16850" s="4"/>
      <c r="AU16850" s="4"/>
      <c r="AV16850" s="4"/>
      <c r="AW16850" s="4"/>
      <c r="AX16850" s="4"/>
      <c r="AY16850" s="4"/>
      <c r="AZ16850" s="4"/>
      <c r="BA16850" s="4"/>
      <c r="BB16850" s="4"/>
      <c r="BC16850" s="4"/>
    </row>
    <row r="16851" spans="45:55" x14ac:dyDescent="0.2">
      <c r="AS16851" s="4"/>
      <c r="AT16851" s="4"/>
      <c r="AU16851" s="4"/>
      <c r="AV16851" s="4"/>
      <c r="AW16851" s="4"/>
      <c r="AX16851" s="4"/>
      <c r="AY16851" s="4"/>
      <c r="AZ16851" s="4"/>
      <c r="BA16851" s="4"/>
      <c r="BB16851" s="4"/>
      <c r="BC16851" s="4"/>
    </row>
    <row r="16852" spans="45:55" x14ac:dyDescent="0.2">
      <c r="AS16852" s="4"/>
      <c r="AT16852" s="4"/>
      <c r="AU16852" s="4"/>
      <c r="AV16852" s="4"/>
      <c r="AW16852" s="4"/>
      <c r="AX16852" s="4"/>
      <c r="AY16852" s="4"/>
      <c r="AZ16852" s="4"/>
      <c r="BA16852" s="4"/>
      <c r="BB16852" s="4"/>
      <c r="BC16852" s="4"/>
    </row>
    <row r="16853" spans="45:55" x14ac:dyDescent="0.2">
      <c r="AS16853" s="4"/>
      <c r="AT16853" s="4"/>
      <c r="AU16853" s="4"/>
      <c r="AV16853" s="4"/>
      <c r="AW16853" s="4"/>
      <c r="AX16853" s="4"/>
      <c r="AY16853" s="4"/>
      <c r="AZ16853" s="4"/>
      <c r="BA16853" s="4"/>
      <c r="BB16853" s="4"/>
      <c r="BC16853" s="4"/>
    </row>
    <row r="16854" spans="45:55" x14ac:dyDescent="0.2">
      <c r="AS16854" s="4"/>
      <c r="AT16854" s="4"/>
      <c r="AU16854" s="4"/>
      <c r="AV16854" s="4"/>
      <c r="AW16854" s="4"/>
      <c r="AX16854" s="4"/>
      <c r="AY16854" s="4"/>
      <c r="AZ16854" s="4"/>
      <c r="BA16854" s="4"/>
      <c r="BB16854" s="4"/>
      <c r="BC16854" s="4"/>
    </row>
    <row r="16855" spans="45:55" x14ac:dyDescent="0.2">
      <c r="AS16855" s="4"/>
      <c r="AT16855" s="4"/>
      <c r="AU16855" s="4"/>
      <c r="AV16855" s="4"/>
      <c r="AW16855" s="4"/>
      <c r="AX16855" s="4"/>
      <c r="AY16855" s="4"/>
      <c r="AZ16855" s="4"/>
      <c r="BA16855" s="4"/>
      <c r="BB16855" s="4"/>
      <c r="BC16855" s="4"/>
    </row>
    <row r="16856" spans="45:55" x14ac:dyDescent="0.2">
      <c r="AS16856" s="4"/>
      <c r="AT16856" s="4"/>
      <c r="AU16856" s="4"/>
      <c r="AV16856" s="4"/>
      <c r="AW16856" s="4"/>
      <c r="AX16856" s="4"/>
      <c r="AY16856" s="4"/>
      <c r="AZ16856" s="4"/>
      <c r="BA16856" s="4"/>
      <c r="BB16856" s="4"/>
      <c r="BC16856" s="4"/>
    </row>
    <row r="16857" spans="45:55" x14ac:dyDescent="0.2">
      <c r="AS16857" s="4"/>
      <c r="AT16857" s="4"/>
      <c r="AU16857" s="4"/>
      <c r="AV16857" s="4"/>
      <c r="AW16857" s="4"/>
      <c r="AX16857" s="4"/>
      <c r="AY16857" s="4"/>
      <c r="AZ16857" s="4"/>
      <c r="BA16857" s="4"/>
      <c r="BB16857" s="4"/>
      <c r="BC16857" s="4"/>
    </row>
    <row r="16858" spans="45:55" x14ac:dyDescent="0.2">
      <c r="AS16858" s="4"/>
      <c r="AT16858" s="4"/>
      <c r="AU16858" s="4"/>
      <c r="AV16858" s="4"/>
      <c r="AW16858" s="4"/>
      <c r="AX16858" s="4"/>
      <c r="AY16858" s="4"/>
      <c r="AZ16858" s="4"/>
      <c r="BA16858" s="4"/>
      <c r="BB16858" s="4"/>
      <c r="BC16858" s="4"/>
    </row>
    <row r="16859" spans="45:55" x14ac:dyDescent="0.2">
      <c r="AS16859" s="4"/>
      <c r="AT16859" s="4"/>
      <c r="AU16859" s="4"/>
      <c r="AV16859" s="4"/>
      <c r="AW16859" s="4"/>
      <c r="AX16859" s="4"/>
      <c r="AY16859" s="4"/>
      <c r="AZ16859" s="4"/>
      <c r="BA16859" s="4"/>
      <c r="BB16859" s="4"/>
      <c r="BC16859" s="4"/>
    </row>
    <row r="16860" spans="45:55" x14ac:dyDescent="0.2">
      <c r="AS16860" s="4"/>
      <c r="AT16860" s="4"/>
      <c r="AU16860" s="4"/>
      <c r="AV16860" s="4"/>
      <c r="AW16860" s="4"/>
      <c r="AX16860" s="4"/>
      <c r="AY16860" s="4"/>
      <c r="AZ16860" s="4"/>
      <c r="BA16860" s="4"/>
      <c r="BB16860" s="4"/>
      <c r="BC16860" s="4"/>
    </row>
    <row r="16861" spans="45:55" x14ac:dyDescent="0.2">
      <c r="AS16861" s="4"/>
      <c r="AT16861" s="4"/>
      <c r="AU16861" s="4"/>
      <c r="AV16861" s="4"/>
      <c r="AW16861" s="4"/>
      <c r="AX16861" s="4"/>
      <c r="AY16861" s="4"/>
      <c r="AZ16861" s="4"/>
      <c r="BA16861" s="4"/>
      <c r="BB16861" s="4"/>
      <c r="BC16861" s="4"/>
    </row>
    <row r="16862" spans="45:55" x14ac:dyDescent="0.2">
      <c r="AS16862" s="4"/>
      <c r="AT16862" s="4"/>
      <c r="AU16862" s="4"/>
      <c r="AV16862" s="4"/>
      <c r="AW16862" s="4"/>
      <c r="AX16862" s="4"/>
      <c r="AY16862" s="4"/>
      <c r="AZ16862" s="4"/>
      <c r="BA16862" s="4"/>
      <c r="BB16862" s="4"/>
      <c r="BC16862" s="4"/>
    </row>
    <row r="16863" spans="45:55" x14ac:dyDescent="0.2">
      <c r="AS16863" s="4"/>
      <c r="AT16863" s="4"/>
      <c r="AU16863" s="4"/>
      <c r="AV16863" s="4"/>
      <c r="AW16863" s="4"/>
      <c r="AX16863" s="4"/>
      <c r="AY16863" s="4"/>
      <c r="AZ16863" s="4"/>
      <c r="BA16863" s="4"/>
      <c r="BB16863" s="4"/>
      <c r="BC16863" s="4"/>
    </row>
    <row r="16864" spans="45:55" x14ac:dyDescent="0.2">
      <c r="AS16864" s="4"/>
      <c r="AT16864" s="4"/>
      <c r="AU16864" s="4"/>
      <c r="AV16864" s="4"/>
      <c r="AW16864" s="4"/>
      <c r="AX16864" s="4"/>
      <c r="AY16864" s="4"/>
      <c r="AZ16864" s="4"/>
      <c r="BA16864" s="4"/>
      <c r="BB16864" s="4"/>
      <c r="BC16864" s="4"/>
    </row>
    <row r="16865" spans="45:55" x14ac:dyDescent="0.2">
      <c r="AS16865" s="4"/>
      <c r="AT16865" s="4"/>
      <c r="AU16865" s="4"/>
      <c r="AV16865" s="4"/>
      <c r="AW16865" s="4"/>
      <c r="AX16865" s="4"/>
      <c r="AY16865" s="4"/>
      <c r="AZ16865" s="4"/>
      <c r="BA16865" s="4"/>
      <c r="BB16865" s="4"/>
      <c r="BC16865" s="4"/>
    </row>
    <row r="16866" spans="45:55" x14ac:dyDescent="0.2">
      <c r="AS16866" s="4"/>
      <c r="AT16866" s="4"/>
      <c r="AU16866" s="4"/>
      <c r="AV16866" s="4"/>
      <c r="AW16866" s="4"/>
      <c r="AX16866" s="4"/>
      <c r="AY16866" s="4"/>
      <c r="AZ16866" s="4"/>
      <c r="BA16866" s="4"/>
      <c r="BB16866" s="4"/>
      <c r="BC16866" s="4"/>
    </row>
    <row r="16867" spans="45:55" x14ac:dyDescent="0.2">
      <c r="AS16867" s="4"/>
      <c r="AT16867" s="4"/>
      <c r="AU16867" s="4"/>
      <c r="AV16867" s="4"/>
      <c r="AW16867" s="4"/>
      <c r="AX16867" s="4"/>
      <c r="AY16867" s="4"/>
      <c r="AZ16867" s="4"/>
      <c r="BA16867" s="4"/>
      <c r="BB16867" s="4"/>
      <c r="BC16867" s="4"/>
    </row>
    <row r="16868" spans="45:55" x14ac:dyDescent="0.2">
      <c r="AS16868" s="4"/>
      <c r="AT16868" s="4"/>
      <c r="AU16868" s="4"/>
      <c r="AV16868" s="4"/>
      <c r="AW16868" s="4"/>
      <c r="AX16868" s="4"/>
      <c r="AY16868" s="4"/>
      <c r="AZ16868" s="4"/>
      <c r="BA16868" s="4"/>
      <c r="BB16868" s="4"/>
      <c r="BC16868" s="4"/>
    </row>
    <row r="16869" spans="45:55" x14ac:dyDescent="0.2">
      <c r="AS16869" s="4"/>
      <c r="AT16869" s="4"/>
      <c r="AU16869" s="4"/>
      <c r="AV16869" s="4"/>
      <c r="AW16869" s="4"/>
      <c r="AX16869" s="4"/>
      <c r="AY16869" s="4"/>
      <c r="AZ16869" s="4"/>
      <c r="BA16869" s="4"/>
      <c r="BB16869" s="4"/>
      <c r="BC16869" s="4"/>
    </row>
    <row r="16870" spans="45:55" x14ac:dyDescent="0.2">
      <c r="AS16870" s="4"/>
      <c r="AT16870" s="4"/>
      <c r="AU16870" s="4"/>
      <c r="AV16870" s="4"/>
      <c r="AW16870" s="4"/>
      <c r="AX16870" s="4"/>
      <c r="AY16870" s="4"/>
      <c r="AZ16870" s="4"/>
      <c r="BA16870" s="4"/>
      <c r="BB16870" s="4"/>
      <c r="BC16870" s="4"/>
    </row>
    <row r="16871" spans="45:55" x14ac:dyDescent="0.2">
      <c r="AS16871" s="4"/>
      <c r="AT16871" s="4"/>
      <c r="AU16871" s="4"/>
      <c r="AV16871" s="4"/>
      <c r="AW16871" s="4"/>
      <c r="AX16871" s="4"/>
      <c r="AY16871" s="4"/>
      <c r="AZ16871" s="4"/>
      <c r="BA16871" s="4"/>
      <c r="BB16871" s="4"/>
      <c r="BC16871" s="4"/>
    </row>
    <row r="16872" spans="45:55" x14ac:dyDescent="0.2">
      <c r="AS16872" s="4"/>
      <c r="AT16872" s="4"/>
      <c r="AU16872" s="4"/>
      <c r="AV16872" s="4"/>
      <c r="AW16872" s="4"/>
      <c r="AX16872" s="4"/>
      <c r="AY16872" s="4"/>
      <c r="AZ16872" s="4"/>
      <c r="BA16872" s="4"/>
      <c r="BB16872" s="4"/>
      <c r="BC16872" s="4"/>
    </row>
    <row r="16873" spans="45:55" x14ac:dyDescent="0.2">
      <c r="AS16873" s="4"/>
      <c r="AT16873" s="4"/>
      <c r="AU16873" s="4"/>
      <c r="AV16873" s="4"/>
      <c r="AW16873" s="4"/>
      <c r="AX16873" s="4"/>
      <c r="AY16873" s="4"/>
      <c r="AZ16873" s="4"/>
      <c r="BA16873" s="4"/>
      <c r="BB16873" s="4"/>
      <c r="BC16873" s="4"/>
    </row>
    <row r="16874" spans="45:55" x14ac:dyDescent="0.2">
      <c r="AS16874" s="4"/>
      <c r="AT16874" s="4"/>
      <c r="AU16874" s="4"/>
      <c r="AV16874" s="4"/>
      <c r="AW16874" s="4"/>
      <c r="AX16874" s="4"/>
      <c r="AY16874" s="4"/>
      <c r="AZ16874" s="4"/>
      <c r="BA16874" s="4"/>
      <c r="BB16874" s="4"/>
      <c r="BC16874" s="4"/>
    </row>
    <row r="16875" spans="45:55" x14ac:dyDescent="0.2">
      <c r="AS16875" s="4"/>
      <c r="AT16875" s="4"/>
      <c r="AU16875" s="4"/>
      <c r="AV16875" s="4"/>
      <c r="AW16875" s="4"/>
      <c r="AX16875" s="4"/>
      <c r="AY16875" s="4"/>
      <c r="AZ16875" s="4"/>
      <c r="BA16875" s="4"/>
      <c r="BB16875" s="4"/>
      <c r="BC16875" s="4"/>
    </row>
    <row r="16876" spans="45:55" x14ac:dyDescent="0.2">
      <c r="AS16876" s="4"/>
      <c r="AT16876" s="4"/>
      <c r="AU16876" s="4"/>
      <c r="AV16876" s="4"/>
      <c r="AW16876" s="4"/>
      <c r="AX16876" s="4"/>
      <c r="AY16876" s="4"/>
      <c r="AZ16876" s="4"/>
      <c r="BA16876" s="4"/>
      <c r="BB16876" s="4"/>
      <c r="BC16876" s="4"/>
    </row>
    <row r="16877" spans="45:55" x14ac:dyDescent="0.2">
      <c r="AS16877" s="4"/>
      <c r="AT16877" s="4"/>
      <c r="AU16877" s="4"/>
      <c r="AV16877" s="4"/>
      <c r="AW16877" s="4"/>
      <c r="AX16877" s="4"/>
      <c r="AY16877" s="4"/>
      <c r="AZ16877" s="4"/>
      <c r="BA16877" s="4"/>
      <c r="BB16877" s="4"/>
      <c r="BC16877" s="4"/>
    </row>
    <row r="16878" spans="45:55" x14ac:dyDescent="0.2">
      <c r="AS16878" s="4"/>
      <c r="AT16878" s="4"/>
      <c r="AU16878" s="4"/>
      <c r="AV16878" s="4"/>
      <c r="AW16878" s="4"/>
      <c r="AX16878" s="4"/>
      <c r="AY16878" s="4"/>
      <c r="AZ16878" s="4"/>
      <c r="BA16878" s="4"/>
      <c r="BB16878" s="4"/>
      <c r="BC16878" s="4"/>
    </row>
    <row r="16879" spans="45:55" x14ac:dyDescent="0.2">
      <c r="AS16879" s="4"/>
      <c r="AT16879" s="4"/>
      <c r="AU16879" s="4"/>
      <c r="AV16879" s="4"/>
      <c r="AW16879" s="4"/>
      <c r="AX16879" s="4"/>
      <c r="AY16879" s="4"/>
      <c r="AZ16879" s="4"/>
      <c r="BA16879" s="4"/>
      <c r="BB16879" s="4"/>
      <c r="BC16879" s="4"/>
    </row>
    <row r="16880" spans="45:55" x14ac:dyDescent="0.2">
      <c r="AS16880" s="4"/>
      <c r="AT16880" s="4"/>
      <c r="AU16880" s="4"/>
      <c r="AV16880" s="4"/>
      <c r="AW16880" s="4"/>
      <c r="AX16880" s="4"/>
      <c r="AY16880" s="4"/>
      <c r="AZ16880" s="4"/>
      <c r="BA16880" s="4"/>
      <c r="BB16880" s="4"/>
      <c r="BC16880" s="4"/>
    </row>
    <row r="16881" spans="45:55" x14ac:dyDescent="0.2">
      <c r="AS16881" s="4"/>
      <c r="AT16881" s="4"/>
      <c r="AU16881" s="4"/>
      <c r="AV16881" s="4"/>
      <c r="AW16881" s="4"/>
      <c r="AX16881" s="4"/>
      <c r="AY16881" s="4"/>
      <c r="AZ16881" s="4"/>
      <c r="BA16881" s="4"/>
      <c r="BB16881" s="4"/>
      <c r="BC16881" s="4"/>
    </row>
    <row r="16882" spans="45:55" x14ac:dyDescent="0.2">
      <c r="AS16882" s="4"/>
      <c r="AT16882" s="4"/>
      <c r="AU16882" s="4"/>
      <c r="AV16882" s="4"/>
      <c r="AW16882" s="4"/>
      <c r="AX16882" s="4"/>
      <c r="AY16882" s="4"/>
      <c r="AZ16882" s="4"/>
      <c r="BA16882" s="4"/>
      <c r="BB16882" s="4"/>
      <c r="BC16882" s="4"/>
    </row>
    <row r="16883" spans="45:55" x14ac:dyDescent="0.2">
      <c r="AS16883" s="4"/>
      <c r="AT16883" s="4"/>
      <c r="AU16883" s="4"/>
      <c r="AV16883" s="4"/>
      <c r="AW16883" s="4"/>
      <c r="AX16883" s="4"/>
      <c r="AY16883" s="4"/>
      <c r="AZ16883" s="4"/>
      <c r="BA16883" s="4"/>
      <c r="BB16883" s="4"/>
      <c r="BC16883" s="4"/>
    </row>
    <row r="16884" spans="45:55" x14ac:dyDescent="0.2">
      <c r="AS16884" s="4"/>
      <c r="AT16884" s="4"/>
      <c r="AU16884" s="4"/>
      <c r="AV16884" s="4"/>
      <c r="AW16884" s="4"/>
      <c r="AX16884" s="4"/>
      <c r="AY16884" s="4"/>
      <c r="AZ16884" s="4"/>
      <c r="BA16884" s="4"/>
      <c r="BB16884" s="4"/>
      <c r="BC16884" s="4"/>
    </row>
    <row r="16885" spans="45:55" x14ac:dyDescent="0.2">
      <c r="AS16885" s="4"/>
      <c r="AT16885" s="4"/>
      <c r="AU16885" s="4"/>
      <c r="AV16885" s="4"/>
      <c r="AW16885" s="4"/>
      <c r="AX16885" s="4"/>
      <c r="AY16885" s="4"/>
      <c r="AZ16885" s="4"/>
      <c r="BA16885" s="4"/>
      <c r="BB16885" s="4"/>
      <c r="BC16885" s="4"/>
    </row>
    <row r="16886" spans="45:55" x14ac:dyDescent="0.2">
      <c r="AS16886" s="4"/>
      <c r="AT16886" s="4"/>
      <c r="AU16886" s="4"/>
      <c r="AV16886" s="4"/>
      <c r="AW16886" s="4"/>
      <c r="AX16886" s="4"/>
      <c r="AY16886" s="4"/>
      <c r="AZ16886" s="4"/>
      <c r="BA16886" s="4"/>
      <c r="BB16886" s="4"/>
      <c r="BC16886" s="4"/>
    </row>
    <row r="16887" spans="45:55" x14ac:dyDescent="0.2">
      <c r="AS16887" s="4"/>
      <c r="AT16887" s="4"/>
      <c r="AU16887" s="4"/>
      <c r="AV16887" s="4"/>
      <c r="AW16887" s="4"/>
      <c r="AX16887" s="4"/>
      <c r="AY16887" s="4"/>
      <c r="AZ16887" s="4"/>
      <c r="BA16887" s="4"/>
      <c r="BB16887" s="4"/>
      <c r="BC16887" s="4"/>
    </row>
    <row r="16888" spans="45:55" x14ac:dyDescent="0.2">
      <c r="AS16888" s="4"/>
      <c r="AT16888" s="4"/>
      <c r="AU16888" s="4"/>
      <c r="AV16888" s="4"/>
      <c r="AW16888" s="4"/>
      <c r="AX16888" s="4"/>
      <c r="AY16888" s="4"/>
      <c r="AZ16888" s="4"/>
      <c r="BA16888" s="4"/>
      <c r="BB16888" s="4"/>
      <c r="BC16888" s="4"/>
    </row>
    <row r="16889" spans="45:55" x14ac:dyDescent="0.2">
      <c r="AS16889" s="4"/>
      <c r="AT16889" s="4"/>
      <c r="AU16889" s="4"/>
      <c r="AV16889" s="4"/>
      <c r="AW16889" s="4"/>
      <c r="AX16889" s="4"/>
      <c r="AY16889" s="4"/>
      <c r="AZ16889" s="4"/>
      <c r="BA16889" s="4"/>
      <c r="BB16889" s="4"/>
      <c r="BC16889" s="4"/>
    </row>
    <row r="16890" spans="45:55" x14ac:dyDescent="0.2">
      <c r="AS16890" s="4"/>
      <c r="AT16890" s="4"/>
      <c r="AU16890" s="4"/>
      <c r="AV16890" s="4"/>
      <c r="AW16890" s="4"/>
      <c r="AX16890" s="4"/>
      <c r="AY16890" s="4"/>
      <c r="AZ16890" s="4"/>
      <c r="BA16890" s="4"/>
      <c r="BB16890" s="4"/>
      <c r="BC16890" s="4"/>
    </row>
    <row r="16891" spans="45:55" x14ac:dyDescent="0.2">
      <c r="AS16891" s="4"/>
      <c r="AT16891" s="4"/>
      <c r="AU16891" s="4"/>
      <c r="AV16891" s="4"/>
      <c r="AW16891" s="4"/>
      <c r="AX16891" s="4"/>
      <c r="AY16891" s="4"/>
      <c r="AZ16891" s="4"/>
      <c r="BA16891" s="4"/>
      <c r="BB16891" s="4"/>
      <c r="BC16891" s="4"/>
    </row>
    <row r="16892" spans="45:55" x14ac:dyDescent="0.2">
      <c r="AS16892" s="4"/>
      <c r="AT16892" s="4"/>
      <c r="AU16892" s="4"/>
      <c r="AV16892" s="4"/>
      <c r="AW16892" s="4"/>
      <c r="AX16892" s="4"/>
      <c r="AY16892" s="4"/>
      <c r="AZ16892" s="4"/>
      <c r="BA16892" s="4"/>
      <c r="BB16892" s="4"/>
      <c r="BC16892" s="4"/>
    </row>
    <row r="16893" spans="45:55" x14ac:dyDescent="0.2">
      <c r="AS16893" s="4"/>
      <c r="AT16893" s="4"/>
      <c r="AU16893" s="4"/>
      <c r="AV16893" s="4"/>
      <c r="AW16893" s="4"/>
      <c r="AX16893" s="4"/>
      <c r="AY16893" s="4"/>
      <c r="AZ16893" s="4"/>
      <c r="BA16893" s="4"/>
      <c r="BB16893" s="4"/>
      <c r="BC16893" s="4"/>
    </row>
    <row r="16894" spans="45:55" x14ac:dyDescent="0.2">
      <c r="AS16894" s="4"/>
      <c r="AT16894" s="4"/>
      <c r="AU16894" s="4"/>
      <c r="AV16894" s="4"/>
      <c r="AW16894" s="4"/>
      <c r="AX16894" s="4"/>
      <c r="AY16894" s="4"/>
      <c r="AZ16894" s="4"/>
      <c r="BA16894" s="4"/>
      <c r="BB16894" s="4"/>
      <c r="BC16894" s="4"/>
    </row>
    <row r="16895" spans="45:55" x14ac:dyDescent="0.2">
      <c r="AS16895" s="4"/>
      <c r="AT16895" s="4"/>
      <c r="AU16895" s="4"/>
      <c r="AV16895" s="4"/>
      <c r="AW16895" s="4"/>
      <c r="AX16895" s="4"/>
      <c r="AY16895" s="4"/>
      <c r="AZ16895" s="4"/>
      <c r="BA16895" s="4"/>
      <c r="BB16895" s="4"/>
      <c r="BC16895" s="4"/>
    </row>
    <row r="16896" spans="45:55" x14ac:dyDescent="0.2">
      <c r="AS16896" s="4"/>
      <c r="AT16896" s="4"/>
      <c r="AU16896" s="4"/>
      <c r="AV16896" s="4"/>
      <c r="AW16896" s="4"/>
      <c r="AX16896" s="4"/>
      <c r="AY16896" s="4"/>
      <c r="AZ16896" s="4"/>
      <c r="BA16896" s="4"/>
      <c r="BB16896" s="4"/>
      <c r="BC16896" s="4"/>
    </row>
    <row r="16897" spans="45:55" x14ac:dyDescent="0.2">
      <c r="AS16897" s="4"/>
      <c r="AT16897" s="4"/>
      <c r="AU16897" s="4"/>
      <c r="AV16897" s="4"/>
      <c r="AW16897" s="4"/>
      <c r="AX16897" s="4"/>
      <c r="AY16897" s="4"/>
      <c r="AZ16897" s="4"/>
      <c r="BA16897" s="4"/>
      <c r="BB16897" s="4"/>
      <c r="BC16897" s="4"/>
    </row>
    <row r="16898" spans="45:55" x14ac:dyDescent="0.2">
      <c r="AS16898" s="4"/>
      <c r="AT16898" s="4"/>
      <c r="AU16898" s="4"/>
      <c r="AV16898" s="4"/>
      <c r="AW16898" s="4"/>
      <c r="AX16898" s="4"/>
      <c r="AY16898" s="4"/>
      <c r="AZ16898" s="4"/>
      <c r="BA16898" s="4"/>
      <c r="BB16898" s="4"/>
      <c r="BC16898" s="4"/>
    </row>
    <row r="16899" spans="45:55" x14ac:dyDescent="0.2">
      <c r="AS16899" s="4"/>
      <c r="AT16899" s="4"/>
      <c r="AU16899" s="4"/>
      <c r="AV16899" s="4"/>
      <c r="AW16899" s="4"/>
      <c r="AX16899" s="4"/>
      <c r="AY16899" s="4"/>
      <c r="AZ16899" s="4"/>
      <c r="BA16899" s="4"/>
      <c r="BB16899" s="4"/>
      <c r="BC16899" s="4"/>
    </row>
    <row r="16900" spans="45:55" x14ac:dyDescent="0.2">
      <c r="AS16900" s="4"/>
      <c r="AT16900" s="4"/>
      <c r="AU16900" s="4"/>
      <c r="AV16900" s="4"/>
      <c r="AW16900" s="4"/>
      <c r="AX16900" s="4"/>
      <c r="AY16900" s="4"/>
      <c r="AZ16900" s="4"/>
      <c r="BA16900" s="4"/>
      <c r="BB16900" s="4"/>
      <c r="BC16900" s="4"/>
    </row>
    <row r="16901" spans="45:55" x14ac:dyDescent="0.2">
      <c r="AS16901" s="4"/>
      <c r="AT16901" s="4"/>
      <c r="AU16901" s="4"/>
      <c r="AV16901" s="4"/>
      <c r="AW16901" s="4"/>
      <c r="AX16901" s="4"/>
      <c r="AY16901" s="4"/>
      <c r="AZ16901" s="4"/>
      <c r="BA16901" s="4"/>
      <c r="BB16901" s="4"/>
      <c r="BC16901" s="4"/>
    </row>
    <row r="16902" spans="45:55" x14ac:dyDescent="0.2">
      <c r="AS16902" s="4"/>
      <c r="AT16902" s="4"/>
      <c r="AU16902" s="4"/>
      <c r="AV16902" s="4"/>
      <c r="AW16902" s="4"/>
      <c r="AX16902" s="4"/>
      <c r="AY16902" s="4"/>
      <c r="AZ16902" s="4"/>
      <c r="BA16902" s="4"/>
      <c r="BB16902" s="4"/>
      <c r="BC16902" s="4"/>
    </row>
    <row r="16903" spans="45:55" x14ac:dyDescent="0.2">
      <c r="AS16903" s="4"/>
      <c r="AT16903" s="4"/>
      <c r="AU16903" s="4"/>
      <c r="AV16903" s="4"/>
      <c r="AW16903" s="4"/>
      <c r="AX16903" s="4"/>
      <c r="AY16903" s="4"/>
      <c r="AZ16903" s="4"/>
      <c r="BA16903" s="4"/>
      <c r="BB16903" s="4"/>
      <c r="BC16903" s="4"/>
    </row>
    <row r="16904" spans="45:55" x14ac:dyDescent="0.2">
      <c r="AS16904" s="4"/>
      <c r="AT16904" s="4"/>
      <c r="AU16904" s="4"/>
      <c r="AV16904" s="4"/>
      <c r="AW16904" s="4"/>
      <c r="AX16904" s="4"/>
      <c r="AY16904" s="4"/>
      <c r="AZ16904" s="4"/>
      <c r="BA16904" s="4"/>
      <c r="BB16904" s="4"/>
      <c r="BC16904" s="4"/>
    </row>
    <row r="16905" spans="45:55" x14ac:dyDescent="0.2">
      <c r="AS16905" s="4"/>
      <c r="AT16905" s="4"/>
      <c r="AU16905" s="4"/>
      <c r="AV16905" s="4"/>
      <c r="AW16905" s="4"/>
      <c r="AX16905" s="4"/>
      <c r="AY16905" s="4"/>
      <c r="AZ16905" s="4"/>
      <c r="BA16905" s="4"/>
      <c r="BB16905" s="4"/>
      <c r="BC16905" s="4"/>
    </row>
    <row r="16906" spans="45:55" x14ac:dyDescent="0.2">
      <c r="AS16906" s="4"/>
      <c r="AT16906" s="4"/>
      <c r="AU16906" s="4"/>
      <c r="AV16906" s="4"/>
      <c r="AW16906" s="4"/>
      <c r="AX16906" s="4"/>
      <c r="AY16906" s="4"/>
      <c r="AZ16906" s="4"/>
      <c r="BA16906" s="4"/>
      <c r="BB16906" s="4"/>
      <c r="BC16906" s="4"/>
    </row>
    <row r="16907" spans="45:55" x14ac:dyDescent="0.2">
      <c r="AS16907" s="4"/>
      <c r="AT16907" s="4"/>
      <c r="AU16907" s="4"/>
      <c r="AV16907" s="4"/>
      <c r="AW16907" s="4"/>
      <c r="AX16907" s="4"/>
      <c r="AY16907" s="4"/>
      <c r="AZ16907" s="4"/>
      <c r="BA16907" s="4"/>
      <c r="BB16907" s="4"/>
      <c r="BC16907" s="4"/>
    </row>
    <row r="16908" spans="45:55" x14ac:dyDescent="0.2">
      <c r="AS16908" s="4"/>
      <c r="AT16908" s="4"/>
      <c r="AU16908" s="4"/>
      <c r="AV16908" s="4"/>
      <c r="AW16908" s="4"/>
      <c r="AX16908" s="4"/>
      <c r="AY16908" s="4"/>
      <c r="AZ16908" s="4"/>
      <c r="BA16908" s="4"/>
      <c r="BB16908" s="4"/>
      <c r="BC16908" s="4"/>
    </row>
    <row r="16909" spans="45:55" x14ac:dyDescent="0.2">
      <c r="AS16909" s="4"/>
      <c r="AT16909" s="4"/>
      <c r="AU16909" s="4"/>
      <c r="AV16909" s="4"/>
      <c r="AW16909" s="4"/>
      <c r="AX16909" s="4"/>
      <c r="AY16909" s="4"/>
      <c r="AZ16909" s="4"/>
      <c r="BA16909" s="4"/>
      <c r="BB16909" s="4"/>
      <c r="BC16909" s="4"/>
    </row>
    <row r="16910" spans="45:55" x14ac:dyDescent="0.2">
      <c r="AS16910" s="4"/>
      <c r="AT16910" s="4"/>
      <c r="AU16910" s="4"/>
      <c r="AV16910" s="4"/>
      <c r="AW16910" s="4"/>
      <c r="AX16910" s="4"/>
      <c r="AY16910" s="4"/>
      <c r="AZ16910" s="4"/>
      <c r="BA16910" s="4"/>
      <c r="BB16910" s="4"/>
      <c r="BC16910" s="4"/>
    </row>
    <row r="16911" spans="45:55" x14ac:dyDescent="0.2">
      <c r="AS16911" s="4"/>
      <c r="AT16911" s="4"/>
      <c r="AU16911" s="4"/>
      <c r="AV16911" s="4"/>
      <c r="AW16911" s="4"/>
      <c r="AX16911" s="4"/>
      <c r="AY16911" s="4"/>
      <c r="AZ16911" s="4"/>
      <c r="BA16911" s="4"/>
      <c r="BB16911" s="4"/>
      <c r="BC16911" s="4"/>
    </row>
    <row r="16912" spans="45:55" x14ac:dyDescent="0.2">
      <c r="AS16912" s="4"/>
      <c r="AT16912" s="4"/>
      <c r="AU16912" s="4"/>
      <c r="AV16912" s="4"/>
      <c r="AW16912" s="4"/>
      <c r="AX16912" s="4"/>
      <c r="AY16912" s="4"/>
      <c r="AZ16912" s="4"/>
      <c r="BA16912" s="4"/>
      <c r="BB16912" s="4"/>
      <c r="BC16912" s="4"/>
    </row>
    <row r="16913" spans="45:55" x14ac:dyDescent="0.2">
      <c r="AS16913" s="4"/>
      <c r="AT16913" s="4"/>
      <c r="AU16913" s="4"/>
      <c r="AV16913" s="4"/>
      <c r="AW16913" s="4"/>
      <c r="AX16913" s="4"/>
      <c r="AY16913" s="4"/>
      <c r="AZ16913" s="4"/>
      <c r="BA16913" s="4"/>
      <c r="BB16913" s="4"/>
      <c r="BC16913" s="4"/>
    </row>
    <row r="16914" spans="45:55" x14ac:dyDescent="0.2">
      <c r="AS16914" s="4"/>
      <c r="AT16914" s="4"/>
      <c r="AU16914" s="4"/>
      <c r="AV16914" s="4"/>
      <c r="AW16914" s="4"/>
      <c r="AX16914" s="4"/>
      <c r="AY16914" s="4"/>
      <c r="AZ16914" s="4"/>
      <c r="BA16914" s="4"/>
      <c r="BB16914" s="4"/>
      <c r="BC16914" s="4"/>
    </row>
    <row r="16915" spans="45:55" x14ac:dyDescent="0.2">
      <c r="AS16915" s="4"/>
      <c r="AT16915" s="4"/>
      <c r="AU16915" s="4"/>
      <c r="AV16915" s="4"/>
      <c r="AW16915" s="4"/>
      <c r="AX16915" s="4"/>
      <c r="AY16915" s="4"/>
      <c r="AZ16915" s="4"/>
      <c r="BA16915" s="4"/>
      <c r="BB16915" s="4"/>
      <c r="BC16915" s="4"/>
    </row>
    <row r="16916" spans="45:55" x14ac:dyDescent="0.2">
      <c r="AS16916" s="4"/>
      <c r="AT16916" s="4"/>
      <c r="AU16916" s="4"/>
      <c r="AV16916" s="4"/>
      <c r="AW16916" s="4"/>
      <c r="AX16916" s="4"/>
      <c r="AY16916" s="4"/>
      <c r="AZ16916" s="4"/>
      <c r="BA16916" s="4"/>
      <c r="BB16916" s="4"/>
      <c r="BC16916" s="4"/>
    </row>
    <row r="16917" spans="45:55" x14ac:dyDescent="0.2">
      <c r="AS16917" s="4"/>
      <c r="AT16917" s="4"/>
      <c r="AU16917" s="4"/>
      <c r="AV16917" s="4"/>
      <c r="AW16917" s="4"/>
      <c r="AX16917" s="4"/>
      <c r="AY16917" s="4"/>
      <c r="AZ16917" s="4"/>
      <c r="BA16917" s="4"/>
      <c r="BB16917" s="4"/>
      <c r="BC16917" s="4"/>
    </row>
    <row r="16918" spans="45:55" x14ac:dyDescent="0.2">
      <c r="AS16918" s="4"/>
      <c r="AT16918" s="4"/>
      <c r="AU16918" s="4"/>
      <c r="AV16918" s="4"/>
      <c r="AW16918" s="4"/>
      <c r="AX16918" s="4"/>
      <c r="AY16918" s="4"/>
      <c r="AZ16918" s="4"/>
      <c r="BA16918" s="4"/>
      <c r="BB16918" s="4"/>
      <c r="BC16918" s="4"/>
    </row>
    <row r="16919" spans="45:55" x14ac:dyDescent="0.2">
      <c r="AS16919" s="4"/>
      <c r="AT16919" s="4"/>
      <c r="AU16919" s="4"/>
      <c r="AV16919" s="4"/>
      <c r="AW16919" s="4"/>
      <c r="AX16919" s="4"/>
      <c r="AY16919" s="4"/>
      <c r="AZ16919" s="4"/>
      <c r="BA16919" s="4"/>
      <c r="BB16919" s="4"/>
      <c r="BC16919" s="4"/>
    </row>
    <row r="16920" spans="45:55" x14ac:dyDescent="0.2">
      <c r="AS16920" s="4"/>
      <c r="AT16920" s="4"/>
      <c r="AU16920" s="4"/>
      <c r="AV16920" s="4"/>
      <c r="AW16920" s="4"/>
      <c r="AX16920" s="4"/>
      <c r="AY16920" s="4"/>
      <c r="AZ16920" s="4"/>
      <c r="BA16920" s="4"/>
      <c r="BB16920" s="4"/>
      <c r="BC16920" s="4"/>
    </row>
    <row r="16921" spans="45:55" x14ac:dyDescent="0.2">
      <c r="AS16921" s="4"/>
      <c r="AT16921" s="4"/>
      <c r="AU16921" s="4"/>
      <c r="AV16921" s="4"/>
      <c r="AW16921" s="4"/>
      <c r="AX16921" s="4"/>
      <c r="AY16921" s="4"/>
      <c r="AZ16921" s="4"/>
      <c r="BA16921" s="4"/>
      <c r="BB16921" s="4"/>
      <c r="BC16921" s="4"/>
    </row>
    <row r="16922" spans="45:55" x14ac:dyDescent="0.2">
      <c r="AS16922" s="4"/>
      <c r="AT16922" s="4"/>
      <c r="AU16922" s="4"/>
      <c r="AV16922" s="4"/>
      <c r="AW16922" s="4"/>
      <c r="AX16922" s="4"/>
      <c r="AY16922" s="4"/>
      <c r="AZ16922" s="4"/>
      <c r="BA16922" s="4"/>
      <c r="BB16922" s="4"/>
      <c r="BC16922" s="4"/>
    </row>
    <row r="16923" spans="45:55" x14ac:dyDescent="0.2">
      <c r="AS16923" s="4"/>
      <c r="AT16923" s="4"/>
      <c r="AU16923" s="4"/>
      <c r="AV16923" s="4"/>
      <c r="AW16923" s="4"/>
      <c r="AX16923" s="4"/>
      <c r="AY16923" s="4"/>
      <c r="AZ16923" s="4"/>
      <c r="BA16923" s="4"/>
      <c r="BB16923" s="4"/>
      <c r="BC16923" s="4"/>
    </row>
    <row r="16924" spans="45:55" x14ac:dyDescent="0.2">
      <c r="AS16924" s="4"/>
      <c r="AT16924" s="4"/>
      <c r="AU16924" s="4"/>
      <c r="AV16924" s="4"/>
      <c r="AW16924" s="4"/>
      <c r="AX16924" s="4"/>
      <c r="AY16924" s="4"/>
      <c r="AZ16924" s="4"/>
      <c r="BA16924" s="4"/>
      <c r="BB16924" s="4"/>
      <c r="BC16924" s="4"/>
    </row>
    <row r="16925" spans="45:55" x14ac:dyDescent="0.2">
      <c r="AS16925" s="4"/>
      <c r="AT16925" s="4"/>
      <c r="AU16925" s="4"/>
      <c r="AV16925" s="4"/>
      <c r="AW16925" s="4"/>
      <c r="AX16925" s="4"/>
      <c r="AY16925" s="4"/>
      <c r="AZ16925" s="4"/>
      <c r="BA16925" s="4"/>
      <c r="BB16925" s="4"/>
      <c r="BC16925" s="4"/>
    </row>
    <row r="16926" spans="45:55" x14ac:dyDescent="0.2">
      <c r="AS16926" s="4"/>
      <c r="AT16926" s="4"/>
      <c r="AU16926" s="4"/>
      <c r="AV16926" s="4"/>
      <c r="AW16926" s="4"/>
      <c r="AX16926" s="4"/>
      <c r="AY16926" s="4"/>
      <c r="AZ16926" s="4"/>
      <c r="BA16926" s="4"/>
      <c r="BB16926" s="4"/>
      <c r="BC16926" s="4"/>
    </row>
    <row r="16927" spans="45:55" x14ac:dyDescent="0.2">
      <c r="AS16927" s="4"/>
      <c r="AT16927" s="4"/>
      <c r="AU16927" s="4"/>
      <c r="AV16927" s="4"/>
      <c r="AW16927" s="4"/>
      <c r="AX16927" s="4"/>
      <c r="AY16927" s="4"/>
      <c r="AZ16927" s="4"/>
      <c r="BA16927" s="4"/>
      <c r="BB16927" s="4"/>
      <c r="BC16927" s="4"/>
    </row>
    <row r="16928" spans="45:55" x14ac:dyDescent="0.2">
      <c r="AS16928" s="4"/>
      <c r="AT16928" s="4"/>
      <c r="AU16928" s="4"/>
      <c r="AV16928" s="4"/>
      <c r="AW16928" s="4"/>
      <c r="AX16928" s="4"/>
      <c r="AY16928" s="4"/>
      <c r="AZ16928" s="4"/>
      <c r="BA16928" s="4"/>
      <c r="BB16928" s="4"/>
      <c r="BC16928" s="4"/>
    </row>
    <row r="16929" spans="45:55" x14ac:dyDescent="0.2">
      <c r="AS16929" s="4"/>
      <c r="AT16929" s="4"/>
      <c r="AU16929" s="4"/>
      <c r="AV16929" s="4"/>
      <c r="AW16929" s="4"/>
      <c r="AX16929" s="4"/>
      <c r="AY16929" s="4"/>
      <c r="AZ16929" s="4"/>
      <c r="BA16929" s="4"/>
      <c r="BB16929" s="4"/>
      <c r="BC16929" s="4"/>
    </row>
    <row r="16930" spans="45:55" x14ac:dyDescent="0.2">
      <c r="AS16930" s="4"/>
      <c r="AT16930" s="4"/>
      <c r="AU16930" s="4"/>
      <c r="AV16930" s="4"/>
      <c r="AW16930" s="4"/>
      <c r="AX16930" s="4"/>
      <c r="AY16930" s="4"/>
      <c r="AZ16930" s="4"/>
      <c r="BA16930" s="4"/>
      <c r="BB16930" s="4"/>
      <c r="BC16930" s="4"/>
    </row>
    <row r="16931" spans="45:55" x14ac:dyDescent="0.2">
      <c r="AS16931" s="4"/>
      <c r="AT16931" s="4"/>
      <c r="AU16931" s="4"/>
      <c r="AV16931" s="4"/>
      <c r="AW16931" s="4"/>
      <c r="AX16931" s="4"/>
      <c r="AY16931" s="4"/>
      <c r="AZ16931" s="4"/>
      <c r="BA16931" s="4"/>
      <c r="BB16931" s="4"/>
      <c r="BC16931" s="4"/>
    </row>
    <row r="16932" spans="45:55" x14ac:dyDescent="0.2">
      <c r="AS16932" s="4"/>
      <c r="AT16932" s="4"/>
      <c r="AU16932" s="4"/>
      <c r="AV16932" s="4"/>
      <c r="AW16932" s="4"/>
      <c r="AX16932" s="4"/>
      <c r="AY16932" s="4"/>
      <c r="AZ16932" s="4"/>
      <c r="BA16932" s="4"/>
      <c r="BB16932" s="4"/>
      <c r="BC16932" s="4"/>
    </row>
    <row r="16933" spans="45:55" x14ac:dyDescent="0.2">
      <c r="AS16933" s="4"/>
      <c r="AT16933" s="4"/>
      <c r="AU16933" s="4"/>
      <c r="AV16933" s="4"/>
      <c r="AW16933" s="4"/>
      <c r="AX16933" s="4"/>
      <c r="AY16933" s="4"/>
      <c r="AZ16933" s="4"/>
      <c r="BA16933" s="4"/>
      <c r="BB16933" s="4"/>
      <c r="BC16933" s="4"/>
    </row>
    <row r="16934" spans="45:55" x14ac:dyDescent="0.2">
      <c r="AS16934" s="4"/>
      <c r="AT16934" s="4"/>
      <c r="AU16934" s="4"/>
      <c r="AV16934" s="4"/>
      <c r="AW16934" s="4"/>
      <c r="AX16934" s="4"/>
      <c r="AY16934" s="4"/>
      <c r="AZ16934" s="4"/>
      <c r="BA16934" s="4"/>
      <c r="BB16934" s="4"/>
      <c r="BC16934" s="4"/>
    </row>
    <row r="16935" spans="45:55" x14ac:dyDescent="0.2">
      <c r="AS16935" s="4"/>
      <c r="AT16935" s="4"/>
      <c r="AU16935" s="4"/>
      <c r="AV16935" s="4"/>
      <c r="AW16935" s="4"/>
      <c r="AX16935" s="4"/>
      <c r="AY16935" s="4"/>
      <c r="AZ16935" s="4"/>
      <c r="BA16935" s="4"/>
      <c r="BB16935" s="4"/>
      <c r="BC16935" s="4"/>
    </row>
    <row r="16936" spans="45:55" x14ac:dyDescent="0.2">
      <c r="AS16936" s="4"/>
      <c r="AT16936" s="4"/>
      <c r="AU16936" s="4"/>
      <c r="AV16936" s="4"/>
      <c r="AW16936" s="4"/>
      <c r="AX16936" s="4"/>
      <c r="AY16936" s="4"/>
      <c r="AZ16936" s="4"/>
      <c r="BA16936" s="4"/>
      <c r="BB16936" s="4"/>
      <c r="BC16936" s="4"/>
    </row>
    <row r="16937" spans="45:55" x14ac:dyDescent="0.2">
      <c r="AS16937" s="4"/>
      <c r="AT16937" s="4"/>
      <c r="AU16937" s="4"/>
      <c r="AV16937" s="4"/>
      <c r="AW16937" s="4"/>
      <c r="AX16937" s="4"/>
      <c r="AY16937" s="4"/>
      <c r="AZ16937" s="4"/>
      <c r="BA16937" s="4"/>
      <c r="BB16937" s="4"/>
      <c r="BC16937" s="4"/>
    </row>
    <row r="16938" spans="45:55" x14ac:dyDescent="0.2">
      <c r="AS16938" s="4"/>
      <c r="AT16938" s="4"/>
      <c r="AU16938" s="4"/>
      <c r="AV16938" s="4"/>
      <c r="AW16938" s="4"/>
      <c r="AX16938" s="4"/>
      <c r="AY16938" s="4"/>
      <c r="AZ16938" s="4"/>
      <c r="BA16938" s="4"/>
      <c r="BB16938" s="4"/>
      <c r="BC16938" s="4"/>
    </row>
    <row r="16939" spans="45:55" x14ac:dyDescent="0.2">
      <c r="AS16939" s="4"/>
      <c r="AT16939" s="4"/>
      <c r="AU16939" s="4"/>
      <c r="AV16939" s="4"/>
      <c r="AW16939" s="4"/>
      <c r="AX16939" s="4"/>
      <c r="AY16939" s="4"/>
      <c r="AZ16939" s="4"/>
      <c r="BA16939" s="4"/>
      <c r="BB16939" s="4"/>
      <c r="BC16939" s="4"/>
    </row>
    <row r="16940" spans="45:55" x14ac:dyDescent="0.2">
      <c r="AS16940" s="4"/>
      <c r="AT16940" s="4"/>
      <c r="AU16940" s="4"/>
      <c r="AV16940" s="4"/>
      <c r="AW16940" s="4"/>
      <c r="AX16940" s="4"/>
      <c r="AY16940" s="4"/>
      <c r="AZ16940" s="4"/>
      <c r="BA16940" s="4"/>
      <c r="BB16940" s="4"/>
      <c r="BC16940" s="4"/>
    </row>
    <row r="16941" spans="45:55" x14ac:dyDescent="0.2">
      <c r="AS16941" s="4"/>
      <c r="AT16941" s="4"/>
      <c r="AU16941" s="4"/>
      <c r="AV16941" s="4"/>
      <c r="AW16941" s="4"/>
      <c r="AX16941" s="4"/>
      <c r="AY16941" s="4"/>
      <c r="AZ16941" s="4"/>
      <c r="BA16941" s="4"/>
      <c r="BB16941" s="4"/>
      <c r="BC16941" s="4"/>
    </row>
    <row r="16942" spans="45:55" x14ac:dyDescent="0.2">
      <c r="AS16942" s="4"/>
      <c r="AT16942" s="4"/>
      <c r="AU16942" s="4"/>
      <c r="AV16942" s="4"/>
      <c r="AW16942" s="4"/>
      <c r="AX16942" s="4"/>
      <c r="AY16942" s="4"/>
      <c r="AZ16942" s="4"/>
      <c r="BA16942" s="4"/>
      <c r="BB16942" s="4"/>
      <c r="BC16942" s="4"/>
    </row>
    <row r="16943" spans="45:55" x14ac:dyDescent="0.2">
      <c r="AS16943" s="4"/>
      <c r="AT16943" s="4"/>
      <c r="AU16943" s="4"/>
      <c r="AV16943" s="4"/>
      <c r="AW16943" s="4"/>
      <c r="AX16943" s="4"/>
      <c r="AY16943" s="4"/>
      <c r="AZ16943" s="4"/>
      <c r="BA16943" s="4"/>
      <c r="BB16943" s="4"/>
      <c r="BC16943" s="4"/>
    </row>
    <row r="16944" spans="45:55" x14ac:dyDescent="0.2">
      <c r="AS16944" s="4"/>
      <c r="AT16944" s="4"/>
      <c r="AU16944" s="4"/>
      <c r="AV16944" s="4"/>
      <c r="AW16944" s="4"/>
      <c r="AX16944" s="4"/>
      <c r="AY16944" s="4"/>
      <c r="AZ16944" s="4"/>
      <c r="BA16944" s="4"/>
      <c r="BB16944" s="4"/>
      <c r="BC16944" s="4"/>
    </row>
    <row r="16945" spans="45:55" x14ac:dyDescent="0.2">
      <c r="AS16945" s="4"/>
      <c r="AT16945" s="4"/>
      <c r="AU16945" s="4"/>
      <c r="AV16945" s="4"/>
      <c r="AW16945" s="4"/>
      <c r="AX16945" s="4"/>
      <c r="AY16945" s="4"/>
      <c r="AZ16945" s="4"/>
      <c r="BA16945" s="4"/>
      <c r="BB16945" s="4"/>
      <c r="BC16945" s="4"/>
    </row>
    <row r="16946" spans="45:55" x14ac:dyDescent="0.2">
      <c r="AS16946" s="4"/>
      <c r="AT16946" s="4"/>
      <c r="AU16946" s="4"/>
      <c r="AV16946" s="4"/>
      <c r="AW16946" s="4"/>
      <c r="AX16946" s="4"/>
      <c r="AY16946" s="4"/>
      <c r="AZ16946" s="4"/>
      <c r="BA16946" s="4"/>
      <c r="BB16946" s="4"/>
      <c r="BC16946" s="4"/>
    </row>
    <row r="16947" spans="45:55" x14ac:dyDescent="0.2">
      <c r="AS16947" s="4"/>
      <c r="AT16947" s="4"/>
      <c r="AU16947" s="4"/>
      <c r="AV16947" s="4"/>
      <c r="AW16947" s="4"/>
      <c r="AX16947" s="4"/>
      <c r="AY16947" s="4"/>
      <c r="AZ16947" s="4"/>
      <c r="BA16947" s="4"/>
      <c r="BB16947" s="4"/>
      <c r="BC16947" s="4"/>
    </row>
    <row r="16948" spans="45:55" x14ac:dyDescent="0.2">
      <c r="AS16948" s="4"/>
      <c r="AT16948" s="4"/>
      <c r="AU16948" s="4"/>
      <c r="AV16948" s="4"/>
      <c r="AW16948" s="4"/>
      <c r="AX16948" s="4"/>
      <c r="AY16948" s="4"/>
      <c r="AZ16948" s="4"/>
      <c r="BA16948" s="4"/>
      <c r="BB16948" s="4"/>
      <c r="BC16948" s="4"/>
    </row>
    <row r="16949" spans="45:55" x14ac:dyDescent="0.2">
      <c r="AS16949" s="4"/>
      <c r="AT16949" s="4"/>
      <c r="AU16949" s="4"/>
      <c r="AV16949" s="4"/>
      <c r="AW16949" s="4"/>
      <c r="AX16949" s="4"/>
      <c r="AY16949" s="4"/>
      <c r="AZ16949" s="4"/>
      <c r="BA16949" s="4"/>
      <c r="BB16949" s="4"/>
      <c r="BC16949" s="4"/>
    </row>
    <row r="16950" spans="45:55" x14ac:dyDescent="0.2">
      <c r="AS16950" s="4"/>
      <c r="AT16950" s="4"/>
      <c r="AU16950" s="4"/>
      <c r="AV16950" s="4"/>
      <c r="AW16950" s="4"/>
      <c r="AX16950" s="4"/>
      <c r="AY16950" s="4"/>
      <c r="AZ16950" s="4"/>
      <c r="BA16950" s="4"/>
      <c r="BB16950" s="4"/>
      <c r="BC16950" s="4"/>
    </row>
    <row r="16951" spans="45:55" x14ac:dyDescent="0.2">
      <c r="AS16951" s="4"/>
      <c r="AT16951" s="4"/>
      <c r="AU16951" s="4"/>
      <c r="AV16951" s="4"/>
      <c r="AW16951" s="4"/>
      <c r="AX16951" s="4"/>
      <c r="AY16951" s="4"/>
      <c r="AZ16951" s="4"/>
      <c r="BA16951" s="4"/>
      <c r="BB16951" s="4"/>
      <c r="BC16951" s="4"/>
    </row>
    <row r="16952" spans="45:55" x14ac:dyDescent="0.2">
      <c r="AS16952" s="4"/>
      <c r="AT16952" s="4"/>
      <c r="AU16952" s="4"/>
      <c r="AV16952" s="4"/>
      <c r="AW16952" s="4"/>
      <c r="AX16952" s="4"/>
      <c r="AY16952" s="4"/>
      <c r="AZ16952" s="4"/>
      <c r="BA16952" s="4"/>
      <c r="BB16952" s="4"/>
      <c r="BC16952" s="4"/>
    </row>
    <row r="16953" spans="45:55" x14ac:dyDescent="0.2">
      <c r="AS16953" s="4"/>
      <c r="AT16953" s="4"/>
      <c r="AU16953" s="4"/>
      <c r="AV16953" s="4"/>
      <c r="AW16953" s="4"/>
      <c r="AX16953" s="4"/>
      <c r="AY16953" s="4"/>
      <c r="AZ16953" s="4"/>
      <c r="BA16953" s="4"/>
      <c r="BB16953" s="4"/>
      <c r="BC16953" s="4"/>
    </row>
    <row r="16954" spans="45:55" x14ac:dyDescent="0.2">
      <c r="AS16954" s="4"/>
      <c r="AT16954" s="4"/>
      <c r="AU16954" s="4"/>
      <c r="AV16954" s="4"/>
      <c r="AW16954" s="4"/>
      <c r="AX16954" s="4"/>
      <c r="AY16954" s="4"/>
      <c r="AZ16954" s="4"/>
      <c r="BA16954" s="4"/>
      <c r="BB16954" s="4"/>
      <c r="BC16954" s="4"/>
    </row>
    <row r="16955" spans="45:55" x14ac:dyDescent="0.2">
      <c r="AS16955" s="4"/>
      <c r="AT16955" s="4"/>
      <c r="AU16955" s="4"/>
      <c r="AV16955" s="4"/>
      <c r="AW16955" s="4"/>
      <c r="AX16955" s="4"/>
      <c r="AY16955" s="4"/>
      <c r="AZ16955" s="4"/>
      <c r="BA16955" s="4"/>
      <c r="BB16955" s="4"/>
      <c r="BC16955" s="4"/>
    </row>
    <row r="16956" spans="45:55" x14ac:dyDescent="0.2">
      <c r="AS16956" s="4"/>
      <c r="AT16956" s="4"/>
      <c r="AU16956" s="4"/>
      <c r="AV16956" s="4"/>
      <c r="AW16956" s="4"/>
      <c r="AX16956" s="4"/>
      <c r="AY16956" s="4"/>
      <c r="AZ16956" s="4"/>
      <c r="BA16956" s="4"/>
      <c r="BB16956" s="4"/>
      <c r="BC16956" s="4"/>
    </row>
    <row r="16957" spans="45:55" x14ac:dyDescent="0.2">
      <c r="AS16957" s="4"/>
      <c r="AT16957" s="4"/>
      <c r="AU16957" s="4"/>
      <c r="AV16957" s="4"/>
      <c r="AW16957" s="4"/>
      <c r="AX16957" s="4"/>
      <c r="AY16957" s="4"/>
      <c r="AZ16957" s="4"/>
      <c r="BA16957" s="4"/>
      <c r="BB16957" s="4"/>
      <c r="BC16957" s="4"/>
    </row>
    <row r="16958" spans="45:55" x14ac:dyDescent="0.2">
      <c r="AS16958" s="4"/>
      <c r="AT16958" s="4"/>
      <c r="AU16958" s="4"/>
      <c r="AV16958" s="4"/>
      <c r="AW16958" s="4"/>
      <c r="AX16958" s="4"/>
      <c r="AY16958" s="4"/>
      <c r="AZ16958" s="4"/>
      <c r="BA16958" s="4"/>
      <c r="BB16958" s="4"/>
      <c r="BC16958" s="4"/>
    </row>
    <row r="16959" spans="45:55" x14ac:dyDescent="0.2">
      <c r="AS16959" s="4"/>
      <c r="AT16959" s="4"/>
      <c r="AU16959" s="4"/>
      <c r="AV16959" s="4"/>
      <c r="AW16959" s="4"/>
      <c r="AX16959" s="4"/>
      <c r="AY16959" s="4"/>
      <c r="AZ16959" s="4"/>
      <c r="BA16959" s="4"/>
      <c r="BB16959" s="4"/>
      <c r="BC16959" s="4"/>
    </row>
    <row r="16960" spans="45:55" x14ac:dyDescent="0.2">
      <c r="AS16960" s="4"/>
      <c r="AT16960" s="4"/>
      <c r="AU16960" s="4"/>
      <c r="AV16960" s="4"/>
      <c r="AW16960" s="4"/>
      <c r="AX16960" s="4"/>
      <c r="AY16960" s="4"/>
      <c r="AZ16960" s="4"/>
      <c r="BA16960" s="4"/>
      <c r="BB16960" s="4"/>
      <c r="BC16960" s="4"/>
    </row>
    <row r="16961" spans="45:55" x14ac:dyDescent="0.2">
      <c r="AS16961" s="4"/>
      <c r="AT16961" s="4"/>
      <c r="AU16961" s="4"/>
      <c r="AV16961" s="4"/>
      <c r="AW16961" s="4"/>
      <c r="AX16961" s="4"/>
      <c r="AY16961" s="4"/>
      <c r="AZ16961" s="4"/>
      <c r="BA16961" s="4"/>
      <c r="BB16961" s="4"/>
      <c r="BC16961" s="4"/>
    </row>
    <row r="16962" spans="45:55" x14ac:dyDescent="0.2">
      <c r="AS16962" s="4"/>
      <c r="AT16962" s="4"/>
      <c r="AU16962" s="4"/>
      <c r="AV16962" s="4"/>
      <c r="AW16962" s="4"/>
      <c r="AX16962" s="4"/>
      <c r="AY16962" s="4"/>
      <c r="AZ16962" s="4"/>
      <c r="BA16962" s="4"/>
      <c r="BB16962" s="4"/>
      <c r="BC16962" s="4"/>
    </row>
    <row r="16963" spans="45:55" x14ac:dyDescent="0.2">
      <c r="AS16963" s="4"/>
      <c r="AT16963" s="4"/>
      <c r="AU16963" s="4"/>
      <c r="AV16963" s="4"/>
      <c r="AW16963" s="4"/>
      <c r="AX16963" s="4"/>
      <c r="AY16963" s="4"/>
      <c r="AZ16963" s="4"/>
      <c r="BA16963" s="4"/>
      <c r="BB16963" s="4"/>
      <c r="BC16963" s="4"/>
    </row>
    <row r="16964" spans="45:55" x14ac:dyDescent="0.2">
      <c r="AS16964" s="4"/>
      <c r="AT16964" s="4"/>
      <c r="AU16964" s="4"/>
      <c r="AV16964" s="4"/>
      <c r="AW16964" s="4"/>
      <c r="AX16964" s="4"/>
      <c r="AY16964" s="4"/>
      <c r="AZ16964" s="4"/>
      <c r="BA16964" s="4"/>
      <c r="BB16964" s="4"/>
      <c r="BC16964" s="4"/>
    </row>
    <row r="16965" spans="45:55" x14ac:dyDescent="0.2">
      <c r="AS16965" s="4"/>
      <c r="AT16965" s="4"/>
      <c r="AU16965" s="4"/>
      <c r="AV16965" s="4"/>
      <c r="AW16965" s="4"/>
      <c r="AX16965" s="4"/>
      <c r="AY16965" s="4"/>
      <c r="AZ16965" s="4"/>
      <c r="BA16965" s="4"/>
      <c r="BB16965" s="4"/>
      <c r="BC16965" s="4"/>
    </row>
    <row r="16966" spans="45:55" x14ac:dyDescent="0.2">
      <c r="AS16966" s="4"/>
      <c r="AT16966" s="4"/>
      <c r="AU16966" s="4"/>
      <c r="AV16966" s="4"/>
      <c r="AW16966" s="4"/>
      <c r="AX16966" s="4"/>
      <c r="AY16966" s="4"/>
      <c r="AZ16966" s="4"/>
      <c r="BA16966" s="4"/>
      <c r="BB16966" s="4"/>
      <c r="BC16966" s="4"/>
    </row>
    <row r="16967" spans="45:55" x14ac:dyDescent="0.2">
      <c r="AS16967" s="4"/>
      <c r="AT16967" s="4"/>
      <c r="AU16967" s="4"/>
      <c r="AV16967" s="4"/>
      <c r="AW16967" s="4"/>
      <c r="AX16967" s="4"/>
      <c r="AY16967" s="4"/>
      <c r="AZ16967" s="4"/>
      <c r="BA16967" s="4"/>
      <c r="BB16967" s="4"/>
      <c r="BC16967" s="4"/>
    </row>
    <row r="16968" spans="45:55" x14ac:dyDescent="0.2">
      <c r="AS16968" s="4"/>
      <c r="AT16968" s="4"/>
      <c r="AU16968" s="4"/>
      <c r="AV16968" s="4"/>
      <c r="AW16968" s="4"/>
      <c r="AX16968" s="4"/>
      <c r="AY16968" s="4"/>
      <c r="AZ16968" s="4"/>
      <c r="BA16968" s="4"/>
      <c r="BB16968" s="4"/>
      <c r="BC16968" s="4"/>
    </row>
    <row r="16969" spans="45:55" x14ac:dyDescent="0.2">
      <c r="AS16969" s="4"/>
      <c r="AT16969" s="4"/>
      <c r="AU16969" s="4"/>
      <c r="AV16969" s="4"/>
      <c r="AW16969" s="4"/>
      <c r="AX16969" s="4"/>
      <c r="AY16969" s="4"/>
      <c r="AZ16969" s="4"/>
      <c r="BA16969" s="4"/>
      <c r="BB16969" s="4"/>
      <c r="BC16969" s="4"/>
    </row>
    <row r="16970" spans="45:55" x14ac:dyDescent="0.2">
      <c r="AS16970" s="4"/>
      <c r="AT16970" s="4"/>
      <c r="AU16970" s="4"/>
      <c r="AV16970" s="4"/>
      <c r="AW16970" s="4"/>
      <c r="AX16970" s="4"/>
      <c r="AY16970" s="4"/>
      <c r="AZ16970" s="4"/>
      <c r="BA16970" s="4"/>
      <c r="BB16970" s="4"/>
      <c r="BC16970" s="4"/>
    </row>
    <row r="16971" spans="45:55" x14ac:dyDescent="0.2">
      <c r="AS16971" s="4"/>
      <c r="AT16971" s="4"/>
      <c r="AU16971" s="4"/>
      <c r="AV16971" s="4"/>
      <c r="AW16971" s="4"/>
      <c r="AX16971" s="4"/>
      <c r="AY16971" s="4"/>
      <c r="AZ16971" s="4"/>
      <c r="BA16971" s="4"/>
      <c r="BB16971" s="4"/>
      <c r="BC16971" s="4"/>
    </row>
    <row r="16972" spans="45:55" x14ac:dyDescent="0.2">
      <c r="AS16972" s="4"/>
      <c r="AT16972" s="4"/>
      <c r="AU16972" s="4"/>
      <c r="AV16972" s="4"/>
      <c r="AW16972" s="4"/>
      <c r="AX16972" s="4"/>
      <c r="AY16972" s="4"/>
      <c r="AZ16972" s="4"/>
      <c r="BA16972" s="4"/>
      <c r="BB16972" s="4"/>
      <c r="BC16972" s="4"/>
    </row>
    <row r="16973" spans="45:55" x14ac:dyDescent="0.2">
      <c r="AS16973" s="4"/>
      <c r="AT16973" s="4"/>
      <c r="AU16973" s="4"/>
      <c r="AV16973" s="4"/>
      <c r="AW16973" s="4"/>
      <c r="AX16973" s="4"/>
      <c r="AY16973" s="4"/>
      <c r="AZ16973" s="4"/>
      <c r="BA16973" s="4"/>
      <c r="BB16973" s="4"/>
      <c r="BC16973" s="4"/>
    </row>
    <row r="16974" spans="45:55" x14ac:dyDescent="0.2">
      <c r="AS16974" s="4"/>
      <c r="AT16974" s="4"/>
      <c r="AU16974" s="4"/>
      <c r="AV16974" s="4"/>
      <c r="AW16974" s="4"/>
      <c r="AX16974" s="4"/>
      <c r="AY16974" s="4"/>
      <c r="AZ16974" s="4"/>
      <c r="BA16974" s="4"/>
      <c r="BB16974" s="4"/>
      <c r="BC16974" s="4"/>
    </row>
    <row r="16975" spans="45:55" x14ac:dyDescent="0.2">
      <c r="AS16975" s="4"/>
      <c r="AT16975" s="4"/>
      <c r="AU16975" s="4"/>
      <c r="AV16975" s="4"/>
      <c r="AW16975" s="4"/>
      <c r="AX16975" s="4"/>
      <c r="AY16975" s="4"/>
      <c r="AZ16975" s="4"/>
      <c r="BA16975" s="4"/>
      <c r="BB16975" s="4"/>
      <c r="BC16975" s="4"/>
    </row>
    <row r="16976" spans="45:55" x14ac:dyDescent="0.2">
      <c r="AS16976" s="4"/>
      <c r="AT16976" s="4"/>
      <c r="AU16976" s="4"/>
      <c r="AV16976" s="4"/>
      <c r="AW16976" s="4"/>
      <c r="AX16976" s="4"/>
      <c r="AY16976" s="4"/>
      <c r="AZ16976" s="4"/>
      <c r="BA16976" s="4"/>
      <c r="BB16976" s="4"/>
      <c r="BC16976" s="4"/>
    </row>
    <row r="16977" spans="45:55" x14ac:dyDescent="0.2">
      <c r="AS16977" s="4"/>
      <c r="AT16977" s="4"/>
      <c r="AU16977" s="4"/>
      <c r="AV16977" s="4"/>
      <c r="AW16977" s="4"/>
      <c r="AX16977" s="4"/>
      <c r="AY16977" s="4"/>
      <c r="AZ16977" s="4"/>
      <c r="BA16977" s="4"/>
      <c r="BB16977" s="4"/>
      <c r="BC16977" s="4"/>
    </row>
    <row r="16978" spans="45:55" x14ac:dyDescent="0.2">
      <c r="AS16978" s="4"/>
      <c r="AT16978" s="4"/>
      <c r="AU16978" s="4"/>
      <c r="AV16978" s="4"/>
      <c r="AW16978" s="4"/>
      <c r="AX16978" s="4"/>
      <c r="AY16978" s="4"/>
      <c r="AZ16978" s="4"/>
      <c r="BA16978" s="4"/>
      <c r="BB16978" s="4"/>
      <c r="BC16978" s="4"/>
    </row>
    <row r="16979" spans="45:55" x14ac:dyDescent="0.2">
      <c r="AS16979" s="4"/>
      <c r="AT16979" s="4"/>
      <c r="AU16979" s="4"/>
      <c r="AV16979" s="4"/>
      <c r="AW16979" s="4"/>
      <c r="AX16979" s="4"/>
      <c r="AY16979" s="4"/>
      <c r="AZ16979" s="4"/>
      <c r="BA16979" s="4"/>
      <c r="BB16979" s="4"/>
      <c r="BC16979" s="4"/>
    </row>
    <row r="16980" spans="45:55" x14ac:dyDescent="0.2">
      <c r="AS16980" s="4"/>
      <c r="AT16980" s="4"/>
      <c r="AU16980" s="4"/>
      <c r="AV16980" s="4"/>
      <c r="AW16980" s="4"/>
      <c r="AX16980" s="4"/>
      <c r="AY16980" s="4"/>
      <c r="AZ16980" s="4"/>
      <c r="BA16980" s="4"/>
      <c r="BB16980" s="4"/>
      <c r="BC16980" s="4"/>
    </row>
    <row r="16981" spans="45:55" x14ac:dyDescent="0.2">
      <c r="AS16981" s="4"/>
      <c r="AT16981" s="4"/>
      <c r="AU16981" s="4"/>
      <c r="AV16981" s="4"/>
      <c r="AW16981" s="4"/>
      <c r="AX16981" s="4"/>
      <c r="AY16981" s="4"/>
      <c r="AZ16981" s="4"/>
      <c r="BA16981" s="4"/>
      <c r="BB16981" s="4"/>
      <c r="BC16981" s="4"/>
    </row>
    <row r="16982" spans="45:55" x14ac:dyDescent="0.2">
      <c r="AS16982" s="4"/>
      <c r="AT16982" s="4"/>
      <c r="AU16982" s="4"/>
      <c r="AV16982" s="4"/>
      <c r="AW16982" s="4"/>
      <c r="AX16982" s="4"/>
      <c r="AY16982" s="4"/>
      <c r="AZ16982" s="4"/>
      <c r="BA16982" s="4"/>
      <c r="BB16982" s="4"/>
      <c r="BC16982" s="4"/>
    </row>
    <row r="16983" spans="45:55" x14ac:dyDescent="0.2">
      <c r="AS16983" s="4"/>
      <c r="AT16983" s="4"/>
      <c r="AU16983" s="4"/>
      <c r="AV16983" s="4"/>
      <c r="AW16983" s="4"/>
      <c r="AX16983" s="4"/>
      <c r="AY16983" s="4"/>
      <c r="AZ16983" s="4"/>
      <c r="BA16983" s="4"/>
      <c r="BB16983" s="4"/>
      <c r="BC16983" s="4"/>
    </row>
    <row r="16984" spans="45:55" x14ac:dyDescent="0.2">
      <c r="AS16984" s="4"/>
      <c r="AT16984" s="4"/>
      <c r="AU16984" s="4"/>
      <c r="AV16984" s="4"/>
      <c r="AW16984" s="4"/>
      <c r="AX16984" s="4"/>
      <c r="AY16984" s="4"/>
      <c r="AZ16984" s="4"/>
      <c r="BA16984" s="4"/>
      <c r="BB16984" s="4"/>
      <c r="BC16984" s="4"/>
    </row>
    <row r="16985" spans="45:55" x14ac:dyDescent="0.2">
      <c r="AS16985" s="4"/>
      <c r="AT16985" s="4"/>
      <c r="AU16985" s="4"/>
      <c r="AV16985" s="4"/>
      <c r="AW16985" s="4"/>
      <c r="AX16985" s="4"/>
      <c r="AY16985" s="4"/>
      <c r="AZ16985" s="4"/>
      <c r="BA16985" s="4"/>
      <c r="BB16985" s="4"/>
      <c r="BC16985" s="4"/>
    </row>
    <row r="16986" spans="45:55" x14ac:dyDescent="0.2">
      <c r="AS16986" s="4"/>
      <c r="AT16986" s="4"/>
      <c r="AU16986" s="4"/>
      <c r="AV16986" s="4"/>
      <c r="AW16986" s="4"/>
      <c r="AX16986" s="4"/>
      <c r="AY16986" s="4"/>
      <c r="AZ16986" s="4"/>
      <c r="BA16986" s="4"/>
      <c r="BB16986" s="4"/>
      <c r="BC16986" s="4"/>
    </row>
    <row r="16987" spans="45:55" x14ac:dyDescent="0.2">
      <c r="AS16987" s="4"/>
      <c r="AT16987" s="4"/>
      <c r="AU16987" s="4"/>
      <c r="AV16987" s="4"/>
      <c r="AW16987" s="4"/>
      <c r="AX16987" s="4"/>
      <c r="AY16987" s="4"/>
      <c r="AZ16987" s="4"/>
      <c r="BA16987" s="4"/>
      <c r="BB16987" s="4"/>
      <c r="BC16987" s="4"/>
    </row>
    <row r="16988" spans="45:55" x14ac:dyDescent="0.2">
      <c r="AS16988" s="4"/>
      <c r="AT16988" s="4"/>
      <c r="AU16988" s="4"/>
      <c r="AV16988" s="4"/>
      <c r="AW16988" s="4"/>
      <c r="AX16988" s="4"/>
      <c r="AY16988" s="4"/>
      <c r="AZ16988" s="4"/>
      <c r="BA16988" s="4"/>
      <c r="BB16988" s="4"/>
      <c r="BC16988" s="4"/>
    </row>
    <row r="16989" spans="45:55" x14ac:dyDescent="0.2">
      <c r="AS16989" s="4"/>
      <c r="AT16989" s="4"/>
      <c r="AU16989" s="4"/>
      <c r="AV16989" s="4"/>
      <c r="AW16989" s="4"/>
      <c r="AX16989" s="4"/>
      <c r="AY16989" s="4"/>
      <c r="AZ16989" s="4"/>
      <c r="BA16989" s="4"/>
      <c r="BB16989" s="4"/>
      <c r="BC16989" s="4"/>
    </row>
    <row r="16990" spans="45:55" x14ac:dyDescent="0.2">
      <c r="AS16990" s="4"/>
      <c r="AT16990" s="4"/>
      <c r="AU16990" s="4"/>
      <c r="AV16990" s="4"/>
      <c r="AW16990" s="4"/>
      <c r="AX16990" s="4"/>
      <c r="AY16990" s="4"/>
      <c r="AZ16990" s="4"/>
      <c r="BA16990" s="4"/>
      <c r="BB16990" s="4"/>
      <c r="BC16990" s="4"/>
    </row>
    <row r="16991" spans="45:55" x14ac:dyDescent="0.2">
      <c r="AS16991" s="4"/>
      <c r="AT16991" s="4"/>
      <c r="AU16991" s="4"/>
      <c r="AV16991" s="4"/>
      <c r="AW16991" s="4"/>
      <c r="AX16991" s="4"/>
      <c r="AY16991" s="4"/>
      <c r="AZ16991" s="4"/>
      <c r="BA16991" s="4"/>
      <c r="BB16991" s="4"/>
      <c r="BC16991" s="4"/>
    </row>
    <row r="16992" spans="45:55" x14ac:dyDescent="0.2">
      <c r="AS16992" s="4"/>
      <c r="AT16992" s="4"/>
      <c r="AU16992" s="4"/>
      <c r="AV16992" s="4"/>
      <c r="AW16992" s="4"/>
      <c r="AX16992" s="4"/>
      <c r="AY16992" s="4"/>
      <c r="AZ16992" s="4"/>
      <c r="BA16992" s="4"/>
      <c r="BB16992" s="4"/>
      <c r="BC16992" s="4"/>
    </row>
    <row r="16993" spans="45:55" x14ac:dyDescent="0.2">
      <c r="AS16993" s="4"/>
      <c r="AT16993" s="4"/>
      <c r="AU16993" s="4"/>
      <c r="AV16993" s="4"/>
      <c r="AW16993" s="4"/>
      <c r="AX16993" s="4"/>
      <c r="AY16993" s="4"/>
      <c r="AZ16993" s="4"/>
      <c r="BA16993" s="4"/>
      <c r="BB16993" s="4"/>
      <c r="BC16993" s="4"/>
    </row>
    <row r="16994" spans="45:55" x14ac:dyDescent="0.2">
      <c r="AS16994" s="4"/>
      <c r="AT16994" s="4"/>
      <c r="AU16994" s="4"/>
      <c r="AV16994" s="4"/>
      <c r="AW16994" s="4"/>
      <c r="AX16994" s="4"/>
      <c r="AY16994" s="4"/>
      <c r="AZ16994" s="4"/>
      <c r="BA16994" s="4"/>
      <c r="BB16994" s="4"/>
      <c r="BC16994" s="4"/>
    </row>
    <row r="16995" spans="45:55" x14ac:dyDescent="0.2">
      <c r="AS16995" s="4"/>
      <c r="AT16995" s="4"/>
      <c r="AU16995" s="4"/>
      <c r="AV16995" s="4"/>
      <c r="AW16995" s="4"/>
      <c r="AX16995" s="4"/>
      <c r="AY16995" s="4"/>
      <c r="AZ16995" s="4"/>
      <c r="BA16995" s="4"/>
      <c r="BB16995" s="4"/>
      <c r="BC16995" s="4"/>
    </row>
    <row r="16996" spans="45:55" x14ac:dyDescent="0.2">
      <c r="AS16996" s="4"/>
      <c r="AT16996" s="4"/>
      <c r="AU16996" s="4"/>
      <c r="AV16996" s="4"/>
      <c r="AW16996" s="4"/>
      <c r="AX16996" s="4"/>
      <c r="AY16996" s="4"/>
      <c r="AZ16996" s="4"/>
      <c r="BA16996" s="4"/>
      <c r="BB16996" s="4"/>
      <c r="BC16996" s="4"/>
    </row>
    <row r="16997" spans="45:55" x14ac:dyDescent="0.2">
      <c r="AS16997" s="4"/>
      <c r="AT16997" s="4"/>
      <c r="AU16997" s="4"/>
      <c r="AV16997" s="4"/>
      <c r="AW16997" s="4"/>
      <c r="AX16997" s="4"/>
      <c r="AY16997" s="4"/>
      <c r="AZ16997" s="4"/>
      <c r="BA16997" s="4"/>
      <c r="BB16997" s="4"/>
      <c r="BC16997" s="4"/>
    </row>
    <row r="16998" spans="45:55" x14ac:dyDescent="0.2">
      <c r="AS16998" s="4"/>
      <c r="AT16998" s="4"/>
      <c r="AU16998" s="4"/>
      <c r="AV16998" s="4"/>
      <c r="AW16998" s="4"/>
      <c r="AX16998" s="4"/>
      <c r="AY16998" s="4"/>
      <c r="AZ16998" s="4"/>
      <c r="BA16998" s="4"/>
      <c r="BB16998" s="4"/>
      <c r="BC16998" s="4"/>
    </row>
    <row r="16999" spans="45:55" x14ac:dyDescent="0.2">
      <c r="AS16999" s="4"/>
      <c r="AT16999" s="4"/>
      <c r="AU16999" s="4"/>
      <c r="AV16999" s="4"/>
      <c r="AW16999" s="4"/>
      <c r="AX16999" s="4"/>
      <c r="AY16999" s="4"/>
      <c r="AZ16999" s="4"/>
      <c r="BA16999" s="4"/>
      <c r="BB16999" s="4"/>
      <c r="BC16999" s="4"/>
    </row>
    <row r="17000" spans="45:55" x14ac:dyDescent="0.2">
      <c r="AS17000" s="4"/>
      <c r="AT17000" s="4"/>
      <c r="AU17000" s="4"/>
      <c r="AV17000" s="4"/>
      <c r="AW17000" s="4"/>
      <c r="AX17000" s="4"/>
      <c r="AY17000" s="4"/>
      <c r="AZ17000" s="4"/>
      <c r="BA17000" s="4"/>
      <c r="BB17000" s="4"/>
      <c r="BC17000" s="4"/>
    </row>
    <row r="17001" spans="45:55" x14ac:dyDescent="0.2">
      <c r="AS17001" s="4"/>
      <c r="AT17001" s="4"/>
      <c r="AU17001" s="4"/>
      <c r="AV17001" s="4"/>
      <c r="AW17001" s="4"/>
      <c r="AX17001" s="4"/>
      <c r="AY17001" s="4"/>
      <c r="AZ17001" s="4"/>
      <c r="BA17001" s="4"/>
      <c r="BB17001" s="4"/>
      <c r="BC17001" s="4"/>
    </row>
    <row r="17002" spans="45:55" x14ac:dyDescent="0.2">
      <c r="AS17002" s="4"/>
      <c r="AT17002" s="4"/>
      <c r="AU17002" s="4"/>
      <c r="AV17002" s="4"/>
      <c r="AW17002" s="4"/>
      <c r="AX17002" s="4"/>
      <c r="AY17002" s="4"/>
      <c r="AZ17002" s="4"/>
      <c r="BA17002" s="4"/>
      <c r="BB17002" s="4"/>
      <c r="BC17002" s="4"/>
    </row>
    <row r="17003" spans="45:55" x14ac:dyDescent="0.2">
      <c r="AS17003" s="4"/>
      <c r="AT17003" s="4"/>
      <c r="AU17003" s="4"/>
      <c r="AV17003" s="4"/>
      <c r="AW17003" s="4"/>
      <c r="AX17003" s="4"/>
      <c r="AY17003" s="4"/>
      <c r="AZ17003" s="4"/>
      <c r="BA17003" s="4"/>
      <c r="BB17003" s="4"/>
      <c r="BC17003" s="4"/>
    </row>
    <row r="17004" spans="45:55" x14ac:dyDescent="0.2">
      <c r="AS17004" s="4"/>
      <c r="AT17004" s="4"/>
      <c r="AU17004" s="4"/>
      <c r="AV17004" s="4"/>
      <c r="AW17004" s="4"/>
      <c r="AX17004" s="4"/>
      <c r="AY17004" s="4"/>
      <c r="AZ17004" s="4"/>
      <c r="BA17004" s="4"/>
      <c r="BB17004" s="4"/>
      <c r="BC17004" s="4"/>
    </row>
    <row r="17005" spans="45:55" x14ac:dyDescent="0.2">
      <c r="AS17005" s="4"/>
      <c r="AT17005" s="4"/>
      <c r="AU17005" s="4"/>
      <c r="AV17005" s="4"/>
      <c r="AW17005" s="4"/>
      <c r="AX17005" s="4"/>
      <c r="AY17005" s="4"/>
      <c r="AZ17005" s="4"/>
      <c r="BA17005" s="4"/>
      <c r="BB17005" s="4"/>
      <c r="BC17005" s="4"/>
    </row>
    <row r="17006" spans="45:55" x14ac:dyDescent="0.2">
      <c r="AS17006" s="4"/>
      <c r="AT17006" s="4"/>
      <c r="AU17006" s="4"/>
      <c r="AV17006" s="4"/>
      <c r="AW17006" s="4"/>
      <c r="AX17006" s="4"/>
      <c r="AY17006" s="4"/>
      <c r="AZ17006" s="4"/>
      <c r="BA17006" s="4"/>
      <c r="BB17006" s="4"/>
      <c r="BC17006" s="4"/>
    </row>
    <row r="17007" spans="45:55" x14ac:dyDescent="0.2">
      <c r="AS17007" s="4"/>
      <c r="AT17007" s="4"/>
      <c r="AU17007" s="4"/>
      <c r="AV17007" s="4"/>
      <c r="AW17007" s="4"/>
      <c r="AX17007" s="4"/>
      <c r="AY17007" s="4"/>
      <c r="AZ17007" s="4"/>
      <c r="BA17007" s="4"/>
      <c r="BB17007" s="4"/>
      <c r="BC17007" s="4"/>
    </row>
    <row r="17008" spans="45:55" x14ac:dyDescent="0.2">
      <c r="AS17008" s="4"/>
      <c r="AT17008" s="4"/>
      <c r="AU17008" s="4"/>
      <c r="AV17008" s="4"/>
      <c r="AW17008" s="4"/>
      <c r="AX17008" s="4"/>
      <c r="AY17008" s="4"/>
      <c r="AZ17008" s="4"/>
      <c r="BA17008" s="4"/>
      <c r="BB17008" s="4"/>
      <c r="BC17008" s="4"/>
    </row>
    <row r="17009" spans="45:55" x14ac:dyDescent="0.2">
      <c r="AS17009" s="4"/>
      <c r="AT17009" s="4"/>
      <c r="AU17009" s="4"/>
      <c r="AV17009" s="4"/>
      <c r="AW17009" s="4"/>
      <c r="AX17009" s="4"/>
      <c r="AY17009" s="4"/>
      <c r="AZ17009" s="4"/>
      <c r="BA17009" s="4"/>
      <c r="BB17009" s="4"/>
      <c r="BC17009" s="4"/>
    </row>
    <row r="17010" spans="45:55" x14ac:dyDescent="0.2">
      <c r="AS17010" s="4"/>
      <c r="AT17010" s="4"/>
      <c r="AU17010" s="4"/>
      <c r="AV17010" s="4"/>
      <c r="AW17010" s="4"/>
      <c r="AX17010" s="4"/>
      <c r="AY17010" s="4"/>
      <c r="AZ17010" s="4"/>
      <c r="BA17010" s="4"/>
      <c r="BB17010" s="4"/>
      <c r="BC17010" s="4"/>
    </row>
    <row r="17011" spans="45:55" x14ac:dyDescent="0.2">
      <c r="AS17011" s="4"/>
      <c r="AT17011" s="4"/>
      <c r="AU17011" s="4"/>
      <c r="AV17011" s="4"/>
      <c r="AW17011" s="4"/>
      <c r="AX17011" s="4"/>
      <c r="AY17011" s="4"/>
      <c r="AZ17011" s="4"/>
      <c r="BA17011" s="4"/>
      <c r="BB17011" s="4"/>
      <c r="BC17011" s="4"/>
    </row>
    <row r="17012" spans="45:55" x14ac:dyDescent="0.2">
      <c r="AS17012" s="4"/>
      <c r="AT17012" s="4"/>
      <c r="AU17012" s="4"/>
      <c r="AV17012" s="4"/>
      <c r="AW17012" s="4"/>
      <c r="AX17012" s="4"/>
      <c r="AY17012" s="4"/>
      <c r="AZ17012" s="4"/>
      <c r="BA17012" s="4"/>
      <c r="BB17012" s="4"/>
      <c r="BC17012" s="4"/>
    </row>
    <row r="17013" spans="45:55" x14ac:dyDescent="0.2">
      <c r="AS17013" s="4"/>
      <c r="AT17013" s="4"/>
      <c r="AU17013" s="4"/>
      <c r="AV17013" s="4"/>
      <c r="AW17013" s="4"/>
      <c r="AX17013" s="4"/>
      <c r="AY17013" s="4"/>
      <c r="AZ17013" s="4"/>
      <c r="BA17013" s="4"/>
      <c r="BB17013" s="4"/>
      <c r="BC17013" s="4"/>
    </row>
    <row r="17014" spans="45:55" x14ac:dyDescent="0.2">
      <c r="AS17014" s="4"/>
      <c r="AT17014" s="4"/>
      <c r="AU17014" s="4"/>
      <c r="AV17014" s="4"/>
      <c r="AW17014" s="4"/>
      <c r="AX17014" s="4"/>
      <c r="AY17014" s="4"/>
      <c r="AZ17014" s="4"/>
      <c r="BA17014" s="4"/>
      <c r="BB17014" s="4"/>
      <c r="BC17014" s="4"/>
    </row>
    <row r="17015" spans="45:55" x14ac:dyDescent="0.2">
      <c r="AS17015" s="4"/>
      <c r="AT17015" s="4"/>
      <c r="AU17015" s="4"/>
      <c r="AV17015" s="4"/>
      <c r="AW17015" s="4"/>
      <c r="AX17015" s="4"/>
      <c r="AY17015" s="4"/>
      <c r="AZ17015" s="4"/>
      <c r="BA17015" s="4"/>
      <c r="BB17015" s="4"/>
      <c r="BC17015" s="4"/>
    </row>
    <row r="17016" spans="45:55" x14ac:dyDescent="0.2">
      <c r="AS17016" s="4"/>
      <c r="AT17016" s="4"/>
      <c r="AU17016" s="4"/>
      <c r="AV17016" s="4"/>
      <c r="AW17016" s="4"/>
      <c r="AX17016" s="4"/>
      <c r="AY17016" s="4"/>
      <c r="AZ17016" s="4"/>
      <c r="BA17016" s="4"/>
      <c r="BB17016" s="4"/>
      <c r="BC17016" s="4"/>
    </row>
    <row r="17017" spans="45:55" x14ac:dyDescent="0.2">
      <c r="AS17017" s="4"/>
      <c r="AT17017" s="4"/>
      <c r="AU17017" s="4"/>
      <c r="AV17017" s="4"/>
      <c r="AW17017" s="4"/>
      <c r="AX17017" s="4"/>
      <c r="AY17017" s="4"/>
      <c r="AZ17017" s="4"/>
      <c r="BA17017" s="4"/>
      <c r="BB17017" s="4"/>
      <c r="BC17017" s="4"/>
    </row>
    <row r="17018" spans="45:55" x14ac:dyDescent="0.2">
      <c r="AS17018" s="4"/>
      <c r="AT17018" s="4"/>
      <c r="AU17018" s="4"/>
      <c r="AV17018" s="4"/>
      <c r="AW17018" s="4"/>
      <c r="AX17018" s="4"/>
      <c r="AY17018" s="4"/>
      <c r="AZ17018" s="4"/>
      <c r="BA17018" s="4"/>
      <c r="BB17018" s="4"/>
      <c r="BC17018" s="4"/>
    </row>
    <row r="17019" spans="45:55" x14ac:dyDescent="0.2">
      <c r="AS17019" s="4"/>
      <c r="AT17019" s="4"/>
      <c r="AU17019" s="4"/>
      <c r="AV17019" s="4"/>
      <c r="AW17019" s="4"/>
      <c r="AX17019" s="4"/>
      <c r="AY17019" s="4"/>
      <c r="AZ17019" s="4"/>
      <c r="BA17019" s="4"/>
      <c r="BB17019" s="4"/>
      <c r="BC17019" s="4"/>
    </row>
    <row r="17020" spans="45:55" x14ac:dyDescent="0.2">
      <c r="AS17020" s="4"/>
      <c r="AT17020" s="4"/>
      <c r="AU17020" s="4"/>
      <c r="AV17020" s="4"/>
      <c r="AW17020" s="4"/>
      <c r="AX17020" s="4"/>
      <c r="AY17020" s="4"/>
      <c r="AZ17020" s="4"/>
      <c r="BA17020" s="4"/>
      <c r="BB17020" s="4"/>
      <c r="BC17020" s="4"/>
    </row>
    <row r="17021" spans="45:55" x14ac:dyDescent="0.2">
      <c r="AS17021" s="4"/>
      <c r="AT17021" s="4"/>
      <c r="AU17021" s="4"/>
      <c r="AV17021" s="4"/>
      <c r="AW17021" s="4"/>
      <c r="AX17021" s="4"/>
      <c r="AY17021" s="4"/>
      <c r="AZ17021" s="4"/>
      <c r="BA17021" s="4"/>
      <c r="BB17021" s="4"/>
      <c r="BC17021" s="4"/>
    </row>
    <row r="17022" spans="45:55" x14ac:dyDescent="0.2">
      <c r="AS17022" s="4"/>
      <c r="AT17022" s="4"/>
      <c r="AU17022" s="4"/>
      <c r="AV17022" s="4"/>
      <c r="AW17022" s="4"/>
      <c r="AX17022" s="4"/>
      <c r="AY17022" s="4"/>
      <c r="AZ17022" s="4"/>
      <c r="BA17022" s="4"/>
      <c r="BB17022" s="4"/>
      <c r="BC17022" s="4"/>
    </row>
    <row r="17023" spans="45:55" x14ac:dyDescent="0.2">
      <c r="AS17023" s="4"/>
      <c r="AT17023" s="4"/>
      <c r="AU17023" s="4"/>
      <c r="AV17023" s="4"/>
      <c r="AW17023" s="4"/>
      <c r="AX17023" s="4"/>
      <c r="AY17023" s="4"/>
      <c r="AZ17023" s="4"/>
      <c r="BA17023" s="4"/>
      <c r="BB17023" s="4"/>
      <c r="BC17023" s="4"/>
    </row>
    <row r="17024" spans="45:55" x14ac:dyDescent="0.2">
      <c r="AS17024" s="4"/>
      <c r="AT17024" s="4"/>
      <c r="AU17024" s="4"/>
      <c r="AV17024" s="4"/>
      <c r="AW17024" s="4"/>
      <c r="AX17024" s="4"/>
      <c r="AY17024" s="4"/>
      <c r="AZ17024" s="4"/>
      <c r="BA17024" s="4"/>
      <c r="BB17024" s="4"/>
      <c r="BC17024" s="4"/>
    </row>
    <row r="17025" spans="45:55" x14ac:dyDescent="0.2">
      <c r="AS17025" s="4"/>
      <c r="AT17025" s="4"/>
      <c r="AU17025" s="4"/>
      <c r="AV17025" s="4"/>
      <c r="AW17025" s="4"/>
      <c r="AX17025" s="4"/>
      <c r="AY17025" s="4"/>
      <c r="AZ17025" s="4"/>
      <c r="BA17025" s="4"/>
      <c r="BB17025" s="4"/>
      <c r="BC17025" s="4"/>
    </row>
    <row r="17026" spans="45:55" x14ac:dyDescent="0.2">
      <c r="AS17026" s="4"/>
      <c r="AT17026" s="4"/>
      <c r="AU17026" s="4"/>
      <c r="AV17026" s="4"/>
      <c r="AW17026" s="4"/>
      <c r="AX17026" s="4"/>
      <c r="AY17026" s="4"/>
      <c r="AZ17026" s="4"/>
      <c r="BA17026" s="4"/>
      <c r="BB17026" s="4"/>
      <c r="BC17026" s="4"/>
    </row>
    <row r="17027" spans="45:55" x14ac:dyDescent="0.2">
      <c r="AS17027" s="4"/>
      <c r="AT17027" s="4"/>
      <c r="AU17027" s="4"/>
      <c r="AV17027" s="4"/>
      <c r="AW17027" s="4"/>
      <c r="AX17027" s="4"/>
      <c r="AY17027" s="4"/>
      <c r="AZ17027" s="4"/>
      <c r="BA17027" s="4"/>
      <c r="BB17027" s="4"/>
      <c r="BC17027" s="4"/>
    </row>
    <row r="17028" spans="45:55" x14ac:dyDescent="0.2">
      <c r="AS17028" s="4"/>
      <c r="AT17028" s="4"/>
      <c r="AU17028" s="4"/>
      <c r="AV17028" s="4"/>
      <c r="AW17028" s="4"/>
      <c r="AX17028" s="4"/>
      <c r="AY17028" s="4"/>
      <c r="AZ17028" s="4"/>
      <c r="BA17028" s="4"/>
      <c r="BB17028" s="4"/>
      <c r="BC17028" s="4"/>
    </row>
    <row r="17029" spans="45:55" x14ac:dyDescent="0.2">
      <c r="AS17029" s="4"/>
      <c r="AT17029" s="4"/>
      <c r="AU17029" s="4"/>
      <c r="AV17029" s="4"/>
      <c r="AW17029" s="4"/>
      <c r="AX17029" s="4"/>
      <c r="AY17029" s="4"/>
      <c r="AZ17029" s="4"/>
      <c r="BA17029" s="4"/>
      <c r="BB17029" s="4"/>
      <c r="BC17029" s="4"/>
    </row>
    <row r="17030" spans="45:55" x14ac:dyDescent="0.2">
      <c r="AS17030" s="4"/>
      <c r="AT17030" s="4"/>
      <c r="AU17030" s="4"/>
      <c r="AV17030" s="4"/>
      <c r="AW17030" s="4"/>
      <c r="AX17030" s="4"/>
      <c r="AY17030" s="4"/>
      <c r="AZ17030" s="4"/>
      <c r="BA17030" s="4"/>
      <c r="BB17030" s="4"/>
      <c r="BC17030" s="4"/>
    </row>
    <row r="17031" spans="45:55" x14ac:dyDescent="0.2">
      <c r="AS17031" s="4"/>
      <c r="AT17031" s="4"/>
      <c r="AU17031" s="4"/>
      <c r="AV17031" s="4"/>
      <c r="AW17031" s="4"/>
      <c r="AX17031" s="4"/>
      <c r="AY17031" s="4"/>
      <c r="AZ17031" s="4"/>
      <c r="BA17031" s="4"/>
      <c r="BB17031" s="4"/>
      <c r="BC17031" s="4"/>
    </row>
    <row r="17032" spans="45:55" x14ac:dyDescent="0.2">
      <c r="AS17032" s="4"/>
      <c r="AT17032" s="4"/>
      <c r="AU17032" s="4"/>
      <c r="AV17032" s="4"/>
      <c r="AW17032" s="4"/>
      <c r="AX17032" s="4"/>
      <c r="AY17032" s="4"/>
      <c r="AZ17032" s="4"/>
      <c r="BA17032" s="4"/>
      <c r="BB17032" s="4"/>
      <c r="BC17032" s="4"/>
    </row>
    <row r="17033" spans="45:55" x14ac:dyDescent="0.2">
      <c r="AS17033" s="4"/>
      <c r="AT17033" s="4"/>
      <c r="AU17033" s="4"/>
      <c r="AV17033" s="4"/>
      <c r="AW17033" s="4"/>
      <c r="AX17033" s="4"/>
      <c r="AY17033" s="4"/>
      <c r="AZ17033" s="4"/>
      <c r="BA17033" s="4"/>
      <c r="BB17033" s="4"/>
      <c r="BC17033" s="4"/>
    </row>
    <row r="17034" spans="45:55" x14ac:dyDescent="0.2">
      <c r="AS17034" s="4"/>
      <c r="AT17034" s="4"/>
      <c r="AU17034" s="4"/>
      <c r="AV17034" s="4"/>
      <c r="AW17034" s="4"/>
      <c r="AX17034" s="4"/>
      <c r="AY17034" s="4"/>
      <c r="AZ17034" s="4"/>
      <c r="BA17034" s="4"/>
      <c r="BB17034" s="4"/>
      <c r="BC17034" s="4"/>
    </row>
    <row r="17035" spans="45:55" x14ac:dyDescent="0.2">
      <c r="AS17035" s="4"/>
      <c r="AT17035" s="4"/>
      <c r="AU17035" s="4"/>
      <c r="AV17035" s="4"/>
      <c r="AW17035" s="4"/>
      <c r="AX17035" s="4"/>
      <c r="AY17035" s="4"/>
      <c r="AZ17035" s="4"/>
      <c r="BA17035" s="4"/>
      <c r="BB17035" s="4"/>
      <c r="BC17035" s="4"/>
    </row>
    <row r="17036" spans="45:55" x14ac:dyDescent="0.2">
      <c r="AS17036" s="4"/>
      <c r="AT17036" s="4"/>
      <c r="AU17036" s="4"/>
      <c r="AV17036" s="4"/>
      <c r="AW17036" s="4"/>
      <c r="AX17036" s="4"/>
      <c r="AY17036" s="4"/>
      <c r="AZ17036" s="4"/>
      <c r="BA17036" s="4"/>
      <c r="BB17036" s="4"/>
      <c r="BC17036" s="4"/>
    </row>
    <row r="17037" spans="45:55" x14ac:dyDescent="0.2">
      <c r="AS17037" s="4"/>
      <c r="AT17037" s="4"/>
      <c r="AU17037" s="4"/>
      <c r="AV17037" s="4"/>
      <c r="AW17037" s="4"/>
      <c r="AX17037" s="4"/>
      <c r="AY17037" s="4"/>
      <c r="AZ17037" s="4"/>
      <c r="BA17037" s="4"/>
      <c r="BB17037" s="4"/>
      <c r="BC17037" s="4"/>
    </row>
    <row r="17038" spans="45:55" x14ac:dyDescent="0.2">
      <c r="AS17038" s="4"/>
      <c r="AT17038" s="4"/>
      <c r="AU17038" s="4"/>
      <c r="AV17038" s="4"/>
      <c r="AW17038" s="4"/>
      <c r="AX17038" s="4"/>
      <c r="AY17038" s="4"/>
      <c r="AZ17038" s="4"/>
      <c r="BA17038" s="4"/>
      <c r="BB17038" s="4"/>
      <c r="BC17038" s="4"/>
    </row>
    <row r="17039" spans="45:55" x14ac:dyDescent="0.2">
      <c r="AS17039" s="4"/>
      <c r="AT17039" s="4"/>
      <c r="AU17039" s="4"/>
      <c r="AV17039" s="4"/>
      <c r="AW17039" s="4"/>
      <c r="AX17039" s="4"/>
      <c r="AY17039" s="4"/>
      <c r="AZ17039" s="4"/>
      <c r="BA17039" s="4"/>
      <c r="BB17039" s="4"/>
      <c r="BC17039" s="4"/>
    </row>
    <row r="17040" spans="45:55" x14ac:dyDescent="0.2">
      <c r="AS17040" s="4"/>
      <c r="AT17040" s="4"/>
      <c r="AU17040" s="4"/>
      <c r="AV17040" s="4"/>
      <c r="AW17040" s="4"/>
      <c r="AX17040" s="4"/>
      <c r="AY17040" s="4"/>
      <c r="AZ17040" s="4"/>
      <c r="BA17040" s="4"/>
      <c r="BB17040" s="4"/>
      <c r="BC17040" s="4"/>
    </row>
    <row r="17041" spans="45:55" x14ac:dyDescent="0.2">
      <c r="AS17041" s="4"/>
      <c r="AT17041" s="4"/>
      <c r="AU17041" s="4"/>
      <c r="AV17041" s="4"/>
      <c r="AW17041" s="4"/>
      <c r="AX17041" s="4"/>
      <c r="AY17041" s="4"/>
      <c r="AZ17041" s="4"/>
      <c r="BA17041" s="4"/>
      <c r="BB17041" s="4"/>
      <c r="BC17041" s="4"/>
    </row>
    <row r="17042" spans="45:55" x14ac:dyDescent="0.2">
      <c r="AS17042" s="4"/>
      <c r="AT17042" s="4"/>
      <c r="AU17042" s="4"/>
      <c r="AV17042" s="4"/>
      <c r="AW17042" s="4"/>
      <c r="AX17042" s="4"/>
      <c r="AY17042" s="4"/>
      <c r="AZ17042" s="4"/>
      <c r="BA17042" s="4"/>
      <c r="BB17042" s="4"/>
      <c r="BC17042" s="4"/>
    </row>
    <row r="17043" spans="45:55" x14ac:dyDescent="0.2">
      <c r="AS17043" s="4"/>
      <c r="AT17043" s="4"/>
      <c r="AU17043" s="4"/>
      <c r="AV17043" s="4"/>
      <c r="AW17043" s="4"/>
      <c r="AX17043" s="4"/>
      <c r="AY17043" s="4"/>
      <c r="AZ17043" s="4"/>
      <c r="BA17043" s="4"/>
      <c r="BB17043" s="4"/>
      <c r="BC17043" s="4"/>
    </row>
    <row r="17044" spans="45:55" x14ac:dyDescent="0.2">
      <c r="AS17044" s="4"/>
      <c r="AT17044" s="4"/>
      <c r="AU17044" s="4"/>
      <c r="AV17044" s="4"/>
      <c r="AW17044" s="4"/>
      <c r="AX17044" s="4"/>
      <c r="AY17044" s="4"/>
      <c r="AZ17044" s="4"/>
      <c r="BA17044" s="4"/>
      <c r="BB17044" s="4"/>
      <c r="BC17044" s="4"/>
    </row>
    <row r="17045" spans="45:55" x14ac:dyDescent="0.2">
      <c r="AS17045" s="4"/>
      <c r="AT17045" s="4"/>
      <c r="AU17045" s="4"/>
      <c r="AV17045" s="4"/>
      <c r="AW17045" s="4"/>
      <c r="AX17045" s="4"/>
      <c r="AY17045" s="4"/>
      <c r="AZ17045" s="4"/>
      <c r="BA17045" s="4"/>
      <c r="BB17045" s="4"/>
      <c r="BC17045" s="4"/>
    </row>
    <row r="17046" spans="45:55" x14ac:dyDescent="0.2">
      <c r="AS17046" s="4"/>
      <c r="AT17046" s="4"/>
      <c r="AU17046" s="4"/>
      <c r="AV17046" s="4"/>
      <c r="AW17046" s="4"/>
      <c r="AX17046" s="4"/>
      <c r="AY17046" s="4"/>
      <c r="AZ17046" s="4"/>
      <c r="BA17046" s="4"/>
      <c r="BB17046" s="4"/>
      <c r="BC17046" s="4"/>
    </row>
    <row r="17047" spans="45:55" x14ac:dyDescent="0.2">
      <c r="AS17047" s="4"/>
      <c r="AT17047" s="4"/>
      <c r="AU17047" s="4"/>
      <c r="AV17047" s="4"/>
      <c r="AW17047" s="4"/>
      <c r="AX17047" s="4"/>
      <c r="AY17047" s="4"/>
      <c r="AZ17047" s="4"/>
      <c r="BA17047" s="4"/>
      <c r="BB17047" s="4"/>
      <c r="BC17047" s="4"/>
    </row>
    <row r="17048" spans="45:55" x14ac:dyDescent="0.2">
      <c r="AS17048" s="4"/>
      <c r="AT17048" s="4"/>
      <c r="AU17048" s="4"/>
      <c r="AV17048" s="4"/>
      <c r="AW17048" s="4"/>
      <c r="AX17048" s="4"/>
      <c r="AY17048" s="4"/>
      <c r="AZ17048" s="4"/>
      <c r="BA17048" s="4"/>
      <c r="BB17048" s="4"/>
      <c r="BC17048" s="4"/>
    </row>
    <row r="17049" spans="45:55" x14ac:dyDescent="0.2">
      <c r="AS17049" s="4"/>
      <c r="AT17049" s="4"/>
      <c r="AU17049" s="4"/>
      <c r="AV17049" s="4"/>
      <c r="AW17049" s="4"/>
      <c r="AX17049" s="4"/>
      <c r="AY17049" s="4"/>
      <c r="AZ17049" s="4"/>
      <c r="BA17049" s="4"/>
      <c r="BB17049" s="4"/>
      <c r="BC17049" s="4"/>
    </row>
    <row r="17050" spans="45:55" x14ac:dyDescent="0.2">
      <c r="AS17050" s="4"/>
      <c r="AT17050" s="4"/>
      <c r="AU17050" s="4"/>
      <c r="AV17050" s="4"/>
      <c r="AW17050" s="4"/>
      <c r="AX17050" s="4"/>
      <c r="AY17050" s="4"/>
      <c r="AZ17050" s="4"/>
      <c r="BA17050" s="4"/>
      <c r="BB17050" s="4"/>
      <c r="BC17050" s="4"/>
    </row>
    <row r="17051" spans="45:55" x14ac:dyDescent="0.2">
      <c r="AS17051" s="4"/>
      <c r="AT17051" s="4"/>
      <c r="AU17051" s="4"/>
      <c r="AV17051" s="4"/>
      <c r="AW17051" s="4"/>
      <c r="AX17051" s="4"/>
      <c r="AY17051" s="4"/>
      <c r="AZ17051" s="4"/>
      <c r="BA17051" s="4"/>
      <c r="BB17051" s="4"/>
      <c r="BC17051" s="4"/>
    </row>
    <row r="17052" spans="45:55" x14ac:dyDescent="0.2">
      <c r="AS17052" s="4"/>
      <c r="AT17052" s="4"/>
      <c r="AU17052" s="4"/>
      <c r="AV17052" s="4"/>
      <c r="AW17052" s="4"/>
      <c r="AX17052" s="4"/>
      <c r="AY17052" s="4"/>
      <c r="AZ17052" s="4"/>
      <c r="BA17052" s="4"/>
      <c r="BB17052" s="4"/>
      <c r="BC17052" s="4"/>
    </row>
    <row r="17053" spans="45:55" x14ac:dyDescent="0.2">
      <c r="AS17053" s="4"/>
      <c r="AT17053" s="4"/>
      <c r="AU17053" s="4"/>
      <c r="AV17053" s="4"/>
      <c r="AW17053" s="4"/>
      <c r="AX17053" s="4"/>
      <c r="AY17053" s="4"/>
      <c r="AZ17053" s="4"/>
      <c r="BA17053" s="4"/>
      <c r="BB17053" s="4"/>
      <c r="BC17053" s="4"/>
    </row>
    <row r="17054" spans="45:55" x14ac:dyDescent="0.2">
      <c r="AS17054" s="4"/>
      <c r="AT17054" s="4"/>
      <c r="AU17054" s="4"/>
      <c r="AV17054" s="4"/>
      <c r="AW17054" s="4"/>
      <c r="AX17054" s="4"/>
      <c r="AY17054" s="4"/>
      <c r="AZ17054" s="4"/>
      <c r="BA17054" s="4"/>
      <c r="BB17054" s="4"/>
      <c r="BC17054" s="4"/>
    </row>
    <row r="17055" spans="45:55" x14ac:dyDescent="0.2">
      <c r="AS17055" s="4"/>
      <c r="AT17055" s="4"/>
      <c r="AU17055" s="4"/>
      <c r="AV17055" s="4"/>
      <c r="AW17055" s="4"/>
      <c r="AX17055" s="4"/>
      <c r="AY17055" s="4"/>
      <c r="AZ17055" s="4"/>
      <c r="BA17055" s="4"/>
      <c r="BB17055" s="4"/>
      <c r="BC17055" s="4"/>
    </row>
    <row r="17056" spans="45:55" x14ac:dyDescent="0.2">
      <c r="AS17056" s="4"/>
      <c r="AT17056" s="4"/>
      <c r="AU17056" s="4"/>
      <c r="AV17056" s="4"/>
      <c r="AW17056" s="4"/>
      <c r="AX17056" s="4"/>
      <c r="AY17056" s="4"/>
      <c r="AZ17056" s="4"/>
      <c r="BA17056" s="4"/>
      <c r="BB17056" s="4"/>
      <c r="BC17056" s="4"/>
    </row>
    <row r="17057" spans="45:55" x14ac:dyDescent="0.2">
      <c r="AS17057" s="4"/>
      <c r="AT17057" s="4"/>
      <c r="AU17057" s="4"/>
      <c r="AV17057" s="4"/>
      <c r="AW17057" s="4"/>
      <c r="AX17057" s="4"/>
      <c r="AY17057" s="4"/>
      <c r="AZ17057" s="4"/>
      <c r="BA17057" s="4"/>
      <c r="BB17057" s="4"/>
      <c r="BC17057" s="4"/>
    </row>
    <row r="17058" spans="45:55" x14ac:dyDescent="0.2">
      <c r="AS17058" s="4"/>
      <c r="AT17058" s="4"/>
      <c r="AU17058" s="4"/>
      <c r="AV17058" s="4"/>
      <c r="AW17058" s="4"/>
      <c r="AX17058" s="4"/>
      <c r="AY17058" s="4"/>
      <c r="AZ17058" s="4"/>
      <c r="BA17058" s="4"/>
      <c r="BB17058" s="4"/>
      <c r="BC17058" s="4"/>
    </row>
    <row r="17059" spans="45:55" x14ac:dyDescent="0.2">
      <c r="AS17059" s="4"/>
      <c r="AT17059" s="4"/>
      <c r="AU17059" s="4"/>
      <c r="AV17059" s="4"/>
      <c r="AW17059" s="4"/>
      <c r="AX17059" s="4"/>
      <c r="AY17059" s="4"/>
      <c r="AZ17059" s="4"/>
      <c r="BA17059" s="4"/>
      <c r="BB17059" s="4"/>
      <c r="BC17059" s="4"/>
    </row>
    <row r="17060" spans="45:55" x14ac:dyDescent="0.2">
      <c r="AS17060" s="4"/>
      <c r="AT17060" s="4"/>
      <c r="AU17060" s="4"/>
      <c r="AV17060" s="4"/>
      <c r="AW17060" s="4"/>
      <c r="AX17060" s="4"/>
      <c r="AY17060" s="4"/>
      <c r="AZ17060" s="4"/>
      <c r="BA17060" s="4"/>
      <c r="BB17060" s="4"/>
      <c r="BC17060" s="4"/>
    </row>
    <row r="17061" spans="45:55" x14ac:dyDescent="0.2">
      <c r="AS17061" s="4"/>
      <c r="AT17061" s="4"/>
      <c r="AU17061" s="4"/>
      <c r="AV17061" s="4"/>
      <c r="AW17061" s="4"/>
      <c r="AX17061" s="4"/>
      <c r="AY17061" s="4"/>
      <c r="AZ17061" s="4"/>
      <c r="BA17061" s="4"/>
      <c r="BB17061" s="4"/>
      <c r="BC17061" s="4"/>
    </row>
    <row r="17062" spans="45:55" x14ac:dyDescent="0.2">
      <c r="AS17062" s="4"/>
      <c r="AT17062" s="4"/>
      <c r="AU17062" s="4"/>
      <c r="AV17062" s="4"/>
      <c r="AW17062" s="4"/>
      <c r="AX17062" s="4"/>
      <c r="AY17062" s="4"/>
      <c r="AZ17062" s="4"/>
      <c r="BA17062" s="4"/>
      <c r="BB17062" s="4"/>
      <c r="BC17062" s="4"/>
    </row>
    <row r="17063" spans="45:55" x14ac:dyDescent="0.2">
      <c r="AS17063" s="4"/>
      <c r="AT17063" s="4"/>
      <c r="AU17063" s="4"/>
      <c r="AV17063" s="4"/>
      <c r="AW17063" s="4"/>
      <c r="AX17063" s="4"/>
      <c r="AY17063" s="4"/>
      <c r="AZ17063" s="4"/>
      <c r="BA17063" s="4"/>
      <c r="BB17063" s="4"/>
      <c r="BC17063" s="4"/>
    </row>
    <row r="17064" spans="45:55" x14ac:dyDescent="0.2">
      <c r="AS17064" s="4"/>
      <c r="AT17064" s="4"/>
      <c r="AU17064" s="4"/>
      <c r="AV17064" s="4"/>
      <c r="AW17064" s="4"/>
      <c r="AX17064" s="4"/>
      <c r="AY17064" s="4"/>
      <c r="AZ17064" s="4"/>
      <c r="BA17064" s="4"/>
      <c r="BB17064" s="4"/>
      <c r="BC17064" s="4"/>
    </row>
    <row r="17065" spans="45:55" x14ac:dyDescent="0.2">
      <c r="AS17065" s="4"/>
      <c r="AT17065" s="4"/>
      <c r="AU17065" s="4"/>
      <c r="AV17065" s="4"/>
      <c r="AW17065" s="4"/>
      <c r="AX17065" s="4"/>
      <c r="AY17065" s="4"/>
      <c r="AZ17065" s="4"/>
      <c r="BA17065" s="4"/>
      <c r="BB17065" s="4"/>
      <c r="BC17065" s="4"/>
    </row>
    <row r="17066" spans="45:55" x14ac:dyDescent="0.2">
      <c r="AS17066" s="4"/>
      <c r="AT17066" s="4"/>
      <c r="AU17066" s="4"/>
      <c r="AV17066" s="4"/>
      <c r="AW17066" s="4"/>
      <c r="AX17066" s="4"/>
      <c r="AY17066" s="4"/>
      <c r="AZ17066" s="4"/>
      <c r="BA17066" s="4"/>
      <c r="BB17066" s="4"/>
      <c r="BC17066" s="4"/>
    </row>
    <row r="17067" spans="45:55" x14ac:dyDescent="0.2">
      <c r="AS17067" s="4"/>
      <c r="AT17067" s="4"/>
      <c r="AU17067" s="4"/>
      <c r="AV17067" s="4"/>
      <c r="AW17067" s="4"/>
      <c r="AX17067" s="4"/>
      <c r="AY17067" s="4"/>
      <c r="AZ17067" s="4"/>
      <c r="BA17067" s="4"/>
      <c r="BB17067" s="4"/>
      <c r="BC17067" s="4"/>
    </row>
    <row r="17068" spans="45:55" x14ac:dyDescent="0.2">
      <c r="AS17068" s="4"/>
      <c r="AT17068" s="4"/>
      <c r="AU17068" s="4"/>
      <c r="AV17068" s="4"/>
      <c r="AW17068" s="4"/>
      <c r="AX17068" s="4"/>
      <c r="AY17068" s="4"/>
      <c r="AZ17068" s="4"/>
      <c r="BA17068" s="4"/>
      <c r="BB17068" s="4"/>
      <c r="BC17068" s="4"/>
    </row>
    <row r="17069" spans="45:55" x14ac:dyDescent="0.2">
      <c r="AS17069" s="4"/>
      <c r="AT17069" s="4"/>
      <c r="AU17069" s="4"/>
      <c r="AV17069" s="4"/>
      <c r="AW17069" s="4"/>
      <c r="AX17069" s="4"/>
      <c r="AY17069" s="4"/>
      <c r="AZ17069" s="4"/>
      <c r="BA17069" s="4"/>
      <c r="BB17069" s="4"/>
      <c r="BC17069" s="4"/>
    </row>
    <row r="17070" spans="45:55" x14ac:dyDescent="0.2">
      <c r="AS17070" s="4"/>
      <c r="AT17070" s="4"/>
      <c r="AU17070" s="4"/>
      <c r="AV17070" s="4"/>
      <c r="AW17070" s="4"/>
      <c r="AX17070" s="4"/>
      <c r="AY17070" s="4"/>
      <c r="AZ17070" s="4"/>
      <c r="BA17070" s="4"/>
      <c r="BB17070" s="4"/>
      <c r="BC17070" s="4"/>
    </row>
    <row r="17071" spans="45:55" x14ac:dyDescent="0.2">
      <c r="AS17071" s="4"/>
      <c r="AT17071" s="4"/>
      <c r="AU17071" s="4"/>
      <c r="AV17071" s="4"/>
      <c r="AW17071" s="4"/>
      <c r="AX17071" s="4"/>
      <c r="AY17071" s="4"/>
      <c r="AZ17071" s="4"/>
      <c r="BA17071" s="4"/>
      <c r="BB17071" s="4"/>
      <c r="BC17071" s="4"/>
    </row>
    <row r="17072" spans="45:55" x14ac:dyDescent="0.2">
      <c r="AS17072" s="4"/>
      <c r="AT17072" s="4"/>
      <c r="AU17072" s="4"/>
      <c r="AV17072" s="4"/>
      <c r="AW17072" s="4"/>
      <c r="AX17072" s="4"/>
      <c r="AY17072" s="4"/>
      <c r="AZ17072" s="4"/>
      <c r="BA17072" s="4"/>
      <c r="BB17072" s="4"/>
      <c r="BC17072" s="4"/>
    </row>
    <row r="17073" spans="45:55" x14ac:dyDescent="0.2">
      <c r="AS17073" s="4"/>
      <c r="AT17073" s="4"/>
      <c r="AU17073" s="4"/>
      <c r="AV17073" s="4"/>
      <c r="AW17073" s="4"/>
      <c r="AX17073" s="4"/>
      <c r="AY17073" s="4"/>
      <c r="AZ17073" s="4"/>
      <c r="BA17073" s="4"/>
      <c r="BB17073" s="4"/>
      <c r="BC17073" s="4"/>
    </row>
    <row r="17074" spans="45:55" x14ac:dyDescent="0.2">
      <c r="AS17074" s="4"/>
      <c r="AT17074" s="4"/>
      <c r="AU17074" s="4"/>
      <c r="AV17074" s="4"/>
      <c r="AW17074" s="4"/>
      <c r="AX17074" s="4"/>
      <c r="AY17074" s="4"/>
      <c r="AZ17074" s="4"/>
      <c r="BA17074" s="4"/>
      <c r="BB17074" s="4"/>
      <c r="BC17074" s="4"/>
    </row>
    <row r="17075" spans="45:55" x14ac:dyDescent="0.2">
      <c r="AS17075" s="4"/>
      <c r="AT17075" s="4"/>
      <c r="AU17075" s="4"/>
      <c r="AV17075" s="4"/>
      <c r="AW17075" s="4"/>
      <c r="AX17075" s="4"/>
      <c r="AY17075" s="4"/>
      <c r="AZ17075" s="4"/>
      <c r="BA17075" s="4"/>
      <c r="BB17075" s="4"/>
      <c r="BC17075" s="4"/>
    </row>
    <row r="17076" spans="45:55" x14ac:dyDescent="0.2">
      <c r="AS17076" s="4"/>
      <c r="AT17076" s="4"/>
      <c r="AU17076" s="4"/>
      <c r="AV17076" s="4"/>
      <c r="AW17076" s="4"/>
      <c r="AX17076" s="4"/>
      <c r="AY17076" s="4"/>
      <c r="AZ17076" s="4"/>
      <c r="BA17076" s="4"/>
      <c r="BB17076" s="4"/>
      <c r="BC17076" s="4"/>
    </row>
    <row r="17077" spans="45:55" x14ac:dyDescent="0.2">
      <c r="AS17077" s="4"/>
      <c r="AT17077" s="4"/>
      <c r="AU17077" s="4"/>
      <c r="AV17077" s="4"/>
      <c r="AW17077" s="4"/>
      <c r="AX17077" s="4"/>
      <c r="AY17077" s="4"/>
      <c r="AZ17077" s="4"/>
      <c r="BA17077" s="4"/>
      <c r="BB17077" s="4"/>
      <c r="BC17077" s="4"/>
    </row>
    <row r="17078" spans="45:55" x14ac:dyDescent="0.2">
      <c r="AS17078" s="4"/>
      <c r="AT17078" s="4"/>
      <c r="AU17078" s="4"/>
      <c r="AV17078" s="4"/>
      <c r="AW17078" s="4"/>
      <c r="AX17078" s="4"/>
      <c r="AY17078" s="4"/>
      <c r="AZ17078" s="4"/>
      <c r="BA17078" s="4"/>
      <c r="BB17078" s="4"/>
      <c r="BC17078" s="4"/>
    </row>
    <row r="17079" spans="45:55" x14ac:dyDescent="0.2">
      <c r="AS17079" s="4"/>
      <c r="AT17079" s="4"/>
      <c r="AU17079" s="4"/>
      <c r="AV17079" s="4"/>
      <c r="AW17079" s="4"/>
      <c r="AX17079" s="4"/>
      <c r="AY17079" s="4"/>
      <c r="AZ17079" s="4"/>
      <c r="BA17079" s="4"/>
      <c r="BB17079" s="4"/>
      <c r="BC17079" s="4"/>
    </row>
    <row r="17080" spans="45:55" x14ac:dyDescent="0.2">
      <c r="AS17080" s="4"/>
      <c r="AT17080" s="4"/>
      <c r="AU17080" s="4"/>
      <c r="AV17080" s="4"/>
      <c r="AW17080" s="4"/>
      <c r="AX17080" s="4"/>
      <c r="AY17080" s="4"/>
      <c r="AZ17080" s="4"/>
      <c r="BA17080" s="4"/>
      <c r="BB17080" s="4"/>
      <c r="BC17080" s="4"/>
    </row>
    <row r="17081" spans="45:55" x14ac:dyDescent="0.2">
      <c r="AS17081" s="4"/>
      <c r="AT17081" s="4"/>
      <c r="AU17081" s="4"/>
      <c r="AV17081" s="4"/>
      <c r="AW17081" s="4"/>
      <c r="AX17081" s="4"/>
      <c r="AY17081" s="4"/>
      <c r="AZ17081" s="4"/>
      <c r="BA17081" s="4"/>
      <c r="BB17081" s="4"/>
      <c r="BC17081" s="4"/>
    </row>
    <row r="17082" spans="45:55" x14ac:dyDescent="0.2">
      <c r="AS17082" s="4"/>
      <c r="AT17082" s="4"/>
      <c r="AU17082" s="4"/>
      <c r="AV17082" s="4"/>
      <c r="AW17082" s="4"/>
      <c r="AX17082" s="4"/>
      <c r="AY17082" s="4"/>
      <c r="AZ17082" s="4"/>
      <c r="BA17082" s="4"/>
      <c r="BB17082" s="4"/>
      <c r="BC17082" s="4"/>
    </row>
    <row r="17083" spans="45:55" x14ac:dyDescent="0.2">
      <c r="AS17083" s="4"/>
      <c r="AT17083" s="4"/>
      <c r="AU17083" s="4"/>
      <c r="AV17083" s="4"/>
      <c r="AW17083" s="4"/>
      <c r="AX17083" s="4"/>
      <c r="AY17083" s="4"/>
      <c r="AZ17083" s="4"/>
      <c r="BA17083" s="4"/>
      <c r="BB17083" s="4"/>
      <c r="BC17083" s="4"/>
    </row>
    <row r="17084" spans="45:55" x14ac:dyDescent="0.2">
      <c r="AS17084" s="4"/>
      <c r="AT17084" s="4"/>
      <c r="AU17084" s="4"/>
      <c r="AV17084" s="4"/>
      <c r="AW17084" s="4"/>
      <c r="AX17084" s="4"/>
      <c r="AY17084" s="4"/>
      <c r="AZ17084" s="4"/>
      <c r="BA17084" s="4"/>
      <c r="BB17084" s="4"/>
      <c r="BC17084" s="4"/>
    </row>
    <row r="17085" spans="45:55" x14ac:dyDescent="0.2">
      <c r="AS17085" s="4"/>
      <c r="AT17085" s="4"/>
      <c r="AU17085" s="4"/>
      <c r="AV17085" s="4"/>
      <c r="AW17085" s="4"/>
      <c r="AX17085" s="4"/>
      <c r="AY17085" s="4"/>
      <c r="AZ17085" s="4"/>
      <c r="BA17085" s="4"/>
      <c r="BB17085" s="4"/>
      <c r="BC17085" s="4"/>
    </row>
    <row r="17086" spans="45:55" x14ac:dyDescent="0.2">
      <c r="AS17086" s="4"/>
      <c r="AT17086" s="4"/>
      <c r="AU17086" s="4"/>
      <c r="AV17086" s="4"/>
      <c r="AW17086" s="4"/>
      <c r="AX17086" s="4"/>
      <c r="AY17086" s="4"/>
      <c r="AZ17086" s="4"/>
      <c r="BA17086" s="4"/>
      <c r="BB17086" s="4"/>
      <c r="BC17086" s="4"/>
    </row>
    <row r="17087" spans="45:55" x14ac:dyDescent="0.2">
      <c r="AS17087" s="4"/>
      <c r="AT17087" s="4"/>
      <c r="AU17087" s="4"/>
      <c r="AV17087" s="4"/>
      <c r="AW17087" s="4"/>
      <c r="AX17087" s="4"/>
      <c r="AY17087" s="4"/>
      <c r="AZ17087" s="4"/>
      <c r="BA17087" s="4"/>
      <c r="BB17087" s="4"/>
      <c r="BC17087" s="4"/>
    </row>
    <row r="17088" spans="45:55" x14ac:dyDescent="0.2">
      <c r="AS17088" s="4"/>
      <c r="AT17088" s="4"/>
      <c r="AU17088" s="4"/>
      <c r="AV17088" s="4"/>
      <c r="AW17088" s="4"/>
      <c r="AX17088" s="4"/>
      <c r="AY17088" s="4"/>
      <c r="AZ17088" s="4"/>
      <c r="BA17088" s="4"/>
      <c r="BB17088" s="4"/>
      <c r="BC17088" s="4"/>
    </row>
    <row r="17089" spans="45:55" x14ac:dyDescent="0.2">
      <c r="AS17089" s="4"/>
      <c r="AT17089" s="4"/>
      <c r="AU17089" s="4"/>
      <c r="AV17089" s="4"/>
      <c r="AW17089" s="4"/>
      <c r="AX17089" s="4"/>
      <c r="AY17089" s="4"/>
      <c r="AZ17089" s="4"/>
      <c r="BA17089" s="4"/>
      <c r="BB17089" s="4"/>
      <c r="BC17089" s="4"/>
    </row>
    <row r="17090" spans="45:55" x14ac:dyDescent="0.2">
      <c r="AS17090" s="4"/>
      <c r="AT17090" s="4"/>
      <c r="AU17090" s="4"/>
      <c r="AV17090" s="4"/>
      <c r="AW17090" s="4"/>
      <c r="AX17090" s="4"/>
      <c r="AY17090" s="4"/>
      <c r="AZ17090" s="4"/>
      <c r="BA17090" s="4"/>
      <c r="BB17090" s="4"/>
      <c r="BC17090" s="4"/>
    </row>
    <row r="17091" spans="45:55" x14ac:dyDescent="0.2">
      <c r="AS17091" s="4"/>
      <c r="AT17091" s="4"/>
      <c r="AU17091" s="4"/>
      <c r="AV17091" s="4"/>
      <c r="AW17091" s="4"/>
      <c r="AX17091" s="4"/>
      <c r="AY17091" s="4"/>
      <c r="AZ17091" s="4"/>
      <c r="BA17091" s="4"/>
      <c r="BB17091" s="4"/>
      <c r="BC17091" s="4"/>
    </row>
    <row r="17092" spans="45:55" x14ac:dyDescent="0.2">
      <c r="AS17092" s="4"/>
      <c r="AT17092" s="4"/>
      <c r="AU17092" s="4"/>
      <c r="AV17092" s="4"/>
      <c r="AW17092" s="4"/>
      <c r="AX17092" s="4"/>
      <c r="AY17092" s="4"/>
      <c r="AZ17092" s="4"/>
      <c r="BA17092" s="4"/>
      <c r="BB17092" s="4"/>
      <c r="BC17092" s="4"/>
    </row>
    <row r="17093" spans="45:55" x14ac:dyDescent="0.2">
      <c r="AS17093" s="4"/>
      <c r="AT17093" s="4"/>
      <c r="AU17093" s="4"/>
      <c r="AV17093" s="4"/>
      <c r="AW17093" s="4"/>
      <c r="AX17093" s="4"/>
      <c r="AY17093" s="4"/>
      <c r="AZ17093" s="4"/>
      <c r="BA17093" s="4"/>
      <c r="BB17093" s="4"/>
      <c r="BC17093" s="4"/>
    </row>
    <row r="17094" spans="45:55" x14ac:dyDescent="0.2">
      <c r="AS17094" s="4"/>
      <c r="AT17094" s="4"/>
      <c r="AU17094" s="4"/>
      <c r="AV17094" s="4"/>
      <c r="AW17094" s="4"/>
      <c r="AX17094" s="4"/>
      <c r="AY17094" s="4"/>
      <c r="AZ17094" s="4"/>
      <c r="BA17094" s="4"/>
      <c r="BB17094" s="4"/>
      <c r="BC17094" s="4"/>
    </row>
    <row r="17095" spans="45:55" x14ac:dyDescent="0.2">
      <c r="AS17095" s="4"/>
      <c r="AT17095" s="4"/>
      <c r="AU17095" s="4"/>
      <c r="AV17095" s="4"/>
      <c r="AW17095" s="4"/>
      <c r="AX17095" s="4"/>
      <c r="AY17095" s="4"/>
      <c r="AZ17095" s="4"/>
      <c r="BA17095" s="4"/>
      <c r="BB17095" s="4"/>
      <c r="BC17095" s="4"/>
    </row>
    <row r="17096" spans="45:55" x14ac:dyDescent="0.2">
      <c r="AS17096" s="4"/>
      <c r="AT17096" s="4"/>
      <c r="AU17096" s="4"/>
      <c r="AV17096" s="4"/>
      <c r="AW17096" s="4"/>
      <c r="AX17096" s="4"/>
      <c r="AY17096" s="4"/>
      <c r="AZ17096" s="4"/>
      <c r="BA17096" s="4"/>
      <c r="BB17096" s="4"/>
      <c r="BC17096" s="4"/>
    </row>
    <row r="17097" spans="45:55" x14ac:dyDescent="0.2">
      <c r="AS17097" s="4"/>
      <c r="AT17097" s="4"/>
      <c r="AU17097" s="4"/>
      <c r="AV17097" s="4"/>
      <c r="AW17097" s="4"/>
      <c r="AX17097" s="4"/>
      <c r="AY17097" s="4"/>
      <c r="AZ17097" s="4"/>
      <c r="BA17097" s="4"/>
      <c r="BB17097" s="4"/>
      <c r="BC17097" s="4"/>
    </row>
    <row r="17098" spans="45:55" x14ac:dyDescent="0.2">
      <c r="AS17098" s="4"/>
      <c r="AT17098" s="4"/>
      <c r="AU17098" s="4"/>
      <c r="AV17098" s="4"/>
      <c r="AW17098" s="4"/>
      <c r="AX17098" s="4"/>
      <c r="AY17098" s="4"/>
      <c r="AZ17098" s="4"/>
      <c r="BA17098" s="4"/>
      <c r="BB17098" s="4"/>
      <c r="BC17098" s="4"/>
    </row>
    <row r="17099" spans="45:55" x14ac:dyDescent="0.2">
      <c r="AS17099" s="4"/>
      <c r="AT17099" s="4"/>
      <c r="AU17099" s="4"/>
      <c r="AV17099" s="4"/>
      <c r="AW17099" s="4"/>
      <c r="AX17099" s="4"/>
      <c r="AY17099" s="4"/>
      <c r="AZ17099" s="4"/>
      <c r="BA17099" s="4"/>
      <c r="BB17099" s="4"/>
      <c r="BC17099" s="4"/>
    </row>
    <row r="17100" spans="45:55" x14ac:dyDescent="0.2">
      <c r="AS17100" s="4"/>
      <c r="AT17100" s="4"/>
      <c r="AU17100" s="4"/>
      <c r="AV17100" s="4"/>
      <c r="AW17100" s="4"/>
      <c r="AX17100" s="4"/>
      <c r="AY17100" s="4"/>
      <c r="AZ17100" s="4"/>
      <c r="BA17100" s="4"/>
      <c r="BB17100" s="4"/>
      <c r="BC17100" s="4"/>
    </row>
    <row r="17101" spans="45:55" x14ac:dyDescent="0.2">
      <c r="AS17101" s="4"/>
      <c r="AT17101" s="4"/>
      <c r="AU17101" s="4"/>
      <c r="AV17101" s="4"/>
      <c r="AW17101" s="4"/>
      <c r="AX17101" s="4"/>
      <c r="AY17101" s="4"/>
      <c r="AZ17101" s="4"/>
      <c r="BA17101" s="4"/>
      <c r="BB17101" s="4"/>
      <c r="BC17101" s="4"/>
    </row>
    <row r="17102" spans="45:55" x14ac:dyDescent="0.2">
      <c r="AS17102" s="4"/>
      <c r="AT17102" s="4"/>
      <c r="AU17102" s="4"/>
      <c r="AV17102" s="4"/>
      <c r="AW17102" s="4"/>
      <c r="AX17102" s="4"/>
      <c r="AY17102" s="4"/>
      <c r="AZ17102" s="4"/>
      <c r="BA17102" s="4"/>
      <c r="BB17102" s="4"/>
      <c r="BC17102" s="4"/>
    </row>
    <row r="17103" spans="45:55" x14ac:dyDescent="0.2">
      <c r="AS17103" s="4"/>
      <c r="AT17103" s="4"/>
      <c r="AU17103" s="4"/>
      <c r="AV17103" s="4"/>
      <c r="AW17103" s="4"/>
      <c r="AX17103" s="4"/>
      <c r="AY17103" s="4"/>
      <c r="AZ17103" s="4"/>
      <c r="BA17103" s="4"/>
      <c r="BB17103" s="4"/>
      <c r="BC17103" s="4"/>
    </row>
    <row r="17104" spans="45:55" x14ac:dyDescent="0.2">
      <c r="AS17104" s="4"/>
      <c r="AT17104" s="4"/>
      <c r="AU17104" s="4"/>
      <c r="AV17104" s="4"/>
      <c r="AW17104" s="4"/>
      <c r="AX17104" s="4"/>
      <c r="AY17104" s="4"/>
      <c r="AZ17104" s="4"/>
      <c r="BA17104" s="4"/>
      <c r="BB17104" s="4"/>
      <c r="BC17104" s="4"/>
    </row>
    <row r="17105" spans="45:55" x14ac:dyDescent="0.2">
      <c r="AS17105" s="4"/>
      <c r="AT17105" s="4"/>
      <c r="AU17105" s="4"/>
      <c r="AV17105" s="4"/>
      <c r="AW17105" s="4"/>
      <c r="AX17105" s="4"/>
      <c r="AY17105" s="4"/>
      <c r="AZ17105" s="4"/>
      <c r="BA17105" s="4"/>
      <c r="BB17105" s="4"/>
      <c r="BC17105" s="4"/>
    </row>
    <row r="17106" spans="45:55" x14ac:dyDescent="0.2">
      <c r="AS17106" s="4"/>
      <c r="AT17106" s="4"/>
      <c r="AU17106" s="4"/>
      <c r="AV17106" s="4"/>
      <c r="AW17106" s="4"/>
      <c r="AX17106" s="4"/>
      <c r="AY17106" s="4"/>
      <c r="AZ17106" s="4"/>
      <c r="BA17106" s="4"/>
      <c r="BB17106" s="4"/>
      <c r="BC17106" s="4"/>
    </row>
    <row r="17107" spans="45:55" x14ac:dyDescent="0.2">
      <c r="AS17107" s="4"/>
      <c r="AT17107" s="4"/>
      <c r="AU17107" s="4"/>
      <c r="AV17107" s="4"/>
      <c r="AW17107" s="4"/>
      <c r="AX17107" s="4"/>
      <c r="AY17107" s="4"/>
      <c r="AZ17107" s="4"/>
      <c r="BA17107" s="4"/>
      <c r="BB17107" s="4"/>
      <c r="BC17107" s="4"/>
    </row>
    <row r="17108" spans="45:55" x14ac:dyDescent="0.2">
      <c r="AS17108" s="4"/>
      <c r="AT17108" s="4"/>
      <c r="AU17108" s="4"/>
      <c r="AV17108" s="4"/>
      <c r="AW17108" s="4"/>
      <c r="AX17108" s="4"/>
      <c r="AY17108" s="4"/>
      <c r="AZ17108" s="4"/>
      <c r="BA17108" s="4"/>
      <c r="BB17108" s="4"/>
      <c r="BC17108" s="4"/>
    </row>
    <row r="17109" spans="45:55" x14ac:dyDescent="0.2">
      <c r="AS17109" s="4"/>
      <c r="AT17109" s="4"/>
      <c r="AU17109" s="4"/>
      <c r="AV17109" s="4"/>
      <c r="AW17109" s="4"/>
      <c r="AX17109" s="4"/>
      <c r="AY17109" s="4"/>
      <c r="AZ17109" s="4"/>
      <c r="BA17109" s="4"/>
      <c r="BB17109" s="4"/>
      <c r="BC17109" s="4"/>
    </row>
    <row r="17110" spans="45:55" x14ac:dyDescent="0.2">
      <c r="AS17110" s="4"/>
      <c r="AT17110" s="4"/>
      <c r="AU17110" s="4"/>
      <c r="AV17110" s="4"/>
      <c r="AW17110" s="4"/>
      <c r="AX17110" s="4"/>
      <c r="AY17110" s="4"/>
      <c r="AZ17110" s="4"/>
      <c r="BA17110" s="4"/>
      <c r="BB17110" s="4"/>
      <c r="BC17110" s="4"/>
    </row>
    <row r="17111" spans="45:55" x14ac:dyDescent="0.2">
      <c r="AS17111" s="4"/>
      <c r="AT17111" s="4"/>
      <c r="AU17111" s="4"/>
      <c r="AV17111" s="4"/>
      <c r="AW17111" s="4"/>
      <c r="AX17111" s="4"/>
      <c r="AY17111" s="4"/>
      <c r="AZ17111" s="4"/>
      <c r="BA17111" s="4"/>
      <c r="BB17111" s="4"/>
      <c r="BC17111" s="4"/>
    </row>
    <row r="17112" spans="45:55" x14ac:dyDescent="0.2">
      <c r="AS17112" s="4"/>
      <c r="AT17112" s="4"/>
      <c r="AU17112" s="4"/>
      <c r="AV17112" s="4"/>
      <c r="AW17112" s="4"/>
      <c r="AX17112" s="4"/>
      <c r="AY17112" s="4"/>
      <c r="AZ17112" s="4"/>
      <c r="BA17112" s="4"/>
      <c r="BB17112" s="4"/>
      <c r="BC17112" s="4"/>
    </row>
    <row r="17113" spans="45:55" x14ac:dyDescent="0.2">
      <c r="AS17113" s="4"/>
      <c r="AT17113" s="4"/>
      <c r="AU17113" s="4"/>
      <c r="AV17113" s="4"/>
      <c r="AW17113" s="4"/>
      <c r="AX17113" s="4"/>
      <c r="AY17113" s="4"/>
      <c r="AZ17113" s="4"/>
      <c r="BA17113" s="4"/>
      <c r="BB17113" s="4"/>
      <c r="BC17113" s="4"/>
    </row>
    <row r="17114" spans="45:55" x14ac:dyDescent="0.2">
      <c r="AS17114" s="4"/>
      <c r="AT17114" s="4"/>
      <c r="AU17114" s="4"/>
      <c r="AV17114" s="4"/>
      <c r="AW17114" s="4"/>
      <c r="AX17114" s="4"/>
      <c r="AY17114" s="4"/>
      <c r="AZ17114" s="4"/>
      <c r="BA17114" s="4"/>
      <c r="BB17114" s="4"/>
      <c r="BC17114" s="4"/>
    </row>
    <row r="17115" spans="45:55" x14ac:dyDescent="0.2">
      <c r="AS17115" s="4"/>
      <c r="AT17115" s="4"/>
      <c r="AU17115" s="4"/>
      <c r="AV17115" s="4"/>
      <c r="AW17115" s="4"/>
      <c r="AX17115" s="4"/>
      <c r="AY17115" s="4"/>
      <c r="AZ17115" s="4"/>
      <c r="BA17115" s="4"/>
      <c r="BB17115" s="4"/>
      <c r="BC17115" s="4"/>
    </row>
    <row r="17116" spans="45:55" x14ac:dyDescent="0.2">
      <c r="AS17116" s="4"/>
      <c r="AT17116" s="4"/>
      <c r="AU17116" s="4"/>
      <c r="AV17116" s="4"/>
      <c r="AW17116" s="4"/>
      <c r="AX17116" s="4"/>
      <c r="AY17116" s="4"/>
      <c r="AZ17116" s="4"/>
      <c r="BA17116" s="4"/>
      <c r="BB17116" s="4"/>
      <c r="BC17116" s="4"/>
    </row>
    <row r="17117" spans="45:55" x14ac:dyDescent="0.2">
      <c r="AS17117" s="4"/>
      <c r="AT17117" s="4"/>
      <c r="AU17117" s="4"/>
      <c r="AV17117" s="4"/>
      <c r="AW17117" s="4"/>
      <c r="AX17117" s="4"/>
      <c r="AY17117" s="4"/>
      <c r="AZ17117" s="4"/>
      <c r="BA17117" s="4"/>
      <c r="BB17117" s="4"/>
      <c r="BC17117" s="4"/>
    </row>
    <row r="17118" spans="45:55" x14ac:dyDescent="0.2">
      <c r="AS17118" s="4"/>
      <c r="AT17118" s="4"/>
      <c r="AU17118" s="4"/>
      <c r="AV17118" s="4"/>
      <c r="AW17118" s="4"/>
      <c r="AX17118" s="4"/>
      <c r="AY17118" s="4"/>
      <c r="AZ17118" s="4"/>
      <c r="BA17118" s="4"/>
      <c r="BB17118" s="4"/>
      <c r="BC17118" s="4"/>
    </row>
    <row r="17119" spans="45:55" x14ac:dyDescent="0.2">
      <c r="AS17119" s="4"/>
      <c r="AT17119" s="4"/>
      <c r="AU17119" s="4"/>
      <c r="AV17119" s="4"/>
      <c r="AW17119" s="4"/>
      <c r="AX17119" s="4"/>
      <c r="AY17119" s="4"/>
      <c r="AZ17119" s="4"/>
      <c r="BA17119" s="4"/>
      <c r="BB17119" s="4"/>
      <c r="BC17119" s="4"/>
    </row>
    <row r="17120" spans="45:55" x14ac:dyDescent="0.2">
      <c r="AS17120" s="4"/>
      <c r="AT17120" s="4"/>
      <c r="AU17120" s="4"/>
      <c r="AV17120" s="4"/>
      <c r="AW17120" s="4"/>
      <c r="AX17120" s="4"/>
      <c r="AY17120" s="4"/>
      <c r="AZ17120" s="4"/>
      <c r="BA17120" s="4"/>
      <c r="BB17120" s="4"/>
      <c r="BC17120" s="4"/>
    </row>
    <row r="17121" spans="45:55" x14ac:dyDescent="0.2">
      <c r="AS17121" s="4"/>
      <c r="AT17121" s="4"/>
      <c r="AU17121" s="4"/>
      <c r="AV17121" s="4"/>
      <c r="AW17121" s="4"/>
      <c r="AX17121" s="4"/>
      <c r="AY17121" s="4"/>
      <c r="AZ17121" s="4"/>
      <c r="BA17121" s="4"/>
      <c r="BB17121" s="4"/>
      <c r="BC17121" s="4"/>
    </row>
    <row r="17122" spans="45:55" x14ac:dyDescent="0.2">
      <c r="AS17122" s="4"/>
      <c r="AT17122" s="4"/>
      <c r="AU17122" s="4"/>
      <c r="AV17122" s="4"/>
      <c r="AW17122" s="4"/>
      <c r="AX17122" s="4"/>
      <c r="AY17122" s="4"/>
      <c r="AZ17122" s="4"/>
      <c r="BA17122" s="4"/>
      <c r="BB17122" s="4"/>
      <c r="BC17122" s="4"/>
    </row>
    <row r="17123" spans="45:55" x14ac:dyDescent="0.2">
      <c r="AS17123" s="4"/>
      <c r="AT17123" s="4"/>
      <c r="AU17123" s="4"/>
      <c r="AV17123" s="4"/>
      <c r="AW17123" s="4"/>
      <c r="AX17123" s="4"/>
      <c r="AY17123" s="4"/>
      <c r="AZ17123" s="4"/>
      <c r="BA17123" s="4"/>
      <c r="BB17123" s="4"/>
      <c r="BC17123" s="4"/>
    </row>
    <row r="17124" spans="45:55" x14ac:dyDescent="0.2">
      <c r="AS17124" s="4"/>
      <c r="AT17124" s="4"/>
      <c r="AU17124" s="4"/>
      <c r="AV17124" s="4"/>
      <c r="AW17124" s="4"/>
      <c r="AX17124" s="4"/>
      <c r="AY17124" s="4"/>
      <c r="AZ17124" s="4"/>
      <c r="BA17124" s="4"/>
      <c r="BB17124" s="4"/>
      <c r="BC17124" s="4"/>
    </row>
    <row r="17125" spans="45:55" x14ac:dyDescent="0.2">
      <c r="AS17125" s="4"/>
      <c r="AT17125" s="4"/>
      <c r="AU17125" s="4"/>
      <c r="AV17125" s="4"/>
      <c r="AW17125" s="4"/>
      <c r="AX17125" s="4"/>
      <c r="AY17125" s="4"/>
      <c r="AZ17125" s="4"/>
      <c r="BA17125" s="4"/>
      <c r="BB17125" s="4"/>
      <c r="BC17125" s="4"/>
    </row>
    <row r="17126" spans="45:55" x14ac:dyDescent="0.2">
      <c r="AS17126" s="4"/>
      <c r="AT17126" s="4"/>
      <c r="AU17126" s="4"/>
      <c r="AV17126" s="4"/>
      <c r="AW17126" s="4"/>
      <c r="AX17126" s="4"/>
      <c r="AY17126" s="4"/>
      <c r="AZ17126" s="4"/>
      <c r="BA17126" s="4"/>
      <c r="BB17126" s="4"/>
      <c r="BC17126" s="4"/>
    </row>
    <row r="17127" spans="45:55" x14ac:dyDescent="0.2">
      <c r="AS17127" s="4"/>
      <c r="AT17127" s="4"/>
      <c r="AU17127" s="4"/>
      <c r="AV17127" s="4"/>
      <c r="AW17127" s="4"/>
      <c r="AX17127" s="4"/>
      <c r="AY17127" s="4"/>
      <c r="AZ17127" s="4"/>
      <c r="BA17127" s="4"/>
      <c r="BB17127" s="4"/>
      <c r="BC17127" s="4"/>
    </row>
    <row r="17128" spans="45:55" x14ac:dyDescent="0.2">
      <c r="AS17128" s="4"/>
      <c r="AT17128" s="4"/>
      <c r="AU17128" s="4"/>
      <c r="AV17128" s="4"/>
      <c r="AW17128" s="4"/>
      <c r="AX17128" s="4"/>
      <c r="AY17128" s="4"/>
      <c r="AZ17128" s="4"/>
      <c r="BA17128" s="4"/>
      <c r="BB17128" s="4"/>
      <c r="BC17128" s="4"/>
    </row>
    <row r="17129" spans="45:55" x14ac:dyDescent="0.2">
      <c r="AS17129" s="4"/>
      <c r="AT17129" s="4"/>
      <c r="AU17129" s="4"/>
      <c r="AV17129" s="4"/>
      <c r="AW17129" s="4"/>
      <c r="AX17129" s="4"/>
      <c r="AY17129" s="4"/>
      <c r="AZ17129" s="4"/>
      <c r="BA17129" s="4"/>
      <c r="BB17129" s="4"/>
      <c r="BC17129" s="4"/>
    </row>
    <row r="17130" spans="45:55" x14ac:dyDescent="0.2">
      <c r="AS17130" s="4"/>
      <c r="AT17130" s="4"/>
      <c r="AU17130" s="4"/>
      <c r="AV17130" s="4"/>
      <c r="AW17130" s="4"/>
      <c r="AX17130" s="4"/>
      <c r="AY17130" s="4"/>
      <c r="AZ17130" s="4"/>
      <c r="BA17130" s="4"/>
      <c r="BB17130" s="4"/>
      <c r="BC17130" s="4"/>
    </row>
    <row r="17131" spans="45:55" x14ac:dyDescent="0.2">
      <c r="AS17131" s="4"/>
      <c r="AT17131" s="4"/>
      <c r="AU17131" s="4"/>
      <c r="AV17131" s="4"/>
      <c r="AW17131" s="4"/>
      <c r="AX17131" s="4"/>
      <c r="AY17131" s="4"/>
      <c r="AZ17131" s="4"/>
      <c r="BA17131" s="4"/>
      <c r="BB17131" s="4"/>
      <c r="BC17131" s="4"/>
    </row>
    <row r="17132" spans="45:55" x14ac:dyDescent="0.2">
      <c r="AS17132" s="4"/>
      <c r="AT17132" s="4"/>
      <c r="AU17132" s="4"/>
      <c r="AV17132" s="4"/>
      <c r="AW17132" s="4"/>
      <c r="AX17132" s="4"/>
      <c r="AY17132" s="4"/>
      <c r="AZ17132" s="4"/>
      <c r="BA17132" s="4"/>
      <c r="BB17132" s="4"/>
      <c r="BC17132" s="4"/>
    </row>
    <row r="17133" spans="45:55" x14ac:dyDescent="0.2">
      <c r="AS17133" s="4"/>
      <c r="AT17133" s="4"/>
      <c r="AU17133" s="4"/>
      <c r="AV17133" s="4"/>
      <c r="AW17133" s="4"/>
      <c r="AX17133" s="4"/>
      <c r="AY17133" s="4"/>
      <c r="AZ17133" s="4"/>
      <c r="BA17133" s="4"/>
      <c r="BB17133" s="4"/>
      <c r="BC17133" s="4"/>
    </row>
    <row r="17134" spans="45:55" x14ac:dyDescent="0.2">
      <c r="AS17134" s="4"/>
      <c r="AT17134" s="4"/>
      <c r="AU17134" s="4"/>
      <c r="AV17134" s="4"/>
      <c r="AW17134" s="4"/>
      <c r="AX17134" s="4"/>
      <c r="AY17134" s="4"/>
      <c r="AZ17134" s="4"/>
      <c r="BA17134" s="4"/>
      <c r="BB17134" s="4"/>
      <c r="BC17134" s="4"/>
    </row>
    <row r="17135" spans="45:55" x14ac:dyDescent="0.2">
      <c r="AS17135" s="4"/>
      <c r="AT17135" s="4"/>
      <c r="AU17135" s="4"/>
      <c r="AV17135" s="4"/>
      <c r="AW17135" s="4"/>
      <c r="AX17135" s="4"/>
      <c r="AY17135" s="4"/>
      <c r="AZ17135" s="4"/>
      <c r="BA17135" s="4"/>
      <c r="BB17135" s="4"/>
      <c r="BC17135" s="4"/>
    </row>
    <row r="17136" spans="45:55" x14ac:dyDescent="0.2">
      <c r="AS17136" s="4"/>
      <c r="AT17136" s="4"/>
      <c r="AU17136" s="4"/>
      <c r="AV17136" s="4"/>
      <c r="AW17136" s="4"/>
      <c r="AX17136" s="4"/>
      <c r="AY17136" s="4"/>
      <c r="AZ17136" s="4"/>
      <c r="BA17136" s="4"/>
      <c r="BB17136" s="4"/>
      <c r="BC17136" s="4"/>
    </row>
    <row r="17137" spans="45:55" x14ac:dyDescent="0.2">
      <c r="AS17137" s="4"/>
      <c r="AT17137" s="4"/>
      <c r="AU17137" s="4"/>
      <c r="AV17137" s="4"/>
      <c r="AW17137" s="4"/>
      <c r="AX17137" s="4"/>
      <c r="AY17137" s="4"/>
      <c r="AZ17137" s="4"/>
      <c r="BA17137" s="4"/>
      <c r="BB17137" s="4"/>
      <c r="BC17137" s="4"/>
    </row>
    <row r="17138" spans="45:55" x14ac:dyDescent="0.2">
      <c r="AS17138" s="4"/>
      <c r="AT17138" s="4"/>
      <c r="AU17138" s="4"/>
      <c r="AV17138" s="4"/>
      <c r="AW17138" s="4"/>
      <c r="AX17138" s="4"/>
      <c r="AY17138" s="4"/>
      <c r="AZ17138" s="4"/>
      <c r="BA17138" s="4"/>
      <c r="BB17138" s="4"/>
      <c r="BC17138" s="4"/>
    </row>
    <row r="17139" spans="45:55" x14ac:dyDescent="0.2">
      <c r="AS17139" s="4"/>
      <c r="AT17139" s="4"/>
      <c r="AU17139" s="4"/>
      <c r="AV17139" s="4"/>
      <c r="AW17139" s="4"/>
      <c r="AX17139" s="4"/>
      <c r="AY17139" s="4"/>
      <c r="AZ17139" s="4"/>
      <c r="BA17139" s="4"/>
      <c r="BB17139" s="4"/>
      <c r="BC17139" s="4"/>
    </row>
    <row r="17140" spans="45:55" x14ac:dyDescent="0.2">
      <c r="AS17140" s="4"/>
      <c r="AT17140" s="4"/>
      <c r="AU17140" s="4"/>
      <c r="AV17140" s="4"/>
      <c r="AW17140" s="4"/>
      <c r="AX17140" s="4"/>
      <c r="AY17140" s="4"/>
      <c r="AZ17140" s="4"/>
      <c r="BA17140" s="4"/>
      <c r="BB17140" s="4"/>
      <c r="BC17140" s="4"/>
    </row>
    <row r="17141" spans="45:55" x14ac:dyDescent="0.2">
      <c r="AS17141" s="4"/>
      <c r="AT17141" s="4"/>
      <c r="AU17141" s="4"/>
      <c r="AV17141" s="4"/>
      <c r="AW17141" s="4"/>
      <c r="AX17141" s="4"/>
      <c r="AY17141" s="4"/>
      <c r="AZ17141" s="4"/>
      <c r="BA17141" s="4"/>
      <c r="BB17141" s="4"/>
      <c r="BC17141" s="4"/>
    </row>
    <row r="17142" spans="45:55" x14ac:dyDescent="0.2">
      <c r="AS17142" s="4"/>
      <c r="AT17142" s="4"/>
      <c r="AU17142" s="4"/>
      <c r="AV17142" s="4"/>
      <c r="AW17142" s="4"/>
      <c r="AX17142" s="4"/>
      <c r="AY17142" s="4"/>
      <c r="AZ17142" s="4"/>
      <c r="BA17142" s="4"/>
      <c r="BB17142" s="4"/>
      <c r="BC17142" s="4"/>
    </row>
    <row r="17143" spans="45:55" x14ac:dyDescent="0.2">
      <c r="AS17143" s="4"/>
      <c r="AT17143" s="4"/>
      <c r="AU17143" s="4"/>
      <c r="AV17143" s="4"/>
      <c r="AW17143" s="4"/>
      <c r="AX17143" s="4"/>
      <c r="AY17143" s="4"/>
      <c r="AZ17143" s="4"/>
      <c r="BA17143" s="4"/>
      <c r="BB17143" s="4"/>
      <c r="BC17143" s="4"/>
    </row>
    <row r="17144" spans="45:55" x14ac:dyDescent="0.2">
      <c r="AS17144" s="4"/>
      <c r="AT17144" s="4"/>
      <c r="AU17144" s="4"/>
      <c r="AV17144" s="4"/>
      <c r="AW17144" s="4"/>
      <c r="AX17144" s="4"/>
      <c r="AY17144" s="4"/>
      <c r="AZ17144" s="4"/>
      <c r="BA17144" s="4"/>
      <c r="BB17144" s="4"/>
      <c r="BC17144" s="4"/>
    </row>
    <row r="17145" spans="45:55" x14ac:dyDescent="0.2">
      <c r="AS17145" s="4"/>
      <c r="AT17145" s="4"/>
      <c r="AU17145" s="4"/>
      <c r="AV17145" s="4"/>
      <c r="AW17145" s="4"/>
      <c r="AX17145" s="4"/>
      <c r="AY17145" s="4"/>
      <c r="AZ17145" s="4"/>
      <c r="BA17145" s="4"/>
      <c r="BB17145" s="4"/>
      <c r="BC17145" s="4"/>
    </row>
    <row r="17146" spans="45:55" x14ac:dyDescent="0.2">
      <c r="AS17146" s="4"/>
      <c r="AT17146" s="4"/>
      <c r="AU17146" s="4"/>
      <c r="AV17146" s="4"/>
      <c r="AW17146" s="4"/>
      <c r="AX17146" s="4"/>
      <c r="AY17146" s="4"/>
      <c r="AZ17146" s="4"/>
      <c r="BA17146" s="4"/>
      <c r="BB17146" s="4"/>
      <c r="BC17146" s="4"/>
    </row>
    <row r="17147" spans="45:55" x14ac:dyDescent="0.2">
      <c r="AS17147" s="4"/>
      <c r="AT17147" s="4"/>
      <c r="AU17147" s="4"/>
      <c r="AV17147" s="4"/>
      <c r="AW17147" s="4"/>
      <c r="AX17147" s="4"/>
      <c r="AY17147" s="4"/>
      <c r="AZ17147" s="4"/>
      <c r="BA17147" s="4"/>
      <c r="BB17147" s="4"/>
      <c r="BC17147" s="4"/>
    </row>
    <row r="17148" spans="45:55" x14ac:dyDescent="0.2">
      <c r="AS17148" s="4"/>
      <c r="AT17148" s="4"/>
      <c r="AU17148" s="4"/>
      <c r="AV17148" s="4"/>
      <c r="AW17148" s="4"/>
      <c r="AX17148" s="4"/>
      <c r="AY17148" s="4"/>
      <c r="AZ17148" s="4"/>
      <c r="BA17148" s="4"/>
      <c r="BB17148" s="4"/>
      <c r="BC17148" s="4"/>
    </row>
    <row r="17149" spans="45:55" x14ac:dyDescent="0.2">
      <c r="AS17149" s="4"/>
      <c r="AT17149" s="4"/>
      <c r="AU17149" s="4"/>
      <c r="AV17149" s="4"/>
      <c r="AW17149" s="4"/>
      <c r="AX17149" s="4"/>
      <c r="AY17149" s="4"/>
      <c r="AZ17149" s="4"/>
      <c r="BA17149" s="4"/>
      <c r="BB17149" s="4"/>
      <c r="BC17149" s="4"/>
    </row>
    <row r="17150" spans="45:55" x14ac:dyDescent="0.2">
      <c r="AS17150" s="4"/>
      <c r="AT17150" s="4"/>
      <c r="AU17150" s="4"/>
      <c r="AV17150" s="4"/>
      <c r="AW17150" s="4"/>
      <c r="AX17150" s="4"/>
      <c r="AY17150" s="4"/>
      <c r="AZ17150" s="4"/>
      <c r="BA17150" s="4"/>
      <c r="BB17150" s="4"/>
      <c r="BC17150" s="4"/>
    </row>
    <row r="17151" spans="45:55" x14ac:dyDescent="0.2">
      <c r="AS17151" s="4"/>
      <c r="AT17151" s="4"/>
      <c r="AU17151" s="4"/>
      <c r="AV17151" s="4"/>
      <c r="AW17151" s="4"/>
      <c r="AX17151" s="4"/>
      <c r="AY17151" s="4"/>
      <c r="AZ17151" s="4"/>
      <c r="BA17151" s="4"/>
      <c r="BB17151" s="4"/>
      <c r="BC17151" s="4"/>
    </row>
    <row r="17152" spans="45:55" x14ac:dyDescent="0.2">
      <c r="AS17152" s="4"/>
      <c r="AT17152" s="4"/>
      <c r="AU17152" s="4"/>
      <c r="AV17152" s="4"/>
      <c r="AW17152" s="4"/>
      <c r="AX17152" s="4"/>
      <c r="AY17152" s="4"/>
      <c r="AZ17152" s="4"/>
      <c r="BA17152" s="4"/>
      <c r="BB17152" s="4"/>
      <c r="BC17152" s="4"/>
    </row>
    <row r="17153" spans="45:55" x14ac:dyDescent="0.2">
      <c r="AS17153" s="4"/>
      <c r="AT17153" s="4"/>
      <c r="AU17153" s="4"/>
      <c r="AV17153" s="4"/>
      <c r="AW17153" s="4"/>
      <c r="AX17153" s="4"/>
      <c r="AY17153" s="4"/>
      <c r="AZ17153" s="4"/>
      <c r="BA17153" s="4"/>
      <c r="BB17153" s="4"/>
      <c r="BC17153" s="4"/>
    </row>
    <row r="17154" spans="45:55" x14ac:dyDescent="0.2">
      <c r="AS17154" s="4"/>
      <c r="AT17154" s="4"/>
      <c r="AU17154" s="4"/>
      <c r="AV17154" s="4"/>
      <c r="AW17154" s="4"/>
      <c r="AX17154" s="4"/>
      <c r="AY17154" s="4"/>
      <c r="AZ17154" s="4"/>
      <c r="BA17154" s="4"/>
      <c r="BB17154" s="4"/>
      <c r="BC17154" s="4"/>
    </row>
    <row r="17155" spans="45:55" x14ac:dyDescent="0.2">
      <c r="AS17155" s="4"/>
      <c r="AT17155" s="4"/>
      <c r="AU17155" s="4"/>
      <c r="AV17155" s="4"/>
      <c r="AW17155" s="4"/>
      <c r="AX17155" s="4"/>
      <c r="AY17155" s="4"/>
      <c r="AZ17155" s="4"/>
      <c r="BA17155" s="4"/>
      <c r="BB17155" s="4"/>
      <c r="BC17155" s="4"/>
    </row>
    <row r="17156" spans="45:55" x14ac:dyDescent="0.2">
      <c r="AS17156" s="4"/>
      <c r="AT17156" s="4"/>
      <c r="AU17156" s="4"/>
      <c r="AV17156" s="4"/>
      <c r="AW17156" s="4"/>
      <c r="AX17156" s="4"/>
      <c r="AY17156" s="4"/>
      <c r="AZ17156" s="4"/>
      <c r="BA17156" s="4"/>
      <c r="BB17156" s="4"/>
      <c r="BC17156" s="4"/>
    </row>
    <row r="17157" spans="45:55" x14ac:dyDescent="0.2">
      <c r="AS17157" s="4"/>
      <c r="AT17157" s="4"/>
      <c r="AU17157" s="4"/>
      <c r="AV17157" s="4"/>
      <c r="AW17157" s="4"/>
      <c r="AX17157" s="4"/>
      <c r="AY17157" s="4"/>
      <c r="AZ17157" s="4"/>
      <c r="BA17157" s="4"/>
      <c r="BB17157" s="4"/>
      <c r="BC17157" s="4"/>
    </row>
    <row r="17158" spans="45:55" x14ac:dyDescent="0.2">
      <c r="AS17158" s="4"/>
      <c r="AT17158" s="4"/>
      <c r="AU17158" s="4"/>
      <c r="AV17158" s="4"/>
      <c r="AW17158" s="4"/>
      <c r="AX17158" s="4"/>
      <c r="AY17158" s="4"/>
      <c r="AZ17158" s="4"/>
      <c r="BA17158" s="4"/>
      <c r="BB17158" s="4"/>
      <c r="BC17158" s="4"/>
    </row>
    <row r="17159" spans="45:55" x14ac:dyDescent="0.2">
      <c r="AS17159" s="4"/>
      <c r="AT17159" s="4"/>
      <c r="AU17159" s="4"/>
      <c r="AV17159" s="4"/>
      <c r="AW17159" s="4"/>
      <c r="AX17159" s="4"/>
      <c r="AY17159" s="4"/>
      <c r="AZ17159" s="4"/>
      <c r="BA17159" s="4"/>
      <c r="BB17159" s="4"/>
      <c r="BC17159" s="4"/>
    </row>
    <row r="17160" spans="45:55" x14ac:dyDescent="0.2">
      <c r="AS17160" s="4"/>
      <c r="AT17160" s="4"/>
      <c r="AU17160" s="4"/>
      <c r="AV17160" s="4"/>
      <c r="AW17160" s="4"/>
      <c r="AX17160" s="4"/>
      <c r="AY17160" s="4"/>
      <c r="AZ17160" s="4"/>
      <c r="BA17160" s="4"/>
      <c r="BB17160" s="4"/>
      <c r="BC17160" s="4"/>
    </row>
    <row r="17161" spans="45:55" x14ac:dyDescent="0.2">
      <c r="AS17161" s="4"/>
      <c r="AT17161" s="4"/>
      <c r="AU17161" s="4"/>
      <c r="AV17161" s="4"/>
      <c r="AW17161" s="4"/>
      <c r="AX17161" s="4"/>
      <c r="AY17161" s="4"/>
      <c r="AZ17161" s="4"/>
      <c r="BA17161" s="4"/>
      <c r="BB17161" s="4"/>
      <c r="BC17161" s="4"/>
    </row>
    <row r="17162" spans="45:55" x14ac:dyDescent="0.2">
      <c r="AS17162" s="4"/>
      <c r="AT17162" s="4"/>
      <c r="AU17162" s="4"/>
      <c r="AV17162" s="4"/>
      <c r="AW17162" s="4"/>
      <c r="AX17162" s="4"/>
      <c r="AY17162" s="4"/>
      <c r="AZ17162" s="4"/>
      <c r="BA17162" s="4"/>
      <c r="BB17162" s="4"/>
      <c r="BC17162" s="4"/>
    </row>
    <row r="17163" spans="45:55" x14ac:dyDescent="0.2">
      <c r="AS17163" s="4"/>
      <c r="AT17163" s="4"/>
      <c r="AU17163" s="4"/>
      <c r="AV17163" s="4"/>
      <c r="AW17163" s="4"/>
      <c r="AX17163" s="4"/>
      <c r="AY17163" s="4"/>
      <c r="AZ17163" s="4"/>
      <c r="BA17163" s="4"/>
      <c r="BB17163" s="4"/>
      <c r="BC17163" s="4"/>
    </row>
    <row r="17164" spans="45:55" x14ac:dyDescent="0.2">
      <c r="AS17164" s="4"/>
      <c r="AT17164" s="4"/>
      <c r="AU17164" s="4"/>
      <c r="AV17164" s="4"/>
      <c r="AW17164" s="4"/>
      <c r="AX17164" s="4"/>
      <c r="AY17164" s="4"/>
      <c r="AZ17164" s="4"/>
      <c r="BA17164" s="4"/>
      <c r="BB17164" s="4"/>
      <c r="BC17164" s="4"/>
    </row>
    <row r="17165" spans="45:55" x14ac:dyDescent="0.2">
      <c r="AS17165" s="4"/>
      <c r="AT17165" s="4"/>
      <c r="AU17165" s="4"/>
      <c r="AV17165" s="4"/>
      <c r="AW17165" s="4"/>
      <c r="AX17165" s="4"/>
      <c r="AY17165" s="4"/>
      <c r="AZ17165" s="4"/>
      <c r="BA17165" s="4"/>
      <c r="BB17165" s="4"/>
      <c r="BC17165" s="4"/>
    </row>
    <row r="17166" spans="45:55" x14ac:dyDescent="0.2">
      <c r="AS17166" s="4"/>
      <c r="AT17166" s="4"/>
      <c r="AU17166" s="4"/>
      <c r="AV17166" s="4"/>
      <c r="AW17166" s="4"/>
      <c r="AX17166" s="4"/>
      <c r="AY17166" s="4"/>
      <c r="AZ17166" s="4"/>
      <c r="BA17166" s="4"/>
      <c r="BB17166" s="4"/>
      <c r="BC17166" s="4"/>
    </row>
    <row r="17167" spans="45:55" x14ac:dyDescent="0.2">
      <c r="AS17167" s="4"/>
      <c r="AT17167" s="4"/>
      <c r="AU17167" s="4"/>
      <c r="AV17167" s="4"/>
      <c r="AW17167" s="4"/>
      <c r="AX17167" s="4"/>
      <c r="AY17167" s="4"/>
      <c r="AZ17167" s="4"/>
      <c r="BA17167" s="4"/>
      <c r="BB17167" s="4"/>
      <c r="BC17167" s="4"/>
    </row>
    <row r="17168" spans="45:55" x14ac:dyDescent="0.2">
      <c r="AS17168" s="4"/>
      <c r="AT17168" s="4"/>
      <c r="AU17168" s="4"/>
      <c r="AV17168" s="4"/>
      <c r="AW17168" s="4"/>
      <c r="AX17168" s="4"/>
      <c r="AY17168" s="4"/>
      <c r="AZ17168" s="4"/>
      <c r="BA17168" s="4"/>
      <c r="BB17168" s="4"/>
      <c r="BC17168" s="4"/>
    </row>
    <row r="17169" spans="45:55" x14ac:dyDescent="0.2">
      <c r="AS17169" s="4"/>
      <c r="AT17169" s="4"/>
      <c r="AU17169" s="4"/>
      <c r="AV17169" s="4"/>
      <c r="AW17169" s="4"/>
      <c r="AX17169" s="4"/>
      <c r="AY17169" s="4"/>
      <c r="AZ17169" s="4"/>
      <c r="BA17169" s="4"/>
      <c r="BB17169" s="4"/>
      <c r="BC17169" s="4"/>
    </row>
    <row r="17170" spans="45:55" x14ac:dyDescent="0.2">
      <c r="AS17170" s="4"/>
      <c r="AT17170" s="4"/>
      <c r="AU17170" s="4"/>
      <c r="AV17170" s="4"/>
      <c r="AW17170" s="4"/>
      <c r="AX17170" s="4"/>
      <c r="AY17170" s="4"/>
      <c r="AZ17170" s="4"/>
      <c r="BA17170" s="4"/>
      <c r="BB17170" s="4"/>
      <c r="BC17170" s="4"/>
    </row>
    <row r="17171" spans="45:55" x14ac:dyDescent="0.2">
      <c r="AS17171" s="4"/>
      <c r="AT17171" s="4"/>
      <c r="AU17171" s="4"/>
      <c r="AV17171" s="4"/>
      <c r="AW17171" s="4"/>
      <c r="AX17171" s="4"/>
      <c r="AY17171" s="4"/>
      <c r="AZ17171" s="4"/>
      <c r="BA17171" s="4"/>
      <c r="BB17171" s="4"/>
      <c r="BC17171" s="4"/>
    </row>
    <row r="17172" spans="45:55" x14ac:dyDescent="0.2">
      <c r="AS17172" s="4"/>
      <c r="AT17172" s="4"/>
      <c r="AU17172" s="4"/>
      <c r="AV17172" s="4"/>
      <c r="AW17172" s="4"/>
      <c r="AX17172" s="4"/>
      <c r="AY17172" s="4"/>
      <c r="AZ17172" s="4"/>
      <c r="BA17172" s="4"/>
      <c r="BB17172" s="4"/>
      <c r="BC17172" s="4"/>
    </row>
    <row r="17173" spans="45:55" x14ac:dyDescent="0.2">
      <c r="AS17173" s="4"/>
      <c r="AT17173" s="4"/>
      <c r="AU17173" s="4"/>
      <c r="AV17173" s="4"/>
      <c r="AW17173" s="4"/>
      <c r="AX17173" s="4"/>
      <c r="AY17173" s="4"/>
      <c r="AZ17173" s="4"/>
      <c r="BA17173" s="4"/>
      <c r="BB17173" s="4"/>
      <c r="BC17173" s="4"/>
    </row>
    <row r="17174" spans="45:55" x14ac:dyDescent="0.2">
      <c r="AS17174" s="4"/>
      <c r="AT17174" s="4"/>
      <c r="AU17174" s="4"/>
      <c r="AV17174" s="4"/>
      <c r="AW17174" s="4"/>
      <c r="AX17174" s="4"/>
      <c r="AY17174" s="4"/>
      <c r="AZ17174" s="4"/>
      <c r="BA17174" s="4"/>
      <c r="BB17174" s="4"/>
      <c r="BC17174" s="4"/>
    </row>
    <row r="17175" spans="45:55" x14ac:dyDescent="0.2">
      <c r="AS17175" s="4"/>
      <c r="AT17175" s="4"/>
      <c r="AU17175" s="4"/>
      <c r="AV17175" s="4"/>
      <c r="AW17175" s="4"/>
      <c r="AX17175" s="4"/>
      <c r="AY17175" s="4"/>
      <c r="AZ17175" s="4"/>
      <c r="BA17175" s="4"/>
      <c r="BB17175" s="4"/>
      <c r="BC17175" s="4"/>
    </row>
    <row r="17176" spans="45:55" x14ac:dyDescent="0.2">
      <c r="AS17176" s="4"/>
      <c r="AT17176" s="4"/>
      <c r="AU17176" s="4"/>
      <c r="AV17176" s="4"/>
      <c r="AW17176" s="4"/>
      <c r="AX17176" s="4"/>
      <c r="AY17176" s="4"/>
      <c r="AZ17176" s="4"/>
      <c r="BA17176" s="4"/>
      <c r="BB17176" s="4"/>
      <c r="BC17176" s="4"/>
    </row>
    <row r="17177" spans="45:55" x14ac:dyDescent="0.2">
      <c r="AS17177" s="4"/>
      <c r="AT17177" s="4"/>
      <c r="AU17177" s="4"/>
      <c r="AV17177" s="4"/>
      <c r="AW17177" s="4"/>
      <c r="AX17177" s="4"/>
      <c r="AY17177" s="4"/>
      <c r="AZ17177" s="4"/>
      <c r="BA17177" s="4"/>
      <c r="BB17177" s="4"/>
      <c r="BC17177" s="4"/>
    </row>
    <row r="17178" spans="45:55" x14ac:dyDescent="0.2">
      <c r="AS17178" s="4"/>
      <c r="AT17178" s="4"/>
      <c r="AU17178" s="4"/>
      <c r="AV17178" s="4"/>
      <c r="AW17178" s="4"/>
      <c r="AX17178" s="4"/>
      <c r="AY17178" s="4"/>
      <c r="AZ17178" s="4"/>
      <c r="BA17178" s="4"/>
      <c r="BB17178" s="4"/>
      <c r="BC17178" s="4"/>
    </row>
    <row r="17179" spans="45:55" x14ac:dyDescent="0.2">
      <c r="AS17179" s="4"/>
      <c r="AT17179" s="4"/>
      <c r="AU17179" s="4"/>
      <c r="AV17179" s="4"/>
      <c r="AW17179" s="4"/>
      <c r="AX17179" s="4"/>
      <c r="AY17179" s="4"/>
      <c r="AZ17179" s="4"/>
      <c r="BA17179" s="4"/>
      <c r="BB17179" s="4"/>
      <c r="BC17179" s="4"/>
    </row>
    <row r="17180" spans="45:55" x14ac:dyDescent="0.2">
      <c r="AS17180" s="4"/>
      <c r="AT17180" s="4"/>
      <c r="AU17180" s="4"/>
      <c r="AV17180" s="4"/>
      <c r="AW17180" s="4"/>
      <c r="AX17180" s="4"/>
      <c r="AY17180" s="4"/>
      <c r="AZ17180" s="4"/>
      <c r="BA17180" s="4"/>
      <c r="BB17180" s="4"/>
      <c r="BC17180" s="4"/>
    </row>
    <row r="17181" spans="45:55" x14ac:dyDescent="0.2">
      <c r="AS17181" s="4"/>
      <c r="AT17181" s="4"/>
      <c r="AU17181" s="4"/>
      <c r="AV17181" s="4"/>
      <c r="AW17181" s="4"/>
      <c r="AX17181" s="4"/>
      <c r="AY17181" s="4"/>
      <c r="AZ17181" s="4"/>
      <c r="BA17181" s="4"/>
      <c r="BB17181" s="4"/>
      <c r="BC17181" s="4"/>
    </row>
    <row r="17182" spans="45:55" x14ac:dyDescent="0.2">
      <c r="AS17182" s="4"/>
      <c r="AT17182" s="4"/>
      <c r="AU17182" s="4"/>
      <c r="AV17182" s="4"/>
      <c r="AW17182" s="4"/>
      <c r="AX17182" s="4"/>
      <c r="AY17182" s="4"/>
      <c r="AZ17182" s="4"/>
      <c r="BA17182" s="4"/>
      <c r="BB17182" s="4"/>
      <c r="BC17182" s="4"/>
    </row>
    <row r="17183" spans="45:55" x14ac:dyDescent="0.2">
      <c r="AS17183" s="4"/>
      <c r="AT17183" s="4"/>
      <c r="AU17183" s="4"/>
      <c r="AV17183" s="4"/>
      <c r="AW17183" s="4"/>
      <c r="AX17183" s="4"/>
      <c r="AY17183" s="4"/>
      <c r="AZ17183" s="4"/>
      <c r="BA17183" s="4"/>
      <c r="BB17183" s="4"/>
      <c r="BC17183" s="4"/>
    </row>
    <row r="17184" spans="45:55" x14ac:dyDescent="0.2">
      <c r="AS17184" s="4"/>
      <c r="AT17184" s="4"/>
      <c r="AU17184" s="4"/>
      <c r="AV17184" s="4"/>
      <c r="AW17184" s="4"/>
      <c r="AX17184" s="4"/>
      <c r="AY17184" s="4"/>
      <c r="AZ17184" s="4"/>
      <c r="BA17184" s="4"/>
      <c r="BB17184" s="4"/>
      <c r="BC17184" s="4"/>
    </row>
    <row r="17185" spans="45:55" x14ac:dyDescent="0.2">
      <c r="AS17185" s="4"/>
      <c r="AT17185" s="4"/>
      <c r="AU17185" s="4"/>
      <c r="AV17185" s="4"/>
      <c r="AW17185" s="4"/>
      <c r="AX17185" s="4"/>
      <c r="AY17185" s="4"/>
      <c r="AZ17185" s="4"/>
      <c r="BA17185" s="4"/>
      <c r="BB17185" s="4"/>
      <c r="BC17185" s="4"/>
    </row>
    <row r="17186" spans="45:55" x14ac:dyDescent="0.2">
      <c r="AS17186" s="4"/>
      <c r="AT17186" s="4"/>
      <c r="AU17186" s="4"/>
      <c r="AV17186" s="4"/>
      <c r="AW17186" s="4"/>
      <c r="AX17186" s="4"/>
      <c r="AY17186" s="4"/>
      <c r="AZ17186" s="4"/>
      <c r="BA17186" s="4"/>
      <c r="BB17186" s="4"/>
      <c r="BC17186" s="4"/>
    </row>
    <row r="17187" spans="45:55" x14ac:dyDescent="0.2">
      <c r="AS17187" s="4"/>
      <c r="AT17187" s="4"/>
      <c r="AU17187" s="4"/>
      <c r="AV17187" s="4"/>
      <c r="AW17187" s="4"/>
      <c r="AX17187" s="4"/>
      <c r="AY17187" s="4"/>
      <c r="AZ17187" s="4"/>
      <c r="BA17187" s="4"/>
      <c r="BB17187" s="4"/>
      <c r="BC17187" s="4"/>
    </row>
    <row r="17188" spans="45:55" x14ac:dyDescent="0.2">
      <c r="AS17188" s="4"/>
      <c r="AT17188" s="4"/>
      <c r="AU17188" s="4"/>
      <c r="AV17188" s="4"/>
      <c r="AW17188" s="4"/>
      <c r="AX17188" s="4"/>
      <c r="AY17188" s="4"/>
      <c r="AZ17188" s="4"/>
      <c r="BA17188" s="4"/>
      <c r="BB17188" s="4"/>
      <c r="BC17188" s="4"/>
    </row>
    <row r="17189" spans="45:55" x14ac:dyDescent="0.2">
      <c r="AS17189" s="4"/>
      <c r="AT17189" s="4"/>
      <c r="AU17189" s="4"/>
      <c r="AV17189" s="4"/>
      <c r="AW17189" s="4"/>
      <c r="AX17189" s="4"/>
      <c r="AY17189" s="4"/>
      <c r="AZ17189" s="4"/>
      <c r="BA17189" s="4"/>
      <c r="BB17189" s="4"/>
      <c r="BC17189" s="4"/>
    </row>
    <row r="17190" spans="45:55" x14ac:dyDescent="0.2">
      <c r="AS17190" s="4"/>
      <c r="AT17190" s="4"/>
      <c r="AU17190" s="4"/>
      <c r="AV17190" s="4"/>
      <c r="AW17190" s="4"/>
      <c r="AX17190" s="4"/>
      <c r="AY17190" s="4"/>
      <c r="AZ17190" s="4"/>
      <c r="BA17190" s="4"/>
      <c r="BB17190" s="4"/>
      <c r="BC17190" s="4"/>
    </row>
    <row r="17191" spans="45:55" x14ac:dyDescent="0.2">
      <c r="AS17191" s="4"/>
      <c r="AT17191" s="4"/>
      <c r="AU17191" s="4"/>
      <c r="AV17191" s="4"/>
      <c r="AW17191" s="4"/>
      <c r="AX17191" s="4"/>
      <c r="AY17191" s="4"/>
      <c r="AZ17191" s="4"/>
      <c r="BA17191" s="4"/>
      <c r="BB17191" s="4"/>
      <c r="BC17191" s="4"/>
    </row>
    <row r="17192" spans="45:55" x14ac:dyDescent="0.2">
      <c r="AS17192" s="4"/>
      <c r="AT17192" s="4"/>
      <c r="AU17192" s="4"/>
      <c r="AV17192" s="4"/>
      <c r="AW17192" s="4"/>
      <c r="AX17192" s="4"/>
      <c r="AY17192" s="4"/>
      <c r="AZ17192" s="4"/>
      <c r="BA17192" s="4"/>
      <c r="BB17192" s="4"/>
      <c r="BC17192" s="4"/>
    </row>
    <row r="17193" spans="45:55" x14ac:dyDescent="0.2">
      <c r="AS17193" s="4"/>
      <c r="AT17193" s="4"/>
      <c r="AU17193" s="4"/>
      <c r="AV17193" s="4"/>
      <c r="AW17193" s="4"/>
      <c r="AX17193" s="4"/>
      <c r="AY17193" s="4"/>
      <c r="AZ17193" s="4"/>
      <c r="BA17193" s="4"/>
      <c r="BB17193" s="4"/>
      <c r="BC17193" s="4"/>
    </row>
    <row r="17194" spans="45:55" x14ac:dyDescent="0.2">
      <c r="AS17194" s="4"/>
      <c r="AT17194" s="4"/>
      <c r="AU17194" s="4"/>
      <c r="AV17194" s="4"/>
      <c r="AW17194" s="4"/>
      <c r="AX17194" s="4"/>
      <c r="AY17194" s="4"/>
      <c r="AZ17194" s="4"/>
      <c r="BA17194" s="4"/>
      <c r="BB17194" s="4"/>
      <c r="BC17194" s="4"/>
    </row>
    <row r="17195" spans="45:55" x14ac:dyDescent="0.2">
      <c r="AS17195" s="4"/>
      <c r="AT17195" s="4"/>
      <c r="AU17195" s="4"/>
      <c r="AV17195" s="4"/>
      <c r="AW17195" s="4"/>
      <c r="AX17195" s="4"/>
      <c r="AY17195" s="4"/>
      <c r="AZ17195" s="4"/>
      <c r="BA17195" s="4"/>
      <c r="BB17195" s="4"/>
      <c r="BC17195" s="4"/>
    </row>
    <row r="17196" spans="45:55" x14ac:dyDescent="0.2">
      <c r="AS17196" s="4"/>
      <c r="AT17196" s="4"/>
      <c r="AU17196" s="4"/>
      <c r="AV17196" s="4"/>
      <c r="AW17196" s="4"/>
      <c r="AX17196" s="4"/>
      <c r="AY17196" s="4"/>
      <c r="AZ17196" s="4"/>
      <c r="BA17196" s="4"/>
      <c r="BB17196" s="4"/>
      <c r="BC17196" s="4"/>
    </row>
    <row r="17197" spans="45:55" x14ac:dyDescent="0.2">
      <c r="AS17197" s="4"/>
      <c r="AT17197" s="4"/>
      <c r="AU17197" s="4"/>
      <c r="AV17197" s="4"/>
      <c r="AW17197" s="4"/>
      <c r="AX17197" s="4"/>
      <c r="AY17197" s="4"/>
      <c r="AZ17197" s="4"/>
      <c r="BA17197" s="4"/>
      <c r="BB17197" s="4"/>
      <c r="BC17197" s="4"/>
    </row>
    <row r="17198" spans="45:55" x14ac:dyDescent="0.2">
      <c r="AS17198" s="4"/>
      <c r="AT17198" s="4"/>
      <c r="AU17198" s="4"/>
      <c r="AV17198" s="4"/>
      <c r="AW17198" s="4"/>
      <c r="AX17198" s="4"/>
      <c r="AY17198" s="4"/>
      <c r="AZ17198" s="4"/>
      <c r="BA17198" s="4"/>
      <c r="BB17198" s="4"/>
      <c r="BC17198" s="4"/>
    </row>
    <row r="17199" spans="45:55" x14ac:dyDescent="0.2">
      <c r="AS17199" s="4"/>
      <c r="AT17199" s="4"/>
      <c r="AU17199" s="4"/>
      <c r="AV17199" s="4"/>
      <c r="AW17199" s="4"/>
      <c r="AX17199" s="4"/>
      <c r="AY17199" s="4"/>
      <c r="AZ17199" s="4"/>
      <c r="BA17199" s="4"/>
      <c r="BB17199" s="4"/>
      <c r="BC17199" s="4"/>
    </row>
    <row r="17200" spans="45:55" x14ac:dyDescent="0.2">
      <c r="AS17200" s="4"/>
      <c r="AT17200" s="4"/>
      <c r="AU17200" s="4"/>
      <c r="AV17200" s="4"/>
      <c r="AW17200" s="4"/>
      <c r="AX17200" s="4"/>
      <c r="AY17200" s="4"/>
      <c r="AZ17200" s="4"/>
      <c r="BA17200" s="4"/>
      <c r="BB17200" s="4"/>
      <c r="BC17200" s="4"/>
    </row>
    <row r="17201" spans="45:55" x14ac:dyDescent="0.2">
      <c r="AS17201" s="4"/>
      <c r="AT17201" s="4"/>
      <c r="AU17201" s="4"/>
      <c r="AV17201" s="4"/>
      <c r="AW17201" s="4"/>
      <c r="AX17201" s="4"/>
      <c r="AY17201" s="4"/>
      <c r="AZ17201" s="4"/>
      <c r="BA17201" s="4"/>
      <c r="BB17201" s="4"/>
      <c r="BC17201" s="4"/>
    </row>
    <row r="17202" spans="45:55" x14ac:dyDescent="0.2">
      <c r="AS17202" s="4"/>
      <c r="AT17202" s="4"/>
      <c r="AU17202" s="4"/>
      <c r="AV17202" s="4"/>
      <c r="AW17202" s="4"/>
      <c r="AX17202" s="4"/>
      <c r="AY17202" s="4"/>
      <c r="AZ17202" s="4"/>
      <c r="BA17202" s="4"/>
      <c r="BB17202" s="4"/>
      <c r="BC17202" s="4"/>
    </row>
    <row r="17203" spans="45:55" x14ac:dyDescent="0.2">
      <c r="AS17203" s="4"/>
      <c r="AT17203" s="4"/>
      <c r="AU17203" s="4"/>
      <c r="AV17203" s="4"/>
      <c r="AW17203" s="4"/>
      <c r="AX17203" s="4"/>
      <c r="AY17203" s="4"/>
      <c r="AZ17203" s="4"/>
      <c r="BA17203" s="4"/>
      <c r="BB17203" s="4"/>
      <c r="BC17203" s="4"/>
    </row>
    <row r="17204" spans="45:55" x14ac:dyDescent="0.2">
      <c r="AS17204" s="4"/>
      <c r="AT17204" s="4"/>
      <c r="AU17204" s="4"/>
      <c r="AV17204" s="4"/>
      <c r="AW17204" s="4"/>
      <c r="AX17204" s="4"/>
      <c r="AY17204" s="4"/>
      <c r="AZ17204" s="4"/>
      <c r="BA17204" s="4"/>
      <c r="BB17204" s="4"/>
      <c r="BC17204" s="4"/>
    </row>
    <row r="17205" spans="45:55" x14ac:dyDescent="0.2">
      <c r="AS17205" s="4"/>
      <c r="AT17205" s="4"/>
      <c r="AU17205" s="4"/>
      <c r="AV17205" s="4"/>
      <c r="AW17205" s="4"/>
      <c r="AX17205" s="4"/>
      <c r="AY17205" s="4"/>
      <c r="AZ17205" s="4"/>
      <c r="BA17205" s="4"/>
      <c r="BB17205" s="4"/>
      <c r="BC17205" s="4"/>
    </row>
    <row r="17206" spans="45:55" x14ac:dyDescent="0.2">
      <c r="AS17206" s="4"/>
      <c r="AT17206" s="4"/>
      <c r="AU17206" s="4"/>
      <c r="AV17206" s="4"/>
      <c r="AW17206" s="4"/>
      <c r="AX17206" s="4"/>
      <c r="AY17206" s="4"/>
      <c r="AZ17206" s="4"/>
      <c r="BA17206" s="4"/>
      <c r="BB17206" s="4"/>
      <c r="BC17206" s="4"/>
    </row>
    <row r="17207" spans="45:55" x14ac:dyDescent="0.2">
      <c r="AS17207" s="4"/>
      <c r="AT17207" s="4"/>
      <c r="AU17207" s="4"/>
      <c r="AV17207" s="4"/>
      <c r="AW17207" s="4"/>
      <c r="AX17207" s="4"/>
      <c r="AY17207" s="4"/>
      <c r="AZ17207" s="4"/>
      <c r="BA17207" s="4"/>
      <c r="BB17207" s="4"/>
      <c r="BC17207" s="4"/>
    </row>
    <row r="17208" spans="45:55" x14ac:dyDescent="0.2">
      <c r="AS17208" s="4"/>
      <c r="AT17208" s="4"/>
      <c r="AU17208" s="4"/>
      <c r="AV17208" s="4"/>
      <c r="AW17208" s="4"/>
      <c r="AX17208" s="4"/>
      <c r="AY17208" s="4"/>
      <c r="AZ17208" s="4"/>
      <c r="BA17208" s="4"/>
      <c r="BB17208" s="4"/>
      <c r="BC17208" s="4"/>
    </row>
    <row r="17209" spans="45:55" x14ac:dyDescent="0.2">
      <c r="AS17209" s="4"/>
      <c r="AT17209" s="4"/>
      <c r="AU17209" s="4"/>
      <c r="AV17209" s="4"/>
      <c r="AW17209" s="4"/>
      <c r="AX17209" s="4"/>
      <c r="AY17209" s="4"/>
      <c r="AZ17209" s="4"/>
      <c r="BA17209" s="4"/>
      <c r="BB17209" s="4"/>
      <c r="BC17209" s="4"/>
    </row>
    <row r="17210" spans="45:55" x14ac:dyDescent="0.2">
      <c r="AS17210" s="4"/>
      <c r="AT17210" s="4"/>
      <c r="AU17210" s="4"/>
      <c r="AV17210" s="4"/>
      <c r="AW17210" s="4"/>
      <c r="AX17210" s="4"/>
      <c r="AY17210" s="4"/>
      <c r="AZ17210" s="4"/>
      <c r="BA17210" s="4"/>
      <c r="BB17210" s="4"/>
      <c r="BC17210" s="4"/>
    </row>
    <row r="17211" spans="45:55" x14ac:dyDescent="0.2">
      <c r="AS17211" s="4"/>
      <c r="AT17211" s="4"/>
      <c r="AU17211" s="4"/>
      <c r="AV17211" s="4"/>
      <c r="AW17211" s="4"/>
      <c r="AX17211" s="4"/>
      <c r="AY17211" s="4"/>
      <c r="AZ17211" s="4"/>
      <c r="BA17211" s="4"/>
      <c r="BB17211" s="4"/>
      <c r="BC17211" s="4"/>
    </row>
    <row r="17212" spans="45:55" x14ac:dyDescent="0.2">
      <c r="AS17212" s="4"/>
      <c r="AT17212" s="4"/>
      <c r="AU17212" s="4"/>
      <c r="AV17212" s="4"/>
      <c r="AW17212" s="4"/>
      <c r="AX17212" s="4"/>
      <c r="AY17212" s="4"/>
      <c r="AZ17212" s="4"/>
      <c r="BA17212" s="4"/>
      <c r="BB17212" s="4"/>
      <c r="BC17212" s="4"/>
    </row>
    <row r="17213" spans="45:55" x14ac:dyDescent="0.2">
      <c r="AS17213" s="4"/>
      <c r="AT17213" s="4"/>
      <c r="AU17213" s="4"/>
      <c r="AV17213" s="4"/>
      <c r="AW17213" s="4"/>
      <c r="AX17213" s="4"/>
      <c r="AY17213" s="4"/>
      <c r="AZ17213" s="4"/>
      <c r="BA17213" s="4"/>
      <c r="BB17213" s="4"/>
      <c r="BC17213" s="4"/>
    </row>
    <row r="17214" spans="45:55" x14ac:dyDescent="0.2">
      <c r="AS17214" s="4"/>
      <c r="AT17214" s="4"/>
      <c r="AU17214" s="4"/>
      <c r="AV17214" s="4"/>
      <c r="AW17214" s="4"/>
      <c r="AX17214" s="4"/>
      <c r="AY17214" s="4"/>
      <c r="AZ17214" s="4"/>
      <c r="BA17214" s="4"/>
      <c r="BB17214" s="4"/>
      <c r="BC17214" s="4"/>
    </row>
    <row r="17215" spans="45:55" x14ac:dyDescent="0.2">
      <c r="AS17215" s="4"/>
      <c r="AT17215" s="4"/>
      <c r="AU17215" s="4"/>
      <c r="AV17215" s="4"/>
      <c r="AW17215" s="4"/>
      <c r="AX17215" s="4"/>
      <c r="AY17215" s="4"/>
      <c r="AZ17215" s="4"/>
      <c r="BA17215" s="4"/>
      <c r="BB17215" s="4"/>
      <c r="BC17215" s="4"/>
    </row>
    <row r="17216" spans="45:55" x14ac:dyDescent="0.2">
      <c r="AS17216" s="4"/>
      <c r="AT17216" s="4"/>
      <c r="AU17216" s="4"/>
      <c r="AV17216" s="4"/>
      <c r="AW17216" s="4"/>
      <c r="AX17216" s="4"/>
      <c r="AY17216" s="4"/>
      <c r="AZ17216" s="4"/>
      <c r="BA17216" s="4"/>
      <c r="BB17216" s="4"/>
      <c r="BC17216" s="4"/>
    </row>
    <row r="17217" spans="45:55" x14ac:dyDescent="0.2">
      <c r="AS17217" s="4"/>
      <c r="AT17217" s="4"/>
      <c r="AU17217" s="4"/>
      <c r="AV17217" s="4"/>
      <c r="AW17217" s="4"/>
      <c r="AX17217" s="4"/>
      <c r="AY17217" s="4"/>
      <c r="AZ17217" s="4"/>
      <c r="BA17217" s="4"/>
      <c r="BB17217" s="4"/>
      <c r="BC17217" s="4"/>
    </row>
    <row r="17218" spans="45:55" x14ac:dyDescent="0.2">
      <c r="AS17218" s="4"/>
      <c r="AT17218" s="4"/>
      <c r="AU17218" s="4"/>
      <c r="AV17218" s="4"/>
      <c r="AW17218" s="4"/>
      <c r="AX17218" s="4"/>
      <c r="AY17218" s="4"/>
      <c r="AZ17218" s="4"/>
      <c r="BA17218" s="4"/>
      <c r="BB17218" s="4"/>
      <c r="BC17218" s="4"/>
    </row>
    <row r="17219" spans="45:55" x14ac:dyDescent="0.2">
      <c r="AS17219" s="4"/>
      <c r="AT17219" s="4"/>
      <c r="AU17219" s="4"/>
      <c r="AV17219" s="4"/>
      <c r="AW17219" s="4"/>
      <c r="AX17219" s="4"/>
      <c r="AY17219" s="4"/>
      <c r="AZ17219" s="4"/>
      <c r="BA17219" s="4"/>
      <c r="BB17219" s="4"/>
      <c r="BC17219" s="4"/>
    </row>
    <row r="17220" spans="45:55" x14ac:dyDescent="0.2">
      <c r="AS17220" s="4"/>
      <c r="AT17220" s="4"/>
      <c r="AU17220" s="4"/>
      <c r="AV17220" s="4"/>
      <c r="AW17220" s="4"/>
      <c r="AX17220" s="4"/>
      <c r="AY17220" s="4"/>
      <c r="AZ17220" s="4"/>
      <c r="BA17220" s="4"/>
      <c r="BB17220" s="4"/>
      <c r="BC17220" s="4"/>
    </row>
    <row r="17221" spans="45:55" x14ac:dyDescent="0.2">
      <c r="AS17221" s="4"/>
      <c r="AT17221" s="4"/>
      <c r="AU17221" s="4"/>
      <c r="AV17221" s="4"/>
      <c r="AW17221" s="4"/>
      <c r="AX17221" s="4"/>
      <c r="AY17221" s="4"/>
      <c r="AZ17221" s="4"/>
      <c r="BA17221" s="4"/>
      <c r="BB17221" s="4"/>
      <c r="BC17221" s="4"/>
    </row>
    <row r="17222" spans="45:55" x14ac:dyDescent="0.2">
      <c r="AS17222" s="4"/>
      <c r="AT17222" s="4"/>
      <c r="AU17222" s="4"/>
      <c r="AV17222" s="4"/>
      <c r="AW17222" s="4"/>
      <c r="AX17222" s="4"/>
      <c r="AY17222" s="4"/>
      <c r="AZ17222" s="4"/>
      <c r="BA17222" s="4"/>
      <c r="BB17222" s="4"/>
      <c r="BC17222" s="4"/>
    </row>
    <row r="17223" spans="45:55" x14ac:dyDescent="0.2">
      <c r="AS17223" s="4"/>
      <c r="AT17223" s="4"/>
      <c r="AU17223" s="4"/>
      <c r="AV17223" s="4"/>
      <c r="AW17223" s="4"/>
      <c r="AX17223" s="4"/>
      <c r="AY17223" s="4"/>
      <c r="AZ17223" s="4"/>
      <c r="BA17223" s="4"/>
      <c r="BB17223" s="4"/>
      <c r="BC17223" s="4"/>
    </row>
    <row r="17224" spans="45:55" x14ac:dyDescent="0.2">
      <c r="AS17224" s="4"/>
      <c r="AT17224" s="4"/>
      <c r="AU17224" s="4"/>
      <c r="AV17224" s="4"/>
      <c r="AW17224" s="4"/>
      <c r="AX17224" s="4"/>
      <c r="AY17224" s="4"/>
      <c r="AZ17224" s="4"/>
      <c r="BA17224" s="4"/>
      <c r="BB17224" s="4"/>
      <c r="BC17224" s="4"/>
    </row>
    <row r="17225" spans="45:55" x14ac:dyDescent="0.2">
      <c r="AS17225" s="4"/>
      <c r="AT17225" s="4"/>
      <c r="AU17225" s="4"/>
      <c r="AV17225" s="4"/>
      <c r="AW17225" s="4"/>
      <c r="AX17225" s="4"/>
      <c r="AY17225" s="4"/>
      <c r="AZ17225" s="4"/>
      <c r="BA17225" s="4"/>
      <c r="BB17225" s="4"/>
      <c r="BC17225" s="4"/>
    </row>
    <row r="17226" spans="45:55" x14ac:dyDescent="0.2">
      <c r="AS17226" s="4"/>
      <c r="AT17226" s="4"/>
      <c r="AU17226" s="4"/>
      <c r="AV17226" s="4"/>
      <c r="AW17226" s="4"/>
      <c r="AX17226" s="4"/>
      <c r="AY17226" s="4"/>
      <c r="AZ17226" s="4"/>
      <c r="BA17226" s="4"/>
      <c r="BB17226" s="4"/>
      <c r="BC17226" s="4"/>
    </row>
    <row r="17227" spans="45:55" x14ac:dyDescent="0.2">
      <c r="AS17227" s="4"/>
      <c r="AT17227" s="4"/>
      <c r="AU17227" s="4"/>
      <c r="AV17227" s="4"/>
      <c r="AW17227" s="4"/>
      <c r="AX17227" s="4"/>
      <c r="AY17227" s="4"/>
      <c r="AZ17227" s="4"/>
      <c r="BA17227" s="4"/>
      <c r="BB17227" s="4"/>
      <c r="BC17227" s="4"/>
    </row>
    <row r="17228" spans="45:55" x14ac:dyDescent="0.2">
      <c r="AS17228" s="4"/>
      <c r="AT17228" s="4"/>
      <c r="AU17228" s="4"/>
      <c r="AV17228" s="4"/>
      <c r="AW17228" s="4"/>
      <c r="AX17228" s="4"/>
      <c r="AY17228" s="4"/>
      <c r="AZ17228" s="4"/>
      <c r="BA17228" s="4"/>
      <c r="BB17228" s="4"/>
      <c r="BC17228" s="4"/>
    </row>
    <row r="17229" spans="45:55" x14ac:dyDescent="0.2">
      <c r="AS17229" s="4"/>
      <c r="AT17229" s="4"/>
      <c r="AU17229" s="4"/>
      <c r="AV17229" s="4"/>
      <c r="AW17229" s="4"/>
      <c r="AX17229" s="4"/>
      <c r="AY17229" s="4"/>
      <c r="AZ17229" s="4"/>
      <c r="BA17229" s="4"/>
      <c r="BB17229" s="4"/>
      <c r="BC17229" s="4"/>
    </row>
    <row r="17230" spans="45:55" x14ac:dyDescent="0.2">
      <c r="AS17230" s="4"/>
      <c r="AT17230" s="4"/>
      <c r="AU17230" s="4"/>
      <c r="AV17230" s="4"/>
      <c r="AW17230" s="4"/>
      <c r="AX17230" s="4"/>
      <c r="AY17230" s="4"/>
      <c r="AZ17230" s="4"/>
      <c r="BA17230" s="4"/>
      <c r="BB17230" s="4"/>
      <c r="BC17230" s="4"/>
    </row>
    <row r="17231" spans="45:55" x14ac:dyDescent="0.2">
      <c r="AS17231" s="4"/>
      <c r="AT17231" s="4"/>
      <c r="AU17231" s="4"/>
      <c r="AV17231" s="4"/>
      <c r="AW17231" s="4"/>
      <c r="AX17231" s="4"/>
      <c r="AY17231" s="4"/>
      <c r="AZ17231" s="4"/>
      <c r="BA17231" s="4"/>
      <c r="BB17231" s="4"/>
      <c r="BC17231" s="4"/>
    </row>
    <row r="17232" spans="45:55" x14ac:dyDescent="0.2">
      <c r="AS17232" s="4"/>
      <c r="AT17232" s="4"/>
      <c r="AU17232" s="4"/>
      <c r="AV17232" s="4"/>
      <c r="AW17232" s="4"/>
      <c r="AX17232" s="4"/>
      <c r="AY17232" s="4"/>
      <c r="AZ17232" s="4"/>
      <c r="BA17232" s="4"/>
      <c r="BB17232" s="4"/>
      <c r="BC17232" s="4"/>
    </row>
    <row r="17233" spans="45:55" x14ac:dyDescent="0.2">
      <c r="AS17233" s="4"/>
      <c r="AT17233" s="4"/>
      <c r="AU17233" s="4"/>
      <c r="AV17233" s="4"/>
      <c r="AW17233" s="4"/>
      <c r="AX17233" s="4"/>
      <c r="AY17233" s="4"/>
      <c r="AZ17233" s="4"/>
      <c r="BA17233" s="4"/>
      <c r="BB17233" s="4"/>
      <c r="BC17233" s="4"/>
    </row>
    <row r="17234" spans="45:55" x14ac:dyDescent="0.2">
      <c r="AS17234" s="4"/>
      <c r="AT17234" s="4"/>
      <c r="AU17234" s="4"/>
      <c r="AV17234" s="4"/>
      <c r="AW17234" s="4"/>
      <c r="AX17234" s="4"/>
      <c r="AY17234" s="4"/>
      <c r="AZ17234" s="4"/>
      <c r="BA17234" s="4"/>
      <c r="BB17234" s="4"/>
      <c r="BC17234" s="4"/>
    </row>
    <row r="17235" spans="45:55" x14ac:dyDescent="0.2">
      <c r="AS17235" s="4"/>
      <c r="AT17235" s="4"/>
      <c r="AU17235" s="4"/>
      <c r="AV17235" s="4"/>
      <c r="AW17235" s="4"/>
      <c r="AX17235" s="4"/>
      <c r="AY17235" s="4"/>
      <c r="AZ17235" s="4"/>
      <c r="BA17235" s="4"/>
      <c r="BB17235" s="4"/>
      <c r="BC17235" s="4"/>
    </row>
    <row r="17236" spans="45:55" x14ac:dyDescent="0.2">
      <c r="AS17236" s="4"/>
      <c r="AT17236" s="4"/>
      <c r="AU17236" s="4"/>
      <c r="AV17236" s="4"/>
      <c r="AW17236" s="4"/>
      <c r="AX17236" s="4"/>
      <c r="AY17236" s="4"/>
      <c r="AZ17236" s="4"/>
      <c r="BA17236" s="4"/>
      <c r="BB17236" s="4"/>
      <c r="BC17236" s="4"/>
    </row>
    <row r="17237" spans="45:55" x14ac:dyDescent="0.2">
      <c r="AS17237" s="4"/>
      <c r="AT17237" s="4"/>
      <c r="AU17237" s="4"/>
      <c r="AV17237" s="4"/>
      <c r="AW17237" s="4"/>
      <c r="AX17237" s="4"/>
      <c r="AY17237" s="4"/>
      <c r="AZ17237" s="4"/>
      <c r="BA17237" s="4"/>
      <c r="BB17237" s="4"/>
      <c r="BC17237" s="4"/>
    </row>
    <row r="17238" spans="45:55" x14ac:dyDescent="0.2">
      <c r="AS17238" s="4"/>
      <c r="AT17238" s="4"/>
      <c r="AU17238" s="4"/>
      <c r="AV17238" s="4"/>
      <c r="AW17238" s="4"/>
      <c r="AX17238" s="4"/>
      <c r="AY17238" s="4"/>
      <c r="AZ17238" s="4"/>
      <c r="BA17238" s="4"/>
      <c r="BB17238" s="4"/>
      <c r="BC17238" s="4"/>
    </row>
    <row r="17239" spans="45:55" x14ac:dyDescent="0.2">
      <c r="AS17239" s="4"/>
      <c r="AT17239" s="4"/>
      <c r="AU17239" s="4"/>
      <c r="AV17239" s="4"/>
      <c r="AW17239" s="4"/>
      <c r="AX17239" s="4"/>
      <c r="AY17239" s="4"/>
      <c r="AZ17239" s="4"/>
      <c r="BA17239" s="4"/>
      <c r="BB17239" s="4"/>
      <c r="BC17239" s="4"/>
    </row>
    <row r="17240" spans="45:55" x14ac:dyDescent="0.2">
      <c r="AS17240" s="4"/>
      <c r="AT17240" s="4"/>
      <c r="AU17240" s="4"/>
      <c r="AV17240" s="4"/>
      <c r="AW17240" s="4"/>
      <c r="AX17240" s="4"/>
      <c r="AY17240" s="4"/>
      <c r="AZ17240" s="4"/>
      <c r="BA17240" s="4"/>
      <c r="BB17240" s="4"/>
      <c r="BC17240" s="4"/>
    </row>
    <row r="17241" spans="45:55" x14ac:dyDescent="0.2">
      <c r="AS17241" s="4"/>
      <c r="AT17241" s="4"/>
      <c r="AU17241" s="4"/>
      <c r="AV17241" s="4"/>
      <c r="AW17241" s="4"/>
      <c r="AX17241" s="4"/>
      <c r="AY17241" s="4"/>
      <c r="AZ17241" s="4"/>
      <c r="BA17241" s="4"/>
      <c r="BB17241" s="4"/>
      <c r="BC17241" s="4"/>
    </row>
    <row r="17242" spans="45:55" x14ac:dyDescent="0.2">
      <c r="AS17242" s="4"/>
      <c r="AT17242" s="4"/>
      <c r="AU17242" s="4"/>
      <c r="AV17242" s="4"/>
      <c r="AW17242" s="4"/>
      <c r="AX17242" s="4"/>
      <c r="AY17242" s="4"/>
      <c r="AZ17242" s="4"/>
      <c r="BA17242" s="4"/>
      <c r="BB17242" s="4"/>
      <c r="BC17242" s="4"/>
    </row>
    <row r="17243" spans="45:55" x14ac:dyDescent="0.2">
      <c r="AS17243" s="4"/>
      <c r="AT17243" s="4"/>
      <c r="AU17243" s="4"/>
      <c r="AV17243" s="4"/>
      <c r="AW17243" s="4"/>
      <c r="AX17243" s="4"/>
      <c r="AY17243" s="4"/>
      <c r="AZ17243" s="4"/>
      <c r="BA17243" s="4"/>
      <c r="BB17243" s="4"/>
      <c r="BC17243" s="4"/>
    </row>
    <row r="17244" spans="45:55" x14ac:dyDescent="0.2">
      <c r="AS17244" s="4"/>
      <c r="AT17244" s="4"/>
      <c r="AU17244" s="4"/>
      <c r="AV17244" s="4"/>
      <c r="AW17244" s="4"/>
      <c r="AX17244" s="4"/>
      <c r="AY17244" s="4"/>
      <c r="AZ17244" s="4"/>
      <c r="BA17244" s="4"/>
      <c r="BB17244" s="4"/>
      <c r="BC17244" s="4"/>
    </row>
    <row r="17245" spans="45:55" x14ac:dyDescent="0.2">
      <c r="AS17245" s="4"/>
      <c r="AT17245" s="4"/>
      <c r="AU17245" s="4"/>
      <c r="AV17245" s="4"/>
      <c r="AW17245" s="4"/>
      <c r="AX17245" s="4"/>
      <c r="AY17245" s="4"/>
      <c r="AZ17245" s="4"/>
      <c r="BA17245" s="4"/>
      <c r="BB17245" s="4"/>
      <c r="BC17245" s="4"/>
    </row>
    <row r="17246" spans="45:55" x14ac:dyDescent="0.2">
      <c r="AS17246" s="4"/>
      <c r="AT17246" s="4"/>
      <c r="AU17246" s="4"/>
      <c r="AV17246" s="4"/>
      <c r="AW17246" s="4"/>
      <c r="AX17246" s="4"/>
      <c r="AY17246" s="4"/>
      <c r="AZ17246" s="4"/>
      <c r="BA17246" s="4"/>
      <c r="BB17246" s="4"/>
      <c r="BC17246" s="4"/>
    </row>
    <row r="17247" spans="45:55" x14ac:dyDescent="0.2">
      <c r="AS17247" s="4"/>
      <c r="AT17247" s="4"/>
      <c r="AU17247" s="4"/>
      <c r="AV17247" s="4"/>
      <c r="AW17247" s="4"/>
      <c r="AX17247" s="4"/>
      <c r="AY17247" s="4"/>
      <c r="AZ17247" s="4"/>
      <c r="BA17247" s="4"/>
      <c r="BB17247" s="4"/>
      <c r="BC17247" s="4"/>
    </row>
    <row r="17248" spans="45:55" x14ac:dyDescent="0.2">
      <c r="AS17248" s="4"/>
      <c r="AT17248" s="4"/>
      <c r="AU17248" s="4"/>
      <c r="AV17248" s="4"/>
      <c r="AW17248" s="4"/>
      <c r="AX17248" s="4"/>
      <c r="AY17248" s="4"/>
      <c r="AZ17248" s="4"/>
      <c r="BA17248" s="4"/>
      <c r="BB17248" s="4"/>
      <c r="BC17248" s="4"/>
    </row>
    <row r="17249" spans="45:55" x14ac:dyDescent="0.2">
      <c r="AS17249" s="4"/>
      <c r="AT17249" s="4"/>
      <c r="AU17249" s="4"/>
      <c r="AV17249" s="4"/>
      <c r="AW17249" s="4"/>
      <c r="AX17249" s="4"/>
      <c r="AY17249" s="4"/>
      <c r="AZ17249" s="4"/>
      <c r="BA17249" s="4"/>
      <c r="BB17249" s="4"/>
      <c r="BC17249" s="4"/>
    </row>
    <row r="17250" spans="45:55" x14ac:dyDescent="0.2">
      <c r="AS17250" s="4"/>
      <c r="AT17250" s="4"/>
      <c r="AU17250" s="4"/>
      <c r="AV17250" s="4"/>
      <c r="AW17250" s="4"/>
      <c r="AX17250" s="4"/>
      <c r="AY17250" s="4"/>
      <c r="AZ17250" s="4"/>
      <c r="BA17250" s="4"/>
      <c r="BB17250" s="4"/>
      <c r="BC17250" s="4"/>
    </row>
    <row r="17251" spans="45:55" x14ac:dyDescent="0.2">
      <c r="AS17251" s="4"/>
      <c r="AT17251" s="4"/>
      <c r="AU17251" s="4"/>
      <c r="AV17251" s="4"/>
      <c r="AW17251" s="4"/>
      <c r="AX17251" s="4"/>
      <c r="AY17251" s="4"/>
      <c r="AZ17251" s="4"/>
      <c r="BA17251" s="4"/>
      <c r="BB17251" s="4"/>
      <c r="BC17251" s="4"/>
    </row>
    <row r="17252" spans="45:55" x14ac:dyDescent="0.2">
      <c r="AS17252" s="4"/>
      <c r="AT17252" s="4"/>
      <c r="AU17252" s="4"/>
      <c r="AV17252" s="4"/>
      <c r="AW17252" s="4"/>
      <c r="AX17252" s="4"/>
      <c r="AY17252" s="4"/>
      <c r="AZ17252" s="4"/>
      <c r="BA17252" s="4"/>
      <c r="BB17252" s="4"/>
      <c r="BC17252" s="4"/>
    </row>
    <row r="17253" spans="45:55" x14ac:dyDescent="0.2">
      <c r="AS17253" s="4"/>
      <c r="AT17253" s="4"/>
      <c r="AU17253" s="4"/>
      <c r="AV17253" s="4"/>
      <c r="AW17253" s="4"/>
      <c r="AX17253" s="4"/>
      <c r="AY17253" s="4"/>
      <c r="AZ17253" s="4"/>
      <c r="BA17253" s="4"/>
      <c r="BB17253" s="4"/>
      <c r="BC17253" s="4"/>
    </row>
    <row r="17254" spans="45:55" x14ac:dyDescent="0.2">
      <c r="AS17254" s="4"/>
      <c r="AT17254" s="4"/>
      <c r="AU17254" s="4"/>
      <c r="AV17254" s="4"/>
      <c r="AW17254" s="4"/>
      <c r="AX17254" s="4"/>
      <c r="AY17254" s="4"/>
      <c r="AZ17254" s="4"/>
      <c r="BA17254" s="4"/>
      <c r="BB17254" s="4"/>
      <c r="BC17254" s="4"/>
    </row>
    <row r="17255" spans="45:55" x14ac:dyDescent="0.2">
      <c r="AS17255" s="4"/>
      <c r="AT17255" s="4"/>
      <c r="AU17255" s="4"/>
      <c r="AV17255" s="4"/>
      <c r="AW17255" s="4"/>
      <c r="AX17255" s="4"/>
      <c r="AY17255" s="4"/>
      <c r="AZ17255" s="4"/>
      <c r="BA17255" s="4"/>
      <c r="BB17255" s="4"/>
      <c r="BC17255" s="4"/>
    </row>
    <row r="17256" spans="45:55" x14ac:dyDescent="0.2">
      <c r="AS17256" s="4"/>
      <c r="AT17256" s="4"/>
      <c r="AU17256" s="4"/>
      <c r="AV17256" s="4"/>
      <c r="AW17256" s="4"/>
      <c r="AX17256" s="4"/>
      <c r="AY17256" s="4"/>
      <c r="AZ17256" s="4"/>
      <c r="BA17256" s="4"/>
      <c r="BB17256" s="4"/>
      <c r="BC17256" s="4"/>
    </row>
    <row r="17257" spans="45:55" x14ac:dyDescent="0.2">
      <c r="AS17257" s="4"/>
      <c r="AT17257" s="4"/>
      <c r="AU17257" s="4"/>
      <c r="AV17257" s="4"/>
      <c r="AW17257" s="4"/>
      <c r="AX17257" s="4"/>
      <c r="AY17257" s="4"/>
      <c r="AZ17257" s="4"/>
      <c r="BA17257" s="4"/>
      <c r="BB17257" s="4"/>
      <c r="BC17257" s="4"/>
    </row>
    <row r="17258" spans="45:55" x14ac:dyDescent="0.2">
      <c r="AS17258" s="4"/>
      <c r="AT17258" s="4"/>
      <c r="AU17258" s="4"/>
      <c r="AV17258" s="4"/>
      <c r="AW17258" s="4"/>
      <c r="AX17258" s="4"/>
      <c r="AY17258" s="4"/>
      <c r="AZ17258" s="4"/>
      <c r="BA17258" s="4"/>
      <c r="BB17258" s="4"/>
      <c r="BC17258" s="4"/>
    </row>
    <row r="17259" spans="45:55" x14ac:dyDescent="0.2">
      <c r="AS17259" s="4"/>
      <c r="AT17259" s="4"/>
      <c r="AU17259" s="4"/>
      <c r="AV17259" s="4"/>
      <c r="AW17259" s="4"/>
      <c r="AX17259" s="4"/>
      <c r="AY17259" s="4"/>
      <c r="AZ17259" s="4"/>
      <c r="BA17259" s="4"/>
      <c r="BB17259" s="4"/>
      <c r="BC17259" s="4"/>
    </row>
    <row r="17260" spans="45:55" x14ac:dyDescent="0.2">
      <c r="AS17260" s="4"/>
      <c r="AT17260" s="4"/>
      <c r="AU17260" s="4"/>
      <c r="AV17260" s="4"/>
      <c r="AW17260" s="4"/>
      <c r="AX17260" s="4"/>
      <c r="AY17260" s="4"/>
      <c r="AZ17260" s="4"/>
      <c r="BA17260" s="4"/>
      <c r="BB17260" s="4"/>
      <c r="BC17260" s="4"/>
    </row>
    <row r="17261" spans="45:55" x14ac:dyDescent="0.2">
      <c r="AS17261" s="4"/>
      <c r="AT17261" s="4"/>
      <c r="AU17261" s="4"/>
      <c r="AV17261" s="4"/>
      <c r="AW17261" s="4"/>
      <c r="AX17261" s="4"/>
      <c r="AY17261" s="4"/>
      <c r="AZ17261" s="4"/>
      <c r="BA17261" s="4"/>
      <c r="BB17261" s="4"/>
      <c r="BC17261" s="4"/>
    </row>
    <row r="17262" spans="45:55" x14ac:dyDescent="0.2">
      <c r="AS17262" s="4"/>
      <c r="AT17262" s="4"/>
      <c r="AU17262" s="4"/>
      <c r="AV17262" s="4"/>
      <c r="AW17262" s="4"/>
      <c r="AX17262" s="4"/>
      <c r="AY17262" s="4"/>
      <c r="AZ17262" s="4"/>
      <c r="BA17262" s="4"/>
      <c r="BB17262" s="4"/>
      <c r="BC17262" s="4"/>
    </row>
    <row r="17263" spans="45:55" x14ac:dyDescent="0.2">
      <c r="AS17263" s="4"/>
      <c r="AT17263" s="4"/>
      <c r="AU17263" s="4"/>
      <c r="AV17263" s="4"/>
      <c r="AW17263" s="4"/>
      <c r="AX17263" s="4"/>
      <c r="AY17263" s="4"/>
      <c r="AZ17263" s="4"/>
      <c r="BA17263" s="4"/>
      <c r="BB17263" s="4"/>
      <c r="BC17263" s="4"/>
    </row>
    <row r="17264" spans="45:55" x14ac:dyDescent="0.2">
      <c r="AS17264" s="4"/>
      <c r="AT17264" s="4"/>
      <c r="AU17264" s="4"/>
      <c r="AV17264" s="4"/>
      <c r="AW17264" s="4"/>
      <c r="AX17264" s="4"/>
      <c r="AY17264" s="4"/>
      <c r="AZ17264" s="4"/>
      <c r="BA17264" s="4"/>
      <c r="BB17264" s="4"/>
      <c r="BC17264" s="4"/>
    </row>
    <row r="17265" spans="45:55" x14ac:dyDescent="0.2">
      <c r="AS17265" s="4"/>
      <c r="AT17265" s="4"/>
      <c r="AU17265" s="4"/>
      <c r="AV17265" s="4"/>
      <c r="AW17265" s="4"/>
      <c r="AX17265" s="4"/>
      <c r="AY17265" s="4"/>
      <c r="AZ17265" s="4"/>
      <c r="BA17265" s="4"/>
      <c r="BB17265" s="4"/>
      <c r="BC17265" s="4"/>
    </row>
    <row r="17266" spans="45:55" x14ac:dyDescent="0.2">
      <c r="AS17266" s="4"/>
      <c r="AT17266" s="4"/>
      <c r="AU17266" s="4"/>
      <c r="AV17266" s="4"/>
      <c r="AW17266" s="4"/>
      <c r="AX17266" s="4"/>
      <c r="AY17266" s="4"/>
      <c r="AZ17266" s="4"/>
      <c r="BA17266" s="4"/>
      <c r="BB17266" s="4"/>
      <c r="BC17266" s="4"/>
    </row>
    <row r="17267" spans="45:55" x14ac:dyDescent="0.2">
      <c r="AS17267" s="4"/>
      <c r="AT17267" s="4"/>
      <c r="AU17267" s="4"/>
      <c r="AV17267" s="4"/>
      <c r="AW17267" s="4"/>
      <c r="AX17267" s="4"/>
      <c r="AY17267" s="4"/>
      <c r="AZ17267" s="4"/>
      <c r="BA17267" s="4"/>
      <c r="BB17267" s="4"/>
      <c r="BC17267" s="4"/>
    </row>
    <row r="17268" spans="45:55" x14ac:dyDescent="0.2">
      <c r="AS17268" s="4"/>
      <c r="AT17268" s="4"/>
      <c r="AU17268" s="4"/>
      <c r="AV17268" s="4"/>
      <c r="AW17268" s="4"/>
      <c r="AX17268" s="4"/>
      <c r="AY17268" s="4"/>
      <c r="AZ17268" s="4"/>
      <c r="BA17268" s="4"/>
      <c r="BB17268" s="4"/>
      <c r="BC17268" s="4"/>
    </row>
    <row r="17269" spans="45:55" x14ac:dyDescent="0.2">
      <c r="AS17269" s="4"/>
      <c r="AT17269" s="4"/>
      <c r="AU17269" s="4"/>
      <c r="AV17269" s="4"/>
      <c r="AW17269" s="4"/>
      <c r="AX17269" s="4"/>
      <c r="AY17269" s="4"/>
      <c r="AZ17269" s="4"/>
      <c r="BA17269" s="4"/>
      <c r="BB17269" s="4"/>
      <c r="BC17269" s="4"/>
    </row>
    <row r="17270" spans="45:55" x14ac:dyDescent="0.2">
      <c r="AS17270" s="4"/>
      <c r="AT17270" s="4"/>
      <c r="AU17270" s="4"/>
      <c r="AV17270" s="4"/>
      <c r="AW17270" s="4"/>
      <c r="AX17270" s="4"/>
      <c r="AY17270" s="4"/>
      <c r="AZ17270" s="4"/>
      <c r="BA17270" s="4"/>
      <c r="BB17270" s="4"/>
      <c r="BC17270" s="4"/>
    </row>
    <row r="17271" spans="45:55" x14ac:dyDescent="0.2">
      <c r="AS17271" s="4"/>
      <c r="AT17271" s="4"/>
      <c r="AU17271" s="4"/>
      <c r="AV17271" s="4"/>
      <c r="AW17271" s="4"/>
      <c r="AX17271" s="4"/>
      <c r="AY17271" s="4"/>
      <c r="AZ17271" s="4"/>
      <c r="BA17271" s="4"/>
      <c r="BB17271" s="4"/>
      <c r="BC17271" s="4"/>
    </row>
    <row r="17272" spans="45:55" x14ac:dyDescent="0.2">
      <c r="AS17272" s="4"/>
      <c r="AT17272" s="4"/>
      <c r="AU17272" s="4"/>
      <c r="AV17272" s="4"/>
      <c r="AW17272" s="4"/>
      <c r="AX17272" s="4"/>
      <c r="AY17272" s="4"/>
      <c r="AZ17272" s="4"/>
      <c r="BA17272" s="4"/>
      <c r="BB17272" s="4"/>
      <c r="BC17272" s="4"/>
    </row>
    <row r="17273" spans="45:55" x14ac:dyDescent="0.2">
      <c r="AS17273" s="4"/>
      <c r="AT17273" s="4"/>
      <c r="AU17273" s="4"/>
      <c r="AV17273" s="4"/>
      <c r="AW17273" s="4"/>
      <c r="AX17273" s="4"/>
      <c r="AY17273" s="4"/>
      <c r="AZ17273" s="4"/>
      <c r="BA17273" s="4"/>
      <c r="BB17273" s="4"/>
      <c r="BC17273" s="4"/>
    </row>
    <row r="17274" spans="45:55" x14ac:dyDescent="0.2">
      <c r="AS17274" s="4"/>
      <c r="AT17274" s="4"/>
      <c r="AU17274" s="4"/>
      <c r="AV17274" s="4"/>
      <c r="AW17274" s="4"/>
      <c r="AX17274" s="4"/>
      <c r="AY17274" s="4"/>
      <c r="AZ17274" s="4"/>
      <c r="BA17274" s="4"/>
      <c r="BB17274" s="4"/>
      <c r="BC17274" s="4"/>
    </row>
    <row r="17275" spans="45:55" x14ac:dyDescent="0.2">
      <c r="AS17275" s="4"/>
      <c r="AT17275" s="4"/>
      <c r="AU17275" s="4"/>
      <c r="AV17275" s="4"/>
      <c r="AW17275" s="4"/>
      <c r="AX17275" s="4"/>
      <c r="AY17275" s="4"/>
      <c r="AZ17275" s="4"/>
      <c r="BA17275" s="4"/>
      <c r="BB17275" s="4"/>
      <c r="BC17275" s="4"/>
    </row>
    <row r="17276" spans="45:55" x14ac:dyDescent="0.2">
      <c r="AS17276" s="4"/>
      <c r="AT17276" s="4"/>
      <c r="AU17276" s="4"/>
      <c r="AV17276" s="4"/>
      <c r="AW17276" s="4"/>
      <c r="AX17276" s="4"/>
      <c r="AY17276" s="4"/>
      <c r="AZ17276" s="4"/>
      <c r="BA17276" s="4"/>
      <c r="BB17276" s="4"/>
      <c r="BC17276" s="4"/>
    </row>
    <row r="17277" spans="45:55" x14ac:dyDescent="0.2">
      <c r="AS17277" s="4"/>
      <c r="AT17277" s="4"/>
      <c r="AU17277" s="4"/>
      <c r="AV17277" s="4"/>
      <c r="AW17277" s="4"/>
      <c r="AX17277" s="4"/>
      <c r="AY17277" s="4"/>
      <c r="AZ17277" s="4"/>
      <c r="BA17277" s="4"/>
      <c r="BB17277" s="4"/>
      <c r="BC17277" s="4"/>
    </row>
    <row r="17278" spans="45:55" x14ac:dyDescent="0.2">
      <c r="AS17278" s="4"/>
      <c r="AT17278" s="4"/>
      <c r="AU17278" s="4"/>
      <c r="AV17278" s="4"/>
      <c r="AW17278" s="4"/>
      <c r="AX17278" s="4"/>
      <c r="AY17278" s="4"/>
      <c r="AZ17278" s="4"/>
      <c r="BA17278" s="4"/>
      <c r="BB17278" s="4"/>
      <c r="BC17278" s="4"/>
    </row>
    <row r="17279" spans="45:55" x14ac:dyDescent="0.2">
      <c r="AS17279" s="4"/>
      <c r="AT17279" s="4"/>
      <c r="AU17279" s="4"/>
      <c r="AV17279" s="4"/>
      <c r="AW17279" s="4"/>
      <c r="AX17279" s="4"/>
      <c r="AY17279" s="4"/>
      <c r="AZ17279" s="4"/>
      <c r="BA17279" s="4"/>
      <c r="BB17279" s="4"/>
      <c r="BC17279" s="4"/>
    </row>
    <row r="17280" spans="45:55" x14ac:dyDescent="0.2">
      <c r="AS17280" s="4"/>
      <c r="AT17280" s="4"/>
      <c r="AU17280" s="4"/>
      <c r="AV17280" s="4"/>
      <c r="AW17280" s="4"/>
      <c r="AX17280" s="4"/>
      <c r="AY17280" s="4"/>
      <c r="AZ17280" s="4"/>
      <c r="BA17280" s="4"/>
      <c r="BB17280" s="4"/>
      <c r="BC17280" s="4"/>
    </row>
    <row r="17281" spans="45:55" x14ac:dyDescent="0.2">
      <c r="AS17281" s="4"/>
      <c r="AT17281" s="4"/>
      <c r="AU17281" s="4"/>
      <c r="AV17281" s="4"/>
      <c r="AW17281" s="4"/>
      <c r="AX17281" s="4"/>
      <c r="AY17281" s="4"/>
      <c r="AZ17281" s="4"/>
      <c r="BA17281" s="4"/>
      <c r="BB17281" s="4"/>
      <c r="BC17281" s="4"/>
    </row>
    <row r="17282" spans="45:55" x14ac:dyDescent="0.2">
      <c r="AS17282" s="4"/>
      <c r="AT17282" s="4"/>
      <c r="AU17282" s="4"/>
      <c r="AV17282" s="4"/>
      <c r="AW17282" s="4"/>
      <c r="AX17282" s="4"/>
      <c r="AY17282" s="4"/>
      <c r="AZ17282" s="4"/>
      <c r="BA17282" s="4"/>
      <c r="BB17282" s="4"/>
      <c r="BC17282" s="4"/>
    </row>
    <row r="17283" spans="45:55" x14ac:dyDescent="0.2">
      <c r="AS17283" s="4"/>
      <c r="AT17283" s="4"/>
      <c r="AU17283" s="4"/>
      <c r="AV17283" s="4"/>
      <c r="AW17283" s="4"/>
      <c r="AX17283" s="4"/>
      <c r="AY17283" s="4"/>
      <c r="AZ17283" s="4"/>
      <c r="BA17283" s="4"/>
      <c r="BB17283" s="4"/>
      <c r="BC17283" s="4"/>
    </row>
    <row r="17284" spans="45:55" x14ac:dyDescent="0.2">
      <c r="AS17284" s="4"/>
      <c r="AT17284" s="4"/>
      <c r="AU17284" s="4"/>
      <c r="AV17284" s="4"/>
      <c r="AW17284" s="4"/>
      <c r="AX17284" s="4"/>
      <c r="AY17284" s="4"/>
      <c r="AZ17284" s="4"/>
      <c r="BA17284" s="4"/>
      <c r="BB17284" s="4"/>
      <c r="BC17284" s="4"/>
    </row>
    <row r="17285" spans="45:55" x14ac:dyDescent="0.2">
      <c r="AS17285" s="4"/>
      <c r="AT17285" s="4"/>
      <c r="AU17285" s="4"/>
      <c r="AV17285" s="4"/>
      <c r="AW17285" s="4"/>
      <c r="AX17285" s="4"/>
      <c r="AY17285" s="4"/>
      <c r="AZ17285" s="4"/>
      <c r="BA17285" s="4"/>
      <c r="BB17285" s="4"/>
      <c r="BC17285" s="4"/>
    </row>
    <row r="17286" spans="45:55" x14ac:dyDescent="0.2">
      <c r="AS17286" s="4"/>
      <c r="AT17286" s="4"/>
      <c r="AU17286" s="4"/>
      <c r="AV17286" s="4"/>
      <c r="AW17286" s="4"/>
      <c r="AX17286" s="4"/>
      <c r="AY17286" s="4"/>
      <c r="AZ17286" s="4"/>
      <c r="BA17286" s="4"/>
      <c r="BB17286" s="4"/>
      <c r="BC17286" s="4"/>
    </row>
    <row r="17287" spans="45:55" x14ac:dyDescent="0.2">
      <c r="AS17287" s="4"/>
      <c r="AT17287" s="4"/>
      <c r="AU17287" s="4"/>
      <c r="AV17287" s="4"/>
      <c r="AW17287" s="4"/>
      <c r="AX17287" s="4"/>
      <c r="AY17287" s="4"/>
      <c r="AZ17287" s="4"/>
      <c r="BA17287" s="4"/>
      <c r="BB17287" s="4"/>
      <c r="BC17287" s="4"/>
    </row>
    <row r="17288" spans="45:55" x14ac:dyDescent="0.2">
      <c r="AS17288" s="4"/>
      <c r="AT17288" s="4"/>
      <c r="AU17288" s="4"/>
      <c r="AV17288" s="4"/>
      <c r="AW17288" s="4"/>
      <c r="AX17288" s="4"/>
      <c r="AY17288" s="4"/>
      <c r="AZ17288" s="4"/>
      <c r="BA17288" s="4"/>
      <c r="BB17288" s="4"/>
      <c r="BC17288" s="4"/>
    </row>
    <row r="17289" spans="45:55" x14ac:dyDescent="0.2">
      <c r="AS17289" s="4"/>
      <c r="AT17289" s="4"/>
      <c r="AU17289" s="4"/>
      <c r="AV17289" s="4"/>
      <c r="AW17289" s="4"/>
      <c r="AX17289" s="4"/>
      <c r="AY17289" s="4"/>
      <c r="AZ17289" s="4"/>
      <c r="BA17289" s="4"/>
      <c r="BB17289" s="4"/>
      <c r="BC17289" s="4"/>
    </row>
    <row r="17290" spans="45:55" x14ac:dyDescent="0.2">
      <c r="AS17290" s="4"/>
      <c r="AT17290" s="4"/>
      <c r="AU17290" s="4"/>
      <c r="AV17290" s="4"/>
      <c r="AW17290" s="4"/>
      <c r="AX17290" s="4"/>
      <c r="AY17290" s="4"/>
      <c r="AZ17290" s="4"/>
      <c r="BA17290" s="4"/>
      <c r="BB17290" s="4"/>
      <c r="BC17290" s="4"/>
    </row>
    <row r="17291" spans="45:55" x14ac:dyDescent="0.2">
      <c r="AS17291" s="4"/>
      <c r="AT17291" s="4"/>
      <c r="AU17291" s="4"/>
      <c r="AV17291" s="4"/>
      <c r="AW17291" s="4"/>
      <c r="AX17291" s="4"/>
      <c r="AY17291" s="4"/>
      <c r="AZ17291" s="4"/>
      <c r="BA17291" s="4"/>
      <c r="BB17291" s="4"/>
      <c r="BC17291" s="4"/>
    </row>
    <row r="17292" spans="45:55" x14ac:dyDescent="0.2">
      <c r="AS17292" s="4"/>
      <c r="AT17292" s="4"/>
      <c r="AU17292" s="4"/>
      <c r="AV17292" s="4"/>
      <c r="AW17292" s="4"/>
      <c r="AX17292" s="4"/>
      <c r="AY17292" s="4"/>
      <c r="AZ17292" s="4"/>
      <c r="BA17292" s="4"/>
      <c r="BB17292" s="4"/>
      <c r="BC17292" s="4"/>
    </row>
    <row r="17293" spans="45:55" x14ac:dyDescent="0.2">
      <c r="AS17293" s="4"/>
      <c r="AT17293" s="4"/>
      <c r="AU17293" s="4"/>
      <c r="AV17293" s="4"/>
      <c r="AW17293" s="4"/>
      <c r="AX17293" s="4"/>
      <c r="AY17293" s="4"/>
      <c r="AZ17293" s="4"/>
      <c r="BA17293" s="4"/>
      <c r="BB17293" s="4"/>
      <c r="BC17293" s="4"/>
    </row>
    <row r="17294" spans="45:55" x14ac:dyDescent="0.2">
      <c r="AS17294" s="4"/>
      <c r="AT17294" s="4"/>
      <c r="AU17294" s="4"/>
      <c r="AV17294" s="4"/>
      <c r="AW17294" s="4"/>
      <c r="AX17294" s="4"/>
      <c r="AY17294" s="4"/>
      <c r="AZ17294" s="4"/>
      <c r="BA17294" s="4"/>
      <c r="BB17294" s="4"/>
      <c r="BC17294" s="4"/>
    </row>
    <row r="17295" spans="45:55" x14ac:dyDescent="0.2">
      <c r="AS17295" s="4"/>
      <c r="AT17295" s="4"/>
      <c r="AU17295" s="4"/>
      <c r="AV17295" s="4"/>
      <c r="AW17295" s="4"/>
      <c r="AX17295" s="4"/>
      <c r="AY17295" s="4"/>
      <c r="AZ17295" s="4"/>
      <c r="BA17295" s="4"/>
      <c r="BB17295" s="4"/>
      <c r="BC17295" s="4"/>
    </row>
    <row r="17296" spans="45:55" x14ac:dyDescent="0.2">
      <c r="AS17296" s="4"/>
      <c r="AT17296" s="4"/>
      <c r="AU17296" s="4"/>
      <c r="AV17296" s="4"/>
      <c r="AW17296" s="4"/>
      <c r="AX17296" s="4"/>
      <c r="AY17296" s="4"/>
      <c r="AZ17296" s="4"/>
      <c r="BA17296" s="4"/>
      <c r="BB17296" s="4"/>
      <c r="BC17296" s="4"/>
    </row>
    <row r="17297" spans="45:55" x14ac:dyDescent="0.2">
      <c r="AS17297" s="4"/>
      <c r="AT17297" s="4"/>
      <c r="AU17297" s="4"/>
      <c r="AV17297" s="4"/>
      <c r="AW17297" s="4"/>
      <c r="AX17297" s="4"/>
      <c r="AY17297" s="4"/>
      <c r="AZ17297" s="4"/>
      <c r="BA17297" s="4"/>
      <c r="BB17297" s="4"/>
      <c r="BC17297" s="4"/>
    </row>
    <row r="17298" spans="45:55" x14ac:dyDescent="0.2">
      <c r="AS17298" s="4"/>
      <c r="AT17298" s="4"/>
      <c r="AU17298" s="4"/>
      <c r="AV17298" s="4"/>
      <c r="AW17298" s="4"/>
      <c r="AX17298" s="4"/>
      <c r="AY17298" s="4"/>
      <c r="AZ17298" s="4"/>
      <c r="BA17298" s="4"/>
      <c r="BB17298" s="4"/>
      <c r="BC17298" s="4"/>
    </row>
    <row r="17299" spans="45:55" x14ac:dyDescent="0.2">
      <c r="AS17299" s="4"/>
      <c r="AT17299" s="4"/>
      <c r="AU17299" s="4"/>
      <c r="AV17299" s="4"/>
      <c r="AW17299" s="4"/>
      <c r="AX17299" s="4"/>
      <c r="AY17299" s="4"/>
      <c r="AZ17299" s="4"/>
      <c r="BA17299" s="4"/>
      <c r="BB17299" s="4"/>
      <c r="BC17299" s="4"/>
    </row>
    <row r="17300" spans="45:55" x14ac:dyDescent="0.2">
      <c r="AS17300" s="4"/>
      <c r="AT17300" s="4"/>
      <c r="AU17300" s="4"/>
      <c r="AV17300" s="4"/>
      <c r="AW17300" s="4"/>
      <c r="AX17300" s="4"/>
      <c r="AY17300" s="4"/>
      <c r="AZ17300" s="4"/>
      <c r="BA17300" s="4"/>
      <c r="BB17300" s="4"/>
      <c r="BC17300" s="4"/>
    </row>
    <row r="17301" spans="45:55" x14ac:dyDescent="0.2">
      <c r="AS17301" s="4"/>
      <c r="AT17301" s="4"/>
      <c r="AU17301" s="4"/>
      <c r="AV17301" s="4"/>
      <c r="AW17301" s="4"/>
      <c r="AX17301" s="4"/>
      <c r="AY17301" s="4"/>
      <c r="AZ17301" s="4"/>
      <c r="BA17301" s="4"/>
      <c r="BB17301" s="4"/>
      <c r="BC17301" s="4"/>
    </row>
    <row r="17302" spans="45:55" x14ac:dyDescent="0.2">
      <c r="AS17302" s="4"/>
      <c r="AT17302" s="4"/>
      <c r="AU17302" s="4"/>
      <c r="AV17302" s="4"/>
      <c r="AW17302" s="4"/>
      <c r="AX17302" s="4"/>
      <c r="AY17302" s="4"/>
      <c r="AZ17302" s="4"/>
      <c r="BA17302" s="4"/>
      <c r="BB17302" s="4"/>
      <c r="BC17302" s="4"/>
    </row>
    <row r="17303" spans="45:55" x14ac:dyDescent="0.2">
      <c r="AS17303" s="4"/>
      <c r="AT17303" s="4"/>
      <c r="AU17303" s="4"/>
      <c r="AV17303" s="4"/>
      <c r="AW17303" s="4"/>
      <c r="AX17303" s="4"/>
      <c r="AY17303" s="4"/>
      <c r="AZ17303" s="4"/>
      <c r="BA17303" s="4"/>
      <c r="BB17303" s="4"/>
      <c r="BC17303" s="4"/>
    </row>
    <row r="17304" spans="45:55" x14ac:dyDescent="0.2">
      <c r="AS17304" s="4"/>
      <c r="AT17304" s="4"/>
      <c r="AU17304" s="4"/>
      <c r="AV17304" s="4"/>
      <c r="AW17304" s="4"/>
      <c r="AX17304" s="4"/>
      <c r="AY17304" s="4"/>
      <c r="AZ17304" s="4"/>
      <c r="BA17304" s="4"/>
      <c r="BB17304" s="4"/>
      <c r="BC17304" s="4"/>
    </row>
    <row r="17305" spans="45:55" x14ac:dyDescent="0.2">
      <c r="AS17305" s="4"/>
      <c r="AT17305" s="4"/>
      <c r="AU17305" s="4"/>
      <c r="AV17305" s="4"/>
      <c r="AW17305" s="4"/>
      <c r="AX17305" s="4"/>
      <c r="AY17305" s="4"/>
      <c r="AZ17305" s="4"/>
      <c r="BA17305" s="4"/>
      <c r="BB17305" s="4"/>
      <c r="BC17305" s="4"/>
    </row>
    <row r="17306" spans="45:55" x14ac:dyDescent="0.2">
      <c r="AS17306" s="4"/>
      <c r="AT17306" s="4"/>
      <c r="AU17306" s="4"/>
      <c r="AV17306" s="4"/>
      <c r="AW17306" s="4"/>
      <c r="AX17306" s="4"/>
      <c r="AY17306" s="4"/>
      <c r="AZ17306" s="4"/>
      <c r="BA17306" s="4"/>
      <c r="BB17306" s="4"/>
      <c r="BC17306" s="4"/>
    </row>
    <row r="17307" spans="45:55" x14ac:dyDescent="0.2">
      <c r="AS17307" s="4"/>
      <c r="AT17307" s="4"/>
      <c r="AU17307" s="4"/>
      <c r="AV17307" s="4"/>
      <c r="AW17307" s="4"/>
      <c r="AX17307" s="4"/>
      <c r="AY17307" s="4"/>
      <c r="AZ17307" s="4"/>
      <c r="BA17307" s="4"/>
      <c r="BB17307" s="4"/>
      <c r="BC17307" s="4"/>
    </row>
    <row r="17308" spans="45:55" x14ac:dyDescent="0.2">
      <c r="AS17308" s="4"/>
      <c r="AT17308" s="4"/>
      <c r="AU17308" s="4"/>
      <c r="AV17308" s="4"/>
      <c r="AW17308" s="4"/>
      <c r="AX17308" s="4"/>
      <c r="AY17308" s="4"/>
      <c r="AZ17308" s="4"/>
      <c r="BA17308" s="4"/>
      <c r="BB17308" s="4"/>
      <c r="BC17308" s="4"/>
    </row>
    <row r="17309" spans="45:55" x14ac:dyDescent="0.2">
      <c r="AS17309" s="4"/>
      <c r="AT17309" s="4"/>
      <c r="AU17309" s="4"/>
      <c r="AV17309" s="4"/>
      <c r="AW17309" s="4"/>
      <c r="AX17309" s="4"/>
      <c r="AY17309" s="4"/>
      <c r="AZ17309" s="4"/>
      <c r="BA17309" s="4"/>
      <c r="BB17309" s="4"/>
      <c r="BC17309" s="4"/>
    </row>
    <row r="17310" spans="45:55" x14ac:dyDescent="0.2">
      <c r="AS17310" s="4"/>
      <c r="AT17310" s="4"/>
      <c r="AU17310" s="4"/>
      <c r="AV17310" s="4"/>
      <c r="AW17310" s="4"/>
      <c r="AX17310" s="4"/>
      <c r="AY17310" s="4"/>
      <c r="AZ17310" s="4"/>
      <c r="BA17310" s="4"/>
      <c r="BB17310" s="4"/>
      <c r="BC17310" s="4"/>
    </row>
    <row r="17311" spans="45:55" x14ac:dyDescent="0.2">
      <c r="AS17311" s="4"/>
      <c r="AT17311" s="4"/>
      <c r="AU17311" s="4"/>
      <c r="AV17311" s="4"/>
      <c r="AW17311" s="4"/>
      <c r="AX17311" s="4"/>
      <c r="AY17311" s="4"/>
      <c r="AZ17311" s="4"/>
      <c r="BA17311" s="4"/>
      <c r="BB17311" s="4"/>
      <c r="BC17311" s="4"/>
    </row>
    <row r="17312" spans="45:55" x14ac:dyDescent="0.2">
      <c r="AS17312" s="4"/>
      <c r="AT17312" s="4"/>
      <c r="AU17312" s="4"/>
      <c r="AV17312" s="4"/>
      <c r="AW17312" s="4"/>
      <c r="AX17312" s="4"/>
      <c r="AY17312" s="4"/>
      <c r="AZ17312" s="4"/>
      <c r="BA17312" s="4"/>
      <c r="BB17312" s="4"/>
      <c r="BC17312" s="4"/>
    </row>
    <row r="17313" spans="45:55" x14ac:dyDescent="0.2">
      <c r="AS17313" s="4"/>
      <c r="AT17313" s="4"/>
      <c r="AU17313" s="4"/>
      <c r="AV17313" s="4"/>
      <c r="AW17313" s="4"/>
      <c r="AX17313" s="4"/>
      <c r="AY17313" s="4"/>
      <c r="AZ17313" s="4"/>
      <c r="BA17313" s="4"/>
      <c r="BB17313" s="4"/>
      <c r="BC17313" s="4"/>
    </row>
    <row r="17314" spans="45:55" x14ac:dyDescent="0.2">
      <c r="AS17314" s="4"/>
      <c r="AT17314" s="4"/>
      <c r="AU17314" s="4"/>
      <c r="AV17314" s="4"/>
      <c r="AW17314" s="4"/>
      <c r="AX17314" s="4"/>
      <c r="AY17314" s="4"/>
      <c r="AZ17314" s="4"/>
      <c r="BA17314" s="4"/>
      <c r="BB17314" s="4"/>
      <c r="BC17314" s="4"/>
    </row>
    <row r="17315" spans="45:55" x14ac:dyDescent="0.2">
      <c r="AS17315" s="4"/>
      <c r="AT17315" s="4"/>
      <c r="AU17315" s="4"/>
      <c r="AV17315" s="4"/>
      <c r="AW17315" s="4"/>
      <c r="AX17315" s="4"/>
      <c r="AY17315" s="4"/>
      <c r="AZ17315" s="4"/>
      <c r="BA17315" s="4"/>
      <c r="BB17315" s="4"/>
      <c r="BC17315" s="4"/>
    </row>
    <row r="17316" spans="45:55" x14ac:dyDescent="0.2">
      <c r="AS17316" s="4"/>
      <c r="AT17316" s="4"/>
      <c r="AU17316" s="4"/>
      <c r="AV17316" s="4"/>
      <c r="AW17316" s="4"/>
      <c r="AX17316" s="4"/>
      <c r="AY17316" s="4"/>
      <c r="AZ17316" s="4"/>
      <c r="BA17316" s="4"/>
      <c r="BB17316" s="4"/>
      <c r="BC17316" s="4"/>
    </row>
    <row r="17317" spans="45:55" x14ac:dyDescent="0.2">
      <c r="AS17317" s="4"/>
      <c r="AT17317" s="4"/>
      <c r="AU17317" s="4"/>
      <c r="AV17317" s="4"/>
      <c r="AW17317" s="4"/>
      <c r="AX17317" s="4"/>
      <c r="AY17317" s="4"/>
      <c r="AZ17317" s="4"/>
      <c r="BA17317" s="4"/>
      <c r="BB17317" s="4"/>
      <c r="BC17317" s="4"/>
    </row>
    <row r="17318" spans="45:55" x14ac:dyDescent="0.2">
      <c r="AS17318" s="4"/>
      <c r="AT17318" s="4"/>
      <c r="AU17318" s="4"/>
      <c r="AV17318" s="4"/>
      <c r="AW17318" s="4"/>
      <c r="AX17318" s="4"/>
      <c r="AY17318" s="4"/>
      <c r="AZ17318" s="4"/>
      <c r="BA17318" s="4"/>
      <c r="BB17318" s="4"/>
      <c r="BC17318" s="4"/>
    </row>
    <row r="17319" spans="45:55" x14ac:dyDescent="0.2">
      <c r="AS17319" s="4"/>
      <c r="AT17319" s="4"/>
      <c r="AU17319" s="4"/>
      <c r="AV17319" s="4"/>
      <c r="AW17319" s="4"/>
      <c r="AX17319" s="4"/>
      <c r="AY17319" s="4"/>
      <c r="AZ17319" s="4"/>
      <c r="BA17319" s="4"/>
      <c r="BB17319" s="4"/>
      <c r="BC17319" s="4"/>
    </row>
    <row r="17320" spans="45:55" x14ac:dyDescent="0.2">
      <c r="AS17320" s="4"/>
      <c r="AT17320" s="4"/>
      <c r="AU17320" s="4"/>
      <c r="AV17320" s="4"/>
      <c r="AW17320" s="4"/>
      <c r="AX17320" s="4"/>
      <c r="AY17320" s="4"/>
      <c r="AZ17320" s="4"/>
      <c r="BA17320" s="4"/>
      <c r="BB17320" s="4"/>
      <c r="BC17320" s="4"/>
    </row>
    <row r="17321" spans="45:55" x14ac:dyDescent="0.2">
      <c r="AS17321" s="4"/>
      <c r="AT17321" s="4"/>
      <c r="AU17321" s="4"/>
      <c r="AV17321" s="4"/>
      <c r="AW17321" s="4"/>
      <c r="AX17321" s="4"/>
      <c r="AY17321" s="4"/>
      <c r="AZ17321" s="4"/>
      <c r="BA17321" s="4"/>
      <c r="BB17321" s="4"/>
      <c r="BC17321" s="4"/>
    </row>
    <row r="17322" spans="45:55" x14ac:dyDescent="0.2">
      <c r="AS17322" s="4"/>
      <c r="AT17322" s="4"/>
      <c r="AU17322" s="4"/>
      <c r="AV17322" s="4"/>
      <c r="AW17322" s="4"/>
      <c r="AX17322" s="4"/>
      <c r="AY17322" s="4"/>
      <c r="AZ17322" s="4"/>
      <c r="BA17322" s="4"/>
      <c r="BB17322" s="4"/>
      <c r="BC17322" s="4"/>
    </row>
    <row r="17323" spans="45:55" x14ac:dyDescent="0.2">
      <c r="AS17323" s="4"/>
      <c r="AT17323" s="4"/>
      <c r="AU17323" s="4"/>
      <c r="AV17323" s="4"/>
      <c r="AW17323" s="4"/>
      <c r="AX17323" s="4"/>
      <c r="AY17323" s="4"/>
      <c r="AZ17323" s="4"/>
      <c r="BA17323" s="4"/>
      <c r="BB17323" s="4"/>
      <c r="BC17323" s="4"/>
    </row>
    <row r="17324" spans="45:55" x14ac:dyDescent="0.2">
      <c r="AS17324" s="4"/>
      <c r="AT17324" s="4"/>
      <c r="AU17324" s="4"/>
      <c r="AV17324" s="4"/>
      <c r="AW17324" s="4"/>
      <c r="AX17324" s="4"/>
      <c r="AY17324" s="4"/>
      <c r="AZ17324" s="4"/>
      <c r="BA17324" s="4"/>
      <c r="BB17324" s="4"/>
      <c r="BC17324" s="4"/>
    </row>
    <row r="17325" spans="45:55" x14ac:dyDescent="0.2">
      <c r="AS17325" s="4"/>
      <c r="AT17325" s="4"/>
      <c r="AU17325" s="4"/>
      <c r="AV17325" s="4"/>
      <c r="AW17325" s="4"/>
      <c r="AX17325" s="4"/>
      <c r="AY17325" s="4"/>
      <c r="AZ17325" s="4"/>
      <c r="BA17325" s="4"/>
      <c r="BB17325" s="4"/>
      <c r="BC17325" s="4"/>
    </row>
    <row r="17326" spans="45:55" x14ac:dyDescent="0.2">
      <c r="AS17326" s="4"/>
      <c r="AT17326" s="4"/>
      <c r="AU17326" s="4"/>
      <c r="AV17326" s="4"/>
      <c r="AW17326" s="4"/>
      <c r="AX17326" s="4"/>
      <c r="AY17326" s="4"/>
      <c r="AZ17326" s="4"/>
      <c r="BA17326" s="4"/>
      <c r="BB17326" s="4"/>
      <c r="BC17326" s="4"/>
    </row>
    <row r="17327" spans="45:55" x14ac:dyDescent="0.2">
      <c r="AS17327" s="4"/>
      <c r="AT17327" s="4"/>
      <c r="AU17327" s="4"/>
      <c r="AV17327" s="4"/>
      <c r="AW17327" s="4"/>
      <c r="AX17327" s="4"/>
      <c r="AY17327" s="4"/>
      <c r="AZ17327" s="4"/>
      <c r="BA17327" s="4"/>
      <c r="BB17327" s="4"/>
      <c r="BC17327" s="4"/>
    </row>
    <row r="17328" spans="45:55" x14ac:dyDescent="0.2">
      <c r="AS17328" s="4"/>
      <c r="AT17328" s="4"/>
      <c r="AU17328" s="4"/>
      <c r="AV17328" s="4"/>
      <c r="AW17328" s="4"/>
      <c r="AX17328" s="4"/>
      <c r="AY17328" s="4"/>
      <c r="AZ17328" s="4"/>
      <c r="BA17328" s="4"/>
      <c r="BB17328" s="4"/>
      <c r="BC17328" s="4"/>
    </row>
    <row r="17329" spans="45:55" x14ac:dyDescent="0.2">
      <c r="AS17329" s="4"/>
      <c r="AT17329" s="4"/>
      <c r="AU17329" s="4"/>
      <c r="AV17329" s="4"/>
      <c r="AW17329" s="4"/>
      <c r="AX17329" s="4"/>
      <c r="AY17329" s="4"/>
      <c r="AZ17329" s="4"/>
      <c r="BA17329" s="4"/>
      <c r="BB17329" s="4"/>
      <c r="BC17329" s="4"/>
    </row>
    <row r="17330" spans="45:55" x14ac:dyDescent="0.2">
      <c r="AS17330" s="4"/>
      <c r="AT17330" s="4"/>
      <c r="AU17330" s="4"/>
      <c r="AV17330" s="4"/>
      <c r="AW17330" s="4"/>
      <c r="AX17330" s="4"/>
      <c r="AY17330" s="4"/>
      <c r="AZ17330" s="4"/>
      <c r="BA17330" s="4"/>
      <c r="BB17330" s="4"/>
      <c r="BC17330" s="4"/>
    </row>
    <row r="17331" spans="45:55" x14ac:dyDescent="0.2">
      <c r="AS17331" s="4"/>
      <c r="AT17331" s="4"/>
      <c r="AU17331" s="4"/>
      <c r="AV17331" s="4"/>
      <c r="AW17331" s="4"/>
      <c r="AX17331" s="4"/>
      <c r="AY17331" s="4"/>
      <c r="AZ17331" s="4"/>
      <c r="BA17331" s="4"/>
      <c r="BB17331" s="4"/>
      <c r="BC17331" s="4"/>
    </row>
    <row r="17332" spans="45:55" x14ac:dyDescent="0.2">
      <c r="AS17332" s="4"/>
      <c r="AT17332" s="4"/>
      <c r="AU17332" s="4"/>
      <c r="AV17332" s="4"/>
      <c r="AW17332" s="4"/>
      <c r="AX17332" s="4"/>
      <c r="AY17332" s="4"/>
      <c r="AZ17332" s="4"/>
      <c r="BA17332" s="4"/>
      <c r="BB17332" s="4"/>
      <c r="BC17332" s="4"/>
    </row>
    <row r="17333" spans="45:55" x14ac:dyDescent="0.2">
      <c r="AS17333" s="4"/>
      <c r="AT17333" s="4"/>
      <c r="AU17333" s="4"/>
      <c r="AV17333" s="4"/>
      <c r="AW17333" s="4"/>
      <c r="AX17333" s="4"/>
      <c r="AY17333" s="4"/>
      <c r="AZ17333" s="4"/>
      <c r="BA17333" s="4"/>
      <c r="BB17333" s="4"/>
      <c r="BC17333" s="4"/>
    </row>
    <row r="17334" spans="45:55" x14ac:dyDescent="0.2">
      <c r="AS17334" s="4"/>
      <c r="AT17334" s="4"/>
      <c r="AU17334" s="4"/>
      <c r="AV17334" s="4"/>
      <c r="AW17334" s="4"/>
      <c r="AX17334" s="4"/>
      <c r="AY17334" s="4"/>
      <c r="AZ17334" s="4"/>
      <c r="BA17334" s="4"/>
      <c r="BB17334" s="4"/>
      <c r="BC17334" s="4"/>
    </row>
    <row r="17335" spans="45:55" x14ac:dyDescent="0.2">
      <c r="AS17335" s="4"/>
      <c r="AT17335" s="4"/>
      <c r="AU17335" s="4"/>
      <c r="AV17335" s="4"/>
      <c r="AW17335" s="4"/>
      <c r="AX17335" s="4"/>
      <c r="AY17335" s="4"/>
      <c r="AZ17335" s="4"/>
      <c r="BA17335" s="4"/>
      <c r="BB17335" s="4"/>
      <c r="BC17335" s="4"/>
    </row>
    <row r="17336" spans="45:55" x14ac:dyDescent="0.2">
      <c r="AS17336" s="4"/>
      <c r="AT17336" s="4"/>
      <c r="AU17336" s="4"/>
      <c r="AV17336" s="4"/>
      <c r="AW17336" s="4"/>
      <c r="AX17336" s="4"/>
      <c r="AY17336" s="4"/>
      <c r="AZ17336" s="4"/>
      <c r="BA17336" s="4"/>
      <c r="BB17336" s="4"/>
      <c r="BC17336" s="4"/>
    </row>
    <row r="17337" spans="45:55" x14ac:dyDescent="0.2">
      <c r="AS17337" s="4"/>
      <c r="AT17337" s="4"/>
      <c r="AU17337" s="4"/>
      <c r="AV17337" s="4"/>
      <c r="AW17337" s="4"/>
      <c r="AX17337" s="4"/>
      <c r="AY17337" s="4"/>
      <c r="AZ17337" s="4"/>
      <c r="BA17337" s="4"/>
      <c r="BB17337" s="4"/>
      <c r="BC17337" s="4"/>
    </row>
    <row r="17338" spans="45:55" x14ac:dyDescent="0.2">
      <c r="AS17338" s="4"/>
      <c r="AT17338" s="4"/>
      <c r="AU17338" s="4"/>
      <c r="AV17338" s="4"/>
      <c r="AW17338" s="4"/>
      <c r="AX17338" s="4"/>
      <c r="AY17338" s="4"/>
      <c r="AZ17338" s="4"/>
      <c r="BA17338" s="4"/>
      <c r="BB17338" s="4"/>
      <c r="BC17338" s="4"/>
    </row>
    <row r="17339" spans="45:55" x14ac:dyDescent="0.2">
      <c r="AS17339" s="4"/>
      <c r="AT17339" s="4"/>
      <c r="AU17339" s="4"/>
      <c r="AV17339" s="4"/>
      <c r="AW17339" s="4"/>
      <c r="AX17339" s="4"/>
      <c r="AY17339" s="4"/>
      <c r="AZ17339" s="4"/>
      <c r="BA17339" s="4"/>
      <c r="BB17339" s="4"/>
      <c r="BC17339" s="4"/>
    </row>
    <row r="17340" spans="45:55" x14ac:dyDescent="0.2">
      <c r="AS17340" s="4"/>
      <c r="AT17340" s="4"/>
      <c r="AU17340" s="4"/>
      <c r="AV17340" s="4"/>
      <c r="AW17340" s="4"/>
      <c r="AX17340" s="4"/>
      <c r="AY17340" s="4"/>
      <c r="AZ17340" s="4"/>
      <c r="BA17340" s="4"/>
      <c r="BB17340" s="4"/>
      <c r="BC17340" s="4"/>
    </row>
    <row r="17341" spans="45:55" x14ac:dyDescent="0.2">
      <c r="AS17341" s="4"/>
      <c r="AT17341" s="4"/>
      <c r="AU17341" s="4"/>
      <c r="AV17341" s="4"/>
      <c r="AW17341" s="4"/>
      <c r="AX17341" s="4"/>
      <c r="AY17341" s="4"/>
      <c r="AZ17341" s="4"/>
      <c r="BA17341" s="4"/>
      <c r="BB17341" s="4"/>
      <c r="BC17341" s="4"/>
    </row>
    <row r="17342" spans="45:55" x14ac:dyDescent="0.2">
      <c r="AS17342" s="4"/>
      <c r="AT17342" s="4"/>
      <c r="AU17342" s="4"/>
      <c r="AV17342" s="4"/>
      <c r="AW17342" s="4"/>
      <c r="AX17342" s="4"/>
      <c r="AY17342" s="4"/>
      <c r="AZ17342" s="4"/>
      <c r="BA17342" s="4"/>
      <c r="BB17342" s="4"/>
      <c r="BC17342" s="4"/>
    </row>
    <row r="17343" spans="45:55" x14ac:dyDescent="0.2">
      <c r="AS17343" s="4"/>
      <c r="AT17343" s="4"/>
      <c r="AU17343" s="4"/>
      <c r="AV17343" s="4"/>
      <c r="AW17343" s="4"/>
      <c r="AX17343" s="4"/>
      <c r="AY17343" s="4"/>
      <c r="AZ17343" s="4"/>
      <c r="BA17343" s="4"/>
      <c r="BB17343" s="4"/>
      <c r="BC17343" s="4"/>
    </row>
    <row r="17344" spans="45:55" x14ac:dyDescent="0.2">
      <c r="AS17344" s="4"/>
      <c r="AT17344" s="4"/>
      <c r="AU17344" s="4"/>
      <c r="AV17344" s="4"/>
      <c r="AW17344" s="4"/>
      <c r="AX17344" s="4"/>
      <c r="AY17344" s="4"/>
      <c r="AZ17344" s="4"/>
      <c r="BA17344" s="4"/>
      <c r="BB17344" s="4"/>
      <c r="BC17344" s="4"/>
    </row>
    <row r="17345" spans="45:55" x14ac:dyDescent="0.2">
      <c r="AS17345" s="4"/>
      <c r="AT17345" s="4"/>
      <c r="AU17345" s="4"/>
      <c r="AV17345" s="4"/>
      <c r="AW17345" s="4"/>
      <c r="AX17345" s="4"/>
      <c r="AY17345" s="4"/>
      <c r="AZ17345" s="4"/>
      <c r="BA17345" s="4"/>
      <c r="BB17345" s="4"/>
      <c r="BC17345" s="4"/>
    </row>
    <row r="17346" spans="45:55" x14ac:dyDescent="0.2">
      <c r="AS17346" s="4"/>
      <c r="AT17346" s="4"/>
      <c r="AU17346" s="4"/>
      <c r="AV17346" s="4"/>
      <c r="AW17346" s="4"/>
      <c r="AX17346" s="4"/>
      <c r="AY17346" s="4"/>
      <c r="AZ17346" s="4"/>
      <c r="BA17346" s="4"/>
      <c r="BB17346" s="4"/>
      <c r="BC17346" s="4"/>
    </row>
    <row r="17347" spans="45:55" x14ac:dyDescent="0.2">
      <c r="AS17347" s="4"/>
      <c r="AT17347" s="4"/>
      <c r="AU17347" s="4"/>
      <c r="AV17347" s="4"/>
      <c r="AW17347" s="4"/>
      <c r="AX17347" s="4"/>
      <c r="AY17347" s="4"/>
      <c r="AZ17347" s="4"/>
      <c r="BA17347" s="4"/>
      <c r="BB17347" s="4"/>
      <c r="BC17347" s="4"/>
    </row>
    <row r="17348" spans="45:55" x14ac:dyDescent="0.2">
      <c r="AS17348" s="4"/>
      <c r="AT17348" s="4"/>
      <c r="AU17348" s="4"/>
      <c r="AV17348" s="4"/>
      <c r="AW17348" s="4"/>
      <c r="AX17348" s="4"/>
      <c r="AY17348" s="4"/>
      <c r="AZ17348" s="4"/>
      <c r="BA17348" s="4"/>
      <c r="BB17348" s="4"/>
      <c r="BC17348" s="4"/>
    </row>
    <row r="17349" spans="45:55" x14ac:dyDescent="0.2">
      <c r="AS17349" s="4"/>
      <c r="AT17349" s="4"/>
      <c r="AU17349" s="4"/>
      <c r="AV17349" s="4"/>
      <c r="AW17349" s="4"/>
      <c r="AX17349" s="4"/>
      <c r="AY17349" s="4"/>
      <c r="AZ17349" s="4"/>
      <c r="BA17349" s="4"/>
      <c r="BB17349" s="4"/>
      <c r="BC17349" s="4"/>
    </row>
    <row r="17350" spans="45:55" x14ac:dyDescent="0.2">
      <c r="AS17350" s="4"/>
      <c r="AT17350" s="4"/>
      <c r="AU17350" s="4"/>
      <c r="AV17350" s="4"/>
      <c r="AW17350" s="4"/>
      <c r="AX17350" s="4"/>
      <c r="AY17350" s="4"/>
      <c r="AZ17350" s="4"/>
      <c r="BA17350" s="4"/>
      <c r="BB17350" s="4"/>
      <c r="BC17350" s="4"/>
    </row>
    <row r="17351" spans="45:55" x14ac:dyDescent="0.2">
      <c r="AS17351" s="4"/>
      <c r="AT17351" s="4"/>
      <c r="AU17351" s="4"/>
      <c r="AV17351" s="4"/>
      <c r="AW17351" s="4"/>
      <c r="AX17351" s="4"/>
      <c r="AY17351" s="4"/>
      <c r="AZ17351" s="4"/>
      <c r="BA17351" s="4"/>
      <c r="BB17351" s="4"/>
      <c r="BC17351" s="4"/>
    </row>
    <row r="17352" spans="45:55" x14ac:dyDescent="0.2">
      <c r="AS17352" s="4"/>
      <c r="AT17352" s="4"/>
      <c r="AU17352" s="4"/>
      <c r="AV17352" s="4"/>
      <c r="AW17352" s="4"/>
      <c r="AX17352" s="4"/>
      <c r="AY17352" s="4"/>
      <c r="AZ17352" s="4"/>
      <c r="BA17352" s="4"/>
      <c r="BB17352" s="4"/>
      <c r="BC17352" s="4"/>
    </row>
    <row r="17353" spans="45:55" x14ac:dyDescent="0.2">
      <c r="AS17353" s="4"/>
      <c r="AT17353" s="4"/>
      <c r="AU17353" s="4"/>
      <c r="AV17353" s="4"/>
      <c r="AW17353" s="4"/>
      <c r="AX17353" s="4"/>
      <c r="AY17353" s="4"/>
      <c r="AZ17353" s="4"/>
      <c r="BA17353" s="4"/>
      <c r="BB17353" s="4"/>
      <c r="BC17353" s="4"/>
    </row>
    <row r="17354" spans="45:55" x14ac:dyDescent="0.2">
      <c r="AS17354" s="4"/>
      <c r="AT17354" s="4"/>
      <c r="AU17354" s="4"/>
      <c r="AV17354" s="4"/>
      <c r="AW17354" s="4"/>
      <c r="AX17354" s="4"/>
      <c r="AY17354" s="4"/>
      <c r="AZ17354" s="4"/>
      <c r="BA17354" s="4"/>
      <c r="BB17354" s="4"/>
      <c r="BC17354" s="4"/>
    </row>
    <row r="17355" spans="45:55" x14ac:dyDescent="0.2">
      <c r="AS17355" s="4"/>
      <c r="AT17355" s="4"/>
      <c r="AU17355" s="4"/>
      <c r="AV17355" s="4"/>
      <c r="AW17355" s="4"/>
      <c r="AX17355" s="4"/>
      <c r="AY17355" s="4"/>
      <c r="AZ17355" s="4"/>
      <c r="BA17355" s="4"/>
      <c r="BB17355" s="4"/>
      <c r="BC17355" s="4"/>
    </row>
    <row r="17356" spans="45:55" x14ac:dyDescent="0.2">
      <c r="AS17356" s="4"/>
      <c r="AT17356" s="4"/>
      <c r="AU17356" s="4"/>
      <c r="AV17356" s="4"/>
      <c r="AW17356" s="4"/>
      <c r="AX17356" s="4"/>
      <c r="AY17356" s="4"/>
      <c r="AZ17356" s="4"/>
      <c r="BA17356" s="4"/>
      <c r="BB17356" s="4"/>
      <c r="BC17356" s="4"/>
    </row>
    <row r="17357" spans="45:55" x14ac:dyDescent="0.2">
      <c r="AS17357" s="4"/>
      <c r="AT17357" s="4"/>
      <c r="AU17357" s="4"/>
      <c r="AV17357" s="4"/>
      <c r="AW17357" s="4"/>
      <c r="AX17357" s="4"/>
      <c r="AY17357" s="4"/>
      <c r="AZ17357" s="4"/>
      <c r="BA17357" s="4"/>
      <c r="BB17357" s="4"/>
      <c r="BC17357" s="4"/>
    </row>
    <row r="17358" spans="45:55" x14ac:dyDescent="0.2">
      <c r="AS17358" s="4"/>
      <c r="AT17358" s="4"/>
      <c r="AU17358" s="4"/>
      <c r="AV17358" s="4"/>
      <c r="AW17358" s="4"/>
      <c r="AX17358" s="4"/>
      <c r="AY17358" s="4"/>
      <c r="AZ17358" s="4"/>
      <c r="BA17358" s="4"/>
      <c r="BB17358" s="4"/>
      <c r="BC17358" s="4"/>
    </row>
    <row r="17359" spans="45:55" x14ac:dyDescent="0.2">
      <c r="AS17359" s="4"/>
      <c r="AT17359" s="4"/>
      <c r="AU17359" s="4"/>
      <c r="AV17359" s="4"/>
      <c r="AW17359" s="4"/>
      <c r="AX17359" s="4"/>
      <c r="AY17359" s="4"/>
      <c r="AZ17359" s="4"/>
      <c r="BA17359" s="4"/>
      <c r="BB17359" s="4"/>
      <c r="BC17359" s="4"/>
    </row>
    <row r="17360" spans="45:55" x14ac:dyDescent="0.2">
      <c r="AS17360" s="4"/>
      <c r="AT17360" s="4"/>
      <c r="AU17360" s="4"/>
      <c r="AV17360" s="4"/>
      <c r="AW17360" s="4"/>
      <c r="AX17360" s="4"/>
      <c r="AY17360" s="4"/>
      <c r="AZ17360" s="4"/>
      <c r="BA17360" s="4"/>
      <c r="BB17360" s="4"/>
      <c r="BC17360" s="4"/>
    </row>
    <row r="17361" spans="45:55" x14ac:dyDescent="0.2">
      <c r="AS17361" s="4"/>
      <c r="AT17361" s="4"/>
      <c r="AU17361" s="4"/>
      <c r="AV17361" s="4"/>
      <c r="AW17361" s="4"/>
      <c r="AX17361" s="4"/>
      <c r="AY17361" s="4"/>
      <c r="AZ17361" s="4"/>
      <c r="BA17361" s="4"/>
      <c r="BB17361" s="4"/>
      <c r="BC17361" s="4"/>
    </row>
    <row r="17362" spans="45:55" x14ac:dyDescent="0.2">
      <c r="AS17362" s="4"/>
      <c r="AT17362" s="4"/>
      <c r="AU17362" s="4"/>
      <c r="AV17362" s="4"/>
      <c r="AW17362" s="4"/>
      <c r="AX17362" s="4"/>
      <c r="AY17362" s="4"/>
      <c r="AZ17362" s="4"/>
      <c r="BA17362" s="4"/>
      <c r="BB17362" s="4"/>
      <c r="BC17362" s="4"/>
    </row>
    <row r="17363" spans="45:55" x14ac:dyDescent="0.2">
      <c r="AS17363" s="4"/>
      <c r="AT17363" s="4"/>
      <c r="AU17363" s="4"/>
      <c r="AV17363" s="4"/>
      <c r="AW17363" s="4"/>
      <c r="AX17363" s="4"/>
      <c r="AY17363" s="4"/>
      <c r="AZ17363" s="4"/>
      <c r="BA17363" s="4"/>
      <c r="BB17363" s="4"/>
      <c r="BC17363" s="4"/>
    </row>
    <row r="17364" spans="45:55" x14ac:dyDescent="0.2">
      <c r="AS17364" s="4"/>
      <c r="AT17364" s="4"/>
      <c r="AU17364" s="4"/>
      <c r="AV17364" s="4"/>
      <c r="AW17364" s="4"/>
      <c r="AX17364" s="4"/>
      <c r="AY17364" s="4"/>
      <c r="AZ17364" s="4"/>
      <c r="BA17364" s="4"/>
      <c r="BB17364" s="4"/>
      <c r="BC17364" s="4"/>
    </row>
    <row r="17365" spans="45:55" x14ac:dyDescent="0.2">
      <c r="AS17365" s="4"/>
      <c r="AT17365" s="4"/>
      <c r="AU17365" s="4"/>
      <c r="AV17365" s="4"/>
      <c r="AW17365" s="4"/>
      <c r="AX17365" s="4"/>
      <c r="AY17365" s="4"/>
      <c r="AZ17365" s="4"/>
      <c r="BA17365" s="4"/>
      <c r="BB17365" s="4"/>
      <c r="BC17365" s="4"/>
    </row>
    <row r="17366" spans="45:55" x14ac:dyDescent="0.2">
      <c r="AS17366" s="4"/>
      <c r="AT17366" s="4"/>
      <c r="AU17366" s="4"/>
      <c r="AV17366" s="4"/>
      <c r="AW17366" s="4"/>
      <c r="AX17366" s="4"/>
      <c r="AY17366" s="4"/>
      <c r="AZ17366" s="4"/>
      <c r="BA17366" s="4"/>
      <c r="BB17366" s="4"/>
      <c r="BC17366" s="4"/>
    </row>
    <row r="17367" spans="45:55" x14ac:dyDescent="0.2">
      <c r="AS17367" s="4"/>
      <c r="AT17367" s="4"/>
      <c r="AU17367" s="4"/>
      <c r="AV17367" s="4"/>
      <c r="AW17367" s="4"/>
      <c r="AX17367" s="4"/>
      <c r="AY17367" s="4"/>
      <c r="AZ17367" s="4"/>
      <c r="BA17367" s="4"/>
      <c r="BB17367" s="4"/>
      <c r="BC17367" s="4"/>
    </row>
    <row r="17368" spans="45:55" x14ac:dyDescent="0.2">
      <c r="AS17368" s="4"/>
      <c r="AT17368" s="4"/>
      <c r="AU17368" s="4"/>
      <c r="AV17368" s="4"/>
      <c r="AW17368" s="4"/>
      <c r="AX17368" s="4"/>
      <c r="AY17368" s="4"/>
      <c r="AZ17368" s="4"/>
      <c r="BA17368" s="4"/>
      <c r="BB17368" s="4"/>
      <c r="BC17368" s="4"/>
    </row>
    <row r="17369" spans="45:55" x14ac:dyDescent="0.2">
      <c r="AS17369" s="4"/>
      <c r="AT17369" s="4"/>
      <c r="AU17369" s="4"/>
      <c r="AV17369" s="4"/>
      <c r="AW17369" s="4"/>
      <c r="AX17369" s="4"/>
      <c r="AY17369" s="4"/>
      <c r="AZ17369" s="4"/>
      <c r="BA17369" s="4"/>
      <c r="BB17369" s="4"/>
      <c r="BC17369" s="4"/>
    </row>
    <row r="17370" spans="45:55" x14ac:dyDescent="0.2">
      <c r="AS17370" s="4"/>
      <c r="AT17370" s="4"/>
      <c r="AU17370" s="4"/>
      <c r="AV17370" s="4"/>
      <c r="AW17370" s="4"/>
      <c r="AX17370" s="4"/>
      <c r="AY17370" s="4"/>
      <c r="AZ17370" s="4"/>
      <c r="BA17370" s="4"/>
      <c r="BB17370" s="4"/>
      <c r="BC17370" s="4"/>
    </row>
    <row r="17371" spans="45:55" x14ac:dyDescent="0.2">
      <c r="AS17371" s="4"/>
      <c r="AT17371" s="4"/>
      <c r="AU17371" s="4"/>
      <c r="AV17371" s="4"/>
      <c r="AW17371" s="4"/>
      <c r="AX17371" s="4"/>
      <c r="AY17371" s="4"/>
      <c r="AZ17371" s="4"/>
      <c r="BA17371" s="4"/>
      <c r="BB17371" s="4"/>
      <c r="BC17371" s="4"/>
    </row>
    <row r="17372" spans="45:55" x14ac:dyDescent="0.2">
      <c r="AS17372" s="4"/>
      <c r="AT17372" s="4"/>
      <c r="AU17372" s="4"/>
      <c r="AV17372" s="4"/>
      <c r="AW17372" s="4"/>
      <c r="AX17372" s="4"/>
      <c r="AY17372" s="4"/>
      <c r="AZ17372" s="4"/>
      <c r="BA17372" s="4"/>
      <c r="BB17372" s="4"/>
      <c r="BC17372" s="4"/>
    </row>
    <row r="17373" spans="45:55" x14ac:dyDescent="0.2">
      <c r="AS17373" s="4"/>
      <c r="AT17373" s="4"/>
      <c r="AU17373" s="4"/>
      <c r="AV17373" s="4"/>
      <c r="AW17373" s="4"/>
      <c r="AX17373" s="4"/>
      <c r="AY17373" s="4"/>
      <c r="AZ17373" s="4"/>
      <c r="BA17373" s="4"/>
      <c r="BB17373" s="4"/>
      <c r="BC17373" s="4"/>
    </row>
    <row r="17374" spans="45:55" x14ac:dyDescent="0.2">
      <c r="AS17374" s="4"/>
      <c r="AT17374" s="4"/>
      <c r="AU17374" s="4"/>
      <c r="AV17374" s="4"/>
      <c r="AW17374" s="4"/>
      <c r="AX17374" s="4"/>
      <c r="AY17374" s="4"/>
      <c r="AZ17374" s="4"/>
      <c r="BA17374" s="4"/>
      <c r="BB17374" s="4"/>
      <c r="BC17374" s="4"/>
    </row>
    <row r="17375" spans="45:55" x14ac:dyDescent="0.2">
      <c r="AS17375" s="4"/>
      <c r="AT17375" s="4"/>
      <c r="AU17375" s="4"/>
      <c r="AV17375" s="4"/>
      <c r="AW17375" s="4"/>
      <c r="AX17375" s="4"/>
      <c r="AY17375" s="4"/>
      <c r="AZ17375" s="4"/>
      <c r="BA17375" s="4"/>
      <c r="BB17375" s="4"/>
      <c r="BC17375" s="4"/>
    </row>
    <row r="17376" spans="45:55" x14ac:dyDescent="0.2">
      <c r="AS17376" s="4"/>
      <c r="AT17376" s="4"/>
      <c r="AU17376" s="4"/>
      <c r="AV17376" s="4"/>
      <c r="AW17376" s="4"/>
      <c r="AX17376" s="4"/>
      <c r="AY17376" s="4"/>
      <c r="AZ17376" s="4"/>
      <c r="BA17376" s="4"/>
      <c r="BB17376" s="4"/>
      <c r="BC17376" s="4"/>
    </row>
    <row r="17377" spans="45:55" x14ac:dyDescent="0.2">
      <c r="AS17377" s="4"/>
      <c r="AT17377" s="4"/>
      <c r="AU17377" s="4"/>
      <c r="AV17377" s="4"/>
      <c r="AW17377" s="4"/>
      <c r="AX17377" s="4"/>
      <c r="AY17377" s="4"/>
      <c r="AZ17377" s="4"/>
      <c r="BA17377" s="4"/>
      <c r="BB17377" s="4"/>
      <c r="BC17377" s="4"/>
    </row>
    <row r="17378" spans="45:55" x14ac:dyDescent="0.2">
      <c r="AS17378" s="4"/>
      <c r="AT17378" s="4"/>
      <c r="AU17378" s="4"/>
      <c r="AV17378" s="4"/>
      <c r="AW17378" s="4"/>
      <c r="AX17378" s="4"/>
      <c r="AY17378" s="4"/>
      <c r="AZ17378" s="4"/>
      <c r="BA17378" s="4"/>
      <c r="BB17378" s="4"/>
      <c r="BC17378" s="4"/>
    </row>
    <row r="17379" spans="45:55" x14ac:dyDescent="0.2">
      <c r="AS17379" s="4"/>
      <c r="AT17379" s="4"/>
      <c r="AU17379" s="4"/>
      <c r="AV17379" s="4"/>
      <c r="AW17379" s="4"/>
      <c r="AX17379" s="4"/>
      <c r="AY17379" s="4"/>
      <c r="AZ17379" s="4"/>
      <c r="BA17379" s="4"/>
      <c r="BB17379" s="4"/>
      <c r="BC17379" s="4"/>
    </row>
    <row r="17380" spans="45:55" x14ac:dyDescent="0.2">
      <c r="AS17380" s="4"/>
      <c r="AT17380" s="4"/>
      <c r="AU17380" s="4"/>
      <c r="AV17380" s="4"/>
      <c r="AW17380" s="4"/>
      <c r="AX17380" s="4"/>
      <c r="AY17380" s="4"/>
      <c r="AZ17380" s="4"/>
      <c r="BA17380" s="4"/>
      <c r="BB17380" s="4"/>
      <c r="BC17380" s="4"/>
    </row>
    <row r="17381" spans="45:55" x14ac:dyDescent="0.2">
      <c r="AS17381" s="4"/>
      <c r="AT17381" s="4"/>
      <c r="AU17381" s="4"/>
      <c r="AV17381" s="4"/>
      <c r="AW17381" s="4"/>
      <c r="AX17381" s="4"/>
      <c r="AY17381" s="4"/>
      <c r="AZ17381" s="4"/>
      <c r="BA17381" s="4"/>
      <c r="BB17381" s="4"/>
      <c r="BC17381" s="4"/>
    </row>
    <row r="17382" spans="45:55" x14ac:dyDescent="0.2">
      <c r="AS17382" s="4"/>
      <c r="AT17382" s="4"/>
      <c r="AU17382" s="4"/>
      <c r="AV17382" s="4"/>
      <c r="AW17382" s="4"/>
      <c r="AX17382" s="4"/>
      <c r="AY17382" s="4"/>
      <c r="AZ17382" s="4"/>
      <c r="BA17382" s="4"/>
      <c r="BB17382" s="4"/>
      <c r="BC17382" s="4"/>
    </row>
    <row r="17383" spans="45:55" x14ac:dyDescent="0.2">
      <c r="AS17383" s="4"/>
      <c r="AT17383" s="4"/>
      <c r="AU17383" s="4"/>
      <c r="AV17383" s="4"/>
      <c r="AW17383" s="4"/>
      <c r="AX17383" s="4"/>
      <c r="AY17383" s="4"/>
      <c r="AZ17383" s="4"/>
      <c r="BA17383" s="4"/>
      <c r="BB17383" s="4"/>
      <c r="BC17383" s="4"/>
    </row>
    <row r="17384" spans="45:55" x14ac:dyDescent="0.2">
      <c r="AS17384" s="4"/>
      <c r="AT17384" s="4"/>
      <c r="AU17384" s="4"/>
      <c r="AV17384" s="4"/>
      <c r="AW17384" s="4"/>
      <c r="AX17384" s="4"/>
      <c r="AY17384" s="4"/>
      <c r="AZ17384" s="4"/>
      <c r="BA17384" s="4"/>
      <c r="BB17384" s="4"/>
      <c r="BC17384" s="4"/>
    </row>
    <row r="17385" spans="45:55" x14ac:dyDescent="0.2">
      <c r="AS17385" s="4"/>
      <c r="AT17385" s="4"/>
      <c r="AU17385" s="4"/>
      <c r="AV17385" s="4"/>
      <c r="AW17385" s="4"/>
      <c r="AX17385" s="4"/>
      <c r="AY17385" s="4"/>
      <c r="AZ17385" s="4"/>
      <c r="BA17385" s="4"/>
      <c r="BB17385" s="4"/>
      <c r="BC17385" s="4"/>
    </row>
    <row r="17386" spans="45:55" x14ac:dyDescent="0.2">
      <c r="AS17386" s="4"/>
      <c r="AT17386" s="4"/>
      <c r="AU17386" s="4"/>
      <c r="AV17386" s="4"/>
      <c r="AW17386" s="4"/>
      <c r="AX17386" s="4"/>
      <c r="AY17386" s="4"/>
      <c r="AZ17386" s="4"/>
      <c r="BA17386" s="4"/>
      <c r="BB17386" s="4"/>
      <c r="BC17386" s="4"/>
    </row>
    <row r="17387" spans="45:55" x14ac:dyDescent="0.2">
      <c r="AS17387" s="4"/>
      <c r="AT17387" s="4"/>
      <c r="AU17387" s="4"/>
      <c r="AV17387" s="4"/>
      <c r="AW17387" s="4"/>
      <c r="AX17387" s="4"/>
      <c r="AY17387" s="4"/>
      <c r="AZ17387" s="4"/>
      <c r="BA17387" s="4"/>
      <c r="BB17387" s="4"/>
      <c r="BC17387" s="4"/>
    </row>
    <row r="17388" spans="45:55" x14ac:dyDescent="0.2">
      <c r="AS17388" s="4"/>
      <c r="AT17388" s="4"/>
      <c r="AU17388" s="4"/>
      <c r="AV17388" s="4"/>
      <c r="AW17388" s="4"/>
      <c r="AX17388" s="4"/>
      <c r="AY17388" s="4"/>
      <c r="AZ17388" s="4"/>
      <c r="BA17388" s="4"/>
      <c r="BB17388" s="4"/>
      <c r="BC17388" s="4"/>
    </row>
    <row r="17389" spans="45:55" x14ac:dyDescent="0.2">
      <c r="AS17389" s="4"/>
      <c r="AT17389" s="4"/>
      <c r="AU17389" s="4"/>
      <c r="AV17389" s="4"/>
      <c r="AW17389" s="4"/>
      <c r="AX17389" s="4"/>
      <c r="AY17389" s="4"/>
      <c r="AZ17389" s="4"/>
      <c r="BA17389" s="4"/>
      <c r="BB17389" s="4"/>
      <c r="BC17389" s="4"/>
    </row>
    <row r="17390" spans="45:55" x14ac:dyDescent="0.2">
      <c r="AS17390" s="4"/>
      <c r="AT17390" s="4"/>
      <c r="AU17390" s="4"/>
      <c r="AV17390" s="4"/>
      <c r="AW17390" s="4"/>
      <c r="AX17390" s="4"/>
      <c r="AY17390" s="4"/>
      <c r="AZ17390" s="4"/>
      <c r="BA17390" s="4"/>
      <c r="BB17390" s="4"/>
      <c r="BC17390" s="4"/>
    </row>
    <row r="17391" spans="45:55" x14ac:dyDescent="0.2">
      <c r="AS17391" s="4"/>
      <c r="AT17391" s="4"/>
      <c r="AU17391" s="4"/>
      <c r="AV17391" s="4"/>
      <c r="AW17391" s="4"/>
      <c r="AX17391" s="4"/>
      <c r="AY17391" s="4"/>
      <c r="AZ17391" s="4"/>
      <c r="BA17391" s="4"/>
      <c r="BB17391" s="4"/>
      <c r="BC17391" s="4"/>
    </row>
    <row r="17392" spans="45:55" x14ac:dyDescent="0.2">
      <c r="AS17392" s="4"/>
      <c r="AT17392" s="4"/>
      <c r="AU17392" s="4"/>
      <c r="AV17392" s="4"/>
      <c r="AW17392" s="4"/>
      <c r="AX17392" s="4"/>
      <c r="AY17392" s="4"/>
      <c r="AZ17392" s="4"/>
      <c r="BA17392" s="4"/>
      <c r="BB17392" s="4"/>
      <c r="BC17392" s="4"/>
    </row>
    <row r="17393" spans="45:55" x14ac:dyDescent="0.2">
      <c r="AS17393" s="4"/>
      <c r="AT17393" s="4"/>
      <c r="AU17393" s="4"/>
      <c r="AV17393" s="4"/>
      <c r="AW17393" s="4"/>
      <c r="AX17393" s="4"/>
      <c r="AY17393" s="4"/>
      <c r="AZ17393" s="4"/>
      <c r="BA17393" s="4"/>
      <c r="BB17393" s="4"/>
      <c r="BC17393" s="4"/>
    </row>
    <row r="17394" spans="45:55" x14ac:dyDescent="0.2">
      <c r="AS17394" s="4"/>
      <c r="AT17394" s="4"/>
      <c r="AU17394" s="4"/>
      <c r="AV17394" s="4"/>
      <c r="AW17394" s="4"/>
      <c r="AX17394" s="4"/>
      <c r="AY17394" s="4"/>
      <c r="AZ17394" s="4"/>
      <c r="BA17394" s="4"/>
      <c r="BB17394" s="4"/>
      <c r="BC17394" s="4"/>
    </row>
    <row r="17395" spans="45:55" x14ac:dyDescent="0.2">
      <c r="AS17395" s="4"/>
      <c r="AT17395" s="4"/>
      <c r="AU17395" s="4"/>
      <c r="AV17395" s="4"/>
      <c r="AW17395" s="4"/>
      <c r="AX17395" s="4"/>
      <c r="AY17395" s="4"/>
      <c r="AZ17395" s="4"/>
      <c r="BA17395" s="4"/>
      <c r="BB17395" s="4"/>
      <c r="BC17395" s="4"/>
    </row>
    <row r="17396" spans="45:55" x14ac:dyDescent="0.2">
      <c r="AS17396" s="4"/>
      <c r="AT17396" s="4"/>
      <c r="AU17396" s="4"/>
      <c r="AV17396" s="4"/>
      <c r="AW17396" s="4"/>
      <c r="AX17396" s="4"/>
      <c r="AY17396" s="4"/>
      <c r="AZ17396" s="4"/>
      <c r="BA17396" s="4"/>
      <c r="BB17396" s="4"/>
      <c r="BC17396" s="4"/>
    </row>
    <row r="17397" spans="45:55" x14ac:dyDescent="0.2">
      <c r="AS17397" s="4"/>
      <c r="AT17397" s="4"/>
      <c r="AU17397" s="4"/>
      <c r="AV17397" s="4"/>
      <c r="AW17397" s="4"/>
      <c r="AX17397" s="4"/>
      <c r="AY17397" s="4"/>
      <c r="AZ17397" s="4"/>
      <c r="BA17397" s="4"/>
      <c r="BB17397" s="4"/>
      <c r="BC17397" s="4"/>
    </row>
    <row r="17398" spans="45:55" x14ac:dyDescent="0.2">
      <c r="AS17398" s="4"/>
      <c r="AT17398" s="4"/>
      <c r="AU17398" s="4"/>
      <c r="AV17398" s="4"/>
      <c r="AW17398" s="4"/>
      <c r="AX17398" s="4"/>
      <c r="AY17398" s="4"/>
      <c r="AZ17398" s="4"/>
      <c r="BA17398" s="4"/>
      <c r="BB17398" s="4"/>
      <c r="BC17398" s="4"/>
    </row>
    <row r="17399" spans="45:55" x14ac:dyDescent="0.2">
      <c r="AS17399" s="4"/>
      <c r="AT17399" s="4"/>
      <c r="AU17399" s="4"/>
      <c r="AV17399" s="4"/>
      <c r="AW17399" s="4"/>
      <c r="AX17399" s="4"/>
      <c r="AY17399" s="4"/>
      <c r="AZ17399" s="4"/>
      <c r="BA17399" s="4"/>
      <c r="BB17399" s="4"/>
      <c r="BC17399" s="4"/>
    </row>
    <row r="17400" spans="45:55" x14ac:dyDescent="0.2">
      <c r="AS17400" s="4"/>
      <c r="AT17400" s="4"/>
      <c r="AU17400" s="4"/>
      <c r="AV17400" s="4"/>
      <c r="AW17400" s="4"/>
      <c r="AX17400" s="4"/>
      <c r="AY17400" s="4"/>
      <c r="AZ17400" s="4"/>
      <c r="BA17400" s="4"/>
      <c r="BB17400" s="4"/>
      <c r="BC17400" s="4"/>
    </row>
    <row r="17401" spans="45:55" x14ac:dyDescent="0.2">
      <c r="AS17401" s="4"/>
      <c r="AT17401" s="4"/>
      <c r="AU17401" s="4"/>
      <c r="AV17401" s="4"/>
      <c r="AW17401" s="4"/>
      <c r="AX17401" s="4"/>
      <c r="AY17401" s="4"/>
      <c r="AZ17401" s="4"/>
      <c r="BA17401" s="4"/>
      <c r="BB17401" s="4"/>
      <c r="BC17401" s="4"/>
    </row>
    <row r="17402" spans="45:55" x14ac:dyDescent="0.2">
      <c r="AS17402" s="4"/>
      <c r="AT17402" s="4"/>
      <c r="AU17402" s="4"/>
      <c r="AV17402" s="4"/>
      <c r="AW17402" s="4"/>
      <c r="AX17402" s="4"/>
      <c r="AY17402" s="4"/>
      <c r="AZ17402" s="4"/>
      <c r="BA17402" s="4"/>
      <c r="BB17402" s="4"/>
      <c r="BC17402" s="4"/>
    </row>
    <row r="17403" spans="45:55" x14ac:dyDescent="0.2">
      <c r="AS17403" s="4"/>
      <c r="AT17403" s="4"/>
      <c r="AU17403" s="4"/>
      <c r="AV17403" s="4"/>
      <c r="AW17403" s="4"/>
      <c r="AX17403" s="4"/>
      <c r="AY17403" s="4"/>
      <c r="AZ17403" s="4"/>
      <c r="BA17403" s="4"/>
      <c r="BB17403" s="4"/>
      <c r="BC17403" s="4"/>
    </row>
    <row r="17404" spans="45:55" x14ac:dyDescent="0.2">
      <c r="AS17404" s="4"/>
      <c r="AT17404" s="4"/>
      <c r="AU17404" s="4"/>
      <c r="AV17404" s="4"/>
      <c r="AW17404" s="4"/>
      <c r="AX17404" s="4"/>
      <c r="AY17404" s="4"/>
      <c r="AZ17404" s="4"/>
      <c r="BA17404" s="4"/>
      <c r="BB17404" s="4"/>
      <c r="BC17404" s="4"/>
    </row>
    <row r="17405" spans="45:55" x14ac:dyDescent="0.2">
      <c r="AS17405" s="4"/>
      <c r="AT17405" s="4"/>
      <c r="AU17405" s="4"/>
      <c r="AV17405" s="4"/>
      <c r="AW17405" s="4"/>
      <c r="AX17405" s="4"/>
      <c r="AY17405" s="4"/>
      <c r="AZ17405" s="4"/>
      <c r="BA17405" s="4"/>
      <c r="BB17405" s="4"/>
      <c r="BC17405" s="4"/>
    </row>
    <row r="17406" spans="45:55" x14ac:dyDescent="0.2">
      <c r="AS17406" s="4"/>
      <c r="AT17406" s="4"/>
      <c r="AU17406" s="4"/>
      <c r="AV17406" s="4"/>
      <c r="AW17406" s="4"/>
      <c r="AX17406" s="4"/>
      <c r="AY17406" s="4"/>
      <c r="AZ17406" s="4"/>
      <c r="BA17406" s="4"/>
      <c r="BB17406" s="4"/>
      <c r="BC17406" s="4"/>
    </row>
    <row r="17407" spans="45:55" x14ac:dyDescent="0.2">
      <c r="AS17407" s="4"/>
      <c r="AT17407" s="4"/>
      <c r="AU17407" s="4"/>
      <c r="AV17407" s="4"/>
      <c r="AW17407" s="4"/>
      <c r="AX17407" s="4"/>
      <c r="AY17407" s="4"/>
      <c r="AZ17407" s="4"/>
      <c r="BA17407" s="4"/>
      <c r="BB17407" s="4"/>
      <c r="BC17407" s="4"/>
    </row>
    <row r="17408" spans="45:55" x14ac:dyDescent="0.2">
      <c r="AS17408" s="4"/>
      <c r="AT17408" s="4"/>
      <c r="AU17408" s="4"/>
      <c r="AV17408" s="4"/>
      <c r="AW17408" s="4"/>
      <c r="AX17408" s="4"/>
      <c r="AY17408" s="4"/>
      <c r="AZ17408" s="4"/>
      <c r="BA17408" s="4"/>
      <c r="BB17408" s="4"/>
      <c r="BC17408" s="4"/>
    </row>
    <row r="17409" spans="45:55" x14ac:dyDescent="0.2">
      <c r="AS17409" s="4"/>
      <c r="AT17409" s="4"/>
      <c r="AU17409" s="4"/>
      <c r="AV17409" s="4"/>
      <c r="AW17409" s="4"/>
      <c r="AX17409" s="4"/>
      <c r="AY17409" s="4"/>
      <c r="AZ17409" s="4"/>
      <c r="BA17409" s="4"/>
      <c r="BB17409" s="4"/>
      <c r="BC17409" s="4"/>
    </row>
    <row r="17410" spans="45:55" x14ac:dyDescent="0.2">
      <c r="AS17410" s="4"/>
      <c r="AT17410" s="4"/>
      <c r="AU17410" s="4"/>
      <c r="AV17410" s="4"/>
      <c r="AW17410" s="4"/>
      <c r="AX17410" s="4"/>
      <c r="AY17410" s="4"/>
      <c r="AZ17410" s="4"/>
      <c r="BA17410" s="4"/>
      <c r="BB17410" s="4"/>
      <c r="BC17410" s="4"/>
    </row>
    <row r="17411" spans="45:55" x14ac:dyDescent="0.2">
      <c r="AS17411" s="4"/>
      <c r="AT17411" s="4"/>
      <c r="AU17411" s="4"/>
      <c r="AV17411" s="4"/>
      <c r="AW17411" s="4"/>
      <c r="AX17411" s="4"/>
      <c r="AY17411" s="4"/>
      <c r="AZ17411" s="4"/>
      <c r="BA17411" s="4"/>
      <c r="BB17411" s="4"/>
      <c r="BC17411" s="4"/>
    </row>
    <row r="17412" spans="45:55" x14ac:dyDescent="0.2">
      <c r="AS17412" s="4"/>
      <c r="AT17412" s="4"/>
      <c r="AU17412" s="4"/>
      <c r="AV17412" s="4"/>
      <c r="AW17412" s="4"/>
      <c r="AX17412" s="4"/>
      <c r="AY17412" s="4"/>
      <c r="AZ17412" s="4"/>
      <c r="BA17412" s="4"/>
      <c r="BB17412" s="4"/>
      <c r="BC17412" s="4"/>
    </row>
    <row r="17413" spans="45:55" x14ac:dyDescent="0.2">
      <c r="AS17413" s="4"/>
      <c r="AT17413" s="4"/>
      <c r="AU17413" s="4"/>
      <c r="AV17413" s="4"/>
      <c r="AW17413" s="4"/>
      <c r="AX17413" s="4"/>
      <c r="AY17413" s="4"/>
      <c r="AZ17413" s="4"/>
      <c r="BA17413" s="4"/>
      <c r="BB17413" s="4"/>
      <c r="BC17413" s="4"/>
    </row>
    <row r="17414" spans="45:55" x14ac:dyDescent="0.2">
      <c r="AS17414" s="4"/>
      <c r="AT17414" s="4"/>
      <c r="AU17414" s="4"/>
      <c r="AV17414" s="4"/>
      <c r="AW17414" s="4"/>
      <c r="AX17414" s="4"/>
      <c r="AY17414" s="4"/>
      <c r="AZ17414" s="4"/>
      <c r="BA17414" s="4"/>
      <c r="BB17414" s="4"/>
      <c r="BC17414" s="4"/>
    </row>
    <row r="17415" spans="45:55" x14ac:dyDescent="0.2">
      <c r="AS17415" s="4"/>
      <c r="AT17415" s="4"/>
      <c r="AU17415" s="4"/>
      <c r="AV17415" s="4"/>
      <c r="AW17415" s="4"/>
      <c r="AX17415" s="4"/>
      <c r="AY17415" s="4"/>
      <c r="AZ17415" s="4"/>
      <c r="BA17415" s="4"/>
      <c r="BB17415" s="4"/>
      <c r="BC17415" s="4"/>
    </row>
    <row r="17416" spans="45:55" x14ac:dyDescent="0.2">
      <c r="AS17416" s="4"/>
      <c r="AT17416" s="4"/>
      <c r="AU17416" s="4"/>
      <c r="AV17416" s="4"/>
      <c r="AW17416" s="4"/>
      <c r="AX17416" s="4"/>
      <c r="AY17416" s="4"/>
      <c r="AZ17416" s="4"/>
      <c r="BA17416" s="4"/>
      <c r="BB17416" s="4"/>
      <c r="BC17416" s="4"/>
    </row>
    <row r="17417" spans="45:55" x14ac:dyDescent="0.2">
      <c r="AS17417" s="4"/>
      <c r="AT17417" s="4"/>
      <c r="AU17417" s="4"/>
      <c r="AV17417" s="4"/>
      <c r="AW17417" s="4"/>
      <c r="AX17417" s="4"/>
      <c r="AY17417" s="4"/>
      <c r="AZ17417" s="4"/>
      <c r="BA17417" s="4"/>
      <c r="BB17417" s="4"/>
      <c r="BC17417" s="4"/>
    </row>
    <row r="17418" spans="45:55" x14ac:dyDescent="0.2">
      <c r="AS17418" s="4"/>
      <c r="AT17418" s="4"/>
      <c r="AU17418" s="4"/>
      <c r="AV17418" s="4"/>
      <c r="AW17418" s="4"/>
      <c r="AX17418" s="4"/>
      <c r="AY17418" s="4"/>
      <c r="AZ17418" s="4"/>
      <c r="BA17418" s="4"/>
      <c r="BB17418" s="4"/>
      <c r="BC17418" s="4"/>
    </row>
    <row r="17419" spans="45:55" x14ac:dyDescent="0.2">
      <c r="AS17419" s="4"/>
      <c r="AT17419" s="4"/>
      <c r="AU17419" s="4"/>
      <c r="AV17419" s="4"/>
      <c r="AW17419" s="4"/>
      <c r="AX17419" s="4"/>
      <c r="AY17419" s="4"/>
      <c r="AZ17419" s="4"/>
      <c r="BA17419" s="4"/>
      <c r="BB17419" s="4"/>
      <c r="BC17419" s="4"/>
    </row>
    <row r="17420" spans="45:55" x14ac:dyDescent="0.2">
      <c r="AS17420" s="4"/>
      <c r="AT17420" s="4"/>
      <c r="AU17420" s="4"/>
      <c r="AV17420" s="4"/>
      <c r="AW17420" s="4"/>
      <c r="AX17420" s="4"/>
      <c r="AY17420" s="4"/>
      <c r="AZ17420" s="4"/>
      <c r="BA17420" s="4"/>
      <c r="BB17420" s="4"/>
      <c r="BC17420" s="4"/>
    </row>
    <row r="17421" spans="45:55" x14ac:dyDescent="0.2">
      <c r="AS17421" s="4"/>
      <c r="AT17421" s="4"/>
      <c r="AU17421" s="4"/>
      <c r="AV17421" s="4"/>
      <c r="AW17421" s="4"/>
      <c r="AX17421" s="4"/>
      <c r="AY17421" s="4"/>
      <c r="AZ17421" s="4"/>
      <c r="BA17421" s="4"/>
      <c r="BB17421" s="4"/>
      <c r="BC17421" s="4"/>
    </row>
    <row r="17422" spans="45:55" x14ac:dyDescent="0.2">
      <c r="AS17422" s="4"/>
      <c r="AT17422" s="4"/>
      <c r="AU17422" s="4"/>
      <c r="AV17422" s="4"/>
      <c r="AW17422" s="4"/>
      <c r="AX17422" s="4"/>
      <c r="AY17422" s="4"/>
      <c r="AZ17422" s="4"/>
      <c r="BA17422" s="4"/>
      <c r="BB17422" s="4"/>
      <c r="BC17422" s="4"/>
    </row>
    <row r="17423" spans="45:55" x14ac:dyDescent="0.2">
      <c r="AS17423" s="4"/>
      <c r="AT17423" s="4"/>
      <c r="AU17423" s="4"/>
      <c r="AV17423" s="4"/>
      <c r="AW17423" s="4"/>
      <c r="AX17423" s="4"/>
      <c r="AY17423" s="4"/>
      <c r="AZ17423" s="4"/>
      <c r="BA17423" s="4"/>
      <c r="BB17423" s="4"/>
      <c r="BC17423" s="4"/>
    </row>
    <row r="17424" spans="45:55" x14ac:dyDescent="0.2">
      <c r="AS17424" s="4"/>
      <c r="AT17424" s="4"/>
      <c r="AU17424" s="4"/>
      <c r="AV17424" s="4"/>
      <c r="AW17424" s="4"/>
      <c r="AX17424" s="4"/>
      <c r="AY17424" s="4"/>
      <c r="AZ17424" s="4"/>
      <c r="BA17424" s="4"/>
      <c r="BB17424" s="4"/>
      <c r="BC17424" s="4"/>
    </row>
    <row r="17425" spans="45:55" x14ac:dyDescent="0.2">
      <c r="AS17425" s="4"/>
      <c r="AT17425" s="4"/>
      <c r="AU17425" s="4"/>
      <c r="AV17425" s="4"/>
      <c r="AW17425" s="4"/>
      <c r="AX17425" s="4"/>
      <c r="AY17425" s="4"/>
      <c r="AZ17425" s="4"/>
      <c r="BA17425" s="4"/>
      <c r="BB17425" s="4"/>
      <c r="BC17425" s="4"/>
    </row>
    <row r="17426" spans="45:55" x14ac:dyDescent="0.2">
      <c r="AS17426" s="4"/>
      <c r="AT17426" s="4"/>
      <c r="AU17426" s="4"/>
      <c r="AV17426" s="4"/>
      <c r="AW17426" s="4"/>
      <c r="AX17426" s="4"/>
      <c r="AY17426" s="4"/>
      <c r="AZ17426" s="4"/>
      <c r="BA17426" s="4"/>
      <c r="BB17426" s="4"/>
      <c r="BC17426" s="4"/>
    </row>
    <row r="17427" spans="45:55" x14ac:dyDescent="0.2">
      <c r="AS17427" s="4"/>
      <c r="AT17427" s="4"/>
      <c r="AU17427" s="4"/>
      <c r="AV17427" s="4"/>
      <c r="AW17427" s="4"/>
      <c r="AX17427" s="4"/>
      <c r="AY17427" s="4"/>
      <c r="AZ17427" s="4"/>
      <c r="BA17427" s="4"/>
      <c r="BB17427" s="4"/>
      <c r="BC17427" s="4"/>
    </row>
    <row r="17428" spans="45:55" x14ac:dyDescent="0.2">
      <c r="AS17428" s="4"/>
      <c r="AT17428" s="4"/>
      <c r="AU17428" s="4"/>
      <c r="AV17428" s="4"/>
      <c r="AW17428" s="4"/>
      <c r="AX17428" s="4"/>
      <c r="AY17428" s="4"/>
      <c r="AZ17428" s="4"/>
      <c r="BA17428" s="4"/>
      <c r="BB17428" s="4"/>
      <c r="BC17428" s="4"/>
    </row>
    <row r="17429" spans="45:55" x14ac:dyDescent="0.2">
      <c r="AS17429" s="4"/>
      <c r="AT17429" s="4"/>
      <c r="AU17429" s="4"/>
      <c r="AV17429" s="4"/>
      <c r="AW17429" s="4"/>
      <c r="AX17429" s="4"/>
      <c r="AY17429" s="4"/>
      <c r="AZ17429" s="4"/>
      <c r="BA17429" s="4"/>
      <c r="BB17429" s="4"/>
      <c r="BC17429" s="4"/>
    </row>
    <row r="17430" spans="45:55" x14ac:dyDescent="0.2">
      <c r="AS17430" s="4"/>
      <c r="AT17430" s="4"/>
      <c r="AU17430" s="4"/>
      <c r="AV17430" s="4"/>
      <c r="AW17430" s="4"/>
      <c r="AX17430" s="4"/>
      <c r="AY17430" s="4"/>
      <c r="AZ17430" s="4"/>
      <c r="BA17430" s="4"/>
      <c r="BB17430" s="4"/>
      <c r="BC17430" s="4"/>
    </row>
    <row r="17431" spans="45:55" x14ac:dyDescent="0.2">
      <c r="AS17431" s="4"/>
      <c r="AT17431" s="4"/>
      <c r="AU17431" s="4"/>
      <c r="AV17431" s="4"/>
      <c r="AW17431" s="4"/>
      <c r="AX17431" s="4"/>
      <c r="AY17431" s="4"/>
      <c r="AZ17431" s="4"/>
      <c r="BA17431" s="4"/>
      <c r="BB17431" s="4"/>
      <c r="BC17431" s="4"/>
    </row>
    <row r="17432" spans="45:55" x14ac:dyDescent="0.2">
      <c r="AS17432" s="4"/>
      <c r="AT17432" s="4"/>
      <c r="AU17432" s="4"/>
      <c r="AV17432" s="4"/>
      <c r="AW17432" s="4"/>
      <c r="AX17432" s="4"/>
      <c r="AY17432" s="4"/>
      <c r="AZ17432" s="4"/>
      <c r="BA17432" s="4"/>
      <c r="BB17432" s="4"/>
      <c r="BC17432" s="4"/>
    </row>
    <row r="17433" spans="45:55" x14ac:dyDescent="0.2">
      <c r="AS17433" s="4"/>
      <c r="AT17433" s="4"/>
      <c r="AU17433" s="4"/>
      <c r="AV17433" s="4"/>
      <c r="AW17433" s="4"/>
      <c r="AX17433" s="4"/>
      <c r="AY17433" s="4"/>
      <c r="AZ17433" s="4"/>
      <c r="BA17433" s="4"/>
      <c r="BB17433" s="4"/>
      <c r="BC17433" s="4"/>
    </row>
    <row r="17434" spans="45:55" x14ac:dyDescent="0.2">
      <c r="AS17434" s="4"/>
      <c r="AT17434" s="4"/>
      <c r="AU17434" s="4"/>
      <c r="AV17434" s="4"/>
      <c r="AW17434" s="4"/>
      <c r="AX17434" s="4"/>
      <c r="AY17434" s="4"/>
      <c r="AZ17434" s="4"/>
      <c r="BA17434" s="4"/>
      <c r="BB17434" s="4"/>
      <c r="BC17434" s="4"/>
    </row>
    <row r="17435" spans="45:55" x14ac:dyDescent="0.2">
      <c r="AS17435" s="4"/>
      <c r="AT17435" s="4"/>
      <c r="AU17435" s="4"/>
      <c r="AV17435" s="4"/>
      <c r="AW17435" s="4"/>
      <c r="AX17435" s="4"/>
      <c r="AY17435" s="4"/>
      <c r="AZ17435" s="4"/>
      <c r="BA17435" s="4"/>
      <c r="BB17435" s="4"/>
      <c r="BC17435" s="4"/>
    </row>
    <row r="17436" spans="45:55" x14ac:dyDescent="0.2">
      <c r="AS17436" s="4"/>
      <c r="AT17436" s="4"/>
      <c r="AU17436" s="4"/>
      <c r="AV17436" s="4"/>
      <c r="AW17436" s="4"/>
      <c r="AX17436" s="4"/>
      <c r="AY17436" s="4"/>
      <c r="AZ17436" s="4"/>
      <c r="BA17436" s="4"/>
      <c r="BB17436" s="4"/>
      <c r="BC17436" s="4"/>
    </row>
    <row r="17437" spans="45:55" x14ac:dyDescent="0.2">
      <c r="AS17437" s="4"/>
      <c r="AT17437" s="4"/>
      <c r="AU17437" s="4"/>
      <c r="AV17437" s="4"/>
      <c r="AW17437" s="4"/>
      <c r="AX17437" s="4"/>
      <c r="AY17437" s="4"/>
      <c r="AZ17437" s="4"/>
      <c r="BA17437" s="4"/>
      <c r="BB17437" s="4"/>
      <c r="BC17437" s="4"/>
    </row>
    <row r="17438" spans="45:55" x14ac:dyDescent="0.2">
      <c r="AS17438" s="4"/>
      <c r="AT17438" s="4"/>
      <c r="AU17438" s="4"/>
      <c r="AV17438" s="4"/>
      <c r="AW17438" s="4"/>
      <c r="AX17438" s="4"/>
      <c r="AY17438" s="4"/>
      <c r="AZ17438" s="4"/>
      <c r="BA17438" s="4"/>
      <c r="BB17438" s="4"/>
      <c r="BC17438" s="4"/>
    </row>
    <row r="17439" spans="45:55" x14ac:dyDescent="0.2">
      <c r="AS17439" s="4"/>
      <c r="AT17439" s="4"/>
      <c r="AU17439" s="4"/>
      <c r="AV17439" s="4"/>
      <c r="AW17439" s="4"/>
      <c r="AX17439" s="4"/>
      <c r="AY17439" s="4"/>
      <c r="AZ17439" s="4"/>
      <c r="BA17439" s="4"/>
      <c r="BB17439" s="4"/>
      <c r="BC17439" s="4"/>
    </row>
    <row r="17440" spans="45:55" x14ac:dyDescent="0.2">
      <c r="AS17440" s="4"/>
      <c r="AT17440" s="4"/>
      <c r="AU17440" s="4"/>
      <c r="AV17440" s="4"/>
      <c r="AW17440" s="4"/>
      <c r="AX17440" s="4"/>
      <c r="AY17440" s="4"/>
      <c r="AZ17440" s="4"/>
      <c r="BA17440" s="4"/>
      <c r="BB17440" s="4"/>
      <c r="BC17440" s="4"/>
    </row>
    <row r="17441" spans="45:55" x14ac:dyDescent="0.2">
      <c r="AS17441" s="4"/>
      <c r="AT17441" s="4"/>
      <c r="AU17441" s="4"/>
      <c r="AV17441" s="4"/>
      <c r="AW17441" s="4"/>
      <c r="AX17441" s="4"/>
      <c r="AY17441" s="4"/>
      <c r="AZ17441" s="4"/>
      <c r="BA17441" s="4"/>
      <c r="BB17441" s="4"/>
      <c r="BC17441" s="4"/>
    </row>
    <row r="17442" spans="45:55" x14ac:dyDescent="0.2">
      <c r="AS17442" s="4"/>
      <c r="AT17442" s="4"/>
      <c r="AU17442" s="4"/>
      <c r="AV17442" s="4"/>
      <c r="AW17442" s="4"/>
      <c r="AX17442" s="4"/>
      <c r="AY17442" s="4"/>
      <c r="AZ17442" s="4"/>
      <c r="BA17442" s="4"/>
      <c r="BB17442" s="4"/>
      <c r="BC17442" s="4"/>
    </row>
    <row r="17443" spans="45:55" x14ac:dyDescent="0.2">
      <c r="AS17443" s="4"/>
      <c r="AT17443" s="4"/>
      <c r="AU17443" s="4"/>
      <c r="AV17443" s="4"/>
      <c r="AW17443" s="4"/>
      <c r="AX17443" s="4"/>
      <c r="AY17443" s="4"/>
      <c r="AZ17443" s="4"/>
      <c r="BA17443" s="4"/>
      <c r="BB17443" s="4"/>
      <c r="BC17443" s="4"/>
    </row>
    <row r="17444" spans="45:55" x14ac:dyDescent="0.2">
      <c r="AS17444" s="4"/>
      <c r="AT17444" s="4"/>
      <c r="AU17444" s="4"/>
      <c r="AV17444" s="4"/>
      <c r="AW17444" s="4"/>
      <c r="AX17444" s="4"/>
      <c r="AY17444" s="4"/>
      <c r="AZ17444" s="4"/>
      <c r="BA17444" s="4"/>
      <c r="BB17444" s="4"/>
      <c r="BC17444" s="4"/>
    </row>
    <row r="17445" spans="45:55" x14ac:dyDescent="0.2">
      <c r="AS17445" s="4"/>
      <c r="AT17445" s="4"/>
      <c r="AU17445" s="4"/>
      <c r="AV17445" s="4"/>
      <c r="AW17445" s="4"/>
      <c r="AX17445" s="4"/>
      <c r="AY17445" s="4"/>
      <c r="AZ17445" s="4"/>
      <c r="BA17445" s="4"/>
      <c r="BB17445" s="4"/>
      <c r="BC17445" s="4"/>
    </row>
    <row r="17446" spans="45:55" x14ac:dyDescent="0.2">
      <c r="AS17446" s="4"/>
      <c r="AT17446" s="4"/>
      <c r="AU17446" s="4"/>
      <c r="AV17446" s="4"/>
      <c r="AW17446" s="4"/>
      <c r="AX17446" s="4"/>
      <c r="AY17446" s="4"/>
      <c r="AZ17446" s="4"/>
      <c r="BA17446" s="4"/>
      <c r="BB17446" s="4"/>
      <c r="BC17446" s="4"/>
    </row>
    <row r="17447" spans="45:55" x14ac:dyDescent="0.2">
      <c r="AS17447" s="4"/>
      <c r="AT17447" s="4"/>
      <c r="AU17447" s="4"/>
      <c r="AV17447" s="4"/>
      <c r="AW17447" s="4"/>
      <c r="AX17447" s="4"/>
      <c r="AY17447" s="4"/>
      <c r="AZ17447" s="4"/>
      <c r="BA17447" s="4"/>
      <c r="BB17447" s="4"/>
      <c r="BC17447" s="4"/>
    </row>
    <row r="17448" spans="45:55" x14ac:dyDescent="0.2">
      <c r="AS17448" s="4"/>
      <c r="AT17448" s="4"/>
      <c r="AU17448" s="4"/>
      <c r="AV17448" s="4"/>
      <c r="AW17448" s="4"/>
      <c r="AX17448" s="4"/>
      <c r="AY17448" s="4"/>
      <c r="AZ17448" s="4"/>
      <c r="BA17448" s="4"/>
      <c r="BB17448" s="4"/>
      <c r="BC17448" s="4"/>
    </row>
    <row r="17449" spans="45:55" x14ac:dyDescent="0.2">
      <c r="AS17449" s="4"/>
      <c r="AT17449" s="4"/>
      <c r="AU17449" s="4"/>
      <c r="AV17449" s="4"/>
      <c r="AW17449" s="4"/>
      <c r="AX17449" s="4"/>
      <c r="AY17449" s="4"/>
      <c r="AZ17449" s="4"/>
      <c r="BA17449" s="4"/>
      <c r="BB17449" s="4"/>
      <c r="BC17449" s="4"/>
    </row>
    <row r="17450" spans="45:55" x14ac:dyDescent="0.2">
      <c r="AS17450" s="4"/>
      <c r="AT17450" s="4"/>
      <c r="AU17450" s="4"/>
      <c r="AV17450" s="4"/>
      <c r="AW17450" s="4"/>
      <c r="AX17450" s="4"/>
      <c r="AY17450" s="4"/>
      <c r="AZ17450" s="4"/>
      <c r="BA17450" s="4"/>
      <c r="BB17450" s="4"/>
      <c r="BC17450" s="4"/>
    </row>
    <row r="17451" spans="45:55" x14ac:dyDescent="0.2">
      <c r="AS17451" s="4"/>
      <c r="AT17451" s="4"/>
      <c r="AU17451" s="4"/>
      <c r="AV17451" s="4"/>
      <c r="AW17451" s="4"/>
      <c r="AX17451" s="4"/>
      <c r="AY17451" s="4"/>
      <c r="AZ17451" s="4"/>
      <c r="BA17451" s="4"/>
      <c r="BB17451" s="4"/>
      <c r="BC17451" s="4"/>
    </row>
    <row r="17452" spans="45:55" x14ac:dyDescent="0.2">
      <c r="AS17452" s="4"/>
      <c r="AT17452" s="4"/>
      <c r="AU17452" s="4"/>
      <c r="AV17452" s="4"/>
      <c r="AW17452" s="4"/>
      <c r="AX17452" s="4"/>
      <c r="AY17452" s="4"/>
      <c r="AZ17452" s="4"/>
      <c r="BA17452" s="4"/>
      <c r="BB17452" s="4"/>
      <c r="BC17452" s="4"/>
    </row>
    <row r="17453" spans="45:55" x14ac:dyDescent="0.2">
      <c r="AS17453" s="4"/>
      <c r="AT17453" s="4"/>
      <c r="AU17453" s="4"/>
      <c r="AV17453" s="4"/>
      <c r="AW17453" s="4"/>
      <c r="AX17453" s="4"/>
      <c r="AY17453" s="4"/>
      <c r="AZ17453" s="4"/>
      <c r="BA17453" s="4"/>
      <c r="BB17453" s="4"/>
      <c r="BC17453" s="4"/>
    </row>
    <row r="17454" spans="45:55" x14ac:dyDescent="0.2">
      <c r="AS17454" s="4"/>
      <c r="AT17454" s="4"/>
      <c r="AU17454" s="4"/>
      <c r="AV17454" s="4"/>
      <c r="AW17454" s="4"/>
      <c r="AX17454" s="4"/>
      <c r="AY17454" s="4"/>
      <c r="AZ17454" s="4"/>
      <c r="BA17454" s="4"/>
      <c r="BB17454" s="4"/>
      <c r="BC17454" s="4"/>
    </row>
    <row r="17455" spans="45:55" x14ac:dyDescent="0.2">
      <c r="AS17455" s="4"/>
      <c r="AT17455" s="4"/>
      <c r="AU17455" s="4"/>
      <c r="AV17455" s="4"/>
      <c r="AW17455" s="4"/>
      <c r="AX17455" s="4"/>
      <c r="AY17455" s="4"/>
      <c r="AZ17455" s="4"/>
      <c r="BA17455" s="4"/>
      <c r="BB17455" s="4"/>
      <c r="BC17455" s="4"/>
    </row>
    <row r="17456" spans="45:55" x14ac:dyDescent="0.2">
      <c r="AS17456" s="4"/>
      <c r="AT17456" s="4"/>
      <c r="AU17456" s="4"/>
      <c r="AV17456" s="4"/>
      <c r="AW17456" s="4"/>
      <c r="AX17456" s="4"/>
      <c r="AY17456" s="4"/>
      <c r="AZ17456" s="4"/>
      <c r="BA17456" s="4"/>
      <c r="BB17456" s="4"/>
      <c r="BC17456" s="4"/>
    </row>
    <row r="17457" spans="45:55" x14ac:dyDescent="0.2">
      <c r="AS17457" s="4"/>
      <c r="AT17457" s="4"/>
      <c r="AU17457" s="4"/>
      <c r="AV17457" s="4"/>
      <c r="AW17457" s="4"/>
      <c r="AX17457" s="4"/>
      <c r="AY17457" s="4"/>
      <c r="AZ17457" s="4"/>
      <c r="BA17457" s="4"/>
      <c r="BB17457" s="4"/>
      <c r="BC17457" s="4"/>
    </row>
    <row r="17458" spans="45:55" x14ac:dyDescent="0.2">
      <c r="AS17458" s="4"/>
      <c r="AT17458" s="4"/>
      <c r="AU17458" s="4"/>
      <c r="AV17458" s="4"/>
      <c r="AW17458" s="4"/>
      <c r="AX17458" s="4"/>
      <c r="AY17458" s="4"/>
      <c r="AZ17458" s="4"/>
      <c r="BA17458" s="4"/>
      <c r="BB17458" s="4"/>
      <c r="BC17458" s="4"/>
    </row>
    <row r="17459" spans="45:55" x14ac:dyDescent="0.2">
      <c r="AS17459" s="4"/>
      <c r="AT17459" s="4"/>
      <c r="AU17459" s="4"/>
      <c r="AV17459" s="4"/>
      <c r="AW17459" s="4"/>
      <c r="AX17459" s="4"/>
      <c r="AY17459" s="4"/>
      <c r="AZ17459" s="4"/>
      <c r="BA17459" s="4"/>
      <c r="BB17459" s="4"/>
      <c r="BC17459" s="4"/>
    </row>
    <row r="17460" spans="45:55" x14ac:dyDescent="0.2">
      <c r="AS17460" s="4"/>
      <c r="AT17460" s="4"/>
      <c r="AU17460" s="4"/>
      <c r="AV17460" s="4"/>
      <c r="AW17460" s="4"/>
      <c r="AX17460" s="4"/>
      <c r="AY17460" s="4"/>
      <c r="AZ17460" s="4"/>
      <c r="BA17460" s="4"/>
      <c r="BB17460" s="4"/>
      <c r="BC17460" s="4"/>
    </row>
    <row r="17461" spans="45:55" x14ac:dyDescent="0.2">
      <c r="AS17461" s="4"/>
      <c r="AT17461" s="4"/>
      <c r="AU17461" s="4"/>
      <c r="AV17461" s="4"/>
      <c r="AW17461" s="4"/>
      <c r="AX17461" s="4"/>
      <c r="AY17461" s="4"/>
      <c r="AZ17461" s="4"/>
      <c r="BA17461" s="4"/>
      <c r="BB17461" s="4"/>
      <c r="BC17461" s="4"/>
    </row>
    <row r="17462" spans="45:55" x14ac:dyDescent="0.2">
      <c r="AS17462" s="4"/>
      <c r="AT17462" s="4"/>
      <c r="AU17462" s="4"/>
      <c r="AV17462" s="4"/>
      <c r="AW17462" s="4"/>
      <c r="AX17462" s="4"/>
      <c r="AY17462" s="4"/>
      <c r="AZ17462" s="4"/>
      <c r="BA17462" s="4"/>
      <c r="BB17462" s="4"/>
      <c r="BC17462" s="4"/>
    </row>
    <row r="17463" spans="45:55" x14ac:dyDescent="0.2">
      <c r="AS17463" s="4"/>
      <c r="AT17463" s="4"/>
      <c r="AU17463" s="4"/>
      <c r="AV17463" s="4"/>
      <c r="AW17463" s="4"/>
      <c r="AX17463" s="4"/>
      <c r="AY17463" s="4"/>
      <c r="AZ17463" s="4"/>
      <c r="BA17463" s="4"/>
      <c r="BB17463" s="4"/>
      <c r="BC17463" s="4"/>
    </row>
    <row r="17464" spans="45:55" x14ac:dyDescent="0.2">
      <c r="AS17464" s="4"/>
      <c r="AT17464" s="4"/>
      <c r="AU17464" s="4"/>
      <c r="AV17464" s="4"/>
      <c r="AW17464" s="4"/>
      <c r="AX17464" s="4"/>
      <c r="AY17464" s="4"/>
      <c r="AZ17464" s="4"/>
      <c r="BA17464" s="4"/>
      <c r="BB17464" s="4"/>
      <c r="BC17464" s="4"/>
    </row>
    <row r="17465" spans="45:55" x14ac:dyDescent="0.2">
      <c r="AS17465" s="4"/>
      <c r="AT17465" s="4"/>
      <c r="AU17465" s="4"/>
      <c r="AV17465" s="4"/>
      <c r="AW17465" s="4"/>
      <c r="AX17465" s="4"/>
      <c r="AY17465" s="4"/>
      <c r="AZ17465" s="4"/>
      <c r="BA17465" s="4"/>
      <c r="BB17465" s="4"/>
      <c r="BC17465" s="4"/>
    </row>
    <row r="17466" spans="45:55" x14ac:dyDescent="0.2">
      <c r="AS17466" s="4"/>
      <c r="AT17466" s="4"/>
      <c r="AU17466" s="4"/>
      <c r="AV17466" s="4"/>
      <c r="AW17466" s="4"/>
      <c r="AX17466" s="4"/>
      <c r="AY17466" s="4"/>
      <c r="AZ17466" s="4"/>
      <c r="BA17466" s="4"/>
      <c r="BB17466" s="4"/>
      <c r="BC17466" s="4"/>
    </row>
    <row r="17467" spans="45:55" x14ac:dyDescent="0.2">
      <c r="AS17467" s="4"/>
      <c r="AT17467" s="4"/>
      <c r="AU17467" s="4"/>
      <c r="AV17467" s="4"/>
      <c r="AW17467" s="4"/>
      <c r="AX17467" s="4"/>
      <c r="AY17467" s="4"/>
      <c r="AZ17467" s="4"/>
      <c r="BA17467" s="4"/>
      <c r="BB17467" s="4"/>
      <c r="BC17467" s="4"/>
    </row>
    <row r="17468" spans="45:55" x14ac:dyDescent="0.2">
      <c r="AS17468" s="4"/>
      <c r="AT17468" s="4"/>
      <c r="AU17468" s="4"/>
      <c r="AV17468" s="4"/>
      <c r="AW17468" s="4"/>
      <c r="AX17468" s="4"/>
      <c r="AY17468" s="4"/>
      <c r="AZ17468" s="4"/>
      <c r="BA17468" s="4"/>
      <c r="BB17468" s="4"/>
      <c r="BC17468" s="4"/>
    </row>
    <row r="17469" spans="45:55" x14ac:dyDescent="0.2">
      <c r="AS17469" s="4"/>
      <c r="AT17469" s="4"/>
      <c r="AU17469" s="4"/>
      <c r="AV17469" s="4"/>
      <c r="AW17469" s="4"/>
      <c r="AX17469" s="4"/>
      <c r="AY17469" s="4"/>
      <c r="AZ17469" s="4"/>
      <c r="BA17469" s="4"/>
      <c r="BB17469" s="4"/>
      <c r="BC17469" s="4"/>
    </row>
    <row r="17470" spans="45:55" x14ac:dyDescent="0.2">
      <c r="AS17470" s="4"/>
      <c r="AT17470" s="4"/>
      <c r="AU17470" s="4"/>
      <c r="AV17470" s="4"/>
      <c r="AW17470" s="4"/>
      <c r="AX17470" s="4"/>
      <c r="AY17470" s="4"/>
      <c r="AZ17470" s="4"/>
      <c r="BA17470" s="4"/>
      <c r="BB17470" s="4"/>
      <c r="BC17470" s="4"/>
    </row>
    <row r="17471" spans="45:55" x14ac:dyDescent="0.2">
      <c r="AS17471" s="4"/>
      <c r="AT17471" s="4"/>
      <c r="AU17471" s="4"/>
      <c r="AV17471" s="4"/>
      <c r="AW17471" s="4"/>
      <c r="AX17471" s="4"/>
      <c r="AY17471" s="4"/>
      <c r="AZ17471" s="4"/>
      <c r="BA17471" s="4"/>
      <c r="BB17471" s="4"/>
      <c r="BC17471" s="4"/>
    </row>
    <row r="17472" spans="45:55" x14ac:dyDescent="0.2">
      <c r="AS17472" s="4"/>
      <c r="AT17472" s="4"/>
      <c r="AU17472" s="4"/>
      <c r="AV17472" s="4"/>
      <c r="AW17472" s="4"/>
      <c r="AX17472" s="4"/>
      <c r="AY17472" s="4"/>
      <c r="AZ17472" s="4"/>
      <c r="BA17472" s="4"/>
      <c r="BB17472" s="4"/>
      <c r="BC17472" s="4"/>
    </row>
    <row r="17473" spans="45:55" x14ac:dyDescent="0.2">
      <c r="AS17473" s="4"/>
      <c r="AT17473" s="4"/>
      <c r="AU17473" s="4"/>
      <c r="AV17473" s="4"/>
      <c r="AW17473" s="4"/>
      <c r="AX17473" s="4"/>
      <c r="AY17473" s="4"/>
      <c r="AZ17473" s="4"/>
      <c r="BA17473" s="4"/>
      <c r="BB17473" s="4"/>
      <c r="BC17473" s="4"/>
    </row>
    <row r="17474" spans="45:55" x14ac:dyDescent="0.2">
      <c r="AS17474" s="4"/>
      <c r="AT17474" s="4"/>
      <c r="AU17474" s="4"/>
      <c r="AV17474" s="4"/>
      <c r="AW17474" s="4"/>
      <c r="AX17474" s="4"/>
      <c r="AY17474" s="4"/>
      <c r="AZ17474" s="4"/>
      <c r="BA17474" s="4"/>
      <c r="BB17474" s="4"/>
      <c r="BC17474" s="4"/>
    </row>
    <row r="17475" spans="45:55" x14ac:dyDescent="0.2">
      <c r="AS17475" s="4"/>
      <c r="AT17475" s="4"/>
      <c r="AU17475" s="4"/>
      <c r="AV17475" s="4"/>
      <c r="AW17475" s="4"/>
      <c r="AX17475" s="4"/>
      <c r="AY17475" s="4"/>
      <c r="AZ17475" s="4"/>
      <c r="BA17475" s="4"/>
      <c r="BB17475" s="4"/>
      <c r="BC17475" s="4"/>
    </row>
    <row r="17476" spans="45:55" x14ac:dyDescent="0.2">
      <c r="AS17476" s="4"/>
      <c r="AT17476" s="4"/>
      <c r="AU17476" s="4"/>
      <c r="AV17476" s="4"/>
      <c r="AW17476" s="4"/>
      <c r="AX17476" s="4"/>
      <c r="AY17476" s="4"/>
      <c r="AZ17476" s="4"/>
      <c r="BA17476" s="4"/>
      <c r="BB17476" s="4"/>
      <c r="BC17476" s="4"/>
    </row>
    <row r="17477" spans="45:55" x14ac:dyDescent="0.2">
      <c r="AS17477" s="4"/>
      <c r="AT17477" s="4"/>
      <c r="AU17477" s="4"/>
      <c r="AV17477" s="4"/>
      <c r="AW17477" s="4"/>
      <c r="AX17477" s="4"/>
      <c r="AY17477" s="4"/>
      <c r="AZ17477" s="4"/>
      <c r="BA17477" s="4"/>
      <c r="BB17477" s="4"/>
      <c r="BC17477" s="4"/>
    </row>
    <row r="17478" spans="45:55" x14ac:dyDescent="0.2">
      <c r="AS17478" s="4"/>
      <c r="AT17478" s="4"/>
      <c r="AU17478" s="4"/>
      <c r="AV17478" s="4"/>
      <c r="AW17478" s="4"/>
      <c r="AX17478" s="4"/>
      <c r="AY17478" s="4"/>
      <c r="AZ17478" s="4"/>
      <c r="BA17478" s="4"/>
      <c r="BB17478" s="4"/>
      <c r="BC17478" s="4"/>
    </row>
    <row r="17479" spans="45:55" x14ac:dyDescent="0.2">
      <c r="AS17479" s="4"/>
      <c r="AT17479" s="4"/>
      <c r="AU17479" s="4"/>
      <c r="AV17479" s="4"/>
      <c r="AW17479" s="4"/>
      <c r="AX17479" s="4"/>
      <c r="AY17479" s="4"/>
      <c r="AZ17479" s="4"/>
      <c r="BA17479" s="4"/>
      <c r="BB17479" s="4"/>
      <c r="BC17479" s="4"/>
    </row>
    <row r="17480" spans="45:55" x14ac:dyDescent="0.2">
      <c r="AS17480" s="4"/>
      <c r="AT17480" s="4"/>
      <c r="AU17480" s="4"/>
      <c r="AV17480" s="4"/>
      <c r="AW17480" s="4"/>
      <c r="AX17480" s="4"/>
      <c r="AY17480" s="4"/>
      <c r="AZ17480" s="4"/>
      <c r="BA17480" s="4"/>
      <c r="BB17480" s="4"/>
      <c r="BC17480" s="4"/>
    </row>
    <row r="17481" spans="45:55" x14ac:dyDescent="0.2">
      <c r="AS17481" s="4"/>
      <c r="AT17481" s="4"/>
      <c r="AU17481" s="4"/>
      <c r="AV17481" s="4"/>
      <c r="AW17481" s="4"/>
      <c r="AX17481" s="4"/>
      <c r="AY17481" s="4"/>
      <c r="AZ17481" s="4"/>
      <c r="BA17481" s="4"/>
      <c r="BB17481" s="4"/>
      <c r="BC17481" s="4"/>
    </row>
    <row r="17482" spans="45:55" x14ac:dyDescent="0.2">
      <c r="AS17482" s="4"/>
      <c r="AT17482" s="4"/>
      <c r="AU17482" s="4"/>
      <c r="AV17482" s="4"/>
      <c r="AW17482" s="4"/>
      <c r="AX17482" s="4"/>
      <c r="AY17482" s="4"/>
      <c r="AZ17482" s="4"/>
      <c r="BA17482" s="4"/>
      <c r="BB17482" s="4"/>
      <c r="BC17482" s="4"/>
    </row>
    <row r="17483" spans="45:55" x14ac:dyDescent="0.2">
      <c r="AS17483" s="4"/>
      <c r="AT17483" s="4"/>
      <c r="AU17483" s="4"/>
      <c r="AV17483" s="4"/>
      <c r="AW17483" s="4"/>
      <c r="AX17483" s="4"/>
      <c r="AY17483" s="4"/>
      <c r="AZ17483" s="4"/>
      <c r="BA17483" s="4"/>
      <c r="BB17483" s="4"/>
      <c r="BC17483" s="4"/>
    </row>
    <row r="17484" spans="45:55" x14ac:dyDescent="0.2">
      <c r="AS17484" s="4"/>
      <c r="AT17484" s="4"/>
      <c r="AU17484" s="4"/>
      <c r="AV17484" s="4"/>
      <c r="AW17484" s="4"/>
      <c r="AX17484" s="4"/>
      <c r="AY17484" s="4"/>
      <c r="AZ17484" s="4"/>
      <c r="BA17484" s="4"/>
      <c r="BB17484" s="4"/>
      <c r="BC17484" s="4"/>
    </row>
    <row r="17485" spans="45:55" x14ac:dyDescent="0.2">
      <c r="AS17485" s="4"/>
      <c r="AT17485" s="4"/>
      <c r="AU17485" s="4"/>
      <c r="AV17485" s="4"/>
      <c r="AW17485" s="4"/>
      <c r="AX17485" s="4"/>
      <c r="AY17485" s="4"/>
      <c r="AZ17485" s="4"/>
      <c r="BA17485" s="4"/>
      <c r="BB17485" s="4"/>
      <c r="BC17485" s="4"/>
    </row>
    <row r="17486" spans="45:55" x14ac:dyDescent="0.2">
      <c r="AS17486" s="4"/>
      <c r="AT17486" s="4"/>
      <c r="AU17486" s="4"/>
      <c r="AV17486" s="4"/>
      <c r="AW17486" s="4"/>
      <c r="AX17486" s="4"/>
      <c r="AY17486" s="4"/>
      <c r="AZ17486" s="4"/>
      <c r="BA17486" s="4"/>
      <c r="BB17486" s="4"/>
      <c r="BC17486" s="4"/>
    </row>
    <row r="17487" spans="45:55" x14ac:dyDescent="0.2">
      <c r="AS17487" s="4"/>
      <c r="AT17487" s="4"/>
      <c r="AU17487" s="4"/>
      <c r="AV17487" s="4"/>
      <c r="AW17487" s="4"/>
      <c r="AX17487" s="4"/>
      <c r="AY17487" s="4"/>
      <c r="AZ17487" s="4"/>
      <c r="BA17487" s="4"/>
      <c r="BB17487" s="4"/>
      <c r="BC17487" s="4"/>
    </row>
    <row r="17488" spans="45:55" x14ac:dyDescent="0.2">
      <c r="AS17488" s="4"/>
      <c r="AT17488" s="4"/>
      <c r="AU17488" s="4"/>
      <c r="AV17488" s="4"/>
      <c r="AW17488" s="4"/>
      <c r="AX17488" s="4"/>
      <c r="AY17488" s="4"/>
      <c r="AZ17488" s="4"/>
      <c r="BA17488" s="4"/>
      <c r="BB17488" s="4"/>
      <c r="BC17488" s="4"/>
    </row>
    <row r="17489" spans="45:55" x14ac:dyDescent="0.2">
      <c r="AS17489" s="4"/>
      <c r="AT17489" s="4"/>
      <c r="AU17489" s="4"/>
      <c r="AV17489" s="4"/>
      <c r="AW17489" s="4"/>
      <c r="AX17489" s="4"/>
      <c r="AY17489" s="4"/>
      <c r="AZ17489" s="4"/>
      <c r="BA17489" s="4"/>
      <c r="BB17489" s="4"/>
      <c r="BC17489" s="4"/>
    </row>
    <row r="17490" spans="45:55" x14ac:dyDescent="0.2">
      <c r="AS17490" s="4"/>
      <c r="AT17490" s="4"/>
      <c r="AU17490" s="4"/>
      <c r="AV17490" s="4"/>
      <c r="AW17490" s="4"/>
      <c r="AX17490" s="4"/>
      <c r="AY17490" s="4"/>
      <c r="AZ17490" s="4"/>
      <c r="BA17490" s="4"/>
      <c r="BB17490" s="4"/>
      <c r="BC17490" s="4"/>
    </row>
    <row r="17491" spans="45:55" x14ac:dyDescent="0.2">
      <c r="AS17491" s="4"/>
      <c r="AT17491" s="4"/>
      <c r="AU17491" s="4"/>
      <c r="AV17491" s="4"/>
      <c r="AW17491" s="4"/>
      <c r="AX17491" s="4"/>
      <c r="AY17491" s="4"/>
      <c r="AZ17491" s="4"/>
      <c r="BA17491" s="4"/>
      <c r="BB17491" s="4"/>
      <c r="BC17491" s="4"/>
    </row>
    <row r="17492" spans="45:55" x14ac:dyDescent="0.2">
      <c r="AS17492" s="4"/>
      <c r="AT17492" s="4"/>
      <c r="AU17492" s="4"/>
      <c r="AV17492" s="4"/>
      <c r="AW17492" s="4"/>
      <c r="AX17492" s="4"/>
      <c r="AY17492" s="4"/>
      <c r="AZ17492" s="4"/>
      <c r="BA17492" s="4"/>
      <c r="BB17492" s="4"/>
      <c r="BC17492" s="4"/>
    </row>
    <row r="17493" spans="45:55" x14ac:dyDescent="0.2">
      <c r="AS17493" s="4"/>
      <c r="AT17493" s="4"/>
      <c r="AU17493" s="4"/>
      <c r="AV17493" s="4"/>
      <c r="AW17493" s="4"/>
      <c r="AX17493" s="4"/>
      <c r="AY17493" s="4"/>
      <c r="AZ17493" s="4"/>
      <c r="BA17493" s="4"/>
      <c r="BB17493" s="4"/>
      <c r="BC17493" s="4"/>
    </row>
    <row r="17494" spans="45:55" x14ac:dyDescent="0.2">
      <c r="AS17494" s="4"/>
      <c r="AT17494" s="4"/>
      <c r="AU17494" s="4"/>
      <c r="AV17494" s="4"/>
      <c r="AW17494" s="4"/>
      <c r="AX17494" s="4"/>
      <c r="AY17494" s="4"/>
      <c r="AZ17494" s="4"/>
      <c r="BA17494" s="4"/>
      <c r="BB17494" s="4"/>
      <c r="BC17494" s="4"/>
    </row>
    <row r="17495" spans="45:55" x14ac:dyDescent="0.2">
      <c r="AS17495" s="4"/>
      <c r="AT17495" s="4"/>
      <c r="AU17495" s="4"/>
      <c r="AV17495" s="4"/>
      <c r="AW17495" s="4"/>
      <c r="AX17495" s="4"/>
      <c r="AY17495" s="4"/>
      <c r="AZ17495" s="4"/>
      <c r="BA17495" s="4"/>
      <c r="BB17495" s="4"/>
      <c r="BC17495" s="4"/>
    </row>
    <row r="17496" spans="45:55" x14ac:dyDescent="0.2">
      <c r="AS17496" s="4"/>
      <c r="AT17496" s="4"/>
      <c r="AU17496" s="4"/>
      <c r="AV17496" s="4"/>
      <c r="AW17496" s="4"/>
      <c r="AX17496" s="4"/>
      <c r="AY17496" s="4"/>
      <c r="AZ17496" s="4"/>
      <c r="BA17496" s="4"/>
      <c r="BB17496" s="4"/>
      <c r="BC17496" s="4"/>
    </row>
    <row r="17497" spans="45:55" x14ac:dyDescent="0.2">
      <c r="AS17497" s="4"/>
      <c r="AT17497" s="4"/>
      <c r="AU17497" s="4"/>
      <c r="AV17497" s="4"/>
      <c r="AW17497" s="4"/>
      <c r="AX17497" s="4"/>
      <c r="AY17497" s="4"/>
      <c r="AZ17497" s="4"/>
      <c r="BA17497" s="4"/>
      <c r="BB17497" s="4"/>
      <c r="BC17497" s="4"/>
    </row>
    <row r="17498" spans="45:55" x14ac:dyDescent="0.2">
      <c r="AS17498" s="4"/>
      <c r="AT17498" s="4"/>
      <c r="AU17498" s="4"/>
      <c r="AV17498" s="4"/>
      <c r="AW17498" s="4"/>
      <c r="AX17498" s="4"/>
      <c r="AY17498" s="4"/>
      <c r="AZ17498" s="4"/>
      <c r="BA17498" s="4"/>
      <c r="BB17498" s="4"/>
      <c r="BC17498" s="4"/>
    </row>
    <row r="17499" spans="45:55" x14ac:dyDescent="0.2">
      <c r="AS17499" s="4"/>
      <c r="AT17499" s="4"/>
      <c r="AU17499" s="4"/>
      <c r="AV17499" s="4"/>
      <c r="AW17499" s="4"/>
      <c r="AX17499" s="4"/>
      <c r="AY17499" s="4"/>
      <c r="AZ17499" s="4"/>
      <c r="BA17499" s="4"/>
      <c r="BB17499" s="4"/>
      <c r="BC17499" s="4"/>
    </row>
    <row r="17500" spans="45:55" x14ac:dyDescent="0.2">
      <c r="AS17500" s="4"/>
      <c r="AT17500" s="4"/>
      <c r="AU17500" s="4"/>
      <c r="AV17500" s="4"/>
      <c r="AW17500" s="4"/>
      <c r="AX17500" s="4"/>
      <c r="AY17500" s="4"/>
      <c r="AZ17500" s="4"/>
      <c r="BA17500" s="4"/>
      <c r="BB17500" s="4"/>
      <c r="BC17500" s="4"/>
    </row>
    <row r="17501" spans="45:55" x14ac:dyDescent="0.2">
      <c r="AS17501" s="4"/>
      <c r="AT17501" s="4"/>
      <c r="AU17501" s="4"/>
      <c r="AV17501" s="4"/>
      <c r="AW17501" s="4"/>
      <c r="AX17501" s="4"/>
      <c r="AY17501" s="4"/>
      <c r="AZ17501" s="4"/>
      <c r="BA17501" s="4"/>
      <c r="BB17501" s="4"/>
      <c r="BC17501" s="4"/>
    </row>
    <row r="17502" spans="45:55" x14ac:dyDescent="0.2">
      <c r="AS17502" s="4"/>
      <c r="AT17502" s="4"/>
      <c r="AU17502" s="4"/>
      <c r="AV17502" s="4"/>
      <c r="AW17502" s="4"/>
      <c r="AX17502" s="4"/>
      <c r="AY17502" s="4"/>
      <c r="AZ17502" s="4"/>
      <c r="BA17502" s="4"/>
      <c r="BB17502" s="4"/>
      <c r="BC17502" s="4"/>
    </row>
    <row r="17503" spans="45:55" x14ac:dyDescent="0.2">
      <c r="AS17503" s="4"/>
      <c r="AT17503" s="4"/>
      <c r="AU17503" s="4"/>
      <c r="AV17503" s="4"/>
      <c r="AW17503" s="4"/>
      <c r="AX17503" s="4"/>
      <c r="AY17503" s="4"/>
      <c r="AZ17503" s="4"/>
      <c r="BA17503" s="4"/>
      <c r="BB17503" s="4"/>
      <c r="BC17503" s="4"/>
    </row>
    <row r="17504" spans="45:55" x14ac:dyDescent="0.2">
      <c r="AS17504" s="4"/>
      <c r="AT17504" s="4"/>
      <c r="AU17504" s="4"/>
      <c r="AV17504" s="4"/>
      <c r="AW17504" s="4"/>
      <c r="AX17504" s="4"/>
      <c r="AY17504" s="4"/>
      <c r="AZ17504" s="4"/>
      <c r="BA17504" s="4"/>
      <c r="BB17504" s="4"/>
      <c r="BC17504" s="4"/>
    </row>
    <row r="17505" spans="45:55" x14ac:dyDescent="0.2">
      <c r="AS17505" s="4"/>
      <c r="AT17505" s="4"/>
      <c r="AU17505" s="4"/>
      <c r="AV17505" s="4"/>
      <c r="AW17505" s="4"/>
      <c r="AX17505" s="4"/>
      <c r="AY17505" s="4"/>
      <c r="AZ17505" s="4"/>
      <c r="BA17505" s="4"/>
      <c r="BB17505" s="4"/>
      <c r="BC17505" s="4"/>
    </row>
    <row r="17506" spans="45:55" x14ac:dyDescent="0.2">
      <c r="AS17506" s="4"/>
      <c r="AT17506" s="4"/>
      <c r="AU17506" s="4"/>
      <c r="AV17506" s="4"/>
      <c r="AW17506" s="4"/>
      <c r="AX17506" s="4"/>
      <c r="AY17506" s="4"/>
      <c r="AZ17506" s="4"/>
      <c r="BA17506" s="4"/>
      <c r="BB17506" s="4"/>
      <c r="BC17506" s="4"/>
    </row>
    <row r="17507" spans="45:55" x14ac:dyDescent="0.2">
      <c r="AS17507" s="4"/>
      <c r="AT17507" s="4"/>
      <c r="AU17507" s="4"/>
      <c r="AV17507" s="4"/>
      <c r="AW17507" s="4"/>
      <c r="AX17507" s="4"/>
      <c r="AY17507" s="4"/>
      <c r="AZ17507" s="4"/>
      <c r="BA17507" s="4"/>
      <c r="BB17507" s="4"/>
      <c r="BC17507" s="4"/>
    </row>
    <row r="17508" spans="45:55" x14ac:dyDescent="0.2">
      <c r="AS17508" s="4"/>
      <c r="AT17508" s="4"/>
      <c r="AU17508" s="4"/>
      <c r="AV17508" s="4"/>
      <c r="AW17508" s="4"/>
      <c r="AX17508" s="4"/>
      <c r="AY17508" s="4"/>
      <c r="AZ17508" s="4"/>
      <c r="BA17508" s="4"/>
      <c r="BB17508" s="4"/>
      <c r="BC17508" s="4"/>
    </row>
    <row r="17509" spans="45:55" x14ac:dyDescent="0.2">
      <c r="AS17509" s="4"/>
      <c r="AT17509" s="4"/>
      <c r="AU17509" s="4"/>
      <c r="AV17509" s="4"/>
      <c r="AW17509" s="4"/>
      <c r="AX17509" s="4"/>
      <c r="AY17509" s="4"/>
      <c r="AZ17509" s="4"/>
      <c r="BA17509" s="4"/>
      <c r="BB17509" s="4"/>
      <c r="BC17509" s="4"/>
    </row>
    <row r="17510" spans="45:55" x14ac:dyDescent="0.2">
      <c r="AS17510" s="4"/>
      <c r="AT17510" s="4"/>
      <c r="AU17510" s="4"/>
      <c r="AV17510" s="4"/>
      <c r="AW17510" s="4"/>
      <c r="AX17510" s="4"/>
      <c r="AY17510" s="4"/>
      <c r="AZ17510" s="4"/>
      <c r="BA17510" s="4"/>
      <c r="BB17510" s="4"/>
      <c r="BC17510" s="4"/>
    </row>
    <row r="17511" spans="45:55" x14ac:dyDescent="0.2">
      <c r="AS17511" s="4"/>
      <c r="AT17511" s="4"/>
      <c r="AU17511" s="4"/>
      <c r="AV17511" s="4"/>
      <c r="AW17511" s="4"/>
      <c r="AX17511" s="4"/>
      <c r="AY17511" s="4"/>
      <c r="AZ17511" s="4"/>
      <c r="BA17511" s="4"/>
      <c r="BB17511" s="4"/>
      <c r="BC17511" s="4"/>
    </row>
    <row r="17512" spans="45:55" x14ac:dyDescent="0.2">
      <c r="AS17512" s="4"/>
      <c r="AT17512" s="4"/>
      <c r="AU17512" s="4"/>
      <c r="AV17512" s="4"/>
      <c r="AW17512" s="4"/>
      <c r="AX17512" s="4"/>
      <c r="AY17512" s="4"/>
      <c r="AZ17512" s="4"/>
      <c r="BA17512" s="4"/>
      <c r="BB17512" s="4"/>
      <c r="BC17512" s="4"/>
    </row>
    <row r="17513" spans="45:55" x14ac:dyDescent="0.2">
      <c r="AS17513" s="4"/>
      <c r="AT17513" s="4"/>
      <c r="AU17513" s="4"/>
      <c r="AV17513" s="4"/>
      <c r="AW17513" s="4"/>
      <c r="AX17513" s="4"/>
      <c r="AY17513" s="4"/>
      <c r="AZ17513" s="4"/>
      <c r="BA17513" s="4"/>
      <c r="BB17513" s="4"/>
      <c r="BC17513" s="4"/>
    </row>
    <row r="17514" spans="45:55" x14ac:dyDescent="0.2">
      <c r="AS17514" s="4"/>
      <c r="AT17514" s="4"/>
      <c r="AU17514" s="4"/>
      <c r="AV17514" s="4"/>
      <c r="AW17514" s="4"/>
      <c r="AX17514" s="4"/>
      <c r="AY17514" s="4"/>
      <c r="AZ17514" s="4"/>
      <c r="BA17514" s="4"/>
      <c r="BB17514" s="4"/>
      <c r="BC17514" s="4"/>
    </row>
    <row r="17515" spans="45:55" x14ac:dyDescent="0.2">
      <c r="AS17515" s="4"/>
      <c r="AT17515" s="4"/>
      <c r="AU17515" s="4"/>
      <c r="AV17515" s="4"/>
      <c r="AW17515" s="4"/>
      <c r="AX17515" s="4"/>
      <c r="AY17515" s="4"/>
      <c r="AZ17515" s="4"/>
      <c r="BA17515" s="4"/>
      <c r="BB17515" s="4"/>
      <c r="BC17515" s="4"/>
    </row>
    <row r="17516" spans="45:55" x14ac:dyDescent="0.2">
      <c r="AS17516" s="4"/>
      <c r="AT17516" s="4"/>
      <c r="AU17516" s="4"/>
      <c r="AV17516" s="4"/>
      <c r="AW17516" s="4"/>
      <c r="AX17516" s="4"/>
      <c r="AY17516" s="4"/>
      <c r="AZ17516" s="4"/>
      <c r="BA17516" s="4"/>
      <c r="BB17516" s="4"/>
      <c r="BC17516" s="4"/>
    </row>
    <row r="17517" spans="45:55" x14ac:dyDescent="0.2">
      <c r="AS17517" s="4"/>
      <c r="AT17517" s="4"/>
      <c r="AU17517" s="4"/>
      <c r="AV17517" s="4"/>
      <c r="AW17517" s="4"/>
      <c r="AX17517" s="4"/>
      <c r="AY17517" s="4"/>
      <c r="AZ17517" s="4"/>
      <c r="BA17517" s="4"/>
      <c r="BB17517" s="4"/>
      <c r="BC17517" s="4"/>
    </row>
    <row r="17518" spans="45:55" x14ac:dyDescent="0.2">
      <c r="AS17518" s="4"/>
      <c r="AT17518" s="4"/>
      <c r="AU17518" s="4"/>
      <c r="AV17518" s="4"/>
      <c r="AW17518" s="4"/>
      <c r="AX17518" s="4"/>
      <c r="AY17518" s="4"/>
      <c r="AZ17518" s="4"/>
      <c r="BA17518" s="4"/>
      <c r="BB17518" s="4"/>
      <c r="BC17518" s="4"/>
    </row>
    <row r="17519" spans="45:55" x14ac:dyDescent="0.2">
      <c r="AS17519" s="4"/>
      <c r="AT17519" s="4"/>
      <c r="AU17519" s="4"/>
      <c r="AV17519" s="4"/>
      <c r="AW17519" s="4"/>
      <c r="AX17519" s="4"/>
      <c r="AY17519" s="4"/>
      <c r="AZ17519" s="4"/>
      <c r="BA17519" s="4"/>
      <c r="BB17519" s="4"/>
      <c r="BC17519" s="4"/>
    </row>
    <row r="17520" spans="45:55" x14ac:dyDescent="0.2">
      <c r="AS17520" s="4"/>
      <c r="AT17520" s="4"/>
      <c r="AU17520" s="4"/>
      <c r="AV17520" s="4"/>
      <c r="AW17520" s="4"/>
      <c r="AX17520" s="4"/>
      <c r="AY17520" s="4"/>
      <c r="AZ17520" s="4"/>
      <c r="BA17520" s="4"/>
      <c r="BB17520" s="4"/>
      <c r="BC17520" s="4"/>
    </row>
    <row r="17521" spans="45:55" x14ac:dyDescent="0.2">
      <c r="AS17521" s="4"/>
      <c r="AT17521" s="4"/>
      <c r="AU17521" s="4"/>
      <c r="AV17521" s="4"/>
      <c r="AW17521" s="4"/>
      <c r="AX17521" s="4"/>
      <c r="AY17521" s="4"/>
      <c r="AZ17521" s="4"/>
      <c r="BA17521" s="4"/>
      <c r="BB17521" s="4"/>
      <c r="BC17521" s="4"/>
    </row>
    <row r="17522" spans="45:55" x14ac:dyDescent="0.2">
      <c r="AS17522" s="4"/>
      <c r="AT17522" s="4"/>
      <c r="AU17522" s="4"/>
      <c r="AV17522" s="4"/>
      <c r="AW17522" s="4"/>
      <c r="AX17522" s="4"/>
      <c r="AY17522" s="4"/>
      <c r="AZ17522" s="4"/>
      <c r="BA17522" s="4"/>
      <c r="BB17522" s="4"/>
      <c r="BC17522" s="4"/>
    </row>
    <row r="17523" spans="45:55" x14ac:dyDescent="0.2">
      <c r="AS17523" s="4"/>
      <c r="AT17523" s="4"/>
      <c r="AU17523" s="4"/>
      <c r="AV17523" s="4"/>
      <c r="AW17523" s="4"/>
      <c r="AX17523" s="4"/>
      <c r="AY17523" s="4"/>
      <c r="AZ17523" s="4"/>
      <c r="BA17523" s="4"/>
      <c r="BB17523" s="4"/>
      <c r="BC17523" s="4"/>
    </row>
    <row r="17524" spans="45:55" x14ac:dyDescent="0.2">
      <c r="AS17524" s="4"/>
      <c r="AT17524" s="4"/>
      <c r="AU17524" s="4"/>
      <c r="AV17524" s="4"/>
      <c r="AW17524" s="4"/>
      <c r="AX17524" s="4"/>
      <c r="AY17524" s="4"/>
      <c r="AZ17524" s="4"/>
      <c r="BA17524" s="4"/>
      <c r="BB17524" s="4"/>
      <c r="BC17524" s="4"/>
    </row>
    <row r="17525" spans="45:55" x14ac:dyDescent="0.2">
      <c r="AS17525" s="4"/>
      <c r="AT17525" s="4"/>
      <c r="AU17525" s="4"/>
      <c r="AV17525" s="4"/>
      <c r="AW17525" s="4"/>
      <c r="AX17525" s="4"/>
      <c r="AY17525" s="4"/>
      <c r="AZ17525" s="4"/>
      <c r="BA17525" s="4"/>
      <c r="BB17525" s="4"/>
      <c r="BC17525" s="4"/>
    </row>
    <row r="17526" spans="45:55" x14ac:dyDescent="0.2">
      <c r="AS17526" s="4"/>
      <c r="AT17526" s="4"/>
      <c r="AU17526" s="4"/>
      <c r="AV17526" s="4"/>
      <c r="AW17526" s="4"/>
      <c r="AX17526" s="4"/>
      <c r="AY17526" s="4"/>
      <c r="AZ17526" s="4"/>
      <c r="BA17526" s="4"/>
      <c r="BB17526" s="4"/>
      <c r="BC17526" s="4"/>
    </row>
    <row r="17527" spans="45:55" x14ac:dyDescent="0.2">
      <c r="AS17527" s="4"/>
      <c r="AT17527" s="4"/>
      <c r="AU17527" s="4"/>
      <c r="AV17527" s="4"/>
      <c r="AW17527" s="4"/>
      <c r="AX17527" s="4"/>
      <c r="AY17527" s="4"/>
      <c r="AZ17527" s="4"/>
      <c r="BA17527" s="4"/>
      <c r="BB17527" s="4"/>
      <c r="BC17527" s="4"/>
    </row>
    <row r="17528" spans="45:55" x14ac:dyDescent="0.2">
      <c r="AS17528" s="4"/>
      <c r="AT17528" s="4"/>
      <c r="AU17528" s="4"/>
      <c r="AV17528" s="4"/>
      <c r="AW17528" s="4"/>
      <c r="AX17528" s="4"/>
      <c r="AY17528" s="4"/>
      <c r="AZ17528" s="4"/>
      <c r="BA17528" s="4"/>
      <c r="BB17528" s="4"/>
      <c r="BC17528" s="4"/>
    </row>
    <row r="17529" spans="45:55" x14ac:dyDescent="0.2">
      <c r="AS17529" s="4"/>
      <c r="AT17529" s="4"/>
      <c r="AU17529" s="4"/>
      <c r="AV17529" s="4"/>
      <c r="AW17529" s="4"/>
      <c r="AX17529" s="4"/>
      <c r="AY17529" s="4"/>
      <c r="AZ17529" s="4"/>
      <c r="BA17529" s="4"/>
      <c r="BB17529" s="4"/>
      <c r="BC17529" s="4"/>
    </row>
    <row r="17530" spans="45:55" x14ac:dyDescent="0.2">
      <c r="AS17530" s="4"/>
      <c r="AT17530" s="4"/>
      <c r="AU17530" s="4"/>
      <c r="AV17530" s="4"/>
      <c r="AW17530" s="4"/>
      <c r="AX17530" s="4"/>
      <c r="AY17530" s="4"/>
      <c r="AZ17530" s="4"/>
      <c r="BA17530" s="4"/>
      <c r="BB17530" s="4"/>
      <c r="BC17530" s="4"/>
    </row>
    <row r="17531" spans="45:55" x14ac:dyDescent="0.2">
      <c r="AS17531" s="4"/>
      <c r="AT17531" s="4"/>
      <c r="AU17531" s="4"/>
      <c r="AV17531" s="4"/>
      <c r="AW17531" s="4"/>
      <c r="AX17531" s="4"/>
      <c r="AY17531" s="4"/>
      <c r="AZ17531" s="4"/>
      <c r="BA17531" s="4"/>
      <c r="BB17531" s="4"/>
      <c r="BC17531" s="4"/>
    </row>
    <row r="17532" spans="45:55" x14ac:dyDescent="0.2">
      <c r="AS17532" s="4"/>
      <c r="AT17532" s="4"/>
      <c r="AU17532" s="4"/>
      <c r="AV17532" s="4"/>
      <c r="AW17532" s="4"/>
      <c r="AX17532" s="4"/>
      <c r="AY17532" s="4"/>
      <c r="AZ17532" s="4"/>
      <c r="BA17532" s="4"/>
      <c r="BB17532" s="4"/>
      <c r="BC17532" s="4"/>
    </row>
    <row r="17533" spans="45:55" x14ac:dyDescent="0.2">
      <c r="AS17533" s="4"/>
      <c r="AT17533" s="4"/>
      <c r="AU17533" s="4"/>
      <c r="AV17533" s="4"/>
      <c r="AW17533" s="4"/>
      <c r="AX17533" s="4"/>
      <c r="AY17533" s="4"/>
      <c r="AZ17533" s="4"/>
      <c r="BA17533" s="4"/>
      <c r="BB17533" s="4"/>
      <c r="BC17533" s="4"/>
    </row>
    <row r="17534" spans="45:55" x14ac:dyDescent="0.2">
      <c r="AS17534" s="4"/>
      <c r="AT17534" s="4"/>
      <c r="AU17534" s="4"/>
      <c r="AV17534" s="4"/>
      <c r="AW17534" s="4"/>
      <c r="AX17534" s="4"/>
      <c r="AY17534" s="4"/>
      <c r="AZ17534" s="4"/>
      <c r="BA17534" s="4"/>
      <c r="BB17534" s="4"/>
      <c r="BC17534" s="4"/>
    </row>
    <row r="17535" spans="45:55" x14ac:dyDescent="0.2">
      <c r="AS17535" s="4"/>
      <c r="AT17535" s="4"/>
      <c r="AU17535" s="4"/>
      <c r="AV17535" s="4"/>
      <c r="AW17535" s="4"/>
      <c r="AX17535" s="4"/>
      <c r="AY17535" s="4"/>
      <c r="AZ17535" s="4"/>
      <c r="BA17535" s="4"/>
      <c r="BB17535" s="4"/>
      <c r="BC17535" s="4"/>
    </row>
    <row r="17536" spans="45:55" x14ac:dyDescent="0.2">
      <c r="AS17536" s="4"/>
      <c r="AT17536" s="4"/>
      <c r="AU17536" s="4"/>
      <c r="AV17536" s="4"/>
      <c r="AW17536" s="4"/>
      <c r="AX17536" s="4"/>
      <c r="AY17536" s="4"/>
      <c r="AZ17536" s="4"/>
      <c r="BA17536" s="4"/>
      <c r="BB17536" s="4"/>
      <c r="BC17536" s="4"/>
    </row>
    <row r="17537" spans="45:55" x14ac:dyDescent="0.2">
      <c r="AS17537" s="4"/>
      <c r="AT17537" s="4"/>
      <c r="AU17537" s="4"/>
      <c r="AV17537" s="4"/>
      <c r="AW17537" s="4"/>
      <c r="AX17537" s="4"/>
      <c r="AY17537" s="4"/>
      <c r="AZ17537" s="4"/>
      <c r="BA17537" s="4"/>
      <c r="BB17537" s="4"/>
      <c r="BC17537" s="4"/>
    </row>
    <row r="17538" spans="45:55" x14ac:dyDescent="0.2">
      <c r="AS17538" s="4"/>
      <c r="AT17538" s="4"/>
      <c r="AU17538" s="4"/>
      <c r="AV17538" s="4"/>
      <c r="AW17538" s="4"/>
      <c r="AX17538" s="4"/>
      <c r="AY17538" s="4"/>
      <c r="AZ17538" s="4"/>
      <c r="BA17538" s="4"/>
      <c r="BB17538" s="4"/>
      <c r="BC17538" s="4"/>
    </row>
    <row r="17539" spans="45:55" x14ac:dyDescent="0.2">
      <c r="AS17539" s="4"/>
      <c r="AT17539" s="4"/>
      <c r="AU17539" s="4"/>
      <c r="AV17539" s="4"/>
      <c r="AW17539" s="4"/>
      <c r="AX17539" s="4"/>
      <c r="AY17539" s="4"/>
      <c r="AZ17539" s="4"/>
      <c r="BA17539" s="4"/>
      <c r="BB17539" s="4"/>
      <c r="BC17539" s="4"/>
    </row>
    <row r="17540" spans="45:55" x14ac:dyDescent="0.2">
      <c r="AS17540" s="4"/>
      <c r="AT17540" s="4"/>
      <c r="AU17540" s="4"/>
      <c r="AV17540" s="4"/>
      <c r="AW17540" s="4"/>
      <c r="AX17540" s="4"/>
      <c r="AY17540" s="4"/>
      <c r="AZ17540" s="4"/>
      <c r="BA17540" s="4"/>
      <c r="BB17540" s="4"/>
      <c r="BC17540" s="4"/>
    </row>
    <row r="17541" spans="45:55" x14ac:dyDescent="0.2">
      <c r="AS17541" s="4"/>
      <c r="AT17541" s="4"/>
      <c r="AU17541" s="4"/>
      <c r="AV17541" s="4"/>
      <c r="AW17541" s="4"/>
      <c r="AX17541" s="4"/>
      <c r="AY17541" s="4"/>
      <c r="AZ17541" s="4"/>
      <c r="BA17541" s="4"/>
      <c r="BB17541" s="4"/>
      <c r="BC17541" s="4"/>
    </row>
    <row r="17542" spans="45:55" x14ac:dyDescent="0.2">
      <c r="AS17542" s="4"/>
      <c r="AT17542" s="4"/>
      <c r="AU17542" s="4"/>
      <c r="AV17542" s="4"/>
      <c r="AW17542" s="4"/>
      <c r="AX17542" s="4"/>
      <c r="AY17542" s="4"/>
      <c r="AZ17542" s="4"/>
      <c r="BA17542" s="4"/>
      <c r="BB17542" s="4"/>
      <c r="BC17542" s="4"/>
    </row>
    <row r="17543" spans="45:55" x14ac:dyDescent="0.2">
      <c r="AS17543" s="4"/>
      <c r="AT17543" s="4"/>
      <c r="AU17543" s="4"/>
      <c r="AV17543" s="4"/>
      <c r="AW17543" s="4"/>
      <c r="AX17543" s="4"/>
      <c r="AY17543" s="4"/>
      <c r="AZ17543" s="4"/>
      <c r="BA17543" s="4"/>
      <c r="BB17543" s="4"/>
      <c r="BC17543" s="4"/>
    </row>
    <row r="17544" spans="45:55" x14ac:dyDescent="0.2">
      <c r="AS17544" s="4"/>
      <c r="AT17544" s="4"/>
      <c r="AU17544" s="4"/>
      <c r="AV17544" s="4"/>
      <c r="AW17544" s="4"/>
      <c r="AX17544" s="4"/>
      <c r="AY17544" s="4"/>
      <c r="AZ17544" s="4"/>
      <c r="BA17544" s="4"/>
      <c r="BB17544" s="4"/>
      <c r="BC17544" s="4"/>
    </row>
    <row r="17545" spans="45:55" x14ac:dyDescent="0.2">
      <c r="AS17545" s="4"/>
      <c r="AT17545" s="4"/>
      <c r="AU17545" s="4"/>
      <c r="AV17545" s="4"/>
      <c r="AW17545" s="4"/>
      <c r="AX17545" s="4"/>
      <c r="AY17545" s="4"/>
      <c r="AZ17545" s="4"/>
      <c r="BA17545" s="4"/>
      <c r="BB17545" s="4"/>
      <c r="BC17545" s="4"/>
    </row>
    <row r="17546" spans="45:55" x14ac:dyDescent="0.2">
      <c r="AS17546" s="4"/>
      <c r="AT17546" s="4"/>
      <c r="AU17546" s="4"/>
      <c r="AV17546" s="4"/>
      <c r="AW17546" s="4"/>
      <c r="AX17546" s="4"/>
      <c r="AY17546" s="4"/>
      <c r="AZ17546" s="4"/>
      <c r="BA17546" s="4"/>
      <c r="BB17546" s="4"/>
      <c r="BC17546" s="4"/>
    </row>
    <row r="17547" spans="45:55" x14ac:dyDescent="0.2">
      <c r="AS17547" s="4"/>
      <c r="AT17547" s="4"/>
      <c r="AU17547" s="4"/>
      <c r="AV17547" s="4"/>
      <c r="AW17547" s="4"/>
      <c r="AX17547" s="4"/>
      <c r="AY17547" s="4"/>
      <c r="AZ17547" s="4"/>
      <c r="BA17547" s="4"/>
      <c r="BB17547" s="4"/>
      <c r="BC17547" s="4"/>
    </row>
    <row r="17548" spans="45:55" x14ac:dyDescent="0.2">
      <c r="AS17548" s="4"/>
      <c r="AT17548" s="4"/>
      <c r="AU17548" s="4"/>
      <c r="AV17548" s="4"/>
      <c r="AW17548" s="4"/>
      <c r="AX17548" s="4"/>
      <c r="AY17548" s="4"/>
      <c r="AZ17548" s="4"/>
      <c r="BA17548" s="4"/>
      <c r="BB17548" s="4"/>
      <c r="BC17548" s="4"/>
    </row>
    <row r="17549" spans="45:55" x14ac:dyDescent="0.2">
      <c r="AS17549" s="4"/>
      <c r="AT17549" s="4"/>
      <c r="AU17549" s="4"/>
      <c r="AV17549" s="4"/>
      <c r="AW17549" s="4"/>
      <c r="AX17549" s="4"/>
      <c r="AY17549" s="4"/>
      <c r="AZ17549" s="4"/>
      <c r="BA17549" s="4"/>
      <c r="BB17549" s="4"/>
      <c r="BC17549" s="4"/>
    </row>
    <row r="17550" spans="45:55" x14ac:dyDescent="0.2">
      <c r="AS17550" s="4"/>
      <c r="AT17550" s="4"/>
      <c r="AU17550" s="4"/>
      <c r="AV17550" s="4"/>
      <c r="AW17550" s="4"/>
      <c r="AX17550" s="4"/>
      <c r="AY17550" s="4"/>
      <c r="AZ17550" s="4"/>
      <c r="BA17550" s="4"/>
      <c r="BB17550" s="4"/>
      <c r="BC17550" s="4"/>
    </row>
    <row r="17551" spans="45:55" x14ac:dyDescent="0.2">
      <c r="AS17551" s="4"/>
      <c r="AT17551" s="4"/>
      <c r="AU17551" s="4"/>
      <c r="AV17551" s="4"/>
      <c r="AW17551" s="4"/>
      <c r="AX17551" s="4"/>
      <c r="AY17551" s="4"/>
      <c r="AZ17551" s="4"/>
      <c r="BA17551" s="4"/>
      <c r="BB17551" s="4"/>
      <c r="BC17551" s="4"/>
    </row>
    <row r="17552" spans="45:55" x14ac:dyDescent="0.2">
      <c r="AS17552" s="4"/>
      <c r="AT17552" s="4"/>
      <c r="AU17552" s="4"/>
      <c r="AV17552" s="4"/>
      <c r="AW17552" s="4"/>
      <c r="AX17552" s="4"/>
      <c r="AY17552" s="4"/>
      <c r="AZ17552" s="4"/>
      <c r="BA17552" s="4"/>
      <c r="BB17552" s="4"/>
      <c r="BC17552" s="4"/>
    </row>
    <row r="17553" spans="45:55" x14ac:dyDescent="0.2">
      <c r="AS17553" s="4"/>
      <c r="AT17553" s="4"/>
      <c r="AU17553" s="4"/>
      <c r="AV17553" s="4"/>
      <c r="AW17553" s="4"/>
      <c r="AX17553" s="4"/>
      <c r="AY17553" s="4"/>
      <c r="AZ17553" s="4"/>
      <c r="BA17553" s="4"/>
      <c r="BB17553" s="4"/>
      <c r="BC17553" s="4"/>
    </row>
    <row r="17554" spans="45:55" x14ac:dyDescent="0.2">
      <c r="AS17554" s="4"/>
      <c r="AT17554" s="4"/>
      <c r="AU17554" s="4"/>
      <c r="AV17554" s="4"/>
      <c r="AW17554" s="4"/>
      <c r="AX17554" s="4"/>
      <c r="AY17554" s="4"/>
      <c r="AZ17554" s="4"/>
      <c r="BA17554" s="4"/>
      <c r="BB17554" s="4"/>
      <c r="BC17554" s="4"/>
    </row>
    <row r="17555" spans="45:55" x14ac:dyDescent="0.2">
      <c r="AS17555" s="4"/>
      <c r="AT17555" s="4"/>
      <c r="AU17555" s="4"/>
      <c r="AV17555" s="4"/>
      <c r="AW17555" s="4"/>
      <c r="AX17555" s="4"/>
      <c r="AY17555" s="4"/>
      <c r="AZ17555" s="4"/>
      <c r="BA17555" s="4"/>
      <c r="BB17555" s="4"/>
      <c r="BC17555" s="4"/>
    </row>
    <row r="17556" spans="45:55" x14ac:dyDescent="0.2">
      <c r="AS17556" s="4"/>
      <c r="AT17556" s="4"/>
      <c r="AU17556" s="4"/>
      <c r="AV17556" s="4"/>
      <c r="AW17556" s="4"/>
      <c r="AX17556" s="4"/>
      <c r="AY17556" s="4"/>
      <c r="AZ17556" s="4"/>
      <c r="BA17556" s="4"/>
      <c r="BB17556" s="4"/>
      <c r="BC17556" s="4"/>
    </row>
    <row r="17557" spans="45:55" x14ac:dyDescent="0.2">
      <c r="AS17557" s="4"/>
      <c r="AT17557" s="4"/>
      <c r="AU17557" s="4"/>
      <c r="AV17557" s="4"/>
      <c r="AW17557" s="4"/>
      <c r="AX17557" s="4"/>
      <c r="AY17557" s="4"/>
      <c r="AZ17557" s="4"/>
      <c r="BA17557" s="4"/>
      <c r="BB17557" s="4"/>
      <c r="BC17557" s="4"/>
    </row>
    <row r="17558" spans="45:55" x14ac:dyDescent="0.2">
      <c r="AS17558" s="4"/>
      <c r="AT17558" s="4"/>
      <c r="AU17558" s="4"/>
      <c r="AV17558" s="4"/>
      <c r="AW17558" s="4"/>
      <c r="AX17558" s="4"/>
      <c r="AY17558" s="4"/>
      <c r="AZ17558" s="4"/>
      <c r="BA17558" s="4"/>
      <c r="BB17558" s="4"/>
      <c r="BC17558" s="4"/>
    </row>
    <row r="17559" spans="45:55" x14ac:dyDescent="0.2">
      <c r="AS17559" s="4"/>
      <c r="AT17559" s="4"/>
      <c r="AU17559" s="4"/>
      <c r="AV17559" s="4"/>
      <c r="AW17559" s="4"/>
      <c r="AX17559" s="4"/>
      <c r="AY17559" s="4"/>
      <c r="AZ17559" s="4"/>
      <c r="BA17559" s="4"/>
      <c r="BB17559" s="4"/>
      <c r="BC17559" s="4"/>
    </row>
    <row r="17560" spans="45:55" x14ac:dyDescent="0.2">
      <c r="AS17560" s="4"/>
      <c r="AT17560" s="4"/>
      <c r="AU17560" s="4"/>
      <c r="AV17560" s="4"/>
      <c r="AW17560" s="4"/>
      <c r="AX17560" s="4"/>
      <c r="AY17560" s="4"/>
      <c r="AZ17560" s="4"/>
      <c r="BA17560" s="4"/>
      <c r="BB17560" s="4"/>
      <c r="BC17560" s="4"/>
    </row>
    <row r="17561" spans="45:55" x14ac:dyDescent="0.2">
      <c r="AS17561" s="4"/>
      <c r="AT17561" s="4"/>
      <c r="AU17561" s="4"/>
      <c r="AV17561" s="4"/>
      <c r="AW17561" s="4"/>
      <c r="AX17561" s="4"/>
      <c r="AY17561" s="4"/>
      <c r="AZ17561" s="4"/>
      <c r="BA17561" s="4"/>
      <c r="BB17561" s="4"/>
      <c r="BC17561" s="4"/>
    </row>
    <row r="17562" spans="45:55" x14ac:dyDescent="0.2">
      <c r="AS17562" s="4"/>
      <c r="AT17562" s="4"/>
      <c r="AU17562" s="4"/>
      <c r="AV17562" s="4"/>
      <c r="AW17562" s="4"/>
      <c r="AX17562" s="4"/>
      <c r="AY17562" s="4"/>
      <c r="AZ17562" s="4"/>
      <c r="BA17562" s="4"/>
      <c r="BB17562" s="4"/>
      <c r="BC17562" s="4"/>
    </row>
    <row r="17563" spans="45:55" x14ac:dyDescent="0.2">
      <c r="AS17563" s="4"/>
      <c r="AT17563" s="4"/>
      <c r="AU17563" s="4"/>
      <c r="AV17563" s="4"/>
      <c r="AW17563" s="4"/>
      <c r="AX17563" s="4"/>
      <c r="AY17563" s="4"/>
      <c r="AZ17563" s="4"/>
      <c r="BA17563" s="4"/>
      <c r="BB17563" s="4"/>
      <c r="BC17563" s="4"/>
    </row>
    <row r="17564" spans="45:55" x14ac:dyDescent="0.2">
      <c r="AS17564" s="4"/>
      <c r="AT17564" s="4"/>
      <c r="AU17564" s="4"/>
      <c r="AV17564" s="4"/>
      <c r="AW17564" s="4"/>
      <c r="AX17564" s="4"/>
      <c r="AY17564" s="4"/>
      <c r="AZ17564" s="4"/>
      <c r="BA17564" s="4"/>
      <c r="BB17564" s="4"/>
      <c r="BC17564" s="4"/>
    </row>
    <row r="17565" spans="45:55" x14ac:dyDescent="0.2">
      <c r="AS17565" s="4"/>
      <c r="AT17565" s="4"/>
      <c r="AU17565" s="4"/>
      <c r="AV17565" s="4"/>
      <c r="AW17565" s="4"/>
      <c r="AX17565" s="4"/>
      <c r="AY17565" s="4"/>
      <c r="AZ17565" s="4"/>
      <c r="BA17565" s="4"/>
      <c r="BB17565" s="4"/>
      <c r="BC17565" s="4"/>
    </row>
    <row r="17566" spans="45:55" x14ac:dyDescent="0.2">
      <c r="AS17566" s="4"/>
      <c r="AT17566" s="4"/>
      <c r="AU17566" s="4"/>
      <c r="AV17566" s="4"/>
      <c r="AW17566" s="4"/>
      <c r="AX17566" s="4"/>
      <c r="AY17566" s="4"/>
      <c r="AZ17566" s="4"/>
      <c r="BA17566" s="4"/>
      <c r="BB17566" s="4"/>
      <c r="BC17566" s="4"/>
    </row>
    <row r="17567" spans="45:55" x14ac:dyDescent="0.2">
      <c r="AS17567" s="4"/>
      <c r="AT17567" s="4"/>
      <c r="AU17567" s="4"/>
      <c r="AV17567" s="4"/>
      <c r="AW17567" s="4"/>
      <c r="AX17567" s="4"/>
      <c r="AY17567" s="4"/>
      <c r="AZ17567" s="4"/>
      <c r="BA17567" s="4"/>
      <c r="BB17567" s="4"/>
      <c r="BC17567" s="4"/>
    </row>
    <row r="17568" spans="45:55" x14ac:dyDescent="0.2">
      <c r="AS17568" s="4"/>
      <c r="AT17568" s="4"/>
      <c r="AU17568" s="4"/>
      <c r="AV17568" s="4"/>
      <c r="AW17568" s="4"/>
      <c r="AX17568" s="4"/>
      <c r="AY17568" s="4"/>
      <c r="AZ17568" s="4"/>
      <c r="BA17568" s="4"/>
      <c r="BB17568" s="4"/>
      <c r="BC17568" s="4"/>
    </row>
    <row r="17569" spans="45:55" x14ac:dyDescent="0.2">
      <c r="AS17569" s="4"/>
      <c r="AT17569" s="4"/>
      <c r="AU17569" s="4"/>
      <c r="AV17569" s="4"/>
      <c r="AW17569" s="4"/>
      <c r="AX17569" s="4"/>
      <c r="AY17569" s="4"/>
      <c r="AZ17569" s="4"/>
      <c r="BA17569" s="4"/>
      <c r="BB17569" s="4"/>
      <c r="BC17569" s="4"/>
    </row>
    <row r="17570" spans="45:55" x14ac:dyDescent="0.2">
      <c r="AS17570" s="4"/>
      <c r="AT17570" s="4"/>
      <c r="AU17570" s="4"/>
      <c r="AV17570" s="4"/>
      <c r="AW17570" s="4"/>
      <c r="AX17570" s="4"/>
      <c r="AY17570" s="4"/>
      <c r="AZ17570" s="4"/>
      <c r="BA17570" s="4"/>
      <c r="BB17570" s="4"/>
      <c r="BC17570" s="4"/>
    </row>
    <row r="17571" spans="45:55" x14ac:dyDescent="0.2">
      <c r="AS17571" s="4"/>
      <c r="AT17571" s="4"/>
      <c r="AU17571" s="4"/>
      <c r="AV17571" s="4"/>
      <c r="AW17571" s="4"/>
      <c r="AX17571" s="4"/>
      <c r="AY17571" s="4"/>
      <c r="AZ17571" s="4"/>
      <c r="BA17571" s="4"/>
      <c r="BB17571" s="4"/>
      <c r="BC17571" s="4"/>
    </row>
    <row r="17572" spans="45:55" x14ac:dyDescent="0.2">
      <c r="AS17572" s="4"/>
      <c r="AT17572" s="4"/>
      <c r="AU17572" s="4"/>
      <c r="AV17572" s="4"/>
      <c r="AW17572" s="4"/>
      <c r="AX17572" s="4"/>
      <c r="AY17572" s="4"/>
      <c r="AZ17572" s="4"/>
      <c r="BA17572" s="4"/>
      <c r="BB17572" s="4"/>
      <c r="BC17572" s="4"/>
    </row>
    <row r="17573" spans="45:55" x14ac:dyDescent="0.2">
      <c r="AS17573" s="4"/>
      <c r="AT17573" s="4"/>
      <c r="AU17573" s="4"/>
      <c r="AV17573" s="4"/>
      <c r="AW17573" s="4"/>
      <c r="AX17573" s="4"/>
      <c r="AY17573" s="4"/>
      <c r="AZ17573" s="4"/>
      <c r="BA17573" s="4"/>
      <c r="BB17573" s="4"/>
      <c r="BC17573" s="4"/>
    </row>
    <row r="17574" spans="45:55" x14ac:dyDescent="0.2">
      <c r="AS17574" s="4"/>
      <c r="AT17574" s="4"/>
      <c r="AU17574" s="4"/>
      <c r="AV17574" s="4"/>
      <c r="AW17574" s="4"/>
      <c r="AX17574" s="4"/>
      <c r="AY17574" s="4"/>
      <c r="AZ17574" s="4"/>
      <c r="BA17574" s="4"/>
      <c r="BB17574" s="4"/>
      <c r="BC17574" s="4"/>
    </row>
    <row r="17575" spans="45:55" x14ac:dyDescent="0.2">
      <c r="AS17575" s="4"/>
      <c r="AT17575" s="4"/>
      <c r="AU17575" s="4"/>
      <c r="AV17575" s="4"/>
      <c r="AW17575" s="4"/>
      <c r="AX17575" s="4"/>
      <c r="AY17575" s="4"/>
      <c r="AZ17575" s="4"/>
      <c r="BA17575" s="4"/>
      <c r="BB17575" s="4"/>
      <c r="BC17575" s="4"/>
    </row>
    <row r="17576" spans="45:55" x14ac:dyDescent="0.2">
      <c r="AS17576" s="4"/>
      <c r="AT17576" s="4"/>
      <c r="AU17576" s="4"/>
      <c r="AV17576" s="4"/>
      <c r="AW17576" s="4"/>
      <c r="AX17576" s="4"/>
      <c r="AY17576" s="4"/>
      <c r="AZ17576" s="4"/>
      <c r="BA17576" s="4"/>
      <c r="BB17576" s="4"/>
      <c r="BC17576" s="4"/>
    </row>
    <row r="17577" spans="45:55" x14ac:dyDescent="0.2">
      <c r="AS17577" s="4"/>
      <c r="AT17577" s="4"/>
      <c r="AU17577" s="4"/>
      <c r="AV17577" s="4"/>
      <c r="AW17577" s="4"/>
      <c r="AX17577" s="4"/>
      <c r="AY17577" s="4"/>
      <c r="AZ17577" s="4"/>
      <c r="BA17577" s="4"/>
      <c r="BB17577" s="4"/>
      <c r="BC17577" s="4"/>
    </row>
    <row r="17578" spans="45:55" x14ac:dyDescent="0.2">
      <c r="AS17578" s="4"/>
      <c r="AT17578" s="4"/>
      <c r="AU17578" s="4"/>
      <c r="AV17578" s="4"/>
      <c r="AW17578" s="4"/>
      <c r="AX17578" s="4"/>
      <c r="AY17578" s="4"/>
      <c r="AZ17578" s="4"/>
      <c r="BA17578" s="4"/>
      <c r="BB17578" s="4"/>
      <c r="BC17578" s="4"/>
    </row>
    <row r="17579" spans="45:55" x14ac:dyDescent="0.2">
      <c r="AS17579" s="4"/>
      <c r="AT17579" s="4"/>
      <c r="AU17579" s="4"/>
      <c r="AV17579" s="4"/>
      <c r="AW17579" s="4"/>
      <c r="AX17579" s="4"/>
      <c r="AY17579" s="4"/>
      <c r="AZ17579" s="4"/>
      <c r="BA17579" s="4"/>
      <c r="BB17579" s="4"/>
      <c r="BC17579" s="4"/>
    </row>
    <row r="17580" spans="45:55" x14ac:dyDescent="0.2">
      <c r="AS17580" s="4"/>
      <c r="AT17580" s="4"/>
      <c r="AU17580" s="4"/>
      <c r="AV17580" s="4"/>
      <c r="AW17580" s="4"/>
      <c r="AX17580" s="4"/>
      <c r="AY17580" s="4"/>
      <c r="AZ17580" s="4"/>
      <c r="BA17580" s="4"/>
      <c r="BB17580" s="4"/>
      <c r="BC17580" s="4"/>
    </row>
    <row r="17581" spans="45:55" x14ac:dyDescent="0.2">
      <c r="AS17581" s="4"/>
      <c r="AT17581" s="4"/>
      <c r="AU17581" s="4"/>
      <c r="AV17581" s="4"/>
      <c r="AW17581" s="4"/>
      <c r="AX17581" s="4"/>
      <c r="AY17581" s="4"/>
      <c r="AZ17581" s="4"/>
      <c r="BA17581" s="4"/>
      <c r="BB17581" s="4"/>
      <c r="BC17581" s="4"/>
    </row>
    <row r="17582" spans="45:55" x14ac:dyDescent="0.2">
      <c r="AS17582" s="4"/>
      <c r="AT17582" s="4"/>
      <c r="AU17582" s="4"/>
      <c r="AV17582" s="4"/>
      <c r="AW17582" s="4"/>
      <c r="AX17582" s="4"/>
      <c r="AY17582" s="4"/>
      <c r="AZ17582" s="4"/>
      <c r="BA17582" s="4"/>
      <c r="BB17582" s="4"/>
      <c r="BC17582" s="4"/>
    </row>
    <row r="17583" spans="45:55" x14ac:dyDescent="0.2">
      <c r="AS17583" s="4"/>
      <c r="AT17583" s="4"/>
      <c r="AU17583" s="4"/>
      <c r="AV17583" s="4"/>
      <c r="AW17583" s="4"/>
      <c r="AX17583" s="4"/>
      <c r="AY17583" s="4"/>
      <c r="AZ17583" s="4"/>
      <c r="BA17583" s="4"/>
      <c r="BB17583" s="4"/>
      <c r="BC17583" s="4"/>
    </row>
    <row r="17584" spans="45:55" x14ac:dyDescent="0.2">
      <c r="AS17584" s="4"/>
      <c r="AT17584" s="4"/>
      <c r="AU17584" s="4"/>
      <c r="AV17584" s="4"/>
      <c r="AW17584" s="4"/>
      <c r="AX17584" s="4"/>
      <c r="AY17584" s="4"/>
      <c r="AZ17584" s="4"/>
      <c r="BA17584" s="4"/>
      <c r="BB17584" s="4"/>
      <c r="BC17584" s="4"/>
    </row>
    <row r="17585" spans="45:55" x14ac:dyDescent="0.2">
      <c r="AS17585" s="4"/>
      <c r="AT17585" s="4"/>
      <c r="AU17585" s="4"/>
      <c r="AV17585" s="4"/>
      <c r="AW17585" s="4"/>
      <c r="AX17585" s="4"/>
      <c r="AY17585" s="4"/>
      <c r="AZ17585" s="4"/>
      <c r="BA17585" s="4"/>
      <c r="BB17585" s="4"/>
      <c r="BC17585" s="4"/>
    </row>
    <row r="17586" spans="45:55" x14ac:dyDescent="0.2">
      <c r="AS17586" s="4"/>
      <c r="AT17586" s="4"/>
      <c r="AU17586" s="4"/>
      <c r="AV17586" s="4"/>
      <c r="AW17586" s="4"/>
      <c r="AX17586" s="4"/>
      <c r="AY17586" s="4"/>
      <c r="AZ17586" s="4"/>
      <c r="BA17586" s="4"/>
      <c r="BB17586" s="4"/>
      <c r="BC17586" s="4"/>
    </row>
    <row r="17587" spans="45:55" x14ac:dyDescent="0.2">
      <c r="AS17587" s="4"/>
      <c r="AT17587" s="4"/>
      <c r="AU17587" s="4"/>
      <c r="AV17587" s="4"/>
      <c r="AW17587" s="4"/>
      <c r="AX17587" s="4"/>
      <c r="AY17587" s="4"/>
      <c r="AZ17587" s="4"/>
      <c r="BA17587" s="4"/>
      <c r="BB17587" s="4"/>
      <c r="BC17587" s="4"/>
    </row>
    <row r="17588" spans="45:55" x14ac:dyDescent="0.2">
      <c r="AS17588" s="4"/>
      <c r="AT17588" s="4"/>
      <c r="AU17588" s="4"/>
      <c r="AV17588" s="4"/>
      <c r="AW17588" s="4"/>
      <c r="AX17588" s="4"/>
      <c r="AY17588" s="4"/>
      <c r="AZ17588" s="4"/>
      <c r="BA17588" s="4"/>
      <c r="BB17588" s="4"/>
      <c r="BC17588" s="4"/>
    </row>
    <row r="17589" spans="45:55" x14ac:dyDescent="0.2">
      <c r="AS17589" s="4"/>
      <c r="AT17589" s="4"/>
      <c r="AU17589" s="4"/>
      <c r="AV17589" s="4"/>
      <c r="AW17589" s="4"/>
      <c r="AX17589" s="4"/>
      <c r="AY17589" s="4"/>
      <c r="AZ17589" s="4"/>
      <c r="BA17589" s="4"/>
      <c r="BB17589" s="4"/>
      <c r="BC17589" s="4"/>
    </row>
    <row r="17590" spans="45:55" x14ac:dyDescent="0.2">
      <c r="AS17590" s="4"/>
      <c r="AT17590" s="4"/>
      <c r="AU17590" s="4"/>
      <c r="AV17590" s="4"/>
      <c r="AW17590" s="4"/>
      <c r="AX17590" s="4"/>
      <c r="AY17590" s="4"/>
      <c r="AZ17590" s="4"/>
      <c r="BA17590" s="4"/>
      <c r="BB17590" s="4"/>
      <c r="BC17590" s="4"/>
    </row>
    <row r="17591" spans="45:55" x14ac:dyDescent="0.2">
      <c r="AS17591" s="4"/>
      <c r="AT17591" s="4"/>
      <c r="AU17591" s="4"/>
      <c r="AV17591" s="4"/>
      <c r="AW17591" s="4"/>
      <c r="AX17591" s="4"/>
      <c r="AY17591" s="4"/>
      <c r="AZ17591" s="4"/>
      <c r="BA17591" s="4"/>
      <c r="BB17591" s="4"/>
      <c r="BC17591" s="4"/>
    </row>
    <row r="17592" spans="45:55" x14ac:dyDescent="0.2">
      <c r="AS17592" s="4"/>
      <c r="AT17592" s="4"/>
      <c r="AU17592" s="4"/>
      <c r="AV17592" s="4"/>
      <c r="AW17592" s="4"/>
      <c r="AX17592" s="4"/>
      <c r="AY17592" s="4"/>
      <c r="AZ17592" s="4"/>
      <c r="BA17592" s="4"/>
      <c r="BB17592" s="4"/>
      <c r="BC17592" s="4"/>
    </row>
    <row r="17593" spans="45:55" x14ac:dyDescent="0.2">
      <c r="AS17593" s="4"/>
      <c r="AT17593" s="4"/>
      <c r="AU17593" s="4"/>
      <c r="AV17593" s="4"/>
      <c r="AW17593" s="4"/>
      <c r="AX17593" s="4"/>
      <c r="AY17593" s="4"/>
      <c r="AZ17593" s="4"/>
      <c r="BA17593" s="4"/>
      <c r="BB17593" s="4"/>
      <c r="BC17593" s="4"/>
    </row>
    <row r="17594" spans="45:55" x14ac:dyDescent="0.2">
      <c r="AS17594" s="4"/>
      <c r="AT17594" s="4"/>
      <c r="AU17594" s="4"/>
      <c r="AV17594" s="4"/>
      <c r="AW17594" s="4"/>
      <c r="AX17594" s="4"/>
      <c r="AY17594" s="4"/>
      <c r="AZ17594" s="4"/>
      <c r="BA17594" s="4"/>
      <c r="BB17594" s="4"/>
      <c r="BC17594" s="4"/>
    </row>
    <row r="17595" spans="45:55" x14ac:dyDescent="0.2">
      <c r="AS17595" s="4"/>
      <c r="AT17595" s="4"/>
      <c r="AU17595" s="4"/>
      <c r="AV17595" s="4"/>
      <c r="AW17595" s="4"/>
      <c r="AX17595" s="4"/>
      <c r="AY17595" s="4"/>
      <c r="AZ17595" s="4"/>
      <c r="BA17595" s="4"/>
      <c r="BB17595" s="4"/>
      <c r="BC17595" s="4"/>
    </row>
    <row r="17596" spans="45:55" x14ac:dyDescent="0.2">
      <c r="AS17596" s="4"/>
      <c r="AT17596" s="4"/>
      <c r="AU17596" s="4"/>
      <c r="AV17596" s="4"/>
      <c r="AW17596" s="4"/>
      <c r="AX17596" s="4"/>
      <c r="AY17596" s="4"/>
      <c r="AZ17596" s="4"/>
      <c r="BA17596" s="4"/>
      <c r="BB17596" s="4"/>
      <c r="BC17596" s="4"/>
    </row>
    <row r="17597" spans="45:55" x14ac:dyDescent="0.2">
      <c r="AS17597" s="4"/>
      <c r="AT17597" s="4"/>
      <c r="AU17597" s="4"/>
      <c r="AV17597" s="4"/>
      <c r="AW17597" s="4"/>
      <c r="AX17597" s="4"/>
      <c r="AY17597" s="4"/>
      <c r="AZ17597" s="4"/>
      <c r="BA17597" s="4"/>
      <c r="BB17597" s="4"/>
      <c r="BC17597" s="4"/>
    </row>
    <row r="17598" spans="45:55" x14ac:dyDescent="0.2">
      <c r="AS17598" s="4"/>
      <c r="AT17598" s="4"/>
      <c r="AU17598" s="4"/>
      <c r="AV17598" s="4"/>
      <c r="AW17598" s="4"/>
      <c r="AX17598" s="4"/>
      <c r="AY17598" s="4"/>
      <c r="AZ17598" s="4"/>
      <c r="BA17598" s="4"/>
      <c r="BB17598" s="4"/>
      <c r="BC17598" s="4"/>
    </row>
    <row r="17599" spans="45:55" x14ac:dyDescent="0.2">
      <c r="AS17599" s="4"/>
      <c r="AT17599" s="4"/>
      <c r="AU17599" s="4"/>
      <c r="AV17599" s="4"/>
      <c r="AW17599" s="4"/>
      <c r="AX17599" s="4"/>
      <c r="AY17599" s="4"/>
      <c r="AZ17599" s="4"/>
      <c r="BA17599" s="4"/>
      <c r="BB17599" s="4"/>
      <c r="BC17599" s="4"/>
    </row>
    <row r="17600" spans="45:55" x14ac:dyDescent="0.2">
      <c r="AS17600" s="4"/>
      <c r="AT17600" s="4"/>
      <c r="AU17600" s="4"/>
      <c r="AV17600" s="4"/>
      <c r="AW17600" s="4"/>
      <c r="AX17600" s="4"/>
      <c r="AY17600" s="4"/>
      <c r="AZ17600" s="4"/>
      <c r="BA17600" s="4"/>
      <c r="BB17600" s="4"/>
      <c r="BC17600" s="4"/>
    </row>
    <row r="17601" spans="45:55" x14ac:dyDescent="0.2">
      <c r="AS17601" s="4"/>
      <c r="AT17601" s="4"/>
      <c r="AU17601" s="4"/>
      <c r="AV17601" s="4"/>
      <c r="AW17601" s="4"/>
      <c r="AX17601" s="4"/>
      <c r="AY17601" s="4"/>
      <c r="AZ17601" s="4"/>
      <c r="BA17601" s="4"/>
      <c r="BB17601" s="4"/>
      <c r="BC17601" s="4"/>
    </row>
    <row r="17602" spans="45:55" x14ac:dyDescent="0.2">
      <c r="AS17602" s="4"/>
      <c r="AT17602" s="4"/>
      <c r="AU17602" s="4"/>
      <c r="AV17602" s="4"/>
      <c r="AW17602" s="4"/>
      <c r="AX17602" s="4"/>
      <c r="AY17602" s="4"/>
      <c r="AZ17602" s="4"/>
      <c r="BA17602" s="4"/>
      <c r="BB17602" s="4"/>
      <c r="BC17602" s="4"/>
    </row>
    <row r="17603" spans="45:55" x14ac:dyDescent="0.2">
      <c r="AS17603" s="4"/>
      <c r="AT17603" s="4"/>
      <c r="AU17603" s="4"/>
      <c r="AV17603" s="4"/>
      <c r="AW17603" s="4"/>
      <c r="AX17603" s="4"/>
      <c r="AY17603" s="4"/>
      <c r="AZ17603" s="4"/>
      <c r="BA17603" s="4"/>
      <c r="BB17603" s="4"/>
      <c r="BC17603" s="4"/>
    </row>
    <row r="17604" spans="45:55" x14ac:dyDescent="0.2">
      <c r="AS17604" s="4"/>
      <c r="AT17604" s="4"/>
      <c r="AU17604" s="4"/>
      <c r="AV17604" s="4"/>
      <c r="AW17604" s="4"/>
      <c r="AX17604" s="4"/>
      <c r="AY17604" s="4"/>
      <c r="AZ17604" s="4"/>
      <c r="BA17604" s="4"/>
      <c r="BB17604" s="4"/>
      <c r="BC17604" s="4"/>
    </row>
    <row r="17605" spans="45:55" x14ac:dyDescent="0.2">
      <c r="AS17605" s="4"/>
      <c r="AT17605" s="4"/>
      <c r="AU17605" s="4"/>
      <c r="AV17605" s="4"/>
      <c r="AW17605" s="4"/>
      <c r="AX17605" s="4"/>
      <c r="AY17605" s="4"/>
      <c r="AZ17605" s="4"/>
      <c r="BA17605" s="4"/>
      <c r="BB17605" s="4"/>
      <c r="BC17605" s="4"/>
    </row>
    <row r="17606" spans="45:55" x14ac:dyDescent="0.2">
      <c r="AS17606" s="4"/>
      <c r="AT17606" s="4"/>
      <c r="AU17606" s="4"/>
      <c r="AV17606" s="4"/>
      <c r="AW17606" s="4"/>
      <c r="AX17606" s="4"/>
      <c r="AY17606" s="4"/>
      <c r="AZ17606" s="4"/>
      <c r="BA17606" s="4"/>
      <c r="BB17606" s="4"/>
      <c r="BC17606" s="4"/>
    </row>
    <row r="17607" spans="45:55" x14ac:dyDescent="0.2">
      <c r="AS17607" s="4"/>
      <c r="AT17607" s="4"/>
      <c r="AU17607" s="4"/>
      <c r="AV17607" s="4"/>
      <c r="AW17607" s="4"/>
      <c r="AX17607" s="4"/>
      <c r="AY17607" s="4"/>
      <c r="AZ17607" s="4"/>
      <c r="BA17607" s="4"/>
      <c r="BB17607" s="4"/>
      <c r="BC17607" s="4"/>
    </row>
    <row r="17608" spans="45:55" x14ac:dyDescent="0.2">
      <c r="AS17608" s="4"/>
      <c r="AT17608" s="4"/>
      <c r="AU17608" s="4"/>
      <c r="AV17608" s="4"/>
      <c r="AW17608" s="4"/>
      <c r="AX17608" s="4"/>
      <c r="AY17608" s="4"/>
      <c r="AZ17608" s="4"/>
      <c r="BA17608" s="4"/>
      <c r="BB17608" s="4"/>
      <c r="BC17608" s="4"/>
    </row>
    <row r="17609" spans="45:55" x14ac:dyDescent="0.2">
      <c r="AS17609" s="4"/>
      <c r="AT17609" s="4"/>
      <c r="AU17609" s="4"/>
      <c r="AV17609" s="4"/>
      <c r="AW17609" s="4"/>
      <c r="AX17609" s="4"/>
      <c r="AY17609" s="4"/>
      <c r="AZ17609" s="4"/>
      <c r="BA17609" s="4"/>
      <c r="BB17609" s="4"/>
      <c r="BC17609" s="4"/>
    </row>
    <row r="17610" spans="45:55" x14ac:dyDescent="0.2">
      <c r="AS17610" s="4"/>
      <c r="AT17610" s="4"/>
      <c r="AU17610" s="4"/>
      <c r="AV17610" s="4"/>
      <c r="AW17610" s="4"/>
      <c r="AX17610" s="4"/>
      <c r="AY17610" s="4"/>
      <c r="AZ17610" s="4"/>
      <c r="BA17610" s="4"/>
      <c r="BB17610" s="4"/>
      <c r="BC17610" s="4"/>
    </row>
    <row r="17611" spans="45:55" x14ac:dyDescent="0.2">
      <c r="AS17611" s="4"/>
      <c r="AT17611" s="4"/>
      <c r="AU17611" s="4"/>
      <c r="AV17611" s="4"/>
      <c r="AW17611" s="4"/>
      <c r="AX17611" s="4"/>
      <c r="AY17611" s="4"/>
      <c r="AZ17611" s="4"/>
      <c r="BA17611" s="4"/>
      <c r="BB17611" s="4"/>
      <c r="BC17611" s="4"/>
    </row>
    <row r="17612" spans="45:55" x14ac:dyDescent="0.2">
      <c r="AS17612" s="4"/>
      <c r="AT17612" s="4"/>
      <c r="AU17612" s="4"/>
      <c r="AV17612" s="4"/>
      <c r="AW17612" s="4"/>
      <c r="AX17612" s="4"/>
      <c r="AY17612" s="4"/>
      <c r="AZ17612" s="4"/>
      <c r="BA17612" s="4"/>
      <c r="BB17612" s="4"/>
      <c r="BC17612" s="4"/>
    </row>
    <row r="17613" spans="45:55" x14ac:dyDescent="0.2">
      <c r="AS17613" s="4"/>
      <c r="AT17613" s="4"/>
      <c r="AU17613" s="4"/>
      <c r="AV17613" s="4"/>
      <c r="AW17613" s="4"/>
      <c r="AX17613" s="4"/>
      <c r="AY17613" s="4"/>
      <c r="AZ17613" s="4"/>
      <c r="BA17613" s="4"/>
      <c r="BB17613" s="4"/>
      <c r="BC17613" s="4"/>
    </row>
    <row r="17614" spans="45:55" x14ac:dyDescent="0.2">
      <c r="AS17614" s="4"/>
      <c r="AT17614" s="4"/>
      <c r="AU17614" s="4"/>
      <c r="AV17614" s="4"/>
      <c r="AW17614" s="4"/>
      <c r="AX17614" s="4"/>
      <c r="AY17614" s="4"/>
      <c r="AZ17614" s="4"/>
      <c r="BA17614" s="4"/>
      <c r="BB17614" s="4"/>
      <c r="BC17614" s="4"/>
    </row>
    <row r="17615" spans="45:55" x14ac:dyDescent="0.2">
      <c r="AS17615" s="4"/>
      <c r="AT17615" s="4"/>
      <c r="AU17615" s="4"/>
      <c r="AV17615" s="4"/>
      <c r="AW17615" s="4"/>
      <c r="AX17615" s="4"/>
      <c r="AY17615" s="4"/>
      <c r="AZ17615" s="4"/>
      <c r="BA17615" s="4"/>
      <c r="BB17615" s="4"/>
      <c r="BC17615" s="4"/>
    </row>
    <row r="17616" spans="45:55" x14ac:dyDescent="0.2">
      <c r="AS17616" s="4"/>
      <c r="AT17616" s="4"/>
      <c r="AU17616" s="4"/>
      <c r="AV17616" s="4"/>
      <c r="AW17616" s="4"/>
      <c r="AX17616" s="4"/>
      <c r="AY17616" s="4"/>
      <c r="AZ17616" s="4"/>
      <c r="BA17616" s="4"/>
      <c r="BB17616" s="4"/>
      <c r="BC17616" s="4"/>
    </row>
    <row r="17617" spans="45:55" x14ac:dyDescent="0.2">
      <c r="AS17617" s="4"/>
      <c r="AT17617" s="4"/>
      <c r="AU17617" s="4"/>
      <c r="AV17617" s="4"/>
      <c r="AW17617" s="4"/>
      <c r="AX17617" s="4"/>
      <c r="AY17617" s="4"/>
      <c r="AZ17617" s="4"/>
      <c r="BA17617" s="4"/>
      <c r="BB17617" s="4"/>
      <c r="BC17617" s="4"/>
    </row>
    <row r="17618" spans="45:55" x14ac:dyDescent="0.2">
      <c r="AS17618" s="4"/>
      <c r="AT17618" s="4"/>
      <c r="AU17618" s="4"/>
      <c r="AV17618" s="4"/>
      <c r="AW17618" s="4"/>
      <c r="AX17618" s="4"/>
      <c r="AY17618" s="4"/>
      <c r="AZ17618" s="4"/>
      <c r="BA17618" s="4"/>
      <c r="BB17618" s="4"/>
      <c r="BC17618" s="4"/>
    </row>
    <row r="17619" spans="45:55" x14ac:dyDescent="0.2">
      <c r="AS17619" s="4"/>
      <c r="AT17619" s="4"/>
      <c r="AU17619" s="4"/>
      <c r="AV17619" s="4"/>
      <c r="AW17619" s="4"/>
      <c r="AX17619" s="4"/>
      <c r="AY17619" s="4"/>
      <c r="AZ17619" s="4"/>
      <c r="BA17619" s="4"/>
      <c r="BB17619" s="4"/>
      <c r="BC17619" s="4"/>
    </row>
    <row r="17620" spans="45:55" x14ac:dyDescent="0.2">
      <c r="AS17620" s="4"/>
      <c r="AT17620" s="4"/>
      <c r="AU17620" s="4"/>
      <c r="AV17620" s="4"/>
      <c r="AW17620" s="4"/>
      <c r="AX17620" s="4"/>
      <c r="AY17620" s="4"/>
      <c r="AZ17620" s="4"/>
      <c r="BA17620" s="4"/>
      <c r="BB17620" s="4"/>
      <c r="BC17620" s="4"/>
    </row>
    <row r="17621" spans="45:55" x14ac:dyDescent="0.2">
      <c r="AS17621" s="4"/>
      <c r="AT17621" s="4"/>
      <c r="AU17621" s="4"/>
      <c r="AV17621" s="4"/>
      <c r="AW17621" s="4"/>
      <c r="AX17621" s="4"/>
      <c r="AY17621" s="4"/>
      <c r="AZ17621" s="4"/>
      <c r="BA17621" s="4"/>
      <c r="BB17621" s="4"/>
      <c r="BC17621" s="4"/>
    </row>
    <row r="17622" spans="45:55" x14ac:dyDescent="0.2">
      <c r="AS17622" s="4"/>
      <c r="AT17622" s="4"/>
      <c r="AU17622" s="4"/>
      <c r="AV17622" s="4"/>
      <c r="AW17622" s="4"/>
      <c r="AX17622" s="4"/>
      <c r="AY17622" s="4"/>
      <c r="AZ17622" s="4"/>
      <c r="BA17622" s="4"/>
      <c r="BB17622" s="4"/>
      <c r="BC17622" s="4"/>
    </row>
    <row r="17623" spans="45:55" x14ac:dyDescent="0.2">
      <c r="AS17623" s="4"/>
      <c r="AT17623" s="4"/>
      <c r="AU17623" s="4"/>
      <c r="AV17623" s="4"/>
      <c r="AW17623" s="4"/>
      <c r="AX17623" s="4"/>
      <c r="AY17623" s="4"/>
      <c r="AZ17623" s="4"/>
      <c r="BA17623" s="4"/>
      <c r="BB17623" s="4"/>
      <c r="BC17623" s="4"/>
    </row>
    <row r="17624" spans="45:55" x14ac:dyDescent="0.2">
      <c r="AS17624" s="4"/>
      <c r="AT17624" s="4"/>
      <c r="AU17624" s="4"/>
      <c r="AV17624" s="4"/>
      <c r="AW17624" s="4"/>
      <c r="AX17624" s="4"/>
      <c r="AY17624" s="4"/>
      <c r="AZ17624" s="4"/>
      <c r="BA17624" s="4"/>
      <c r="BB17624" s="4"/>
      <c r="BC17624" s="4"/>
    </row>
    <row r="17625" spans="45:55" x14ac:dyDescent="0.2">
      <c r="AS17625" s="4"/>
      <c r="AT17625" s="4"/>
      <c r="AU17625" s="4"/>
      <c r="AV17625" s="4"/>
      <c r="AW17625" s="4"/>
      <c r="AX17625" s="4"/>
      <c r="AY17625" s="4"/>
      <c r="AZ17625" s="4"/>
      <c r="BA17625" s="4"/>
      <c r="BB17625" s="4"/>
      <c r="BC17625" s="4"/>
    </row>
    <row r="17626" spans="45:55" x14ac:dyDescent="0.2">
      <c r="AS17626" s="4"/>
      <c r="AT17626" s="4"/>
      <c r="AU17626" s="4"/>
      <c r="AV17626" s="4"/>
      <c r="AW17626" s="4"/>
      <c r="AX17626" s="4"/>
      <c r="AY17626" s="4"/>
      <c r="AZ17626" s="4"/>
      <c r="BA17626" s="4"/>
      <c r="BB17626" s="4"/>
      <c r="BC17626" s="4"/>
    </row>
    <row r="17627" spans="45:55" x14ac:dyDescent="0.2">
      <c r="AS17627" s="4"/>
      <c r="AT17627" s="4"/>
      <c r="AU17627" s="4"/>
      <c r="AV17627" s="4"/>
      <c r="AW17627" s="4"/>
      <c r="AX17627" s="4"/>
      <c r="AY17627" s="4"/>
      <c r="AZ17627" s="4"/>
      <c r="BA17627" s="4"/>
      <c r="BB17627" s="4"/>
      <c r="BC17627" s="4"/>
    </row>
    <row r="17628" spans="45:55" x14ac:dyDescent="0.2">
      <c r="AS17628" s="4"/>
      <c r="AT17628" s="4"/>
      <c r="AU17628" s="4"/>
      <c r="AV17628" s="4"/>
      <c r="AW17628" s="4"/>
      <c r="AX17628" s="4"/>
      <c r="AY17628" s="4"/>
      <c r="AZ17628" s="4"/>
      <c r="BA17628" s="4"/>
      <c r="BB17628" s="4"/>
      <c r="BC17628" s="4"/>
    </row>
    <row r="17629" spans="45:55" x14ac:dyDescent="0.2">
      <c r="AS17629" s="4"/>
      <c r="AT17629" s="4"/>
      <c r="AU17629" s="4"/>
      <c r="AV17629" s="4"/>
      <c r="AW17629" s="4"/>
      <c r="AX17629" s="4"/>
      <c r="AY17629" s="4"/>
      <c r="AZ17629" s="4"/>
      <c r="BA17629" s="4"/>
      <c r="BB17629" s="4"/>
      <c r="BC17629" s="4"/>
    </row>
    <row r="17630" spans="45:55" x14ac:dyDescent="0.2">
      <c r="AS17630" s="4"/>
      <c r="AT17630" s="4"/>
      <c r="AU17630" s="4"/>
      <c r="AV17630" s="4"/>
      <c r="AW17630" s="4"/>
      <c r="AX17630" s="4"/>
      <c r="AY17630" s="4"/>
      <c r="AZ17630" s="4"/>
      <c r="BA17630" s="4"/>
      <c r="BB17630" s="4"/>
      <c r="BC17630" s="4"/>
    </row>
    <row r="17631" spans="45:55" x14ac:dyDescent="0.2">
      <c r="AS17631" s="4"/>
      <c r="AT17631" s="4"/>
      <c r="AU17631" s="4"/>
      <c r="AV17631" s="4"/>
      <c r="AW17631" s="4"/>
      <c r="AX17631" s="4"/>
      <c r="AY17631" s="4"/>
      <c r="AZ17631" s="4"/>
      <c r="BA17631" s="4"/>
      <c r="BB17631" s="4"/>
      <c r="BC17631" s="4"/>
    </row>
    <row r="17632" spans="45:55" x14ac:dyDescent="0.2">
      <c r="AS17632" s="4"/>
      <c r="AT17632" s="4"/>
      <c r="AU17632" s="4"/>
      <c r="AV17632" s="4"/>
      <c r="AW17632" s="4"/>
      <c r="AX17632" s="4"/>
      <c r="AY17632" s="4"/>
      <c r="AZ17632" s="4"/>
      <c r="BA17632" s="4"/>
      <c r="BB17632" s="4"/>
      <c r="BC17632" s="4"/>
    </row>
    <row r="17633" spans="45:55" x14ac:dyDescent="0.2">
      <c r="AS17633" s="4"/>
      <c r="AT17633" s="4"/>
      <c r="AU17633" s="4"/>
      <c r="AV17633" s="4"/>
      <c r="AW17633" s="4"/>
      <c r="AX17633" s="4"/>
      <c r="AY17633" s="4"/>
      <c r="AZ17633" s="4"/>
      <c r="BA17633" s="4"/>
      <c r="BB17633" s="4"/>
      <c r="BC17633" s="4"/>
    </row>
    <row r="17634" spans="45:55" x14ac:dyDescent="0.2">
      <c r="AS17634" s="4"/>
      <c r="AT17634" s="4"/>
      <c r="AU17634" s="4"/>
      <c r="AV17634" s="4"/>
      <c r="AW17634" s="4"/>
      <c r="AX17634" s="4"/>
      <c r="AY17634" s="4"/>
      <c r="AZ17634" s="4"/>
      <c r="BA17634" s="4"/>
      <c r="BB17634" s="4"/>
      <c r="BC17634" s="4"/>
    </row>
    <row r="17635" spans="45:55" x14ac:dyDescent="0.2">
      <c r="AS17635" s="4"/>
      <c r="AT17635" s="4"/>
      <c r="AU17635" s="4"/>
      <c r="AV17635" s="4"/>
      <c r="AW17635" s="4"/>
      <c r="AX17635" s="4"/>
      <c r="AY17635" s="4"/>
      <c r="AZ17635" s="4"/>
      <c r="BA17635" s="4"/>
      <c r="BB17635" s="4"/>
      <c r="BC17635" s="4"/>
    </row>
    <row r="17636" spans="45:55" x14ac:dyDescent="0.2">
      <c r="AS17636" s="4"/>
      <c r="AT17636" s="4"/>
      <c r="AU17636" s="4"/>
      <c r="AV17636" s="4"/>
      <c r="AW17636" s="4"/>
      <c r="AX17636" s="4"/>
      <c r="AY17636" s="4"/>
      <c r="AZ17636" s="4"/>
      <c r="BA17636" s="4"/>
      <c r="BB17636" s="4"/>
      <c r="BC17636" s="4"/>
    </row>
    <row r="17637" spans="45:55" x14ac:dyDescent="0.2">
      <c r="AS17637" s="4"/>
      <c r="AT17637" s="4"/>
      <c r="AU17637" s="4"/>
      <c r="AV17637" s="4"/>
      <c r="AW17637" s="4"/>
      <c r="AX17637" s="4"/>
      <c r="AY17637" s="4"/>
      <c r="AZ17637" s="4"/>
      <c r="BA17637" s="4"/>
      <c r="BB17637" s="4"/>
      <c r="BC17637" s="4"/>
    </row>
    <row r="17638" spans="45:55" x14ac:dyDescent="0.2">
      <c r="AS17638" s="4"/>
      <c r="AT17638" s="4"/>
      <c r="AU17638" s="4"/>
      <c r="AV17638" s="4"/>
      <c r="AW17638" s="4"/>
      <c r="AX17638" s="4"/>
      <c r="AY17638" s="4"/>
      <c r="AZ17638" s="4"/>
      <c r="BA17638" s="4"/>
      <c r="BB17638" s="4"/>
      <c r="BC17638" s="4"/>
    </row>
    <row r="17639" spans="45:55" x14ac:dyDescent="0.2">
      <c r="AS17639" s="4"/>
      <c r="AT17639" s="4"/>
      <c r="AU17639" s="4"/>
      <c r="AV17639" s="4"/>
      <c r="AW17639" s="4"/>
      <c r="AX17639" s="4"/>
      <c r="AY17639" s="4"/>
      <c r="AZ17639" s="4"/>
      <c r="BA17639" s="4"/>
      <c r="BB17639" s="4"/>
      <c r="BC17639" s="4"/>
    </row>
    <row r="17640" spans="45:55" x14ac:dyDescent="0.2">
      <c r="AS17640" s="4"/>
      <c r="AT17640" s="4"/>
      <c r="AU17640" s="4"/>
      <c r="AV17640" s="4"/>
      <c r="AW17640" s="4"/>
      <c r="AX17640" s="4"/>
      <c r="AY17640" s="4"/>
      <c r="AZ17640" s="4"/>
      <c r="BA17640" s="4"/>
      <c r="BB17640" s="4"/>
      <c r="BC17640" s="4"/>
    </row>
    <row r="17641" spans="45:55" x14ac:dyDescent="0.2">
      <c r="AS17641" s="4"/>
      <c r="AT17641" s="4"/>
      <c r="AU17641" s="4"/>
      <c r="AV17641" s="4"/>
      <c r="AW17641" s="4"/>
      <c r="AX17641" s="4"/>
      <c r="AY17641" s="4"/>
      <c r="AZ17641" s="4"/>
      <c r="BA17641" s="4"/>
      <c r="BB17641" s="4"/>
      <c r="BC17641" s="4"/>
    </row>
    <row r="17642" spans="45:55" x14ac:dyDescent="0.2">
      <c r="AS17642" s="4"/>
      <c r="AT17642" s="4"/>
      <c r="AU17642" s="4"/>
      <c r="AV17642" s="4"/>
      <c r="AW17642" s="4"/>
      <c r="AX17642" s="4"/>
      <c r="AY17642" s="4"/>
      <c r="AZ17642" s="4"/>
      <c r="BA17642" s="4"/>
      <c r="BB17642" s="4"/>
      <c r="BC17642" s="4"/>
    </row>
    <row r="17643" spans="45:55" x14ac:dyDescent="0.2">
      <c r="AS17643" s="4"/>
      <c r="AT17643" s="4"/>
      <c r="AU17643" s="4"/>
      <c r="AV17643" s="4"/>
      <c r="AW17643" s="4"/>
      <c r="AX17643" s="4"/>
      <c r="AY17643" s="4"/>
      <c r="AZ17643" s="4"/>
      <c r="BA17643" s="4"/>
      <c r="BB17643" s="4"/>
      <c r="BC17643" s="4"/>
    </row>
    <row r="17644" spans="45:55" x14ac:dyDescent="0.2">
      <c r="AS17644" s="4"/>
      <c r="AT17644" s="4"/>
      <c r="AU17644" s="4"/>
      <c r="AV17644" s="4"/>
      <c r="AW17644" s="4"/>
      <c r="AX17644" s="4"/>
      <c r="AY17644" s="4"/>
      <c r="AZ17644" s="4"/>
      <c r="BA17644" s="4"/>
      <c r="BB17644" s="4"/>
      <c r="BC17644" s="4"/>
    </row>
    <row r="17645" spans="45:55" x14ac:dyDescent="0.2">
      <c r="AS17645" s="4"/>
      <c r="AT17645" s="4"/>
      <c r="AU17645" s="4"/>
      <c r="AV17645" s="4"/>
      <c r="AW17645" s="4"/>
      <c r="AX17645" s="4"/>
      <c r="AY17645" s="4"/>
      <c r="AZ17645" s="4"/>
      <c r="BA17645" s="4"/>
      <c r="BB17645" s="4"/>
      <c r="BC17645" s="4"/>
    </row>
    <row r="17646" spans="45:55" x14ac:dyDescent="0.2">
      <c r="AS17646" s="4"/>
      <c r="AT17646" s="4"/>
      <c r="AU17646" s="4"/>
      <c r="AV17646" s="4"/>
      <c r="AW17646" s="4"/>
      <c r="AX17646" s="4"/>
      <c r="AY17646" s="4"/>
      <c r="AZ17646" s="4"/>
      <c r="BA17646" s="4"/>
      <c r="BB17646" s="4"/>
      <c r="BC17646" s="4"/>
    </row>
    <row r="17647" spans="45:55" x14ac:dyDescent="0.2">
      <c r="AS17647" s="4"/>
      <c r="AT17647" s="4"/>
      <c r="AU17647" s="4"/>
      <c r="AV17647" s="4"/>
      <c r="AW17647" s="4"/>
      <c r="AX17647" s="4"/>
      <c r="AY17647" s="4"/>
      <c r="AZ17647" s="4"/>
      <c r="BA17647" s="4"/>
      <c r="BB17647" s="4"/>
      <c r="BC17647" s="4"/>
    </row>
    <row r="17648" spans="45:55" x14ac:dyDescent="0.2">
      <c r="AS17648" s="4"/>
      <c r="AT17648" s="4"/>
      <c r="AU17648" s="4"/>
      <c r="AV17648" s="4"/>
      <c r="AW17648" s="4"/>
      <c r="AX17648" s="4"/>
      <c r="AY17648" s="4"/>
      <c r="AZ17648" s="4"/>
      <c r="BA17648" s="4"/>
      <c r="BB17648" s="4"/>
      <c r="BC17648" s="4"/>
    </row>
    <row r="17649" spans="45:55" x14ac:dyDescent="0.2">
      <c r="AS17649" s="4"/>
      <c r="AT17649" s="4"/>
      <c r="AU17649" s="4"/>
      <c r="AV17649" s="4"/>
      <c r="AW17649" s="4"/>
      <c r="AX17649" s="4"/>
      <c r="AY17649" s="4"/>
      <c r="AZ17649" s="4"/>
      <c r="BA17649" s="4"/>
      <c r="BB17649" s="4"/>
      <c r="BC17649" s="4"/>
    </row>
    <row r="17650" spans="45:55" x14ac:dyDescent="0.2">
      <c r="AS17650" s="4"/>
      <c r="AT17650" s="4"/>
      <c r="AU17650" s="4"/>
      <c r="AV17650" s="4"/>
      <c r="AW17650" s="4"/>
      <c r="AX17650" s="4"/>
      <c r="AY17650" s="4"/>
      <c r="AZ17650" s="4"/>
      <c r="BA17650" s="4"/>
      <c r="BB17650" s="4"/>
      <c r="BC17650" s="4"/>
    </row>
    <row r="17651" spans="45:55" x14ac:dyDescent="0.2">
      <c r="AS17651" s="4"/>
      <c r="AT17651" s="4"/>
      <c r="AU17651" s="4"/>
      <c r="AV17651" s="4"/>
      <c r="AW17651" s="4"/>
      <c r="AX17651" s="4"/>
      <c r="AY17651" s="4"/>
      <c r="AZ17651" s="4"/>
      <c r="BA17651" s="4"/>
      <c r="BB17651" s="4"/>
      <c r="BC17651" s="4"/>
    </row>
    <row r="17652" spans="45:55" x14ac:dyDescent="0.2">
      <c r="AS17652" s="4"/>
      <c r="AT17652" s="4"/>
      <c r="AU17652" s="4"/>
      <c r="AV17652" s="4"/>
      <c r="AW17652" s="4"/>
      <c r="AX17652" s="4"/>
      <c r="AY17652" s="4"/>
      <c r="AZ17652" s="4"/>
      <c r="BA17652" s="4"/>
      <c r="BB17652" s="4"/>
      <c r="BC17652" s="4"/>
    </row>
    <row r="17653" spans="45:55" x14ac:dyDescent="0.2">
      <c r="AS17653" s="4"/>
      <c r="AT17653" s="4"/>
      <c r="AU17653" s="4"/>
      <c r="AV17653" s="4"/>
      <c r="AW17653" s="4"/>
      <c r="AX17653" s="4"/>
      <c r="AY17653" s="4"/>
      <c r="AZ17653" s="4"/>
      <c r="BA17653" s="4"/>
      <c r="BB17653" s="4"/>
      <c r="BC17653" s="4"/>
    </row>
    <row r="17654" spans="45:55" x14ac:dyDescent="0.2">
      <c r="AS17654" s="4"/>
      <c r="AT17654" s="4"/>
      <c r="AU17654" s="4"/>
      <c r="AV17654" s="4"/>
      <c r="AW17654" s="4"/>
      <c r="AX17654" s="4"/>
      <c r="AY17654" s="4"/>
      <c r="AZ17654" s="4"/>
      <c r="BA17654" s="4"/>
      <c r="BB17654" s="4"/>
      <c r="BC17654" s="4"/>
    </row>
    <row r="17655" spans="45:55" x14ac:dyDescent="0.2">
      <c r="AS17655" s="4"/>
      <c r="AT17655" s="4"/>
      <c r="AU17655" s="4"/>
      <c r="AV17655" s="4"/>
      <c r="AW17655" s="4"/>
      <c r="AX17655" s="4"/>
      <c r="AY17655" s="4"/>
      <c r="AZ17655" s="4"/>
      <c r="BA17655" s="4"/>
      <c r="BB17655" s="4"/>
      <c r="BC17655" s="4"/>
    </row>
    <row r="17656" spans="45:55" x14ac:dyDescent="0.2">
      <c r="AS17656" s="4"/>
      <c r="AT17656" s="4"/>
      <c r="AU17656" s="4"/>
      <c r="AV17656" s="4"/>
      <c r="AW17656" s="4"/>
      <c r="AX17656" s="4"/>
      <c r="AY17656" s="4"/>
      <c r="AZ17656" s="4"/>
      <c r="BA17656" s="4"/>
      <c r="BB17656" s="4"/>
      <c r="BC17656" s="4"/>
    </row>
    <row r="17657" spans="45:55" x14ac:dyDescent="0.2">
      <c r="AS17657" s="4"/>
      <c r="AT17657" s="4"/>
      <c r="AU17657" s="4"/>
      <c r="AV17657" s="4"/>
      <c r="AW17657" s="4"/>
      <c r="AX17657" s="4"/>
      <c r="AY17657" s="4"/>
      <c r="AZ17657" s="4"/>
      <c r="BA17657" s="4"/>
      <c r="BB17657" s="4"/>
      <c r="BC17657" s="4"/>
    </row>
    <row r="17658" spans="45:55" x14ac:dyDescent="0.2">
      <c r="AS17658" s="4"/>
      <c r="AT17658" s="4"/>
      <c r="AU17658" s="4"/>
      <c r="AV17658" s="4"/>
      <c r="AW17658" s="4"/>
      <c r="AX17658" s="4"/>
      <c r="AY17658" s="4"/>
      <c r="AZ17658" s="4"/>
      <c r="BA17658" s="4"/>
      <c r="BB17658" s="4"/>
      <c r="BC17658" s="4"/>
    </row>
    <row r="17659" spans="45:55" x14ac:dyDescent="0.2">
      <c r="AS17659" s="4"/>
      <c r="AT17659" s="4"/>
      <c r="AU17659" s="4"/>
      <c r="AV17659" s="4"/>
      <c r="AW17659" s="4"/>
      <c r="AX17659" s="4"/>
      <c r="AY17659" s="4"/>
      <c r="AZ17659" s="4"/>
      <c r="BA17659" s="4"/>
      <c r="BB17659" s="4"/>
      <c r="BC17659" s="4"/>
    </row>
    <row r="17660" spans="45:55" x14ac:dyDescent="0.2">
      <c r="AS17660" s="4"/>
      <c r="AT17660" s="4"/>
      <c r="AU17660" s="4"/>
      <c r="AV17660" s="4"/>
      <c r="AW17660" s="4"/>
      <c r="AX17660" s="4"/>
      <c r="AY17660" s="4"/>
      <c r="AZ17660" s="4"/>
      <c r="BA17660" s="4"/>
      <c r="BB17660" s="4"/>
      <c r="BC17660" s="4"/>
    </row>
    <row r="17661" spans="45:55" x14ac:dyDescent="0.2">
      <c r="AS17661" s="4"/>
      <c r="AT17661" s="4"/>
      <c r="AU17661" s="4"/>
      <c r="AV17661" s="4"/>
      <c r="AW17661" s="4"/>
      <c r="AX17661" s="4"/>
      <c r="AY17661" s="4"/>
      <c r="AZ17661" s="4"/>
      <c r="BA17661" s="4"/>
      <c r="BB17661" s="4"/>
      <c r="BC17661" s="4"/>
    </row>
    <row r="17662" spans="45:55" x14ac:dyDescent="0.2">
      <c r="AS17662" s="4"/>
      <c r="AT17662" s="4"/>
      <c r="AU17662" s="4"/>
      <c r="AV17662" s="4"/>
      <c r="AW17662" s="4"/>
      <c r="AX17662" s="4"/>
      <c r="AY17662" s="4"/>
      <c r="AZ17662" s="4"/>
      <c r="BA17662" s="4"/>
      <c r="BB17662" s="4"/>
      <c r="BC17662" s="4"/>
    </row>
    <row r="17663" spans="45:55" x14ac:dyDescent="0.2">
      <c r="AS17663" s="4"/>
      <c r="AT17663" s="4"/>
      <c r="AU17663" s="4"/>
      <c r="AV17663" s="4"/>
      <c r="AW17663" s="4"/>
      <c r="AX17663" s="4"/>
      <c r="AY17663" s="4"/>
      <c r="AZ17663" s="4"/>
      <c r="BA17663" s="4"/>
      <c r="BB17663" s="4"/>
      <c r="BC17663" s="4"/>
    </row>
    <row r="17664" spans="45:55" x14ac:dyDescent="0.2">
      <c r="AS17664" s="4"/>
      <c r="AT17664" s="4"/>
      <c r="AU17664" s="4"/>
      <c r="AV17664" s="4"/>
      <c r="AW17664" s="4"/>
      <c r="AX17664" s="4"/>
      <c r="AY17664" s="4"/>
      <c r="AZ17664" s="4"/>
      <c r="BA17664" s="4"/>
      <c r="BB17664" s="4"/>
      <c r="BC17664" s="4"/>
    </row>
    <row r="17665" spans="45:55" x14ac:dyDescent="0.2">
      <c r="AS17665" s="4"/>
      <c r="AT17665" s="4"/>
      <c r="AU17665" s="4"/>
      <c r="AV17665" s="4"/>
      <c r="AW17665" s="4"/>
      <c r="AX17665" s="4"/>
      <c r="AY17665" s="4"/>
      <c r="AZ17665" s="4"/>
      <c r="BA17665" s="4"/>
      <c r="BB17665" s="4"/>
      <c r="BC17665" s="4"/>
    </row>
    <row r="17666" spans="45:55" x14ac:dyDescent="0.2">
      <c r="AS17666" s="4"/>
      <c r="AT17666" s="4"/>
      <c r="AU17666" s="4"/>
      <c r="AV17666" s="4"/>
      <c r="AW17666" s="4"/>
      <c r="AX17666" s="4"/>
      <c r="AY17666" s="4"/>
      <c r="AZ17666" s="4"/>
      <c r="BA17666" s="4"/>
      <c r="BB17666" s="4"/>
      <c r="BC17666" s="4"/>
    </row>
    <row r="17667" spans="45:55" x14ac:dyDescent="0.2">
      <c r="AS17667" s="4"/>
      <c r="AT17667" s="4"/>
      <c r="AU17667" s="4"/>
      <c r="AV17667" s="4"/>
      <c r="AW17667" s="4"/>
      <c r="AX17667" s="4"/>
      <c r="AY17667" s="4"/>
      <c r="AZ17667" s="4"/>
      <c r="BA17667" s="4"/>
      <c r="BB17667" s="4"/>
      <c r="BC17667" s="4"/>
    </row>
    <row r="17668" spans="45:55" x14ac:dyDescent="0.2">
      <c r="AS17668" s="4"/>
      <c r="AT17668" s="4"/>
      <c r="AU17668" s="4"/>
      <c r="AV17668" s="4"/>
      <c r="AW17668" s="4"/>
      <c r="AX17668" s="4"/>
      <c r="AY17668" s="4"/>
      <c r="AZ17668" s="4"/>
      <c r="BA17668" s="4"/>
      <c r="BB17668" s="4"/>
      <c r="BC17668" s="4"/>
    </row>
    <row r="17669" spans="45:55" x14ac:dyDescent="0.2">
      <c r="AS17669" s="4"/>
      <c r="AT17669" s="4"/>
      <c r="AU17669" s="4"/>
      <c r="AV17669" s="4"/>
      <c r="AW17669" s="4"/>
      <c r="AX17669" s="4"/>
      <c r="AY17669" s="4"/>
      <c r="AZ17669" s="4"/>
      <c r="BA17669" s="4"/>
      <c r="BB17669" s="4"/>
      <c r="BC17669" s="4"/>
    </row>
    <row r="17670" spans="45:55" x14ac:dyDescent="0.2">
      <c r="AS17670" s="4"/>
      <c r="AT17670" s="4"/>
      <c r="AU17670" s="4"/>
      <c r="AV17670" s="4"/>
      <c r="AW17670" s="4"/>
      <c r="AX17670" s="4"/>
      <c r="AY17670" s="4"/>
      <c r="AZ17670" s="4"/>
      <c r="BA17670" s="4"/>
      <c r="BB17670" s="4"/>
      <c r="BC17670" s="4"/>
    </row>
    <row r="17671" spans="45:55" x14ac:dyDescent="0.2">
      <c r="AS17671" s="4"/>
      <c r="AT17671" s="4"/>
      <c r="AU17671" s="4"/>
      <c r="AV17671" s="4"/>
      <c r="AW17671" s="4"/>
      <c r="AX17671" s="4"/>
      <c r="AY17671" s="4"/>
      <c r="AZ17671" s="4"/>
      <c r="BA17671" s="4"/>
      <c r="BB17671" s="4"/>
      <c r="BC17671" s="4"/>
    </row>
    <row r="17672" spans="45:55" x14ac:dyDescent="0.2">
      <c r="AS17672" s="4"/>
      <c r="AT17672" s="4"/>
      <c r="AU17672" s="4"/>
      <c r="AV17672" s="4"/>
      <c r="AW17672" s="4"/>
      <c r="AX17672" s="4"/>
      <c r="AY17672" s="4"/>
      <c r="AZ17672" s="4"/>
      <c r="BA17672" s="4"/>
      <c r="BB17672" s="4"/>
      <c r="BC17672" s="4"/>
    </row>
    <row r="17673" spans="45:55" x14ac:dyDescent="0.2">
      <c r="AS17673" s="4"/>
      <c r="AT17673" s="4"/>
      <c r="AU17673" s="4"/>
      <c r="AV17673" s="4"/>
      <c r="AW17673" s="4"/>
      <c r="AX17673" s="4"/>
      <c r="AY17673" s="4"/>
      <c r="AZ17673" s="4"/>
      <c r="BA17673" s="4"/>
      <c r="BB17673" s="4"/>
      <c r="BC17673" s="4"/>
    </row>
    <row r="17674" spans="45:55" x14ac:dyDescent="0.2">
      <c r="AS17674" s="4"/>
      <c r="AT17674" s="4"/>
      <c r="AU17674" s="4"/>
      <c r="AV17674" s="4"/>
      <c r="AW17674" s="4"/>
      <c r="AX17674" s="4"/>
      <c r="AY17674" s="4"/>
      <c r="AZ17674" s="4"/>
      <c r="BA17674" s="4"/>
      <c r="BB17674" s="4"/>
      <c r="BC17674" s="4"/>
    </row>
    <row r="17675" spans="45:55" x14ac:dyDescent="0.2">
      <c r="AS17675" s="4"/>
      <c r="AT17675" s="4"/>
      <c r="AU17675" s="4"/>
      <c r="AV17675" s="4"/>
      <c r="AW17675" s="4"/>
      <c r="AX17675" s="4"/>
      <c r="AY17675" s="4"/>
      <c r="AZ17675" s="4"/>
      <c r="BA17675" s="4"/>
      <c r="BB17675" s="4"/>
      <c r="BC17675" s="4"/>
    </row>
    <row r="17676" spans="45:55" x14ac:dyDescent="0.2">
      <c r="AS17676" s="4"/>
      <c r="AT17676" s="4"/>
      <c r="AU17676" s="4"/>
      <c r="AV17676" s="4"/>
      <c r="AW17676" s="4"/>
      <c r="AX17676" s="4"/>
      <c r="AY17676" s="4"/>
      <c r="AZ17676" s="4"/>
      <c r="BA17676" s="4"/>
      <c r="BB17676" s="4"/>
      <c r="BC17676" s="4"/>
    </row>
    <row r="17677" spans="45:55" x14ac:dyDescent="0.2">
      <c r="AS17677" s="4"/>
      <c r="AT17677" s="4"/>
      <c r="AU17677" s="4"/>
      <c r="AV17677" s="4"/>
      <c r="AW17677" s="4"/>
      <c r="AX17677" s="4"/>
      <c r="AY17677" s="4"/>
      <c r="AZ17677" s="4"/>
      <c r="BA17677" s="4"/>
      <c r="BB17677" s="4"/>
      <c r="BC17677" s="4"/>
    </row>
    <row r="17678" spans="45:55" x14ac:dyDescent="0.2">
      <c r="AS17678" s="4"/>
      <c r="AT17678" s="4"/>
      <c r="AU17678" s="4"/>
      <c r="AV17678" s="4"/>
      <c r="AW17678" s="4"/>
      <c r="AX17678" s="4"/>
      <c r="AY17678" s="4"/>
      <c r="AZ17678" s="4"/>
      <c r="BA17678" s="4"/>
      <c r="BB17678" s="4"/>
      <c r="BC17678" s="4"/>
    </row>
    <row r="17679" spans="45:55" x14ac:dyDescent="0.2">
      <c r="AS17679" s="4"/>
      <c r="AT17679" s="4"/>
      <c r="AU17679" s="4"/>
      <c r="AV17679" s="4"/>
      <c r="AW17679" s="4"/>
      <c r="AX17679" s="4"/>
      <c r="AY17679" s="4"/>
      <c r="AZ17679" s="4"/>
      <c r="BA17679" s="4"/>
      <c r="BB17679" s="4"/>
      <c r="BC17679" s="4"/>
    </row>
    <row r="17680" spans="45:55" x14ac:dyDescent="0.2">
      <c r="AS17680" s="4"/>
      <c r="AT17680" s="4"/>
      <c r="AU17680" s="4"/>
      <c r="AV17680" s="4"/>
      <c r="AW17680" s="4"/>
      <c r="AX17680" s="4"/>
      <c r="AY17680" s="4"/>
      <c r="AZ17680" s="4"/>
      <c r="BA17680" s="4"/>
      <c r="BB17680" s="4"/>
      <c r="BC17680" s="4"/>
    </row>
    <row r="17681" spans="45:55" x14ac:dyDescent="0.2">
      <c r="AS17681" s="4"/>
      <c r="AT17681" s="4"/>
      <c r="AU17681" s="4"/>
      <c r="AV17681" s="4"/>
      <c r="AW17681" s="4"/>
      <c r="AX17681" s="4"/>
      <c r="AY17681" s="4"/>
      <c r="AZ17681" s="4"/>
      <c r="BA17681" s="4"/>
      <c r="BB17681" s="4"/>
      <c r="BC17681" s="4"/>
    </row>
    <row r="17682" spans="45:55" x14ac:dyDescent="0.2">
      <c r="AS17682" s="4"/>
      <c r="AT17682" s="4"/>
      <c r="AU17682" s="4"/>
      <c r="AV17682" s="4"/>
      <c r="AW17682" s="4"/>
      <c r="AX17682" s="4"/>
      <c r="AY17682" s="4"/>
      <c r="AZ17682" s="4"/>
      <c r="BA17682" s="4"/>
      <c r="BB17682" s="4"/>
      <c r="BC17682" s="4"/>
    </row>
    <row r="17683" spans="45:55" x14ac:dyDescent="0.2">
      <c r="AS17683" s="4"/>
      <c r="AT17683" s="4"/>
      <c r="AU17683" s="4"/>
      <c r="AV17683" s="4"/>
      <c r="AW17683" s="4"/>
      <c r="AX17683" s="4"/>
      <c r="AY17683" s="4"/>
      <c r="AZ17683" s="4"/>
      <c r="BA17683" s="4"/>
      <c r="BB17683" s="4"/>
      <c r="BC17683" s="4"/>
    </row>
    <row r="17684" spans="45:55" x14ac:dyDescent="0.2">
      <c r="AS17684" s="4"/>
      <c r="AT17684" s="4"/>
      <c r="AU17684" s="4"/>
      <c r="AV17684" s="4"/>
      <c r="AW17684" s="4"/>
      <c r="AX17684" s="4"/>
      <c r="AY17684" s="4"/>
      <c r="AZ17684" s="4"/>
      <c r="BA17684" s="4"/>
      <c r="BB17684" s="4"/>
      <c r="BC17684" s="4"/>
    </row>
    <row r="17685" spans="45:55" x14ac:dyDescent="0.2">
      <c r="AS17685" s="4"/>
      <c r="AT17685" s="4"/>
      <c r="AU17685" s="4"/>
      <c r="AV17685" s="4"/>
      <c r="AW17685" s="4"/>
      <c r="AX17685" s="4"/>
      <c r="AY17685" s="4"/>
      <c r="AZ17685" s="4"/>
      <c r="BA17685" s="4"/>
      <c r="BB17685" s="4"/>
      <c r="BC17685" s="4"/>
    </row>
    <row r="17686" spans="45:55" x14ac:dyDescent="0.2">
      <c r="AS17686" s="4"/>
      <c r="AT17686" s="4"/>
      <c r="AU17686" s="4"/>
      <c r="AV17686" s="4"/>
      <c r="AW17686" s="4"/>
      <c r="AX17686" s="4"/>
      <c r="AY17686" s="4"/>
      <c r="AZ17686" s="4"/>
      <c r="BA17686" s="4"/>
      <c r="BB17686" s="4"/>
      <c r="BC17686" s="4"/>
    </row>
    <row r="17687" spans="45:55" x14ac:dyDescent="0.2">
      <c r="AS17687" s="4"/>
      <c r="AT17687" s="4"/>
      <c r="AU17687" s="4"/>
      <c r="AV17687" s="4"/>
      <c r="AW17687" s="4"/>
      <c r="AX17687" s="4"/>
      <c r="AY17687" s="4"/>
      <c r="AZ17687" s="4"/>
      <c r="BA17687" s="4"/>
      <c r="BB17687" s="4"/>
      <c r="BC17687" s="4"/>
    </row>
    <row r="17688" spans="45:55" x14ac:dyDescent="0.2">
      <c r="AS17688" s="4"/>
      <c r="AT17688" s="4"/>
      <c r="AU17688" s="4"/>
      <c r="AV17688" s="4"/>
      <c r="AW17688" s="4"/>
      <c r="AX17688" s="4"/>
      <c r="AY17688" s="4"/>
      <c r="AZ17688" s="4"/>
      <c r="BA17688" s="4"/>
      <c r="BB17688" s="4"/>
      <c r="BC17688" s="4"/>
    </row>
    <row r="17689" spans="45:55" x14ac:dyDescent="0.2">
      <c r="AS17689" s="4"/>
      <c r="AT17689" s="4"/>
      <c r="AU17689" s="4"/>
      <c r="AV17689" s="4"/>
      <c r="AW17689" s="4"/>
      <c r="AX17689" s="4"/>
      <c r="AY17689" s="4"/>
      <c r="AZ17689" s="4"/>
      <c r="BA17689" s="4"/>
      <c r="BB17689" s="4"/>
      <c r="BC17689" s="4"/>
    </row>
    <row r="17690" spans="45:55" x14ac:dyDescent="0.2">
      <c r="AS17690" s="4"/>
      <c r="AT17690" s="4"/>
      <c r="AU17690" s="4"/>
      <c r="AV17690" s="4"/>
      <c r="AW17690" s="4"/>
      <c r="AX17690" s="4"/>
      <c r="AY17690" s="4"/>
      <c r="AZ17690" s="4"/>
      <c r="BA17690" s="4"/>
      <c r="BB17690" s="4"/>
      <c r="BC17690" s="4"/>
    </row>
    <row r="17691" spans="45:55" x14ac:dyDescent="0.2">
      <c r="AS17691" s="4"/>
      <c r="AT17691" s="4"/>
      <c r="AU17691" s="4"/>
      <c r="AV17691" s="4"/>
      <c r="AW17691" s="4"/>
      <c r="AX17691" s="4"/>
      <c r="AY17691" s="4"/>
      <c r="AZ17691" s="4"/>
      <c r="BA17691" s="4"/>
      <c r="BB17691" s="4"/>
      <c r="BC17691" s="4"/>
    </row>
    <row r="17692" spans="45:55" x14ac:dyDescent="0.2">
      <c r="AS17692" s="4"/>
      <c r="AT17692" s="4"/>
      <c r="AU17692" s="4"/>
      <c r="AV17692" s="4"/>
      <c r="AW17692" s="4"/>
      <c r="AX17692" s="4"/>
      <c r="AY17692" s="4"/>
      <c r="AZ17692" s="4"/>
      <c r="BA17692" s="4"/>
      <c r="BB17692" s="4"/>
      <c r="BC17692" s="4"/>
    </row>
    <row r="17693" spans="45:55" x14ac:dyDescent="0.2">
      <c r="AS17693" s="4"/>
      <c r="AT17693" s="4"/>
      <c r="AU17693" s="4"/>
      <c r="AV17693" s="4"/>
      <c r="AW17693" s="4"/>
      <c r="AX17693" s="4"/>
      <c r="AY17693" s="4"/>
      <c r="AZ17693" s="4"/>
      <c r="BA17693" s="4"/>
      <c r="BB17693" s="4"/>
      <c r="BC17693" s="4"/>
    </row>
    <row r="17694" spans="45:55" x14ac:dyDescent="0.2">
      <c r="AS17694" s="4"/>
      <c r="AT17694" s="4"/>
      <c r="AU17694" s="4"/>
      <c r="AV17694" s="4"/>
      <c r="AW17694" s="4"/>
      <c r="AX17694" s="4"/>
      <c r="AY17694" s="4"/>
      <c r="AZ17694" s="4"/>
      <c r="BA17694" s="4"/>
      <c r="BB17694" s="4"/>
      <c r="BC17694" s="4"/>
    </row>
    <row r="17695" spans="45:55" x14ac:dyDescent="0.2">
      <c r="AS17695" s="4"/>
      <c r="AT17695" s="4"/>
      <c r="AU17695" s="4"/>
      <c r="AV17695" s="4"/>
      <c r="AW17695" s="4"/>
      <c r="AX17695" s="4"/>
      <c r="AY17695" s="4"/>
      <c r="AZ17695" s="4"/>
      <c r="BA17695" s="4"/>
      <c r="BB17695" s="4"/>
      <c r="BC17695" s="4"/>
    </row>
    <row r="17696" spans="45:55" x14ac:dyDescent="0.2">
      <c r="AS17696" s="4"/>
      <c r="AT17696" s="4"/>
      <c r="AU17696" s="4"/>
      <c r="AV17696" s="4"/>
      <c r="AW17696" s="4"/>
      <c r="AX17696" s="4"/>
      <c r="AY17696" s="4"/>
      <c r="AZ17696" s="4"/>
      <c r="BA17696" s="4"/>
      <c r="BB17696" s="4"/>
      <c r="BC17696" s="4"/>
    </row>
    <row r="17697" spans="45:55" x14ac:dyDescent="0.2">
      <c r="AS17697" s="4"/>
      <c r="AT17697" s="4"/>
      <c r="AU17697" s="4"/>
      <c r="AV17697" s="4"/>
      <c r="AW17697" s="4"/>
      <c r="AX17697" s="4"/>
      <c r="AY17697" s="4"/>
      <c r="AZ17697" s="4"/>
      <c r="BA17697" s="4"/>
      <c r="BB17697" s="4"/>
      <c r="BC17697" s="4"/>
    </row>
    <row r="17698" spans="45:55" x14ac:dyDescent="0.2">
      <c r="AS17698" s="4"/>
      <c r="AT17698" s="4"/>
      <c r="AU17698" s="4"/>
      <c r="AV17698" s="4"/>
      <c r="AW17698" s="4"/>
      <c r="AX17698" s="4"/>
      <c r="AY17698" s="4"/>
      <c r="AZ17698" s="4"/>
      <c r="BA17698" s="4"/>
      <c r="BB17698" s="4"/>
      <c r="BC17698" s="4"/>
    </row>
    <row r="17699" spans="45:55" x14ac:dyDescent="0.2">
      <c r="AS17699" s="4"/>
      <c r="AT17699" s="4"/>
      <c r="AU17699" s="4"/>
      <c r="AV17699" s="4"/>
      <c r="AW17699" s="4"/>
      <c r="AX17699" s="4"/>
      <c r="AY17699" s="4"/>
      <c r="AZ17699" s="4"/>
      <c r="BA17699" s="4"/>
      <c r="BB17699" s="4"/>
      <c r="BC17699" s="4"/>
    </row>
    <row r="17700" spans="45:55" x14ac:dyDescent="0.2">
      <c r="AS17700" s="4"/>
      <c r="AT17700" s="4"/>
      <c r="AU17700" s="4"/>
      <c r="AV17700" s="4"/>
      <c r="AW17700" s="4"/>
      <c r="AX17700" s="4"/>
      <c r="AY17700" s="4"/>
      <c r="AZ17700" s="4"/>
      <c r="BA17700" s="4"/>
      <c r="BB17700" s="4"/>
      <c r="BC17700" s="4"/>
    </row>
    <row r="17701" spans="45:55" x14ac:dyDescent="0.2">
      <c r="AS17701" s="4"/>
      <c r="AT17701" s="4"/>
      <c r="AU17701" s="4"/>
      <c r="AV17701" s="4"/>
      <c r="AW17701" s="4"/>
      <c r="AX17701" s="4"/>
      <c r="AY17701" s="4"/>
      <c r="AZ17701" s="4"/>
      <c r="BA17701" s="4"/>
      <c r="BB17701" s="4"/>
      <c r="BC17701" s="4"/>
    </row>
    <row r="17702" spans="45:55" x14ac:dyDescent="0.2">
      <c r="AS17702" s="4"/>
      <c r="AT17702" s="4"/>
      <c r="AU17702" s="4"/>
      <c r="AV17702" s="4"/>
      <c r="AW17702" s="4"/>
      <c r="AX17702" s="4"/>
      <c r="AY17702" s="4"/>
      <c r="AZ17702" s="4"/>
      <c r="BA17702" s="4"/>
      <c r="BB17702" s="4"/>
      <c r="BC17702" s="4"/>
    </row>
    <row r="17703" spans="45:55" x14ac:dyDescent="0.2">
      <c r="AS17703" s="4"/>
      <c r="AT17703" s="4"/>
      <c r="AU17703" s="4"/>
      <c r="AV17703" s="4"/>
      <c r="AW17703" s="4"/>
      <c r="AX17703" s="4"/>
      <c r="AY17703" s="4"/>
      <c r="AZ17703" s="4"/>
      <c r="BA17703" s="4"/>
      <c r="BB17703" s="4"/>
      <c r="BC17703" s="4"/>
    </row>
    <row r="17704" spans="45:55" x14ac:dyDescent="0.2">
      <c r="AS17704" s="4"/>
      <c r="AT17704" s="4"/>
      <c r="AU17704" s="4"/>
      <c r="AV17704" s="4"/>
      <c r="AW17704" s="4"/>
      <c r="AX17704" s="4"/>
      <c r="AY17704" s="4"/>
      <c r="AZ17704" s="4"/>
      <c r="BA17704" s="4"/>
      <c r="BB17704" s="4"/>
      <c r="BC17704" s="4"/>
    </row>
    <row r="17705" spans="45:55" x14ac:dyDescent="0.2">
      <c r="AS17705" s="4"/>
      <c r="AT17705" s="4"/>
      <c r="AU17705" s="4"/>
      <c r="AV17705" s="4"/>
      <c r="AW17705" s="4"/>
      <c r="AX17705" s="4"/>
      <c r="AY17705" s="4"/>
      <c r="AZ17705" s="4"/>
      <c r="BA17705" s="4"/>
      <c r="BB17705" s="4"/>
      <c r="BC17705" s="4"/>
    </row>
    <row r="17706" spans="45:55" x14ac:dyDescent="0.2">
      <c r="AS17706" s="4"/>
      <c r="AT17706" s="4"/>
      <c r="AU17706" s="4"/>
      <c r="AV17706" s="4"/>
      <c r="AW17706" s="4"/>
      <c r="AX17706" s="4"/>
      <c r="AY17706" s="4"/>
      <c r="AZ17706" s="4"/>
      <c r="BA17706" s="4"/>
      <c r="BB17706" s="4"/>
      <c r="BC17706" s="4"/>
    </row>
    <row r="17707" spans="45:55" x14ac:dyDescent="0.2">
      <c r="AS17707" s="4"/>
      <c r="AT17707" s="4"/>
      <c r="AU17707" s="4"/>
      <c r="AV17707" s="4"/>
      <c r="AW17707" s="4"/>
      <c r="AX17707" s="4"/>
      <c r="AY17707" s="4"/>
      <c r="AZ17707" s="4"/>
      <c r="BA17707" s="4"/>
      <c r="BB17707" s="4"/>
      <c r="BC17707" s="4"/>
    </row>
    <row r="17708" spans="45:55" x14ac:dyDescent="0.2">
      <c r="AS17708" s="4"/>
      <c r="AT17708" s="4"/>
      <c r="AU17708" s="4"/>
      <c r="AV17708" s="4"/>
      <c r="AW17708" s="4"/>
      <c r="AX17708" s="4"/>
      <c r="AY17708" s="4"/>
      <c r="AZ17708" s="4"/>
      <c r="BA17708" s="4"/>
      <c r="BB17708" s="4"/>
      <c r="BC17708" s="4"/>
    </row>
    <row r="17709" spans="45:55" x14ac:dyDescent="0.2">
      <c r="AS17709" s="4"/>
      <c r="AT17709" s="4"/>
      <c r="AU17709" s="4"/>
      <c r="AV17709" s="4"/>
      <c r="AW17709" s="4"/>
      <c r="AX17709" s="4"/>
      <c r="AY17709" s="4"/>
      <c r="AZ17709" s="4"/>
      <c r="BA17709" s="4"/>
      <c r="BB17709" s="4"/>
      <c r="BC17709" s="4"/>
    </row>
    <row r="17710" spans="45:55" x14ac:dyDescent="0.2">
      <c r="AS17710" s="4"/>
      <c r="AT17710" s="4"/>
      <c r="AU17710" s="4"/>
      <c r="AV17710" s="4"/>
      <c r="AW17710" s="4"/>
      <c r="AX17710" s="4"/>
      <c r="AY17710" s="4"/>
      <c r="AZ17710" s="4"/>
      <c r="BA17710" s="4"/>
      <c r="BB17710" s="4"/>
      <c r="BC17710" s="4"/>
    </row>
    <row r="17711" spans="45:55" x14ac:dyDescent="0.2">
      <c r="AS17711" s="4"/>
      <c r="AT17711" s="4"/>
      <c r="AU17711" s="4"/>
      <c r="AV17711" s="4"/>
      <c r="AW17711" s="4"/>
      <c r="AX17711" s="4"/>
      <c r="AY17711" s="4"/>
      <c r="AZ17711" s="4"/>
      <c r="BA17711" s="4"/>
      <c r="BB17711" s="4"/>
      <c r="BC17711" s="4"/>
    </row>
    <row r="17712" spans="45:55" x14ac:dyDescent="0.2">
      <c r="AS17712" s="4"/>
      <c r="AT17712" s="4"/>
      <c r="AU17712" s="4"/>
      <c r="AV17712" s="4"/>
      <c r="AW17712" s="4"/>
      <c r="AX17712" s="4"/>
      <c r="AY17712" s="4"/>
      <c r="AZ17712" s="4"/>
      <c r="BA17712" s="4"/>
      <c r="BB17712" s="4"/>
      <c r="BC17712" s="4"/>
    </row>
    <row r="17713" spans="45:55" x14ac:dyDescent="0.2">
      <c r="AS17713" s="4"/>
      <c r="AT17713" s="4"/>
      <c r="AU17713" s="4"/>
      <c r="AV17713" s="4"/>
      <c r="AW17713" s="4"/>
      <c r="AX17713" s="4"/>
      <c r="AY17713" s="4"/>
      <c r="AZ17713" s="4"/>
      <c r="BA17713" s="4"/>
      <c r="BB17713" s="4"/>
      <c r="BC17713" s="4"/>
    </row>
    <row r="17714" spans="45:55" x14ac:dyDescent="0.2">
      <c r="AS17714" s="4"/>
      <c r="AT17714" s="4"/>
      <c r="AU17714" s="4"/>
      <c r="AV17714" s="4"/>
      <c r="AW17714" s="4"/>
      <c r="AX17714" s="4"/>
      <c r="AY17714" s="4"/>
      <c r="AZ17714" s="4"/>
      <c r="BA17714" s="4"/>
      <c r="BB17714" s="4"/>
      <c r="BC17714" s="4"/>
    </row>
    <row r="17715" spans="45:55" x14ac:dyDescent="0.2">
      <c r="AS17715" s="4"/>
      <c r="AT17715" s="4"/>
      <c r="AU17715" s="4"/>
      <c r="AV17715" s="4"/>
      <c r="AW17715" s="4"/>
      <c r="AX17715" s="4"/>
      <c r="AY17715" s="4"/>
      <c r="AZ17715" s="4"/>
      <c r="BA17715" s="4"/>
      <c r="BB17715" s="4"/>
      <c r="BC17715" s="4"/>
    </row>
    <row r="17716" spans="45:55" x14ac:dyDescent="0.2">
      <c r="AS17716" s="4"/>
      <c r="AT17716" s="4"/>
      <c r="AU17716" s="4"/>
      <c r="AV17716" s="4"/>
      <c r="AW17716" s="4"/>
      <c r="AX17716" s="4"/>
      <c r="AY17716" s="4"/>
      <c r="AZ17716" s="4"/>
      <c r="BA17716" s="4"/>
      <c r="BB17716" s="4"/>
      <c r="BC17716" s="4"/>
    </row>
    <row r="17717" spans="45:55" x14ac:dyDescent="0.2">
      <c r="AS17717" s="4"/>
      <c r="AT17717" s="4"/>
      <c r="AU17717" s="4"/>
      <c r="AV17717" s="4"/>
      <c r="AW17717" s="4"/>
      <c r="AX17717" s="4"/>
      <c r="AY17717" s="4"/>
      <c r="AZ17717" s="4"/>
      <c r="BA17717" s="4"/>
      <c r="BB17717" s="4"/>
      <c r="BC17717" s="4"/>
    </row>
    <row r="17718" spans="45:55" x14ac:dyDescent="0.2">
      <c r="AS17718" s="4"/>
      <c r="AT17718" s="4"/>
      <c r="AU17718" s="4"/>
      <c r="AV17718" s="4"/>
      <c r="AW17718" s="4"/>
      <c r="AX17718" s="4"/>
      <c r="AY17718" s="4"/>
      <c r="AZ17718" s="4"/>
      <c r="BA17718" s="4"/>
      <c r="BB17718" s="4"/>
      <c r="BC17718" s="4"/>
    </row>
    <row r="17719" spans="45:55" x14ac:dyDescent="0.2">
      <c r="AS17719" s="4"/>
      <c r="AT17719" s="4"/>
      <c r="AU17719" s="4"/>
      <c r="AV17719" s="4"/>
      <c r="AW17719" s="4"/>
      <c r="AX17719" s="4"/>
      <c r="AY17719" s="4"/>
      <c r="AZ17719" s="4"/>
      <c r="BA17719" s="4"/>
      <c r="BB17719" s="4"/>
      <c r="BC17719" s="4"/>
    </row>
    <row r="17720" spans="45:55" x14ac:dyDescent="0.2">
      <c r="AS17720" s="4"/>
      <c r="AT17720" s="4"/>
      <c r="AU17720" s="4"/>
      <c r="AV17720" s="4"/>
      <c r="AW17720" s="4"/>
      <c r="AX17720" s="4"/>
      <c r="AY17720" s="4"/>
      <c r="AZ17720" s="4"/>
      <c r="BA17720" s="4"/>
      <c r="BB17720" s="4"/>
      <c r="BC17720" s="4"/>
    </row>
    <row r="17721" spans="45:55" x14ac:dyDescent="0.2">
      <c r="AS17721" s="4"/>
      <c r="AT17721" s="4"/>
      <c r="AU17721" s="4"/>
      <c r="AV17721" s="4"/>
      <c r="AW17721" s="4"/>
      <c r="AX17721" s="4"/>
      <c r="AY17721" s="4"/>
      <c r="AZ17721" s="4"/>
      <c r="BA17721" s="4"/>
      <c r="BB17721" s="4"/>
      <c r="BC17721" s="4"/>
    </row>
    <row r="17722" spans="45:55" x14ac:dyDescent="0.2">
      <c r="AS17722" s="4"/>
      <c r="AT17722" s="4"/>
      <c r="AU17722" s="4"/>
      <c r="AV17722" s="4"/>
      <c r="AW17722" s="4"/>
      <c r="AX17722" s="4"/>
      <c r="AY17722" s="4"/>
      <c r="AZ17722" s="4"/>
      <c r="BA17722" s="4"/>
      <c r="BB17722" s="4"/>
      <c r="BC17722" s="4"/>
    </row>
    <row r="17723" spans="45:55" x14ac:dyDescent="0.2">
      <c r="AS17723" s="4"/>
      <c r="AT17723" s="4"/>
      <c r="AU17723" s="4"/>
      <c r="AV17723" s="4"/>
      <c r="AW17723" s="4"/>
      <c r="AX17723" s="4"/>
      <c r="AY17723" s="4"/>
      <c r="AZ17723" s="4"/>
      <c r="BA17723" s="4"/>
      <c r="BB17723" s="4"/>
      <c r="BC17723" s="4"/>
    </row>
    <row r="17724" spans="45:55" x14ac:dyDescent="0.2">
      <c r="AS17724" s="4"/>
      <c r="AT17724" s="4"/>
      <c r="AU17724" s="4"/>
      <c r="AV17724" s="4"/>
      <c r="AW17724" s="4"/>
      <c r="AX17724" s="4"/>
      <c r="AY17724" s="4"/>
      <c r="AZ17724" s="4"/>
      <c r="BA17724" s="4"/>
      <c r="BB17724" s="4"/>
      <c r="BC17724" s="4"/>
    </row>
    <row r="17725" spans="45:55" x14ac:dyDescent="0.2">
      <c r="AS17725" s="4"/>
      <c r="AT17725" s="4"/>
      <c r="AU17725" s="4"/>
      <c r="AV17725" s="4"/>
      <c r="AW17725" s="4"/>
      <c r="AX17725" s="4"/>
      <c r="AY17725" s="4"/>
      <c r="AZ17725" s="4"/>
      <c r="BA17725" s="4"/>
      <c r="BB17725" s="4"/>
      <c r="BC17725" s="4"/>
    </row>
    <row r="17726" spans="45:55" x14ac:dyDescent="0.2">
      <c r="AS17726" s="4"/>
      <c r="AT17726" s="4"/>
      <c r="AU17726" s="4"/>
      <c r="AV17726" s="4"/>
      <c r="AW17726" s="4"/>
      <c r="AX17726" s="4"/>
      <c r="AY17726" s="4"/>
      <c r="AZ17726" s="4"/>
      <c r="BA17726" s="4"/>
      <c r="BB17726" s="4"/>
      <c r="BC17726" s="4"/>
    </row>
    <row r="17727" spans="45:55" x14ac:dyDescent="0.2">
      <c r="AS17727" s="4"/>
      <c r="AT17727" s="4"/>
      <c r="AU17727" s="4"/>
      <c r="AV17727" s="4"/>
      <c r="AW17727" s="4"/>
      <c r="AX17727" s="4"/>
      <c r="AY17727" s="4"/>
      <c r="AZ17727" s="4"/>
      <c r="BA17727" s="4"/>
      <c r="BB17727" s="4"/>
      <c r="BC17727" s="4"/>
    </row>
    <row r="17728" spans="45:55" x14ac:dyDescent="0.2">
      <c r="AS17728" s="4"/>
      <c r="AT17728" s="4"/>
      <c r="AU17728" s="4"/>
      <c r="AV17728" s="4"/>
      <c r="AW17728" s="4"/>
      <c r="AX17728" s="4"/>
      <c r="AY17728" s="4"/>
      <c r="AZ17728" s="4"/>
      <c r="BA17728" s="4"/>
      <c r="BB17728" s="4"/>
      <c r="BC17728" s="4"/>
    </row>
    <row r="17729" spans="45:55" x14ac:dyDescent="0.2">
      <c r="AS17729" s="4"/>
      <c r="AT17729" s="4"/>
      <c r="AU17729" s="4"/>
      <c r="AV17729" s="4"/>
      <c r="AW17729" s="4"/>
      <c r="AX17729" s="4"/>
      <c r="AY17729" s="4"/>
      <c r="AZ17729" s="4"/>
      <c r="BA17729" s="4"/>
      <c r="BB17729" s="4"/>
      <c r="BC17729" s="4"/>
    </row>
    <row r="17730" spans="45:55" x14ac:dyDescent="0.2">
      <c r="AS17730" s="4"/>
      <c r="AT17730" s="4"/>
      <c r="AU17730" s="4"/>
      <c r="AV17730" s="4"/>
      <c r="AW17730" s="4"/>
      <c r="AX17730" s="4"/>
      <c r="AY17730" s="4"/>
      <c r="AZ17730" s="4"/>
      <c r="BA17730" s="4"/>
      <c r="BB17730" s="4"/>
      <c r="BC17730" s="4"/>
    </row>
    <row r="17731" spans="45:55" x14ac:dyDescent="0.2">
      <c r="AS17731" s="4"/>
      <c r="AT17731" s="4"/>
      <c r="AU17731" s="4"/>
      <c r="AV17731" s="4"/>
      <c r="AW17731" s="4"/>
      <c r="AX17731" s="4"/>
      <c r="AY17731" s="4"/>
      <c r="AZ17731" s="4"/>
      <c r="BA17731" s="4"/>
      <c r="BB17731" s="4"/>
      <c r="BC17731" s="4"/>
    </row>
    <row r="17732" spans="45:55" x14ac:dyDescent="0.2">
      <c r="AS17732" s="4"/>
      <c r="AT17732" s="4"/>
      <c r="AU17732" s="4"/>
      <c r="AV17732" s="4"/>
      <c r="AW17732" s="4"/>
      <c r="AX17732" s="4"/>
      <c r="AY17732" s="4"/>
      <c r="AZ17732" s="4"/>
      <c r="BA17732" s="4"/>
      <c r="BB17732" s="4"/>
      <c r="BC17732" s="4"/>
    </row>
    <row r="17733" spans="45:55" x14ac:dyDescent="0.2">
      <c r="AS17733" s="4"/>
      <c r="AT17733" s="4"/>
      <c r="AU17733" s="4"/>
      <c r="AV17733" s="4"/>
      <c r="AW17733" s="4"/>
      <c r="AX17733" s="4"/>
      <c r="AY17733" s="4"/>
      <c r="AZ17733" s="4"/>
      <c r="BA17733" s="4"/>
      <c r="BB17733" s="4"/>
      <c r="BC17733" s="4"/>
    </row>
    <row r="17734" spans="45:55" x14ac:dyDescent="0.2">
      <c r="AS17734" s="4"/>
      <c r="AT17734" s="4"/>
      <c r="AU17734" s="4"/>
      <c r="AV17734" s="4"/>
      <c r="AW17734" s="4"/>
      <c r="AX17734" s="4"/>
      <c r="AY17734" s="4"/>
      <c r="AZ17734" s="4"/>
      <c r="BA17734" s="4"/>
      <c r="BB17734" s="4"/>
      <c r="BC17734" s="4"/>
    </row>
    <row r="17735" spans="45:55" x14ac:dyDescent="0.2">
      <c r="AS17735" s="4"/>
      <c r="AT17735" s="4"/>
      <c r="AU17735" s="4"/>
      <c r="AV17735" s="4"/>
      <c r="AW17735" s="4"/>
      <c r="AX17735" s="4"/>
      <c r="AY17735" s="4"/>
      <c r="AZ17735" s="4"/>
      <c r="BA17735" s="4"/>
      <c r="BB17735" s="4"/>
      <c r="BC17735" s="4"/>
    </row>
    <row r="17736" spans="45:55" x14ac:dyDescent="0.2">
      <c r="AS17736" s="4"/>
      <c r="AT17736" s="4"/>
      <c r="AU17736" s="4"/>
      <c r="AV17736" s="4"/>
      <c r="AW17736" s="4"/>
      <c r="AX17736" s="4"/>
      <c r="AY17736" s="4"/>
      <c r="AZ17736" s="4"/>
      <c r="BA17736" s="4"/>
      <c r="BB17736" s="4"/>
      <c r="BC17736" s="4"/>
    </row>
    <row r="17737" spans="45:55" x14ac:dyDescent="0.2">
      <c r="AS17737" s="4"/>
      <c r="AT17737" s="4"/>
      <c r="AU17737" s="4"/>
      <c r="AV17737" s="4"/>
      <c r="AW17737" s="4"/>
      <c r="AX17737" s="4"/>
      <c r="AY17737" s="4"/>
      <c r="AZ17737" s="4"/>
      <c r="BA17737" s="4"/>
      <c r="BB17737" s="4"/>
      <c r="BC17737" s="4"/>
    </row>
    <row r="17738" spans="45:55" x14ac:dyDescent="0.2">
      <c r="AS17738" s="4"/>
      <c r="AT17738" s="4"/>
      <c r="AU17738" s="4"/>
      <c r="AV17738" s="4"/>
      <c r="AW17738" s="4"/>
      <c r="AX17738" s="4"/>
      <c r="AY17738" s="4"/>
      <c r="AZ17738" s="4"/>
      <c r="BA17738" s="4"/>
      <c r="BB17738" s="4"/>
      <c r="BC17738" s="4"/>
    </row>
    <row r="17739" spans="45:55" x14ac:dyDescent="0.2">
      <c r="AS17739" s="4"/>
      <c r="AT17739" s="4"/>
      <c r="AU17739" s="4"/>
      <c r="AV17739" s="4"/>
      <c r="AW17739" s="4"/>
      <c r="AX17739" s="4"/>
      <c r="AY17739" s="4"/>
      <c r="AZ17739" s="4"/>
      <c r="BA17739" s="4"/>
      <c r="BB17739" s="4"/>
      <c r="BC17739" s="4"/>
    </row>
    <row r="17740" spans="45:55" x14ac:dyDescent="0.2">
      <c r="AS17740" s="4"/>
      <c r="AT17740" s="4"/>
      <c r="AU17740" s="4"/>
      <c r="AV17740" s="4"/>
      <c r="AW17740" s="4"/>
      <c r="AX17740" s="4"/>
      <c r="AY17740" s="4"/>
      <c r="AZ17740" s="4"/>
      <c r="BA17740" s="4"/>
      <c r="BB17740" s="4"/>
      <c r="BC17740" s="4"/>
    </row>
    <row r="17741" spans="45:55" x14ac:dyDescent="0.2">
      <c r="AS17741" s="4"/>
      <c r="AT17741" s="4"/>
      <c r="AU17741" s="4"/>
      <c r="AV17741" s="4"/>
      <c r="AW17741" s="4"/>
      <c r="AX17741" s="4"/>
      <c r="AY17741" s="4"/>
      <c r="AZ17741" s="4"/>
      <c r="BA17741" s="4"/>
      <c r="BB17741" s="4"/>
      <c r="BC17741" s="4"/>
    </row>
    <row r="17742" spans="45:55" x14ac:dyDescent="0.2">
      <c r="AS17742" s="4"/>
      <c r="AT17742" s="4"/>
      <c r="AU17742" s="4"/>
      <c r="AV17742" s="4"/>
      <c r="AW17742" s="4"/>
      <c r="AX17742" s="4"/>
      <c r="AY17742" s="4"/>
      <c r="AZ17742" s="4"/>
      <c r="BA17742" s="4"/>
      <c r="BB17742" s="4"/>
      <c r="BC17742" s="4"/>
    </row>
    <row r="17743" spans="45:55" x14ac:dyDescent="0.2">
      <c r="AS17743" s="4"/>
      <c r="AT17743" s="4"/>
      <c r="AU17743" s="4"/>
      <c r="AV17743" s="4"/>
      <c r="AW17743" s="4"/>
      <c r="AX17743" s="4"/>
      <c r="AY17743" s="4"/>
      <c r="AZ17743" s="4"/>
      <c r="BA17743" s="4"/>
      <c r="BB17743" s="4"/>
      <c r="BC17743" s="4"/>
    </row>
    <row r="17744" spans="45:55" x14ac:dyDescent="0.2">
      <c r="AS17744" s="4"/>
      <c r="AT17744" s="4"/>
      <c r="AU17744" s="4"/>
      <c r="AV17744" s="4"/>
      <c r="AW17744" s="4"/>
      <c r="AX17744" s="4"/>
      <c r="AY17744" s="4"/>
      <c r="AZ17744" s="4"/>
      <c r="BA17744" s="4"/>
      <c r="BB17744" s="4"/>
      <c r="BC17744" s="4"/>
    </row>
    <row r="17745" spans="45:55" x14ac:dyDescent="0.2">
      <c r="AS17745" s="4"/>
      <c r="AT17745" s="4"/>
      <c r="AU17745" s="4"/>
      <c r="AV17745" s="4"/>
      <c r="AW17745" s="4"/>
      <c r="AX17745" s="4"/>
      <c r="AY17745" s="4"/>
      <c r="AZ17745" s="4"/>
      <c r="BA17745" s="4"/>
      <c r="BB17745" s="4"/>
      <c r="BC17745" s="4"/>
    </row>
    <row r="17746" spans="45:55" x14ac:dyDescent="0.2">
      <c r="AS17746" s="4"/>
      <c r="AT17746" s="4"/>
      <c r="AU17746" s="4"/>
      <c r="AV17746" s="4"/>
      <c r="AW17746" s="4"/>
      <c r="AX17746" s="4"/>
      <c r="AY17746" s="4"/>
      <c r="AZ17746" s="4"/>
      <c r="BA17746" s="4"/>
      <c r="BB17746" s="4"/>
      <c r="BC17746" s="4"/>
    </row>
    <row r="17747" spans="45:55" x14ac:dyDescent="0.2">
      <c r="AS17747" s="4"/>
      <c r="AT17747" s="4"/>
      <c r="AU17747" s="4"/>
      <c r="AV17747" s="4"/>
      <c r="AW17747" s="4"/>
      <c r="AX17747" s="4"/>
      <c r="AY17747" s="4"/>
      <c r="AZ17747" s="4"/>
      <c r="BA17747" s="4"/>
      <c r="BB17747" s="4"/>
      <c r="BC17747" s="4"/>
    </row>
    <row r="17748" spans="45:55" x14ac:dyDescent="0.2">
      <c r="AS17748" s="4"/>
      <c r="AT17748" s="4"/>
      <c r="AU17748" s="4"/>
      <c r="AV17748" s="4"/>
      <c r="AW17748" s="4"/>
      <c r="AX17748" s="4"/>
      <c r="AY17748" s="4"/>
      <c r="AZ17748" s="4"/>
      <c r="BA17748" s="4"/>
      <c r="BB17748" s="4"/>
      <c r="BC17748" s="4"/>
    </row>
    <row r="17749" spans="45:55" x14ac:dyDescent="0.2">
      <c r="AS17749" s="4"/>
      <c r="AT17749" s="4"/>
      <c r="AU17749" s="4"/>
      <c r="AV17749" s="4"/>
      <c r="AW17749" s="4"/>
      <c r="AX17749" s="4"/>
      <c r="AY17749" s="4"/>
      <c r="AZ17749" s="4"/>
      <c r="BA17749" s="4"/>
      <c r="BB17749" s="4"/>
      <c r="BC17749" s="4"/>
    </row>
    <row r="17750" spans="45:55" x14ac:dyDescent="0.2">
      <c r="AS17750" s="4"/>
      <c r="AT17750" s="4"/>
      <c r="AU17750" s="4"/>
      <c r="AV17750" s="4"/>
      <c r="AW17750" s="4"/>
      <c r="AX17750" s="4"/>
      <c r="AY17750" s="4"/>
      <c r="AZ17750" s="4"/>
      <c r="BA17750" s="4"/>
      <c r="BB17750" s="4"/>
      <c r="BC17750" s="4"/>
    </row>
    <row r="17751" spans="45:55" x14ac:dyDescent="0.2">
      <c r="AS17751" s="4"/>
      <c r="AT17751" s="4"/>
      <c r="AU17751" s="4"/>
      <c r="AV17751" s="4"/>
      <c r="AW17751" s="4"/>
      <c r="AX17751" s="4"/>
      <c r="AY17751" s="4"/>
      <c r="AZ17751" s="4"/>
      <c r="BA17751" s="4"/>
      <c r="BB17751" s="4"/>
      <c r="BC17751" s="4"/>
    </row>
    <row r="17752" spans="45:55" x14ac:dyDescent="0.2">
      <c r="AS17752" s="4"/>
      <c r="AT17752" s="4"/>
      <c r="AU17752" s="4"/>
      <c r="AV17752" s="4"/>
      <c r="AW17752" s="4"/>
      <c r="AX17752" s="4"/>
      <c r="AY17752" s="4"/>
      <c r="AZ17752" s="4"/>
      <c r="BA17752" s="4"/>
      <c r="BB17752" s="4"/>
      <c r="BC17752" s="4"/>
    </row>
    <row r="17753" spans="45:55" x14ac:dyDescent="0.2">
      <c r="AS17753" s="4"/>
      <c r="AT17753" s="4"/>
      <c r="AU17753" s="4"/>
      <c r="AV17753" s="4"/>
      <c r="AW17753" s="4"/>
      <c r="AX17753" s="4"/>
      <c r="AY17753" s="4"/>
      <c r="AZ17753" s="4"/>
      <c r="BA17753" s="4"/>
      <c r="BB17753" s="4"/>
      <c r="BC17753" s="4"/>
    </row>
    <row r="17754" spans="45:55" x14ac:dyDescent="0.2">
      <c r="AS17754" s="4"/>
      <c r="AT17754" s="4"/>
      <c r="AU17754" s="4"/>
      <c r="AV17754" s="4"/>
      <c r="AW17754" s="4"/>
      <c r="AX17754" s="4"/>
      <c r="AY17754" s="4"/>
      <c r="AZ17754" s="4"/>
      <c r="BA17754" s="4"/>
      <c r="BB17754" s="4"/>
      <c r="BC17754" s="4"/>
    </row>
    <row r="17755" spans="45:55" x14ac:dyDescent="0.2">
      <c r="AS17755" s="4"/>
      <c r="AT17755" s="4"/>
      <c r="AU17755" s="4"/>
      <c r="AV17755" s="4"/>
      <c r="AW17755" s="4"/>
      <c r="AX17755" s="4"/>
      <c r="AY17755" s="4"/>
      <c r="AZ17755" s="4"/>
      <c r="BA17755" s="4"/>
      <c r="BB17755" s="4"/>
      <c r="BC17755" s="4"/>
    </row>
    <row r="17756" spans="45:55" x14ac:dyDescent="0.2">
      <c r="AS17756" s="4"/>
      <c r="AT17756" s="4"/>
      <c r="AU17756" s="4"/>
      <c r="AV17756" s="4"/>
      <c r="AW17756" s="4"/>
      <c r="AX17756" s="4"/>
      <c r="AY17756" s="4"/>
      <c r="AZ17756" s="4"/>
      <c r="BA17756" s="4"/>
      <c r="BB17756" s="4"/>
      <c r="BC17756" s="4"/>
    </row>
    <row r="17757" spans="45:55" x14ac:dyDescent="0.2">
      <c r="AS17757" s="4"/>
      <c r="AT17757" s="4"/>
      <c r="AU17757" s="4"/>
      <c r="AV17757" s="4"/>
      <c r="AW17757" s="4"/>
      <c r="AX17757" s="4"/>
      <c r="AY17757" s="4"/>
      <c r="AZ17757" s="4"/>
      <c r="BA17757" s="4"/>
      <c r="BB17757" s="4"/>
      <c r="BC17757" s="4"/>
    </row>
    <row r="17758" spans="45:55" x14ac:dyDescent="0.2">
      <c r="AS17758" s="4"/>
      <c r="AT17758" s="4"/>
      <c r="AU17758" s="4"/>
      <c r="AV17758" s="4"/>
      <c r="AW17758" s="4"/>
      <c r="AX17758" s="4"/>
      <c r="AY17758" s="4"/>
      <c r="AZ17758" s="4"/>
      <c r="BA17758" s="4"/>
      <c r="BB17758" s="4"/>
      <c r="BC17758" s="4"/>
    </row>
    <row r="17759" spans="45:55" x14ac:dyDescent="0.2">
      <c r="AS17759" s="4"/>
      <c r="AT17759" s="4"/>
      <c r="AU17759" s="4"/>
      <c r="AV17759" s="4"/>
      <c r="AW17759" s="4"/>
      <c r="AX17759" s="4"/>
      <c r="AY17759" s="4"/>
      <c r="AZ17759" s="4"/>
      <c r="BA17759" s="4"/>
      <c r="BB17759" s="4"/>
      <c r="BC17759" s="4"/>
    </row>
    <row r="17760" spans="45:55" x14ac:dyDescent="0.2">
      <c r="AS17760" s="4"/>
      <c r="AT17760" s="4"/>
      <c r="AU17760" s="4"/>
      <c r="AV17760" s="4"/>
      <c r="AW17760" s="4"/>
      <c r="AX17760" s="4"/>
      <c r="AY17760" s="4"/>
      <c r="AZ17760" s="4"/>
      <c r="BA17760" s="4"/>
      <c r="BB17760" s="4"/>
      <c r="BC17760" s="4"/>
    </row>
    <row r="17761" spans="45:55" x14ac:dyDescent="0.2">
      <c r="AS17761" s="4"/>
      <c r="AT17761" s="4"/>
      <c r="AU17761" s="4"/>
      <c r="AV17761" s="4"/>
      <c r="AW17761" s="4"/>
      <c r="AX17761" s="4"/>
      <c r="AY17761" s="4"/>
      <c r="AZ17761" s="4"/>
      <c r="BA17761" s="4"/>
      <c r="BB17761" s="4"/>
      <c r="BC17761" s="4"/>
    </row>
    <row r="17762" spans="45:55" x14ac:dyDescent="0.2">
      <c r="AS17762" s="4"/>
      <c r="AT17762" s="4"/>
      <c r="AU17762" s="4"/>
      <c r="AV17762" s="4"/>
      <c r="AW17762" s="4"/>
      <c r="AX17762" s="4"/>
      <c r="AY17762" s="4"/>
      <c r="AZ17762" s="4"/>
      <c r="BA17762" s="4"/>
      <c r="BB17762" s="4"/>
      <c r="BC17762" s="4"/>
    </row>
    <row r="17763" spans="45:55" x14ac:dyDescent="0.2">
      <c r="AS17763" s="4"/>
      <c r="AT17763" s="4"/>
      <c r="AU17763" s="4"/>
      <c r="AV17763" s="4"/>
      <c r="AW17763" s="4"/>
      <c r="AX17763" s="4"/>
      <c r="AY17763" s="4"/>
      <c r="AZ17763" s="4"/>
      <c r="BA17763" s="4"/>
      <c r="BB17763" s="4"/>
      <c r="BC17763" s="4"/>
    </row>
    <row r="17764" spans="45:55" x14ac:dyDescent="0.2">
      <c r="AS17764" s="4"/>
      <c r="AT17764" s="4"/>
      <c r="AU17764" s="4"/>
      <c r="AV17764" s="4"/>
      <c r="AW17764" s="4"/>
      <c r="AX17764" s="4"/>
      <c r="AY17764" s="4"/>
      <c r="AZ17764" s="4"/>
      <c r="BA17764" s="4"/>
      <c r="BB17764" s="4"/>
      <c r="BC17764" s="4"/>
    </row>
    <row r="17765" spans="45:55" x14ac:dyDescent="0.2">
      <c r="AS17765" s="4"/>
      <c r="AT17765" s="4"/>
      <c r="AU17765" s="4"/>
      <c r="AV17765" s="4"/>
      <c r="AW17765" s="4"/>
      <c r="AX17765" s="4"/>
      <c r="AY17765" s="4"/>
      <c r="AZ17765" s="4"/>
      <c r="BA17765" s="4"/>
      <c r="BB17765" s="4"/>
      <c r="BC17765" s="4"/>
    </row>
    <row r="17766" spans="45:55" x14ac:dyDescent="0.2">
      <c r="AS17766" s="4"/>
      <c r="AT17766" s="4"/>
      <c r="AU17766" s="4"/>
      <c r="AV17766" s="4"/>
      <c r="AW17766" s="4"/>
      <c r="AX17766" s="4"/>
      <c r="AY17766" s="4"/>
      <c r="AZ17766" s="4"/>
      <c r="BA17766" s="4"/>
      <c r="BB17766" s="4"/>
      <c r="BC17766" s="4"/>
    </row>
    <row r="17767" spans="45:55" x14ac:dyDescent="0.2">
      <c r="AS17767" s="4"/>
      <c r="AT17767" s="4"/>
      <c r="AU17767" s="4"/>
      <c r="AV17767" s="4"/>
      <c r="AW17767" s="4"/>
      <c r="AX17767" s="4"/>
      <c r="AY17767" s="4"/>
      <c r="AZ17767" s="4"/>
      <c r="BA17767" s="4"/>
      <c r="BB17767" s="4"/>
      <c r="BC17767" s="4"/>
    </row>
    <row r="17768" spans="45:55" x14ac:dyDescent="0.2">
      <c r="AS17768" s="4"/>
      <c r="AT17768" s="4"/>
      <c r="AU17768" s="4"/>
      <c r="AV17768" s="4"/>
      <c r="AW17768" s="4"/>
      <c r="AX17768" s="4"/>
      <c r="AY17768" s="4"/>
      <c r="AZ17768" s="4"/>
      <c r="BA17768" s="4"/>
      <c r="BB17768" s="4"/>
      <c r="BC17768" s="4"/>
    </row>
    <row r="17769" spans="45:55" x14ac:dyDescent="0.2">
      <c r="AS17769" s="4"/>
      <c r="AT17769" s="4"/>
      <c r="AU17769" s="4"/>
      <c r="AV17769" s="4"/>
      <c r="AW17769" s="4"/>
      <c r="AX17769" s="4"/>
      <c r="AY17769" s="4"/>
      <c r="AZ17769" s="4"/>
      <c r="BA17769" s="4"/>
      <c r="BB17769" s="4"/>
      <c r="BC17769" s="4"/>
    </row>
    <row r="17770" spans="45:55" x14ac:dyDescent="0.2">
      <c r="AS17770" s="4"/>
      <c r="AT17770" s="4"/>
      <c r="AU17770" s="4"/>
      <c r="AV17770" s="4"/>
      <c r="AW17770" s="4"/>
      <c r="AX17770" s="4"/>
      <c r="AY17770" s="4"/>
      <c r="AZ17770" s="4"/>
      <c r="BA17770" s="4"/>
      <c r="BB17770" s="4"/>
      <c r="BC17770" s="4"/>
    </row>
    <row r="17771" spans="45:55" x14ac:dyDescent="0.2">
      <c r="AS17771" s="4"/>
      <c r="AT17771" s="4"/>
      <c r="AU17771" s="4"/>
      <c r="AV17771" s="4"/>
      <c r="AW17771" s="4"/>
      <c r="AX17771" s="4"/>
      <c r="AY17771" s="4"/>
      <c r="AZ17771" s="4"/>
      <c r="BA17771" s="4"/>
      <c r="BB17771" s="4"/>
      <c r="BC17771" s="4"/>
    </row>
    <row r="17772" spans="45:55" x14ac:dyDescent="0.2">
      <c r="AS17772" s="4"/>
      <c r="AT17772" s="4"/>
      <c r="AU17772" s="4"/>
      <c r="AV17772" s="4"/>
      <c r="AW17772" s="4"/>
      <c r="AX17772" s="4"/>
      <c r="AY17772" s="4"/>
      <c r="AZ17772" s="4"/>
      <c r="BA17772" s="4"/>
      <c r="BB17772" s="4"/>
      <c r="BC17772" s="4"/>
    </row>
    <row r="17773" spans="45:55" x14ac:dyDescent="0.2">
      <c r="AS17773" s="4"/>
      <c r="AT17773" s="4"/>
      <c r="AU17773" s="4"/>
      <c r="AV17773" s="4"/>
      <c r="AW17773" s="4"/>
      <c r="AX17773" s="4"/>
      <c r="AY17773" s="4"/>
      <c r="AZ17773" s="4"/>
      <c r="BA17773" s="4"/>
      <c r="BB17773" s="4"/>
      <c r="BC17773" s="4"/>
    </row>
    <row r="17774" spans="45:55" x14ac:dyDescent="0.2">
      <c r="AS17774" s="4"/>
      <c r="AT17774" s="4"/>
      <c r="AU17774" s="4"/>
      <c r="AV17774" s="4"/>
      <c r="AW17774" s="4"/>
      <c r="AX17774" s="4"/>
      <c r="AY17774" s="4"/>
      <c r="AZ17774" s="4"/>
      <c r="BA17774" s="4"/>
      <c r="BB17774" s="4"/>
      <c r="BC17774" s="4"/>
    </row>
    <row r="17775" spans="45:55" x14ac:dyDescent="0.2">
      <c r="AS17775" s="4"/>
      <c r="AT17775" s="4"/>
      <c r="AU17775" s="4"/>
      <c r="AV17775" s="4"/>
      <c r="AW17775" s="4"/>
      <c r="AX17775" s="4"/>
      <c r="AY17775" s="4"/>
      <c r="AZ17775" s="4"/>
      <c r="BA17775" s="4"/>
      <c r="BB17775" s="4"/>
      <c r="BC17775" s="4"/>
    </row>
    <row r="17776" spans="45:55" x14ac:dyDescent="0.2">
      <c r="AS17776" s="4"/>
      <c r="AT17776" s="4"/>
      <c r="AU17776" s="4"/>
      <c r="AV17776" s="4"/>
      <c r="AW17776" s="4"/>
      <c r="AX17776" s="4"/>
      <c r="AY17776" s="4"/>
      <c r="AZ17776" s="4"/>
      <c r="BA17776" s="4"/>
      <c r="BB17776" s="4"/>
      <c r="BC17776" s="4"/>
    </row>
    <row r="17777" spans="45:55" x14ac:dyDescent="0.2">
      <c r="AS17777" s="4"/>
      <c r="AT17777" s="4"/>
      <c r="AU17777" s="4"/>
      <c r="AV17777" s="4"/>
      <c r="AW17777" s="4"/>
      <c r="AX17777" s="4"/>
      <c r="AY17777" s="4"/>
      <c r="AZ17777" s="4"/>
      <c r="BA17777" s="4"/>
      <c r="BB17777" s="4"/>
      <c r="BC17777" s="4"/>
    </row>
    <row r="17778" spans="45:55" x14ac:dyDescent="0.2">
      <c r="AS17778" s="4"/>
      <c r="AT17778" s="4"/>
      <c r="AU17778" s="4"/>
      <c r="AV17778" s="4"/>
      <c r="AW17778" s="4"/>
      <c r="AX17778" s="4"/>
      <c r="AY17778" s="4"/>
      <c r="AZ17778" s="4"/>
      <c r="BA17778" s="4"/>
      <c r="BB17778" s="4"/>
      <c r="BC17778" s="4"/>
    </row>
    <row r="17779" spans="45:55" x14ac:dyDescent="0.2">
      <c r="AS17779" s="4"/>
      <c r="AT17779" s="4"/>
      <c r="AU17779" s="4"/>
      <c r="AV17779" s="4"/>
      <c r="AW17779" s="4"/>
      <c r="AX17779" s="4"/>
      <c r="AY17779" s="4"/>
      <c r="AZ17779" s="4"/>
      <c r="BA17779" s="4"/>
      <c r="BB17779" s="4"/>
      <c r="BC17779" s="4"/>
    </row>
    <row r="17780" spans="45:55" x14ac:dyDescent="0.2">
      <c r="AS17780" s="4"/>
      <c r="AT17780" s="4"/>
      <c r="AU17780" s="4"/>
      <c r="AV17780" s="4"/>
      <c r="AW17780" s="4"/>
      <c r="AX17780" s="4"/>
      <c r="AY17780" s="4"/>
      <c r="AZ17780" s="4"/>
      <c r="BA17780" s="4"/>
      <c r="BB17780" s="4"/>
      <c r="BC17780" s="4"/>
    </row>
    <row r="17781" spans="45:55" x14ac:dyDescent="0.2">
      <c r="AS17781" s="4"/>
      <c r="AT17781" s="4"/>
      <c r="AU17781" s="4"/>
      <c r="AV17781" s="4"/>
      <c r="AW17781" s="4"/>
      <c r="AX17781" s="4"/>
      <c r="AY17781" s="4"/>
      <c r="AZ17781" s="4"/>
      <c r="BA17781" s="4"/>
      <c r="BB17781" s="4"/>
      <c r="BC17781" s="4"/>
    </row>
    <row r="17782" spans="45:55" x14ac:dyDescent="0.2">
      <c r="AS17782" s="4"/>
      <c r="AT17782" s="4"/>
      <c r="AU17782" s="4"/>
      <c r="AV17782" s="4"/>
      <c r="AW17782" s="4"/>
      <c r="AX17782" s="4"/>
      <c r="AY17782" s="4"/>
      <c r="AZ17782" s="4"/>
      <c r="BA17782" s="4"/>
      <c r="BB17782" s="4"/>
      <c r="BC17782" s="4"/>
    </row>
    <row r="17783" spans="45:55" x14ac:dyDescent="0.2">
      <c r="AS17783" s="4"/>
      <c r="AT17783" s="4"/>
      <c r="AU17783" s="4"/>
      <c r="AV17783" s="4"/>
      <c r="AW17783" s="4"/>
      <c r="AX17783" s="4"/>
      <c r="AY17783" s="4"/>
      <c r="AZ17783" s="4"/>
      <c r="BA17783" s="4"/>
      <c r="BB17783" s="4"/>
      <c r="BC17783" s="4"/>
    </row>
    <row r="17784" spans="45:55" x14ac:dyDescent="0.2">
      <c r="AS17784" s="4"/>
      <c r="AT17784" s="4"/>
      <c r="AU17784" s="4"/>
      <c r="AV17784" s="4"/>
      <c r="AW17784" s="4"/>
      <c r="AX17784" s="4"/>
      <c r="AY17784" s="4"/>
      <c r="AZ17784" s="4"/>
      <c r="BA17784" s="4"/>
      <c r="BB17784" s="4"/>
      <c r="BC17784" s="4"/>
    </row>
    <row r="17785" spans="45:55" x14ac:dyDescent="0.2">
      <c r="AS17785" s="4"/>
      <c r="AT17785" s="4"/>
      <c r="AU17785" s="4"/>
      <c r="AV17785" s="4"/>
      <c r="AW17785" s="4"/>
      <c r="AX17785" s="4"/>
      <c r="AY17785" s="4"/>
      <c r="AZ17785" s="4"/>
      <c r="BA17785" s="4"/>
      <c r="BB17785" s="4"/>
      <c r="BC17785" s="4"/>
    </row>
    <row r="17786" spans="45:55" x14ac:dyDescent="0.2">
      <c r="AS17786" s="4"/>
      <c r="AT17786" s="4"/>
      <c r="AU17786" s="4"/>
      <c r="AV17786" s="4"/>
      <c r="AW17786" s="4"/>
      <c r="AX17786" s="4"/>
      <c r="AY17786" s="4"/>
      <c r="AZ17786" s="4"/>
      <c r="BA17786" s="4"/>
      <c r="BB17786" s="4"/>
      <c r="BC17786" s="4"/>
    </row>
    <row r="17787" spans="45:55" x14ac:dyDescent="0.2">
      <c r="AS17787" s="4"/>
      <c r="AT17787" s="4"/>
      <c r="AU17787" s="4"/>
      <c r="AV17787" s="4"/>
      <c r="AW17787" s="4"/>
      <c r="AX17787" s="4"/>
      <c r="AY17787" s="4"/>
      <c r="AZ17787" s="4"/>
      <c r="BA17787" s="4"/>
      <c r="BB17787" s="4"/>
      <c r="BC17787" s="4"/>
    </row>
    <row r="17788" spans="45:55" x14ac:dyDescent="0.2">
      <c r="AS17788" s="4"/>
      <c r="AT17788" s="4"/>
      <c r="AU17788" s="4"/>
      <c r="AV17788" s="4"/>
      <c r="AW17788" s="4"/>
      <c r="AX17788" s="4"/>
      <c r="AY17788" s="4"/>
      <c r="AZ17788" s="4"/>
      <c r="BA17788" s="4"/>
      <c r="BB17788" s="4"/>
      <c r="BC17788" s="4"/>
    </row>
    <row r="17789" spans="45:55" x14ac:dyDescent="0.2">
      <c r="AS17789" s="4"/>
      <c r="AT17789" s="4"/>
      <c r="AU17789" s="4"/>
      <c r="AV17789" s="4"/>
      <c r="AW17789" s="4"/>
      <c r="AX17789" s="4"/>
      <c r="AY17789" s="4"/>
      <c r="AZ17789" s="4"/>
      <c r="BA17789" s="4"/>
      <c r="BB17789" s="4"/>
      <c r="BC17789" s="4"/>
    </row>
    <row r="17790" spans="45:55" x14ac:dyDescent="0.2">
      <c r="AS17790" s="4"/>
      <c r="AT17790" s="4"/>
      <c r="AU17790" s="4"/>
      <c r="AV17790" s="4"/>
      <c r="AW17790" s="4"/>
      <c r="AX17790" s="4"/>
      <c r="AY17790" s="4"/>
      <c r="AZ17790" s="4"/>
      <c r="BA17790" s="4"/>
      <c r="BB17790" s="4"/>
      <c r="BC17790" s="4"/>
    </row>
    <row r="17791" spans="45:55" x14ac:dyDescent="0.2">
      <c r="AS17791" s="4"/>
      <c r="AT17791" s="4"/>
      <c r="AU17791" s="4"/>
      <c r="AV17791" s="4"/>
      <c r="AW17791" s="4"/>
      <c r="AX17791" s="4"/>
      <c r="AY17791" s="4"/>
      <c r="AZ17791" s="4"/>
      <c r="BA17791" s="4"/>
      <c r="BB17791" s="4"/>
      <c r="BC17791" s="4"/>
    </row>
    <row r="17792" spans="45:55" x14ac:dyDescent="0.2">
      <c r="AS17792" s="4"/>
      <c r="AT17792" s="4"/>
      <c r="AU17792" s="4"/>
      <c r="AV17792" s="4"/>
      <c r="AW17792" s="4"/>
      <c r="AX17792" s="4"/>
      <c r="AY17792" s="4"/>
      <c r="AZ17792" s="4"/>
      <c r="BA17792" s="4"/>
      <c r="BB17792" s="4"/>
      <c r="BC17792" s="4"/>
    </row>
    <row r="17793" spans="45:55" x14ac:dyDescent="0.2">
      <c r="AS17793" s="4"/>
      <c r="AT17793" s="4"/>
      <c r="AU17793" s="4"/>
      <c r="AV17793" s="4"/>
      <c r="AW17793" s="4"/>
      <c r="AX17793" s="4"/>
      <c r="AY17793" s="4"/>
      <c r="AZ17793" s="4"/>
      <c r="BA17793" s="4"/>
      <c r="BB17793" s="4"/>
      <c r="BC17793" s="4"/>
    </row>
    <row r="17794" spans="45:55" x14ac:dyDescent="0.2">
      <c r="AS17794" s="4"/>
      <c r="AT17794" s="4"/>
      <c r="AU17794" s="4"/>
      <c r="AV17794" s="4"/>
      <c r="AW17794" s="4"/>
      <c r="AX17794" s="4"/>
      <c r="AY17794" s="4"/>
      <c r="AZ17794" s="4"/>
      <c r="BA17794" s="4"/>
      <c r="BB17794" s="4"/>
      <c r="BC17794" s="4"/>
    </row>
    <row r="17795" spans="45:55" x14ac:dyDescent="0.2">
      <c r="AS17795" s="4"/>
      <c r="AT17795" s="4"/>
      <c r="AU17795" s="4"/>
      <c r="AV17795" s="4"/>
      <c r="AW17795" s="4"/>
      <c r="AX17795" s="4"/>
      <c r="AY17795" s="4"/>
      <c r="AZ17795" s="4"/>
      <c r="BA17795" s="4"/>
      <c r="BB17795" s="4"/>
      <c r="BC17795" s="4"/>
    </row>
    <row r="17796" spans="45:55" x14ac:dyDescent="0.2">
      <c r="AS17796" s="4"/>
      <c r="AT17796" s="4"/>
      <c r="AU17796" s="4"/>
      <c r="AV17796" s="4"/>
      <c r="AW17796" s="4"/>
      <c r="AX17796" s="4"/>
      <c r="AY17796" s="4"/>
      <c r="AZ17796" s="4"/>
      <c r="BA17796" s="4"/>
      <c r="BB17796" s="4"/>
      <c r="BC17796" s="4"/>
    </row>
    <row r="17797" spans="45:55" x14ac:dyDescent="0.2">
      <c r="AS17797" s="4"/>
      <c r="AT17797" s="4"/>
      <c r="AU17797" s="4"/>
      <c r="AV17797" s="4"/>
      <c r="AW17797" s="4"/>
      <c r="AX17797" s="4"/>
      <c r="AY17797" s="4"/>
      <c r="AZ17797" s="4"/>
      <c r="BA17797" s="4"/>
      <c r="BB17797" s="4"/>
      <c r="BC17797" s="4"/>
    </row>
    <row r="17798" spans="45:55" x14ac:dyDescent="0.2">
      <c r="AS17798" s="4"/>
      <c r="AT17798" s="4"/>
      <c r="AU17798" s="4"/>
      <c r="AV17798" s="4"/>
      <c r="AW17798" s="4"/>
      <c r="AX17798" s="4"/>
      <c r="AY17798" s="4"/>
      <c r="AZ17798" s="4"/>
      <c r="BA17798" s="4"/>
      <c r="BB17798" s="4"/>
      <c r="BC17798" s="4"/>
    </row>
    <row r="17799" spans="45:55" x14ac:dyDescent="0.2">
      <c r="AS17799" s="4"/>
      <c r="AT17799" s="4"/>
      <c r="AU17799" s="4"/>
      <c r="AV17799" s="4"/>
      <c r="AW17799" s="4"/>
      <c r="AX17799" s="4"/>
      <c r="AY17799" s="4"/>
      <c r="AZ17799" s="4"/>
      <c r="BA17799" s="4"/>
      <c r="BB17799" s="4"/>
      <c r="BC17799" s="4"/>
    </row>
    <row r="17800" spans="45:55" x14ac:dyDescent="0.2">
      <c r="AS17800" s="4"/>
      <c r="AT17800" s="4"/>
      <c r="AU17800" s="4"/>
      <c r="AV17800" s="4"/>
      <c r="AW17800" s="4"/>
      <c r="AX17800" s="4"/>
      <c r="AY17800" s="4"/>
      <c r="AZ17800" s="4"/>
      <c r="BA17800" s="4"/>
      <c r="BB17800" s="4"/>
      <c r="BC17800" s="4"/>
    </row>
    <row r="17801" spans="45:55" x14ac:dyDescent="0.2">
      <c r="AS17801" s="4"/>
      <c r="AT17801" s="4"/>
      <c r="AU17801" s="4"/>
      <c r="AV17801" s="4"/>
      <c r="AW17801" s="4"/>
      <c r="AX17801" s="4"/>
      <c r="AY17801" s="4"/>
      <c r="AZ17801" s="4"/>
      <c r="BA17801" s="4"/>
      <c r="BB17801" s="4"/>
      <c r="BC17801" s="4"/>
    </row>
    <row r="17802" spans="45:55" x14ac:dyDescent="0.2">
      <c r="AS17802" s="4"/>
      <c r="AT17802" s="4"/>
      <c r="AU17802" s="4"/>
      <c r="AV17802" s="4"/>
      <c r="AW17802" s="4"/>
      <c r="AX17802" s="4"/>
      <c r="AY17802" s="4"/>
      <c r="AZ17802" s="4"/>
      <c r="BA17802" s="4"/>
      <c r="BB17802" s="4"/>
      <c r="BC17802" s="4"/>
    </row>
    <row r="17803" spans="45:55" x14ac:dyDescent="0.2">
      <c r="AS17803" s="4"/>
      <c r="AT17803" s="4"/>
      <c r="AU17803" s="4"/>
      <c r="AV17803" s="4"/>
      <c r="AW17803" s="4"/>
      <c r="AX17803" s="4"/>
      <c r="AY17803" s="4"/>
      <c r="AZ17803" s="4"/>
      <c r="BA17803" s="4"/>
      <c r="BB17803" s="4"/>
      <c r="BC17803" s="4"/>
    </row>
    <row r="17804" spans="45:55" x14ac:dyDescent="0.2">
      <c r="AS17804" s="4"/>
      <c r="AT17804" s="4"/>
      <c r="AU17804" s="4"/>
      <c r="AV17804" s="4"/>
      <c r="AW17804" s="4"/>
      <c r="AX17804" s="4"/>
      <c r="AY17804" s="4"/>
      <c r="AZ17804" s="4"/>
      <c r="BA17804" s="4"/>
      <c r="BB17804" s="4"/>
      <c r="BC17804" s="4"/>
    </row>
    <row r="17805" spans="45:55" x14ac:dyDescent="0.2">
      <c r="AS17805" s="4"/>
      <c r="AT17805" s="4"/>
      <c r="AU17805" s="4"/>
      <c r="AV17805" s="4"/>
      <c r="AW17805" s="4"/>
      <c r="AX17805" s="4"/>
      <c r="AY17805" s="4"/>
      <c r="AZ17805" s="4"/>
      <c r="BA17805" s="4"/>
      <c r="BB17805" s="4"/>
      <c r="BC17805" s="4"/>
    </row>
    <row r="17806" spans="45:55" x14ac:dyDescent="0.2">
      <c r="AS17806" s="4"/>
      <c r="AT17806" s="4"/>
      <c r="AU17806" s="4"/>
      <c r="AV17806" s="4"/>
      <c r="AW17806" s="4"/>
      <c r="AX17806" s="4"/>
      <c r="AY17806" s="4"/>
      <c r="AZ17806" s="4"/>
      <c r="BA17806" s="4"/>
      <c r="BB17806" s="4"/>
      <c r="BC17806" s="4"/>
    </row>
    <row r="17807" spans="45:55" x14ac:dyDescent="0.2">
      <c r="AS17807" s="4"/>
      <c r="AT17807" s="4"/>
      <c r="AU17807" s="4"/>
      <c r="AV17807" s="4"/>
      <c r="AW17807" s="4"/>
      <c r="AX17807" s="4"/>
      <c r="AY17807" s="4"/>
      <c r="AZ17807" s="4"/>
      <c r="BA17807" s="4"/>
      <c r="BB17807" s="4"/>
      <c r="BC17807" s="4"/>
    </row>
    <row r="17808" spans="45:55" x14ac:dyDescent="0.2">
      <c r="AS17808" s="4"/>
      <c r="AT17808" s="4"/>
      <c r="AU17808" s="4"/>
      <c r="AV17808" s="4"/>
      <c r="AW17808" s="4"/>
      <c r="AX17808" s="4"/>
      <c r="AY17808" s="4"/>
      <c r="AZ17808" s="4"/>
      <c r="BA17808" s="4"/>
      <c r="BB17808" s="4"/>
      <c r="BC17808" s="4"/>
    </row>
    <row r="17809" spans="45:55" x14ac:dyDescent="0.2">
      <c r="AS17809" s="4"/>
      <c r="AT17809" s="4"/>
      <c r="AU17809" s="4"/>
      <c r="AV17809" s="4"/>
      <c r="AW17809" s="4"/>
      <c r="AX17809" s="4"/>
      <c r="AY17809" s="4"/>
      <c r="AZ17809" s="4"/>
      <c r="BA17809" s="4"/>
      <c r="BB17809" s="4"/>
      <c r="BC17809" s="4"/>
    </row>
    <row r="17810" spans="45:55" x14ac:dyDescent="0.2">
      <c r="AS17810" s="4"/>
      <c r="AT17810" s="4"/>
      <c r="AU17810" s="4"/>
      <c r="AV17810" s="4"/>
      <c r="AW17810" s="4"/>
      <c r="AX17810" s="4"/>
      <c r="AY17810" s="4"/>
      <c r="AZ17810" s="4"/>
      <c r="BA17810" s="4"/>
      <c r="BB17810" s="4"/>
      <c r="BC17810" s="4"/>
    </row>
    <row r="17811" spans="45:55" x14ac:dyDescent="0.2">
      <c r="AS17811" s="4"/>
      <c r="AT17811" s="4"/>
      <c r="AU17811" s="4"/>
      <c r="AV17811" s="4"/>
      <c r="AW17811" s="4"/>
      <c r="AX17811" s="4"/>
      <c r="AY17811" s="4"/>
      <c r="AZ17811" s="4"/>
      <c r="BA17811" s="4"/>
      <c r="BB17811" s="4"/>
      <c r="BC17811" s="4"/>
    </row>
    <row r="17812" spans="45:55" x14ac:dyDescent="0.2">
      <c r="AS17812" s="4"/>
      <c r="AT17812" s="4"/>
      <c r="AU17812" s="4"/>
      <c r="AV17812" s="4"/>
      <c r="AW17812" s="4"/>
      <c r="AX17812" s="4"/>
      <c r="AY17812" s="4"/>
      <c r="AZ17812" s="4"/>
      <c r="BA17812" s="4"/>
      <c r="BB17812" s="4"/>
      <c r="BC17812" s="4"/>
    </row>
    <row r="17813" spans="45:55" x14ac:dyDescent="0.2">
      <c r="AS17813" s="4"/>
      <c r="AT17813" s="4"/>
      <c r="AU17813" s="4"/>
      <c r="AV17813" s="4"/>
      <c r="AW17813" s="4"/>
      <c r="AX17813" s="4"/>
      <c r="AY17813" s="4"/>
      <c r="AZ17813" s="4"/>
      <c r="BA17813" s="4"/>
      <c r="BB17813" s="4"/>
      <c r="BC17813" s="4"/>
    </row>
    <row r="17814" spans="45:55" x14ac:dyDescent="0.2">
      <c r="AS17814" s="4"/>
      <c r="AT17814" s="4"/>
      <c r="AU17814" s="4"/>
      <c r="AV17814" s="4"/>
      <c r="AW17814" s="4"/>
      <c r="AX17814" s="4"/>
      <c r="AY17814" s="4"/>
      <c r="AZ17814" s="4"/>
      <c r="BA17814" s="4"/>
      <c r="BB17814" s="4"/>
      <c r="BC17814" s="4"/>
    </row>
    <row r="17815" spans="45:55" x14ac:dyDescent="0.2">
      <c r="AS17815" s="4"/>
      <c r="AT17815" s="4"/>
      <c r="AU17815" s="4"/>
      <c r="AV17815" s="4"/>
      <c r="AW17815" s="4"/>
      <c r="AX17815" s="4"/>
      <c r="AY17815" s="4"/>
      <c r="AZ17815" s="4"/>
      <c r="BA17815" s="4"/>
      <c r="BB17815" s="4"/>
      <c r="BC17815" s="4"/>
    </row>
    <row r="17816" spans="45:55" x14ac:dyDescent="0.2">
      <c r="AS17816" s="4"/>
      <c r="AT17816" s="4"/>
      <c r="AU17816" s="4"/>
      <c r="AV17816" s="4"/>
      <c r="AW17816" s="4"/>
      <c r="AX17816" s="4"/>
      <c r="AY17816" s="4"/>
      <c r="AZ17816" s="4"/>
      <c r="BA17816" s="4"/>
      <c r="BB17816" s="4"/>
      <c r="BC17816" s="4"/>
    </row>
    <row r="17817" spans="45:55" x14ac:dyDescent="0.2">
      <c r="AS17817" s="4"/>
      <c r="AT17817" s="4"/>
      <c r="AU17817" s="4"/>
      <c r="AV17817" s="4"/>
      <c r="AW17817" s="4"/>
      <c r="AX17817" s="4"/>
      <c r="AY17817" s="4"/>
      <c r="AZ17817" s="4"/>
      <c r="BA17817" s="4"/>
      <c r="BB17817" s="4"/>
      <c r="BC17817" s="4"/>
    </row>
    <row r="17818" spans="45:55" x14ac:dyDescent="0.2">
      <c r="AS17818" s="4"/>
      <c r="AT17818" s="4"/>
      <c r="AU17818" s="4"/>
      <c r="AV17818" s="4"/>
      <c r="AW17818" s="4"/>
      <c r="AX17818" s="4"/>
      <c r="AY17818" s="4"/>
      <c r="AZ17818" s="4"/>
      <c r="BA17818" s="4"/>
      <c r="BB17818" s="4"/>
      <c r="BC17818" s="4"/>
    </row>
    <row r="17819" spans="45:55" x14ac:dyDescent="0.2">
      <c r="AS17819" s="4"/>
      <c r="AT17819" s="4"/>
      <c r="AU17819" s="4"/>
      <c r="AV17819" s="4"/>
      <c r="AW17819" s="4"/>
      <c r="AX17819" s="4"/>
      <c r="AY17819" s="4"/>
      <c r="AZ17819" s="4"/>
      <c r="BA17819" s="4"/>
      <c r="BB17819" s="4"/>
      <c r="BC17819" s="4"/>
    </row>
    <row r="17820" spans="45:55" x14ac:dyDescent="0.2">
      <c r="AS17820" s="4"/>
      <c r="AT17820" s="4"/>
      <c r="AU17820" s="4"/>
      <c r="AV17820" s="4"/>
      <c r="AW17820" s="4"/>
      <c r="AX17820" s="4"/>
      <c r="AY17820" s="4"/>
      <c r="AZ17820" s="4"/>
      <c r="BA17820" s="4"/>
      <c r="BB17820" s="4"/>
      <c r="BC17820" s="4"/>
    </row>
    <row r="17821" spans="45:55" x14ac:dyDescent="0.2">
      <c r="AS17821" s="4"/>
      <c r="AT17821" s="4"/>
      <c r="AU17821" s="4"/>
      <c r="AV17821" s="4"/>
      <c r="AW17821" s="4"/>
      <c r="AX17821" s="4"/>
      <c r="AY17821" s="4"/>
      <c r="AZ17821" s="4"/>
      <c r="BA17821" s="4"/>
      <c r="BB17821" s="4"/>
      <c r="BC17821" s="4"/>
    </row>
    <row r="17822" spans="45:55" x14ac:dyDescent="0.2">
      <c r="AS17822" s="4"/>
      <c r="AT17822" s="4"/>
      <c r="AU17822" s="4"/>
      <c r="AV17822" s="4"/>
      <c r="AW17822" s="4"/>
      <c r="AX17822" s="4"/>
      <c r="AY17822" s="4"/>
      <c r="AZ17822" s="4"/>
      <c r="BA17822" s="4"/>
      <c r="BB17822" s="4"/>
      <c r="BC17822" s="4"/>
    </row>
    <row r="17823" spans="45:55" x14ac:dyDescent="0.2">
      <c r="AS17823" s="4"/>
      <c r="AT17823" s="4"/>
      <c r="AU17823" s="4"/>
      <c r="AV17823" s="4"/>
      <c r="AW17823" s="4"/>
      <c r="AX17823" s="4"/>
      <c r="AY17823" s="4"/>
      <c r="AZ17823" s="4"/>
      <c r="BA17823" s="4"/>
      <c r="BB17823" s="4"/>
      <c r="BC17823" s="4"/>
    </row>
    <row r="17824" spans="45:55" x14ac:dyDescent="0.2">
      <c r="AS17824" s="4"/>
      <c r="AT17824" s="4"/>
      <c r="AU17824" s="4"/>
      <c r="AV17824" s="4"/>
      <c r="AW17824" s="4"/>
      <c r="AX17824" s="4"/>
      <c r="AY17824" s="4"/>
      <c r="AZ17824" s="4"/>
      <c r="BA17824" s="4"/>
      <c r="BB17824" s="4"/>
      <c r="BC17824" s="4"/>
    </row>
    <row r="17825" spans="45:55" x14ac:dyDescent="0.2">
      <c r="AS17825" s="4"/>
      <c r="AT17825" s="4"/>
      <c r="AU17825" s="4"/>
      <c r="AV17825" s="4"/>
      <c r="AW17825" s="4"/>
      <c r="AX17825" s="4"/>
      <c r="AY17825" s="4"/>
      <c r="AZ17825" s="4"/>
      <c r="BA17825" s="4"/>
      <c r="BB17825" s="4"/>
      <c r="BC17825" s="4"/>
    </row>
    <row r="17826" spans="45:55" x14ac:dyDescent="0.2">
      <c r="AS17826" s="4"/>
      <c r="AT17826" s="4"/>
      <c r="AU17826" s="4"/>
      <c r="AV17826" s="4"/>
      <c r="AW17826" s="4"/>
      <c r="AX17826" s="4"/>
      <c r="AY17826" s="4"/>
      <c r="AZ17826" s="4"/>
      <c r="BA17826" s="4"/>
      <c r="BB17826" s="4"/>
      <c r="BC17826" s="4"/>
    </row>
    <row r="17827" spans="45:55" x14ac:dyDescent="0.2">
      <c r="AS17827" s="4"/>
      <c r="AT17827" s="4"/>
      <c r="AU17827" s="4"/>
      <c r="AV17827" s="4"/>
      <c r="AW17827" s="4"/>
      <c r="AX17827" s="4"/>
      <c r="AY17827" s="4"/>
      <c r="AZ17827" s="4"/>
      <c r="BA17827" s="4"/>
      <c r="BB17827" s="4"/>
      <c r="BC17827" s="4"/>
    </row>
    <row r="17828" spans="45:55" x14ac:dyDescent="0.2">
      <c r="AS17828" s="4"/>
      <c r="AT17828" s="4"/>
      <c r="AU17828" s="4"/>
      <c r="AV17828" s="4"/>
      <c r="AW17828" s="4"/>
      <c r="AX17828" s="4"/>
      <c r="AY17828" s="4"/>
      <c r="AZ17828" s="4"/>
      <c r="BA17828" s="4"/>
      <c r="BB17828" s="4"/>
      <c r="BC17828" s="4"/>
    </row>
    <row r="17829" spans="45:55" x14ac:dyDescent="0.2">
      <c r="AS17829" s="4"/>
      <c r="AT17829" s="4"/>
      <c r="AU17829" s="4"/>
      <c r="AV17829" s="4"/>
      <c r="AW17829" s="4"/>
      <c r="AX17829" s="4"/>
      <c r="AY17829" s="4"/>
      <c r="AZ17829" s="4"/>
      <c r="BA17829" s="4"/>
      <c r="BB17829" s="4"/>
      <c r="BC17829" s="4"/>
    </row>
    <row r="17830" spans="45:55" x14ac:dyDescent="0.2">
      <c r="AS17830" s="4"/>
      <c r="AT17830" s="4"/>
      <c r="AU17830" s="4"/>
      <c r="AV17830" s="4"/>
      <c r="AW17830" s="4"/>
      <c r="AX17830" s="4"/>
      <c r="AY17830" s="4"/>
      <c r="AZ17830" s="4"/>
      <c r="BA17830" s="4"/>
      <c r="BB17830" s="4"/>
      <c r="BC17830" s="4"/>
    </row>
    <row r="17831" spans="45:55" x14ac:dyDescent="0.2">
      <c r="AS17831" s="4"/>
      <c r="AT17831" s="4"/>
      <c r="AU17831" s="4"/>
      <c r="AV17831" s="4"/>
      <c r="AW17831" s="4"/>
      <c r="AX17831" s="4"/>
      <c r="AY17831" s="4"/>
      <c r="AZ17831" s="4"/>
      <c r="BA17831" s="4"/>
      <c r="BB17831" s="4"/>
      <c r="BC17831" s="4"/>
    </row>
    <row r="17832" spans="45:55" x14ac:dyDescent="0.2">
      <c r="AS17832" s="4"/>
      <c r="AT17832" s="4"/>
      <c r="AU17832" s="4"/>
      <c r="AV17832" s="4"/>
      <c r="AW17832" s="4"/>
      <c r="AX17832" s="4"/>
      <c r="AY17832" s="4"/>
      <c r="AZ17832" s="4"/>
      <c r="BA17832" s="4"/>
      <c r="BB17832" s="4"/>
      <c r="BC17832" s="4"/>
    </row>
    <row r="17833" spans="45:55" x14ac:dyDescent="0.2">
      <c r="AS17833" s="4"/>
      <c r="AT17833" s="4"/>
      <c r="AU17833" s="4"/>
      <c r="AV17833" s="4"/>
      <c r="AW17833" s="4"/>
      <c r="AX17833" s="4"/>
      <c r="AY17833" s="4"/>
      <c r="AZ17833" s="4"/>
      <c r="BA17833" s="4"/>
      <c r="BB17833" s="4"/>
      <c r="BC17833" s="4"/>
    </row>
    <row r="17834" spans="45:55" x14ac:dyDescent="0.2">
      <c r="AS17834" s="4"/>
      <c r="AT17834" s="4"/>
      <c r="AU17834" s="4"/>
      <c r="AV17834" s="4"/>
      <c r="AW17834" s="4"/>
      <c r="AX17834" s="4"/>
      <c r="AY17834" s="4"/>
      <c r="AZ17834" s="4"/>
      <c r="BA17834" s="4"/>
      <c r="BB17834" s="4"/>
      <c r="BC17834" s="4"/>
    </row>
    <row r="17835" spans="45:55" x14ac:dyDescent="0.2">
      <c r="AS17835" s="4"/>
      <c r="AT17835" s="4"/>
      <c r="AU17835" s="4"/>
      <c r="AV17835" s="4"/>
      <c r="AW17835" s="4"/>
      <c r="AX17835" s="4"/>
      <c r="AY17835" s="4"/>
      <c r="AZ17835" s="4"/>
      <c r="BA17835" s="4"/>
      <c r="BB17835" s="4"/>
      <c r="BC17835" s="4"/>
    </row>
    <row r="17836" spans="45:55" x14ac:dyDescent="0.2">
      <c r="AS17836" s="4"/>
      <c r="AT17836" s="4"/>
      <c r="AU17836" s="4"/>
      <c r="AV17836" s="4"/>
      <c r="AW17836" s="4"/>
      <c r="AX17836" s="4"/>
      <c r="AY17836" s="4"/>
      <c r="AZ17836" s="4"/>
      <c r="BA17836" s="4"/>
      <c r="BB17836" s="4"/>
      <c r="BC17836" s="4"/>
    </row>
    <row r="17837" spans="45:55" x14ac:dyDescent="0.2">
      <c r="AS17837" s="4"/>
      <c r="AT17837" s="4"/>
      <c r="AU17837" s="4"/>
      <c r="AV17837" s="4"/>
      <c r="AW17837" s="4"/>
      <c r="AX17837" s="4"/>
      <c r="AY17837" s="4"/>
      <c r="AZ17837" s="4"/>
      <c r="BA17837" s="4"/>
      <c r="BB17837" s="4"/>
      <c r="BC17837" s="4"/>
    </row>
    <row r="17838" spans="45:55" x14ac:dyDescent="0.2">
      <c r="AS17838" s="4"/>
      <c r="AT17838" s="4"/>
      <c r="AU17838" s="4"/>
      <c r="AV17838" s="4"/>
      <c r="AW17838" s="4"/>
      <c r="AX17838" s="4"/>
      <c r="AY17838" s="4"/>
      <c r="AZ17838" s="4"/>
      <c r="BA17838" s="4"/>
      <c r="BB17838" s="4"/>
      <c r="BC17838" s="4"/>
    </row>
    <row r="17839" spans="45:55" x14ac:dyDescent="0.2">
      <c r="AS17839" s="4"/>
      <c r="AT17839" s="4"/>
      <c r="AU17839" s="4"/>
      <c r="AV17839" s="4"/>
      <c r="AW17839" s="4"/>
      <c r="AX17839" s="4"/>
      <c r="AY17839" s="4"/>
      <c r="AZ17839" s="4"/>
      <c r="BA17839" s="4"/>
      <c r="BB17839" s="4"/>
      <c r="BC17839" s="4"/>
    </row>
    <row r="17840" spans="45:55" x14ac:dyDescent="0.2">
      <c r="AS17840" s="4"/>
      <c r="AT17840" s="4"/>
      <c r="AU17840" s="4"/>
      <c r="AV17840" s="4"/>
      <c r="AW17840" s="4"/>
      <c r="AX17840" s="4"/>
      <c r="AY17840" s="4"/>
      <c r="AZ17840" s="4"/>
      <c r="BA17840" s="4"/>
      <c r="BB17840" s="4"/>
      <c r="BC17840" s="4"/>
    </row>
    <row r="17841" spans="45:55" x14ac:dyDescent="0.2">
      <c r="AS17841" s="4"/>
      <c r="AT17841" s="4"/>
      <c r="AU17841" s="4"/>
      <c r="AV17841" s="4"/>
      <c r="AW17841" s="4"/>
      <c r="AX17841" s="4"/>
      <c r="AY17841" s="4"/>
      <c r="AZ17841" s="4"/>
      <c r="BA17841" s="4"/>
      <c r="BB17841" s="4"/>
      <c r="BC17841" s="4"/>
    </row>
    <row r="17842" spans="45:55" x14ac:dyDescent="0.2">
      <c r="AS17842" s="4"/>
      <c r="AT17842" s="4"/>
      <c r="AU17842" s="4"/>
      <c r="AV17842" s="4"/>
      <c r="AW17842" s="4"/>
      <c r="AX17842" s="4"/>
      <c r="AY17842" s="4"/>
      <c r="AZ17842" s="4"/>
      <c r="BA17842" s="4"/>
      <c r="BB17842" s="4"/>
      <c r="BC17842" s="4"/>
    </row>
    <row r="17843" spans="45:55" x14ac:dyDescent="0.2">
      <c r="AS17843" s="4"/>
      <c r="AT17843" s="4"/>
      <c r="AU17843" s="4"/>
      <c r="AV17843" s="4"/>
      <c r="AW17843" s="4"/>
      <c r="AX17843" s="4"/>
      <c r="AY17843" s="4"/>
      <c r="AZ17843" s="4"/>
      <c r="BA17843" s="4"/>
      <c r="BB17843" s="4"/>
      <c r="BC17843" s="4"/>
    </row>
    <row r="17844" spans="45:55" x14ac:dyDescent="0.2">
      <c r="AS17844" s="4"/>
      <c r="AT17844" s="4"/>
      <c r="AU17844" s="4"/>
      <c r="AV17844" s="4"/>
      <c r="AW17844" s="4"/>
      <c r="AX17844" s="4"/>
      <c r="AY17844" s="4"/>
      <c r="AZ17844" s="4"/>
      <c r="BA17844" s="4"/>
      <c r="BB17844" s="4"/>
      <c r="BC17844" s="4"/>
    </row>
    <row r="17845" spans="45:55" x14ac:dyDescent="0.2">
      <c r="AS17845" s="4"/>
      <c r="AT17845" s="4"/>
      <c r="AU17845" s="4"/>
      <c r="AV17845" s="4"/>
      <c r="AW17845" s="4"/>
      <c r="AX17845" s="4"/>
      <c r="AY17845" s="4"/>
      <c r="AZ17845" s="4"/>
      <c r="BA17845" s="4"/>
      <c r="BB17845" s="4"/>
      <c r="BC17845" s="4"/>
    </row>
    <row r="17846" spans="45:55" x14ac:dyDescent="0.2">
      <c r="AS17846" s="4"/>
      <c r="AT17846" s="4"/>
      <c r="AU17846" s="4"/>
      <c r="AV17846" s="4"/>
      <c r="AW17846" s="4"/>
      <c r="AX17846" s="4"/>
      <c r="AY17846" s="4"/>
      <c r="AZ17846" s="4"/>
      <c r="BA17846" s="4"/>
      <c r="BB17846" s="4"/>
      <c r="BC17846" s="4"/>
    </row>
    <row r="17847" spans="45:55" x14ac:dyDescent="0.2">
      <c r="AS17847" s="4"/>
      <c r="AT17847" s="4"/>
      <c r="AU17847" s="4"/>
      <c r="AV17847" s="4"/>
      <c r="AW17847" s="4"/>
      <c r="AX17847" s="4"/>
      <c r="AY17847" s="4"/>
      <c r="AZ17847" s="4"/>
      <c r="BA17847" s="4"/>
      <c r="BB17847" s="4"/>
      <c r="BC17847" s="4"/>
    </row>
    <row r="17848" spans="45:55" x14ac:dyDescent="0.2">
      <c r="AS17848" s="4"/>
      <c r="AT17848" s="4"/>
      <c r="AU17848" s="4"/>
      <c r="AV17848" s="4"/>
      <c r="AW17848" s="4"/>
      <c r="AX17848" s="4"/>
      <c r="AY17848" s="4"/>
      <c r="AZ17848" s="4"/>
      <c r="BA17848" s="4"/>
      <c r="BB17848" s="4"/>
      <c r="BC17848" s="4"/>
    </row>
    <row r="17849" spans="45:55" x14ac:dyDescent="0.2">
      <c r="AS17849" s="4"/>
      <c r="AT17849" s="4"/>
      <c r="AU17849" s="4"/>
      <c r="AV17849" s="4"/>
      <c r="AW17849" s="4"/>
      <c r="AX17849" s="4"/>
      <c r="AY17849" s="4"/>
      <c r="AZ17849" s="4"/>
      <c r="BA17849" s="4"/>
      <c r="BB17849" s="4"/>
      <c r="BC17849" s="4"/>
    </row>
    <row r="17850" spans="45:55" x14ac:dyDescent="0.2">
      <c r="AS17850" s="4"/>
      <c r="AT17850" s="4"/>
      <c r="AU17850" s="4"/>
      <c r="AV17850" s="4"/>
      <c r="AW17850" s="4"/>
      <c r="AX17850" s="4"/>
      <c r="AY17850" s="4"/>
      <c r="AZ17850" s="4"/>
      <c r="BA17850" s="4"/>
      <c r="BB17850" s="4"/>
      <c r="BC17850" s="4"/>
    </row>
    <row r="17851" spans="45:55" x14ac:dyDescent="0.2">
      <c r="AS17851" s="4"/>
      <c r="AT17851" s="4"/>
      <c r="AU17851" s="4"/>
      <c r="AV17851" s="4"/>
      <c r="AW17851" s="4"/>
      <c r="AX17851" s="4"/>
      <c r="AY17851" s="4"/>
      <c r="AZ17851" s="4"/>
      <c r="BA17851" s="4"/>
      <c r="BB17851" s="4"/>
      <c r="BC17851" s="4"/>
    </row>
    <row r="17852" spans="45:55" x14ac:dyDescent="0.2">
      <c r="AS17852" s="4"/>
      <c r="AT17852" s="4"/>
      <c r="AU17852" s="4"/>
      <c r="AV17852" s="4"/>
      <c r="AW17852" s="4"/>
      <c r="AX17852" s="4"/>
      <c r="AY17852" s="4"/>
      <c r="AZ17852" s="4"/>
      <c r="BA17852" s="4"/>
      <c r="BB17852" s="4"/>
      <c r="BC17852" s="4"/>
    </row>
    <row r="17853" spans="45:55" x14ac:dyDescent="0.2">
      <c r="AS17853" s="4"/>
      <c r="AT17853" s="4"/>
      <c r="AU17853" s="4"/>
      <c r="AV17853" s="4"/>
      <c r="AW17853" s="4"/>
      <c r="AX17853" s="4"/>
      <c r="AY17853" s="4"/>
      <c r="AZ17853" s="4"/>
      <c r="BA17853" s="4"/>
      <c r="BB17853" s="4"/>
      <c r="BC17853" s="4"/>
    </row>
    <row r="17854" spans="45:55" x14ac:dyDescent="0.2">
      <c r="AS17854" s="4"/>
      <c r="AT17854" s="4"/>
      <c r="AU17854" s="4"/>
      <c r="AV17854" s="4"/>
      <c r="AW17854" s="4"/>
      <c r="AX17854" s="4"/>
      <c r="AY17854" s="4"/>
      <c r="AZ17854" s="4"/>
      <c r="BA17854" s="4"/>
      <c r="BB17854" s="4"/>
      <c r="BC17854" s="4"/>
    </row>
    <row r="17855" spans="45:55" x14ac:dyDescent="0.2">
      <c r="AS17855" s="4"/>
      <c r="AT17855" s="4"/>
      <c r="AU17855" s="4"/>
      <c r="AV17855" s="4"/>
      <c r="AW17855" s="4"/>
      <c r="AX17855" s="4"/>
      <c r="AY17855" s="4"/>
      <c r="AZ17855" s="4"/>
      <c r="BA17855" s="4"/>
      <c r="BB17855" s="4"/>
      <c r="BC17855" s="4"/>
    </row>
    <row r="17856" spans="45:55" x14ac:dyDescent="0.2">
      <c r="AS17856" s="4"/>
      <c r="AT17856" s="4"/>
      <c r="AU17856" s="4"/>
      <c r="AV17856" s="4"/>
      <c r="AW17856" s="4"/>
      <c r="AX17856" s="4"/>
      <c r="AY17856" s="4"/>
      <c r="AZ17856" s="4"/>
      <c r="BA17856" s="4"/>
      <c r="BB17856" s="4"/>
      <c r="BC17856" s="4"/>
    </row>
    <row r="17857" spans="45:55" x14ac:dyDescent="0.2">
      <c r="AS17857" s="4"/>
      <c r="AT17857" s="4"/>
      <c r="AU17857" s="4"/>
      <c r="AV17857" s="4"/>
      <c r="AW17857" s="4"/>
      <c r="AX17857" s="4"/>
      <c r="AY17857" s="4"/>
      <c r="AZ17857" s="4"/>
      <c r="BA17857" s="4"/>
      <c r="BB17857" s="4"/>
      <c r="BC17857" s="4"/>
    </row>
    <row r="17858" spans="45:55" x14ac:dyDescent="0.2">
      <c r="AS17858" s="4"/>
      <c r="AT17858" s="4"/>
      <c r="AU17858" s="4"/>
      <c r="AV17858" s="4"/>
      <c r="AW17858" s="4"/>
      <c r="AX17858" s="4"/>
      <c r="AY17858" s="4"/>
      <c r="AZ17858" s="4"/>
      <c r="BA17858" s="4"/>
      <c r="BB17858" s="4"/>
      <c r="BC17858" s="4"/>
    </row>
    <row r="17859" spans="45:55" x14ac:dyDescent="0.2">
      <c r="AS17859" s="4"/>
      <c r="AT17859" s="4"/>
      <c r="AU17859" s="4"/>
      <c r="AV17859" s="4"/>
      <c r="AW17859" s="4"/>
      <c r="AX17859" s="4"/>
      <c r="AY17859" s="4"/>
      <c r="AZ17859" s="4"/>
      <c r="BA17859" s="4"/>
      <c r="BB17859" s="4"/>
      <c r="BC17859" s="4"/>
    </row>
    <row r="17860" spans="45:55" x14ac:dyDescent="0.2">
      <c r="AS17860" s="4"/>
      <c r="AT17860" s="4"/>
      <c r="AU17860" s="4"/>
      <c r="AV17860" s="4"/>
      <c r="AW17860" s="4"/>
      <c r="AX17860" s="4"/>
      <c r="AY17860" s="4"/>
      <c r="AZ17860" s="4"/>
      <c r="BA17860" s="4"/>
      <c r="BB17860" s="4"/>
      <c r="BC17860" s="4"/>
    </row>
    <row r="17861" spans="45:55" x14ac:dyDescent="0.2">
      <c r="AS17861" s="4"/>
      <c r="AT17861" s="4"/>
      <c r="AU17861" s="4"/>
      <c r="AV17861" s="4"/>
      <c r="AW17861" s="4"/>
      <c r="AX17861" s="4"/>
      <c r="AY17861" s="4"/>
      <c r="AZ17861" s="4"/>
      <c r="BA17861" s="4"/>
      <c r="BB17861" s="4"/>
      <c r="BC17861" s="4"/>
    </row>
    <row r="17862" spans="45:55" x14ac:dyDescent="0.2">
      <c r="AS17862" s="4"/>
      <c r="AT17862" s="4"/>
      <c r="AU17862" s="4"/>
      <c r="AV17862" s="4"/>
      <c r="AW17862" s="4"/>
      <c r="AX17862" s="4"/>
      <c r="AY17862" s="4"/>
      <c r="AZ17862" s="4"/>
      <c r="BA17862" s="4"/>
      <c r="BB17862" s="4"/>
      <c r="BC17862" s="4"/>
    </row>
    <row r="17863" spans="45:55" x14ac:dyDescent="0.2">
      <c r="AS17863" s="4"/>
      <c r="AT17863" s="4"/>
      <c r="AU17863" s="4"/>
      <c r="AV17863" s="4"/>
      <c r="AW17863" s="4"/>
      <c r="AX17863" s="4"/>
      <c r="AY17863" s="4"/>
      <c r="AZ17863" s="4"/>
      <c r="BA17863" s="4"/>
      <c r="BB17863" s="4"/>
      <c r="BC17863" s="4"/>
    </row>
    <row r="17864" spans="45:55" x14ac:dyDescent="0.2">
      <c r="AS17864" s="4"/>
      <c r="AT17864" s="4"/>
      <c r="AU17864" s="4"/>
      <c r="AV17864" s="4"/>
      <c r="AW17864" s="4"/>
      <c r="AX17864" s="4"/>
      <c r="AY17864" s="4"/>
      <c r="AZ17864" s="4"/>
      <c r="BA17864" s="4"/>
      <c r="BB17864" s="4"/>
      <c r="BC17864" s="4"/>
    </row>
    <row r="17865" spans="45:55" x14ac:dyDescent="0.2">
      <c r="AS17865" s="4"/>
      <c r="AT17865" s="4"/>
      <c r="AU17865" s="4"/>
      <c r="AV17865" s="4"/>
      <c r="AW17865" s="4"/>
      <c r="AX17865" s="4"/>
      <c r="AY17865" s="4"/>
      <c r="AZ17865" s="4"/>
      <c r="BA17865" s="4"/>
      <c r="BB17865" s="4"/>
      <c r="BC17865" s="4"/>
    </row>
    <row r="17866" spans="45:55" x14ac:dyDescent="0.2">
      <c r="AS17866" s="4"/>
      <c r="AT17866" s="4"/>
      <c r="AU17866" s="4"/>
      <c r="AV17866" s="4"/>
      <c r="AW17866" s="4"/>
      <c r="AX17866" s="4"/>
      <c r="AY17866" s="4"/>
      <c r="AZ17866" s="4"/>
      <c r="BA17866" s="4"/>
      <c r="BB17866" s="4"/>
      <c r="BC17866" s="4"/>
    </row>
    <row r="17867" spans="45:55" x14ac:dyDescent="0.2">
      <c r="AS17867" s="4"/>
      <c r="AT17867" s="4"/>
      <c r="AU17867" s="4"/>
      <c r="AV17867" s="4"/>
      <c r="AW17867" s="4"/>
      <c r="AX17867" s="4"/>
      <c r="AY17867" s="4"/>
      <c r="AZ17867" s="4"/>
      <c r="BA17867" s="4"/>
      <c r="BB17867" s="4"/>
      <c r="BC17867" s="4"/>
    </row>
    <row r="17868" spans="45:55" x14ac:dyDescent="0.2">
      <c r="AS17868" s="4"/>
      <c r="AT17868" s="4"/>
      <c r="AU17868" s="4"/>
      <c r="AV17868" s="4"/>
      <c r="AW17868" s="4"/>
      <c r="AX17868" s="4"/>
      <c r="AY17868" s="4"/>
      <c r="AZ17868" s="4"/>
      <c r="BA17868" s="4"/>
      <c r="BB17868" s="4"/>
      <c r="BC17868" s="4"/>
    </row>
    <row r="17869" spans="45:55" x14ac:dyDescent="0.2">
      <c r="AS17869" s="4"/>
      <c r="AT17869" s="4"/>
      <c r="AU17869" s="4"/>
      <c r="AV17869" s="4"/>
      <c r="AW17869" s="4"/>
      <c r="AX17869" s="4"/>
      <c r="AY17869" s="4"/>
      <c r="AZ17869" s="4"/>
      <c r="BA17869" s="4"/>
      <c r="BB17869" s="4"/>
      <c r="BC17869" s="4"/>
    </row>
    <row r="17870" spans="45:55" x14ac:dyDescent="0.2">
      <c r="AS17870" s="4"/>
      <c r="AT17870" s="4"/>
      <c r="AU17870" s="4"/>
      <c r="AV17870" s="4"/>
      <c r="AW17870" s="4"/>
      <c r="AX17870" s="4"/>
      <c r="AY17870" s="4"/>
      <c r="AZ17870" s="4"/>
      <c r="BA17870" s="4"/>
      <c r="BB17870" s="4"/>
      <c r="BC17870" s="4"/>
    </row>
    <row r="17871" spans="45:55" x14ac:dyDescent="0.2">
      <c r="AS17871" s="4"/>
      <c r="AT17871" s="4"/>
      <c r="AU17871" s="4"/>
      <c r="AV17871" s="4"/>
      <c r="AW17871" s="4"/>
      <c r="AX17871" s="4"/>
      <c r="AY17871" s="4"/>
      <c r="AZ17871" s="4"/>
      <c r="BA17871" s="4"/>
      <c r="BB17871" s="4"/>
      <c r="BC17871" s="4"/>
    </row>
    <row r="17872" spans="45:55" x14ac:dyDescent="0.2">
      <c r="AS17872" s="4"/>
      <c r="AT17872" s="4"/>
      <c r="AU17872" s="4"/>
      <c r="AV17872" s="4"/>
      <c r="AW17872" s="4"/>
      <c r="AX17872" s="4"/>
      <c r="AY17872" s="4"/>
      <c r="AZ17872" s="4"/>
      <c r="BA17872" s="4"/>
      <c r="BB17872" s="4"/>
      <c r="BC17872" s="4"/>
    </row>
    <row r="17873" spans="45:55" x14ac:dyDescent="0.2">
      <c r="AS17873" s="4"/>
      <c r="AT17873" s="4"/>
      <c r="AU17873" s="4"/>
      <c r="AV17873" s="4"/>
      <c r="AW17873" s="4"/>
      <c r="AX17873" s="4"/>
      <c r="AY17873" s="4"/>
      <c r="AZ17873" s="4"/>
      <c r="BA17873" s="4"/>
      <c r="BB17873" s="4"/>
      <c r="BC17873" s="4"/>
    </row>
    <row r="17874" spans="45:55" x14ac:dyDescent="0.2">
      <c r="AS17874" s="4"/>
      <c r="AT17874" s="4"/>
      <c r="AU17874" s="4"/>
      <c r="AV17874" s="4"/>
      <c r="AW17874" s="4"/>
      <c r="AX17874" s="4"/>
      <c r="AY17874" s="4"/>
      <c r="AZ17874" s="4"/>
      <c r="BA17874" s="4"/>
      <c r="BB17874" s="4"/>
      <c r="BC17874" s="4"/>
    </row>
    <row r="17875" spans="45:55" x14ac:dyDescent="0.2">
      <c r="AS17875" s="4"/>
      <c r="AT17875" s="4"/>
      <c r="AU17875" s="4"/>
      <c r="AV17875" s="4"/>
      <c r="AW17875" s="4"/>
      <c r="AX17875" s="4"/>
      <c r="AY17875" s="4"/>
      <c r="AZ17875" s="4"/>
      <c r="BA17875" s="4"/>
      <c r="BB17875" s="4"/>
      <c r="BC17875" s="4"/>
    </row>
    <row r="17876" spans="45:55" x14ac:dyDescent="0.2">
      <c r="AS17876" s="4"/>
      <c r="AT17876" s="4"/>
      <c r="AU17876" s="4"/>
      <c r="AV17876" s="4"/>
      <c r="AW17876" s="4"/>
      <c r="AX17876" s="4"/>
      <c r="AY17876" s="4"/>
      <c r="AZ17876" s="4"/>
      <c r="BA17876" s="4"/>
      <c r="BB17876" s="4"/>
      <c r="BC17876" s="4"/>
    </row>
    <row r="17877" spans="45:55" x14ac:dyDescent="0.2">
      <c r="AS17877" s="4"/>
      <c r="AT17877" s="4"/>
      <c r="AU17877" s="4"/>
      <c r="AV17877" s="4"/>
      <c r="AW17877" s="4"/>
      <c r="AX17877" s="4"/>
      <c r="AY17877" s="4"/>
      <c r="AZ17877" s="4"/>
      <c r="BA17877" s="4"/>
      <c r="BB17877" s="4"/>
      <c r="BC17877" s="4"/>
    </row>
    <row r="17878" spans="45:55" x14ac:dyDescent="0.2">
      <c r="AS17878" s="4"/>
      <c r="AT17878" s="4"/>
      <c r="AU17878" s="4"/>
      <c r="AV17878" s="4"/>
      <c r="AW17878" s="4"/>
      <c r="AX17878" s="4"/>
      <c r="AY17878" s="4"/>
      <c r="AZ17878" s="4"/>
      <c r="BA17878" s="4"/>
      <c r="BB17878" s="4"/>
      <c r="BC17878" s="4"/>
    </row>
    <row r="17879" spans="45:55" x14ac:dyDescent="0.2">
      <c r="AS17879" s="4"/>
      <c r="AT17879" s="4"/>
      <c r="AU17879" s="4"/>
      <c r="AV17879" s="4"/>
      <c r="AW17879" s="4"/>
      <c r="AX17879" s="4"/>
      <c r="AY17879" s="4"/>
      <c r="AZ17879" s="4"/>
      <c r="BA17879" s="4"/>
      <c r="BB17879" s="4"/>
      <c r="BC17879" s="4"/>
    </row>
    <row r="17880" spans="45:55" x14ac:dyDescent="0.2">
      <c r="AS17880" s="4"/>
      <c r="AT17880" s="4"/>
      <c r="AU17880" s="4"/>
      <c r="AV17880" s="4"/>
      <c r="AW17880" s="4"/>
      <c r="AX17880" s="4"/>
      <c r="AY17880" s="4"/>
      <c r="AZ17880" s="4"/>
      <c r="BA17880" s="4"/>
      <c r="BB17880" s="4"/>
      <c r="BC17880" s="4"/>
    </row>
    <row r="17881" spans="45:55" x14ac:dyDescent="0.2">
      <c r="AS17881" s="4"/>
      <c r="AT17881" s="4"/>
      <c r="AU17881" s="4"/>
      <c r="AV17881" s="4"/>
      <c r="AW17881" s="4"/>
      <c r="AX17881" s="4"/>
      <c r="AY17881" s="4"/>
      <c r="AZ17881" s="4"/>
      <c r="BA17881" s="4"/>
      <c r="BB17881" s="4"/>
      <c r="BC17881" s="4"/>
    </row>
    <row r="17882" spans="45:55" x14ac:dyDescent="0.2">
      <c r="AS17882" s="4"/>
      <c r="AT17882" s="4"/>
      <c r="AU17882" s="4"/>
      <c r="AV17882" s="4"/>
      <c r="AW17882" s="4"/>
      <c r="AX17882" s="4"/>
      <c r="AY17882" s="4"/>
      <c r="AZ17882" s="4"/>
      <c r="BA17882" s="4"/>
      <c r="BB17882" s="4"/>
      <c r="BC17882" s="4"/>
    </row>
    <row r="17883" spans="45:55" x14ac:dyDescent="0.2">
      <c r="AS17883" s="4"/>
      <c r="AT17883" s="4"/>
      <c r="AU17883" s="4"/>
      <c r="AV17883" s="4"/>
      <c r="AW17883" s="4"/>
      <c r="AX17883" s="4"/>
      <c r="AY17883" s="4"/>
      <c r="AZ17883" s="4"/>
      <c r="BA17883" s="4"/>
      <c r="BB17883" s="4"/>
      <c r="BC17883" s="4"/>
    </row>
    <row r="17884" spans="45:55" x14ac:dyDescent="0.2">
      <c r="AS17884" s="4"/>
      <c r="AT17884" s="4"/>
      <c r="AU17884" s="4"/>
      <c r="AV17884" s="4"/>
      <c r="AW17884" s="4"/>
      <c r="AX17884" s="4"/>
      <c r="AY17884" s="4"/>
      <c r="AZ17884" s="4"/>
      <c r="BA17884" s="4"/>
      <c r="BB17884" s="4"/>
      <c r="BC17884" s="4"/>
    </row>
    <row r="17885" spans="45:55" x14ac:dyDescent="0.2">
      <c r="AS17885" s="4"/>
      <c r="AT17885" s="4"/>
      <c r="AU17885" s="4"/>
      <c r="AV17885" s="4"/>
      <c r="AW17885" s="4"/>
      <c r="AX17885" s="4"/>
      <c r="AY17885" s="4"/>
      <c r="AZ17885" s="4"/>
      <c r="BA17885" s="4"/>
      <c r="BB17885" s="4"/>
      <c r="BC17885" s="4"/>
    </row>
    <row r="17886" spans="45:55" x14ac:dyDescent="0.2">
      <c r="AS17886" s="4"/>
      <c r="AT17886" s="4"/>
      <c r="AU17886" s="4"/>
      <c r="AV17886" s="4"/>
      <c r="AW17886" s="4"/>
      <c r="AX17886" s="4"/>
      <c r="AY17886" s="4"/>
      <c r="AZ17886" s="4"/>
      <c r="BA17886" s="4"/>
      <c r="BB17886" s="4"/>
      <c r="BC17886" s="4"/>
    </row>
    <row r="17887" spans="45:55" x14ac:dyDescent="0.2">
      <c r="AS17887" s="4"/>
      <c r="AT17887" s="4"/>
      <c r="AU17887" s="4"/>
      <c r="AV17887" s="4"/>
      <c r="AW17887" s="4"/>
      <c r="AX17887" s="4"/>
      <c r="AY17887" s="4"/>
      <c r="AZ17887" s="4"/>
      <c r="BA17887" s="4"/>
      <c r="BB17887" s="4"/>
      <c r="BC17887" s="4"/>
    </row>
    <row r="17888" spans="45:55" x14ac:dyDescent="0.2">
      <c r="AS17888" s="4"/>
      <c r="AT17888" s="4"/>
      <c r="AU17888" s="4"/>
      <c r="AV17888" s="4"/>
      <c r="AW17888" s="4"/>
      <c r="AX17888" s="4"/>
      <c r="AY17888" s="4"/>
      <c r="AZ17888" s="4"/>
      <c r="BA17888" s="4"/>
      <c r="BB17888" s="4"/>
      <c r="BC17888" s="4"/>
    </row>
    <row r="17889" spans="45:55" x14ac:dyDescent="0.2">
      <c r="AS17889" s="4"/>
      <c r="AT17889" s="4"/>
      <c r="AU17889" s="4"/>
      <c r="AV17889" s="4"/>
      <c r="AW17889" s="4"/>
      <c r="AX17889" s="4"/>
      <c r="AY17889" s="4"/>
      <c r="AZ17889" s="4"/>
      <c r="BA17889" s="4"/>
      <c r="BB17889" s="4"/>
      <c r="BC17889" s="4"/>
    </row>
    <row r="17890" spans="45:55" x14ac:dyDescent="0.2">
      <c r="AS17890" s="4"/>
      <c r="AT17890" s="4"/>
      <c r="AU17890" s="4"/>
      <c r="AV17890" s="4"/>
      <c r="AW17890" s="4"/>
      <c r="AX17890" s="4"/>
      <c r="AY17890" s="4"/>
      <c r="AZ17890" s="4"/>
      <c r="BA17890" s="4"/>
      <c r="BB17890" s="4"/>
      <c r="BC17890" s="4"/>
    </row>
    <row r="17891" spans="45:55" x14ac:dyDescent="0.2">
      <c r="AS17891" s="4"/>
      <c r="AT17891" s="4"/>
      <c r="AU17891" s="4"/>
      <c r="AV17891" s="4"/>
      <c r="AW17891" s="4"/>
      <c r="AX17891" s="4"/>
      <c r="AY17891" s="4"/>
      <c r="AZ17891" s="4"/>
      <c r="BA17891" s="4"/>
      <c r="BB17891" s="4"/>
      <c r="BC17891" s="4"/>
    </row>
    <row r="17892" spans="45:55" x14ac:dyDescent="0.2">
      <c r="AS17892" s="4"/>
      <c r="AT17892" s="4"/>
      <c r="AU17892" s="4"/>
      <c r="AV17892" s="4"/>
      <c r="AW17892" s="4"/>
      <c r="AX17892" s="4"/>
      <c r="AY17892" s="4"/>
      <c r="AZ17892" s="4"/>
      <c r="BA17892" s="4"/>
      <c r="BB17892" s="4"/>
      <c r="BC17892" s="4"/>
    </row>
    <row r="17893" spans="45:55" x14ac:dyDescent="0.2">
      <c r="AS17893" s="4"/>
      <c r="AT17893" s="4"/>
      <c r="AU17893" s="4"/>
      <c r="AV17893" s="4"/>
      <c r="AW17893" s="4"/>
      <c r="AX17893" s="4"/>
      <c r="AY17893" s="4"/>
      <c r="AZ17893" s="4"/>
      <c r="BA17893" s="4"/>
      <c r="BB17893" s="4"/>
      <c r="BC17893" s="4"/>
    </row>
    <row r="17894" spans="45:55" x14ac:dyDescent="0.2">
      <c r="AS17894" s="4"/>
      <c r="AT17894" s="4"/>
      <c r="AU17894" s="4"/>
      <c r="AV17894" s="4"/>
      <c r="AW17894" s="4"/>
      <c r="AX17894" s="4"/>
      <c r="AY17894" s="4"/>
      <c r="AZ17894" s="4"/>
      <c r="BA17894" s="4"/>
      <c r="BB17894" s="4"/>
      <c r="BC17894" s="4"/>
    </row>
    <row r="17895" spans="45:55" x14ac:dyDescent="0.2">
      <c r="AS17895" s="4"/>
      <c r="AT17895" s="4"/>
      <c r="AU17895" s="4"/>
      <c r="AV17895" s="4"/>
      <c r="AW17895" s="4"/>
      <c r="AX17895" s="4"/>
      <c r="AY17895" s="4"/>
      <c r="AZ17895" s="4"/>
      <c r="BA17895" s="4"/>
      <c r="BB17895" s="4"/>
      <c r="BC17895" s="4"/>
    </row>
    <row r="17896" spans="45:55" x14ac:dyDescent="0.2">
      <c r="AS17896" s="4"/>
      <c r="AT17896" s="4"/>
      <c r="AU17896" s="4"/>
      <c r="AV17896" s="4"/>
      <c r="AW17896" s="4"/>
      <c r="AX17896" s="4"/>
      <c r="AY17896" s="4"/>
      <c r="AZ17896" s="4"/>
      <c r="BA17896" s="4"/>
      <c r="BB17896" s="4"/>
      <c r="BC17896" s="4"/>
    </row>
    <row r="17897" spans="45:55" x14ac:dyDescent="0.2">
      <c r="AS17897" s="4"/>
      <c r="AT17897" s="4"/>
      <c r="AU17897" s="4"/>
      <c r="AV17897" s="4"/>
      <c r="AW17897" s="4"/>
      <c r="AX17897" s="4"/>
      <c r="AY17897" s="4"/>
      <c r="AZ17897" s="4"/>
      <c r="BA17897" s="4"/>
      <c r="BB17897" s="4"/>
      <c r="BC17897" s="4"/>
    </row>
    <row r="17898" spans="45:55" x14ac:dyDescent="0.2">
      <c r="AS17898" s="4"/>
      <c r="AT17898" s="4"/>
      <c r="AU17898" s="4"/>
      <c r="AV17898" s="4"/>
      <c r="AW17898" s="4"/>
      <c r="AX17898" s="4"/>
      <c r="AY17898" s="4"/>
      <c r="AZ17898" s="4"/>
      <c r="BA17898" s="4"/>
      <c r="BB17898" s="4"/>
      <c r="BC17898" s="4"/>
    </row>
    <row r="17899" spans="45:55" x14ac:dyDescent="0.2">
      <c r="AS17899" s="4"/>
      <c r="AT17899" s="4"/>
      <c r="AU17899" s="4"/>
      <c r="AV17899" s="4"/>
      <c r="AW17899" s="4"/>
      <c r="AX17899" s="4"/>
      <c r="AY17899" s="4"/>
      <c r="AZ17899" s="4"/>
      <c r="BA17899" s="4"/>
      <c r="BB17899" s="4"/>
      <c r="BC17899" s="4"/>
    </row>
    <row r="17900" spans="45:55" x14ac:dyDescent="0.2">
      <c r="AS17900" s="4"/>
      <c r="AT17900" s="4"/>
      <c r="AU17900" s="4"/>
      <c r="AV17900" s="4"/>
      <c r="AW17900" s="4"/>
      <c r="AX17900" s="4"/>
      <c r="AY17900" s="4"/>
      <c r="AZ17900" s="4"/>
      <c r="BA17900" s="4"/>
      <c r="BB17900" s="4"/>
      <c r="BC17900" s="4"/>
    </row>
    <row r="17901" spans="45:55" x14ac:dyDescent="0.2">
      <c r="AS17901" s="4"/>
      <c r="AT17901" s="4"/>
      <c r="AU17901" s="4"/>
      <c r="AV17901" s="4"/>
      <c r="AW17901" s="4"/>
      <c r="AX17901" s="4"/>
      <c r="AY17901" s="4"/>
      <c r="AZ17901" s="4"/>
      <c r="BA17901" s="4"/>
      <c r="BB17901" s="4"/>
      <c r="BC17901" s="4"/>
    </row>
    <row r="17902" spans="45:55" x14ac:dyDescent="0.2">
      <c r="AS17902" s="4"/>
      <c r="AT17902" s="4"/>
      <c r="AU17902" s="4"/>
      <c r="AV17902" s="4"/>
      <c r="AW17902" s="4"/>
      <c r="AX17902" s="4"/>
      <c r="AY17902" s="4"/>
      <c r="AZ17902" s="4"/>
      <c r="BA17902" s="4"/>
      <c r="BB17902" s="4"/>
      <c r="BC17902" s="4"/>
    </row>
    <row r="17903" spans="45:55" x14ac:dyDescent="0.2">
      <c r="AS17903" s="4"/>
      <c r="AT17903" s="4"/>
      <c r="AU17903" s="4"/>
      <c r="AV17903" s="4"/>
      <c r="AW17903" s="4"/>
      <c r="AX17903" s="4"/>
      <c r="AY17903" s="4"/>
      <c r="AZ17903" s="4"/>
      <c r="BA17903" s="4"/>
      <c r="BB17903" s="4"/>
      <c r="BC17903" s="4"/>
    </row>
    <row r="17904" spans="45:55" x14ac:dyDescent="0.2">
      <c r="AS17904" s="4"/>
      <c r="AT17904" s="4"/>
      <c r="AU17904" s="4"/>
      <c r="AV17904" s="4"/>
      <c r="AW17904" s="4"/>
      <c r="AX17904" s="4"/>
      <c r="AY17904" s="4"/>
      <c r="AZ17904" s="4"/>
      <c r="BA17904" s="4"/>
      <c r="BB17904" s="4"/>
      <c r="BC17904" s="4"/>
    </row>
    <row r="17905" spans="45:55" x14ac:dyDescent="0.2">
      <c r="AS17905" s="4"/>
      <c r="AT17905" s="4"/>
      <c r="AU17905" s="4"/>
      <c r="AV17905" s="4"/>
      <c r="AW17905" s="4"/>
      <c r="AX17905" s="4"/>
      <c r="AY17905" s="4"/>
      <c r="AZ17905" s="4"/>
      <c r="BA17905" s="4"/>
      <c r="BB17905" s="4"/>
      <c r="BC17905" s="4"/>
    </row>
    <row r="17906" spans="45:55" x14ac:dyDescent="0.2">
      <c r="AS17906" s="4"/>
      <c r="AT17906" s="4"/>
      <c r="AU17906" s="4"/>
      <c r="AV17906" s="4"/>
      <c r="AW17906" s="4"/>
      <c r="AX17906" s="4"/>
      <c r="AY17906" s="4"/>
      <c r="AZ17906" s="4"/>
      <c r="BA17906" s="4"/>
      <c r="BB17906" s="4"/>
      <c r="BC17906" s="4"/>
    </row>
    <row r="17907" spans="45:55" x14ac:dyDescent="0.2">
      <c r="AS17907" s="4"/>
      <c r="AT17907" s="4"/>
      <c r="AU17907" s="4"/>
      <c r="AV17907" s="4"/>
      <c r="AW17907" s="4"/>
      <c r="AX17907" s="4"/>
      <c r="AY17907" s="4"/>
      <c r="AZ17907" s="4"/>
      <c r="BA17907" s="4"/>
      <c r="BB17907" s="4"/>
      <c r="BC17907" s="4"/>
    </row>
    <row r="17908" spans="45:55" x14ac:dyDescent="0.2">
      <c r="AS17908" s="4"/>
      <c r="AT17908" s="4"/>
      <c r="AU17908" s="4"/>
      <c r="AV17908" s="4"/>
      <c r="AW17908" s="4"/>
      <c r="AX17908" s="4"/>
      <c r="AY17908" s="4"/>
      <c r="AZ17908" s="4"/>
      <c r="BA17908" s="4"/>
      <c r="BB17908" s="4"/>
      <c r="BC17908" s="4"/>
    </row>
    <row r="17909" spans="45:55" x14ac:dyDescent="0.2">
      <c r="AS17909" s="4"/>
      <c r="AT17909" s="4"/>
      <c r="AU17909" s="4"/>
      <c r="AV17909" s="4"/>
      <c r="AW17909" s="4"/>
      <c r="AX17909" s="4"/>
      <c r="AY17909" s="4"/>
      <c r="AZ17909" s="4"/>
      <c r="BA17909" s="4"/>
      <c r="BB17909" s="4"/>
      <c r="BC17909" s="4"/>
    </row>
    <row r="17910" spans="45:55" x14ac:dyDescent="0.2">
      <c r="AS17910" s="4"/>
      <c r="AT17910" s="4"/>
      <c r="AU17910" s="4"/>
      <c r="AV17910" s="4"/>
      <c r="AW17910" s="4"/>
      <c r="AX17910" s="4"/>
      <c r="AY17910" s="4"/>
      <c r="AZ17910" s="4"/>
      <c r="BA17910" s="4"/>
      <c r="BB17910" s="4"/>
      <c r="BC17910" s="4"/>
    </row>
    <row r="17911" spans="45:55" x14ac:dyDescent="0.2">
      <c r="AS17911" s="4"/>
      <c r="AT17911" s="4"/>
      <c r="AU17911" s="4"/>
      <c r="AV17911" s="4"/>
      <c r="AW17911" s="4"/>
      <c r="AX17911" s="4"/>
      <c r="AY17911" s="4"/>
      <c r="AZ17911" s="4"/>
      <c r="BA17911" s="4"/>
      <c r="BB17911" s="4"/>
      <c r="BC17911" s="4"/>
    </row>
    <row r="17912" spans="45:55" x14ac:dyDescent="0.2">
      <c r="AS17912" s="4"/>
      <c r="AT17912" s="4"/>
      <c r="AU17912" s="4"/>
      <c r="AV17912" s="4"/>
      <c r="AW17912" s="4"/>
      <c r="AX17912" s="4"/>
      <c r="AY17912" s="4"/>
      <c r="AZ17912" s="4"/>
      <c r="BA17912" s="4"/>
      <c r="BB17912" s="4"/>
      <c r="BC17912" s="4"/>
    </row>
    <row r="17913" spans="45:55" x14ac:dyDescent="0.2">
      <c r="AS17913" s="4"/>
      <c r="AT17913" s="4"/>
      <c r="AU17913" s="4"/>
      <c r="AV17913" s="4"/>
      <c r="AW17913" s="4"/>
      <c r="AX17913" s="4"/>
      <c r="AY17913" s="4"/>
      <c r="AZ17913" s="4"/>
      <c r="BA17913" s="4"/>
      <c r="BB17913" s="4"/>
      <c r="BC17913" s="4"/>
    </row>
    <row r="17914" spans="45:55" x14ac:dyDescent="0.2">
      <c r="AS17914" s="4"/>
      <c r="AT17914" s="4"/>
      <c r="AU17914" s="4"/>
      <c r="AV17914" s="4"/>
      <c r="AW17914" s="4"/>
      <c r="AX17914" s="4"/>
      <c r="AY17914" s="4"/>
      <c r="AZ17914" s="4"/>
      <c r="BA17914" s="4"/>
      <c r="BB17914" s="4"/>
      <c r="BC17914" s="4"/>
    </row>
    <row r="17915" spans="45:55" x14ac:dyDescent="0.2">
      <c r="AS17915" s="4"/>
      <c r="AT17915" s="4"/>
      <c r="AU17915" s="4"/>
      <c r="AV17915" s="4"/>
      <c r="AW17915" s="4"/>
      <c r="AX17915" s="4"/>
      <c r="AY17915" s="4"/>
      <c r="AZ17915" s="4"/>
      <c r="BA17915" s="4"/>
      <c r="BB17915" s="4"/>
      <c r="BC17915" s="4"/>
    </row>
    <row r="17916" spans="45:55" x14ac:dyDescent="0.2">
      <c r="AS17916" s="4"/>
      <c r="AT17916" s="4"/>
      <c r="AU17916" s="4"/>
      <c r="AV17916" s="4"/>
      <c r="AW17916" s="4"/>
      <c r="AX17916" s="4"/>
      <c r="AY17916" s="4"/>
      <c r="AZ17916" s="4"/>
      <c r="BA17916" s="4"/>
      <c r="BB17916" s="4"/>
      <c r="BC17916" s="4"/>
    </row>
    <row r="17917" spans="45:55" x14ac:dyDescent="0.2">
      <c r="AS17917" s="4"/>
      <c r="AT17917" s="4"/>
      <c r="AU17917" s="4"/>
      <c r="AV17917" s="4"/>
      <c r="AW17917" s="4"/>
      <c r="AX17917" s="4"/>
      <c r="AY17917" s="4"/>
      <c r="AZ17917" s="4"/>
      <c r="BA17917" s="4"/>
      <c r="BB17917" s="4"/>
      <c r="BC17917" s="4"/>
    </row>
    <row r="17918" spans="45:55" x14ac:dyDescent="0.2">
      <c r="AS17918" s="4"/>
      <c r="AT17918" s="4"/>
      <c r="AU17918" s="4"/>
      <c r="AV17918" s="4"/>
      <c r="AW17918" s="4"/>
      <c r="AX17918" s="4"/>
      <c r="AY17918" s="4"/>
      <c r="AZ17918" s="4"/>
      <c r="BA17918" s="4"/>
      <c r="BB17918" s="4"/>
      <c r="BC17918" s="4"/>
    </row>
    <row r="17919" spans="45:55" x14ac:dyDescent="0.2">
      <c r="AS17919" s="4"/>
      <c r="AT17919" s="4"/>
      <c r="AU17919" s="4"/>
      <c r="AV17919" s="4"/>
      <c r="AW17919" s="4"/>
      <c r="AX17919" s="4"/>
      <c r="AY17919" s="4"/>
      <c r="AZ17919" s="4"/>
      <c r="BA17919" s="4"/>
      <c r="BB17919" s="4"/>
      <c r="BC17919" s="4"/>
    </row>
    <row r="17920" spans="45:55" x14ac:dyDescent="0.2">
      <c r="AS17920" s="4"/>
      <c r="AT17920" s="4"/>
      <c r="AU17920" s="4"/>
      <c r="AV17920" s="4"/>
      <c r="AW17920" s="4"/>
      <c r="AX17920" s="4"/>
      <c r="AY17920" s="4"/>
      <c r="AZ17920" s="4"/>
      <c r="BA17920" s="4"/>
      <c r="BB17920" s="4"/>
      <c r="BC17920" s="4"/>
    </row>
    <row r="17921" spans="45:55" x14ac:dyDescent="0.2">
      <c r="AS17921" s="4"/>
      <c r="AT17921" s="4"/>
      <c r="AU17921" s="4"/>
      <c r="AV17921" s="4"/>
      <c r="AW17921" s="4"/>
      <c r="AX17921" s="4"/>
      <c r="AY17921" s="4"/>
      <c r="AZ17921" s="4"/>
      <c r="BA17921" s="4"/>
      <c r="BB17921" s="4"/>
      <c r="BC17921" s="4"/>
    </row>
    <row r="17922" spans="45:55" x14ac:dyDescent="0.2">
      <c r="AS17922" s="4"/>
      <c r="AT17922" s="4"/>
      <c r="AU17922" s="4"/>
      <c r="AV17922" s="4"/>
      <c r="AW17922" s="4"/>
      <c r="AX17922" s="4"/>
      <c r="AY17922" s="4"/>
      <c r="AZ17922" s="4"/>
      <c r="BA17922" s="4"/>
      <c r="BB17922" s="4"/>
      <c r="BC17922" s="4"/>
    </row>
    <row r="17923" spans="45:55" x14ac:dyDescent="0.2">
      <c r="AS17923" s="4"/>
      <c r="AT17923" s="4"/>
      <c r="AU17923" s="4"/>
      <c r="AV17923" s="4"/>
      <c r="AW17923" s="4"/>
      <c r="AX17923" s="4"/>
      <c r="AY17923" s="4"/>
      <c r="AZ17923" s="4"/>
      <c r="BA17923" s="4"/>
      <c r="BB17923" s="4"/>
      <c r="BC17923" s="4"/>
    </row>
    <row r="17924" spans="45:55" x14ac:dyDescent="0.2">
      <c r="AS17924" s="4"/>
      <c r="AT17924" s="4"/>
      <c r="AU17924" s="4"/>
      <c r="AV17924" s="4"/>
      <c r="AW17924" s="4"/>
      <c r="AX17924" s="4"/>
      <c r="AY17924" s="4"/>
      <c r="AZ17924" s="4"/>
      <c r="BA17924" s="4"/>
      <c r="BB17924" s="4"/>
      <c r="BC17924" s="4"/>
    </row>
    <row r="17925" spans="45:55" x14ac:dyDescent="0.2">
      <c r="AS17925" s="4"/>
      <c r="AT17925" s="4"/>
      <c r="AU17925" s="4"/>
      <c r="AV17925" s="4"/>
      <c r="AW17925" s="4"/>
      <c r="AX17925" s="4"/>
      <c r="AY17925" s="4"/>
      <c r="AZ17925" s="4"/>
      <c r="BA17925" s="4"/>
      <c r="BB17925" s="4"/>
      <c r="BC17925" s="4"/>
    </row>
    <row r="17926" spans="45:55" x14ac:dyDescent="0.2">
      <c r="AS17926" s="4"/>
      <c r="AT17926" s="4"/>
      <c r="AU17926" s="4"/>
      <c r="AV17926" s="4"/>
      <c r="AW17926" s="4"/>
      <c r="AX17926" s="4"/>
      <c r="AY17926" s="4"/>
      <c r="AZ17926" s="4"/>
      <c r="BA17926" s="4"/>
      <c r="BB17926" s="4"/>
      <c r="BC17926" s="4"/>
    </row>
    <row r="17927" spans="45:55" x14ac:dyDescent="0.2">
      <c r="AS17927" s="4"/>
      <c r="AT17927" s="4"/>
      <c r="AU17927" s="4"/>
      <c r="AV17927" s="4"/>
      <c r="AW17927" s="4"/>
      <c r="AX17927" s="4"/>
      <c r="AY17927" s="4"/>
      <c r="AZ17927" s="4"/>
      <c r="BA17927" s="4"/>
      <c r="BB17927" s="4"/>
      <c r="BC17927" s="4"/>
    </row>
    <row r="17928" spans="45:55" x14ac:dyDescent="0.2">
      <c r="AS17928" s="4"/>
      <c r="AT17928" s="4"/>
      <c r="AU17928" s="4"/>
      <c r="AV17928" s="4"/>
      <c r="AW17928" s="4"/>
      <c r="AX17928" s="4"/>
      <c r="AY17928" s="4"/>
      <c r="AZ17928" s="4"/>
      <c r="BA17928" s="4"/>
      <c r="BB17928" s="4"/>
      <c r="BC17928" s="4"/>
    </row>
    <row r="17929" spans="45:55" x14ac:dyDescent="0.2">
      <c r="AS17929" s="4"/>
      <c r="AT17929" s="4"/>
      <c r="AU17929" s="4"/>
      <c r="AV17929" s="4"/>
      <c r="AW17929" s="4"/>
      <c r="AX17929" s="4"/>
      <c r="AY17929" s="4"/>
      <c r="AZ17929" s="4"/>
      <c r="BA17929" s="4"/>
      <c r="BB17929" s="4"/>
      <c r="BC17929" s="4"/>
    </row>
    <row r="17930" spans="45:55" x14ac:dyDescent="0.2">
      <c r="AS17930" s="4"/>
      <c r="AT17930" s="4"/>
      <c r="AU17930" s="4"/>
      <c r="AV17930" s="4"/>
      <c r="AW17930" s="4"/>
      <c r="AX17930" s="4"/>
      <c r="AY17930" s="4"/>
      <c r="AZ17930" s="4"/>
      <c r="BA17930" s="4"/>
      <c r="BB17930" s="4"/>
      <c r="BC17930" s="4"/>
    </row>
    <row r="17931" spans="45:55" x14ac:dyDescent="0.2">
      <c r="AS17931" s="4"/>
      <c r="AT17931" s="4"/>
      <c r="AU17931" s="4"/>
      <c r="AV17931" s="4"/>
      <c r="AW17931" s="4"/>
      <c r="AX17931" s="4"/>
      <c r="AY17931" s="4"/>
      <c r="AZ17931" s="4"/>
      <c r="BA17931" s="4"/>
      <c r="BB17931" s="4"/>
      <c r="BC17931" s="4"/>
    </row>
    <row r="17932" spans="45:55" x14ac:dyDescent="0.2">
      <c r="AS17932" s="4"/>
      <c r="AT17932" s="4"/>
      <c r="AU17932" s="4"/>
      <c r="AV17932" s="4"/>
      <c r="AW17932" s="4"/>
      <c r="AX17932" s="4"/>
      <c r="AY17932" s="4"/>
      <c r="AZ17932" s="4"/>
      <c r="BA17932" s="4"/>
      <c r="BB17932" s="4"/>
      <c r="BC17932" s="4"/>
    </row>
    <row r="17933" spans="45:55" x14ac:dyDescent="0.2">
      <c r="AS17933" s="4"/>
      <c r="AT17933" s="4"/>
      <c r="AU17933" s="4"/>
      <c r="AV17933" s="4"/>
      <c r="AW17933" s="4"/>
      <c r="AX17933" s="4"/>
      <c r="AY17933" s="4"/>
      <c r="AZ17933" s="4"/>
      <c r="BA17933" s="4"/>
      <c r="BB17933" s="4"/>
      <c r="BC17933" s="4"/>
    </row>
    <row r="17934" spans="45:55" x14ac:dyDescent="0.2">
      <c r="AS17934" s="4"/>
      <c r="AT17934" s="4"/>
      <c r="AU17934" s="4"/>
      <c r="AV17934" s="4"/>
      <c r="AW17934" s="4"/>
      <c r="AX17934" s="4"/>
      <c r="AY17934" s="4"/>
      <c r="AZ17934" s="4"/>
      <c r="BA17934" s="4"/>
      <c r="BB17934" s="4"/>
      <c r="BC17934" s="4"/>
    </row>
    <row r="17935" spans="45:55" x14ac:dyDescent="0.2">
      <c r="AS17935" s="4"/>
      <c r="AT17935" s="4"/>
      <c r="AU17935" s="4"/>
      <c r="AV17935" s="4"/>
      <c r="AW17935" s="4"/>
      <c r="AX17935" s="4"/>
      <c r="AY17935" s="4"/>
      <c r="AZ17935" s="4"/>
      <c r="BA17935" s="4"/>
      <c r="BB17935" s="4"/>
      <c r="BC17935" s="4"/>
    </row>
    <row r="17936" spans="45:55" x14ac:dyDescent="0.2">
      <c r="AS17936" s="4"/>
      <c r="AT17936" s="4"/>
      <c r="AU17936" s="4"/>
      <c r="AV17936" s="4"/>
      <c r="AW17936" s="4"/>
      <c r="AX17936" s="4"/>
      <c r="AY17936" s="4"/>
      <c r="AZ17936" s="4"/>
      <c r="BA17936" s="4"/>
      <c r="BB17936" s="4"/>
      <c r="BC17936" s="4"/>
    </row>
    <row r="17937" spans="45:55" x14ac:dyDescent="0.2">
      <c r="AS17937" s="4"/>
      <c r="AT17937" s="4"/>
      <c r="AU17937" s="4"/>
      <c r="AV17937" s="4"/>
      <c r="AW17937" s="4"/>
      <c r="AX17937" s="4"/>
      <c r="AY17937" s="4"/>
      <c r="AZ17937" s="4"/>
      <c r="BA17937" s="4"/>
      <c r="BB17937" s="4"/>
      <c r="BC17937" s="4"/>
    </row>
    <row r="17938" spans="45:55" x14ac:dyDescent="0.2">
      <c r="AS17938" s="4"/>
      <c r="AT17938" s="4"/>
      <c r="AU17938" s="4"/>
      <c r="AV17938" s="4"/>
      <c r="AW17938" s="4"/>
      <c r="AX17938" s="4"/>
      <c r="AY17938" s="4"/>
      <c r="AZ17938" s="4"/>
      <c r="BA17938" s="4"/>
      <c r="BB17938" s="4"/>
      <c r="BC17938" s="4"/>
    </row>
    <row r="17939" spans="45:55" x14ac:dyDescent="0.2">
      <c r="AS17939" s="4"/>
      <c r="AT17939" s="4"/>
      <c r="AU17939" s="4"/>
      <c r="AV17939" s="4"/>
      <c r="AW17939" s="4"/>
      <c r="AX17939" s="4"/>
      <c r="AY17939" s="4"/>
      <c r="AZ17939" s="4"/>
      <c r="BA17939" s="4"/>
      <c r="BB17939" s="4"/>
      <c r="BC17939" s="4"/>
    </row>
    <row r="17940" spans="45:55" x14ac:dyDescent="0.2">
      <c r="AS17940" s="4"/>
      <c r="AT17940" s="4"/>
      <c r="AU17940" s="4"/>
      <c r="AV17940" s="4"/>
      <c r="AW17940" s="4"/>
      <c r="AX17940" s="4"/>
      <c r="AY17940" s="4"/>
      <c r="AZ17940" s="4"/>
      <c r="BA17940" s="4"/>
      <c r="BB17940" s="4"/>
      <c r="BC17940" s="4"/>
    </row>
    <row r="17941" spans="45:55" x14ac:dyDescent="0.2">
      <c r="AS17941" s="4"/>
      <c r="AT17941" s="4"/>
      <c r="AU17941" s="4"/>
      <c r="AV17941" s="4"/>
      <c r="AW17941" s="4"/>
      <c r="AX17941" s="4"/>
      <c r="AY17941" s="4"/>
      <c r="AZ17941" s="4"/>
      <c r="BA17941" s="4"/>
      <c r="BB17941" s="4"/>
      <c r="BC17941" s="4"/>
    </row>
    <row r="17942" spans="45:55" x14ac:dyDescent="0.2">
      <c r="AS17942" s="4"/>
      <c r="AT17942" s="4"/>
      <c r="AU17942" s="4"/>
      <c r="AV17942" s="4"/>
      <c r="AW17942" s="4"/>
      <c r="AX17942" s="4"/>
      <c r="AY17942" s="4"/>
      <c r="AZ17942" s="4"/>
      <c r="BA17942" s="4"/>
      <c r="BB17942" s="4"/>
      <c r="BC17942" s="4"/>
    </row>
    <row r="17943" spans="45:55" x14ac:dyDescent="0.2">
      <c r="AS17943" s="4"/>
      <c r="AT17943" s="4"/>
      <c r="AU17943" s="4"/>
      <c r="AV17943" s="4"/>
      <c r="AW17943" s="4"/>
      <c r="AX17943" s="4"/>
      <c r="AY17943" s="4"/>
      <c r="AZ17943" s="4"/>
      <c r="BA17943" s="4"/>
      <c r="BB17943" s="4"/>
      <c r="BC17943" s="4"/>
    </row>
    <row r="17944" spans="45:55" x14ac:dyDescent="0.2">
      <c r="AS17944" s="4"/>
      <c r="AT17944" s="4"/>
      <c r="AU17944" s="4"/>
      <c r="AV17944" s="4"/>
      <c r="AW17944" s="4"/>
      <c r="AX17944" s="4"/>
      <c r="AY17944" s="4"/>
      <c r="AZ17944" s="4"/>
      <c r="BA17944" s="4"/>
      <c r="BB17944" s="4"/>
      <c r="BC17944" s="4"/>
    </row>
    <row r="17945" spans="45:55" x14ac:dyDescent="0.2">
      <c r="AS17945" s="4"/>
      <c r="AT17945" s="4"/>
      <c r="AU17945" s="4"/>
      <c r="AV17945" s="4"/>
      <c r="AW17945" s="4"/>
      <c r="AX17945" s="4"/>
      <c r="AY17945" s="4"/>
      <c r="AZ17945" s="4"/>
      <c r="BA17945" s="4"/>
      <c r="BB17945" s="4"/>
      <c r="BC17945" s="4"/>
    </row>
    <row r="17946" spans="45:55" x14ac:dyDescent="0.2">
      <c r="AS17946" s="4"/>
      <c r="AT17946" s="4"/>
      <c r="AU17946" s="4"/>
      <c r="AV17946" s="4"/>
      <c r="AW17946" s="4"/>
      <c r="AX17946" s="4"/>
      <c r="AY17946" s="4"/>
      <c r="AZ17946" s="4"/>
      <c r="BA17946" s="4"/>
      <c r="BB17946" s="4"/>
      <c r="BC17946" s="4"/>
    </row>
    <row r="17947" spans="45:55" x14ac:dyDescent="0.2">
      <c r="AS17947" s="4"/>
      <c r="AT17947" s="4"/>
      <c r="AU17947" s="4"/>
      <c r="AV17947" s="4"/>
      <c r="AW17947" s="4"/>
      <c r="AX17947" s="4"/>
      <c r="AY17947" s="4"/>
      <c r="AZ17947" s="4"/>
      <c r="BA17947" s="4"/>
      <c r="BB17947" s="4"/>
      <c r="BC17947" s="4"/>
    </row>
    <row r="17948" spans="45:55" x14ac:dyDescent="0.2">
      <c r="AS17948" s="4"/>
      <c r="AT17948" s="4"/>
      <c r="AU17948" s="4"/>
      <c r="AV17948" s="4"/>
      <c r="AW17948" s="4"/>
      <c r="AX17948" s="4"/>
      <c r="AY17948" s="4"/>
      <c r="AZ17948" s="4"/>
      <c r="BA17948" s="4"/>
      <c r="BB17948" s="4"/>
      <c r="BC17948" s="4"/>
    </row>
    <row r="17949" spans="45:55" x14ac:dyDescent="0.2">
      <c r="AS17949" s="4"/>
      <c r="AT17949" s="4"/>
      <c r="AU17949" s="4"/>
      <c r="AV17949" s="4"/>
      <c r="AW17949" s="4"/>
      <c r="AX17949" s="4"/>
      <c r="AY17949" s="4"/>
      <c r="AZ17949" s="4"/>
      <c r="BA17949" s="4"/>
      <c r="BB17949" s="4"/>
      <c r="BC17949" s="4"/>
    </row>
    <row r="17950" spans="45:55" x14ac:dyDescent="0.2">
      <c r="AS17950" s="4"/>
      <c r="AT17950" s="4"/>
      <c r="AU17950" s="4"/>
      <c r="AV17950" s="4"/>
      <c r="AW17950" s="4"/>
      <c r="AX17950" s="4"/>
      <c r="AY17950" s="4"/>
      <c r="AZ17950" s="4"/>
      <c r="BA17950" s="4"/>
      <c r="BB17950" s="4"/>
      <c r="BC17950" s="4"/>
    </row>
    <row r="17951" spans="45:55" x14ac:dyDescent="0.2">
      <c r="AS17951" s="4"/>
      <c r="AT17951" s="4"/>
      <c r="AU17951" s="4"/>
      <c r="AV17951" s="4"/>
      <c r="AW17951" s="4"/>
      <c r="AX17951" s="4"/>
      <c r="AY17951" s="4"/>
      <c r="AZ17951" s="4"/>
      <c r="BA17951" s="4"/>
      <c r="BB17951" s="4"/>
      <c r="BC17951" s="4"/>
    </row>
    <row r="17952" spans="45:55" x14ac:dyDescent="0.2">
      <c r="AS17952" s="4"/>
      <c r="AT17952" s="4"/>
      <c r="AU17952" s="4"/>
      <c r="AV17952" s="4"/>
      <c r="AW17952" s="4"/>
      <c r="AX17952" s="4"/>
      <c r="AY17952" s="4"/>
      <c r="AZ17952" s="4"/>
      <c r="BA17952" s="4"/>
      <c r="BB17952" s="4"/>
      <c r="BC17952" s="4"/>
    </row>
    <row r="17953" spans="45:55" x14ac:dyDescent="0.2">
      <c r="AS17953" s="4"/>
      <c r="AT17953" s="4"/>
      <c r="AU17953" s="4"/>
      <c r="AV17953" s="4"/>
      <c r="AW17953" s="4"/>
      <c r="AX17953" s="4"/>
      <c r="AY17953" s="4"/>
      <c r="AZ17953" s="4"/>
      <c r="BA17953" s="4"/>
      <c r="BB17953" s="4"/>
      <c r="BC17953" s="4"/>
    </row>
    <row r="17954" spans="45:55" x14ac:dyDescent="0.2">
      <c r="AS17954" s="4"/>
      <c r="AT17954" s="4"/>
      <c r="AU17954" s="4"/>
      <c r="AV17954" s="4"/>
      <c r="AW17954" s="4"/>
      <c r="AX17954" s="4"/>
      <c r="AY17954" s="4"/>
      <c r="AZ17954" s="4"/>
      <c r="BA17954" s="4"/>
      <c r="BB17954" s="4"/>
      <c r="BC17954" s="4"/>
    </row>
    <row r="17955" spans="45:55" x14ac:dyDescent="0.2">
      <c r="AS17955" s="4"/>
      <c r="AT17955" s="4"/>
      <c r="AU17955" s="4"/>
      <c r="AV17955" s="4"/>
      <c r="AW17955" s="4"/>
      <c r="AX17955" s="4"/>
      <c r="AY17955" s="4"/>
      <c r="AZ17955" s="4"/>
      <c r="BA17955" s="4"/>
      <c r="BB17955" s="4"/>
      <c r="BC17955" s="4"/>
    </row>
    <row r="17956" spans="45:55" x14ac:dyDescent="0.2">
      <c r="AS17956" s="4"/>
      <c r="AT17956" s="4"/>
      <c r="AU17956" s="4"/>
      <c r="AV17956" s="4"/>
      <c r="AW17956" s="4"/>
      <c r="AX17956" s="4"/>
      <c r="AY17956" s="4"/>
      <c r="AZ17956" s="4"/>
      <c r="BA17956" s="4"/>
      <c r="BB17956" s="4"/>
      <c r="BC17956" s="4"/>
    </row>
    <row r="17957" spans="45:55" x14ac:dyDescent="0.2">
      <c r="AS17957" s="4"/>
      <c r="AT17957" s="4"/>
      <c r="AU17957" s="4"/>
      <c r="AV17957" s="4"/>
      <c r="AW17957" s="4"/>
      <c r="AX17957" s="4"/>
      <c r="AY17957" s="4"/>
      <c r="AZ17957" s="4"/>
      <c r="BA17957" s="4"/>
      <c r="BB17957" s="4"/>
      <c r="BC17957" s="4"/>
    </row>
    <row r="17958" spans="45:55" x14ac:dyDescent="0.2">
      <c r="AS17958" s="4"/>
      <c r="AT17958" s="4"/>
      <c r="AU17958" s="4"/>
      <c r="AV17958" s="4"/>
      <c r="AW17958" s="4"/>
      <c r="AX17958" s="4"/>
      <c r="AY17958" s="4"/>
      <c r="AZ17958" s="4"/>
      <c r="BA17958" s="4"/>
      <c r="BB17958" s="4"/>
      <c r="BC17958" s="4"/>
    </row>
    <row r="17959" spans="45:55" x14ac:dyDescent="0.2">
      <c r="AS17959" s="4"/>
      <c r="AT17959" s="4"/>
      <c r="AU17959" s="4"/>
      <c r="AV17959" s="4"/>
      <c r="AW17959" s="4"/>
      <c r="AX17959" s="4"/>
      <c r="AY17959" s="4"/>
      <c r="AZ17959" s="4"/>
      <c r="BA17959" s="4"/>
      <c r="BB17959" s="4"/>
      <c r="BC17959" s="4"/>
    </row>
    <row r="17960" spans="45:55" x14ac:dyDescent="0.2">
      <c r="AS17960" s="4"/>
      <c r="AT17960" s="4"/>
      <c r="AU17960" s="4"/>
      <c r="AV17960" s="4"/>
      <c r="AW17960" s="4"/>
      <c r="AX17960" s="4"/>
      <c r="AY17960" s="4"/>
      <c r="AZ17960" s="4"/>
      <c r="BA17960" s="4"/>
      <c r="BB17960" s="4"/>
      <c r="BC17960" s="4"/>
    </row>
    <row r="17961" spans="45:55" x14ac:dyDescent="0.2">
      <c r="AS17961" s="4"/>
      <c r="AT17961" s="4"/>
      <c r="AU17961" s="4"/>
      <c r="AV17961" s="4"/>
      <c r="AW17961" s="4"/>
      <c r="AX17961" s="4"/>
      <c r="AY17961" s="4"/>
      <c r="AZ17961" s="4"/>
      <c r="BA17961" s="4"/>
      <c r="BB17961" s="4"/>
      <c r="BC17961" s="4"/>
    </row>
    <row r="17962" spans="45:55" x14ac:dyDescent="0.2">
      <c r="AS17962" s="4"/>
      <c r="AT17962" s="4"/>
      <c r="AU17962" s="4"/>
      <c r="AV17962" s="4"/>
      <c r="AW17962" s="4"/>
      <c r="AX17962" s="4"/>
      <c r="AY17962" s="4"/>
      <c r="AZ17962" s="4"/>
      <c r="BA17962" s="4"/>
      <c r="BB17962" s="4"/>
      <c r="BC17962" s="4"/>
    </row>
    <row r="17963" spans="45:55" x14ac:dyDescent="0.2">
      <c r="AS17963" s="4"/>
      <c r="AT17963" s="4"/>
      <c r="AU17963" s="4"/>
      <c r="AV17963" s="4"/>
      <c r="AW17963" s="4"/>
      <c r="AX17963" s="4"/>
      <c r="AY17963" s="4"/>
      <c r="AZ17963" s="4"/>
      <c r="BA17963" s="4"/>
      <c r="BB17963" s="4"/>
      <c r="BC17963" s="4"/>
    </row>
    <row r="17964" spans="45:55" x14ac:dyDescent="0.2">
      <c r="AS17964" s="4"/>
      <c r="AT17964" s="4"/>
      <c r="AU17964" s="4"/>
      <c r="AV17964" s="4"/>
      <c r="AW17964" s="4"/>
      <c r="AX17964" s="4"/>
      <c r="AY17964" s="4"/>
      <c r="AZ17964" s="4"/>
      <c r="BA17964" s="4"/>
      <c r="BB17964" s="4"/>
      <c r="BC17964" s="4"/>
    </row>
    <row r="17965" spans="45:55" x14ac:dyDescent="0.2">
      <c r="AS17965" s="4"/>
      <c r="AT17965" s="4"/>
      <c r="AU17965" s="4"/>
      <c r="AV17965" s="4"/>
      <c r="AW17965" s="4"/>
      <c r="AX17965" s="4"/>
      <c r="AY17965" s="4"/>
      <c r="AZ17965" s="4"/>
      <c r="BA17965" s="4"/>
      <c r="BB17965" s="4"/>
      <c r="BC17965" s="4"/>
    </row>
    <row r="17966" spans="45:55" x14ac:dyDescent="0.2">
      <c r="AS17966" s="4"/>
      <c r="AT17966" s="4"/>
      <c r="AU17966" s="4"/>
      <c r="AV17966" s="4"/>
      <c r="AW17966" s="4"/>
      <c r="AX17966" s="4"/>
      <c r="AY17966" s="4"/>
      <c r="AZ17966" s="4"/>
      <c r="BA17966" s="4"/>
      <c r="BB17966" s="4"/>
      <c r="BC17966" s="4"/>
    </row>
    <row r="17967" spans="45:55" x14ac:dyDescent="0.2">
      <c r="AS17967" s="4"/>
      <c r="AT17967" s="4"/>
      <c r="AU17967" s="4"/>
      <c r="AV17967" s="4"/>
      <c r="AW17967" s="4"/>
      <c r="AX17967" s="4"/>
      <c r="AY17967" s="4"/>
      <c r="AZ17967" s="4"/>
      <c r="BA17967" s="4"/>
      <c r="BB17967" s="4"/>
      <c r="BC17967" s="4"/>
    </row>
    <row r="17968" spans="45:55" x14ac:dyDescent="0.2">
      <c r="AS17968" s="4"/>
      <c r="AT17968" s="4"/>
      <c r="AU17968" s="4"/>
      <c r="AV17968" s="4"/>
      <c r="AW17968" s="4"/>
      <c r="AX17968" s="4"/>
      <c r="AY17968" s="4"/>
      <c r="AZ17968" s="4"/>
      <c r="BA17968" s="4"/>
      <c r="BB17968" s="4"/>
      <c r="BC17968" s="4"/>
    </row>
    <row r="17969" spans="45:55" x14ac:dyDescent="0.2">
      <c r="AS17969" s="4"/>
      <c r="AT17969" s="4"/>
      <c r="AU17969" s="4"/>
      <c r="AV17969" s="4"/>
      <c r="AW17969" s="4"/>
      <c r="AX17969" s="4"/>
      <c r="AY17969" s="4"/>
      <c r="AZ17969" s="4"/>
      <c r="BA17969" s="4"/>
      <c r="BB17969" s="4"/>
      <c r="BC17969" s="4"/>
    </row>
    <row r="17970" spans="45:55" x14ac:dyDescent="0.2">
      <c r="AS17970" s="4"/>
      <c r="AT17970" s="4"/>
      <c r="AU17970" s="4"/>
      <c r="AV17970" s="4"/>
      <c r="AW17970" s="4"/>
      <c r="AX17970" s="4"/>
      <c r="AY17970" s="4"/>
      <c r="AZ17970" s="4"/>
      <c r="BA17970" s="4"/>
      <c r="BB17970" s="4"/>
      <c r="BC17970" s="4"/>
    </row>
    <row r="17971" spans="45:55" x14ac:dyDescent="0.2">
      <c r="AS17971" s="4"/>
      <c r="AT17971" s="4"/>
      <c r="AU17971" s="4"/>
      <c r="AV17971" s="4"/>
      <c r="AW17971" s="4"/>
      <c r="AX17971" s="4"/>
      <c r="AY17971" s="4"/>
      <c r="AZ17971" s="4"/>
      <c r="BA17971" s="4"/>
      <c r="BB17971" s="4"/>
      <c r="BC17971" s="4"/>
    </row>
    <row r="17972" spans="45:55" x14ac:dyDescent="0.2">
      <c r="AS17972" s="4"/>
      <c r="AT17972" s="4"/>
      <c r="AU17972" s="4"/>
      <c r="AV17972" s="4"/>
      <c r="AW17972" s="4"/>
      <c r="AX17972" s="4"/>
      <c r="AY17972" s="4"/>
      <c r="AZ17972" s="4"/>
      <c r="BA17972" s="4"/>
      <c r="BB17972" s="4"/>
      <c r="BC17972" s="4"/>
    </row>
    <row r="17973" spans="45:55" x14ac:dyDescent="0.2">
      <c r="AS17973" s="4"/>
      <c r="AT17973" s="4"/>
      <c r="AU17973" s="4"/>
      <c r="AV17973" s="4"/>
      <c r="AW17973" s="4"/>
      <c r="AX17973" s="4"/>
      <c r="AY17973" s="4"/>
      <c r="AZ17973" s="4"/>
      <c r="BA17973" s="4"/>
      <c r="BB17973" s="4"/>
      <c r="BC17973" s="4"/>
    </row>
    <row r="17974" spans="45:55" x14ac:dyDescent="0.2">
      <c r="AS17974" s="4"/>
      <c r="AT17974" s="4"/>
      <c r="AU17974" s="4"/>
      <c r="AV17974" s="4"/>
      <c r="AW17974" s="4"/>
      <c r="AX17974" s="4"/>
      <c r="AY17974" s="4"/>
      <c r="AZ17974" s="4"/>
      <c r="BA17974" s="4"/>
      <c r="BB17974" s="4"/>
      <c r="BC17974" s="4"/>
    </row>
    <row r="17975" spans="45:55" x14ac:dyDescent="0.2">
      <c r="AS17975" s="4"/>
      <c r="AT17975" s="4"/>
      <c r="AU17975" s="4"/>
      <c r="AV17975" s="4"/>
      <c r="AW17975" s="4"/>
      <c r="AX17975" s="4"/>
      <c r="AY17975" s="4"/>
      <c r="AZ17975" s="4"/>
      <c r="BA17975" s="4"/>
      <c r="BB17975" s="4"/>
      <c r="BC17975" s="4"/>
    </row>
    <row r="17976" spans="45:55" x14ac:dyDescent="0.2">
      <c r="AS17976" s="4"/>
      <c r="AT17976" s="4"/>
      <c r="AU17976" s="4"/>
      <c r="AV17976" s="4"/>
      <c r="AW17976" s="4"/>
      <c r="AX17976" s="4"/>
      <c r="AY17976" s="4"/>
      <c r="AZ17976" s="4"/>
      <c r="BA17976" s="4"/>
      <c r="BB17976" s="4"/>
      <c r="BC17976" s="4"/>
    </row>
    <row r="17977" spans="45:55" x14ac:dyDescent="0.2">
      <c r="AS17977" s="4"/>
      <c r="AT17977" s="4"/>
      <c r="AU17977" s="4"/>
      <c r="AV17977" s="4"/>
      <c r="AW17977" s="4"/>
      <c r="AX17977" s="4"/>
      <c r="AY17977" s="4"/>
      <c r="AZ17977" s="4"/>
      <c r="BA17977" s="4"/>
      <c r="BB17977" s="4"/>
      <c r="BC17977" s="4"/>
    </row>
    <row r="17978" spans="45:55" x14ac:dyDescent="0.2">
      <c r="AS17978" s="4"/>
      <c r="AT17978" s="4"/>
      <c r="AU17978" s="4"/>
      <c r="AV17978" s="4"/>
      <c r="AW17978" s="4"/>
      <c r="AX17978" s="4"/>
      <c r="AY17978" s="4"/>
      <c r="AZ17978" s="4"/>
      <c r="BA17978" s="4"/>
      <c r="BB17978" s="4"/>
      <c r="BC17978" s="4"/>
    </row>
    <row r="17979" spans="45:55" x14ac:dyDescent="0.2">
      <c r="AS17979" s="4"/>
      <c r="AT17979" s="4"/>
      <c r="AU17979" s="4"/>
      <c r="AV17979" s="4"/>
      <c r="AW17979" s="4"/>
      <c r="AX17979" s="4"/>
      <c r="AY17979" s="4"/>
      <c r="AZ17979" s="4"/>
      <c r="BA17979" s="4"/>
      <c r="BB17979" s="4"/>
      <c r="BC17979" s="4"/>
    </row>
    <row r="17980" spans="45:55" x14ac:dyDescent="0.2">
      <c r="AS17980" s="4"/>
      <c r="AT17980" s="4"/>
      <c r="AU17980" s="4"/>
      <c r="AV17980" s="4"/>
      <c r="AW17980" s="4"/>
      <c r="AX17980" s="4"/>
      <c r="AY17980" s="4"/>
      <c r="AZ17980" s="4"/>
      <c r="BA17980" s="4"/>
      <c r="BB17980" s="4"/>
      <c r="BC17980" s="4"/>
    </row>
    <row r="17981" spans="45:55" x14ac:dyDescent="0.2">
      <c r="AS17981" s="4"/>
      <c r="AT17981" s="4"/>
      <c r="AU17981" s="4"/>
      <c r="AV17981" s="4"/>
      <c r="AW17981" s="4"/>
      <c r="AX17981" s="4"/>
      <c r="AY17981" s="4"/>
      <c r="AZ17981" s="4"/>
      <c r="BA17981" s="4"/>
      <c r="BB17981" s="4"/>
      <c r="BC17981" s="4"/>
    </row>
    <row r="17982" spans="45:55" x14ac:dyDescent="0.2">
      <c r="AS17982" s="4"/>
      <c r="AT17982" s="4"/>
      <c r="AU17982" s="4"/>
      <c r="AV17982" s="4"/>
      <c r="AW17982" s="4"/>
      <c r="AX17982" s="4"/>
      <c r="AY17982" s="4"/>
      <c r="AZ17982" s="4"/>
      <c r="BA17982" s="4"/>
      <c r="BB17982" s="4"/>
      <c r="BC17982" s="4"/>
    </row>
    <row r="17983" spans="45:55" x14ac:dyDescent="0.2">
      <c r="AS17983" s="4"/>
      <c r="AT17983" s="4"/>
      <c r="AU17983" s="4"/>
      <c r="AV17983" s="4"/>
      <c r="AW17983" s="4"/>
      <c r="AX17983" s="4"/>
      <c r="AY17983" s="4"/>
      <c r="AZ17983" s="4"/>
      <c r="BA17983" s="4"/>
      <c r="BB17983" s="4"/>
      <c r="BC17983" s="4"/>
    </row>
    <row r="17984" spans="45:55" x14ac:dyDescent="0.2">
      <c r="AS17984" s="4"/>
      <c r="AT17984" s="4"/>
      <c r="AU17984" s="4"/>
      <c r="AV17984" s="4"/>
      <c r="AW17984" s="4"/>
      <c r="AX17984" s="4"/>
      <c r="AY17984" s="4"/>
      <c r="AZ17984" s="4"/>
      <c r="BA17984" s="4"/>
      <c r="BB17984" s="4"/>
      <c r="BC17984" s="4"/>
    </row>
    <row r="17985" spans="45:55" x14ac:dyDescent="0.2">
      <c r="AS17985" s="4"/>
      <c r="AT17985" s="4"/>
      <c r="AU17985" s="4"/>
      <c r="AV17985" s="4"/>
      <c r="AW17985" s="4"/>
      <c r="AX17985" s="4"/>
      <c r="AY17985" s="4"/>
      <c r="AZ17985" s="4"/>
      <c r="BA17985" s="4"/>
      <c r="BB17985" s="4"/>
      <c r="BC17985" s="4"/>
    </row>
    <row r="17986" spans="45:55" x14ac:dyDescent="0.2">
      <c r="AS17986" s="4"/>
      <c r="AT17986" s="4"/>
      <c r="AU17986" s="4"/>
      <c r="AV17986" s="4"/>
      <c r="AW17986" s="4"/>
      <c r="AX17986" s="4"/>
      <c r="AY17986" s="4"/>
      <c r="AZ17986" s="4"/>
      <c r="BA17986" s="4"/>
      <c r="BB17986" s="4"/>
      <c r="BC17986" s="4"/>
    </row>
    <row r="17987" spans="45:55" x14ac:dyDescent="0.2">
      <c r="AS17987" s="4"/>
      <c r="AT17987" s="4"/>
      <c r="AU17987" s="4"/>
      <c r="AV17987" s="4"/>
      <c r="AW17987" s="4"/>
      <c r="AX17987" s="4"/>
      <c r="AY17987" s="4"/>
      <c r="AZ17987" s="4"/>
      <c r="BA17987" s="4"/>
      <c r="BB17987" s="4"/>
      <c r="BC17987" s="4"/>
    </row>
    <row r="17988" spans="45:55" x14ac:dyDescent="0.2">
      <c r="AS17988" s="4"/>
      <c r="AT17988" s="4"/>
      <c r="AU17988" s="4"/>
      <c r="AV17988" s="4"/>
      <c r="AW17988" s="4"/>
      <c r="AX17988" s="4"/>
      <c r="AY17988" s="4"/>
      <c r="AZ17988" s="4"/>
      <c r="BA17988" s="4"/>
      <c r="BB17988" s="4"/>
      <c r="BC17988" s="4"/>
    </row>
    <row r="17989" spans="45:55" x14ac:dyDescent="0.2">
      <c r="AS17989" s="4"/>
      <c r="AT17989" s="4"/>
      <c r="AU17989" s="4"/>
      <c r="AV17989" s="4"/>
      <c r="AW17989" s="4"/>
      <c r="AX17989" s="4"/>
      <c r="AY17989" s="4"/>
      <c r="AZ17989" s="4"/>
      <c r="BA17989" s="4"/>
      <c r="BB17989" s="4"/>
      <c r="BC17989" s="4"/>
    </row>
    <row r="17990" spans="45:55" x14ac:dyDescent="0.2">
      <c r="AS17990" s="4"/>
      <c r="AT17990" s="4"/>
      <c r="AU17990" s="4"/>
      <c r="AV17990" s="4"/>
      <c r="AW17990" s="4"/>
      <c r="AX17990" s="4"/>
      <c r="AY17990" s="4"/>
      <c r="AZ17990" s="4"/>
      <c r="BA17990" s="4"/>
      <c r="BB17990" s="4"/>
      <c r="BC17990" s="4"/>
    </row>
    <row r="17991" spans="45:55" x14ac:dyDescent="0.2">
      <c r="AS17991" s="4"/>
      <c r="AT17991" s="4"/>
      <c r="AU17991" s="4"/>
      <c r="AV17991" s="4"/>
      <c r="AW17991" s="4"/>
      <c r="AX17991" s="4"/>
      <c r="AY17991" s="4"/>
      <c r="AZ17991" s="4"/>
      <c r="BA17991" s="4"/>
      <c r="BB17991" s="4"/>
      <c r="BC17991" s="4"/>
    </row>
    <row r="17992" spans="45:55" x14ac:dyDescent="0.2">
      <c r="AS17992" s="4"/>
      <c r="AT17992" s="4"/>
      <c r="AU17992" s="4"/>
      <c r="AV17992" s="4"/>
      <c r="AW17992" s="4"/>
      <c r="AX17992" s="4"/>
      <c r="AY17992" s="4"/>
      <c r="AZ17992" s="4"/>
      <c r="BA17992" s="4"/>
      <c r="BB17992" s="4"/>
      <c r="BC17992" s="4"/>
    </row>
    <row r="17993" spans="45:55" x14ac:dyDescent="0.2">
      <c r="AS17993" s="4"/>
      <c r="AT17993" s="4"/>
      <c r="AU17993" s="4"/>
      <c r="AV17993" s="4"/>
      <c r="AW17993" s="4"/>
      <c r="AX17993" s="4"/>
      <c r="AY17993" s="4"/>
      <c r="AZ17993" s="4"/>
      <c r="BA17993" s="4"/>
      <c r="BB17993" s="4"/>
      <c r="BC17993" s="4"/>
    </row>
    <row r="17994" spans="45:55" x14ac:dyDescent="0.2">
      <c r="AS17994" s="4"/>
      <c r="AT17994" s="4"/>
      <c r="AU17994" s="4"/>
      <c r="AV17994" s="4"/>
      <c r="AW17994" s="4"/>
      <c r="AX17994" s="4"/>
      <c r="AY17994" s="4"/>
      <c r="AZ17994" s="4"/>
      <c r="BA17994" s="4"/>
      <c r="BB17994" s="4"/>
      <c r="BC17994" s="4"/>
    </row>
    <row r="17995" spans="45:55" x14ac:dyDescent="0.2">
      <c r="AS17995" s="4"/>
      <c r="AT17995" s="4"/>
      <c r="AU17995" s="4"/>
      <c r="AV17995" s="4"/>
      <c r="AW17995" s="4"/>
      <c r="AX17995" s="4"/>
      <c r="AY17995" s="4"/>
      <c r="AZ17995" s="4"/>
      <c r="BA17995" s="4"/>
      <c r="BB17995" s="4"/>
      <c r="BC17995" s="4"/>
    </row>
    <row r="17996" spans="45:55" x14ac:dyDescent="0.2">
      <c r="AS17996" s="4"/>
      <c r="AT17996" s="4"/>
      <c r="AU17996" s="4"/>
      <c r="AV17996" s="4"/>
      <c r="AW17996" s="4"/>
      <c r="AX17996" s="4"/>
      <c r="AY17996" s="4"/>
      <c r="AZ17996" s="4"/>
      <c r="BA17996" s="4"/>
      <c r="BB17996" s="4"/>
      <c r="BC17996" s="4"/>
    </row>
    <row r="17997" spans="45:55" x14ac:dyDescent="0.2">
      <c r="AS17997" s="4"/>
      <c r="AT17997" s="4"/>
      <c r="AU17997" s="4"/>
      <c r="AV17997" s="4"/>
      <c r="AW17997" s="4"/>
      <c r="AX17997" s="4"/>
      <c r="AY17997" s="4"/>
      <c r="AZ17997" s="4"/>
      <c r="BA17997" s="4"/>
      <c r="BB17997" s="4"/>
      <c r="BC17997" s="4"/>
    </row>
    <row r="17998" spans="45:55" x14ac:dyDescent="0.2">
      <c r="AS17998" s="4"/>
      <c r="AT17998" s="4"/>
      <c r="AU17998" s="4"/>
      <c r="AV17998" s="4"/>
      <c r="AW17998" s="4"/>
      <c r="AX17998" s="4"/>
      <c r="AY17998" s="4"/>
      <c r="AZ17998" s="4"/>
      <c r="BA17998" s="4"/>
      <c r="BB17998" s="4"/>
      <c r="BC17998" s="4"/>
    </row>
    <row r="17999" spans="45:55" x14ac:dyDescent="0.2">
      <c r="AS17999" s="4"/>
      <c r="AT17999" s="4"/>
      <c r="AU17999" s="4"/>
      <c r="AV17999" s="4"/>
      <c r="AW17999" s="4"/>
      <c r="AX17999" s="4"/>
      <c r="AY17999" s="4"/>
      <c r="AZ17999" s="4"/>
      <c r="BA17999" s="4"/>
      <c r="BB17999" s="4"/>
      <c r="BC17999" s="4"/>
    </row>
    <row r="18000" spans="45:55" x14ac:dyDescent="0.2">
      <c r="AS18000" s="4"/>
      <c r="AT18000" s="4"/>
      <c r="AU18000" s="4"/>
      <c r="AV18000" s="4"/>
      <c r="AW18000" s="4"/>
      <c r="AX18000" s="4"/>
      <c r="AY18000" s="4"/>
      <c r="AZ18000" s="4"/>
      <c r="BA18000" s="4"/>
      <c r="BB18000" s="4"/>
      <c r="BC18000" s="4"/>
    </row>
    <row r="18001" spans="45:55" x14ac:dyDescent="0.2">
      <c r="AS18001" s="4"/>
      <c r="AT18001" s="4"/>
      <c r="AU18001" s="4"/>
      <c r="AV18001" s="4"/>
      <c r="AW18001" s="4"/>
      <c r="AX18001" s="4"/>
      <c r="AY18001" s="4"/>
      <c r="AZ18001" s="4"/>
      <c r="BA18001" s="4"/>
      <c r="BB18001" s="4"/>
      <c r="BC18001" s="4"/>
    </row>
    <row r="18002" spans="45:55" x14ac:dyDescent="0.2">
      <c r="AS18002" s="4"/>
      <c r="AT18002" s="4"/>
      <c r="AU18002" s="4"/>
      <c r="AV18002" s="4"/>
      <c r="AW18002" s="4"/>
      <c r="AX18002" s="4"/>
      <c r="AY18002" s="4"/>
      <c r="AZ18002" s="4"/>
      <c r="BA18002" s="4"/>
      <c r="BB18002" s="4"/>
      <c r="BC18002" s="4"/>
    </row>
    <row r="18003" spans="45:55" x14ac:dyDescent="0.2">
      <c r="AS18003" s="4"/>
      <c r="AT18003" s="4"/>
      <c r="AU18003" s="4"/>
      <c r="AV18003" s="4"/>
      <c r="AW18003" s="4"/>
      <c r="AX18003" s="4"/>
      <c r="AY18003" s="4"/>
      <c r="AZ18003" s="4"/>
      <c r="BA18003" s="4"/>
      <c r="BB18003" s="4"/>
      <c r="BC18003" s="4"/>
    </row>
    <row r="18004" spans="45:55" x14ac:dyDescent="0.2">
      <c r="AS18004" s="4"/>
      <c r="AT18004" s="4"/>
      <c r="AU18004" s="4"/>
      <c r="AV18004" s="4"/>
      <c r="AW18004" s="4"/>
      <c r="AX18004" s="4"/>
      <c r="AY18004" s="4"/>
      <c r="AZ18004" s="4"/>
      <c r="BA18004" s="4"/>
      <c r="BB18004" s="4"/>
      <c r="BC18004" s="4"/>
    </row>
    <row r="18005" spans="45:55" x14ac:dyDescent="0.2">
      <c r="AS18005" s="4"/>
      <c r="AT18005" s="4"/>
      <c r="AU18005" s="4"/>
      <c r="AV18005" s="4"/>
      <c r="AW18005" s="4"/>
      <c r="AX18005" s="4"/>
      <c r="AY18005" s="4"/>
      <c r="AZ18005" s="4"/>
      <c r="BA18005" s="4"/>
      <c r="BB18005" s="4"/>
      <c r="BC18005" s="4"/>
    </row>
    <row r="18006" spans="45:55" x14ac:dyDescent="0.2">
      <c r="AS18006" s="4"/>
      <c r="AT18006" s="4"/>
      <c r="AU18006" s="4"/>
      <c r="AV18006" s="4"/>
      <c r="AW18006" s="4"/>
      <c r="AX18006" s="4"/>
      <c r="AY18006" s="4"/>
      <c r="AZ18006" s="4"/>
      <c r="BA18006" s="4"/>
      <c r="BB18006" s="4"/>
      <c r="BC18006" s="4"/>
    </row>
    <row r="18007" spans="45:55" x14ac:dyDescent="0.2">
      <c r="AS18007" s="4"/>
      <c r="AT18007" s="4"/>
      <c r="AU18007" s="4"/>
      <c r="AV18007" s="4"/>
      <c r="AW18007" s="4"/>
      <c r="AX18007" s="4"/>
      <c r="AY18007" s="4"/>
      <c r="AZ18007" s="4"/>
      <c r="BA18007" s="4"/>
      <c r="BB18007" s="4"/>
      <c r="BC18007" s="4"/>
    </row>
    <row r="18008" spans="45:55" x14ac:dyDescent="0.2">
      <c r="AS18008" s="4"/>
      <c r="AT18008" s="4"/>
      <c r="AU18008" s="4"/>
      <c r="AV18008" s="4"/>
      <c r="AW18008" s="4"/>
      <c r="AX18008" s="4"/>
      <c r="AY18008" s="4"/>
      <c r="AZ18008" s="4"/>
      <c r="BA18008" s="4"/>
      <c r="BB18008" s="4"/>
      <c r="BC18008" s="4"/>
    </row>
    <row r="18009" spans="45:55" x14ac:dyDescent="0.2">
      <c r="AS18009" s="4"/>
      <c r="AT18009" s="4"/>
      <c r="AU18009" s="4"/>
      <c r="AV18009" s="4"/>
      <c r="AW18009" s="4"/>
      <c r="AX18009" s="4"/>
      <c r="AY18009" s="4"/>
      <c r="AZ18009" s="4"/>
      <c r="BA18009" s="4"/>
      <c r="BB18009" s="4"/>
      <c r="BC18009" s="4"/>
    </row>
    <row r="18010" spans="45:55" x14ac:dyDescent="0.2">
      <c r="AS18010" s="4"/>
      <c r="AT18010" s="4"/>
      <c r="AU18010" s="4"/>
      <c r="AV18010" s="4"/>
      <c r="AW18010" s="4"/>
      <c r="AX18010" s="4"/>
      <c r="AY18010" s="4"/>
      <c r="AZ18010" s="4"/>
      <c r="BA18010" s="4"/>
      <c r="BB18010" s="4"/>
      <c r="BC18010" s="4"/>
    </row>
    <row r="18011" spans="45:55" x14ac:dyDescent="0.2">
      <c r="AS18011" s="4"/>
      <c r="AT18011" s="4"/>
      <c r="AU18011" s="4"/>
      <c r="AV18011" s="4"/>
      <c r="AW18011" s="4"/>
      <c r="AX18011" s="4"/>
      <c r="AY18011" s="4"/>
      <c r="AZ18011" s="4"/>
      <c r="BA18011" s="4"/>
      <c r="BB18011" s="4"/>
      <c r="BC18011" s="4"/>
    </row>
    <row r="18012" spans="45:55" x14ac:dyDescent="0.2">
      <c r="AS18012" s="4"/>
      <c r="AT18012" s="4"/>
      <c r="AU18012" s="4"/>
      <c r="AV18012" s="4"/>
      <c r="AW18012" s="4"/>
      <c r="AX18012" s="4"/>
      <c r="AY18012" s="4"/>
      <c r="AZ18012" s="4"/>
      <c r="BA18012" s="4"/>
      <c r="BB18012" s="4"/>
      <c r="BC18012" s="4"/>
    </row>
    <row r="18013" spans="45:55" x14ac:dyDescent="0.2">
      <c r="AS18013" s="4"/>
      <c r="AT18013" s="4"/>
      <c r="AU18013" s="4"/>
      <c r="AV18013" s="4"/>
      <c r="AW18013" s="4"/>
      <c r="AX18013" s="4"/>
      <c r="AY18013" s="4"/>
      <c r="AZ18013" s="4"/>
      <c r="BA18013" s="4"/>
      <c r="BB18013" s="4"/>
      <c r="BC18013" s="4"/>
    </row>
    <row r="18014" spans="45:55" x14ac:dyDescent="0.2">
      <c r="AS18014" s="4"/>
      <c r="AT18014" s="4"/>
      <c r="AU18014" s="4"/>
      <c r="AV18014" s="4"/>
      <c r="AW18014" s="4"/>
      <c r="AX18014" s="4"/>
      <c r="AY18014" s="4"/>
      <c r="AZ18014" s="4"/>
      <c r="BA18014" s="4"/>
      <c r="BB18014" s="4"/>
      <c r="BC18014" s="4"/>
    </row>
    <row r="18015" spans="45:55" x14ac:dyDescent="0.2">
      <c r="AS18015" s="4"/>
      <c r="AT18015" s="4"/>
      <c r="AU18015" s="4"/>
      <c r="AV18015" s="4"/>
      <c r="AW18015" s="4"/>
      <c r="AX18015" s="4"/>
      <c r="AY18015" s="4"/>
      <c r="AZ18015" s="4"/>
      <c r="BA18015" s="4"/>
      <c r="BB18015" s="4"/>
      <c r="BC18015" s="4"/>
    </row>
    <row r="18016" spans="45:55" x14ac:dyDescent="0.2">
      <c r="AS18016" s="4"/>
      <c r="AT18016" s="4"/>
      <c r="AU18016" s="4"/>
      <c r="AV18016" s="4"/>
      <c r="AW18016" s="4"/>
      <c r="AX18016" s="4"/>
      <c r="AY18016" s="4"/>
      <c r="AZ18016" s="4"/>
      <c r="BA18016" s="4"/>
      <c r="BB18016" s="4"/>
      <c r="BC18016" s="4"/>
    </row>
    <row r="18017" spans="45:55" x14ac:dyDescent="0.2">
      <c r="AS18017" s="4"/>
      <c r="AT18017" s="4"/>
      <c r="AU18017" s="4"/>
      <c r="AV18017" s="4"/>
      <c r="AW18017" s="4"/>
      <c r="AX18017" s="4"/>
      <c r="AY18017" s="4"/>
      <c r="AZ18017" s="4"/>
      <c r="BA18017" s="4"/>
      <c r="BB18017" s="4"/>
      <c r="BC18017" s="4"/>
    </row>
    <row r="18018" spans="45:55" x14ac:dyDescent="0.2">
      <c r="AS18018" s="4"/>
      <c r="AT18018" s="4"/>
      <c r="AU18018" s="4"/>
      <c r="AV18018" s="4"/>
      <c r="AW18018" s="4"/>
      <c r="AX18018" s="4"/>
      <c r="AY18018" s="4"/>
      <c r="AZ18018" s="4"/>
      <c r="BA18018" s="4"/>
      <c r="BB18018" s="4"/>
      <c r="BC18018" s="4"/>
    </row>
    <row r="18019" spans="45:55" x14ac:dyDescent="0.2">
      <c r="AS18019" s="4"/>
      <c r="AT18019" s="4"/>
      <c r="AU18019" s="4"/>
      <c r="AV18019" s="4"/>
      <c r="AW18019" s="4"/>
      <c r="AX18019" s="4"/>
      <c r="AY18019" s="4"/>
      <c r="AZ18019" s="4"/>
      <c r="BA18019" s="4"/>
      <c r="BB18019" s="4"/>
      <c r="BC18019" s="4"/>
    </row>
    <row r="18020" spans="45:55" x14ac:dyDescent="0.2">
      <c r="AS18020" s="4"/>
      <c r="AT18020" s="4"/>
      <c r="AU18020" s="4"/>
      <c r="AV18020" s="4"/>
      <c r="AW18020" s="4"/>
      <c r="AX18020" s="4"/>
      <c r="AY18020" s="4"/>
      <c r="AZ18020" s="4"/>
      <c r="BA18020" s="4"/>
      <c r="BB18020" s="4"/>
      <c r="BC18020" s="4"/>
    </row>
    <row r="18021" spans="45:55" x14ac:dyDescent="0.2">
      <c r="AS18021" s="4"/>
      <c r="AT18021" s="4"/>
      <c r="AU18021" s="4"/>
      <c r="AV18021" s="4"/>
      <c r="AW18021" s="4"/>
      <c r="AX18021" s="4"/>
      <c r="AY18021" s="4"/>
      <c r="AZ18021" s="4"/>
      <c r="BA18021" s="4"/>
      <c r="BB18021" s="4"/>
      <c r="BC18021" s="4"/>
    </row>
    <row r="18022" spans="45:55" x14ac:dyDescent="0.2">
      <c r="AS18022" s="4"/>
      <c r="AT18022" s="4"/>
      <c r="AU18022" s="4"/>
      <c r="AV18022" s="4"/>
      <c r="AW18022" s="4"/>
      <c r="AX18022" s="4"/>
      <c r="AY18022" s="4"/>
      <c r="AZ18022" s="4"/>
      <c r="BA18022" s="4"/>
      <c r="BB18022" s="4"/>
      <c r="BC18022" s="4"/>
    </row>
    <row r="18023" spans="45:55" x14ac:dyDescent="0.2">
      <c r="AS18023" s="4"/>
      <c r="AT18023" s="4"/>
      <c r="AU18023" s="4"/>
      <c r="AV18023" s="4"/>
      <c r="AW18023" s="4"/>
      <c r="AX18023" s="4"/>
      <c r="AY18023" s="4"/>
      <c r="AZ18023" s="4"/>
      <c r="BA18023" s="4"/>
      <c r="BB18023" s="4"/>
      <c r="BC18023" s="4"/>
    </row>
    <row r="18024" spans="45:55" x14ac:dyDescent="0.2">
      <c r="AS18024" s="4"/>
      <c r="AT18024" s="4"/>
      <c r="AU18024" s="4"/>
      <c r="AV18024" s="4"/>
      <c r="AW18024" s="4"/>
      <c r="AX18024" s="4"/>
      <c r="AY18024" s="4"/>
      <c r="AZ18024" s="4"/>
      <c r="BA18024" s="4"/>
      <c r="BB18024" s="4"/>
      <c r="BC18024" s="4"/>
    </row>
    <row r="18025" spans="45:55" x14ac:dyDescent="0.2">
      <c r="AS18025" s="4"/>
      <c r="AT18025" s="4"/>
      <c r="AU18025" s="4"/>
      <c r="AV18025" s="4"/>
      <c r="AW18025" s="4"/>
      <c r="AX18025" s="4"/>
      <c r="AY18025" s="4"/>
      <c r="AZ18025" s="4"/>
      <c r="BA18025" s="4"/>
      <c r="BB18025" s="4"/>
      <c r="BC18025" s="4"/>
    </row>
    <row r="18026" spans="45:55" x14ac:dyDescent="0.2">
      <c r="AS18026" s="4"/>
      <c r="AT18026" s="4"/>
      <c r="AU18026" s="4"/>
      <c r="AV18026" s="4"/>
      <c r="AW18026" s="4"/>
      <c r="AX18026" s="4"/>
      <c r="AY18026" s="4"/>
      <c r="AZ18026" s="4"/>
      <c r="BA18026" s="4"/>
      <c r="BB18026" s="4"/>
      <c r="BC18026" s="4"/>
    </row>
    <row r="18027" spans="45:55" x14ac:dyDescent="0.2">
      <c r="AS18027" s="4"/>
      <c r="AT18027" s="4"/>
      <c r="AU18027" s="4"/>
      <c r="AV18027" s="4"/>
      <c r="AW18027" s="4"/>
      <c r="AX18027" s="4"/>
      <c r="AY18027" s="4"/>
      <c r="AZ18027" s="4"/>
      <c r="BA18027" s="4"/>
      <c r="BB18027" s="4"/>
      <c r="BC18027" s="4"/>
    </row>
    <row r="18028" spans="45:55" x14ac:dyDescent="0.2">
      <c r="AS18028" s="4"/>
      <c r="AT18028" s="4"/>
      <c r="AU18028" s="4"/>
      <c r="AV18028" s="4"/>
      <c r="AW18028" s="4"/>
      <c r="AX18028" s="4"/>
      <c r="AY18028" s="4"/>
      <c r="AZ18028" s="4"/>
      <c r="BA18028" s="4"/>
      <c r="BB18028" s="4"/>
      <c r="BC18028" s="4"/>
    </row>
    <row r="18029" spans="45:55" x14ac:dyDescent="0.2">
      <c r="AS18029" s="4"/>
      <c r="AT18029" s="4"/>
      <c r="AU18029" s="4"/>
      <c r="AV18029" s="4"/>
      <c r="AW18029" s="4"/>
      <c r="AX18029" s="4"/>
      <c r="AY18029" s="4"/>
      <c r="AZ18029" s="4"/>
      <c r="BA18029" s="4"/>
      <c r="BB18029" s="4"/>
      <c r="BC18029" s="4"/>
    </row>
    <row r="18030" spans="45:55" x14ac:dyDescent="0.2">
      <c r="AS18030" s="4"/>
      <c r="AT18030" s="4"/>
      <c r="AU18030" s="4"/>
      <c r="AV18030" s="4"/>
      <c r="AW18030" s="4"/>
      <c r="AX18030" s="4"/>
      <c r="AY18030" s="4"/>
      <c r="AZ18030" s="4"/>
      <c r="BA18030" s="4"/>
      <c r="BB18030" s="4"/>
      <c r="BC18030" s="4"/>
    </row>
    <row r="18031" spans="45:55" x14ac:dyDescent="0.2">
      <c r="AS18031" s="4"/>
      <c r="AT18031" s="4"/>
      <c r="AU18031" s="4"/>
      <c r="AV18031" s="4"/>
      <c r="AW18031" s="4"/>
      <c r="AX18031" s="4"/>
      <c r="AY18031" s="4"/>
      <c r="AZ18031" s="4"/>
      <c r="BA18031" s="4"/>
      <c r="BB18031" s="4"/>
      <c r="BC18031" s="4"/>
    </row>
    <row r="18032" spans="45:55" x14ac:dyDescent="0.2">
      <c r="AS18032" s="4"/>
      <c r="AT18032" s="4"/>
      <c r="AU18032" s="4"/>
      <c r="AV18032" s="4"/>
      <c r="AW18032" s="4"/>
      <c r="AX18032" s="4"/>
      <c r="AY18032" s="4"/>
      <c r="AZ18032" s="4"/>
      <c r="BA18032" s="4"/>
      <c r="BB18032" s="4"/>
      <c r="BC18032" s="4"/>
    </row>
    <row r="18033" spans="45:55" x14ac:dyDescent="0.2">
      <c r="AS18033" s="4"/>
      <c r="AT18033" s="4"/>
      <c r="AU18033" s="4"/>
      <c r="AV18033" s="4"/>
      <c r="AW18033" s="4"/>
      <c r="AX18033" s="4"/>
      <c r="AY18033" s="4"/>
      <c r="AZ18033" s="4"/>
      <c r="BA18033" s="4"/>
      <c r="BB18033" s="4"/>
      <c r="BC18033" s="4"/>
    </row>
    <row r="18034" spans="45:55" x14ac:dyDescent="0.2">
      <c r="AS18034" s="4"/>
      <c r="AT18034" s="4"/>
      <c r="AU18034" s="4"/>
      <c r="AV18034" s="4"/>
      <c r="AW18034" s="4"/>
      <c r="AX18034" s="4"/>
      <c r="AY18034" s="4"/>
      <c r="AZ18034" s="4"/>
      <c r="BA18034" s="4"/>
      <c r="BB18034" s="4"/>
      <c r="BC18034" s="4"/>
    </row>
    <row r="18035" spans="45:55" x14ac:dyDescent="0.2">
      <c r="AS18035" s="4"/>
      <c r="AT18035" s="4"/>
      <c r="AU18035" s="4"/>
      <c r="AV18035" s="4"/>
      <c r="AW18035" s="4"/>
      <c r="AX18035" s="4"/>
      <c r="AY18035" s="4"/>
      <c r="AZ18035" s="4"/>
      <c r="BA18035" s="4"/>
      <c r="BB18035" s="4"/>
      <c r="BC18035" s="4"/>
    </row>
    <row r="18036" spans="45:55" x14ac:dyDescent="0.2">
      <c r="AS18036" s="4"/>
      <c r="AT18036" s="4"/>
      <c r="AU18036" s="4"/>
      <c r="AV18036" s="4"/>
      <c r="AW18036" s="4"/>
      <c r="AX18036" s="4"/>
      <c r="AY18036" s="4"/>
      <c r="AZ18036" s="4"/>
      <c r="BA18036" s="4"/>
      <c r="BB18036" s="4"/>
      <c r="BC18036" s="4"/>
    </row>
    <row r="18037" spans="45:55" x14ac:dyDescent="0.2">
      <c r="AS18037" s="4"/>
      <c r="AT18037" s="4"/>
      <c r="AU18037" s="4"/>
      <c r="AV18037" s="4"/>
      <c r="AW18037" s="4"/>
      <c r="AX18037" s="4"/>
      <c r="AY18037" s="4"/>
      <c r="AZ18037" s="4"/>
      <c r="BA18037" s="4"/>
      <c r="BB18037" s="4"/>
      <c r="BC18037" s="4"/>
    </row>
    <row r="18038" spans="45:55" x14ac:dyDescent="0.2">
      <c r="AS18038" s="4"/>
      <c r="AT18038" s="4"/>
      <c r="AU18038" s="4"/>
      <c r="AV18038" s="4"/>
      <c r="AW18038" s="4"/>
      <c r="AX18038" s="4"/>
      <c r="AY18038" s="4"/>
      <c r="AZ18038" s="4"/>
      <c r="BA18038" s="4"/>
      <c r="BB18038" s="4"/>
      <c r="BC18038" s="4"/>
    </row>
    <row r="18039" spans="45:55" x14ac:dyDescent="0.2">
      <c r="AS18039" s="4"/>
      <c r="AT18039" s="4"/>
      <c r="AU18039" s="4"/>
      <c r="AV18039" s="4"/>
      <c r="AW18039" s="4"/>
      <c r="AX18039" s="4"/>
      <c r="AY18039" s="4"/>
      <c r="AZ18039" s="4"/>
      <c r="BA18039" s="4"/>
      <c r="BB18039" s="4"/>
      <c r="BC18039" s="4"/>
    </row>
    <row r="18040" spans="45:55" x14ac:dyDescent="0.2">
      <c r="AS18040" s="4"/>
      <c r="AT18040" s="4"/>
      <c r="AU18040" s="4"/>
      <c r="AV18040" s="4"/>
      <c r="AW18040" s="4"/>
      <c r="AX18040" s="4"/>
      <c r="AY18040" s="4"/>
      <c r="AZ18040" s="4"/>
      <c r="BA18040" s="4"/>
      <c r="BB18040" s="4"/>
      <c r="BC18040" s="4"/>
    </row>
    <row r="18041" spans="45:55" x14ac:dyDescent="0.2">
      <c r="AS18041" s="4"/>
      <c r="AT18041" s="4"/>
      <c r="AU18041" s="4"/>
      <c r="AV18041" s="4"/>
      <c r="AW18041" s="4"/>
      <c r="AX18041" s="4"/>
      <c r="AY18041" s="4"/>
      <c r="AZ18041" s="4"/>
      <c r="BA18041" s="4"/>
      <c r="BB18041" s="4"/>
      <c r="BC18041" s="4"/>
    </row>
    <row r="18042" spans="45:55" x14ac:dyDescent="0.2">
      <c r="AS18042" s="4"/>
      <c r="AT18042" s="4"/>
      <c r="AU18042" s="4"/>
      <c r="AV18042" s="4"/>
      <c r="AW18042" s="4"/>
      <c r="AX18042" s="4"/>
      <c r="AY18042" s="4"/>
      <c r="AZ18042" s="4"/>
      <c r="BA18042" s="4"/>
      <c r="BB18042" s="4"/>
      <c r="BC18042" s="4"/>
    </row>
    <row r="18043" spans="45:55" x14ac:dyDescent="0.2">
      <c r="AS18043" s="4"/>
      <c r="AT18043" s="4"/>
      <c r="AU18043" s="4"/>
      <c r="AV18043" s="4"/>
      <c r="AW18043" s="4"/>
      <c r="AX18043" s="4"/>
      <c r="AY18043" s="4"/>
      <c r="AZ18043" s="4"/>
      <c r="BA18043" s="4"/>
      <c r="BB18043" s="4"/>
      <c r="BC18043" s="4"/>
    </row>
    <row r="18044" spans="45:55" x14ac:dyDescent="0.2">
      <c r="AS18044" s="4"/>
      <c r="AT18044" s="4"/>
      <c r="AU18044" s="4"/>
      <c r="AV18044" s="4"/>
      <c r="AW18044" s="4"/>
      <c r="AX18044" s="4"/>
      <c r="AY18044" s="4"/>
      <c r="AZ18044" s="4"/>
      <c r="BA18044" s="4"/>
      <c r="BB18044" s="4"/>
      <c r="BC18044" s="4"/>
    </row>
    <row r="18045" spans="45:55" x14ac:dyDescent="0.2">
      <c r="AS18045" s="4"/>
      <c r="AT18045" s="4"/>
      <c r="AU18045" s="4"/>
      <c r="AV18045" s="4"/>
      <c r="AW18045" s="4"/>
      <c r="AX18045" s="4"/>
      <c r="AY18045" s="4"/>
      <c r="AZ18045" s="4"/>
      <c r="BA18045" s="4"/>
      <c r="BB18045" s="4"/>
      <c r="BC18045" s="4"/>
    </row>
    <row r="18046" spans="45:55" x14ac:dyDescent="0.2">
      <c r="AS18046" s="4"/>
      <c r="AT18046" s="4"/>
      <c r="AU18046" s="4"/>
      <c r="AV18046" s="4"/>
      <c r="AW18046" s="4"/>
      <c r="AX18046" s="4"/>
      <c r="AY18046" s="4"/>
      <c r="AZ18046" s="4"/>
      <c r="BA18046" s="4"/>
      <c r="BB18046" s="4"/>
      <c r="BC18046" s="4"/>
    </row>
    <row r="18047" spans="45:55" x14ac:dyDescent="0.2">
      <c r="AS18047" s="4"/>
      <c r="AT18047" s="4"/>
      <c r="AU18047" s="4"/>
      <c r="AV18047" s="4"/>
      <c r="AW18047" s="4"/>
      <c r="AX18047" s="4"/>
      <c r="AY18047" s="4"/>
      <c r="AZ18047" s="4"/>
      <c r="BA18047" s="4"/>
      <c r="BB18047" s="4"/>
      <c r="BC18047" s="4"/>
    </row>
    <row r="18048" spans="45:55" x14ac:dyDescent="0.2">
      <c r="AS18048" s="4"/>
      <c r="AT18048" s="4"/>
      <c r="AU18048" s="4"/>
      <c r="AV18048" s="4"/>
      <c r="AW18048" s="4"/>
      <c r="AX18048" s="4"/>
      <c r="AY18048" s="4"/>
      <c r="AZ18048" s="4"/>
      <c r="BA18048" s="4"/>
      <c r="BB18048" s="4"/>
      <c r="BC18048" s="4"/>
    </row>
    <row r="18049" spans="45:55" x14ac:dyDescent="0.2">
      <c r="AS18049" s="4"/>
      <c r="AT18049" s="4"/>
      <c r="AU18049" s="4"/>
      <c r="AV18049" s="4"/>
      <c r="AW18049" s="4"/>
      <c r="AX18049" s="4"/>
      <c r="AY18049" s="4"/>
      <c r="AZ18049" s="4"/>
      <c r="BA18049" s="4"/>
      <c r="BB18049" s="4"/>
      <c r="BC18049" s="4"/>
    </row>
    <row r="18050" spans="45:55" x14ac:dyDescent="0.2">
      <c r="AS18050" s="4"/>
      <c r="AT18050" s="4"/>
      <c r="AU18050" s="4"/>
      <c r="AV18050" s="4"/>
      <c r="AW18050" s="4"/>
      <c r="AX18050" s="4"/>
      <c r="AY18050" s="4"/>
      <c r="AZ18050" s="4"/>
      <c r="BA18050" s="4"/>
      <c r="BB18050" s="4"/>
      <c r="BC18050" s="4"/>
    </row>
    <row r="18051" spans="45:55" x14ac:dyDescent="0.2">
      <c r="AS18051" s="4"/>
      <c r="AT18051" s="4"/>
      <c r="AU18051" s="4"/>
      <c r="AV18051" s="4"/>
      <c r="AW18051" s="4"/>
      <c r="AX18051" s="4"/>
      <c r="AY18051" s="4"/>
      <c r="AZ18051" s="4"/>
      <c r="BA18051" s="4"/>
      <c r="BB18051" s="4"/>
      <c r="BC18051" s="4"/>
    </row>
    <row r="18052" spans="45:55" x14ac:dyDescent="0.2">
      <c r="AS18052" s="4"/>
      <c r="AT18052" s="4"/>
      <c r="AU18052" s="4"/>
      <c r="AV18052" s="4"/>
      <c r="AW18052" s="4"/>
      <c r="AX18052" s="4"/>
      <c r="AY18052" s="4"/>
      <c r="AZ18052" s="4"/>
      <c r="BA18052" s="4"/>
      <c r="BB18052" s="4"/>
      <c r="BC18052" s="4"/>
    </row>
    <row r="18053" spans="45:55" x14ac:dyDescent="0.2">
      <c r="AS18053" s="4"/>
      <c r="AT18053" s="4"/>
      <c r="AU18053" s="4"/>
      <c r="AV18053" s="4"/>
      <c r="AW18053" s="4"/>
      <c r="AX18053" s="4"/>
      <c r="AY18053" s="4"/>
      <c r="AZ18053" s="4"/>
      <c r="BA18053" s="4"/>
      <c r="BB18053" s="4"/>
      <c r="BC18053" s="4"/>
    </row>
    <row r="18054" spans="45:55" x14ac:dyDescent="0.2">
      <c r="AS18054" s="4"/>
      <c r="AT18054" s="4"/>
      <c r="AU18054" s="4"/>
      <c r="AV18054" s="4"/>
      <c r="AW18054" s="4"/>
      <c r="AX18054" s="4"/>
      <c r="AY18054" s="4"/>
      <c r="AZ18054" s="4"/>
      <c r="BA18054" s="4"/>
      <c r="BB18054" s="4"/>
      <c r="BC18054" s="4"/>
    </row>
    <row r="18055" spans="45:55" x14ac:dyDescent="0.2">
      <c r="AS18055" s="4"/>
      <c r="AT18055" s="4"/>
      <c r="AU18055" s="4"/>
      <c r="AV18055" s="4"/>
      <c r="AW18055" s="4"/>
      <c r="AX18055" s="4"/>
      <c r="AY18055" s="4"/>
      <c r="AZ18055" s="4"/>
      <c r="BA18055" s="4"/>
      <c r="BB18055" s="4"/>
      <c r="BC18055" s="4"/>
    </row>
    <row r="18056" spans="45:55" x14ac:dyDescent="0.2">
      <c r="AS18056" s="4"/>
      <c r="AT18056" s="4"/>
      <c r="AU18056" s="4"/>
      <c r="AV18056" s="4"/>
      <c r="AW18056" s="4"/>
      <c r="AX18056" s="4"/>
      <c r="AY18056" s="4"/>
      <c r="AZ18056" s="4"/>
      <c r="BA18056" s="4"/>
      <c r="BB18056" s="4"/>
      <c r="BC18056" s="4"/>
    </row>
    <row r="18057" spans="45:55" x14ac:dyDescent="0.2">
      <c r="AS18057" s="4"/>
      <c r="AT18057" s="4"/>
      <c r="AU18057" s="4"/>
      <c r="AV18057" s="4"/>
      <c r="AW18057" s="4"/>
      <c r="AX18057" s="4"/>
      <c r="AY18057" s="4"/>
      <c r="AZ18057" s="4"/>
      <c r="BA18057" s="4"/>
      <c r="BB18057" s="4"/>
      <c r="BC18057" s="4"/>
    </row>
    <row r="18058" spans="45:55" x14ac:dyDescent="0.2">
      <c r="AS18058" s="4"/>
      <c r="AT18058" s="4"/>
      <c r="AU18058" s="4"/>
      <c r="AV18058" s="4"/>
      <c r="AW18058" s="4"/>
      <c r="AX18058" s="4"/>
      <c r="AY18058" s="4"/>
      <c r="AZ18058" s="4"/>
      <c r="BA18058" s="4"/>
      <c r="BB18058" s="4"/>
      <c r="BC18058" s="4"/>
    </row>
    <row r="18059" spans="45:55" x14ac:dyDescent="0.2">
      <c r="AS18059" s="4"/>
      <c r="AT18059" s="4"/>
      <c r="AU18059" s="4"/>
      <c r="AV18059" s="4"/>
      <c r="AW18059" s="4"/>
      <c r="AX18059" s="4"/>
      <c r="AY18059" s="4"/>
      <c r="AZ18059" s="4"/>
      <c r="BA18059" s="4"/>
      <c r="BB18059" s="4"/>
      <c r="BC18059" s="4"/>
    </row>
    <row r="18060" spans="45:55" x14ac:dyDescent="0.2">
      <c r="AS18060" s="4"/>
      <c r="AT18060" s="4"/>
      <c r="AU18060" s="4"/>
      <c r="AV18060" s="4"/>
      <c r="AW18060" s="4"/>
      <c r="AX18060" s="4"/>
      <c r="AY18060" s="4"/>
      <c r="AZ18060" s="4"/>
      <c r="BA18060" s="4"/>
      <c r="BB18060" s="4"/>
      <c r="BC18060" s="4"/>
    </row>
    <row r="18061" spans="45:55" x14ac:dyDescent="0.2">
      <c r="AS18061" s="4"/>
      <c r="AT18061" s="4"/>
      <c r="AU18061" s="4"/>
      <c r="AV18061" s="4"/>
      <c r="AW18061" s="4"/>
      <c r="AX18061" s="4"/>
      <c r="AY18061" s="4"/>
      <c r="AZ18061" s="4"/>
      <c r="BA18061" s="4"/>
      <c r="BB18061" s="4"/>
      <c r="BC18061" s="4"/>
    </row>
    <row r="18062" spans="45:55" x14ac:dyDescent="0.2">
      <c r="AS18062" s="4"/>
      <c r="AT18062" s="4"/>
      <c r="AU18062" s="4"/>
      <c r="AV18062" s="4"/>
      <c r="AW18062" s="4"/>
      <c r="AX18062" s="4"/>
      <c r="AY18062" s="4"/>
      <c r="AZ18062" s="4"/>
      <c r="BA18062" s="4"/>
      <c r="BB18062" s="4"/>
      <c r="BC18062" s="4"/>
    </row>
    <row r="18063" spans="45:55" x14ac:dyDescent="0.2">
      <c r="AS18063" s="4"/>
      <c r="AT18063" s="4"/>
      <c r="AU18063" s="4"/>
      <c r="AV18063" s="4"/>
      <c r="AW18063" s="4"/>
      <c r="AX18063" s="4"/>
      <c r="AY18063" s="4"/>
      <c r="AZ18063" s="4"/>
      <c r="BA18063" s="4"/>
      <c r="BB18063" s="4"/>
      <c r="BC18063" s="4"/>
    </row>
    <row r="18064" spans="45:55" x14ac:dyDescent="0.2">
      <c r="AS18064" s="4"/>
      <c r="AT18064" s="4"/>
      <c r="AU18064" s="4"/>
      <c r="AV18064" s="4"/>
      <c r="AW18064" s="4"/>
      <c r="AX18064" s="4"/>
      <c r="AY18064" s="4"/>
      <c r="AZ18064" s="4"/>
      <c r="BA18064" s="4"/>
      <c r="BB18064" s="4"/>
      <c r="BC18064" s="4"/>
    </row>
    <row r="18065" spans="45:55" x14ac:dyDescent="0.2">
      <c r="AS18065" s="4"/>
      <c r="AT18065" s="4"/>
      <c r="AU18065" s="4"/>
      <c r="AV18065" s="4"/>
      <c r="AW18065" s="4"/>
      <c r="AX18065" s="4"/>
      <c r="AY18065" s="4"/>
      <c r="AZ18065" s="4"/>
      <c r="BA18065" s="4"/>
      <c r="BB18065" s="4"/>
      <c r="BC18065" s="4"/>
    </row>
    <row r="18066" spans="45:55" x14ac:dyDescent="0.2">
      <c r="AS18066" s="4"/>
      <c r="AT18066" s="4"/>
      <c r="AU18066" s="4"/>
      <c r="AV18066" s="4"/>
      <c r="AW18066" s="4"/>
      <c r="AX18066" s="4"/>
      <c r="AY18066" s="4"/>
      <c r="AZ18066" s="4"/>
      <c r="BA18066" s="4"/>
      <c r="BB18066" s="4"/>
      <c r="BC18066" s="4"/>
    </row>
    <row r="18067" spans="45:55" x14ac:dyDescent="0.2">
      <c r="AS18067" s="4"/>
      <c r="AT18067" s="4"/>
      <c r="AU18067" s="4"/>
      <c r="AV18067" s="4"/>
      <c r="AW18067" s="4"/>
      <c r="AX18067" s="4"/>
      <c r="AY18067" s="4"/>
      <c r="AZ18067" s="4"/>
      <c r="BA18067" s="4"/>
      <c r="BB18067" s="4"/>
      <c r="BC18067" s="4"/>
    </row>
    <row r="18068" spans="45:55" x14ac:dyDescent="0.2">
      <c r="AS18068" s="4"/>
      <c r="AT18068" s="4"/>
      <c r="AU18068" s="4"/>
      <c r="AV18068" s="4"/>
      <c r="AW18068" s="4"/>
      <c r="AX18068" s="4"/>
      <c r="AY18068" s="4"/>
      <c r="AZ18068" s="4"/>
      <c r="BA18068" s="4"/>
      <c r="BB18068" s="4"/>
      <c r="BC18068" s="4"/>
    </row>
    <row r="18069" spans="45:55" x14ac:dyDescent="0.2">
      <c r="AS18069" s="4"/>
      <c r="AT18069" s="4"/>
      <c r="AU18069" s="4"/>
      <c r="AV18069" s="4"/>
      <c r="AW18069" s="4"/>
      <c r="AX18069" s="4"/>
      <c r="AY18069" s="4"/>
      <c r="AZ18069" s="4"/>
      <c r="BA18069" s="4"/>
      <c r="BB18069" s="4"/>
      <c r="BC18069" s="4"/>
    </row>
    <row r="18070" spans="45:55" x14ac:dyDescent="0.2">
      <c r="AS18070" s="4"/>
      <c r="AT18070" s="4"/>
      <c r="AU18070" s="4"/>
      <c r="AV18070" s="4"/>
      <c r="AW18070" s="4"/>
      <c r="AX18070" s="4"/>
      <c r="AY18070" s="4"/>
      <c r="AZ18070" s="4"/>
      <c r="BA18070" s="4"/>
      <c r="BB18070" s="4"/>
      <c r="BC18070" s="4"/>
    </row>
    <row r="18071" spans="45:55" x14ac:dyDescent="0.2">
      <c r="AS18071" s="4"/>
      <c r="AT18071" s="4"/>
      <c r="AU18071" s="4"/>
      <c r="AV18071" s="4"/>
      <c r="AW18071" s="4"/>
      <c r="AX18071" s="4"/>
      <c r="AY18071" s="4"/>
      <c r="AZ18071" s="4"/>
      <c r="BA18071" s="4"/>
      <c r="BB18071" s="4"/>
      <c r="BC18071" s="4"/>
    </row>
    <row r="18072" spans="45:55" x14ac:dyDescent="0.2">
      <c r="AS18072" s="4"/>
      <c r="AT18072" s="4"/>
      <c r="AU18072" s="4"/>
      <c r="AV18072" s="4"/>
      <c r="AW18072" s="4"/>
      <c r="AX18072" s="4"/>
      <c r="AY18072" s="4"/>
      <c r="AZ18072" s="4"/>
      <c r="BA18072" s="4"/>
      <c r="BB18072" s="4"/>
      <c r="BC18072" s="4"/>
    </row>
    <row r="18073" spans="45:55" x14ac:dyDescent="0.2">
      <c r="AS18073" s="4"/>
      <c r="AT18073" s="4"/>
      <c r="AU18073" s="4"/>
      <c r="AV18073" s="4"/>
      <c r="AW18073" s="4"/>
      <c r="AX18073" s="4"/>
      <c r="AY18073" s="4"/>
      <c r="AZ18073" s="4"/>
      <c r="BA18073" s="4"/>
      <c r="BB18073" s="4"/>
      <c r="BC18073" s="4"/>
    </row>
    <row r="18074" spans="45:55" x14ac:dyDescent="0.2">
      <c r="AS18074" s="4"/>
      <c r="AT18074" s="4"/>
      <c r="AU18074" s="4"/>
      <c r="AV18074" s="4"/>
      <c r="AW18074" s="4"/>
      <c r="AX18074" s="4"/>
      <c r="AY18074" s="4"/>
      <c r="AZ18074" s="4"/>
      <c r="BA18074" s="4"/>
      <c r="BB18074" s="4"/>
      <c r="BC18074" s="4"/>
    </row>
    <row r="18075" spans="45:55" x14ac:dyDescent="0.2">
      <c r="AS18075" s="4"/>
      <c r="AT18075" s="4"/>
      <c r="AU18075" s="4"/>
      <c r="AV18075" s="4"/>
      <c r="AW18075" s="4"/>
      <c r="AX18075" s="4"/>
      <c r="AY18075" s="4"/>
      <c r="AZ18075" s="4"/>
      <c r="BA18075" s="4"/>
      <c r="BB18075" s="4"/>
      <c r="BC18075" s="4"/>
    </row>
    <row r="18076" spans="45:55" x14ac:dyDescent="0.2">
      <c r="AS18076" s="4"/>
      <c r="AT18076" s="4"/>
      <c r="AU18076" s="4"/>
      <c r="AV18076" s="4"/>
      <c r="AW18076" s="4"/>
      <c r="AX18076" s="4"/>
      <c r="AY18076" s="4"/>
      <c r="AZ18076" s="4"/>
      <c r="BA18076" s="4"/>
      <c r="BB18076" s="4"/>
      <c r="BC18076" s="4"/>
    </row>
    <row r="18077" spans="45:55" x14ac:dyDescent="0.2">
      <c r="AS18077" s="4"/>
      <c r="AT18077" s="4"/>
      <c r="AU18077" s="4"/>
      <c r="AV18077" s="4"/>
      <c r="AW18077" s="4"/>
      <c r="AX18077" s="4"/>
      <c r="AY18077" s="4"/>
      <c r="AZ18077" s="4"/>
      <c r="BA18077" s="4"/>
      <c r="BB18077" s="4"/>
      <c r="BC18077" s="4"/>
    </row>
    <row r="18078" spans="45:55" x14ac:dyDescent="0.2">
      <c r="AS18078" s="4"/>
      <c r="AT18078" s="4"/>
      <c r="AU18078" s="4"/>
      <c r="AV18078" s="4"/>
      <c r="AW18078" s="4"/>
      <c r="AX18078" s="4"/>
      <c r="AY18078" s="4"/>
      <c r="AZ18078" s="4"/>
      <c r="BA18078" s="4"/>
      <c r="BB18078" s="4"/>
      <c r="BC18078" s="4"/>
    </row>
    <row r="18079" spans="45:55" x14ac:dyDescent="0.2">
      <c r="AS18079" s="4"/>
      <c r="AT18079" s="4"/>
      <c r="AU18079" s="4"/>
      <c r="AV18079" s="4"/>
      <c r="AW18079" s="4"/>
      <c r="AX18079" s="4"/>
      <c r="AY18079" s="4"/>
      <c r="AZ18079" s="4"/>
      <c r="BA18079" s="4"/>
      <c r="BB18079" s="4"/>
      <c r="BC18079" s="4"/>
    </row>
    <row r="18080" spans="45:55" x14ac:dyDescent="0.2">
      <c r="AS18080" s="4"/>
      <c r="AT18080" s="4"/>
      <c r="AU18080" s="4"/>
      <c r="AV18080" s="4"/>
      <c r="AW18080" s="4"/>
      <c r="AX18080" s="4"/>
      <c r="AY18080" s="4"/>
      <c r="AZ18080" s="4"/>
      <c r="BA18080" s="4"/>
      <c r="BB18080" s="4"/>
      <c r="BC18080" s="4"/>
    </row>
    <row r="18081" spans="45:55" x14ac:dyDescent="0.2">
      <c r="AS18081" s="4"/>
      <c r="AT18081" s="4"/>
      <c r="AU18081" s="4"/>
      <c r="AV18081" s="4"/>
      <c r="AW18081" s="4"/>
      <c r="AX18081" s="4"/>
      <c r="AY18081" s="4"/>
      <c r="AZ18081" s="4"/>
      <c r="BA18081" s="4"/>
      <c r="BB18081" s="4"/>
      <c r="BC18081" s="4"/>
    </row>
    <row r="18082" spans="45:55" x14ac:dyDescent="0.2">
      <c r="AS18082" s="4"/>
      <c r="AT18082" s="4"/>
      <c r="AU18082" s="4"/>
      <c r="AV18082" s="4"/>
      <c r="AW18082" s="4"/>
      <c r="AX18082" s="4"/>
      <c r="AY18082" s="4"/>
      <c r="AZ18082" s="4"/>
      <c r="BA18082" s="4"/>
      <c r="BB18082" s="4"/>
      <c r="BC18082" s="4"/>
    </row>
    <row r="18083" spans="45:55" x14ac:dyDescent="0.2">
      <c r="AS18083" s="4"/>
      <c r="AT18083" s="4"/>
      <c r="AU18083" s="4"/>
      <c r="AV18083" s="4"/>
      <c r="AW18083" s="4"/>
      <c r="AX18083" s="4"/>
      <c r="AY18083" s="4"/>
      <c r="AZ18083" s="4"/>
      <c r="BA18083" s="4"/>
      <c r="BB18083" s="4"/>
      <c r="BC18083" s="4"/>
    </row>
    <row r="18084" spans="45:55" x14ac:dyDescent="0.2">
      <c r="AS18084" s="4"/>
      <c r="AT18084" s="4"/>
      <c r="AU18084" s="4"/>
      <c r="AV18084" s="4"/>
      <c r="AW18084" s="4"/>
      <c r="AX18084" s="4"/>
      <c r="AY18084" s="4"/>
      <c r="AZ18084" s="4"/>
      <c r="BA18084" s="4"/>
      <c r="BB18084" s="4"/>
      <c r="BC18084" s="4"/>
    </row>
    <row r="18085" spans="45:55" x14ac:dyDescent="0.2">
      <c r="AS18085" s="4"/>
      <c r="AT18085" s="4"/>
      <c r="AU18085" s="4"/>
      <c r="AV18085" s="4"/>
      <c r="AW18085" s="4"/>
      <c r="AX18085" s="4"/>
      <c r="AY18085" s="4"/>
      <c r="AZ18085" s="4"/>
      <c r="BA18085" s="4"/>
      <c r="BB18085" s="4"/>
      <c r="BC18085" s="4"/>
    </row>
    <row r="18086" spans="45:55" x14ac:dyDescent="0.2">
      <c r="AS18086" s="4"/>
      <c r="AT18086" s="4"/>
      <c r="AU18086" s="4"/>
      <c r="AV18086" s="4"/>
      <c r="AW18086" s="4"/>
      <c r="AX18086" s="4"/>
      <c r="AY18086" s="4"/>
      <c r="AZ18086" s="4"/>
      <c r="BA18086" s="4"/>
      <c r="BB18086" s="4"/>
      <c r="BC18086" s="4"/>
    </row>
    <row r="18087" spans="45:55" x14ac:dyDescent="0.2">
      <c r="AS18087" s="4"/>
      <c r="AT18087" s="4"/>
      <c r="AU18087" s="4"/>
      <c r="AV18087" s="4"/>
      <c r="AW18087" s="4"/>
      <c r="AX18087" s="4"/>
      <c r="AY18087" s="4"/>
      <c r="AZ18087" s="4"/>
      <c r="BA18087" s="4"/>
      <c r="BB18087" s="4"/>
      <c r="BC18087" s="4"/>
    </row>
    <row r="18088" spans="45:55" x14ac:dyDescent="0.2">
      <c r="AS18088" s="4"/>
      <c r="AT18088" s="4"/>
      <c r="AU18088" s="4"/>
      <c r="AV18088" s="4"/>
      <c r="AW18088" s="4"/>
      <c r="AX18088" s="4"/>
      <c r="AY18088" s="4"/>
      <c r="AZ18088" s="4"/>
      <c r="BA18088" s="4"/>
      <c r="BB18088" s="4"/>
      <c r="BC18088" s="4"/>
    </row>
    <row r="18089" spans="45:55" x14ac:dyDescent="0.2">
      <c r="AS18089" s="4"/>
      <c r="AT18089" s="4"/>
      <c r="AU18089" s="4"/>
      <c r="AV18089" s="4"/>
      <c r="AW18089" s="4"/>
      <c r="AX18089" s="4"/>
      <c r="AY18089" s="4"/>
      <c r="AZ18089" s="4"/>
      <c r="BA18089" s="4"/>
      <c r="BB18089" s="4"/>
      <c r="BC18089" s="4"/>
    </row>
    <row r="18090" spans="45:55" x14ac:dyDescent="0.2">
      <c r="AS18090" s="4"/>
      <c r="AT18090" s="4"/>
      <c r="AU18090" s="4"/>
      <c r="AV18090" s="4"/>
      <c r="AW18090" s="4"/>
      <c r="AX18090" s="4"/>
      <c r="AY18090" s="4"/>
      <c r="AZ18090" s="4"/>
      <c r="BA18090" s="4"/>
      <c r="BB18090" s="4"/>
      <c r="BC18090" s="4"/>
    </row>
    <row r="18091" spans="45:55" x14ac:dyDescent="0.2">
      <c r="AS18091" s="4"/>
      <c r="AT18091" s="4"/>
      <c r="AU18091" s="4"/>
      <c r="AV18091" s="4"/>
      <c r="AW18091" s="4"/>
      <c r="AX18091" s="4"/>
      <c r="AY18091" s="4"/>
      <c r="AZ18091" s="4"/>
      <c r="BA18091" s="4"/>
      <c r="BB18091" s="4"/>
      <c r="BC18091" s="4"/>
    </row>
    <row r="18092" spans="45:55" x14ac:dyDescent="0.2">
      <c r="AS18092" s="4"/>
      <c r="AT18092" s="4"/>
      <c r="AU18092" s="4"/>
      <c r="AV18092" s="4"/>
      <c r="AW18092" s="4"/>
      <c r="AX18092" s="4"/>
      <c r="AY18092" s="4"/>
      <c r="AZ18092" s="4"/>
      <c r="BA18092" s="4"/>
      <c r="BB18092" s="4"/>
      <c r="BC18092" s="4"/>
    </row>
    <row r="18093" spans="45:55" x14ac:dyDescent="0.2">
      <c r="AS18093" s="4"/>
      <c r="AT18093" s="4"/>
      <c r="AU18093" s="4"/>
      <c r="AV18093" s="4"/>
      <c r="AW18093" s="4"/>
      <c r="AX18093" s="4"/>
      <c r="AY18093" s="4"/>
      <c r="AZ18093" s="4"/>
      <c r="BA18093" s="4"/>
      <c r="BB18093" s="4"/>
      <c r="BC18093" s="4"/>
    </row>
    <row r="18094" spans="45:55" x14ac:dyDescent="0.2">
      <c r="AS18094" s="4"/>
      <c r="AT18094" s="4"/>
      <c r="AU18094" s="4"/>
      <c r="AV18094" s="4"/>
      <c r="AW18094" s="4"/>
      <c r="AX18094" s="4"/>
      <c r="AY18094" s="4"/>
      <c r="AZ18094" s="4"/>
      <c r="BA18094" s="4"/>
      <c r="BB18094" s="4"/>
      <c r="BC18094" s="4"/>
    </row>
    <row r="18095" spans="45:55" x14ac:dyDescent="0.2">
      <c r="AS18095" s="4"/>
      <c r="AT18095" s="4"/>
      <c r="AU18095" s="4"/>
      <c r="AV18095" s="4"/>
      <c r="AW18095" s="4"/>
      <c r="AX18095" s="4"/>
      <c r="AY18095" s="4"/>
      <c r="AZ18095" s="4"/>
      <c r="BA18095" s="4"/>
      <c r="BB18095" s="4"/>
      <c r="BC18095" s="4"/>
    </row>
    <row r="18096" spans="45:55" x14ac:dyDescent="0.2">
      <c r="AS18096" s="4"/>
      <c r="AT18096" s="4"/>
      <c r="AU18096" s="4"/>
      <c r="AV18096" s="4"/>
      <c r="AW18096" s="4"/>
      <c r="AX18096" s="4"/>
      <c r="AY18096" s="4"/>
      <c r="AZ18096" s="4"/>
      <c r="BA18096" s="4"/>
      <c r="BB18096" s="4"/>
      <c r="BC18096" s="4"/>
    </row>
    <row r="18097" spans="45:55" x14ac:dyDescent="0.2">
      <c r="AS18097" s="4"/>
      <c r="AT18097" s="4"/>
      <c r="AU18097" s="4"/>
      <c r="AV18097" s="4"/>
      <c r="AW18097" s="4"/>
      <c r="AX18097" s="4"/>
      <c r="AY18097" s="4"/>
      <c r="AZ18097" s="4"/>
      <c r="BA18097" s="4"/>
      <c r="BB18097" s="4"/>
      <c r="BC18097" s="4"/>
    </row>
    <row r="18098" spans="45:55" x14ac:dyDescent="0.2">
      <c r="AS18098" s="4"/>
      <c r="AT18098" s="4"/>
      <c r="AU18098" s="4"/>
      <c r="AV18098" s="4"/>
      <c r="AW18098" s="4"/>
      <c r="AX18098" s="4"/>
      <c r="AY18098" s="4"/>
      <c r="AZ18098" s="4"/>
      <c r="BA18098" s="4"/>
      <c r="BB18098" s="4"/>
      <c r="BC18098" s="4"/>
    </row>
    <row r="18099" spans="45:55" x14ac:dyDescent="0.2">
      <c r="AS18099" s="4"/>
      <c r="AT18099" s="4"/>
      <c r="AU18099" s="4"/>
      <c r="AV18099" s="4"/>
      <c r="AW18099" s="4"/>
      <c r="AX18099" s="4"/>
      <c r="AY18099" s="4"/>
      <c r="AZ18099" s="4"/>
      <c r="BA18099" s="4"/>
      <c r="BB18099" s="4"/>
      <c r="BC18099" s="4"/>
    </row>
    <row r="18100" spans="45:55" x14ac:dyDescent="0.2">
      <c r="AS18100" s="4"/>
      <c r="AT18100" s="4"/>
      <c r="AU18100" s="4"/>
      <c r="AV18100" s="4"/>
      <c r="AW18100" s="4"/>
      <c r="AX18100" s="4"/>
      <c r="AY18100" s="4"/>
      <c r="AZ18100" s="4"/>
      <c r="BA18100" s="4"/>
      <c r="BB18100" s="4"/>
      <c r="BC18100" s="4"/>
    </row>
    <row r="18101" spans="45:55" x14ac:dyDescent="0.2">
      <c r="AS18101" s="4"/>
      <c r="AT18101" s="4"/>
      <c r="AU18101" s="4"/>
      <c r="AV18101" s="4"/>
      <c r="AW18101" s="4"/>
      <c r="AX18101" s="4"/>
      <c r="AY18101" s="4"/>
      <c r="AZ18101" s="4"/>
      <c r="BA18101" s="4"/>
      <c r="BB18101" s="4"/>
      <c r="BC18101" s="4"/>
    </row>
    <row r="18102" spans="45:55" x14ac:dyDescent="0.2">
      <c r="AS18102" s="4"/>
      <c r="AT18102" s="4"/>
      <c r="AU18102" s="4"/>
      <c r="AV18102" s="4"/>
      <c r="AW18102" s="4"/>
      <c r="AX18102" s="4"/>
      <c r="AY18102" s="4"/>
      <c r="AZ18102" s="4"/>
      <c r="BA18102" s="4"/>
      <c r="BB18102" s="4"/>
      <c r="BC18102" s="4"/>
    </row>
    <row r="18103" spans="45:55" x14ac:dyDescent="0.2">
      <c r="AS18103" s="4"/>
      <c r="AT18103" s="4"/>
      <c r="AU18103" s="4"/>
      <c r="AV18103" s="4"/>
      <c r="AW18103" s="4"/>
      <c r="AX18103" s="4"/>
      <c r="AY18103" s="4"/>
      <c r="AZ18103" s="4"/>
      <c r="BA18103" s="4"/>
      <c r="BB18103" s="4"/>
      <c r="BC18103" s="4"/>
    </row>
    <row r="18104" spans="45:55" x14ac:dyDescent="0.2">
      <c r="AS18104" s="4"/>
      <c r="AT18104" s="4"/>
      <c r="AU18104" s="4"/>
      <c r="AV18104" s="4"/>
      <c r="AW18104" s="4"/>
      <c r="AX18104" s="4"/>
      <c r="AY18104" s="4"/>
      <c r="AZ18104" s="4"/>
      <c r="BA18104" s="4"/>
      <c r="BB18104" s="4"/>
      <c r="BC18104" s="4"/>
    </row>
    <row r="18105" spans="45:55" x14ac:dyDescent="0.2">
      <c r="AS18105" s="4"/>
      <c r="AT18105" s="4"/>
      <c r="AU18105" s="4"/>
      <c r="AV18105" s="4"/>
      <c r="AW18105" s="4"/>
      <c r="AX18105" s="4"/>
      <c r="AY18105" s="4"/>
      <c r="AZ18105" s="4"/>
      <c r="BA18105" s="4"/>
      <c r="BB18105" s="4"/>
      <c r="BC18105" s="4"/>
    </row>
    <row r="18106" spans="45:55" x14ac:dyDescent="0.2">
      <c r="AS18106" s="4"/>
      <c r="AT18106" s="4"/>
      <c r="AU18106" s="4"/>
      <c r="AV18106" s="4"/>
      <c r="AW18106" s="4"/>
      <c r="AX18106" s="4"/>
      <c r="AY18106" s="4"/>
      <c r="AZ18106" s="4"/>
      <c r="BA18106" s="4"/>
      <c r="BB18106" s="4"/>
      <c r="BC18106" s="4"/>
    </row>
    <row r="18107" spans="45:55" x14ac:dyDescent="0.2">
      <c r="AS18107" s="4"/>
      <c r="AT18107" s="4"/>
      <c r="AU18107" s="4"/>
      <c r="AV18107" s="4"/>
      <c r="AW18107" s="4"/>
      <c r="AX18107" s="4"/>
      <c r="AY18107" s="4"/>
      <c r="AZ18107" s="4"/>
      <c r="BA18107" s="4"/>
      <c r="BB18107" s="4"/>
      <c r="BC18107" s="4"/>
    </row>
    <row r="18108" spans="45:55" x14ac:dyDescent="0.2">
      <c r="AS18108" s="4"/>
      <c r="AT18108" s="4"/>
      <c r="AU18108" s="4"/>
      <c r="AV18108" s="4"/>
      <c r="AW18108" s="4"/>
      <c r="AX18108" s="4"/>
      <c r="AY18108" s="4"/>
      <c r="AZ18108" s="4"/>
      <c r="BA18108" s="4"/>
      <c r="BB18108" s="4"/>
      <c r="BC18108" s="4"/>
    </row>
    <row r="18109" spans="45:55" x14ac:dyDescent="0.2">
      <c r="AS18109" s="4"/>
      <c r="AT18109" s="4"/>
      <c r="AU18109" s="4"/>
      <c r="AV18109" s="4"/>
      <c r="AW18109" s="4"/>
      <c r="AX18109" s="4"/>
      <c r="AY18109" s="4"/>
      <c r="AZ18109" s="4"/>
      <c r="BA18109" s="4"/>
      <c r="BB18109" s="4"/>
      <c r="BC18109" s="4"/>
    </row>
    <row r="18110" spans="45:55" x14ac:dyDescent="0.2">
      <c r="AS18110" s="4"/>
      <c r="AT18110" s="4"/>
      <c r="AU18110" s="4"/>
      <c r="AV18110" s="4"/>
      <c r="AW18110" s="4"/>
      <c r="AX18110" s="4"/>
      <c r="AY18110" s="4"/>
      <c r="AZ18110" s="4"/>
      <c r="BA18110" s="4"/>
      <c r="BB18110" s="4"/>
      <c r="BC18110" s="4"/>
    </row>
    <row r="18111" spans="45:55" x14ac:dyDescent="0.2">
      <c r="AS18111" s="4"/>
      <c r="AT18111" s="4"/>
      <c r="AU18111" s="4"/>
      <c r="AV18111" s="4"/>
      <c r="AW18111" s="4"/>
      <c r="AX18111" s="4"/>
      <c r="AY18111" s="4"/>
      <c r="AZ18111" s="4"/>
      <c r="BA18111" s="4"/>
      <c r="BB18111" s="4"/>
      <c r="BC18111" s="4"/>
    </row>
    <row r="18112" spans="45:55" x14ac:dyDescent="0.2">
      <c r="AS18112" s="4"/>
      <c r="AT18112" s="4"/>
      <c r="AU18112" s="4"/>
      <c r="AV18112" s="4"/>
      <c r="AW18112" s="4"/>
      <c r="AX18112" s="4"/>
      <c r="AY18112" s="4"/>
      <c r="AZ18112" s="4"/>
      <c r="BA18112" s="4"/>
      <c r="BB18112" s="4"/>
      <c r="BC18112" s="4"/>
    </row>
    <row r="18113" spans="45:55" x14ac:dyDescent="0.2">
      <c r="AS18113" s="4"/>
      <c r="AT18113" s="4"/>
      <c r="AU18113" s="4"/>
      <c r="AV18113" s="4"/>
      <c r="AW18113" s="4"/>
      <c r="AX18113" s="4"/>
      <c r="AY18113" s="4"/>
      <c r="AZ18113" s="4"/>
      <c r="BA18113" s="4"/>
      <c r="BB18113" s="4"/>
      <c r="BC18113" s="4"/>
    </row>
    <row r="18114" spans="45:55" x14ac:dyDescent="0.2">
      <c r="AS18114" s="4"/>
      <c r="AT18114" s="4"/>
      <c r="AU18114" s="4"/>
      <c r="AV18114" s="4"/>
      <c r="AW18114" s="4"/>
      <c r="AX18114" s="4"/>
      <c r="AY18114" s="4"/>
      <c r="AZ18114" s="4"/>
      <c r="BA18114" s="4"/>
      <c r="BB18114" s="4"/>
      <c r="BC18114" s="4"/>
    </row>
    <row r="18115" spans="45:55" x14ac:dyDescent="0.2">
      <c r="AS18115" s="4"/>
      <c r="AT18115" s="4"/>
      <c r="AU18115" s="4"/>
      <c r="AV18115" s="4"/>
      <c r="AW18115" s="4"/>
      <c r="AX18115" s="4"/>
      <c r="AY18115" s="4"/>
      <c r="AZ18115" s="4"/>
      <c r="BA18115" s="4"/>
      <c r="BB18115" s="4"/>
      <c r="BC18115" s="4"/>
    </row>
    <row r="18116" spans="45:55" x14ac:dyDescent="0.2">
      <c r="AS18116" s="4"/>
      <c r="AT18116" s="4"/>
      <c r="AU18116" s="4"/>
      <c r="AV18116" s="4"/>
      <c r="AW18116" s="4"/>
      <c r="AX18116" s="4"/>
      <c r="AY18116" s="4"/>
      <c r="AZ18116" s="4"/>
      <c r="BA18116" s="4"/>
      <c r="BB18116" s="4"/>
      <c r="BC18116" s="4"/>
    </row>
    <row r="18117" spans="45:55" x14ac:dyDescent="0.2">
      <c r="AS18117" s="4"/>
      <c r="AT18117" s="4"/>
      <c r="AU18117" s="4"/>
      <c r="AV18117" s="4"/>
      <c r="AW18117" s="4"/>
      <c r="AX18117" s="4"/>
      <c r="AY18117" s="4"/>
      <c r="AZ18117" s="4"/>
      <c r="BA18117" s="4"/>
      <c r="BB18117" s="4"/>
      <c r="BC18117" s="4"/>
    </row>
    <row r="18118" spans="45:55" x14ac:dyDescent="0.2">
      <c r="AS18118" s="4"/>
      <c r="AT18118" s="4"/>
      <c r="AU18118" s="4"/>
      <c r="AV18118" s="4"/>
      <c r="AW18118" s="4"/>
      <c r="AX18118" s="4"/>
      <c r="AY18118" s="4"/>
      <c r="AZ18118" s="4"/>
      <c r="BA18118" s="4"/>
      <c r="BB18118" s="4"/>
      <c r="BC18118" s="4"/>
    </row>
    <row r="18119" spans="45:55" x14ac:dyDescent="0.2">
      <c r="AS18119" s="4"/>
      <c r="AT18119" s="4"/>
      <c r="AU18119" s="4"/>
      <c r="AV18119" s="4"/>
      <c r="AW18119" s="4"/>
      <c r="AX18119" s="4"/>
      <c r="AY18119" s="4"/>
      <c r="AZ18119" s="4"/>
      <c r="BA18119" s="4"/>
      <c r="BB18119" s="4"/>
      <c r="BC18119" s="4"/>
    </row>
    <row r="18120" spans="45:55" x14ac:dyDescent="0.2">
      <c r="AS18120" s="4"/>
      <c r="AT18120" s="4"/>
      <c r="AU18120" s="4"/>
      <c r="AV18120" s="4"/>
      <c r="AW18120" s="4"/>
      <c r="AX18120" s="4"/>
      <c r="AY18120" s="4"/>
      <c r="AZ18120" s="4"/>
      <c r="BA18120" s="4"/>
      <c r="BB18120" s="4"/>
      <c r="BC18120" s="4"/>
    </row>
    <row r="18121" spans="45:55" x14ac:dyDescent="0.2">
      <c r="AS18121" s="4"/>
      <c r="AT18121" s="4"/>
      <c r="AU18121" s="4"/>
      <c r="AV18121" s="4"/>
      <c r="AW18121" s="4"/>
      <c r="AX18121" s="4"/>
      <c r="AY18121" s="4"/>
      <c r="AZ18121" s="4"/>
      <c r="BA18121" s="4"/>
      <c r="BB18121" s="4"/>
      <c r="BC18121" s="4"/>
    </row>
    <row r="18122" spans="45:55" x14ac:dyDescent="0.2">
      <c r="AS18122" s="4"/>
      <c r="AT18122" s="4"/>
      <c r="AU18122" s="4"/>
      <c r="AV18122" s="4"/>
      <c r="AW18122" s="4"/>
      <c r="AX18122" s="4"/>
      <c r="AY18122" s="4"/>
      <c r="AZ18122" s="4"/>
      <c r="BA18122" s="4"/>
      <c r="BB18122" s="4"/>
      <c r="BC18122" s="4"/>
    </row>
    <row r="18123" spans="45:55" x14ac:dyDescent="0.2">
      <c r="AS18123" s="4"/>
      <c r="AT18123" s="4"/>
      <c r="AU18123" s="4"/>
      <c r="AV18123" s="4"/>
      <c r="AW18123" s="4"/>
      <c r="AX18123" s="4"/>
      <c r="AY18123" s="4"/>
      <c r="AZ18123" s="4"/>
      <c r="BA18123" s="4"/>
      <c r="BB18123" s="4"/>
      <c r="BC18123" s="4"/>
    </row>
    <row r="18124" spans="45:55" x14ac:dyDescent="0.2">
      <c r="AS18124" s="4"/>
      <c r="AT18124" s="4"/>
      <c r="AU18124" s="4"/>
      <c r="AV18124" s="4"/>
      <c r="AW18124" s="4"/>
      <c r="AX18124" s="4"/>
      <c r="AY18124" s="4"/>
      <c r="AZ18124" s="4"/>
      <c r="BA18124" s="4"/>
      <c r="BB18124" s="4"/>
      <c r="BC18124" s="4"/>
    </row>
    <row r="18125" spans="45:55" x14ac:dyDescent="0.2">
      <c r="AS18125" s="4"/>
      <c r="AT18125" s="4"/>
      <c r="AU18125" s="4"/>
      <c r="AV18125" s="4"/>
      <c r="AW18125" s="4"/>
      <c r="AX18125" s="4"/>
      <c r="AY18125" s="4"/>
      <c r="AZ18125" s="4"/>
      <c r="BA18125" s="4"/>
      <c r="BB18125" s="4"/>
      <c r="BC18125" s="4"/>
    </row>
    <row r="18126" spans="45:55" x14ac:dyDescent="0.2">
      <c r="AS18126" s="4"/>
      <c r="AT18126" s="4"/>
      <c r="AU18126" s="4"/>
      <c r="AV18126" s="4"/>
      <c r="AW18126" s="4"/>
      <c r="AX18126" s="4"/>
      <c r="AY18126" s="4"/>
      <c r="AZ18126" s="4"/>
      <c r="BA18126" s="4"/>
      <c r="BB18126" s="4"/>
      <c r="BC18126" s="4"/>
    </row>
    <row r="18127" spans="45:55" x14ac:dyDescent="0.2">
      <c r="AS18127" s="4"/>
      <c r="AT18127" s="4"/>
      <c r="AU18127" s="4"/>
      <c r="AV18127" s="4"/>
      <c r="AW18127" s="4"/>
      <c r="AX18127" s="4"/>
      <c r="AY18127" s="4"/>
      <c r="AZ18127" s="4"/>
      <c r="BA18127" s="4"/>
      <c r="BB18127" s="4"/>
      <c r="BC18127" s="4"/>
    </row>
    <row r="18128" spans="45:55" x14ac:dyDescent="0.2">
      <c r="AS18128" s="4"/>
      <c r="AT18128" s="4"/>
      <c r="AU18128" s="4"/>
      <c r="AV18128" s="4"/>
      <c r="AW18128" s="4"/>
      <c r="AX18128" s="4"/>
      <c r="AY18128" s="4"/>
      <c r="AZ18128" s="4"/>
      <c r="BA18128" s="4"/>
      <c r="BB18128" s="4"/>
      <c r="BC18128" s="4"/>
    </row>
    <row r="18129" spans="45:55" x14ac:dyDescent="0.2">
      <c r="AS18129" s="4"/>
      <c r="AT18129" s="4"/>
      <c r="AU18129" s="4"/>
      <c r="AV18129" s="4"/>
      <c r="AW18129" s="4"/>
      <c r="AX18129" s="4"/>
      <c r="AY18129" s="4"/>
      <c r="AZ18129" s="4"/>
      <c r="BA18129" s="4"/>
      <c r="BB18129" s="4"/>
      <c r="BC18129" s="4"/>
    </row>
    <row r="18130" spans="45:55" x14ac:dyDescent="0.2">
      <c r="AS18130" s="4"/>
      <c r="AT18130" s="4"/>
      <c r="AU18130" s="4"/>
      <c r="AV18130" s="4"/>
      <c r="AW18130" s="4"/>
      <c r="AX18130" s="4"/>
      <c r="AY18130" s="4"/>
      <c r="AZ18130" s="4"/>
      <c r="BA18130" s="4"/>
      <c r="BB18130" s="4"/>
      <c r="BC18130" s="4"/>
    </row>
    <row r="18131" spans="45:55" x14ac:dyDescent="0.2">
      <c r="AS18131" s="4"/>
      <c r="AT18131" s="4"/>
      <c r="AU18131" s="4"/>
      <c r="AV18131" s="4"/>
      <c r="AW18131" s="4"/>
      <c r="AX18131" s="4"/>
      <c r="AY18131" s="4"/>
      <c r="AZ18131" s="4"/>
      <c r="BA18131" s="4"/>
      <c r="BB18131" s="4"/>
      <c r="BC18131" s="4"/>
    </row>
    <row r="18132" spans="45:55" x14ac:dyDescent="0.2">
      <c r="AS18132" s="4"/>
      <c r="AT18132" s="4"/>
      <c r="AU18132" s="4"/>
      <c r="AV18132" s="4"/>
      <c r="AW18132" s="4"/>
      <c r="AX18132" s="4"/>
      <c r="AY18132" s="4"/>
      <c r="AZ18132" s="4"/>
      <c r="BA18132" s="4"/>
      <c r="BB18132" s="4"/>
      <c r="BC18132" s="4"/>
    </row>
    <row r="18133" spans="45:55" x14ac:dyDescent="0.2">
      <c r="AS18133" s="4"/>
      <c r="AT18133" s="4"/>
      <c r="AU18133" s="4"/>
      <c r="AV18133" s="4"/>
      <c r="AW18133" s="4"/>
      <c r="AX18133" s="4"/>
      <c r="AY18133" s="4"/>
      <c r="AZ18133" s="4"/>
      <c r="BA18133" s="4"/>
      <c r="BB18133" s="4"/>
      <c r="BC18133" s="4"/>
    </row>
    <row r="18134" spans="45:55" x14ac:dyDescent="0.2">
      <c r="AS18134" s="4"/>
      <c r="AT18134" s="4"/>
      <c r="AU18134" s="4"/>
      <c r="AV18134" s="4"/>
      <c r="AW18134" s="4"/>
      <c r="AX18134" s="4"/>
      <c r="AY18134" s="4"/>
      <c r="AZ18134" s="4"/>
      <c r="BA18134" s="4"/>
      <c r="BB18134" s="4"/>
      <c r="BC18134" s="4"/>
    </row>
    <row r="18135" spans="45:55" x14ac:dyDescent="0.2">
      <c r="AS18135" s="4"/>
      <c r="AT18135" s="4"/>
      <c r="AU18135" s="4"/>
      <c r="AV18135" s="4"/>
      <c r="AW18135" s="4"/>
      <c r="AX18135" s="4"/>
      <c r="AY18135" s="4"/>
      <c r="AZ18135" s="4"/>
      <c r="BA18135" s="4"/>
      <c r="BB18135" s="4"/>
      <c r="BC18135" s="4"/>
    </row>
    <row r="18136" spans="45:55" x14ac:dyDescent="0.2">
      <c r="AS18136" s="4"/>
      <c r="AT18136" s="4"/>
      <c r="AU18136" s="4"/>
      <c r="AV18136" s="4"/>
      <c r="AW18136" s="4"/>
      <c r="AX18136" s="4"/>
      <c r="AY18136" s="4"/>
      <c r="AZ18136" s="4"/>
      <c r="BA18136" s="4"/>
      <c r="BB18136" s="4"/>
      <c r="BC18136" s="4"/>
    </row>
    <row r="18137" spans="45:55" x14ac:dyDescent="0.2">
      <c r="AS18137" s="4"/>
      <c r="AT18137" s="4"/>
      <c r="AU18137" s="4"/>
      <c r="AV18137" s="4"/>
      <c r="AW18137" s="4"/>
      <c r="AX18137" s="4"/>
      <c r="AY18137" s="4"/>
      <c r="AZ18137" s="4"/>
      <c r="BA18137" s="4"/>
      <c r="BB18137" s="4"/>
      <c r="BC18137" s="4"/>
    </row>
    <row r="18138" spans="45:55" x14ac:dyDescent="0.2">
      <c r="AS18138" s="4"/>
      <c r="AT18138" s="4"/>
      <c r="AU18138" s="4"/>
      <c r="AV18138" s="4"/>
      <c r="AW18138" s="4"/>
      <c r="AX18138" s="4"/>
      <c r="AY18138" s="4"/>
      <c r="AZ18138" s="4"/>
      <c r="BA18138" s="4"/>
      <c r="BB18138" s="4"/>
      <c r="BC18138" s="4"/>
    </row>
    <row r="18139" spans="45:55" x14ac:dyDescent="0.2">
      <c r="AS18139" s="4"/>
      <c r="AT18139" s="4"/>
      <c r="AU18139" s="4"/>
      <c r="AV18139" s="4"/>
      <c r="AW18139" s="4"/>
      <c r="AX18139" s="4"/>
      <c r="AY18139" s="4"/>
      <c r="AZ18139" s="4"/>
      <c r="BA18139" s="4"/>
      <c r="BB18139" s="4"/>
      <c r="BC18139" s="4"/>
    </row>
    <row r="18140" spans="45:55" x14ac:dyDescent="0.2">
      <c r="AS18140" s="4"/>
      <c r="AT18140" s="4"/>
      <c r="AU18140" s="4"/>
      <c r="AV18140" s="4"/>
      <c r="AW18140" s="4"/>
      <c r="AX18140" s="4"/>
      <c r="AY18140" s="4"/>
      <c r="AZ18140" s="4"/>
      <c r="BA18140" s="4"/>
      <c r="BB18140" s="4"/>
      <c r="BC18140" s="4"/>
    </row>
    <row r="18141" spans="45:55" x14ac:dyDescent="0.2">
      <c r="AS18141" s="4"/>
      <c r="AT18141" s="4"/>
      <c r="AU18141" s="4"/>
      <c r="AV18141" s="4"/>
      <c r="AW18141" s="4"/>
      <c r="AX18141" s="4"/>
      <c r="AY18141" s="4"/>
      <c r="AZ18141" s="4"/>
      <c r="BA18141" s="4"/>
      <c r="BB18141" s="4"/>
      <c r="BC18141" s="4"/>
    </row>
    <row r="18142" spans="45:55" x14ac:dyDescent="0.2">
      <c r="AS18142" s="4"/>
      <c r="AT18142" s="4"/>
      <c r="AU18142" s="4"/>
      <c r="AV18142" s="4"/>
      <c r="AW18142" s="4"/>
      <c r="AX18142" s="4"/>
      <c r="AY18142" s="4"/>
      <c r="AZ18142" s="4"/>
      <c r="BA18142" s="4"/>
      <c r="BB18142" s="4"/>
      <c r="BC18142" s="4"/>
    </row>
    <row r="18143" spans="45:55" x14ac:dyDescent="0.2">
      <c r="AS18143" s="4"/>
      <c r="AT18143" s="4"/>
      <c r="AU18143" s="4"/>
      <c r="AV18143" s="4"/>
      <c r="AW18143" s="4"/>
      <c r="AX18143" s="4"/>
      <c r="AY18143" s="4"/>
      <c r="AZ18143" s="4"/>
      <c r="BA18143" s="4"/>
      <c r="BB18143" s="4"/>
      <c r="BC18143" s="4"/>
    </row>
    <row r="18144" spans="45:55" x14ac:dyDescent="0.2">
      <c r="AS18144" s="4"/>
      <c r="AT18144" s="4"/>
      <c r="AU18144" s="4"/>
      <c r="AV18144" s="4"/>
      <c r="AW18144" s="4"/>
      <c r="AX18144" s="4"/>
      <c r="AY18144" s="4"/>
      <c r="AZ18144" s="4"/>
      <c r="BA18144" s="4"/>
      <c r="BB18144" s="4"/>
      <c r="BC18144" s="4"/>
    </row>
    <row r="18145" spans="45:55" x14ac:dyDescent="0.2">
      <c r="AS18145" s="4"/>
      <c r="AT18145" s="4"/>
      <c r="AU18145" s="4"/>
      <c r="AV18145" s="4"/>
      <c r="AW18145" s="4"/>
      <c r="AX18145" s="4"/>
      <c r="AY18145" s="4"/>
      <c r="AZ18145" s="4"/>
      <c r="BA18145" s="4"/>
      <c r="BB18145" s="4"/>
      <c r="BC18145" s="4"/>
    </row>
    <row r="18146" spans="45:55" x14ac:dyDescent="0.2">
      <c r="AS18146" s="4"/>
      <c r="AT18146" s="4"/>
      <c r="AU18146" s="4"/>
      <c r="AV18146" s="4"/>
      <c r="AW18146" s="4"/>
      <c r="AX18146" s="4"/>
      <c r="AY18146" s="4"/>
      <c r="AZ18146" s="4"/>
      <c r="BA18146" s="4"/>
      <c r="BB18146" s="4"/>
      <c r="BC18146" s="4"/>
    </row>
    <row r="18147" spans="45:55" x14ac:dyDescent="0.2">
      <c r="AS18147" s="4"/>
      <c r="AT18147" s="4"/>
      <c r="AU18147" s="4"/>
      <c r="AV18147" s="4"/>
      <c r="AW18147" s="4"/>
      <c r="AX18147" s="4"/>
      <c r="AY18147" s="4"/>
      <c r="AZ18147" s="4"/>
      <c r="BA18147" s="4"/>
      <c r="BB18147" s="4"/>
      <c r="BC18147" s="4"/>
    </row>
    <row r="18148" spans="45:55" x14ac:dyDescent="0.2">
      <c r="AS18148" s="4"/>
      <c r="AT18148" s="4"/>
      <c r="AU18148" s="4"/>
      <c r="AV18148" s="4"/>
      <c r="AW18148" s="4"/>
      <c r="AX18148" s="4"/>
      <c r="AY18148" s="4"/>
      <c r="AZ18148" s="4"/>
      <c r="BA18148" s="4"/>
      <c r="BB18148" s="4"/>
      <c r="BC18148" s="4"/>
    </row>
    <row r="18149" spans="45:55" x14ac:dyDescent="0.2">
      <c r="AS18149" s="4"/>
      <c r="AT18149" s="4"/>
      <c r="AU18149" s="4"/>
      <c r="AV18149" s="4"/>
      <c r="AW18149" s="4"/>
      <c r="AX18149" s="4"/>
      <c r="AY18149" s="4"/>
      <c r="AZ18149" s="4"/>
      <c r="BA18149" s="4"/>
      <c r="BB18149" s="4"/>
      <c r="BC18149" s="4"/>
    </row>
    <row r="18150" spans="45:55" x14ac:dyDescent="0.2">
      <c r="AS18150" s="4"/>
      <c r="AT18150" s="4"/>
      <c r="AU18150" s="4"/>
      <c r="AV18150" s="4"/>
      <c r="AW18150" s="4"/>
      <c r="AX18150" s="4"/>
      <c r="AY18150" s="4"/>
      <c r="AZ18150" s="4"/>
      <c r="BA18150" s="4"/>
      <c r="BB18150" s="4"/>
      <c r="BC18150" s="4"/>
    </row>
    <row r="18151" spans="45:55" x14ac:dyDescent="0.2">
      <c r="AS18151" s="4"/>
      <c r="AT18151" s="4"/>
      <c r="AU18151" s="4"/>
      <c r="AV18151" s="4"/>
      <c r="AW18151" s="4"/>
      <c r="AX18151" s="4"/>
      <c r="AY18151" s="4"/>
      <c r="AZ18151" s="4"/>
      <c r="BA18151" s="4"/>
      <c r="BB18151" s="4"/>
      <c r="BC18151" s="4"/>
    </row>
    <row r="18152" spans="45:55" x14ac:dyDescent="0.2">
      <c r="AS18152" s="4"/>
      <c r="AT18152" s="4"/>
      <c r="AU18152" s="4"/>
      <c r="AV18152" s="4"/>
      <c r="AW18152" s="4"/>
      <c r="AX18152" s="4"/>
      <c r="AY18152" s="4"/>
      <c r="AZ18152" s="4"/>
      <c r="BA18152" s="4"/>
      <c r="BB18152" s="4"/>
      <c r="BC18152" s="4"/>
    </row>
    <row r="18153" spans="45:55" x14ac:dyDescent="0.2">
      <c r="AS18153" s="4"/>
      <c r="AT18153" s="4"/>
      <c r="AU18153" s="4"/>
      <c r="AV18153" s="4"/>
      <c r="AW18153" s="4"/>
      <c r="AX18153" s="4"/>
      <c r="AY18153" s="4"/>
      <c r="AZ18153" s="4"/>
      <c r="BA18153" s="4"/>
      <c r="BB18153" s="4"/>
      <c r="BC18153" s="4"/>
    </row>
    <row r="18154" spans="45:55" x14ac:dyDescent="0.2">
      <c r="AS18154" s="4"/>
      <c r="AT18154" s="4"/>
      <c r="AU18154" s="4"/>
      <c r="AV18154" s="4"/>
      <c r="AW18154" s="4"/>
      <c r="AX18154" s="4"/>
      <c r="AY18154" s="4"/>
      <c r="AZ18154" s="4"/>
      <c r="BA18154" s="4"/>
      <c r="BB18154" s="4"/>
      <c r="BC18154" s="4"/>
    </row>
    <row r="18155" spans="45:55" x14ac:dyDescent="0.2">
      <c r="AS18155" s="4"/>
      <c r="AT18155" s="4"/>
      <c r="AU18155" s="4"/>
      <c r="AV18155" s="4"/>
      <c r="AW18155" s="4"/>
      <c r="AX18155" s="4"/>
      <c r="AY18155" s="4"/>
      <c r="AZ18155" s="4"/>
      <c r="BA18155" s="4"/>
      <c r="BB18155" s="4"/>
      <c r="BC18155" s="4"/>
    </row>
    <row r="18156" spans="45:55" x14ac:dyDescent="0.2">
      <c r="AS18156" s="4"/>
      <c r="AT18156" s="4"/>
      <c r="AU18156" s="4"/>
      <c r="AV18156" s="4"/>
      <c r="AW18156" s="4"/>
      <c r="AX18156" s="4"/>
      <c r="AY18156" s="4"/>
      <c r="AZ18156" s="4"/>
      <c r="BA18156" s="4"/>
      <c r="BB18156" s="4"/>
      <c r="BC18156" s="4"/>
    </row>
    <row r="18157" spans="45:55" x14ac:dyDescent="0.2">
      <c r="AS18157" s="4"/>
      <c r="AT18157" s="4"/>
      <c r="AU18157" s="4"/>
      <c r="AV18157" s="4"/>
      <c r="AW18157" s="4"/>
      <c r="AX18157" s="4"/>
      <c r="AY18157" s="4"/>
      <c r="AZ18157" s="4"/>
      <c r="BA18157" s="4"/>
      <c r="BB18157" s="4"/>
      <c r="BC18157" s="4"/>
    </row>
    <row r="18158" spans="45:55" x14ac:dyDescent="0.2">
      <c r="AS18158" s="4"/>
      <c r="AT18158" s="4"/>
      <c r="AU18158" s="4"/>
      <c r="AV18158" s="4"/>
      <c r="AW18158" s="4"/>
      <c r="AX18158" s="4"/>
      <c r="AY18158" s="4"/>
      <c r="AZ18158" s="4"/>
      <c r="BA18158" s="4"/>
      <c r="BB18158" s="4"/>
      <c r="BC18158" s="4"/>
    </row>
    <row r="18159" spans="45:55" x14ac:dyDescent="0.2">
      <c r="AS18159" s="4"/>
      <c r="AT18159" s="4"/>
      <c r="AU18159" s="4"/>
      <c r="AV18159" s="4"/>
      <c r="AW18159" s="4"/>
      <c r="AX18159" s="4"/>
      <c r="AY18159" s="4"/>
      <c r="AZ18159" s="4"/>
      <c r="BA18159" s="4"/>
      <c r="BB18159" s="4"/>
      <c r="BC18159" s="4"/>
    </row>
    <row r="18160" spans="45:55" x14ac:dyDescent="0.2">
      <c r="AS18160" s="4"/>
      <c r="AT18160" s="4"/>
      <c r="AU18160" s="4"/>
      <c r="AV18160" s="4"/>
      <c r="AW18160" s="4"/>
      <c r="AX18160" s="4"/>
      <c r="AY18160" s="4"/>
      <c r="AZ18160" s="4"/>
      <c r="BA18160" s="4"/>
      <c r="BB18160" s="4"/>
      <c r="BC18160" s="4"/>
    </row>
    <row r="18161" spans="45:55" x14ac:dyDescent="0.2">
      <c r="AS18161" s="4"/>
      <c r="AT18161" s="4"/>
      <c r="AU18161" s="4"/>
      <c r="AV18161" s="4"/>
      <c r="AW18161" s="4"/>
      <c r="AX18161" s="4"/>
      <c r="AY18161" s="4"/>
      <c r="AZ18161" s="4"/>
      <c r="BA18161" s="4"/>
      <c r="BB18161" s="4"/>
      <c r="BC18161" s="4"/>
    </row>
    <row r="18162" spans="45:55" x14ac:dyDescent="0.2">
      <c r="AS18162" s="4"/>
      <c r="AT18162" s="4"/>
      <c r="AU18162" s="4"/>
      <c r="AV18162" s="4"/>
      <c r="AW18162" s="4"/>
      <c r="AX18162" s="4"/>
      <c r="AY18162" s="4"/>
      <c r="AZ18162" s="4"/>
      <c r="BA18162" s="4"/>
      <c r="BB18162" s="4"/>
      <c r="BC18162" s="4"/>
    </row>
    <row r="18163" spans="45:55" x14ac:dyDescent="0.2">
      <c r="AS18163" s="4"/>
      <c r="AT18163" s="4"/>
      <c r="AU18163" s="4"/>
      <c r="AV18163" s="4"/>
      <c r="AW18163" s="4"/>
      <c r="AX18163" s="4"/>
      <c r="AY18163" s="4"/>
      <c r="AZ18163" s="4"/>
      <c r="BA18163" s="4"/>
      <c r="BB18163" s="4"/>
      <c r="BC18163" s="4"/>
    </row>
    <row r="18164" spans="45:55" x14ac:dyDescent="0.2">
      <c r="AS18164" s="4"/>
      <c r="AT18164" s="4"/>
      <c r="AU18164" s="4"/>
      <c r="AV18164" s="4"/>
      <c r="AW18164" s="4"/>
      <c r="AX18164" s="4"/>
      <c r="AY18164" s="4"/>
      <c r="AZ18164" s="4"/>
      <c r="BA18164" s="4"/>
      <c r="BB18164" s="4"/>
      <c r="BC18164" s="4"/>
    </row>
    <row r="18165" spans="45:55" x14ac:dyDescent="0.2">
      <c r="AS18165" s="4"/>
      <c r="AT18165" s="4"/>
      <c r="AU18165" s="4"/>
      <c r="AV18165" s="4"/>
      <c r="AW18165" s="4"/>
      <c r="AX18165" s="4"/>
      <c r="AY18165" s="4"/>
      <c r="AZ18165" s="4"/>
      <c r="BA18165" s="4"/>
      <c r="BB18165" s="4"/>
      <c r="BC18165" s="4"/>
    </row>
    <row r="18166" spans="45:55" x14ac:dyDescent="0.2">
      <c r="AS18166" s="4"/>
      <c r="AT18166" s="4"/>
      <c r="AU18166" s="4"/>
      <c r="AV18166" s="4"/>
      <c r="AW18166" s="4"/>
      <c r="AX18166" s="4"/>
      <c r="AY18166" s="4"/>
      <c r="AZ18166" s="4"/>
      <c r="BA18166" s="4"/>
      <c r="BB18166" s="4"/>
      <c r="BC18166" s="4"/>
    </row>
    <row r="18167" spans="45:55" x14ac:dyDescent="0.2">
      <c r="AS18167" s="4"/>
      <c r="AT18167" s="4"/>
      <c r="AU18167" s="4"/>
      <c r="AV18167" s="4"/>
      <c r="AW18167" s="4"/>
      <c r="AX18167" s="4"/>
      <c r="AY18167" s="4"/>
      <c r="AZ18167" s="4"/>
      <c r="BA18167" s="4"/>
      <c r="BB18167" s="4"/>
      <c r="BC18167" s="4"/>
    </row>
    <row r="18168" spans="45:55" x14ac:dyDescent="0.2">
      <c r="AS18168" s="4"/>
      <c r="AT18168" s="4"/>
      <c r="AU18168" s="4"/>
      <c r="AV18168" s="4"/>
      <c r="AW18168" s="4"/>
      <c r="AX18168" s="4"/>
      <c r="AY18168" s="4"/>
      <c r="AZ18168" s="4"/>
      <c r="BA18168" s="4"/>
      <c r="BB18168" s="4"/>
      <c r="BC18168" s="4"/>
    </row>
    <row r="18169" spans="45:55" x14ac:dyDescent="0.2">
      <c r="AS18169" s="4"/>
      <c r="AT18169" s="4"/>
      <c r="AU18169" s="4"/>
      <c r="AV18169" s="4"/>
      <c r="AW18169" s="4"/>
      <c r="AX18169" s="4"/>
      <c r="AY18169" s="4"/>
      <c r="AZ18169" s="4"/>
      <c r="BA18169" s="4"/>
      <c r="BB18169" s="4"/>
      <c r="BC18169" s="4"/>
    </row>
    <row r="18170" spans="45:55" x14ac:dyDescent="0.2">
      <c r="AS18170" s="4"/>
      <c r="AT18170" s="4"/>
      <c r="AU18170" s="4"/>
      <c r="AV18170" s="4"/>
      <c r="AW18170" s="4"/>
      <c r="AX18170" s="4"/>
      <c r="AY18170" s="4"/>
      <c r="AZ18170" s="4"/>
      <c r="BA18170" s="4"/>
      <c r="BB18170" s="4"/>
      <c r="BC18170" s="4"/>
    </row>
    <row r="18171" spans="45:55" x14ac:dyDescent="0.2">
      <c r="AS18171" s="4"/>
      <c r="AT18171" s="4"/>
      <c r="AU18171" s="4"/>
      <c r="AV18171" s="4"/>
      <c r="AW18171" s="4"/>
      <c r="AX18171" s="4"/>
      <c r="AY18171" s="4"/>
      <c r="AZ18171" s="4"/>
      <c r="BA18171" s="4"/>
      <c r="BB18171" s="4"/>
      <c r="BC18171" s="4"/>
    </row>
    <row r="18172" spans="45:55" x14ac:dyDescent="0.2">
      <c r="AS18172" s="4"/>
      <c r="AT18172" s="4"/>
      <c r="AU18172" s="4"/>
      <c r="AV18172" s="4"/>
      <c r="AW18172" s="4"/>
      <c r="AX18172" s="4"/>
      <c r="AY18172" s="4"/>
      <c r="AZ18172" s="4"/>
      <c r="BA18172" s="4"/>
      <c r="BB18172" s="4"/>
      <c r="BC18172" s="4"/>
    </row>
    <row r="18173" spans="45:55" x14ac:dyDescent="0.2">
      <c r="AS18173" s="4"/>
      <c r="AT18173" s="4"/>
      <c r="AU18173" s="4"/>
      <c r="AV18173" s="4"/>
      <c r="AW18173" s="4"/>
      <c r="AX18173" s="4"/>
      <c r="AY18173" s="4"/>
      <c r="AZ18173" s="4"/>
      <c r="BA18173" s="4"/>
      <c r="BB18173" s="4"/>
      <c r="BC18173" s="4"/>
    </row>
    <row r="18174" spans="45:55" x14ac:dyDescent="0.2">
      <c r="AS18174" s="4"/>
      <c r="AT18174" s="4"/>
      <c r="AU18174" s="4"/>
      <c r="AV18174" s="4"/>
      <c r="AW18174" s="4"/>
      <c r="AX18174" s="4"/>
      <c r="AY18174" s="4"/>
      <c r="AZ18174" s="4"/>
      <c r="BA18174" s="4"/>
      <c r="BB18174" s="4"/>
      <c r="BC18174" s="4"/>
    </row>
    <row r="18175" spans="45:55" x14ac:dyDescent="0.2">
      <c r="AS18175" s="4"/>
      <c r="AT18175" s="4"/>
      <c r="AU18175" s="4"/>
      <c r="AV18175" s="4"/>
      <c r="AW18175" s="4"/>
      <c r="AX18175" s="4"/>
      <c r="AY18175" s="4"/>
      <c r="AZ18175" s="4"/>
      <c r="BA18175" s="4"/>
      <c r="BB18175" s="4"/>
      <c r="BC18175" s="4"/>
    </row>
    <row r="18176" spans="45:55" x14ac:dyDescent="0.2">
      <c r="AS18176" s="4"/>
      <c r="AT18176" s="4"/>
      <c r="AU18176" s="4"/>
      <c r="AV18176" s="4"/>
      <c r="AW18176" s="4"/>
      <c r="AX18176" s="4"/>
      <c r="AY18176" s="4"/>
      <c r="AZ18176" s="4"/>
      <c r="BA18176" s="4"/>
      <c r="BB18176" s="4"/>
      <c r="BC18176" s="4"/>
    </row>
    <row r="18177" spans="45:55" x14ac:dyDescent="0.2">
      <c r="AS18177" s="4"/>
      <c r="AT18177" s="4"/>
      <c r="AU18177" s="4"/>
      <c r="AV18177" s="4"/>
      <c r="AW18177" s="4"/>
      <c r="AX18177" s="4"/>
      <c r="AY18177" s="4"/>
      <c r="AZ18177" s="4"/>
      <c r="BA18177" s="4"/>
      <c r="BB18177" s="4"/>
      <c r="BC18177" s="4"/>
    </row>
    <row r="18178" spans="45:55" x14ac:dyDescent="0.2">
      <c r="AS18178" s="4"/>
      <c r="AT18178" s="4"/>
      <c r="AU18178" s="4"/>
      <c r="AV18178" s="4"/>
      <c r="AW18178" s="4"/>
      <c r="AX18178" s="4"/>
      <c r="AY18178" s="4"/>
      <c r="AZ18178" s="4"/>
      <c r="BA18178" s="4"/>
      <c r="BB18178" s="4"/>
      <c r="BC18178" s="4"/>
    </row>
    <row r="18179" spans="45:55" x14ac:dyDescent="0.2">
      <c r="AS18179" s="4"/>
      <c r="AT18179" s="4"/>
      <c r="AU18179" s="4"/>
      <c r="AV18179" s="4"/>
      <c r="AW18179" s="4"/>
      <c r="AX18179" s="4"/>
      <c r="AY18179" s="4"/>
      <c r="AZ18179" s="4"/>
      <c r="BA18179" s="4"/>
      <c r="BB18179" s="4"/>
      <c r="BC18179" s="4"/>
    </row>
    <row r="18180" spans="45:55" x14ac:dyDescent="0.2">
      <c r="AS18180" s="4"/>
      <c r="AT18180" s="4"/>
      <c r="AU18180" s="4"/>
      <c r="AV18180" s="4"/>
      <c r="AW18180" s="4"/>
      <c r="AX18180" s="4"/>
      <c r="AY18180" s="4"/>
      <c r="AZ18180" s="4"/>
      <c r="BA18180" s="4"/>
      <c r="BB18180" s="4"/>
      <c r="BC18180" s="4"/>
    </row>
    <row r="18181" spans="45:55" x14ac:dyDescent="0.2">
      <c r="AS18181" s="4"/>
      <c r="AT18181" s="4"/>
      <c r="AU18181" s="4"/>
      <c r="AV18181" s="4"/>
      <c r="AW18181" s="4"/>
      <c r="AX18181" s="4"/>
      <c r="AY18181" s="4"/>
      <c r="AZ18181" s="4"/>
      <c r="BA18181" s="4"/>
      <c r="BB18181" s="4"/>
      <c r="BC18181" s="4"/>
    </row>
    <row r="18182" spans="45:55" x14ac:dyDescent="0.2">
      <c r="AS18182" s="4"/>
      <c r="AT18182" s="4"/>
      <c r="AU18182" s="4"/>
      <c r="AV18182" s="4"/>
      <c r="AW18182" s="4"/>
      <c r="AX18182" s="4"/>
      <c r="AY18182" s="4"/>
      <c r="AZ18182" s="4"/>
      <c r="BA18182" s="4"/>
      <c r="BB18182" s="4"/>
      <c r="BC18182" s="4"/>
    </row>
    <row r="18183" spans="45:55" x14ac:dyDescent="0.2">
      <c r="AS18183" s="4"/>
      <c r="AT18183" s="4"/>
      <c r="AU18183" s="4"/>
      <c r="AV18183" s="4"/>
      <c r="AW18183" s="4"/>
      <c r="AX18183" s="4"/>
      <c r="AY18183" s="4"/>
      <c r="AZ18183" s="4"/>
      <c r="BA18183" s="4"/>
      <c r="BB18183" s="4"/>
      <c r="BC18183" s="4"/>
    </row>
    <row r="18184" spans="45:55" x14ac:dyDescent="0.2">
      <c r="AS18184" s="4"/>
      <c r="AT18184" s="4"/>
      <c r="AU18184" s="4"/>
      <c r="AV18184" s="4"/>
      <c r="AW18184" s="4"/>
      <c r="AX18184" s="4"/>
      <c r="AY18184" s="4"/>
      <c r="AZ18184" s="4"/>
      <c r="BA18184" s="4"/>
      <c r="BB18184" s="4"/>
      <c r="BC18184" s="4"/>
    </row>
    <row r="18185" spans="45:55" x14ac:dyDescent="0.2">
      <c r="AS18185" s="4"/>
      <c r="AT18185" s="4"/>
      <c r="AU18185" s="4"/>
      <c r="AV18185" s="4"/>
      <c r="AW18185" s="4"/>
      <c r="AX18185" s="4"/>
      <c r="AY18185" s="4"/>
      <c r="AZ18185" s="4"/>
      <c r="BA18185" s="4"/>
      <c r="BB18185" s="4"/>
      <c r="BC18185" s="4"/>
    </row>
    <row r="18186" spans="45:55" x14ac:dyDescent="0.2">
      <c r="AS18186" s="4"/>
      <c r="AT18186" s="4"/>
      <c r="AU18186" s="4"/>
      <c r="AV18186" s="4"/>
      <c r="AW18186" s="4"/>
      <c r="AX18186" s="4"/>
      <c r="AY18186" s="4"/>
      <c r="AZ18186" s="4"/>
      <c r="BA18186" s="4"/>
      <c r="BB18186" s="4"/>
      <c r="BC18186" s="4"/>
    </row>
    <row r="18187" spans="45:55" x14ac:dyDescent="0.2">
      <c r="AS18187" s="4"/>
      <c r="AT18187" s="4"/>
      <c r="AU18187" s="4"/>
      <c r="AV18187" s="4"/>
      <c r="AW18187" s="4"/>
      <c r="AX18187" s="4"/>
      <c r="AY18187" s="4"/>
      <c r="AZ18187" s="4"/>
      <c r="BA18187" s="4"/>
      <c r="BB18187" s="4"/>
      <c r="BC18187" s="4"/>
    </row>
    <row r="18188" spans="45:55" x14ac:dyDescent="0.2">
      <c r="AS18188" s="4"/>
      <c r="AT18188" s="4"/>
      <c r="AU18188" s="4"/>
      <c r="AV18188" s="4"/>
      <c r="AW18188" s="4"/>
      <c r="AX18188" s="4"/>
      <c r="AY18188" s="4"/>
      <c r="AZ18188" s="4"/>
      <c r="BA18188" s="4"/>
      <c r="BB18188" s="4"/>
      <c r="BC18188" s="4"/>
    </row>
    <row r="18189" spans="45:55" x14ac:dyDescent="0.2">
      <c r="AS18189" s="4"/>
      <c r="AT18189" s="4"/>
      <c r="AU18189" s="4"/>
      <c r="AV18189" s="4"/>
      <c r="AW18189" s="4"/>
      <c r="AX18189" s="4"/>
      <c r="AY18189" s="4"/>
      <c r="AZ18189" s="4"/>
      <c r="BA18189" s="4"/>
      <c r="BB18189" s="4"/>
      <c r="BC18189" s="4"/>
    </row>
    <row r="18190" spans="45:55" x14ac:dyDescent="0.2">
      <c r="AS18190" s="4"/>
      <c r="AT18190" s="4"/>
      <c r="AU18190" s="4"/>
      <c r="AV18190" s="4"/>
      <c r="AW18190" s="4"/>
      <c r="AX18190" s="4"/>
      <c r="AY18190" s="4"/>
      <c r="AZ18190" s="4"/>
      <c r="BA18190" s="4"/>
      <c r="BB18190" s="4"/>
      <c r="BC18190" s="4"/>
    </row>
    <row r="18191" spans="45:55" x14ac:dyDescent="0.2">
      <c r="AS18191" s="4"/>
      <c r="AT18191" s="4"/>
      <c r="AU18191" s="4"/>
      <c r="AV18191" s="4"/>
      <c r="AW18191" s="4"/>
      <c r="AX18191" s="4"/>
      <c r="AY18191" s="4"/>
      <c r="AZ18191" s="4"/>
      <c r="BA18191" s="4"/>
      <c r="BB18191" s="4"/>
      <c r="BC18191" s="4"/>
    </row>
    <row r="18192" spans="45:55" x14ac:dyDescent="0.2">
      <c r="AS18192" s="4"/>
      <c r="AT18192" s="4"/>
      <c r="AU18192" s="4"/>
      <c r="AV18192" s="4"/>
      <c r="AW18192" s="4"/>
      <c r="AX18192" s="4"/>
      <c r="AY18192" s="4"/>
      <c r="AZ18192" s="4"/>
      <c r="BA18192" s="4"/>
      <c r="BB18192" s="4"/>
      <c r="BC18192" s="4"/>
    </row>
    <row r="18193" spans="45:55" x14ac:dyDescent="0.2">
      <c r="AS18193" s="4"/>
      <c r="AT18193" s="4"/>
      <c r="AU18193" s="4"/>
      <c r="AV18193" s="4"/>
      <c r="AW18193" s="4"/>
      <c r="AX18193" s="4"/>
      <c r="AY18193" s="4"/>
      <c r="AZ18193" s="4"/>
      <c r="BA18193" s="4"/>
      <c r="BB18193" s="4"/>
      <c r="BC18193" s="4"/>
    </row>
    <row r="18194" spans="45:55" x14ac:dyDescent="0.2">
      <c r="AS18194" s="4"/>
      <c r="AT18194" s="4"/>
      <c r="AU18194" s="4"/>
      <c r="AV18194" s="4"/>
      <c r="AW18194" s="4"/>
      <c r="AX18194" s="4"/>
      <c r="AY18194" s="4"/>
      <c r="AZ18194" s="4"/>
      <c r="BA18194" s="4"/>
      <c r="BB18194" s="4"/>
      <c r="BC18194" s="4"/>
    </row>
    <row r="18195" spans="45:55" x14ac:dyDescent="0.2">
      <c r="AS18195" s="4"/>
      <c r="AT18195" s="4"/>
      <c r="AU18195" s="4"/>
      <c r="AV18195" s="4"/>
      <c r="AW18195" s="4"/>
      <c r="AX18195" s="4"/>
      <c r="AY18195" s="4"/>
      <c r="AZ18195" s="4"/>
      <c r="BA18195" s="4"/>
      <c r="BB18195" s="4"/>
      <c r="BC18195" s="4"/>
    </row>
    <row r="18196" spans="45:55" x14ac:dyDescent="0.2">
      <c r="AS18196" s="4"/>
      <c r="AT18196" s="4"/>
      <c r="AU18196" s="4"/>
      <c r="AV18196" s="4"/>
      <c r="AW18196" s="4"/>
      <c r="AX18196" s="4"/>
      <c r="AY18196" s="4"/>
      <c r="AZ18196" s="4"/>
      <c r="BA18196" s="4"/>
      <c r="BB18196" s="4"/>
      <c r="BC18196" s="4"/>
    </row>
    <row r="18197" spans="45:55" x14ac:dyDescent="0.2">
      <c r="AS18197" s="4"/>
      <c r="AT18197" s="4"/>
      <c r="AU18197" s="4"/>
      <c r="AV18197" s="4"/>
      <c r="AW18197" s="4"/>
      <c r="AX18197" s="4"/>
      <c r="AY18197" s="4"/>
      <c r="AZ18197" s="4"/>
      <c r="BA18197" s="4"/>
      <c r="BB18197" s="4"/>
      <c r="BC18197" s="4"/>
    </row>
    <row r="18198" spans="45:55" x14ac:dyDescent="0.2">
      <c r="AS18198" s="4"/>
      <c r="AT18198" s="4"/>
      <c r="AU18198" s="4"/>
      <c r="AV18198" s="4"/>
      <c r="AW18198" s="4"/>
      <c r="AX18198" s="4"/>
      <c r="AY18198" s="4"/>
      <c r="AZ18198" s="4"/>
      <c r="BA18198" s="4"/>
      <c r="BB18198" s="4"/>
      <c r="BC18198" s="4"/>
    </row>
    <row r="18199" spans="45:55" x14ac:dyDescent="0.2">
      <c r="AS18199" s="4"/>
      <c r="AT18199" s="4"/>
      <c r="AU18199" s="4"/>
      <c r="AV18199" s="4"/>
      <c r="AW18199" s="4"/>
      <c r="AX18199" s="4"/>
      <c r="AY18199" s="4"/>
      <c r="AZ18199" s="4"/>
      <c r="BA18199" s="4"/>
      <c r="BB18199" s="4"/>
      <c r="BC18199" s="4"/>
    </row>
    <row r="18200" spans="45:55" x14ac:dyDescent="0.2">
      <c r="AS18200" s="4"/>
      <c r="AT18200" s="4"/>
      <c r="AU18200" s="4"/>
      <c r="AV18200" s="4"/>
      <c r="AW18200" s="4"/>
      <c r="AX18200" s="4"/>
      <c r="AY18200" s="4"/>
      <c r="AZ18200" s="4"/>
      <c r="BA18200" s="4"/>
      <c r="BB18200" s="4"/>
      <c r="BC18200" s="4"/>
    </row>
    <row r="18201" spans="45:55" x14ac:dyDescent="0.2">
      <c r="AS18201" s="4"/>
      <c r="AT18201" s="4"/>
      <c r="AU18201" s="4"/>
      <c r="AV18201" s="4"/>
      <c r="AW18201" s="4"/>
      <c r="AX18201" s="4"/>
      <c r="AY18201" s="4"/>
      <c r="AZ18201" s="4"/>
      <c r="BA18201" s="4"/>
      <c r="BB18201" s="4"/>
      <c r="BC18201" s="4"/>
    </row>
    <row r="18202" spans="45:55" x14ac:dyDescent="0.2">
      <c r="AS18202" s="4"/>
      <c r="AT18202" s="4"/>
      <c r="AU18202" s="4"/>
      <c r="AV18202" s="4"/>
      <c r="AW18202" s="4"/>
      <c r="AX18202" s="4"/>
      <c r="AY18202" s="4"/>
      <c r="AZ18202" s="4"/>
      <c r="BA18202" s="4"/>
      <c r="BB18202" s="4"/>
      <c r="BC18202" s="4"/>
    </row>
    <row r="18203" spans="45:55" x14ac:dyDescent="0.2">
      <c r="AS18203" s="4"/>
      <c r="AT18203" s="4"/>
      <c r="AU18203" s="4"/>
      <c r="AV18203" s="4"/>
      <c r="AW18203" s="4"/>
      <c r="AX18203" s="4"/>
      <c r="AY18203" s="4"/>
      <c r="AZ18203" s="4"/>
      <c r="BA18203" s="4"/>
      <c r="BB18203" s="4"/>
      <c r="BC18203" s="4"/>
    </row>
    <row r="18204" spans="45:55" x14ac:dyDescent="0.2">
      <c r="AS18204" s="4"/>
      <c r="AT18204" s="4"/>
      <c r="AU18204" s="4"/>
      <c r="AV18204" s="4"/>
      <c r="AW18204" s="4"/>
      <c r="AX18204" s="4"/>
      <c r="AY18204" s="4"/>
      <c r="AZ18204" s="4"/>
      <c r="BA18204" s="4"/>
      <c r="BB18204" s="4"/>
      <c r="BC18204" s="4"/>
    </row>
    <row r="18205" spans="45:55" x14ac:dyDescent="0.2">
      <c r="AS18205" s="4"/>
      <c r="AT18205" s="4"/>
      <c r="AU18205" s="4"/>
      <c r="AV18205" s="4"/>
      <c r="AW18205" s="4"/>
      <c r="AX18205" s="4"/>
      <c r="AY18205" s="4"/>
      <c r="AZ18205" s="4"/>
      <c r="BA18205" s="4"/>
      <c r="BB18205" s="4"/>
      <c r="BC18205" s="4"/>
    </row>
    <row r="18206" spans="45:55" x14ac:dyDescent="0.2">
      <c r="AS18206" s="4"/>
      <c r="AT18206" s="4"/>
      <c r="AU18206" s="4"/>
      <c r="AV18206" s="4"/>
      <c r="AW18206" s="4"/>
      <c r="AX18206" s="4"/>
      <c r="AY18206" s="4"/>
      <c r="AZ18206" s="4"/>
      <c r="BA18206" s="4"/>
      <c r="BB18206" s="4"/>
      <c r="BC18206" s="4"/>
    </row>
    <row r="18207" spans="45:55" x14ac:dyDescent="0.2">
      <c r="AS18207" s="4"/>
      <c r="AT18207" s="4"/>
      <c r="AU18207" s="4"/>
      <c r="AV18207" s="4"/>
      <c r="AW18207" s="4"/>
      <c r="AX18207" s="4"/>
      <c r="AY18207" s="4"/>
      <c r="AZ18207" s="4"/>
      <c r="BA18207" s="4"/>
      <c r="BB18207" s="4"/>
      <c r="BC18207" s="4"/>
    </row>
    <row r="18208" spans="45:55" x14ac:dyDescent="0.2">
      <c r="AS18208" s="4"/>
      <c r="AT18208" s="4"/>
      <c r="AU18208" s="4"/>
      <c r="AV18208" s="4"/>
      <c r="AW18208" s="4"/>
      <c r="AX18208" s="4"/>
      <c r="AY18208" s="4"/>
      <c r="AZ18208" s="4"/>
      <c r="BA18208" s="4"/>
      <c r="BB18208" s="4"/>
      <c r="BC18208" s="4"/>
    </row>
    <row r="18209" spans="45:55" x14ac:dyDescent="0.2">
      <c r="AS18209" s="4"/>
      <c r="AT18209" s="4"/>
      <c r="AU18209" s="4"/>
      <c r="AV18209" s="4"/>
      <c r="AW18209" s="4"/>
      <c r="AX18209" s="4"/>
      <c r="AY18209" s="4"/>
      <c r="AZ18209" s="4"/>
      <c r="BA18209" s="4"/>
      <c r="BB18209" s="4"/>
      <c r="BC18209" s="4"/>
    </row>
    <row r="18210" spans="45:55" x14ac:dyDescent="0.2">
      <c r="AS18210" s="4"/>
      <c r="AT18210" s="4"/>
      <c r="AU18210" s="4"/>
      <c r="AV18210" s="4"/>
      <c r="AW18210" s="4"/>
      <c r="AX18210" s="4"/>
      <c r="AY18210" s="4"/>
      <c r="AZ18210" s="4"/>
      <c r="BA18210" s="4"/>
      <c r="BB18210" s="4"/>
      <c r="BC18210" s="4"/>
    </row>
    <row r="18211" spans="45:55" x14ac:dyDescent="0.2">
      <c r="AS18211" s="4"/>
      <c r="AT18211" s="4"/>
      <c r="AU18211" s="4"/>
      <c r="AV18211" s="4"/>
      <c r="AW18211" s="4"/>
      <c r="AX18211" s="4"/>
      <c r="AY18211" s="4"/>
      <c r="AZ18211" s="4"/>
      <c r="BA18211" s="4"/>
      <c r="BB18211" s="4"/>
      <c r="BC18211" s="4"/>
    </row>
    <row r="18212" spans="45:55" x14ac:dyDescent="0.2">
      <c r="AS18212" s="4"/>
      <c r="AT18212" s="4"/>
      <c r="AU18212" s="4"/>
      <c r="AV18212" s="4"/>
      <c r="AW18212" s="4"/>
      <c r="AX18212" s="4"/>
      <c r="AY18212" s="4"/>
      <c r="AZ18212" s="4"/>
      <c r="BA18212" s="4"/>
      <c r="BB18212" s="4"/>
      <c r="BC18212" s="4"/>
    </row>
    <row r="18213" spans="45:55" x14ac:dyDescent="0.2">
      <c r="AS18213" s="4"/>
      <c r="AT18213" s="4"/>
      <c r="AU18213" s="4"/>
      <c r="AV18213" s="4"/>
      <c r="AW18213" s="4"/>
      <c r="AX18213" s="4"/>
      <c r="AY18213" s="4"/>
      <c r="AZ18213" s="4"/>
      <c r="BA18213" s="4"/>
      <c r="BB18213" s="4"/>
      <c r="BC18213" s="4"/>
    </row>
    <row r="18214" spans="45:55" x14ac:dyDescent="0.2">
      <c r="AS18214" s="4"/>
      <c r="AT18214" s="4"/>
      <c r="AU18214" s="4"/>
      <c r="AV18214" s="4"/>
      <c r="AW18214" s="4"/>
      <c r="AX18214" s="4"/>
      <c r="AY18214" s="4"/>
      <c r="AZ18214" s="4"/>
      <c r="BA18214" s="4"/>
      <c r="BB18214" s="4"/>
      <c r="BC18214" s="4"/>
    </row>
    <row r="18215" spans="45:55" x14ac:dyDescent="0.2">
      <c r="AS18215" s="4"/>
      <c r="AT18215" s="4"/>
      <c r="AU18215" s="4"/>
      <c r="AV18215" s="4"/>
      <c r="AW18215" s="4"/>
      <c r="AX18215" s="4"/>
      <c r="AY18215" s="4"/>
      <c r="AZ18215" s="4"/>
      <c r="BA18215" s="4"/>
      <c r="BB18215" s="4"/>
      <c r="BC18215" s="4"/>
    </row>
    <row r="18216" spans="45:55" x14ac:dyDescent="0.2">
      <c r="AS18216" s="4"/>
      <c r="AT18216" s="4"/>
      <c r="AU18216" s="4"/>
      <c r="AV18216" s="4"/>
      <c r="AW18216" s="4"/>
      <c r="AX18216" s="4"/>
      <c r="AY18216" s="4"/>
      <c r="AZ18216" s="4"/>
      <c r="BA18216" s="4"/>
      <c r="BB18216" s="4"/>
      <c r="BC18216" s="4"/>
    </row>
    <row r="18217" spans="45:55" x14ac:dyDescent="0.2">
      <c r="AS18217" s="4"/>
      <c r="AT18217" s="4"/>
      <c r="AU18217" s="4"/>
      <c r="AV18217" s="4"/>
      <c r="AW18217" s="4"/>
      <c r="AX18217" s="4"/>
      <c r="AY18217" s="4"/>
      <c r="AZ18217" s="4"/>
      <c r="BA18217" s="4"/>
      <c r="BB18217" s="4"/>
      <c r="BC18217" s="4"/>
    </row>
    <row r="18218" spans="45:55" x14ac:dyDescent="0.2">
      <c r="AS18218" s="4"/>
      <c r="AT18218" s="4"/>
      <c r="AU18218" s="4"/>
      <c r="AV18218" s="4"/>
      <c r="AW18218" s="4"/>
      <c r="AX18218" s="4"/>
      <c r="AY18218" s="4"/>
      <c r="AZ18218" s="4"/>
      <c r="BA18218" s="4"/>
      <c r="BB18218" s="4"/>
      <c r="BC18218" s="4"/>
    </row>
    <row r="18219" spans="45:55" x14ac:dyDescent="0.2">
      <c r="AS18219" s="4"/>
      <c r="AT18219" s="4"/>
      <c r="AU18219" s="4"/>
      <c r="AV18219" s="4"/>
      <c r="AW18219" s="4"/>
      <c r="AX18219" s="4"/>
      <c r="AY18219" s="4"/>
      <c r="AZ18219" s="4"/>
      <c r="BA18219" s="4"/>
      <c r="BB18219" s="4"/>
      <c r="BC18219" s="4"/>
    </row>
    <row r="18220" spans="45:55" x14ac:dyDescent="0.2">
      <c r="AS18220" s="4"/>
      <c r="AT18220" s="4"/>
      <c r="AU18220" s="4"/>
      <c r="AV18220" s="4"/>
      <c r="AW18220" s="4"/>
      <c r="AX18220" s="4"/>
      <c r="AY18220" s="4"/>
      <c r="AZ18220" s="4"/>
      <c r="BA18220" s="4"/>
      <c r="BB18220" s="4"/>
      <c r="BC18220" s="4"/>
    </row>
    <row r="18221" spans="45:55" x14ac:dyDescent="0.2">
      <c r="AS18221" s="4"/>
      <c r="AT18221" s="4"/>
      <c r="AU18221" s="4"/>
      <c r="AV18221" s="4"/>
      <c r="AW18221" s="4"/>
      <c r="AX18221" s="4"/>
      <c r="AY18221" s="4"/>
      <c r="AZ18221" s="4"/>
      <c r="BA18221" s="4"/>
      <c r="BB18221" s="4"/>
      <c r="BC18221" s="4"/>
    </row>
    <row r="18222" spans="45:55" x14ac:dyDescent="0.2">
      <c r="AS18222" s="4"/>
      <c r="AT18222" s="4"/>
      <c r="AU18222" s="4"/>
      <c r="AV18222" s="4"/>
      <c r="AW18222" s="4"/>
      <c r="AX18222" s="4"/>
      <c r="AY18222" s="4"/>
      <c r="AZ18222" s="4"/>
      <c r="BA18222" s="4"/>
      <c r="BB18222" s="4"/>
      <c r="BC18222" s="4"/>
    </row>
    <row r="18223" spans="45:55" x14ac:dyDescent="0.2">
      <c r="AS18223" s="4"/>
      <c r="AT18223" s="4"/>
      <c r="AU18223" s="4"/>
      <c r="AV18223" s="4"/>
      <c r="AW18223" s="4"/>
      <c r="AX18223" s="4"/>
      <c r="AY18223" s="4"/>
      <c r="AZ18223" s="4"/>
      <c r="BA18223" s="4"/>
      <c r="BB18223" s="4"/>
      <c r="BC18223" s="4"/>
    </row>
    <row r="18224" spans="45:55" x14ac:dyDescent="0.2">
      <c r="AS18224" s="4"/>
      <c r="AT18224" s="4"/>
      <c r="AU18224" s="4"/>
      <c r="AV18224" s="4"/>
      <c r="AW18224" s="4"/>
      <c r="AX18224" s="4"/>
      <c r="AY18224" s="4"/>
      <c r="AZ18224" s="4"/>
      <c r="BA18224" s="4"/>
      <c r="BB18224" s="4"/>
      <c r="BC18224" s="4"/>
    </row>
    <row r="18225" spans="45:55" x14ac:dyDescent="0.2">
      <c r="AS18225" s="4"/>
      <c r="AT18225" s="4"/>
      <c r="AU18225" s="4"/>
      <c r="AV18225" s="4"/>
      <c r="AW18225" s="4"/>
      <c r="AX18225" s="4"/>
      <c r="AY18225" s="4"/>
      <c r="AZ18225" s="4"/>
      <c r="BA18225" s="4"/>
      <c r="BB18225" s="4"/>
      <c r="BC18225" s="4"/>
    </row>
    <row r="18226" spans="45:55" x14ac:dyDescent="0.2">
      <c r="AS18226" s="4"/>
      <c r="AT18226" s="4"/>
      <c r="AU18226" s="4"/>
      <c r="AV18226" s="4"/>
      <c r="AW18226" s="4"/>
      <c r="AX18226" s="4"/>
      <c r="AY18226" s="4"/>
      <c r="AZ18226" s="4"/>
      <c r="BA18226" s="4"/>
      <c r="BB18226" s="4"/>
      <c r="BC18226" s="4"/>
    </row>
    <row r="18227" spans="45:55" x14ac:dyDescent="0.2">
      <c r="AS18227" s="4"/>
      <c r="AT18227" s="4"/>
      <c r="AU18227" s="4"/>
      <c r="AV18227" s="4"/>
      <c r="AW18227" s="4"/>
      <c r="AX18227" s="4"/>
      <c r="AY18227" s="4"/>
      <c r="AZ18227" s="4"/>
      <c r="BA18227" s="4"/>
      <c r="BB18227" s="4"/>
      <c r="BC18227" s="4"/>
    </row>
    <row r="18228" spans="45:55" x14ac:dyDescent="0.2">
      <c r="AS18228" s="4"/>
      <c r="AT18228" s="4"/>
      <c r="AU18228" s="4"/>
      <c r="AV18228" s="4"/>
      <c r="AW18228" s="4"/>
      <c r="AX18228" s="4"/>
      <c r="AY18228" s="4"/>
      <c r="AZ18228" s="4"/>
      <c r="BA18228" s="4"/>
      <c r="BB18228" s="4"/>
      <c r="BC18228" s="4"/>
    </row>
    <row r="18229" spans="45:55" x14ac:dyDescent="0.2">
      <c r="AS18229" s="4"/>
      <c r="AT18229" s="4"/>
      <c r="AU18229" s="4"/>
      <c r="AV18229" s="4"/>
      <c r="AW18229" s="4"/>
      <c r="AX18229" s="4"/>
      <c r="AY18229" s="4"/>
      <c r="AZ18229" s="4"/>
      <c r="BA18229" s="4"/>
      <c r="BB18229" s="4"/>
      <c r="BC18229" s="4"/>
    </row>
    <row r="18230" spans="45:55" x14ac:dyDescent="0.2">
      <c r="AS18230" s="4"/>
      <c r="AT18230" s="4"/>
      <c r="AU18230" s="4"/>
      <c r="AV18230" s="4"/>
      <c r="AW18230" s="4"/>
      <c r="AX18230" s="4"/>
      <c r="AY18230" s="4"/>
      <c r="AZ18230" s="4"/>
      <c r="BA18230" s="4"/>
      <c r="BB18230" s="4"/>
      <c r="BC18230" s="4"/>
    </row>
    <row r="18231" spans="45:55" x14ac:dyDescent="0.2">
      <c r="AS18231" s="4"/>
      <c r="AT18231" s="4"/>
      <c r="AU18231" s="4"/>
      <c r="AV18231" s="4"/>
      <c r="AW18231" s="4"/>
      <c r="AX18231" s="4"/>
      <c r="AY18231" s="4"/>
      <c r="AZ18231" s="4"/>
      <c r="BA18231" s="4"/>
      <c r="BB18231" s="4"/>
      <c r="BC18231" s="4"/>
    </row>
    <row r="18232" spans="45:55" x14ac:dyDescent="0.2">
      <c r="AS18232" s="4"/>
      <c r="AT18232" s="4"/>
      <c r="AU18232" s="4"/>
      <c r="AV18232" s="4"/>
      <c r="AW18232" s="4"/>
      <c r="AX18232" s="4"/>
      <c r="AY18232" s="4"/>
      <c r="AZ18232" s="4"/>
      <c r="BA18232" s="4"/>
      <c r="BB18232" s="4"/>
      <c r="BC18232" s="4"/>
    </row>
    <row r="18233" spans="45:55" x14ac:dyDescent="0.2">
      <c r="AS18233" s="4"/>
      <c r="AT18233" s="4"/>
      <c r="AU18233" s="4"/>
      <c r="AV18233" s="4"/>
      <c r="AW18233" s="4"/>
      <c r="AX18233" s="4"/>
      <c r="AY18233" s="4"/>
      <c r="AZ18233" s="4"/>
      <c r="BA18233" s="4"/>
      <c r="BB18233" s="4"/>
      <c r="BC18233" s="4"/>
    </row>
    <row r="18234" spans="45:55" x14ac:dyDescent="0.2">
      <c r="AS18234" s="4"/>
      <c r="AT18234" s="4"/>
      <c r="AU18234" s="4"/>
      <c r="AV18234" s="4"/>
      <c r="AW18234" s="4"/>
      <c r="AX18234" s="4"/>
      <c r="AY18234" s="4"/>
      <c r="AZ18234" s="4"/>
      <c r="BA18234" s="4"/>
      <c r="BB18234" s="4"/>
      <c r="BC18234" s="4"/>
    </row>
    <row r="18235" spans="45:55" x14ac:dyDescent="0.2">
      <c r="AS18235" s="4"/>
      <c r="AT18235" s="4"/>
      <c r="AU18235" s="4"/>
      <c r="AV18235" s="4"/>
      <c r="AW18235" s="4"/>
      <c r="AX18235" s="4"/>
      <c r="AY18235" s="4"/>
      <c r="AZ18235" s="4"/>
      <c r="BA18235" s="4"/>
      <c r="BB18235" s="4"/>
      <c r="BC18235" s="4"/>
    </row>
    <row r="18236" spans="45:55" x14ac:dyDescent="0.2">
      <c r="AS18236" s="4"/>
      <c r="AT18236" s="4"/>
      <c r="AU18236" s="4"/>
      <c r="AV18236" s="4"/>
      <c r="AW18236" s="4"/>
      <c r="AX18236" s="4"/>
      <c r="AY18236" s="4"/>
      <c r="AZ18236" s="4"/>
      <c r="BA18236" s="4"/>
      <c r="BB18236" s="4"/>
      <c r="BC18236" s="4"/>
    </row>
    <row r="18237" spans="45:55" x14ac:dyDescent="0.2">
      <c r="AS18237" s="4"/>
      <c r="AT18237" s="4"/>
      <c r="AU18237" s="4"/>
      <c r="AV18237" s="4"/>
      <c r="AW18237" s="4"/>
      <c r="AX18237" s="4"/>
      <c r="AY18237" s="4"/>
      <c r="AZ18237" s="4"/>
      <c r="BA18237" s="4"/>
      <c r="BB18237" s="4"/>
      <c r="BC18237" s="4"/>
    </row>
    <row r="18238" spans="45:55" x14ac:dyDescent="0.2">
      <c r="AS18238" s="4"/>
      <c r="AT18238" s="4"/>
      <c r="AU18238" s="4"/>
      <c r="AV18238" s="4"/>
      <c r="AW18238" s="4"/>
      <c r="AX18238" s="4"/>
      <c r="AY18238" s="4"/>
      <c r="AZ18238" s="4"/>
      <c r="BA18238" s="4"/>
      <c r="BB18238" s="4"/>
      <c r="BC18238" s="4"/>
    </row>
    <row r="18239" spans="45:55" x14ac:dyDescent="0.2">
      <c r="AS18239" s="4"/>
      <c r="AT18239" s="4"/>
      <c r="AU18239" s="4"/>
      <c r="AV18239" s="4"/>
      <c r="AW18239" s="4"/>
      <c r="AX18239" s="4"/>
      <c r="AY18239" s="4"/>
      <c r="AZ18239" s="4"/>
      <c r="BA18239" s="4"/>
      <c r="BB18239" s="4"/>
      <c r="BC18239" s="4"/>
    </row>
    <row r="18240" spans="45:55" x14ac:dyDescent="0.2">
      <c r="AS18240" s="4"/>
      <c r="AT18240" s="4"/>
      <c r="AU18240" s="4"/>
      <c r="AV18240" s="4"/>
      <c r="AW18240" s="4"/>
      <c r="AX18240" s="4"/>
      <c r="AY18240" s="4"/>
      <c r="AZ18240" s="4"/>
      <c r="BA18240" s="4"/>
      <c r="BB18240" s="4"/>
      <c r="BC18240" s="4"/>
    </row>
    <row r="18241" spans="45:55" x14ac:dyDescent="0.2">
      <c r="AS18241" s="4"/>
      <c r="AT18241" s="4"/>
      <c r="AU18241" s="4"/>
      <c r="AV18241" s="4"/>
      <c r="AW18241" s="4"/>
      <c r="AX18241" s="4"/>
      <c r="AY18241" s="4"/>
      <c r="AZ18241" s="4"/>
      <c r="BA18241" s="4"/>
      <c r="BB18241" s="4"/>
      <c r="BC18241" s="4"/>
    </row>
    <row r="18242" spans="45:55" x14ac:dyDescent="0.2">
      <c r="AS18242" s="4"/>
      <c r="AT18242" s="4"/>
      <c r="AU18242" s="4"/>
      <c r="AV18242" s="4"/>
      <c r="AW18242" s="4"/>
      <c r="AX18242" s="4"/>
      <c r="AY18242" s="4"/>
      <c r="AZ18242" s="4"/>
      <c r="BA18242" s="4"/>
      <c r="BB18242" s="4"/>
      <c r="BC18242" s="4"/>
    </row>
    <row r="18243" spans="45:55" x14ac:dyDescent="0.2">
      <c r="AS18243" s="4"/>
      <c r="AT18243" s="4"/>
      <c r="AU18243" s="4"/>
      <c r="AV18243" s="4"/>
      <c r="AW18243" s="4"/>
      <c r="AX18243" s="4"/>
      <c r="AY18243" s="4"/>
      <c r="AZ18243" s="4"/>
      <c r="BA18243" s="4"/>
      <c r="BB18243" s="4"/>
      <c r="BC18243" s="4"/>
    </row>
    <row r="18244" spans="45:55" x14ac:dyDescent="0.2">
      <c r="AS18244" s="4"/>
      <c r="AT18244" s="4"/>
      <c r="AU18244" s="4"/>
      <c r="AV18244" s="4"/>
      <c r="AW18244" s="4"/>
      <c r="AX18244" s="4"/>
      <c r="AY18244" s="4"/>
      <c r="AZ18244" s="4"/>
      <c r="BA18244" s="4"/>
      <c r="BB18244" s="4"/>
      <c r="BC18244" s="4"/>
    </row>
    <row r="18245" spans="45:55" x14ac:dyDescent="0.2">
      <c r="AS18245" s="4"/>
      <c r="AT18245" s="4"/>
      <c r="AU18245" s="4"/>
      <c r="AV18245" s="4"/>
      <c r="AW18245" s="4"/>
      <c r="AX18245" s="4"/>
      <c r="AY18245" s="4"/>
      <c r="AZ18245" s="4"/>
      <c r="BA18245" s="4"/>
      <c r="BB18245" s="4"/>
      <c r="BC18245" s="4"/>
    </row>
    <row r="18246" spans="45:55" x14ac:dyDescent="0.2">
      <c r="AS18246" s="4"/>
      <c r="AT18246" s="4"/>
      <c r="AU18246" s="4"/>
      <c r="AV18246" s="4"/>
      <c r="AW18246" s="4"/>
      <c r="AX18246" s="4"/>
      <c r="AY18246" s="4"/>
      <c r="AZ18246" s="4"/>
      <c r="BA18246" s="4"/>
      <c r="BB18246" s="4"/>
      <c r="BC18246" s="4"/>
    </row>
    <row r="18247" spans="45:55" x14ac:dyDescent="0.2">
      <c r="AS18247" s="4"/>
      <c r="AT18247" s="4"/>
      <c r="AU18247" s="4"/>
      <c r="AV18247" s="4"/>
      <c r="AW18247" s="4"/>
      <c r="AX18247" s="4"/>
      <c r="AY18247" s="4"/>
      <c r="AZ18247" s="4"/>
      <c r="BA18247" s="4"/>
      <c r="BB18247" s="4"/>
      <c r="BC18247" s="4"/>
    </row>
    <row r="18248" spans="45:55" x14ac:dyDescent="0.2">
      <c r="AS18248" s="4"/>
      <c r="AT18248" s="4"/>
      <c r="AU18248" s="4"/>
      <c r="AV18248" s="4"/>
      <c r="AW18248" s="4"/>
      <c r="AX18248" s="4"/>
      <c r="AY18248" s="4"/>
      <c r="AZ18248" s="4"/>
      <c r="BA18248" s="4"/>
      <c r="BB18248" s="4"/>
      <c r="BC18248" s="4"/>
    </row>
    <row r="18249" spans="45:55" x14ac:dyDescent="0.2">
      <c r="AS18249" s="4"/>
      <c r="AT18249" s="4"/>
      <c r="AU18249" s="4"/>
      <c r="AV18249" s="4"/>
      <c r="AW18249" s="4"/>
      <c r="AX18249" s="4"/>
      <c r="AY18249" s="4"/>
      <c r="AZ18249" s="4"/>
      <c r="BA18249" s="4"/>
      <c r="BB18249" s="4"/>
      <c r="BC18249" s="4"/>
    </row>
    <row r="18250" spans="45:55" x14ac:dyDescent="0.2">
      <c r="AS18250" s="4"/>
      <c r="AT18250" s="4"/>
      <c r="AU18250" s="4"/>
      <c r="AV18250" s="4"/>
      <c r="AW18250" s="4"/>
      <c r="AX18250" s="4"/>
      <c r="AY18250" s="4"/>
      <c r="AZ18250" s="4"/>
      <c r="BA18250" s="4"/>
      <c r="BB18250" s="4"/>
      <c r="BC18250" s="4"/>
    </row>
    <row r="18251" spans="45:55" x14ac:dyDescent="0.2">
      <c r="AS18251" s="4"/>
      <c r="AT18251" s="4"/>
      <c r="AU18251" s="4"/>
      <c r="AV18251" s="4"/>
      <c r="AW18251" s="4"/>
      <c r="AX18251" s="4"/>
      <c r="AY18251" s="4"/>
      <c r="AZ18251" s="4"/>
      <c r="BA18251" s="4"/>
      <c r="BB18251" s="4"/>
      <c r="BC18251" s="4"/>
    </row>
    <row r="18252" spans="45:55" x14ac:dyDescent="0.2">
      <c r="AS18252" s="4"/>
      <c r="AT18252" s="4"/>
      <c r="AU18252" s="4"/>
      <c r="AV18252" s="4"/>
      <c r="AW18252" s="4"/>
      <c r="AX18252" s="4"/>
      <c r="AY18252" s="4"/>
      <c r="AZ18252" s="4"/>
      <c r="BA18252" s="4"/>
      <c r="BB18252" s="4"/>
      <c r="BC18252" s="4"/>
    </row>
    <row r="18253" spans="45:55" x14ac:dyDescent="0.2">
      <c r="AS18253" s="4"/>
      <c r="AT18253" s="4"/>
      <c r="AU18253" s="4"/>
      <c r="AV18253" s="4"/>
      <c r="AW18253" s="4"/>
      <c r="AX18253" s="4"/>
      <c r="AY18253" s="4"/>
      <c r="AZ18253" s="4"/>
      <c r="BA18253" s="4"/>
      <c r="BB18253" s="4"/>
      <c r="BC18253" s="4"/>
    </row>
    <row r="18254" spans="45:55" x14ac:dyDescent="0.2">
      <c r="AS18254" s="4"/>
      <c r="AT18254" s="4"/>
      <c r="AU18254" s="4"/>
      <c r="AV18254" s="4"/>
      <c r="AW18254" s="4"/>
      <c r="AX18254" s="4"/>
      <c r="AY18254" s="4"/>
      <c r="AZ18254" s="4"/>
      <c r="BA18254" s="4"/>
      <c r="BB18254" s="4"/>
      <c r="BC18254" s="4"/>
    </row>
    <row r="18255" spans="45:55" x14ac:dyDescent="0.2">
      <c r="AS18255" s="4"/>
      <c r="AT18255" s="4"/>
      <c r="AU18255" s="4"/>
      <c r="AV18255" s="4"/>
      <c r="AW18255" s="4"/>
      <c r="AX18255" s="4"/>
      <c r="AY18255" s="4"/>
      <c r="AZ18255" s="4"/>
      <c r="BA18255" s="4"/>
      <c r="BB18255" s="4"/>
      <c r="BC18255" s="4"/>
    </row>
    <row r="18256" spans="45:55" x14ac:dyDescent="0.2">
      <c r="AS18256" s="4"/>
      <c r="AT18256" s="4"/>
      <c r="AU18256" s="4"/>
      <c r="AV18256" s="4"/>
      <c r="AW18256" s="4"/>
      <c r="AX18256" s="4"/>
      <c r="AY18256" s="4"/>
      <c r="AZ18256" s="4"/>
      <c r="BA18256" s="4"/>
      <c r="BB18256" s="4"/>
      <c r="BC18256" s="4"/>
    </row>
    <row r="18257" spans="45:55" x14ac:dyDescent="0.2">
      <c r="AS18257" s="4"/>
      <c r="AT18257" s="4"/>
      <c r="AU18257" s="4"/>
      <c r="AV18257" s="4"/>
      <c r="AW18257" s="4"/>
      <c r="AX18257" s="4"/>
      <c r="AY18257" s="4"/>
      <c r="AZ18257" s="4"/>
      <c r="BA18257" s="4"/>
      <c r="BB18257" s="4"/>
      <c r="BC18257" s="4"/>
    </row>
    <row r="18258" spans="45:55" x14ac:dyDescent="0.2">
      <c r="AS18258" s="4"/>
      <c r="AT18258" s="4"/>
      <c r="AU18258" s="4"/>
      <c r="AV18258" s="4"/>
      <c r="AW18258" s="4"/>
      <c r="AX18258" s="4"/>
      <c r="AY18258" s="4"/>
      <c r="AZ18258" s="4"/>
      <c r="BA18258" s="4"/>
      <c r="BB18258" s="4"/>
      <c r="BC18258" s="4"/>
    </row>
    <row r="18259" spans="45:55" x14ac:dyDescent="0.2">
      <c r="AS18259" s="4"/>
      <c r="AT18259" s="4"/>
      <c r="AU18259" s="4"/>
      <c r="AV18259" s="4"/>
      <c r="AW18259" s="4"/>
      <c r="AX18259" s="4"/>
      <c r="AY18259" s="4"/>
      <c r="AZ18259" s="4"/>
      <c r="BA18259" s="4"/>
      <c r="BB18259" s="4"/>
      <c r="BC18259" s="4"/>
    </row>
    <row r="18260" spans="45:55" x14ac:dyDescent="0.2">
      <c r="AS18260" s="4"/>
      <c r="AT18260" s="4"/>
      <c r="AU18260" s="4"/>
      <c r="AV18260" s="4"/>
      <c r="AW18260" s="4"/>
      <c r="AX18260" s="4"/>
      <c r="AY18260" s="4"/>
      <c r="AZ18260" s="4"/>
      <c r="BA18260" s="4"/>
      <c r="BB18260" s="4"/>
      <c r="BC18260" s="4"/>
    </row>
    <row r="18261" spans="45:55" x14ac:dyDescent="0.2">
      <c r="AS18261" s="4"/>
      <c r="AT18261" s="4"/>
      <c r="AU18261" s="4"/>
      <c r="AV18261" s="4"/>
      <c r="AW18261" s="4"/>
      <c r="AX18261" s="4"/>
      <c r="AY18261" s="4"/>
      <c r="AZ18261" s="4"/>
      <c r="BA18261" s="4"/>
      <c r="BB18261" s="4"/>
      <c r="BC18261" s="4"/>
    </row>
    <row r="18262" spans="45:55" x14ac:dyDescent="0.2">
      <c r="AS18262" s="4"/>
      <c r="AT18262" s="4"/>
      <c r="AU18262" s="4"/>
      <c r="AV18262" s="4"/>
      <c r="AW18262" s="4"/>
      <c r="AX18262" s="4"/>
      <c r="AY18262" s="4"/>
      <c r="AZ18262" s="4"/>
      <c r="BA18262" s="4"/>
      <c r="BB18262" s="4"/>
      <c r="BC18262" s="4"/>
    </row>
    <row r="18263" spans="45:55" x14ac:dyDescent="0.2">
      <c r="AS18263" s="4"/>
      <c r="AT18263" s="4"/>
      <c r="AU18263" s="4"/>
      <c r="AV18263" s="4"/>
      <c r="AW18263" s="4"/>
      <c r="AX18263" s="4"/>
      <c r="AY18263" s="4"/>
      <c r="AZ18263" s="4"/>
      <c r="BA18263" s="4"/>
      <c r="BB18263" s="4"/>
      <c r="BC18263" s="4"/>
    </row>
    <row r="18264" spans="45:55" x14ac:dyDescent="0.2">
      <c r="AS18264" s="4"/>
      <c r="AT18264" s="4"/>
      <c r="AU18264" s="4"/>
      <c r="AV18264" s="4"/>
      <c r="AW18264" s="4"/>
      <c r="AX18264" s="4"/>
      <c r="AY18264" s="4"/>
      <c r="AZ18264" s="4"/>
      <c r="BA18264" s="4"/>
      <c r="BB18264" s="4"/>
      <c r="BC18264" s="4"/>
    </row>
    <row r="18265" spans="45:55" x14ac:dyDescent="0.2">
      <c r="AS18265" s="4"/>
      <c r="AT18265" s="4"/>
      <c r="AU18265" s="4"/>
      <c r="AV18265" s="4"/>
      <c r="AW18265" s="4"/>
      <c r="AX18265" s="4"/>
      <c r="AY18265" s="4"/>
      <c r="AZ18265" s="4"/>
      <c r="BA18265" s="4"/>
      <c r="BB18265" s="4"/>
      <c r="BC18265" s="4"/>
    </row>
    <row r="18266" spans="45:55" x14ac:dyDescent="0.2">
      <c r="AS18266" s="4"/>
      <c r="AT18266" s="4"/>
      <c r="AU18266" s="4"/>
      <c r="AV18266" s="4"/>
      <c r="AW18266" s="4"/>
      <c r="AX18266" s="4"/>
      <c r="AY18266" s="4"/>
      <c r="AZ18266" s="4"/>
      <c r="BA18266" s="4"/>
      <c r="BB18266" s="4"/>
      <c r="BC18266" s="4"/>
    </row>
    <row r="18267" spans="45:55" x14ac:dyDescent="0.2">
      <c r="AS18267" s="4"/>
      <c r="AT18267" s="4"/>
      <c r="AU18267" s="4"/>
      <c r="AV18267" s="4"/>
      <c r="AW18267" s="4"/>
      <c r="AX18267" s="4"/>
      <c r="AY18267" s="4"/>
      <c r="AZ18267" s="4"/>
      <c r="BA18267" s="4"/>
      <c r="BB18267" s="4"/>
      <c r="BC18267" s="4"/>
    </row>
    <row r="18268" spans="45:55" x14ac:dyDescent="0.2">
      <c r="AS18268" s="4"/>
      <c r="AT18268" s="4"/>
      <c r="AU18268" s="4"/>
      <c r="AV18268" s="4"/>
      <c r="AW18268" s="4"/>
      <c r="AX18268" s="4"/>
      <c r="AY18268" s="4"/>
      <c r="AZ18268" s="4"/>
      <c r="BA18268" s="4"/>
      <c r="BB18268" s="4"/>
      <c r="BC18268" s="4"/>
    </row>
    <row r="18269" spans="45:55" x14ac:dyDescent="0.2">
      <c r="AS18269" s="4"/>
      <c r="AT18269" s="4"/>
      <c r="AU18269" s="4"/>
      <c r="AV18269" s="4"/>
      <c r="AW18269" s="4"/>
      <c r="AX18269" s="4"/>
      <c r="AY18269" s="4"/>
      <c r="AZ18269" s="4"/>
      <c r="BA18269" s="4"/>
      <c r="BB18269" s="4"/>
      <c r="BC18269" s="4"/>
    </row>
    <row r="18270" spans="45:55" x14ac:dyDescent="0.2">
      <c r="AS18270" s="4"/>
      <c r="AT18270" s="4"/>
      <c r="AU18270" s="4"/>
      <c r="AV18270" s="4"/>
      <c r="AW18270" s="4"/>
      <c r="AX18270" s="4"/>
      <c r="AY18270" s="4"/>
      <c r="AZ18270" s="4"/>
      <c r="BA18270" s="4"/>
      <c r="BB18270" s="4"/>
      <c r="BC18270" s="4"/>
    </row>
    <row r="18271" spans="45:55" x14ac:dyDescent="0.2">
      <c r="AS18271" s="4"/>
      <c r="AT18271" s="4"/>
      <c r="AU18271" s="4"/>
      <c r="AV18271" s="4"/>
      <c r="AW18271" s="4"/>
      <c r="AX18271" s="4"/>
      <c r="AY18271" s="4"/>
      <c r="AZ18271" s="4"/>
      <c r="BA18271" s="4"/>
      <c r="BB18271" s="4"/>
      <c r="BC18271" s="4"/>
    </row>
    <row r="18272" spans="45:55" x14ac:dyDescent="0.2">
      <c r="AS18272" s="4"/>
      <c r="AT18272" s="4"/>
      <c r="AU18272" s="4"/>
      <c r="AV18272" s="4"/>
      <c r="AW18272" s="4"/>
      <c r="AX18272" s="4"/>
      <c r="AY18272" s="4"/>
      <c r="AZ18272" s="4"/>
      <c r="BA18272" s="4"/>
      <c r="BB18272" s="4"/>
      <c r="BC18272" s="4"/>
    </row>
    <row r="18273" spans="45:55" x14ac:dyDescent="0.2">
      <c r="AS18273" s="4"/>
      <c r="AT18273" s="4"/>
      <c r="AU18273" s="4"/>
      <c r="AV18273" s="4"/>
      <c r="AW18273" s="4"/>
      <c r="AX18273" s="4"/>
      <c r="AY18273" s="4"/>
      <c r="AZ18273" s="4"/>
      <c r="BA18273" s="4"/>
      <c r="BB18273" s="4"/>
      <c r="BC18273" s="4"/>
    </row>
    <row r="18274" spans="45:55" x14ac:dyDescent="0.2">
      <c r="AS18274" s="4"/>
      <c r="AT18274" s="4"/>
      <c r="AU18274" s="4"/>
      <c r="AV18274" s="4"/>
      <c r="AW18274" s="4"/>
      <c r="AX18274" s="4"/>
      <c r="AY18274" s="4"/>
      <c r="AZ18274" s="4"/>
      <c r="BA18274" s="4"/>
      <c r="BB18274" s="4"/>
      <c r="BC18274" s="4"/>
    </row>
    <row r="18275" spans="45:55" x14ac:dyDescent="0.2">
      <c r="AS18275" s="4"/>
      <c r="AT18275" s="4"/>
      <c r="AU18275" s="4"/>
      <c r="AV18275" s="4"/>
      <c r="AW18275" s="4"/>
      <c r="AX18275" s="4"/>
      <c r="AY18275" s="4"/>
      <c r="AZ18275" s="4"/>
      <c r="BA18275" s="4"/>
      <c r="BB18275" s="4"/>
      <c r="BC18275" s="4"/>
    </row>
    <row r="18276" spans="45:55" x14ac:dyDescent="0.2">
      <c r="AS18276" s="4"/>
      <c r="AT18276" s="4"/>
      <c r="AU18276" s="4"/>
      <c r="AV18276" s="4"/>
      <c r="AW18276" s="4"/>
      <c r="AX18276" s="4"/>
      <c r="AY18276" s="4"/>
      <c r="AZ18276" s="4"/>
      <c r="BA18276" s="4"/>
      <c r="BB18276" s="4"/>
      <c r="BC18276" s="4"/>
    </row>
    <row r="18277" spans="45:55" x14ac:dyDescent="0.2">
      <c r="AS18277" s="4"/>
      <c r="AT18277" s="4"/>
      <c r="AU18277" s="4"/>
      <c r="AV18277" s="4"/>
      <c r="AW18277" s="4"/>
      <c r="AX18277" s="4"/>
      <c r="AY18277" s="4"/>
      <c r="AZ18277" s="4"/>
      <c r="BA18277" s="4"/>
      <c r="BB18277" s="4"/>
      <c r="BC18277" s="4"/>
    </row>
    <row r="18278" spans="45:55" x14ac:dyDescent="0.2">
      <c r="AS18278" s="4"/>
      <c r="AT18278" s="4"/>
      <c r="AU18278" s="4"/>
      <c r="AV18278" s="4"/>
      <c r="AW18278" s="4"/>
      <c r="AX18278" s="4"/>
      <c r="AY18278" s="4"/>
      <c r="AZ18278" s="4"/>
      <c r="BA18278" s="4"/>
      <c r="BB18278" s="4"/>
      <c r="BC18278" s="4"/>
    </row>
    <row r="18279" spans="45:55" x14ac:dyDescent="0.2">
      <c r="AS18279" s="4"/>
      <c r="AT18279" s="4"/>
      <c r="AU18279" s="4"/>
      <c r="AV18279" s="4"/>
      <c r="AW18279" s="4"/>
      <c r="AX18279" s="4"/>
      <c r="AY18279" s="4"/>
      <c r="AZ18279" s="4"/>
      <c r="BA18279" s="4"/>
      <c r="BB18279" s="4"/>
      <c r="BC18279" s="4"/>
    </row>
    <row r="18280" spans="45:55" x14ac:dyDescent="0.2">
      <c r="AS18280" s="4"/>
      <c r="AT18280" s="4"/>
      <c r="AU18280" s="4"/>
      <c r="AV18280" s="4"/>
      <c r="AW18280" s="4"/>
      <c r="AX18280" s="4"/>
      <c r="AY18280" s="4"/>
      <c r="AZ18280" s="4"/>
      <c r="BA18280" s="4"/>
      <c r="BB18280" s="4"/>
      <c r="BC18280" s="4"/>
    </row>
    <row r="18281" spans="45:55" x14ac:dyDescent="0.2">
      <c r="AS18281" s="4"/>
      <c r="AT18281" s="4"/>
      <c r="AU18281" s="4"/>
      <c r="AV18281" s="4"/>
      <c r="AW18281" s="4"/>
      <c r="AX18281" s="4"/>
      <c r="AY18281" s="4"/>
      <c r="AZ18281" s="4"/>
      <c r="BA18281" s="4"/>
      <c r="BB18281" s="4"/>
      <c r="BC18281" s="4"/>
    </row>
    <row r="18282" spans="45:55" x14ac:dyDescent="0.2">
      <c r="AS18282" s="4"/>
      <c r="AT18282" s="4"/>
      <c r="AU18282" s="4"/>
      <c r="AV18282" s="4"/>
      <c r="AW18282" s="4"/>
      <c r="AX18282" s="4"/>
      <c r="AY18282" s="4"/>
      <c r="AZ18282" s="4"/>
      <c r="BA18282" s="4"/>
      <c r="BB18282" s="4"/>
      <c r="BC18282" s="4"/>
    </row>
    <row r="18283" spans="45:55" x14ac:dyDescent="0.2">
      <c r="AS18283" s="4"/>
      <c r="AT18283" s="4"/>
      <c r="AU18283" s="4"/>
      <c r="AV18283" s="4"/>
      <c r="AW18283" s="4"/>
      <c r="AX18283" s="4"/>
      <c r="AY18283" s="4"/>
      <c r="AZ18283" s="4"/>
      <c r="BA18283" s="4"/>
      <c r="BB18283" s="4"/>
      <c r="BC18283" s="4"/>
    </row>
    <row r="18284" spans="45:55" x14ac:dyDescent="0.2">
      <c r="AS18284" s="4"/>
      <c r="AT18284" s="4"/>
      <c r="AU18284" s="4"/>
      <c r="AV18284" s="4"/>
      <c r="AW18284" s="4"/>
      <c r="AX18284" s="4"/>
      <c r="AY18284" s="4"/>
      <c r="AZ18284" s="4"/>
      <c r="BA18284" s="4"/>
      <c r="BB18284" s="4"/>
      <c r="BC18284" s="4"/>
    </row>
    <row r="18285" spans="45:55" x14ac:dyDescent="0.2">
      <c r="AS18285" s="4"/>
      <c r="AT18285" s="4"/>
      <c r="AU18285" s="4"/>
      <c r="AV18285" s="4"/>
      <c r="AW18285" s="4"/>
      <c r="AX18285" s="4"/>
      <c r="AY18285" s="4"/>
      <c r="AZ18285" s="4"/>
      <c r="BA18285" s="4"/>
      <c r="BB18285" s="4"/>
      <c r="BC18285" s="4"/>
    </row>
    <row r="18286" spans="45:55" x14ac:dyDescent="0.2">
      <c r="AS18286" s="4"/>
      <c r="AT18286" s="4"/>
      <c r="AU18286" s="4"/>
      <c r="AV18286" s="4"/>
      <c r="AW18286" s="4"/>
      <c r="AX18286" s="4"/>
      <c r="AY18286" s="4"/>
      <c r="AZ18286" s="4"/>
      <c r="BA18286" s="4"/>
      <c r="BB18286" s="4"/>
      <c r="BC18286" s="4"/>
    </row>
    <row r="18287" spans="45:55" x14ac:dyDescent="0.2">
      <c r="AS18287" s="4"/>
      <c r="AT18287" s="4"/>
      <c r="AU18287" s="4"/>
      <c r="AV18287" s="4"/>
      <c r="AW18287" s="4"/>
      <c r="AX18287" s="4"/>
      <c r="AY18287" s="4"/>
      <c r="AZ18287" s="4"/>
      <c r="BA18287" s="4"/>
      <c r="BB18287" s="4"/>
      <c r="BC18287" s="4"/>
    </row>
    <row r="18288" spans="45:55" x14ac:dyDescent="0.2">
      <c r="AS18288" s="4"/>
      <c r="AT18288" s="4"/>
      <c r="AU18288" s="4"/>
      <c r="AV18288" s="4"/>
      <c r="AW18288" s="4"/>
      <c r="AX18288" s="4"/>
      <c r="AY18288" s="4"/>
      <c r="AZ18288" s="4"/>
      <c r="BA18288" s="4"/>
      <c r="BB18288" s="4"/>
      <c r="BC18288" s="4"/>
    </row>
    <row r="18289" spans="45:55" x14ac:dyDescent="0.2">
      <c r="AS18289" s="4"/>
      <c r="AT18289" s="4"/>
      <c r="AU18289" s="4"/>
      <c r="AV18289" s="4"/>
      <c r="AW18289" s="4"/>
      <c r="AX18289" s="4"/>
      <c r="AY18289" s="4"/>
      <c r="AZ18289" s="4"/>
      <c r="BA18289" s="4"/>
      <c r="BB18289" s="4"/>
      <c r="BC18289" s="4"/>
    </row>
    <row r="18290" spans="45:55" x14ac:dyDescent="0.2">
      <c r="AS18290" s="4"/>
      <c r="AT18290" s="4"/>
      <c r="AU18290" s="4"/>
      <c r="AV18290" s="4"/>
      <c r="AW18290" s="4"/>
      <c r="AX18290" s="4"/>
      <c r="AY18290" s="4"/>
      <c r="AZ18290" s="4"/>
      <c r="BA18290" s="4"/>
      <c r="BB18290" s="4"/>
      <c r="BC18290" s="4"/>
    </row>
    <row r="18291" spans="45:55" x14ac:dyDescent="0.2">
      <c r="AS18291" s="4"/>
      <c r="AT18291" s="4"/>
      <c r="AU18291" s="4"/>
      <c r="AV18291" s="4"/>
      <c r="AW18291" s="4"/>
      <c r="AX18291" s="4"/>
      <c r="AY18291" s="4"/>
      <c r="AZ18291" s="4"/>
      <c r="BA18291" s="4"/>
      <c r="BB18291" s="4"/>
      <c r="BC18291" s="4"/>
    </row>
    <row r="18292" spans="45:55" x14ac:dyDescent="0.2">
      <c r="AS18292" s="4"/>
      <c r="AT18292" s="4"/>
      <c r="AU18292" s="4"/>
      <c r="AV18292" s="4"/>
      <c r="AW18292" s="4"/>
      <c r="AX18292" s="4"/>
      <c r="AY18292" s="4"/>
      <c r="AZ18292" s="4"/>
      <c r="BA18292" s="4"/>
      <c r="BB18292" s="4"/>
      <c r="BC18292" s="4"/>
    </row>
    <row r="18293" spans="45:55" x14ac:dyDescent="0.2">
      <c r="AS18293" s="4"/>
      <c r="AT18293" s="4"/>
      <c r="AU18293" s="4"/>
      <c r="AV18293" s="4"/>
      <c r="AW18293" s="4"/>
      <c r="AX18293" s="4"/>
      <c r="AY18293" s="4"/>
      <c r="AZ18293" s="4"/>
      <c r="BA18293" s="4"/>
      <c r="BB18293" s="4"/>
      <c r="BC18293" s="4"/>
    </row>
    <row r="18294" spans="45:55" x14ac:dyDescent="0.2">
      <c r="AS18294" s="4"/>
      <c r="AT18294" s="4"/>
      <c r="AU18294" s="4"/>
      <c r="AV18294" s="4"/>
      <c r="AW18294" s="4"/>
      <c r="AX18294" s="4"/>
      <c r="AY18294" s="4"/>
      <c r="AZ18294" s="4"/>
      <c r="BA18294" s="4"/>
      <c r="BB18294" s="4"/>
      <c r="BC18294" s="4"/>
    </row>
    <row r="18295" spans="45:55" x14ac:dyDescent="0.2">
      <c r="AS18295" s="4"/>
      <c r="AT18295" s="4"/>
      <c r="AU18295" s="4"/>
      <c r="AV18295" s="4"/>
      <c r="AW18295" s="4"/>
      <c r="AX18295" s="4"/>
      <c r="AY18295" s="4"/>
      <c r="AZ18295" s="4"/>
      <c r="BA18295" s="4"/>
      <c r="BB18295" s="4"/>
      <c r="BC18295" s="4"/>
    </row>
    <row r="18296" spans="45:55" x14ac:dyDescent="0.2">
      <c r="AS18296" s="4"/>
      <c r="AT18296" s="4"/>
      <c r="AU18296" s="4"/>
      <c r="AV18296" s="4"/>
      <c r="AW18296" s="4"/>
      <c r="AX18296" s="4"/>
      <c r="AY18296" s="4"/>
      <c r="AZ18296" s="4"/>
      <c r="BA18296" s="4"/>
      <c r="BB18296" s="4"/>
      <c r="BC18296" s="4"/>
    </row>
    <row r="18297" spans="45:55" x14ac:dyDescent="0.2">
      <c r="AS18297" s="4"/>
      <c r="AT18297" s="4"/>
      <c r="AU18297" s="4"/>
      <c r="AV18297" s="4"/>
      <c r="AW18297" s="4"/>
      <c r="AX18297" s="4"/>
      <c r="AY18297" s="4"/>
      <c r="AZ18297" s="4"/>
      <c r="BA18297" s="4"/>
      <c r="BB18297" s="4"/>
      <c r="BC18297" s="4"/>
    </row>
    <row r="18298" spans="45:55" x14ac:dyDescent="0.2">
      <c r="AS18298" s="4"/>
      <c r="AT18298" s="4"/>
      <c r="AU18298" s="4"/>
      <c r="AV18298" s="4"/>
      <c r="AW18298" s="4"/>
      <c r="AX18298" s="4"/>
      <c r="AY18298" s="4"/>
      <c r="AZ18298" s="4"/>
      <c r="BA18298" s="4"/>
      <c r="BB18298" s="4"/>
      <c r="BC18298" s="4"/>
    </row>
    <row r="18299" spans="45:55" x14ac:dyDescent="0.2">
      <c r="AS18299" s="4"/>
      <c r="AT18299" s="4"/>
      <c r="AU18299" s="4"/>
      <c r="AV18299" s="4"/>
      <c r="AW18299" s="4"/>
      <c r="AX18299" s="4"/>
      <c r="AY18299" s="4"/>
      <c r="AZ18299" s="4"/>
      <c r="BA18299" s="4"/>
      <c r="BB18299" s="4"/>
      <c r="BC18299" s="4"/>
    </row>
    <row r="18300" spans="45:55" x14ac:dyDescent="0.2">
      <c r="AS18300" s="4"/>
      <c r="AT18300" s="4"/>
      <c r="AU18300" s="4"/>
      <c r="AV18300" s="4"/>
      <c r="AW18300" s="4"/>
      <c r="AX18300" s="4"/>
      <c r="AY18300" s="4"/>
      <c r="AZ18300" s="4"/>
      <c r="BA18300" s="4"/>
      <c r="BB18300" s="4"/>
      <c r="BC18300" s="4"/>
    </row>
    <row r="18301" spans="45:55" x14ac:dyDescent="0.2">
      <c r="AS18301" s="4"/>
      <c r="AT18301" s="4"/>
      <c r="AU18301" s="4"/>
      <c r="AV18301" s="4"/>
      <c r="AW18301" s="4"/>
      <c r="AX18301" s="4"/>
      <c r="AY18301" s="4"/>
      <c r="AZ18301" s="4"/>
      <c r="BA18301" s="4"/>
      <c r="BB18301" s="4"/>
      <c r="BC18301" s="4"/>
    </row>
    <row r="18302" spans="45:55" x14ac:dyDescent="0.2">
      <c r="AS18302" s="4"/>
      <c r="AT18302" s="4"/>
      <c r="AU18302" s="4"/>
      <c r="AV18302" s="4"/>
      <c r="AW18302" s="4"/>
      <c r="AX18302" s="4"/>
      <c r="AY18302" s="4"/>
      <c r="AZ18302" s="4"/>
      <c r="BA18302" s="4"/>
      <c r="BB18302" s="4"/>
      <c r="BC18302" s="4"/>
    </row>
    <row r="18303" spans="45:55" x14ac:dyDescent="0.2">
      <c r="AS18303" s="4"/>
      <c r="AT18303" s="4"/>
      <c r="AU18303" s="4"/>
      <c r="AV18303" s="4"/>
      <c r="AW18303" s="4"/>
      <c r="AX18303" s="4"/>
      <c r="AY18303" s="4"/>
      <c r="AZ18303" s="4"/>
      <c r="BA18303" s="4"/>
      <c r="BB18303" s="4"/>
      <c r="BC18303" s="4"/>
    </row>
    <row r="18304" spans="45:55" x14ac:dyDescent="0.2">
      <c r="AS18304" s="4"/>
      <c r="AT18304" s="4"/>
      <c r="AU18304" s="4"/>
      <c r="AV18304" s="4"/>
      <c r="AW18304" s="4"/>
      <c r="AX18304" s="4"/>
      <c r="AY18304" s="4"/>
      <c r="AZ18304" s="4"/>
      <c r="BA18304" s="4"/>
      <c r="BB18304" s="4"/>
      <c r="BC18304" s="4"/>
    </row>
    <row r="18305" spans="45:55" x14ac:dyDescent="0.2">
      <c r="AS18305" s="4"/>
      <c r="AT18305" s="4"/>
      <c r="AU18305" s="4"/>
      <c r="AV18305" s="4"/>
      <c r="AW18305" s="4"/>
      <c r="AX18305" s="4"/>
      <c r="AY18305" s="4"/>
      <c r="AZ18305" s="4"/>
      <c r="BA18305" s="4"/>
      <c r="BB18305" s="4"/>
      <c r="BC18305" s="4"/>
    </row>
    <row r="18306" spans="45:55" x14ac:dyDescent="0.2">
      <c r="AS18306" s="4"/>
      <c r="AT18306" s="4"/>
      <c r="AU18306" s="4"/>
      <c r="AV18306" s="4"/>
      <c r="AW18306" s="4"/>
      <c r="AX18306" s="4"/>
      <c r="AY18306" s="4"/>
      <c r="AZ18306" s="4"/>
      <c r="BA18306" s="4"/>
      <c r="BB18306" s="4"/>
      <c r="BC18306" s="4"/>
    </row>
    <row r="18307" spans="45:55" x14ac:dyDescent="0.2">
      <c r="AS18307" s="4"/>
      <c r="AT18307" s="4"/>
      <c r="AU18307" s="4"/>
      <c r="AV18307" s="4"/>
      <c r="AW18307" s="4"/>
      <c r="AX18307" s="4"/>
      <c r="AY18307" s="4"/>
      <c r="AZ18307" s="4"/>
      <c r="BA18307" s="4"/>
      <c r="BB18307" s="4"/>
      <c r="BC18307" s="4"/>
    </row>
    <row r="18308" spans="45:55" x14ac:dyDescent="0.2">
      <c r="AS18308" s="4"/>
      <c r="AT18308" s="4"/>
      <c r="AU18308" s="4"/>
      <c r="AV18308" s="4"/>
      <c r="AW18308" s="4"/>
      <c r="AX18308" s="4"/>
      <c r="AY18308" s="4"/>
      <c r="AZ18308" s="4"/>
      <c r="BA18308" s="4"/>
      <c r="BB18308" s="4"/>
      <c r="BC18308" s="4"/>
    </row>
    <row r="18309" spans="45:55" x14ac:dyDescent="0.2">
      <c r="AS18309" s="4"/>
      <c r="AT18309" s="4"/>
      <c r="AU18309" s="4"/>
      <c r="AV18309" s="4"/>
      <c r="AW18309" s="4"/>
      <c r="AX18309" s="4"/>
      <c r="AY18309" s="4"/>
      <c r="AZ18309" s="4"/>
      <c r="BA18309" s="4"/>
      <c r="BB18309" s="4"/>
      <c r="BC18309" s="4"/>
    </row>
    <row r="18310" spans="45:55" x14ac:dyDescent="0.2">
      <c r="AS18310" s="4"/>
      <c r="AT18310" s="4"/>
      <c r="AU18310" s="4"/>
      <c r="AV18310" s="4"/>
      <c r="AW18310" s="4"/>
      <c r="AX18310" s="4"/>
      <c r="AY18310" s="4"/>
      <c r="AZ18310" s="4"/>
      <c r="BA18310" s="4"/>
      <c r="BB18310" s="4"/>
      <c r="BC18310" s="4"/>
    </row>
    <row r="18311" spans="45:55" x14ac:dyDescent="0.2">
      <c r="AS18311" s="4"/>
      <c r="AT18311" s="4"/>
      <c r="AU18311" s="4"/>
      <c r="AV18311" s="4"/>
      <c r="AW18311" s="4"/>
      <c r="AX18311" s="4"/>
      <c r="AY18311" s="4"/>
      <c r="AZ18311" s="4"/>
      <c r="BA18311" s="4"/>
      <c r="BB18311" s="4"/>
      <c r="BC18311" s="4"/>
    </row>
    <row r="18312" spans="45:55" x14ac:dyDescent="0.2">
      <c r="AS18312" s="4"/>
      <c r="AT18312" s="4"/>
      <c r="AU18312" s="4"/>
      <c r="AV18312" s="4"/>
      <c r="AW18312" s="4"/>
      <c r="AX18312" s="4"/>
      <c r="AY18312" s="4"/>
      <c r="AZ18312" s="4"/>
      <c r="BA18312" s="4"/>
      <c r="BB18312" s="4"/>
      <c r="BC18312" s="4"/>
    </row>
    <row r="18313" spans="45:55" x14ac:dyDescent="0.2">
      <c r="AS18313" s="4"/>
      <c r="AT18313" s="4"/>
      <c r="AU18313" s="4"/>
      <c r="AV18313" s="4"/>
      <c r="AW18313" s="4"/>
      <c r="AX18313" s="4"/>
      <c r="AY18313" s="4"/>
      <c r="AZ18313" s="4"/>
      <c r="BA18313" s="4"/>
      <c r="BB18313" s="4"/>
      <c r="BC18313" s="4"/>
    </row>
    <row r="18314" spans="45:55" x14ac:dyDescent="0.2">
      <c r="AS18314" s="4"/>
      <c r="AT18314" s="4"/>
      <c r="AU18314" s="4"/>
      <c r="AV18314" s="4"/>
      <c r="AW18314" s="4"/>
      <c r="AX18314" s="4"/>
      <c r="AY18314" s="4"/>
      <c r="AZ18314" s="4"/>
      <c r="BA18314" s="4"/>
      <c r="BB18314" s="4"/>
      <c r="BC18314" s="4"/>
    </row>
    <row r="18315" spans="45:55" x14ac:dyDescent="0.2">
      <c r="AS18315" s="4"/>
      <c r="AT18315" s="4"/>
      <c r="AU18315" s="4"/>
      <c r="AV18315" s="4"/>
      <c r="AW18315" s="4"/>
      <c r="AX18315" s="4"/>
      <c r="AY18315" s="4"/>
      <c r="AZ18315" s="4"/>
      <c r="BA18315" s="4"/>
      <c r="BB18315" s="4"/>
      <c r="BC18315" s="4"/>
    </row>
    <row r="18316" spans="45:55" x14ac:dyDescent="0.2">
      <c r="AS18316" s="4"/>
      <c r="AT18316" s="4"/>
      <c r="AU18316" s="4"/>
      <c r="AV18316" s="4"/>
      <c r="AW18316" s="4"/>
      <c r="AX18316" s="4"/>
      <c r="AY18316" s="4"/>
      <c r="AZ18316" s="4"/>
      <c r="BA18316" s="4"/>
      <c r="BB18316" s="4"/>
      <c r="BC18316" s="4"/>
    </row>
    <row r="18317" spans="45:55" x14ac:dyDescent="0.2">
      <c r="AS18317" s="4"/>
      <c r="AT18317" s="4"/>
      <c r="AU18317" s="4"/>
      <c r="AV18317" s="4"/>
      <c r="AW18317" s="4"/>
      <c r="AX18317" s="4"/>
      <c r="AY18317" s="4"/>
      <c r="AZ18317" s="4"/>
      <c r="BA18317" s="4"/>
      <c r="BB18317" s="4"/>
      <c r="BC18317" s="4"/>
    </row>
    <row r="18318" spans="45:55" x14ac:dyDescent="0.2">
      <c r="AS18318" s="4"/>
      <c r="AT18318" s="4"/>
      <c r="AU18318" s="4"/>
      <c r="AV18318" s="4"/>
      <c r="AW18318" s="4"/>
      <c r="AX18318" s="4"/>
      <c r="AY18318" s="4"/>
      <c r="AZ18318" s="4"/>
      <c r="BA18318" s="4"/>
      <c r="BB18318" s="4"/>
      <c r="BC18318" s="4"/>
    </row>
    <row r="18319" spans="45:55" x14ac:dyDescent="0.2">
      <c r="AS18319" s="4"/>
      <c r="AT18319" s="4"/>
      <c r="AU18319" s="4"/>
      <c r="AV18319" s="4"/>
      <c r="AW18319" s="4"/>
      <c r="AX18319" s="4"/>
      <c r="AY18319" s="4"/>
      <c r="AZ18319" s="4"/>
      <c r="BA18319" s="4"/>
      <c r="BB18319" s="4"/>
      <c r="BC18319" s="4"/>
    </row>
    <row r="18320" spans="45:55" x14ac:dyDescent="0.2">
      <c r="AS18320" s="4"/>
      <c r="AT18320" s="4"/>
      <c r="AU18320" s="4"/>
      <c r="AV18320" s="4"/>
      <c r="AW18320" s="4"/>
      <c r="AX18320" s="4"/>
      <c r="AY18320" s="4"/>
      <c r="AZ18320" s="4"/>
      <c r="BA18320" s="4"/>
      <c r="BB18320" s="4"/>
      <c r="BC18320" s="4"/>
    </row>
    <row r="18321" spans="45:55" x14ac:dyDescent="0.2">
      <c r="AS18321" s="4"/>
      <c r="AT18321" s="4"/>
      <c r="AU18321" s="4"/>
      <c r="AV18321" s="4"/>
      <c r="AW18321" s="4"/>
      <c r="AX18321" s="4"/>
      <c r="AY18321" s="4"/>
      <c r="AZ18321" s="4"/>
      <c r="BA18321" s="4"/>
      <c r="BB18321" s="4"/>
      <c r="BC18321" s="4"/>
    </row>
    <row r="18322" spans="45:55" x14ac:dyDescent="0.2">
      <c r="AS18322" s="4"/>
      <c r="AT18322" s="4"/>
      <c r="AU18322" s="4"/>
      <c r="AV18322" s="4"/>
      <c r="AW18322" s="4"/>
      <c r="AX18322" s="4"/>
      <c r="AY18322" s="4"/>
      <c r="AZ18322" s="4"/>
      <c r="BA18322" s="4"/>
      <c r="BB18322" s="4"/>
      <c r="BC18322" s="4"/>
    </row>
    <row r="18323" spans="45:55" x14ac:dyDescent="0.2">
      <c r="AS18323" s="4"/>
      <c r="AT18323" s="4"/>
      <c r="AU18323" s="4"/>
      <c r="AV18323" s="4"/>
      <c r="AW18323" s="4"/>
      <c r="AX18323" s="4"/>
      <c r="AY18323" s="4"/>
      <c r="AZ18323" s="4"/>
      <c r="BA18323" s="4"/>
      <c r="BB18323" s="4"/>
      <c r="BC18323" s="4"/>
    </row>
    <row r="18324" spans="45:55" x14ac:dyDescent="0.2">
      <c r="AS18324" s="4"/>
      <c r="AT18324" s="4"/>
      <c r="AU18324" s="4"/>
      <c r="AV18324" s="4"/>
      <c r="AW18324" s="4"/>
      <c r="AX18324" s="4"/>
      <c r="AY18324" s="4"/>
      <c r="AZ18324" s="4"/>
      <c r="BA18324" s="4"/>
      <c r="BB18324" s="4"/>
      <c r="BC18324" s="4"/>
    </row>
    <row r="18325" spans="45:55" x14ac:dyDescent="0.2">
      <c r="AS18325" s="4"/>
      <c r="AT18325" s="4"/>
      <c r="AU18325" s="4"/>
      <c r="AV18325" s="4"/>
      <c r="AW18325" s="4"/>
      <c r="AX18325" s="4"/>
      <c r="AY18325" s="4"/>
      <c r="AZ18325" s="4"/>
      <c r="BA18325" s="4"/>
      <c r="BB18325" s="4"/>
      <c r="BC18325" s="4"/>
    </row>
    <row r="18326" spans="45:55" x14ac:dyDescent="0.2">
      <c r="AS18326" s="4"/>
      <c r="AT18326" s="4"/>
      <c r="AU18326" s="4"/>
      <c r="AV18326" s="4"/>
      <c r="AW18326" s="4"/>
      <c r="AX18326" s="4"/>
      <c r="AY18326" s="4"/>
      <c r="AZ18326" s="4"/>
      <c r="BA18326" s="4"/>
      <c r="BB18326" s="4"/>
      <c r="BC18326" s="4"/>
    </row>
    <row r="18327" spans="45:55" x14ac:dyDescent="0.2">
      <c r="AS18327" s="4"/>
      <c r="AT18327" s="4"/>
      <c r="AU18327" s="4"/>
      <c r="AV18327" s="4"/>
      <c r="AW18327" s="4"/>
      <c r="AX18327" s="4"/>
      <c r="AY18327" s="4"/>
      <c r="AZ18327" s="4"/>
      <c r="BA18327" s="4"/>
      <c r="BB18327" s="4"/>
      <c r="BC18327" s="4"/>
    </row>
    <row r="18328" spans="45:55" x14ac:dyDescent="0.2">
      <c r="AS18328" s="4"/>
      <c r="AT18328" s="4"/>
      <c r="AU18328" s="4"/>
      <c r="AV18328" s="4"/>
      <c r="AW18328" s="4"/>
      <c r="AX18328" s="4"/>
      <c r="AY18328" s="4"/>
      <c r="AZ18328" s="4"/>
      <c r="BA18328" s="4"/>
      <c r="BB18328" s="4"/>
      <c r="BC18328" s="4"/>
    </row>
    <row r="18329" spans="45:55" x14ac:dyDescent="0.2">
      <c r="AS18329" s="4"/>
      <c r="AT18329" s="4"/>
      <c r="AU18329" s="4"/>
      <c r="AV18329" s="4"/>
      <c r="AW18329" s="4"/>
      <c r="AX18329" s="4"/>
      <c r="AY18329" s="4"/>
      <c r="AZ18329" s="4"/>
      <c r="BA18329" s="4"/>
      <c r="BB18329" s="4"/>
      <c r="BC18329" s="4"/>
    </row>
    <row r="18330" spans="45:55" x14ac:dyDescent="0.2">
      <c r="AS18330" s="4"/>
      <c r="AT18330" s="4"/>
      <c r="AU18330" s="4"/>
      <c r="AV18330" s="4"/>
      <c r="AW18330" s="4"/>
      <c r="AX18330" s="4"/>
      <c r="AY18330" s="4"/>
      <c r="AZ18330" s="4"/>
      <c r="BA18330" s="4"/>
      <c r="BB18330" s="4"/>
      <c r="BC18330" s="4"/>
    </row>
    <row r="18331" spans="45:55" x14ac:dyDescent="0.2">
      <c r="AS18331" s="4"/>
      <c r="AT18331" s="4"/>
      <c r="AU18331" s="4"/>
      <c r="AV18331" s="4"/>
      <c r="AW18331" s="4"/>
      <c r="AX18331" s="4"/>
      <c r="AY18331" s="4"/>
      <c r="AZ18331" s="4"/>
      <c r="BA18331" s="4"/>
      <c r="BB18331" s="4"/>
      <c r="BC18331" s="4"/>
    </row>
    <row r="18332" spans="45:55" x14ac:dyDescent="0.2">
      <c r="AS18332" s="4"/>
      <c r="AT18332" s="4"/>
      <c r="AU18332" s="4"/>
      <c r="AV18332" s="4"/>
      <c r="AW18332" s="4"/>
      <c r="AX18332" s="4"/>
      <c r="AY18332" s="4"/>
      <c r="AZ18332" s="4"/>
      <c r="BA18332" s="4"/>
      <c r="BB18332" s="4"/>
      <c r="BC18332" s="4"/>
    </row>
    <row r="18333" spans="45:55" x14ac:dyDescent="0.2">
      <c r="AS18333" s="4"/>
      <c r="AT18333" s="4"/>
      <c r="AU18333" s="4"/>
      <c r="AV18333" s="4"/>
      <c r="AW18333" s="4"/>
      <c r="AX18333" s="4"/>
      <c r="AY18333" s="4"/>
      <c r="AZ18333" s="4"/>
      <c r="BA18333" s="4"/>
      <c r="BB18333" s="4"/>
      <c r="BC18333" s="4"/>
    </row>
    <row r="18334" spans="45:55" x14ac:dyDescent="0.2">
      <c r="AS18334" s="4"/>
      <c r="AT18334" s="4"/>
      <c r="AU18334" s="4"/>
      <c r="AV18334" s="4"/>
      <c r="AW18334" s="4"/>
      <c r="AX18334" s="4"/>
      <c r="AY18334" s="4"/>
      <c r="AZ18334" s="4"/>
      <c r="BA18334" s="4"/>
      <c r="BB18334" s="4"/>
      <c r="BC18334" s="4"/>
    </row>
    <row r="18335" spans="45:55" x14ac:dyDescent="0.2">
      <c r="AS18335" s="4"/>
      <c r="AT18335" s="4"/>
      <c r="AU18335" s="4"/>
      <c r="AV18335" s="4"/>
      <c r="AW18335" s="4"/>
      <c r="AX18335" s="4"/>
      <c r="AY18335" s="4"/>
      <c r="AZ18335" s="4"/>
      <c r="BA18335" s="4"/>
      <c r="BB18335" s="4"/>
      <c r="BC18335" s="4"/>
    </row>
    <row r="18336" spans="45:55" x14ac:dyDescent="0.2">
      <c r="AS18336" s="4"/>
      <c r="AT18336" s="4"/>
      <c r="AU18336" s="4"/>
      <c r="AV18336" s="4"/>
      <c r="AW18336" s="4"/>
      <c r="AX18336" s="4"/>
      <c r="AY18336" s="4"/>
      <c r="AZ18336" s="4"/>
      <c r="BA18336" s="4"/>
      <c r="BB18336" s="4"/>
      <c r="BC18336" s="4"/>
    </row>
    <row r="18337" spans="45:55" x14ac:dyDescent="0.2">
      <c r="AS18337" s="4"/>
      <c r="AT18337" s="4"/>
      <c r="AU18337" s="4"/>
      <c r="AV18337" s="4"/>
      <c r="AW18337" s="4"/>
      <c r="AX18337" s="4"/>
      <c r="AY18337" s="4"/>
      <c r="AZ18337" s="4"/>
      <c r="BA18337" s="4"/>
      <c r="BB18337" s="4"/>
      <c r="BC18337" s="4"/>
    </row>
    <row r="18338" spans="45:55" x14ac:dyDescent="0.2">
      <c r="AS18338" s="4"/>
      <c r="AT18338" s="4"/>
      <c r="AU18338" s="4"/>
      <c r="AV18338" s="4"/>
      <c r="AW18338" s="4"/>
      <c r="AX18338" s="4"/>
      <c r="AY18338" s="4"/>
      <c r="AZ18338" s="4"/>
      <c r="BA18338" s="4"/>
      <c r="BB18338" s="4"/>
      <c r="BC18338" s="4"/>
    </row>
    <row r="18339" spans="45:55" x14ac:dyDescent="0.2">
      <c r="AS18339" s="4"/>
      <c r="AT18339" s="4"/>
      <c r="AU18339" s="4"/>
      <c r="AV18339" s="4"/>
      <c r="AW18339" s="4"/>
      <c r="AX18339" s="4"/>
      <c r="AY18339" s="4"/>
      <c r="AZ18339" s="4"/>
      <c r="BA18339" s="4"/>
      <c r="BB18339" s="4"/>
      <c r="BC18339" s="4"/>
    </row>
    <row r="18340" spans="45:55" x14ac:dyDescent="0.2">
      <c r="AS18340" s="4"/>
      <c r="AT18340" s="4"/>
      <c r="AU18340" s="4"/>
      <c r="AV18340" s="4"/>
      <c r="AW18340" s="4"/>
      <c r="AX18340" s="4"/>
      <c r="AY18340" s="4"/>
      <c r="AZ18340" s="4"/>
      <c r="BA18340" s="4"/>
      <c r="BB18340" s="4"/>
      <c r="BC18340" s="4"/>
    </row>
    <row r="18341" spans="45:55" x14ac:dyDescent="0.2">
      <c r="AS18341" s="4"/>
      <c r="AT18341" s="4"/>
      <c r="AU18341" s="4"/>
      <c r="AV18341" s="4"/>
      <c r="AW18341" s="4"/>
      <c r="AX18341" s="4"/>
      <c r="AY18341" s="4"/>
      <c r="AZ18341" s="4"/>
      <c r="BA18341" s="4"/>
      <c r="BB18341" s="4"/>
      <c r="BC18341" s="4"/>
    </row>
    <row r="18342" spans="45:55" x14ac:dyDescent="0.2">
      <c r="AS18342" s="4"/>
      <c r="AT18342" s="4"/>
      <c r="AU18342" s="4"/>
      <c r="AV18342" s="4"/>
      <c r="AW18342" s="4"/>
      <c r="AX18342" s="4"/>
      <c r="AY18342" s="4"/>
      <c r="AZ18342" s="4"/>
      <c r="BA18342" s="4"/>
      <c r="BB18342" s="4"/>
      <c r="BC18342" s="4"/>
    </row>
    <row r="18343" spans="45:55" x14ac:dyDescent="0.2">
      <c r="AS18343" s="4"/>
      <c r="AT18343" s="4"/>
      <c r="AU18343" s="4"/>
      <c r="AV18343" s="4"/>
      <c r="AW18343" s="4"/>
      <c r="AX18343" s="4"/>
      <c r="AY18343" s="4"/>
      <c r="AZ18343" s="4"/>
      <c r="BA18343" s="4"/>
      <c r="BB18343" s="4"/>
      <c r="BC18343" s="4"/>
    </row>
    <row r="18344" spans="45:55" x14ac:dyDescent="0.2">
      <c r="AS18344" s="4"/>
      <c r="AT18344" s="4"/>
      <c r="AU18344" s="4"/>
      <c r="AV18344" s="4"/>
      <c r="AW18344" s="4"/>
      <c r="AX18344" s="4"/>
      <c r="AY18344" s="4"/>
      <c r="AZ18344" s="4"/>
      <c r="BA18344" s="4"/>
      <c r="BB18344" s="4"/>
      <c r="BC18344" s="4"/>
    </row>
    <row r="18345" spans="45:55" x14ac:dyDescent="0.2">
      <c r="AS18345" s="4"/>
      <c r="AT18345" s="4"/>
      <c r="AU18345" s="4"/>
      <c r="AV18345" s="4"/>
      <c r="AW18345" s="4"/>
      <c r="AX18345" s="4"/>
      <c r="AY18345" s="4"/>
      <c r="AZ18345" s="4"/>
      <c r="BA18345" s="4"/>
      <c r="BB18345" s="4"/>
      <c r="BC18345" s="4"/>
    </row>
    <row r="18346" spans="45:55" x14ac:dyDescent="0.2">
      <c r="AS18346" s="4"/>
      <c r="AT18346" s="4"/>
      <c r="AU18346" s="4"/>
      <c r="AV18346" s="4"/>
      <c r="AW18346" s="4"/>
      <c r="AX18346" s="4"/>
      <c r="AY18346" s="4"/>
      <c r="AZ18346" s="4"/>
      <c r="BA18346" s="4"/>
      <c r="BB18346" s="4"/>
      <c r="BC18346" s="4"/>
    </row>
    <row r="18347" spans="45:55" x14ac:dyDescent="0.2">
      <c r="AS18347" s="4"/>
      <c r="AT18347" s="4"/>
      <c r="AU18347" s="4"/>
      <c r="AV18347" s="4"/>
      <c r="AW18347" s="4"/>
      <c r="AX18347" s="4"/>
      <c r="AY18347" s="4"/>
      <c r="AZ18347" s="4"/>
      <c r="BA18347" s="4"/>
      <c r="BB18347" s="4"/>
      <c r="BC18347" s="4"/>
    </row>
    <row r="18348" spans="45:55" x14ac:dyDescent="0.2">
      <c r="AS18348" s="4"/>
      <c r="AT18348" s="4"/>
      <c r="AU18348" s="4"/>
      <c r="AV18348" s="4"/>
      <c r="AW18348" s="4"/>
      <c r="AX18348" s="4"/>
      <c r="AY18348" s="4"/>
      <c r="AZ18348" s="4"/>
      <c r="BA18348" s="4"/>
      <c r="BB18348" s="4"/>
      <c r="BC18348" s="4"/>
    </row>
    <row r="18349" spans="45:55" x14ac:dyDescent="0.2">
      <c r="AS18349" s="4"/>
      <c r="AT18349" s="4"/>
      <c r="AU18349" s="4"/>
      <c r="AV18349" s="4"/>
      <c r="AW18349" s="4"/>
      <c r="AX18349" s="4"/>
      <c r="AY18349" s="4"/>
      <c r="AZ18349" s="4"/>
      <c r="BA18349" s="4"/>
      <c r="BB18349" s="4"/>
      <c r="BC18349" s="4"/>
    </row>
    <row r="18350" spans="45:55" x14ac:dyDescent="0.2">
      <c r="AS18350" s="4"/>
      <c r="AT18350" s="4"/>
      <c r="AU18350" s="4"/>
      <c r="AV18350" s="4"/>
      <c r="AW18350" s="4"/>
      <c r="AX18350" s="4"/>
      <c r="AY18350" s="4"/>
      <c r="AZ18350" s="4"/>
      <c r="BA18350" s="4"/>
      <c r="BB18350" s="4"/>
      <c r="BC18350" s="4"/>
    </row>
    <row r="18351" spans="45:55" x14ac:dyDescent="0.2">
      <c r="AS18351" s="4"/>
      <c r="AT18351" s="4"/>
      <c r="AU18351" s="4"/>
      <c r="AV18351" s="4"/>
      <c r="AW18351" s="4"/>
      <c r="AX18351" s="4"/>
      <c r="AY18351" s="4"/>
      <c r="AZ18351" s="4"/>
      <c r="BA18351" s="4"/>
      <c r="BB18351" s="4"/>
      <c r="BC18351" s="4"/>
    </row>
    <row r="18352" spans="45:55" x14ac:dyDescent="0.2">
      <c r="AS18352" s="4"/>
      <c r="AT18352" s="4"/>
      <c r="AU18352" s="4"/>
      <c r="AV18352" s="4"/>
      <c r="AW18352" s="4"/>
      <c r="AX18352" s="4"/>
      <c r="AY18352" s="4"/>
      <c r="AZ18352" s="4"/>
      <c r="BA18352" s="4"/>
      <c r="BB18352" s="4"/>
      <c r="BC18352" s="4"/>
    </row>
    <row r="18353" spans="45:55" x14ac:dyDescent="0.2">
      <c r="AS18353" s="4"/>
      <c r="AT18353" s="4"/>
      <c r="AU18353" s="4"/>
      <c r="AV18353" s="4"/>
      <c r="AW18353" s="4"/>
      <c r="AX18353" s="4"/>
      <c r="AY18353" s="4"/>
      <c r="AZ18353" s="4"/>
      <c r="BA18353" s="4"/>
      <c r="BB18353" s="4"/>
      <c r="BC18353" s="4"/>
    </row>
    <row r="18354" spans="45:55" x14ac:dyDescent="0.2">
      <c r="AS18354" s="4"/>
      <c r="AT18354" s="4"/>
      <c r="AU18354" s="4"/>
      <c r="AV18354" s="4"/>
      <c r="AW18354" s="4"/>
      <c r="AX18354" s="4"/>
      <c r="AY18354" s="4"/>
      <c r="AZ18354" s="4"/>
      <c r="BA18354" s="4"/>
      <c r="BB18354" s="4"/>
      <c r="BC18354" s="4"/>
    </row>
    <row r="18355" spans="45:55" x14ac:dyDescent="0.2">
      <c r="AS18355" s="4"/>
      <c r="AT18355" s="4"/>
      <c r="AU18355" s="4"/>
      <c r="AV18355" s="4"/>
      <c r="AW18355" s="4"/>
      <c r="AX18355" s="4"/>
      <c r="AY18355" s="4"/>
      <c r="AZ18355" s="4"/>
      <c r="BA18355" s="4"/>
      <c r="BB18355" s="4"/>
      <c r="BC18355" s="4"/>
    </row>
    <row r="18356" spans="45:55" x14ac:dyDescent="0.2">
      <c r="AS18356" s="4"/>
      <c r="AT18356" s="4"/>
      <c r="AU18356" s="4"/>
      <c r="AV18356" s="4"/>
      <c r="AW18356" s="4"/>
      <c r="AX18356" s="4"/>
      <c r="AY18356" s="4"/>
      <c r="AZ18356" s="4"/>
      <c r="BA18356" s="4"/>
      <c r="BB18356" s="4"/>
      <c r="BC18356" s="4"/>
    </row>
    <row r="18357" spans="45:55" x14ac:dyDescent="0.2">
      <c r="AS18357" s="4"/>
      <c r="AT18357" s="4"/>
      <c r="AU18357" s="4"/>
      <c r="AV18357" s="4"/>
      <c r="AW18357" s="4"/>
      <c r="AX18357" s="4"/>
      <c r="AY18357" s="4"/>
      <c r="AZ18357" s="4"/>
      <c r="BA18357" s="4"/>
      <c r="BB18357" s="4"/>
      <c r="BC18357" s="4"/>
    </row>
    <row r="18358" spans="45:55" x14ac:dyDescent="0.2">
      <c r="AS18358" s="4"/>
      <c r="AT18358" s="4"/>
      <c r="AU18358" s="4"/>
      <c r="AV18358" s="4"/>
      <c r="AW18358" s="4"/>
      <c r="AX18358" s="4"/>
      <c r="AY18358" s="4"/>
      <c r="AZ18358" s="4"/>
      <c r="BA18358" s="4"/>
      <c r="BB18358" s="4"/>
      <c r="BC18358" s="4"/>
    </row>
    <row r="18359" spans="45:55" x14ac:dyDescent="0.2">
      <c r="AS18359" s="4"/>
      <c r="AT18359" s="4"/>
      <c r="AU18359" s="4"/>
      <c r="AV18359" s="4"/>
      <c r="AW18359" s="4"/>
      <c r="AX18359" s="4"/>
      <c r="AY18359" s="4"/>
      <c r="AZ18359" s="4"/>
      <c r="BA18359" s="4"/>
      <c r="BB18359" s="4"/>
      <c r="BC18359" s="4"/>
    </row>
    <row r="18360" spans="45:55" x14ac:dyDescent="0.2">
      <c r="AS18360" s="4"/>
      <c r="AT18360" s="4"/>
      <c r="AU18360" s="4"/>
      <c r="AV18360" s="4"/>
      <c r="AW18360" s="4"/>
      <c r="AX18360" s="4"/>
      <c r="AY18360" s="4"/>
      <c r="AZ18360" s="4"/>
      <c r="BA18360" s="4"/>
      <c r="BB18360" s="4"/>
      <c r="BC18360" s="4"/>
    </row>
    <row r="18361" spans="45:55" x14ac:dyDescent="0.2">
      <c r="AS18361" s="4"/>
      <c r="AT18361" s="4"/>
      <c r="AU18361" s="4"/>
      <c r="AV18361" s="4"/>
      <c r="AW18361" s="4"/>
      <c r="AX18361" s="4"/>
      <c r="AY18361" s="4"/>
      <c r="AZ18361" s="4"/>
      <c r="BA18361" s="4"/>
      <c r="BB18361" s="4"/>
      <c r="BC18361" s="4"/>
    </row>
    <row r="18362" spans="45:55" x14ac:dyDescent="0.2">
      <c r="AS18362" s="4"/>
      <c r="AT18362" s="4"/>
      <c r="AU18362" s="4"/>
      <c r="AV18362" s="4"/>
      <c r="AW18362" s="4"/>
      <c r="AX18362" s="4"/>
      <c r="AY18362" s="4"/>
      <c r="AZ18362" s="4"/>
      <c r="BA18362" s="4"/>
      <c r="BB18362" s="4"/>
      <c r="BC18362" s="4"/>
    </row>
    <row r="18363" spans="45:55" x14ac:dyDescent="0.2">
      <c r="AS18363" s="4"/>
      <c r="AT18363" s="4"/>
      <c r="AU18363" s="4"/>
      <c r="AV18363" s="4"/>
      <c r="AW18363" s="4"/>
      <c r="AX18363" s="4"/>
      <c r="AY18363" s="4"/>
      <c r="AZ18363" s="4"/>
      <c r="BA18363" s="4"/>
      <c r="BB18363" s="4"/>
      <c r="BC18363" s="4"/>
    </row>
    <row r="18364" spans="45:55" x14ac:dyDescent="0.2">
      <c r="AS18364" s="4"/>
      <c r="AT18364" s="4"/>
      <c r="AU18364" s="4"/>
      <c r="AV18364" s="4"/>
      <c r="AW18364" s="4"/>
      <c r="AX18364" s="4"/>
      <c r="AY18364" s="4"/>
      <c r="AZ18364" s="4"/>
      <c r="BA18364" s="4"/>
      <c r="BB18364" s="4"/>
      <c r="BC18364" s="4"/>
    </row>
    <row r="18365" spans="45:55" x14ac:dyDescent="0.2">
      <c r="AS18365" s="4"/>
      <c r="AT18365" s="4"/>
      <c r="AU18365" s="4"/>
      <c r="AV18365" s="4"/>
      <c r="AW18365" s="4"/>
      <c r="AX18365" s="4"/>
      <c r="AY18365" s="4"/>
      <c r="AZ18365" s="4"/>
      <c r="BA18365" s="4"/>
      <c r="BB18365" s="4"/>
      <c r="BC18365" s="4"/>
    </row>
    <row r="18366" spans="45:55" x14ac:dyDescent="0.2">
      <c r="AS18366" s="4"/>
      <c r="AT18366" s="4"/>
      <c r="AU18366" s="4"/>
      <c r="AV18366" s="4"/>
      <c r="AW18366" s="4"/>
      <c r="AX18366" s="4"/>
      <c r="AY18366" s="4"/>
      <c r="AZ18366" s="4"/>
      <c r="BA18366" s="4"/>
      <c r="BB18366" s="4"/>
      <c r="BC18366" s="4"/>
    </row>
    <row r="18367" spans="45:55" x14ac:dyDescent="0.2">
      <c r="AS18367" s="4"/>
      <c r="AT18367" s="4"/>
      <c r="AU18367" s="4"/>
      <c r="AV18367" s="4"/>
      <c r="AW18367" s="4"/>
      <c r="AX18367" s="4"/>
      <c r="AY18367" s="4"/>
      <c r="AZ18367" s="4"/>
      <c r="BA18367" s="4"/>
      <c r="BB18367" s="4"/>
      <c r="BC18367" s="4"/>
    </row>
    <row r="18368" spans="45:55" x14ac:dyDescent="0.2">
      <c r="AS18368" s="4"/>
      <c r="AT18368" s="4"/>
      <c r="AU18368" s="4"/>
      <c r="AV18368" s="4"/>
      <c r="AW18368" s="4"/>
      <c r="AX18368" s="4"/>
      <c r="AY18368" s="4"/>
      <c r="AZ18368" s="4"/>
      <c r="BA18368" s="4"/>
      <c r="BB18368" s="4"/>
      <c r="BC18368" s="4"/>
    </row>
    <row r="18369" spans="45:55" x14ac:dyDescent="0.2">
      <c r="AS18369" s="4"/>
      <c r="AT18369" s="4"/>
      <c r="AU18369" s="4"/>
      <c r="AV18369" s="4"/>
      <c r="AW18369" s="4"/>
      <c r="AX18369" s="4"/>
      <c r="AY18369" s="4"/>
      <c r="AZ18369" s="4"/>
      <c r="BA18369" s="4"/>
      <c r="BB18369" s="4"/>
      <c r="BC18369" s="4"/>
    </row>
    <row r="18370" spans="45:55" x14ac:dyDescent="0.2">
      <c r="AS18370" s="4"/>
      <c r="AT18370" s="4"/>
      <c r="AU18370" s="4"/>
      <c r="AV18370" s="4"/>
      <c r="AW18370" s="4"/>
      <c r="AX18370" s="4"/>
      <c r="AY18370" s="4"/>
      <c r="AZ18370" s="4"/>
      <c r="BA18370" s="4"/>
      <c r="BB18370" s="4"/>
      <c r="BC18370" s="4"/>
    </row>
    <row r="18371" spans="45:55" x14ac:dyDescent="0.2">
      <c r="AS18371" s="4"/>
      <c r="AT18371" s="4"/>
      <c r="AU18371" s="4"/>
      <c r="AV18371" s="4"/>
      <c r="AW18371" s="4"/>
      <c r="AX18371" s="4"/>
      <c r="AY18371" s="4"/>
      <c r="AZ18371" s="4"/>
      <c r="BA18371" s="4"/>
      <c r="BB18371" s="4"/>
      <c r="BC18371" s="4"/>
    </row>
    <row r="18372" spans="45:55" x14ac:dyDescent="0.2">
      <c r="AS18372" s="4"/>
      <c r="AT18372" s="4"/>
      <c r="AU18372" s="4"/>
      <c r="AV18372" s="4"/>
      <c r="AW18372" s="4"/>
      <c r="AX18372" s="4"/>
      <c r="AY18372" s="4"/>
      <c r="AZ18372" s="4"/>
      <c r="BA18372" s="4"/>
      <c r="BB18372" s="4"/>
      <c r="BC18372" s="4"/>
    </row>
    <row r="18373" spans="45:55" x14ac:dyDescent="0.2">
      <c r="AS18373" s="4"/>
      <c r="AT18373" s="4"/>
      <c r="AU18373" s="4"/>
      <c r="AV18373" s="4"/>
      <c r="AW18373" s="4"/>
      <c r="AX18373" s="4"/>
      <c r="AY18373" s="4"/>
      <c r="AZ18373" s="4"/>
      <c r="BA18373" s="4"/>
      <c r="BB18373" s="4"/>
      <c r="BC18373" s="4"/>
    </row>
    <row r="18374" spans="45:55" x14ac:dyDescent="0.2">
      <c r="AS18374" s="4"/>
      <c r="AT18374" s="4"/>
      <c r="AU18374" s="4"/>
      <c r="AV18374" s="4"/>
      <c r="AW18374" s="4"/>
      <c r="AX18374" s="4"/>
      <c r="AY18374" s="4"/>
      <c r="AZ18374" s="4"/>
      <c r="BA18374" s="4"/>
      <c r="BB18374" s="4"/>
      <c r="BC18374" s="4"/>
    </row>
    <row r="18375" spans="45:55" x14ac:dyDescent="0.2">
      <c r="AS18375" s="4"/>
      <c r="AT18375" s="4"/>
      <c r="AU18375" s="4"/>
      <c r="AV18375" s="4"/>
      <c r="AW18375" s="4"/>
      <c r="AX18375" s="4"/>
      <c r="AY18375" s="4"/>
      <c r="AZ18375" s="4"/>
      <c r="BA18375" s="4"/>
      <c r="BB18375" s="4"/>
      <c r="BC18375" s="4"/>
    </row>
    <row r="18376" spans="45:55" x14ac:dyDescent="0.2">
      <c r="AS18376" s="4"/>
      <c r="AT18376" s="4"/>
      <c r="AU18376" s="4"/>
      <c r="AV18376" s="4"/>
      <c r="AW18376" s="4"/>
      <c r="AX18376" s="4"/>
      <c r="AY18376" s="4"/>
      <c r="AZ18376" s="4"/>
      <c r="BA18376" s="4"/>
      <c r="BB18376" s="4"/>
      <c r="BC18376" s="4"/>
    </row>
    <row r="18377" spans="45:55" x14ac:dyDescent="0.2">
      <c r="AS18377" s="4"/>
      <c r="AT18377" s="4"/>
      <c r="AU18377" s="4"/>
      <c r="AV18377" s="4"/>
      <c r="AW18377" s="4"/>
      <c r="AX18377" s="4"/>
      <c r="AY18377" s="4"/>
      <c r="AZ18377" s="4"/>
      <c r="BA18377" s="4"/>
      <c r="BB18377" s="4"/>
      <c r="BC18377" s="4"/>
    </row>
    <row r="18378" spans="45:55" x14ac:dyDescent="0.2">
      <c r="AS18378" s="4"/>
      <c r="AT18378" s="4"/>
      <c r="AU18378" s="4"/>
      <c r="AV18378" s="4"/>
      <c r="AW18378" s="4"/>
      <c r="AX18378" s="4"/>
      <c r="AY18378" s="4"/>
      <c r="AZ18378" s="4"/>
      <c r="BA18378" s="4"/>
      <c r="BB18378" s="4"/>
      <c r="BC18378" s="4"/>
    </row>
    <row r="18379" spans="45:55" x14ac:dyDescent="0.2">
      <c r="AS18379" s="4"/>
      <c r="AT18379" s="4"/>
      <c r="AU18379" s="4"/>
      <c r="AV18379" s="4"/>
      <c r="AW18379" s="4"/>
      <c r="AX18379" s="4"/>
      <c r="AY18379" s="4"/>
      <c r="AZ18379" s="4"/>
      <c r="BA18379" s="4"/>
      <c r="BB18379" s="4"/>
      <c r="BC18379" s="4"/>
    </row>
    <row r="18380" spans="45:55" x14ac:dyDescent="0.2">
      <c r="AS18380" s="4"/>
      <c r="AT18380" s="4"/>
      <c r="AU18380" s="4"/>
      <c r="AV18380" s="4"/>
      <c r="AW18380" s="4"/>
      <c r="AX18380" s="4"/>
      <c r="AY18380" s="4"/>
      <c r="AZ18380" s="4"/>
      <c r="BA18380" s="4"/>
      <c r="BB18380" s="4"/>
      <c r="BC18380" s="4"/>
    </row>
    <row r="18381" spans="45:55" x14ac:dyDescent="0.2">
      <c r="AS18381" s="4"/>
      <c r="AT18381" s="4"/>
      <c r="AU18381" s="4"/>
      <c r="AV18381" s="4"/>
      <c r="AW18381" s="4"/>
      <c r="AX18381" s="4"/>
      <c r="AY18381" s="4"/>
      <c r="AZ18381" s="4"/>
      <c r="BA18381" s="4"/>
      <c r="BB18381" s="4"/>
      <c r="BC18381" s="4"/>
    </row>
    <row r="18382" spans="45:55" x14ac:dyDescent="0.2">
      <c r="AS18382" s="4"/>
      <c r="AT18382" s="4"/>
      <c r="AU18382" s="4"/>
      <c r="AV18382" s="4"/>
      <c r="AW18382" s="4"/>
      <c r="AX18382" s="4"/>
      <c r="AY18382" s="4"/>
      <c r="AZ18382" s="4"/>
      <c r="BA18382" s="4"/>
      <c r="BB18382" s="4"/>
      <c r="BC18382" s="4"/>
    </row>
    <row r="18383" spans="45:55" x14ac:dyDescent="0.2">
      <c r="AS18383" s="4"/>
      <c r="AT18383" s="4"/>
      <c r="AU18383" s="4"/>
      <c r="AV18383" s="4"/>
      <c r="AW18383" s="4"/>
      <c r="AX18383" s="4"/>
      <c r="AY18383" s="4"/>
      <c r="AZ18383" s="4"/>
      <c r="BA18383" s="4"/>
      <c r="BB18383" s="4"/>
      <c r="BC18383" s="4"/>
    </row>
    <row r="18384" spans="45:55" x14ac:dyDescent="0.2">
      <c r="AS18384" s="4"/>
      <c r="AT18384" s="4"/>
      <c r="AU18384" s="4"/>
      <c r="AV18384" s="4"/>
      <c r="AW18384" s="4"/>
      <c r="AX18384" s="4"/>
      <c r="AY18384" s="4"/>
      <c r="AZ18384" s="4"/>
      <c r="BA18384" s="4"/>
      <c r="BB18384" s="4"/>
      <c r="BC18384" s="4"/>
    </row>
    <row r="18385" spans="45:55" x14ac:dyDescent="0.2">
      <c r="AS18385" s="4"/>
      <c r="AT18385" s="4"/>
      <c r="AU18385" s="4"/>
      <c r="AV18385" s="4"/>
      <c r="AW18385" s="4"/>
      <c r="AX18385" s="4"/>
      <c r="AY18385" s="4"/>
      <c r="AZ18385" s="4"/>
      <c r="BA18385" s="4"/>
      <c r="BB18385" s="4"/>
      <c r="BC18385" s="4"/>
    </row>
    <row r="18386" spans="45:55" x14ac:dyDescent="0.2">
      <c r="AS18386" s="4"/>
      <c r="AT18386" s="4"/>
      <c r="AU18386" s="4"/>
      <c r="AV18386" s="4"/>
      <c r="AW18386" s="4"/>
      <c r="AX18386" s="4"/>
      <c r="AY18386" s="4"/>
      <c r="AZ18386" s="4"/>
      <c r="BA18386" s="4"/>
      <c r="BB18386" s="4"/>
      <c r="BC18386" s="4"/>
    </row>
    <row r="18387" spans="45:55" x14ac:dyDescent="0.2">
      <c r="AS18387" s="4"/>
      <c r="AT18387" s="4"/>
      <c r="AU18387" s="4"/>
      <c r="AV18387" s="4"/>
      <c r="AW18387" s="4"/>
      <c r="AX18387" s="4"/>
      <c r="AY18387" s="4"/>
      <c r="AZ18387" s="4"/>
      <c r="BA18387" s="4"/>
      <c r="BB18387" s="4"/>
      <c r="BC18387" s="4"/>
    </row>
    <row r="18388" spans="45:55" x14ac:dyDescent="0.2">
      <c r="AS18388" s="4"/>
      <c r="AT18388" s="4"/>
      <c r="AU18388" s="4"/>
      <c r="AV18388" s="4"/>
      <c r="AW18388" s="4"/>
      <c r="AX18388" s="4"/>
      <c r="AY18388" s="4"/>
      <c r="AZ18388" s="4"/>
      <c r="BA18388" s="4"/>
      <c r="BB18388" s="4"/>
      <c r="BC18388" s="4"/>
    </row>
    <row r="18389" spans="45:55" x14ac:dyDescent="0.2">
      <c r="AS18389" s="4"/>
      <c r="AT18389" s="4"/>
      <c r="AU18389" s="4"/>
      <c r="AV18389" s="4"/>
      <c r="AW18389" s="4"/>
      <c r="AX18389" s="4"/>
      <c r="AY18389" s="4"/>
      <c r="AZ18389" s="4"/>
      <c r="BA18389" s="4"/>
      <c r="BB18389" s="4"/>
      <c r="BC18389" s="4"/>
    </row>
    <row r="18390" spans="45:55" x14ac:dyDescent="0.2">
      <c r="AS18390" s="4"/>
      <c r="AT18390" s="4"/>
      <c r="AU18390" s="4"/>
      <c r="AV18390" s="4"/>
      <c r="AW18390" s="4"/>
      <c r="AX18390" s="4"/>
      <c r="AY18390" s="4"/>
      <c r="AZ18390" s="4"/>
      <c r="BA18390" s="4"/>
      <c r="BB18390" s="4"/>
      <c r="BC18390" s="4"/>
    </row>
    <row r="18391" spans="45:55" x14ac:dyDescent="0.2">
      <c r="AS18391" s="4"/>
      <c r="AT18391" s="4"/>
      <c r="AU18391" s="4"/>
      <c r="AV18391" s="4"/>
      <c r="AW18391" s="4"/>
      <c r="AX18391" s="4"/>
      <c r="AY18391" s="4"/>
      <c r="AZ18391" s="4"/>
      <c r="BA18391" s="4"/>
      <c r="BB18391" s="4"/>
      <c r="BC18391" s="4"/>
    </row>
    <row r="18392" spans="45:55" x14ac:dyDescent="0.2">
      <c r="AS18392" s="4"/>
      <c r="AT18392" s="4"/>
      <c r="AU18392" s="4"/>
      <c r="AV18392" s="4"/>
      <c r="AW18392" s="4"/>
      <c r="AX18392" s="4"/>
      <c r="AY18392" s="4"/>
      <c r="AZ18392" s="4"/>
      <c r="BA18392" s="4"/>
      <c r="BB18392" s="4"/>
      <c r="BC18392" s="4"/>
    </row>
    <row r="18393" spans="45:55" x14ac:dyDescent="0.2">
      <c r="AS18393" s="4"/>
      <c r="AT18393" s="4"/>
      <c r="AU18393" s="4"/>
      <c r="AV18393" s="4"/>
      <c r="AW18393" s="4"/>
      <c r="AX18393" s="4"/>
      <c r="AY18393" s="4"/>
      <c r="AZ18393" s="4"/>
      <c r="BA18393" s="4"/>
      <c r="BB18393" s="4"/>
      <c r="BC18393" s="4"/>
    </row>
    <row r="18394" spans="45:55" x14ac:dyDescent="0.2">
      <c r="AS18394" s="4"/>
      <c r="AT18394" s="4"/>
      <c r="AU18394" s="4"/>
      <c r="AV18394" s="4"/>
      <c r="AW18394" s="4"/>
      <c r="AX18394" s="4"/>
      <c r="AY18394" s="4"/>
      <c r="AZ18394" s="4"/>
      <c r="BA18394" s="4"/>
      <c r="BB18394" s="4"/>
      <c r="BC18394" s="4"/>
    </row>
    <row r="18395" spans="45:55" x14ac:dyDescent="0.2">
      <c r="AS18395" s="4"/>
      <c r="AT18395" s="4"/>
      <c r="AU18395" s="4"/>
      <c r="AV18395" s="4"/>
      <c r="AW18395" s="4"/>
      <c r="AX18395" s="4"/>
      <c r="AY18395" s="4"/>
      <c r="AZ18395" s="4"/>
      <c r="BA18395" s="4"/>
      <c r="BB18395" s="4"/>
      <c r="BC18395" s="4"/>
    </row>
    <row r="18396" spans="45:55" x14ac:dyDescent="0.2">
      <c r="AS18396" s="4"/>
      <c r="AT18396" s="4"/>
      <c r="AU18396" s="4"/>
      <c r="AV18396" s="4"/>
      <c r="AW18396" s="4"/>
      <c r="AX18396" s="4"/>
      <c r="AY18396" s="4"/>
      <c r="AZ18396" s="4"/>
      <c r="BA18396" s="4"/>
      <c r="BB18396" s="4"/>
      <c r="BC18396" s="4"/>
    </row>
    <row r="18397" spans="45:55" x14ac:dyDescent="0.2">
      <c r="AS18397" s="4"/>
      <c r="AT18397" s="4"/>
      <c r="AU18397" s="4"/>
      <c r="AV18397" s="4"/>
      <c r="AW18397" s="4"/>
      <c r="AX18397" s="4"/>
      <c r="AY18397" s="4"/>
      <c r="AZ18397" s="4"/>
      <c r="BA18397" s="4"/>
      <c r="BB18397" s="4"/>
      <c r="BC18397" s="4"/>
    </row>
    <row r="18398" spans="45:55" x14ac:dyDescent="0.2">
      <c r="AS18398" s="4"/>
      <c r="AT18398" s="4"/>
      <c r="AU18398" s="4"/>
      <c r="AV18398" s="4"/>
      <c r="AW18398" s="4"/>
      <c r="AX18398" s="4"/>
      <c r="AY18398" s="4"/>
      <c r="AZ18398" s="4"/>
      <c r="BA18398" s="4"/>
      <c r="BB18398" s="4"/>
      <c r="BC18398" s="4"/>
    </row>
    <row r="18399" spans="45:55" x14ac:dyDescent="0.2">
      <c r="AS18399" s="4"/>
      <c r="AT18399" s="4"/>
      <c r="AU18399" s="4"/>
      <c r="AV18399" s="4"/>
      <c r="AW18399" s="4"/>
      <c r="AX18399" s="4"/>
      <c r="AY18399" s="4"/>
      <c r="AZ18399" s="4"/>
      <c r="BA18399" s="4"/>
      <c r="BB18399" s="4"/>
      <c r="BC18399" s="4"/>
    </row>
    <row r="18400" spans="45:55" x14ac:dyDescent="0.2">
      <c r="AS18400" s="4"/>
      <c r="AT18400" s="4"/>
      <c r="AU18400" s="4"/>
      <c r="AV18400" s="4"/>
      <c r="AW18400" s="4"/>
      <c r="AX18400" s="4"/>
      <c r="AY18400" s="4"/>
      <c r="AZ18400" s="4"/>
      <c r="BA18400" s="4"/>
      <c r="BB18400" s="4"/>
      <c r="BC18400" s="4"/>
    </row>
    <row r="18401" spans="45:55" x14ac:dyDescent="0.2">
      <c r="AS18401" s="4"/>
      <c r="AT18401" s="4"/>
      <c r="AU18401" s="4"/>
      <c r="AV18401" s="4"/>
      <c r="AW18401" s="4"/>
      <c r="AX18401" s="4"/>
      <c r="AY18401" s="4"/>
      <c r="AZ18401" s="4"/>
      <c r="BA18401" s="4"/>
      <c r="BB18401" s="4"/>
      <c r="BC18401" s="4"/>
    </row>
    <row r="18402" spans="45:55" x14ac:dyDescent="0.2">
      <c r="AS18402" s="4"/>
      <c r="AT18402" s="4"/>
      <c r="AU18402" s="4"/>
      <c r="AV18402" s="4"/>
      <c r="AW18402" s="4"/>
      <c r="AX18402" s="4"/>
      <c r="AY18402" s="4"/>
      <c r="AZ18402" s="4"/>
      <c r="BA18402" s="4"/>
      <c r="BB18402" s="4"/>
      <c r="BC18402" s="4"/>
    </row>
    <row r="18403" spans="45:55" x14ac:dyDescent="0.2">
      <c r="AS18403" s="4"/>
      <c r="AT18403" s="4"/>
      <c r="AU18403" s="4"/>
      <c r="AV18403" s="4"/>
      <c r="AW18403" s="4"/>
      <c r="AX18403" s="4"/>
      <c r="AY18403" s="4"/>
      <c r="AZ18403" s="4"/>
      <c r="BA18403" s="4"/>
      <c r="BB18403" s="4"/>
      <c r="BC18403" s="4"/>
    </row>
    <row r="18404" spans="45:55" x14ac:dyDescent="0.2">
      <c r="AS18404" s="4"/>
      <c r="AT18404" s="4"/>
      <c r="AU18404" s="4"/>
      <c r="AV18404" s="4"/>
      <c r="AW18404" s="4"/>
      <c r="AX18404" s="4"/>
      <c r="AY18404" s="4"/>
      <c r="AZ18404" s="4"/>
      <c r="BA18404" s="4"/>
      <c r="BB18404" s="4"/>
      <c r="BC18404" s="4"/>
    </row>
    <row r="18405" spans="45:55" x14ac:dyDescent="0.2">
      <c r="AS18405" s="4"/>
      <c r="AT18405" s="4"/>
      <c r="AU18405" s="4"/>
      <c r="AV18405" s="4"/>
      <c r="AW18405" s="4"/>
      <c r="AX18405" s="4"/>
      <c r="AY18405" s="4"/>
      <c r="AZ18405" s="4"/>
      <c r="BA18405" s="4"/>
      <c r="BB18405" s="4"/>
      <c r="BC18405" s="4"/>
    </row>
    <row r="18406" spans="45:55" x14ac:dyDescent="0.2">
      <c r="AS18406" s="4"/>
      <c r="AT18406" s="4"/>
      <c r="AU18406" s="4"/>
      <c r="AV18406" s="4"/>
      <c r="AW18406" s="4"/>
      <c r="AX18406" s="4"/>
      <c r="AY18406" s="4"/>
      <c r="AZ18406" s="4"/>
      <c r="BA18406" s="4"/>
      <c r="BB18406" s="4"/>
      <c r="BC18406" s="4"/>
    </row>
    <row r="18407" spans="45:55" x14ac:dyDescent="0.2">
      <c r="AS18407" s="4"/>
      <c r="AT18407" s="4"/>
      <c r="AU18407" s="4"/>
      <c r="AV18407" s="4"/>
      <c r="AW18407" s="4"/>
      <c r="AX18407" s="4"/>
      <c r="AY18407" s="4"/>
      <c r="AZ18407" s="4"/>
      <c r="BA18407" s="4"/>
      <c r="BB18407" s="4"/>
      <c r="BC18407" s="4"/>
    </row>
    <row r="18408" spans="45:55" x14ac:dyDescent="0.2">
      <c r="AS18408" s="4"/>
      <c r="AT18408" s="4"/>
      <c r="AU18408" s="4"/>
      <c r="AV18408" s="4"/>
      <c r="AW18408" s="4"/>
      <c r="AX18408" s="4"/>
      <c r="AY18408" s="4"/>
      <c r="AZ18408" s="4"/>
      <c r="BA18408" s="4"/>
      <c r="BB18408" s="4"/>
      <c r="BC18408" s="4"/>
    </row>
    <row r="18409" spans="45:55" x14ac:dyDescent="0.2">
      <c r="AS18409" s="4"/>
      <c r="AT18409" s="4"/>
      <c r="AU18409" s="4"/>
      <c r="AV18409" s="4"/>
      <c r="AW18409" s="4"/>
      <c r="AX18409" s="4"/>
      <c r="AY18409" s="4"/>
      <c r="AZ18409" s="4"/>
      <c r="BA18409" s="4"/>
      <c r="BB18409" s="4"/>
      <c r="BC18409" s="4"/>
    </row>
    <row r="18410" spans="45:55" x14ac:dyDescent="0.2">
      <c r="AS18410" s="4"/>
      <c r="AT18410" s="4"/>
      <c r="AU18410" s="4"/>
      <c r="AV18410" s="4"/>
      <c r="AW18410" s="4"/>
      <c r="AX18410" s="4"/>
      <c r="AY18410" s="4"/>
      <c r="AZ18410" s="4"/>
      <c r="BA18410" s="4"/>
      <c r="BB18410" s="4"/>
      <c r="BC18410" s="4"/>
    </row>
    <row r="18411" spans="45:55" x14ac:dyDescent="0.2">
      <c r="AS18411" s="4"/>
      <c r="AT18411" s="4"/>
      <c r="AU18411" s="4"/>
      <c r="AV18411" s="4"/>
      <c r="AW18411" s="4"/>
      <c r="AX18411" s="4"/>
      <c r="AY18411" s="4"/>
      <c r="AZ18411" s="4"/>
      <c r="BA18411" s="4"/>
      <c r="BB18411" s="4"/>
      <c r="BC18411" s="4"/>
    </row>
    <row r="18412" spans="45:55" x14ac:dyDescent="0.2">
      <c r="AS18412" s="4"/>
      <c r="AT18412" s="4"/>
      <c r="AU18412" s="4"/>
      <c r="AV18412" s="4"/>
      <c r="AW18412" s="4"/>
      <c r="AX18412" s="4"/>
      <c r="AY18412" s="4"/>
      <c r="AZ18412" s="4"/>
      <c r="BA18412" s="4"/>
      <c r="BB18412" s="4"/>
      <c r="BC18412" s="4"/>
    </row>
    <row r="18413" spans="45:55" x14ac:dyDescent="0.2">
      <c r="AS18413" s="4"/>
      <c r="AT18413" s="4"/>
      <c r="AU18413" s="4"/>
      <c r="AV18413" s="4"/>
      <c r="AW18413" s="4"/>
      <c r="AX18413" s="4"/>
      <c r="AY18413" s="4"/>
      <c r="AZ18413" s="4"/>
      <c r="BA18413" s="4"/>
      <c r="BB18413" s="4"/>
      <c r="BC18413" s="4"/>
    </row>
    <row r="18414" spans="45:55" x14ac:dyDescent="0.2">
      <c r="AS18414" s="4"/>
      <c r="AT18414" s="4"/>
      <c r="AU18414" s="4"/>
      <c r="AV18414" s="4"/>
      <c r="AW18414" s="4"/>
      <c r="AX18414" s="4"/>
      <c r="AY18414" s="4"/>
      <c r="AZ18414" s="4"/>
      <c r="BA18414" s="4"/>
      <c r="BB18414" s="4"/>
      <c r="BC18414" s="4"/>
    </row>
    <row r="18415" spans="45:55" x14ac:dyDescent="0.2">
      <c r="AS18415" s="4"/>
      <c r="AT18415" s="4"/>
      <c r="AU18415" s="4"/>
      <c r="AV18415" s="4"/>
      <c r="AW18415" s="4"/>
      <c r="AX18415" s="4"/>
      <c r="AY18415" s="4"/>
      <c r="AZ18415" s="4"/>
      <c r="BA18415" s="4"/>
      <c r="BB18415" s="4"/>
      <c r="BC18415" s="4"/>
    </row>
    <row r="18416" spans="45:55" x14ac:dyDescent="0.2">
      <c r="AS18416" s="4"/>
      <c r="AT18416" s="4"/>
      <c r="AU18416" s="4"/>
      <c r="AV18416" s="4"/>
      <c r="AW18416" s="4"/>
      <c r="AX18416" s="4"/>
      <c r="AY18416" s="4"/>
      <c r="AZ18416" s="4"/>
      <c r="BA18416" s="4"/>
      <c r="BB18416" s="4"/>
      <c r="BC18416" s="4"/>
    </row>
    <row r="18417" spans="45:55" x14ac:dyDescent="0.2">
      <c r="AS18417" s="4"/>
      <c r="AT18417" s="4"/>
      <c r="AU18417" s="4"/>
      <c r="AV18417" s="4"/>
      <c r="AW18417" s="4"/>
      <c r="AX18417" s="4"/>
      <c r="AY18417" s="4"/>
      <c r="AZ18417" s="4"/>
      <c r="BA18417" s="4"/>
      <c r="BB18417" s="4"/>
      <c r="BC18417" s="4"/>
    </row>
    <row r="18418" spans="45:55" x14ac:dyDescent="0.2">
      <c r="AS18418" s="4"/>
      <c r="AT18418" s="4"/>
      <c r="AU18418" s="4"/>
      <c r="AV18418" s="4"/>
      <c r="AW18418" s="4"/>
      <c r="AX18418" s="4"/>
      <c r="AY18418" s="4"/>
      <c r="AZ18418" s="4"/>
      <c r="BA18418" s="4"/>
      <c r="BB18418" s="4"/>
      <c r="BC18418" s="4"/>
    </row>
    <row r="18419" spans="45:55" x14ac:dyDescent="0.2">
      <c r="AS18419" s="4"/>
      <c r="AT18419" s="4"/>
      <c r="AU18419" s="4"/>
      <c r="AV18419" s="4"/>
      <c r="AW18419" s="4"/>
      <c r="AX18419" s="4"/>
      <c r="AY18419" s="4"/>
      <c r="AZ18419" s="4"/>
      <c r="BA18419" s="4"/>
      <c r="BB18419" s="4"/>
      <c r="BC18419" s="4"/>
    </row>
    <row r="18420" spans="45:55" x14ac:dyDescent="0.2">
      <c r="AS18420" s="4"/>
      <c r="AT18420" s="4"/>
      <c r="AU18420" s="4"/>
      <c r="AV18420" s="4"/>
      <c r="AW18420" s="4"/>
      <c r="AX18420" s="4"/>
      <c r="AY18420" s="4"/>
      <c r="AZ18420" s="4"/>
      <c r="BA18420" s="4"/>
      <c r="BB18420" s="4"/>
      <c r="BC18420" s="4"/>
    </row>
    <row r="18421" spans="45:55" x14ac:dyDescent="0.2">
      <c r="AS18421" s="4"/>
      <c r="AT18421" s="4"/>
      <c r="AU18421" s="4"/>
      <c r="AV18421" s="4"/>
      <c r="AW18421" s="4"/>
      <c r="AX18421" s="4"/>
      <c r="AY18421" s="4"/>
      <c r="AZ18421" s="4"/>
      <c r="BA18421" s="4"/>
      <c r="BB18421" s="4"/>
      <c r="BC18421" s="4"/>
    </row>
    <row r="18422" spans="45:55" x14ac:dyDescent="0.2">
      <c r="AS18422" s="4"/>
      <c r="AT18422" s="4"/>
      <c r="AU18422" s="4"/>
      <c r="AV18422" s="4"/>
      <c r="AW18422" s="4"/>
      <c r="AX18422" s="4"/>
      <c r="AY18422" s="4"/>
      <c r="AZ18422" s="4"/>
      <c r="BA18422" s="4"/>
      <c r="BB18422" s="4"/>
      <c r="BC18422" s="4"/>
    </row>
    <row r="18423" spans="45:55" x14ac:dyDescent="0.2">
      <c r="AS18423" s="4"/>
      <c r="AT18423" s="4"/>
      <c r="AU18423" s="4"/>
      <c r="AV18423" s="4"/>
      <c r="AW18423" s="4"/>
      <c r="AX18423" s="4"/>
      <c r="AY18423" s="4"/>
      <c r="AZ18423" s="4"/>
      <c r="BA18423" s="4"/>
      <c r="BB18423" s="4"/>
      <c r="BC18423" s="4"/>
    </row>
    <row r="18424" spans="45:55" x14ac:dyDescent="0.2">
      <c r="AS18424" s="4"/>
      <c r="AT18424" s="4"/>
      <c r="AU18424" s="4"/>
      <c r="AV18424" s="4"/>
      <c r="AW18424" s="4"/>
      <c r="AX18424" s="4"/>
      <c r="AY18424" s="4"/>
      <c r="AZ18424" s="4"/>
      <c r="BA18424" s="4"/>
      <c r="BB18424" s="4"/>
      <c r="BC18424" s="4"/>
    </row>
    <row r="18425" spans="45:55" x14ac:dyDescent="0.2">
      <c r="AS18425" s="4"/>
      <c r="AT18425" s="4"/>
      <c r="AU18425" s="4"/>
      <c r="AV18425" s="4"/>
      <c r="AW18425" s="4"/>
      <c r="AX18425" s="4"/>
      <c r="AY18425" s="4"/>
      <c r="AZ18425" s="4"/>
      <c r="BA18425" s="4"/>
      <c r="BB18425" s="4"/>
      <c r="BC18425" s="4"/>
    </row>
    <row r="18426" spans="45:55" x14ac:dyDescent="0.2">
      <c r="AS18426" s="4"/>
      <c r="AT18426" s="4"/>
      <c r="AU18426" s="4"/>
      <c r="AV18426" s="4"/>
      <c r="AW18426" s="4"/>
      <c r="AX18426" s="4"/>
      <c r="AY18426" s="4"/>
      <c r="AZ18426" s="4"/>
      <c r="BA18426" s="4"/>
      <c r="BB18426" s="4"/>
      <c r="BC18426" s="4"/>
    </row>
    <row r="18427" spans="45:55" x14ac:dyDescent="0.2">
      <c r="AS18427" s="4"/>
      <c r="AT18427" s="4"/>
      <c r="AU18427" s="4"/>
      <c r="AV18427" s="4"/>
      <c r="AW18427" s="4"/>
      <c r="AX18427" s="4"/>
      <c r="AY18427" s="4"/>
      <c r="AZ18427" s="4"/>
      <c r="BA18427" s="4"/>
      <c r="BB18427" s="4"/>
      <c r="BC18427" s="4"/>
    </row>
    <row r="18428" spans="45:55" x14ac:dyDescent="0.2">
      <c r="AS18428" s="4"/>
      <c r="AT18428" s="4"/>
      <c r="AU18428" s="4"/>
      <c r="AV18428" s="4"/>
      <c r="AW18428" s="4"/>
      <c r="AX18428" s="4"/>
      <c r="AY18428" s="4"/>
      <c r="AZ18428" s="4"/>
      <c r="BA18428" s="4"/>
      <c r="BB18428" s="4"/>
      <c r="BC18428" s="4"/>
    </row>
    <row r="18429" spans="45:55" x14ac:dyDescent="0.2">
      <c r="AS18429" s="4"/>
      <c r="AT18429" s="4"/>
      <c r="AU18429" s="4"/>
      <c r="AV18429" s="4"/>
      <c r="AW18429" s="4"/>
      <c r="AX18429" s="4"/>
      <c r="AY18429" s="4"/>
      <c r="AZ18429" s="4"/>
      <c r="BA18429" s="4"/>
      <c r="BB18429" s="4"/>
      <c r="BC18429" s="4"/>
    </row>
    <row r="18430" spans="45:55" x14ac:dyDescent="0.2">
      <c r="AS18430" s="4"/>
      <c r="AT18430" s="4"/>
      <c r="AU18430" s="4"/>
      <c r="AV18430" s="4"/>
      <c r="AW18430" s="4"/>
      <c r="AX18430" s="4"/>
      <c r="AY18430" s="4"/>
      <c r="AZ18430" s="4"/>
      <c r="BA18430" s="4"/>
      <c r="BB18430" s="4"/>
      <c r="BC18430" s="4"/>
    </row>
    <row r="18431" spans="45:55" x14ac:dyDescent="0.2">
      <c r="AS18431" s="4"/>
      <c r="AT18431" s="4"/>
      <c r="AU18431" s="4"/>
      <c r="AV18431" s="4"/>
      <c r="AW18431" s="4"/>
      <c r="AX18431" s="4"/>
      <c r="AY18431" s="4"/>
      <c r="AZ18431" s="4"/>
      <c r="BA18431" s="4"/>
      <c r="BB18431" s="4"/>
      <c r="BC18431" s="4"/>
    </row>
    <row r="18432" spans="45:55" x14ac:dyDescent="0.2">
      <c r="AS18432" s="4"/>
      <c r="AT18432" s="4"/>
      <c r="AU18432" s="4"/>
      <c r="AV18432" s="4"/>
      <c r="AW18432" s="4"/>
      <c r="AX18432" s="4"/>
      <c r="AY18432" s="4"/>
      <c r="AZ18432" s="4"/>
      <c r="BA18432" s="4"/>
      <c r="BB18432" s="4"/>
      <c r="BC18432" s="4"/>
    </row>
    <row r="18433" spans="45:55" x14ac:dyDescent="0.2">
      <c r="AS18433" s="4"/>
      <c r="AT18433" s="4"/>
      <c r="AU18433" s="4"/>
      <c r="AV18433" s="4"/>
      <c r="AW18433" s="4"/>
      <c r="AX18433" s="4"/>
      <c r="AY18433" s="4"/>
      <c r="AZ18433" s="4"/>
      <c r="BA18433" s="4"/>
      <c r="BB18433" s="4"/>
      <c r="BC18433" s="4"/>
    </row>
    <row r="18434" spans="45:55" x14ac:dyDescent="0.2">
      <c r="AS18434" s="4"/>
      <c r="AT18434" s="4"/>
      <c r="AU18434" s="4"/>
      <c r="AV18434" s="4"/>
      <c r="AW18434" s="4"/>
      <c r="AX18434" s="4"/>
      <c r="AY18434" s="4"/>
      <c r="AZ18434" s="4"/>
      <c r="BA18434" s="4"/>
      <c r="BB18434" s="4"/>
      <c r="BC18434" s="4"/>
    </row>
    <row r="18435" spans="45:55" x14ac:dyDescent="0.2">
      <c r="AS18435" s="4"/>
      <c r="AT18435" s="4"/>
      <c r="AU18435" s="4"/>
      <c r="AV18435" s="4"/>
      <c r="AW18435" s="4"/>
      <c r="AX18435" s="4"/>
      <c r="AY18435" s="4"/>
      <c r="AZ18435" s="4"/>
      <c r="BA18435" s="4"/>
      <c r="BB18435" s="4"/>
      <c r="BC18435" s="4"/>
    </row>
    <row r="18436" spans="45:55" x14ac:dyDescent="0.2">
      <c r="AS18436" s="4"/>
      <c r="AT18436" s="4"/>
      <c r="AU18436" s="4"/>
      <c r="AV18436" s="4"/>
      <c r="AW18436" s="4"/>
      <c r="AX18436" s="4"/>
      <c r="AY18436" s="4"/>
      <c r="AZ18436" s="4"/>
      <c r="BA18436" s="4"/>
      <c r="BB18436" s="4"/>
      <c r="BC18436" s="4"/>
    </row>
    <row r="18437" spans="45:55" x14ac:dyDescent="0.2">
      <c r="AS18437" s="4"/>
      <c r="AT18437" s="4"/>
      <c r="AU18437" s="4"/>
      <c r="AV18437" s="4"/>
      <c r="AW18437" s="4"/>
      <c r="AX18437" s="4"/>
      <c r="AY18437" s="4"/>
      <c r="AZ18437" s="4"/>
      <c r="BA18437" s="4"/>
      <c r="BB18437" s="4"/>
      <c r="BC18437" s="4"/>
    </row>
    <row r="18438" spans="45:55" x14ac:dyDescent="0.2">
      <c r="AS18438" s="4"/>
      <c r="AT18438" s="4"/>
      <c r="AU18438" s="4"/>
      <c r="AV18438" s="4"/>
      <c r="AW18438" s="4"/>
      <c r="AX18438" s="4"/>
      <c r="AY18438" s="4"/>
      <c r="AZ18438" s="4"/>
      <c r="BA18438" s="4"/>
      <c r="BB18438" s="4"/>
      <c r="BC18438" s="4"/>
    </row>
    <row r="18439" spans="45:55" x14ac:dyDescent="0.2">
      <c r="AS18439" s="4"/>
      <c r="AT18439" s="4"/>
      <c r="AU18439" s="4"/>
      <c r="AV18439" s="4"/>
      <c r="AW18439" s="4"/>
      <c r="AX18439" s="4"/>
      <c r="AY18439" s="4"/>
      <c r="AZ18439" s="4"/>
      <c r="BA18439" s="4"/>
      <c r="BB18439" s="4"/>
      <c r="BC18439" s="4"/>
    </row>
    <row r="18440" spans="45:55" x14ac:dyDescent="0.2">
      <c r="AS18440" s="4"/>
      <c r="AT18440" s="4"/>
      <c r="AU18440" s="4"/>
      <c r="AV18440" s="4"/>
      <c r="AW18440" s="4"/>
      <c r="AX18440" s="4"/>
      <c r="AY18440" s="4"/>
      <c r="AZ18440" s="4"/>
      <c r="BA18440" s="4"/>
      <c r="BB18440" s="4"/>
      <c r="BC18440" s="4"/>
    </row>
    <row r="18441" spans="45:55" x14ac:dyDescent="0.2">
      <c r="AS18441" s="4"/>
      <c r="AT18441" s="4"/>
      <c r="AU18441" s="4"/>
      <c r="AV18441" s="4"/>
      <c r="AW18441" s="4"/>
      <c r="AX18441" s="4"/>
      <c r="AY18441" s="4"/>
      <c r="AZ18441" s="4"/>
      <c r="BA18441" s="4"/>
      <c r="BB18441" s="4"/>
      <c r="BC18441" s="4"/>
    </row>
    <row r="18442" spans="45:55" x14ac:dyDescent="0.2">
      <c r="AS18442" s="4"/>
      <c r="AT18442" s="4"/>
      <c r="AU18442" s="4"/>
      <c r="AV18442" s="4"/>
      <c r="AW18442" s="4"/>
      <c r="AX18442" s="4"/>
      <c r="AY18442" s="4"/>
      <c r="AZ18442" s="4"/>
      <c r="BA18442" s="4"/>
      <c r="BB18442" s="4"/>
      <c r="BC18442" s="4"/>
    </row>
    <row r="18443" spans="45:55" x14ac:dyDescent="0.2">
      <c r="AS18443" s="4"/>
      <c r="AT18443" s="4"/>
      <c r="AU18443" s="4"/>
      <c r="AV18443" s="4"/>
      <c r="AW18443" s="4"/>
      <c r="AX18443" s="4"/>
      <c r="AY18443" s="4"/>
      <c r="AZ18443" s="4"/>
      <c r="BA18443" s="4"/>
      <c r="BB18443" s="4"/>
      <c r="BC18443" s="4"/>
    </row>
    <row r="18444" spans="45:55" x14ac:dyDescent="0.2">
      <c r="AS18444" s="4"/>
      <c r="AT18444" s="4"/>
      <c r="AU18444" s="4"/>
      <c r="AV18444" s="4"/>
      <c r="AW18444" s="4"/>
      <c r="AX18444" s="4"/>
      <c r="AY18444" s="4"/>
      <c r="AZ18444" s="4"/>
      <c r="BA18444" s="4"/>
      <c r="BB18444" s="4"/>
      <c r="BC18444" s="4"/>
    </row>
    <row r="18445" spans="45:55" x14ac:dyDescent="0.2">
      <c r="AS18445" s="4"/>
      <c r="AT18445" s="4"/>
      <c r="AU18445" s="4"/>
      <c r="AV18445" s="4"/>
      <c r="AW18445" s="4"/>
      <c r="AX18445" s="4"/>
      <c r="AY18445" s="4"/>
      <c r="AZ18445" s="4"/>
      <c r="BA18445" s="4"/>
      <c r="BB18445" s="4"/>
      <c r="BC18445" s="4"/>
    </row>
    <row r="18446" spans="45:55" x14ac:dyDescent="0.2">
      <c r="AS18446" s="4"/>
      <c r="AT18446" s="4"/>
      <c r="AU18446" s="4"/>
      <c r="AV18446" s="4"/>
      <c r="AW18446" s="4"/>
      <c r="AX18446" s="4"/>
      <c r="AY18446" s="4"/>
      <c r="AZ18446" s="4"/>
      <c r="BA18446" s="4"/>
      <c r="BB18446" s="4"/>
      <c r="BC18446" s="4"/>
    </row>
    <row r="18447" spans="45:55" x14ac:dyDescent="0.2">
      <c r="AS18447" s="4"/>
      <c r="AT18447" s="4"/>
      <c r="AU18447" s="4"/>
      <c r="AV18447" s="4"/>
      <c r="AW18447" s="4"/>
      <c r="AX18447" s="4"/>
      <c r="AY18447" s="4"/>
      <c r="AZ18447" s="4"/>
      <c r="BA18447" s="4"/>
      <c r="BB18447" s="4"/>
      <c r="BC18447" s="4"/>
    </row>
    <row r="18448" spans="45:55" x14ac:dyDescent="0.2">
      <c r="AS18448" s="4"/>
      <c r="AT18448" s="4"/>
      <c r="AU18448" s="4"/>
      <c r="AV18448" s="4"/>
      <c r="AW18448" s="4"/>
      <c r="AX18448" s="4"/>
      <c r="AY18448" s="4"/>
      <c r="AZ18448" s="4"/>
      <c r="BA18448" s="4"/>
      <c r="BB18448" s="4"/>
      <c r="BC18448" s="4"/>
    </row>
    <row r="18449" spans="45:55" x14ac:dyDescent="0.2">
      <c r="AS18449" s="4"/>
      <c r="AT18449" s="4"/>
      <c r="AU18449" s="4"/>
      <c r="AV18449" s="4"/>
      <c r="AW18449" s="4"/>
      <c r="AX18449" s="4"/>
      <c r="AY18449" s="4"/>
      <c r="AZ18449" s="4"/>
      <c r="BA18449" s="4"/>
      <c r="BB18449" s="4"/>
      <c r="BC18449" s="4"/>
    </row>
    <row r="18450" spans="45:55" x14ac:dyDescent="0.2">
      <c r="AS18450" s="4"/>
      <c r="AT18450" s="4"/>
      <c r="AU18450" s="4"/>
      <c r="AV18450" s="4"/>
      <c r="AW18450" s="4"/>
      <c r="AX18450" s="4"/>
      <c r="AY18450" s="4"/>
      <c r="AZ18450" s="4"/>
      <c r="BA18450" s="4"/>
      <c r="BB18450" s="4"/>
      <c r="BC18450" s="4"/>
    </row>
    <row r="18451" spans="45:55" x14ac:dyDescent="0.2">
      <c r="AS18451" s="4"/>
      <c r="AT18451" s="4"/>
      <c r="AU18451" s="4"/>
      <c r="AV18451" s="4"/>
      <c r="AW18451" s="4"/>
      <c r="AX18451" s="4"/>
      <c r="AY18451" s="4"/>
      <c r="AZ18451" s="4"/>
      <c r="BA18451" s="4"/>
      <c r="BB18451" s="4"/>
      <c r="BC18451" s="4"/>
    </row>
    <row r="18452" spans="45:55" x14ac:dyDescent="0.2">
      <c r="AS18452" s="4"/>
      <c r="AT18452" s="4"/>
      <c r="AU18452" s="4"/>
      <c r="AV18452" s="4"/>
      <c r="AW18452" s="4"/>
      <c r="AX18452" s="4"/>
      <c r="AY18452" s="4"/>
      <c r="AZ18452" s="4"/>
      <c r="BA18452" s="4"/>
      <c r="BB18452" s="4"/>
      <c r="BC18452" s="4"/>
    </row>
    <row r="18453" spans="45:55" x14ac:dyDescent="0.2">
      <c r="AS18453" s="4"/>
      <c r="AT18453" s="4"/>
      <c r="AU18453" s="4"/>
      <c r="AV18453" s="4"/>
      <c r="AW18453" s="4"/>
      <c r="AX18453" s="4"/>
      <c r="AY18453" s="4"/>
      <c r="AZ18453" s="4"/>
      <c r="BA18453" s="4"/>
      <c r="BB18453" s="4"/>
      <c r="BC18453" s="4"/>
    </row>
    <row r="18454" spans="45:55" x14ac:dyDescent="0.2">
      <c r="AS18454" s="4"/>
      <c r="AT18454" s="4"/>
      <c r="AU18454" s="4"/>
      <c r="AV18454" s="4"/>
      <c r="AW18454" s="4"/>
      <c r="AX18454" s="4"/>
      <c r="AY18454" s="4"/>
      <c r="AZ18454" s="4"/>
      <c r="BA18454" s="4"/>
      <c r="BB18454" s="4"/>
      <c r="BC18454" s="4"/>
    </row>
    <row r="18455" spans="45:55" x14ac:dyDescent="0.2">
      <c r="AS18455" s="4"/>
      <c r="AT18455" s="4"/>
      <c r="AU18455" s="4"/>
      <c r="AV18455" s="4"/>
      <c r="AW18455" s="4"/>
      <c r="AX18455" s="4"/>
      <c r="AY18455" s="4"/>
      <c r="AZ18455" s="4"/>
      <c r="BA18455" s="4"/>
      <c r="BB18455" s="4"/>
      <c r="BC18455" s="4"/>
    </row>
    <row r="18456" spans="45:55" x14ac:dyDescent="0.2">
      <c r="AS18456" s="4"/>
      <c r="AT18456" s="4"/>
      <c r="AU18456" s="4"/>
      <c r="AV18456" s="4"/>
      <c r="AW18456" s="4"/>
      <c r="AX18456" s="4"/>
      <c r="AY18456" s="4"/>
      <c r="AZ18456" s="4"/>
      <c r="BA18456" s="4"/>
      <c r="BB18456" s="4"/>
      <c r="BC18456" s="4"/>
    </row>
    <row r="18457" spans="45:55" x14ac:dyDescent="0.2">
      <c r="AS18457" s="4"/>
      <c r="AT18457" s="4"/>
      <c r="AU18457" s="4"/>
      <c r="AV18457" s="4"/>
      <c r="AW18457" s="4"/>
      <c r="AX18457" s="4"/>
      <c r="AY18457" s="4"/>
      <c r="AZ18457" s="4"/>
      <c r="BA18457" s="4"/>
      <c r="BB18457" s="4"/>
      <c r="BC18457" s="4"/>
    </row>
    <row r="18458" spans="45:55" x14ac:dyDescent="0.2">
      <c r="AS18458" s="4"/>
      <c r="AT18458" s="4"/>
      <c r="AU18458" s="4"/>
      <c r="AV18458" s="4"/>
      <c r="AW18458" s="4"/>
      <c r="AX18458" s="4"/>
      <c r="AY18458" s="4"/>
      <c r="AZ18458" s="4"/>
      <c r="BA18458" s="4"/>
      <c r="BB18458" s="4"/>
      <c r="BC18458" s="4"/>
    </row>
    <row r="18459" spans="45:55" x14ac:dyDescent="0.2">
      <c r="AS18459" s="4"/>
      <c r="AT18459" s="4"/>
      <c r="AU18459" s="4"/>
      <c r="AV18459" s="4"/>
      <c r="AW18459" s="4"/>
      <c r="AX18459" s="4"/>
      <c r="AY18459" s="4"/>
      <c r="AZ18459" s="4"/>
      <c r="BA18459" s="4"/>
      <c r="BB18459" s="4"/>
      <c r="BC18459" s="4"/>
    </row>
    <row r="18460" spans="45:55" x14ac:dyDescent="0.2">
      <c r="AS18460" s="4"/>
      <c r="AT18460" s="4"/>
      <c r="AU18460" s="4"/>
      <c r="AV18460" s="4"/>
      <c r="AW18460" s="4"/>
      <c r="AX18460" s="4"/>
      <c r="AY18460" s="4"/>
      <c r="AZ18460" s="4"/>
      <c r="BA18460" s="4"/>
      <c r="BB18460" s="4"/>
      <c r="BC18460" s="4"/>
    </row>
    <row r="18461" spans="45:55" x14ac:dyDescent="0.2">
      <c r="AS18461" s="4"/>
      <c r="AT18461" s="4"/>
      <c r="AU18461" s="4"/>
      <c r="AV18461" s="4"/>
      <c r="AW18461" s="4"/>
      <c r="AX18461" s="4"/>
      <c r="AY18461" s="4"/>
      <c r="AZ18461" s="4"/>
      <c r="BA18461" s="4"/>
      <c r="BB18461" s="4"/>
      <c r="BC18461" s="4"/>
    </row>
    <row r="18462" spans="45:55" x14ac:dyDescent="0.2">
      <c r="AS18462" s="4"/>
      <c r="AT18462" s="4"/>
      <c r="AU18462" s="4"/>
      <c r="AV18462" s="4"/>
      <c r="AW18462" s="4"/>
      <c r="AX18462" s="4"/>
      <c r="AY18462" s="4"/>
      <c r="AZ18462" s="4"/>
      <c r="BA18462" s="4"/>
      <c r="BB18462" s="4"/>
      <c r="BC18462" s="4"/>
    </row>
    <row r="18463" spans="45:55" x14ac:dyDescent="0.2">
      <c r="AS18463" s="4"/>
      <c r="AT18463" s="4"/>
      <c r="AU18463" s="4"/>
      <c r="AV18463" s="4"/>
      <c r="AW18463" s="4"/>
      <c r="AX18463" s="4"/>
      <c r="AY18463" s="4"/>
      <c r="AZ18463" s="4"/>
      <c r="BA18463" s="4"/>
      <c r="BB18463" s="4"/>
      <c r="BC18463" s="4"/>
    </row>
    <row r="18464" spans="45:55" x14ac:dyDescent="0.2">
      <c r="AS18464" s="4"/>
      <c r="AT18464" s="4"/>
      <c r="AU18464" s="4"/>
      <c r="AV18464" s="4"/>
      <c r="AW18464" s="4"/>
      <c r="AX18464" s="4"/>
      <c r="AY18464" s="4"/>
      <c r="AZ18464" s="4"/>
      <c r="BA18464" s="4"/>
      <c r="BB18464" s="4"/>
      <c r="BC18464" s="4"/>
    </row>
    <row r="18465" spans="45:55" x14ac:dyDescent="0.2">
      <c r="AS18465" s="4"/>
      <c r="AT18465" s="4"/>
      <c r="AU18465" s="4"/>
      <c r="AV18465" s="4"/>
      <c r="AW18465" s="4"/>
      <c r="AX18465" s="4"/>
      <c r="AY18465" s="4"/>
      <c r="AZ18465" s="4"/>
      <c r="BA18465" s="4"/>
      <c r="BB18465" s="4"/>
      <c r="BC18465" s="4"/>
    </row>
    <row r="18466" spans="45:55" x14ac:dyDescent="0.2">
      <c r="AS18466" s="4"/>
      <c r="AT18466" s="4"/>
      <c r="AU18466" s="4"/>
      <c r="AV18466" s="4"/>
      <c r="AW18466" s="4"/>
      <c r="AX18466" s="4"/>
      <c r="AY18466" s="4"/>
      <c r="AZ18466" s="4"/>
      <c r="BA18466" s="4"/>
      <c r="BB18466" s="4"/>
      <c r="BC18466" s="4"/>
    </row>
    <row r="18467" spans="45:55" x14ac:dyDescent="0.2">
      <c r="AS18467" s="4"/>
      <c r="AT18467" s="4"/>
      <c r="AU18467" s="4"/>
      <c r="AV18467" s="4"/>
      <c r="AW18467" s="4"/>
      <c r="AX18467" s="4"/>
      <c r="AY18467" s="4"/>
      <c r="AZ18467" s="4"/>
      <c r="BA18467" s="4"/>
      <c r="BB18467" s="4"/>
      <c r="BC18467" s="4"/>
    </row>
    <row r="18468" spans="45:55" x14ac:dyDescent="0.2">
      <c r="AS18468" s="4"/>
      <c r="AT18468" s="4"/>
      <c r="AU18468" s="4"/>
      <c r="AV18468" s="4"/>
      <c r="AW18468" s="4"/>
      <c r="AX18468" s="4"/>
      <c r="AY18468" s="4"/>
      <c r="AZ18468" s="4"/>
      <c r="BA18468" s="4"/>
      <c r="BB18468" s="4"/>
      <c r="BC18468" s="4"/>
    </row>
    <row r="18469" spans="45:55" x14ac:dyDescent="0.2">
      <c r="AS18469" s="4"/>
      <c r="AT18469" s="4"/>
      <c r="AU18469" s="4"/>
      <c r="AV18469" s="4"/>
      <c r="AW18469" s="4"/>
      <c r="AX18469" s="4"/>
      <c r="AY18469" s="4"/>
      <c r="AZ18469" s="4"/>
      <c r="BA18469" s="4"/>
      <c r="BB18469" s="4"/>
      <c r="BC18469" s="4"/>
    </row>
    <row r="18470" spans="45:55" x14ac:dyDescent="0.2">
      <c r="AS18470" s="4"/>
      <c r="AT18470" s="4"/>
      <c r="AU18470" s="4"/>
      <c r="AV18470" s="4"/>
      <c r="AW18470" s="4"/>
      <c r="AX18470" s="4"/>
      <c r="AY18470" s="4"/>
      <c r="AZ18470" s="4"/>
      <c r="BA18470" s="4"/>
      <c r="BB18470" s="4"/>
      <c r="BC18470" s="4"/>
    </row>
    <row r="18471" spans="45:55" x14ac:dyDescent="0.2">
      <c r="AS18471" s="4"/>
      <c r="AT18471" s="4"/>
      <c r="AU18471" s="4"/>
      <c r="AV18471" s="4"/>
      <c r="AW18471" s="4"/>
      <c r="AX18471" s="4"/>
      <c r="AY18471" s="4"/>
      <c r="AZ18471" s="4"/>
      <c r="BA18471" s="4"/>
      <c r="BB18471" s="4"/>
      <c r="BC18471" s="4"/>
    </row>
    <row r="18472" spans="45:55" x14ac:dyDescent="0.2">
      <c r="AS18472" s="4"/>
      <c r="AT18472" s="4"/>
      <c r="AU18472" s="4"/>
      <c r="AV18472" s="4"/>
      <c r="AW18472" s="4"/>
      <c r="AX18472" s="4"/>
      <c r="AY18472" s="4"/>
      <c r="AZ18472" s="4"/>
      <c r="BA18472" s="4"/>
      <c r="BB18472" s="4"/>
      <c r="BC18472" s="4"/>
    </row>
    <row r="18473" spans="45:55" x14ac:dyDescent="0.2">
      <c r="AS18473" s="4"/>
      <c r="AT18473" s="4"/>
      <c r="AU18473" s="4"/>
      <c r="AV18473" s="4"/>
      <c r="AW18473" s="4"/>
      <c r="AX18473" s="4"/>
      <c r="AY18473" s="4"/>
      <c r="AZ18473" s="4"/>
      <c r="BA18473" s="4"/>
      <c r="BB18473" s="4"/>
      <c r="BC18473" s="4"/>
    </row>
    <row r="18474" spans="45:55" x14ac:dyDescent="0.2">
      <c r="AS18474" s="4"/>
      <c r="AT18474" s="4"/>
      <c r="AU18474" s="4"/>
      <c r="AV18474" s="4"/>
      <c r="AW18474" s="4"/>
      <c r="AX18474" s="4"/>
      <c r="AY18474" s="4"/>
      <c r="AZ18474" s="4"/>
      <c r="BA18474" s="4"/>
      <c r="BB18474" s="4"/>
      <c r="BC18474" s="4"/>
    </row>
    <row r="18475" spans="45:55" x14ac:dyDescent="0.2">
      <c r="AS18475" s="4"/>
      <c r="AT18475" s="4"/>
      <c r="AU18475" s="4"/>
      <c r="AV18475" s="4"/>
      <c r="AW18475" s="4"/>
      <c r="AX18475" s="4"/>
      <c r="AY18475" s="4"/>
      <c r="AZ18475" s="4"/>
      <c r="BA18475" s="4"/>
      <c r="BB18475" s="4"/>
      <c r="BC18475" s="4"/>
    </row>
    <row r="18476" spans="45:55" x14ac:dyDescent="0.2">
      <c r="AS18476" s="4"/>
      <c r="AT18476" s="4"/>
      <c r="AU18476" s="4"/>
      <c r="AV18476" s="4"/>
      <c r="AW18476" s="4"/>
      <c r="AX18476" s="4"/>
      <c r="AY18476" s="4"/>
      <c r="AZ18476" s="4"/>
      <c r="BA18476" s="4"/>
      <c r="BB18476" s="4"/>
      <c r="BC18476" s="4"/>
    </row>
    <row r="18477" spans="45:55" x14ac:dyDescent="0.2">
      <c r="AS18477" s="4"/>
      <c r="AT18477" s="4"/>
      <c r="AU18477" s="4"/>
      <c r="AV18477" s="4"/>
      <c r="AW18477" s="4"/>
      <c r="AX18477" s="4"/>
      <c r="AY18477" s="4"/>
      <c r="AZ18477" s="4"/>
      <c r="BA18477" s="4"/>
      <c r="BB18477" s="4"/>
      <c r="BC18477" s="4"/>
    </row>
    <row r="18478" spans="45:55" x14ac:dyDescent="0.2">
      <c r="AS18478" s="4"/>
      <c r="AT18478" s="4"/>
      <c r="AU18478" s="4"/>
      <c r="AV18478" s="4"/>
      <c r="AW18478" s="4"/>
      <c r="AX18478" s="4"/>
      <c r="AY18478" s="4"/>
      <c r="AZ18478" s="4"/>
      <c r="BA18478" s="4"/>
      <c r="BB18478" s="4"/>
      <c r="BC18478" s="4"/>
    </row>
    <row r="18479" spans="45:55" x14ac:dyDescent="0.2">
      <c r="AS18479" s="4"/>
      <c r="AT18479" s="4"/>
      <c r="AU18479" s="4"/>
      <c r="AV18479" s="4"/>
      <c r="AW18479" s="4"/>
      <c r="AX18479" s="4"/>
      <c r="AY18479" s="4"/>
      <c r="AZ18479" s="4"/>
      <c r="BA18479" s="4"/>
      <c r="BB18479" s="4"/>
      <c r="BC18479" s="4"/>
    </row>
    <row r="18480" spans="45:55" x14ac:dyDescent="0.2">
      <c r="AS18480" s="4"/>
      <c r="AT18480" s="4"/>
      <c r="AU18480" s="4"/>
      <c r="AV18480" s="4"/>
      <c r="AW18480" s="4"/>
      <c r="AX18480" s="4"/>
      <c r="AY18480" s="4"/>
      <c r="AZ18480" s="4"/>
      <c r="BA18480" s="4"/>
      <c r="BB18480" s="4"/>
      <c r="BC18480" s="4"/>
    </row>
    <row r="18481" spans="45:55" x14ac:dyDescent="0.2">
      <c r="AS18481" s="4"/>
      <c r="AT18481" s="4"/>
      <c r="AU18481" s="4"/>
      <c r="AV18481" s="4"/>
      <c r="AW18481" s="4"/>
      <c r="AX18481" s="4"/>
      <c r="AY18481" s="4"/>
      <c r="AZ18481" s="4"/>
      <c r="BA18481" s="4"/>
      <c r="BB18481" s="4"/>
      <c r="BC18481" s="4"/>
    </row>
    <row r="18482" spans="45:55" x14ac:dyDescent="0.2">
      <c r="AS18482" s="4"/>
      <c r="AT18482" s="4"/>
      <c r="AU18482" s="4"/>
      <c r="AV18482" s="4"/>
      <c r="AW18482" s="4"/>
      <c r="AX18482" s="4"/>
      <c r="AY18482" s="4"/>
      <c r="AZ18482" s="4"/>
      <c r="BA18482" s="4"/>
      <c r="BB18482" s="4"/>
      <c r="BC18482" s="4"/>
    </row>
    <row r="18483" spans="45:55" x14ac:dyDescent="0.2">
      <c r="AS18483" s="4"/>
      <c r="AT18483" s="4"/>
      <c r="AU18483" s="4"/>
      <c r="AV18483" s="4"/>
      <c r="AW18483" s="4"/>
      <c r="AX18483" s="4"/>
      <c r="AY18483" s="4"/>
      <c r="AZ18483" s="4"/>
      <c r="BA18483" s="4"/>
      <c r="BB18483" s="4"/>
      <c r="BC18483" s="4"/>
    </row>
    <row r="18484" spans="45:55" x14ac:dyDescent="0.2">
      <c r="AS18484" s="4"/>
      <c r="AT18484" s="4"/>
      <c r="AU18484" s="4"/>
      <c r="AV18484" s="4"/>
      <c r="AW18484" s="4"/>
      <c r="AX18484" s="4"/>
      <c r="AY18484" s="4"/>
      <c r="AZ18484" s="4"/>
      <c r="BA18484" s="4"/>
      <c r="BB18484" s="4"/>
      <c r="BC18484" s="4"/>
    </row>
    <row r="18485" spans="45:55" x14ac:dyDescent="0.2">
      <c r="AS18485" s="4"/>
      <c r="AT18485" s="4"/>
      <c r="AU18485" s="4"/>
      <c r="AV18485" s="4"/>
      <c r="AW18485" s="4"/>
      <c r="AX18485" s="4"/>
      <c r="AY18485" s="4"/>
      <c r="AZ18485" s="4"/>
      <c r="BA18485" s="4"/>
      <c r="BB18485" s="4"/>
      <c r="BC18485" s="4"/>
    </row>
    <row r="18486" spans="45:55" x14ac:dyDescent="0.2">
      <c r="AS18486" s="4"/>
      <c r="AT18486" s="4"/>
      <c r="AU18486" s="4"/>
      <c r="AV18486" s="4"/>
      <c r="AW18486" s="4"/>
      <c r="AX18486" s="4"/>
      <c r="AY18486" s="4"/>
      <c r="AZ18486" s="4"/>
      <c r="BA18486" s="4"/>
      <c r="BB18486" s="4"/>
      <c r="BC18486" s="4"/>
    </row>
    <row r="18487" spans="45:55" x14ac:dyDescent="0.2">
      <c r="AS18487" s="4"/>
      <c r="AT18487" s="4"/>
      <c r="AU18487" s="4"/>
      <c r="AV18487" s="4"/>
      <c r="AW18487" s="4"/>
      <c r="AX18487" s="4"/>
      <c r="AY18487" s="4"/>
      <c r="AZ18487" s="4"/>
      <c r="BA18487" s="4"/>
      <c r="BB18487" s="4"/>
      <c r="BC18487" s="4"/>
    </row>
    <row r="18488" spans="45:55" x14ac:dyDescent="0.2">
      <c r="AS18488" s="4"/>
      <c r="AT18488" s="4"/>
      <c r="AU18488" s="4"/>
      <c r="AV18488" s="4"/>
      <c r="AW18488" s="4"/>
      <c r="AX18488" s="4"/>
      <c r="AY18488" s="4"/>
      <c r="AZ18488" s="4"/>
      <c r="BA18488" s="4"/>
      <c r="BB18488" s="4"/>
      <c r="BC18488" s="4"/>
    </row>
    <row r="18489" spans="45:55" x14ac:dyDescent="0.2">
      <c r="AS18489" s="4"/>
      <c r="AT18489" s="4"/>
      <c r="AU18489" s="4"/>
      <c r="AV18489" s="4"/>
      <c r="AW18489" s="4"/>
      <c r="AX18489" s="4"/>
      <c r="AY18489" s="4"/>
      <c r="AZ18489" s="4"/>
      <c r="BA18489" s="4"/>
      <c r="BB18489" s="4"/>
      <c r="BC18489" s="4"/>
    </row>
    <row r="18490" spans="45:55" x14ac:dyDescent="0.2">
      <c r="AS18490" s="4"/>
      <c r="AT18490" s="4"/>
      <c r="AU18490" s="4"/>
      <c r="AV18490" s="4"/>
      <c r="AW18490" s="4"/>
      <c r="AX18490" s="4"/>
      <c r="AY18490" s="4"/>
      <c r="AZ18490" s="4"/>
      <c r="BA18490" s="4"/>
      <c r="BB18490" s="4"/>
      <c r="BC18490" s="4"/>
    </row>
    <row r="18491" spans="45:55" x14ac:dyDescent="0.2">
      <c r="AS18491" s="4"/>
      <c r="AT18491" s="4"/>
      <c r="AU18491" s="4"/>
      <c r="AV18491" s="4"/>
      <c r="AW18491" s="4"/>
      <c r="AX18491" s="4"/>
      <c r="AY18491" s="4"/>
      <c r="AZ18491" s="4"/>
      <c r="BA18491" s="4"/>
      <c r="BB18491" s="4"/>
      <c r="BC18491" s="4"/>
    </row>
    <row r="18492" spans="45:55" x14ac:dyDescent="0.2">
      <c r="AS18492" s="4"/>
      <c r="AT18492" s="4"/>
      <c r="AU18492" s="4"/>
      <c r="AV18492" s="4"/>
      <c r="AW18492" s="4"/>
      <c r="AX18492" s="4"/>
      <c r="AY18492" s="4"/>
      <c r="AZ18492" s="4"/>
      <c r="BA18492" s="4"/>
      <c r="BB18492" s="4"/>
      <c r="BC18492" s="4"/>
    </row>
    <row r="18493" spans="45:55" x14ac:dyDescent="0.2">
      <c r="AS18493" s="4"/>
      <c r="AT18493" s="4"/>
      <c r="AU18493" s="4"/>
      <c r="AV18493" s="4"/>
      <c r="AW18493" s="4"/>
      <c r="AX18493" s="4"/>
      <c r="AY18493" s="4"/>
      <c r="AZ18493" s="4"/>
      <c r="BA18493" s="4"/>
      <c r="BB18493" s="4"/>
      <c r="BC18493" s="4"/>
    </row>
    <row r="18494" spans="45:55" x14ac:dyDescent="0.2">
      <c r="AS18494" s="4"/>
      <c r="AT18494" s="4"/>
      <c r="AU18494" s="4"/>
      <c r="AV18494" s="4"/>
      <c r="AW18494" s="4"/>
      <c r="AX18494" s="4"/>
      <c r="AY18494" s="4"/>
      <c r="AZ18494" s="4"/>
      <c r="BA18494" s="4"/>
      <c r="BB18494" s="4"/>
      <c r="BC18494" s="4"/>
    </row>
    <row r="18495" spans="45:55" x14ac:dyDescent="0.2">
      <c r="AS18495" s="4"/>
      <c r="AT18495" s="4"/>
      <c r="AU18495" s="4"/>
      <c r="AV18495" s="4"/>
      <c r="AW18495" s="4"/>
      <c r="AX18495" s="4"/>
      <c r="AY18495" s="4"/>
      <c r="AZ18495" s="4"/>
      <c r="BA18495" s="4"/>
      <c r="BB18495" s="4"/>
      <c r="BC18495" s="4"/>
    </row>
    <row r="18496" spans="45:55" x14ac:dyDescent="0.2">
      <c r="AS18496" s="4"/>
      <c r="AT18496" s="4"/>
      <c r="AU18496" s="4"/>
      <c r="AV18496" s="4"/>
      <c r="AW18496" s="4"/>
      <c r="AX18496" s="4"/>
      <c r="AY18496" s="4"/>
      <c r="AZ18496" s="4"/>
      <c r="BA18496" s="4"/>
      <c r="BB18496" s="4"/>
      <c r="BC18496" s="4"/>
    </row>
    <row r="18497" spans="45:55" x14ac:dyDescent="0.2">
      <c r="AS18497" s="4"/>
      <c r="AT18497" s="4"/>
      <c r="AU18497" s="4"/>
      <c r="AV18497" s="4"/>
      <c r="AW18497" s="4"/>
      <c r="AX18497" s="4"/>
      <c r="AY18497" s="4"/>
      <c r="AZ18497" s="4"/>
      <c r="BA18497" s="4"/>
      <c r="BB18497" s="4"/>
      <c r="BC18497" s="4"/>
    </row>
    <row r="18498" spans="45:55" x14ac:dyDescent="0.2">
      <c r="AS18498" s="4"/>
      <c r="AT18498" s="4"/>
      <c r="AU18498" s="4"/>
      <c r="AV18498" s="4"/>
      <c r="AW18498" s="4"/>
      <c r="AX18498" s="4"/>
      <c r="AY18498" s="4"/>
      <c r="AZ18498" s="4"/>
      <c r="BA18498" s="4"/>
      <c r="BB18498" s="4"/>
      <c r="BC18498" s="4"/>
    </row>
    <row r="18499" spans="45:55" x14ac:dyDescent="0.2">
      <c r="AS18499" s="4"/>
      <c r="AT18499" s="4"/>
      <c r="AU18499" s="4"/>
      <c r="AV18499" s="4"/>
      <c r="AW18499" s="4"/>
      <c r="AX18499" s="4"/>
      <c r="AY18499" s="4"/>
      <c r="AZ18499" s="4"/>
      <c r="BA18499" s="4"/>
      <c r="BB18499" s="4"/>
      <c r="BC18499" s="4"/>
    </row>
    <row r="18500" spans="45:55" x14ac:dyDescent="0.2">
      <c r="AS18500" s="4"/>
      <c r="AT18500" s="4"/>
      <c r="AU18500" s="4"/>
      <c r="AV18500" s="4"/>
      <c r="AW18500" s="4"/>
      <c r="AX18500" s="4"/>
      <c r="AY18500" s="4"/>
      <c r="AZ18500" s="4"/>
      <c r="BA18500" s="4"/>
      <c r="BB18500" s="4"/>
      <c r="BC18500" s="4"/>
    </row>
    <row r="18501" spans="45:55" x14ac:dyDescent="0.2">
      <c r="AS18501" s="4"/>
      <c r="AT18501" s="4"/>
      <c r="AU18501" s="4"/>
      <c r="AV18501" s="4"/>
      <c r="AW18501" s="4"/>
      <c r="AX18501" s="4"/>
      <c r="AY18501" s="4"/>
      <c r="AZ18501" s="4"/>
      <c r="BA18501" s="4"/>
      <c r="BB18501" s="4"/>
      <c r="BC18501" s="4"/>
    </row>
    <row r="18502" spans="45:55" x14ac:dyDescent="0.2">
      <c r="AS18502" s="4"/>
      <c r="AT18502" s="4"/>
      <c r="AU18502" s="4"/>
      <c r="AV18502" s="4"/>
      <c r="AW18502" s="4"/>
      <c r="AX18502" s="4"/>
      <c r="AY18502" s="4"/>
      <c r="AZ18502" s="4"/>
      <c r="BA18502" s="4"/>
      <c r="BB18502" s="4"/>
      <c r="BC18502" s="4"/>
    </row>
    <row r="18503" spans="45:55" x14ac:dyDescent="0.2">
      <c r="AS18503" s="4"/>
      <c r="AT18503" s="4"/>
      <c r="AU18503" s="4"/>
      <c r="AV18503" s="4"/>
      <c r="AW18503" s="4"/>
      <c r="AX18503" s="4"/>
      <c r="AY18503" s="4"/>
      <c r="AZ18503" s="4"/>
      <c r="BA18503" s="4"/>
      <c r="BB18503" s="4"/>
      <c r="BC18503" s="4"/>
    </row>
    <row r="18504" spans="45:55" x14ac:dyDescent="0.2">
      <c r="AS18504" s="4"/>
      <c r="AT18504" s="4"/>
      <c r="AU18504" s="4"/>
      <c r="AV18504" s="4"/>
      <c r="AW18504" s="4"/>
      <c r="AX18504" s="4"/>
      <c r="AY18504" s="4"/>
      <c r="AZ18504" s="4"/>
      <c r="BA18504" s="4"/>
      <c r="BB18504" s="4"/>
      <c r="BC18504" s="4"/>
    </row>
    <row r="18505" spans="45:55" x14ac:dyDescent="0.2">
      <c r="AS18505" s="4"/>
      <c r="AT18505" s="4"/>
      <c r="AU18505" s="4"/>
      <c r="AV18505" s="4"/>
      <c r="AW18505" s="4"/>
      <c r="AX18505" s="4"/>
      <c r="AY18505" s="4"/>
      <c r="AZ18505" s="4"/>
      <c r="BA18505" s="4"/>
      <c r="BB18505" s="4"/>
      <c r="BC18505" s="4"/>
    </row>
    <row r="18506" spans="45:55" x14ac:dyDescent="0.2">
      <c r="AS18506" s="4"/>
      <c r="AT18506" s="4"/>
      <c r="AU18506" s="4"/>
      <c r="AV18506" s="4"/>
      <c r="AW18506" s="4"/>
      <c r="AX18506" s="4"/>
      <c r="AY18506" s="4"/>
      <c r="AZ18506" s="4"/>
      <c r="BA18506" s="4"/>
      <c r="BB18506" s="4"/>
      <c r="BC18506" s="4"/>
    </row>
    <row r="18507" spans="45:55" x14ac:dyDescent="0.2">
      <c r="AS18507" s="4"/>
      <c r="AT18507" s="4"/>
      <c r="AU18507" s="4"/>
      <c r="AV18507" s="4"/>
      <c r="AW18507" s="4"/>
      <c r="AX18507" s="4"/>
      <c r="AY18507" s="4"/>
      <c r="AZ18507" s="4"/>
      <c r="BA18507" s="4"/>
      <c r="BB18507" s="4"/>
      <c r="BC18507" s="4"/>
    </row>
    <row r="18508" spans="45:55" x14ac:dyDescent="0.2">
      <c r="AS18508" s="4"/>
      <c r="AT18508" s="4"/>
      <c r="AU18508" s="4"/>
      <c r="AV18508" s="4"/>
      <c r="AW18508" s="4"/>
      <c r="AX18508" s="4"/>
      <c r="AY18508" s="4"/>
      <c r="AZ18508" s="4"/>
      <c r="BA18508" s="4"/>
      <c r="BB18508" s="4"/>
      <c r="BC18508" s="4"/>
    </row>
    <row r="18509" spans="45:55" x14ac:dyDescent="0.2">
      <c r="AS18509" s="4"/>
      <c r="AT18509" s="4"/>
      <c r="AU18509" s="4"/>
      <c r="AV18509" s="4"/>
      <c r="AW18509" s="4"/>
      <c r="AX18509" s="4"/>
      <c r="AY18509" s="4"/>
      <c r="AZ18509" s="4"/>
      <c r="BA18509" s="4"/>
      <c r="BB18509" s="4"/>
      <c r="BC18509" s="4"/>
    </row>
    <row r="18510" spans="45:55" x14ac:dyDescent="0.2">
      <c r="AS18510" s="4"/>
      <c r="AT18510" s="4"/>
      <c r="AU18510" s="4"/>
      <c r="AV18510" s="4"/>
      <c r="AW18510" s="4"/>
      <c r="AX18510" s="4"/>
      <c r="AY18510" s="4"/>
      <c r="AZ18510" s="4"/>
      <c r="BA18510" s="4"/>
      <c r="BB18510" s="4"/>
      <c r="BC18510" s="4"/>
    </row>
    <row r="18511" spans="45:55" x14ac:dyDescent="0.2">
      <c r="AS18511" s="4"/>
      <c r="AT18511" s="4"/>
      <c r="AU18511" s="4"/>
      <c r="AV18511" s="4"/>
      <c r="AW18511" s="4"/>
      <c r="AX18511" s="4"/>
      <c r="AY18511" s="4"/>
      <c r="AZ18511" s="4"/>
      <c r="BA18511" s="4"/>
      <c r="BB18511" s="4"/>
      <c r="BC18511" s="4"/>
    </row>
    <row r="18512" spans="45:55" x14ac:dyDescent="0.2">
      <c r="AS18512" s="4"/>
      <c r="AT18512" s="4"/>
      <c r="AU18512" s="4"/>
      <c r="AV18512" s="4"/>
      <c r="AW18512" s="4"/>
      <c r="AX18512" s="4"/>
      <c r="AY18512" s="4"/>
      <c r="AZ18512" s="4"/>
      <c r="BA18512" s="4"/>
      <c r="BB18512" s="4"/>
      <c r="BC18512" s="4"/>
    </row>
    <row r="18513" spans="45:55" x14ac:dyDescent="0.2">
      <c r="AS18513" s="4"/>
      <c r="AT18513" s="4"/>
      <c r="AU18513" s="4"/>
      <c r="AV18513" s="4"/>
      <c r="AW18513" s="4"/>
      <c r="AX18513" s="4"/>
      <c r="AY18513" s="4"/>
      <c r="AZ18513" s="4"/>
      <c r="BA18513" s="4"/>
      <c r="BB18513" s="4"/>
      <c r="BC18513" s="4"/>
    </row>
    <row r="18514" spans="45:55" x14ac:dyDescent="0.2">
      <c r="AS18514" s="4"/>
      <c r="AT18514" s="4"/>
      <c r="AU18514" s="4"/>
      <c r="AV18514" s="4"/>
      <c r="AW18514" s="4"/>
      <c r="AX18514" s="4"/>
      <c r="AY18514" s="4"/>
      <c r="AZ18514" s="4"/>
      <c r="BA18514" s="4"/>
      <c r="BB18514" s="4"/>
      <c r="BC18514" s="4"/>
    </row>
    <row r="18515" spans="45:55" x14ac:dyDescent="0.2">
      <c r="AS18515" s="4"/>
      <c r="AT18515" s="4"/>
      <c r="AU18515" s="4"/>
      <c r="AV18515" s="4"/>
      <c r="AW18515" s="4"/>
      <c r="AX18515" s="4"/>
      <c r="AY18515" s="4"/>
      <c r="AZ18515" s="4"/>
      <c r="BA18515" s="4"/>
      <c r="BB18515" s="4"/>
      <c r="BC18515" s="4"/>
    </row>
    <row r="18516" spans="45:55" x14ac:dyDescent="0.2">
      <c r="AS18516" s="4"/>
      <c r="AT18516" s="4"/>
      <c r="AU18516" s="4"/>
      <c r="AV18516" s="4"/>
      <c r="AW18516" s="4"/>
      <c r="AX18516" s="4"/>
      <c r="AY18516" s="4"/>
      <c r="AZ18516" s="4"/>
      <c r="BA18516" s="4"/>
      <c r="BB18516" s="4"/>
      <c r="BC18516" s="4"/>
    </row>
    <row r="18517" spans="45:55" x14ac:dyDescent="0.2">
      <c r="AS18517" s="4"/>
      <c r="AT18517" s="4"/>
      <c r="AU18517" s="4"/>
      <c r="AV18517" s="4"/>
      <c r="AW18517" s="4"/>
      <c r="AX18517" s="4"/>
      <c r="AY18517" s="4"/>
      <c r="AZ18517" s="4"/>
      <c r="BA18517" s="4"/>
      <c r="BB18517" s="4"/>
      <c r="BC18517" s="4"/>
    </row>
    <row r="18518" spans="45:55" x14ac:dyDescent="0.2">
      <c r="AS18518" s="4"/>
      <c r="AT18518" s="4"/>
      <c r="AU18518" s="4"/>
      <c r="AV18518" s="4"/>
      <c r="AW18518" s="4"/>
      <c r="AX18518" s="4"/>
      <c r="AY18518" s="4"/>
      <c r="AZ18518" s="4"/>
      <c r="BA18518" s="4"/>
      <c r="BB18518" s="4"/>
      <c r="BC18518" s="4"/>
    </row>
    <row r="18519" spans="45:55" x14ac:dyDescent="0.2">
      <c r="AS18519" s="4"/>
      <c r="AT18519" s="4"/>
      <c r="AU18519" s="4"/>
      <c r="AV18519" s="4"/>
      <c r="AW18519" s="4"/>
      <c r="AX18519" s="4"/>
      <c r="AY18519" s="4"/>
      <c r="AZ18519" s="4"/>
      <c r="BA18519" s="4"/>
      <c r="BB18519" s="4"/>
      <c r="BC18519" s="4"/>
    </row>
    <row r="18520" spans="45:55" x14ac:dyDescent="0.2">
      <c r="AS18520" s="4"/>
      <c r="AT18520" s="4"/>
      <c r="AU18520" s="4"/>
      <c r="AV18520" s="4"/>
      <c r="AW18520" s="4"/>
      <c r="AX18520" s="4"/>
      <c r="AY18520" s="4"/>
      <c r="AZ18520" s="4"/>
      <c r="BA18520" s="4"/>
      <c r="BB18520" s="4"/>
      <c r="BC18520" s="4"/>
    </row>
    <row r="18521" spans="45:55" x14ac:dyDescent="0.2">
      <c r="AS18521" s="4"/>
      <c r="AT18521" s="4"/>
      <c r="AU18521" s="4"/>
      <c r="AV18521" s="4"/>
      <c r="AW18521" s="4"/>
      <c r="AX18521" s="4"/>
      <c r="AY18521" s="4"/>
      <c r="AZ18521" s="4"/>
      <c r="BA18521" s="4"/>
      <c r="BB18521" s="4"/>
      <c r="BC18521" s="4"/>
    </row>
    <row r="18522" spans="45:55" x14ac:dyDescent="0.2">
      <c r="AS18522" s="4"/>
      <c r="AT18522" s="4"/>
      <c r="AU18522" s="4"/>
      <c r="AV18522" s="4"/>
      <c r="AW18522" s="4"/>
      <c r="AX18522" s="4"/>
      <c r="AY18522" s="4"/>
      <c r="AZ18522" s="4"/>
      <c r="BA18522" s="4"/>
      <c r="BB18522" s="4"/>
      <c r="BC18522" s="4"/>
    </row>
    <row r="18523" spans="45:55" x14ac:dyDescent="0.2">
      <c r="AS18523" s="4"/>
      <c r="AT18523" s="4"/>
      <c r="AU18523" s="4"/>
      <c r="AV18523" s="4"/>
      <c r="AW18523" s="4"/>
      <c r="AX18523" s="4"/>
      <c r="AY18523" s="4"/>
      <c r="AZ18523" s="4"/>
      <c r="BA18523" s="4"/>
      <c r="BB18523" s="4"/>
      <c r="BC18523" s="4"/>
    </row>
    <row r="18524" spans="45:55" x14ac:dyDescent="0.2">
      <c r="AS18524" s="4"/>
      <c r="AT18524" s="4"/>
      <c r="AU18524" s="4"/>
      <c r="AV18524" s="4"/>
      <c r="AW18524" s="4"/>
      <c r="AX18524" s="4"/>
      <c r="AY18524" s="4"/>
      <c r="AZ18524" s="4"/>
      <c r="BA18524" s="4"/>
      <c r="BB18524" s="4"/>
      <c r="BC18524" s="4"/>
    </row>
    <row r="18525" spans="45:55" x14ac:dyDescent="0.2">
      <c r="AS18525" s="4"/>
      <c r="AT18525" s="4"/>
      <c r="AU18525" s="4"/>
      <c r="AV18525" s="4"/>
      <c r="AW18525" s="4"/>
      <c r="AX18525" s="4"/>
      <c r="AY18525" s="4"/>
      <c r="AZ18525" s="4"/>
      <c r="BA18525" s="4"/>
      <c r="BB18525" s="4"/>
      <c r="BC18525" s="4"/>
    </row>
    <row r="18526" spans="45:55" x14ac:dyDescent="0.2">
      <c r="AS18526" s="4"/>
      <c r="AT18526" s="4"/>
      <c r="AU18526" s="4"/>
      <c r="AV18526" s="4"/>
      <c r="AW18526" s="4"/>
      <c r="AX18526" s="4"/>
      <c r="AY18526" s="4"/>
      <c r="AZ18526" s="4"/>
      <c r="BA18526" s="4"/>
      <c r="BB18526" s="4"/>
      <c r="BC18526" s="4"/>
    </row>
    <row r="18527" spans="45:55" x14ac:dyDescent="0.2">
      <c r="AS18527" s="4"/>
      <c r="AT18527" s="4"/>
      <c r="AU18527" s="4"/>
      <c r="AV18527" s="4"/>
      <c r="AW18527" s="4"/>
      <c r="AX18527" s="4"/>
      <c r="AY18527" s="4"/>
      <c r="AZ18527" s="4"/>
      <c r="BA18527" s="4"/>
      <c r="BB18527" s="4"/>
      <c r="BC18527" s="4"/>
    </row>
    <row r="18528" spans="45:55" x14ac:dyDescent="0.2">
      <c r="AS18528" s="4"/>
      <c r="AT18528" s="4"/>
      <c r="AU18528" s="4"/>
      <c r="AV18528" s="4"/>
      <c r="AW18528" s="4"/>
      <c r="AX18528" s="4"/>
      <c r="AY18528" s="4"/>
      <c r="AZ18528" s="4"/>
      <c r="BA18528" s="4"/>
      <c r="BB18528" s="4"/>
      <c r="BC18528" s="4"/>
    </row>
    <row r="18529" spans="45:55" x14ac:dyDescent="0.2">
      <c r="AS18529" s="4"/>
      <c r="AT18529" s="4"/>
      <c r="AU18529" s="4"/>
      <c r="AV18529" s="4"/>
      <c r="AW18529" s="4"/>
      <c r="AX18529" s="4"/>
      <c r="AY18529" s="4"/>
      <c r="AZ18529" s="4"/>
      <c r="BA18529" s="4"/>
      <c r="BB18529" s="4"/>
      <c r="BC18529" s="4"/>
    </row>
    <row r="18530" spans="45:55" x14ac:dyDescent="0.2">
      <c r="AS18530" s="4"/>
      <c r="AT18530" s="4"/>
      <c r="AU18530" s="4"/>
      <c r="AV18530" s="4"/>
      <c r="AW18530" s="4"/>
      <c r="AX18530" s="4"/>
      <c r="AY18530" s="4"/>
      <c r="AZ18530" s="4"/>
      <c r="BA18530" s="4"/>
      <c r="BB18530" s="4"/>
      <c r="BC18530" s="4"/>
    </row>
    <row r="18531" spans="45:55" x14ac:dyDescent="0.2">
      <c r="AS18531" s="4"/>
      <c r="AT18531" s="4"/>
      <c r="AU18531" s="4"/>
      <c r="AV18531" s="4"/>
      <c r="AW18531" s="4"/>
      <c r="AX18531" s="4"/>
      <c r="AY18531" s="4"/>
      <c r="AZ18531" s="4"/>
      <c r="BA18531" s="4"/>
      <c r="BB18531" s="4"/>
      <c r="BC18531" s="4"/>
    </row>
    <row r="18532" spans="45:55" x14ac:dyDescent="0.2">
      <c r="AS18532" s="4"/>
      <c r="AT18532" s="4"/>
      <c r="AU18532" s="4"/>
      <c r="AV18532" s="4"/>
      <c r="AW18532" s="4"/>
      <c r="AX18532" s="4"/>
      <c r="AY18532" s="4"/>
      <c r="AZ18532" s="4"/>
      <c r="BA18532" s="4"/>
      <c r="BB18532" s="4"/>
      <c r="BC18532" s="4"/>
    </row>
    <row r="18533" spans="45:55" x14ac:dyDescent="0.2">
      <c r="AS18533" s="4"/>
      <c r="AT18533" s="4"/>
      <c r="AU18533" s="4"/>
      <c r="AV18533" s="4"/>
      <c r="AW18533" s="4"/>
      <c r="AX18533" s="4"/>
      <c r="AY18533" s="4"/>
      <c r="AZ18533" s="4"/>
      <c r="BA18533" s="4"/>
      <c r="BB18533" s="4"/>
      <c r="BC18533" s="4"/>
    </row>
    <row r="18534" spans="45:55" x14ac:dyDescent="0.2">
      <c r="AS18534" s="4"/>
      <c r="AT18534" s="4"/>
      <c r="AU18534" s="4"/>
      <c r="AV18534" s="4"/>
      <c r="AW18534" s="4"/>
      <c r="AX18534" s="4"/>
      <c r="AY18534" s="4"/>
      <c r="AZ18534" s="4"/>
      <c r="BA18534" s="4"/>
      <c r="BB18534" s="4"/>
      <c r="BC18534" s="4"/>
    </row>
    <row r="18535" spans="45:55" x14ac:dyDescent="0.2">
      <c r="AS18535" s="4"/>
      <c r="AT18535" s="4"/>
      <c r="AU18535" s="4"/>
      <c r="AV18535" s="4"/>
      <c r="AW18535" s="4"/>
      <c r="AX18535" s="4"/>
      <c r="AY18535" s="4"/>
      <c r="AZ18535" s="4"/>
      <c r="BA18535" s="4"/>
      <c r="BB18535" s="4"/>
      <c r="BC18535" s="4"/>
    </row>
    <row r="18536" spans="45:55" x14ac:dyDescent="0.2">
      <c r="AS18536" s="4"/>
      <c r="AT18536" s="4"/>
      <c r="AU18536" s="4"/>
      <c r="AV18536" s="4"/>
      <c r="AW18536" s="4"/>
      <c r="AX18536" s="4"/>
      <c r="AY18536" s="4"/>
      <c r="AZ18536" s="4"/>
      <c r="BA18536" s="4"/>
      <c r="BB18536" s="4"/>
      <c r="BC18536" s="4"/>
    </row>
    <row r="18537" spans="45:55" x14ac:dyDescent="0.2">
      <c r="AS18537" s="4"/>
      <c r="AT18537" s="4"/>
      <c r="AU18537" s="4"/>
      <c r="AV18537" s="4"/>
      <c r="AW18537" s="4"/>
      <c r="AX18537" s="4"/>
      <c r="AY18537" s="4"/>
      <c r="AZ18537" s="4"/>
      <c r="BA18537" s="4"/>
      <c r="BB18537" s="4"/>
      <c r="BC18537" s="4"/>
    </row>
    <row r="18538" spans="45:55" x14ac:dyDescent="0.2">
      <c r="AS18538" s="4"/>
      <c r="AT18538" s="4"/>
      <c r="AU18538" s="4"/>
      <c r="AV18538" s="4"/>
      <c r="AW18538" s="4"/>
      <c r="AX18538" s="4"/>
      <c r="AY18538" s="4"/>
      <c r="AZ18538" s="4"/>
      <c r="BA18538" s="4"/>
      <c r="BB18538" s="4"/>
      <c r="BC18538" s="4"/>
    </row>
    <row r="18539" spans="45:55" x14ac:dyDescent="0.2">
      <c r="AS18539" s="4"/>
      <c r="AT18539" s="4"/>
      <c r="AU18539" s="4"/>
      <c r="AV18539" s="4"/>
      <c r="AW18539" s="4"/>
      <c r="AX18539" s="4"/>
      <c r="AY18539" s="4"/>
      <c r="AZ18539" s="4"/>
      <c r="BA18539" s="4"/>
      <c r="BB18539" s="4"/>
      <c r="BC18539" s="4"/>
    </row>
    <row r="18540" spans="45:55" x14ac:dyDescent="0.2">
      <c r="AS18540" s="4"/>
      <c r="AT18540" s="4"/>
      <c r="AU18540" s="4"/>
      <c r="AV18540" s="4"/>
      <c r="AW18540" s="4"/>
      <c r="AX18540" s="4"/>
      <c r="AY18540" s="4"/>
      <c r="AZ18540" s="4"/>
      <c r="BA18540" s="4"/>
      <c r="BB18540" s="4"/>
      <c r="BC18540" s="4"/>
    </row>
    <row r="18541" spans="45:55" x14ac:dyDescent="0.2">
      <c r="AS18541" s="4"/>
      <c r="AT18541" s="4"/>
      <c r="AU18541" s="4"/>
      <c r="AV18541" s="4"/>
      <c r="AW18541" s="4"/>
      <c r="AX18541" s="4"/>
      <c r="AY18541" s="4"/>
      <c r="AZ18541" s="4"/>
      <c r="BA18541" s="4"/>
      <c r="BB18541" s="4"/>
      <c r="BC18541" s="4"/>
    </row>
    <row r="18542" spans="45:55" x14ac:dyDescent="0.2">
      <c r="AS18542" s="4"/>
      <c r="AT18542" s="4"/>
      <c r="AU18542" s="4"/>
      <c r="AV18542" s="4"/>
      <c r="AW18542" s="4"/>
      <c r="AX18542" s="4"/>
      <c r="AY18542" s="4"/>
      <c r="AZ18542" s="4"/>
      <c r="BA18542" s="4"/>
      <c r="BB18542" s="4"/>
      <c r="BC18542" s="4"/>
    </row>
    <row r="18543" spans="45:55" x14ac:dyDescent="0.2">
      <c r="AS18543" s="4"/>
      <c r="AT18543" s="4"/>
      <c r="AU18543" s="4"/>
      <c r="AV18543" s="4"/>
      <c r="AW18543" s="4"/>
      <c r="AX18543" s="4"/>
      <c r="AY18543" s="4"/>
      <c r="AZ18543" s="4"/>
      <c r="BA18543" s="4"/>
      <c r="BB18543" s="4"/>
      <c r="BC18543" s="4"/>
    </row>
    <row r="18544" spans="45:55" x14ac:dyDescent="0.2">
      <c r="AS18544" s="4"/>
      <c r="AT18544" s="4"/>
      <c r="AU18544" s="4"/>
      <c r="AV18544" s="4"/>
      <c r="AW18544" s="4"/>
      <c r="AX18544" s="4"/>
      <c r="AY18544" s="4"/>
      <c r="AZ18544" s="4"/>
      <c r="BA18544" s="4"/>
      <c r="BB18544" s="4"/>
      <c r="BC18544" s="4"/>
    </row>
    <row r="18545" spans="45:55" x14ac:dyDescent="0.2">
      <c r="AS18545" s="4"/>
      <c r="AT18545" s="4"/>
      <c r="AU18545" s="4"/>
      <c r="AV18545" s="4"/>
      <c r="AW18545" s="4"/>
      <c r="AX18545" s="4"/>
      <c r="AY18545" s="4"/>
      <c r="AZ18545" s="4"/>
      <c r="BA18545" s="4"/>
      <c r="BB18545" s="4"/>
      <c r="BC18545" s="4"/>
    </row>
    <row r="18546" spans="45:55" x14ac:dyDescent="0.2">
      <c r="AS18546" s="4"/>
      <c r="AT18546" s="4"/>
      <c r="AU18546" s="4"/>
      <c r="AV18546" s="4"/>
      <c r="AW18546" s="4"/>
      <c r="AX18546" s="4"/>
      <c r="AY18546" s="4"/>
      <c r="AZ18546" s="4"/>
      <c r="BA18546" s="4"/>
      <c r="BB18546" s="4"/>
      <c r="BC18546" s="4"/>
    </row>
    <row r="18547" spans="45:55" x14ac:dyDescent="0.2">
      <c r="AS18547" s="4"/>
      <c r="AT18547" s="4"/>
      <c r="AU18547" s="4"/>
      <c r="AV18547" s="4"/>
      <c r="AW18547" s="4"/>
      <c r="AX18547" s="4"/>
      <c r="AY18547" s="4"/>
      <c r="AZ18547" s="4"/>
      <c r="BA18547" s="4"/>
      <c r="BB18547" s="4"/>
      <c r="BC18547" s="4"/>
    </row>
    <row r="18548" spans="45:55" x14ac:dyDescent="0.2">
      <c r="AS18548" s="4"/>
      <c r="AT18548" s="4"/>
      <c r="AU18548" s="4"/>
      <c r="AV18548" s="4"/>
      <c r="AW18548" s="4"/>
      <c r="AX18548" s="4"/>
      <c r="AY18548" s="4"/>
      <c r="AZ18548" s="4"/>
      <c r="BA18548" s="4"/>
      <c r="BB18548" s="4"/>
      <c r="BC18548" s="4"/>
    </row>
    <row r="18549" spans="45:55" x14ac:dyDescent="0.2">
      <c r="AS18549" s="4"/>
      <c r="AT18549" s="4"/>
      <c r="AU18549" s="4"/>
      <c r="AV18549" s="4"/>
      <c r="AW18549" s="4"/>
      <c r="AX18549" s="4"/>
      <c r="AY18549" s="4"/>
      <c r="AZ18549" s="4"/>
      <c r="BA18549" s="4"/>
      <c r="BB18549" s="4"/>
      <c r="BC18549" s="4"/>
    </row>
    <row r="18550" spans="45:55" x14ac:dyDescent="0.2">
      <c r="AS18550" s="4"/>
      <c r="AT18550" s="4"/>
      <c r="AU18550" s="4"/>
      <c r="AV18550" s="4"/>
      <c r="AW18550" s="4"/>
      <c r="AX18550" s="4"/>
      <c r="AY18550" s="4"/>
      <c r="AZ18550" s="4"/>
      <c r="BA18550" s="4"/>
      <c r="BB18550" s="4"/>
      <c r="BC18550" s="4"/>
    </row>
    <row r="18551" spans="45:55" x14ac:dyDescent="0.2">
      <c r="AS18551" s="4"/>
      <c r="AT18551" s="4"/>
      <c r="AU18551" s="4"/>
      <c r="AV18551" s="4"/>
      <c r="AW18551" s="4"/>
      <c r="AX18551" s="4"/>
      <c r="AY18551" s="4"/>
      <c r="AZ18551" s="4"/>
      <c r="BA18551" s="4"/>
      <c r="BB18551" s="4"/>
      <c r="BC18551" s="4"/>
    </row>
    <row r="18552" spans="45:55" x14ac:dyDescent="0.2">
      <c r="AS18552" s="4"/>
      <c r="AT18552" s="4"/>
      <c r="AU18552" s="4"/>
      <c r="AV18552" s="4"/>
      <c r="AW18552" s="4"/>
      <c r="AX18552" s="4"/>
      <c r="AY18552" s="4"/>
      <c r="AZ18552" s="4"/>
      <c r="BA18552" s="4"/>
      <c r="BB18552" s="4"/>
      <c r="BC18552" s="4"/>
    </row>
    <row r="18553" spans="45:55" x14ac:dyDescent="0.2">
      <c r="AS18553" s="4"/>
      <c r="AT18553" s="4"/>
      <c r="AU18553" s="4"/>
      <c r="AV18553" s="4"/>
      <c r="AW18553" s="4"/>
      <c r="AX18553" s="4"/>
      <c r="AY18553" s="4"/>
      <c r="AZ18553" s="4"/>
      <c r="BA18553" s="4"/>
      <c r="BB18553" s="4"/>
      <c r="BC18553" s="4"/>
    </row>
    <row r="18554" spans="45:55" x14ac:dyDescent="0.2">
      <c r="AS18554" s="4"/>
      <c r="AT18554" s="4"/>
      <c r="AU18554" s="4"/>
      <c r="AV18554" s="4"/>
      <c r="AW18554" s="4"/>
      <c r="AX18554" s="4"/>
      <c r="AY18554" s="4"/>
      <c r="AZ18554" s="4"/>
      <c r="BA18554" s="4"/>
      <c r="BB18554" s="4"/>
      <c r="BC18554" s="4"/>
    </row>
    <row r="18555" spans="45:55" x14ac:dyDescent="0.2">
      <c r="AS18555" s="4"/>
      <c r="AT18555" s="4"/>
      <c r="AU18555" s="4"/>
      <c r="AV18555" s="4"/>
      <c r="AW18555" s="4"/>
      <c r="AX18555" s="4"/>
      <c r="AY18555" s="4"/>
      <c r="AZ18555" s="4"/>
      <c r="BA18555" s="4"/>
      <c r="BB18555" s="4"/>
      <c r="BC18555" s="4"/>
    </row>
    <row r="18556" spans="45:55" x14ac:dyDescent="0.2">
      <c r="AS18556" s="4"/>
      <c r="AT18556" s="4"/>
      <c r="AU18556" s="4"/>
      <c r="AV18556" s="4"/>
      <c r="AW18556" s="4"/>
      <c r="AX18556" s="4"/>
      <c r="AY18556" s="4"/>
      <c r="AZ18556" s="4"/>
      <c r="BA18556" s="4"/>
      <c r="BB18556" s="4"/>
      <c r="BC18556" s="4"/>
    </row>
    <row r="18557" spans="45:55" x14ac:dyDescent="0.2">
      <c r="AS18557" s="4"/>
      <c r="AT18557" s="4"/>
      <c r="AU18557" s="4"/>
      <c r="AV18557" s="4"/>
      <c r="AW18557" s="4"/>
      <c r="AX18557" s="4"/>
      <c r="AY18557" s="4"/>
      <c r="AZ18557" s="4"/>
      <c r="BA18557" s="4"/>
      <c r="BB18557" s="4"/>
      <c r="BC18557" s="4"/>
    </row>
    <row r="18558" spans="45:55" x14ac:dyDescent="0.2">
      <c r="AS18558" s="4"/>
      <c r="AT18558" s="4"/>
      <c r="AU18558" s="4"/>
      <c r="AV18558" s="4"/>
      <c r="AW18558" s="4"/>
      <c r="AX18558" s="4"/>
      <c r="AY18558" s="4"/>
      <c r="AZ18558" s="4"/>
      <c r="BA18558" s="4"/>
      <c r="BB18558" s="4"/>
      <c r="BC18558" s="4"/>
    </row>
    <row r="18559" spans="45:55" x14ac:dyDescent="0.2">
      <c r="AS18559" s="4"/>
      <c r="AT18559" s="4"/>
      <c r="AU18559" s="4"/>
      <c r="AV18559" s="4"/>
      <c r="AW18559" s="4"/>
      <c r="AX18559" s="4"/>
      <c r="AY18559" s="4"/>
      <c r="AZ18559" s="4"/>
      <c r="BA18559" s="4"/>
      <c r="BB18559" s="4"/>
      <c r="BC18559" s="4"/>
    </row>
    <row r="18560" spans="45:55" x14ac:dyDescent="0.2">
      <c r="AS18560" s="4"/>
      <c r="AT18560" s="4"/>
      <c r="AU18560" s="4"/>
      <c r="AV18560" s="4"/>
      <c r="AW18560" s="4"/>
      <c r="AX18560" s="4"/>
      <c r="AY18560" s="4"/>
      <c r="AZ18560" s="4"/>
      <c r="BA18560" s="4"/>
      <c r="BB18560" s="4"/>
      <c r="BC18560" s="4"/>
    </row>
    <row r="18561" spans="45:55" x14ac:dyDescent="0.2">
      <c r="AS18561" s="4"/>
      <c r="AT18561" s="4"/>
      <c r="AU18561" s="4"/>
      <c r="AV18561" s="4"/>
      <c r="AW18561" s="4"/>
      <c r="AX18561" s="4"/>
      <c r="AY18561" s="4"/>
      <c r="AZ18561" s="4"/>
      <c r="BA18561" s="4"/>
      <c r="BB18561" s="4"/>
      <c r="BC18561" s="4"/>
    </row>
    <row r="18562" spans="45:55" x14ac:dyDescent="0.2">
      <c r="AS18562" s="4"/>
      <c r="AT18562" s="4"/>
      <c r="AU18562" s="4"/>
      <c r="AV18562" s="4"/>
      <c r="AW18562" s="4"/>
      <c r="AX18562" s="4"/>
      <c r="AY18562" s="4"/>
      <c r="AZ18562" s="4"/>
      <c r="BA18562" s="4"/>
      <c r="BB18562" s="4"/>
      <c r="BC18562" s="4"/>
    </row>
    <row r="18563" spans="45:55" x14ac:dyDescent="0.2">
      <c r="AS18563" s="4"/>
      <c r="AT18563" s="4"/>
      <c r="AU18563" s="4"/>
      <c r="AV18563" s="4"/>
      <c r="AW18563" s="4"/>
      <c r="AX18563" s="4"/>
      <c r="AY18563" s="4"/>
      <c r="AZ18563" s="4"/>
      <c r="BA18563" s="4"/>
      <c r="BB18563" s="4"/>
      <c r="BC18563" s="4"/>
    </row>
    <row r="18564" spans="45:55" x14ac:dyDescent="0.2">
      <c r="AS18564" s="4"/>
      <c r="AT18564" s="4"/>
      <c r="AU18564" s="4"/>
      <c r="AV18564" s="4"/>
      <c r="AW18564" s="4"/>
      <c r="AX18564" s="4"/>
      <c r="AY18564" s="4"/>
      <c r="AZ18564" s="4"/>
      <c r="BA18564" s="4"/>
      <c r="BB18564" s="4"/>
      <c r="BC18564" s="4"/>
    </row>
    <row r="18565" spans="45:55" x14ac:dyDescent="0.2">
      <c r="AS18565" s="4"/>
      <c r="AT18565" s="4"/>
      <c r="AU18565" s="4"/>
      <c r="AV18565" s="4"/>
      <c r="AW18565" s="4"/>
      <c r="AX18565" s="4"/>
      <c r="AY18565" s="4"/>
      <c r="AZ18565" s="4"/>
      <c r="BA18565" s="4"/>
      <c r="BB18565" s="4"/>
      <c r="BC18565" s="4"/>
    </row>
    <row r="18566" spans="45:55" x14ac:dyDescent="0.2">
      <c r="AS18566" s="4"/>
      <c r="AT18566" s="4"/>
      <c r="AU18566" s="4"/>
      <c r="AV18566" s="4"/>
      <c r="AW18566" s="4"/>
      <c r="AX18566" s="4"/>
      <c r="AY18566" s="4"/>
      <c r="AZ18566" s="4"/>
      <c r="BA18566" s="4"/>
      <c r="BB18566" s="4"/>
      <c r="BC18566" s="4"/>
    </row>
    <row r="18567" spans="45:55" x14ac:dyDescent="0.2">
      <c r="AS18567" s="4"/>
      <c r="AT18567" s="4"/>
      <c r="AU18567" s="4"/>
      <c r="AV18567" s="4"/>
      <c r="AW18567" s="4"/>
      <c r="AX18567" s="4"/>
      <c r="AY18567" s="4"/>
      <c r="AZ18567" s="4"/>
      <c r="BA18567" s="4"/>
      <c r="BB18567" s="4"/>
      <c r="BC18567" s="4"/>
    </row>
    <row r="18568" spans="45:55" x14ac:dyDescent="0.2">
      <c r="AS18568" s="4"/>
      <c r="AT18568" s="4"/>
      <c r="AU18568" s="4"/>
      <c r="AV18568" s="4"/>
      <c r="AW18568" s="4"/>
      <c r="AX18568" s="4"/>
      <c r="AY18568" s="4"/>
      <c r="AZ18568" s="4"/>
      <c r="BA18568" s="4"/>
      <c r="BB18568" s="4"/>
      <c r="BC18568" s="4"/>
    </row>
    <row r="18569" spans="45:55" x14ac:dyDescent="0.2">
      <c r="AS18569" s="4"/>
      <c r="AT18569" s="4"/>
      <c r="AU18569" s="4"/>
      <c r="AV18569" s="4"/>
      <c r="AW18569" s="4"/>
      <c r="AX18569" s="4"/>
      <c r="AY18569" s="4"/>
      <c r="AZ18569" s="4"/>
      <c r="BA18569" s="4"/>
      <c r="BB18569" s="4"/>
      <c r="BC18569" s="4"/>
    </row>
    <row r="18570" spans="45:55" x14ac:dyDescent="0.2">
      <c r="AS18570" s="4"/>
      <c r="AT18570" s="4"/>
      <c r="AU18570" s="4"/>
      <c r="AV18570" s="4"/>
      <c r="AW18570" s="4"/>
      <c r="AX18570" s="4"/>
      <c r="AY18570" s="4"/>
      <c r="AZ18570" s="4"/>
      <c r="BA18570" s="4"/>
      <c r="BB18570" s="4"/>
      <c r="BC18570" s="4"/>
    </row>
    <row r="18571" spans="45:55" x14ac:dyDescent="0.2">
      <c r="AS18571" s="4"/>
      <c r="AT18571" s="4"/>
      <c r="AU18571" s="4"/>
      <c r="AV18571" s="4"/>
      <c r="AW18571" s="4"/>
      <c r="AX18571" s="4"/>
      <c r="AY18571" s="4"/>
      <c r="AZ18571" s="4"/>
      <c r="BA18571" s="4"/>
      <c r="BB18571" s="4"/>
      <c r="BC18571" s="4"/>
    </row>
    <row r="18572" spans="45:55" x14ac:dyDescent="0.2">
      <c r="AS18572" s="4"/>
      <c r="AT18572" s="4"/>
      <c r="AU18572" s="4"/>
      <c r="AV18572" s="4"/>
      <c r="AW18572" s="4"/>
      <c r="AX18572" s="4"/>
      <c r="AY18572" s="4"/>
      <c r="AZ18572" s="4"/>
      <c r="BA18572" s="4"/>
      <c r="BB18572" s="4"/>
      <c r="BC18572" s="4"/>
    </row>
    <row r="18573" spans="45:55" x14ac:dyDescent="0.2">
      <c r="AS18573" s="4"/>
      <c r="AT18573" s="4"/>
      <c r="AU18573" s="4"/>
      <c r="AV18573" s="4"/>
      <c r="AW18573" s="4"/>
      <c r="AX18573" s="4"/>
      <c r="AY18573" s="4"/>
      <c r="AZ18573" s="4"/>
      <c r="BA18573" s="4"/>
      <c r="BB18573" s="4"/>
      <c r="BC18573" s="4"/>
    </row>
    <row r="18574" spans="45:55" x14ac:dyDescent="0.2">
      <c r="AS18574" s="4"/>
      <c r="AT18574" s="4"/>
      <c r="AU18574" s="4"/>
      <c r="AV18574" s="4"/>
      <c r="AW18574" s="4"/>
      <c r="AX18574" s="4"/>
      <c r="AY18574" s="4"/>
      <c r="AZ18574" s="4"/>
      <c r="BA18574" s="4"/>
      <c r="BB18574" s="4"/>
      <c r="BC18574" s="4"/>
    </row>
    <row r="18575" spans="45:55" x14ac:dyDescent="0.2">
      <c r="AS18575" s="4"/>
      <c r="AT18575" s="4"/>
      <c r="AU18575" s="4"/>
      <c r="AV18575" s="4"/>
      <c r="AW18575" s="4"/>
      <c r="AX18575" s="4"/>
      <c r="AY18575" s="4"/>
      <c r="AZ18575" s="4"/>
      <c r="BA18575" s="4"/>
      <c r="BB18575" s="4"/>
      <c r="BC18575" s="4"/>
    </row>
    <row r="18576" spans="45:55" x14ac:dyDescent="0.2">
      <c r="AS18576" s="4"/>
      <c r="AT18576" s="4"/>
      <c r="AU18576" s="4"/>
      <c r="AV18576" s="4"/>
      <c r="AW18576" s="4"/>
      <c r="AX18576" s="4"/>
      <c r="AY18576" s="4"/>
      <c r="AZ18576" s="4"/>
      <c r="BA18576" s="4"/>
      <c r="BB18576" s="4"/>
      <c r="BC18576" s="4"/>
    </row>
    <row r="18577" spans="45:55" x14ac:dyDescent="0.2">
      <c r="AS18577" s="4"/>
      <c r="AT18577" s="4"/>
      <c r="AU18577" s="4"/>
      <c r="AV18577" s="4"/>
      <c r="AW18577" s="4"/>
      <c r="AX18577" s="4"/>
      <c r="AY18577" s="4"/>
      <c r="AZ18577" s="4"/>
      <c r="BA18577" s="4"/>
      <c r="BB18577" s="4"/>
      <c r="BC18577" s="4"/>
    </row>
    <row r="18578" spans="45:55" x14ac:dyDescent="0.2">
      <c r="AS18578" s="4"/>
      <c r="AT18578" s="4"/>
      <c r="AU18578" s="4"/>
      <c r="AV18578" s="4"/>
      <c r="AW18578" s="4"/>
      <c r="AX18578" s="4"/>
      <c r="AY18578" s="4"/>
      <c r="AZ18578" s="4"/>
      <c r="BA18578" s="4"/>
      <c r="BB18578" s="4"/>
      <c r="BC18578" s="4"/>
    </row>
    <row r="18579" spans="45:55" x14ac:dyDescent="0.2">
      <c r="AS18579" s="4"/>
      <c r="AT18579" s="4"/>
      <c r="AU18579" s="4"/>
      <c r="AV18579" s="4"/>
      <c r="AW18579" s="4"/>
      <c r="AX18579" s="4"/>
      <c r="AY18579" s="4"/>
      <c r="AZ18579" s="4"/>
      <c r="BA18579" s="4"/>
      <c r="BB18579" s="4"/>
      <c r="BC18579" s="4"/>
    </row>
    <row r="18580" spans="45:55" x14ac:dyDescent="0.2">
      <c r="AS18580" s="4"/>
      <c r="AT18580" s="4"/>
      <c r="AU18580" s="4"/>
      <c r="AV18580" s="4"/>
      <c r="AW18580" s="4"/>
      <c r="AX18580" s="4"/>
      <c r="AY18580" s="4"/>
      <c r="AZ18580" s="4"/>
      <c r="BA18580" s="4"/>
      <c r="BB18580" s="4"/>
      <c r="BC18580" s="4"/>
    </row>
    <row r="18581" spans="45:55" x14ac:dyDescent="0.2">
      <c r="AS18581" s="4"/>
      <c r="AT18581" s="4"/>
      <c r="AU18581" s="4"/>
      <c r="AV18581" s="4"/>
      <c r="AW18581" s="4"/>
      <c r="AX18581" s="4"/>
      <c r="AY18581" s="4"/>
      <c r="AZ18581" s="4"/>
      <c r="BA18581" s="4"/>
      <c r="BB18581" s="4"/>
      <c r="BC18581" s="4"/>
    </row>
    <row r="18582" spans="45:55" x14ac:dyDescent="0.2">
      <c r="AS18582" s="4"/>
      <c r="AT18582" s="4"/>
      <c r="AU18582" s="4"/>
      <c r="AV18582" s="4"/>
      <c r="AW18582" s="4"/>
      <c r="AX18582" s="4"/>
      <c r="AY18582" s="4"/>
      <c r="AZ18582" s="4"/>
      <c r="BA18582" s="4"/>
      <c r="BB18582" s="4"/>
      <c r="BC18582" s="4"/>
    </row>
    <row r="18583" spans="45:55" x14ac:dyDescent="0.2">
      <c r="AS18583" s="4"/>
      <c r="AT18583" s="4"/>
      <c r="AU18583" s="4"/>
      <c r="AV18583" s="4"/>
      <c r="AW18583" s="4"/>
      <c r="AX18583" s="4"/>
      <c r="AY18583" s="4"/>
      <c r="AZ18583" s="4"/>
      <c r="BA18583" s="4"/>
      <c r="BB18583" s="4"/>
      <c r="BC18583" s="4"/>
    </row>
    <row r="18584" spans="45:55" x14ac:dyDescent="0.2">
      <c r="AS18584" s="4"/>
      <c r="AT18584" s="4"/>
      <c r="AU18584" s="4"/>
      <c r="AV18584" s="4"/>
      <c r="AW18584" s="4"/>
      <c r="AX18584" s="4"/>
      <c r="AY18584" s="4"/>
      <c r="AZ18584" s="4"/>
      <c r="BA18584" s="4"/>
      <c r="BB18584" s="4"/>
      <c r="BC18584" s="4"/>
    </row>
    <row r="18585" spans="45:55" x14ac:dyDescent="0.2">
      <c r="AS18585" s="4"/>
      <c r="AT18585" s="4"/>
      <c r="AU18585" s="4"/>
      <c r="AV18585" s="4"/>
      <c r="AW18585" s="4"/>
      <c r="AX18585" s="4"/>
      <c r="AY18585" s="4"/>
      <c r="AZ18585" s="4"/>
      <c r="BA18585" s="4"/>
      <c r="BB18585" s="4"/>
      <c r="BC18585" s="4"/>
    </row>
    <row r="18586" spans="45:55" x14ac:dyDescent="0.2">
      <c r="AS18586" s="4"/>
      <c r="AT18586" s="4"/>
      <c r="AU18586" s="4"/>
      <c r="AV18586" s="4"/>
      <c r="AW18586" s="4"/>
      <c r="AX18586" s="4"/>
      <c r="AY18586" s="4"/>
      <c r="AZ18586" s="4"/>
      <c r="BA18586" s="4"/>
      <c r="BB18586" s="4"/>
      <c r="BC18586" s="4"/>
    </row>
    <row r="18587" spans="45:55" x14ac:dyDescent="0.2">
      <c r="AS18587" s="4"/>
      <c r="AT18587" s="4"/>
      <c r="AU18587" s="4"/>
      <c r="AV18587" s="4"/>
      <c r="AW18587" s="4"/>
      <c r="AX18587" s="4"/>
      <c r="AY18587" s="4"/>
      <c r="AZ18587" s="4"/>
      <c r="BA18587" s="4"/>
      <c r="BB18587" s="4"/>
      <c r="BC18587" s="4"/>
    </row>
    <row r="18588" spans="45:55" x14ac:dyDescent="0.2">
      <c r="AS18588" s="4"/>
      <c r="AT18588" s="4"/>
      <c r="AU18588" s="4"/>
      <c r="AV18588" s="4"/>
      <c r="AW18588" s="4"/>
      <c r="AX18588" s="4"/>
      <c r="AY18588" s="4"/>
      <c r="AZ18588" s="4"/>
      <c r="BA18588" s="4"/>
      <c r="BB18588" s="4"/>
      <c r="BC18588" s="4"/>
    </row>
    <row r="18589" spans="45:55" x14ac:dyDescent="0.2">
      <c r="AS18589" s="4"/>
      <c r="AT18589" s="4"/>
      <c r="AU18589" s="4"/>
      <c r="AV18589" s="4"/>
      <c r="AW18589" s="4"/>
      <c r="AX18589" s="4"/>
      <c r="AY18589" s="4"/>
      <c r="AZ18589" s="4"/>
      <c r="BA18589" s="4"/>
      <c r="BB18589" s="4"/>
      <c r="BC18589" s="4"/>
    </row>
    <row r="18590" spans="45:55" x14ac:dyDescent="0.2">
      <c r="AS18590" s="4"/>
      <c r="AT18590" s="4"/>
      <c r="AU18590" s="4"/>
      <c r="AV18590" s="4"/>
      <c r="AW18590" s="4"/>
      <c r="AX18590" s="4"/>
      <c r="AY18590" s="4"/>
      <c r="AZ18590" s="4"/>
      <c r="BA18590" s="4"/>
      <c r="BB18590" s="4"/>
      <c r="BC18590" s="4"/>
    </row>
    <row r="18591" spans="45:55" x14ac:dyDescent="0.2">
      <c r="AS18591" s="4"/>
      <c r="AT18591" s="4"/>
      <c r="AU18591" s="4"/>
      <c r="AV18591" s="4"/>
      <c r="AW18591" s="4"/>
      <c r="AX18591" s="4"/>
      <c r="AY18591" s="4"/>
      <c r="AZ18591" s="4"/>
      <c r="BA18591" s="4"/>
      <c r="BB18591" s="4"/>
      <c r="BC18591" s="4"/>
    </row>
    <row r="18592" spans="45:55" x14ac:dyDescent="0.2">
      <c r="AS18592" s="4"/>
      <c r="AT18592" s="4"/>
      <c r="AU18592" s="4"/>
      <c r="AV18592" s="4"/>
      <c r="AW18592" s="4"/>
      <c r="AX18592" s="4"/>
      <c r="AY18592" s="4"/>
      <c r="AZ18592" s="4"/>
      <c r="BA18592" s="4"/>
      <c r="BB18592" s="4"/>
      <c r="BC18592" s="4"/>
    </row>
    <row r="18593" spans="45:55" x14ac:dyDescent="0.2">
      <c r="AS18593" s="4"/>
      <c r="AT18593" s="4"/>
      <c r="AU18593" s="4"/>
      <c r="AV18593" s="4"/>
      <c r="AW18593" s="4"/>
      <c r="AX18593" s="4"/>
      <c r="AY18593" s="4"/>
      <c r="AZ18593" s="4"/>
      <c r="BA18593" s="4"/>
      <c r="BB18593" s="4"/>
      <c r="BC18593" s="4"/>
    </row>
    <row r="18594" spans="45:55" x14ac:dyDescent="0.2">
      <c r="AS18594" s="4"/>
      <c r="AT18594" s="4"/>
      <c r="AU18594" s="4"/>
      <c r="AV18594" s="4"/>
      <c r="AW18594" s="4"/>
      <c r="AX18594" s="4"/>
      <c r="AY18594" s="4"/>
      <c r="AZ18594" s="4"/>
      <c r="BA18594" s="4"/>
      <c r="BB18594" s="4"/>
      <c r="BC18594" s="4"/>
    </row>
    <row r="18595" spans="45:55" x14ac:dyDescent="0.2">
      <c r="AS18595" s="4"/>
      <c r="AT18595" s="4"/>
      <c r="AU18595" s="4"/>
      <c r="AV18595" s="4"/>
      <c r="AW18595" s="4"/>
      <c r="AX18595" s="4"/>
      <c r="AY18595" s="4"/>
      <c r="AZ18595" s="4"/>
      <c r="BA18595" s="4"/>
      <c r="BB18595" s="4"/>
      <c r="BC18595" s="4"/>
    </row>
    <row r="18596" spans="45:55" x14ac:dyDescent="0.2">
      <c r="AS18596" s="4"/>
      <c r="AT18596" s="4"/>
      <c r="AU18596" s="4"/>
      <c r="AV18596" s="4"/>
      <c r="AW18596" s="4"/>
      <c r="AX18596" s="4"/>
      <c r="AY18596" s="4"/>
      <c r="AZ18596" s="4"/>
      <c r="BA18596" s="4"/>
      <c r="BB18596" s="4"/>
      <c r="BC18596" s="4"/>
    </row>
    <row r="18597" spans="45:55" x14ac:dyDescent="0.2">
      <c r="AS18597" s="4"/>
      <c r="AT18597" s="4"/>
      <c r="AU18597" s="4"/>
      <c r="AV18597" s="4"/>
      <c r="AW18597" s="4"/>
      <c r="AX18597" s="4"/>
      <c r="AY18597" s="4"/>
      <c r="AZ18597" s="4"/>
      <c r="BA18597" s="4"/>
      <c r="BB18597" s="4"/>
      <c r="BC18597" s="4"/>
    </row>
    <row r="18598" spans="45:55" x14ac:dyDescent="0.2">
      <c r="AS18598" s="4"/>
      <c r="AT18598" s="4"/>
      <c r="AU18598" s="4"/>
      <c r="AV18598" s="4"/>
      <c r="AW18598" s="4"/>
      <c r="AX18598" s="4"/>
      <c r="AY18598" s="4"/>
      <c r="AZ18598" s="4"/>
      <c r="BA18598" s="4"/>
      <c r="BB18598" s="4"/>
      <c r="BC18598" s="4"/>
    </row>
    <row r="18599" spans="45:55" x14ac:dyDescent="0.2">
      <c r="AS18599" s="4"/>
      <c r="AT18599" s="4"/>
      <c r="AU18599" s="4"/>
      <c r="AV18599" s="4"/>
      <c r="AW18599" s="4"/>
      <c r="AX18599" s="4"/>
      <c r="AY18599" s="4"/>
      <c r="AZ18599" s="4"/>
      <c r="BA18599" s="4"/>
      <c r="BB18599" s="4"/>
      <c r="BC18599" s="4"/>
    </row>
    <row r="18600" spans="45:55" x14ac:dyDescent="0.2">
      <c r="AS18600" s="4"/>
      <c r="AT18600" s="4"/>
      <c r="AU18600" s="4"/>
      <c r="AV18600" s="4"/>
      <c r="AW18600" s="4"/>
      <c r="AX18600" s="4"/>
      <c r="AY18600" s="4"/>
      <c r="AZ18600" s="4"/>
      <c r="BA18600" s="4"/>
      <c r="BB18600" s="4"/>
      <c r="BC18600" s="4"/>
    </row>
    <row r="18601" spans="45:55" x14ac:dyDescent="0.2">
      <c r="AS18601" s="4"/>
      <c r="AT18601" s="4"/>
      <c r="AU18601" s="4"/>
      <c r="AV18601" s="4"/>
      <c r="AW18601" s="4"/>
      <c r="AX18601" s="4"/>
      <c r="AY18601" s="4"/>
      <c r="AZ18601" s="4"/>
      <c r="BA18601" s="4"/>
      <c r="BB18601" s="4"/>
      <c r="BC18601" s="4"/>
    </row>
    <row r="18602" spans="45:55" x14ac:dyDescent="0.2">
      <c r="AS18602" s="4"/>
      <c r="AT18602" s="4"/>
      <c r="AU18602" s="4"/>
      <c r="AV18602" s="4"/>
      <c r="AW18602" s="4"/>
      <c r="AX18602" s="4"/>
      <c r="AY18602" s="4"/>
      <c r="AZ18602" s="4"/>
      <c r="BA18602" s="4"/>
      <c r="BB18602" s="4"/>
      <c r="BC18602" s="4"/>
    </row>
    <row r="18603" spans="45:55" x14ac:dyDescent="0.2">
      <c r="AS18603" s="4"/>
      <c r="AT18603" s="4"/>
      <c r="AU18603" s="4"/>
      <c r="AV18603" s="4"/>
      <c r="AW18603" s="4"/>
      <c r="AX18603" s="4"/>
      <c r="AY18603" s="4"/>
      <c r="AZ18603" s="4"/>
      <c r="BA18603" s="4"/>
      <c r="BB18603" s="4"/>
      <c r="BC18603" s="4"/>
    </row>
    <row r="18604" spans="45:55" x14ac:dyDescent="0.2">
      <c r="AS18604" s="4"/>
      <c r="AT18604" s="4"/>
      <c r="AU18604" s="4"/>
      <c r="AV18604" s="4"/>
      <c r="AW18604" s="4"/>
      <c r="AX18604" s="4"/>
      <c r="AY18604" s="4"/>
      <c r="AZ18604" s="4"/>
      <c r="BA18604" s="4"/>
      <c r="BB18604" s="4"/>
      <c r="BC18604" s="4"/>
    </row>
    <row r="18605" spans="45:55" x14ac:dyDescent="0.2">
      <c r="AS18605" s="4"/>
      <c r="AT18605" s="4"/>
      <c r="AU18605" s="4"/>
      <c r="AV18605" s="4"/>
      <c r="AW18605" s="4"/>
      <c r="AX18605" s="4"/>
      <c r="AY18605" s="4"/>
      <c r="AZ18605" s="4"/>
      <c r="BA18605" s="4"/>
      <c r="BB18605" s="4"/>
      <c r="BC18605" s="4"/>
    </row>
    <row r="18606" spans="45:55" x14ac:dyDescent="0.2">
      <c r="AS18606" s="4"/>
      <c r="AT18606" s="4"/>
      <c r="AU18606" s="4"/>
      <c r="AV18606" s="4"/>
      <c r="AW18606" s="4"/>
      <c r="AX18606" s="4"/>
      <c r="AY18606" s="4"/>
      <c r="AZ18606" s="4"/>
      <c r="BA18606" s="4"/>
      <c r="BB18606" s="4"/>
      <c r="BC18606" s="4"/>
    </row>
    <row r="18607" spans="45:55" x14ac:dyDescent="0.2">
      <c r="AS18607" s="4"/>
      <c r="AT18607" s="4"/>
      <c r="AU18607" s="4"/>
      <c r="AV18607" s="4"/>
      <c r="AW18607" s="4"/>
      <c r="AX18607" s="4"/>
      <c r="AY18607" s="4"/>
      <c r="AZ18607" s="4"/>
      <c r="BA18607" s="4"/>
      <c r="BB18607" s="4"/>
      <c r="BC18607" s="4"/>
    </row>
    <row r="18608" spans="45:55" x14ac:dyDescent="0.2">
      <c r="AS18608" s="4"/>
      <c r="AT18608" s="4"/>
      <c r="AU18608" s="4"/>
      <c r="AV18608" s="4"/>
      <c r="AW18608" s="4"/>
      <c r="AX18608" s="4"/>
      <c r="AY18608" s="4"/>
      <c r="AZ18608" s="4"/>
      <c r="BA18608" s="4"/>
      <c r="BB18608" s="4"/>
      <c r="BC18608" s="4"/>
    </row>
    <row r="18609" spans="45:55" x14ac:dyDescent="0.2">
      <c r="AS18609" s="4"/>
      <c r="AT18609" s="4"/>
      <c r="AU18609" s="4"/>
      <c r="AV18609" s="4"/>
      <c r="AW18609" s="4"/>
      <c r="AX18609" s="4"/>
      <c r="AY18609" s="4"/>
      <c r="AZ18609" s="4"/>
      <c r="BA18609" s="4"/>
      <c r="BB18609" s="4"/>
      <c r="BC18609" s="4"/>
    </row>
    <row r="18610" spans="45:55" x14ac:dyDescent="0.2">
      <c r="AS18610" s="4"/>
      <c r="AT18610" s="4"/>
      <c r="AU18610" s="4"/>
      <c r="AV18610" s="4"/>
      <c r="AW18610" s="4"/>
      <c r="AX18610" s="4"/>
      <c r="AY18610" s="4"/>
      <c r="AZ18610" s="4"/>
      <c r="BA18610" s="4"/>
      <c r="BB18610" s="4"/>
      <c r="BC18610" s="4"/>
    </row>
    <row r="18611" spans="45:55" x14ac:dyDescent="0.2">
      <c r="AS18611" s="4"/>
      <c r="AT18611" s="4"/>
      <c r="AU18611" s="4"/>
      <c r="AV18611" s="4"/>
      <c r="AW18611" s="4"/>
      <c r="AX18611" s="4"/>
      <c r="AY18611" s="4"/>
      <c r="AZ18611" s="4"/>
      <c r="BA18611" s="4"/>
      <c r="BB18611" s="4"/>
      <c r="BC18611" s="4"/>
    </row>
    <row r="18612" spans="45:55" x14ac:dyDescent="0.2">
      <c r="AS18612" s="4"/>
      <c r="AT18612" s="4"/>
      <c r="AU18612" s="4"/>
      <c r="AV18612" s="4"/>
      <c r="AW18612" s="4"/>
      <c r="AX18612" s="4"/>
      <c r="AY18612" s="4"/>
      <c r="AZ18612" s="4"/>
      <c r="BA18612" s="4"/>
      <c r="BB18612" s="4"/>
      <c r="BC18612" s="4"/>
    </row>
    <row r="18613" spans="45:55" x14ac:dyDescent="0.2">
      <c r="AS18613" s="4"/>
      <c r="AT18613" s="4"/>
      <c r="AU18613" s="4"/>
      <c r="AV18613" s="4"/>
      <c r="AW18613" s="4"/>
      <c r="AX18613" s="4"/>
      <c r="AY18613" s="4"/>
      <c r="AZ18613" s="4"/>
      <c r="BA18613" s="4"/>
      <c r="BB18613" s="4"/>
      <c r="BC18613" s="4"/>
    </row>
    <row r="18614" spans="45:55" x14ac:dyDescent="0.2">
      <c r="AS18614" s="4"/>
      <c r="AT18614" s="4"/>
      <c r="AU18614" s="4"/>
      <c r="AV18614" s="4"/>
      <c r="AW18614" s="4"/>
      <c r="AX18614" s="4"/>
      <c r="AY18614" s="4"/>
      <c r="AZ18614" s="4"/>
      <c r="BA18614" s="4"/>
      <c r="BB18614" s="4"/>
      <c r="BC18614" s="4"/>
    </row>
    <row r="18615" spans="45:55" x14ac:dyDescent="0.2">
      <c r="AS18615" s="4"/>
      <c r="AT18615" s="4"/>
      <c r="AU18615" s="4"/>
      <c r="AV18615" s="4"/>
      <c r="AW18615" s="4"/>
      <c r="AX18615" s="4"/>
      <c r="AY18615" s="4"/>
      <c r="AZ18615" s="4"/>
      <c r="BA18615" s="4"/>
      <c r="BB18615" s="4"/>
      <c r="BC18615" s="4"/>
    </row>
    <row r="18616" spans="45:55" x14ac:dyDescent="0.2">
      <c r="AS18616" s="4"/>
      <c r="AT18616" s="4"/>
      <c r="AU18616" s="4"/>
      <c r="AV18616" s="4"/>
      <c r="AW18616" s="4"/>
      <c r="AX18616" s="4"/>
      <c r="AY18616" s="4"/>
      <c r="AZ18616" s="4"/>
      <c r="BA18616" s="4"/>
      <c r="BB18616" s="4"/>
      <c r="BC18616" s="4"/>
    </row>
    <row r="18617" spans="45:55" x14ac:dyDescent="0.2">
      <c r="AS18617" s="4"/>
      <c r="AT18617" s="4"/>
      <c r="AU18617" s="4"/>
      <c r="AV18617" s="4"/>
      <c r="AW18617" s="4"/>
      <c r="AX18617" s="4"/>
      <c r="AY18617" s="4"/>
      <c r="AZ18617" s="4"/>
      <c r="BA18617" s="4"/>
      <c r="BB18617" s="4"/>
      <c r="BC18617" s="4"/>
    </row>
    <row r="18618" spans="45:55" x14ac:dyDescent="0.2">
      <c r="AS18618" s="4"/>
      <c r="AT18618" s="4"/>
      <c r="AU18618" s="4"/>
      <c r="AV18618" s="4"/>
      <c r="AW18618" s="4"/>
      <c r="AX18618" s="4"/>
      <c r="AY18618" s="4"/>
      <c r="AZ18618" s="4"/>
      <c r="BA18618" s="4"/>
      <c r="BB18618" s="4"/>
      <c r="BC18618" s="4"/>
    </row>
    <row r="18619" spans="45:55" x14ac:dyDescent="0.2">
      <c r="AS18619" s="4"/>
      <c r="AT18619" s="4"/>
      <c r="AU18619" s="4"/>
      <c r="AV18619" s="4"/>
      <c r="AW18619" s="4"/>
      <c r="AX18619" s="4"/>
      <c r="AY18619" s="4"/>
      <c r="AZ18619" s="4"/>
      <c r="BA18619" s="4"/>
      <c r="BB18619" s="4"/>
      <c r="BC18619" s="4"/>
    </row>
    <row r="18620" spans="45:55" x14ac:dyDescent="0.2">
      <c r="AS18620" s="4"/>
      <c r="AT18620" s="4"/>
      <c r="AU18620" s="4"/>
      <c r="AV18620" s="4"/>
      <c r="AW18620" s="4"/>
      <c r="AX18620" s="4"/>
      <c r="AY18620" s="4"/>
      <c r="AZ18620" s="4"/>
      <c r="BA18620" s="4"/>
      <c r="BB18620" s="4"/>
      <c r="BC18620" s="4"/>
    </row>
    <row r="18621" spans="45:55" x14ac:dyDescent="0.2">
      <c r="AS18621" s="4"/>
      <c r="AT18621" s="4"/>
      <c r="AU18621" s="4"/>
      <c r="AV18621" s="4"/>
      <c r="AW18621" s="4"/>
      <c r="AX18621" s="4"/>
      <c r="AY18621" s="4"/>
      <c r="AZ18621" s="4"/>
      <c r="BA18621" s="4"/>
      <c r="BB18621" s="4"/>
      <c r="BC18621" s="4"/>
    </row>
    <row r="18622" spans="45:55" x14ac:dyDescent="0.2">
      <c r="AS18622" s="4"/>
      <c r="AT18622" s="4"/>
      <c r="AU18622" s="4"/>
      <c r="AV18622" s="4"/>
      <c r="AW18622" s="4"/>
      <c r="AX18622" s="4"/>
      <c r="AY18622" s="4"/>
      <c r="AZ18622" s="4"/>
      <c r="BA18622" s="4"/>
      <c r="BB18622" s="4"/>
      <c r="BC18622" s="4"/>
    </row>
    <row r="18623" spans="45:55" x14ac:dyDescent="0.2">
      <c r="AS18623" s="4"/>
      <c r="AT18623" s="4"/>
      <c r="AU18623" s="4"/>
      <c r="AV18623" s="4"/>
      <c r="AW18623" s="4"/>
      <c r="AX18623" s="4"/>
      <c r="AY18623" s="4"/>
      <c r="AZ18623" s="4"/>
      <c r="BA18623" s="4"/>
      <c r="BB18623" s="4"/>
      <c r="BC18623" s="4"/>
    </row>
    <row r="18624" spans="45:55" x14ac:dyDescent="0.2">
      <c r="AS18624" s="4"/>
      <c r="AT18624" s="4"/>
      <c r="AU18624" s="4"/>
      <c r="AV18624" s="4"/>
      <c r="AW18624" s="4"/>
      <c r="AX18624" s="4"/>
      <c r="AY18624" s="4"/>
      <c r="AZ18624" s="4"/>
      <c r="BA18624" s="4"/>
      <c r="BB18624" s="4"/>
      <c r="BC18624" s="4"/>
    </row>
    <row r="18625" spans="45:55" x14ac:dyDescent="0.2">
      <c r="AS18625" s="4"/>
      <c r="AT18625" s="4"/>
      <c r="AU18625" s="4"/>
      <c r="AV18625" s="4"/>
      <c r="AW18625" s="4"/>
      <c r="AX18625" s="4"/>
      <c r="AY18625" s="4"/>
      <c r="AZ18625" s="4"/>
      <c r="BA18625" s="4"/>
      <c r="BB18625" s="4"/>
      <c r="BC18625" s="4"/>
    </row>
    <row r="18626" spans="45:55" x14ac:dyDescent="0.2">
      <c r="AS18626" s="4"/>
      <c r="AT18626" s="4"/>
      <c r="AU18626" s="4"/>
      <c r="AV18626" s="4"/>
      <c r="AW18626" s="4"/>
      <c r="AX18626" s="4"/>
      <c r="AY18626" s="4"/>
      <c r="AZ18626" s="4"/>
      <c r="BA18626" s="4"/>
      <c r="BB18626" s="4"/>
      <c r="BC18626" s="4"/>
    </row>
    <row r="18627" spans="45:55" x14ac:dyDescent="0.2">
      <c r="AS18627" s="4"/>
      <c r="AT18627" s="4"/>
      <c r="AU18627" s="4"/>
      <c r="AV18627" s="4"/>
      <c r="AW18627" s="4"/>
      <c r="AX18627" s="4"/>
      <c r="AY18627" s="4"/>
      <c r="AZ18627" s="4"/>
      <c r="BA18627" s="4"/>
      <c r="BB18627" s="4"/>
      <c r="BC18627" s="4"/>
    </row>
    <row r="18628" spans="45:55" x14ac:dyDescent="0.2">
      <c r="AS18628" s="4"/>
      <c r="AT18628" s="4"/>
      <c r="AU18628" s="4"/>
      <c r="AV18628" s="4"/>
      <c r="AW18628" s="4"/>
      <c r="AX18628" s="4"/>
      <c r="AY18628" s="4"/>
      <c r="AZ18628" s="4"/>
      <c r="BA18628" s="4"/>
      <c r="BB18628" s="4"/>
      <c r="BC18628" s="4"/>
    </row>
    <row r="18629" spans="45:55" x14ac:dyDescent="0.2">
      <c r="AS18629" s="4"/>
      <c r="AT18629" s="4"/>
      <c r="AU18629" s="4"/>
      <c r="AV18629" s="4"/>
      <c r="AW18629" s="4"/>
      <c r="AX18629" s="4"/>
      <c r="AY18629" s="4"/>
      <c r="AZ18629" s="4"/>
      <c r="BA18629" s="4"/>
      <c r="BB18629" s="4"/>
      <c r="BC18629" s="4"/>
    </row>
    <row r="18630" spans="45:55" x14ac:dyDescent="0.2">
      <c r="AS18630" s="4"/>
      <c r="AT18630" s="4"/>
      <c r="AU18630" s="4"/>
      <c r="AV18630" s="4"/>
      <c r="AW18630" s="4"/>
      <c r="AX18630" s="4"/>
      <c r="AY18630" s="4"/>
      <c r="AZ18630" s="4"/>
      <c r="BA18630" s="4"/>
      <c r="BB18630" s="4"/>
      <c r="BC18630" s="4"/>
    </row>
    <row r="18631" spans="45:55" x14ac:dyDescent="0.2">
      <c r="AS18631" s="4"/>
      <c r="AT18631" s="4"/>
      <c r="AU18631" s="4"/>
      <c r="AV18631" s="4"/>
      <c r="AW18631" s="4"/>
      <c r="AX18631" s="4"/>
      <c r="AY18631" s="4"/>
      <c r="AZ18631" s="4"/>
      <c r="BA18631" s="4"/>
      <c r="BB18631" s="4"/>
      <c r="BC18631" s="4"/>
    </row>
    <row r="18632" spans="45:55" x14ac:dyDescent="0.2">
      <c r="AS18632" s="4"/>
      <c r="AT18632" s="4"/>
      <c r="AU18632" s="4"/>
      <c r="AV18632" s="4"/>
      <c r="AW18632" s="4"/>
      <c r="AX18632" s="4"/>
      <c r="AY18632" s="4"/>
      <c r="AZ18632" s="4"/>
      <c r="BA18632" s="4"/>
      <c r="BB18632" s="4"/>
      <c r="BC18632" s="4"/>
    </row>
    <row r="18633" spans="45:55" x14ac:dyDescent="0.2">
      <c r="AS18633" s="4"/>
      <c r="AT18633" s="4"/>
      <c r="AU18633" s="4"/>
      <c r="AV18633" s="4"/>
      <c r="AW18633" s="4"/>
      <c r="AX18633" s="4"/>
      <c r="AY18633" s="4"/>
      <c r="AZ18633" s="4"/>
      <c r="BA18633" s="4"/>
      <c r="BB18633" s="4"/>
      <c r="BC18633" s="4"/>
    </row>
    <row r="18634" spans="45:55" x14ac:dyDescent="0.2">
      <c r="AS18634" s="4"/>
      <c r="AT18634" s="4"/>
      <c r="AU18634" s="4"/>
      <c r="AV18634" s="4"/>
      <c r="AW18634" s="4"/>
      <c r="AX18634" s="4"/>
      <c r="AY18634" s="4"/>
      <c r="AZ18634" s="4"/>
      <c r="BA18634" s="4"/>
      <c r="BB18634" s="4"/>
      <c r="BC18634" s="4"/>
    </row>
    <row r="18635" spans="45:55" x14ac:dyDescent="0.2">
      <c r="AS18635" s="4"/>
      <c r="AT18635" s="4"/>
      <c r="AU18635" s="4"/>
      <c r="AV18635" s="4"/>
      <c r="AW18635" s="4"/>
      <c r="AX18635" s="4"/>
      <c r="AY18635" s="4"/>
      <c r="AZ18635" s="4"/>
      <c r="BA18635" s="4"/>
      <c r="BB18635" s="4"/>
      <c r="BC18635" s="4"/>
    </row>
    <row r="18636" spans="45:55" x14ac:dyDescent="0.2">
      <c r="AS18636" s="4"/>
      <c r="AT18636" s="4"/>
      <c r="AU18636" s="4"/>
      <c r="AV18636" s="4"/>
      <c r="AW18636" s="4"/>
      <c r="AX18636" s="4"/>
      <c r="AY18636" s="4"/>
      <c r="AZ18636" s="4"/>
      <c r="BA18636" s="4"/>
      <c r="BB18636" s="4"/>
      <c r="BC18636" s="4"/>
    </row>
    <row r="18637" spans="45:55" x14ac:dyDescent="0.2">
      <c r="AS18637" s="4"/>
      <c r="AT18637" s="4"/>
      <c r="AU18637" s="4"/>
      <c r="AV18637" s="4"/>
      <c r="AW18637" s="4"/>
      <c r="AX18637" s="4"/>
      <c r="AY18637" s="4"/>
      <c r="AZ18637" s="4"/>
      <c r="BA18637" s="4"/>
      <c r="BB18637" s="4"/>
      <c r="BC18637" s="4"/>
    </row>
    <row r="18638" spans="45:55" x14ac:dyDescent="0.2">
      <c r="AS18638" s="4"/>
      <c r="AT18638" s="4"/>
      <c r="AU18638" s="4"/>
      <c r="AV18638" s="4"/>
      <c r="AW18638" s="4"/>
      <c r="AX18638" s="4"/>
      <c r="AY18638" s="4"/>
      <c r="AZ18638" s="4"/>
      <c r="BA18638" s="4"/>
      <c r="BB18638" s="4"/>
      <c r="BC18638" s="4"/>
    </row>
    <row r="18639" spans="45:55" x14ac:dyDescent="0.2">
      <c r="AS18639" s="4"/>
      <c r="AT18639" s="4"/>
      <c r="AU18639" s="4"/>
      <c r="AV18639" s="4"/>
      <c r="AW18639" s="4"/>
      <c r="AX18639" s="4"/>
      <c r="AY18639" s="4"/>
      <c r="AZ18639" s="4"/>
      <c r="BA18639" s="4"/>
      <c r="BB18639" s="4"/>
      <c r="BC18639" s="4"/>
    </row>
    <row r="18640" spans="45:55" x14ac:dyDescent="0.2">
      <c r="AS18640" s="4"/>
      <c r="AT18640" s="4"/>
      <c r="AU18640" s="4"/>
      <c r="AV18640" s="4"/>
      <c r="AW18640" s="4"/>
      <c r="AX18640" s="4"/>
      <c r="AY18640" s="4"/>
      <c r="AZ18640" s="4"/>
      <c r="BA18640" s="4"/>
      <c r="BB18640" s="4"/>
      <c r="BC18640" s="4"/>
    </row>
    <row r="18641" spans="45:55" x14ac:dyDescent="0.2">
      <c r="AS18641" s="4"/>
      <c r="AT18641" s="4"/>
      <c r="AU18641" s="4"/>
      <c r="AV18641" s="4"/>
      <c r="AW18641" s="4"/>
      <c r="AX18641" s="4"/>
      <c r="AY18641" s="4"/>
      <c r="AZ18641" s="4"/>
      <c r="BA18641" s="4"/>
      <c r="BB18641" s="4"/>
      <c r="BC18641" s="4"/>
    </row>
    <row r="18642" spans="45:55" x14ac:dyDescent="0.2">
      <c r="AS18642" s="4"/>
      <c r="AT18642" s="4"/>
      <c r="AU18642" s="4"/>
      <c r="AV18642" s="4"/>
      <c r="AW18642" s="4"/>
      <c r="AX18642" s="4"/>
      <c r="AY18642" s="4"/>
      <c r="AZ18642" s="4"/>
      <c r="BA18642" s="4"/>
      <c r="BB18642" s="4"/>
      <c r="BC18642" s="4"/>
    </row>
    <row r="18643" spans="45:55" x14ac:dyDescent="0.2">
      <c r="AS18643" s="4"/>
      <c r="AT18643" s="4"/>
      <c r="AU18643" s="4"/>
      <c r="AV18643" s="4"/>
      <c r="AW18643" s="4"/>
      <c r="AX18643" s="4"/>
      <c r="AY18643" s="4"/>
      <c r="AZ18643" s="4"/>
      <c r="BA18643" s="4"/>
      <c r="BB18643" s="4"/>
      <c r="BC18643" s="4"/>
    </row>
    <row r="18644" spans="45:55" x14ac:dyDescent="0.2">
      <c r="AS18644" s="4"/>
      <c r="AT18644" s="4"/>
      <c r="AU18644" s="4"/>
      <c r="AV18644" s="4"/>
      <c r="AW18644" s="4"/>
      <c r="AX18644" s="4"/>
      <c r="AY18644" s="4"/>
      <c r="AZ18644" s="4"/>
      <c r="BA18644" s="4"/>
      <c r="BB18644" s="4"/>
      <c r="BC18644" s="4"/>
    </row>
    <row r="18645" spans="45:55" x14ac:dyDescent="0.2">
      <c r="AS18645" s="4"/>
      <c r="AT18645" s="4"/>
      <c r="AU18645" s="4"/>
      <c r="AV18645" s="4"/>
      <c r="AW18645" s="4"/>
      <c r="AX18645" s="4"/>
      <c r="AY18645" s="4"/>
      <c r="AZ18645" s="4"/>
      <c r="BA18645" s="4"/>
      <c r="BB18645" s="4"/>
      <c r="BC18645" s="4"/>
    </row>
    <row r="18646" spans="45:55" x14ac:dyDescent="0.2">
      <c r="AS18646" s="4"/>
      <c r="AT18646" s="4"/>
      <c r="AU18646" s="4"/>
      <c r="AV18646" s="4"/>
      <c r="AW18646" s="4"/>
      <c r="AX18646" s="4"/>
      <c r="AY18646" s="4"/>
      <c r="AZ18646" s="4"/>
      <c r="BA18646" s="4"/>
      <c r="BB18646" s="4"/>
      <c r="BC18646" s="4"/>
    </row>
    <row r="18647" spans="45:55" x14ac:dyDescent="0.2">
      <c r="AS18647" s="4"/>
      <c r="AT18647" s="4"/>
      <c r="AU18647" s="4"/>
      <c r="AV18647" s="4"/>
      <c r="AW18647" s="4"/>
      <c r="AX18647" s="4"/>
      <c r="AY18647" s="4"/>
      <c r="AZ18647" s="4"/>
      <c r="BA18647" s="4"/>
      <c r="BB18647" s="4"/>
      <c r="BC18647" s="4"/>
    </row>
    <row r="18648" spans="45:55" x14ac:dyDescent="0.2">
      <c r="AS18648" s="4"/>
      <c r="AT18648" s="4"/>
      <c r="AU18648" s="4"/>
      <c r="AV18648" s="4"/>
      <c r="AW18648" s="4"/>
      <c r="AX18648" s="4"/>
      <c r="AY18648" s="4"/>
      <c r="AZ18648" s="4"/>
      <c r="BA18648" s="4"/>
      <c r="BB18648" s="4"/>
      <c r="BC18648" s="4"/>
    </row>
    <row r="18649" spans="45:55" x14ac:dyDescent="0.2">
      <c r="AS18649" s="4"/>
      <c r="AT18649" s="4"/>
      <c r="AU18649" s="4"/>
      <c r="AV18649" s="4"/>
      <c r="AW18649" s="4"/>
      <c r="AX18649" s="4"/>
      <c r="AY18649" s="4"/>
      <c r="AZ18649" s="4"/>
      <c r="BA18649" s="4"/>
      <c r="BB18649" s="4"/>
      <c r="BC18649" s="4"/>
    </row>
    <row r="18650" spans="45:55" x14ac:dyDescent="0.2">
      <c r="AS18650" s="4"/>
      <c r="AT18650" s="4"/>
      <c r="AU18650" s="4"/>
      <c r="AV18650" s="4"/>
      <c r="AW18650" s="4"/>
      <c r="AX18650" s="4"/>
      <c r="AY18650" s="4"/>
      <c r="AZ18650" s="4"/>
      <c r="BA18650" s="4"/>
      <c r="BB18650" s="4"/>
      <c r="BC18650" s="4"/>
    </row>
    <row r="18651" spans="45:55" x14ac:dyDescent="0.2">
      <c r="AS18651" s="4"/>
      <c r="AT18651" s="4"/>
      <c r="AU18651" s="4"/>
      <c r="AV18651" s="4"/>
      <c r="AW18651" s="4"/>
      <c r="AX18651" s="4"/>
      <c r="AY18651" s="4"/>
      <c r="AZ18651" s="4"/>
      <c r="BA18651" s="4"/>
      <c r="BB18651" s="4"/>
      <c r="BC18651" s="4"/>
    </row>
    <row r="18652" spans="45:55" x14ac:dyDescent="0.2">
      <c r="AS18652" s="4"/>
      <c r="AT18652" s="4"/>
      <c r="AU18652" s="4"/>
      <c r="AV18652" s="4"/>
      <c r="AW18652" s="4"/>
      <c r="AX18652" s="4"/>
      <c r="AY18652" s="4"/>
      <c r="AZ18652" s="4"/>
      <c r="BA18652" s="4"/>
      <c r="BB18652" s="4"/>
      <c r="BC18652" s="4"/>
    </row>
    <row r="18653" spans="45:55" x14ac:dyDescent="0.2">
      <c r="AS18653" s="4"/>
      <c r="AT18653" s="4"/>
      <c r="AU18653" s="4"/>
      <c r="AV18653" s="4"/>
      <c r="AW18653" s="4"/>
      <c r="AX18653" s="4"/>
      <c r="AY18653" s="4"/>
      <c r="AZ18653" s="4"/>
      <c r="BA18653" s="4"/>
      <c r="BB18653" s="4"/>
      <c r="BC18653" s="4"/>
    </row>
    <row r="18654" spans="45:55" x14ac:dyDescent="0.2">
      <c r="AS18654" s="4"/>
      <c r="AT18654" s="4"/>
      <c r="AU18654" s="4"/>
      <c r="AV18654" s="4"/>
      <c r="AW18654" s="4"/>
      <c r="AX18654" s="4"/>
      <c r="AY18654" s="4"/>
      <c r="AZ18654" s="4"/>
      <c r="BA18654" s="4"/>
      <c r="BB18654" s="4"/>
      <c r="BC18654" s="4"/>
    </row>
    <row r="18655" spans="45:55" x14ac:dyDescent="0.2">
      <c r="AS18655" s="4"/>
      <c r="AT18655" s="4"/>
      <c r="AU18655" s="4"/>
      <c r="AV18655" s="4"/>
      <c r="AW18655" s="4"/>
      <c r="AX18655" s="4"/>
      <c r="AY18655" s="4"/>
      <c r="AZ18655" s="4"/>
      <c r="BA18655" s="4"/>
      <c r="BB18655" s="4"/>
      <c r="BC18655" s="4"/>
    </row>
    <row r="18656" spans="45:55" x14ac:dyDescent="0.2">
      <c r="AS18656" s="4"/>
      <c r="AT18656" s="4"/>
      <c r="AU18656" s="4"/>
      <c r="AV18656" s="4"/>
      <c r="AW18656" s="4"/>
      <c r="AX18656" s="4"/>
      <c r="AY18656" s="4"/>
      <c r="AZ18656" s="4"/>
      <c r="BA18656" s="4"/>
      <c r="BB18656" s="4"/>
      <c r="BC18656" s="4"/>
    </row>
    <row r="18657" spans="45:55" x14ac:dyDescent="0.2">
      <c r="AS18657" s="4"/>
      <c r="AT18657" s="4"/>
      <c r="AU18657" s="4"/>
      <c r="AV18657" s="4"/>
      <c r="AW18657" s="4"/>
      <c r="AX18657" s="4"/>
      <c r="AY18657" s="4"/>
      <c r="AZ18657" s="4"/>
      <c r="BA18657" s="4"/>
      <c r="BB18657" s="4"/>
      <c r="BC18657" s="4"/>
    </row>
    <row r="18658" spans="45:55" x14ac:dyDescent="0.2">
      <c r="AS18658" s="4"/>
      <c r="AT18658" s="4"/>
      <c r="AU18658" s="4"/>
      <c r="AV18658" s="4"/>
      <c r="AW18658" s="4"/>
      <c r="AX18658" s="4"/>
      <c r="AY18658" s="4"/>
      <c r="AZ18658" s="4"/>
      <c r="BA18658" s="4"/>
      <c r="BB18658" s="4"/>
      <c r="BC18658" s="4"/>
    </row>
    <row r="18659" spans="45:55" x14ac:dyDescent="0.2">
      <c r="AS18659" s="4"/>
      <c r="AT18659" s="4"/>
      <c r="AU18659" s="4"/>
      <c r="AV18659" s="4"/>
      <c r="AW18659" s="4"/>
      <c r="AX18659" s="4"/>
      <c r="AY18659" s="4"/>
      <c r="AZ18659" s="4"/>
      <c r="BA18659" s="4"/>
      <c r="BB18659" s="4"/>
      <c r="BC18659" s="4"/>
    </row>
    <row r="18660" spans="45:55" x14ac:dyDescent="0.2">
      <c r="AS18660" s="4"/>
      <c r="AT18660" s="4"/>
      <c r="AU18660" s="4"/>
      <c r="AV18660" s="4"/>
      <c r="AW18660" s="4"/>
      <c r="AX18660" s="4"/>
      <c r="AY18660" s="4"/>
      <c r="AZ18660" s="4"/>
      <c r="BA18660" s="4"/>
      <c r="BB18660" s="4"/>
      <c r="BC18660" s="4"/>
    </row>
    <row r="18661" spans="45:55" x14ac:dyDescent="0.2">
      <c r="AS18661" s="4"/>
      <c r="AT18661" s="4"/>
      <c r="AU18661" s="4"/>
      <c r="AV18661" s="4"/>
      <c r="AW18661" s="4"/>
      <c r="AX18661" s="4"/>
      <c r="AY18661" s="4"/>
      <c r="AZ18661" s="4"/>
      <c r="BA18661" s="4"/>
      <c r="BB18661" s="4"/>
      <c r="BC18661" s="4"/>
    </row>
    <row r="18662" spans="45:55" x14ac:dyDescent="0.2">
      <c r="AS18662" s="4"/>
      <c r="AT18662" s="4"/>
      <c r="AU18662" s="4"/>
      <c r="AV18662" s="4"/>
      <c r="AW18662" s="4"/>
      <c r="AX18662" s="4"/>
      <c r="AY18662" s="4"/>
      <c r="AZ18662" s="4"/>
      <c r="BA18662" s="4"/>
      <c r="BB18662" s="4"/>
      <c r="BC18662" s="4"/>
    </row>
    <row r="18663" spans="45:55" x14ac:dyDescent="0.2">
      <c r="AS18663" s="4"/>
      <c r="AT18663" s="4"/>
      <c r="AU18663" s="4"/>
      <c r="AV18663" s="4"/>
      <c r="AW18663" s="4"/>
      <c r="AX18663" s="4"/>
      <c r="AY18663" s="4"/>
      <c r="AZ18663" s="4"/>
      <c r="BA18663" s="4"/>
      <c r="BB18663" s="4"/>
      <c r="BC18663" s="4"/>
    </row>
    <row r="18664" spans="45:55" x14ac:dyDescent="0.2">
      <c r="AS18664" s="4"/>
      <c r="AT18664" s="4"/>
      <c r="AU18664" s="4"/>
      <c r="AV18664" s="4"/>
      <c r="AW18664" s="4"/>
      <c r="AX18664" s="4"/>
      <c r="AY18664" s="4"/>
      <c r="AZ18664" s="4"/>
      <c r="BA18664" s="4"/>
      <c r="BB18664" s="4"/>
      <c r="BC18664" s="4"/>
    </row>
    <row r="18665" spans="45:55" x14ac:dyDescent="0.2">
      <c r="AS18665" s="4"/>
      <c r="AT18665" s="4"/>
      <c r="AU18665" s="4"/>
      <c r="AV18665" s="4"/>
      <c r="AW18665" s="4"/>
      <c r="AX18665" s="4"/>
      <c r="AY18665" s="4"/>
      <c r="AZ18665" s="4"/>
      <c r="BA18665" s="4"/>
      <c r="BB18665" s="4"/>
      <c r="BC18665" s="4"/>
    </row>
    <row r="18666" spans="45:55" x14ac:dyDescent="0.2">
      <c r="AS18666" s="4"/>
      <c r="AT18666" s="4"/>
      <c r="AU18666" s="4"/>
      <c r="AV18666" s="4"/>
      <c r="AW18666" s="4"/>
      <c r="AX18666" s="4"/>
      <c r="AY18666" s="4"/>
      <c r="AZ18666" s="4"/>
      <c r="BA18666" s="4"/>
      <c r="BB18666" s="4"/>
      <c r="BC18666" s="4"/>
    </row>
    <row r="18667" spans="45:55" x14ac:dyDescent="0.2">
      <c r="AS18667" s="4"/>
      <c r="AT18667" s="4"/>
      <c r="AU18667" s="4"/>
      <c r="AV18667" s="4"/>
      <c r="AW18667" s="4"/>
      <c r="AX18667" s="4"/>
      <c r="AY18667" s="4"/>
      <c r="AZ18667" s="4"/>
      <c r="BA18667" s="4"/>
      <c r="BB18667" s="4"/>
      <c r="BC18667" s="4"/>
    </row>
    <row r="18668" spans="45:55" x14ac:dyDescent="0.2">
      <c r="AS18668" s="4"/>
      <c r="AT18668" s="4"/>
      <c r="AU18668" s="4"/>
      <c r="AV18668" s="4"/>
      <c r="AW18668" s="4"/>
      <c r="AX18668" s="4"/>
      <c r="AY18668" s="4"/>
      <c r="AZ18668" s="4"/>
      <c r="BA18668" s="4"/>
      <c r="BB18668" s="4"/>
      <c r="BC18668" s="4"/>
    </row>
    <row r="18669" spans="45:55" x14ac:dyDescent="0.2">
      <c r="AS18669" s="4"/>
      <c r="AT18669" s="4"/>
      <c r="AU18669" s="4"/>
      <c r="AV18669" s="4"/>
      <c r="AW18669" s="4"/>
      <c r="AX18669" s="4"/>
      <c r="AY18669" s="4"/>
      <c r="AZ18669" s="4"/>
      <c r="BA18669" s="4"/>
      <c r="BB18669" s="4"/>
      <c r="BC18669" s="4"/>
    </row>
    <row r="18670" spans="45:55" x14ac:dyDescent="0.2">
      <c r="AS18670" s="4"/>
      <c r="AT18670" s="4"/>
      <c r="AU18670" s="4"/>
      <c r="AV18670" s="4"/>
      <c r="AW18670" s="4"/>
      <c r="AX18670" s="4"/>
      <c r="AY18670" s="4"/>
      <c r="AZ18670" s="4"/>
      <c r="BA18670" s="4"/>
      <c r="BB18670" s="4"/>
      <c r="BC18670" s="4"/>
    </row>
    <row r="18671" spans="45:55" x14ac:dyDescent="0.2">
      <c r="AS18671" s="4"/>
      <c r="AT18671" s="4"/>
      <c r="AU18671" s="4"/>
      <c r="AV18671" s="4"/>
      <c r="AW18671" s="4"/>
      <c r="AX18671" s="4"/>
      <c r="AY18671" s="4"/>
      <c r="AZ18671" s="4"/>
      <c r="BA18671" s="4"/>
      <c r="BB18671" s="4"/>
      <c r="BC18671" s="4"/>
    </row>
    <row r="18672" spans="45:55" x14ac:dyDescent="0.2">
      <c r="AS18672" s="4"/>
      <c r="AT18672" s="4"/>
      <c r="AU18672" s="4"/>
      <c r="AV18672" s="4"/>
      <c r="AW18672" s="4"/>
      <c r="AX18672" s="4"/>
      <c r="AY18672" s="4"/>
      <c r="AZ18672" s="4"/>
      <c r="BA18672" s="4"/>
      <c r="BB18672" s="4"/>
      <c r="BC18672" s="4"/>
    </row>
    <row r="18673" spans="45:55" x14ac:dyDescent="0.2">
      <c r="AS18673" s="4"/>
      <c r="AT18673" s="4"/>
      <c r="AU18673" s="4"/>
      <c r="AV18673" s="4"/>
      <c r="AW18673" s="4"/>
      <c r="AX18673" s="4"/>
      <c r="AY18673" s="4"/>
      <c r="AZ18673" s="4"/>
      <c r="BA18673" s="4"/>
      <c r="BB18673" s="4"/>
      <c r="BC18673" s="4"/>
    </row>
    <row r="18674" spans="45:55" x14ac:dyDescent="0.2">
      <c r="AS18674" s="4"/>
      <c r="AT18674" s="4"/>
      <c r="AU18674" s="4"/>
      <c r="AV18674" s="4"/>
      <c r="AW18674" s="4"/>
      <c r="AX18674" s="4"/>
      <c r="AY18674" s="4"/>
      <c r="AZ18674" s="4"/>
      <c r="BA18674" s="4"/>
      <c r="BB18674" s="4"/>
      <c r="BC18674" s="4"/>
    </row>
    <row r="18675" spans="45:55" x14ac:dyDescent="0.2">
      <c r="AS18675" s="4"/>
      <c r="AT18675" s="4"/>
      <c r="AU18675" s="4"/>
      <c r="AV18675" s="4"/>
      <c r="AW18675" s="4"/>
      <c r="AX18675" s="4"/>
      <c r="AY18675" s="4"/>
      <c r="AZ18675" s="4"/>
      <c r="BA18675" s="4"/>
      <c r="BB18675" s="4"/>
      <c r="BC18675" s="4"/>
    </row>
    <row r="18676" spans="45:55" x14ac:dyDescent="0.2">
      <c r="AS18676" s="4"/>
      <c r="AT18676" s="4"/>
      <c r="AU18676" s="4"/>
      <c r="AV18676" s="4"/>
      <c r="AW18676" s="4"/>
      <c r="AX18676" s="4"/>
      <c r="AY18676" s="4"/>
      <c r="AZ18676" s="4"/>
      <c r="BA18676" s="4"/>
      <c r="BB18676" s="4"/>
      <c r="BC18676" s="4"/>
    </row>
    <row r="18677" spans="45:55" x14ac:dyDescent="0.2">
      <c r="AS18677" s="4"/>
      <c r="AT18677" s="4"/>
      <c r="AU18677" s="4"/>
      <c r="AV18677" s="4"/>
      <c r="AW18677" s="4"/>
      <c r="AX18677" s="4"/>
      <c r="AY18677" s="4"/>
      <c r="AZ18677" s="4"/>
      <c r="BA18677" s="4"/>
      <c r="BB18677" s="4"/>
      <c r="BC18677" s="4"/>
    </row>
    <row r="18678" spans="45:55" x14ac:dyDescent="0.2">
      <c r="AS18678" s="4"/>
      <c r="AT18678" s="4"/>
      <c r="AU18678" s="4"/>
      <c r="AV18678" s="4"/>
      <c r="AW18678" s="4"/>
      <c r="AX18678" s="4"/>
      <c r="AY18678" s="4"/>
      <c r="AZ18678" s="4"/>
      <c r="BA18678" s="4"/>
      <c r="BB18678" s="4"/>
      <c r="BC18678" s="4"/>
    </row>
    <row r="18679" spans="45:55" x14ac:dyDescent="0.2">
      <c r="AS18679" s="4"/>
      <c r="AT18679" s="4"/>
      <c r="AU18679" s="4"/>
      <c r="AV18679" s="4"/>
      <c r="AW18679" s="4"/>
      <c r="AX18679" s="4"/>
      <c r="AY18679" s="4"/>
      <c r="AZ18679" s="4"/>
      <c r="BA18679" s="4"/>
      <c r="BB18679" s="4"/>
      <c r="BC18679" s="4"/>
    </row>
    <row r="18680" spans="45:55" x14ac:dyDescent="0.2">
      <c r="AS18680" s="4"/>
      <c r="AT18680" s="4"/>
      <c r="AU18680" s="4"/>
      <c r="AV18680" s="4"/>
      <c r="AW18680" s="4"/>
      <c r="AX18680" s="4"/>
      <c r="AY18680" s="4"/>
      <c r="AZ18680" s="4"/>
      <c r="BA18680" s="4"/>
      <c r="BB18680" s="4"/>
      <c r="BC18680" s="4"/>
    </row>
    <row r="18681" spans="45:55" x14ac:dyDescent="0.2">
      <c r="AS18681" s="4"/>
      <c r="AT18681" s="4"/>
      <c r="AU18681" s="4"/>
      <c r="AV18681" s="4"/>
      <c r="AW18681" s="4"/>
      <c r="AX18681" s="4"/>
      <c r="AY18681" s="4"/>
      <c r="AZ18681" s="4"/>
      <c r="BA18681" s="4"/>
      <c r="BB18681" s="4"/>
      <c r="BC18681" s="4"/>
    </row>
    <row r="18682" spans="45:55" x14ac:dyDescent="0.2">
      <c r="AS18682" s="4"/>
      <c r="AT18682" s="4"/>
      <c r="AU18682" s="4"/>
      <c r="AV18682" s="4"/>
      <c r="AW18682" s="4"/>
      <c r="AX18682" s="4"/>
      <c r="AY18682" s="4"/>
      <c r="AZ18682" s="4"/>
      <c r="BA18682" s="4"/>
      <c r="BB18682" s="4"/>
      <c r="BC18682" s="4"/>
    </row>
    <row r="18683" spans="45:55" x14ac:dyDescent="0.2">
      <c r="AS18683" s="4"/>
      <c r="AT18683" s="4"/>
      <c r="AU18683" s="4"/>
      <c r="AV18683" s="4"/>
      <c r="AW18683" s="4"/>
      <c r="AX18683" s="4"/>
      <c r="AY18683" s="4"/>
      <c r="AZ18683" s="4"/>
      <c r="BA18683" s="4"/>
      <c r="BB18683" s="4"/>
      <c r="BC18683" s="4"/>
    </row>
    <row r="18684" spans="45:55" x14ac:dyDescent="0.2">
      <c r="AS18684" s="4"/>
      <c r="AT18684" s="4"/>
      <c r="AU18684" s="4"/>
      <c r="AV18684" s="4"/>
      <c r="AW18684" s="4"/>
      <c r="AX18684" s="4"/>
      <c r="AY18684" s="4"/>
      <c r="AZ18684" s="4"/>
      <c r="BA18684" s="4"/>
      <c r="BB18684" s="4"/>
      <c r="BC18684" s="4"/>
    </row>
    <row r="18685" spans="45:55" x14ac:dyDescent="0.2">
      <c r="AS18685" s="4"/>
      <c r="AT18685" s="4"/>
      <c r="AU18685" s="4"/>
      <c r="AV18685" s="4"/>
      <c r="AW18685" s="4"/>
      <c r="AX18685" s="4"/>
      <c r="AY18685" s="4"/>
      <c r="AZ18685" s="4"/>
      <c r="BA18685" s="4"/>
      <c r="BB18685" s="4"/>
      <c r="BC18685" s="4"/>
    </row>
    <row r="18686" spans="45:55" x14ac:dyDescent="0.2">
      <c r="AS18686" s="4"/>
      <c r="AT18686" s="4"/>
      <c r="AU18686" s="4"/>
      <c r="AV18686" s="4"/>
      <c r="AW18686" s="4"/>
      <c r="AX18686" s="4"/>
      <c r="AY18686" s="4"/>
      <c r="AZ18686" s="4"/>
      <c r="BA18686" s="4"/>
      <c r="BB18686" s="4"/>
      <c r="BC18686" s="4"/>
    </row>
    <row r="18687" spans="45:55" x14ac:dyDescent="0.2">
      <c r="AS18687" s="4"/>
      <c r="AT18687" s="4"/>
      <c r="AU18687" s="4"/>
      <c r="AV18687" s="4"/>
      <c r="AW18687" s="4"/>
      <c r="AX18687" s="4"/>
      <c r="AY18687" s="4"/>
      <c r="AZ18687" s="4"/>
      <c r="BA18687" s="4"/>
      <c r="BB18687" s="4"/>
      <c r="BC18687" s="4"/>
    </row>
    <row r="18688" spans="45:55" x14ac:dyDescent="0.2">
      <c r="AS18688" s="4"/>
      <c r="AT18688" s="4"/>
      <c r="AU18688" s="4"/>
      <c r="AV18688" s="4"/>
      <c r="AW18688" s="4"/>
      <c r="AX18688" s="4"/>
      <c r="AY18688" s="4"/>
      <c r="AZ18688" s="4"/>
      <c r="BA18688" s="4"/>
      <c r="BB18688" s="4"/>
      <c r="BC18688" s="4"/>
    </row>
    <row r="18689" spans="45:55" x14ac:dyDescent="0.2">
      <c r="AS18689" s="4"/>
      <c r="AT18689" s="4"/>
      <c r="AU18689" s="4"/>
      <c r="AV18689" s="4"/>
      <c r="AW18689" s="4"/>
      <c r="AX18689" s="4"/>
      <c r="AY18689" s="4"/>
      <c r="AZ18689" s="4"/>
      <c r="BA18689" s="4"/>
      <c r="BB18689" s="4"/>
      <c r="BC18689" s="4"/>
    </row>
    <row r="18690" spans="45:55" x14ac:dyDescent="0.2">
      <c r="AS18690" s="4"/>
      <c r="AT18690" s="4"/>
      <c r="AU18690" s="4"/>
      <c r="AV18690" s="4"/>
      <c r="AW18690" s="4"/>
      <c r="AX18690" s="4"/>
      <c r="AY18690" s="4"/>
      <c r="AZ18690" s="4"/>
      <c r="BA18690" s="4"/>
      <c r="BB18690" s="4"/>
      <c r="BC18690" s="4"/>
    </row>
    <row r="18691" spans="45:55" x14ac:dyDescent="0.2">
      <c r="AS18691" s="4"/>
      <c r="AT18691" s="4"/>
      <c r="AU18691" s="4"/>
      <c r="AV18691" s="4"/>
      <c r="AW18691" s="4"/>
      <c r="AX18691" s="4"/>
      <c r="AY18691" s="4"/>
      <c r="AZ18691" s="4"/>
      <c r="BA18691" s="4"/>
      <c r="BB18691" s="4"/>
      <c r="BC18691" s="4"/>
    </row>
    <row r="18692" spans="45:55" x14ac:dyDescent="0.2">
      <c r="AS18692" s="4"/>
      <c r="AT18692" s="4"/>
      <c r="AU18692" s="4"/>
      <c r="AV18692" s="4"/>
      <c r="AW18692" s="4"/>
      <c r="AX18692" s="4"/>
      <c r="AY18692" s="4"/>
      <c r="AZ18692" s="4"/>
      <c r="BA18692" s="4"/>
      <c r="BB18692" s="4"/>
      <c r="BC18692" s="4"/>
    </row>
    <row r="18693" spans="45:55" x14ac:dyDescent="0.2">
      <c r="AS18693" s="4"/>
      <c r="AT18693" s="4"/>
      <c r="AU18693" s="4"/>
      <c r="AV18693" s="4"/>
      <c r="AW18693" s="4"/>
      <c r="AX18693" s="4"/>
      <c r="AY18693" s="4"/>
      <c r="AZ18693" s="4"/>
      <c r="BA18693" s="4"/>
      <c r="BB18693" s="4"/>
      <c r="BC18693" s="4"/>
    </row>
    <row r="18694" spans="45:55" x14ac:dyDescent="0.2">
      <c r="AS18694" s="4"/>
      <c r="AT18694" s="4"/>
      <c r="AU18694" s="4"/>
      <c r="AV18694" s="4"/>
      <c r="AW18694" s="4"/>
      <c r="AX18694" s="4"/>
      <c r="AY18694" s="4"/>
      <c r="AZ18694" s="4"/>
      <c r="BA18694" s="4"/>
      <c r="BB18694" s="4"/>
      <c r="BC18694" s="4"/>
    </row>
    <row r="18695" spans="45:55" x14ac:dyDescent="0.2">
      <c r="AS18695" s="4"/>
      <c r="AT18695" s="4"/>
      <c r="AU18695" s="4"/>
      <c r="AV18695" s="4"/>
      <c r="AW18695" s="4"/>
      <c r="AX18695" s="4"/>
      <c r="AY18695" s="4"/>
      <c r="AZ18695" s="4"/>
      <c r="BA18695" s="4"/>
      <c r="BB18695" s="4"/>
      <c r="BC18695" s="4"/>
    </row>
    <row r="18696" spans="45:55" x14ac:dyDescent="0.2">
      <c r="AS18696" s="4"/>
      <c r="AT18696" s="4"/>
      <c r="AU18696" s="4"/>
      <c r="AV18696" s="4"/>
      <c r="AW18696" s="4"/>
      <c r="AX18696" s="4"/>
      <c r="AY18696" s="4"/>
      <c r="AZ18696" s="4"/>
      <c r="BA18696" s="4"/>
      <c r="BB18696" s="4"/>
      <c r="BC18696" s="4"/>
    </row>
    <row r="18697" spans="45:55" x14ac:dyDescent="0.2">
      <c r="AS18697" s="4"/>
      <c r="AT18697" s="4"/>
      <c r="AU18697" s="4"/>
      <c r="AV18697" s="4"/>
      <c r="AW18697" s="4"/>
      <c r="AX18697" s="4"/>
      <c r="AY18697" s="4"/>
      <c r="AZ18697" s="4"/>
      <c r="BA18697" s="4"/>
      <c r="BB18697" s="4"/>
      <c r="BC18697" s="4"/>
    </row>
    <row r="18698" spans="45:55" x14ac:dyDescent="0.2">
      <c r="AS18698" s="4"/>
      <c r="AT18698" s="4"/>
      <c r="AU18698" s="4"/>
      <c r="AV18698" s="4"/>
      <c r="AW18698" s="4"/>
      <c r="AX18698" s="4"/>
      <c r="AY18698" s="4"/>
      <c r="AZ18698" s="4"/>
      <c r="BA18698" s="4"/>
      <c r="BB18698" s="4"/>
      <c r="BC18698" s="4"/>
    </row>
    <row r="18699" spans="45:55" x14ac:dyDescent="0.2">
      <c r="AS18699" s="4"/>
      <c r="AT18699" s="4"/>
      <c r="AU18699" s="4"/>
      <c r="AV18699" s="4"/>
      <c r="AW18699" s="4"/>
      <c r="AX18699" s="4"/>
      <c r="AY18699" s="4"/>
      <c r="AZ18699" s="4"/>
      <c r="BA18699" s="4"/>
      <c r="BB18699" s="4"/>
      <c r="BC18699" s="4"/>
    </row>
    <row r="18700" spans="45:55" x14ac:dyDescent="0.2">
      <c r="AS18700" s="4"/>
      <c r="AT18700" s="4"/>
      <c r="AU18700" s="4"/>
      <c r="AV18700" s="4"/>
      <c r="AW18700" s="4"/>
      <c r="AX18700" s="4"/>
      <c r="AY18700" s="4"/>
      <c r="AZ18700" s="4"/>
      <c r="BA18700" s="4"/>
      <c r="BB18700" s="4"/>
      <c r="BC18700" s="4"/>
    </row>
    <row r="18701" spans="45:55" x14ac:dyDescent="0.2">
      <c r="AS18701" s="4"/>
      <c r="AT18701" s="4"/>
      <c r="AU18701" s="4"/>
      <c r="AV18701" s="4"/>
      <c r="AW18701" s="4"/>
      <c r="AX18701" s="4"/>
      <c r="AY18701" s="4"/>
      <c r="AZ18701" s="4"/>
      <c r="BA18701" s="4"/>
      <c r="BB18701" s="4"/>
      <c r="BC18701" s="4"/>
    </row>
    <row r="18702" spans="45:55" x14ac:dyDescent="0.2">
      <c r="AS18702" s="4"/>
      <c r="AT18702" s="4"/>
      <c r="AU18702" s="4"/>
      <c r="AV18702" s="4"/>
      <c r="AW18702" s="4"/>
      <c r="AX18702" s="4"/>
      <c r="AY18702" s="4"/>
      <c r="AZ18702" s="4"/>
      <c r="BA18702" s="4"/>
      <c r="BB18702" s="4"/>
      <c r="BC18702" s="4"/>
    </row>
    <row r="18703" spans="45:55" x14ac:dyDescent="0.2">
      <c r="AS18703" s="4"/>
      <c r="AT18703" s="4"/>
      <c r="AU18703" s="4"/>
      <c r="AV18703" s="4"/>
      <c r="AW18703" s="4"/>
      <c r="AX18703" s="4"/>
      <c r="AY18703" s="4"/>
      <c r="AZ18703" s="4"/>
      <c r="BA18703" s="4"/>
      <c r="BB18703" s="4"/>
      <c r="BC18703" s="4"/>
    </row>
    <row r="18704" spans="45:55" x14ac:dyDescent="0.2">
      <c r="AS18704" s="4"/>
      <c r="AT18704" s="4"/>
      <c r="AU18704" s="4"/>
      <c r="AV18704" s="4"/>
      <c r="AW18704" s="4"/>
      <c r="AX18704" s="4"/>
      <c r="AY18704" s="4"/>
      <c r="AZ18704" s="4"/>
      <c r="BA18704" s="4"/>
      <c r="BB18704" s="4"/>
      <c r="BC18704" s="4"/>
    </row>
    <row r="18705" spans="45:55" x14ac:dyDescent="0.2">
      <c r="AS18705" s="4"/>
      <c r="AT18705" s="4"/>
      <c r="AU18705" s="4"/>
      <c r="AV18705" s="4"/>
      <c r="AW18705" s="4"/>
      <c r="AX18705" s="4"/>
      <c r="AY18705" s="4"/>
      <c r="AZ18705" s="4"/>
      <c r="BA18705" s="4"/>
      <c r="BB18705" s="4"/>
      <c r="BC18705" s="4"/>
    </row>
    <row r="18706" spans="45:55" x14ac:dyDescent="0.2">
      <c r="AS18706" s="4"/>
      <c r="AT18706" s="4"/>
      <c r="AU18706" s="4"/>
      <c r="AV18706" s="4"/>
      <c r="AW18706" s="4"/>
      <c r="AX18706" s="4"/>
      <c r="AY18706" s="4"/>
      <c r="AZ18706" s="4"/>
      <c r="BA18706" s="4"/>
      <c r="BB18706" s="4"/>
      <c r="BC18706" s="4"/>
    </row>
    <row r="18707" spans="45:55" x14ac:dyDescent="0.2">
      <c r="AS18707" s="4"/>
      <c r="AT18707" s="4"/>
      <c r="AU18707" s="4"/>
      <c r="AV18707" s="4"/>
      <c r="AW18707" s="4"/>
      <c r="AX18707" s="4"/>
      <c r="AY18707" s="4"/>
      <c r="AZ18707" s="4"/>
      <c r="BA18707" s="4"/>
      <c r="BB18707" s="4"/>
      <c r="BC18707" s="4"/>
    </row>
    <row r="18708" spans="45:55" x14ac:dyDescent="0.2">
      <c r="AS18708" s="4"/>
      <c r="AT18708" s="4"/>
      <c r="AU18708" s="4"/>
      <c r="AV18708" s="4"/>
      <c r="AW18708" s="4"/>
      <c r="AX18708" s="4"/>
      <c r="AY18708" s="4"/>
      <c r="AZ18708" s="4"/>
      <c r="BA18708" s="4"/>
      <c r="BB18708" s="4"/>
      <c r="BC18708" s="4"/>
    </row>
    <row r="18709" spans="45:55" x14ac:dyDescent="0.2">
      <c r="AS18709" s="4"/>
      <c r="AT18709" s="4"/>
      <c r="AU18709" s="4"/>
      <c r="AV18709" s="4"/>
      <c r="AW18709" s="4"/>
      <c r="AX18709" s="4"/>
      <c r="AY18709" s="4"/>
      <c r="AZ18709" s="4"/>
      <c r="BA18709" s="4"/>
      <c r="BB18709" s="4"/>
      <c r="BC18709" s="4"/>
    </row>
    <row r="18710" spans="45:55" x14ac:dyDescent="0.2">
      <c r="AS18710" s="4"/>
      <c r="AT18710" s="4"/>
      <c r="AU18710" s="4"/>
      <c r="AV18710" s="4"/>
      <c r="AW18710" s="4"/>
      <c r="AX18710" s="4"/>
      <c r="AY18710" s="4"/>
      <c r="AZ18710" s="4"/>
      <c r="BA18710" s="4"/>
      <c r="BB18710" s="4"/>
      <c r="BC18710" s="4"/>
    </row>
    <row r="18711" spans="45:55" x14ac:dyDescent="0.2">
      <c r="AS18711" s="4"/>
      <c r="AT18711" s="4"/>
      <c r="AU18711" s="4"/>
      <c r="AV18711" s="4"/>
      <c r="AW18711" s="4"/>
      <c r="AX18711" s="4"/>
      <c r="AY18711" s="4"/>
      <c r="AZ18711" s="4"/>
      <c r="BA18711" s="4"/>
      <c r="BB18711" s="4"/>
      <c r="BC18711" s="4"/>
    </row>
    <row r="18712" spans="45:55" x14ac:dyDescent="0.2">
      <c r="AS18712" s="4"/>
      <c r="AT18712" s="4"/>
      <c r="AU18712" s="4"/>
      <c r="AV18712" s="4"/>
      <c r="AW18712" s="4"/>
      <c r="AX18712" s="4"/>
      <c r="AY18712" s="4"/>
      <c r="AZ18712" s="4"/>
      <c r="BA18712" s="4"/>
      <c r="BB18712" s="4"/>
      <c r="BC18712" s="4"/>
    </row>
    <row r="18713" spans="45:55" x14ac:dyDescent="0.2">
      <c r="AS18713" s="4"/>
      <c r="AT18713" s="4"/>
      <c r="AU18713" s="4"/>
      <c r="AV18713" s="4"/>
      <c r="AW18713" s="4"/>
      <c r="AX18713" s="4"/>
      <c r="AY18713" s="4"/>
      <c r="AZ18713" s="4"/>
      <c r="BA18713" s="4"/>
      <c r="BB18713" s="4"/>
      <c r="BC18713" s="4"/>
    </row>
    <row r="18714" spans="45:55" x14ac:dyDescent="0.2">
      <c r="AS18714" s="4"/>
      <c r="AT18714" s="4"/>
      <c r="AU18714" s="4"/>
      <c r="AV18714" s="4"/>
      <c r="AW18714" s="4"/>
      <c r="AX18714" s="4"/>
      <c r="AY18714" s="4"/>
      <c r="AZ18714" s="4"/>
      <c r="BA18714" s="4"/>
      <c r="BB18714" s="4"/>
      <c r="BC18714" s="4"/>
    </row>
    <row r="18715" spans="45:55" x14ac:dyDescent="0.2">
      <c r="AS18715" s="4"/>
      <c r="AT18715" s="4"/>
      <c r="AU18715" s="4"/>
      <c r="AV18715" s="4"/>
      <c r="AW18715" s="4"/>
      <c r="AX18715" s="4"/>
      <c r="AY18715" s="4"/>
      <c r="AZ18715" s="4"/>
      <c r="BA18715" s="4"/>
      <c r="BB18715" s="4"/>
      <c r="BC18715" s="4"/>
    </row>
    <row r="18716" spans="45:55" x14ac:dyDescent="0.2">
      <c r="AS18716" s="4"/>
      <c r="AT18716" s="4"/>
      <c r="AU18716" s="4"/>
      <c r="AV18716" s="4"/>
      <c r="AW18716" s="4"/>
      <c r="AX18716" s="4"/>
      <c r="AY18716" s="4"/>
      <c r="AZ18716" s="4"/>
      <c r="BA18716" s="4"/>
      <c r="BB18716" s="4"/>
      <c r="BC18716" s="4"/>
    </row>
    <row r="18717" spans="45:55" x14ac:dyDescent="0.2">
      <c r="AS18717" s="4"/>
      <c r="AT18717" s="4"/>
      <c r="AU18717" s="4"/>
      <c r="AV18717" s="4"/>
      <c r="AW18717" s="4"/>
      <c r="AX18717" s="4"/>
      <c r="AY18717" s="4"/>
      <c r="AZ18717" s="4"/>
      <c r="BA18717" s="4"/>
      <c r="BB18717" s="4"/>
      <c r="BC18717" s="4"/>
    </row>
    <row r="18718" spans="45:55" x14ac:dyDescent="0.2">
      <c r="AS18718" s="4"/>
      <c r="AT18718" s="4"/>
      <c r="AU18718" s="4"/>
      <c r="AV18718" s="4"/>
      <c r="AW18718" s="4"/>
      <c r="AX18718" s="4"/>
      <c r="AY18718" s="4"/>
      <c r="AZ18718" s="4"/>
      <c r="BA18718" s="4"/>
      <c r="BB18718" s="4"/>
      <c r="BC18718" s="4"/>
    </row>
    <row r="18719" spans="45:55" x14ac:dyDescent="0.2">
      <c r="AS18719" s="4"/>
      <c r="AT18719" s="4"/>
      <c r="AU18719" s="4"/>
      <c r="AV18719" s="4"/>
      <c r="AW18719" s="4"/>
      <c r="AX18719" s="4"/>
      <c r="AY18719" s="4"/>
      <c r="AZ18719" s="4"/>
      <c r="BA18719" s="4"/>
      <c r="BB18719" s="4"/>
      <c r="BC18719" s="4"/>
    </row>
    <row r="18720" spans="45:55" x14ac:dyDescent="0.2">
      <c r="AS18720" s="4"/>
      <c r="AT18720" s="4"/>
      <c r="AU18720" s="4"/>
      <c r="AV18720" s="4"/>
      <c r="AW18720" s="4"/>
      <c r="AX18720" s="4"/>
      <c r="AY18720" s="4"/>
      <c r="AZ18720" s="4"/>
      <c r="BA18720" s="4"/>
      <c r="BB18720" s="4"/>
      <c r="BC18720" s="4"/>
    </row>
    <row r="18721" spans="45:55" x14ac:dyDescent="0.2">
      <c r="AS18721" s="4"/>
      <c r="AT18721" s="4"/>
      <c r="AU18721" s="4"/>
      <c r="AV18721" s="4"/>
      <c r="AW18721" s="4"/>
      <c r="AX18721" s="4"/>
      <c r="AY18721" s="4"/>
      <c r="AZ18721" s="4"/>
      <c r="BA18721" s="4"/>
      <c r="BB18721" s="4"/>
      <c r="BC18721" s="4"/>
    </row>
    <row r="18722" spans="45:55" x14ac:dyDescent="0.2">
      <c r="AS18722" s="4"/>
      <c r="AT18722" s="4"/>
      <c r="AU18722" s="4"/>
      <c r="AV18722" s="4"/>
      <c r="AW18722" s="4"/>
      <c r="AX18722" s="4"/>
      <c r="AY18722" s="4"/>
      <c r="AZ18722" s="4"/>
      <c r="BA18722" s="4"/>
      <c r="BB18722" s="4"/>
      <c r="BC18722" s="4"/>
    </row>
    <row r="18723" spans="45:55" x14ac:dyDescent="0.2">
      <c r="AS18723" s="4"/>
      <c r="AT18723" s="4"/>
      <c r="AU18723" s="4"/>
      <c r="AV18723" s="4"/>
      <c r="AW18723" s="4"/>
      <c r="AX18723" s="4"/>
      <c r="AY18723" s="4"/>
      <c r="AZ18723" s="4"/>
      <c r="BA18723" s="4"/>
      <c r="BB18723" s="4"/>
      <c r="BC18723" s="4"/>
    </row>
    <row r="18724" spans="45:55" x14ac:dyDescent="0.2">
      <c r="AS18724" s="4"/>
      <c r="AT18724" s="4"/>
      <c r="AU18724" s="4"/>
      <c r="AV18724" s="4"/>
      <c r="AW18724" s="4"/>
      <c r="AX18724" s="4"/>
      <c r="AY18724" s="4"/>
      <c r="AZ18724" s="4"/>
      <c r="BA18724" s="4"/>
      <c r="BB18724" s="4"/>
      <c r="BC18724" s="4"/>
    </row>
    <row r="18725" spans="45:55" x14ac:dyDescent="0.2">
      <c r="AS18725" s="4"/>
      <c r="AT18725" s="4"/>
      <c r="AU18725" s="4"/>
      <c r="AV18725" s="4"/>
      <c r="AW18725" s="4"/>
      <c r="AX18725" s="4"/>
      <c r="AY18725" s="4"/>
      <c r="AZ18725" s="4"/>
      <c r="BA18725" s="4"/>
      <c r="BB18725" s="4"/>
      <c r="BC18725" s="4"/>
    </row>
    <row r="18726" spans="45:55" x14ac:dyDescent="0.2">
      <c r="AS18726" s="4"/>
      <c r="AT18726" s="4"/>
      <c r="AU18726" s="4"/>
      <c r="AV18726" s="4"/>
      <c r="AW18726" s="4"/>
      <c r="AX18726" s="4"/>
      <c r="AY18726" s="4"/>
      <c r="AZ18726" s="4"/>
      <c r="BA18726" s="4"/>
      <c r="BB18726" s="4"/>
      <c r="BC18726" s="4"/>
    </row>
    <row r="18727" spans="45:55" x14ac:dyDescent="0.2">
      <c r="AS18727" s="4"/>
      <c r="AT18727" s="4"/>
      <c r="AU18727" s="4"/>
      <c r="AV18727" s="4"/>
      <c r="AW18727" s="4"/>
      <c r="AX18727" s="4"/>
      <c r="AY18727" s="4"/>
      <c r="AZ18727" s="4"/>
      <c r="BA18727" s="4"/>
      <c r="BB18727" s="4"/>
      <c r="BC18727" s="4"/>
    </row>
    <row r="18728" spans="45:55" x14ac:dyDescent="0.2">
      <c r="AS18728" s="4"/>
      <c r="AT18728" s="4"/>
      <c r="AU18728" s="4"/>
      <c r="AV18728" s="4"/>
      <c r="AW18728" s="4"/>
      <c r="AX18728" s="4"/>
      <c r="AY18728" s="4"/>
      <c r="AZ18728" s="4"/>
      <c r="BA18728" s="4"/>
      <c r="BB18728" s="4"/>
      <c r="BC18728" s="4"/>
    </row>
    <row r="18729" spans="45:55" x14ac:dyDescent="0.2">
      <c r="AS18729" s="4"/>
      <c r="AT18729" s="4"/>
      <c r="AU18729" s="4"/>
      <c r="AV18729" s="4"/>
      <c r="AW18729" s="4"/>
      <c r="AX18729" s="4"/>
      <c r="AY18729" s="4"/>
      <c r="AZ18729" s="4"/>
      <c r="BA18729" s="4"/>
      <c r="BB18729" s="4"/>
      <c r="BC18729" s="4"/>
    </row>
    <row r="18730" spans="45:55" x14ac:dyDescent="0.2">
      <c r="AS18730" s="4"/>
      <c r="AT18730" s="4"/>
      <c r="AU18730" s="4"/>
      <c r="AV18730" s="4"/>
      <c r="AW18730" s="4"/>
      <c r="AX18730" s="4"/>
      <c r="AY18730" s="4"/>
      <c r="AZ18730" s="4"/>
      <c r="BA18730" s="4"/>
      <c r="BB18730" s="4"/>
      <c r="BC18730" s="4"/>
    </row>
    <row r="18731" spans="45:55" x14ac:dyDescent="0.2">
      <c r="AS18731" s="4"/>
      <c r="AT18731" s="4"/>
      <c r="AU18731" s="4"/>
      <c r="AV18731" s="4"/>
      <c r="AW18731" s="4"/>
      <c r="AX18731" s="4"/>
      <c r="AY18731" s="4"/>
      <c r="AZ18731" s="4"/>
      <c r="BA18731" s="4"/>
      <c r="BB18731" s="4"/>
      <c r="BC18731" s="4"/>
    </row>
    <row r="18732" spans="45:55" x14ac:dyDescent="0.2">
      <c r="AS18732" s="4"/>
      <c r="AT18732" s="4"/>
      <c r="AU18732" s="4"/>
      <c r="AV18732" s="4"/>
      <c r="AW18732" s="4"/>
      <c r="AX18732" s="4"/>
      <c r="AY18732" s="4"/>
      <c r="AZ18732" s="4"/>
      <c r="BA18732" s="4"/>
      <c r="BB18732" s="4"/>
      <c r="BC18732" s="4"/>
    </row>
    <row r="18733" spans="45:55" x14ac:dyDescent="0.2">
      <c r="AS18733" s="4"/>
      <c r="AT18733" s="4"/>
      <c r="AU18733" s="4"/>
      <c r="AV18733" s="4"/>
      <c r="AW18733" s="4"/>
      <c r="AX18733" s="4"/>
      <c r="AY18733" s="4"/>
      <c r="AZ18733" s="4"/>
      <c r="BA18733" s="4"/>
      <c r="BB18733" s="4"/>
      <c r="BC18733" s="4"/>
    </row>
    <row r="18734" spans="45:55" x14ac:dyDescent="0.2">
      <c r="AS18734" s="4"/>
      <c r="AT18734" s="4"/>
      <c r="AU18734" s="4"/>
      <c r="AV18734" s="4"/>
      <c r="AW18734" s="4"/>
      <c r="AX18734" s="4"/>
      <c r="AY18734" s="4"/>
      <c r="AZ18734" s="4"/>
      <c r="BA18734" s="4"/>
      <c r="BB18734" s="4"/>
      <c r="BC18734" s="4"/>
    </row>
    <row r="18735" spans="45:55" x14ac:dyDescent="0.2">
      <c r="AS18735" s="4"/>
      <c r="AT18735" s="4"/>
      <c r="AU18735" s="4"/>
      <c r="AV18735" s="4"/>
      <c r="AW18735" s="4"/>
      <c r="AX18735" s="4"/>
      <c r="AY18735" s="4"/>
      <c r="AZ18735" s="4"/>
      <c r="BA18735" s="4"/>
      <c r="BB18735" s="4"/>
      <c r="BC18735" s="4"/>
    </row>
    <row r="18736" spans="45:55" x14ac:dyDescent="0.2">
      <c r="AS18736" s="4"/>
      <c r="AT18736" s="4"/>
      <c r="AU18736" s="4"/>
      <c r="AV18736" s="4"/>
      <c r="AW18736" s="4"/>
      <c r="AX18736" s="4"/>
      <c r="AY18736" s="4"/>
      <c r="AZ18736" s="4"/>
      <c r="BA18736" s="4"/>
      <c r="BB18736" s="4"/>
      <c r="BC18736" s="4"/>
    </row>
    <row r="18737" spans="45:55" x14ac:dyDescent="0.2">
      <c r="AS18737" s="4"/>
      <c r="AT18737" s="4"/>
      <c r="AU18737" s="4"/>
      <c r="AV18737" s="4"/>
      <c r="AW18737" s="4"/>
      <c r="AX18737" s="4"/>
      <c r="AY18737" s="4"/>
      <c r="AZ18737" s="4"/>
      <c r="BA18737" s="4"/>
      <c r="BB18737" s="4"/>
      <c r="BC18737" s="4"/>
    </row>
    <row r="18738" spans="45:55" x14ac:dyDescent="0.2">
      <c r="AS18738" s="4"/>
      <c r="AT18738" s="4"/>
      <c r="AU18738" s="4"/>
      <c r="AV18738" s="4"/>
      <c r="AW18738" s="4"/>
      <c r="AX18738" s="4"/>
      <c r="AY18738" s="4"/>
      <c r="AZ18738" s="4"/>
      <c r="BA18738" s="4"/>
      <c r="BB18738" s="4"/>
      <c r="BC18738" s="4"/>
    </row>
    <row r="18739" spans="45:55" x14ac:dyDescent="0.2">
      <c r="AS18739" s="4"/>
      <c r="AT18739" s="4"/>
      <c r="AU18739" s="4"/>
      <c r="AV18739" s="4"/>
      <c r="AW18739" s="4"/>
      <c r="AX18739" s="4"/>
      <c r="AY18739" s="4"/>
      <c r="AZ18739" s="4"/>
      <c r="BA18739" s="4"/>
      <c r="BB18739" s="4"/>
      <c r="BC18739" s="4"/>
    </row>
    <row r="18740" spans="45:55" x14ac:dyDescent="0.2">
      <c r="AS18740" s="4"/>
      <c r="AT18740" s="4"/>
      <c r="AU18740" s="4"/>
      <c r="AV18740" s="4"/>
      <c r="AW18740" s="4"/>
      <c r="AX18740" s="4"/>
      <c r="AY18740" s="4"/>
      <c r="AZ18740" s="4"/>
      <c r="BA18740" s="4"/>
      <c r="BB18740" s="4"/>
      <c r="BC18740" s="4"/>
    </row>
    <row r="18741" spans="45:55" x14ac:dyDescent="0.2">
      <c r="AS18741" s="4"/>
      <c r="AT18741" s="4"/>
      <c r="AU18741" s="4"/>
      <c r="AV18741" s="4"/>
      <c r="AW18741" s="4"/>
      <c r="AX18741" s="4"/>
      <c r="AY18741" s="4"/>
      <c r="AZ18741" s="4"/>
      <c r="BA18741" s="4"/>
      <c r="BB18741" s="4"/>
      <c r="BC18741" s="4"/>
    </row>
    <row r="18742" spans="45:55" x14ac:dyDescent="0.2">
      <c r="AS18742" s="4"/>
      <c r="AT18742" s="4"/>
      <c r="AU18742" s="4"/>
      <c r="AV18742" s="4"/>
      <c r="AW18742" s="4"/>
      <c r="AX18742" s="4"/>
      <c r="AY18742" s="4"/>
      <c r="AZ18742" s="4"/>
      <c r="BA18742" s="4"/>
      <c r="BB18742" s="4"/>
      <c r="BC18742" s="4"/>
    </row>
    <row r="18743" spans="45:55" x14ac:dyDescent="0.2">
      <c r="AS18743" s="4"/>
      <c r="AT18743" s="4"/>
      <c r="AU18743" s="4"/>
      <c r="AV18743" s="4"/>
      <c r="AW18743" s="4"/>
      <c r="AX18743" s="4"/>
      <c r="AY18743" s="4"/>
      <c r="AZ18743" s="4"/>
      <c r="BA18743" s="4"/>
      <c r="BB18743" s="4"/>
      <c r="BC18743" s="4"/>
    </row>
    <row r="18744" spans="45:55" x14ac:dyDescent="0.2">
      <c r="AS18744" s="4"/>
      <c r="AT18744" s="4"/>
      <c r="AU18744" s="4"/>
      <c r="AV18744" s="4"/>
      <c r="AW18744" s="4"/>
      <c r="AX18744" s="4"/>
      <c r="AY18744" s="4"/>
      <c r="AZ18744" s="4"/>
      <c r="BA18744" s="4"/>
      <c r="BB18744" s="4"/>
      <c r="BC18744" s="4"/>
    </row>
    <row r="18745" spans="45:55" x14ac:dyDescent="0.2">
      <c r="AS18745" s="4"/>
      <c r="AT18745" s="4"/>
      <c r="AU18745" s="4"/>
      <c r="AV18745" s="4"/>
      <c r="AW18745" s="4"/>
      <c r="AX18745" s="4"/>
      <c r="AY18745" s="4"/>
      <c r="AZ18745" s="4"/>
      <c r="BA18745" s="4"/>
      <c r="BB18745" s="4"/>
      <c r="BC18745" s="4"/>
    </row>
    <row r="18746" spans="45:55" x14ac:dyDescent="0.2">
      <c r="AS18746" s="4"/>
      <c r="AT18746" s="4"/>
      <c r="AU18746" s="4"/>
      <c r="AV18746" s="4"/>
      <c r="AW18746" s="4"/>
      <c r="AX18746" s="4"/>
      <c r="AY18746" s="4"/>
      <c r="AZ18746" s="4"/>
      <c r="BA18746" s="4"/>
      <c r="BB18746" s="4"/>
      <c r="BC18746" s="4"/>
    </row>
    <row r="18747" spans="45:55" x14ac:dyDescent="0.2">
      <c r="AS18747" s="4"/>
      <c r="AT18747" s="4"/>
      <c r="AU18747" s="4"/>
      <c r="AV18747" s="4"/>
      <c r="AW18747" s="4"/>
      <c r="AX18747" s="4"/>
      <c r="AY18747" s="4"/>
      <c r="AZ18747" s="4"/>
      <c r="BA18747" s="4"/>
      <c r="BB18747" s="4"/>
      <c r="BC18747" s="4"/>
    </row>
    <row r="18748" spans="45:55" x14ac:dyDescent="0.2">
      <c r="AS18748" s="4"/>
      <c r="AT18748" s="4"/>
      <c r="AU18748" s="4"/>
      <c r="AV18748" s="4"/>
      <c r="AW18748" s="4"/>
      <c r="AX18748" s="4"/>
      <c r="AY18748" s="4"/>
      <c r="AZ18748" s="4"/>
      <c r="BA18748" s="4"/>
      <c r="BB18748" s="4"/>
      <c r="BC18748" s="4"/>
    </row>
    <row r="18749" spans="45:55" x14ac:dyDescent="0.2">
      <c r="AS18749" s="4"/>
      <c r="AT18749" s="4"/>
      <c r="AU18749" s="4"/>
      <c r="AV18749" s="4"/>
      <c r="AW18749" s="4"/>
      <c r="AX18749" s="4"/>
      <c r="AY18749" s="4"/>
      <c r="AZ18749" s="4"/>
      <c r="BA18749" s="4"/>
      <c r="BB18749" s="4"/>
      <c r="BC18749" s="4"/>
    </row>
    <row r="18750" spans="45:55" x14ac:dyDescent="0.2">
      <c r="AS18750" s="4"/>
      <c r="AT18750" s="4"/>
      <c r="AU18750" s="4"/>
      <c r="AV18750" s="4"/>
      <c r="AW18750" s="4"/>
      <c r="AX18750" s="4"/>
      <c r="AY18750" s="4"/>
      <c r="AZ18750" s="4"/>
      <c r="BA18750" s="4"/>
      <c r="BB18750" s="4"/>
      <c r="BC18750" s="4"/>
    </row>
    <row r="18751" spans="45:55" x14ac:dyDescent="0.2">
      <c r="AS18751" s="4"/>
      <c r="AT18751" s="4"/>
      <c r="AU18751" s="4"/>
      <c r="AV18751" s="4"/>
      <c r="AW18751" s="4"/>
      <c r="AX18751" s="4"/>
      <c r="AY18751" s="4"/>
      <c r="AZ18751" s="4"/>
      <c r="BA18751" s="4"/>
      <c r="BB18751" s="4"/>
      <c r="BC18751" s="4"/>
    </row>
    <row r="18752" spans="45:55" x14ac:dyDescent="0.2">
      <c r="AS18752" s="4"/>
      <c r="AT18752" s="4"/>
      <c r="AU18752" s="4"/>
      <c r="AV18752" s="4"/>
      <c r="AW18752" s="4"/>
      <c r="AX18752" s="4"/>
      <c r="AY18752" s="4"/>
      <c r="AZ18752" s="4"/>
      <c r="BA18752" s="4"/>
      <c r="BB18752" s="4"/>
      <c r="BC18752" s="4"/>
    </row>
    <row r="18753" spans="45:55" x14ac:dyDescent="0.2">
      <c r="AS18753" s="4"/>
      <c r="AT18753" s="4"/>
      <c r="AU18753" s="4"/>
      <c r="AV18753" s="4"/>
      <c r="AW18753" s="4"/>
      <c r="AX18753" s="4"/>
      <c r="AY18753" s="4"/>
      <c r="AZ18753" s="4"/>
      <c r="BA18753" s="4"/>
      <c r="BB18753" s="4"/>
      <c r="BC18753" s="4"/>
    </row>
    <row r="18754" spans="45:55" x14ac:dyDescent="0.2">
      <c r="AS18754" s="4"/>
      <c r="AT18754" s="4"/>
      <c r="AU18754" s="4"/>
      <c r="AV18754" s="4"/>
      <c r="AW18754" s="4"/>
      <c r="AX18754" s="4"/>
      <c r="AY18754" s="4"/>
      <c r="AZ18754" s="4"/>
      <c r="BA18754" s="4"/>
      <c r="BB18754" s="4"/>
      <c r="BC18754" s="4"/>
    </row>
    <row r="18755" spans="45:55" x14ac:dyDescent="0.2">
      <c r="AS18755" s="4"/>
      <c r="AT18755" s="4"/>
      <c r="AU18755" s="4"/>
      <c r="AV18755" s="4"/>
      <c r="AW18755" s="4"/>
      <c r="AX18755" s="4"/>
      <c r="AY18755" s="4"/>
      <c r="AZ18755" s="4"/>
      <c r="BA18755" s="4"/>
      <c r="BB18755" s="4"/>
      <c r="BC18755" s="4"/>
    </row>
    <row r="18756" spans="45:55" x14ac:dyDescent="0.2">
      <c r="AS18756" s="4"/>
      <c r="AT18756" s="4"/>
      <c r="AU18756" s="4"/>
      <c r="AV18756" s="4"/>
      <c r="AW18756" s="4"/>
      <c r="AX18756" s="4"/>
      <c r="AY18756" s="4"/>
      <c r="AZ18756" s="4"/>
      <c r="BA18756" s="4"/>
      <c r="BB18756" s="4"/>
      <c r="BC18756" s="4"/>
    </row>
    <row r="18757" spans="45:55" x14ac:dyDescent="0.2">
      <c r="AS18757" s="4"/>
      <c r="AT18757" s="4"/>
      <c r="AU18757" s="4"/>
      <c r="AV18757" s="4"/>
      <c r="AW18757" s="4"/>
      <c r="AX18757" s="4"/>
      <c r="AY18757" s="4"/>
      <c r="AZ18757" s="4"/>
      <c r="BA18757" s="4"/>
      <c r="BB18757" s="4"/>
      <c r="BC18757" s="4"/>
    </row>
    <row r="18758" spans="45:55" x14ac:dyDescent="0.2">
      <c r="AS18758" s="4"/>
      <c r="AT18758" s="4"/>
      <c r="AU18758" s="4"/>
      <c r="AV18758" s="4"/>
      <c r="AW18758" s="4"/>
      <c r="AX18758" s="4"/>
      <c r="AY18758" s="4"/>
      <c r="AZ18758" s="4"/>
      <c r="BA18758" s="4"/>
      <c r="BB18758" s="4"/>
      <c r="BC18758" s="4"/>
    </row>
    <row r="18759" spans="45:55" x14ac:dyDescent="0.2">
      <c r="AS18759" s="4"/>
      <c r="AT18759" s="4"/>
      <c r="AU18759" s="4"/>
      <c r="AV18759" s="4"/>
      <c r="AW18759" s="4"/>
      <c r="AX18759" s="4"/>
      <c r="AY18759" s="4"/>
      <c r="AZ18759" s="4"/>
      <c r="BA18759" s="4"/>
      <c r="BB18759" s="4"/>
      <c r="BC18759" s="4"/>
    </row>
    <row r="18760" spans="45:55" x14ac:dyDescent="0.2">
      <c r="AS18760" s="4"/>
      <c r="AT18760" s="4"/>
      <c r="AU18760" s="4"/>
      <c r="AV18760" s="4"/>
      <c r="AW18760" s="4"/>
      <c r="AX18760" s="4"/>
      <c r="AY18760" s="4"/>
      <c r="AZ18760" s="4"/>
      <c r="BA18760" s="4"/>
      <c r="BB18760" s="4"/>
      <c r="BC18760" s="4"/>
    </row>
    <row r="18761" spans="45:55" x14ac:dyDescent="0.2">
      <c r="AS18761" s="4"/>
      <c r="AT18761" s="4"/>
      <c r="AU18761" s="4"/>
      <c r="AV18761" s="4"/>
      <c r="AW18761" s="4"/>
      <c r="AX18761" s="4"/>
      <c r="AY18761" s="4"/>
      <c r="AZ18761" s="4"/>
      <c r="BA18761" s="4"/>
      <c r="BB18761" s="4"/>
      <c r="BC18761" s="4"/>
    </row>
    <row r="18762" spans="45:55" x14ac:dyDescent="0.2">
      <c r="AS18762" s="4"/>
      <c r="AT18762" s="4"/>
      <c r="AU18762" s="4"/>
      <c r="AV18762" s="4"/>
      <c r="AW18762" s="4"/>
      <c r="AX18762" s="4"/>
      <c r="AY18762" s="4"/>
      <c r="AZ18762" s="4"/>
      <c r="BA18762" s="4"/>
      <c r="BB18762" s="4"/>
      <c r="BC18762" s="4"/>
    </row>
    <row r="18763" spans="45:55" x14ac:dyDescent="0.2">
      <c r="AS18763" s="4"/>
      <c r="AT18763" s="4"/>
      <c r="AU18763" s="4"/>
      <c r="AV18763" s="4"/>
      <c r="AW18763" s="4"/>
      <c r="AX18763" s="4"/>
      <c r="AY18763" s="4"/>
      <c r="AZ18763" s="4"/>
      <c r="BA18763" s="4"/>
      <c r="BB18763" s="4"/>
      <c r="BC18763" s="4"/>
    </row>
    <row r="18764" spans="45:55" x14ac:dyDescent="0.2">
      <c r="AS18764" s="4"/>
      <c r="AT18764" s="4"/>
      <c r="AU18764" s="4"/>
      <c r="AV18764" s="4"/>
      <c r="AW18764" s="4"/>
      <c r="AX18764" s="4"/>
      <c r="AY18764" s="4"/>
      <c r="AZ18764" s="4"/>
      <c r="BA18764" s="4"/>
      <c r="BB18764" s="4"/>
      <c r="BC18764" s="4"/>
    </row>
    <row r="18765" spans="45:55" x14ac:dyDescent="0.2">
      <c r="AS18765" s="4"/>
      <c r="AT18765" s="4"/>
      <c r="AU18765" s="4"/>
      <c r="AV18765" s="4"/>
      <c r="AW18765" s="4"/>
      <c r="AX18765" s="4"/>
      <c r="AY18765" s="4"/>
      <c r="AZ18765" s="4"/>
      <c r="BA18765" s="4"/>
      <c r="BB18765" s="4"/>
      <c r="BC18765" s="4"/>
    </row>
    <row r="18766" spans="45:55" x14ac:dyDescent="0.2">
      <c r="AS18766" s="4"/>
      <c r="AT18766" s="4"/>
      <c r="AU18766" s="4"/>
      <c r="AV18766" s="4"/>
      <c r="AW18766" s="4"/>
      <c r="AX18766" s="4"/>
      <c r="AY18766" s="4"/>
      <c r="AZ18766" s="4"/>
      <c r="BA18766" s="4"/>
      <c r="BB18766" s="4"/>
      <c r="BC18766" s="4"/>
    </row>
    <row r="18767" spans="45:55" x14ac:dyDescent="0.2">
      <c r="AS18767" s="4"/>
      <c r="AT18767" s="4"/>
      <c r="AU18767" s="4"/>
      <c r="AV18767" s="4"/>
      <c r="AW18767" s="4"/>
      <c r="AX18767" s="4"/>
      <c r="AY18767" s="4"/>
      <c r="AZ18767" s="4"/>
      <c r="BA18767" s="4"/>
      <c r="BB18767" s="4"/>
      <c r="BC18767" s="4"/>
    </row>
    <row r="18768" spans="45:55" x14ac:dyDescent="0.2">
      <c r="AS18768" s="4"/>
      <c r="AT18768" s="4"/>
      <c r="AU18768" s="4"/>
      <c r="AV18768" s="4"/>
      <c r="AW18768" s="4"/>
      <c r="AX18768" s="4"/>
      <c r="AY18768" s="4"/>
      <c r="AZ18768" s="4"/>
      <c r="BA18768" s="4"/>
      <c r="BB18768" s="4"/>
      <c r="BC18768" s="4"/>
    </row>
    <row r="18769" spans="45:55" x14ac:dyDescent="0.2">
      <c r="AS18769" s="4"/>
      <c r="AT18769" s="4"/>
      <c r="AU18769" s="4"/>
      <c r="AV18769" s="4"/>
      <c r="AW18769" s="4"/>
      <c r="AX18769" s="4"/>
      <c r="AY18769" s="4"/>
      <c r="AZ18769" s="4"/>
      <c r="BA18769" s="4"/>
      <c r="BB18769" s="4"/>
      <c r="BC18769" s="4"/>
    </row>
    <row r="18770" spans="45:55" x14ac:dyDescent="0.2">
      <c r="AS18770" s="4"/>
      <c r="AT18770" s="4"/>
      <c r="AU18770" s="4"/>
      <c r="AV18770" s="4"/>
      <c r="AW18770" s="4"/>
      <c r="AX18770" s="4"/>
      <c r="AY18770" s="4"/>
      <c r="AZ18770" s="4"/>
      <c r="BA18770" s="4"/>
      <c r="BB18770" s="4"/>
      <c r="BC18770" s="4"/>
    </row>
    <row r="18771" spans="45:55" x14ac:dyDescent="0.2">
      <c r="AS18771" s="4"/>
      <c r="AT18771" s="4"/>
      <c r="AU18771" s="4"/>
      <c r="AV18771" s="4"/>
      <c r="AW18771" s="4"/>
      <c r="AX18771" s="4"/>
      <c r="AY18771" s="4"/>
      <c r="AZ18771" s="4"/>
      <c r="BA18771" s="4"/>
      <c r="BB18771" s="4"/>
      <c r="BC18771" s="4"/>
    </row>
    <row r="18772" spans="45:55" x14ac:dyDescent="0.2">
      <c r="AS18772" s="4"/>
      <c r="AT18772" s="4"/>
      <c r="AU18772" s="4"/>
      <c r="AV18772" s="4"/>
      <c r="AW18772" s="4"/>
      <c r="AX18772" s="4"/>
      <c r="AY18772" s="4"/>
      <c r="AZ18772" s="4"/>
      <c r="BA18772" s="4"/>
      <c r="BB18772" s="4"/>
      <c r="BC18772" s="4"/>
    </row>
    <row r="18773" spans="45:55" x14ac:dyDescent="0.2">
      <c r="AS18773" s="4"/>
      <c r="AT18773" s="4"/>
      <c r="AU18773" s="4"/>
      <c r="AV18773" s="4"/>
      <c r="AW18773" s="4"/>
      <c r="AX18773" s="4"/>
      <c r="AY18773" s="4"/>
      <c r="AZ18773" s="4"/>
      <c r="BA18773" s="4"/>
      <c r="BB18773" s="4"/>
      <c r="BC18773" s="4"/>
    </row>
    <row r="18774" spans="45:55" x14ac:dyDescent="0.2">
      <c r="AS18774" s="4"/>
      <c r="AT18774" s="4"/>
      <c r="AU18774" s="4"/>
      <c r="AV18774" s="4"/>
      <c r="AW18774" s="4"/>
      <c r="AX18774" s="4"/>
      <c r="AY18774" s="4"/>
      <c r="AZ18774" s="4"/>
      <c r="BA18774" s="4"/>
      <c r="BB18774" s="4"/>
      <c r="BC18774" s="4"/>
    </row>
    <row r="18775" spans="45:55" x14ac:dyDescent="0.2">
      <c r="AS18775" s="4"/>
      <c r="AT18775" s="4"/>
      <c r="AU18775" s="4"/>
      <c r="AV18775" s="4"/>
      <c r="AW18775" s="4"/>
      <c r="AX18775" s="4"/>
      <c r="AY18775" s="4"/>
      <c r="AZ18775" s="4"/>
      <c r="BA18775" s="4"/>
      <c r="BB18775" s="4"/>
      <c r="BC18775" s="4"/>
    </row>
    <row r="18776" spans="45:55" x14ac:dyDescent="0.2">
      <c r="AS18776" s="4"/>
      <c r="AT18776" s="4"/>
      <c r="AU18776" s="4"/>
      <c r="AV18776" s="4"/>
      <c r="AW18776" s="4"/>
      <c r="AX18776" s="4"/>
      <c r="AY18776" s="4"/>
      <c r="AZ18776" s="4"/>
      <c r="BA18776" s="4"/>
      <c r="BB18776" s="4"/>
      <c r="BC18776" s="4"/>
    </row>
    <row r="18777" spans="45:55" x14ac:dyDescent="0.2">
      <c r="AS18777" s="4"/>
      <c r="AT18777" s="4"/>
      <c r="AU18777" s="4"/>
      <c r="AV18777" s="4"/>
      <c r="AW18777" s="4"/>
      <c r="AX18777" s="4"/>
      <c r="AY18777" s="4"/>
      <c r="AZ18777" s="4"/>
      <c r="BA18777" s="4"/>
      <c r="BB18777" s="4"/>
      <c r="BC18777" s="4"/>
    </row>
    <row r="18778" spans="45:55" x14ac:dyDescent="0.2">
      <c r="AS18778" s="4"/>
      <c r="AT18778" s="4"/>
      <c r="AU18778" s="4"/>
      <c r="AV18778" s="4"/>
      <c r="AW18778" s="4"/>
      <c r="AX18778" s="4"/>
      <c r="AY18778" s="4"/>
      <c r="AZ18778" s="4"/>
      <c r="BA18778" s="4"/>
      <c r="BB18778" s="4"/>
      <c r="BC18778" s="4"/>
    </row>
    <row r="18779" spans="45:55" x14ac:dyDescent="0.2">
      <c r="AS18779" s="4"/>
      <c r="AT18779" s="4"/>
      <c r="AU18779" s="4"/>
      <c r="AV18779" s="4"/>
      <c r="AW18779" s="4"/>
      <c r="AX18779" s="4"/>
      <c r="AY18779" s="4"/>
      <c r="AZ18779" s="4"/>
      <c r="BA18779" s="4"/>
      <c r="BB18779" s="4"/>
      <c r="BC18779" s="4"/>
    </row>
    <row r="18780" spans="45:55" x14ac:dyDescent="0.2">
      <c r="AS18780" s="4"/>
      <c r="AT18780" s="4"/>
      <c r="AU18780" s="4"/>
      <c r="AV18780" s="4"/>
      <c r="AW18780" s="4"/>
      <c r="AX18780" s="4"/>
      <c r="AY18780" s="4"/>
      <c r="AZ18780" s="4"/>
      <c r="BA18780" s="4"/>
      <c r="BB18780" s="4"/>
      <c r="BC18780" s="4"/>
    </row>
    <row r="18781" spans="45:55" x14ac:dyDescent="0.2">
      <c r="AS18781" s="4"/>
      <c r="AT18781" s="4"/>
      <c r="AU18781" s="4"/>
      <c r="AV18781" s="4"/>
      <c r="AW18781" s="4"/>
      <c r="AX18781" s="4"/>
      <c r="AY18781" s="4"/>
      <c r="AZ18781" s="4"/>
      <c r="BA18781" s="4"/>
      <c r="BB18781" s="4"/>
      <c r="BC18781" s="4"/>
    </row>
    <row r="18782" spans="45:55" x14ac:dyDescent="0.2">
      <c r="AS18782" s="4"/>
      <c r="AT18782" s="4"/>
      <c r="AU18782" s="4"/>
      <c r="AV18782" s="4"/>
      <c r="AW18782" s="4"/>
      <c r="AX18782" s="4"/>
      <c r="AY18782" s="4"/>
      <c r="AZ18782" s="4"/>
      <c r="BA18782" s="4"/>
      <c r="BB18782" s="4"/>
      <c r="BC18782" s="4"/>
    </row>
    <row r="18783" spans="45:55" x14ac:dyDescent="0.2">
      <c r="AS18783" s="4"/>
      <c r="AT18783" s="4"/>
      <c r="AU18783" s="4"/>
      <c r="AV18783" s="4"/>
      <c r="AW18783" s="4"/>
      <c r="AX18783" s="4"/>
      <c r="AY18783" s="4"/>
      <c r="AZ18783" s="4"/>
      <c r="BA18783" s="4"/>
      <c r="BB18783" s="4"/>
      <c r="BC18783" s="4"/>
    </row>
    <row r="18784" spans="45:55" x14ac:dyDescent="0.2">
      <c r="AS18784" s="4"/>
      <c r="AT18784" s="4"/>
      <c r="AU18784" s="4"/>
      <c r="AV18784" s="4"/>
      <c r="AW18784" s="4"/>
      <c r="AX18784" s="4"/>
      <c r="AY18784" s="4"/>
      <c r="AZ18784" s="4"/>
      <c r="BA18784" s="4"/>
      <c r="BB18784" s="4"/>
      <c r="BC18784" s="4"/>
    </row>
    <row r="18785" spans="45:55" x14ac:dyDescent="0.2">
      <c r="AS18785" s="4"/>
      <c r="AT18785" s="4"/>
      <c r="AU18785" s="4"/>
      <c r="AV18785" s="4"/>
      <c r="AW18785" s="4"/>
      <c r="AX18785" s="4"/>
      <c r="AY18785" s="4"/>
      <c r="AZ18785" s="4"/>
      <c r="BA18785" s="4"/>
      <c r="BB18785" s="4"/>
      <c r="BC18785" s="4"/>
    </row>
    <row r="18786" spans="45:55" x14ac:dyDescent="0.2">
      <c r="AS18786" s="4"/>
      <c r="AT18786" s="4"/>
      <c r="AU18786" s="4"/>
      <c r="AV18786" s="4"/>
      <c r="AW18786" s="4"/>
      <c r="AX18786" s="4"/>
      <c r="AY18786" s="4"/>
      <c r="AZ18786" s="4"/>
      <c r="BA18786" s="4"/>
      <c r="BB18786" s="4"/>
      <c r="BC18786" s="4"/>
    </row>
    <row r="18787" spans="45:55" x14ac:dyDescent="0.2">
      <c r="AS18787" s="4"/>
      <c r="AT18787" s="4"/>
      <c r="AU18787" s="4"/>
      <c r="AV18787" s="4"/>
      <c r="AW18787" s="4"/>
      <c r="AX18787" s="4"/>
      <c r="AY18787" s="4"/>
      <c r="AZ18787" s="4"/>
      <c r="BA18787" s="4"/>
      <c r="BB18787" s="4"/>
      <c r="BC18787" s="4"/>
    </row>
    <row r="18788" spans="45:55" x14ac:dyDescent="0.2">
      <c r="AS18788" s="4"/>
      <c r="AT18788" s="4"/>
      <c r="AU18788" s="4"/>
      <c r="AV18788" s="4"/>
      <c r="AW18788" s="4"/>
      <c r="AX18788" s="4"/>
      <c r="AY18788" s="4"/>
      <c r="AZ18788" s="4"/>
      <c r="BA18788" s="4"/>
      <c r="BB18788" s="4"/>
      <c r="BC18788" s="4"/>
    </row>
    <row r="18789" spans="45:55" x14ac:dyDescent="0.2">
      <c r="AS18789" s="4"/>
      <c r="AT18789" s="4"/>
      <c r="AU18789" s="4"/>
      <c r="AV18789" s="4"/>
      <c r="AW18789" s="4"/>
      <c r="AX18789" s="4"/>
      <c r="AY18789" s="4"/>
      <c r="AZ18789" s="4"/>
      <c r="BA18789" s="4"/>
      <c r="BB18789" s="4"/>
      <c r="BC18789" s="4"/>
    </row>
    <row r="18790" spans="45:55" x14ac:dyDescent="0.2">
      <c r="AS18790" s="4"/>
      <c r="AT18790" s="4"/>
      <c r="AU18790" s="4"/>
      <c r="AV18790" s="4"/>
      <c r="AW18790" s="4"/>
      <c r="AX18790" s="4"/>
      <c r="AY18790" s="4"/>
      <c r="AZ18790" s="4"/>
      <c r="BA18790" s="4"/>
      <c r="BB18790" s="4"/>
      <c r="BC18790" s="4"/>
    </row>
    <row r="18791" spans="45:55" x14ac:dyDescent="0.2">
      <c r="AS18791" s="4"/>
      <c r="AT18791" s="4"/>
      <c r="AU18791" s="4"/>
      <c r="AV18791" s="4"/>
      <c r="AW18791" s="4"/>
      <c r="AX18791" s="4"/>
      <c r="AY18791" s="4"/>
      <c r="AZ18791" s="4"/>
      <c r="BA18791" s="4"/>
      <c r="BB18791" s="4"/>
      <c r="BC18791" s="4"/>
    </row>
    <row r="18792" spans="45:55" x14ac:dyDescent="0.2">
      <c r="AS18792" s="4"/>
      <c r="AT18792" s="4"/>
      <c r="AU18792" s="4"/>
      <c r="AV18792" s="4"/>
      <c r="AW18792" s="4"/>
      <c r="AX18792" s="4"/>
      <c r="AY18792" s="4"/>
      <c r="AZ18792" s="4"/>
      <c r="BA18792" s="4"/>
      <c r="BB18792" s="4"/>
      <c r="BC18792" s="4"/>
    </row>
    <row r="18793" spans="45:55" x14ac:dyDescent="0.2">
      <c r="AS18793" s="4"/>
      <c r="AT18793" s="4"/>
      <c r="AU18793" s="4"/>
      <c r="AV18793" s="4"/>
      <c r="AW18793" s="4"/>
      <c r="AX18793" s="4"/>
      <c r="AY18793" s="4"/>
      <c r="AZ18793" s="4"/>
      <c r="BA18793" s="4"/>
      <c r="BB18793" s="4"/>
      <c r="BC18793" s="4"/>
    </row>
    <row r="18794" spans="45:55" x14ac:dyDescent="0.2">
      <c r="AS18794" s="4"/>
      <c r="AT18794" s="4"/>
      <c r="AU18794" s="4"/>
      <c r="AV18794" s="4"/>
      <c r="AW18794" s="4"/>
      <c r="AX18794" s="4"/>
      <c r="AY18794" s="4"/>
      <c r="AZ18794" s="4"/>
      <c r="BA18794" s="4"/>
      <c r="BB18794" s="4"/>
      <c r="BC18794" s="4"/>
    </row>
    <row r="18795" spans="45:55" x14ac:dyDescent="0.2">
      <c r="AS18795" s="4"/>
      <c r="AT18795" s="4"/>
      <c r="AU18795" s="4"/>
      <c r="AV18795" s="4"/>
      <c r="AW18795" s="4"/>
      <c r="AX18795" s="4"/>
      <c r="AY18795" s="4"/>
      <c r="AZ18795" s="4"/>
      <c r="BA18795" s="4"/>
      <c r="BB18795" s="4"/>
      <c r="BC18795" s="4"/>
    </row>
    <row r="18796" spans="45:55" x14ac:dyDescent="0.2">
      <c r="AS18796" s="4"/>
      <c r="AT18796" s="4"/>
      <c r="AU18796" s="4"/>
      <c r="AV18796" s="4"/>
      <c r="AW18796" s="4"/>
      <c r="AX18796" s="4"/>
      <c r="AY18796" s="4"/>
      <c r="AZ18796" s="4"/>
      <c r="BA18796" s="4"/>
      <c r="BB18796" s="4"/>
      <c r="BC18796" s="4"/>
    </row>
    <row r="18797" spans="45:55" x14ac:dyDescent="0.2">
      <c r="AS18797" s="4"/>
      <c r="AT18797" s="4"/>
      <c r="AU18797" s="4"/>
      <c r="AV18797" s="4"/>
      <c r="AW18797" s="4"/>
      <c r="AX18797" s="4"/>
      <c r="AY18797" s="4"/>
      <c r="AZ18797" s="4"/>
      <c r="BA18797" s="4"/>
      <c r="BB18797" s="4"/>
      <c r="BC18797" s="4"/>
    </row>
    <row r="18798" spans="45:55" x14ac:dyDescent="0.2">
      <c r="AS18798" s="4"/>
      <c r="AT18798" s="4"/>
      <c r="AU18798" s="4"/>
      <c r="AV18798" s="4"/>
      <c r="AW18798" s="4"/>
      <c r="AX18798" s="4"/>
      <c r="AY18798" s="4"/>
      <c r="AZ18798" s="4"/>
      <c r="BA18798" s="4"/>
      <c r="BB18798" s="4"/>
      <c r="BC18798" s="4"/>
    </row>
    <row r="18799" spans="45:55" x14ac:dyDescent="0.2">
      <c r="AS18799" s="4"/>
      <c r="AT18799" s="4"/>
      <c r="AU18799" s="4"/>
      <c r="AV18799" s="4"/>
      <c r="AW18799" s="4"/>
      <c r="AX18799" s="4"/>
      <c r="AY18799" s="4"/>
      <c r="AZ18799" s="4"/>
      <c r="BA18799" s="4"/>
      <c r="BB18799" s="4"/>
      <c r="BC18799" s="4"/>
    </row>
    <row r="18800" spans="45:55" x14ac:dyDescent="0.2">
      <c r="AS18800" s="4"/>
      <c r="AT18800" s="4"/>
      <c r="AU18800" s="4"/>
      <c r="AV18800" s="4"/>
      <c r="AW18800" s="4"/>
      <c r="AX18800" s="4"/>
      <c r="AY18800" s="4"/>
      <c r="AZ18800" s="4"/>
      <c r="BA18800" s="4"/>
      <c r="BB18800" s="4"/>
      <c r="BC18800" s="4"/>
    </row>
    <row r="18801" spans="45:55" x14ac:dyDescent="0.2">
      <c r="AS18801" s="4"/>
      <c r="AT18801" s="4"/>
      <c r="AU18801" s="4"/>
      <c r="AV18801" s="4"/>
      <c r="AW18801" s="4"/>
      <c r="AX18801" s="4"/>
      <c r="AY18801" s="4"/>
      <c r="AZ18801" s="4"/>
      <c r="BA18801" s="4"/>
      <c r="BB18801" s="4"/>
      <c r="BC18801" s="4"/>
    </row>
    <row r="18802" spans="45:55" x14ac:dyDescent="0.2">
      <c r="AS18802" s="4"/>
      <c r="AT18802" s="4"/>
      <c r="AU18802" s="4"/>
      <c r="AV18802" s="4"/>
      <c r="AW18802" s="4"/>
      <c r="AX18802" s="4"/>
      <c r="AY18802" s="4"/>
      <c r="AZ18802" s="4"/>
      <c r="BA18802" s="4"/>
      <c r="BB18802" s="4"/>
      <c r="BC18802" s="4"/>
    </row>
    <row r="18803" spans="45:55" x14ac:dyDescent="0.2">
      <c r="AS18803" s="4"/>
      <c r="AT18803" s="4"/>
      <c r="AU18803" s="4"/>
      <c r="AV18803" s="4"/>
      <c r="AW18803" s="4"/>
      <c r="AX18803" s="4"/>
      <c r="AY18803" s="4"/>
      <c r="AZ18803" s="4"/>
      <c r="BA18803" s="4"/>
      <c r="BB18803" s="4"/>
      <c r="BC18803" s="4"/>
    </row>
    <row r="18804" spans="45:55" x14ac:dyDescent="0.2">
      <c r="AS18804" s="4"/>
      <c r="AT18804" s="4"/>
      <c r="AU18804" s="4"/>
      <c r="AV18804" s="4"/>
      <c r="AW18804" s="4"/>
      <c r="AX18804" s="4"/>
      <c r="AY18804" s="4"/>
      <c r="AZ18804" s="4"/>
      <c r="BA18804" s="4"/>
      <c r="BB18804" s="4"/>
      <c r="BC18804" s="4"/>
    </row>
    <row r="18805" spans="45:55" x14ac:dyDescent="0.2">
      <c r="AS18805" s="4"/>
      <c r="AT18805" s="4"/>
      <c r="AU18805" s="4"/>
      <c r="AV18805" s="4"/>
      <c r="AW18805" s="4"/>
      <c r="AX18805" s="4"/>
      <c r="AY18805" s="4"/>
      <c r="AZ18805" s="4"/>
      <c r="BA18805" s="4"/>
      <c r="BB18805" s="4"/>
      <c r="BC18805" s="4"/>
    </row>
    <row r="18806" spans="45:55" x14ac:dyDescent="0.2">
      <c r="AS18806" s="4"/>
      <c r="AT18806" s="4"/>
      <c r="AU18806" s="4"/>
      <c r="AV18806" s="4"/>
      <c r="AW18806" s="4"/>
      <c r="AX18806" s="4"/>
      <c r="AY18806" s="4"/>
      <c r="AZ18806" s="4"/>
      <c r="BA18806" s="4"/>
      <c r="BB18806" s="4"/>
      <c r="BC18806" s="4"/>
    </row>
    <row r="18807" spans="45:55" x14ac:dyDescent="0.2">
      <c r="AS18807" s="4"/>
      <c r="AT18807" s="4"/>
      <c r="AU18807" s="4"/>
      <c r="AV18807" s="4"/>
      <c r="AW18807" s="4"/>
      <c r="AX18807" s="4"/>
      <c r="AY18807" s="4"/>
      <c r="AZ18807" s="4"/>
      <c r="BA18807" s="4"/>
      <c r="BB18807" s="4"/>
      <c r="BC18807" s="4"/>
    </row>
    <row r="18808" spans="45:55" x14ac:dyDescent="0.2">
      <c r="AS18808" s="4"/>
      <c r="AT18808" s="4"/>
      <c r="AU18808" s="4"/>
      <c r="AV18808" s="4"/>
      <c r="AW18808" s="4"/>
      <c r="AX18808" s="4"/>
      <c r="AY18808" s="4"/>
      <c r="AZ18808" s="4"/>
      <c r="BA18808" s="4"/>
      <c r="BB18808" s="4"/>
      <c r="BC18808" s="4"/>
    </row>
    <row r="18809" spans="45:55" x14ac:dyDescent="0.2">
      <c r="AS18809" s="4"/>
      <c r="AT18809" s="4"/>
      <c r="AU18809" s="4"/>
      <c r="AV18809" s="4"/>
      <c r="AW18809" s="4"/>
      <c r="AX18809" s="4"/>
      <c r="AY18809" s="4"/>
      <c r="AZ18809" s="4"/>
      <c r="BA18809" s="4"/>
      <c r="BB18809" s="4"/>
      <c r="BC18809" s="4"/>
    </row>
    <row r="18810" spans="45:55" x14ac:dyDescent="0.2">
      <c r="AS18810" s="4"/>
      <c r="AT18810" s="4"/>
      <c r="AU18810" s="4"/>
      <c r="AV18810" s="4"/>
      <c r="AW18810" s="4"/>
      <c r="AX18810" s="4"/>
      <c r="AY18810" s="4"/>
      <c r="AZ18810" s="4"/>
      <c r="BA18810" s="4"/>
      <c r="BB18810" s="4"/>
      <c r="BC18810" s="4"/>
    </row>
    <row r="18811" spans="45:55" x14ac:dyDescent="0.2">
      <c r="AS18811" s="4"/>
      <c r="AT18811" s="4"/>
      <c r="AU18811" s="4"/>
      <c r="AV18811" s="4"/>
      <c r="AW18811" s="4"/>
      <c r="AX18811" s="4"/>
      <c r="AY18811" s="4"/>
      <c r="AZ18811" s="4"/>
      <c r="BA18811" s="4"/>
      <c r="BB18811" s="4"/>
      <c r="BC18811" s="4"/>
    </row>
    <row r="18812" spans="45:55" x14ac:dyDescent="0.2">
      <c r="AS18812" s="4"/>
      <c r="AT18812" s="4"/>
      <c r="AU18812" s="4"/>
      <c r="AV18812" s="4"/>
      <c r="AW18812" s="4"/>
      <c r="AX18812" s="4"/>
      <c r="AY18812" s="4"/>
      <c r="AZ18812" s="4"/>
      <c r="BA18812" s="4"/>
      <c r="BB18812" s="4"/>
      <c r="BC18812" s="4"/>
    </row>
    <row r="18813" spans="45:55" x14ac:dyDescent="0.2">
      <c r="AS18813" s="4"/>
      <c r="AT18813" s="4"/>
      <c r="AU18813" s="4"/>
      <c r="AV18813" s="4"/>
      <c r="AW18813" s="4"/>
      <c r="AX18813" s="4"/>
      <c r="AY18813" s="4"/>
      <c r="AZ18813" s="4"/>
      <c r="BA18813" s="4"/>
      <c r="BB18813" s="4"/>
      <c r="BC18813" s="4"/>
    </row>
    <row r="18814" spans="45:55" x14ac:dyDescent="0.2">
      <c r="AS18814" s="4"/>
      <c r="AT18814" s="4"/>
      <c r="AU18814" s="4"/>
      <c r="AV18814" s="4"/>
      <c r="AW18814" s="4"/>
      <c r="AX18814" s="4"/>
      <c r="AY18814" s="4"/>
      <c r="AZ18814" s="4"/>
      <c r="BA18814" s="4"/>
      <c r="BB18814" s="4"/>
      <c r="BC18814" s="4"/>
    </row>
    <row r="18815" spans="45:55" x14ac:dyDescent="0.2">
      <c r="AS18815" s="4"/>
      <c r="AT18815" s="4"/>
      <c r="AU18815" s="4"/>
      <c r="AV18815" s="4"/>
      <c r="AW18815" s="4"/>
      <c r="AX18815" s="4"/>
      <c r="AY18815" s="4"/>
      <c r="AZ18815" s="4"/>
      <c r="BA18815" s="4"/>
      <c r="BB18815" s="4"/>
      <c r="BC18815" s="4"/>
    </row>
    <row r="18816" spans="45:55" x14ac:dyDescent="0.2">
      <c r="AS18816" s="4"/>
      <c r="AT18816" s="4"/>
      <c r="AU18816" s="4"/>
      <c r="AV18816" s="4"/>
      <c r="AW18816" s="4"/>
      <c r="AX18816" s="4"/>
      <c r="AY18816" s="4"/>
      <c r="AZ18816" s="4"/>
      <c r="BA18816" s="4"/>
      <c r="BB18816" s="4"/>
      <c r="BC18816" s="4"/>
    </row>
    <row r="18817" spans="45:55" x14ac:dyDescent="0.2">
      <c r="AS18817" s="4"/>
      <c r="AT18817" s="4"/>
      <c r="AU18817" s="4"/>
      <c r="AV18817" s="4"/>
      <c r="AW18817" s="4"/>
      <c r="AX18817" s="4"/>
      <c r="AY18817" s="4"/>
      <c r="AZ18817" s="4"/>
      <c r="BA18817" s="4"/>
      <c r="BB18817" s="4"/>
      <c r="BC18817" s="4"/>
    </row>
    <row r="18818" spans="45:55" x14ac:dyDescent="0.2">
      <c r="AS18818" s="4"/>
      <c r="AT18818" s="4"/>
      <c r="AU18818" s="4"/>
      <c r="AV18818" s="4"/>
      <c r="AW18818" s="4"/>
      <c r="AX18818" s="4"/>
      <c r="AY18818" s="4"/>
      <c r="AZ18818" s="4"/>
      <c r="BA18818" s="4"/>
      <c r="BB18818" s="4"/>
      <c r="BC18818" s="4"/>
    </row>
    <row r="18819" spans="45:55" x14ac:dyDescent="0.2">
      <c r="AS18819" s="4"/>
      <c r="AT18819" s="4"/>
      <c r="AU18819" s="4"/>
      <c r="AV18819" s="4"/>
      <c r="AW18819" s="4"/>
      <c r="AX18819" s="4"/>
      <c r="AY18819" s="4"/>
      <c r="AZ18819" s="4"/>
      <c r="BA18819" s="4"/>
      <c r="BB18819" s="4"/>
      <c r="BC18819" s="4"/>
    </row>
    <row r="18820" spans="45:55" x14ac:dyDescent="0.2">
      <c r="AS18820" s="4"/>
      <c r="AT18820" s="4"/>
      <c r="AU18820" s="4"/>
      <c r="AV18820" s="4"/>
      <c r="AW18820" s="4"/>
      <c r="AX18820" s="4"/>
      <c r="AY18820" s="4"/>
      <c r="AZ18820" s="4"/>
      <c r="BA18820" s="4"/>
      <c r="BB18820" s="4"/>
      <c r="BC18820" s="4"/>
    </row>
    <row r="18821" spans="45:55" x14ac:dyDescent="0.2">
      <c r="AS18821" s="4"/>
      <c r="AT18821" s="4"/>
      <c r="AU18821" s="4"/>
      <c r="AV18821" s="4"/>
      <c r="AW18821" s="4"/>
      <c r="AX18821" s="4"/>
      <c r="AY18821" s="4"/>
      <c r="AZ18821" s="4"/>
      <c r="BA18821" s="4"/>
      <c r="BB18821" s="4"/>
      <c r="BC18821" s="4"/>
    </row>
    <row r="18822" spans="45:55" x14ac:dyDescent="0.2">
      <c r="AS18822" s="4"/>
      <c r="AT18822" s="4"/>
      <c r="AU18822" s="4"/>
      <c r="AV18822" s="4"/>
      <c r="AW18822" s="4"/>
      <c r="AX18822" s="4"/>
      <c r="AY18822" s="4"/>
      <c r="AZ18822" s="4"/>
      <c r="BA18822" s="4"/>
      <c r="BB18822" s="4"/>
      <c r="BC18822" s="4"/>
    </row>
    <row r="18823" spans="45:55" x14ac:dyDescent="0.2">
      <c r="AS18823" s="4"/>
      <c r="AT18823" s="4"/>
      <c r="AU18823" s="4"/>
      <c r="AV18823" s="4"/>
      <c r="AW18823" s="4"/>
      <c r="AX18823" s="4"/>
      <c r="AY18823" s="4"/>
      <c r="AZ18823" s="4"/>
      <c r="BA18823" s="4"/>
      <c r="BB18823" s="4"/>
      <c r="BC18823" s="4"/>
    </row>
    <row r="18824" spans="45:55" x14ac:dyDescent="0.2">
      <c r="AS18824" s="4"/>
      <c r="AT18824" s="4"/>
      <c r="AU18824" s="4"/>
      <c r="AV18824" s="4"/>
      <c r="AW18824" s="4"/>
      <c r="AX18824" s="4"/>
      <c r="AY18824" s="4"/>
      <c r="AZ18824" s="4"/>
      <c r="BA18824" s="4"/>
      <c r="BB18824" s="4"/>
      <c r="BC18824" s="4"/>
    </row>
    <row r="18825" spans="45:55" x14ac:dyDescent="0.2">
      <c r="AS18825" s="4"/>
      <c r="AT18825" s="4"/>
      <c r="AU18825" s="4"/>
      <c r="AV18825" s="4"/>
      <c r="AW18825" s="4"/>
      <c r="AX18825" s="4"/>
      <c r="AY18825" s="4"/>
      <c r="AZ18825" s="4"/>
      <c r="BA18825" s="4"/>
      <c r="BB18825" s="4"/>
      <c r="BC18825" s="4"/>
    </row>
    <row r="18826" spans="45:55" x14ac:dyDescent="0.2">
      <c r="AS18826" s="4"/>
      <c r="AT18826" s="4"/>
      <c r="AU18826" s="4"/>
      <c r="AV18826" s="4"/>
      <c r="AW18826" s="4"/>
      <c r="AX18826" s="4"/>
      <c r="AY18826" s="4"/>
      <c r="AZ18826" s="4"/>
      <c r="BA18826" s="4"/>
      <c r="BB18826" s="4"/>
      <c r="BC18826" s="4"/>
    </row>
    <row r="18827" spans="45:55" x14ac:dyDescent="0.2">
      <c r="AS18827" s="4"/>
      <c r="AT18827" s="4"/>
      <c r="AU18827" s="4"/>
      <c r="AV18827" s="4"/>
      <c r="AW18827" s="4"/>
      <c r="AX18827" s="4"/>
      <c r="AY18827" s="4"/>
      <c r="AZ18827" s="4"/>
      <c r="BA18827" s="4"/>
      <c r="BB18827" s="4"/>
      <c r="BC18827" s="4"/>
    </row>
    <row r="18828" spans="45:55" x14ac:dyDescent="0.2">
      <c r="AS18828" s="4"/>
      <c r="AT18828" s="4"/>
      <c r="AU18828" s="4"/>
      <c r="AV18828" s="4"/>
      <c r="AW18828" s="4"/>
      <c r="AX18828" s="4"/>
      <c r="AY18828" s="4"/>
      <c r="AZ18828" s="4"/>
      <c r="BA18828" s="4"/>
      <c r="BB18828" s="4"/>
      <c r="BC18828" s="4"/>
    </row>
    <row r="18829" spans="45:55" x14ac:dyDescent="0.2">
      <c r="AS18829" s="4"/>
      <c r="AT18829" s="4"/>
      <c r="AU18829" s="4"/>
      <c r="AV18829" s="4"/>
      <c r="AW18829" s="4"/>
      <c r="AX18829" s="4"/>
      <c r="AY18829" s="4"/>
      <c r="AZ18829" s="4"/>
      <c r="BA18829" s="4"/>
      <c r="BB18829" s="4"/>
      <c r="BC18829" s="4"/>
    </row>
    <row r="18830" spans="45:55" x14ac:dyDescent="0.2">
      <c r="AS18830" s="4"/>
      <c r="AT18830" s="4"/>
      <c r="AU18830" s="4"/>
      <c r="AV18830" s="4"/>
      <c r="AW18830" s="4"/>
      <c r="AX18830" s="4"/>
      <c r="AY18830" s="4"/>
      <c r="AZ18830" s="4"/>
      <c r="BA18830" s="4"/>
      <c r="BB18830" s="4"/>
      <c r="BC18830" s="4"/>
    </row>
    <row r="18831" spans="45:55" x14ac:dyDescent="0.2">
      <c r="AS18831" s="4"/>
      <c r="AT18831" s="4"/>
      <c r="AU18831" s="4"/>
      <c r="AV18831" s="4"/>
      <c r="AW18831" s="4"/>
      <c r="AX18831" s="4"/>
      <c r="AY18831" s="4"/>
      <c r="AZ18831" s="4"/>
      <c r="BA18831" s="4"/>
      <c r="BB18831" s="4"/>
      <c r="BC18831" s="4"/>
    </row>
    <row r="18832" spans="45:55" x14ac:dyDescent="0.2">
      <c r="AS18832" s="4"/>
      <c r="AT18832" s="4"/>
      <c r="AU18832" s="4"/>
      <c r="AV18832" s="4"/>
      <c r="AW18832" s="4"/>
      <c r="AX18832" s="4"/>
      <c r="AY18832" s="4"/>
      <c r="AZ18832" s="4"/>
      <c r="BA18832" s="4"/>
      <c r="BB18832" s="4"/>
      <c r="BC18832" s="4"/>
    </row>
    <row r="18833" spans="45:55" x14ac:dyDescent="0.2">
      <c r="AS18833" s="4"/>
      <c r="AT18833" s="4"/>
      <c r="AU18833" s="4"/>
      <c r="AV18833" s="4"/>
      <c r="AW18833" s="4"/>
      <c r="AX18833" s="4"/>
      <c r="AY18833" s="4"/>
      <c r="AZ18833" s="4"/>
      <c r="BA18833" s="4"/>
      <c r="BB18833" s="4"/>
      <c r="BC18833" s="4"/>
    </row>
    <row r="18834" spans="45:55" x14ac:dyDescent="0.2">
      <c r="AS18834" s="4"/>
      <c r="AT18834" s="4"/>
      <c r="AU18834" s="4"/>
      <c r="AV18834" s="4"/>
      <c r="AW18834" s="4"/>
      <c r="AX18834" s="4"/>
      <c r="AY18834" s="4"/>
      <c r="AZ18834" s="4"/>
      <c r="BA18834" s="4"/>
      <c r="BB18834" s="4"/>
      <c r="BC18834" s="4"/>
    </row>
    <row r="18835" spans="45:55" x14ac:dyDescent="0.2">
      <c r="AS18835" s="4"/>
      <c r="AT18835" s="4"/>
      <c r="AU18835" s="4"/>
      <c r="AV18835" s="4"/>
      <c r="AW18835" s="4"/>
      <c r="AX18835" s="4"/>
      <c r="AY18835" s="4"/>
      <c r="AZ18835" s="4"/>
      <c r="BA18835" s="4"/>
      <c r="BB18835" s="4"/>
      <c r="BC18835" s="4"/>
    </row>
    <row r="18836" spans="45:55" x14ac:dyDescent="0.2">
      <c r="AS18836" s="4"/>
      <c r="AT18836" s="4"/>
      <c r="AU18836" s="4"/>
      <c r="AV18836" s="4"/>
      <c r="AW18836" s="4"/>
      <c r="AX18836" s="4"/>
      <c r="AY18836" s="4"/>
      <c r="AZ18836" s="4"/>
      <c r="BA18836" s="4"/>
      <c r="BB18836" s="4"/>
      <c r="BC18836" s="4"/>
    </row>
    <row r="18837" spans="45:55" x14ac:dyDescent="0.2">
      <c r="AS18837" s="4"/>
      <c r="AT18837" s="4"/>
      <c r="AU18837" s="4"/>
      <c r="AV18837" s="4"/>
      <c r="AW18837" s="4"/>
      <c r="AX18837" s="4"/>
      <c r="AY18837" s="4"/>
      <c r="AZ18837" s="4"/>
      <c r="BA18837" s="4"/>
      <c r="BB18837" s="4"/>
      <c r="BC18837" s="4"/>
    </row>
    <row r="18838" spans="45:55" x14ac:dyDescent="0.2">
      <c r="AS18838" s="4"/>
      <c r="AT18838" s="4"/>
      <c r="AU18838" s="4"/>
      <c r="AV18838" s="4"/>
      <c r="AW18838" s="4"/>
      <c r="AX18838" s="4"/>
      <c r="AY18838" s="4"/>
      <c r="AZ18838" s="4"/>
      <c r="BA18838" s="4"/>
      <c r="BB18838" s="4"/>
      <c r="BC18838" s="4"/>
    </row>
    <row r="18839" spans="45:55" x14ac:dyDescent="0.2">
      <c r="AS18839" s="4"/>
      <c r="AT18839" s="4"/>
      <c r="AU18839" s="4"/>
      <c r="AV18839" s="4"/>
      <c r="AW18839" s="4"/>
      <c r="AX18839" s="4"/>
      <c r="AY18839" s="4"/>
      <c r="AZ18839" s="4"/>
      <c r="BA18839" s="4"/>
      <c r="BB18839" s="4"/>
      <c r="BC18839" s="4"/>
    </row>
    <row r="18840" spans="45:55" x14ac:dyDescent="0.2">
      <c r="AS18840" s="4"/>
      <c r="AT18840" s="4"/>
      <c r="AU18840" s="4"/>
      <c r="AV18840" s="4"/>
      <c r="AW18840" s="4"/>
      <c r="AX18840" s="4"/>
      <c r="AY18840" s="4"/>
      <c r="AZ18840" s="4"/>
      <c r="BA18840" s="4"/>
      <c r="BB18840" s="4"/>
      <c r="BC18840" s="4"/>
    </row>
    <row r="18841" spans="45:55" x14ac:dyDescent="0.2">
      <c r="AS18841" s="4"/>
      <c r="AT18841" s="4"/>
      <c r="AU18841" s="4"/>
      <c r="AV18841" s="4"/>
      <c r="AW18841" s="4"/>
      <c r="AX18841" s="4"/>
      <c r="AY18841" s="4"/>
      <c r="AZ18841" s="4"/>
      <c r="BA18841" s="4"/>
      <c r="BB18841" s="4"/>
      <c r="BC18841" s="4"/>
    </row>
    <row r="18842" spans="45:55" x14ac:dyDescent="0.2">
      <c r="AS18842" s="4"/>
      <c r="AT18842" s="4"/>
      <c r="AU18842" s="4"/>
      <c r="AV18842" s="4"/>
      <c r="AW18842" s="4"/>
      <c r="AX18842" s="4"/>
      <c r="AY18842" s="4"/>
      <c r="AZ18842" s="4"/>
      <c r="BA18842" s="4"/>
      <c r="BB18842" s="4"/>
      <c r="BC18842" s="4"/>
    </row>
    <row r="18843" spans="45:55" x14ac:dyDescent="0.2">
      <c r="AS18843" s="4"/>
      <c r="AT18843" s="4"/>
      <c r="AU18843" s="4"/>
      <c r="AV18843" s="4"/>
      <c r="AW18843" s="4"/>
      <c r="AX18843" s="4"/>
      <c r="AY18843" s="4"/>
      <c r="AZ18843" s="4"/>
      <c r="BA18843" s="4"/>
      <c r="BB18843" s="4"/>
      <c r="BC18843" s="4"/>
    </row>
    <row r="18844" spans="45:55" x14ac:dyDescent="0.2">
      <c r="AS18844" s="4"/>
      <c r="AT18844" s="4"/>
      <c r="AU18844" s="4"/>
      <c r="AV18844" s="4"/>
      <c r="AW18844" s="4"/>
      <c r="AX18844" s="4"/>
      <c r="AY18844" s="4"/>
      <c r="AZ18844" s="4"/>
      <c r="BA18844" s="4"/>
      <c r="BB18844" s="4"/>
      <c r="BC18844" s="4"/>
    </row>
    <row r="18845" spans="45:55" x14ac:dyDescent="0.2">
      <c r="AS18845" s="4"/>
      <c r="AT18845" s="4"/>
      <c r="AU18845" s="4"/>
      <c r="AV18845" s="4"/>
      <c r="AW18845" s="4"/>
      <c r="AX18845" s="4"/>
      <c r="AY18845" s="4"/>
      <c r="AZ18845" s="4"/>
      <c r="BA18845" s="4"/>
      <c r="BB18845" s="4"/>
      <c r="BC18845" s="4"/>
    </row>
    <row r="18846" spans="45:55" x14ac:dyDescent="0.2">
      <c r="AS18846" s="4"/>
      <c r="AT18846" s="4"/>
      <c r="AU18846" s="4"/>
      <c r="AV18846" s="4"/>
      <c r="AW18846" s="4"/>
      <c r="AX18846" s="4"/>
      <c r="AY18846" s="4"/>
      <c r="AZ18846" s="4"/>
      <c r="BA18846" s="4"/>
      <c r="BB18846" s="4"/>
      <c r="BC18846" s="4"/>
    </row>
    <row r="18847" spans="45:55" x14ac:dyDescent="0.2">
      <c r="AS18847" s="4"/>
      <c r="AT18847" s="4"/>
      <c r="AU18847" s="4"/>
      <c r="AV18847" s="4"/>
      <c r="AW18847" s="4"/>
      <c r="AX18847" s="4"/>
      <c r="AY18847" s="4"/>
      <c r="AZ18847" s="4"/>
      <c r="BA18847" s="4"/>
      <c r="BB18847" s="4"/>
      <c r="BC18847" s="4"/>
    </row>
    <row r="18848" spans="45:55" x14ac:dyDescent="0.2">
      <c r="AS18848" s="4"/>
      <c r="AT18848" s="4"/>
      <c r="AU18848" s="4"/>
      <c r="AV18848" s="4"/>
      <c r="AW18848" s="4"/>
      <c r="AX18848" s="4"/>
      <c r="AY18848" s="4"/>
      <c r="AZ18848" s="4"/>
      <c r="BA18848" s="4"/>
      <c r="BB18848" s="4"/>
      <c r="BC18848" s="4"/>
    </row>
    <row r="18849" spans="45:55" x14ac:dyDescent="0.2">
      <c r="AS18849" s="4"/>
      <c r="AT18849" s="4"/>
      <c r="AU18849" s="4"/>
      <c r="AV18849" s="4"/>
      <c r="AW18849" s="4"/>
      <c r="AX18849" s="4"/>
      <c r="AY18849" s="4"/>
      <c r="AZ18849" s="4"/>
      <c r="BA18849" s="4"/>
      <c r="BB18849" s="4"/>
      <c r="BC18849" s="4"/>
    </row>
    <row r="18850" spans="45:55" x14ac:dyDescent="0.2">
      <c r="AS18850" s="4"/>
      <c r="AT18850" s="4"/>
      <c r="AU18850" s="4"/>
      <c r="AV18850" s="4"/>
      <c r="AW18850" s="4"/>
      <c r="AX18850" s="4"/>
      <c r="AY18850" s="4"/>
      <c r="AZ18850" s="4"/>
      <c r="BA18850" s="4"/>
      <c r="BB18850" s="4"/>
      <c r="BC18850" s="4"/>
    </row>
    <row r="18851" spans="45:55" x14ac:dyDescent="0.2">
      <c r="AS18851" s="4"/>
      <c r="AT18851" s="4"/>
      <c r="AU18851" s="4"/>
      <c r="AV18851" s="4"/>
      <c r="AW18851" s="4"/>
      <c r="AX18851" s="4"/>
      <c r="AY18851" s="4"/>
      <c r="AZ18851" s="4"/>
      <c r="BA18851" s="4"/>
      <c r="BB18851" s="4"/>
      <c r="BC18851" s="4"/>
    </row>
    <row r="18852" spans="45:55" x14ac:dyDescent="0.2">
      <c r="AS18852" s="4"/>
      <c r="AT18852" s="4"/>
      <c r="AU18852" s="4"/>
      <c r="AV18852" s="4"/>
      <c r="AW18852" s="4"/>
      <c r="AX18852" s="4"/>
      <c r="AY18852" s="4"/>
      <c r="AZ18852" s="4"/>
      <c r="BA18852" s="4"/>
      <c r="BB18852" s="4"/>
      <c r="BC18852" s="4"/>
    </row>
    <row r="18853" spans="45:55" x14ac:dyDescent="0.2">
      <c r="AS18853" s="4"/>
      <c r="AT18853" s="4"/>
      <c r="AU18853" s="4"/>
      <c r="AV18853" s="4"/>
      <c r="AW18853" s="4"/>
      <c r="AX18853" s="4"/>
      <c r="AY18853" s="4"/>
      <c r="AZ18853" s="4"/>
      <c r="BA18853" s="4"/>
      <c r="BB18853" s="4"/>
      <c r="BC18853" s="4"/>
    </row>
    <row r="18854" spans="45:55" x14ac:dyDescent="0.2">
      <c r="AS18854" s="4"/>
      <c r="AT18854" s="4"/>
      <c r="AU18854" s="4"/>
      <c r="AV18854" s="4"/>
      <c r="AW18854" s="4"/>
      <c r="AX18854" s="4"/>
      <c r="AY18854" s="4"/>
      <c r="AZ18854" s="4"/>
      <c r="BA18854" s="4"/>
      <c r="BB18854" s="4"/>
      <c r="BC18854" s="4"/>
    </row>
    <row r="18855" spans="45:55" x14ac:dyDescent="0.2">
      <c r="AS18855" s="4"/>
      <c r="AT18855" s="4"/>
      <c r="AU18855" s="4"/>
      <c r="AV18855" s="4"/>
      <c r="AW18855" s="4"/>
      <c r="AX18855" s="4"/>
      <c r="AY18855" s="4"/>
      <c r="AZ18855" s="4"/>
      <c r="BA18855" s="4"/>
      <c r="BB18855" s="4"/>
      <c r="BC18855" s="4"/>
    </row>
    <row r="18856" spans="45:55" x14ac:dyDescent="0.2">
      <c r="AS18856" s="4"/>
      <c r="AT18856" s="4"/>
      <c r="AU18856" s="4"/>
      <c r="AV18856" s="4"/>
      <c r="AW18856" s="4"/>
      <c r="AX18856" s="4"/>
      <c r="AY18856" s="4"/>
      <c r="AZ18856" s="4"/>
      <c r="BA18856" s="4"/>
      <c r="BB18856" s="4"/>
      <c r="BC18856" s="4"/>
    </row>
    <row r="18857" spans="45:55" x14ac:dyDescent="0.2">
      <c r="AS18857" s="4"/>
      <c r="AT18857" s="4"/>
      <c r="AU18857" s="4"/>
      <c r="AV18857" s="4"/>
      <c r="AW18857" s="4"/>
      <c r="AX18857" s="4"/>
      <c r="AY18857" s="4"/>
      <c r="AZ18857" s="4"/>
      <c r="BA18857" s="4"/>
      <c r="BB18857" s="4"/>
      <c r="BC18857" s="4"/>
    </row>
    <row r="18858" spans="45:55" x14ac:dyDescent="0.2">
      <c r="AS18858" s="4"/>
      <c r="AT18858" s="4"/>
      <c r="AU18858" s="4"/>
      <c r="AV18858" s="4"/>
      <c r="AW18858" s="4"/>
      <c r="AX18858" s="4"/>
      <c r="AY18858" s="4"/>
      <c r="AZ18858" s="4"/>
      <c r="BA18858" s="4"/>
      <c r="BB18858" s="4"/>
      <c r="BC18858" s="4"/>
    </row>
    <row r="18859" spans="45:55" x14ac:dyDescent="0.2">
      <c r="AS18859" s="4"/>
      <c r="AT18859" s="4"/>
      <c r="AU18859" s="4"/>
      <c r="AV18859" s="4"/>
      <c r="AW18859" s="4"/>
      <c r="AX18859" s="4"/>
      <c r="AY18859" s="4"/>
      <c r="AZ18859" s="4"/>
      <c r="BA18859" s="4"/>
      <c r="BB18859" s="4"/>
      <c r="BC18859" s="4"/>
    </row>
    <row r="18860" spans="45:55" x14ac:dyDescent="0.2">
      <c r="AS18860" s="4"/>
      <c r="AT18860" s="4"/>
      <c r="AU18860" s="4"/>
      <c r="AV18860" s="4"/>
      <c r="AW18860" s="4"/>
      <c r="AX18860" s="4"/>
      <c r="AY18860" s="4"/>
      <c r="AZ18860" s="4"/>
      <c r="BA18860" s="4"/>
      <c r="BB18860" s="4"/>
      <c r="BC18860" s="4"/>
    </row>
    <row r="18861" spans="45:55" x14ac:dyDescent="0.2">
      <c r="AS18861" s="4"/>
      <c r="AT18861" s="4"/>
      <c r="AU18861" s="4"/>
      <c r="AV18861" s="4"/>
      <c r="AW18861" s="4"/>
      <c r="AX18861" s="4"/>
      <c r="AY18861" s="4"/>
      <c r="AZ18861" s="4"/>
      <c r="BA18861" s="4"/>
      <c r="BB18861" s="4"/>
      <c r="BC18861" s="4"/>
    </row>
    <row r="18862" spans="45:55" x14ac:dyDescent="0.2">
      <c r="AS18862" s="4"/>
      <c r="AT18862" s="4"/>
      <c r="AU18862" s="4"/>
      <c r="AV18862" s="4"/>
      <c r="AW18862" s="4"/>
      <c r="AX18862" s="4"/>
      <c r="AY18862" s="4"/>
      <c r="AZ18862" s="4"/>
      <c r="BA18862" s="4"/>
      <c r="BB18862" s="4"/>
      <c r="BC18862" s="4"/>
    </row>
    <row r="18863" spans="45:55" x14ac:dyDescent="0.2">
      <c r="AS18863" s="4"/>
      <c r="AT18863" s="4"/>
      <c r="AU18863" s="4"/>
      <c r="AV18863" s="4"/>
      <c r="AW18863" s="4"/>
      <c r="AX18863" s="4"/>
      <c r="AY18863" s="4"/>
      <c r="AZ18863" s="4"/>
      <c r="BA18863" s="4"/>
      <c r="BB18863" s="4"/>
      <c r="BC18863" s="4"/>
    </row>
    <row r="18864" spans="45:55" x14ac:dyDescent="0.2">
      <c r="AS18864" s="4"/>
      <c r="AT18864" s="4"/>
      <c r="AU18864" s="4"/>
      <c r="AV18864" s="4"/>
      <c r="AW18864" s="4"/>
      <c r="AX18864" s="4"/>
      <c r="AY18864" s="4"/>
      <c r="AZ18864" s="4"/>
      <c r="BA18864" s="4"/>
      <c r="BB18864" s="4"/>
      <c r="BC18864" s="4"/>
    </row>
    <row r="18865" spans="45:55" x14ac:dyDescent="0.2">
      <c r="AS18865" s="4"/>
      <c r="AT18865" s="4"/>
      <c r="AU18865" s="4"/>
      <c r="AV18865" s="4"/>
      <c r="AW18865" s="4"/>
      <c r="AX18865" s="4"/>
      <c r="AY18865" s="4"/>
      <c r="AZ18865" s="4"/>
      <c r="BA18865" s="4"/>
      <c r="BB18865" s="4"/>
      <c r="BC18865" s="4"/>
    </row>
    <row r="18866" spans="45:55" x14ac:dyDescent="0.2">
      <c r="AS18866" s="4"/>
      <c r="AT18866" s="4"/>
      <c r="AU18866" s="4"/>
      <c r="AV18866" s="4"/>
      <c r="AW18866" s="4"/>
      <c r="AX18866" s="4"/>
      <c r="AY18866" s="4"/>
      <c r="AZ18866" s="4"/>
      <c r="BA18866" s="4"/>
      <c r="BB18866" s="4"/>
      <c r="BC18866" s="4"/>
    </row>
    <row r="18867" spans="45:55" x14ac:dyDescent="0.2">
      <c r="AS18867" s="4"/>
      <c r="AT18867" s="4"/>
      <c r="AU18867" s="4"/>
      <c r="AV18867" s="4"/>
      <c r="AW18867" s="4"/>
      <c r="AX18867" s="4"/>
      <c r="AY18867" s="4"/>
      <c r="AZ18867" s="4"/>
      <c r="BA18867" s="4"/>
      <c r="BB18867" s="4"/>
      <c r="BC18867" s="4"/>
    </row>
    <row r="18868" spans="45:55" x14ac:dyDescent="0.2">
      <c r="AS18868" s="4"/>
      <c r="AT18868" s="4"/>
      <c r="AU18868" s="4"/>
      <c r="AV18868" s="4"/>
      <c r="AW18868" s="4"/>
      <c r="AX18868" s="4"/>
      <c r="AY18868" s="4"/>
      <c r="AZ18868" s="4"/>
      <c r="BA18868" s="4"/>
      <c r="BB18868" s="4"/>
      <c r="BC18868" s="4"/>
    </row>
    <row r="18869" spans="45:55" x14ac:dyDescent="0.2">
      <c r="AS18869" s="4"/>
      <c r="AT18869" s="4"/>
      <c r="AU18869" s="4"/>
      <c r="AV18869" s="4"/>
      <c r="AW18869" s="4"/>
      <c r="AX18869" s="4"/>
      <c r="AY18869" s="4"/>
      <c r="AZ18869" s="4"/>
      <c r="BA18869" s="4"/>
      <c r="BB18869" s="4"/>
      <c r="BC18869" s="4"/>
    </row>
    <row r="18870" spans="45:55" x14ac:dyDescent="0.2">
      <c r="AS18870" s="4"/>
      <c r="AT18870" s="4"/>
      <c r="AU18870" s="4"/>
      <c r="AV18870" s="4"/>
      <c r="AW18870" s="4"/>
      <c r="AX18870" s="4"/>
      <c r="AY18870" s="4"/>
      <c r="AZ18870" s="4"/>
      <c r="BA18870" s="4"/>
      <c r="BB18870" s="4"/>
      <c r="BC18870" s="4"/>
    </row>
    <row r="18871" spans="45:55" x14ac:dyDescent="0.2">
      <c r="AS18871" s="4"/>
      <c r="AT18871" s="4"/>
      <c r="AU18871" s="4"/>
      <c r="AV18871" s="4"/>
      <c r="AW18871" s="4"/>
      <c r="AX18871" s="4"/>
      <c r="AY18871" s="4"/>
      <c r="AZ18871" s="4"/>
      <c r="BA18871" s="4"/>
      <c r="BB18871" s="4"/>
      <c r="BC18871" s="4"/>
    </row>
    <row r="18872" spans="45:55" x14ac:dyDescent="0.2">
      <c r="AS18872" s="4"/>
      <c r="AT18872" s="4"/>
      <c r="AU18872" s="4"/>
      <c r="AV18872" s="4"/>
      <c r="AW18872" s="4"/>
      <c r="AX18872" s="4"/>
      <c r="AY18872" s="4"/>
      <c r="AZ18872" s="4"/>
      <c r="BA18872" s="4"/>
      <c r="BB18872" s="4"/>
      <c r="BC18872" s="4"/>
    </row>
    <row r="18873" spans="45:55" x14ac:dyDescent="0.2">
      <c r="AS18873" s="4"/>
      <c r="AT18873" s="4"/>
      <c r="AU18873" s="4"/>
      <c r="AV18873" s="4"/>
      <c r="AW18873" s="4"/>
      <c r="AX18873" s="4"/>
      <c r="AY18873" s="4"/>
      <c r="AZ18873" s="4"/>
      <c r="BA18873" s="4"/>
      <c r="BB18873" s="4"/>
      <c r="BC18873" s="4"/>
    </row>
    <row r="18874" spans="45:55" x14ac:dyDescent="0.2">
      <c r="AS18874" s="4"/>
      <c r="AT18874" s="4"/>
      <c r="AU18874" s="4"/>
      <c r="AV18874" s="4"/>
      <c r="AW18874" s="4"/>
      <c r="AX18874" s="4"/>
      <c r="AY18874" s="4"/>
      <c r="AZ18874" s="4"/>
      <c r="BA18874" s="4"/>
      <c r="BB18874" s="4"/>
      <c r="BC18874" s="4"/>
    </row>
    <row r="18875" spans="45:55" x14ac:dyDescent="0.2">
      <c r="AS18875" s="4"/>
      <c r="AT18875" s="4"/>
      <c r="AU18875" s="4"/>
      <c r="AV18875" s="4"/>
      <c r="AW18875" s="4"/>
      <c r="AX18875" s="4"/>
      <c r="AY18875" s="4"/>
      <c r="AZ18875" s="4"/>
      <c r="BA18875" s="4"/>
      <c r="BB18875" s="4"/>
      <c r="BC18875" s="4"/>
    </row>
    <row r="18876" spans="45:55" x14ac:dyDescent="0.2">
      <c r="AS18876" s="4"/>
      <c r="AT18876" s="4"/>
      <c r="AU18876" s="4"/>
      <c r="AV18876" s="4"/>
      <c r="AW18876" s="4"/>
      <c r="AX18876" s="4"/>
      <c r="AY18876" s="4"/>
      <c r="AZ18876" s="4"/>
      <c r="BA18876" s="4"/>
      <c r="BB18876" s="4"/>
      <c r="BC18876" s="4"/>
    </row>
    <row r="18877" spans="45:55" x14ac:dyDescent="0.2">
      <c r="AS18877" s="4"/>
      <c r="AT18877" s="4"/>
      <c r="AU18877" s="4"/>
      <c r="AV18877" s="4"/>
      <c r="AW18877" s="4"/>
      <c r="AX18877" s="4"/>
      <c r="AY18877" s="4"/>
      <c r="AZ18877" s="4"/>
      <c r="BA18877" s="4"/>
      <c r="BB18877" s="4"/>
      <c r="BC18877" s="4"/>
    </row>
    <row r="18878" spans="45:55" x14ac:dyDescent="0.2">
      <c r="AS18878" s="4"/>
      <c r="AT18878" s="4"/>
      <c r="AU18878" s="4"/>
      <c r="AV18878" s="4"/>
      <c r="AW18878" s="4"/>
      <c r="AX18878" s="4"/>
      <c r="AY18878" s="4"/>
      <c r="AZ18878" s="4"/>
      <c r="BA18878" s="4"/>
      <c r="BB18878" s="4"/>
      <c r="BC18878" s="4"/>
    </row>
    <row r="18879" spans="45:55" x14ac:dyDescent="0.2">
      <c r="AS18879" s="4"/>
      <c r="AT18879" s="4"/>
      <c r="AU18879" s="4"/>
      <c r="AV18879" s="4"/>
      <c r="AW18879" s="4"/>
      <c r="AX18879" s="4"/>
      <c r="AY18879" s="4"/>
      <c r="AZ18879" s="4"/>
      <c r="BA18879" s="4"/>
      <c r="BB18879" s="4"/>
      <c r="BC18879" s="4"/>
    </row>
    <row r="18880" spans="45:55" x14ac:dyDescent="0.2">
      <c r="AS18880" s="4"/>
      <c r="AT18880" s="4"/>
      <c r="AU18880" s="4"/>
      <c r="AV18880" s="4"/>
      <c r="AW18880" s="4"/>
      <c r="AX18880" s="4"/>
      <c r="AY18880" s="4"/>
      <c r="AZ18880" s="4"/>
      <c r="BA18880" s="4"/>
      <c r="BB18880" s="4"/>
      <c r="BC18880" s="4"/>
    </row>
    <row r="18881" spans="45:55" x14ac:dyDescent="0.2">
      <c r="AS18881" s="4"/>
      <c r="AT18881" s="4"/>
      <c r="AU18881" s="4"/>
      <c r="AV18881" s="4"/>
      <c r="AW18881" s="4"/>
      <c r="AX18881" s="4"/>
      <c r="AY18881" s="4"/>
      <c r="AZ18881" s="4"/>
      <c r="BA18881" s="4"/>
      <c r="BB18881" s="4"/>
      <c r="BC18881" s="4"/>
    </row>
    <row r="18882" spans="45:55" x14ac:dyDescent="0.2">
      <c r="AS18882" s="4"/>
      <c r="AT18882" s="4"/>
      <c r="AU18882" s="4"/>
      <c r="AV18882" s="4"/>
      <c r="AW18882" s="4"/>
      <c r="AX18882" s="4"/>
      <c r="AY18882" s="4"/>
      <c r="AZ18882" s="4"/>
      <c r="BA18882" s="4"/>
      <c r="BB18882" s="4"/>
      <c r="BC18882" s="4"/>
    </row>
    <row r="18883" spans="45:55" x14ac:dyDescent="0.2">
      <c r="AS18883" s="4"/>
      <c r="AT18883" s="4"/>
      <c r="AU18883" s="4"/>
      <c r="AV18883" s="4"/>
      <c r="AW18883" s="4"/>
      <c r="AX18883" s="4"/>
      <c r="AY18883" s="4"/>
      <c r="AZ18883" s="4"/>
      <c r="BA18883" s="4"/>
      <c r="BB18883" s="4"/>
      <c r="BC18883" s="4"/>
    </row>
    <row r="18884" spans="45:55" x14ac:dyDescent="0.2">
      <c r="AS18884" s="4"/>
      <c r="AT18884" s="4"/>
      <c r="AU18884" s="4"/>
      <c r="AV18884" s="4"/>
      <c r="AW18884" s="4"/>
      <c r="AX18884" s="4"/>
      <c r="AY18884" s="4"/>
      <c r="AZ18884" s="4"/>
      <c r="BA18884" s="4"/>
      <c r="BB18884" s="4"/>
      <c r="BC18884" s="4"/>
    </row>
    <row r="18885" spans="45:55" x14ac:dyDescent="0.2">
      <c r="AS18885" s="4"/>
      <c r="AT18885" s="4"/>
      <c r="AU18885" s="4"/>
      <c r="AV18885" s="4"/>
      <c r="AW18885" s="4"/>
      <c r="AX18885" s="4"/>
      <c r="AY18885" s="4"/>
      <c r="AZ18885" s="4"/>
      <c r="BA18885" s="4"/>
      <c r="BB18885" s="4"/>
      <c r="BC18885" s="4"/>
    </row>
    <row r="18886" spans="45:55" x14ac:dyDescent="0.2">
      <c r="AS18886" s="4"/>
      <c r="AT18886" s="4"/>
      <c r="AU18886" s="4"/>
      <c r="AV18886" s="4"/>
      <c r="AW18886" s="4"/>
      <c r="AX18886" s="4"/>
      <c r="AY18886" s="4"/>
      <c r="AZ18886" s="4"/>
      <c r="BA18886" s="4"/>
      <c r="BB18886" s="4"/>
      <c r="BC18886" s="4"/>
    </row>
    <row r="18887" spans="45:55" x14ac:dyDescent="0.2">
      <c r="AS18887" s="4"/>
      <c r="AT18887" s="4"/>
      <c r="AU18887" s="4"/>
      <c r="AV18887" s="4"/>
      <c r="AW18887" s="4"/>
      <c r="AX18887" s="4"/>
      <c r="AY18887" s="4"/>
      <c r="AZ18887" s="4"/>
      <c r="BA18887" s="4"/>
      <c r="BB18887" s="4"/>
      <c r="BC18887" s="4"/>
    </row>
    <row r="18888" spans="45:55" x14ac:dyDescent="0.2">
      <c r="AS18888" s="4"/>
      <c r="AT18888" s="4"/>
      <c r="AU18888" s="4"/>
      <c r="AV18888" s="4"/>
      <c r="AW18888" s="4"/>
      <c r="AX18888" s="4"/>
      <c r="AY18888" s="4"/>
      <c r="AZ18888" s="4"/>
      <c r="BA18888" s="4"/>
      <c r="BB18888" s="4"/>
      <c r="BC18888" s="4"/>
    </row>
    <row r="18889" spans="45:55" x14ac:dyDescent="0.2">
      <c r="AS18889" s="4"/>
      <c r="AT18889" s="4"/>
      <c r="AU18889" s="4"/>
      <c r="AV18889" s="4"/>
      <c r="AW18889" s="4"/>
      <c r="AX18889" s="4"/>
      <c r="AY18889" s="4"/>
      <c r="AZ18889" s="4"/>
      <c r="BA18889" s="4"/>
      <c r="BB18889" s="4"/>
      <c r="BC18889" s="4"/>
    </row>
    <row r="18890" spans="45:55" x14ac:dyDescent="0.2">
      <c r="AS18890" s="4"/>
      <c r="AT18890" s="4"/>
      <c r="AU18890" s="4"/>
      <c r="AV18890" s="4"/>
      <c r="AW18890" s="4"/>
      <c r="AX18890" s="4"/>
      <c r="AY18890" s="4"/>
      <c r="AZ18890" s="4"/>
      <c r="BA18890" s="4"/>
      <c r="BB18890" s="4"/>
      <c r="BC18890" s="4"/>
    </row>
    <row r="18891" spans="45:55" x14ac:dyDescent="0.2">
      <c r="AS18891" s="4"/>
      <c r="AT18891" s="4"/>
      <c r="AU18891" s="4"/>
      <c r="AV18891" s="4"/>
      <c r="AW18891" s="4"/>
      <c r="AX18891" s="4"/>
      <c r="AY18891" s="4"/>
      <c r="AZ18891" s="4"/>
      <c r="BA18891" s="4"/>
      <c r="BB18891" s="4"/>
      <c r="BC18891" s="4"/>
    </row>
    <row r="18892" spans="45:55" x14ac:dyDescent="0.2">
      <c r="AS18892" s="4"/>
      <c r="AT18892" s="4"/>
      <c r="AU18892" s="4"/>
      <c r="AV18892" s="4"/>
      <c r="AW18892" s="4"/>
      <c r="AX18892" s="4"/>
      <c r="AY18892" s="4"/>
      <c r="AZ18892" s="4"/>
      <c r="BA18892" s="4"/>
      <c r="BB18892" s="4"/>
      <c r="BC18892" s="4"/>
    </row>
    <row r="18893" spans="45:55" x14ac:dyDescent="0.2">
      <c r="AS18893" s="4"/>
      <c r="AT18893" s="4"/>
      <c r="AU18893" s="4"/>
      <c r="AV18893" s="4"/>
      <c r="AW18893" s="4"/>
      <c r="AX18893" s="4"/>
      <c r="AY18893" s="4"/>
      <c r="AZ18893" s="4"/>
      <c r="BA18893" s="4"/>
      <c r="BB18893" s="4"/>
      <c r="BC18893" s="4"/>
    </row>
    <row r="18894" spans="45:55" x14ac:dyDescent="0.2">
      <c r="AS18894" s="4"/>
      <c r="AT18894" s="4"/>
      <c r="AU18894" s="4"/>
      <c r="AV18894" s="4"/>
      <c r="AW18894" s="4"/>
      <c r="AX18894" s="4"/>
      <c r="AY18894" s="4"/>
      <c r="AZ18894" s="4"/>
      <c r="BA18894" s="4"/>
      <c r="BB18894" s="4"/>
      <c r="BC18894" s="4"/>
    </row>
    <row r="18895" spans="45:55" x14ac:dyDescent="0.2">
      <c r="AS18895" s="4"/>
      <c r="AT18895" s="4"/>
      <c r="AU18895" s="4"/>
      <c r="AV18895" s="4"/>
      <c r="AW18895" s="4"/>
      <c r="AX18895" s="4"/>
      <c r="AY18895" s="4"/>
      <c r="AZ18895" s="4"/>
      <c r="BA18895" s="4"/>
      <c r="BB18895" s="4"/>
      <c r="BC18895" s="4"/>
    </row>
    <row r="18896" spans="45:55" x14ac:dyDescent="0.2">
      <c r="AS18896" s="4"/>
      <c r="AT18896" s="4"/>
      <c r="AU18896" s="4"/>
      <c r="AV18896" s="4"/>
      <c r="AW18896" s="4"/>
      <c r="AX18896" s="4"/>
      <c r="AY18896" s="4"/>
      <c r="AZ18896" s="4"/>
      <c r="BA18896" s="4"/>
      <c r="BB18896" s="4"/>
      <c r="BC18896" s="4"/>
    </row>
    <row r="18897" spans="45:55" x14ac:dyDescent="0.2">
      <c r="AS18897" s="4"/>
      <c r="AT18897" s="4"/>
      <c r="AU18897" s="4"/>
      <c r="AV18897" s="4"/>
      <c r="AW18897" s="4"/>
      <c r="AX18897" s="4"/>
      <c r="AY18897" s="4"/>
      <c r="AZ18897" s="4"/>
      <c r="BA18897" s="4"/>
      <c r="BB18897" s="4"/>
      <c r="BC18897" s="4"/>
    </row>
    <row r="18898" spans="45:55" x14ac:dyDescent="0.2">
      <c r="AS18898" s="4"/>
      <c r="AT18898" s="4"/>
      <c r="AU18898" s="4"/>
      <c r="AV18898" s="4"/>
      <c r="AW18898" s="4"/>
      <c r="AX18898" s="4"/>
      <c r="AY18898" s="4"/>
      <c r="AZ18898" s="4"/>
      <c r="BA18898" s="4"/>
      <c r="BB18898" s="4"/>
      <c r="BC18898" s="4"/>
    </row>
    <row r="18899" spans="45:55" x14ac:dyDescent="0.2">
      <c r="AS18899" s="4"/>
      <c r="AT18899" s="4"/>
      <c r="AU18899" s="4"/>
      <c r="AV18899" s="4"/>
      <c r="AW18899" s="4"/>
      <c r="AX18899" s="4"/>
      <c r="AY18899" s="4"/>
      <c r="AZ18899" s="4"/>
      <c r="BA18899" s="4"/>
      <c r="BB18899" s="4"/>
      <c r="BC18899" s="4"/>
    </row>
    <row r="18900" spans="45:55" x14ac:dyDescent="0.2">
      <c r="AS18900" s="4"/>
      <c r="AT18900" s="4"/>
      <c r="AU18900" s="4"/>
      <c r="AV18900" s="4"/>
      <c r="AW18900" s="4"/>
      <c r="AX18900" s="4"/>
      <c r="AY18900" s="4"/>
      <c r="AZ18900" s="4"/>
      <c r="BA18900" s="4"/>
      <c r="BB18900" s="4"/>
      <c r="BC18900" s="4"/>
    </row>
    <row r="18901" spans="45:55" x14ac:dyDescent="0.2">
      <c r="AS18901" s="4"/>
      <c r="AT18901" s="4"/>
      <c r="AU18901" s="4"/>
      <c r="AV18901" s="4"/>
      <c r="AW18901" s="4"/>
      <c r="AX18901" s="4"/>
      <c r="AY18901" s="4"/>
      <c r="AZ18901" s="4"/>
      <c r="BA18901" s="4"/>
      <c r="BB18901" s="4"/>
      <c r="BC18901" s="4"/>
    </row>
    <row r="18902" spans="45:55" x14ac:dyDescent="0.2">
      <c r="AS18902" s="4"/>
      <c r="AT18902" s="4"/>
      <c r="AU18902" s="4"/>
      <c r="AV18902" s="4"/>
      <c r="AW18902" s="4"/>
      <c r="AX18902" s="4"/>
      <c r="AY18902" s="4"/>
      <c r="AZ18902" s="4"/>
      <c r="BA18902" s="4"/>
      <c r="BB18902" s="4"/>
      <c r="BC18902" s="4"/>
    </row>
    <row r="18903" spans="45:55" x14ac:dyDescent="0.2">
      <c r="AS18903" s="4"/>
      <c r="AT18903" s="4"/>
      <c r="AU18903" s="4"/>
      <c r="AV18903" s="4"/>
      <c r="AW18903" s="4"/>
      <c r="AX18903" s="4"/>
      <c r="AY18903" s="4"/>
      <c r="AZ18903" s="4"/>
      <c r="BA18903" s="4"/>
      <c r="BB18903" s="4"/>
      <c r="BC18903" s="4"/>
    </row>
    <row r="18904" spans="45:55" x14ac:dyDescent="0.2">
      <c r="AS18904" s="4"/>
      <c r="AT18904" s="4"/>
      <c r="AU18904" s="4"/>
      <c r="AV18904" s="4"/>
      <c r="AW18904" s="4"/>
      <c r="AX18904" s="4"/>
      <c r="AY18904" s="4"/>
      <c r="AZ18904" s="4"/>
      <c r="BA18904" s="4"/>
      <c r="BB18904" s="4"/>
      <c r="BC18904" s="4"/>
    </row>
    <row r="18905" spans="45:55" x14ac:dyDescent="0.2">
      <c r="AS18905" s="4"/>
      <c r="AT18905" s="4"/>
      <c r="AU18905" s="4"/>
      <c r="AV18905" s="4"/>
      <c r="AW18905" s="4"/>
      <c r="AX18905" s="4"/>
      <c r="AY18905" s="4"/>
      <c r="AZ18905" s="4"/>
      <c r="BA18905" s="4"/>
      <c r="BB18905" s="4"/>
      <c r="BC18905" s="4"/>
    </row>
    <row r="18906" spans="45:55" x14ac:dyDescent="0.2">
      <c r="AS18906" s="4"/>
      <c r="AT18906" s="4"/>
      <c r="AU18906" s="4"/>
      <c r="AV18906" s="4"/>
      <c r="AW18906" s="4"/>
      <c r="AX18906" s="4"/>
      <c r="AY18906" s="4"/>
      <c r="AZ18906" s="4"/>
      <c r="BA18906" s="4"/>
      <c r="BB18906" s="4"/>
      <c r="BC18906" s="4"/>
    </row>
    <row r="18907" spans="45:55" x14ac:dyDescent="0.2">
      <c r="AS18907" s="4"/>
      <c r="AT18907" s="4"/>
      <c r="AU18907" s="4"/>
      <c r="AV18907" s="4"/>
      <c r="AW18907" s="4"/>
      <c r="AX18907" s="4"/>
      <c r="AY18907" s="4"/>
      <c r="AZ18907" s="4"/>
      <c r="BA18907" s="4"/>
      <c r="BB18907" s="4"/>
      <c r="BC18907" s="4"/>
    </row>
    <row r="18908" spans="45:55" x14ac:dyDescent="0.2">
      <c r="AS18908" s="4"/>
      <c r="AT18908" s="4"/>
      <c r="AU18908" s="4"/>
      <c r="AV18908" s="4"/>
      <c r="AW18908" s="4"/>
      <c r="AX18908" s="4"/>
      <c r="AY18908" s="4"/>
      <c r="AZ18908" s="4"/>
      <c r="BA18908" s="4"/>
      <c r="BB18908" s="4"/>
      <c r="BC18908" s="4"/>
    </row>
    <row r="18909" spans="45:55" x14ac:dyDescent="0.2">
      <c r="AS18909" s="4"/>
      <c r="AT18909" s="4"/>
      <c r="AU18909" s="4"/>
      <c r="AV18909" s="4"/>
      <c r="AW18909" s="4"/>
      <c r="AX18909" s="4"/>
      <c r="AY18909" s="4"/>
      <c r="AZ18909" s="4"/>
      <c r="BA18909" s="4"/>
      <c r="BB18909" s="4"/>
      <c r="BC18909" s="4"/>
    </row>
    <row r="18910" spans="45:55" x14ac:dyDescent="0.2">
      <c r="AS18910" s="4"/>
      <c r="AT18910" s="4"/>
      <c r="AU18910" s="4"/>
      <c r="AV18910" s="4"/>
      <c r="AW18910" s="4"/>
      <c r="AX18910" s="4"/>
      <c r="AY18910" s="4"/>
      <c r="AZ18910" s="4"/>
      <c r="BA18910" s="4"/>
      <c r="BB18910" s="4"/>
      <c r="BC18910" s="4"/>
    </row>
    <row r="18911" spans="45:55" x14ac:dyDescent="0.2">
      <c r="AS18911" s="4"/>
      <c r="AT18911" s="4"/>
      <c r="AU18911" s="4"/>
      <c r="AV18911" s="4"/>
      <c r="AW18911" s="4"/>
      <c r="AX18911" s="4"/>
      <c r="AY18911" s="4"/>
      <c r="AZ18911" s="4"/>
      <c r="BA18911" s="4"/>
      <c r="BB18911" s="4"/>
      <c r="BC18911" s="4"/>
    </row>
    <row r="18912" spans="45:55" x14ac:dyDescent="0.2">
      <c r="AS18912" s="4"/>
      <c r="AT18912" s="4"/>
      <c r="AU18912" s="4"/>
      <c r="AV18912" s="4"/>
      <c r="AW18912" s="4"/>
      <c r="AX18912" s="4"/>
      <c r="AY18912" s="4"/>
      <c r="AZ18912" s="4"/>
      <c r="BA18912" s="4"/>
      <c r="BB18912" s="4"/>
      <c r="BC18912" s="4"/>
    </row>
    <row r="18913" spans="45:55" x14ac:dyDescent="0.2">
      <c r="AS18913" s="4"/>
      <c r="AT18913" s="4"/>
      <c r="AU18913" s="4"/>
      <c r="AV18913" s="4"/>
      <c r="AW18913" s="4"/>
      <c r="AX18913" s="4"/>
      <c r="AY18913" s="4"/>
      <c r="AZ18913" s="4"/>
      <c r="BA18913" s="4"/>
      <c r="BB18913" s="4"/>
      <c r="BC18913" s="4"/>
    </row>
    <row r="18914" spans="45:55" x14ac:dyDescent="0.2">
      <c r="AS18914" s="4"/>
      <c r="AT18914" s="4"/>
      <c r="AU18914" s="4"/>
      <c r="AV18914" s="4"/>
      <c r="AW18914" s="4"/>
      <c r="AX18914" s="4"/>
      <c r="AY18914" s="4"/>
      <c r="AZ18914" s="4"/>
      <c r="BA18914" s="4"/>
      <c r="BB18914" s="4"/>
      <c r="BC18914" s="4"/>
    </row>
    <row r="18915" spans="45:55" x14ac:dyDescent="0.2">
      <c r="AS18915" s="4"/>
      <c r="AT18915" s="4"/>
      <c r="AU18915" s="4"/>
      <c r="AV18915" s="4"/>
      <c r="AW18915" s="4"/>
      <c r="AX18915" s="4"/>
      <c r="AY18915" s="4"/>
      <c r="AZ18915" s="4"/>
      <c r="BA18915" s="4"/>
      <c r="BB18915" s="4"/>
      <c r="BC18915" s="4"/>
    </row>
    <row r="18916" spans="45:55" x14ac:dyDescent="0.2">
      <c r="AS18916" s="4"/>
      <c r="AT18916" s="4"/>
      <c r="AU18916" s="4"/>
      <c r="AV18916" s="4"/>
      <c r="AW18916" s="4"/>
      <c r="AX18916" s="4"/>
      <c r="AY18916" s="4"/>
      <c r="AZ18916" s="4"/>
      <c r="BA18916" s="4"/>
      <c r="BB18916" s="4"/>
      <c r="BC18916" s="4"/>
    </row>
    <row r="18917" spans="45:55" x14ac:dyDescent="0.2">
      <c r="AS18917" s="4"/>
      <c r="AT18917" s="4"/>
      <c r="AU18917" s="4"/>
      <c r="AV18917" s="4"/>
      <c r="AW18917" s="4"/>
      <c r="AX18917" s="4"/>
      <c r="AY18917" s="4"/>
      <c r="AZ18917" s="4"/>
      <c r="BA18917" s="4"/>
      <c r="BB18917" s="4"/>
      <c r="BC18917" s="4"/>
    </row>
    <row r="18918" spans="45:55" x14ac:dyDescent="0.2">
      <c r="AS18918" s="4"/>
      <c r="AT18918" s="4"/>
      <c r="AU18918" s="4"/>
      <c r="AV18918" s="4"/>
      <c r="AW18918" s="4"/>
      <c r="AX18918" s="4"/>
      <c r="AY18918" s="4"/>
      <c r="AZ18918" s="4"/>
      <c r="BA18918" s="4"/>
      <c r="BB18918" s="4"/>
      <c r="BC18918" s="4"/>
    </row>
    <row r="18919" spans="45:55" x14ac:dyDescent="0.2">
      <c r="AS18919" s="4"/>
      <c r="AT18919" s="4"/>
      <c r="AU18919" s="4"/>
      <c r="AV18919" s="4"/>
      <c r="AW18919" s="4"/>
      <c r="AX18919" s="4"/>
      <c r="AY18919" s="4"/>
      <c r="AZ18919" s="4"/>
      <c r="BA18919" s="4"/>
      <c r="BB18919" s="4"/>
      <c r="BC18919" s="4"/>
    </row>
    <row r="18920" spans="45:55" x14ac:dyDescent="0.2">
      <c r="AS18920" s="4"/>
      <c r="AT18920" s="4"/>
      <c r="AU18920" s="4"/>
      <c r="AV18920" s="4"/>
      <c r="AW18920" s="4"/>
      <c r="AX18920" s="4"/>
      <c r="AY18920" s="4"/>
      <c r="AZ18920" s="4"/>
      <c r="BA18920" s="4"/>
      <c r="BB18920" s="4"/>
      <c r="BC18920" s="4"/>
    </row>
    <row r="18921" spans="45:55" x14ac:dyDescent="0.2">
      <c r="AS18921" s="4"/>
      <c r="AT18921" s="4"/>
      <c r="AU18921" s="4"/>
      <c r="AV18921" s="4"/>
      <c r="AW18921" s="4"/>
      <c r="AX18921" s="4"/>
      <c r="AY18921" s="4"/>
      <c r="AZ18921" s="4"/>
      <c r="BA18921" s="4"/>
      <c r="BB18921" s="4"/>
      <c r="BC18921" s="4"/>
    </row>
    <row r="18922" spans="45:55" x14ac:dyDescent="0.2">
      <c r="AS18922" s="4"/>
      <c r="AT18922" s="4"/>
      <c r="AU18922" s="4"/>
      <c r="AV18922" s="4"/>
      <c r="AW18922" s="4"/>
      <c r="AX18922" s="4"/>
      <c r="AY18922" s="4"/>
      <c r="AZ18922" s="4"/>
      <c r="BA18922" s="4"/>
      <c r="BB18922" s="4"/>
      <c r="BC18922" s="4"/>
    </row>
    <row r="18923" spans="45:55" x14ac:dyDescent="0.2">
      <c r="AS18923" s="4"/>
      <c r="AT18923" s="4"/>
      <c r="AU18923" s="4"/>
      <c r="AV18923" s="4"/>
      <c r="AW18923" s="4"/>
      <c r="AX18923" s="4"/>
      <c r="AY18923" s="4"/>
      <c r="AZ18923" s="4"/>
      <c r="BA18923" s="4"/>
      <c r="BB18923" s="4"/>
      <c r="BC18923" s="4"/>
    </row>
    <row r="18924" spans="45:55" x14ac:dyDescent="0.2">
      <c r="AS18924" s="4"/>
      <c r="AT18924" s="4"/>
      <c r="AU18924" s="4"/>
      <c r="AV18924" s="4"/>
      <c r="AW18924" s="4"/>
      <c r="AX18924" s="4"/>
      <c r="AY18924" s="4"/>
      <c r="AZ18924" s="4"/>
      <c r="BA18924" s="4"/>
      <c r="BB18924" s="4"/>
      <c r="BC18924" s="4"/>
    </row>
    <row r="18925" spans="45:55" x14ac:dyDescent="0.2">
      <c r="AS18925" s="4"/>
      <c r="AT18925" s="4"/>
      <c r="AU18925" s="4"/>
      <c r="AV18925" s="4"/>
      <c r="AW18925" s="4"/>
      <c r="AX18925" s="4"/>
      <c r="AY18925" s="4"/>
      <c r="AZ18925" s="4"/>
      <c r="BA18925" s="4"/>
      <c r="BB18925" s="4"/>
      <c r="BC18925" s="4"/>
    </row>
    <row r="18926" spans="45:55" x14ac:dyDescent="0.2">
      <c r="AS18926" s="4"/>
      <c r="AT18926" s="4"/>
      <c r="AU18926" s="4"/>
      <c r="AV18926" s="4"/>
      <c r="AW18926" s="4"/>
      <c r="AX18926" s="4"/>
      <c r="AY18926" s="4"/>
      <c r="AZ18926" s="4"/>
      <c r="BA18926" s="4"/>
      <c r="BB18926" s="4"/>
      <c r="BC18926" s="4"/>
    </row>
    <row r="18927" spans="45:55" x14ac:dyDescent="0.2">
      <c r="AS18927" s="4"/>
      <c r="AT18927" s="4"/>
      <c r="AU18927" s="4"/>
      <c r="AV18927" s="4"/>
      <c r="AW18927" s="4"/>
      <c r="AX18927" s="4"/>
      <c r="AY18927" s="4"/>
      <c r="AZ18927" s="4"/>
      <c r="BA18927" s="4"/>
      <c r="BB18927" s="4"/>
      <c r="BC18927" s="4"/>
    </row>
    <row r="18928" spans="45:55" x14ac:dyDescent="0.2">
      <c r="AS18928" s="4"/>
      <c r="AT18928" s="4"/>
      <c r="AU18928" s="4"/>
      <c r="AV18928" s="4"/>
      <c r="AW18928" s="4"/>
      <c r="AX18928" s="4"/>
      <c r="AY18928" s="4"/>
      <c r="AZ18928" s="4"/>
      <c r="BA18928" s="4"/>
      <c r="BB18928" s="4"/>
      <c r="BC18928" s="4"/>
    </row>
    <row r="18929" spans="45:55" x14ac:dyDescent="0.2">
      <c r="AS18929" s="4"/>
      <c r="AT18929" s="4"/>
      <c r="AU18929" s="4"/>
      <c r="AV18929" s="4"/>
      <c r="AW18929" s="4"/>
      <c r="AX18929" s="4"/>
      <c r="AY18929" s="4"/>
      <c r="AZ18929" s="4"/>
      <c r="BA18929" s="4"/>
      <c r="BB18929" s="4"/>
      <c r="BC18929" s="4"/>
    </row>
    <row r="18930" spans="45:55" x14ac:dyDescent="0.2">
      <c r="AS18930" s="4"/>
      <c r="AT18930" s="4"/>
      <c r="AU18930" s="4"/>
      <c r="AV18930" s="4"/>
      <c r="AW18930" s="4"/>
      <c r="AX18930" s="4"/>
      <c r="AY18930" s="4"/>
      <c r="AZ18930" s="4"/>
      <c r="BA18930" s="4"/>
      <c r="BB18930" s="4"/>
      <c r="BC18930" s="4"/>
    </row>
    <row r="18931" spans="45:55" x14ac:dyDescent="0.2">
      <c r="AS18931" s="4"/>
      <c r="AT18931" s="4"/>
      <c r="AU18931" s="4"/>
      <c r="AV18931" s="4"/>
      <c r="AW18931" s="4"/>
      <c r="AX18931" s="4"/>
      <c r="AY18931" s="4"/>
      <c r="AZ18931" s="4"/>
      <c r="BA18931" s="4"/>
      <c r="BB18931" s="4"/>
      <c r="BC18931" s="4"/>
    </row>
    <row r="18932" spans="45:55" x14ac:dyDescent="0.2">
      <c r="AS18932" s="4"/>
      <c r="AT18932" s="4"/>
      <c r="AU18932" s="4"/>
      <c r="AV18932" s="4"/>
      <c r="AW18932" s="4"/>
      <c r="AX18932" s="4"/>
      <c r="AY18932" s="4"/>
      <c r="AZ18932" s="4"/>
      <c r="BA18932" s="4"/>
      <c r="BB18932" s="4"/>
      <c r="BC18932" s="4"/>
    </row>
    <row r="18933" spans="45:55" x14ac:dyDescent="0.2">
      <c r="AS18933" s="4"/>
      <c r="AT18933" s="4"/>
      <c r="AU18933" s="4"/>
      <c r="AV18933" s="4"/>
      <c r="AW18933" s="4"/>
      <c r="AX18933" s="4"/>
      <c r="AY18933" s="4"/>
      <c r="AZ18933" s="4"/>
      <c r="BA18933" s="4"/>
      <c r="BB18933" s="4"/>
      <c r="BC18933" s="4"/>
    </row>
    <row r="18934" spans="45:55" x14ac:dyDescent="0.2">
      <c r="AS18934" s="4"/>
      <c r="AT18934" s="4"/>
      <c r="AU18934" s="4"/>
      <c r="AV18934" s="4"/>
      <c r="AW18934" s="4"/>
      <c r="AX18934" s="4"/>
      <c r="AY18934" s="4"/>
      <c r="AZ18934" s="4"/>
      <c r="BA18934" s="4"/>
      <c r="BB18934" s="4"/>
      <c r="BC18934" s="4"/>
    </row>
    <row r="18935" spans="45:55" x14ac:dyDescent="0.2">
      <c r="AS18935" s="4"/>
      <c r="AT18935" s="4"/>
      <c r="AU18935" s="4"/>
      <c r="AV18935" s="4"/>
      <c r="AW18935" s="4"/>
      <c r="AX18935" s="4"/>
      <c r="AY18935" s="4"/>
      <c r="AZ18935" s="4"/>
      <c r="BA18935" s="4"/>
      <c r="BB18935" s="4"/>
      <c r="BC18935" s="4"/>
    </row>
    <row r="18936" spans="45:55" x14ac:dyDescent="0.2">
      <c r="AS18936" s="4"/>
      <c r="AT18936" s="4"/>
      <c r="AU18936" s="4"/>
      <c r="AV18936" s="4"/>
      <c r="AW18936" s="4"/>
      <c r="AX18936" s="4"/>
      <c r="AY18936" s="4"/>
      <c r="AZ18936" s="4"/>
      <c r="BA18936" s="4"/>
      <c r="BB18936" s="4"/>
      <c r="BC18936" s="4"/>
    </row>
    <row r="18937" spans="45:55" x14ac:dyDescent="0.2">
      <c r="AS18937" s="4"/>
      <c r="AT18937" s="4"/>
      <c r="AU18937" s="4"/>
      <c r="AV18937" s="4"/>
      <c r="AW18937" s="4"/>
      <c r="AX18937" s="4"/>
      <c r="AY18937" s="4"/>
      <c r="AZ18937" s="4"/>
      <c r="BA18937" s="4"/>
      <c r="BB18937" s="4"/>
      <c r="BC18937" s="4"/>
    </row>
    <row r="18938" spans="45:55" x14ac:dyDescent="0.2">
      <c r="AS18938" s="4"/>
      <c r="AT18938" s="4"/>
      <c r="AU18938" s="4"/>
      <c r="AV18938" s="4"/>
      <c r="AW18938" s="4"/>
      <c r="AX18938" s="4"/>
      <c r="AY18938" s="4"/>
      <c r="AZ18938" s="4"/>
      <c r="BA18938" s="4"/>
      <c r="BB18938" s="4"/>
      <c r="BC18938" s="4"/>
    </row>
    <row r="18939" spans="45:55" x14ac:dyDescent="0.2">
      <c r="AS18939" s="4"/>
      <c r="AT18939" s="4"/>
      <c r="AU18939" s="4"/>
      <c r="AV18939" s="4"/>
      <c r="AW18939" s="4"/>
      <c r="AX18939" s="4"/>
      <c r="AY18939" s="4"/>
      <c r="AZ18939" s="4"/>
      <c r="BA18939" s="4"/>
      <c r="BB18939" s="4"/>
      <c r="BC18939" s="4"/>
    </row>
    <row r="18940" spans="45:55" x14ac:dyDescent="0.2">
      <c r="AS18940" s="4"/>
      <c r="AT18940" s="4"/>
      <c r="AU18940" s="4"/>
      <c r="AV18940" s="4"/>
      <c r="AW18940" s="4"/>
      <c r="AX18940" s="4"/>
      <c r="AY18940" s="4"/>
      <c r="AZ18940" s="4"/>
      <c r="BA18940" s="4"/>
      <c r="BB18940" s="4"/>
      <c r="BC18940" s="4"/>
    </row>
    <row r="18941" spans="45:55" x14ac:dyDescent="0.2">
      <c r="AS18941" s="4"/>
      <c r="AT18941" s="4"/>
      <c r="AU18941" s="4"/>
      <c r="AV18941" s="4"/>
      <c r="AW18941" s="4"/>
      <c r="AX18941" s="4"/>
      <c r="AY18941" s="4"/>
      <c r="AZ18941" s="4"/>
      <c r="BA18941" s="4"/>
      <c r="BB18941" s="4"/>
      <c r="BC18941" s="4"/>
    </row>
    <row r="18942" spans="45:55" x14ac:dyDescent="0.2">
      <c r="AS18942" s="4"/>
      <c r="AT18942" s="4"/>
      <c r="AU18942" s="4"/>
      <c r="AV18942" s="4"/>
      <c r="AW18942" s="4"/>
      <c r="AX18942" s="4"/>
      <c r="AY18942" s="4"/>
      <c r="AZ18942" s="4"/>
      <c r="BA18942" s="4"/>
      <c r="BB18942" s="4"/>
      <c r="BC18942" s="4"/>
    </row>
    <row r="18943" spans="45:55" x14ac:dyDescent="0.2">
      <c r="AS18943" s="4"/>
      <c r="AT18943" s="4"/>
      <c r="AU18943" s="4"/>
      <c r="AV18943" s="4"/>
      <c r="AW18943" s="4"/>
      <c r="AX18943" s="4"/>
      <c r="AY18943" s="4"/>
      <c r="AZ18943" s="4"/>
      <c r="BA18943" s="4"/>
      <c r="BB18943" s="4"/>
      <c r="BC18943" s="4"/>
    </row>
    <row r="18944" spans="45:55" x14ac:dyDescent="0.2">
      <c r="AS18944" s="4"/>
      <c r="AT18944" s="4"/>
      <c r="AU18944" s="4"/>
      <c r="AV18944" s="4"/>
      <c r="AW18944" s="4"/>
      <c r="AX18944" s="4"/>
      <c r="AY18944" s="4"/>
      <c r="AZ18944" s="4"/>
      <c r="BA18944" s="4"/>
      <c r="BB18944" s="4"/>
      <c r="BC18944" s="4"/>
    </row>
    <row r="18945" spans="45:55" x14ac:dyDescent="0.2">
      <c r="AS18945" s="4"/>
      <c r="AT18945" s="4"/>
      <c r="AU18945" s="4"/>
      <c r="AV18945" s="4"/>
      <c r="AW18945" s="4"/>
      <c r="AX18945" s="4"/>
      <c r="AY18945" s="4"/>
      <c r="AZ18945" s="4"/>
      <c r="BA18945" s="4"/>
      <c r="BB18945" s="4"/>
      <c r="BC18945" s="4"/>
    </row>
    <row r="18946" spans="45:55" x14ac:dyDescent="0.2">
      <c r="AS18946" s="4"/>
      <c r="AT18946" s="4"/>
      <c r="AU18946" s="4"/>
      <c r="AV18946" s="4"/>
      <c r="AW18946" s="4"/>
      <c r="AX18946" s="4"/>
      <c r="AY18946" s="4"/>
      <c r="AZ18946" s="4"/>
      <c r="BA18946" s="4"/>
      <c r="BB18946" s="4"/>
      <c r="BC18946" s="4"/>
    </row>
    <row r="18947" spans="45:55" x14ac:dyDescent="0.2">
      <c r="AS18947" s="4"/>
      <c r="AT18947" s="4"/>
      <c r="AU18947" s="4"/>
      <c r="AV18947" s="4"/>
      <c r="AW18947" s="4"/>
      <c r="AX18947" s="4"/>
      <c r="AY18947" s="4"/>
      <c r="AZ18947" s="4"/>
      <c r="BA18947" s="4"/>
      <c r="BB18947" s="4"/>
      <c r="BC18947" s="4"/>
    </row>
    <row r="18948" spans="45:55" x14ac:dyDescent="0.2">
      <c r="AS18948" s="4"/>
      <c r="AT18948" s="4"/>
      <c r="AU18948" s="4"/>
      <c r="AV18948" s="4"/>
      <c r="AW18948" s="4"/>
      <c r="AX18948" s="4"/>
      <c r="AY18948" s="4"/>
      <c r="AZ18948" s="4"/>
      <c r="BA18948" s="4"/>
      <c r="BB18948" s="4"/>
      <c r="BC18948" s="4"/>
    </row>
    <row r="18949" spans="45:55" x14ac:dyDescent="0.2">
      <c r="AS18949" s="4"/>
      <c r="AT18949" s="4"/>
      <c r="AU18949" s="4"/>
      <c r="AV18949" s="4"/>
      <c r="AW18949" s="4"/>
      <c r="AX18949" s="4"/>
      <c r="AY18949" s="4"/>
      <c r="AZ18949" s="4"/>
      <c r="BA18949" s="4"/>
      <c r="BB18949" s="4"/>
      <c r="BC18949" s="4"/>
    </row>
    <row r="18950" spans="45:55" x14ac:dyDescent="0.2">
      <c r="AS18950" s="4"/>
      <c r="AT18950" s="4"/>
      <c r="AU18950" s="4"/>
      <c r="AV18950" s="4"/>
      <c r="AW18950" s="4"/>
      <c r="AX18950" s="4"/>
      <c r="AY18950" s="4"/>
      <c r="AZ18950" s="4"/>
      <c r="BA18950" s="4"/>
      <c r="BB18950" s="4"/>
      <c r="BC18950" s="4"/>
    </row>
    <row r="18951" spans="45:55" x14ac:dyDescent="0.2">
      <c r="AS18951" s="4"/>
      <c r="AT18951" s="4"/>
      <c r="AU18951" s="4"/>
      <c r="AV18951" s="4"/>
      <c r="AW18951" s="4"/>
      <c r="AX18951" s="4"/>
      <c r="AY18951" s="4"/>
      <c r="AZ18951" s="4"/>
      <c r="BA18951" s="4"/>
      <c r="BB18951" s="4"/>
      <c r="BC18951" s="4"/>
    </row>
    <row r="18952" spans="45:55" x14ac:dyDescent="0.2">
      <c r="AS18952" s="4"/>
      <c r="AT18952" s="4"/>
      <c r="AU18952" s="4"/>
      <c r="AV18952" s="4"/>
      <c r="AW18952" s="4"/>
      <c r="AX18952" s="4"/>
      <c r="AY18952" s="4"/>
      <c r="AZ18952" s="4"/>
      <c r="BA18952" s="4"/>
      <c r="BB18952" s="4"/>
      <c r="BC18952" s="4"/>
    </row>
    <row r="18953" spans="45:55" x14ac:dyDescent="0.2">
      <c r="AS18953" s="4"/>
      <c r="AT18953" s="4"/>
      <c r="AU18953" s="4"/>
      <c r="AV18953" s="4"/>
      <c r="AW18953" s="4"/>
      <c r="AX18953" s="4"/>
      <c r="AY18953" s="4"/>
      <c r="AZ18953" s="4"/>
      <c r="BA18953" s="4"/>
      <c r="BB18953" s="4"/>
      <c r="BC18953" s="4"/>
    </row>
    <row r="18954" spans="45:55" x14ac:dyDescent="0.2">
      <c r="AS18954" s="4"/>
      <c r="AT18954" s="4"/>
      <c r="AU18954" s="4"/>
      <c r="AV18954" s="4"/>
      <c r="AW18954" s="4"/>
      <c r="AX18954" s="4"/>
      <c r="AY18954" s="4"/>
      <c r="AZ18954" s="4"/>
      <c r="BA18954" s="4"/>
      <c r="BB18954" s="4"/>
      <c r="BC18954" s="4"/>
    </row>
    <row r="18955" spans="45:55" x14ac:dyDescent="0.2">
      <c r="AS18955" s="4"/>
      <c r="AT18955" s="4"/>
      <c r="AU18955" s="4"/>
      <c r="AV18955" s="4"/>
      <c r="AW18955" s="4"/>
      <c r="AX18955" s="4"/>
      <c r="AY18955" s="4"/>
      <c r="AZ18955" s="4"/>
      <c r="BA18955" s="4"/>
      <c r="BB18955" s="4"/>
      <c r="BC18955" s="4"/>
    </row>
    <row r="18956" spans="45:55" x14ac:dyDescent="0.2">
      <c r="AS18956" s="4"/>
      <c r="AT18956" s="4"/>
      <c r="AU18956" s="4"/>
      <c r="AV18956" s="4"/>
      <c r="AW18956" s="4"/>
      <c r="AX18956" s="4"/>
      <c r="AY18956" s="4"/>
      <c r="AZ18956" s="4"/>
      <c r="BA18956" s="4"/>
      <c r="BB18956" s="4"/>
      <c r="BC18956" s="4"/>
    </row>
    <row r="18957" spans="45:55" x14ac:dyDescent="0.2">
      <c r="AS18957" s="4"/>
      <c r="AT18957" s="4"/>
      <c r="AU18957" s="4"/>
      <c r="AV18957" s="4"/>
      <c r="AW18957" s="4"/>
      <c r="AX18957" s="4"/>
      <c r="AY18957" s="4"/>
      <c r="AZ18957" s="4"/>
      <c r="BA18957" s="4"/>
      <c r="BB18957" s="4"/>
      <c r="BC18957" s="4"/>
    </row>
    <row r="18958" spans="45:55" x14ac:dyDescent="0.2">
      <c r="AS18958" s="4"/>
      <c r="AT18958" s="4"/>
      <c r="AU18958" s="4"/>
      <c r="AV18958" s="4"/>
      <c r="AW18958" s="4"/>
      <c r="AX18958" s="4"/>
      <c r="AY18958" s="4"/>
      <c r="AZ18958" s="4"/>
      <c r="BA18958" s="4"/>
      <c r="BB18958" s="4"/>
      <c r="BC18958" s="4"/>
    </row>
    <row r="18959" spans="45:55" x14ac:dyDescent="0.2">
      <c r="AS18959" s="4"/>
      <c r="AT18959" s="4"/>
      <c r="AU18959" s="4"/>
      <c r="AV18959" s="4"/>
      <c r="AW18959" s="4"/>
      <c r="AX18959" s="4"/>
      <c r="AY18959" s="4"/>
      <c r="AZ18959" s="4"/>
      <c r="BA18959" s="4"/>
      <c r="BB18959" s="4"/>
      <c r="BC18959" s="4"/>
    </row>
    <row r="18960" spans="45:55" x14ac:dyDescent="0.2">
      <c r="AS18960" s="4"/>
      <c r="AT18960" s="4"/>
      <c r="AU18960" s="4"/>
      <c r="AV18960" s="4"/>
      <c r="AW18960" s="4"/>
      <c r="AX18960" s="4"/>
      <c r="AY18960" s="4"/>
      <c r="AZ18960" s="4"/>
      <c r="BA18960" s="4"/>
      <c r="BB18960" s="4"/>
      <c r="BC18960" s="4"/>
    </row>
    <row r="18961" spans="45:55" x14ac:dyDescent="0.2">
      <c r="AS18961" s="4"/>
      <c r="AT18961" s="4"/>
      <c r="AU18961" s="4"/>
      <c r="AV18961" s="4"/>
      <c r="AW18961" s="4"/>
      <c r="AX18961" s="4"/>
      <c r="AY18961" s="4"/>
      <c r="AZ18961" s="4"/>
      <c r="BA18961" s="4"/>
      <c r="BB18961" s="4"/>
      <c r="BC18961" s="4"/>
    </row>
    <row r="18962" spans="45:55" x14ac:dyDescent="0.2">
      <c r="AS18962" s="4"/>
      <c r="AT18962" s="4"/>
      <c r="AU18962" s="4"/>
      <c r="AV18962" s="4"/>
      <c r="AW18962" s="4"/>
      <c r="AX18962" s="4"/>
      <c r="AY18962" s="4"/>
      <c r="AZ18962" s="4"/>
      <c r="BA18962" s="4"/>
      <c r="BB18962" s="4"/>
      <c r="BC18962" s="4"/>
    </row>
    <row r="18963" spans="45:55" x14ac:dyDescent="0.2">
      <c r="AS18963" s="4"/>
      <c r="AT18963" s="4"/>
      <c r="AU18963" s="4"/>
      <c r="AV18963" s="4"/>
      <c r="AW18963" s="4"/>
      <c r="AX18963" s="4"/>
      <c r="AY18963" s="4"/>
      <c r="AZ18963" s="4"/>
      <c r="BA18963" s="4"/>
      <c r="BB18963" s="4"/>
      <c r="BC18963" s="4"/>
    </row>
    <row r="18964" spans="45:55" x14ac:dyDescent="0.2">
      <c r="AS18964" s="4"/>
      <c r="AT18964" s="4"/>
      <c r="AU18964" s="4"/>
      <c r="AV18964" s="4"/>
      <c r="AW18964" s="4"/>
      <c r="AX18964" s="4"/>
      <c r="AY18964" s="4"/>
      <c r="AZ18964" s="4"/>
      <c r="BA18964" s="4"/>
      <c r="BB18964" s="4"/>
      <c r="BC18964" s="4"/>
    </row>
    <row r="18965" spans="45:55" x14ac:dyDescent="0.2">
      <c r="AS18965" s="4"/>
      <c r="AT18965" s="4"/>
      <c r="AU18965" s="4"/>
      <c r="AV18965" s="4"/>
      <c r="AW18965" s="4"/>
      <c r="AX18965" s="4"/>
      <c r="AY18965" s="4"/>
      <c r="AZ18965" s="4"/>
      <c r="BA18965" s="4"/>
      <c r="BB18965" s="4"/>
      <c r="BC18965" s="4"/>
    </row>
    <row r="18966" spans="45:55" x14ac:dyDescent="0.2">
      <c r="AS18966" s="4"/>
      <c r="AT18966" s="4"/>
      <c r="AU18966" s="4"/>
      <c r="AV18966" s="4"/>
      <c r="AW18966" s="4"/>
      <c r="AX18966" s="4"/>
      <c r="AY18966" s="4"/>
      <c r="AZ18966" s="4"/>
      <c r="BA18966" s="4"/>
      <c r="BB18966" s="4"/>
      <c r="BC18966" s="4"/>
    </row>
    <row r="18967" spans="45:55" x14ac:dyDescent="0.2">
      <c r="AS18967" s="4"/>
      <c r="AT18967" s="4"/>
      <c r="AU18967" s="4"/>
      <c r="AV18967" s="4"/>
      <c r="AW18967" s="4"/>
      <c r="AX18967" s="4"/>
      <c r="AY18967" s="4"/>
      <c r="AZ18967" s="4"/>
      <c r="BA18967" s="4"/>
      <c r="BB18967" s="4"/>
      <c r="BC18967" s="4"/>
    </row>
    <row r="18968" spans="45:55" x14ac:dyDescent="0.2">
      <c r="AS18968" s="4"/>
      <c r="AT18968" s="4"/>
      <c r="AU18968" s="4"/>
      <c r="AV18968" s="4"/>
      <c r="AW18968" s="4"/>
      <c r="AX18968" s="4"/>
      <c r="AY18968" s="4"/>
      <c r="AZ18968" s="4"/>
      <c r="BA18968" s="4"/>
      <c r="BB18968" s="4"/>
      <c r="BC18968" s="4"/>
    </row>
    <row r="18969" spans="45:55" x14ac:dyDescent="0.2">
      <c r="AS18969" s="4"/>
      <c r="AT18969" s="4"/>
      <c r="AU18969" s="4"/>
      <c r="AV18969" s="4"/>
      <c r="AW18969" s="4"/>
      <c r="AX18969" s="4"/>
      <c r="AY18969" s="4"/>
      <c r="AZ18969" s="4"/>
      <c r="BA18969" s="4"/>
      <c r="BB18969" s="4"/>
      <c r="BC18969" s="4"/>
    </row>
    <row r="18970" spans="45:55" x14ac:dyDescent="0.2">
      <c r="AS18970" s="4"/>
      <c r="AT18970" s="4"/>
      <c r="AU18970" s="4"/>
      <c r="AV18970" s="4"/>
      <c r="AW18970" s="4"/>
      <c r="AX18970" s="4"/>
      <c r="AY18970" s="4"/>
      <c r="AZ18970" s="4"/>
      <c r="BA18970" s="4"/>
      <c r="BB18970" s="4"/>
      <c r="BC18970" s="4"/>
    </row>
    <row r="18971" spans="45:55" x14ac:dyDescent="0.2">
      <c r="AS18971" s="4"/>
      <c r="AT18971" s="4"/>
      <c r="AU18971" s="4"/>
      <c r="AV18971" s="4"/>
      <c r="AW18971" s="4"/>
      <c r="AX18971" s="4"/>
      <c r="AY18971" s="4"/>
      <c r="AZ18971" s="4"/>
      <c r="BA18971" s="4"/>
      <c r="BB18971" s="4"/>
      <c r="BC18971" s="4"/>
    </row>
    <row r="18972" spans="45:55" x14ac:dyDescent="0.2">
      <c r="AS18972" s="4"/>
      <c r="AT18972" s="4"/>
      <c r="AU18972" s="4"/>
      <c r="AV18972" s="4"/>
      <c r="AW18972" s="4"/>
      <c r="AX18972" s="4"/>
      <c r="AY18972" s="4"/>
      <c r="AZ18972" s="4"/>
      <c r="BA18972" s="4"/>
      <c r="BB18972" s="4"/>
      <c r="BC18972" s="4"/>
    </row>
    <row r="18973" spans="45:55" x14ac:dyDescent="0.2">
      <c r="AS18973" s="4"/>
      <c r="AT18973" s="4"/>
      <c r="AU18973" s="4"/>
      <c r="AV18973" s="4"/>
      <c r="AW18973" s="4"/>
      <c r="AX18973" s="4"/>
      <c r="AY18973" s="4"/>
      <c r="AZ18973" s="4"/>
      <c r="BA18973" s="4"/>
      <c r="BB18973" s="4"/>
      <c r="BC18973" s="4"/>
    </row>
    <row r="18974" spans="45:55" x14ac:dyDescent="0.2">
      <c r="AS18974" s="4"/>
      <c r="AT18974" s="4"/>
      <c r="AU18974" s="4"/>
      <c r="AV18974" s="4"/>
      <c r="AW18974" s="4"/>
      <c r="AX18974" s="4"/>
      <c r="AY18974" s="4"/>
      <c r="AZ18974" s="4"/>
      <c r="BA18974" s="4"/>
      <c r="BB18974" s="4"/>
      <c r="BC18974" s="4"/>
    </row>
    <row r="18975" spans="45:55" x14ac:dyDescent="0.2">
      <c r="AS18975" s="4"/>
      <c r="AT18975" s="4"/>
      <c r="AU18975" s="4"/>
      <c r="AV18975" s="4"/>
      <c r="AW18975" s="4"/>
      <c r="AX18975" s="4"/>
      <c r="AY18975" s="4"/>
      <c r="AZ18975" s="4"/>
      <c r="BA18975" s="4"/>
      <c r="BB18975" s="4"/>
      <c r="BC18975" s="4"/>
    </row>
    <row r="18976" spans="45:55" x14ac:dyDescent="0.2">
      <c r="AS18976" s="4"/>
      <c r="AT18976" s="4"/>
      <c r="AU18976" s="4"/>
      <c r="AV18976" s="4"/>
      <c r="AW18976" s="4"/>
      <c r="AX18976" s="4"/>
      <c r="AY18976" s="4"/>
      <c r="AZ18976" s="4"/>
      <c r="BA18976" s="4"/>
      <c r="BB18976" s="4"/>
      <c r="BC18976" s="4"/>
    </row>
    <row r="18977" spans="45:55" x14ac:dyDescent="0.2">
      <c r="AS18977" s="4"/>
      <c r="AT18977" s="4"/>
      <c r="AU18977" s="4"/>
      <c r="AV18977" s="4"/>
      <c r="AW18977" s="4"/>
      <c r="AX18977" s="4"/>
      <c r="AY18977" s="4"/>
      <c r="AZ18977" s="4"/>
      <c r="BA18977" s="4"/>
      <c r="BB18977" s="4"/>
      <c r="BC18977" s="4"/>
    </row>
    <row r="18978" spans="45:55" x14ac:dyDescent="0.2">
      <c r="AS18978" s="4"/>
      <c r="AT18978" s="4"/>
      <c r="AU18978" s="4"/>
      <c r="AV18978" s="4"/>
      <c r="AW18978" s="4"/>
      <c r="AX18978" s="4"/>
      <c r="AY18978" s="4"/>
      <c r="AZ18978" s="4"/>
      <c r="BA18978" s="4"/>
      <c r="BB18978" s="4"/>
      <c r="BC18978" s="4"/>
    </row>
    <row r="18979" spans="45:55" x14ac:dyDescent="0.2">
      <c r="AS18979" s="4"/>
      <c r="AT18979" s="4"/>
      <c r="AU18979" s="4"/>
      <c r="AV18979" s="4"/>
      <c r="AW18979" s="4"/>
      <c r="AX18979" s="4"/>
      <c r="AY18979" s="4"/>
      <c r="AZ18979" s="4"/>
      <c r="BA18979" s="4"/>
      <c r="BB18979" s="4"/>
      <c r="BC18979" s="4"/>
    </row>
    <row r="18980" spans="45:55" x14ac:dyDescent="0.2">
      <c r="AS18980" s="4"/>
      <c r="AT18980" s="4"/>
      <c r="AU18980" s="4"/>
      <c r="AV18980" s="4"/>
      <c r="AW18980" s="4"/>
      <c r="AX18980" s="4"/>
      <c r="AY18980" s="4"/>
      <c r="AZ18980" s="4"/>
      <c r="BA18980" s="4"/>
      <c r="BB18980" s="4"/>
      <c r="BC18980" s="4"/>
    </row>
    <row r="18981" spans="45:55" x14ac:dyDescent="0.2">
      <c r="AS18981" s="4"/>
      <c r="AT18981" s="4"/>
      <c r="AU18981" s="4"/>
      <c r="AV18981" s="4"/>
      <c r="AW18981" s="4"/>
      <c r="AX18981" s="4"/>
      <c r="AY18981" s="4"/>
      <c r="AZ18981" s="4"/>
      <c r="BA18981" s="4"/>
      <c r="BB18981" s="4"/>
      <c r="BC18981" s="4"/>
    </row>
    <row r="18982" spans="45:55" x14ac:dyDescent="0.2">
      <c r="AS18982" s="4"/>
      <c r="AT18982" s="4"/>
      <c r="AU18982" s="4"/>
      <c r="AV18982" s="4"/>
      <c r="AW18982" s="4"/>
      <c r="AX18982" s="4"/>
      <c r="AY18982" s="4"/>
      <c r="AZ18982" s="4"/>
      <c r="BA18982" s="4"/>
      <c r="BB18982" s="4"/>
      <c r="BC18982" s="4"/>
    </row>
    <row r="18983" spans="45:55" x14ac:dyDescent="0.2">
      <c r="AS18983" s="4"/>
      <c r="AT18983" s="4"/>
      <c r="AU18983" s="4"/>
      <c r="AV18983" s="4"/>
      <c r="AW18983" s="4"/>
      <c r="AX18983" s="4"/>
      <c r="AY18983" s="4"/>
      <c r="AZ18983" s="4"/>
      <c r="BA18983" s="4"/>
      <c r="BB18983" s="4"/>
      <c r="BC18983" s="4"/>
    </row>
    <row r="18984" spans="45:55" x14ac:dyDescent="0.2">
      <c r="AS18984" s="4"/>
      <c r="AT18984" s="4"/>
      <c r="AU18984" s="4"/>
      <c r="AV18984" s="4"/>
      <c r="AW18984" s="4"/>
      <c r="AX18984" s="4"/>
      <c r="AY18984" s="4"/>
      <c r="AZ18984" s="4"/>
      <c r="BA18984" s="4"/>
      <c r="BB18984" s="4"/>
      <c r="BC18984" s="4"/>
    </row>
    <row r="18985" spans="45:55" x14ac:dyDescent="0.2">
      <c r="AS18985" s="4"/>
      <c r="AT18985" s="4"/>
      <c r="AU18985" s="4"/>
      <c r="AV18985" s="4"/>
      <c r="AW18985" s="4"/>
      <c r="AX18985" s="4"/>
      <c r="AY18985" s="4"/>
      <c r="AZ18985" s="4"/>
      <c r="BA18985" s="4"/>
      <c r="BB18985" s="4"/>
      <c r="BC18985" s="4"/>
    </row>
    <row r="18986" spans="45:55" x14ac:dyDescent="0.2">
      <c r="AS18986" s="4"/>
      <c r="AT18986" s="4"/>
      <c r="AU18986" s="4"/>
      <c r="AV18986" s="4"/>
      <c r="AW18986" s="4"/>
      <c r="AX18986" s="4"/>
      <c r="AY18986" s="4"/>
      <c r="AZ18986" s="4"/>
      <c r="BA18986" s="4"/>
      <c r="BB18986" s="4"/>
      <c r="BC18986" s="4"/>
    </row>
    <row r="18987" spans="45:55" x14ac:dyDescent="0.2">
      <c r="AS18987" s="4"/>
      <c r="AT18987" s="4"/>
      <c r="AU18987" s="4"/>
      <c r="AV18987" s="4"/>
      <c r="AW18987" s="4"/>
      <c r="AX18987" s="4"/>
      <c r="AY18987" s="4"/>
      <c r="AZ18987" s="4"/>
      <c r="BA18987" s="4"/>
      <c r="BB18987" s="4"/>
      <c r="BC18987" s="4"/>
    </row>
    <row r="18988" spans="45:55" x14ac:dyDescent="0.2">
      <c r="AS18988" s="4"/>
      <c r="AT18988" s="4"/>
      <c r="AU18988" s="4"/>
      <c r="AV18988" s="4"/>
      <c r="AW18988" s="4"/>
      <c r="AX18988" s="4"/>
      <c r="AY18988" s="4"/>
      <c r="AZ18988" s="4"/>
      <c r="BA18988" s="4"/>
      <c r="BB18988" s="4"/>
      <c r="BC18988" s="4"/>
    </row>
    <row r="18989" spans="45:55" x14ac:dyDescent="0.2">
      <c r="AS18989" s="4"/>
      <c r="AT18989" s="4"/>
      <c r="AU18989" s="4"/>
      <c r="AV18989" s="4"/>
      <c r="AW18989" s="4"/>
      <c r="AX18989" s="4"/>
      <c r="AY18989" s="4"/>
      <c r="AZ18989" s="4"/>
      <c r="BA18989" s="4"/>
      <c r="BB18989" s="4"/>
      <c r="BC18989" s="4"/>
    </row>
    <row r="18990" spans="45:55" x14ac:dyDescent="0.2">
      <c r="AS18990" s="4"/>
      <c r="AT18990" s="4"/>
      <c r="AU18990" s="4"/>
      <c r="AV18990" s="4"/>
      <c r="AW18990" s="4"/>
      <c r="AX18990" s="4"/>
      <c r="AY18990" s="4"/>
      <c r="AZ18990" s="4"/>
      <c r="BA18990" s="4"/>
      <c r="BB18990" s="4"/>
      <c r="BC18990" s="4"/>
    </row>
    <row r="18991" spans="45:55" x14ac:dyDescent="0.2">
      <c r="AS18991" s="4"/>
      <c r="AT18991" s="4"/>
      <c r="AU18991" s="4"/>
      <c r="AV18991" s="4"/>
      <c r="AW18991" s="4"/>
      <c r="AX18991" s="4"/>
      <c r="AY18991" s="4"/>
      <c r="AZ18991" s="4"/>
      <c r="BA18991" s="4"/>
      <c r="BB18991" s="4"/>
      <c r="BC18991" s="4"/>
    </row>
    <row r="18992" spans="45:55" x14ac:dyDescent="0.2">
      <c r="AS18992" s="4"/>
      <c r="AT18992" s="4"/>
      <c r="AU18992" s="4"/>
      <c r="AV18992" s="4"/>
      <c r="AW18992" s="4"/>
      <c r="AX18992" s="4"/>
      <c r="AY18992" s="4"/>
      <c r="AZ18992" s="4"/>
      <c r="BA18992" s="4"/>
      <c r="BB18992" s="4"/>
      <c r="BC18992" s="4"/>
    </row>
    <row r="18993" spans="45:55" x14ac:dyDescent="0.2">
      <c r="AS18993" s="4"/>
      <c r="AT18993" s="4"/>
      <c r="AU18993" s="4"/>
      <c r="AV18993" s="4"/>
      <c r="AW18993" s="4"/>
      <c r="AX18993" s="4"/>
      <c r="AY18993" s="4"/>
      <c r="AZ18993" s="4"/>
      <c r="BA18993" s="4"/>
      <c r="BB18993" s="4"/>
      <c r="BC18993" s="4"/>
    </row>
    <row r="18994" spans="45:55" x14ac:dyDescent="0.2">
      <c r="AS18994" s="4"/>
      <c r="AT18994" s="4"/>
      <c r="AU18994" s="4"/>
      <c r="AV18994" s="4"/>
      <c r="AW18994" s="4"/>
      <c r="AX18994" s="4"/>
      <c r="AY18994" s="4"/>
      <c r="AZ18994" s="4"/>
      <c r="BA18994" s="4"/>
      <c r="BB18994" s="4"/>
      <c r="BC18994" s="4"/>
    </row>
    <row r="18995" spans="45:55" x14ac:dyDescent="0.2">
      <c r="AS18995" s="4"/>
      <c r="AT18995" s="4"/>
      <c r="AU18995" s="4"/>
      <c r="AV18995" s="4"/>
      <c r="AW18995" s="4"/>
      <c r="AX18995" s="4"/>
      <c r="AY18995" s="4"/>
      <c r="AZ18995" s="4"/>
      <c r="BA18995" s="4"/>
      <c r="BB18995" s="4"/>
      <c r="BC18995" s="4"/>
    </row>
    <row r="18996" spans="45:55" x14ac:dyDescent="0.2">
      <c r="AS18996" s="4"/>
      <c r="AT18996" s="4"/>
      <c r="AU18996" s="4"/>
      <c r="AV18996" s="4"/>
      <c r="AW18996" s="4"/>
      <c r="AX18996" s="4"/>
      <c r="AY18996" s="4"/>
      <c r="AZ18996" s="4"/>
      <c r="BA18996" s="4"/>
      <c r="BB18996" s="4"/>
      <c r="BC18996" s="4"/>
    </row>
    <row r="18997" spans="45:55" x14ac:dyDescent="0.2">
      <c r="AS18997" s="4"/>
      <c r="AT18997" s="4"/>
      <c r="AU18997" s="4"/>
      <c r="AV18997" s="4"/>
      <c r="AW18997" s="4"/>
      <c r="AX18997" s="4"/>
      <c r="AY18997" s="4"/>
      <c r="AZ18997" s="4"/>
      <c r="BA18997" s="4"/>
      <c r="BB18997" s="4"/>
      <c r="BC18997" s="4"/>
    </row>
    <row r="18998" spans="45:55" x14ac:dyDescent="0.2">
      <c r="AS18998" s="4"/>
      <c r="AT18998" s="4"/>
      <c r="AU18998" s="4"/>
      <c r="AV18998" s="4"/>
      <c r="AW18998" s="4"/>
      <c r="AX18998" s="4"/>
      <c r="AY18998" s="4"/>
      <c r="AZ18998" s="4"/>
      <c r="BA18998" s="4"/>
      <c r="BB18998" s="4"/>
      <c r="BC18998" s="4"/>
    </row>
    <row r="18999" spans="45:55" x14ac:dyDescent="0.2">
      <c r="AS18999" s="4"/>
      <c r="AT18999" s="4"/>
      <c r="AU18999" s="4"/>
      <c r="AV18999" s="4"/>
      <c r="AW18999" s="4"/>
      <c r="AX18999" s="4"/>
      <c r="AY18999" s="4"/>
      <c r="AZ18999" s="4"/>
      <c r="BA18999" s="4"/>
      <c r="BB18999" s="4"/>
      <c r="BC18999" s="4"/>
    </row>
    <row r="19000" spans="45:55" x14ac:dyDescent="0.2">
      <c r="AS19000" s="4"/>
      <c r="AT19000" s="4"/>
      <c r="AU19000" s="4"/>
      <c r="AV19000" s="4"/>
      <c r="AW19000" s="4"/>
      <c r="AX19000" s="4"/>
      <c r="AY19000" s="4"/>
      <c r="AZ19000" s="4"/>
      <c r="BA19000" s="4"/>
      <c r="BB19000" s="4"/>
      <c r="BC19000" s="4"/>
    </row>
    <row r="19001" spans="45:55" x14ac:dyDescent="0.2">
      <c r="AS19001" s="4"/>
      <c r="AT19001" s="4"/>
      <c r="AU19001" s="4"/>
      <c r="AV19001" s="4"/>
      <c r="AW19001" s="4"/>
      <c r="AX19001" s="4"/>
      <c r="AY19001" s="4"/>
      <c r="AZ19001" s="4"/>
      <c r="BA19001" s="4"/>
      <c r="BB19001" s="4"/>
      <c r="BC19001" s="4"/>
    </row>
    <row r="19002" spans="45:55" x14ac:dyDescent="0.2">
      <c r="AS19002" s="4"/>
      <c r="AT19002" s="4"/>
      <c r="AU19002" s="4"/>
      <c r="AV19002" s="4"/>
      <c r="AW19002" s="4"/>
      <c r="AX19002" s="4"/>
      <c r="AY19002" s="4"/>
      <c r="AZ19002" s="4"/>
      <c r="BA19002" s="4"/>
      <c r="BB19002" s="4"/>
      <c r="BC19002" s="4"/>
    </row>
    <row r="19003" spans="45:55" x14ac:dyDescent="0.2">
      <c r="AS19003" s="4"/>
      <c r="AT19003" s="4"/>
      <c r="AU19003" s="4"/>
      <c r="AV19003" s="4"/>
      <c r="AW19003" s="4"/>
      <c r="AX19003" s="4"/>
      <c r="AY19003" s="4"/>
      <c r="AZ19003" s="4"/>
      <c r="BA19003" s="4"/>
      <c r="BB19003" s="4"/>
      <c r="BC19003" s="4"/>
    </row>
    <row r="19004" spans="45:55" x14ac:dyDescent="0.2">
      <c r="AS19004" s="4"/>
      <c r="AT19004" s="4"/>
      <c r="AU19004" s="4"/>
      <c r="AV19004" s="4"/>
      <c r="AW19004" s="4"/>
      <c r="AX19004" s="4"/>
      <c r="AY19004" s="4"/>
      <c r="AZ19004" s="4"/>
      <c r="BA19004" s="4"/>
      <c r="BB19004" s="4"/>
      <c r="BC19004" s="4"/>
    </row>
    <row r="19005" spans="45:55" x14ac:dyDescent="0.2">
      <c r="AS19005" s="4"/>
      <c r="AT19005" s="4"/>
      <c r="AU19005" s="4"/>
      <c r="AV19005" s="4"/>
      <c r="AW19005" s="4"/>
      <c r="AX19005" s="4"/>
      <c r="AY19005" s="4"/>
      <c r="AZ19005" s="4"/>
      <c r="BA19005" s="4"/>
      <c r="BB19005" s="4"/>
      <c r="BC19005" s="4"/>
    </row>
    <row r="19006" spans="45:55" x14ac:dyDescent="0.2">
      <c r="AS19006" s="4"/>
      <c r="AT19006" s="4"/>
      <c r="AU19006" s="4"/>
      <c r="AV19006" s="4"/>
      <c r="AW19006" s="4"/>
      <c r="AX19006" s="4"/>
      <c r="AY19006" s="4"/>
      <c r="AZ19006" s="4"/>
      <c r="BA19006" s="4"/>
      <c r="BB19006" s="4"/>
      <c r="BC19006" s="4"/>
    </row>
    <row r="19007" spans="45:55" x14ac:dyDescent="0.2">
      <c r="AS19007" s="4"/>
      <c r="AT19007" s="4"/>
      <c r="AU19007" s="4"/>
      <c r="AV19007" s="4"/>
      <c r="AW19007" s="4"/>
      <c r="AX19007" s="4"/>
      <c r="AY19007" s="4"/>
      <c r="AZ19007" s="4"/>
      <c r="BA19007" s="4"/>
      <c r="BB19007" s="4"/>
      <c r="BC19007" s="4"/>
    </row>
    <row r="19008" spans="45:55" x14ac:dyDescent="0.2">
      <c r="AS19008" s="4"/>
      <c r="AT19008" s="4"/>
      <c r="AU19008" s="4"/>
      <c r="AV19008" s="4"/>
      <c r="AW19008" s="4"/>
      <c r="AX19008" s="4"/>
      <c r="AY19008" s="4"/>
      <c r="AZ19008" s="4"/>
      <c r="BA19008" s="4"/>
      <c r="BB19008" s="4"/>
      <c r="BC19008" s="4"/>
    </row>
    <row r="19009" spans="45:55" x14ac:dyDescent="0.2">
      <c r="AS19009" s="4"/>
      <c r="AT19009" s="4"/>
      <c r="AU19009" s="4"/>
      <c r="AV19009" s="4"/>
      <c r="AW19009" s="4"/>
      <c r="AX19009" s="4"/>
      <c r="AY19009" s="4"/>
      <c r="AZ19009" s="4"/>
      <c r="BA19009" s="4"/>
      <c r="BB19009" s="4"/>
      <c r="BC19009" s="4"/>
    </row>
    <row r="19010" spans="45:55" x14ac:dyDescent="0.2">
      <c r="AS19010" s="4"/>
      <c r="AT19010" s="4"/>
      <c r="AU19010" s="4"/>
      <c r="AV19010" s="4"/>
      <c r="AW19010" s="4"/>
      <c r="AX19010" s="4"/>
      <c r="AY19010" s="4"/>
      <c r="AZ19010" s="4"/>
      <c r="BA19010" s="4"/>
      <c r="BB19010" s="4"/>
      <c r="BC19010" s="4"/>
    </row>
    <row r="19011" spans="45:55" x14ac:dyDescent="0.2">
      <c r="AS19011" s="4"/>
      <c r="AT19011" s="4"/>
      <c r="AU19011" s="4"/>
      <c r="AV19011" s="4"/>
      <c r="AW19011" s="4"/>
      <c r="AX19011" s="4"/>
      <c r="AY19011" s="4"/>
      <c r="AZ19011" s="4"/>
      <c r="BA19011" s="4"/>
      <c r="BB19011" s="4"/>
      <c r="BC19011" s="4"/>
    </row>
    <row r="19012" spans="45:55" x14ac:dyDescent="0.2">
      <c r="AS19012" s="4"/>
      <c r="AT19012" s="4"/>
      <c r="AU19012" s="4"/>
      <c r="AV19012" s="4"/>
      <c r="AW19012" s="4"/>
      <c r="AX19012" s="4"/>
      <c r="AY19012" s="4"/>
      <c r="AZ19012" s="4"/>
      <c r="BA19012" s="4"/>
      <c r="BB19012" s="4"/>
      <c r="BC19012" s="4"/>
    </row>
    <row r="19013" spans="45:55" x14ac:dyDescent="0.2">
      <c r="AS19013" s="4"/>
      <c r="AT19013" s="4"/>
      <c r="AU19013" s="4"/>
      <c r="AV19013" s="4"/>
      <c r="AW19013" s="4"/>
      <c r="AX19013" s="4"/>
      <c r="AY19013" s="4"/>
      <c r="AZ19013" s="4"/>
      <c r="BA19013" s="4"/>
      <c r="BB19013" s="4"/>
      <c r="BC19013" s="4"/>
    </row>
    <row r="19014" spans="45:55" x14ac:dyDescent="0.2">
      <c r="AS19014" s="4"/>
      <c r="AT19014" s="4"/>
      <c r="AU19014" s="4"/>
      <c r="AV19014" s="4"/>
      <c r="AW19014" s="4"/>
      <c r="AX19014" s="4"/>
      <c r="AY19014" s="4"/>
      <c r="AZ19014" s="4"/>
      <c r="BA19014" s="4"/>
      <c r="BB19014" s="4"/>
      <c r="BC19014" s="4"/>
    </row>
    <row r="19015" spans="45:55" x14ac:dyDescent="0.2">
      <c r="AS19015" s="4"/>
      <c r="AT19015" s="4"/>
      <c r="AU19015" s="4"/>
      <c r="AV19015" s="4"/>
      <c r="AW19015" s="4"/>
      <c r="AX19015" s="4"/>
      <c r="AY19015" s="4"/>
      <c r="AZ19015" s="4"/>
      <c r="BA19015" s="4"/>
      <c r="BB19015" s="4"/>
      <c r="BC19015" s="4"/>
    </row>
    <row r="19016" spans="45:55" x14ac:dyDescent="0.2">
      <c r="AS19016" s="4"/>
      <c r="AT19016" s="4"/>
      <c r="AU19016" s="4"/>
      <c r="AV19016" s="4"/>
      <c r="AW19016" s="4"/>
      <c r="AX19016" s="4"/>
      <c r="AY19016" s="4"/>
      <c r="AZ19016" s="4"/>
      <c r="BA19016" s="4"/>
      <c r="BB19016" s="4"/>
      <c r="BC19016" s="4"/>
    </row>
    <row r="19017" spans="45:55" x14ac:dyDescent="0.2">
      <c r="AS19017" s="4"/>
      <c r="AT19017" s="4"/>
      <c r="AU19017" s="4"/>
      <c r="AV19017" s="4"/>
      <c r="AW19017" s="4"/>
      <c r="AX19017" s="4"/>
      <c r="AY19017" s="4"/>
      <c r="AZ19017" s="4"/>
      <c r="BA19017" s="4"/>
      <c r="BB19017" s="4"/>
      <c r="BC19017" s="4"/>
    </row>
    <row r="19018" spans="45:55" x14ac:dyDescent="0.2">
      <c r="AS19018" s="4"/>
      <c r="AT19018" s="4"/>
      <c r="AU19018" s="4"/>
      <c r="AV19018" s="4"/>
      <c r="AW19018" s="4"/>
      <c r="AX19018" s="4"/>
      <c r="AY19018" s="4"/>
      <c r="AZ19018" s="4"/>
      <c r="BA19018" s="4"/>
      <c r="BB19018" s="4"/>
      <c r="BC19018" s="4"/>
    </row>
    <row r="19019" spans="45:55" x14ac:dyDescent="0.2">
      <c r="AS19019" s="4"/>
      <c r="AT19019" s="4"/>
      <c r="AU19019" s="4"/>
      <c r="AV19019" s="4"/>
      <c r="AW19019" s="4"/>
      <c r="AX19019" s="4"/>
      <c r="AY19019" s="4"/>
      <c r="AZ19019" s="4"/>
      <c r="BA19019" s="4"/>
      <c r="BB19019" s="4"/>
      <c r="BC19019" s="4"/>
    </row>
    <row r="19020" spans="45:55" x14ac:dyDescent="0.2">
      <c r="AS19020" s="4"/>
      <c r="AT19020" s="4"/>
      <c r="AU19020" s="4"/>
      <c r="AV19020" s="4"/>
      <c r="AW19020" s="4"/>
      <c r="AX19020" s="4"/>
      <c r="AY19020" s="4"/>
      <c r="AZ19020" s="4"/>
      <c r="BA19020" s="4"/>
      <c r="BB19020" s="4"/>
      <c r="BC19020" s="4"/>
    </row>
    <row r="19021" spans="45:55" x14ac:dyDescent="0.2">
      <c r="AS19021" s="4"/>
      <c r="AT19021" s="4"/>
      <c r="AU19021" s="4"/>
      <c r="AV19021" s="4"/>
      <c r="AW19021" s="4"/>
      <c r="AX19021" s="4"/>
      <c r="AY19021" s="4"/>
      <c r="AZ19021" s="4"/>
      <c r="BA19021" s="4"/>
      <c r="BB19021" s="4"/>
      <c r="BC19021" s="4"/>
    </row>
    <row r="19022" spans="45:55" x14ac:dyDescent="0.2">
      <c r="AS19022" s="4"/>
      <c r="AT19022" s="4"/>
      <c r="AU19022" s="4"/>
      <c r="AV19022" s="4"/>
      <c r="AW19022" s="4"/>
      <c r="AX19022" s="4"/>
      <c r="AY19022" s="4"/>
      <c r="AZ19022" s="4"/>
      <c r="BA19022" s="4"/>
      <c r="BB19022" s="4"/>
      <c r="BC19022" s="4"/>
    </row>
    <row r="19023" spans="45:55" x14ac:dyDescent="0.2">
      <c r="AS19023" s="4"/>
      <c r="AT19023" s="4"/>
      <c r="AU19023" s="4"/>
      <c r="AV19023" s="4"/>
      <c r="AW19023" s="4"/>
      <c r="AX19023" s="4"/>
      <c r="AY19023" s="4"/>
      <c r="AZ19023" s="4"/>
      <c r="BA19023" s="4"/>
      <c r="BB19023" s="4"/>
      <c r="BC19023" s="4"/>
    </row>
    <row r="19024" spans="45:55" x14ac:dyDescent="0.2">
      <c r="AS19024" s="4"/>
      <c r="AT19024" s="4"/>
      <c r="AU19024" s="4"/>
      <c r="AV19024" s="4"/>
      <c r="AW19024" s="4"/>
      <c r="AX19024" s="4"/>
      <c r="AY19024" s="4"/>
      <c r="AZ19024" s="4"/>
      <c r="BA19024" s="4"/>
      <c r="BB19024" s="4"/>
      <c r="BC19024" s="4"/>
    </row>
    <row r="19025" spans="45:55" x14ac:dyDescent="0.2">
      <c r="AS19025" s="4"/>
      <c r="AT19025" s="4"/>
      <c r="AU19025" s="4"/>
      <c r="AV19025" s="4"/>
      <c r="AW19025" s="4"/>
      <c r="AX19025" s="4"/>
      <c r="AY19025" s="4"/>
      <c r="AZ19025" s="4"/>
      <c r="BA19025" s="4"/>
      <c r="BB19025" s="4"/>
      <c r="BC19025" s="4"/>
    </row>
    <row r="19026" spans="45:55" x14ac:dyDescent="0.2">
      <c r="AS19026" s="4"/>
      <c r="AT19026" s="4"/>
      <c r="AU19026" s="4"/>
      <c r="AV19026" s="4"/>
      <c r="AW19026" s="4"/>
      <c r="AX19026" s="4"/>
      <c r="AY19026" s="4"/>
      <c r="AZ19026" s="4"/>
      <c r="BA19026" s="4"/>
      <c r="BB19026" s="4"/>
      <c r="BC19026" s="4"/>
    </row>
    <row r="19027" spans="45:55" x14ac:dyDescent="0.2">
      <c r="AS19027" s="4"/>
      <c r="AT19027" s="4"/>
      <c r="AU19027" s="4"/>
      <c r="AV19027" s="4"/>
      <c r="AW19027" s="4"/>
      <c r="AX19027" s="4"/>
      <c r="AY19027" s="4"/>
      <c r="AZ19027" s="4"/>
      <c r="BA19027" s="4"/>
      <c r="BB19027" s="4"/>
      <c r="BC19027" s="4"/>
    </row>
    <row r="19028" spans="45:55" x14ac:dyDescent="0.2">
      <c r="AS19028" s="4"/>
      <c r="AT19028" s="4"/>
      <c r="AU19028" s="4"/>
      <c r="AV19028" s="4"/>
      <c r="AW19028" s="4"/>
      <c r="AX19028" s="4"/>
      <c r="AY19028" s="4"/>
      <c r="AZ19028" s="4"/>
      <c r="BA19028" s="4"/>
      <c r="BB19028" s="4"/>
      <c r="BC19028" s="4"/>
    </row>
    <row r="19029" spans="45:55" x14ac:dyDescent="0.2">
      <c r="AS19029" s="4"/>
      <c r="AT19029" s="4"/>
      <c r="AU19029" s="4"/>
      <c r="AV19029" s="4"/>
      <c r="AW19029" s="4"/>
      <c r="AX19029" s="4"/>
      <c r="AY19029" s="4"/>
      <c r="AZ19029" s="4"/>
      <c r="BA19029" s="4"/>
      <c r="BB19029" s="4"/>
      <c r="BC19029" s="4"/>
    </row>
    <row r="19030" spans="45:55" x14ac:dyDescent="0.2">
      <c r="AS19030" s="4"/>
      <c r="AT19030" s="4"/>
      <c r="AU19030" s="4"/>
      <c r="AV19030" s="4"/>
      <c r="AW19030" s="4"/>
      <c r="AX19030" s="4"/>
      <c r="AY19030" s="4"/>
      <c r="AZ19030" s="4"/>
      <c r="BA19030" s="4"/>
      <c r="BB19030" s="4"/>
      <c r="BC19030" s="4"/>
    </row>
    <row r="19031" spans="45:55" x14ac:dyDescent="0.2">
      <c r="AS19031" s="4"/>
      <c r="AT19031" s="4"/>
      <c r="AU19031" s="4"/>
      <c r="AV19031" s="4"/>
      <c r="AW19031" s="4"/>
      <c r="AX19031" s="4"/>
      <c r="AY19031" s="4"/>
      <c r="AZ19031" s="4"/>
      <c r="BA19031" s="4"/>
      <c r="BB19031" s="4"/>
      <c r="BC19031" s="4"/>
    </row>
    <row r="19032" spans="45:55" x14ac:dyDescent="0.2">
      <c r="AS19032" s="4"/>
      <c r="AT19032" s="4"/>
      <c r="AU19032" s="4"/>
      <c r="AV19032" s="4"/>
      <c r="AW19032" s="4"/>
      <c r="AX19032" s="4"/>
      <c r="AY19032" s="4"/>
      <c r="AZ19032" s="4"/>
      <c r="BA19032" s="4"/>
      <c r="BB19032" s="4"/>
      <c r="BC19032" s="4"/>
    </row>
    <row r="19033" spans="45:55" x14ac:dyDescent="0.2">
      <c r="AS19033" s="4"/>
      <c r="AT19033" s="4"/>
      <c r="AU19033" s="4"/>
      <c r="AV19033" s="4"/>
      <c r="AW19033" s="4"/>
      <c r="AX19033" s="4"/>
      <c r="AY19033" s="4"/>
      <c r="AZ19033" s="4"/>
      <c r="BA19033" s="4"/>
      <c r="BB19033" s="4"/>
      <c r="BC19033" s="4"/>
    </row>
    <row r="19034" spans="45:55" x14ac:dyDescent="0.2">
      <c r="AS19034" s="4"/>
      <c r="AT19034" s="4"/>
      <c r="AU19034" s="4"/>
      <c r="AV19034" s="4"/>
      <c r="AW19034" s="4"/>
      <c r="AX19034" s="4"/>
      <c r="AY19034" s="4"/>
      <c r="AZ19034" s="4"/>
      <c r="BA19034" s="4"/>
      <c r="BB19034" s="4"/>
      <c r="BC19034" s="4"/>
    </row>
    <row r="19035" spans="45:55" x14ac:dyDescent="0.2">
      <c r="AS19035" s="4"/>
      <c r="AT19035" s="4"/>
      <c r="AU19035" s="4"/>
      <c r="AV19035" s="4"/>
      <c r="AW19035" s="4"/>
      <c r="AX19035" s="4"/>
      <c r="AY19035" s="4"/>
      <c r="AZ19035" s="4"/>
      <c r="BA19035" s="4"/>
      <c r="BB19035" s="4"/>
      <c r="BC19035" s="4"/>
    </row>
    <row r="19036" spans="45:55" x14ac:dyDescent="0.2">
      <c r="AS19036" s="4"/>
      <c r="AT19036" s="4"/>
      <c r="AU19036" s="4"/>
      <c r="AV19036" s="4"/>
      <c r="AW19036" s="4"/>
      <c r="AX19036" s="4"/>
      <c r="AY19036" s="4"/>
      <c r="AZ19036" s="4"/>
      <c r="BA19036" s="4"/>
      <c r="BB19036" s="4"/>
      <c r="BC19036" s="4"/>
    </row>
    <row r="19037" spans="45:55" x14ac:dyDescent="0.2">
      <c r="AS19037" s="4"/>
      <c r="AT19037" s="4"/>
      <c r="AU19037" s="4"/>
      <c r="AV19037" s="4"/>
      <c r="AW19037" s="4"/>
      <c r="AX19037" s="4"/>
      <c r="AY19037" s="4"/>
      <c r="AZ19037" s="4"/>
      <c r="BA19037" s="4"/>
      <c r="BB19037" s="4"/>
      <c r="BC19037" s="4"/>
    </row>
    <row r="19038" spans="45:55" x14ac:dyDescent="0.2">
      <c r="AS19038" s="4"/>
      <c r="AT19038" s="4"/>
      <c r="AU19038" s="4"/>
      <c r="AV19038" s="4"/>
      <c r="AW19038" s="4"/>
      <c r="AX19038" s="4"/>
      <c r="AY19038" s="4"/>
      <c r="AZ19038" s="4"/>
      <c r="BA19038" s="4"/>
      <c r="BB19038" s="4"/>
      <c r="BC19038" s="4"/>
    </row>
    <row r="19039" spans="45:55" x14ac:dyDescent="0.2">
      <c r="AS19039" s="4"/>
      <c r="AT19039" s="4"/>
      <c r="AU19039" s="4"/>
      <c r="AV19039" s="4"/>
      <c r="AW19039" s="4"/>
      <c r="AX19039" s="4"/>
      <c r="AY19039" s="4"/>
      <c r="AZ19039" s="4"/>
      <c r="BA19039" s="4"/>
      <c r="BB19039" s="4"/>
      <c r="BC19039" s="4"/>
    </row>
    <row r="19040" spans="45:55" x14ac:dyDescent="0.2">
      <c r="AS19040" s="4"/>
      <c r="AT19040" s="4"/>
      <c r="AU19040" s="4"/>
      <c r="AV19040" s="4"/>
      <c r="AW19040" s="4"/>
      <c r="AX19040" s="4"/>
      <c r="AY19040" s="4"/>
      <c r="AZ19040" s="4"/>
      <c r="BA19040" s="4"/>
      <c r="BB19040" s="4"/>
      <c r="BC19040" s="4"/>
    </row>
    <row r="19041" spans="45:55" x14ac:dyDescent="0.2">
      <c r="AS19041" s="4"/>
      <c r="AT19041" s="4"/>
      <c r="AU19041" s="4"/>
      <c r="AV19041" s="4"/>
      <c r="AW19041" s="4"/>
      <c r="AX19041" s="4"/>
      <c r="AY19041" s="4"/>
      <c r="AZ19041" s="4"/>
      <c r="BA19041" s="4"/>
      <c r="BB19041" s="4"/>
      <c r="BC19041" s="4"/>
    </row>
    <row r="19042" spans="45:55" x14ac:dyDescent="0.2">
      <c r="AS19042" s="4"/>
      <c r="AT19042" s="4"/>
      <c r="AU19042" s="4"/>
      <c r="AV19042" s="4"/>
      <c r="AW19042" s="4"/>
      <c r="AX19042" s="4"/>
      <c r="AY19042" s="4"/>
      <c r="AZ19042" s="4"/>
      <c r="BA19042" s="4"/>
      <c r="BB19042" s="4"/>
      <c r="BC19042" s="4"/>
    </row>
    <row r="19043" spans="45:55" x14ac:dyDescent="0.2">
      <c r="AS19043" s="4"/>
      <c r="AT19043" s="4"/>
      <c r="AU19043" s="4"/>
      <c r="AV19043" s="4"/>
      <c r="AW19043" s="4"/>
      <c r="AX19043" s="4"/>
      <c r="AY19043" s="4"/>
      <c r="AZ19043" s="4"/>
      <c r="BA19043" s="4"/>
      <c r="BB19043" s="4"/>
      <c r="BC19043" s="4"/>
    </row>
    <row r="19044" spans="45:55" x14ac:dyDescent="0.2">
      <c r="AS19044" s="4"/>
      <c r="AT19044" s="4"/>
      <c r="AU19044" s="4"/>
      <c r="AV19044" s="4"/>
      <c r="AW19044" s="4"/>
      <c r="AX19044" s="4"/>
      <c r="AY19044" s="4"/>
      <c r="AZ19044" s="4"/>
      <c r="BA19044" s="4"/>
      <c r="BB19044" s="4"/>
      <c r="BC19044" s="4"/>
    </row>
    <row r="19045" spans="45:55" x14ac:dyDescent="0.2">
      <c r="AS19045" s="4"/>
      <c r="AT19045" s="4"/>
      <c r="AU19045" s="4"/>
      <c r="AV19045" s="4"/>
      <c r="AW19045" s="4"/>
      <c r="AX19045" s="4"/>
      <c r="AY19045" s="4"/>
      <c r="AZ19045" s="4"/>
      <c r="BA19045" s="4"/>
      <c r="BB19045" s="4"/>
      <c r="BC19045" s="4"/>
    </row>
    <row r="19046" spans="45:55" x14ac:dyDescent="0.2">
      <c r="AS19046" s="4"/>
      <c r="AT19046" s="4"/>
      <c r="AU19046" s="4"/>
      <c r="AV19046" s="4"/>
      <c r="AW19046" s="4"/>
      <c r="AX19046" s="4"/>
      <c r="AY19046" s="4"/>
      <c r="AZ19046" s="4"/>
      <c r="BA19046" s="4"/>
      <c r="BB19046" s="4"/>
      <c r="BC19046" s="4"/>
    </row>
    <row r="19047" spans="45:55" x14ac:dyDescent="0.2">
      <c r="AS19047" s="4"/>
      <c r="AT19047" s="4"/>
      <c r="AU19047" s="4"/>
      <c r="AV19047" s="4"/>
      <c r="AW19047" s="4"/>
      <c r="AX19047" s="4"/>
      <c r="AY19047" s="4"/>
      <c r="AZ19047" s="4"/>
      <c r="BA19047" s="4"/>
      <c r="BB19047" s="4"/>
      <c r="BC19047" s="4"/>
    </row>
    <row r="19048" spans="45:55" x14ac:dyDescent="0.2">
      <c r="AS19048" s="4"/>
      <c r="AT19048" s="4"/>
      <c r="AU19048" s="4"/>
      <c r="AV19048" s="4"/>
      <c r="AW19048" s="4"/>
      <c r="AX19048" s="4"/>
      <c r="AY19048" s="4"/>
      <c r="AZ19048" s="4"/>
      <c r="BA19048" s="4"/>
      <c r="BB19048" s="4"/>
      <c r="BC19048" s="4"/>
    </row>
    <row r="19049" spans="45:55" x14ac:dyDescent="0.2">
      <c r="AS19049" s="4"/>
      <c r="AT19049" s="4"/>
      <c r="AU19049" s="4"/>
      <c r="AV19049" s="4"/>
      <c r="AW19049" s="4"/>
      <c r="AX19049" s="4"/>
      <c r="AY19049" s="4"/>
      <c r="AZ19049" s="4"/>
      <c r="BA19049" s="4"/>
      <c r="BB19049" s="4"/>
      <c r="BC19049" s="4"/>
    </row>
    <row r="19050" spans="45:55" x14ac:dyDescent="0.2">
      <c r="AS19050" s="4"/>
      <c r="AT19050" s="4"/>
      <c r="AU19050" s="4"/>
      <c r="AV19050" s="4"/>
      <c r="AW19050" s="4"/>
      <c r="AX19050" s="4"/>
      <c r="AY19050" s="4"/>
      <c r="AZ19050" s="4"/>
      <c r="BA19050" s="4"/>
      <c r="BB19050" s="4"/>
      <c r="BC19050" s="4"/>
    </row>
    <row r="19051" spans="45:55" x14ac:dyDescent="0.2">
      <c r="AS19051" s="4"/>
      <c r="AT19051" s="4"/>
      <c r="AU19051" s="4"/>
      <c r="AV19051" s="4"/>
      <c r="AW19051" s="4"/>
      <c r="AX19051" s="4"/>
      <c r="AY19051" s="4"/>
      <c r="AZ19051" s="4"/>
      <c r="BA19051" s="4"/>
      <c r="BB19051" s="4"/>
      <c r="BC19051" s="4"/>
    </row>
    <row r="19052" spans="45:55" x14ac:dyDescent="0.2">
      <c r="AS19052" s="4"/>
      <c r="AT19052" s="4"/>
      <c r="AU19052" s="4"/>
      <c r="AV19052" s="4"/>
      <c r="AW19052" s="4"/>
      <c r="AX19052" s="4"/>
      <c r="AY19052" s="4"/>
      <c r="AZ19052" s="4"/>
      <c r="BA19052" s="4"/>
      <c r="BB19052" s="4"/>
      <c r="BC19052" s="4"/>
    </row>
    <row r="19053" spans="45:55" x14ac:dyDescent="0.2">
      <c r="AS19053" s="4"/>
      <c r="AT19053" s="4"/>
      <c r="AU19053" s="4"/>
      <c r="AV19053" s="4"/>
      <c r="AW19053" s="4"/>
      <c r="AX19053" s="4"/>
      <c r="AY19053" s="4"/>
      <c r="AZ19053" s="4"/>
      <c r="BA19053" s="4"/>
      <c r="BB19053" s="4"/>
      <c r="BC19053" s="4"/>
    </row>
    <row r="19054" spans="45:55" x14ac:dyDescent="0.2">
      <c r="AS19054" s="4"/>
      <c r="AT19054" s="4"/>
      <c r="AU19054" s="4"/>
      <c r="AV19054" s="4"/>
      <c r="AW19054" s="4"/>
      <c r="AX19054" s="4"/>
      <c r="AY19054" s="4"/>
      <c r="AZ19054" s="4"/>
      <c r="BA19054" s="4"/>
      <c r="BB19054" s="4"/>
      <c r="BC19054" s="4"/>
    </row>
    <row r="19055" spans="45:55" x14ac:dyDescent="0.2">
      <c r="AS19055" s="4"/>
      <c r="AT19055" s="4"/>
      <c r="AU19055" s="4"/>
      <c r="AV19055" s="4"/>
      <c r="AW19055" s="4"/>
      <c r="AX19055" s="4"/>
      <c r="AY19055" s="4"/>
      <c r="AZ19055" s="4"/>
      <c r="BA19055" s="4"/>
      <c r="BB19055" s="4"/>
      <c r="BC19055" s="4"/>
    </row>
    <row r="19056" spans="45:55" x14ac:dyDescent="0.2">
      <c r="AS19056" s="4"/>
      <c r="AT19056" s="4"/>
      <c r="AU19056" s="4"/>
      <c r="AV19056" s="4"/>
      <c r="AW19056" s="4"/>
      <c r="AX19056" s="4"/>
      <c r="AY19056" s="4"/>
      <c r="AZ19056" s="4"/>
      <c r="BA19056" s="4"/>
      <c r="BB19056" s="4"/>
      <c r="BC19056" s="4"/>
    </row>
    <row r="19057" spans="45:55" x14ac:dyDescent="0.2">
      <c r="AS19057" s="4"/>
      <c r="AT19057" s="4"/>
      <c r="AU19057" s="4"/>
      <c r="AV19057" s="4"/>
      <c r="AW19057" s="4"/>
      <c r="AX19057" s="4"/>
      <c r="AY19057" s="4"/>
      <c r="AZ19057" s="4"/>
      <c r="BA19057" s="4"/>
      <c r="BB19057" s="4"/>
      <c r="BC19057" s="4"/>
    </row>
    <row r="19058" spans="45:55" x14ac:dyDescent="0.2">
      <c r="AS19058" s="4"/>
      <c r="AT19058" s="4"/>
      <c r="AU19058" s="4"/>
      <c r="AV19058" s="4"/>
      <c r="AW19058" s="4"/>
      <c r="AX19058" s="4"/>
      <c r="AY19058" s="4"/>
      <c r="AZ19058" s="4"/>
      <c r="BA19058" s="4"/>
      <c r="BB19058" s="4"/>
      <c r="BC19058" s="4"/>
    </row>
    <row r="19059" spans="45:55" x14ac:dyDescent="0.2">
      <c r="AS19059" s="4"/>
      <c r="AT19059" s="4"/>
      <c r="AU19059" s="4"/>
      <c r="AV19059" s="4"/>
      <c r="AW19059" s="4"/>
      <c r="AX19059" s="4"/>
      <c r="AY19059" s="4"/>
      <c r="AZ19059" s="4"/>
      <c r="BA19059" s="4"/>
      <c r="BB19059" s="4"/>
      <c r="BC19059" s="4"/>
    </row>
    <row r="19060" spans="45:55" x14ac:dyDescent="0.2">
      <c r="AS19060" s="4"/>
      <c r="AT19060" s="4"/>
      <c r="AU19060" s="4"/>
      <c r="AV19060" s="4"/>
      <c r="AW19060" s="4"/>
      <c r="AX19060" s="4"/>
      <c r="AY19060" s="4"/>
      <c r="AZ19060" s="4"/>
      <c r="BA19060" s="4"/>
      <c r="BB19060" s="4"/>
      <c r="BC19060" s="4"/>
    </row>
    <row r="19061" spans="45:55" x14ac:dyDescent="0.2">
      <c r="AS19061" s="4"/>
      <c r="AT19061" s="4"/>
      <c r="AU19061" s="4"/>
      <c r="AV19061" s="4"/>
      <c r="AW19061" s="4"/>
      <c r="AX19061" s="4"/>
      <c r="AY19061" s="4"/>
      <c r="AZ19061" s="4"/>
      <c r="BA19061" s="4"/>
      <c r="BB19061" s="4"/>
      <c r="BC19061" s="4"/>
    </row>
    <row r="19062" spans="45:55" x14ac:dyDescent="0.2">
      <c r="AS19062" s="4"/>
      <c r="AT19062" s="4"/>
      <c r="AU19062" s="4"/>
      <c r="AV19062" s="4"/>
      <c r="AW19062" s="4"/>
      <c r="AX19062" s="4"/>
      <c r="AY19062" s="4"/>
      <c r="AZ19062" s="4"/>
      <c r="BA19062" s="4"/>
      <c r="BB19062" s="4"/>
      <c r="BC19062" s="4"/>
    </row>
    <row r="19063" spans="45:55" x14ac:dyDescent="0.2">
      <c r="AS19063" s="4"/>
      <c r="AT19063" s="4"/>
      <c r="AU19063" s="4"/>
      <c r="AV19063" s="4"/>
      <c r="AW19063" s="4"/>
      <c r="AX19063" s="4"/>
      <c r="AY19063" s="4"/>
      <c r="AZ19063" s="4"/>
      <c r="BA19063" s="4"/>
      <c r="BB19063" s="4"/>
      <c r="BC19063" s="4"/>
    </row>
    <row r="19064" spans="45:55" x14ac:dyDescent="0.2">
      <c r="AS19064" s="4"/>
      <c r="AT19064" s="4"/>
      <c r="AU19064" s="4"/>
      <c r="AV19064" s="4"/>
      <c r="AW19064" s="4"/>
      <c r="AX19064" s="4"/>
      <c r="AY19064" s="4"/>
      <c r="AZ19064" s="4"/>
      <c r="BA19064" s="4"/>
      <c r="BB19064" s="4"/>
      <c r="BC19064" s="4"/>
    </row>
    <row r="19065" spans="45:55" x14ac:dyDescent="0.2">
      <c r="AS19065" s="4"/>
      <c r="AT19065" s="4"/>
      <c r="AU19065" s="4"/>
      <c r="AV19065" s="4"/>
      <c r="AW19065" s="4"/>
      <c r="AX19065" s="4"/>
      <c r="AY19065" s="4"/>
      <c r="AZ19065" s="4"/>
      <c r="BA19065" s="4"/>
      <c r="BB19065" s="4"/>
      <c r="BC19065" s="4"/>
    </row>
    <row r="19066" spans="45:55" x14ac:dyDescent="0.2">
      <c r="AS19066" s="4"/>
      <c r="AT19066" s="4"/>
      <c r="AU19066" s="4"/>
      <c r="AV19066" s="4"/>
      <c r="AW19066" s="4"/>
      <c r="AX19066" s="4"/>
      <c r="AY19066" s="4"/>
      <c r="AZ19066" s="4"/>
      <c r="BA19066" s="4"/>
      <c r="BB19066" s="4"/>
      <c r="BC19066" s="4"/>
    </row>
    <row r="19067" spans="45:55" x14ac:dyDescent="0.2">
      <c r="AS19067" s="4"/>
      <c r="AT19067" s="4"/>
      <c r="AU19067" s="4"/>
      <c r="AV19067" s="4"/>
      <c r="AW19067" s="4"/>
      <c r="AX19067" s="4"/>
      <c r="AY19067" s="4"/>
      <c r="AZ19067" s="4"/>
      <c r="BA19067" s="4"/>
      <c r="BB19067" s="4"/>
      <c r="BC19067" s="4"/>
    </row>
    <row r="19068" spans="45:55" x14ac:dyDescent="0.2">
      <c r="AS19068" s="4"/>
      <c r="AT19068" s="4"/>
      <c r="AU19068" s="4"/>
      <c r="AV19068" s="4"/>
      <c r="AW19068" s="4"/>
      <c r="AX19068" s="4"/>
      <c r="AY19068" s="4"/>
      <c r="AZ19068" s="4"/>
      <c r="BA19068" s="4"/>
      <c r="BB19068" s="4"/>
      <c r="BC19068" s="4"/>
    </row>
    <row r="19069" spans="45:55" x14ac:dyDescent="0.2">
      <c r="AS19069" s="4"/>
      <c r="AT19069" s="4"/>
      <c r="AU19069" s="4"/>
      <c r="AV19069" s="4"/>
      <c r="AW19069" s="4"/>
      <c r="AX19069" s="4"/>
      <c r="AY19069" s="4"/>
      <c r="AZ19069" s="4"/>
      <c r="BA19069" s="4"/>
      <c r="BB19069" s="4"/>
      <c r="BC19069" s="4"/>
    </row>
    <row r="19070" spans="45:55" x14ac:dyDescent="0.2">
      <c r="AS19070" s="4"/>
      <c r="AT19070" s="4"/>
      <c r="AU19070" s="4"/>
      <c r="AV19070" s="4"/>
      <c r="AW19070" s="4"/>
      <c r="AX19070" s="4"/>
      <c r="AY19070" s="4"/>
      <c r="AZ19070" s="4"/>
      <c r="BA19070" s="4"/>
      <c r="BB19070" s="4"/>
      <c r="BC19070" s="4"/>
    </row>
    <row r="19071" spans="45:55" x14ac:dyDescent="0.2">
      <c r="AS19071" s="4"/>
      <c r="AT19071" s="4"/>
      <c r="AU19071" s="4"/>
      <c r="AV19071" s="4"/>
      <c r="AW19071" s="4"/>
      <c r="AX19071" s="4"/>
      <c r="AY19071" s="4"/>
      <c r="AZ19071" s="4"/>
      <c r="BA19071" s="4"/>
      <c r="BB19071" s="4"/>
      <c r="BC19071" s="4"/>
    </row>
    <row r="19072" spans="45:55" x14ac:dyDescent="0.2">
      <c r="AS19072" s="4"/>
      <c r="AT19072" s="4"/>
      <c r="AU19072" s="4"/>
      <c r="AV19072" s="4"/>
      <c r="AW19072" s="4"/>
      <c r="AX19072" s="4"/>
      <c r="AY19072" s="4"/>
      <c r="AZ19072" s="4"/>
      <c r="BA19072" s="4"/>
      <c r="BB19072" s="4"/>
      <c r="BC19072" s="4"/>
    </row>
    <row r="19073" spans="45:55" x14ac:dyDescent="0.2">
      <c r="AS19073" s="4"/>
      <c r="AT19073" s="4"/>
      <c r="AU19073" s="4"/>
      <c r="AV19073" s="4"/>
      <c r="AW19073" s="4"/>
      <c r="AX19073" s="4"/>
      <c r="AY19073" s="4"/>
      <c r="AZ19073" s="4"/>
      <c r="BA19073" s="4"/>
      <c r="BB19073" s="4"/>
      <c r="BC19073" s="4"/>
    </row>
    <row r="19074" spans="45:55" x14ac:dyDescent="0.2">
      <c r="AS19074" s="4"/>
      <c r="AT19074" s="4"/>
      <c r="AU19074" s="4"/>
      <c r="AV19074" s="4"/>
      <c r="AW19074" s="4"/>
      <c r="AX19074" s="4"/>
      <c r="AY19074" s="4"/>
      <c r="AZ19074" s="4"/>
      <c r="BA19074" s="4"/>
      <c r="BB19074" s="4"/>
      <c r="BC19074" s="4"/>
    </row>
    <row r="19075" spans="45:55" x14ac:dyDescent="0.2">
      <c r="AS19075" s="4"/>
      <c r="AT19075" s="4"/>
      <c r="AU19075" s="4"/>
      <c r="AV19075" s="4"/>
      <c r="AW19075" s="4"/>
      <c r="AX19075" s="4"/>
      <c r="AY19075" s="4"/>
      <c r="AZ19075" s="4"/>
      <c r="BA19075" s="4"/>
      <c r="BB19075" s="4"/>
      <c r="BC19075" s="4"/>
    </row>
    <row r="19076" spans="45:55" x14ac:dyDescent="0.2">
      <c r="AS19076" s="4"/>
      <c r="AT19076" s="4"/>
      <c r="AU19076" s="4"/>
      <c r="AV19076" s="4"/>
      <c r="AW19076" s="4"/>
      <c r="AX19076" s="4"/>
      <c r="AY19076" s="4"/>
      <c r="AZ19076" s="4"/>
      <c r="BA19076" s="4"/>
      <c r="BB19076" s="4"/>
      <c r="BC19076" s="4"/>
    </row>
    <row r="19077" spans="45:55" x14ac:dyDescent="0.2">
      <c r="AS19077" s="4"/>
      <c r="AT19077" s="4"/>
      <c r="AU19077" s="4"/>
      <c r="AV19077" s="4"/>
      <c r="AW19077" s="4"/>
      <c r="AX19077" s="4"/>
      <c r="AY19077" s="4"/>
      <c r="AZ19077" s="4"/>
      <c r="BA19077" s="4"/>
      <c r="BB19077" s="4"/>
      <c r="BC19077" s="4"/>
    </row>
    <row r="19078" spans="45:55" x14ac:dyDescent="0.2">
      <c r="AS19078" s="4"/>
      <c r="AT19078" s="4"/>
      <c r="AU19078" s="4"/>
      <c r="AV19078" s="4"/>
      <c r="AW19078" s="4"/>
      <c r="AX19078" s="4"/>
      <c r="AY19078" s="4"/>
      <c r="AZ19078" s="4"/>
      <c r="BA19078" s="4"/>
      <c r="BB19078" s="4"/>
      <c r="BC19078" s="4"/>
    </row>
    <row r="19079" spans="45:55" x14ac:dyDescent="0.2">
      <c r="AS19079" s="4"/>
      <c r="AT19079" s="4"/>
      <c r="AU19079" s="4"/>
      <c r="AV19079" s="4"/>
      <c r="AW19079" s="4"/>
      <c r="AX19079" s="4"/>
      <c r="AY19079" s="4"/>
      <c r="AZ19079" s="4"/>
      <c r="BA19079" s="4"/>
      <c r="BB19079" s="4"/>
      <c r="BC19079" s="4"/>
    </row>
    <row r="19080" spans="45:55" x14ac:dyDescent="0.2">
      <c r="AS19080" s="4"/>
      <c r="AT19080" s="4"/>
      <c r="AU19080" s="4"/>
      <c r="AV19080" s="4"/>
      <c r="AW19080" s="4"/>
      <c r="AX19080" s="4"/>
      <c r="AY19080" s="4"/>
      <c r="AZ19080" s="4"/>
      <c r="BA19080" s="4"/>
      <c r="BB19080" s="4"/>
      <c r="BC19080" s="4"/>
    </row>
    <row r="19081" spans="45:55" x14ac:dyDescent="0.2">
      <c r="AS19081" s="4"/>
      <c r="AT19081" s="4"/>
      <c r="AU19081" s="4"/>
      <c r="AV19081" s="4"/>
      <c r="AW19081" s="4"/>
      <c r="AX19081" s="4"/>
      <c r="AY19081" s="4"/>
      <c r="AZ19081" s="4"/>
      <c r="BA19081" s="4"/>
      <c r="BB19081" s="4"/>
      <c r="BC19081" s="4"/>
    </row>
    <row r="19082" spans="45:55" x14ac:dyDescent="0.2">
      <c r="AS19082" s="4"/>
      <c r="AT19082" s="4"/>
      <c r="AU19082" s="4"/>
      <c r="AV19082" s="4"/>
      <c r="AW19082" s="4"/>
      <c r="AX19082" s="4"/>
      <c r="AY19082" s="4"/>
      <c r="AZ19082" s="4"/>
      <c r="BA19082" s="4"/>
      <c r="BB19082" s="4"/>
      <c r="BC19082" s="4"/>
    </row>
    <row r="19083" spans="45:55" x14ac:dyDescent="0.2">
      <c r="AS19083" s="4"/>
      <c r="AT19083" s="4"/>
      <c r="AU19083" s="4"/>
      <c r="AV19083" s="4"/>
      <c r="AW19083" s="4"/>
      <c r="AX19083" s="4"/>
      <c r="AY19083" s="4"/>
      <c r="AZ19083" s="4"/>
      <c r="BA19083" s="4"/>
      <c r="BB19083" s="4"/>
      <c r="BC19083" s="4"/>
    </row>
    <row r="19084" spans="45:55" x14ac:dyDescent="0.2">
      <c r="AS19084" s="4"/>
      <c r="AT19084" s="4"/>
      <c r="AU19084" s="4"/>
      <c r="AV19084" s="4"/>
      <c r="AW19084" s="4"/>
      <c r="AX19084" s="4"/>
      <c r="AY19084" s="4"/>
      <c r="AZ19084" s="4"/>
      <c r="BA19084" s="4"/>
      <c r="BB19084" s="4"/>
      <c r="BC19084" s="4"/>
    </row>
    <row r="19085" spans="45:55" x14ac:dyDescent="0.2">
      <c r="AS19085" s="4"/>
      <c r="AT19085" s="4"/>
      <c r="AU19085" s="4"/>
      <c r="AV19085" s="4"/>
      <c r="AW19085" s="4"/>
      <c r="AX19085" s="4"/>
      <c r="AY19085" s="4"/>
      <c r="AZ19085" s="4"/>
      <c r="BA19085" s="4"/>
      <c r="BB19085" s="4"/>
      <c r="BC19085" s="4"/>
    </row>
    <row r="19086" spans="45:55" x14ac:dyDescent="0.2">
      <c r="AS19086" s="4"/>
      <c r="AT19086" s="4"/>
      <c r="AU19086" s="4"/>
      <c r="AV19086" s="4"/>
      <c r="AW19086" s="4"/>
      <c r="AX19086" s="4"/>
      <c r="AY19086" s="4"/>
      <c r="AZ19086" s="4"/>
      <c r="BA19086" s="4"/>
      <c r="BB19086" s="4"/>
      <c r="BC19086" s="4"/>
    </row>
    <row r="19087" spans="45:55" x14ac:dyDescent="0.2">
      <c r="AS19087" s="4"/>
      <c r="AT19087" s="4"/>
      <c r="AU19087" s="4"/>
      <c r="AV19087" s="4"/>
      <c r="AW19087" s="4"/>
      <c r="AX19087" s="4"/>
      <c r="AY19087" s="4"/>
      <c r="AZ19087" s="4"/>
      <c r="BA19087" s="4"/>
      <c r="BB19087" s="4"/>
      <c r="BC19087" s="4"/>
    </row>
    <row r="19088" spans="45:55" x14ac:dyDescent="0.2">
      <c r="AS19088" s="4"/>
      <c r="AT19088" s="4"/>
      <c r="AU19088" s="4"/>
      <c r="AV19088" s="4"/>
      <c r="AW19088" s="4"/>
      <c r="AX19088" s="4"/>
      <c r="AY19088" s="4"/>
      <c r="AZ19088" s="4"/>
      <c r="BA19088" s="4"/>
      <c r="BB19088" s="4"/>
      <c r="BC19088" s="4"/>
    </row>
    <row r="19089" spans="45:55" x14ac:dyDescent="0.2">
      <c r="AS19089" s="4"/>
      <c r="AT19089" s="4"/>
      <c r="AU19089" s="4"/>
      <c r="AV19089" s="4"/>
      <c r="AW19089" s="4"/>
      <c r="AX19089" s="4"/>
      <c r="AY19089" s="4"/>
      <c r="AZ19089" s="4"/>
      <c r="BA19089" s="4"/>
      <c r="BB19089" s="4"/>
      <c r="BC19089" s="4"/>
    </row>
    <row r="19090" spans="45:55" x14ac:dyDescent="0.2">
      <c r="AS19090" s="4"/>
      <c r="AT19090" s="4"/>
      <c r="AU19090" s="4"/>
      <c r="AV19090" s="4"/>
      <c r="AW19090" s="4"/>
      <c r="AX19090" s="4"/>
      <c r="AY19090" s="4"/>
      <c r="AZ19090" s="4"/>
      <c r="BA19090" s="4"/>
      <c r="BB19090" s="4"/>
      <c r="BC19090" s="4"/>
    </row>
    <row r="19091" spans="45:55" x14ac:dyDescent="0.2">
      <c r="AS19091" s="4"/>
      <c r="AT19091" s="4"/>
      <c r="AU19091" s="4"/>
      <c r="AV19091" s="4"/>
      <c r="AW19091" s="4"/>
      <c r="AX19091" s="4"/>
      <c r="AY19091" s="4"/>
      <c r="AZ19091" s="4"/>
      <c r="BA19091" s="4"/>
      <c r="BB19091" s="4"/>
      <c r="BC19091" s="4"/>
    </row>
    <row r="19092" spans="45:55" x14ac:dyDescent="0.2">
      <c r="AS19092" s="4"/>
      <c r="AT19092" s="4"/>
      <c r="AU19092" s="4"/>
      <c r="AV19092" s="4"/>
      <c r="AW19092" s="4"/>
      <c r="AX19092" s="4"/>
      <c r="AY19092" s="4"/>
      <c r="AZ19092" s="4"/>
      <c r="BA19092" s="4"/>
      <c r="BB19092" s="4"/>
      <c r="BC19092" s="4"/>
    </row>
    <row r="19093" spans="45:55" x14ac:dyDescent="0.2">
      <c r="AS19093" s="4"/>
      <c r="AT19093" s="4"/>
      <c r="AU19093" s="4"/>
      <c r="AV19093" s="4"/>
      <c r="AW19093" s="4"/>
      <c r="AX19093" s="4"/>
      <c r="AY19093" s="4"/>
      <c r="AZ19093" s="4"/>
      <c r="BA19093" s="4"/>
      <c r="BB19093" s="4"/>
      <c r="BC19093" s="4"/>
    </row>
    <row r="19094" spans="45:55" x14ac:dyDescent="0.2">
      <c r="AS19094" s="4"/>
      <c r="AT19094" s="4"/>
      <c r="AU19094" s="4"/>
      <c r="AV19094" s="4"/>
      <c r="AW19094" s="4"/>
      <c r="AX19094" s="4"/>
      <c r="AY19094" s="4"/>
      <c r="AZ19094" s="4"/>
      <c r="BA19094" s="4"/>
      <c r="BB19094" s="4"/>
      <c r="BC19094" s="4"/>
    </row>
    <row r="19095" spans="45:55" x14ac:dyDescent="0.2">
      <c r="AS19095" s="4"/>
      <c r="AT19095" s="4"/>
      <c r="AU19095" s="4"/>
      <c r="AV19095" s="4"/>
      <c r="AW19095" s="4"/>
      <c r="AX19095" s="4"/>
      <c r="AY19095" s="4"/>
      <c r="AZ19095" s="4"/>
      <c r="BA19095" s="4"/>
      <c r="BB19095" s="4"/>
      <c r="BC19095" s="4"/>
    </row>
    <row r="19096" spans="45:55" x14ac:dyDescent="0.2">
      <c r="AS19096" s="4"/>
      <c r="AT19096" s="4"/>
      <c r="AU19096" s="4"/>
      <c r="AV19096" s="4"/>
      <c r="AW19096" s="4"/>
      <c r="AX19096" s="4"/>
      <c r="AY19096" s="4"/>
      <c r="AZ19096" s="4"/>
      <c r="BA19096" s="4"/>
      <c r="BB19096" s="4"/>
      <c r="BC19096" s="4"/>
    </row>
    <row r="19097" spans="45:55" x14ac:dyDescent="0.2">
      <c r="AS19097" s="4"/>
      <c r="AT19097" s="4"/>
      <c r="AU19097" s="4"/>
      <c r="AV19097" s="4"/>
      <c r="AW19097" s="4"/>
      <c r="AX19097" s="4"/>
      <c r="AY19097" s="4"/>
      <c r="AZ19097" s="4"/>
      <c r="BA19097" s="4"/>
      <c r="BB19097" s="4"/>
      <c r="BC19097" s="4"/>
    </row>
    <row r="19098" spans="45:55" x14ac:dyDescent="0.2">
      <c r="AS19098" s="4"/>
      <c r="AT19098" s="4"/>
      <c r="AU19098" s="4"/>
      <c r="AV19098" s="4"/>
      <c r="AW19098" s="4"/>
      <c r="AX19098" s="4"/>
      <c r="AY19098" s="4"/>
      <c r="AZ19098" s="4"/>
      <c r="BA19098" s="4"/>
      <c r="BB19098" s="4"/>
      <c r="BC19098" s="4"/>
    </row>
    <row r="19099" spans="45:55" x14ac:dyDescent="0.2">
      <c r="AS19099" s="4"/>
      <c r="AT19099" s="4"/>
      <c r="AU19099" s="4"/>
      <c r="AV19099" s="4"/>
      <c r="AW19099" s="4"/>
      <c r="AX19099" s="4"/>
      <c r="AY19099" s="4"/>
      <c r="AZ19099" s="4"/>
      <c r="BA19099" s="4"/>
      <c r="BB19099" s="4"/>
      <c r="BC19099" s="4"/>
    </row>
    <row r="19100" spans="45:55" x14ac:dyDescent="0.2">
      <c r="AS19100" s="4"/>
      <c r="AT19100" s="4"/>
      <c r="AU19100" s="4"/>
      <c r="AV19100" s="4"/>
      <c r="AW19100" s="4"/>
      <c r="AX19100" s="4"/>
      <c r="AY19100" s="4"/>
      <c r="AZ19100" s="4"/>
      <c r="BA19100" s="4"/>
      <c r="BB19100" s="4"/>
      <c r="BC19100" s="4"/>
    </row>
    <row r="19101" spans="45:55" x14ac:dyDescent="0.2">
      <c r="AS19101" s="4"/>
      <c r="AT19101" s="4"/>
      <c r="AU19101" s="4"/>
      <c r="AV19101" s="4"/>
      <c r="AW19101" s="4"/>
      <c r="AX19101" s="4"/>
      <c r="AY19101" s="4"/>
      <c r="AZ19101" s="4"/>
      <c r="BA19101" s="4"/>
      <c r="BB19101" s="4"/>
      <c r="BC19101" s="4"/>
    </row>
    <row r="19102" spans="45:55" x14ac:dyDescent="0.2">
      <c r="AS19102" s="4"/>
      <c r="AT19102" s="4"/>
      <c r="AU19102" s="4"/>
      <c r="AV19102" s="4"/>
      <c r="AW19102" s="4"/>
      <c r="AX19102" s="4"/>
      <c r="AY19102" s="4"/>
      <c r="AZ19102" s="4"/>
      <c r="BA19102" s="4"/>
      <c r="BB19102" s="4"/>
      <c r="BC19102" s="4"/>
    </row>
    <row r="19103" spans="45:55" x14ac:dyDescent="0.2">
      <c r="AS19103" s="4"/>
      <c r="AT19103" s="4"/>
      <c r="AU19103" s="4"/>
      <c r="AV19103" s="4"/>
      <c r="AW19103" s="4"/>
      <c r="AX19103" s="4"/>
      <c r="AY19103" s="4"/>
      <c r="AZ19103" s="4"/>
      <c r="BA19103" s="4"/>
      <c r="BB19103" s="4"/>
      <c r="BC19103" s="4"/>
    </row>
    <row r="19104" spans="45:55" x14ac:dyDescent="0.2">
      <c r="AS19104" s="4"/>
      <c r="AT19104" s="4"/>
      <c r="AU19104" s="4"/>
      <c r="AV19104" s="4"/>
      <c r="AW19104" s="4"/>
      <c r="AX19104" s="4"/>
      <c r="AY19104" s="4"/>
      <c r="AZ19104" s="4"/>
      <c r="BA19104" s="4"/>
      <c r="BB19104" s="4"/>
      <c r="BC19104" s="4"/>
    </row>
    <row r="19105" spans="45:55" x14ac:dyDescent="0.2">
      <c r="AS19105" s="4"/>
      <c r="AT19105" s="4"/>
      <c r="AU19105" s="4"/>
      <c r="AV19105" s="4"/>
      <c r="AW19105" s="4"/>
      <c r="AX19105" s="4"/>
      <c r="AY19105" s="4"/>
      <c r="AZ19105" s="4"/>
      <c r="BA19105" s="4"/>
      <c r="BB19105" s="4"/>
      <c r="BC19105" s="4"/>
    </row>
    <row r="19106" spans="45:55" x14ac:dyDescent="0.2">
      <c r="AS19106" s="4"/>
      <c r="AT19106" s="4"/>
      <c r="AU19106" s="4"/>
      <c r="AV19106" s="4"/>
      <c r="AW19106" s="4"/>
      <c r="AX19106" s="4"/>
      <c r="AY19106" s="4"/>
      <c r="AZ19106" s="4"/>
      <c r="BA19106" s="4"/>
      <c r="BB19106" s="4"/>
      <c r="BC19106" s="4"/>
    </row>
    <row r="19107" spans="45:55" x14ac:dyDescent="0.2">
      <c r="AS19107" s="4"/>
      <c r="AT19107" s="4"/>
      <c r="AU19107" s="4"/>
      <c r="AV19107" s="4"/>
      <c r="AW19107" s="4"/>
      <c r="AX19107" s="4"/>
      <c r="AY19107" s="4"/>
      <c r="AZ19107" s="4"/>
      <c r="BA19107" s="4"/>
      <c r="BB19107" s="4"/>
      <c r="BC19107" s="4"/>
    </row>
    <row r="19108" spans="45:55" x14ac:dyDescent="0.2">
      <c r="AS19108" s="4"/>
      <c r="AT19108" s="4"/>
      <c r="AU19108" s="4"/>
      <c r="AV19108" s="4"/>
      <c r="AW19108" s="4"/>
      <c r="AX19108" s="4"/>
      <c r="AY19108" s="4"/>
      <c r="AZ19108" s="4"/>
      <c r="BA19108" s="4"/>
      <c r="BB19108" s="4"/>
      <c r="BC19108" s="4"/>
    </row>
    <row r="19109" spans="45:55" x14ac:dyDescent="0.2">
      <c r="AS19109" s="4"/>
      <c r="AT19109" s="4"/>
      <c r="AU19109" s="4"/>
      <c r="AV19109" s="4"/>
      <c r="AW19109" s="4"/>
      <c r="AX19109" s="4"/>
      <c r="AY19109" s="4"/>
      <c r="AZ19109" s="4"/>
      <c r="BA19109" s="4"/>
      <c r="BB19109" s="4"/>
      <c r="BC19109" s="4"/>
    </row>
    <row r="19110" spans="45:55" x14ac:dyDescent="0.2">
      <c r="AS19110" s="4"/>
      <c r="AT19110" s="4"/>
      <c r="AU19110" s="4"/>
      <c r="AV19110" s="4"/>
      <c r="AW19110" s="4"/>
      <c r="AX19110" s="4"/>
      <c r="AY19110" s="4"/>
      <c r="AZ19110" s="4"/>
      <c r="BA19110" s="4"/>
      <c r="BB19110" s="4"/>
      <c r="BC19110" s="4"/>
    </row>
    <row r="19111" spans="45:55" x14ac:dyDescent="0.2">
      <c r="AS19111" s="4"/>
      <c r="AT19111" s="4"/>
      <c r="AU19111" s="4"/>
      <c r="AV19111" s="4"/>
      <c r="AW19111" s="4"/>
      <c r="AX19111" s="4"/>
      <c r="AY19111" s="4"/>
      <c r="AZ19111" s="4"/>
      <c r="BA19111" s="4"/>
      <c r="BB19111" s="4"/>
      <c r="BC19111" s="4"/>
    </row>
    <row r="19112" spans="45:55" x14ac:dyDescent="0.2">
      <c r="AS19112" s="4"/>
      <c r="AT19112" s="4"/>
      <c r="AU19112" s="4"/>
      <c r="AV19112" s="4"/>
      <c r="AW19112" s="4"/>
      <c r="AX19112" s="4"/>
      <c r="AY19112" s="4"/>
      <c r="AZ19112" s="4"/>
      <c r="BA19112" s="4"/>
      <c r="BB19112" s="4"/>
      <c r="BC19112" s="4"/>
    </row>
    <row r="19113" spans="45:55" x14ac:dyDescent="0.2">
      <c r="AS19113" s="4"/>
      <c r="AT19113" s="4"/>
      <c r="AU19113" s="4"/>
      <c r="AV19113" s="4"/>
      <c r="AW19113" s="4"/>
      <c r="AX19113" s="4"/>
      <c r="AY19113" s="4"/>
      <c r="AZ19113" s="4"/>
      <c r="BA19113" s="4"/>
      <c r="BB19113" s="4"/>
      <c r="BC19113" s="4"/>
    </row>
    <row r="19114" spans="45:55" x14ac:dyDescent="0.2">
      <c r="AS19114" s="4"/>
      <c r="AT19114" s="4"/>
      <c r="AU19114" s="4"/>
      <c r="AV19114" s="4"/>
      <c r="AW19114" s="4"/>
      <c r="AX19114" s="4"/>
      <c r="AY19114" s="4"/>
      <c r="AZ19114" s="4"/>
      <c r="BA19114" s="4"/>
      <c r="BB19114" s="4"/>
      <c r="BC19114" s="4"/>
    </row>
    <row r="19115" spans="45:55" x14ac:dyDescent="0.2">
      <c r="AS19115" s="4"/>
      <c r="AT19115" s="4"/>
      <c r="AU19115" s="4"/>
      <c r="AV19115" s="4"/>
      <c r="AW19115" s="4"/>
      <c r="AX19115" s="4"/>
      <c r="AY19115" s="4"/>
      <c r="AZ19115" s="4"/>
      <c r="BA19115" s="4"/>
      <c r="BB19115" s="4"/>
      <c r="BC19115" s="4"/>
    </row>
    <row r="19116" spans="45:55" x14ac:dyDescent="0.2">
      <c r="AS19116" s="4"/>
      <c r="AT19116" s="4"/>
      <c r="AU19116" s="4"/>
      <c r="AV19116" s="4"/>
      <c r="AW19116" s="4"/>
      <c r="AX19116" s="4"/>
      <c r="AY19116" s="4"/>
      <c r="AZ19116" s="4"/>
      <c r="BA19116" s="4"/>
      <c r="BB19116" s="4"/>
      <c r="BC19116" s="4"/>
    </row>
    <row r="19117" spans="45:55" x14ac:dyDescent="0.2">
      <c r="AS19117" s="4"/>
      <c r="AT19117" s="4"/>
      <c r="AU19117" s="4"/>
      <c r="AV19117" s="4"/>
      <c r="AW19117" s="4"/>
      <c r="AX19117" s="4"/>
      <c r="AY19117" s="4"/>
      <c r="AZ19117" s="4"/>
      <c r="BA19117" s="4"/>
      <c r="BB19117" s="4"/>
      <c r="BC19117" s="4"/>
    </row>
    <row r="19118" spans="45:55" x14ac:dyDescent="0.2">
      <c r="AS19118" s="4"/>
      <c r="AT19118" s="4"/>
      <c r="AU19118" s="4"/>
      <c r="AV19118" s="4"/>
      <c r="AW19118" s="4"/>
      <c r="AX19118" s="4"/>
      <c r="AY19118" s="4"/>
      <c r="AZ19118" s="4"/>
      <c r="BA19118" s="4"/>
      <c r="BB19118" s="4"/>
      <c r="BC19118" s="4"/>
    </row>
    <row r="19119" spans="45:55" x14ac:dyDescent="0.2">
      <c r="AS19119" s="4"/>
      <c r="AT19119" s="4"/>
      <c r="AU19119" s="4"/>
      <c r="AV19119" s="4"/>
      <c r="AW19119" s="4"/>
      <c r="AX19119" s="4"/>
      <c r="AY19119" s="4"/>
      <c r="AZ19119" s="4"/>
      <c r="BA19119" s="4"/>
      <c r="BB19119" s="4"/>
      <c r="BC19119" s="4"/>
    </row>
    <row r="19120" spans="45:55" x14ac:dyDescent="0.2">
      <c r="AS19120" s="4"/>
      <c r="AT19120" s="4"/>
      <c r="AU19120" s="4"/>
      <c r="AV19120" s="4"/>
      <c r="AW19120" s="4"/>
      <c r="AX19120" s="4"/>
      <c r="AY19120" s="4"/>
      <c r="AZ19120" s="4"/>
      <c r="BA19120" s="4"/>
      <c r="BB19120" s="4"/>
      <c r="BC19120" s="4"/>
    </row>
    <row r="19121" spans="45:55" x14ac:dyDescent="0.2">
      <c r="AS19121" s="4"/>
      <c r="AT19121" s="4"/>
      <c r="AU19121" s="4"/>
      <c r="AV19121" s="4"/>
      <c r="AW19121" s="4"/>
      <c r="AX19121" s="4"/>
      <c r="AY19121" s="4"/>
      <c r="AZ19121" s="4"/>
      <c r="BA19121" s="4"/>
      <c r="BB19121" s="4"/>
      <c r="BC19121" s="4"/>
    </row>
    <row r="19122" spans="45:55" x14ac:dyDescent="0.2">
      <c r="AS19122" s="4"/>
      <c r="AT19122" s="4"/>
      <c r="AU19122" s="4"/>
      <c r="AV19122" s="4"/>
      <c r="AW19122" s="4"/>
      <c r="AX19122" s="4"/>
      <c r="AY19122" s="4"/>
      <c r="AZ19122" s="4"/>
      <c r="BA19122" s="4"/>
      <c r="BB19122" s="4"/>
      <c r="BC19122" s="4"/>
    </row>
    <row r="19123" spans="45:55" x14ac:dyDescent="0.2">
      <c r="AS19123" s="4"/>
      <c r="AT19123" s="4"/>
      <c r="AU19123" s="4"/>
      <c r="AV19123" s="4"/>
      <c r="AW19123" s="4"/>
      <c r="AX19123" s="4"/>
      <c r="AY19123" s="4"/>
      <c r="AZ19123" s="4"/>
      <c r="BA19123" s="4"/>
      <c r="BB19123" s="4"/>
      <c r="BC19123" s="4"/>
    </row>
    <row r="19124" spans="45:55" x14ac:dyDescent="0.2">
      <c r="AS19124" s="4"/>
      <c r="AT19124" s="4"/>
      <c r="AU19124" s="4"/>
      <c r="AV19124" s="4"/>
      <c r="AW19124" s="4"/>
      <c r="AX19124" s="4"/>
      <c r="AY19124" s="4"/>
      <c r="AZ19124" s="4"/>
      <c r="BA19124" s="4"/>
      <c r="BB19124" s="4"/>
      <c r="BC19124" s="4"/>
    </row>
    <row r="19125" spans="45:55" x14ac:dyDescent="0.2">
      <c r="AS19125" s="4"/>
      <c r="AT19125" s="4"/>
      <c r="AU19125" s="4"/>
      <c r="AV19125" s="4"/>
      <c r="AW19125" s="4"/>
      <c r="AX19125" s="4"/>
      <c r="AY19125" s="4"/>
      <c r="AZ19125" s="4"/>
      <c r="BA19125" s="4"/>
      <c r="BB19125" s="4"/>
      <c r="BC19125" s="4"/>
    </row>
    <row r="19126" spans="45:55" x14ac:dyDescent="0.2">
      <c r="AS19126" s="4"/>
      <c r="AT19126" s="4"/>
      <c r="AU19126" s="4"/>
      <c r="AV19126" s="4"/>
      <c r="AW19126" s="4"/>
      <c r="AX19126" s="4"/>
      <c r="AY19126" s="4"/>
      <c r="AZ19126" s="4"/>
      <c r="BA19126" s="4"/>
      <c r="BB19126" s="4"/>
      <c r="BC19126" s="4"/>
    </row>
    <row r="19127" spans="45:55" x14ac:dyDescent="0.2">
      <c r="AS19127" s="4"/>
      <c r="AT19127" s="4"/>
      <c r="AU19127" s="4"/>
      <c r="AV19127" s="4"/>
      <c r="AW19127" s="4"/>
      <c r="AX19127" s="4"/>
      <c r="AY19127" s="4"/>
      <c r="AZ19127" s="4"/>
      <c r="BA19127" s="4"/>
      <c r="BB19127" s="4"/>
      <c r="BC19127" s="4"/>
    </row>
    <row r="19128" spans="45:55" x14ac:dyDescent="0.2">
      <c r="AS19128" s="4"/>
      <c r="AT19128" s="4"/>
      <c r="AU19128" s="4"/>
      <c r="AV19128" s="4"/>
      <c r="AW19128" s="4"/>
      <c r="AX19128" s="4"/>
      <c r="AY19128" s="4"/>
      <c r="AZ19128" s="4"/>
      <c r="BA19128" s="4"/>
      <c r="BB19128" s="4"/>
      <c r="BC19128" s="4"/>
    </row>
    <row r="19129" spans="45:55" x14ac:dyDescent="0.2">
      <c r="AS19129" s="4"/>
      <c r="AT19129" s="4"/>
      <c r="AU19129" s="4"/>
      <c r="AV19129" s="4"/>
      <c r="AW19129" s="4"/>
      <c r="AX19129" s="4"/>
      <c r="AY19129" s="4"/>
      <c r="AZ19129" s="4"/>
      <c r="BA19129" s="4"/>
      <c r="BB19129" s="4"/>
      <c r="BC19129" s="4"/>
    </row>
    <row r="19130" spans="45:55" x14ac:dyDescent="0.2">
      <c r="AS19130" s="4"/>
      <c r="AT19130" s="4"/>
      <c r="AU19130" s="4"/>
      <c r="AV19130" s="4"/>
      <c r="AW19130" s="4"/>
      <c r="AX19130" s="4"/>
      <c r="AY19130" s="4"/>
      <c r="AZ19130" s="4"/>
      <c r="BA19130" s="4"/>
      <c r="BB19130" s="4"/>
      <c r="BC19130" s="4"/>
    </row>
    <row r="19131" spans="45:55" x14ac:dyDescent="0.2">
      <c r="AS19131" s="4"/>
      <c r="AT19131" s="4"/>
      <c r="AU19131" s="4"/>
      <c r="AV19131" s="4"/>
      <c r="AW19131" s="4"/>
      <c r="AX19131" s="4"/>
      <c r="AY19131" s="4"/>
      <c r="AZ19131" s="4"/>
      <c r="BA19131" s="4"/>
      <c r="BB19131" s="4"/>
      <c r="BC19131" s="4"/>
    </row>
    <row r="19132" spans="45:55" x14ac:dyDescent="0.2">
      <c r="AS19132" s="4"/>
      <c r="AT19132" s="4"/>
      <c r="AU19132" s="4"/>
      <c r="AV19132" s="4"/>
      <c r="AW19132" s="4"/>
      <c r="AX19132" s="4"/>
      <c r="AY19132" s="4"/>
      <c r="AZ19132" s="4"/>
      <c r="BA19132" s="4"/>
      <c r="BB19132" s="4"/>
      <c r="BC19132" s="4"/>
    </row>
    <row r="19133" spans="45:55" x14ac:dyDescent="0.2">
      <c r="AS19133" s="4"/>
      <c r="AT19133" s="4"/>
      <c r="AU19133" s="4"/>
      <c r="AV19133" s="4"/>
      <c r="AW19133" s="4"/>
      <c r="AX19133" s="4"/>
      <c r="AY19133" s="4"/>
      <c r="AZ19133" s="4"/>
      <c r="BA19133" s="4"/>
      <c r="BB19133" s="4"/>
      <c r="BC19133" s="4"/>
    </row>
    <row r="19134" spans="45:55" x14ac:dyDescent="0.2">
      <c r="AS19134" s="4"/>
      <c r="AT19134" s="4"/>
      <c r="AU19134" s="4"/>
      <c r="AV19134" s="4"/>
      <c r="AW19134" s="4"/>
      <c r="AX19134" s="4"/>
      <c r="AY19134" s="4"/>
      <c r="AZ19134" s="4"/>
      <c r="BA19134" s="4"/>
      <c r="BB19134" s="4"/>
      <c r="BC19134" s="4"/>
    </row>
    <row r="19135" spans="45:55" x14ac:dyDescent="0.2">
      <c r="AS19135" s="4"/>
      <c r="AT19135" s="4"/>
      <c r="AU19135" s="4"/>
      <c r="AV19135" s="4"/>
      <c r="AW19135" s="4"/>
      <c r="AX19135" s="4"/>
      <c r="AY19135" s="4"/>
      <c r="AZ19135" s="4"/>
      <c r="BA19135" s="4"/>
      <c r="BB19135" s="4"/>
      <c r="BC19135" s="4"/>
    </row>
    <row r="19136" spans="45:55" x14ac:dyDescent="0.2">
      <c r="AS19136" s="4"/>
      <c r="AT19136" s="4"/>
      <c r="AU19136" s="4"/>
      <c r="AV19136" s="4"/>
      <c r="AW19136" s="4"/>
      <c r="AX19136" s="4"/>
      <c r="AY19136" s="4"/>
      <c r="AZ19136" s="4"/>
      <c r="BA19136" s="4"/>
      <c r="BB19136" s="4"/>
      <c r="BC19136" s="4"/>
    </row>
    <row r="19137" spans="45:55" x14ac:dyDescent="0.2">
      <c r="AS19137" s="4"/>
      <c r="AT19137" s="4"/>
      <c r="AU19137" s="4"/>
      <c r="AV19137" s="4"/>
      <c r="AW19137" s="4"/>
      <c r="AX19137" s="4"/>
      <c r="AY19137" s="4"/>
      <c r="AZ19137" s="4"/>
      <c r="BA19137" s="4"/>
      <c r="BB19137" s="4"/>
      <c r="BC19137" s="4"/>
    </row>
    <row r="19138" spans="45:55" x14ac:dyDescent="0.2">
      <c r="AS19138" s="4"/>
      <c r="AT19138" s="4"/>
      <c r="AU19138" s="4"/>
      <c r="AV19138" s="4"/>
      <c r="AW19138" s="4"/>
      <c r="AX19138" s="4"/>
      <c r="AY19138" s="4"/>
      <c r="AZ19138" s="4"/>
      <c r="BA19138" s="4"/>
      <c r="BB19138" s="4"/>
      <c r="BC19138" s="4"/>
    </row>
    <row r="19139" spans="45:55" x14ac:dyDescent="0.2">
      <c r="AS19139" s="4"/>
      <c r="AT19139" s="4"/>
      <c r="AU19139" s="4"/>
      <c r="AV19139" s="4"/>
      <c r="AW19139" s="4"/>
      <c r="AX19139" s="4"/>
      <c r="AY19139" s="4"/>
      <c r="AZ19139" s="4"/>
      <c r="BA19139" s="4"/>
      <c r="BB19139" s="4"/>
      <c r="BC19139" s="4"/>
    </row>
    <row r="19140" spans="45:55" x14ac:dyDescent="0.2">
      <c r="AS19140" s="4"/>
      <c r="AT19140" s="4"/>
      <c r="AU19140" s="4"/>
      <c r="AV19140" s="4"/>
      <c r="AW19140" s="4"/>
      <c r="AX19140" s="4"/>
      <c r="AY19140" s="4"/>
      <c r="AZ19140" s="4"/>
      <c r="BA19140" s="4"/>
      <c r="BB19140" s="4"/>
      <c r="BC19140" s="4"/>
    </row>
    <row r="19141" spans="45:55" x14ac:dyDescent="0.2">
      <c r="AS19141" s="4"/>
      <c r="AT19141" s="4"/>
      <c r="AU19141" s="4"/>
      <c r="AV19141" s="4"/>
      <c r="AW19141" s="4"/>
      <c r="AX19141" s="4"/>
      <c r="AY19141" s="4"/>
      <c r="AZ19141" s="4"/>
      <c r="BA19141" s="4"/>
      <c r="BB19141" s="4"/>
      <c r="BC19141" s="4"/>
    </row>
    <row r="19142" spans="45:55" x14ac:dyDescent="0.2">
      <c r="AS19142" s="4"/>
      <c r="AT19142" s="4"/>
      <c r="AU19142" s="4"/>
      <c r="AV19142" s="4"/>
      <c r="AW19142" s="4"/>
      <c r="AX19142" s="4"/>
      <c r="AY19142" s="4"/>
      <c r="AZ19142" s="4"/>
      <c r="BA19142" s="4"/>
      <c r="BB19142" s="4"/>
      <c r="BC19142" s="4"/>
    </row>
    <row r="19143" spans="45:55" x14ac:dyDescent="0.2">
      <c r="AS19143" s="4"/>
      <c r="AT19143" s="4"/>
      <c r="AU19143" s="4"/>
      <c r="AV19143" s="4"/>
      <c r="AW19143" s="4"/>
      <c r="AX19143" s="4"/>
      <c r="AY19143" s="4"/>
      <c r="AZ19143" s="4"/>
      <c r="BA19143" s="4"/>
      <c r="BB19143" s="4"/>
      <c r="BC19143" s="4"/>
    </row>
    <row r="19144" spans="45:55" x14ac:dyDescent="0.2">
      <c r="AS19144" s="4"/>
      <c r="AT19144" s="4"/>
      <c r="AU19144" s="4"/>
      <c r="AV19144" s="4"/>
      <c r="AW19144" s="4"/>
      <c r="AX19144" s="4"/>
      <c r="AY19144" s="4"/>
      <c r="AZ19144" s="4"/>
      <c r="BA19144" s="4"/>
      <c r="BB19144" s="4"/>
      <c r="BC19144" s="4"/>
    </row>
    <row r="19145" spans="45:55" x14ac:dyDescent="0.2">
      <c r="AS19145" s="4"/>
      <c r="AT19145" s="4"/>
      <c r="AU19145" s="4"/>
      <c r="AV19145" s="4"/>
      <c r="AW19145" s="4"/>
      <c r="AX19145" s="4"/>
      <c r="AY19145" s="4"/>
      <c r="AZ19145" s="4"/>
      <c r="BA19145" s="4"/>
      <c r="BB19145" s="4"/>
      <c r="BC19145" s="4"/>
    </row>
    <row r="19146" spans="45:55" x14ac:dyDescent="0.2">
      <c r="AS19146" s="4"/>
      <c r="AT19146" s="4"/>
      <c r="AU19146" s="4"/>
      <c r="AV19146" s="4"/>
      <c r="AW19146" s="4"/>
      <c r="AX19146" s="4"/>
      <c r="AY19146" s="4"/>
      <c r="AZ19146" s="4"/>
      <c r="BA19146" s="4"/>
      <c r="BB19146" s="4"/>
      <c r="BC19146" s="4"/>
    </row>
    <row r="19147" spans="45:55" x14ac:dyDescent="0.2">
      <c r="AS19147" s="4"/>
      <c r="AT19147" s="4"/>
      <c r="AU19147" s="4"/>
      <c r="AV19147" s="4"/>
      <c r="AW19147" s="4"/>
      <c r="AX19147" s="4"/>
      <c r="AY19147" s="4"/>
      <c r="AZ19147" s="4"/>
      <c r="BA19147" s="4"/>
      <c r="BB19147" s="4"/>
      <c r="BC19147" s="4"/>
    </row>
    <row r="19148" spans="45:55" x14ac:dyDescent="0.2">
      <c r="AS19148" s="4"/>
      <c r="AT19148" s="4"/>
      <c r="AU19148" s="4"/>
      <c r="AV19148" s="4"/>
      <c r="AW19148" s="4"/>
      <c r="AX19148" s="4"/>
      <c r="AY19148" s="4"/>
      <c r="AZ19148" s="4"/>
      <c r="BA19148" s="4"/>
      <c r="BB19148" s="4"/>
      <c r="BC19148" s="4"/>
    </row>
    <row r="19149" spans="45:55" x14ac:dyDescent="0.2">
      <c r="AS19149" s="4"/>
      <c r="AT19149" s="4"/>
      <c r="AU19149" s="4"/>
      <c r="AV19149" s="4"/>
      <c r="AW19149" s="4"/>
      <c r="AX19149" s="4"/>
      <c r="AY19149" s="4"/>
      <c r="AZ19149" s="4"/>
      <c r="BA19149" s="4"/>
      <c r="BB19149" s="4"/>
      <c r="BC19149" s="4"/>
    </row>
    <row r="19150" spans="45:55" x14ac:dyDescent="0.2">
      <c r="AS19150" s="4"/>
      <c r="AT19150" s="4"/>
      <c r="AU19150" s="4"/>
      <c r="AV19150" s="4"/>
      <c r="AW19150" s="4"/>
      <c r="AX19150" s="4"/>
      <c r="AY19150" s="4"/>
      <c r="AZ19150" s="4"/>
      <c r="BA19150" s="4"/>
      <c r="BB19150" s="4"/>
      <c r="BC19150" s="4"/>
    </row>
    <row r="19151" spans="45:55" x14ac:dyDescent="0.2">
      <c r="AS19151" s="4"/>
      <c r="AT19151" s="4"/>
      <c r="AU19151" s="4"/>
      <c r="AV19151" s="4"/>
      <c r="AW19151" s="4"/>
      <c r="AX19151" s="4"/>
      <c r="AY19151" s="4"/>
      <c r="AZ19151" s="4"/>
      <c r="BA19151" s="4"/>
      <c r="BB19151" s="4"/>
      <c r="BC19151" s="4"/>
    </row>
    <row r="19152" spans="45:55" x14ac:dyDescent="0.2">
      <c r="AS19152" s="4"/>
      <c r="AT19152" s="4"/>
      <c r="AU19152" s="4"/>
      <c r="AV19152" s="4"/>
      <c r="AW19152" s="4"/>
      <c r="AX19152" s="4"/>
      <c r="AY19152" s="4"/>
      <c r="AZ19152" s="4"/>
      <c r="BA19152" s="4"/>
      <c r="BB19152" s="4"/>
      <c r="BC19152" s="4"/>
    </row>
    <row r="19153" spans="45:55" x14ac:dyDescent="0.2">
      <c r="AS19153" s="4"/>
      <c r="AT19153" s="4"/>
      <c r="AU19153" s="4"/>
      <c r="AV19153" s="4"/>
      <c r="AW19153" s="4"/>
      <c r="AX19153" s="4"/>
      <c r="AY19153" s="4"/>
      <c r="AZ19153" s="4"/>
      <c r="BA19153" s="4"/>
      <c r="BB19153" s="4"/>
      <c r="BC19153" s="4"/>
    </row>
    <row r="19154" spans="45:55" x14ac:dyDescent="0.2">
      <c r="AS19154" s="4"/>
      <c r="AT19154" s="4"/>
      <c r="AU19154" s="4"/>
      <c r="AV19154" s="4"/>
      <c r="AW19154" s="4"/>
      <c r="AX19154" s="4"/>
      <c r="AY19154" s="4"/>
      <c r="AZ19154" s="4"/>
      <c r="BA19154" s="4"/>
      <c r="BB19154" s="4"/>
      <c r="BC19154" s="4"/>
    </row>
    <row r="19155" spans="45:55" x14ac:dyDescent="0.2">
      <c r="AS19155" s="4"/>
      <c r="AT19155" s="4"/>
      <c r="AU19155" s="4"/>
      <c r="AV19155" s="4"/>
      <c r="AW19155" s="4"/>
      <c r="AX19155" s="4"/>
      <c r="AY19155" s="4"/>
      <c r="AZ19155" s="4"/>
      <c r="BA19155" s="4"/>
      <c r="BB19155" s="4"/>
      <c r="BC19155" s="4"/>
    </row>
    <row r="19156" spans="45:55" x14ac:dyDescent="0.2">
      <c r="AS19156" s="4"/>
      <c r="AT19156" s="4"/>
      <c r="AU19156" s="4"/>
      <c r="AV19156" s="4"/>
      <c r="AW19156" s="4"/>
      <c r="AX19156" s="4"/>
      <c r="AY19156" s="4"/>
      <c r="AZ19156" s="4"/>
      <c r="BA19156" s="4"/>
      <c r="BB19156" s="4"/>
      <c r="BC19156" s="4"/>
    </row>
    <row r="19157" spans="45:55" x14ac:dyDescent="0.2">
      <c r="AS19157" s="4"/>
      <c r="AT19157" s="4"/>
      <c r="AU19157" s="4"/>
      <c r="AV19157" s="4"/>
      <c r="AW19157" s="4"/>
      <c r="AX19157" s="4"/>
      <c r="AY19157" s="4"/>
      <c r="AZ19157" s="4"/>
      <c r="BA19157" s="4"/>
      <c r="BB19157" s="4"/>
      <c r="BC19157" s="4"/>
    </row>
    <row r="19158" spans="45:55" x14ac:dyDescent="0.2">
      <c r="AS19158" s="4"/>
      <c r="AT19158" s="4"/>
      <c r="AU19158" s="4"/>
      <c r="AV19158" s="4"/>
      <c r="AW19158" s="4"/>
      <c r="AX19158" s="4"/>
      <c r="AY19158" s="4"/>
      <c r="AZ19158" s="4"/>
      <c r="BA19158" s="4"/>
      <c r="BB19158" s="4"/>
      <c r="BC19158" s="4"/>
    </row>
    <row r="19159" spans="45:55" x14ac:dyDescent="0.2">
      <c r="AS19159" s="4"/>
      <c r="AT19159" s="4"/>
      <c r="AU19159" s="4"/>
      <c r="AV19159" s="4"/>
      <c r="AW19159" s="4"/>
      <c r="AX19159" s="4"/>
      <c r="AY19159" s="4"/>
      <c r="AZ19159" s="4"/>
      <c r="BA19159" s="4"/>
      <c r="BB19159" s="4"/>
      <c r="BC19159" s="4"/>
    </row>
    <row r="19160" spans="45:55" x14ac:dyDescent="0.2">
      <c r="AS19160" s="4"/>
      <c r="AT19160" s="4"/>
      <c r="AU19160" s="4"/>
      <c r="AV19160" s="4"/>
      <c r="AW19160" s="4"/>
      <c r="AX19160" s="4"/>
      <c r="AY19160" s="4"/>
      <c r="AZ19160" s="4"/>
      <c r="BA19160" s="4"/>
      <c r="BB19160" s="4"/>
      <c r="BC19160" s="4"/>
    </row>
    <row r="19161" spans="45:55" x14ac:dyDescent="0.2">
      <c r="AS19161" s="4"/>
      <c r="AT19161" s="4"/>
      <c r="AU19161" s="4"/>
      <c r="AV19161" s="4"/>
      <c r="AW19161" s="4"/>
      <c r="AX19161" s="4"/>
      <c r="AY19161" s="4"/>
      <c r="AZ19161" s="4"/>
      <c r="BA19161" s="4"/>
      <c r="BB19161" s="4"/>
      <c r="BC19161" s="4"/>
    </row>
    <row r="19162" spans="45:55" x14ac:dyDescent="0.2">
      <c r="AS19162" s="4"/>
      <c r="AT19162" s="4"/>
      <c r="AU19162" s="4"/>
      <c r="AV19162" s="4"/>
      <c r="AW19162" s="4"/>
      <c r="AX19162" s="4"/>
      <c r="AY19162" s="4"/>
      <c r="AZ19162" s="4"/>
      <c r="BA19162" s="4"/>
      <c r="BB19162" s="4"/>
      <c r="BC19162" s="4"/>
    </row>
    <row r="19163" spans="45:55" x14ac:dyDescent="0.2">
      <c r="AS19163" s="4"/>
      <c r="AT19163" s="4"/>
      <c r="AU19163" s="4"/>
      <c r="AV19163" s="4"/>
      <c r="AW19163" s="4"/>
      <c r="AX19163" s="4"/>
      <c r="AY19163" s="4"/>
      <c r="AZ19163" s="4"/>
      <c r="BA19163" s="4"/>
      <c r="BB19163" s="4"/>
      <c r="BC19163" s="4"/>
    </row>
    <row r="19164" spans="45:55" x14ac:dyDescent="0.2">
      <c r="AS19164" s="4"/>
      <c r="AT19164" s="4"/>
      <c r="AU19164" s="4"/>
      <c r="AV19164" s="4"/>
      <c r="AW19164" s="4"/>
      <c r="AX19164" s="4"/>
      <c r="AY19164" s="4"/>
      <c r="AZ19164" s="4"/>
      <c r="BA19164" s="4"/>
      <c r="BB19164" s="4"/>
      <c r="BC19164" s="4"/>
    </row>
    <row r="19165" spans="45:55" x14ac:dyDescent="0.2">
      <c r="AS19165" s="4"/>
      <c r="AT19165" s="4"/>
      <c r="AU19165" s="4"/>
      <c r="AV19165" s="4"/>
      <c r="AW19165" s="4"/>
      <c r="AX19165" s="4"/>
      <c r="AY19165" s="4"/>
      <c r="AZ19165" s="4"/>
      <c r="BA19165" s="4"/>
      <c r="BB19165" s="4"/>
      <c r="BC19165" s="4"/>
    </row>
    <row r="19166" spans="45:55" x14ac:dyDescent="0.2">
      <c r="AS19166" s="4"/>
      <c r="AT19166" s="4"/>
      <c r="AU19166" s="4"/>
      <c r="AV19166" s="4"/>
      <c r="AW19166" s="4"/>
      <c r="AX19166" s="4"/>
      <c r="AY19166" s="4"/>
      <c r="AZ19166" s="4"/>
      <c r="BA19166" s="4"/>
      <c r="BB19166" s="4"/>
      <c r="BC19166" s="4"/>
    </row>
    <row r="19167" spans="45:55" x14ac:dyDescent="0.2">
      <c r="AS19167" s="4"/>
      <c r="AT19167" s="4"/>
      <c r="AU19167" s="4"/>
      <c r="AV19167" s="4"/>
      <c r="AW19167" s="4"/>
      <c r="AX19167" s="4"/>
      <c r="AY19167" s="4"/>
      <c r="AZ19167" s="4"/>
      <c r="BA19167" s="4"/>
      <c r="BB19167" s="4"/>
      <c r="BC19167" s="4"/>
    </row>
    <row r="19168" spans="45:55" x14ac:dyDescent="0.2">
      <c r="AS19168" s="4"/>
      <c r="AT19168" s="4"/>
      <c r="AU19168" s="4"/>
      <c r="AV19168" s="4"/>
      <c r="AW19168" s="4"/>
      <c r="AX19168" s="4"/>
      <c r="AY19168" s="4"/>
      <c r="AZ19168" s="4"/>
      <c r="BA19168" s="4"/>
      <c r="BB19168" s="4"/>
      <c r="BC19168" s="4"/>
    </row>
    <row r="19169" spans="45:55" x14ac:dyDescent="0.2">
      <c r="AS19169" s="4"/>
      <c r="AT19169" s="4"/>
      <c r="AU19169" s="4"/>
      <c r="AV19169" s="4"/>
      <c r="AW19169" s="4"/>
      <c r="AX19169" s="4"/>
      <c r="AY19169" s="4"/>
      <c r="AZ19169" s="4"/>
      <c r="BA19169" s="4"/>
      <c r="BB19169" s="4"/>
      <c r="BC19169" s="4"/>
    </row>
    <row r="19170" spans="45:55" x14ac:dyDescent="0.2">
      <c r="AS19170" s="4"/>
      <c r="AT19170" s="4"/>
      <c r="AU19170" s="4"/>
      <c r="AV19170" s="4"/>
      <c r="AW19170" s="4"/>
      <c r="AX19170" s="4"/>
      <c r="AY19170" s="4"/>
      <c r="AZ19170" s="4"/>
      <c r="BA19170" s="4"/>
      <c r="BB19170" s="4"/>
      <c r="BC19170" s="4"/>
    </row>
    <row r="19171" spans="45:55" x14ac:dyDescent="0.2">
      <c r="AS19171" s="4"/>
      <c r="AT19171" s="4"/>
      <c r="AU19171" s="4"/>
      <c r="AV19171" s="4"/>
      <c r="AW19171" s="4"/>
      <c r="AX19171" s="4"/>
      <c r="AY19171" s="4"/>
      <c r="AZ19171" s="4"/>
      <c r="BA19171" s="4"/>
      <c r="BB19171" s="4"/>
      <c r="BC19171" s="4"/>
    </row>
    <row r="19172" spans="45:55" x14ac:dyDescent="0.2">
      <c r="AS19172" s="4"/>
      <c r="AT19172" s="4"/>
      <c r="AU19172" s="4"/>
      <c r="AV19172" s="4"/>
      <c r="AW19172" s="4"/>
      <c r="AX19172" s="4"/>
      <c r="AY19172" s="4"/>
      <c r="AZ19172" s="4"/>
      <c r="BA19172" s="4"/>
      <c r="BB19172" s="4"/>
      <c r="BC19172" s="4"/>
    </row>
    <row r="19173" spans="45:55" x14ac:dyDescent="0.2">
      <c r="AS19173" s="4"/>
      <c r="AT19173" s="4"/>
      <c r="AU19173" s="4"/>
      <c r="AV19173" s="4"/>
      <c r="AW19173" s="4"/>
      <c r="AX19173" s="4"/>
      <c r="AY19173" s="4"/>
      <c r="AZ19173" s="4"/>
      <c r="BA19173" s="4"/>
      <c r="BB19173" s="4"/>
      <c r="BC19173" s="4"/>
    </row>
    <row r="19174" spans="45:55" x14ac:dyDescent="0.2">
      <c r="AS19174" s="4"/>
      <c r="AT19174" s="4"/>
      <c r="AU19174" s="4"/>
      <c r="AV19174" s="4"/>
      <c r="AW19174" s="4"/>
      <c r="AX19174" s="4"/>
      <c r="AY19174" s="4"/>
      <c r="AZ19174" s="4"/>
      <c r="BA19174" s="4"/>
      <c r="BB19174" s="4"/>
      <c r="BC19174" s="4"/>
    </row>
    <row r="19175" spans="45:55" x14ac:dyDescent="0.2">
      <c r="AS19175" s="4"/>
      <c r="AT19175" s="4"/>
      <c r="AU19175" s="4"/>
      <c r="AV19175" s="4"/>
      <c r="AW19175" s="4"/>
      <c r="AX19175" s="4"/>
      <c r="AY19175" s="4"/>
      <c r="AZ19175" s="4"/>
      <c r="BA19175" s="4"/>
      <c r="BB19175" s="4"/>
      <c r="BC19175" s="4"/>
    </row>
    <row r="19176" spans="45:55" x14ac:dyDescent="0.2">
      <c r="AS19176" s="4"/>
      <c r="AT19176" s="4"/>
      <c r="AU19176" s="4"/>
      <c r="AV19176" s="4"/>
      <c r="AW19176" s="4"/>
      <c r="AX19176" s="4"/>
      <c r="AY19176" s="4"/>
      <c r="AZ19176" s="4"/>
      <c r="BA19176" s="4"/>
      <c r="BB19176" s="4"/>
      <c r="BC19176" s="4"/>
    </row>
    <row r="19177" spans="45:55" x14ac:dyDescent="0.2">
      <c r="AS19177" s="4"/>
      <c r="AT19177" s="4"/>
      <c r="AU19177" s="4"/>
      <c r="AV19177" s="4"/>
      <c r="AW19177" s="4"/>
      <c r="AX19177" s="4"/>
      <c r="AY19177" s="4"/>
      <c r="AZ19177" s="4"/>
      <c r="BA19177" s="4"/>
      <c r="BB19177" s="4"/>
      <c r="BC19177" s="4"/>
    </row>
    <row r="19178" spans="45:55" x14ac:dyDescent="0.2">
      <c r="AS19178" s="4"/>
      <c r="AT19178" s="4"/>
      <c r="AU19178" s="4"/>
      <c r="AV19178" s="4"/>
      <c r="AW19178" s="4"/>
      <c r="AX19178" s="4"/>
      <c r="AY19178" s="4"/>
      <c r="AZ19178" s="4"/>
      <c r="BA19178" s="4"/>
      <c r="BB19178" s="4"/>
      <c r="BC19178" s="4"/>
    </row>
    <row r="19179" spans="45:55" x14ac:dyDescent="0.2">
      <c r="AS19179" s="4"/>
      <c r="AT19179" s="4"/>
      <c r="AU19179" s="4"/>
      <c r="AV19179" s="4"/>
      <c r="AW19179" s="4"/>
      <c r="AX19179" s="4"/>
      <c r="AY19179" s="4"/>
      <c r="AZ19179" s="4"/>
      <c r="BA19179" s="4"/>
      <c r="BB19179" s="4"/>
      <c r="BC19179" s="4"/>
    </row>
    <row r="19180" spans="45:55" x14ac:dyDescent="0.2">
      <c r="AS19180" s="4"/>
      <c r="AT19180" s="4"/>
      <c r="AU19180" s="4"/>
      <c r="AV19180" s="4"/>
      <c r="AW19180" s="4"/>
      <c r="AX19180" s="4"/>
      <c r="AY19180" s="4"/>
      <c r="AZ19180" s="4"/>
      <c r="BA19180" s="4"/>
      <c r="BB19180" s="4"/>
      <c r="BC19180" s="4"/>
    </row>
    <row r="19181" spans="45:55" x14ac:dyDescent="0.2">
      <c r="AS19181" s="4"/>
      <c r="AT19181" s="4"/>
      <c r="AU19181" s="4"/>
      <c r="AV19181" s="4"/>
      <c r="AW19181" s="4"/>
      <c r="AX19181" s="4"/>
      <c r="AY19181" s="4"/>
      <c r="AZ19181" s="4"/>
      <c r="BA19181" s="4"/>
      <c r="BB19181" s="4"/>
      <c r="BC19181" s="4"/>
    </row>
    <row r="19182" spans="45:55" x14ac:dyDescent="0.2">
      <c r="AS19182" s="4"/>
      <c r="AT19182" s="4"/>
      <c r="AU19182" s="4"/>
      <c r="AV19182" s="4"/>
      <c r="AW19182" s="4"/>
      <c r="AX19182" s="4"/>
      <c r="AY19182" s="4"/>
      <c r="AZ19182" s="4"/>
      <c r="BA19182" s="4"/>
      <c r="BB19182" s="4"/>
      <c r="BC19182" s="4"/>
    </row>
    <row r="19183" spans="45:55" x14ac:dyDescent="0.2">
      <c r="AS19183" s="4"/>
      <c r="AT19183" s="4"/>
      <c r="AU19183" s="4"/>
      <c r="AV19183" s="4"/>
      <c r="AW19183" s="4"/>
      <c r="AX19183" s="4"/>
      <c r="AY19183" s="4"/>
      <c r="AZ19183" s="4"/>
      <c r="BA19183" s="4"/>
      <c r="BB19183" s="4"/>
      <c r="BC19183" s="4"/>
    </row>
    <row r="19184" spans="45:55" x14ac:dyDescent="0.2">
      <c r="AS19184" s="4"/>
      <c r="AT19184" s="4"/>
      <c r="AU19184" s="4"/>
      <c r="AV19184" s="4"/>
      <c r="AW19184" s="4"/>
      <c r="AX19184" s="4"/>
      <c r="AY19184" s="4"/>
      <c r="AZ19184" s="4"/>
      <c r="BA19184" s="4"/>
      <c r="BB19184" s="4"/>
      <c r="BC19184" s="4"/>
    </row>
    <row r="19185" spans="45:55" x14ac:dyDescent="0.2">
      <c r="AS19185" s="4"/>
      <c r="AT19185" s="4"/>
      <c r="AU19185" s="4"/>
      <c r="AV19185" s="4"/>
      <c r="AW19185" s="4"/>
      <c r="AX19185" s="4"/>
      <c r="AY19185" s="4"/>
      <c r="AZ19185" s="4"/>
      <c r="BA19185" s="4"/>
      <c r="BB19185" s="4"/>
      <c r="BC19185" s="4"/>
    </row>
    <row r="19186" spans="45:55" x14ac:dyDescent="0.2">
      <c r="AS19186" s="4"/>
      <c r="AT19186" s="4"/>
      <c r="AU19186" s="4"/>
      <c r="AV19186" s="4"/>
      <c r="AW19186" s="4"/>
      <c r="AX19186" s="4"/>
      <c r="AY19186" s="4"/>
      <c r="AZ19186" s="4"/>
      <c r="BA19186" s="4"/>
      <c r="BB19186" s="4"/>
      <c r="BC19186" s="4"/>
    </row>
    <row r="19187" spans="45:55" x14ac:dyDescent="0.2">
      <c r="AS19187" s="4"/>
      <c r="AT19187" s="4"/>
      <c r="AU19187" s="4"/>
      <c r="AV19187" s="4"/>
      <c r="AW19187" s="4"/>
      <c r="AX19187" s="4"/>
      <c r="AY19187" s="4"/>
      <c r="AZ19187" s="4"/>
      <c r="BA19187" s="4"/>
      <c r="BB19187" s="4"/>
      <c r="BC19187" s="4"/>
    </row>
    <row r="19188" spans="45:55" x14ac:dyDescent="0.2">
      <c r="AS19188" s="4"/>
      <c r="AT19188" s="4"/>
      <c r="AU19188" s="4"/>
      <c r="AV19188" s="4"/>
      <c r="AW19188" s="4"/>
      <c r="AX19188" s="4"/>
      <c r="AY19188" s="4"/>
      <c r="AZ19188" s="4"/>
      <c r="BA19188" s="4"/>
      <c r="BB19188" s="4"/>
      <c r="BC19188" s="4"/>
    </row>
    <row r="19189" spans="45:55" x14ac:dyDescent="0.2">
      <c r="AS19189" s="4"/>
      <c r="AT19189" s="4"/>
      <c r="AU19189" s="4"/>
      <c r="AV19189" s="4"/>
      <c r="AW19189" s="4"/>
      <c r="AX19189" s="4"/>
      <c r="AY19189" s="4"/>
      <c r="AZ19189" s="4"/>
      <c r="BA19189" s="4"/>
      <c r="BB19189" s="4"/>
      <c r="BC19189" s="4"/>
    </row>
    <row r="19190" spans="45:55" x14ac:dyDescent="0.2">
      <c r="AS19190" s="4"/>
      <c r="AT19190" s="4"/>
      <c r="AU19190" s="4"/>
      <c r="AV19190" s="4"/>
      <c r="AW19190" s="4"/>
      <c r="AX19190" s="4"/>
      <c r="AY19190" s="4"/>
      <c r="AZ19190" s="4"/>
      <c r="BA19190" s="4"/>
      <c r="BB19190" s="4"/>
      <c r="BC19190" s="4"/>
    </row>
    <row r="19191" spans="45:55" x14ac:dyDescent="0.2">
      <c r="AS19191" s="4"/>
      <c r="AT19191" s="4"/>
      <c r="AU19191" s="4"/>
      <c r="AV19191" s="4"/>
      <c r="AW19191" s="4"/>
      <c r="AX19191" s="4"/>
      <c r="AY19191" s="4"/>
      <c r="AZ19191" s="4"/>
      <c r="BA19191" s="4"/>
      <c r="BB19191" s="4"/>
      <c r="BC19191" s="4"/>
    </row>
    <row r="19192" spans="45:55" x14ac:dyDescent="0.2">
      <c r="AS19192" s="4"/>
      <c r="AT19192" s="4"/>
      <c r="AU19192" s="4"/>
      <c r="AV19192" s="4"/>
      <c r="AW19192" s="4"/>
      <c r="AX19192" s="4"/>
      <c r="AY19192" s="4"/>
      <c r="AZ19192" s="4"/>
      <c r="BA19192" s="4"/>
      <c r="BB19192" s="4"/>
      <c r="BC19192" s="4"/>
    </row>
    <row r="19193" spans="45:55" x14ac:dyDescent="0.2">
      <c r="AS19193" s="4"/>
      <c r="AT19193" s="4"/>
      <c r="AU19193" s="4"/>
      <c r="AV19193" s="4"/>
      <c r="AW19193" s="4"/>
      <c r="AX19193" s="4"/>
      <c r="AY19193" s="4"/>
      <c r="AZ19193" s="4"/>
      <c r="BA19193" s="4"/>
      <c r="BB19193" s="4"/>
      <c r="BC19193" s="4"/>
    </row>
    <row r="19194" spans="45:55" x14ac:dyDescent="0.2">
      <c r="AS19194" s="4"/>
      <c r="AT19194" s="4"/>
      <c r="AU19194" s="4"/>
      <c r="AV19194" s="4"/>
      <c r="AW19194" s="4"/>
      <c r="AX19194" s="4"/>
      <c r="AY19194" s="4"/>
      <c r="AZ19194" s="4"/>
      <c r="BA19194" s="4"/>
      <c r="BB19194" s="4"/>
      <c r="BC19194" s="4"/>
    </row>
    <row r="19195" spans="45:55" x14ac:dyDescent="0.2">
      <c r="AS19195" s="4"/>
      <c r="AT19195" s="4"/>
      <c r="AU19195" s="4"/>
      <c r="AV19195" s="4"/>
      <c r="AW19195" s="4"/>
      <c r="AX19195" s="4"/>
      <c r="AY19195" s="4"/>
      <c r="AZ19195" s="4"/>
      <c r="BA19195" s="4"/>
      <c r="BB19195" s="4"/>
      <c r="BC19195" s="4"/>
    </row>
    <row r="19196" spans="45:55" x14ac:dyDescent="0.2">
      <c r="AS19196" s="4"/>
      <c r="AT19196" s="4"/>
      <c r="AU19196" s="4"/>
      <c r="AV19196" s="4"/>
      <c r="AW19196" s="4"/>
      <c r="AX19196" s="4"/>
      <c r="AY19196" s="4"/>
      <c r="AZ19196" s="4"/>
      <c r="BA19196" s="4"/>
      <c r="BB19196" s="4"/>
      <c r="BC19196" s="4"/>
    </row>
    <row r="19197" spans="45:55" x14ac:dyDescent="0.2">
      <c r="AS19197" s="4"/>
      <c r="AT19197" s="4"/>
      <c r="AU19197" s="4"/>
      <c r="AV19197" s="4"/>
      <c r="AW19197" s="4"/>
      <c r="AX19197" s="4"/>
      <c r="AY19197" s="4"/>
      <c r="AZ19197" s="4"/>
      <c r="BA19197" s="4"/>
      <c r="BB19197" s="4"/>
      <c r="BC19197" s="4"/>
    </row>
    <row r="19198" spans="45:55" x14ac:dyDescent="0.2">
      <c r="AS19198" s="4"/>
      <c r="AT19198" s="4"/>
      <c r="AU19198" s="4"/>
      <c r="AV19198" s="4"/>
      <c r="AW19198" s="4"/>
      <c r="AX19198" s="4"/>
      <c r="AY19198" s="4"/>
      <c r="AZ19198" s="4"/>
      <c r="BA19198" s="4"/>
      <c r="BB19198" s="4"/>
      <c r="BC19198" s="4"/>
    </row>
    <row r="19199" spans="45:55" x14ac:dyDescent="0.2">
      <c r="AS19199" s="4"/>
      <c r="AT19199" s="4"/>
      <c r="AU19199" s="4"/>
      <c r="AV19199" s="4"/>
      <c r="AW19199" s="4"/>
      <c r="AX19199" s="4"/>
      <c r="AY19199" s="4"/>
      <c r="AZ19199" s="4"/>
      <c r="BA19199" s="4"/>
      <c r="BB19199" s="4"/>
      <c r="BC19199" s="4"/>
    </row>
    <row r="19200" spans="45:55" x14ac:dyDescent="0.2">
      <c r="AS19200" s="4"/>
      <c r="AT19200" s="4"/>
      <c r="AU19200" s="4"/>
      <c r="AV19200" s="4"/>
      <c r="AW19200" s="4"/>
      <c r="AX19200" s="4"/>
      <c r="AY19200" s="4"/>
      <c r="AZ19200" s="4"/>
      <c r="BA19200" s="4"/>
      <c r="BB19200" s="4"/>
      <c r="BC19200" s="4"/>
    </row>
    <row r="19201" spans="45:55" x14ac:dyDescent="0.2">
      <c r="AS19201" s="4"/>
      <c r="AT19201" s="4"/>
      <c r="AU19201" s="4"/>
      <c r="AV19201" s="4"/>
      <c r="AW19201" s="4"/>
      <c r="AX19201" s="4"/>
      <c r="AY19201" s="4"/>
      <c r="AZ19201" s="4"/>
      <c r="BA19201" s="4"/>
      <c r="BB19201" s="4"/>
      <c r="BC19201" s="4"/>
    </row>
    <row r="19202" spans="45:55" x14ac:dyDescent="0.2">
      <c r="AS19202" s="4"/>
      <c r="AT19202" s="4"/>
      <c r="AU19202" s="4"/>
      <c r="AV19202" s="4"/>
      <c r="AW19202" s="4"/>
      <c r="AX19202" s="4"/>
      <c r="AY19202" s="4"/>
      <c r="AZ19202" s="4"/>
      <c r="BA19202" s="4"/>
      <c r="BB19202" s="4"/>
      <c r="BC19202" s="4"/>
    </row>
    <row r="19203" spans="45:55" x14ac:dyDescent="0.2">
      <c r="AS19203" s="4"/>
      <c r="AT19203" s="4"/>
      <c r="AU19203" s="4"/>
      <c r="AV19203" s="4"/>
      <c r="AW19203" s="4"/>
      <c r="AX19203" s="4"/>
      <c r="AY19203" s="4"/>
      <c r="AZ19203" s="4"/>
      <c r="BA19203" s="4"/>
      <c r="BB19203" s="4"/>
      <c r="BC19203" s="4"/>
    </row>
    <row r="19204" spans="45:55" x14ac:dyDescent="0.2">
      <c r="AS19204" s="4"/>
      <c r="AT19204" s="4"/>
      <c r="AU19204" s="4"/>
      <c r="AV19204" s="4"/>
      <c r="AW19204" s="4"/>
      <c r="AX19204" s="4"/>
      <c r="AY19204" s="4"/>
      <c r="AZ19204" s="4"/>
      <c r="BA19204" s="4"/>
      <c r="BB19204" s="4"/>
      <c r="BC19204" s="4"/>
    </row>
    <row r="19205" spans="45:55" x14ac:dyDescent="0.2">
      <c r="AS19205" s="4"/>
      <c r="AT19205" s="4"/>
      <c r="AU19205" s="4"/>
      <c r="AV19205" s="4"/>
      <c r="AW19205" s="4"/>
      <c r="AX19205" s="4"/>
      <c r="AY19205" s="4"/>
      <c r="AZ19205" s="4"/>
      <c r="BA19205" s="4"/>
      <c r="BB19205" s="4"/>
      <c r="BC19205" s="4"/>
    </row>
    <row r="19206" spans="45:55" x14ac:dyDescent="0.2">
      <c r="AS19206" s="4"/>
      <c r="AT19206" s="4"/>
      <c r="AU19206" s="4"/>
      <c r="AV19206" s="4"/>
      <c r="AW19206" s="4"/>
      <c r="AX19206" s="4"/>
      <c r="AY19206" s="4"/>
      <c r="AZ19206" s="4"/>
      <c r="BA19206" s="4"/>
      <c r="BB19206" s="4"/>
      <c r="BC19206" s="4"/>
    </row>
    <row r="19207" spans="45:55" x14ac:dyDescent="0.2">
      <c r="AS19207" s="4"/>
      <c r="AT19207" s="4"/>
      <c r="AU19207" s="4"/>
      <c r="AV19207" s="4"/>
      <c r="AW19207" s="4"/>
      <c r="AX19207" s="4"/>
      <c r="AY19207" s="4"/>
      <c r="AZ19207" s="4"/>
      <c r="BA19207" s="4"/>
      <c r="BB19207" s="4"/>
      <c r="BC19207" s="4"/>
    </row>
    <row r="19208" spans="45:55" x14ac:dyDescent="0.2">
      <c r="AS19208" s="4"/>
      <c r="AT19208" s="4"/>
      <c r="AU19208" s="4"/>
      <c r="AV19208" s="4"/>
      <c r="AW19208" s="4"/>
      <c r="AX19208" s="4"/>
      <c r="AY19208" s="4"/>
      <c r="AZ19208" s="4"/>
      <c r="BA19208" s="4"/>
      <c r="BB19208" s="4"/>
      <c r="BC19208" s="4"/>
    </row>
    <row r="19209" spans="45:55" x14ac:dyDescent="0.2">
      <c r="AS19209" s="4"/>
      <c r="AT19209" s="4"/>
      <c r="AU19209" s="4"/>
      <c r="AV19209" s="4"/>
      <c r="AW19209" s="4"/>
      <c r="AX19209" s="4"/>
      <c r="AY19209" s="4"/>
      <c r="AZ19209" s="4"/>
      <c r="BA19209" s="4"/>
      <c r="BB19209" s="4"/>
      <c r="BC19209" s="4"/>
    </row>
    <row r="19210" spans="45:55" x14ac:dyDescent="0.2">
      <c r="AS19210" s="4"/>
      <c r="AT19210" s="4"/>
      <c r="AU19210" s="4"/>
      <c r="AV19210" s="4"/>
      <c r="AW19210" s="4"/>
      <c r="AX19210" s="4"/>
      <c r="AY19210" s="4"/>
      <c r="AZ19210" s="4"/>
      <c r="BA19210" s="4"/>
      <c r="BB19210" s="4"/>
      <c r="BC19210" s="4"/>
    </row>
    <row r="19211" spans="45:55" x14ac:dyDescent="0.2">
      <c r="AS19211" s="4"/>
      <c r="AT19211" s="4"/>
      <c r="AU19211" s="4"/>
      <c r="AV19211" s="4"/>
      <c r="AW19211" s="4"/>
      <c r="AX19211" s="4"/>
      <c r="AY19211" s="4"/>
      <c r="AZ19211" s="4"/>
      <c r="BA19211" s="4"/>
      <c r="BB19211" s="4"/>
      <c r="BC19211" s="4"/>
    </row>
    <row r="19212" spans="45:55" x14ac:dyDescent="0.2">
      <c r="AS19212" s="4"/>
      <c r="AT19212" s="4"/>
      <c r="AU19212" s="4"/>
      <c r="AV19212" s="4"/>
      <c r="AW19212" s="4"/>
      <c r="AX19212" s="4"/>
      <c r="AY19212" s="4"/>
      <c r="AZ19212" s="4"/>
      <c r="BA19212" s="4"/>
      <c r="BB19212" s="4"/>
      <c r="BC19212" s="4"/>
    </row>
    <row r="19213" spans="45:55" x14ac:dyDescent="0.2">
      <c r="AS19213" s="4"/>
      <c r="AT19213" s="4"/>
      <c r="AU19213" s="4"/>
      <c r="AV19213" s="4"/>
      <c r="AW19213" s="4"/>
      <c r="AX19213" s="4"/>
      <c r="AY19213" s="4"/>
      <c r="AZ19213" s="4"/>
      <c r="BA19213" s="4"/>
      <c r="BB19213" s="4"/>
      <c r="BC19213" s="4"/>
    </row>
    <row r="19214" spans="45:55" x14ac:dyDescent="0.2">
      <c r="AS19214" s="4"/>
      <c r="AT19214" s="4"/>
      <c r="AU19214" s="4"/>
      <c r="AV19214" s="4"/>
      <c r="AW19214" s="4"/>
      <c r="AX19214" s="4"/>
      <c r="AY19214" s="4"/>
      <c r="AZ19214" s="4"/>
      <c r="BA19214" s="4"/>
      <c r="BB19214" s="4"/>
      <c r="BC19214" s="4"/>
    </row>
    <row r="19215" spans="45:55" x14ac:dyDescent="0.2">
      <c r="AS19215" s="4"/>
      <c r="AT19215" s="4"/>
      <c r="AU19215" s="4"/>
      <c r="AV19215" s="4"/>
      <c r="AW19215" s="4"/>
      <c r="AX19215" s="4"/>
      <c r="AY19215" s="4"/>
      <c r="AZ19215" s="4"/>
      <c r="BA19215" s="4"/>
      <c r="BB19215" s="4"/>
      <c r="BC19215" s="4"/>
    </row>
    <row r="19216" spans="45:55" x14ac:dyDescent="0.2">
      <c r="AS19216" s="4"/>
      <c r="AT19216" s="4"/>
      <c r="AU19216" s="4"/>
      <c r="AV19216" s="4"/>
      <c r="AW19216" s="4"/>
      <c r="AX19216" s="4"/>
      <c r="AY19216" s="4"/>
      <c r="AZ19216" s="4"/>
      <c r="BA19216" s="4"/>
      <c r="BB19216" s="4"/>
      <c r="BC19216" s="4"/>
    </row>
    <row r="19217" spans="45:55" x14ac:dyDescent="0.2">
      <c r="AS19217" s="4"/>
      <c r="AT19217" s="4"/>
      <c r="AU19217" s="4"/>
      <c r="AV19217" s="4"/>
      <c r="AW19217" s="4"/>
      <c r="AX19217" s="4"/>
      <c r="AY19217" s="4"/>
      <c r="AZ19217" s="4"/>
      <c r="BA19217" s="4"/>
      <c r="BB19217" s="4"/>
      <c r="BC19217" s="4"/>
    </row>
    <row r="19218" spans="45:55" x14ac:dyDescent="0.2">
      <c r="AS19218" s="4"/>
      <c r="AT19218" s="4"/>
      <c r="AU19218" s="4"/>
      <c r="AV19218" s="4"/>
      <c r="AW19218" s="4"/>
      <c r="AX19218" s="4"/>
      <c r="AY19218" s="4"/>
      <c r="AZ19218" s="4"/>
      <c r="BA19218" s="4"/>
      <c r="BB19218" s="4"/>
      <c r="BC19218" s="4"/>
    </row>
    <row r="19219" spans="45:55" x14ac:dyDescent="0.2">
      <c r="AS19219" s="4"/>
      <c r="AT19219" s="4"/>
      <c r="AU19219" s="4"/>
      <c r="AV19219" s="4"/>
      <c r="AW19219" s="4"/>
      <c r="AX19219" s="4"/>
      <c r="AY19219" s="4"/>
      <c r="AZ19219" s="4"/>
      <c r="BA19219" s="4"/>
      <c r="BB19219" s="4"/>
      <c r="BC19219" s="4"/>
    </row>
    <row r="19220" spans="45:55" x14ac:dyDescent="0.2">
      <c r="AS19220" s="4"/>
      <c r="AT19220" s="4"/>
      <c r="AU19220" s="4"/>
      <c r="AV19220" s="4"/>
      <c r="AW19220" s="4"/>
      <c r="AX19220" s="4"/>
      <c r="AY19220" s="4"/>
      <c r="AZ19220" s="4"/>
      <c r="BA19220" s="4"/>
      <c r="BB19220" s="4"/>
      <c r="BC19220" s="4"/>
    </row>
    <row r="19221" spans="45:55" x14ac:dyDescent="0.2">
      <c r="AS19221" s="4"/>
      <c r="AT19221" s="4"/>
      <c r="AU19221" s="4"/>
      <c r="AV19221" s="4"/>
      <c r="AW19221" s="4"/>
      <c r="AX19221" s="4"/>
      <c r="AY19221" s="4"/>
      <c r="AZ19221" s="4"/>
      <c r="BA19221" s="4"/>
      <c r="BB19221" s="4"/>
      <c r="BC19221" s="4"/>
    </row>
    <row r="19222" spans="45:55" x14ac:dyDescent="0.2">
      <c r="AS19222" s="4"/>
      <c r="AT19222" s="4"/>
      <c r="AU19222" s="4"/>
      <c r="AV19222" s="4"/>
      <c r="AW19222" s="4"/>
      <c r="AX19222" s="4"/>
      <c r="AY19222" s="4"/>
      <c r="AZ19222" s="4"/>
      <c r="BA19222" s="4"/>
      <c r="BB19222" s="4"/>
      <c r="BC19222" s="4"/>
    </row>
    <row r="19223" spans="45:55" x14ac:dyDescent="0.2">
      <c r="AS19223" s="4"/>
      <c r="AT19223" s="4"/>
      <c r="AU19223" s="4"/>
      <c r="AV19223" s="4"/>
      <c r="AW19223" s="4"/>
      <c r="AX19223" s="4"/>
      <c r="AY19223" s="4"/>
      <c r="AZ19223" s="4"/>
      <c r="BA19223" s="4"/>
      <c r="BB19223" s="4"/>
      <c r="BC19223" s="4"/>
    </row>
    <row r="19224" spans="45:55" x14ac:dyDescent="0.2">
      <c r="AS19224" s="4"/>
      <c r="AT19224" s="4"/>
      <c r="AU19224" s="4"/>
      <c r="AV19224" s="4"/>
      <c r="AW19224" s="4"/>
      <c r="AX19224" s="4"/>
      <c r="AY19224" s="4"/>
      <c r="AZ19224" s="4"/>
      <c r="BA19224" s="4"/>
      <c r="BB19224" s="4"/>
      <c r="BC19224" s="4"/>
    </row>
    <row r="19225" spans="45:55" x14ac:dyDescent="0.2">
      <c r="AS19225" s="4"/>
      <c r="AT19225" s="4"/>
      <c r="AU19225" s="4"/>
      <c r="AV19225" s="4"/>
      <c r="AW19225" s="4"/>
      <c r="AX19225" s="4"/>
      <c r="AY19225" s="4"/>
      <c r="AZ19225" s="4"/>
      <c r="BA19225" s="4"/>
      <c r="BB19225" s="4"/>
      <c r="BC19225" s="4"/>
    </row>
    <row r="19226" spans="45:55" x14ac:dyDescent="0.2">
      <c r="AS19226" s="4"/>
      <c r="AT19226" s="4"/>
      <c r="AU19226" s="4"/>
      <c r="AV19226" s="4"/>
      <c r="AW19226" s="4"/>
      <c r="AX19226" s="4"/>
      <c r="AY19226" s="4"/>
      <c r="AZ19226" s="4"/>
      <c r="BA19226" s="4"/>
      <c r="BB19226" s="4"/>
      <c r="BC19226" s="4"/>
    </row>
    <row r="19227" spans="45:55" x14ac:dyDescent="0.2">
      <c r="AS19227" s="4"/>
      <c r="AT19227" s="4"/>
      <c r="AU19227" s="4"/>
      <c r="AV19227" s="4"/>
      <c r="AW19227" s="4"/>
      <c r="AX19227" s="4"/>
      <c r="AY19227" s="4"/>
      <c r="AZ19227" s="4"/>
      <c r="BA19227" s="4"/>
      <c r="BB19227" s="4"/>
      <c r="BC19227" s="4"/>
    </row>
    <row r="19228" spans="45:55" x14ac:dyDescent="0.2">
      <c r="AS19228" s="4"/>
      <c r="AT19228" s="4"/>
      <c r="AU19228" s="4"/>
      <c r="AV19228" s="4"/>
      <c r="AW19228" s="4"/>
      <c r="AX19228" s="4"/>
      <c r="AY19228" s="4"/>
      <c r="AZ19228" s="4"/>
      <c r="BA19228" s="4"/>
      <c r="BB19228" s="4"/>
      <c r="BC19228" s="4"/>
    </row>
    <row r="19229" spans="45:55" x14ac:dyDescent="0.2">
      <c r="AS19229" s="4"/>
      <c r="AT19229" s="4"/>
      <c r="AU19229" s="4"/>
      <c r="AV19229" s="4"/>
      <c r="AW19229" s="4"/>
      <c r="AX19229" s="4"/>
      <c r="AY19229" s="4"/>
      <c r="AZ19229" s="4"/>
      <c r="BA19229" s="4"/>
      <c r="BB19229" s="4"/>
      <c r="BC19229" s="4"/>
    </row>
    <row r="19230" spans="45:55" x14ac:dyDescent="0.2">
      <c r="AS19230" s="4"/>
      <c r="AT19230" s="4"/>
      <c r="AU19230" s="4"/>
      <c r="AV19230" s="4"/>
      <c r="AW19230" s="4"/>
      <c r="AX19230" s="4"/>
      <c r="AY19230" s="4"/>
      <c r="AZ19230" s="4"/>
      <c r="BA19230" s="4"/>
      <c r="BB19230" s="4"/>
      <c r="BC19230" s="4"/>
    </row>
    <row r="19231" spans="45:55" x14ac:dyDescent="0.2">
      <c r="AS19231" s="4"/>
      <c r="AT19231" s="4"/>
      <c r="AU19231" s="4"/>
      <c r="AV19231" s="4"/>
      <c r="AW19231" s="4"/>
      <c r="AX19231" s="4"/>
      <c r="AY19231" s="4"/>
      <c r="AZ19231" s="4"/>
      <c r="BA19231" s="4"/>
      <c r="BB19231" s="4"/>
      <c r="BC19231" s="4"/>
    </row>
    <row r="19232" spans="45:55" x14ac:dyDescent="0.2">
      <c r="AS19232" s="4"/>
      <c r="AT19232" s="4"/>
      <c r="AU19232" s="4"/>
      <c r="AV19232" s="4"/>
      <c r="AW19232" s="4"/>
      <c r="AX19232" s="4"/>
      <c r="AY19232" s="4"/>
      <c r="AZ19232" s="4"/>
      <c r="BA19232" s="4"/>
      <c r="BB19232" s="4"/>
      <c r="BC19232" s="4"/>
    </row>
    <row r="19233" spans="45:55" x14ac:dyDescent="0.2">
      <c r="AS19233" s="4"/>
      <c r="AT19233" s="4"/>
      <c r="AU19233" s="4"/>
      <c r="AV19233" s="4"/>
      <c r="AW19233" s="4"/>
      <c r="AX19233" s="4"/>
      <c r="AY19233" s="4"/>
      <c r="AZ19233" s="4"/>
      <c r="BA19233" s="4"/>
      <c r="BB19233" s="4"/>
      <c r="BC19233" s="4"/>
    </row>
    <row r="19234" spans="45:55" x14ac:dyDescent="0.2">
      <c r="AS19234" s="4"/>
      <c r="AT19234" s="4"/>
      <c r="AU19234" s="4"/>
      <c r="AV19234" s="4"/>
      <c r="AW19234" s="4"/>
      <c r="AX19234" s="4"/>
      <c r="AY19234" s="4"/>
      <c r="AZ19234" s="4"/>
      <c r="BA19234" s="4"/>
      <c r="BB19234" s="4"/>
      <c r="BC19234" s="4"/>
    </row>
    <row r="19235" spans="45:55" x14ac:dyDescent="0.2">
      <c r="AS19235" s="4"/>
      <c r="AT19235" s="4"/>
      <c r="AU19235" s="4"/>
      <c r="AV19235" s="4"/>
      <c r="AW19235" s="4"/>
      <c r="AX19235" s="4"/>
      <c r="AY19235" s="4"/>
      <c r="AZ19235" s="4"/>
      <c r="BA19235" s="4"/>
      <c r="BB19235" s="4"/>
      <c r="BC19235" s="4"/>
    </row>
    <row r="19236" spans="45:55" x14ac:dyDescent="0.2">
      <c r="AS19236" s="4"/>
      <c r="AT19236" s="4"/>
      <c r="AU19236" s="4"/>
      <c r="AV19236" s="4"/>
      <c r="AW19236" s="4"/>
      <c r="AX19236" s="4"/>
      <c r="AY19236" s="4"/>
      <c r="AZ19236" s="4"/>
      <c r="BA19236" s="4"/>
      <c r="BB19236" s="4"/>
      <c r="BC19236" s="4"/>
    </row>
    <row r="19237" spans="45:55" x14ac:dyDescent="0.2">
      <c r="AS19237" s="4"/>
      <c r="AT19237" s="4"/>
      <c r="AU19237" s="4"/>
      <c r="AV19237" s="4"/>
      <c r="AW19237" s="4"/>
      <c r="AX19237" s="4"/>
      <c r="AY19237" s="4"/>
      <c r="AZ19237" s="4"/>
      <c r="BA19237" s="4"/>
      <c r="BB19237" s="4"/>
      <c r="BC19237" s="4"/>
    </row>
    <row r="19238" spans="45:55" x14ac:dyDescent="0.2">
      <c r="AS19238" s="4"/>
      <c r="AT19238" s="4"/>
      <c r="AU19238" s="4"/>
      <c r="AV19238" s="4"/>
      <c r="AW19238" s="4"/>
      <c r="AX19238" s="4"/>
      <c r="AY19238" s="4"/>
      <c r="AZ19238" s="4"/>
      <c r="BA19238" s="4"/>
      <c r="BB19238" s="4"/>
      <c r="BC19238" s="4"/>
    </row>
    <row r="19239" spans="45:55" x14ac:dyDescent="0.2">
      <c r="AS19239" s="4"/>
      <c r="AT19239" s="4"/>
      <c r="AU19239" s="4"/>
      <c r="AV19239" s="4"/>
      <c r="AW19239" s="4"/>
      <c r="AX19239" s="4"/>
      <c r="AY19239" s="4"/>
      <c r="AZ19239" s="4"/>
      <c r="BA19239" s="4"/>
      <c r="BB19239" s="4"/>
      <c r="BC19239" s="4"/>
    </row>
    <row r="19240" spans="45:55" x14ac:dyDescent="0.2">
      <c r="AS19240" s="4"/>
      <c r="AT19240" s="4"/>
      <c r="AU19240" s="4"/>
      <c r="AV19240" s="4"/>
      <c r="AW19240" s="4"/>
      <c r="AX19240" s="4"/>
      <c r="AY19240" s="4"/>
      <c r="AZ19240" s="4"/>
      <c r="BA19240" s="4"/>
      <c r="BB19240" s="4"/>
      <c r="BC19240" s="4"/>
    </row>
    <row r="19241" spans="45:55" x14ac:dyDescent="0.2">
      <c r="AS19241" s="4"/>
      <c r="AT19241" s="4"/>
      <c r="AU19241" s="4"/>
      <c r="AV19241" s="4"/>
      <c r="AW19241" s="4"/>
      <c r="AX19241" s="4"/>
      <c r="AY19241" s="4"/>
      <c r="AZ19241" s="4"/>
      <c r="BA19241" s="4"/>
      <c r="BB19241" s="4"/>
      <c r="BC19241" s="4"/>
    </row>
    <row r="19242" spans="45:55" x14ac:dyDescent="0.2">
      <c r="AS19242" s="4"/>
      <c r="AT19242" s="4"/>
      <c r="AU19242" s="4"/>
      <c r="AV19242" s="4"/>
      <c r="AW19242" s="4"/>
      <c r="AX19242" s="4"/>
      <c r="AY19242" s="4"/>
      <c r="AZ19242" s="4"/>
      <c r="BA19242" s="4"/>
      <c r="BB19242" s="4"/>
      <c r="BC19242" s="4"/>
    </row>
    <row r="19243" spans="45:55" x14ac:dyDescent="0.2">
      <c r="AS19243" s="4"/>
      <c r="AT19243" s="4"/>
      <c r="AU19243" s="4"/>
      <c r="AV19243" s="4"/>
      <c r="AW19243" s="4"/>
      <c r="AX19243" s="4"/>
      <c r="AY19243" s="4"/>
      <c r="AZ19243" s="4"/>
      <c r="BA19243" s="4"/>
      <c r="BB19243" s="4"/>
      <c r="BC19243" s="4"/>
    </row>
    <row r="19244" spans="45:55" x14ac:dyDescent="0.2">
      <c r="AS19244" s="4"/>
      <c r="AT19244" s="4"/>
      <c r="AU19244" s="4"/>
      <c r="AV19244" s="4"/>
      <c r="AW19244" s="4"/>
      <c r="AX19244" s="4"/>
      <c r="AY19244" s="4"/>
      <c r="AZ19244" s="4"/>
      <c r="BA19244" s="4"/>
      <c r="BB19244" s="4"/>
      <c r="BC19244" s="4"/>
    </row>
    <row r="19245" spans="45:55" x14ac:dyDescent="0.2">
      <c r="AS19245" s="4"/>
      <c r="AT19245" s="4"/>
      <c r="AU19245" s="4"/>
      <c r="AV19245" s="4"/>
      <c r="AW19245" s="4"/>
      <c r="AX19245" s="4"/>
      <c r="AY19245" s="4"/>
      <c r="AZ19245" s="4"/>
      <c r="BA19245" s="4"/>
      <c r="BB19245" s="4"/>
      <c r="BC19245" s="4"/>
    </row>
    <row r="19246" spans="45:55" x14ac:dyDescent="0.2">
      <c r="AS19246" s="4"/>
      <c r="AT19246" s="4"/>
      <c r="AU19246" s="4"/>
      <c r="AV19246" s="4"/>
      <c r="AW19246" s="4"/>
      <c r="AX19246" s="4"/>
      <c r="AY19246" s="4"/>
      <c r="AZ19246" s="4"/>
      <c r="BA19246" s="4"/>
      <c r="BB19246" s="4"/>
      <c r="BC19246" s="4"/>
    </row>
    <row r="19247" spans="45:55" x14ac:dyDescent="0.2">
      <c r="AS19247" s="4"/>
      <c r="AT19247" s="4"/>
      <c r="AU19247" s="4"/>
      <c r="AV19247" s="4"/>
      <c r="AW19247" s="4"/>
      <c r="AX19247" s="4"/>
      <c r="AY19247" s="4"/>
      <c r="AZ19247" s="4"/>
      <c r="BA19247" s="4"/>
      <c r="BB19247" s="4"/>
      <c r="BC19247" s="4"/>
    </row>
    <row r="19248" spans="45:55" x14ac:dyDescent="0.2">
      <c r="AS19248" s="4"/>
      <c r="AT19248" s="4"/>
      <c r="AU19248" s="4"/>
      <c r="AV19248" s="4"/>
      <c r="AW19248" s="4"/>
      <c r="AX19248" s="4"/>
      <c r="AY19248" s="4"/>
      <c r="AZ19248" s="4"/>
      <c r="BA19248" s="4"/>
      <c r="BB19248" s="4"/>
      <c r="BC19248" s="4"/>
    </row>
    <row r="19249" spans="45:55" x14ac:dyDescent="0.2">
      <c r="AS19249" s="4"/>
      <c r="AT19249" s="4"/>
      <c r="AU19249" s="4"/>
      <c r="AV19249" s="4"/>
      <c r="AW19249" s="4"/>
      <c r="AX19249" s="4"/>
      <c r="AY19249" s="4"/>
      <c r="AZ19249" s="4"/>
      <c r="BA19249" s="4"/>
      <c r="BB19249" s="4"/>
      <c r="BC19249" s="4"/>
    </row>
    <row r="19250" spans="45:55" x14ac:dyDescent="0.2">
      <c r="AS19250" s="4"/>
      <c r="AT19250" s="4"/>
      <c r="AU19250" s="4"/>
      <c r="AV19250" s="4"/>
      <c r="AW19250" s="4"/>
      <c r="AX19250" s="4"/>
      <c r="AY19250" s="4"/>
      <c r="AZ19250" s="4"/>
      <c r="BA19250" s="4"/>
      <c r="BB19250" s="4"/>
      <c r="BC19250" s="4"/>
    </row>
    <row r="19251" spans="45:55" x14ac:dyDescent="0.2">
      <c r="AS19251" s="4"/>
      <c r="AT19251" s="4"/>
      <c r="AU19251" s="4"/>
      <c r="AV19251" s="4"/>
      <c r="AW19251" s="4"/>
      <c r="AX19251" s="4"/>
      <c r="AY19251" s="4"/>
      <c r="AZ19251" s="4"/>
      <c r="BA19251" s="4"/>
      <c r="BB19251" s="4"/>
      <c r="BC19251" s="4"/>
    </row>
    <row r="19252" spans="45:55" x14ac:dyDescent="0.2">
      <c r="AS19252" s="4"/>
      <c r="AT19252" s="4"/>
      <c r="AU19252" s="4"/>
      <c r="AV19252" s="4"/>
      <c r="AW19252" s="4"/>
      <c r="AX19252" s="4"/>
      <c r="AY19252" s="4"/>
      <c r="AZ19252" s="4"/>
      <c r="BA19252" s="4"/>
      <c r="BB19252" s="4"/>
      <c r="BC19252" s="4"/>
    </row>
    <row r="19253" spans="45:55" x14ac:dyDescent="0.2">
      <c r="AS19253" s="4"/>
      <c r="AT19253" s="4"/>
      <c r="AU19253" s="4"/>
      <c r="AV19253" s="4"/>
      <c r="AW19253" s="4"/>
      <c r="AX19253" s="4"/>
      <c r="AY19253" s="4"/>
      <c r="AZ19253" s="4"/>
      <c r="BA19253" s="4"/>
      <c r="BB19253" s="4"/>
      <c r="BC19253" s="4"/>
    </row>
    <row r="19254" spans="45:55" x14ac:dyDescent="0.2">
      <c r="AS19254" s="4"/>
      <c r="AT19254" s="4"/>
      <c r="AU19254" s="4"/>
      <c r="AV19254" s="4"/>
      <c r="AW19254" s="4"/>
      <c r="AX19254" s="4"/>
      <c r="AY19254" s="4"/>
      <c r="AZ19254" s="4"/>
      <c r="BA19254" s="4"/>
      <c r="BB19254" s="4"/>
      <c r="BC19254" s="4"/>
    </row>
    <row r="19255" spans="45:55" x14ac:dyDescent="0.2">
      <c r="AS19255" s="4"/>
      <c r="AT19255" s="4"/>
      <c r="AU19255" s="4"/>
      <c r="AV19255" s="4"/>
      <c r="AW19255" s="4"/>
      <c r="AX19255" s="4"/>
      <c r="AY19255" s="4"/>
      <c r="AZ19255" s="4"/>
      <c r="BA19255" s="4"/>
      <c r="BB19255" s="4"/>
      <c r="BC19255" s="4"/>
    </row>
    <row r="19256" spans="45:55" x14ac:dyDescent="0.2">
      <c r="AS19256" s="4"/>
      <c r="AT19256" s="4"/>
      <c r="AU19256" s="4"/>
      <c r="AV19256" s="4"/>
      <c r="AW19256" s="4"/>
      <c r="AX19256" s="4"/>
      <c r="AY19256" s="4"/>
      <c r="AZ19256" s="4"/>
      <c r="BA19256" s="4"/>
      <c r="BB19256" s="4"/>
      <c r="BC19256" s="4"/>
    </row>
    <row r="19257" spans="45:55" x14ac:dyDescent="0.2">
      <c r="AS19257" s="4"/>
      <c r="AT19257" s="4"/>
      <c r="AU19257" s="4"/>
      <c r="AV19257" s="4"/>
      <c r="AW19257" s="4"/>
      <c r="AX19257" s="4"/>
      <c r="AY19257" s="4"/>
      <c r="AZ19257" s="4"/>
      <c r="BA19257" s="4"/>
      <c r="BB19257" s="4"/>
      <c r="BC19257" s="4"/>
    </row>
    <row r="19258" spans="45:55" x14ac:dyDescent="0.2">
      <c r="AS19258" s="4"/>
      <c r="AT19258" s="4"/>
      <c r="AU19258" s="4"/>
      <c r="AV19258" s="4"/>
      <c r="AW19258" s="4"/>
      <c r="AX19258" s="4"/>
      <c r="AY19258" s="4"/>
      <c r="AZ19258" s="4"/>
      <c r="BA19258" s="4"/>
      <c r="BB19258" s="4"/>
      <c r="BC19258" s="4"/>
    </row>
    <row r="19259" spans="45:55" x14ac:dyDescent="0.2">
      <c r="AS19259" s="4"/>
      <c r="AT19259" s="4"/>
      <c r="AU19259" s="4"/>
      <c r="AV19259" s="4"/>
      <c r="AW19259" s="4"/>
      <c r="AX19259" s="4"/>
      <c r="AY19259" s="4"/>
      <c r="AZ19259" s="4"/>
      <c r="BA19259" s="4"/>
      <c r="BB19259" s="4"/>
      <c r="BC19259" s="4"/>
    </row>
    <row r="19260" spans="45:55" x14ac:dyDescent="0.2">
      <c r="AS19260" s="4"/>
      <c r="AT19260" s="4"/>
      <c r="AU19260" s="4"/>
      <c r="AV19260" s="4"/>
      <c r="AW19260" s="4"/>
      <c r="AX19260" s="4"/>
      <c r="AY19260" s="4"/>
      <c r="AZ19260" s="4"/>
      <c r="BA19260" s="4"/>
      <c r="BB19260" s="4"/>
      <c r="BC19260" s="4"/>
    </row>
    <row r="19261" spans="45:55" x14ac:dyDescent="0.2">
      <c r="AS19261" s="4"/>
      <c r="AT19261" s="4"/>
      <c r="AU19261" s="4"/>
      <c r="AV19261" s="4"/>
      <c r="AW19261" s="4"/>
      <c r="AX19261" s="4"/>
      <c r="AY19261" s="4"/>
      <c r="AZ19261" s="4"/>
      <c r="BA19261" s="4"/>
      <c r="BB19261" s="4"/>
      <c r="BC19261" s="4"/>
    </row>
    <row r="19262" spans="45:55" x14ac:dyDescent="0.2">
      <c r="AS19262" s="4"/>
      <c r="AT19262" s="4"/>
      <c r="AU19262" s="4"/>
      <c r="AV19262" s="4"/>
      <c r="AW19262" s="4"/>
      <c r="AX19262" s="4"/>
      <c r="AY19262" s="4"/>
      <c r="AZ19262" s="4"/>
      <c r="BA19262" s="4"/>
      <c r="BB19262" s="4"/>
      <c r="BC19262" s="4"/>
    </row>
    <row r="19263" spans="45:55" x14ac:dyDescent="0.2">
      <c r="AS19263" s="4"/>
      <c r="AT19263" s="4"/>
      <c r="AU19263" s="4"/>
      <c r="AV19263" s="4"/>
      <c r="AW19263" s="4"/>
      <c r="AX19263" s="4"/>
      <c r="AY19263" s="4"/>
      <c r="AZ19263" s="4"/>
      <c r="BA19263" s="4"/>
      <c r="BB19263" s="4"/>
      <c r="BC19263" s="4"/>
    </row>
    <row r="19264" spans="45:55" x14ac:dyDescent="0.2">
      <c r="AS19264" s="4"/>
      <c r="AT19264" s="4"/>
      <c r="AU19264" s="4"/>
      <c r="AV19264" s="4"/>
      <c r="AW19264" s="4"/>
      <c r="AX19264" s="4"/>
      <c r="AY19264" s="4"/>
      <c r="AZ19264" s="4"/>
      <c r="BA19264" s="4"/>
      <c r="BB19264" s="4"/>
      <c r="BC19264" s="4"/>
    </row>
    <row r="19265" spans="45:55" x14ac:dyDescent="0.2">
      <c r="AS19265" s="4"/>
      <c r="AT19265" s="4"/>
      <c r="AU19265" s="4"/>
      <c r="AV19265" s="4"/>
      <c r="AW19265" s="4"/>
      <c r="AX19265" s="4"/>
      <c r="AY19265" s="4"/>
      <c r="AZ19265" s="4"/>
      <c r="BA19265" s="4"/>
      <c r="BB19265" s="4"/>
      <c r="BC19265" s="4"/>
    </row>
    <row r="19266" spans="45:55" x14ac:dyDescent="0.2">
      <c r="AS19266" s="4"/>
      <c r="AT19266" s="4"/>
      <c r="AU19266" s="4"/>
      <c r="AV19266" s="4"/>
      <c r="AW19266" s="4"/>
      <c r="AX19266" s="4"/>
      <c r="AY19266" s="4"/>
      <c r="AZ19266" s="4"/>
      <c r="BA19266" s="4"/>
      <c r="BB19266" s="4"/>
      <c r="BC19266" s="4"/>
    </row>
    <row r="19267" spans="45:55" x14ac:dyDescent="0.2">
      <c r="AS19267" s="4"/>
      <c r="AT19267" s="4"/>
      <c r="AU19267" s="4"/>
      <c r="AV19267" s="4"/>
      <c r="AW19267" s="4"/>
      <c r="AX19267" s="4"/>
      <c r="AY19267" s="4"/>
      <c r="AZ19267" s="4"/>
      <c r="BA19267" s="4"/>
      <c r="BB19267" s="4"/>
      <c r="BC19267" s="4"/>
    </row>
    <row r="19268" spans="45:55" x14ac:dyDescent="0.2">
      <c r="AS19268" s="4"/>
      <c r="AT19268" s="4"/>
      <c r="AU19268" s="4"/>
      <c r="AV19268" s="4"/>
      <c r="AW19268" s="4"/>
      <c r="AX19268" s="4"/>
      <c r="AY19268" s="4"/>
      <c r="AZ19268" s="4"/>
      <c r="BA19268" s="4"/>
      <c r="BB19268" s="4"/>
      <c r="BC19268" s="4"/>
    </row>
    <row r="19269" spans="45:55" x14ac:dyDescent="0.2">
      <c r="AS19269" s="4"/>
      <c r="AT19269" s="4"/>
      <c r="AU19269" s="4"/>
      <c r="AV19269" s="4"/>
      <c r="AW19269" s="4"/>
      <c r="AX19269" s="4"/>
      <c r="AY19269" s="4"/>
      <c r="AZ19269" s="4"/>
      <c r="BA19269" s="4"/>
      <c r="BB19269" s="4"/>
      <c r="BC19269" s="4"/>
    </row>
    <row r="19270" spans="45:55" x14ac:dyDescent="0.2">
      <c r="AS19270" s="4"/>
      <c r="AT19270" s="4"/>
      <c r="AU19270" s="4"/>
      <c r="AV19270" s="4"/>
      <c r="AW19270" s="4"/>
      <c r="AX19270" s="4"/>
      <c r="AY19270" s="4"/>
      <c r="AZ19270" s="4"/>
      <c r="BA19270" s="4"/>
      <c r="BB19270" s="4"/>
      <c r="BC19270" s="4"/>
    </row>
    <row r="19271" spans="45:55" x14ac:dyDescent="0.2">
      <c r="AS19271" s="4"/>
      <c r="AT19271" s="4"/>
      <c r="AU19271" s="4"/>
      <c r="AV19271" s="4"/>
      <c r="AW19271" s="4"/>
      <c r="AX19271" s="4"/>
      <c r="AY19271" s="4"/>
      <c r="AZ19271" s="4"/>
      <c r="BA19271" s="4"/>
      <c r="BB19271" s="4"/>
      <c r="BC19271" s="4"/>
    </row>
    <row r="19272" spans="45:55" x14ac:dyDescent="0.2">
      <c r="AS19272" s="4"/>
      <c r="AT19272" s="4"/>
      <c r="AU19272" s="4"/>
      <c r="AV19272" s="4"/>
      <c r="AW19272" s="4"/>
      <c r="AX19272" s="4"/>
      <c r="AY19272" s="4"/>
      <c r="AZ19272" s="4"/>
      <c r="BA19272" s="4"/>
      <c r="BB19272" s="4"/>
      <c r="BC19272" s="4"/>
    </row>
    <row r="19273" spans="45:55" x14ac:dyDescent="0.2">
      <c r="AS19273" s="4"/>
      <c r="AT19273" s="4"/>
      <c r="AU19273" s="4"/>
      <c r="AV19273" s="4"/>
      <c r="AW19273" s="4"/>
      <c r="AX19273" s="4"/>
      <c r="AY19273" s="4"/>
      <c r="AZ19273" s="4"/>
      <c r="BA19273" s="4"/>
      <c r="BB19273" s="4"/>
      <c r="BC19273" s="4"/>
    </row>
    <row r="19274" spans="45:55" x14ac:dyDescent="0.2">
      <c r="AS19274" s="4"/>
      <c r="AT19274" s="4"/>
      <c r="AU19274" s="4"/>
      <c r="AV19274" s="4"/>
      <c r="AW19274" s="4"/>
      <c r="AX19274" s="4"/>
      <c r="AY19274" s="4"/>
      <c r="AZ19274" s="4"/>
      <c r="BA19274" s="4"/>
      <c r="BB19274" s="4"/>
      <c r="BC19274" s="4"/>
    </row>
    <row r="19275" spans="45:55" x14ac:dyDescent="0.2">
      <c r="AS19275" s="4"/>
      <c r="AT19275" s="4"/>
      <c r="AU19275" s="4"/>
      <c r="AV19275" s="4"/>
      <c r="AW19275" s="4"/>
      <c r="AX19275" s="4"/>
      <c r="AY19275" s="4"/>
      <c r="AZ19275" s="4"/>
      <c r="BA19275" s="4"/>
      <c r="BB19275" s="4"/>
      <c r="BC19275" s="4"/>
    </row>
    <row r="19276" spans="45:55" x14ac:dyDescent="0.2">
      <c r="AS19276" s="4"/>
      <c r="AT19276" s="4"/>
      <c r="AU19276" s="4"/>
      <c r="AV19276" s="4"/>
      <c r="AW19276" s="4"/>
      <c r="AX19276" s="4"/>
      <c r="AY19276" s="4"/>
      <c r="AZ19276" s="4"/>
      <c r="BA19276" s="4"/>
      <c r="BB19276" s="4"/>
      <c r="BC19276" s="4"/>
    </row>
    <row r="19277" spans="45:55" x14ac:dyDescent="0.2">
      <c r="AS19277" s="4"/>
      <c r="AT19277" s="4"/>
      <c r="AU19277" s="4"/>
      <c r="AV19277" s="4"/>
      <c r="AW19277" s="4"/>
      <c r="AX19277" s="4"/>
      <c r="AY19277" s="4"/>
      <c r="AZ19277" s="4"/>
      <c r="BA19277" s="4"/>
      <c r="BB19277" s="4"/>
      <c r="BC19277" s="4"/>
    </row>
    <row r="19278" spans="45:55" x14ac:dyDescent="0.2">
      <c r="AS19278" s="4"/>
      <c r="AT19278" s="4"/>
      <c r="AU19278" s="4"/>
      <c r="AV19278" s="4"/>
      <c r="AW19278" s="4"/>
      <c r="AX19278" s="4"/>
      <c r="AY19278" s="4"/>
      <c r="AZ19278" s="4"/>
      <c r="BA19278" s="4"/>
      <c r="BB19278" s="4"/>
      <c r="BC19278" s="4"/>
    </row>
    <row r="19279" spans="45:55" x14ac:dyDescent="0.2">
      <c r="AS19279" s="4"/>
      <c r="AT19279" s="4"/>
      <c r="AU19279" s="4"/>
      <c r="AV19279" s="4"/>
      <c r="AW19279" s="4"/>
      <c r="AX19279" s="4"/>
      <c r="AY19279" s="4"/>
      <c r="AZ19279" s="4"/>
      <c r="BA19279" s="4"/>
      <c r="BB19279" s="4"/>
      <c r="BC19279" s="4"/>
    </row>
    <row r="19280" spans="45:55" x14ac:dyDescent="0.2">
      <c r="AS19280" s="4"/>
      <c r="AT19280" s="4"/>
      <c r="AU19280" s="4"/>
      <c r="AV19280" s="4"/>
      <c r="AW19280" s="4"/>
      <c r="AX19280" s="4"/>
      <c r="AY19280" s="4"/>
      <c r="AZ19280" s="4"/>
      <c r="BA19280" s="4"/>
      <c r="BB19280" s="4"/>
      <c r="BC19280" s="4"/>
    </row>
    <row r="19281" spans="45:55" x14ac:dyDescent="0.2">
      <c r="AS19281" s="4"/>
      <c r="AT19281" s="4"/>
      <c r="AU19281" s="4"/>
      <c r="AV19281" s="4"/>
      <c r="AW19281" s="4"/>
      <c r="AX19281" s="4"/>
      <c r="AY19281" s="4"/>
      <c r="AZ19281" s="4"/>
      <c r="BA19281" s="4"/>
      <c r="BB19281" s="4"/>
      <c r="BC19281" s="4"/>
    </row>
    <row r="19282" spans="45:55" x14ac:dyDescent="0.2">
      <c r="AS19282" s="4"/>
      <c r="AT19282" s="4"/>
      <c r="AU19282" s="4"/>
      <c r="AV19282" s="4"/>
      <c r="AW19282" s="4"/>
      <c r="AX19282" s="4"/>
      <c r="AY19282" s="4"/>
      <c r="AZ19282" s="4"/>
      <c r="BA19282" s="4"/>
      <c r="BB19282" s="4"/>
      <c r="BC19282" s="4"/>
    </row>
    <row r="19283" spans="45:55" x14ac:dyDescent="0.2">
      <c r="AS19283" s="4"/>
      <c r="AT19283" s="4"/>
      <c r="AU19283" s="4"/>
      <c r="AV19283" s="4"/>
      <c r="AW19283" s="4"/>
      <c r="AX19283" s="4"/>
      <c r="AY19283" s="4"/>
      <c r="AZ19283" s="4"/>
      <c r="BA19283" s="4"/>
      <c r="BB19283" s="4"/>
      <c r="BC19283" s="4"/>
    </row>
    <row r="19284" spans="45:55" x14ac:dyDescent="0.2">
      <c r="AS19284" s="4"/>
      <c r="AT19284" s="4"/>
      <c r="AU19284" s="4"/>
      <c r="AV19284" s="4"/>
      <c r="AW19284" s="4"/>
      <c r="AX19284" s="4"/>
      <c r="AY19284" s="4"/>
      <c r="AZ19284" s="4"/>
      <c r="BA19284" s="4"/>
      <c r="BB19284" s="4"/>
      <c r="BC19284" s="4"/>
    </row>
    <row r="19285" spans="45:55" x14ac:dyDescent="0.2">
      <c r="AS19285" s="4"/>
      <c r="AT19285" s="4"/>
      <c r="AU19285" s="4"/>
      <c r="AV19285" s="4"/>
      <c r="AW19285" s="4"/>
      <c r="AX19285" s="4"/>
      <c r="AY19285" s="4"/>
      <c r="AZ19285" s="4"/>
      <c r="BA19285" s="4"/>
      <c r="BB19285" s="4"/>
      <c r="BC19285" s="4"/>
    </row>
    <row r="19286" spans="45:55" x14ac:dyDescent="0.2">
      <c r="AS19286" s="4"/>
      <c r="AT19286" s="4"/>
      <c r="AU19286" s="4"/>
      <c r="AV19286" s="4"/>
      <c r="AW19286" s="4"/>
      <c r="AX19286" s="4"/>
      <c r="AY19286" s="4"/>
      <c r="AZ19286" s="4"/>
      <c r="BA19286" s="4"/>
      <c r="BB19286" s="4"/>
      <c r="BC19286" s="4"/>
    </row>
    <row r="19287" spans="45:55" x14ac:dyDescent="0.2">
      <c r="AS19287" s="4"/>
      <c r="AT19287" s="4"/>
      <c r="AU19287" s="4"/>
      <c r="AV19287" s="4"/>
      <c r="AW19287" s="4"/>
      <c r="AX19287" s="4"/>
      <c r="AY19287" s="4"/>
      <c r="AZ19287" s="4"/>
      <c r="BA19287" s="4"/>
      <c r="BB19287" s="4"/>
      <c r="BC19287" s="4"/>
    </row>
    <row r="19288" spans="45:55" x14ac:dyDescent="0.2">
      <c r="AS19288" s="4"/>
      <c r="AT19288" s="4"/>
      <c r="AU19288" s="4"/>
      <c r="AV19288" s="4"/>
      <c r="AW19288" s="4"/>
      <c r="AX19288" s="4"/>
      <c r="AY19288" s="4"/>
      <c r="AZ19288" s="4"/>
      <c r="BA19288" s="4"/>
      <c r="BB19288" s="4"/>
      <c r="BC19288" s="4"/>
    </row>
    <row r="19289" spans="45:55" x14ac:dyDescent="0.2">
      <c r="AS19289" s="4"/>
      <c r="AT19289" s="4"/>
      <c r="AU19289" s="4"/>
      <c r="AV19289" s="4"/>
      <c r="AW19289" s="4"/>
      <c r="AX19289" s="4"/>
      <c r="AY19289" s="4"/>
      <c r="AZ19289" s="4"/>
      <c r="BA19289" s="4"/>
      <c r="BB19289" s="4"/>
      <c r="BC19289" s="4"/>
    </row>
    <row r="19290" spans="45:55" x14ac:dyDescent="0.2">
      <c r="AS19290" s="4"/>
      <c r="AT19290" s="4"/>
      <c r="AU19290" s="4"/>
      <c r="AV19290" s="4"/>
      <c r="AW19290" s="4"/>
      <c r="AX19290" s="4"/>
      <c r="AY19290" s="4"/>
      <c r="AZ19290" s="4"/>
      <c r="BA19290" s="4"/>
      <c r="BB19290" s="4"/>
      <c r="BC19290" s="4"/>
    </row>
    <row r="19291" spans="45:55" x14ac:dyDescent="0.2">
      <c r="AS19291" s="4"/>
      <c r="AT19291" s="4"/>
      <c r="AU19291" s="4"/>
      <c r="AV19291" s="4"/>
      <c r="AW19291" s="4"/>
      <c r="AX19291" s="4"/>
      <c r="AY19291" s="4"/>
      <c r="AZ19291" s="4"/>
      <c r="BA19291" s="4"/>
      <c r="BB19291" s="4"/>
      <c r="BC19291" s="4"/>
    </row>
    <row r="19292" spans="45:55" x14ac:dyDescent="0.2">
      <c r="AS19292" s="4"/>
      <c r="AT19292" s="4"/>
      <c r="AU19292" s="4"/>
      <c r="AV19292" s="4"/>
      <c r="AW19292" s="4"/>
      <c r="AX19292" s="4"/>
      <c r="AY19292" s="4"/>
      <c r="AZ19292" s="4"/>
      <c r="BA19292" s="4"/>
      <c r="BB19292" s="4"/>
      <c r="BC19292" s="4"/>
    </row>
    <row r="19293" spans="45:55" x14ac:dyDescent="0.2">
      <c r="AS19293" s="4"/>
      <c r="AT19293" s="4"/>
      <c r="AU19293" s="4"/>
      <c r="AV19293" s="4"/>
      <c r="AW19293" s="4"/>
      <c r="AX19293" s="4"/>
      <c r="AY19293" s="4"/>
      <c r="AZ19293" s="4"/>
      <c r="BA19293" s="4"/>
      <c r="BB19293" s="4"/>
      <c r="BC19293" s="4"/>
    </row>
    <row r="19294" spans="45:55" x14ac:dyDescent="0.2">
      <c r="AS19294" s="4"/>
      <c r="AT19294" s="4"/>
      <c r="AU19294" s="4"/>
      <c r="AV19294" s="4"/>
      <c r="AW19294" s="4"/>
      <c r="AX19294" s="4"/>
      <c r="AY19294" s="4"/>
      <c r="AZ19294" s="4"/>
      <c r="BA19294" s="4"/>
      <c r="BB19294" s="4"/>
      <c r="BC19294" s="4"/>
    </row>
    <row r="19295" spans="45:55" x14ac:dyDescent="0.2">
      <c r="AS19295" s="4"/>
      <c r="AT19295" s="4"/>
      <c r="AU19295" s="4"/>
      <c r="AV19295" s="4"/>
      <c r="AW19295" s="4"/>
      <c r="AX19295" s="4"/>
      <c r="AY19295" s="4"/>
      <c r="AZ19295" s="4"/>
      <c r="BA19295" s="4"/>
      <c r="BB19295" s="4"/>
      <c r="BC19295" s="4"/>
    </row>
    <row r="19296" spans="45:55" x14ac:dyDescent="0.2">
      <c r="AS19296" s="4"/>
      <c r="AT19296" s="4"/>
      <c r="AU19296" s="4"/>
      <c r="AV19296" s="4"/>
      <c r="AW19296" s="4"/>
      <c r="AX19296" s="4"/>
      <c r="AY19296" s="4"/>
      <c r="AZ19296" s="4"/>
      <c r="BA19296" s="4"/>
      <c r="BB19296" s="4"/>
      <c r="BC19296" s="4"/>
    </row>
    <row r="19297" spans="45:55" x14ac:dyDescent="0.2">
      <c r="AS19297" s="4"/>
      <c r="AT19297" s="4"/>
      <c r="AU19297" s="4"/>
      <c r="AV19297" s="4"/>
      <c r="AW19297" s="4"/>
      <c r="AX19297" s="4"/>
      <c r="AY19297" s="4"/>
      <c r="AZ19297" s="4"/>
      <c r="BA19297" s="4"/>
      <c r="BB19297" s="4"/>
      <c r="BC19297" s="4"/>
    </row>
    <row r="19298" spans="45:55" x14ac:dyDescent="0.2">
      <c r="AS19298" s="4"/>
      <c r="AT19298" s="4"/>
      <c r="AU19298" s="4"/>
      <c r="AV19298" s="4"/>
      <c r="AW19298" s="4"/>
      <c r="AX19298" s="4"/>
      <c r="AY19298" s="4"/>
      <c r="AZ19298" s="4"/>
      <c r="BA19298" s="4"/>
      <c r="BB19298" s="4"/>
      <c r="BC19298" s="4"/>
    </row>
    <row r="19299" spans="45:55" x14ac:dyDescent="0.2">
      <c r="AS19299" s="4"/>
      <c r="AT19299" s="4"/>
      <c r="AU19299" s="4"/>
      <c r="AV19299" s="4"/>
      <c r="AW19299" s="4"/>
      <c r="AX19299" s="4"/>
      <c r="AY19299" s="4"/>
      <c r="AZ19299" s="4"/>
      <c r="BA19299" s="4"/>
      <c r="BB19299" s="4"/>
      <c r="BC19299" s="4"/>
    </row>
    <row r="19300" spans="45:55" x14ac:dyDescent="0.2">
      <c r="AS19300" s="4"/>
      <c r="AT19300" s="4"/>
      <c r="AU19300" s="4"/>
      <c r="AV19300" s="4"/>
      <c r="AW19300" s="4"/>
      <c r="AX19300" s="4"/>
      <c r="AY19300" s="4"/>
      <c r="AZ19300" s="4"/>
      <c r="BA19300" s="4"/>
      <c r="BB19300" s="4"/>
      <c r="BC19300" s="4"/>
    </row>
    <row r="19301" spans="45:55" x14ac:dyDescent="0.2">
      <c r="AS19301" s="4"/>
      <c r="AT19301" s="4"/>
      <c r="AU19301" s="4"/>
      <c r="AV19301" s="4"/>
      <c r="AW19301" s="4"/>
      <c r="AX19301" s="4"/>
      <c r="AY19301" s="4"/>
      <c r="AZ19301" s="4"/>
      <c r="BA19301" s="4"/>
      <c r="BB19301" s="4"/>
      <c r="BC19301" s="4"/>
    </row>
    <row r="19302" spans="45:55" x14ac:dyDescent="0.2">
      <c r="AS19302" s="4"/>
      <c r="AT19302" s="4"/>
      <c r="AU19302" s="4"/>
      <c r="AV19302" s="4"/>
      <c r="AW19302" s="4"/>
      <c r="AX19302" s="4"/>
      <c r="AY19302" s="4"/>
      <c r="AZ19302" s="4"/>
      <c r="BA19302" s="4"/>
      <c r="BB19302" s="4"/>
      <c r="BC19302" s="4"/>
    </row>
    <row r="19303" spans="45:55" x14ac:dyDescent="0.2">
      <c r="AS19303" s="4"/>
      <c r="AT19303" s="4"/>
      <c r="AU19303" s="4"/>
      <c r="AV19303" s="4"/>
      <c r="AW19303" s="4"/>
      <c r="AX19303" s="4"/>
      <c r="AY19303" s="4"/>
      <c r="AZ19303" s="4"/>
      <c r="BA19303" s="4"/>
      <c r="BB19303" s="4"/>
      <c r="BC19303" s="4"/>
    </row>
    <row r="19304" spans="45:55" x14ac:dyDescent="0.2">
      <c r="AS19304" s="4"/>
      <c r="AT19304" s="4"/>
      <c r="AU19304" s="4"/>
      <c r="AV19304" s="4"/>
      <c r="AW19304" s="4"/>
      <c r="AX19304" s="4"/>
      <c r="AY19304" s="4"/>
      <c r="AZ19304" s="4"/>
      <c r="BA19304" s="4"/>
      <c r="BB19304" s="4"/>
      <c r="BC19304" s="4"/>
    </row>
    <row r="19305" spans="45:55" x14ac:dyDescent="0.2">
      <c r="AS19305" s="4"/>
      <c r="AT19305" s="4"/>
      <c r="AU19305" s="4"/>
      <c r="AV19305" s="4"/>
      <c r="AW19305" s="4"/>
      <c r="AX19305" s="4"/>
      <c r="AY19305" s="4"/>
      <c r="AZ19305" s="4"/>
      <c r="BA19305" s="4"/>
      <c r="BB19305" s="4"/>
      <c r="BC19305" s="4"/>
    </row>
    <row r="19306" spans="45:55" x14ac:dyDescent="0.2">
      <c r="AS19306" s="4"/>
      <c r="AT19306" s="4"/>
      <c r="AU19306" s="4"/>
      <c r="AV19306" s="4"/>
      <c r="AW19306" s="4"/>
      <c r="AX19306" s="4"/>
      <c r="AY19306" s="4"/>
      <c r="AZ19306" s="4"/>
      <c r="BA19306" s="4"/>
      <c r="BB19306" s="4"/>
      <c r="BC19306" s="4"/>
    </row>
    <row r="19307" spans="45:55" x14ac:dyDescent="0.2">
      <c r="AS19307" s="4"/>
      <c r="AT19307" s="4"/>
      <c r="AU19307" s="4"/>
      <c r="AV19307" s="4"/>
      <c r="AW19307" s="4"/>
      <c r="AX19307" s="4"/>
      <c r="AY19307" s="4"/>
      <c r="AZ19307" s="4"/>
      <c r="BA19307" s="4"/>
      <c r="BB19307" s="4"/>
      <c r="BC19307" s="4"/>
    </row>
    <row r="19308" spans="45:55" x14ac:dyDescent="0.2">
      <c r="AS19308" s="4"/>
      <c r="AT19308" s="4"/>
      <c r="AU19308" s="4"/>
      <c r="AV19308" s="4"/>
      <c r="AW19308" s="4"/>
      <c r="AX19308" s="4"/>
      <c r="AY19308" s="4"/>
      <c r="AZ19308" s="4"/>
      <c r="BA19308" s="4"/>
      <c r="BB19308" s="4"/>
      <c r="BC19308" s="4"/>
    </row>
    <row r="19309" spans="45:55" x14ac:dyDescent="0.2">
      <c r="AS19309" s="4"/>
      <c r="AT19309" s="4"/>
      <c r="AU19309" s="4"/>
      <c r="AV19309" s="4"/>
      <c r="AW19309" s="4"/>
      <c r="AX19309" s="4"/>
      <c r="AY19309" s="4"/>
      <c r="AZ19309" s="4"/>
      <c r="BA19309" s="4"/>
      <c r="BB19309" s="4"/>
      <c r="BC19309" s="4"/>
    </row>
    <row r="19310" spans="45:55" x14ac:dyDescent="0.2">
      <c r="AS19310" s="4"/>
      <c r="AT19310" s="4"/>
      <c r="AU19310" s="4"/>
      <c r="AV19310" s="4"/>
      <c r="AW19310" s="4"/>
      <c r="AX19310" s="4"/>
      <c r="AY19310" s="4"/>
      <c r="AZ19310" s="4"/>
      <c r="BA19310" s="4"/>
      <c r="BB19310" s="4"/>
      <c r="BC19310" s="4"/>
    </row>
    <row r="19311" spans="45:55" x14ac:dyDescent="0.2">
      <c r="AS19311" s="4"/>
      <c r="AT19311" s="4"/>
      <c r="AU19311" s="4"/>
      <c r="AV19311" s="4"/>
      <c r="AW19311" s="4"/>
      <c r="AX19311" s="4"/>
      <c r="AY19311" s="4"/>
      <c r="AZ19311" s="4"/>
      <c r="BA19311" s="4"/>
      <c r="BB19311" s="4"/>
      <c r="BC19311" s="4"/>
    </row>
    <row r="19312" spans="45:55" x14ac:dyDescent="0.2">
      <c r="AS19312" s="4"/>
      <c r="AT19312" s="4"/>
      <c r="AU19312" s="4"/>
      <c r="AV19312" s="4"/>
      <c r="AW19312" s="4"/>
      <c r="AX19312" s="4"/>
      <c r="AY19312" s="4"/>
      <c r="AZ19312" s="4"/>
      <c r="BA19312" s="4"/>
      <c r="BB19312" s="4"/>
      <c r="BC19312" s="4"/>
    </row>
    <row r="19313" spans="45:55" x14ac:dyDescent="0.2">
      <c r="AS19313" s="4"/>
      <c r="AT19313" s="4"/>
      <c r="AU19313" s="4"/>
      <c r="AV19313" s="4"/>
      <c r="AW19313" s="4"/>
      <c r="AX19313" s="4"/>
      <c r="AY19313" s="4"/>
      <c r="AZ19313" s="4"/>
      <c r="BA19313" s="4"/>
      <c r="BB19313" s="4"/>
      <c r="BC19313" s="4"/>
    </row>
    <row r="19314" spans="45:55" x14ac:dyDescent="0.2">
      <c r="AS19314" s="4"/>
      <c r="AT19314" s="4"/>
      <c r="AU19314" s="4"/>
      <c r="AV19314" s="4"/>
      <c r="AW19314" s="4"/>
      <c r="AX19314" s="4"/>
      <c r="AY19314" s="4"/>
      <c r="AZ19314" s="4"/>
      <c r="BA19314" s="4"/>
      <c r="BB19314" s="4"/>
      <c r="BC19314" s="4"/>
    </row>
    <row r="19315" spans="45:55" x14ac:dyDescent="0.2">
      <c r="AS19315" s="4"/>
      <c r="AT19315" s="4"/>
      <c r="AU19315" s="4"/>
      <c r="AV19315" s="4"/>
      <c r="AW19315" s="4"/>
      <c r="AX19315" s="4"/>
      <c r="AY19315" s="4"/>
      <c r="AZ19315" s="4"/>
      <c r="BA19315" s="4"/>
      <c r="BB19315" s="4"/>
      <c r="BC19315" s="4"/>
    </row>
    <row r="19316" spans="45:55" x14ac:dyDescent="0.2">
      <c r="AS19316" s="4"/>
      <c r="AT19316" s="4"/>
      <c r="AU19316" s="4"/>
      <c r="AV19316" s="4"/>
      <c r="AW19316" s="4"/>
      <c r="AX19316" s="4"/>
      <c r="AY19316" s="4"/>
      <c r="AZ19316" s="4"/>
      <c r="BA19316" s="4"/>
      <c r="BB19316" s="4"/>
      <c r="BC19316" s="4"/>
    </row>
    <row r="19317" spans="45:55" x14ac:dyDescent="0.2">
      <c r="AS19317" s="4"/>
      <c r="AT19317" s="4"/>
      <c r="AU19317" s="4"/>
      <c r="AV19317" s="4"/>
      <c r="AW19317" s="4"/>
      <c r="AX19317" s="4"/>
      <c r="AY19317" s="4"/>
      <c r="AZ19317" s="4"/>
      <c r="BA19317" s="4"/>
      <c r="BB19317" s="4"/>
      <c r="BC19317" s="4"/>
    </row>
    <row r="19318" spans="45:55" x14ac:dyDescent="0.2">
      <c r="AS19318" s="4"/>
      <c r="AT19318" s="4"/>
      <c r="AU19318" s="4"/>
      <c r="AV19318" s="4"/>
      <c r="AW19318" s="4"/>
      <c r="AX19318" s="4"/>
      <c r="AY19318" s="4"/>
      <c r="AZ19318" s="4"/>
      <c r="BA19318" s="4"/>
      <c r="BB19318" s="4"/>
      <c r="BC19318" s="4"/>
    </row>
    <row r="19319" spans="45:55" x14ac:dyDescent="0.2">
      <c r="AS19319" s="4"/>
      <c r="AT19319" s="4"/>
      <c r="AU19319" s="4"/>
      <c r="AV19319" s="4"/>
      <c r="AW19319" s="4"/>
      <c r="AX19319" s="4"/>
      <c r="AY19319" s="4"/>
      <c r="AZ19319" s="4"/>
      <c r="BA19319" s="4"/>
      <c r="BB19319" s="4"/>
      <c r="BC19319" s="4"/>
    </row>
    <row r="19320" spans="45:55" x14ac:dyDescent="0.2">
      <c r="AS19320" s="4"/>
      <c r="AT19320" s="4"/>
      <c r="AU19320" s="4"/>
      <c r="AV19320" s="4"/>
      <c r="AW19320" s="4"/>
      <c r="AX19320" s="4"/>
      <c r="AY19320" s="4"/>
      <c r="AZ19320" s="4"/>
      <c r="BA19320" s="4"/>
      <c r="BB19320" s="4"/>
      <c r="BC19320" s="4"/>
    </row>
    <row r="19321" spans="45:55" x14ac:dyDescent="0.2">
      <c r="AS19321" s="4"/>
      <c r="AT19321" s="4"/>
      <c r="AU19321" s="4"/>
      <c r="AV19321" s="4"/>
      <c r="AW19321" s="4"/>
      <c r="AX19321" s="4"/>
      <c r="AY19321" s="4"/>
      <c r="AZ19321" s="4"/>
      <c r="BA19321" s="4"/>
      <c r="BB19321" s="4"/>
      <c r="BC19321" s="4"/>
    </row>
    <row r="19322" spans="45:55" x14ac:dyDescent="0.2">
      <c r="AS19322" s="4"/>
      <c r="AT19322" s="4"/>
      <c r="AU19322" s="4"/>
      <c r="AV19322" s="4"/>
      <c r="AW19322" s="4"/>
      <c r="AX19322" s="4"/>
      <c r="AY19322" s="4"/>
      <c r="AZ19322" s="4"/>
      <c r="BA19322" s="4"/>
      <c r="BB19322" s="4"/>
      <c r="BC19322" s="4"/>
    </row>
    <row r="19323" spans="45:55" x14ac:dyDescent="0.2">
      <c r="AS19323" s="4"/>
      <c r="AT19323" s="4"/>
      <c r="AU19323" s="4"/>
      <c r="AV19323" s="4"/>
      <c r="AW19323" s="4"/>
      <c r="AX19323" s="4"/>
      <c r="AY19323" s="4"/>
      <c r="AZ19323" s="4"/>
      <c r="BA19323" s="4"/>
      <c r="BB19323" s="4"/>
      <c r="BC19323" s="4"/>
    </row>
    <row r="19324" spans="45:55" x14ac:dyDescent="0.2">
      <c r="AS19324" s="4"/>
      <c r="AT19324" s="4"/>
      <c r="AU19324" s="4"/>
      <c r="AV19324" s="4"/>
      <c r="AW19324" s="4"/>
      <c r="AX19324" s="4"/>
      <c r="AY19324" s="4"/>
      <c r="AZ19324" s="4"/>
      <c r="BA19324" s="4"/>
      <c r="BB19324" s="4"/>
      <c r="BC19324" s="4"/>
    </row>
    <row r="19325" spans="45:55" x14ac:dyDescent="0.2">
      <c r="AS19325" s="4"/>
      <c r="AT19325" s="4"/>
      <c r="AU19325" s="4"/>
      <c r="AV19325" s="4"/>
      <c r="AW19325" s="4"/>
      <c r="AX19325" s="4"/>
      <c r="AY19325" s="4"/>
      <c r="AZ19325" s="4"/>
      <c r="BA19325" s="4"/>
      <c r="BB19325" s="4"/>
      <c r="BC19325" s="4"/>
    </row>
    <row r="19326" spans="45:55" x14ac:dyDescent="0.2">
      <c r="AS19326" s="4"/>
      <c r="AT19326" s="4"/>
      <c r="AU19326" s="4"/>
      <c r="AV19326" s="4"/>
      <c r="AW19326" s="4"/>
      <c r="AX19326" s="4"/>
      <c r="AY19326" s="4"/>
      <c r="AZ19326" s="4"/>
      <c r="BA19326" s="4"/>
      <c r="BB19326" s="4"/>
      <c r="BC19326" s="4"/>
    </row>
    <row r="19327" spans="45:55" x14ac:dyDescent="0.2">
      <c r="AS19327" s="4"/>
      <c r="AT19327" s="4"/>
      <c r="AU19327" s="4"/>
      <c r="AV19327" s="4"/>
      <c r="AW19327" s="4"/>
      <c r="AX19327" s="4"/>
      <c r="AY19327" s="4"/>
      <c r="AZ19327" s="4"/>
      <c r="BA19327" s="4"/>
      <c r="BB19327" s="4"/>
      <c r="BC19327" s="4"/>
    </row>
    <row r="19328" spans="45:55" x14ac:dyDescent="0.2">
      <c r="AS19328" s="4"/>
      <c r="AT19328" s="4"/>
      <c r="AU19328" s="4"/>
      <c r="AV19328" s="4"/>
      <c r="AW19328" s="4"/>
      <c r="AX19328" s="4"/>
      <c r="AY19328" s="4"/>
      <c r="AZ19328" s="4"/>
      <c r="BA19328" s="4"/>
      <c r="BB19328" s="4"/>
      <c r="BC19328" s="4"/>
    </row>
    <row r="19329" spans="45:55" x14ac:dyDescent="0.2">
      <c r="AS19329" s="4"/>
      <c r="AT19329" s="4"/>
      <c r="AU19329" s="4"/>
      <c r="AV19329" s="4"/>
      <c r="AW19329" s="4"/>
      <c r="AX19329" s="4"/>
      <c r="AY19329" s="4"/>
      <c r="AZ19329" s="4"/>
      <c r="BA19329" s="4"/>
      <c r="BB19329" s="4"/>
      <c r="BC19329" s="4"/>
    </row>
    <row r="19330" spans="45:55" x14ac:dyDescent="0.2">
      <c r="AS19330" s="4"/>
      <c r="AT19330" s="4"/>
      <c r="AU19330" s="4"/>
      <c r="AV19330" s="4"/>
      <c r="AW19330" s="4"/>
      <c r="AX19330" s="4"/>
      <c r="AY19330" s="4"/>
      <c r="AZ19330" s="4"/>
      <c r="BA19330" s="4"/>
      <c r="BB19330" s="4"/>
      <c r="BC19330" s="4"/>
    </row>
    <row r="19331" spans="45:55" x14ac:dyDescent="0.2">
      <c r="AS19331" s="4"/>
      <c r="AT19331" s="4"/>
      <c r="AU19331" s="4"/>
      <c r="AV19331" s="4"/>
      <c r="AW19331" s="4"/>
      <c r="AX19331" s="4"/>
      <c r="AY19331" s="4"/>
      <c r="AZ19331" s="4"/>
      <c r="BA19331" s="4"/>
      <c r="BB19331" s="4"/>
      <c r="BC19331" s="4"/>
    </row>
    <row r="19332" spans="45:55" x14ac:dyDescent="0.2">
      <c r="AS19332" s="4"/>
      <c r="AT19332" s="4"/>
      <c r="AU19332" s="4"/>
      <c r="AV19332" s="4"/>
      <c r="AW19332" s="4"/>
      <c r="AX19332" s="4"/>
      <c r="AY19332" s="4"/>
      <c r="AZ19332" s="4"/>
      <c r="BA19332" s="4"/>
      <c r="BB19332" s="4"/>
      <c r="BC19332" s="4"/>
    </row>
    <row r="19333" spans="45:55" x14ac:dyDescent="0.2">
      <c r="AS19333" s="4"/>
      <c r="AT19333" s="4"/>
      <c r="AU19333" s="4"/>
      <c r="AV19333" s="4"/>
      <c r="AW19333" s="4"/>
      <c r="AX19333" s="4"/>
      <c r="AY19333" s="4"/>
      <c r="AZ19333" s="4"/>
      <c r="BA19333" s="4"/>
      <c r="BB19333" s="4"/>
      <c r="BC19333" s="4"/>
    </row>
    <row r="19334" spans="45:55" x14ac:dyDescent="0.2">
      <c r="AS19334" s="4"/>
      <c r="AT19334" s="4"/>
      <c r="AU19334" s="4"/>
      <c r="AV19334" s="4"/>
      <c r="AW19334" s="4"/>
      <c r="AX19334" s="4"/>
      <c r="AY19334" s="4"/>
      <c r="AZ19334" s="4"/>
      <c r="BA19334" s="4"/>
      <c r="BB19334" s="4"/>
      <c r="BC19334" s="4"/>
    </row>
    <row r="19335" spans="45:55" x14ac:dyDescent="0.2">
      <c r="AS19335" s="4"/>
      <c r="AT19335" s="4"/>
      <c r="AU19335" s="4"/>
      <c r="AV19335" s="4"/>
      <c r="AW19335" s="4"/>
      <c r="AX19335" s="4"/>
      <c r="AY19335" s="4"/>
      <c r="AZ19335" s="4"/>
      <c r="BA19335" s="4"/>
      <c r="BB19335" s="4"/>
      <c r="BC19335" s="4"/>
    </row>
    <row r="19336" spans="45:55" x14ac:dyDescent="0.2">
      <c r="AS19336" s="4"/>
      <c r="AT19336" s="4"/>
      <c r="AU19336" s="4"/>
      <c r="AV19336" s="4"/>
      <c r="AW19336" s="4"/>
      <c r="AX19336" s="4"/>
      <c r="AY19336" s="4"/>
      <c r="AZ19336" s="4"/>
      <c r="BA19336" s="4"/>
      <c r="BB19336" s="4"/>
      <c r="BC19336" s="4"/>
    </row>
    <row r="19337" spans="45:55" x14ac:dyDescent="0.2">
      <c r="AS19337" s="4"/>
      <c r="AT19337" s="4"/>
      <c r="AU19337" s="4"/>
      <c r="AV19337" s="4"/>
      <c r="AW19337" s="4"/>
      <c r="AX19337" s="4"/>
      <c r="AY19337" s="4"/>
      <c r="AZ19337" s="4"/>
      <c r="BA19337" s="4"/>
      <c r="BB19337" s="4"/>
      <c r="BC19337" s="4"/>
    </row>
    <row r="19338" spans="45:55" x14ac:dyDescent="0.2">
      <c r="AS19338" s="4"/>
      <c r="AT19338" s="4"/>
      <c r="AU19338" s="4"/>
      <c r="AV19338" s="4"/>
      <c r="AW19338" s="4"/>
      <c r="AX19338" s="4"/>
      <c r="AY19338" s="4"/>
      <c r="AZ19338" s="4"/>
      <c r="BA19338" s="4"/>
      <c r="BB19338" s="4"/>
      <c r="BC19338" s="4"/>
    </row>
    <row r="19339" spans="45:55" x14ac:dyDescent="0.2">
      <c r="AS19339" s="4"/>
      <c r="AT19339" s="4"/>
      <c r="AU19339" s="4"/>
      <c r="AV19339" s="4"/>
      <c r="AW19339" s="4"/>
      <c r="AX19339" s="4"/>
      <c r="AY19339" s="4"/>
      <c r="AZ19339" s="4"/>
      <c r="BA19339" s="4"/>
      <c r="BB19339" s="4"/>
      <c r="BC19339" s="4"/>
    </row>
    <row r="19340" spans="45:55" x14ac:dyDescent="0.2">
      <c r="AS19340" s="4"/>
      <c r="AT19340" s="4"/>
      <c r="AU19340" s="4"/>
      <c r="AV19340" s="4"/>
      <c r="AW19340" s="4"/>
      <c r="AX19340" s="4"/>
      <c r="AY19340" s="4"/>
      <c r="AZ19340" s="4"/>
      <c r="BA19340" s="4"/>
      <c r="BB19340" s="4"/>
      <c r="BC19340" s="4"/>
    </row>
    <row r="19341" spans="45:55" x14ac:dyDescent="0.2">
      <c r="AS19341" s="4"/>
      <c r="AT19341" s="4"/>
      <c r="AU19341" s="4"/>
      <c r="AV19341" s="4"/>
      <c r="AW19341" s="4"/>
      <c r="AX19341" s="4"/>
      <c r="AY19341" s="4"/>
      <c r="AZ19341" s="4"/>
      <c r="BA19341" s="4"/>
      <c r="BB19341" s="4"/>
      <c r="BC19341" s="4"/>
    </row>
    <row r="19342" spans="45:55" x14ac:dyDescent="0.2">
      <c r="AS19342" s="4"/>
      <c r="AT19342" s="4"/>
      <c r="AU19342" s="4"/>
      <c r="AV19342" s="4"/>
      <c r="AW19342" s="4"/>
      <c r="AX19342" s="4"/>
      <c r="AY19342" s="4"/>
      <c r="AZ19342" s="4"/>
      <c r="BA19342" s="4"/>
      <c r="BB19342" s="4"/>
      <c r="BC19342" s="4"/>
    </row>
    <row r="19343" spans="45:55" x14ac:dyDescent="0.2">
      <c r="AS19343" s="4"/>
      <c r="AT19343" s="4"/>
      <c r="AU19343" s="4"/>
      <c r="AV19343" s="4"/>
      <c r="AW19343" s="4"/>
      <c r="AX19343" s="4"/>
      <c r="AY19343" s="4"/>
      <c r="AZ19343" s="4"/>
      <c r="BA19343" s="4"/>
      <c r="BB19343" s="4"/>
      <c r="BC19343" s="4"/>
    </row>
    <row r="19344" spans="45:55" x14ac:dyDescent="0.2">
      <c r="AS19344" s="4"/>
      <c r="AT19344" s="4"/>
      <c r="AU19344" s="4"/>
      <c r="AV19344" s="4"/>
      <c r="AW19344" s="4"/>
      <c r="AX19344" s="4"/>
      <c r="AY19344" s="4"/>
      <c r="AZ19344" s="4"/>
      <c r="BA19344" s="4"/>
      <c r="BB19344" s="4"/>
      <c r="BC19344" s="4"/>
    </row>
    <row r="19345" spans="45:55" x14ac:dyDescent="0.2">
      <c r="AS19345" s="4"/>
      <c r="AT19345" s="4"/>
      <c r="AU19345" s="4"/>
      <c r="AV19345" s="4"/>
      <c r="AW19345" s="4"/>
      <c r="AX19345" s="4"/>
      <c r="AY19345" s="4"/>
      <c r="AZ19345" s="4"/>
      <c r="BA19345" s="4"/>
      <c r="BB19345" s="4"/>
      <c r="BC19345" s="4"/>
    </row>
    <row r="19346" spans="45:55" x14ac:dyDescent="0.2">
      <c r="AS19346" s="4"/>
      <c r="AT19346" s="4"/>
      <c r="AU19346" s="4"/>
      <c r="AV19346" s="4"/>
      <c r="AW19346" s="4"/>
      <c r="AX19346" s="4"/>
      <c r="AY19346" s="4"/>
      <c r="AZ19346" s="4"/>
      <c r="BA19346" s="4"/>
      <c r="BB19346" s="4"/>
      <c r="BC19346" s="4"/>
    </row>
    <row r="19347" spans="45:55" x14ac:dyDescent="0.2">
      <c r="AS19347" s="4"/>
      <c r="AT19347" s="4"/>
      <c r="AU19347" s="4"/>
      <c r="AV19347" s="4"/>
      <c r="AW19347" s="4"/>
      <c r="AX19347" s="4"/>
      <c r="AY19347" s="4"/>
      <c r="AZ19347" s="4"/>
      <c r="BA19347" s="4"/>
      <c r="BB19347" s="4"/>
      <c r="BC19347" s="4"/>
    </row>
    <row r="19348" spans="45:55" x14ac:dyDescent="0.2">
      <c r="AS19348" s="4"/>
      <c r="AT19348" s="4"/>
      <c r="AU19348" s="4"/>
      <c r="AV19348" s="4"/>
      <c r="AW19348" s="4"/>
      <c r="AX19348" s="4"/>
      <c r="AY19348" s="4"/>
      <c r="AZ19348" s="4"/>
      <c r="BA19348" s="4"/>
      <c r="BB19348" s="4"/>
      <c r="BC19348" s="4"/>
    </row>
    <row r="19349" spans="45:55" x14ac:dyDescent="0.2">
      <c r="AS19349" s="4"/>
      <c r="AT19349" s="4"/>
      <c r="AU19349" s="4"/>
      <c r="AV19349" s="4"/>
      <c r="AW19349" s="4"/>
      <c r="AX19349" s="4"/>
      <c r="AY19349" s="4"/>
      <c r="AZ19349" s="4"/>
      <c r="BA19349" s="4"/>
      <c r="BB19349" s="4"/>
      <c r="BC19349" s="4"/>
    </row>
    <row r="19350" spans="45:55" x14ac:dyDescent="0.2">
      <c r="AS19350" s="4"/>
      <c r="AT19350" s="4"/>
      <c r="AU19350" s="4"/>
      <c r="AV19350" s="4"/>
      <c r="AW19350" s="4"/>
      <c r="AX19350" s="4"/>
      <c r="AY19350" s="4"/>
      <c r="AZ19350" s="4"/>
      <c r="BA19350" s="4"/>
      <c r="BB19350" s="4"/>
      <c r="BC19350" s="4"/>
    </row>
    <row r="19351" spans="45:55" x14ac:dyDescent="0.2">
      <c r="AS19351" s="4"/>
      <c r="AT19351" s="4"/>
      <c r="AU19351" s="4"/>
      <c r="AV19351" s="4"/>
      <c r="AW19351" s="4"/>
      <c r="AX19351" s="4"/>
      <c r="AY19351" s="4"/>
      <c r="AZ19351" s="4"/>
      <c r="BA19351" s="4"/>
      <c r="BB19351" s="4"/>
      <c r="BC19351" s="4"/>
    </row>
    <row r="19352" spans="45:55" x14ac:dyDescent="0.2">
      <c r="AS19352" s="4"/>
      <c r="AT19352" s="4"/>
      <c r="AU19352" s="4"/>
      <c r="AV19352" s="4"/>
      <c r="AW19352" s="4"/>
      <c r="AX19352" s="4"/>
      <c r="AY19352" s="4"/>
      <c r="AZ19352" s="4"/>
      <c r="BA19352" s="4"/>
      <c r="BB19352" s="4"/>
      <c r="BC19352" s="4"/>
    </row>
    <row r="19353" spans="45:55" x14ac:dyDescent="0.2">
      <c r="AS19353" s="4"/>
      <c r="AT19353" s="4"/>
      <c r="AU19353" s="4"/>
      <c r="AV19353" s="4"/>
      <c r="AW19353" s="4"/>
      <c r="AX19353" s="4"/>
      <c r="AY19353" s="4"/>
      <c r="AZ19353" s="4"/>
      <c r="BA19353" s="4"/>
      <c r="BB19353" s="4"/>
      <c r="BC19353" s="4"/>
    </row>
    <row r="19354" spans="45:55" x14ac:dyDescent="0.2">
      <c r="AS19354" s="4"/>
      <c r="AT19354" s="4"/>
      <c r="AU19354" s="4"/>
      <c r="AV19354" s="4"/>
      <c r="AW19354" s="4"/>
      <c r="AX19354" s="4"/>
      <c r="AY19354" s="4"/>
      <c r="AZ19354" s="4"/>
      <c r="BA19354" s="4"/>
      <c r="BB19354" s="4"/>
      <c r="BC19354" s="4"/>
    </row>
    <row r="19355" spans="45:55" x14ac:dyDescent="0.2">
      <c r="AS19355" s="4"/>
      <c r="AT19355" s="4"/>
      <c r="AU19355" s="4"/>
      <c r="AV19355" s="4"/>
      <c r="AW19355" s="4"/>
      <c r="AX19355" s="4"/>
      <c r="AY19355" s="4"/>
      <c r="AZ19355" s="4"/>
      <c r="BA19355" s="4"/>
      <c r="BB19355" s="4"/>
      <c r="BC19355" s="4"/>
    </row>
    <row r="19356" spans="45:55" x14ac:dyDescent="0.2">
      <c r="AS19356" s="4"/>
      <c r="AT19356" s="4"/>
      <c r="AU19356" s="4"/>
      <c r="AV19356" s="4"/>
      <c r="AW19356" s="4"/>
      <c r="AX19356" s="4"/>
      <c r="AY19356" s="4"/>
      <c r="AZ19356" s="4"/>
      <c r="BA19356" s="4"/>
      <c r="BB19356" s="4"/>
      <c r="BC19356" s="4"/>
    </row>
    <row r="19357" spans="45:55" x14ac:dyDescent="0.2">
      <c r="AS19357" s="4"/>
      <c r="AT19357" s="4"/>
      <c r="AU19357" s="4"/>
      <c r="AV19357" s="4"/>
      <c r="AW19357" s="4"/>
      <c r="AX19357" s="4"/>
      <c r="AY19357" s="4"/>
      <c r="AZ19357" s="4"/>
      <c r="BA19357" s="4"/>
      <c r="BB19357" s="4"/>
      <c r="BC19357" s="4"/>
    </row>
    <row r="19358" spans="45:55" x14ac:dyDescent="0.2">
      <c r="AS19358" s="4"/>
      <c r="AT19358" s="4"/>
      <c r="AU19358" s="4"/>
      <c r="AV19358" s="4"/>
      <c r="AW19358" s="4"/>
      <c r="AX19358" s="4"/>
      <c r="AY19358" s="4"/>
      <c r="AZ19358" s="4"/>
      <c r="BA19358" s="4"/>
      <c r="BB19358" s="4"/>
      <c r="BC19358" s="4"/>
    </row>
    <row r="19359" spans="45:55" x14ac:dyDescent="0.2">
      <c r="AS19359" s="4"/>
      <c r="AT19359" s="4"/>
      <c r="AU19359" s="4"/>
      <c r="AV19359" s="4"/>
      <c r="AW19359" s="4"/>
      <c r="AX19359" s="4"/>
      <c r="AY19359" s="4"/>
      <c r="AZ19359" s="4"/>
      <c r="BA19359" s="4"/>
      <c r="BB19359" s="4"/>
      <c r="BC19359" s="4"/>
    </row>
    <row r="19360" spans="45:55" x14ac:dyDescent="0.2">
      <c r="AS19360" s="4"/>
      <c r="AT19360" s="4"/>
      <c r="AU19360" s="4"/>
      <c r="AV19360" s="4"/>
      <c r="AW19360" s="4"/>
      <c r="AX19360" s="4"/>
      <c r="AY19360" s="4"/>
      <c r="AZ19360" s="4"/>
      <c r="BA19360" s="4"/>
      <c r="BB19360" s="4"/>
      <c r="BC19360" s="4"/>
    </row>
    <row r="19361" spans="45:55" x14ac:dyDescent="0.2">
      <c r="AS19361" s="4"/>
      <c r="AT19361" s="4"/>
      <c r="AU19361" s="4"/>
      <c r="AV19361" s="4"/>
      <c r="AW19361" s="4"/>
      <c r="AX19361" s="4"/>
      <c r="AY19361" s="4"/>
      <c r="AZ19361" s="4"/>
      <c r="BA19361" s="4"/>
      <c r="BB19361" s="4"/>
      <c r="BC19361" s="4"/>
    </row>
    <row r="19362" spans="45:55" x14ac:dyDescent="0.2">
      <c r="AS19362" s="4"/>
      <c r="AT19362" s="4"/>
      <c r="AU19362" s="4"/>
      <c r="AV19362" s="4"/>
      <c r="AW19362" s="4"/>
      <c r="AX19362" s="4"/>
      <c r="AY19362" s="4"/>
      <c r="AZ19362" s="4"/>
      <c r="BA19362" s="4"/>
      <c r="BB19362" s="4"/>
      <c r="BC19362" s="4"/>
    </row>
    <row r="19363" spans="45:55" x14ac:dyDescent="0.2">
      <c r="AS19363" s="4"/>
      <c r="AT19363" s="4"/>
      <c r="AU19363" s="4"/>
      <c r="AV19363" s="4"/>
      <c r="AW19363" s="4"/>
      <c r="AX19363" s="4"/>
      <c r="AY19363" s="4"/>
      <c r="AZ19363" s="4"/>
      <c r="BA19363" s="4"/>
      <c r="BB19363" s="4"/>
      <c r="BC19363" s="4"/>
    </row>
    <row r="19364" spans="45:55" x14ac:dyDescent="0.2">
      <c r="AS19364" s="4"/>
      <c r="AT19364" s="4"/>
      <c r="AU19364" s="4"/>
      <c r="AV19364" s="4"/>
      <c r="AW19364" s="4"/>
      <c r="AX19364" s="4"/>
      <c r="AY19364" s="4"/>
      <c r="AZ19364" s="4"/>
      <c r="BA19364" s="4"/>
      <c r="BB19364" s="4"/>
      <c r="BC19364" s="4"/>
    </row>
    <row r="19365" spans="45:55" x14ac:dyDescent="0.2">
      <c r="AS19365" s="4"/>
      <c r="AT19365" s="4"/>
      <c r="AU19365" s="4"/>
      <c r="AV19365" s="4"/>
      <c r="AW19365" s="4"/>
      <c r="AX19365" s="4"/>
      <c r="AY19365" s="4"/>
      <c r="AZ19365" s="4"/>
      <c r="BA19365" s="4"/>
      <c r="BB19365" s="4"/>
      <c r="BC19365" s="4"/>
    </row>
    <row r="19366" spans="45:55" x14ac:dyDescent="0.2">
      <c r="AS19366" s="4"/>
      <c r="AT19366" s="4"/>
      <c r="AU19366" s="4"/>
      <c r="AV19366" s="4"/>
      <c r="AW19366" s="4"/>
      <c r="AX19366" s="4"/>
      <c r="AY19366" s="4"/>
      <c r="AZ19366" s="4"/>
      <c r="BA19366" s="4"/>
      <c r="BB19366" s="4"/>
      <c r="BC19366" s="4"/>
    </row>
    <row r="19367" spans="45:55" x14ac:dyDescent="0.2">
      <c r="AS19367" s="4"/>
      <c r="AT19367" s="4"/>
      <c r="AU19367" s="4"/>
      <c r="AV19367" s="4"/>
      <c r="AW19367" s="4"/>
      <c r="AX19367" s="4"/>
      <c r="AY19367" s="4"/>
      <c r="AZ19367" s="4"/>
      <c r="BA19367" s="4"/>
      <c r="BB19367" s="4"/>
      <c r="BC19367" s="4"/>
    </row>
    <row r="19368" spans="45:55" x14ac:dyDescent="0.2">
      <c r="AS19368" s="4"/>
      <c r="AT19368" s="4"/>
      <c r="AU19368" s="4"/>
      <c r="AV19368" s="4"/>
      <c r="AW19368" s="4"/>
      <c r="AX19368" s="4"/>
      <c r="AY19368" s="4"/>
      <c r="AZ19368" s="4"/>
      <c r="BA19368" s="4"/>
      <c r="BB19368" s="4"/>
      <c r="BC19368" s="4"/>
    </row>
    <row r="19369" spans="45:55" x14ac:dyDescent="0.2">
      <c r="AS19369" s="4"/>
      <c r="AT19369" s="4"/>
      <c r="AU19369" s="4"/>
      <c r="AV19369" s="4"/>
      <c r="AW19369" s="4"/>
      <c r="AX19369" s="4"/>
      <c r="AY19369" s="4"/>
      <c r="AZ19369" s="4"/>
      <c r="BA19369" s="4"/>
      <c r="BB19369" s="4"/>
      <c r="BC19369" s="4"/>
    </row>
    <row r="19370" spans="45:55" x14ac:dyDescent="0.2">
      <c r="AS19370" s="4"/>
      <c r="AT19370" s="4"/>
      <c r="AU19370" s="4"/>
      <c r="AV19370" s="4"/>
      <c r="AW19370" s="4"/>
      <c r="AX19370" s="4"/>
      <c r="AY19370" s="4"/>
      <c r="AZ19370" s="4"/>
      <c r="BA19370" s="4"/>
      <c r="BB19370" s="4"/>
      <c r="BC19370" s="4"/>
    </row>
    <row r="19371" spans="45:55" x14ac:dyDescent="0.2">
      <c r="AS19371" s="4"/>
      <c r="AT19371" s="4"/>
      <c r="AU19371" s="4"/>
      <c r="AV19371" s="4"/>
      <c r="AW19371" s="4"/>
      <c r="AX19371" s="4"/>
      <c r="AY19371" s="4"/>
      <c r="AZ19371" s="4"/>
      <c r="BA19371" s="4"/>
      <c r="BB19371" s="4"/>
      <c r="BC19371" s="4"/>
    </row>
    <row r="19372" spans="45:55" x14ac:dyDescent="0.2">
      <c r="AS19372" s="4"/>
      <c r="AT19372" s="4"/>
      <c r="AU19372" s="4"/>
      <c r="AV19372" s="4"/>
      <c r="AW19372" s="4"/>
      <c r="AX19372" s="4"/>
      <c r="AY19372" s="4"/>
      <c r="AZ19372" s="4"/>
      <c r="BA19372" s="4"/>
      <c r="BB19372" s="4"/>
      <c r="BC19372" s="4"/>
    </row>
    <row r="19373" spans="45:55" x14ac:dyDescent="0.2">
      <c r="AS19373" s="4"/>
      <c r="AT19373" s="4"/>
      <c r="AU19373" s="4"/>
      <c r="AV19373" s="4"/>
      <c r="AW19373" s="4"/>
      <c r="AX19373" s="4"/>
      <c r="AY19373" s="4"/>
      <c r="AZ19373" s="4"/>
      <c r="BA19373" s="4"/>
      <c r="BB19373" s="4"/>
      <c r="BC19373" s="4"/>
    </row>
    <row r="19374" spans="45:55" x14ac:dyDescent="0.2">
      <c r="AS19374" s="4"/>
      <c r="AT19374" s="4"/>
      <c r="AU19374" s="4"/>
      <c r="AV19374" s="4"/>
      <c r="AW19374" s="4"/>
      <c r="AX19374" s="4"/>
      <c r="AY19374" s="4"/>
      <c r="AZ19374" s="4"/>
      <c r="BA19374" s="4"/>
      <c r="BB19374" s="4"/>
      <c r="BC19374" s="4"/>
    </row>
    <row r="19375" spans="45:55" x14ac:dyDescent="0.2">
      <c r="AS19375" s="4"/>
      <c r="AT19375" s="4"/>
      <c r="AU19375" s="4"/>
      <c r="AV19375" s="4"/>
      <c r="AW19375" s="4"/>
      <c r="AX19375" s="4"/>
      <c r="AY19375" s="4"/>
      <c r="AZ19375" s="4"/>
      <c r="BA19375" s="4"/>
      <c r="BB19375" s="4"/>
      <c r="BC19375" s="4"/>
    </row>
    <row r="19376" spans="45:55" x14ac:dyDescent="0.2">
      <c r="AS19376" s="4"/>
      <c r="AT19376" s="4"/>
      <c r="AU19376" s="4"/>
      <c r="AV19376" s="4"/>
      <c r="AW19376" s="4"/>
      <c r="AX19376" s="4"/>
      <c r="AY19376" s="4"/>
      <c r="AZ19376" s="4"/>
      <c r="BA19376" s="4"/>
      <c r="BB19376" s="4"/>
      <c r="BC19376" s="4"/>
    </row>
    <row r="19377" spans="45:55" x14ac:dyDescent="0.2">
      <c r="AS19377" s="4"/>
      <c r="AT19377" s="4"/>
      <c r="AU19377" s="4"/>
      <c r="AV19377" s="4"/>
      <c r="AW19377" s="4"/>
      <c r="AX19377" s="4"/>
      <c r="AY19377" s="4"/>
      <c r="AZ19377" s="4"/>
      <c r="BA19377" s="4"/>
      <c r="BB19377" s="4"/>
      <c r="BC19377" s="4"/>
    </row>
    <row r="19378" spans="45:55" x14ac:dyDescent="0.2">
      <c r="AS19378" s="4"/>
      <c r="AT19378" s="4"/>
      <c r="AU19378" s="4"/>
      <c r="AV19378" s="4"/>
      <c r="AW19378" s="4"/>
      <c r="AX19378" s="4"/>
      <c r="AY19378" s="4"/>
      <c r="AZ19378" s="4"/>
      <c r="BA19378" s="4"/>
      <c r="BB19378" s="4"/>
      <c r="BC19378" s="4"/>
    </row>
    <row r="19379" spans="45:55" x14ac:dyDescent="0.2">
      <c r="AS19379" s="4"/>
      <c r="AT19379" s="4"/>
      <c r="AU19379" s="4"/>
      <c r="AV19379" s="4"/>
      <c r="AW19379" s="4"/>
      <c r="AX19379" s="4"/>
      <c r="AY19379" s="4"/>
      <c r="AZ19379" s="4"/>
      <c r="BA19379" s="4"/>
      <c r="BB19379" s="4"/>
      <c r="BC19379" s="4"/>
    </row>
    <row r="19380" spans="45:55" x14ac:dyDescent="0.2">
      <c r="AS19380" s="4"/>
      <c r="AT19380" s="4"/>
      <c r="AU19380" s="4"/>
      <c r="AV19380" s="4"/>
      <c r="AW19380" s="4"/>
      <c r="AX19380" s="4"/>
      <c r="AY19380" s="4"/>
      <c r="AZ19380" s="4"/>
      <c r="BA19380" s="4"/>
      <c r="BB19380" s="4"/>
      <c r="BC19380" s="4"/>
    </row>
    <row r="19381" spans="45:55" x14ac:dyDescent="0.2">
      <c r="AS19381" s="4"/>
      <c r="AT19381" s="4"/>
      <c r="AU19381" s="4"/>
      <c r="AV19381" s="4"/>
      <c r="AW19381" s="4"/>
      <c r="AX19381" s="4"/>
      <c r="AY19381" s="4"/>
      <c r="AZ19381" s="4"/>
      <c r="BA19381" s="4"/>
      <c r="BB19381" s="4"/>
      <c r="BC19381" s="4"/>
    </row>
    <row r="19382" spans="45:55" x14ac:dyDescent="0.2">
      <c r="AS19382" s="4"/>
      <c r="AT19382" s="4"/>
      <c r="AU19382" s="4"/>
      <c r="AV19382" s="4"/>
      <c r="AW19382" s="4"/>
      <c r="AX19382" s="4"/>
      <c r="AY19382" s="4"/>
      <c r="AZ19382" s="4"/>
      <c r="BA19382" s="4"/>
      <c r="BB19382" s="4"/>
      <c r="BC19382" s="4"/>
    </row>
    <row r="19383" spans="45:55" x14ac:dyDescent="0.2">
      <c r="AS19383" s="4"/>
      <c r="AT19383" s="4"/>
      <c r="AU19383" s="4"/>
      <c r="AV19383" s="4"/>
      <c r="AW19383" s="4"/>
      <c r="AX19383" s="4"/>
      <c r="AY19383" s="4"/>
      <c r="AZ19383" s="4"/>
      <c r="BA19383" s="4"/>
      <c r="BB19383" s="4"/>
      <c r="BC19383" s="4"/>
    </row>
    <row r="19384" spans="45:55" x14ac:dyDescent="0.2">
      <c r="AS19384" s="4"/>
      <c r="AT19384" s="4"/>
      <c r="AU19384" s="4"/>
      <c r="AV19384" s="4"/>
      <c r="AW19384" s="4"/>
      <c r="AX19384" s="4"/>
      <c r="AY19384" s="4"/>
      <c r="AZ19384" s="4"/>
      <c r="BA19384" s="4"/>
      <c r="BB19384" s="4"/>
      <c r="BC19384" s="4"/>
    </row>
    <row r="19385" spans="45:55" x14ac:dyDescent="0.2">
      <c r="AS19385" s="4"/>
      <c r="AT19385" s="4"/>
      <c r="AU19385" s="4"/>
      <c r="AV19385" s="4"/>
      <c r="AW19385" s="4"/>
      <c r="AX19385" s="4"/>
      <c r="AY19385" s="4"/>
      <c r="AZ19385" s="4"/>
      <c r="BA19385" s="4"/>
      <c r="BB19385" s="4"/>
      <c r="BC19385" s="4"/>
    </row>
    <row r="19386" spans="45:55" x14ac:dyDescent="0.2">
      <c r="AS19386" s="4"/>
      <c r="AT19386" s="4"/>
      <c r="AU19386" s="4"/>
      <c r="AV19386" s="4"/>
      <c r="AW19386" s="4"/>
      <c r="AX19386" s="4"/>
      <c r="AY19386" s="4"/>
      <c r="AZ19386" s="4"/>
      <c r="BA19386" s="4"/>
      <c r="BB19386" s="4"/>
      <c r="BC19386" s="4"/>
    </row>
    <row r="19387" spans="45:55" x14ac:dyDescent="0.2">
      <c r="AS19387" s="4"/>
      <c r="AT19387" s="4"/>
      <c r="AU19387" s="4"/>
      <c r="AV19387" s="4"/>
      <c r="AW19387" s="4"/>
      <c r="AX19387" s="4"/>
      <c r="AY19387" s="4"/>
      <c r="AZ19387" s="4"/>
      <c r="BA19387" s="4"/>
      <c r="BB19387" s="4"/>
      <c r="BC19387" s="4"/>
    </row>
    <row r="19388" spans="45:55" x14ac:dyDescent="0.2">
      <c r="AS19388" s="4"/>
      <c r="AT19388" s="4"/>
      <c r="AU19388" s="4"/>
      <c r="AV19388" s="4"/>
      <c r="AW19388" s="4"/>
      <c r="AX19388" s="4"/>
      <c r="AY19388" s="4"/>
      <c r="AZ19388" s="4"/>
      <c r="BA19388" s="4"/>
      <c r="BB19388" s="4"/>
      <c r="BC19388" s="4"/>
    </row>
    <row r="19389" spans="45:55" x14ac:dyDescent="0.2">
      <c r="AS19389" s="4"/>
      <c r="AT19389" s="4"/>
      <c r="AU19389" s="4"/>
      <c r="AV19389" s="4"/>
      <c r="AW19389" s="4"/>
      <c r="AX19389" s="4"/>
      <c r="AY19389" s="4"/>
      <c r="AZ19389" s="4"/>
      <c r="BA19389" s="4"/>
      <c r="BB19389" s="4"/>
      <c r="BC19389" s="4"/>
    </row>
    <row r="19390" spans="45:55" x14ac:dyDescent="0.2">
      <c r="AS19390" s="4"/>
      <c r="AT19390" s="4"/>
      <c r="AU19390" s="4"/>
      <c r="AV19390" s="4"/>
      <c r="AW19390" s="4"/>
      <c r="AX19390" s="4"/>
      <c r="AY19390" s="4"/>
      <c r="AZ19390" s="4"/>
      <c r="BA19390" s="4"/>
      <c r="BB19390" s="4"/>
      <c r="BC19390" s="4"/>
    </row>
    <row r="19391" spans="45:55" x14ac:dyDescent="0.2">
      <c r="AS19391" s="4"/>
      <c r="AT19391" s="4"/>
      <c r="AU19391" s="4"/>
      <c r="AV19391" s="4"/>
      <c r="AW19391" s="4"/>
      <c r="AX19391" s="4"/>
      <c r="AY19391" s="4"/>
      <c r="AZ19391" s="4"/>
      <c r="BA19391" s="4"/>
      <c r="BB19391" s="4"/>
      <c r="BC19391" s="4"/>
    </row>
    <row r="19392" spans="45:55" x14ac:dyDescent="0.2">
      <c r="AS19392" s="4"/>
      <c r="AT19392" s="4"/>
      <c r="AU19392" s="4"/>
      <c r="AV19392" s="4"/>
      <c r="AW19392" s="4"/>
      <c r="AX19392" s="4"/>
      <c r="AY19392" s="4"/>
      <c r="AZ19392" s="4"/>
      <c r="BA19392" s="4"/>
      <c r="BB19392" s="4"/>
      <c r="BC19392" s="4"/>
    </row>
    <row r="19393" spans="45:55" x14ac:dyDescent="0.2">
      <c r="AS19393" s="4"/>
      <c r="AT19393" s="4"/>
      <c r="AU19393" s="4"/>
      <c r="AV19393" s="4"/>
      <c r="AW19393" s="4"/>
      <c r="AX19393" s="4"/>
      <c r="AY19393" s="4"/>
      <c r="AZ19393" s="4"/>
      <c r="BA19393" s="4"/>
      <c r="BB19393" s="4"/>
      <c r="BC19393" s="4"/>
    </row>
    <row r="19394" spans="45:55" x14ac:dyDescent="0.2">
      <c r="AS19394" s="4"/>
      <c r="AT19394" s="4"/>
      <c r="AU19394" s="4"/>
      <c r="AV19394" s="4"/>
      <c r="AW19394" s="4"/>
      <c r="AX19394" s="4"/>
      <c r="AY19394" s="4"/>
      <c r="AZ19394" s="4"/>
      <c r="BA19394" s="4"/>
      <c r="BB19394" s="4"/>
      <c r="BC19394" s="4"/>
    </row>
    <row r="19395" spans="45:55" x14ac:dyDescent="0.2">
      <c r="AS19395" s="4"/>
      <c r="AT19395" s="4"/>
      <c r="AU19395" s="4"/>
      <c r="AV19395" s="4"/>
      <c r="AW19395" s="4"/>
      <c r="AX19395" s="4"/>
      <c r="AY19395" s="4"/>
      <c r="AZ19395" s="4"/>
      <c r="BA19395" s="4"/>
      <c r="BB19395" s="4"/>
      <c r="BC19395" s="4"/>
    </row>
    <row r="19396" spans="45:55" x14ac:dyDescent="0.2">
      <c r="AS19396" s="4"/>
      <c r="AT19396" s="4"/>
      <c r="AU19396" s="4"/>
      <c r="AV19396" s="4"/>
      <c r="AW19396" s="4"/>
      <c r="AX19396" s="4"/>
      <c r="AY19396" s="4"/>
      <c r="AZ19396" s="4"/>
      <c r="BA19396" s="4"/>
      <c r="BB19396" s="4"/>
      <c r="BC19396" s="4"/>
    </row>
    <row r="19397" spans="45:55" x14ac:dyDescent="0.2">
      <c r="AS19397" s="4"/>
      <c r="AT19397" s="4"/>
      <c r="AU19397" s="4"/>
      <c r="AV19397" s="4"/>
      <c r="AW19397" s="4"/>
      <c r="AX19397" s="4"/>
      <c r="AY19397" s="4"/>
      <c r="AZ19397" s="4"/>
      <c r="BA19397" s="4"/>
      <c r="BB19397" s="4"/>
      <c r="BC19397" s="4"/>
    </row>
    <row r="19398" spans="45:55" x14ac:dyDescent="0.2">
      <c r="AS19398" s="4"/>
      <c r="AT19398" s="4"/>
      <c r="AU19398" s="4"/>
      <c r="AV19398" s="4"/>
      <c r="AW19398" s="4"/>
      <c r="AX19398" s="4"/>
      <c r="AY19398" s="4"/>
      <c r="AZ19398" s="4"/>
      <c r="BA19398" s="4"/>
      <c r="BB19398" s="4"/>
      <c r="BC19398" s="4"/>
    </row>
    <row r="19399" spans="45:55" x14ac:dyDescent="0.2">
      <c r="AS19399" s="4"/>
      <c r="AT19399" s="4"/>
      <c r="AU19399" s="4"/>
      <c r="AV19399" s="4"/>
      <c r="AW19399" s="4"/>
      <c r="AX19399" s="4"/>
      <c r="AY19399" s="4"/>
      <c r="AZ19399" s="4"/>
      <c r="BA19399" s="4"/>
      <c r="BB19399" s="4"/>
      <c r="BC19399" s="4"/>
    </row>
    <row r="19400" spans="45:55" x14ac:dyDescent="0.2">
      <c r="AS19400" s="4"/>
      <c r="AT19400" s="4"/>
      <c r="AU19400" s="4"/>
      <c r="AV19400" s="4"/>
      <c r="AW19400" s="4"/>
      <c r="AX19400" s="4"/>
      <c r="AY19400" s="4"/>
      <c r="AZ19400" s="4"/>
      <c r="BA19400" s="4"/>
      <c r="BB19400" s="4"/>
      <c r="BC19400" s="4"/>
    </row>
    <row r="19401" spans="45:55" x14ac:dyDescent="0.2">
      <c r="AS19401" s="4"/>
      <c r="AT19401" s="4"/>
      <c r="AU19401" s="4"/>
      <c r="AV19401" s="4"/>
      <c r="AW19401" s="4"/>
      <c r="AX19401" s="4"/>
      <c r="AY19401" s="4"/>
      <c r="AZ19401" s="4"/>
      <c r="BA19401" s="4"/>
      <c r="BB19401" s="4"/>
      <c r="BC19401" s="4"/>
    </row>
    <row r="19402" spans="45:55" x14ac:dyDescent="0.2">
      <c r="AS19402" s="4"/>
      <c r="AT19402" s="4"/>
      <c r="AU19402" s="4"/>
      <c r="AV19402" s="4"/>
      <c r="AW19402" s="4"/>
      <c r="AX19402" s="4"/>
      <c r="AY19402" s="4"/>
      <c r="AZ19402" s="4"/>
      <c r="BA19402" s="4"/>
      <c r="BB19402" s="4"/>
      <c r="BC19402" s="4"/>
    </row>
    <row r="19403" spans="45:55" x14ac:dyDescent="0.2">
      <c r="AS19403" s="4"/>
      <c r="AT19403" s="4"/>
      <c r="AU19403" s="4"/>
      <c r="AV19403" s="4"/>
      <c r="AW19403" s="4"/>
      <c r="AX19403" s="4"/>
      <c r="AY19403" s="4"/>
      <c r="AZ19403" s="4"/>
      <c r="BA19403" s="4"/>
      <c r="BB19403" s="4"/>
      <c r="BC19403" s="4"/>
    </row>
    <row r="19404" spans="45:55" x14ac:dyDescent="0.2">
      <c r="AS19404" s="4"/>
      <c r="AT19404" s="4"/>
      <c r="AU19404" s="4"/>
      <c r="AV19404" s="4"/>
      <c r="AW19404" s="4"/>
      <c r="AX19404" s="4"/>
      <c r="AY19404" s="4"/>
      <c r="AZ19404" s="4"/>
      <c r="BA19404" s="4"/>
      <c r="BB19404" s="4"/>
      <c r="BC19404" s="4"/>
    </row>
    <row r="19405" spans="45:55" x14ac:dyDescent="0.2">
      <c r="AS19405" s="4"/>
      <c r="AT19405" s="4"/>
      <c r="AU19405" s="4"/>
      <c r="AV19405" s="4"/>
      <c r="AW19405" s="4"/>
      <c r="AX19405" s="4"/>
      <c r="AY19405" s="4"/>
      <c r="AZ19405" s="4"/>
      <c r="BA19405" s="4"/>
      <c r="BB19405" s="4"/>
      <c r="BC19405" s="4"/>
    </row>
    <row r="19406" spans="45:55" x14ac:dyDescent="0.2">
      <c r="AS19406" s="4"/>
      <c r="AT19406" s="4"/>
      <c r="AU19406" s="4"/>
      <c r="AV19406" s="4"/>
      <c r="AW19406" s="4"/>
      <c r="AX19406" s="4"/>
      <c r="AY19406" s="4"/>
      <c r="AZ19406" s="4"/>
      <c r="BA19406" s="4"/>
      <c r="BB19406" s="4"/>
      <c r="BC19406" s="4"/>
    </row>
    <row r="19407" spans="45:55" x14ac:dyDescent="0.2">
      <c r="AS19407" s="4"/>
      <c r="AT19407" s="4"/>
      <c r="AU19407" s="4"/>
      <c r="AV19407" s="4"/>
      <c r="AW19407" s="4"/>
      <c r="AX19407" s="4"/>
      <c r="AY19407" s="4"/>
      <c r="AZ19407" s="4"/>
      <c r="BA19407" s="4"/>
      <c r="BB19407" s="4"/>
      <c r="BC19407" s="4"/>
    </row>
    <row r="19408" spans="45:55" x14ac:dyDescent="0.2">
      <c r="AS19408" s="4"/>
      <c r="AT19408" s="4"/>
      <c r="AU19408" s="4"/>
      <c r="AV19408" s="4"/>
      <c r="AW19408" s="4"/>
      <c r="AX19408" s="4"/>
      <c r="AY19408" s="4"/>
      <c r="AZ19408" s="4"/>
      <c r="BA19408" s="4"/>
      <c r="BB19408" s="4"/>
      <c r="BC19408" s="4"/>
    </row>
    <row r="19409" spans="45:55" x14ac:dyDescent="0.2">
      <c r="AS19409" s="4"/>
      <c r="AT19409" s="4"/>
      <c r="AU19409" s="4"/>
      <c r="AV19409" s="4"/>
      <c r="AW19409" s="4"/>
      <c r="AX19409" s="4"/>
      <c r="AY19409" s="4"/>
      <c r="AZ19409" s="4"/>
      <c r="BA19409" s="4"/>
      <c r="BB19409" s="4"/>
      <c r="BC19409" s="4"/>
    </row>
    <row r="19410" spans="45:55" x14ac:dyDescent="0.2">
      <c r="AS19410" s="4"/>
      <c r="AT19410" s="4"/>
      <c r="AU19410" s="4"/>
      <c r="AV19410" s="4"/>
      <c r="AW19410" s="4"/>
      <c r="AX19410" s="4"/>
      <c r="AY19410" s="4"/>
      <c r="AZ19410" s="4"/>
      <c r="BA19410" s="4"/>
      <c r="BB19410" s="4"/>
      <c r="BC19410" s="4"/>
    </row>
    <row r="19411" spans="45:55" x14ac:dyDescent="0.2">
      <c r="AS19411" s="4"/>
      <c r="AT19411" s="4"/>
      <c r="AU19411" s="4"/>
      <c r="AV19411" s="4"/>
      <c r="AW19411" s="4"/>
      <c r="AX19411" s="4"/>
      <c r="AY19411" s="4"/>
      <c r="AZ19411" s="4"/>
      <c r="BA19411" s="4"/>
      <c r="BB19411" s="4"/>
      <c r="BC19411" s="4"/>
    </row>
    <row r="19412" spans="45:55" x14ac:dyDescent="0.2">
      <c r="AS19412" s="4"/>
      <c r="AT19412" s="4"/>
      <c r="AU19412" s="4"/>
      <c r="AV19412" s="4"/>
      <c r="AW19412" s="4"/>
      <c r="AX19412" s="4"/>
      <c r="AY19412" s="4"/>
      <c r="AZ19412" s="4"/>
      <c r="BA19412" s="4"/>
      <c r="BB19412" s="4"/>
      <c r="BC19412" s="4"/>
    </row>
    <row r="19413" spans="45:55" x14ac:dyDescent="0.2">
      <c r="AS19413" s="4"/>
      <c r="AT19413" s="4"/>
      <c r="AU19413" s="4"/>
      <c r="AV19413" s="4"/>
      <c r="AW19413" s="4"/>
      <c r="AX19413" s="4"/>
      <c r="AY19413" s="4"/>
      <c r="AZ19413" s="4"/>
      <c r="BA19413" s="4"/>
      <c r="BB19413" s="4"/>
      <c r="BC19413" s="4"/>
    </row>
    <row r="19414" spans="45:55" x14ac:dyDescent="0.2">
      <c r="AS19414" s="4"/>
      <c r="AT19414" s="4"/>
      <c r="AU19414" s="4"/>
      <c r="AV19414" s="4"/>
      <c r="AW19414" s="4"/>
      <c r="AX19414" s="4"/>
      <c r="AY19414" s="4"/>
      <c r="AZ19414" s="4"/>
      <c r="BA19414" s="4"/>
      <c r="BB19414" s="4"/>
      <c r="BC19414" s="4"/>
    </row>
    <row r="19415" spans="45:55" x14ac:dyDescent="0.2">
      <c r="AS19415" s="4"/>
      <c r="AT19415" s="4"/>
      <c r="AU19415" s="4"/>
      <c r="AV19415" s="4"/>
      <c r="AW19415" s="4"/>
      <c r="AX19415" s="4"/>
      <c r="AY19415" s="4"/>
      <c r="AZ19415" s="4"/>
      <c r="BA19415" s="4"/>
      <c r="BB19415" s="4"/>
      <c r="BC19415" s="4"/>
    </row>
    <row r="19416" spans="45:55" x14ac:dyDescent="0.2">
      <c r="AS19416" s="4"/>
      <c r="AT19416" s="4"/>
      <c r="AU19416" s="4"/>
      <c r="AV19416" s="4"/>
      <c r="AW19416" s="4"/>
      <c r="AX19416" s="4"/>
      <c r="AY19416" s="4"/>
      <c r="AZ19416" s="4"/>
      <c r="BA19416" s="4"/>
      <c r="BB19416" s="4"/>
      <c r="BC19416" s="4"/>
    </row>
    <row r="19417" spans="45:55" x14ac:dyDescent="0.2">
      <c r="AS19417" s="4"/>
      <c r="AT19417" s="4"/>
      <c r="AU19417" s="4"/>
      <c r="AV19417" s="4"/>
      <c r="AW19417" s="4"/>
      <c r="AX19417" s="4"/>
      <c r="AY19417" s="4"/>
      <c r="AZ19417" s="4"/>
      <c r="BA19417" s="4"/>
      <c r="BB19417" s="4"/>
      <c r="BC19417" s="4"/>
    </row>
    <row r="19418" spans="45:55" x14ac:dyDescent="0.2">
      <c r="AS19418" s="4"/>
      <c r="AT19418" s="4"/>
      <c r="AU19418" s="4"/>
      <c r="AV19418" s="4"/>
      <c r="AW19418" s="4"/>
      <c r="AX19418" s="4"/>
      <c r="AY19418" s="4"/>
      <c r="AZ19418" s="4"/>
      <c r="BA19418" s="4"/>
      <c r="BB19418" s="4"/>
      <c r="BC19418" s="4"/>
    </row>
    <row r="19419" spans="45:55" x14ac:dyDescent="0.2">
      <c r="AS19419" s="4"/>
      <c r="AT19419" s="4"/>
      <c r="AU19419" s="4"/>
      <c r="AV19419" s="4"/>
      <c r="AW19419" s="4"/>
      <c r="AX19419" s="4"/>
      <c r="AY19419" s="4"/>
      <c r="AZ19419" s="4"/>
      <c r="BA19419" s="4"/>
      <c r="BB19419" s="4"/>
      <c r="BC19419" s="4"/>
    </row>
    <row r="19420" spans="45:55" x14ac:dyDescent="0.2">
      <c r="AS19420" s="4"/>
      <c r="AT19420" s="4"/>
      <c r="AU19420" s="4"/>
      <c r="AV19420" s="4"/>
      <c r="AW19420" s="4"/>
      <c r="AX19420" s="4"/>
      <c r="AY19420" s="4"/>
      <c r="AZ19420" s="4"/>
      <c r="BA19420" s="4"/>
      <c r="BB19420" s="4"/>
      <c r="BC19420" s="4"/>
    </row>
    <row r="19421" spans="45:55" x14ac:dyDescent="0.2">
      <c r="AS19421" s="4"/>
      <c r="AT19421" s="4"/>
      <c r="AU19421" s="4"/>
      <c r="AV19421" s="4"/>
      <c r="AW19421" s="4"/>
      <c r="AX19421" s="4"/>
      <c r="AY19421" s="4"/>
      <c r="AZ19421" s="4"/>
      <c r="BA19421" s="4"/>
      <c r="BB19421" s="4"/>
      <c r="BC19421" s="4"/>
    </row>
    <row r="19422" spans="45:55" x14ac:dyDescent="0.2">
      <c r="AS19422" s="4"/>
      <c r="AT19422" s="4"/>
      <c r="AU19422" s="4"/>
      <c r="AV19422" s="4"/>
      <c r="AW19422" s="4"/>
      <c r="AX19422" s="4"/>
      <c r="AY19422" s="4"/>
      <c r="AZ19422" s="4"/>
      <c r="BA19422" s="4"/>
      <c r="BB19422" s="4"/>
      <c r="BC19422" s="4"/>
    </row>
    <row r="19423" spans="45:55" x14ac:dyDescent="0.2">
      <c r="AS19423" s="4"/>
      <c r="AT19423" s="4"/>
      <c r="AU19423" s="4"/>
      <c r="AV19423" s="4"/>
      <c r="AW19423" s="4"/>
      <c r="AX19423" s="4"/>
      <c r="AY19423" s="4"/>
      <c r="AZ19423" s="4"/>
      <c r="BA19423" s="4"/>
      <c r="BB19423" s="4"/>
      <c r="BC19423" s="4"/>
    </row>
    <row r="19424" spans="45:55" x14ac:dyDescent="0.2">
      <c r="AS19424" s="4"/>
      <c r="AT19424" s="4"/>
      <c r="AU19424" s="4"/>
      <c r="AV19424" s="4"/>
      <c r="AW19424" s="4"/>
      <c r="AX19424" s="4"/>
      <c r="AY19424" s="4"/>
      <c r="AZ19424" s="4"/>
      <c r="BA19424" s="4"/>
      <c r="BB19424" s="4"/>
      <c r="BC19424" s="4"/>
    </row>
    <row r="19425" spans="45:55" x14ac:dyDescent="0.2">
      <c r="AS19425" s="4"/>
      <c r="AT19425" s="4"/>
      <c r="AU19425" s="4"/>
      <c r="AV19425" s="4"/>
      <c r="AW19425" s="4"/>
      <c r="AX19425" s="4"/>
      <c r="AY19425" s="4"/>
      <c r="AZ19425" s="4"/>
      <c r="BA19425" s="4"/>
      <c r="BB19425" s="4"/>
      <c r="BC19425" s="4"/>
    </row>
    <row r="19426" spans="45:55" x14ac:dyDescent="0.2">
      <c r="AS19426" s="4"/>
      <c r="AT19426" s="4"/>
      <c r="AU19426" s="4"/>
      <c r="AV19426" s="4"/>
      <c r="AW19426" s="4"/>
      <c r="AX19426" s="4"/>
      <c r="AY19426" s="4"/>
      <c r="AZ19426" s="4"/>
      <c r="BA19426" s="4"/>
      <c r="BB19426" s="4"/>
      <c r="BC19426" s="4"/>
    </row>
    <row r="19427" spans="45:55" x14ac:dyDescent="0.2">
      <c r="AS19427" s="4"/>
      <c r="AT19427" s="4"/>
      <c r="AU19427" s="4"/>
      <c r="AV19427" s="4"/>
      <c r="AW19427" s="4"/>
      <c r="AX19427" s="4"/>
      <c r="AY19427" s="4"/>
      <c r="AZ19427" s="4"/>
      <c r="BA19427" s="4"/>
      <c r="BB19427" s="4"/>
      <c r="BC19427" s="4"/>
    </row>
    <row r="19428" spans="45:55" x14ac:dyDescent="0.2">
      <c r="AS19428" s="4"/>
      <c r="AT19428" s="4"/>
      <c r="AU19428" s="4"/>
      <c r="AV19428" s="4"/>
      <c r="AW19428" s="4"/>
      <c r="AX19428" s="4"/>
      <c r="AY19428" s="4"/>
      <c r="AZ19428" s="4"/>
      <c r="BA19428" s="4"/>
      <c r="BB19428" s="4"/>
      <c r="BC19428" s="4"/>
    </row>
    <row r="19429" spans="45:55" x14ac:dyDescent="0.2">
      <c r="AS19429" s="4"/>
      <c r="AT19429" s="4"/>
      <c r="AU19429" s="4"/>
      <c r="AV19429" s="4"/>
      <c r="AW19429" s="4"/>
      <c r="AX19429" s="4"/>
      <c r="AY19429" s="4"/>
      <c r="AZ19429" s="4"/>
      <c r="BA19429" s="4"/>
      <c r="BB19429" s="4"/>
      <c r="BC19429" s="4"/>
    </row>
    <row r="19430" spans="45:55" x14ac:dyDescent="0.2">
      <c r="AS19430" s="4"/>
      <c r="AT19430" s="4"/>
      <c r="AU19430" s="4"/>
      <c r="AV19430" s="4"/>
      <c r="AW19430" s="4"/>
      <c r="AX19430" s="4"/>
      <c r="AY19430" s="4"/>
      <c r="AZ19430" s="4"/>
      <c r="BA19430" s="4"/>
      <c r="BB19430" s="4"/>
      <c r="BC19430" s="4"/>
    </row>
    <row r="19431" spans="45:55" x14ac:dyDescent="0.2">
      <c r="AS19431" s="4"/>
      <c r="AT19431" s="4"/>
      <c r="AU19431" s="4"/>
      <c r="AV19431" s="4"/>
      <c r="AW19431" s="4"/>
      <c r="AX19431" s="4"/>
      <c r="AY19431" s="4"/>
      <c r="AZ19431" s="4"/>
      <c r="BA19431" s="4"/>
      <c r="BB19431" s="4"/>
      <c r="BC19431" s="4"/>
    </row>
    <row r="19432" spans="45:55" x14ac:dyDescent="0.2">
      <c r="AS19432" s="4"/>
      <c r="AT19432" s="4"/>
      <c r="AU19432" s="4"/>
      <c r="AV19432" s="4"/>
      <c r="AW19432" s="4"/>
      <c r="AX19432" s="4"/>
      <c r="AY19432" s="4"/>
      <c r="AZ19432" s="4"/>
      <c r="BA19432" s="4"/>
      <c r="BB19432" s="4"/>
      <c r="BC19432" s="4"/>
    </row>
    <row r="19433" spans="45:55" x14ac:dyDescent="0.2">
      <c r="AS19433" s="4"/>
      <c r="AT19433" s="4"/>
      <c r="AU19433" s="4"/>
      <c r="AV19433" s="4"/>
      <c r="AW19433" s="4"/>
      <c r="AX19433" s="4"/>
      <c r="AY19433" s="4"/>
      <c r="AZ19433" s="4"/>
      <c r="BA19433" s="4"/>
      <c r="BB19433" s="4"/>
      <c r="BC19433" s="4"/>
    </row>
    <row r="19434" spans="45:55" x14ac:dyDescent="0.2">
      <c r="AS19434" s="4"/>
      <c r="AT19434" s="4"/>
      <c r="AU19434" s="4"/>
      <c r="AV19434" s="4"/>
      <c r="AW19434" s="4"/>
      <c r="AX19434" s="4"/>
      <c r="AY19434" s="4"/>
      <c r="AZ19434" s="4"/>
      <c r="BA19434" s="4"/>
      <c r="BB19434" s="4"/>
      <c r="BC19434" s="4"/>
    </row>
    <row r="19435" spans="45:55" x14ac:dyDescent="0.2">
      <c r="AS19435" s="4"/>
      <c r="AT19435" s="4"/>
      <c r="AU19435" s="4"/>
      <c r="AV19435" s="4"/>
      <c r="AW19435" s="4"/>
      <c r="AX19435" s="4"/>
      <c r="AY19435" s="4"/>
      <c r="AZ19435" s="4"/>
      <c r="BA19435" s="4"/>
      <c r="BB19435" s="4"/>
      <c r="BC19435" s="4"/>
    </row>
    <row r="19436" spans="45:55" x14ac:dyDescent="0.2">
      <c r="AS19436" s="4"/>
      <c r="AT19436" s="4"/>
      <c r="AU19436" s="4"/>
      <c r="AV19436" s="4"/>
      <c r="AW19436" s="4"/>
      <c r="AX19436" s="4"/>
      <c r="AY19436" s="4"/>
      <c r="AZ19436" s="4"/>
      <c r="BA19436" s="4"/>
      <c r="BB19436" s="4"/>
      <c r="BC19436" s="4"/>
    </row>
    <row r="19437" spans="45:55" x14ac:dyDescent="0.2">
      <c r="AS19437" s="4"/>
      <c r="AT19437" s="4"/>
      <c r="AU19437" s="4"/>
      <c r="AV19437" s="4"/>
      <c r="AW19437" s="4"/>
      <c r="AX19437" s="4"/>
      <c r="AY19437" s="4"/>
      <c r="AZ19437" s="4"/>
      <c r="BA19437" s="4"/>
      <c r="BB19437" s="4"/>
      <c r="BC19437" s="4"/>
    </row>
    <row r="19438" spans="45:55" x14ac:dyDescent="0.2">
      <c r="AS19438" s="4"/>
      <c r="AT19438" s="4"/>
      <c r="AU19438" s="4"/>
      <c r="AV19438" s="4"/>
      <c r="AW19438" s="4"/>
      <c r="AX19438" s="4"/>
      <c r="AY19438" s="4"/>
      <c r="AZ19438" s="4"/>
      <c r="BA19438" s="4"/>
      <c r="BB19438" s="4"/>
      <c r="BC19438" s="4"/>
    </row>
    <row r="19439" spans="45:55" x14ac:dyDescent="0.2">
      <c r="AS19439" s="4"/>
      <c r="AT19439" s="4"/>
      <c r="AU19439" s="4"/>
      <c r="AV19439" s="4"/>
      <c r="AW19439" s="4"/>
      <c r="AX19439" s="4"/>
      <c r="AY19439" s="4"/>
      <c r="AZ19439" s="4"/>
      <c r="BA19439" s="4"/>
      <c r="BB19439" s="4"/>
      <c r="BC19439" s="4"/>
    </row>
    <row r="19440" spans="45:55" x14ac:dyDescent="0.2">
      <c r="AS19440" s="4"/>
      <c r="AT19440" s="4"/>
      <c r="AU19440" s="4"/>
      <c r="AV19440" s="4"/>
      <c r="AW19440" s="4"/>
      <c r="AX19440" s="4"/>
      <c r="AY19440" s="4"/>
      <c r="AZ19440" s="4"/>
      <c r="BA19440" s="4"/>
      <c r="BB19440" s="4"/>
      <c r="BC19440" s="4"/>
    </row>
    <row r="19441" spans="45:55" x14ac:dyDescent="0.2">
      <c r="AS19441" s="4"/>
      <c r="AT19441" s="4"/>
      <c r="AU19441" s="4"/>
      <c r="AV19441" s="4"/>
      <c r="AW19441" s="4"/>
      <c r="AX19441" s="4"/>
      <c r="AY19441" s="4"/>
      <c r="AZ19441" s="4"/>
      <c r="BA19441" s="4"/>
      <c r="BB19441" s="4"/>
      <c r="BC19441" s="4"/>
    </row>
    <row r="19442" spans="45:55" x14ac:dyDescent="0.2">
      <c r="AS19442" s="4"/>
      <c r="AT19442" s="4"/>
      <c r="AU19442" s="4"/>
      <c r="AV19442" s="4"/>
      <c r="AW19442" s="4"/>
      <c r="AX19442" s="4"/>
      <c r="AY19442" s="4"/>
      <c r="AZ19442" s="4"/>
      <c r="BA19442" s="4"/>
      <c r="BB19442" s="4"/>
      <c r="BC19442" s="4"/>
    </row>
    <row r="19443" spans="45:55" x14ac:dyDescent="0.2">
      <c r="AS19443" s="4"/>
      <c r="AT19443" s="4"/>
      <c r="AU19443" s="4"/>
      <c r="AV19443" s="4"/>
      <c r="AW19443" s="4"/>
      <c r="AX19443" s="4"/>
      <c r="AY19443" s="4"/>
      <c r="AZ19443" s="4"/>
      <c r="BA19443" s="4"/>
      <c r="BB19443" s="4"/>
      <c r="BC19443" s="4"/>
    </row>
    <row r="19444" spans="45:55" x14ac:dyDescent="0.2">
      <c r="AS19444" s="4"/>
      <c r="AT19444" s="4"/>
      <c r="AU19444" s="4"/>
      <c r="AV19444" s="4"/>
      <c r="AW19444" s="4"/>
      <c r="AX19444" s="4"/>
      <c r="AY19444" s="4"/>
      <c r="AZ19444" s="4"/>
      <c r="BA19444" s="4"/>
      <c r="BB19444" s="4"/>
      <c r="BC19444" s="4"/>
    </row>
    <row r="19445" spans="45:55" x14ac:dyDescent="0.2">
      <c r="AS19445" s="4"/>
      <c r="AT19445" s="4"/>
      <c r="AU19445" s="4"/>
      <c r="AV19445" s="4"/>
      <c r="AW19445" s="4"/>
      <c r="AX19445" s="4"/>
      <c r="AY19445" s="4"/>
      <c r="AZ19445" s="4"/>
      <c r="BA19445" s="4"/>
      <c r="BB19445" s="4"/>
      <c r="BC19445" s="4"/>
    </row>
    <row r="19446" spans="45:55" x14ac:dyDescent="0.2">
      <c r="AS19446" s="4"/>
      <c r="AT19446" s="4"/>
      <c r="AU19446" s="4"/>
      <c r="AV19446" s="4"/>
      <c r="AW19446" s="4"/>
      <c r="AX19446" s="4"/>
      <c r="AY19446" s="4"/>
      <c r="AZ19446" s="4"/>
      <c r="BA19446" s="4"/>
      <c r="BB19446" s="4"/>
      <c r="BC19446" s="4"/>
    </row>
    <row r="19447" spans="45:55" x14ac:dyDescent="0.2">
      <c r="AS19447" s="4"/>
      <c r="AT19447" s="4"/>
      <c r="AU19447" s="4"/>
      <c r="AV19447" s="4"/>
      <c r="AW19447" s="4"/>
      <c r="AX19447" s="4"/>
      <c r="AY19447" s="4"/>
      <c r="AZ19447" s="4"/>
      <c r="BA19447" s="4"/>
      <c r="BB19447" s="4"/>
      <c r="BC19447" s="4"/>
    </row>
    <row r="19448" spans="45:55" x14ac:dyDescent="0.2">
      <c r="AS19448" s="4"/>
      <c r="AT19448" s="4"/>
      <c r="AU19448" s="4"/>
      <c r="AV19448" s="4"/>
      <c r="AW19448" s="4"/>
      <c r="AX19448" s="4"/>
      <c r="AY19448" s="4"/>
      <c r="AZ19448" s="4"/>
      <c r="BA19448" s="4"/>
      <c r="BB19448" s="4"/>
      <c r="BC19448" s="4"/>
    </row>
    <row r="19449" spans="45:55" x14ac:dyDescent="0.2">
      <c r="AS19449" s="4"/>
      <c r="AT19449" s="4"/>
      <c r="AU19449" s="4"/>
      <c r="AV19449" s="4"/>
      <c r="AW19449" s="4"/>
      <c r="AX19449" s="4"/>
      <c r="AY19449" s="4"/>
      <c r="AZ19449" s="4"/>
      <c r="BA19449" s="4"/>
      <c r="BB19449" s="4"/>
      <c r="BC19449" s="4"/>
    </row>
    <row r="19450" spans="45:55" x14ac:dyDescent="0.2">
      <c r="AS19450" s="4"/>
      <c r="AT19450" s="4"/>
      <c r="AU19450" s="4"/>
      <c r="AV19450" s="4"/>
      <c r="AW19450" s="4"/>
      <c r="AX19450" s="4"/>
      <c r="AY19450" s="4"/>
      <c r="AZ19450" s="4"/>
      <c r="BA19450" s="4"/>
      <c r="BB19450" s="4"/>
      <c r="BC19450" s="4"/>
    </row>
    <row r="19451" spans="45:55" x14ac:dyDescent="0.2">
      <c r="AS19451" s="4"/>
      <c r="AT19451" s="4"/>
      <c r="AU19451" s="4"/>
      <c r="AV19451" s="4"/>
      <c r="AW19451" s="4"/>
      <c r="AX19451" s="4"/>
      <c r="AY19451" s="4"/>
      <c r="AZ19451" s="4"/>
      <c r="BA19451" s="4"/>
      <c r="BB19451" s="4"/>
      <c r="BC19451" s="4"/>
    </row>
    <row r="19452" spans="45:55" x14ac:dyDescent="0.2">
      <c r="AS19452" s="4"/>
      <c r="AT19452" s="4"/>
      <c r="AU19452" s="4"/>
      <c r="AV19452" s="4"/>
      <c r="AW19452" s="4"/>
      <c r="AX19452" s="4"/>
      <c r="AY19452" s="4"/>
      <c r="AZ19452" s="4"/>
      <c r="BA19452" s="4"/>
      <c r="BB19452" s="4"/>
      <c r="BC19452" s="4"/>
    </row>
    <row r="19453" spans="45:55" x14ac:dyDescent="0.2">
      <c r="AS19453" s="4"/>
      <c r="AT19453" s="4"/>
      <c r="AU19453" s="4"/>
      <c r="AV19453" s="4"/>
      <c r="AW19453" s="4"/>
      <c r="AX19453" s="4"/>
      <c r="AY19453" s="4"/>
      <c r="AZ19453" s="4"/>
      <c r="BA19453" s="4"/>
      <c r="BB19453" s="4"/>
      <c r="BC19453" s="4"/>
    </row>
    <row r="19454" spans="45:55" x14ac:dyDescent="0.2">
      <c r="AS19454" s="4"/>
      <c r="AT19454" s="4"/>
      <c r="AU19454" s="4"/>
      <c r="AV19454" s="4"/>
      <c r="AW19454" s="4"/>
      <c r="AX19454" s="4"/>
      <c r="AY19454" s="4"/>
      <c r="AZ19454" s="4"/>
      <c r="BA19454" s="4"/>
      <c r="BB19454" s="4"/>
      <c r="BC19454" s="4"/>
    </row>
    <row r="19455" spans="45:55" x14ac:dyDescent="0.2">
      <c r="AS19455" s="4"/>
      <c r="AT19455" s="4"/>
      <c r="AU19455" s="4"/>
      <c r="AV19455" s="4"/>
      <c r="AW19455" s="4"/>
      <c r="AX19455" s="4"/>
      <c r="AY19455" s="4"/>
      <c r="AZ19455" s="4"/>
      <c r="BA19455" s="4"/>
      <c r="BB19455" s="4"/>
      <c r="BC19455" s="4"/>
    </row>
    <row r="19456" spans="45:55" x14ac:dyDescent="0.2">
      <c r="AS19456" s="4"/>
      <c r="AT19456" s="4"/>
      <c r="AU19456" s="4"/>
      <c r="AV19456" s="4"/>
      <c r="AW19456" s="4"/>
      <c r="AX19456" s="4"/>
      <c r="AY19456" s="4"/>
      <c r="AZ19456" s="4"/>
      <c r="BA19456" s="4"/>
      <c r="BB19456" s="4"/>
      <c r="BC19456" s="4"/>
    </row>
    <row r="19457" spans="45:55" x14ac:dyDescent="0.2">
      <c r="AS19457" s="4"/>
      <c r="AT19457" s="4"/>
      <c r="AU19457" s="4"/>
      <c r="AV19457" s="4"/>
      <c r="AW19457" s="4"/>
      <c r="AX19457" s="4"/>
      <c r="AY19457" s="4"/>
      <c r="AZ19457" s="4"/>
      <c r="BA19457" s="4"/>
      <c r="BB19457" s="4"/>
      <c r="BC19457" s="4"/>
    </row>
    <row r="19458" spans="45:55" x14ac:dyDescent="0.2">
      <c r="AS19458" s="4"/>
      <c r="AT19458" s="4"/>
      <c r="AU19458" s="4"/>
      <c r="AV19458" s="4"/>
      <c r="AW19458" s="4"/>
      <c r="AX19458" s="4"/>
      <c r="AY19458" s="4"/>
      <c r="AZ19458" s="4"/>
      <c r="BA19458" s="4"/>
      <c r="BB19458" s="4"/>
      <c r="BC19458" s="4"/>
    </row>
    <row r="19459" spans="45:55" x14ac:dyDescent="0.2">
      <c r="AS19459" s="4"/>
      <c r="AT19459" s="4"/>
      <c r="AU19459" s="4"/>
      <c r="AV19459" s="4"/>
      <c r="AW19459" s="4"/>
      <c r="AX19459" s="4"/>
      <c r="AY19459" s="4"/>
      <c r="AZ19459" s="4"/>
      <c r="BA19459" s="4"/>
      <c r="BB19459" s="4"/>
      <c r="BC19459" s="4"/>
    </row>
    <row r="19460" spans="45:55" x14ac:dyDescent="0.2">
      <c r="AS19460" s="4"/>
      <c r="AT19460" s="4"/>
      <c r="AU19460" s="4"/>
      <c r="AV19460" s="4"/>
      <c r="AW19460" s="4"/>
      <c r="AX19460" s="4"/>
      <c r="AY19460" s="4"/>
      <c r="AZ19460" s="4"/>
      <c r="BA19460" s="4"/>
      <c r="BB19460" s="4"/>
      <c r="BC19460" s="4"/>
    </row>
    <row r="19461" spans="45:55" x14ac:dyDescent="0.2">
      <c r="AS19461" s="4"/>
      <c r="AT19461" s="4"/>
      <c r="AU19461" s="4"/>
      <c r="AV19461" s="4"/>
      <c r="AW19461" s="4"/>
      <c r="AX19461" s="4"/>
      <c r="AY19461" s="4"/>
      <c r="AZ19461" s="4"/>
      <c r="BA19461" s="4"/>
      <c r="BB19461" s="4"/>
      <c r="BC19461" s="4"/>
    </row>
    <row r="19462" spans="45:55" x14ac:dyDescent="0.2">
      <c r="AS19462" s="4"/>
      <c r="AT19462" s="4"/>
      <c r="AU19462" s="4"/>
      <c r="AV19462" s="4"/>
      <c r="AW19462" s="4"/>
      <c r="AX19462" s="4"/>
      <c r="AY19462" s="4"/>
      <c r="AZ19462" s="4"/>
      <c r="BA19462" s="4"/>
      <c r="BB19462" s="4"/>
      <c r="BC19462" s="4"/>
    </row>
    <row r="19463" spans="45:55" x14ac:dyDescent="0.2">
      <c r="AS19463" s="4"/>
      <c r="AT19463" s="4"/>
      <c r="AU19463" s="4"/>
      <c r="AV19463" s="4"/>
      <c r="AW19463" s="4"/>
      <c r="AX19463" s="4"/>
      <c r="AY19463" s="4"/>
      <c r="AZ19463" s="4"/>
      <c r="BA19463" s="4"/>
      <c r="BB19463" s="4"/>
      <c r="BC19463" s="4"/>
    </row>
    <row r="19464" spans="45:55" x14ac:dyDescent="0.2">
      <c r="AS19464" s="4"/>
      <c r="AT19464" s="4"/>
      <c r="AU19464" s="4"/>
      <c r="AV19464" s="4"/>
      <c r="AW19464" s="4"/>
      <c r="AX19464" s="4"/>
      <c r="AY19464" s="4"/>
      <c r="AZ19464" s="4"/>
      <c r="BA19464" s="4"/>
      <c r="BB19464" s="4"/>
      <c r="BC19464" s="4"/>
    </row>
    <row r="19465" spans="45:55" x14ac:dyDescent="0.2">
      <c r="AS19465" s="4"/>
      <c r="AT19465" s="4"/>
      <c r="AU19465" s="4"/>
      <c r="AV19465" s="4"/>
      <c r="AW19465" s="4"/>
      <c r="AX19465" s="4"/>
      <c r="AY19465" s="4"/>
      <c r="AZ19465" s="4"/>
      <c r="BA19465" s="4"/>
      <c r="BB19465" s="4"/>
      <c r="BC19465" s="4"/>
    </row>
    <row r="19466" spans="45:55" x14ac:dyDescent="0.2">
      <c r="AS19466" s="4"/>
      <c r="AT19466" s="4"/>
      <c r="AU19466" s="4"/>
      <c r="AV19466" s="4"/>
      <c r="AW19466" s="4"/>
      <c r="AX19466" s="4"/>
      <c r="AY19466" s="4"/>
      <c r="AZ19466" s="4"/>
      <c r="BA19466" s="4"/>
      <c r="BB19466" s="4"/>
      <c r="BC19466" s="4"/>
    </row>
    <row r="19467" spans="45:55" x14ac:dyDescent="0.2">
      <c r="AS19467" s="4"/>
      <c r="AT19467" s="4"/>
      <c r="AU19467" s="4"/>
      <c r="AV19467" s="4"/>
      <c r="AW19467" s="4"/>
      <c r="AX19467" s="4"/>
      <c r="AY19467" s="4"/>
      <c r="AZ19467" s="4"/>
      <c r="BA19467" s="4"/>
      <c r="BB19467" s="4"/>
      <c r="BC19467" s="4"/>
    </row>
    <row r="19468" spans="45:55" x14ac:dyDescent="0.2">
      <c r="AS19468" s="4"/>
      <c r="AT19468" s="4"/>
      <c r="AU19468" s="4"/>
      <c r="AV19468" s="4"/>
      <c r="AW19468" s="4"/>
      <c r="AX19468" s="4"/>
      <c r="AY19468" s="4"/>
      <c r="AZ19468" s="4"/>
      <c r="BA19468" s="4"/>
      <c r="BB19468" s="4"/>
      <c r="BC19468" s="4"/>
    </row>
    <row r="19469" spans="45:55" x14ac:dyDescent="0.2">
      <c r="AS19469" s="4"/>
      <c r="AT19469" s="4"/>
      <c r="AU19469" s="4"/>
      <c r="AV19469" s="4"/>
      <c r="AW19469" s="4"/>
      <c r="AX19469" s="4"/>
      <c r="AY19469" s="4"/>
      <c r="AZ19469" s="4"/>
      <c r="BA19469" s="4"/>
      <c r="BB19469" s="4"/>
      <c r="BC19469" s="4"/>
    </row>
    <row r="19470" spans="45:55" x14ac:dyDescent="0.2">
      <c r="AS19470" s="4"/>
      <c r="AT19470" s="4"/>
      <c r="AU19470" s="4"/>
      <c r="AV19470" s="4"/>
      <c r="AW19470" s="4"/>
      <c r="AX19470" s="4"/>
      <c r="AY19470" s="4"/>
      <c r="AZ19470" s="4"/>
      <c r="BA19470" s="4"/>
      <c r="BB19470" s="4"/>
      <c r="BC19470" s="4"/>
    </row>
    <row r="19471" spans="45:55" x14ac:dyDescent="0.2">
      <c r="AS19471" s="4"/>
      <c r="AT19471" s="4"/>
      <c r="AU19471" s="4"/>
      <c r="AV19471" s="4"/>
      <c r="AW19471" s="4"/>
      <c r="AX19471" s="4"/>
      <c r="AY19471" s="4"/>
      <c r="AZ19471" s="4"/>
      <c r="BA19471" s="4"/>
      <c r="BB19471" s="4"/>
      <c r="BC19471" s="4"/>
    </row>
    <row r="19472" spans="45:55" x14ac:dyDescent="0.2">
      <c r="AS19472" s="4"/>
      <c r="AT19472" s="4"/>
      <c r="AU19472" s="4"/>
      <c r="AV19472" s="4"/>
      <c r="AW19472" s="4"/>
      <c r="AX19472" s="4"/>
      <c r="AY19472" s="4"/>
      <c r="AZ19472" s="4"/>
      <c r="BA19472" s="4"/>
      <c r="BB19472" s="4"/>
      <c r="BC19472" s="4"/>
    </row>
    <row r="19473" spans="45:55" x14ac:dyDescent="0.2">
      <c r="AS19473" s="4"/>
      <c r="AT19473" s="4"/>
      <c r="AU19473" s="4"/>
      <c r="AV19473" s="4"/>
      <c r="AW19473" s="4"/>
      <c r="AX19473" s="4"/>
      <c r="AY19473" s="4"/>
      <c r="AZ19473" s="4"/>
      <c r="BA19473" s="4"/>
      <c r="BB19473" s="4"/>
      <c r="BC19473" s="4"/>
    </row>
    <row r="19474" spans="45:55" x14ac:dyDescent="0.2">
      <c r="AS19474" s="4"/>
      <c r="AT19474" s="4"/>
      <c r="AU19474" s="4"/>
      <c r="AV19474" s="4"/>
      <c r="AW19474" s="4"/>
      <c r="AX19474" s="4"/>
      <c r="AY19474" s="4"/>
      <c r="AZ19474" s="4"/>
      <c r="BA19474" s="4"/>
      <c r="BB19474" s="4"/>
      <c r="BC19474" s="4"/>
    </row>
    <row r="19475" spans="45:55" x14ac:dyDescent="0.2">
      <c r="AS19475" s="4"/>
      <c r="AT19475" s="4"/>
      <c r="AU19475" s="4"/>
      <c r="AV19475" s="4"/>
      <c r="AW19475" s="4"/>
      <c r="AX19475" s="4"/>
      <c r="AY19475" s="4"/>
      <c r="AZ19475" s="4"/>
      <c r="BA19475" s="4"/>
      <c r="BB19475" s="4"/>
      <c r="BC19475" s="4"/>
    </row>
    <row r="19476" spans="45:55" x14ac:dyDescent="0.2">
      <c r="AS19476" s="4"/>
      <c r="AT19476" s="4"/>
      <c r="AU19476" s="4"/>
      <c r="AV19476" s="4"/>
      <c r="AW19476" s="4"/>
      <c r="AX19476" s="4"/>
      <c r="AY19476" s="4"/>
      <c r="AZ19476" s="4"/>
      <c r="BA19476" s="4"/>
      <c r="BB19476" s="4"/>
      <c r="BC19476" s="4"/>
    </row>
    <row r="19477" spans="45:55" x14ac:dyDescent="0.2">
      <c r="AS19477" s="4"/>
      <c r="AT19477" s="4"/>
      <c r="AU19477" s="4"/>
      <c r="AV19477" s="4"/>
      <c r="AW19477" s="4"/>
      <c r="AX19477" s="4"/>
      <c r="AY19477" s="4"/>
      <c r="AZ19477" s="4"/>
      <c r="BA19477" s="4"/>
      <c r="BB19477" s="4"/>
      <c r="BC19477" s="4"/>
    </row>
    <row r="19478" spans="45:55" x14ac:dyDescent="0.2">
      <c r="AS19478" s="4"/>
      <c r="AT19478" s="4"/>
      <c r="AU19478" s="4"/>
      <c r="AV19478" s="4"/>
      <c r="AW19478" s="4"/>
      <c r="AX19478" s="4"/>
      <c r="AY19478" s="4"/>
      <c r="AZ19478" s="4"/>
      <c r="BA19478" s="4"/>
      <c r="BB19478" s="4"/>
      <c r="BC19478" s="4"/>
    </row>
    <row r="19479" spans="45:55" x14ac:dyDescent="0.2">
      <c r="AS19479" s="4"/>
      <c r="AT19479" s="4"/>
      <c r="AU19479" s="4"/>
      <c r="AV19479" s="4"/>
      <c r="AW19479" s="4"/>
      <c r="AX19479" s="4"/>
      <c r="AY19479" s="4"/>
      <c r="AZ19479" s="4"/>
      <c r="BA19479" s="4"/>
      <c r="BB19479" s="4"/>
      <c r="BC19479" s="4"/>
    </row>
    <row r="19480" spans="45:55" x14ac:dyDescent="0.2">
      <c r="AS19480" s="4"/>
      <c r="AT19480" s="4"/>
      <c r="AU19480" s="4"/>
      <c r="AV19480" s="4"/>
      <c r="AW19480" s="4"/>
      <c r="AX19480" s="4"/>
      <c r="AY19480" s="4"/>
      <c r="AZ19480" s="4"/>
      <c r="BA19480" s="4"/>
      <c r="BB19480" s="4"/>
      <c r="BC19480" s="4"/>
    </row>
    <row r="19481" spans="45:55" x14ac:dyDescent="0.2">
      <c r="AS19481" s="4"/>
      <c r="AT19481" s="4"/>
      <c r="AU19481" s="4"/>
      <c r="AV19481" s="4"/>
      <c r="AW19481" s="4"/>
      <c r="AX19481" s="4"/>
      <c r="AY19481" s="4"/>
      <c r="AZ19481" s="4"/>
      <c r="BA19481" s="4"/>
      <c r="BB19481" s="4"/>
      <c r="BC19481" s="4"/>
    </row>
    <row r="19482" spans="45:55" x14ac:dyDescent="0.2">
      <c r="AS19482" s="4"/>
      <c r="AT19482" s="4"/>
      <c r="AU19482" s="4"/>
      <c r="AV19482" s="4"/>
      <c r="AW19482" s="4"/>
      <c r="AX19482" s="4"/>
      <c r="AY19482" s="4"/>
      <c r="AZ19482" s="4"/>
      <c r="BA19482" s="4"/>
      <c r="BB19482" s="4"/>
      <c r="BC19482" s="4"/>
    </row>
    <row r="19483" spans="45:55" x14ac:dyDescent="0.2">
      <c r="AS19483" s="4"/>
      <c r="AT19483" s="4"/>
      <c r="AU19483" s="4"/>
      <c r="AV19483" s="4"/>
      <c r="AW19483" s="4"/>
      <c r="AX19483" s="4"/>
      <c r="AY19483" s="4"/>
      <c r="AZ19483" s="4"/>
      <c r="BA19483" s="4"/>
      <c r="BB19483" s="4"/>
      <c r="BC19483" s="4"/>
    </row>
    <row r="19484" spans="45:55" x14ac:dyDescent="0.2">
      <c r="AS19484" s="4"/>
      <c r="AT19484" s="4"/>
      <c r="AU19484" s="4"/>
      <c r="AV19484" s="4"/>
      <c r="AW19484" s="4"/>
      <c r="AX19484" s="4"/>
      <c r="AY19484" s="4"/>
      <c r="AZ19484" s="4"/>
      <c r="BA19484" s="4"/>
      <c r="BB19484" s="4"/>
      <c r="BC19484" s="4"/>
    </row>
    <row r="19485" spans="45:55" x14ac:dyDescent="0.2">
      <c r="AS19485" s="4"/>
      <c r="AT19485" s="4"/>
      <c r="AU19485" s="4"/>
      <c r="AV19485" s="4"/>
      <c r="AW19485" s="4"/>
      <c r="AX19485" s="4"/>
      <c r="AY19485" s="4"/>
      <c r="AZ19485" s="4"/>
      <c r="BA19485" s="4"/>
      <c r="BB19485" s="4"/>
      <c r="BC19485" s="4"/>
    </row>
    <row r="19486" spans="45:55" x14ac:dyDescent="0.2">
      <c r="AS19486" s="4"/>
      <c r="AT19486" s="4"/>
      <c r="AU19486" s="4"/>
      <c r="AV19486" s="4"/>
      <c r="AW19486" s="4"/>
      <c r="AX19486" s="4"/>
      <c r="AY19486" s="4"/>
      <c r="AZ19486" s="4"/>
      <c r="BA19486" s="4"/>
      <c r="BB19486" s="4"/>
      <c r="BC19486" s="4"/>
    </row>
    <row r="19487" spans="45:55" x14ac:dyDescent="0.2">
      <c r="AS19487" s="4"/>
      <c r="AT19487" s="4"/>
      <c r="AU19487" s="4"/>
      <c r="AV19487" s="4"/>
      <c r="AW19487" s="4"/>
      <c r="AX19487" s="4"/>
      <c r="AY19487" s="4"/>
      <c r="AZ19487" s="4"/>
      <c r="BA19487" s="4"/>
      <c r="BB19487" s="4"/>
      <c r="BC19487" s="4"/>
    </row>
    <row r="19488" spans="45:55" x14ac:dyDescent="0.2">
      <c r="AS19488" s="4"/>
      <c r="AT19488" s="4"/>
      <c r="AU19488" s="4"/>
      <c r="AV19488" s="4"/>
      <c r="AW19488" s="4"/>
      <c r="AX19488" s="4"/>
      <c r="AY19488" s="4"/>
      <c r="AZ19488" s="4"/>
      <c r="BA19488" s="4"/>
      <c r="BB19488" s="4"/>
      <c r="BC19488" s="4"/>
    </row>
    <row r="19489" spans="45:55" x14ac:dyDescent="0.2">
      <c r="AS19489" s="4"/>
      <c r="AT19489" s="4"/>
      <c r="AU19489" s="4"/>
      <c r="AV19489" s="4"/>
      <c r="AW19489" s="4"/>
      <c r="AX19489" s="4"/>
      <c r="AY19489" s="4"/>
      <c r="AZ19489" s="4"/>
      <c r="BA19489" s="4"/>
      <c r="BB19489" s="4"/>
      <c r="BC19489" s="4"/>
    </row>
    <row r="19490" spans="45:55" x14ac:dyDescent="0.2">
      <c r="AS19490" s="4"/>
      <c r="AT19490" s="4"/>
      <c r="AU19490" s="4"/>
      <c r="AV19490" s="4"/>
      <c r="AW19490" s="4"/>
      <c r="AX19490" s="4"/>
      <c r="AY19490" s="4"/>
      <c r="AZ19490" s="4"/>
      <c r="BA19490" s="4"/>
      <c r="BB19490" s="4"/>
      <c r="BC19490" s="4"/>
    </row>
    <row r="19491" spans="45:55" x14ac:dyDescent="0.2">
      <c r="AS19491" s="4"/>
      <c r="AT19491" s="4"/>
      <c r="AU19491" s="4"/>
      <c r="AV19491" s="4"/>
      <c r="AW19491" s="4"/>
      <c r="AX19491" s="4"/>
      <c r="AY19491" s="4"/>
      <c r="AZ19491" s="4"/>
      <c r="BA19491" s="4"/>
      <c r="BB19491" s="4"/>
      <c r="BC19491" s="4"/>
    </row>
    <row r="19492" spans="45:55" x14ac:dyDescent="0.2">
      <c r="AS19492" s="4"/>
      <c r="AT19492" s="4"/>
      <c r="AU19492" s="4"/>
      <c r="AV19492" s="4"/>
      <c r="AW19492" s="4"/>
      <c r="AX19492" s="4"/>
      <c r="AY19492" s="4"/>
      <c r="AZ19492" s="4"/>
      <c r="BA19492" s="4"/>
      <c r="BB19492" s="4"/>
      <c r="BC19492" s="4"/>
    </row>
    <row r="19493" spans="45:55" x14ac:dyDescent="0.2">
      <c r="AS19493" s="4"/>
      <c r="AT19493" s="4"/>
      <c r="AU19493" s="4"/>
      <c r="AV19493" s="4"/>
      <c r="AW19493" s="4"/>
      <c r="AX19493" s="4"/>
      <c r="AY19493" s="4"/>
      <c r="AZ19493" s="4"/>
      <c r="BA19493" s="4"/>
      <c r="BB19493" s="4"/>
      <c r="BC19493" s="4"/>
    </row>
    <row r="19494" spans="45:55" x14ac:dyDescent="0.2">
      <c r="AS19494" s="4"/>
      <c r="AT19494" s="4"/>
      <c r="AU19494" s="4"/>
      <c r="AV19494" s="4"/>
      <c r="AW19494" s="4"/>
      <c r="AX19494" s="4"/>
      <c r="AY19494" s="4"/>
      <c r="AZ19494" s="4"/>
      <c r="BA19494" s="4"/>
      <c r="BB19494" s="4"/>
      <c r="BC19494" s="4"/>
    </row>
    <row r="19495" spans="45:55" x14ac:dyDescent="0.2">
      <c r="AS19495" s="4"/>
      <c r="AT19495" s="4"/>
      <c r="AU19495" s="4"/>
      <c r="AV19495" s="4"/>
      <c r="AW19495" s="4"/>
      <c r="AX19495" s="4"/>
      <c r="AY19495" s="4"/>
      <c r="AZ19495" s="4"/>
      <c r="BA19495" s="4"/>
      <c r="BB19495" s="4"/>
      <c r="BC19495" s="4"/>
    </row>
    <row r="19496" spans="45:55" x14ac:dyDescent="0.2">
      <c r="AS19496" s="4"/>
      <c r="AT19496" s="4"/>
      <c r="AU19496" s="4"/>
      <c r="AV19496" s="4"/>
      <c r="AW19496" s="4"/>
      <c r="AX19496" s="4"/>
      <c r="AY19496" s="4"/>
      <c r="AZ19496" s="4"/>
      <c r="BA19496" s="4"/>
      <c r="BB19496" s="4"/>
      <c r="BC19496" s="4"/>
    </row>
    <row r="19497" spans="45:55" x14ac:dyDescent="0.2">
      <c r="AS19497" s="4"/>
      <c r="AT19497" s="4"/>
      <c r="AU19497" s="4"/>
      <c r="AV19497" s="4"/>
      <c r="AW19497" s="4"/>
      <c r="AX19497" s="4"/>
      <c r="AY19497" s="4"/>
      <c r="AZ19497" s="4"/>
      <c r="BA19497" s="4"/>
      <c r="BB19497" s="4"/>
      <c r="BC19497" s="4"/>
    </row>
    <row r="19498" spans="45:55" x14ac:dyDescent="0.2">
      <c r="AS19498" s="4"/>
      <c r="AT19498" s="4"/>
      <c r="AU19498" s="4"/>
      <c r="AV19498" s="4"/>
      <c r="AW19498" s="4"/>
      <c r="AX19498" s="4"/>
      <c r="AY19498" s="4"/>
      <c r="AZ19498" s="4"/>
      <c r="BA19498" s="4"/>
      <c r="BB19498" s="4"/>
      <c r="BC19498" s="4"/>
    </row>
    <row r="19499" spans="45:55" x14ac:dyDescent="0.2">
      <c r="AS19499" s="4"/>
      <c r="AT19499" s="4"/>
      <c r="AU19499" s="4"/>
      <c r="AV19499" s="4"/>
      <c r="AW19499" s="4"/>
      <c r="AX19499" s="4"/>
      <c r="AY19499" s="4"/>
      <c r="AZ19499" s="4"/>
      <c r="BA19499" s="4"/>
      <c r="BB19499" s="4"/>
      <c r="BC19499" s="4"/>
    </row>
    <row r="19500" spans="45:55" x14ac:dyDescent="0.2">
      <c r="AS19500" s="4"/>
      <c r="AT19500" s="4"/>
      <c r="AU19500" s="4"/>
      <c r="AV19500" s="4"/>
      <c r="AW19500" s="4"/>
      <c r="AX19500" s="4"/>
      <c r="AY19500" s="4"/>
      <c r="AZ19500" s="4"/>
      <c r="BA19500" s="4"/>
      <c r="BB19500" s="4"/>
      <c r="BC19500" s="4"/>
    </row>
    <row r="19501" spans="45:55" x14ac:dyDescent="0.2">
      <c r="AS19501" s="4"/>
      <c r="AT19501" s="4"/>
      <c r="AU19501" s="4"/>
      <c r="AV19501" s="4"/>
      <c r="AW19501" s="4"/>
      <c r="AX19501" s="4"/>
      <c r="AY19501" s="4"/>
      <c r="AZ19501" s="4"/>
      <c r="BA19501" s="4"/>
      <c r="BB19501" s="4"/>
      <c r="BC19501" s="4"/>
    </row>
    <row r="19502" spans="45:55" x14ac:dyDescent="0.2">
      <c r="AS19502" s="4"/>
      <c r="AT19502" s="4"/>
      <c r="AU19502" s="4"/>
      <c r="AV19502" s="4"/>
      <c r="AW19502" s="4"/>
      <c r="AX19502" s="4"/>
      <c r="AY19502" s="4"/>
      <c r="AZ19502" s="4"/>
      <c r="BA19502" s="4"/>
      <c r="BB19502" s="4"/>
      <c r="BC19502" s="4"/>
    </row>
    <row r="19503" spans="45:55" x14ac:dyDescent="0.2">
      <c r="AS19503" s="4"/>
      <c r="AT19503" s="4"/>
      <c r="AU19503" s="4"/>
      <c r="AV19503" s="4"/>
      <c r="AW19503" s="4"/>
      <c r="AX19503" s="4"/>
      <c r="AY19503" s="4"/>
      <c r="AZ19503" s="4"/>
      <c r="BA19503" s="4"/>
      <c r="BB19503" s="4"/>
      <c r="BC19503" s="4"/>
    </row>
    <row r="19504" spans="45:55" x14ac:dyDescent="0.2">
      <c r="AS19504" s="4"/>
      <c r="AT19504" s="4"/>
      <c r="AU19504" s="4"/>
      <c r="AV19504" s="4"/>
      <c r="AW19504" s="4"/>
      <c r="AX19504" s="4"/>
      <c r="AY19504" s="4"/>
      <c r="AZ19504" s="4"/>
      <c r="BA19504" s="4"/>
      <c r="BB19504" s="4"/>
      <c r="BC19504" s="4"/>
    </row>
    <row r="19505" spans="45:55" x14ac:dyDescent="0.2">
      <c r="AS19505" s="4"/>
      <c r="AT19505" s="4"/>
      <c r="AU19505" s="4"/>
      <c r="AV19505" s="4"/>
      <c r="AW19505" s="4"/>
      <c r="AX19505" s="4"/>
      <c r="AY19505" s="4"/>
      <c r="AZ19505" s="4"/>
      <c r="BA19505" s="4"/>
      <c r="BB19505" s="4"/>
      <c r="BC19505" s="4"/>
    </row>
    <row r="19506" spans="45:55" x14ac:dyDescent="0.2">
      <c r="AS19506" s="4"/>
      <c r="AT19506" s="4"/>
      <c r="AU19506" s="4"/>
      <c r="AV19506" s="4"/>
      <c r="AW19506" s="4"/>
      <c r="AX19506" s="4"/>
      <c r="AY19506" s="4"/>
      <c r="AZ19506" s="4"/>
      <c r="BA19506" s="4"/>
      <c r="BB19506" s="4"/>
      <c r="BC19506" s="4"/>
    </row>
    <row r="19507" spans="45:55" x14ac:dyDescent="0.2">
      <c r="AS19507" s="4"/>
      <c r="AT19507" s="4"/>
      <c r="AU19507" s="4"/>
      <c r="AV19507" s="4"/>
      <c r="AW19507" s="4"/>
      <c r="AX19507" s="4"/>
      <c r="AY19507" s="4"/>
      <c r="AZ19507" s="4"/>
      <c r="BA19507" s="4"/>
      <c r="BB19507" s="4"/>
      <c r="BC19507" s="4"/>
    </row>
    <row r="19508" spans="45:55" x14ac:dyDescent="0.2">
      <c r="AS19508" s="4"/>
      <c r="AT19508" s="4"/>
      <c r="AU19508" s="4"/>
      <c r="AV19508" s="4"/>
      <c r="AW19508" s="4"/>
      <c r="AX19508" s="4"/>
      <c r="AY19508" s="4"/>
      <c r="AZ19508" s="4"/>
      <c r="BA19508" s="4"/>
      <c r="BB19508" s="4"/>
      <c r="BC19508" s="4"/>
    </row>
    <row r="19509" spans="45:55" x14ac:dyDescent="0.2">
      <c r="AS19509" s="4"/>
      <c r="AT19509" s="4"/>
      <c r="AU19509" s="4"/>
      <c r="AV19509" s="4"/>
      <c r="AW19509" s="4"/>
      <c r="AX19509" s="4"/>
      <c r="AY19509" s="4"/>
      <c r="AZ19509" s="4"/>
      <c r="BA19509" s="4"/>
      <c r="BB19509" s="4"/>
      <c r="BC19509" s="4"/>
    </row>
    <row r="19510" spans="45:55" x14ac:dyDescent="0.2">
      <c r="AS19510" s="4"/>
      <c r="AT19510" s="4"/>
      <c r="AU19510" s="4"/>
      <c r="AV19510" s="4"/>
      <c r="AW19510" s="4"/>
      <c r="AX19510" s="4"/>
      <c r="AY19510" s="4"/>
      <c r="AZ19510" s="4"/>
      <c r="BA19510" s="4"/>
      <c r="BB19510" s="4"/>
      <c r="BC19510" s="4"/>
    </row>
    <row r="19511" spans="45:55" x14ac:dyDescent="0.2">
      <c r="AS19511" s="4"/>
      <c r="AT19511" s="4"/>
      <c r="AU19511" s="4"/>
      <c r="AV19511" s="4"/>
      <c r="AW19511" s="4"/>
      <c r="AX19511" s="4"/>
      <c r="AY19511" s="4"/>
      <c r="AZ19511" s="4"/>
      <c r="BA19511" s="4"/>
      <c r="BB19511" s="4"/>
      <c r="BC19511" s="4"/>
    </row>
    <row r="19512" spans="45:55" x14ac:dyDescent="0.2">
      <c r="AS19512" s="4"/>
      <c r="AT19512" s="4"/>
      <c r="AU19512" s="4"/>
      <c r="AV19512" s="4"/>
      <c r="AW19512" s="4"/>
      <c r="AX19512" s="4"/>
      <c r="AY19512" s="4"/>
      <c r="AZ19512" s="4"/>
      <c r="BA19512" s="4"/>
      <c r="BB19512" s="4"/>
      <c r="BC19512" s="4"/>
    </row>
    <row r="19513" spans="45:55" x14ac:dyDescent="0.2">
      <c r="AS19513" s="4"/>
      <c r="AT19513" s="4"/>
      <c r="AU19513" s="4"/>
      <c r="AV19513" s="4"/>
      <c r="AW19513" s="4"/>
      <c r="AX19513" s="4"/>
      <c r="AY19513" s="4"/>
      <c r="AZ19513" s="4"/>
      <c r="BA19513" s="4"/>
      <c r="BB19513" s="4"/>
      <c r="BC19513" s="4"/>
    </row>
    <row r="19514" spans="45:55" x14ac:dyDescent="0.2">
      <c r="AS19514" s="4"/>
      <c r="AT19514" s="4"/>
      <c r="AU19514" s="4"/>
      <c r="AV19514" s="4"/>
      <c r="AW19514" s="4"/>
      <c r="AX19514" s="4"/>
      <c r="AY19514" s="4"/>
      <c r="AZ19514" s="4"/>
      <c r="BA19514" s="4"/>
      <c r="BB19514" s="4"/>
      <c r="BC19514" s="4"/>
    </row>
    <row r="19515" spans="45:55" x14ac:dyDescent="0.2">
      <c r="AS19515" s="4"/>
      <c r="AT19515" s="4"/>
      <c r="AU19515" s="4"/>
      <c r="AV19515" s="4"/>
      <c r="AW19515" s="4"/>
      <c r="AX19515" s="4"/>
      <c r="AY19515" s="4"/>
      <c r="AZ19515" s="4"/>
      <c r="BA19515" s="4"/>
      <c r="BB19515" s="4"/>
      <c r="BC19515" s="4"/>
    </row>
    <row r="19516" spans="45:55" x14ac:dyDescent="0.2">
      <c r="AS19516" s="4"/>
      <c r="AT19516" s="4"/>
      <c r="AU19516" s="4"/>
      <c r="AV19516" s="4"/>
      <c r="AW19516" s="4"/>
      <c r="AX19516" s="4"/>
      <c r="AY19516" s="4"/>
      <c r="AZ19516" s="4"/>
      <c r="BA19516" s="4"/>
      <c r="BB19516" s="4"/>
      <c r="BC19516" s="4"/>
    </row>
    <row r="19517" spans="45:55" x14ac:dyDescent="0.2">
      <c r="AS19517" s="4"/>
      <c r="AT19517" s="4"/>
      <c r="AU19517" s="4"/>
      <c r="AV19517" s="4"/>
      <c r="AW19517" s="4"/>
      <c r="AX19517" s="4"/>
      <c r="AY19517" s="4"/>
      <c r="AZ19517" s="4"/>
      <c r="BA19517" s="4"/>
      <c r="BB19517" s="4"/>
      <c r="BC19517" s="4"/>
    </row>
    <row r="19518" spans="45:55" x14ac:dyDescent="0.2">
      <c r="AS19518" s="4"/>
      <c r="AT19518" s="4"/>
      <c r="AU19518" s="4"/>
      <c r="AV19518" s="4"/>
      <c r="AW19518" s="4"/>
      <c r="AX19518" s="4"/>
      <c r="AY19518" s="4"/>
      <c r="AZ19518" s="4"/>
      <c r="BA19518" s="4"/>
      <c r="BB19518" s="4"/>
      <c r="BC19518" s="4"/>
    </row>
    <row r="19519" spans="45:55" x14ac:dyDescent="0.2">
      <c r="AS19519" s="4"/>
      <c r="AT19519" s="4"/>
      <c r="AU19519" s="4"/>
      <c r="AV19519" s="4"/>
      <c r="AW19519" s="4"/>
      <c r="AX19519" s="4"/>
      <c r="AY19519" s="4"/>
      <c r="AZ19519" s="4"/>
      <c r="BA19519" s="4"/>
      <c r="BB19519" s="4"/>
      <c r="BC19519" s="4"/>
    </row>
    <row r="19520" spans="45:55" x14ac:dyDescent="0.2">
      <c r="AS19520" s="4"/>
      <c r="AT19520" s="4"/>
      <c r="AU19520" s="4"/>
      <c r="AV19520" s="4"/>
      <c r="AW19520" s="4"/>
      <c r="AX19520" s="4"/>
      <c r="AY19520" s="4"/>
      <c r="AZ19520" s="4"/>
      <c r="BA19520" s="4"/>
      <c r="BB19520" s="4"/>
      <c r="BC19520" s="4"/>
    </row>
    <row r="19521" spans="45:55" x14ac:dyDescent="0.2">
      <c r="AS19521" s="4"/>
      <c r="AT19521" s="4"/>
      <c r="AU19521" s="4"/>
      <c r="AV19521" s="4"/>
      <c r="AW19521" s="4"/>
      <c r="AX19521" s="4"/>
      <c r="AY19521" s="4"/>
      <c r="AZ19521" s="4"/>
      <c r="BA19521" s="4"/>
      <c r="BB19521" s="4"/>
      <c r="BC19521" s="4"/>
    </row>
    <row r="19522" spans="45:55" x14ac:dyDescent="0.2">
      <c r="AS19522" s="4"/>
      <c r="AT19522" s="4"/>
      <c r="AU19522" s="4"/>
      <c r="AV19522" s="4"/>
      <c r="AW19522" s="4"/>
      <c r="AX19522" s="4"/>
      <c r="AY19522" s="4"/>
      <c r="AZ19522" s="4"/>
      <c r="BA19522" s="4"/>
      <c r="BB19522" s="4"/>
      <c r="BC19522" s="4"/>
    </row>
    <row r="19523" spans="45:55" x14ac:dyDescent="0.2">
      <c r="AS19523" s="4"/>
      <c r="AT19523" s="4"/>
      <c r="AU19523" s="4"/>
      <c r="AV19523" s="4"/>
      <c r="AW19523" s="4"/>
      <c r="AX19523" s="4"/>
      <c r="AY19523" s="4"/>
      <c r="AZ19523" s="4"/>
      <c r="BA19523" s="4"/>
      <c r="BB19523" s="4"/>
      <c r="BC19523" s="4"/>
    </row>
    <row r="19524" spans="45:55" x14ac:dyDescent="0.2">
      <c r="AS19524" s="4"/>
      <c r="AT19524" s="4"/>
      <c r="AU19524" s="4"/>
      <c r="AV19524" s="4"/>
      <c r="AW19524" s="4"/>
      <c r="AX19524" s="4"/>
      <c r="AY19524" s="4"/>
      <c r="AZ19524" s="4"/>
      <c r="BA19524" s="4"/>
      <c r="BB19524" s="4"/>
      <c r="BC19524" s="4"/>
    </row>
    <row r="19525" spans="45:55" x14ac:dyDescent="0.2">
      <c r="AS19525" s="4"/>
      <c r="AT19525" s="4"/>
      <c r="AU19525" s="4"/>
      <c r="AV19525" s="4"/>
      <c r="AW19525" s="4"/>
      <c r="AX19525" s="4"/>
      <c r="AY19525" s="4"/>
      <c r="AZ19525" s="4"/>
      <c r="BA19525" s="4"/>
      <c r="BB19525" s="4"/>
      <c r="BC19525" s="4"/>
    </row>
    <row r="19526" spans="45:55" x14ac:dyDescent="0.2">
      <c r="AS19526" s="4"/>
      <c r="AT19526" s="4"/>
      <c r="AU19526" s="4"/>
      <c r="AV19526" s="4"/>
      <c r="AW19526" s="4"/>
      <c r="AX19526" s="4"/>
      <c r="AY19526" s="4"/>
      <c r="AZ19526" s="4"/>
      <c r="BA19526" s="4"/>
      <c r="BB19526" s="4"/>
      <c r="BC19526" s="4"/>
    </row>
    <row r="19527" spans="45:55" x14ac:dyDescent="0.2">
      <c r="AS19527" s="4"/>
      <c r="AT19527" s="4"/>
      <c r="AU19527" s="4"/>
      <c r="AV19527" s="4"/>
      <c r="AW19527" s="4"/>
      <c r="AX19527" s="4"/>
      <c r="AY19527" s="4"/>
      <c r="AZ19527" s="4"/>
      <c r="BA19527" s="4"/>
      <c r="BB19527" s="4"/>
      <c r="BC19527" s="4"/>
    </row>
    <row r="19528" spans="45:55" x14ac:dyDescent="0.2">
      <c r="AS19528" s="4"/>
      <c r="AT19528" s="4"/>
      <c r="AU19528" s="4"/>
      <c r="AV19528" s="4"/>
      <c r="AW19528" s="4"/>
      <c r="AX19528" s="4"/>
      <c r="AY19528" s="4"/>
      <c r="AZ19528" s="4"/>
      <c r="BA19528" s="4"/>
      <c r="BB19528" s="4"/>
      <c r="BC19528" s="4"/>
    </row>
    <row r="19529" spans="45:55" x14ac:dyDescent="0.2">
      <c r="AS19529" s="4"/>
      <c r="AT19529" s="4"/>
      <c r="AU19529" s="4"/>
      <c r="AV19529" s="4"/>
      <c r="AW19529" s="4"/>
      <c r="AX19529" s="4"/>
      <c r="AY19529" s="4"/>
      <c r="AZ19529" s="4"/>
      <c r="BA19529" s="4"/>
      <c r="BB19529" s="4"/>
      <c r="BC19529" s="4"/>
    </row>
    <row r="19530" spans="45:55" x14ac:dyDescent="0.2">
      <c r="AS19530" s="4"/>
      <c r="AT19530" s="4"/>
      <c r="AU19530" s="4"/>
      <c r="AV19530" s="4"/>
      <c r="AW19530" s="4"/>
      <c r="AX19530" s="4"/>
      <c r="AY19530" s="4"/>
      <c r="AZ19530" s="4"/>
      <c r="BA19530" s="4"/>
      <c r="BB19530" s="4"/>
      <c r="BC19530" s="4"/>
    </row>
    <row r="19531" spans="45:55" x14ac:dyDescent="0.2">
      <c r="AS19531" s="4"/>
      <c r="AT19531" s="4"/>
      <c r="AU19531" s="4"/>
      <c r="AV19531" s="4"/>
      <c r="AW19531" s="4"/>
      <c r="AX19531" s="4"/>
      <c r="AY19531" s="4"/>
      <c r="AZ19531" s="4"/>
      <c r="BA19531" s="4"/>
      <c r="BB19531" s="4"/>
      <c r="BC19531" s="4"/>
    </row>
    <row r="19532" spans="45:55" x14ac:dyDescent="0.2">
      <c r="AS19532" s="4"/>
      <c r="AT19532" s="4"/>
      <c r="AU19532" s="4"/>
      <c r="AV19532" s="4"/>
      <c r="AW19532" s="4"/>
      <c r="AX19532" s="4"/>
      <c r="AY19532" s="4"/>
      <c r="AZ19532" s="4"/>
      <c r="BA19532" s="4"/>
      <c r="BB19532" s="4"/>
      <c r="BC19532" s="4"/>
    </row>
    <row r="19533" spans="45:55" x14ac:dyDescent="0.2">
      <c r="AS19533" s="4"/>
      <c r="AT19533" s="4"/>
      <c r="AU19533" s="4"/>
      <c r="AV19533" s="4"/>
      <c r="AW19533" s="4"/>
      <c r="AX19533" s="4"/>
      <c r="AY19533" s="4"/>
      <c r="AZ19533" s="4"/>
      <c r="BA19533" s="4"/>
      <c r="BB19533" s="4"/>
      <c r="BC19533" s="4"/>
    </row>
    <row r="19534" spans="45:55" x14ac:dyDescent="0.2">
      <c r="AS19534" s="4"/>
      <c r="AT19534" s="4"/>
      <c r="AU19534" s="4"/>
      <c r="AV19534" s="4"/>
      <c r="AW19534" s="4"/>
      <c r="AX19534" s="4"/>
      <c r="AY19534" s="4"/>
      <c r="AZ19534" s="4"/>
      <c r="BA19534" s="4"/>
      <c r="BB19534" s="4"/>
      <c r="BC19534" s="4"/>
    </row>
    <row r="19535" spans="45:55" x14ac:dyDescent="0.2">
      <c r="AS19535" s="4"/>
      <c r="AT19535" s="4"/>
      <c r="AU19535" s="4"/>
      <c r="AV19535" s="4"/>
      <c r="AW19535" s="4"/>
      <c r="AX19535" s="4"/>
      <c r="AY19535" s="4"/>
      <c r="AZ19535" s="4"/>
      <c r="BA19535" s="4"/>
      <c r="BB19535" s="4"/>
      <c r="BC19535" s="4"/>
    </row>
    <row r="19536" spans="45:55" x14ac:dyDescent="0.2">
      <c r="AS19536" s="4"/>
      <c r="AT19536" s="4"/>
      <c r="AU19536" s="4"/>
      <c r="AV19536" s="4"/>
      <c r="AW19536" s="4"/>
      <c r="AX19536" s="4"/>
      <c r="AY19536" s="4"/>
      <c r="AZ19536" s="4"/>
      <c r="BA19536" s="4"/>
      <c r="BB19536" s="4"/>
      <c r="BC19536" s="4"/>
    </row>
    <row r="19537" spans="45:55" x14ac:dyDescent="0.2">
      <c r="AS19537" s="4"/>
      <c r="AT19537" s="4"/>
      <c r="AU19537" s="4"/>
      <c r="AV19537" s="4"/>
      <c r="AW19537" s="4"/>
      <c r="AX19537" s="4"/>
      <c r="AY19537" s="4"/>
      <c r="AZ19537" s="4"/>
      <c r="BA19537" s="4"/>
      <c r="BB19537" s="4"/>
      <c r="BC19537" s="4"/>
    </row>
    <row r="19538" spans="45:55" x14ac:dyDescent="0.2">
      <c r="AS19538" s="4"/>
      <c r="AT19538" s="4"/>
      <c r="AU19538" s="4"/>
      <c r="AV19538" s="4"/>
      <c r="AW19538" s="4"/>
      <c r="AX19538" s="4"/>
      <c r="AY19538" s="4"/>
      <c r="AZ19538" s="4"/>
      <c r="BA19538" s="4"/>
      <c r="BB19538" s="4"/>
      <c r="BC19538" s="4"/>
    </row>
    <row r="19539" spans="45:55" x14ac:dyDescent="0.2">
      <c r="AS19539" s="4"/>
      <c r="AT19539" s="4"/>
      <c r="AU19539" s="4"/>
      <c r="AV19539" s="4"/>
      <c r="AW19539" s="4"/>
      <c r="AX19539" s="4"/>
      <c r="AY19539" s="4"/>
      <c r="AZ19539" s="4"/>
      <c r="BA19539" s="4"/>
      <c r="BB19539" s="4"/>
      <c r="BC19539" s="4"/>
    </row>
    <row r="19540" spans="45:55" x14ac:dyDescent="0.2">
      <c r="AS19540" s="4"/>
      <c r="AT19540" s="4"/>
      <c r="AU19540" s="4"/>
      <c r="AV19540" s="4"/>
      <c r="AW19540" s="4"/>
      <c r="AX19540" s="4"/>
      <c r="AY19540" s="4"/>
      <c r="AZ19540" s="4"/>
      <c r="BA19540" s="4"/>
      <c r="BB19540" s="4"/>
      <c r="BC19540" s="4"/>
    </row>
    <row r="19541" spans="45:55" x14ac:dyDescent="0.2">
      <c r="AS19541" s="4"/>
      <c r="AT19541" s="4"/>
      <c r="AU19541" s="4"/>
      <c r="AV19541" s="4"/>
      <c r="AW19541" s="4"/>
      <c r="AX19541" s="4"/>
      <c r="AY19541" s="4"/>
      <c r="AZ19541" s="4"/>
      <c r="BA19541" s="4"/>
      <c r="BB19541" s="4"/>
      <c r="BC19541" s="4"/>
    </row>
    <row r="19542" spans="45:55" x14ac:dyDescent="0.2">
      <c r="AS19542" s="4"/>
      <c r="AT19542" s="4"/>
      <c r="AU19542" s="4"/>
      <c r="AV19542" s="4"/>
      <c r="AW19542" s="4"/>
      <c r="AX19542" s="4"/>
      <c r="AY19542" s="4"/>
      <c r="AZ19542" s="4"/>
      <c r="BA19542" s="4"/>
      <c r="BB19542" s="4"/>
      <c r="BC19542" s="4"/>
    </row>
    <row r="19543" spans="45:55" x14ac:dyDescent="0.2">
      <c r="AS19543" s="4"/>
      <c r="AT19543" s="4"/>
      <c r="AU19543" s="4"/>
      <c r="AV19543" s="4"/>
      <c r="AW19543" s="4"/>
      <c r="AX19543" s="4"/>
      <c r="AY19543" s="4"/>
      <c r="AZ19543" s="4"/>
      <c r="BA19543" s="4"/>
      <c r="BB19543" s="4"/>
      <c r="BC19543" s="4"/>
    </row>
    <row r="19544" spans="45:55" x14ac:dyDescent="0.2">
      <c r="AS19544" s="4"/>
      <c r="AT19544" s="4"/>
      <c r="AU19544" s="4"/>
      <c r="AV19544" s="4"/>
      <c r="AW19544" s="4"/>
      <c r="AX19544" s="4"/>
      <c r="AY19544" s="4"/>
      <c r="AZ19544" s="4"/>
      <c r="BA19544" s="4"/>
      <c r="BB19544" s="4"/>
      <c r="BC19544" s="4"/>
    </row>
    <row r="19545" spans="45:55" x14ac:dyDescent="0.2">
      <c r="AS19545" s="4"/>
      <c r="AT19545" s="4"/>
      <c r="AU19545" s="4"/>
      <c r="AV19545" s="4"/>
      <c r="AW19545" s="4"/>
      <c r="AX19545" s="4"/>
      <c r="AY19545" s="4"/>
      <c r="AZ19545" s="4"/>
      <c r="BA19545" s="4"/>
      <c r="BB19545" s="4"/>
      <c r="BC19545" s="4"/>
    </row>
    <row r="19546" spans="45:55" x14ac:dyDescent="0.2">
      <c r="AS19546" s="4"/>
      <c r="AT19546" s="4"/>
      <c r="AU19546" s="4"/>
      <c r="AV19546" s="4"/>
      <c r="AW19546" s="4"/>
      <c r="AX19546" s="4"/>
      <c r="AY19546" s="4"/>
      <c r="AZ19546" s="4"/>
      <c r="BA19546" s="4"/>
      <c r="BB19546" s="4"/>
      <c r="BC19546" s="4"/>
    </row>
    <row r="19547" spans="45:55" x14ac:dyDescent="0.2">
      <c r="AS19547" s="4"/>
      <c r="AT19547" s="4"/>
      <c r="AU19547" s="4"/>
      <c r="AV19547" s="4"/>
      <c r="AW19547" s="4"/>
      <c r="AX19547" s="4"/>
      <c r="AY19547" s="4"/>
      <c r="AZ19547" s="4"/>
      <c r="BA19547" s="4"/>
      <c r="BB19547" s="4"/>
      <c r="BC19547" s="4"/>
    </row>
    <row r="19548" spans="45:55" x14ac:dyDescent="0.2">
      <c r="AS19548" s="4"/>
      <c r="AT19548" s="4"/>
      <c r="AU19548" s="4"/>
      <c r="AV19548" s="4"/>
      <c r="AW19548" s="4"/>
      <c r="AX19548" s="4"/>
      <c r="AY19548" s="4"/>
      <c r="AZ19548" s="4"/>
      <c r="BA19548" s="4"/>
      <c r="BB19548" s="4"/>
      <c r="BC19548" s="4"/>
    </row>
    <row r="19549" spans="45:55" x14ac:dyDescent="0.2">
      <c r="AS19549" s="4"/>
      <c r="AT19549" s="4"/>
      <c r="AU19549" s="4"/>
      <c r="AV19549" s="4"/>
      <c r="AW19549" s="4"/>
      <c r="AX19549" s="4"/>
      <c r="AY19549" s="4"/>
      <c r="AZ19549" s="4"/>
      <c r="BA19549" s="4"/>
      <c r="BB19549" s="4"/>
      <c r="BC19549" s="4"/>
    </row>
    <row r="19550" spans="45:55" x14ac:dyDescent="0.2">
      <c r="AS19550" s="4"/>
      <c r="AT19550" s="4"/>
      <c r="AU19550" s="4"/>
      <c r="AV19550" s="4"/>
      <c r="AW19550" s="4"/>
      <c r="AX19550" s="4"/>
      <c r="AY19550" s="4"/>
      <c r="AZ19550" s="4"/>
      <c r="BA19550" s="4"/>
      <c r="BB19550" s="4"/>
      <c r="BC19550" s="4"/>
    </row>
    <row r="19551" spans="45:55" x14ac:dyDescent="0.2">
      <c r="AS19551" s="4"/>
      <c r="AT19551" s="4"/>
      <c r="AU19551" s="4"/>
      <c r="AV19551" s="4"/>
      <c r="AW19551" s="4"/>
      <c r="AX19551" s="4"/>
      <c r="AY19551" s="4"/>
      <c r="AZ19551" s="4"/>
      <c r="BA19551" s="4"/>
      <c r="BB19551" s="4"/>
      <c r="BC19551" s="4"/>
    </row>
    <row r="19552" spans="45:55" x14ac:dyDescent="0.2">
      <c r="AS19552" s="4"/>
      <c r="AT19552" s="4"/>
      <c r="AU19552" s="4"/>
      <c r="AV19552" s="4"/>
      <c r="AW19552" s="4"/>
      <c r="AX19552" s="4"/>
      <c r="AY19552" s="4"/>
      <c r="AZ19552" s="4"/>
      <c r="BA19552" s="4"/>
      <c r="BB19552" s="4"/>
      <c r="BC19552" s="4"/>
    </row>
    <row r="19553" spans="45:55" x14ac:dyDescent="0.2">
      <c r="AS19553" s="4"/>
      <c r="AT19553" s="4"/>
      <c r="AU19553" s="4"/>
      <c r="AV19553" s="4"/>
      <c r="AW19553" s="4"/>
      <c r="AX19553" s="4"/>
      <c r="AY19553" s="4"/>
      <c r="AZ19553" s="4"/>
      <c r="BA19553" s="4"/>
      <c r="BB19553" s="4"/>
      <c r="BC19553" s="4"/>
    </row>
    <row r="19554" spans="45:55" x14ac:dyDescent="0.2">
      <c r="AS19554" s="4"/>
      <c r="AT19554" s="4"/>
      <c r="AU19554" s="4"/>
      <c r="AV19554" s="4"/>
      <c r="AW19554" s="4"/>
      <c r="AX19554" s="4"/>
      <c r="AY19554" s="4"/>
      <c r="AZ19554" s="4"/>
      <c r="BA19554" s="4"/>
      <c r="BB19554" s="4"/>
      <c r="BC19554" s="4"/>
    </row>
    <row r="19555" spans="45:55" x14ac:dyDescent="0.2">
      <c r="AS19555" s="4"/>
      <c r="AT19555" s="4"/>
      <c r="AU19555" s="4"/>
      <c r="AV19555" s="4"/>
      <c r="AW19555" s="4"/>
      <c r="AX19555" s="4"/>
      <c r="AY19555" s="4"/>
      <c r="AZ19555" s="4"/>
      <c r="BA19555" s="4"/>
      <c r="BB19555" s="4"/>
      <c r="BC19555" s="4"/>
    </row>
    <row r="19556" spans="45:55" x14ac:dyDescent="0.2">
      <c r="AS19556" s="4"/>
      <c r="AT19556" s="4"/>
      <c r="AU19556" s="4"/>
      <c r="AV19556" s="4"/>
      <c r="AW19556" s="4"/>
      <c r="AX19556" s="4"/>
      <c r="AY19556" s="4"/>
      <c r="AZ19556" s="4"/>
      <c r="BA19556" s="4"/>
      <c r="BB19556" s="4"/>
      <c r="BC19556" s="4"/>
    </row>
    <row r="19557" spans="45:55" x14ac:dyDescent="0.2">
      <c r="AS19557" s="4"/>
      <c r="AT19557" s="4"/>
      <c r="AU19557" s="4"/>
      <c r="AV19557" s="4"/>
      <c r="AW19557" s="4"/>
      <c r="AX19557" s="4"/>
      <c r="AY19557" s="4"/>
      <c r="AZ19557" s="4"/>
      <c r="BA19557" s="4"/>
      <c r="BB19557" s="4"/>
      <c r="BC19557" s="4"/>
    </row>
    <row r="19558" spans="45:55" x14ac:dyDescent="0.2">
      <c r="AS19558" s="4"/>
      <c r="AT19558" s="4"/>
      <c r="AU19558" s="4"/>
      <c r="AV19558" s="4"/>
      <c r="AW19558" s="4"/>
      <c r="AX19558" s="4"/>
      <c r="AY19558" s="4"/>
      <c r="AZ19558" s="4"/>
      <c r="BA19558" s="4"/>
      <c r="BB19558" s="4"/>
      <c r="BC19558" s="4"/>
    </row>
    <row r="19559" spans="45:55" x14ac:dyDescent="0.2">
      <c r="AS19559" s="4"/>
      <c r="AT19559" s="4"/>
      <c r="AU19559" s="4"/>
      <c r="AV19559" s="4"/>
      <c r="AW19559" s="4"/>
      <c r="AX19559" s="4"/>
      <c r="AY19559" s="4"/>
      <c r="AZ19559" s="4"/>
      <c r="BA19559" s="4"/>
      <c r="BB19559" s="4"/>
      <c r="BC19559" s="4"/>
    </row>
    <row r="19560" spans="45:55" x14ac:dyDescent="0.2">
      <c r="AS19560" s="4"/>
      <c r="AT19560" s="4"/>
      <c r="AU19560" s="4"/>
      <c r="AV19560" s="4"/>
      <c r="AW19560" s="4"/>
      <c r="AX19560" s="4"/>
      <c r="AY19560" s="4"/>
      <c r="AZ19560" s="4"/>
      <c r="BA19560" s="4"/>
      <c r="BB19560" s="4"/>
      <c r="BC19560" s="4"/>
    </row>
    <row r="19561" spans="45:55" x14ac:dyDescent="0.2">
      <c r="AS19561" s="4"/>
      <c r="AT19561" s="4"/>
      <c r="AU19561" s="4"/>
      <c r="AV19561" s="4"/>
      <c r="AW19561" s="4"/>
      <c r="AX19561" s="4"/>
      <c r="AY19561" s="4"/>
      <c r="AZ19561" s="4"/>
      <c r="BA19561" s="4"/>
      <c r="BB19561" s="4"/>
      <c r="BC19561" s="4"/>
    </row>
    <row r="19562" spans="45:55" x14ac:dyDescent="0.2">
      <c r="AS19562" s="4"/>
      <c r="AT19562" s="4"/>
      <c r="AU19562" s="4"/>
      <c r="AV19562" s="4"/>
      <c r="AW19562" s="4"/>
      <c r="AX19562" s="4"/>
      <c r="AY19562" s="4"/>
      <c r="AZ19562" s="4"/>
      <c r="BA19562" s="4"/>
      <c r="BB19562" s="4"/>
      <c r="BC19562" s="4"/>
    </row>
    <row r="19563" spans="45:55" x14ac:dyDescent="0.2">
      <c r="AS19563" s="4"/>
      <c r="AT19563" s="4"/>
      <c r="AU19563" s="4"/>
      <c r="AV19563" s="4"/>
      <c r="AW19563" s="4"/>
      <c r="AX19563" s="4"/>
      <c r="AY19563" s="4"/>
      <c r="AZ19563" s="4"/>
      <c r="BA19563" s="4"/>
      <c r="BB19563" s="4"/>
      <c r="BC19563" s="4"/>
    </row>
    <row r="19564" spans="45:55" x14ac:dyDescent="0.2">
      <c r="AS19564" s="4"/>
      <c r="AT19564" s="4"/>
      <c r="AU19564" s="4"/>
      <c r="AV19564" s="4"/>
      <c r="AW19564" s="4"/>
      <c r="AX19564" s="4"/>
      <c r="AY19564" s="4"/>
      <c r="AZ19564" s="4"/>
      <c r="BA19564" s="4"/>
      <c r="BB19564" s="4"/>
      <c r="BC19564" s="4"/>
    </row>
    <row r="19565" spans="45:55" x14ac:dyDescent="0.2">
      <c r="AS19565" s="4"/>
      <c r="AT19565" s="4"/>
      <c r="AU19565" s="4"/>
      <c r="AV19565" s="4"/>
      <c r="AW19565" s="4"/>
      <c r="AX19565" s="4"/>
      <c r="AY19565" s="4"/>
      <c r="AZ19565" s="4"/>
      <c r="BA19565" s="4"/>
      <c r="BB19565" s="4"/>
      <c r="BC19565" s="4"/>
    </row>
    <row r="19566" spans="45:55" x14ac:dyDescent="0.2">
      <c r="AS19566" s="4"/>
      <c r="AT19566" s="4"/>
      <c r="AU19566" s="4"/>
      <c r="AV19566" s="4"/>
      <c r="AW19566" s="4"/>
      <c r="AX19566" s="4"/>
      <c r="AY19566" s="4"/>
      <c r="AZ19566" s="4"/>
      <c r="BA19566" s="4"/>
      <c r="BB19566" s="4"/>
      <c r="BC19566" s="4"/>
    </row>
    <row r="19567" spans="45:55" x14ac:dyDescent="0.2">
      <c r="AS19567" s="4"/>
      <c r="AT19567" s="4"/>
      <c r="AU19567" s="4"/>
      <c r="AV19567" s="4"/>
      <c r="AW19567" s="4"/>
      <c r="AX19567" s="4"/>
      <c r="AY19567" s="4"/>
      <c r="AZ19567" s="4"/>
      <c r="BA19567" s="4"/>
      <c r="BB19567" s="4"/>
      <c r="BC19567" s="4"/>
    </row>
    <row r="19568" spans="45:55" x14ac:dyDescent="0.2">
      <c r="AS19568" s="4"/>
      <c r="AT19568" s="4"/>
      <c r="AU19568" s="4"/>
      <c r="AV19568" s="4"/>
      <c r="AW19568" s="4"/>
      <c r="AX19568" s="4"/>
      <c r="AY19568" s="4"/>
      <c r="AZ19568" s="4"/>
      <c r="BA19568" s="4"/>
      <c r="BB19568" s="4"/>
      <c r="BC19568" s="4"/>
    </row>
    <row r="19569" spans="45:55" x14ac:dyDescent="0.2">
      <c r="AS19569" s="4"/>
      <c r="AT19569" s="4"/>
      <c r="AU19569" s="4"/>
      <c r="AV19569" s="4"/>
      <c r="AW19569" s="4"/>
      <c r="AX19569" s="4"/>
      <c r="AY19569" s="4"/>
      <c r="AZ19569" s="4"/>
      <c r="BA19569" s="4"/>
      <c r="BB19569" s="4"/>
      <c r="BC19569" s="4"/>
    </row>
    <row r="19570" spans="45:55" x14ac:dyDescent="0.2">
      <c r="AS19570" s="4"/>
      <c r="AT19570" s="4"/>
      <c r="AU19570" s="4"/>
      <c r="AV19570" s="4"/>
      <c r="AW19570" s="4"/>
      <c r="AX19570" s="4"/>
      <c r="AY19570" s="4"/>
      <c r="AZ19570" s="4"/>
      <c r="BA19570" s="4"/>
      <c r="BB19570" s="4"/>
      <c r="BC19570" s="4"/>
    </row>
    <row r="19571" spans="45:55" x14ac:dyDescent="0.2">
      <c r="AS19571" s="4"/>
      <c r="AT19571" s="4"/>
      <c r="AU19571" s="4"/>
      <c r="AV19571" s="4"/>
      <c r="AW19571" s="4"/>
      <c r="AX19571" s="4"/>
      <c r="AY19571" s="4"/>
      <c r="AZ19571" s="4"/>
      <c r="BA19571" s="4"/>
      <c r="BB19571" s="4"/>
      <c r="BC19571" s="4"/>
    </row>
    <row r="19572" spans="45:55" x14ac:dyDescent="0.2">
      <c r="AS19572" s="4"/>
      <c r="AT19572" s="4"/>
      <c r="AU19572" s="4"/>
      <c r="AV19572" s="4"/>
      <c r="AW19572" s="4"/>
      <c r="AX19572" s="4"/>
      <c r="AY19572" s="4"/>
      <c r="AZ19572" s="4"/>
      <c r="BA19572" s="4"/>
      <c r="BB19572" s="4"/>
      <c r="BC19572" s="4"/>
    </row>
    <row r="19573" spans="45:55" x14ac:dyDescent="0.2">
      <c r="AS19573" s="4"/>
      <c r="AT19573" s="4"/>
      <c r="AU19573" s="4"/>
      <c r="AV19573" s="4"/>
      <c r="AW19573" s="4"/>
      <c r="AX19573" s="4"/>
      <c r="AY19573" s="4"/>
      <c r="AZ19573" s="4"/>
      <c r="BA19573" s="4"/>
      <c r="BB19573" s="4"/>
      <c r="BC19573" s="4"/>
    </row>
    <row r="19574" spans="45:55" x14ac:dyDescent="0.2">
      <c r="AS19574" s="4"/>
      <c r="AT19574" s="4"/>
      <c r="AU19574" s="4"/>
      <c r="AV19574" s="4"/>
      <c r="AW19574" s="4"/>
      <c r="AX19574" s="4"/>
      <c r="AY19574" s="4"/>
      <c r="AZ19574" s="4"/>
      <c r="BA19574" s="4"/>
      <c r="BB19574" s="4"/>
      <c r="BC19574" s="4"/>
    </row>
    <row r="19575" spans="45:55" x14ac:dyDescent="0.2">
      <c r="AS19575" s="4"/>
      <c r="AT19575" s="4"/>
      <c r="AU19575" s="4"/>
      <c r="AV19575" s="4"/>
      <c r="AW19575" s="4"/>
      <c r="AX19575" s="4"/>
      <c r="AY19575" s="4"/>
      <c r="AZ19575" s="4"/>
      <c r="BA19575" s="4"/>
      <c r="BB19575" s="4"/>
      <c r="BC19575" s="4"/>
    </row>
    <row r="19576" spans="45:55" x14ac:dyDescent="0.2">
      <c r="AS19576" s="4"/>
      <c r="AT19576" s="4"/>
      <c r="AU19576" s="4"/>
      <c r="AV19576" s="4"/>
      <c r="AW19576" s="4"/>
      <c r="AX19576" s="4"/>
      <c r="AY19576" s="4"/>
      <c r="AZ19576" s="4"/>
      <c r="BA19576" s="4"/>
      <c r="BB19576" s="4"/>
      <c r="BC19576" s="4"/>
    </row>
    <row r="19577" spans="45:55" x14ac:dyDescent="0.2">
      <c r="AS19577" s="4"/>
      <c r="AT19577" s="4"/>
      <c r="AU19577" s="4"/>
      <c r="AV19577" s="4"/>
      <c r="AW19577" s="4"/>
      <c r="AX19577" s="4"/>
      <c r="AY19577" s="4"/>
      <c r="AZ19577" s="4"/>
      <c r="BA19577" s="4"/>
      <c r="BB19577" s="4"/>
      <c r="BC19577" s="4"/>
    </row>
    <row r="19578" spans="45:55" x14ac:dyDescent="0.2">
      <c r="AS19578" s="4"/>
      <c r="AT19578" s="4"/>
      <c r="AU19578" s="4"/>
      <c r="AV19578" s="4"/>
      <c r="AW19578" s="4"/>
      <c r="AX19578" s="4"/>
      <c r="AY19578" s="4"/>
      <c r="AZ19578" s="4"/>
      <c r="BA19578" s="4"/>
      <c r="BB19578" s="4"/>
      <c r="BC19578" s="4"/>
    </row>
    <row r="19579" spans="45:55" x14ac:dyDescent="0.2">
      <c r="AS19579" s="4"/>
      <c r="AT19579" s="4"/>
      <c r="AU19579" s="4"/>
      <c r="AV19579" s="4"/>
      <c r="AW19579" s="4"/>
      <c r="AX19579" s="4"/>
      <c r="AY19579" s="4"/>
      <c r="AZ19579" s="4"/>
      <c r="BA19579" s="4"/>
      <c r="BB19579" s="4"/>
      <c r="BC19579" s="4"/>
    </row>
    <row r="19580" spans="45:55" x14ac:dyDescent="0.2">
      <c r="AS19580" s="4"/>
      <c r="AT19580" s="4"/>
      <c r="AU19580" s="4"/>
      <c r="AV19580" s="4"/>
      <c r="AW19580" s="4"/>
      <c r="AX19580" s="4"/>
      <c r="AY19580" s="4"/>
      <c r="AZ19580" s="4"/>
      <c r="BA19580" s="4"/>
      <c r="BB19580" s="4"/>
      <c r="BC19580" s="4"/>
    </row>
    <row r="19581" spans="45:55" x14ac:dyDescent="0.2">
      <c r="AS19581" s="4"/>
      <c r="AT19581" s="4"/>
      <c r="AU19581" s="4"/>
      <c r="AV19581" s="4"/>
      <c r="AW19581" s="4"/>
      <c r="AX19581" s="4"/>
      <c r="AY19581" s="4"/>
      <c r="AZ19581" s="4"/>
      <c r="BA19581" s="4"/>
      <c r="BB19581" s="4"/>
      <c r="BC19581" s="4"/>
    </row>
    <row r="19582" spans="45:55" x14ac:dyDescent="0.2">
      <c r="AS19582" s="4"/>
      <c r="AT19582" s="4"/>
      <c r="AU19582" s="4"/>
      <c r="AV19582" s="4"/>
      <c r="AW19582" s="4"/>
      <c r="AX19582" s="4"/>
      <c r="AY19582" s="4"/>
      <c r="AZ19582" s="4"/>
      <c r="BA19582" s="4"/>
      <c r="BB19582" s="4"/>
      <c r="BC19582" s="4"/>
    </row>
    <row r="19583" spans="45:55" x14ac:dyDescent="0.2">
      <c r="AS19583" s="4"/>
      <c r="AT19583" s="4"/>
      <c r="AU19583" s="4"/>
      <c r="AV19583" s="4"/>
      <c r="AW19583" s="4"/>
      <c r="AX19583" s="4"/>
      <c r="AY19583" s="4"/>
      <c r="AZ19583" s="4"/>
      <c r="BA19583" s="4"/>
      <c r="BB19583" s="4"/>
      <c r="BC19583" s="4"/>
    </row>
    <row r="19584" spans="45:55" x14ac:dyDescent="0.2">
      <c r="AS19584" s="4"/>
      <c r="AT19584" s="4"/>
      <c r="AU19584" s="4"/>
      <c r="AV19584" s="4"/>
      <c r="AW19584" s="4"/>
      <c r="AX19584" s="4"/>
      <c r="AY19584" s="4"/>
      <c r="AZ19584" s="4"/>
      <c r="BA19584" s="4"/>
      <c r="BB19584" s="4"/>
      <c r="BC19584" s="4"/>
    </row>
    <row r="19585" spans="45:55" x14ac:dyDescent="0.2">
      <c r="AS19585" s="4"/>
      <c r="AT19585" s="4"/>
      <c r="AU19585" s="4"/>
      <c r="AV19585" s="4"/>
      <c r="AW19585" s="4"/>
      <c r="AX19585" s="4"/>
      <c r="AY19585" s="4"/>
      <c r="AZ19585" s="4"/>
      <c r="BA19585" s="4"/>
      <c r="BB19585" s="4"/>
      <c r="BC19585" s="4"/>
    </row>
    <row r="19586" spans="45:55" x14ac:dyDescent="0.2">
      <c r="AS19586" s="4"/>
      <c r="AT19586" s="4"/>
      <c r="AU19586" s="4"/>
      <c r="AV19586" s="4"/>
      <c r="AW19586" s="4"/>
      <c r="AX19586" s="4"/>
      <c r="AY19586" s="4"/>
      <c r="AZ19586" s="4"/>
      <c r="BA19586" s="4"/>
      <c r="BB19586" s="4"/>
      <c r="BC19586" s="4"/>
    </row>
    <row r="19587" spans="45:55" x14ac:dyDescent="0.2">
      <c r="AS19587" s="4"/>
      <c r="AT19587" s="4"/>
      <c r="AU19587" s="4"/>
      <c r="AV19587" s="4"/>
      <c r="AW19587" s="4"/>
      <c r="AX19587" s="4"/>
      <c r="AY19587" s="4"/>
      <c r="AZ19587" s="4"/>
      <c r="BA19587" s="4"/>
      <c r="BB19587" s="4"/>
      <c r="BC19587" s="4"/>
    </row>
    <row r="19588" spans="45:55" x14ac:dyDescent="0.2">
      <c r="AS19588" s="4"/>
      <c r="AT19588" s="4"/>
      <c r="AU19588" s="4"/>
      <c r="AV19588" s="4"/>
      <c r="AW19588" s="4"/>
      <c r="AX19588" s="4"/>
      <c r="AY19588" s="4"/>
      <c r="AZ19588" s="4"/>
      <c r="BA19588" s="4"/>
      <c r="BB19588" s="4"/>
      <c r="BC19588" s="4"/>
    </row>
    <row r="19589" spans="45:55" x14ac:dyDescent="0.2">
      <c r="AS19589" s="4"/>
      <c r="AT19589" s="4"/>
      <c r="AU19589" s="4"/>
      <c r="AV19589" s="4"/>
      <c r="AW19589" s="4"/>
      <c r="AX19589" s="4"/>
      <c r="AY19589" s="4"/>
      <c r="AZ19589" s="4"/>
      <c r="BA19589" s="4"/>
      <c r="BB19589" s="4"/>
      <c r="BC19589" s="4"/>
    </row>
    <row r="19590" spans="45:55" x14ac:dyDescent="0.2">
      <c r="AS19590" s="4"/>
      <c r="AT19590" s="4"/>
      <c r="AU19590" s="4"/>
      <c r="AV19590" s="4"/>
      <c r="AW19590" s="4"/>
      <c r="AX19590" s="4"/>
      <c r="AY19590" s="4"/>
      <c r="AZ19590" s="4"/>
      <c r="BA19590" s="4"/>
      <c r="BB19590" s="4"/>
      <c r="BC19590" s="4"/>
    </row>
    <row r="19591" spans="45:55" x14ac:dyDescent="0.2">
      <c r="AS19591" s="4"/>
      <c r="AT19591" s="4"/>
      <c r="AU19591" s="4"/>
      <c r="AV19591" s="4"/>
      <c r="AW19591" s="4"/>
      <c r="AX19591" s="4"/>
      <c r="AY19591" s="4"/>
      <c r="AZ19591" s="4"/>
      <c r="BA19591" s="4"/>
      <c r="BB19591" s="4"/>
      <c r="BC19591" s="4"/>
    </row>
    <row r="19592" spans="45:55" x14ac:dyDescent="0.2">
      <c r="AS19592" s="4"/>
      <c r="AT19592" s="4"/>
      <c r="AU19592" s="4"/>
      <c r="AV19592" s="4"/>
      <c r="AW19592" s="4"/>
      <c r="AX19592" s="4"/>
      <c r="AY19592" s="4"/>
      <c r="AZ19592" s="4"/>
      <c r="BA19592" s="4"/>
      <c r="BB19592" s="4"/>
      <c r="BC19592" s="4"/>
    </row>
    <row r="19593" spans="45:55" x14ac:dyDescent="0.2">
      <c r="AS19593" s="4"/>
      <c r="AT19593" s="4"/>
      <c r="AU19593" s="4"/>
      <c r="AV19593" s="4"/>
      <c r="AW19593" s="4"/>
      <c r="AX19593" s="4"/>
      <c r="AY19593" s="4"/>
      <c r="AZ19593" s="4"/>
      <c r="BA19593" s="4"/>
      <c r="BB19593" s="4"/>
      <c r="BC19593" s="4"/>
    </row>
    <row r="19594" spans="45:55" x14ac:dyDescent="0.2">
      <c r="AS19594" s="4"/>
      <c r="AT19594" s="4"/>
      <c r="AU19594" s="4"/>
      <c r="AV19594" s="4"/>
      <c r="AW19594" s="4"/>
      <c r="AX19594" s="4"/>
      <c r="AY19594" s="4"/>
      <c r="AZ19594" s="4"/>
      <c r="BA19594" s="4"/>
      <c r="BB19594" s="4"/>
      <c r="BC19594" s="4"/>
    </row>
    <row r="19595" spans="45:55" x14ac:dyDescent="0.2">
      <c r="AS19595" s="4"/>
      <c r="AT19595" s="4"/>
      <c r="AU19595" s="4"/>
      <c r="AV19595" s="4"/>
      <c r="AW19595" s="4"/>
      <c r="AX19595" s="4"/>
      <c r="AY19595" s="4"/>
      <c r="AZ19595" s="4"/>
      <c r="BA19595" s="4"/>
      <c r="BB19595" s="4"/>
      <c r="BC19595" s="4"/>
    </row>
    <row r="19596" spans="45:55" x14ac:dyDescent="0.2">
      <c r="AS19596" s="4"/>
      <c r="AT19596" s="4"/>
      <c r="AU19596" s="4"/>
      <c r="AV19596" s="4"/>
      <c r="AW19596" s="4"/>
      <c r="AX19596" s="4"/>
      <c r="AY19596" s="4"/>
      <c r="AZ19596" s="4"/>
      <c r="BA19596" s="4"/>
      <c r="BB19596" s="4"/>
      <c r="BC19596" s="4"/>
    </row>
    <row r="19597" spans="45:55" x14ac:dyDescent="0.2">
      <c r="AS19597" s="4"/>
      <c r="AT19597" s="4"/>
      <c r="AU19597" s="4"/>
      <c r="AV19597" s="4"/>
      <c r="AW19597" s="4"/>
      <c r="AX19597" s="4"/>
      <c r="AY19597" s="4"/>
      <c r="AZ19597" s="4"/>
      <c r="BA19597" s="4"/>
      <c r="BB19597" s="4"/>
      <c r="BC19597" s="4"/>
    </row>
    <row r="19598" spans="45:55" x14ac:dyDescent="0.2">
      <c r="AS19598" s="4"/>
      <c r="AT19598" s="4"/>
      <c r="AU19598" s="4"/>
      <c r="AV19598" s="4"/>
      <c r="AW19598" s="4"/>
      <c r="AX19598" s="4"/>
      <c r="AY19598" s="4"/>
      <c r="AZ19598" s="4"/>
      <c r="BA19598" s="4"/>
      <c r="BB19598" s="4"/>
      <c r="BC19598" s="4"/>
    </row>
    <row r="19599" spans="45:55" x14ac:dyDescent="0.2">
      <c r="AS19599" s="4"/>
      <c r="AT19599" s="4"/>
      <c r="AU19599" s="4"/>
      <c r="AV19599" s="4"/>
      <c r="AW19599" s="4"/>
      <c r="AX19599" s="4"/>
      <c r="AY19599" s="4"/>
      <c r="AZ19599" s="4"/>
      <c r="BA19599" s="4"/>
      <c r="BB19599" s="4"/>
      <c r="BC19599" s="4"/>
    </row>
    <row r="19600" spans="45:55" x14ac:dyDescent="0.2">
      <c r="AS19600" s="4"/>
      <c r="AT19600" s="4"/>
      <c r="AU19600" s="4"/>
      <c r="AV19600" s="4"/>
      <c r="AW19600" s="4"/>
      <c r="AX19600" s="4"/>
      <c r="AY19600" s="4"/>
      <c r="AZ19600" s="4"/>
      <c r="BA19600" s="4"/>
      <c r="BB19600" s="4"/>
      <c r="BC19600" s="4"/>
    </row>
    <row r="19601" spans="45:55" x14ac:dyDescent="0.2">
      <c r="AS19601" s="4"/>
      <c r="AT19601" s="4"/>
      <c r="AU19601" s="4"/>
      <c r="AV19601" s="4"/>
      <c r="AW19601" s="4"/>
      <c r="AX19601" s="4"/>
      <c r="AY19601" s="4"/>
      <c r="AZ19601" s="4"/>
      <c r="BA19601" s="4"/>
      <c r="BB19601" s="4"/>
      <c r="BC19601" s="4"/>
    </row>
    <row r="19602" spans="45:55" x14ac:dyDescent="0.2">
      <c r="AS19602" s="4"/>
      <c r="AT19602" s="4"/>
      <c r="AU19602" s="4"/>
      <c r="AV19602" s="4"/>
      <c r="AW19602" s="4"/>
      <c r="AX19602" s="4"/>
      <c r="AY19602" s="4"/>
      <c r="AZ19602" s="4"/>
      <c r="BA19602" s="4"/>
      <c r="BB19602" s="4"/>
      <c r="BC19602" s="4"/>
    </row>
    <row r="19603" spans="45:55" x14ac:dyDescent="0.2">
      <c r="AS19603" s="4"/>
      <c r="AT19603" s="4"/>
      <c r="AU19603" s="4"/>
      <c r="AV19603" s="4"/>
      <c r="AW19603" s="4"/>
      <c r="AX19603" s="4"/>
      <c r="AY19603" s="4"/>
      <c r="AZ19603" s="4"/>
      <c r="BA19603" s="4"/>
      <c r="BB19603" s="4"/>
      <c r="BC19603" s="4"/>
    </row>
    <row r="19604" spans="45:55" x14ac:dyDescent="0.2">
      <c r="AS19604" s="4"/>
      <c r="AT19604" s="4"/>
      <c r="AU19604" s="4"/>
      <c r="AV19604" s="4"/>
      <c r="AW19604" s="4"/>
      <c r="AX19604" s="4"/>
      <c r="AY19604" s="4"/>
      <c r="AZ19604" s="4"/>
      <c r="BA19604" s="4"/>
      <c r="BB19604" s="4"/>
      <c r="BC19604" s="4"/>
    </row>
    <row r="19605" spans="45:55" x14ac:dyDescent="0.2">
      <c r="AS19605" s="4"/>
      <c r="AT19605" s="4"/>
      <c r="AU19605" s="4"/>
      <c r="AV19605" s="4"/>
      <c r="AW19605" s="4"/>
      <c r="AX19605" s="4"/>
      <c r="AY19605" s="4"/>
      <c r="AZ19605" s="4"/>
      <c r="BA19605" s="4"/>
      <c r="BB19605" s="4"/>
      <c r="BC19605" s="4"/>
    </row>
    <row r="19606" spans="45:55" x14ac:dyDescent="0.2">
      <c r="AS19606" s="4"/>
      <c r="AT19606" s="4"/>
      <c r="AU19606" s="4"/>
      <c r="AV19606" s="4"/>
      <c r="AW19606" s="4"/>
      <c r="AX19606" s="4"/>
      <c r="AY19606" s="4"/>
      <c r="AZ19606" s="4"/>
      <c r="BA19606" s="4"/>
      <c r="BB19606" s="4"/>
      <c r="BC19606" s="4"/>
    </row>
    <row r="19607" spans="45:55" x14ac:dyDescent="0.2">
      <c r="AS19607" s="4"/>
      <c r="AT19607" s="4"/>
      <c r="AU19607" s="4"/>
      <c r="AV19607" s="4"/>
      <c r="AW19607" s="4"/>
      <c r="AX19607" s="4"/>
      <c r="AY19607" s="4"/>
      <c r="AZ19607" s="4"/>
      <c r="BA19607" s="4"/>
      <c r="BB19607" s="4"/>
      <c r="BC19607" s="4"/>
    </row>
    <row r="19608" spans="45:55" x14ac:dyDescent="0.2">
      <c r="AS19608" s="4"/>
      <c r="AT19608" s="4"/>
      <c r="AU19608" s="4"/>
      <c r="AV19608" s="4"/>
      <c r="AW19608" s="4"/>
      <c r="AX19608" s="4"/>
      <c r="AY19608" s="4"/>
      <c r="AZ19608" s="4"/>
      <c r="BA19608" s="4"/>
      <c r="BB19608" s="4"/>
      <c r="BC19608" s="4"/>
    </row>
    <row r="19609" spans="45:55" x14ac:dyDescent="0.2">
      <c r="AS19609" s="4"/>
      <c r="AT19609" s="4"/>
      <c r="AU19609" s="4"/>
      <c r="AV19609" s="4"/>
      <c r="AW19609" s="4"/>
      <c r="AX19609" s="4"/>
      <c r="AY19609" s="4"/>
      <c r="AZ19609" s="4"/>
      <c r="BA19609" s="4"/>
      <c r="BB19609" s="4"/>
      <c r="BC19609" s="4"/>
    </row>
    <row r="19610" spans="45:55" x14ac:dyDescent="0.2">
      <c r="AS19610" s="4"/>
      <c r="AT19610" s="4"/>
      <c r="AU19610" s="4"/>
      <c r="AV19610" s="4"/>
      <c r="AW19610" s="4"/>
      <c r="AX19610" s="4"/>
      <c r="AY19610" s="4"/>
      <c r="AZ19610" s="4"/>
      <c r="BA19610" s="4"/>
      <c r="BB19610" s="4"/>
      <c r="BC19610" s="4"/>
    </row>
    <row r="19611" spans="45:55" x14ac:dyDescent="0.2">
      <c r="AS19611" s="4"/>
      <c r="AT19611" s="4"/>
      <c r="AU19611" s="4"/>
      <c r="AV19611" s="4"/>
      <c r="AW19611" s="4"/>
      <c r="AX19611" s="4"/>
      <c r="AY19611" s="4"/>
      <c r="AZ19611" s="4"/>
      <c r="BA19611" s="4"/>
      <c r="BB19611" s="4"/>
      <c r="BC19611" s="4"/>
    </row>
    <row r="19612" spans="45:55" x14ac:dyDescent="0.2">
      <c r="AS19612" s="4"/>
      <c r="AT19612" s="4"/>
      <c r="AU19612" s="4"/>
      <c r="AV19612" s="4"/>
      <c r="AW19612" s="4"/>
      <c r="AX19612" s="4"/>
      <c r="AY19612" s="4"/>
      <c r="AZ19612" s="4"/>
      <c r="BA19612" s="4"/>
      <c r="BB19612" s="4"/>
      <c r="BC19612" s="4"/>
    </row>
    <row r="19613" spans="45:55" x14ac:dyDescent="0.2">
      <c r="AS19613" s="4"/>
      <c r="AT19613" s="4"/>
      <c r="AU19613" s="4"/>
      <c r="AV19613" s="4"/>
      <c r="AW19613" s="4"/>
      <c r="AX19613" s="4"/>
      <c r="AY19613" s="4"/>
      <c r="AZ19613" s="4"/>
      <c r="BA19613" s="4"/>
      <c r="BB19613" s="4"/>
      <c r="BC19613" s="4"/>
    </row>
    <row r="19614" spans="45:55" x14ac:dyDescent="0.2">
      <c r="AS19614" s="4"/>
      <c r="AT19614" s="4"/>
      <c r="AU19614" s="4"/>
      <c r="AV19614" s="4"/>
      <c r="AW19614" s="4"/>
      <c r="AX19614" s="4"/>
      <c r="AY19614" s="4"/>
      <c r="AZ19614" s="4"/>
      <c r="BA19614" s="4"/>
      <c r="BB19614" s="4"/>
      <c r="BC19614" s="4"/>
    </row>
    <row r="19615" spans="45:55" x14ac:dyDescent="0.2">
      <c r="AS19615" s="4"/>
      <c r="AT19615" s="4"/>
      <c r="AU19615" s="4"/>
      <c r="AV19615" s="4"/>
      <c r="AW19615" s="4"/>
      <c r="AX19615" s="4"/>
      <c r="AY19615" s="4"/>
      <c r="AZ19615" s="4"/>
      <c r="BA19615" s="4"/>
      <c r="BB19615" s="4"/>
      <c r="BC19615" s="4"/>
    </row>
    <row r="19616" spans="45:55" x14ac:dyDescent="0.2">
      <c r="AS19616" s="4"/>
      <c r="AT19616" s="4"/>
      <c r="AU19616" s="4"/>
      <c r="AV19616" s="4"/>
      <c r="AW19616" s="4"/>
      <c r="AX19616" s="4"/>
      <c r="AY19616" s="4"/>
      <c r="AZ19616" s="4"/>
      <c r="BA19616" s="4"/>
      <c r="BB19616" s="4"/>
      <c r="BC19616" s="4"/>
    </row>
    <row r="19617" spans="45:55" x14ac:dyDescent="0.2">
      <c r="AS19617" s="4"/>
      <c r="AT19617" s="4"/>
      <c r="AU19617" s="4"/>
      <c r="AV19617" s="4"/>
      <c r="AW19617" s="4"/>
      <c r="AX19617" s="4"/>
      <c r="AY19617" s="4"/>
      <c r="AZ19617" s="4"/>
      <c r="BA19617" s="4"/>
      <c r="BB19617" s="4"/>
      <c r="BC19617" s="4"/>
    </row>
    <row r="19618" spans="45:55" x14ac:dyDescent="0.2">
      <c r="AS19618" s="4"/>
      <c r="AT19618" s="4"/>
      <c r="AU19618" s="4"/>
      <c r="AV19618" s="4"/>
      <c r="AW19618" s="4"/>
      <c r="AX19618" s="4"/>
      <c r="AY19618" s="4"/>
      <c r="AZ19618" s="4"/>
      <c r="BA19618" s="4"/>
      <c r="BB19618" s="4"/>
      <c r="BC19618" s="4"/>
    </row>
    <row r="19619" spans="45:55" x14ac:dyDescent="0.2">
      <c r="AS19619" s="4"/>
      <c r="AT19619" s="4"/>
      <c r="AU19619" s="4"/>
      <c r="AV19619" s="4"/>
      <c r="AW19619" s="4"/>
      <c r="AX19619" s="4"/>
      <c r="AY19619" s="4"/>
      <c r="AZ19619" s="4"/>
      <c r="BA19619" s="4"/>
      <c r="BB19619" s="4"/>
      <c r="BC19619" s="4"/>
    </row>
    <row r="19620" spans="45:55" x14ac:dyDescent="0.2">
      <c r="AS19620" s="4"/>
      <c r="AT19620" s="4"/>
      <c r="AU19620" s="4"/>
      <c r="AV19620" s="4"/>
      <c r="AW19620" s="4"/>
      <c r="AX19620" s="4"/>
      <c r="AY19620" s="4"/>
      <c r="AZ19620" s="4"/>
      <c r="BA19620" s="4"/>
      <c r="BB19620" s="4"/>
      <c r="BC19620" s="4"/>
    </row>
    <row r="19621" spans="45:55" x14ac:dyDescent="0.2">
      <c r="AS19621" s="4"/>
      <c r="AT19621" s="4"/>
      <c r="AU19621" s="4"/>
      <c r="AV19621" s="4"/>
      <c r="AW19621" s="4"/>
      <c r="AX19621" s="4"/>
      <c r="AY19621" s="4"/>
      <c r="AZ19621" s="4"/>
      <c r="BA19621" s="4"/>
      <c r="BB19621" s="4"/>
      <c r="BC19621" s="4"/>
    </row>
    <row r="19622" spans="45:55" x14ac:dyDescent="0.2">
      <c r="AS19622" s="4"/>
      <c r="AT19622" s="4"/>
      <c r="AU19622" s="4"/>
      <c r="AV19622" s="4"/>
      <c r="AW19622" s="4"/>
      <c r="AX19622" s="4"/>
      <c r="AY19622" s="4"/>
      <c r="AZ19622" s="4"/>
      <c r="BA19622" s="4"/>
      <c r="BB19622" s="4"/>
      <c r="BC19622" s="4"/>
    </row>
    <row r="19623" spans="45:55" x14ac:dyDescent="0.2">
      <c r="AS19623" s="4"/>
      <c r="AT19623" s="4"/>
      <c r="AU19623" s="4"/>
      <c r="AV19623" s="4"/>
      <c r="AW19623" s="4"/>
      <c r="AX19623" s="4"/>
      <c r="AY19623" s="4"/>
      <c r="AZ19623" s="4"/>
      <c r="BA19623" s="4"/>
      <c r="BB19623" s="4"/>
      <c r="BC19623" s="4"/>
    </row>
    <row r="19624" spans="45:55" x14ac:dyDescent="0.2">
      <c r="AS19624" s="4"/>
      <c r="AT19624" s="4"/>
      <c r="AU19624" s="4"/>
      <c r="AV19624" s="4"/>
      <c r="AW19624" s="4"/>
      <c r="AX19624" s="4"/>
      <c r="AY19624" s="4"/>
      <c r="AZ19624" s="4"/>
      <c r="BA19624" s="4"/>
      <c r="BB19624" s="4"/>
      <c r="BC19624" s="4"/>
    </row>
    <row r="19625" spans="45:55" x14ac:dyDescent="0.2">
      <c r="AS19625" s="4"/>
      <c r="AT19625" s="4"/>
      <c r="AU19625" s="4"/>
      <c r="AV19625" s="4"/>
      <c r="AW19625" s="4"/>
      <c r="AX19625" s="4"/>
      <c r="AY19625" s="4"/>
      <c r="AZ19625" s="4"/>
      <c r="BA19625" s="4"/>
      <c r="BB19625" s="4"/>
      <c r="BC19625" s="4"/>
    </row>
    <row r="19626" spans="45:55" x14ac:dyDescent="0.2">
      <c r="AS19626" s="4"/>
      <c r="AT19626" s="4"/>
      <c r="AU19626" s="4"/>
      <c r="AV19626" s="4"/>
      <c r="AW19626" s="4"/>
      <c r="AX19626" s="4"/>
      <c r="AY19626" s="4"/>
      <c r="AZ19626" s="4"/>
      <c r="BA19626" s="4"/>
      <c r="BB19626" s="4"/>
      <c r="BC19626" s="4"/>
    </row>
    <row r="19627" spans="45:55" x14ac:dyDescent="0.2">
      <c r="AS19627" s="4"/>
      <c r="AT19627" s="4"/>
      <c r="AU19627" s="4"/>
      <c r="AV19627" s="4"/>
      <c r="AW19627" s="4"/>
      <c r="AX19627" s="4"/>
      <c r="AY19627" s="4"/>
      <c r="AZ19627" s="4"/>
      <c r="BA19627" s="4"/>
      <c r="BB19627" s="4"/>
      <c r="BC19627" s="4"/>
    </row>
    <row r="19628" spans="45:55" x14ac:dyDescent="0.2">
      <c r="AS19628" s="4"/>
      <c r="AT19628" s="4"/>
      <c r="AU19628" s="4"/>
      <c r="AV19628" s="4"/>
      <c r="AW19628" s="4"/>
      <c r="AX19628" s="4"/>
      <c r="AY19628" s="4"/>
      <c r="AZ19628" s="4"/>
      <c r="BA19628" s="4"/>
      <c r="BB19628" s="4"/>
      <c r="BC19628" s="4"/>
    </row>
    <row r="19629" spans="45:55" x14ac:dyDescent="0.2">
      <c r="AS19629" s="4"/>
      <c r="AT19629" s="4"/>
      <c r="AU19629" s="4"/>
      <c r="AV19629" s="4"/>
      <c r="AW19629" s="4"/>
      <c r="AX19629" s="4"/>
      <c r="AY19629" s="4"/>
      <c r="AZ19629" s="4"/>
      <c r="BA19629" s="4"/>
      <c r="BB19629" s="4"/>
      <c r="BC19629" s="4"/>
    </row>
    <row r="19630" spans="45:55" x14ac:dyDescent="0.2">
      <c r="AS19630" s="4"/>
      <c r="AT19630" s="4"/>
      <c r="AU19630" s="4"/>
      <c r="AV19630" s="4"/>
      <c r="AW19630" s="4"/>
      <c r="AX19630" s="4"/>
      <c r="AY19630" s="4"/>
      <c r="AZ19630" s="4"/>
      <c r="BA19630" s="4"/>
      <c r="BB19630" s="4"/>
      <c r="BC19630" s="4"/>
    </row>
    <row r="19631" spans="45:55" x14ac:dyDescent="0.2">
      <c r="AS19631" s="4"/>
      <c r="AT19631" s="4"/>
      <c r="AU19631" s="4"/>
      <c r="AV19631" s="4"/>
      <c r="AW19631" s="4"/>
      <c r="AX19631" s="4"/>
      <c r="AY19631" s="4"/>
      <c r="AZ19631" s="4"/>
      <c r="BA19631" s="4"/>
      <c r="BB19631" s="4"/>
      <c r="BC19631" s="4"/>
    </row>
    <row r="19632" spans="45:55" x14ac:dyDescent="0.2">
      <c r="AS19632" s="4"/>
      <c r="AT19632" s="4"/>
      <c r="AU19632" s="4"/>
      <c r="AV19632" s="4"/>
      <c r="AW19632" s="4"/>
      <c r="AX19632" s="4"/>
      <c r="AY19632" s="4"/>
      <c r="AZ19632" s="4"/>
      <c r="BA19632" s="4"/>
      <c r="BB19632" s="4"/>
      <c r="BC19632" s="4"/>
    </row>
    <row r="19633" spans="45:55" x14ac:dyDescent="0.2">
      <c r="AS19633" s="4"/>
      <c r="AT19633" s="4"/>
      <c r="AU19633" s="4"/>
      <c r="AV19633" s="4"/>
      <c r="AW19633" s="4"/>
      <c r="AX19633" s="4"/>
      <c r="AY19633" s="4"/>
      <c r="AZ19633" s="4"/>
      <c r="BA19633" s="4"/>
      <c r="BB19633" s="4"/>
      <c r="BC19633" s="4"/>
    </row>
    <row r="19634" spans="45:55" x14ac:dyDescent="0.2">
      <c r="AS19634" s="4"/>
      <c r="AT19634" s="4"/>
      <c r="AU19634" s="4"/>
      <c r="AV19634" s="4"/>
      <c r="AW19634" s="4"/>
      <c r="AX19634" s="4"/>
      <c r="AY19634" s="4"/>
      <c r="AZ19634" s="4"/>
      <c r="BA19634" s="4"/>
      <c r="BB19634" s="4"/>
      <c r="BC19634" s="4"/>
    </row>
    <row r="19635" spans="45:55" x14ac:dyDescent="0.2">
      <c r="AS19635" s="4"/>
      <c r="AT19635" s="4"/>
      <c r="AU19635" s="4"/>
      <c r="AV19635" s="4"/>
      <c r="AW19635" s="4"/>
      <c r="AX19635" s="4"/>
      <c r="AY19635" s="4"/>
      <c r="AZ19635" s="4"/>
      <c r="BA19635" s="4"/>
      <c r="BB19635" s="4"/>
      <c r="BC19635" s="4"/>
    </row>
    <row r="19636" spans="45:55" x14ac:dyDescent="0.2">
      <c r="AS19636" s="4"/>
      <c r="AT19636" s="4"/>
      <c r="AU19636" s="4"/>
      <c r="AV19636" s="4"/>
      <c r="AW19636" s="4"/>
      <c r="AX19636" s="4"/>
      <c r="AY19636" s="4"/>
      <c r="AZ19636" s="4"/>
      <c r="BA19636" s="4"/>
      <c r="BB19636" s="4"/>
      <c r="BC19636" s="4"/>
    </row>
    <row r="19637" spans="45:55" x14ac:dyDescent="0.2">
      <c r="AS19637" s="4"/>
      <c r="AT19637" s="4"/>
      <c r="AU19637" s="4"/>
      <c r="AV19637" s="4"/>
      <c r="AW19637" s="4"/>
      <c r="AX19637" s="4"/>
      <c r="AY19637" s="4"/>
      <c r="AZ19637" s="4"/>
      <c r="BA19637" s="4"/>
      <c r="BB19637" s="4"/>
      <c r="BC19637" s="4"/>
    </row>
    <row r="19638" spans="45:55" x14ac:dyDescent="0.2">
      <c r="AS19638" s="4"/>
      <c r="AT19638" s="4"/>
      <c r="AU19638" s="4"/>
      <c r="AV19638" s="4"/>
      <c r="AW19638" s="4"/>
      <c r="AX19638" s="4"/>
      <c r="AY19638" s="4"/>
      <c r="AZ19638" s="4"/>
      <c r="BA19638" s="4"/>
      <c r="BB19638" s="4"/>
      <c r="BC19638" s="4"/>
    </row>
    <row r="19639" spans="45:55" x14ac:dyDescent="0.2">
      <c r="AS19639" s="4"/>
      <c r="AT19639" s="4"/>
      <c r="AU19639" s="4"/>
      <c r="AV19639" s="4"/>
      <c r="AW19639" s="4"/>
      <c r="AX19639" s="4"/>
      <c r="AY19639" s="4"/>
      <c r="AZ19639" s="4"/>
      <c r="BA19639" s="4"/>
      <c r="BB19639" s="4"/>
      <c r="BC19639" s="4"/>
    </row>
    <row r="19640" spans="45:55" x14ac:dyDescent="0.2">
      <c r="AS19640" s="4"/>
      <c r="AT19640" s="4"/>
      <c r="AU19640" s="4"/>
      <c r="AV19640" s="4"/>
      <c r="AW19640" s="4"/>
      <c r="AX19640" s="4"/>
      <c r="AY19640" s="4"/>
      <c r="AZ19640" s="4"/>
      <c r="BA19640" s="4"/>
      <c r="BB19640" s="4"/>
      <c r="BC19640" s="4"/>
    </row>
    <row r="19641" spans="45:55" x14ac:dyDescent="0.2">
      <c r="AS19641" s="4"/>
      <c r="AT19641" s="4"/>
      <c r="AU19641" s="4"/>
      <c r="AV19641" s="4"/>
      <c r="AW19641" s="4"/>
      <c r="AX19641" s="4"/>
      <c r="AY19641" s="4"/>
      <c r="AZ19641" s="4"/>
      <c r="BA19641" s="4"/>
      <c r="BB19641" s="4"/>
      <c r="BC19641" s="4"/>
    </row>
    <row r="19642" spans="45:55" x14ac:dyDescent="0.2">
      <c r="AS19642" s="4"/>
      <c r="AT19642" s="4"/>
      <c r="AU19642" s="4"/>
      <c r="AV19642" s="4"/>
      <c r="AW19642" s="4"/>
      <c r="AX19642" s="4"/>
      <c r="AY19642" s="4"/>
      <c r="AZ19642" s="4"/>
      <c r="BA19642" s="4"/>
      <c r="BB19642" s="4"/>
      <c r="BC19642" s="4"/>
    </row>
    <row r="19643" spans="45:55" x14ac:dyDescent="0.2">
      <c r="AS19643" s="4"/>
      <c r="AT19643" s="4"/>
      <c r="AU19643" s="4"/>
      <c r="AV19643" s="4"/>
      <c r="AW19643" s="4"/>
      <c r="AX19643" s="4"/>
      <c r="AY19643" s="4"/>
      <c r="AZ19643" s="4"/>
      <c r="BA19643" s="4"/>
      <c r="BB19643" s="4"/>
      <c r="BC19643" s="4"/>
    </row>
    <row r="19644" spans="45:55" x14ac:dyDescent="0.2">
      <c r="AS19644" s="4"/>
      <c r="AT19644" s="4"/>
      <c r="AU19644" s="4"/>
      <c r="AV19644" s="4"/>
      <c r="AW19644" s="4"/>
      <c r="AX19644" s="4"/>
      <c r="AY19644" s="4"/>
      <c r="AZ19644" s="4"/>
      <c r="BA19644" s="4"/>
      <c r="BB19644" s="4"/>
      <c r="BC19644" s="4"/>
    </row>
    <row r="19645" spans="45:55" x14ac:dyDescent="0.2">
      <c r="AS19645" s="4"/>
      <c r="AT19645" s="4"/>
      <c r="AU19645" s="4"/>
      <c r="AV19645" s="4"/>
      <c r="AW19645" s="4"/>
      <c r="AX19645" s="4"/>
      <c r="AY19645" s="4"/>
      <c r="AZ19645" s="4"/>
      <c r="BA19645" s="4"/>
      <c r="BB19645" s="4"/>
      <c r="BC19645" s="4"/>
    </row>
    <row r="19646" spans="45:55" x14ac:dyDescent="0.2">
      <c r="AS19646" s="4"/>
      <c r="AT19646" s="4"/>
      <c r="AU19646" s="4"/>
      <c r="AV19646" s="4"/>
      <c r="AW19646" s="4"/>
      <c r="AX19646" s="4"/>
      <c r="AY19646" s="4"/>
      <c r="AZ19646" s="4"/>
      <c r="BA19646" s="4"/>
      <c r="BB19646" s="4"/>
      <c r="BC19646" s="4"/>
    </row>
    <row r="19647" spans="45:55" x14ac:dyDescent="0.2">
      <c r="AS19647" s="4"/>
      <c r="AT19647" s="4"/>
      <c r="AU19647" s="4"/>
      <c r="AV19647" s="4"/>
      <c r="AW19647" s="4"/>
      <c r="AX19647" s="4"/>
      <c r="AY19647" s="4"/>
      <c r="AZ19647" s="4"/>
      <c r="BA19647" s="4"/>
      <c r="BB19647" s="4"/>
      <c r="BC19647" s="4"/>
    </row>
    <row r="19648" spans="45:55" x14ac:dyDescent="0.2">
      <c r="AS19648" s="4"/>
      <c r="AT19648" s="4"/>
      <c r="AU19648" s="4"/>
      <c r="AV19648" s="4"/>
      <c r="AW19648" s="4"/>
      <c r="AX19648" s="4"/>
      <c r="AY19648" s="4"/>
      <c r="AZ19648" s="4"/>
      <c r="BA19648" s="4"/>
      <c r="BB19648" s="4"/>
      <c r="BC19648" s="4"/>
    </row>
    <row r="19649" spans="45:55" x14ac:dyDescent="0.2">
      <c r="AS19649" s="4"/>
      <c r="AT19649" s="4"/>
      <c r="AU19649" s="4"/>
      <c r="AV19649" s="4"/>
      <c r="AW19649" s="4"/>
      <c r="AX19649" s="4"/>
      <c r="AY19649" s="4"/>
      <c r="AZ19649" s="4"/>
      <c r="BA19649" s="4"/>
      <c r="BB19649" s="4"/>
      <c r="BC19649" s="4"/>
    </row>
    <row r="19650" spans="45:55" x14ac:dyDescent="0.2">
      <c r="AS19650" s="4"/>
      <c r="AT19650" s="4"/>
      <c r="AU19650" s="4"/>
      <c r="AV19650" s="4"/>
      <c r="AW19650" s="4"/>
      <c r="AX19650" s="4"/>
      <c r="AY19650" s="4"/>
      <c r="AZ19650" s="4"/>
      <c r="BA19650" s="4"/>
      <c r="BB19650" s="4"/>
      <c r="BC19650" s="4"/>
    </row>
    <row r="19651" spans="45:55" x14ac:dyDescent="0.2">
      <c r="AS19651" s="4"/>
      <c r="AT19651" s="4"/>
      <c r="AU19651" s="4"/>
      <c r="AV19651" s="4"/>
      <c r="AW19651" s="4"/>
      <c r="AX19651" s="4"/>
      <c r="AY19651" s="4"/>
      <c r="AZ19651" s="4"/>
      <c r="BA19651" s="4"/>
      <c r="BB19651" s="4"/>
      <c r="BC19651" s="4"/>
    </row>
    <row r="19652" spans="45:55" x14ac:dyDescent="0.2">
      <c r="AS19652" s="4"/>
      <c r="AT19652" s="4"/>
      <c r="AU19652" s="4"/>
      <c r="AV19652" s="4"/>
      <c r="AW19652" s="4"/>
      <c r="AX19652" s="4"/>
      <c r="AY19652" s="4"/>
      <c r="AZ19652" s="4"/>
      <c r="BA19652" s="4"/>
      <c r="BB19652" s="4"/>
      <c r="BC19652" s="4"/>
    </row>
    <row r="19653" spans="45:55" x14ac:dyDescent="0.2">
      <c r="AS19653" s="4"/>
      <c r="AT19653" s="4"/>
      <c r="AU19653" s="4"/>
      <c r="AV19653" s="4"/>
      <c r="AW19653" s="4"/>
      <c r="AX19653" s="4"/>
      <c r="AY19653" s="4"/>
      <c r="AZ19653" s="4"/>
      <c r="BA19653" s="4"/>
      <c r="BB19653" s="4"/>
      <c r="BC19653" s="4"/>
    </row>
    <row r="19654" spans="45:55" x14ac:dyDescent="0.2">
      <c r="AS19654" s="4"/>
      <c r="AT19654" s="4"/>
      <c r="AU19654" s="4"/>
      <c r="AV19654" s="4"/>
      <c r="AW19654" s="4"/>
      <c r="AX19654" s="4"/>
      <c r="AY19654" s="4"/>
      <c r="AZ19654" s="4"/>
      <c r="BA19654" s="4"/>
      <c r="BB19654" s="4"/>
      <c r="BC19654" s="4"/>
    </row>
    <row r="19655" spans="45:55" x14ac:dyDescent="0.2">
      <c r="AS19655" s="4"/>
      <c r="AT19655" s="4"/>
      <c r="AU19655" s="4"/>
      <c r="AV19655" s="4"/>
      <c r="AW19655" s="4"/>
      <c r="AX19655" s="4"/>
      <c r="AY19655" s="4"/>
      <c r="AZ19655" s="4"/>
      <c r="BA19655" s="4"/>
      <c r="BB19655" s="4"/>
      <c r="BC19655" s="4"/>
    </row>
    <row r="19656" spans="45:55" x14ac:dyDescent="0.2">
      <c r="AS19656" s="4"/>
      <c r="AT19656" s="4"/>
      <c r="AU19656" s="4"/>
      <c r="AV19656" s="4"/>
      <c r="AW19656" s="4"/>
      <c r="AX19656" s="4"/>
      <c r="AY19656" s="4"/>
      <c r="AZ19656" s="4"/>
      <c r="BA19656" s="4"/>
      <c r="BB19656" s="4"/>
      <c r="BC19656" s="4"/>
    </row>
    <row r="19657" spans="45:55" x14ac:dyDescent="0.2">
      <c r="AS19657" s="4"/>
      <c r="AT19657" s="4"/>
      <c r="AU19657" s="4"/>
      <c r="AV19657" s="4"/>
      <c r="AW19657" s="4"/>
      <c r="AX19657" s="4"/>
      <c r="AY19657" s="4"/>
      <c r="AZ19657" s="4"/>
      <c r="BA19657" s="4"/>
      <c r="BB19657" s="4"/>
      <c r="BC19657" s="4"/>
    </row>
    <row r="19658" spans="45:55" x14ac:dyDescent="0.2">
      <c r="AS19658" s="4"/>
      <c r="AT19658" s="4"/>
      <c r="AU19658" s="4"/>
      <c r="AV19658" s="4"/>
      <c r="AW19658" s="4"/>
      <c r="AX19658" s="4"/>
      <c r="AY19658" s="4"/>
      <c r="AZ19658" s="4"/>
      <c r="BA19658" s="4"/>
      <c r="BB19658" s="4"/>
      <c r="BC19658" s="4"/>
    </row>
    <row r="19659" spans="45:55" x14ac:dyDescent="0.2">
      <c r="AS19659" s="4"/>
      <c r="AT19659" s="4"/>
      <c r="AU19659" s="4"/>
      <c r="AV19659" s="4"/>
      <c r="AW19659" s="4"/>
      <c r="AX19659" s="4"/>
      <c r="AY19659" s="4"/>
      <c r="AZ19659" s="4"/>
      <c r="BA19659" s="4"/>
      <c r="BB19659" s="4"/>
      <c r="BC19659" s="4"/>
    </row>
    <row r="19660" spans="45:55" x14ac:dyDescent="0.2">
      <c r="AS19660" s="4"/>
      <c r="AT19660" s="4"/>
      <c r="AU19660" s="4"/>
      <c r="AV19660" s="4"/>
      <c r="AW19660" s="4"/>
      <c r="AX19660" s="4"/>
      <c r="AY19660" s="4"/>
      <c r="AZ19660" s="4"/>
      <c r="BA19660" s="4"/>
      <c r="BB19660" s="4"/>
      <c r="BC19660" s="4"/>
    </row>
    <row r="19661" spans="45:55" x14ac:dyDescent="0.2">
      <c r="AS19661" s="4"/>
      <c r="AT19661" s="4"/>
      <c r="AU19661" s="4"/>
      <c r="AV19661" s="4"/>
      <c r="AW19661" s="4"/>
      <c r="AX19661" s="4"/>
      <c r="AY19661" s="4"/>
      <c r="AZ19661" s="4"/>
      <c r="BA19661" s="4"/>
      <c r="BB19661" s="4"/>
      <c r="BC19661" s="4"/>
    </row>
    <row r="19662" spans="45:55" x14ac:dyDescent="0.2">
      <c r="AS19662" s="4"/>
      <c r="AT19662" s="4"/>
      <c r="AU19662" s="4"/>
      <c r="AV19662" s="4"/>
      <c r="AW19662" s="4"/>
      <c r="AX19662" s="4"/>
      <c r="AY19662" s="4"/>
      <c r="AZ19662" s="4"/>
      <c r="BA19662" s="4"/>
      <c r="BB19662" s="4"/>
      <c r="BC19662" s="4"/>
    </row>
    <row r="19663" spans="45:55" x14ac:dyDescent="0.2">
      <c r="AS19663" s="4"/>
      <c r="AT19663" s="4"/>
      <c r="AU19663" s="4"/>
      <c r="AV19663" s="4"/>
      <c r="AW19663" s="4"/>
      <c r="AX19663" s="4"/>
      <c r="AY19663" s="4"/>
      <c r="AZ19663" s="4"/>
      <c r="BA19663" s="4"/>
      <c r="BB19663" s="4"/>
      <c r="BC19663" s="4"/>
    </row>
    <row r="19664" spans="45:55" x14ac:dyDescent="0.2">
      <c r="AS19664" s="4"/>
      <c r="AT19664" s="4"/>
      <c r="AU19664" s="4"/>
      <c r="AV19664" s="4"/>
      <c r="AW19664" s="4"/>
      <c r="AX19664" s="4"/>
      <c r="AY19664" s="4"/>
      <c r="AZ19664" s="4"/>
      <c r="BA19664" s="4"/>
      <c r="BB19664" s="4"/>
      <c r="BC19664" s="4"/>
    </row>
    <row r="19665" spans="45:55" x14ac:dyDescent="0.2">
      <c r="AS19665" s="4"/>
      <c r="AT19665" s="4"/>
      <c r="AU19665" s="4"/>
      <c r="AV19665" s="4"/>
      <c r="AW19665" s="4"/>
      <c r="AX19665" s="4"/>
      <c r="AY19665" s="4"/>
      <c r="AZ19665" s="4"/>
      <c r="BA19665" s="4"/>
      <c r="BB19665" s="4"/>
      <c r="BC19665" s="4"/>
    </row>
    <row r="19666" spans="45:55" x14ac:dyDescent="0.2">
      <c r="AS19666" s="4"/>
      <c r="AT19666" s="4"/>
      <c r="AU19666" s="4"/>
      <c r="AV19666" s="4"/>
      <c r="AW19666" s="4"/>
      <c r="AX19666" s="4"/>
      <c r="AY19666" s="4"/>
      <c r="AZ19666" s="4"/>
      <c r="BA19666" s="4"/>
      <c r="BB19666" s="4"/>
      <c r="BC19666" s="4"/>
    </row>
    <row r="19667" spans="45:55" x14ac:dyDescent="0.2">
      <c r="AS19667" s="4"/>
      <c r="AT19667" s="4"/>
      <c r="AU19667" s="4"/>
      <c r="AV19667" s="4"/>
      <c r="AW19667" s="4"/>
      <c r="AX19667" s="4"/>
      <c r="AY19667" s="4"/>
      <c r="AZ19667" s="4"/>
      <c r="BA19667" s="4"/>
      <c r="BB19667" s="4"/>
      <c r="BC19667" s="4"/>
    </row>
    <row r="19668" spans="45:55" x14ac:dyDescent="0.2">
      <c r="AS19668" s="4"/>
      <c r="AT19668" s="4"/>
      <c r="AU19668" s="4"/>
      <c r="AV19668" s="4"/>
      <c r="AW19668" s="4"/>
      <c r="AX19668" s="4"/>
      <c r="AY19668" s="4"/>
      <c r="AZ19668" s="4"/>
      <c r="BA19668" s="4"/>
      <c r="BB19668" s="4"/>
      <c r="BC19668" s="4"/>
    </row>
    <row r="19669" spans="45:55" x14ac:dyDescent="0.2">
      <c r="AS19669" s="4"/>
      <c r="AT19669" s="4"/>
      <c r="AU19669" s="4"/>
      <c r="AV19669" s="4"/>
      <c r="AW19669" s="4"/>
      <c r="AX19669" s="4"/>
      <c r="AY19669" s="4"/>
      <c r="AZ19669" s="4"/>
      <c r="BA19669" s="4"/>
      <c r="BB19669" s="4"/>
      <c r="BC19669" s="4"/>
    </row>
    <row r="19670" spans="45:55" x14ac:dyDescent="0.2">
      <c r="AS19670" s="4"/>
      <c r="AT19670" s="4"/>
      <c r="AU19670" s="4"/>
      <c r="AV19670" s="4"/>
      <c r="AW19670" s="4"/>
      <c r="AX19670" s="4"/>
      <c r="AY19670" s="4"/>
      <c r="AZ19670" s="4"/>
      <c r="BA19670" s="4"/>
      <c r="BB19670" s="4"/>
      <c r="BC19670" s="4"/>
    </row>
    <row r="19671" spans="45:55" x14ac:dyDescent="0.2">
      <c r="AS19671" s="4"/>
      <c r="AT19671" s="4"/>
      <c r="AU19671" s="4"/>
      <c r="AV19671" s="4"/>
      <c r="AW19671" s="4"/>
      <c r="AX19671" s="4"/>
      <c r="AY19671" s="4"/>
      <c r="AZ19671" s="4"/>
      <c r="BA19671" s="4"/>
      <c r="BB19671" s="4"/>
      <c r="BC19671" s="4"/>
    </row>
    <row r="19672" spans="45:55" x14ac:dyDescent="0.2">
      <c r="AS19672" s="4"/>
      <c r="AT19672" s="4"/>
      <c r="AU19672" s="4"/>
      <c r="AV19672" s="4"/>
      <c r="AW19672" s="4"/>
      <c r="AX19672" s="4"/>
      <c r="AY19672" s="4"/>
      <c r="AZ19672" s="4"/>
      <c r="BA19672" s="4"/>
      <c r="BB19672" s="4"/>
      <c r="BC19672" s="4"/>
    </row>
    <row r="19673" spans="45:55" x14ac:dyDescent="0.2">
      <c r="AS19673" s="4"/>
      <c r="AT19673" s="4"/>
      <c r="AU19673" s="4"/>
      <c r="AV19673" s="4"/>
      <c r="AW19673" s="4"/>
      <c r="AX19673" s="4"/>
      <c r="AY19673" s="4"/>
      <c r="AZ19673" s="4"/>
      <c r="BA19673" s="4"/>
      <c r="BB19673" s="4"/>
      <c r="BC19673" s="4"/>
    </row>
    <row r="19674" spans="45:55" x14ac:dyDescent="0.2">
      <c r="AS19674" s="4"/>
      <c r="AT19674" s="4"/>
      <c r="AU19674" s="4"/>
      <c r="AV19674" s="4"/>
      <c r="AW19674" s="4"/>
      <c r="AX19674" s="4"/>
      <c r="AY19674" s="4"/>
      <c r="AZ19674" s="4"/>
      <c r="BA19674" s="4"/>
      <c r="BB19674" s="4"/>
      <c r="BC19674" s="4"/>
    </row>
    <row r="19675" spans="45:55" x14ac:dyDescent="0.2">
      <c r="AS19675" s="4"/>
      <c r="AT19675" s="4"/>
      <c r="AU19675" s="4"/>
      <c r="AV19675" s="4"/>
      <c r="AW19675" s="4"/>
      <c r="AX19675" s="4"/>
      <c r="AY19675" s="4"/>
      <c r="AZ19675" s="4"/>
      <c r="BA19675" s="4"/>
      <c r="BB19675" s="4"/>
      <c r="BC19675" s="4"/>
    </row>
    <row r="19676" spans="45:55" x14ac:dyDescent="0.2">
      <c r="AS19676" s="4"/>
      <c r="AT19676" s="4"/>
      <c r="AU19676" s="4"/>
      <c r="AV19676" s="4"/>
      <c r="AW19676" s="4"/>
      <c r="AX19676" s="4"/>
      <c r="AY19676" s="4"/>
      <c r="AZ19676" s="4"/>
      <c r="BA19676" s="4"/>
      <c r="BB19676" s="4"/>
      <c r="BC19676" s="4"/>
    </row>
    <row r="19677" spans="45:55" x14ac:dyDescent="0.2">
      <c r="AS19677" s="4"/>
      <c r="AT19677" s="4"/>
      <c r="AU19677" s="4"/>
      <c r="AV19677" s="4"/>
      <c r="AW19677" s="4"/>
      <c r="AX19677" s="4"/>
      <c r="AY19677" s="4"/>
      <c r="AZ19677" s="4"/>
      <c r="BA19677" s="4"/>
      <c r="BB19677" s="4"/>
      <c r="BC19677" s="4"/>
    </row>
    <row r="19678" spans="45:55" x14ac:dyDescent="0.2">
      <c r="AS19678" s="4"/>
      <c r="AT19678" s="4"/>
      <c r="AU19678" s="4"/>
      <c r="AV19678" s="4"/>
      <c r="AW19678" s="4"/>
      <c r="AX19678" s="4"/>
      <c r="AY19678" s="4"/>
      <c r="AZ19678" s="4"/>
      <c r="BA19678" s="4"/>
      <c r="BB19678" s="4"/>
      <c r="BC19678" s="4"/>
    </row>
    <row r="19679" spans="45:55" x14ac:dyDescent="0.2">
      <c r="AS19679" s="4"/>
      <c r="AT19679" s="4"/>
      <c r="AU19679" s="4"/>
      <c r="AV19679" s="4"/>
      <c r="AW19679" s="4"/>
      <c r="AX19679" s="4"/>
      <c r="AY19679" s="4"/>
      <c r="AZ19679" s="4"/>
      <c r="BA19679" s="4"/>
      <c r="BB19679" s="4"/>
      <c r="BC19679" s="4"/>
    </row>
    <row r="19680" spans="45:55" x14ac:dyDescent="0.2">
      <c r="AS19680" s="4"/>
      <c r="AT19680" s="4"/>
      <c r="AU19680" s="4"/>
      <c r="AV19680" s="4"/>
      <c r="AW19680" s="4"/>
      <c r="AX19680" s="4"/>
      <c r="AY19680" s="4"/>
      <c r="AZ19680" s="4"/>
      <c r="BA19680" s="4"/>
      <c r="BB19680" s="4"/>
      <c r="BC19680" s="4"/>
    </row>
    <row r="19681" spans="45:55" x14ac:dyDescent="0.2">
      <c r="AS19681" s="4"/>
      <c r="AT19681" s="4"/>
      <c r="AU19681" s="4"/>
      <c r="AV19681" s="4"/>
      <c r="AW19681" s="4"/>
      <c r="AX19681" s="4"/>
      <c r="AY19681" s="4"/>
      <c r="AZ19681" s="4"/>
      <c r="BA19681" s="4"/>
      <c r="BB19681" s="4"/>
      <c r="BC19681" s="4"/>
    </row>
    <row r="19682" spans="45:55" x14ac:dyDescent="0.2">
      <c r="AS19682" s="4"/>
      <c r="AT19682" s="4"/>
      <c r="AU19682" s="4"/>
      <c r="AV19682" s="4"/>
      <c r="AW19682" s="4"/>
      <c r="AX19682" s="4"/>
      <c r="AY19682" s="4"/>
      <c r="AZ19682" s="4"/>
      <c r="BA19682" s="4"/>
      <c r="BB19682" s="4"/>
      <c r="BC19682" s="4"/>
    </row>
    <row r="19683" spans="45:55" x14ac:dyDescent="0.2">
      <c r="AS19683" s="4"/>
      <c r="AT19683" s="4"/>
      <c r="AU19683" s="4"/>
      <c r="AV19683" s="4"/>
      <c r="AW19683" s="4"/>
      <c r="AX19683" s="4"/>
      <c r="AY19683" s="4"/>
      <c r="AZ19683" s="4"/>
      <c r="BA19683" s="4"/>
      <c r="BB19683" s="4"/>
      <c r="BC19683" s="4"/>
    </row>
    <row r="19684" spans="45:55" x14ac:dyDescent="0.2">
      <c r="AS19684" s="4"/>
      <c r="AT19684" s="4"/>
      <c r="AU19684" s="4"/>
      <c r="AV19684" s="4"/>
      <c r="AW19684" s="4"/>
      <c r="AX19684" s="4"/>
      <c r="AY19684" s="4"/>
      <c r="AZ19684" s="4"/>
      <c r="BA19684" s="4"/>
      <c r="BB19684" s="4"/>
      <c r="BC19684" s="4"/>
    </row>
    <row r="19685" spans="45:55" x14ac:dyDescent="0.2">
      <c r="AS19685" s="4"/>
      <c r="AT19685" s="4"/>
      <c r="AU19685" s="4"/>
      <c r="AV19685" s="4"/>
      <c r="AW19685" s="4"/>
      <c r="AX19685" s="4"/>
      <c r="AY19685" s="4"/>
      <c r="AZ19685" s="4"/>
      <c r="BA19685" s="4"/>
      <c r="BB19685" s="4"/>
      <c r="BC19685" s="4"/>
    </row>
    <row r="19686" spans="45:55" x14ac:dyDescent="0.2">
      <c r="AS19686" s="4"/>
      <c r="AT19686" s="4"/>
      <c r="AU19686" s="4"/>
      <c r="AV19686" s="4"/>
      <c r="AW19686" s="4"/>
      <c r="AX19686" s="4"/>
      <c r="AY19686" s="4"/>
      <c r="AZ19686" s="4"/>
      <c r="BA19686" s="4"/>
      <c r="BB19686" s="4"/>
      <c r="BC19686" s="4"/>
    </row>
    <row r="19687" spans="45:55" x14ac:dyDescent="0.2">
      <c r="AS19687" s="4"/>
      <c r="AT19687" s="4"/>
      <c r="AU19687" s="4"/>
      <c r="AV19687" s="4"/>
      <c r="AW19687" s="4"/>
      <c r="AX19687" s="4"/>
      <c r="AY19687" s="4"/>
      <c r="AZ19687" s="4"/>
      <c r="BA19687" s="4"/>
      <c r="BB19687" s="4"/>
      <c r="BC19687" s="4"/>
    </row>
    <row r="19688" spans="45:55" x14ac:dyDescent="0.2">
      <c r="AS19688" s="4"/>
      <c r="AT19688" s="4"/>
      <c r="AU19688" s="4"/>
      <c r="AV19688" s="4"/>
      <c r="AW19688" s="4"/>
      <c r="AX19688" s="4"/>
      <c r="AY19688" s="4"/>
      <c r="AZ19688" s="4"/>
      <c r="BA19688" s="4"/>
      <c r="BB19688" s="4"/>
      <c r="BC19688" s="4"/>
    </row>
    <row r="19689" spans="45:55" x14ac:dyDescent="0.2">
      <c r="AS19689" s="4"/>
      <c r="AT19689" s="4"/>
      <c r="AU19689" s="4"/>
      <c r="AV19689" s="4"/>
      <c r="AW19689" s="4"/>
      <c r="AX19689" s="4"/>
      <c r="AY19689" s="4"/>
      <c r="AZ19689" s="4"/>
      <c r="BA19689" s="4"/>
      <c r="BB19689" s="4"/>
      <c r="BC19689" s="4"/>
    </row>
    <row r="19690" spans="45:55" x14ac:dyDescent="0.2">
      <c r="AS19690" s="4"/>
      <c r="AT19690" s="4"/>
      <c r="AU19690" s="4"/>
      <c r="AV19690" s="4"/>
      <c r="AW19690" s="4"/>
      <c r="AX19690" s="4"/>
      <c r="AY19690" s="4"/>
      <c r="AZ19690" s="4"/>
      <c r="BA19690" s="4"/>
      <c r="BB19690" s="4"/>
      <c r="BC19690" s="4"/>
    </row>
    <row r="19691" spans="45:55" x14ac:dyDescent="0.2">
      <c r="AS19691" s="4"/>
      <c r="AT19691" s="4"/>
      <c r="AU19691" s="4"/>
      <c r="AV19691" s="4"/>
      <c r="AW19691" s="4"/>
      <c r="AX19691" s="4"/>
      <c r="AY19691" s="4"/>
      <c r="AZ19691" s="4"/>
      <c r="BA19691" s="4"/>
      <c r="BB19691" s="4"/>
      <c r="BC19691" s="4"/>
    </row>
    <row r="19692" spans="45:55" x14ac:dyDescent="0.2">
      <c r="AS19692" s="4"/>
      <c r="AT19692" s="4"/>
      <c r="AU19692" s="4"/>
      <c r="AV19692" s="4"/>
      <c r="AW19692" s="4"/>
      <c r="AX19692" s="4"/>
      <c r="AY19692" s="4"/>
      <c r="AZ19692" s="4"/>
      <c r="BA19692" s="4"/>
      <c r="BB19692" s="4"/>
      <c r="BC19692" s="4"/>
    </row>
    <row r="19693" spans="45:55" x14ac:dyDescent="0.2">
      <c r="AS19693" s="4"/>
      <c r="AT19693" s="4"/>
      <c r="AU19693" s="4"/>
      <c r="AV19693" s="4"/>
      <c r="AW19693" s="4"/>
      <c r="AX19693" s="4"/>
      <c r="AY19693" s="4"/>
      <c r="AZ19693" s="4"/>
      <c r="BA19693" s="4"/>
      <c r="BB19693" s="4"/>
      <c r="BC19693" s="4"/>
    </row>
    <row r="19694" spans="45:55" x14ac:dyDescent="0.2">
      <c r="AS19694" s="4"/>
      <c r="AT19694" s="4"/>
      <c r="AU19694" s="4"/>
      <c r="AV19694" s="4"/>
      <c r="AW19694" s="4"/>
      <c r="AX19694" s="4"/>
      <c r="AY19694" s="4"/>
      <c r="AZ19694" s="4"/>
      <c r="BA19694" s="4"/>
      <c r="BB19694" s="4"/>
      <c r="BC19694" s="4"/>
    </row>
    <row r="19695" spans="45:55" x14ac:dyDescent="0.2">
      <c r="AS19695" s="4"/>
      <c r="AT19695" s="4"/>
      <c r="AU19695" s="4"/>
      <c r="AV19695" s="4"/>
      <c r="AW19695" s="4"/>
      <c r="AX19695" s="4"/>
      <c r="AY19695" s="4"/>
      <c r="AZ19695" s="4"/>
      <c r="BA19695" s="4"/>
      <c r="BB19695" s="4"/>
      <c r="BC19695" s="4"/>
    </row>
    <row r="19696" spans="45:55" x14ac:dyDescent="0.2">
      <c r="AS19696" s="4"/>
      <c r="AT19696" s="4"/>
      <c r="AU19696" s="4"/>
      <c r="AV19696" s="4"/>
      <c r="AW19696" s="4"/>
      <c r="AX19696" s="4"/>
      <c r="AY19696" s="4"/>
      <c r="AZ19696" s="4"/>
      <c r="BA19696" s="4"/>
      <c r="BB19696" s="4"/>
      <c r="BC19696" s="4"/>
    </row>
    <row r="19697" spans="45:55" x14ac:dyDescent="0.2">
      <c r="AS19697" s="4"/>
      <c r="AT19697" s="4"/>
      <c r="AU19697" s="4"/>
      <c r="AV19697" s="4"/>
      <c r="AW19697" s="4"/>
      <c r="AX19697" s="4"/>
      <c r="AY19697" s="4"/>
      <c r="AZ19697" s="4"/>
      <c r="BA19697" s="4"/>
      <c r="BB19697" s="4"/>
      <c r="BC19697" s="4"/>
    </row>
    <row r="19698" spans="45:55" x14ac:dyDescent="0.2">
      <c r="AS19698" s="4"/>
      <c r="AT19698" s="4"/>
      <c r="AU19698" s="4"/>
      <c r="AV19698" s="4"/>
      <c r="AW19698" s="4"/>
      <c r="AX19698" s="4"/>
      <c r="AY19698" s="4"/>
      <c r="AZ19698" s="4"/>
      <c r="BA19698" s="4"/>
      <c r="BB19698" s="4"/>
      <c r="BC19698" s="4"/>
    </row>
    <row r="19699" spans="45:55" x14ac:dyDescent="0.2">
      <c r="AS19699" s="4"/>
      <c r="AT19699" s="4"/>
      <c r="AU19699" s="4"/>
      <c r="AV19699" s="4"/>
      <c r="AW19699" s="4"/>
      <c r="AX19699" s="4"/>
      <c r="AY19699" s="4"/>
      <c r="AZ19699" s="4"/>
      <c r="BA19699" s="4"/>
      <c r="BB19699" s="4"/>
      <c r="BC19699" s="4"/>
    </row>
    <row r="19700" spans="45:55" x14ac:dyDescent="0.2">
      <c r="AS19700" s="4"/>
      <c r="AT19700" s="4"/>
      <c r="AU19700" s="4"/>
      <c r="AV19700" s="4"/>
      <c r="AW19700" s="4"/>
      <c r="AX19700" s="4"/>
      <c r="AY19700" s="4"/>
      <c r="AZ19700" s="4"/>
      <c r="BA19700" s="4"/>
      <c r="BB19700" s="4"/>
      <c r="BC19700" s="4"/>
    </row>
    <row r="19701" spans="45:55" x14ac:dyDescent="0.2">
      <c r="AS19701" s="4"/>
      <c r="AT19701" s="4"/>
      <c r="AU19701" s="4"/>
      <c r="AV19701" s="4"/>
      <c r="AW19701" s="4"/>
      <c r="AX19701" s="4"/>
      <c r="AY19701" s="4"/>
      <c r="AZ19701" s="4"/>
      <c r="BA19701" s="4"/>
      <c r="BB19701" s="4"/>
      <c r="BC19701" s="4"/>
    </row>
    <row r="19702" spans="45:55" x14ac:dyDescent="0.2">
      <c r="AS19702" s="4"/>
      <c r="AT19702" s="4"/>
      <c r="AU19702" s="4"/>
      <c r="AV19702" s="4"/>
      <c r="AW19702" s="4"/>
      <c r="AX19702" s="4"/>
      <c r="AY19702" s="4"/>
      <c r="AZ19702" s="4"/>
      <c r="BA19702" s="4"/>
      <c r="BB19702" s="4"/>
      <c r="BC19702" s="4"/>
    </row>
    <row r="19703" spans="45:55" x14ac:dyDescent="0.2">
      <c r="AS19703" s="4"/>
      <c r="AT19703" s="4"/>
      <c r="AU19703" s="4"/>
      <c r="AV19703" s="4"/>
      <c r="AW19703" s="4"/>
      <c r="AX19703" s="4"/>
      <c r="AY19703" s="4"/>
      <c r="AZ19703" s="4"/>
      <c r="BA19703" s="4"/>
      <c r="BB19703" s="4"/>
      <c r="BC19703" s="4"/>
    </row>
    <row r="19704" spans="45:55" x14ac:dyDescent="0.2">
      <c r="AS19704" s="4"/>
      <c r="AT19704" s="4"/>
      <c r="AU19704" s="4"/>
      <c r="AV19704" s="4"/>
      <c r="AW19704" s="4"/>
      <c r="AX19704" s="4"/>
      <c r="AY19704" s="4"/>
      <c r="AZ19704" s="4"/>
      <c r="BA19704" s="4"/>
      <c r="BB19704" s="4"/>
      <c r="BC19704" s="4"/>
    </row>
    <row r="19705" spans="45:55" x14ac:dyDescent="0.2">
      <c r="AS19705" s="4"/>
      <c r="AT19705" s="4"/>
      <c r="AU19705" s="4"/>
      <c r="AV19705" s="4"/>
      <c r="AW19705" s="4"/>
      <c r="AX19705" s="4"/>
      <c r="AY19705" s="4"/>
      <c r="AZ19705" s="4"/>
      <c r="BA19705" s="4"/>
      <c r="BB19705" s="4"/>
      <c r="BC19705" s="4"/>
    </row>
    <row r="19706" spans="45:55" x14ac:dyDescent="0.2">
      <c r="AS19706" s="4"/>
      <c r="AT19706" s="4"/>
      <c r="AU19706" s="4"/>
      <c r="AV19706" s="4"/>
      <c r="AW19706" s="4"/>
      <c r="AX19706" s="4"/>
      <c r="AY19706" s="4"/>
      <c r="AZ19706" s="4"/>
      <c r="BA19706" s="4"/>
      <c r="BB19706" s="4"/>
      <c r="BC19706" s="4"/>
    </row>
    <row r="19707" spans="45:55" x14ac:dyDescent="0.2">
      <c r="AS19707" s="4"/>
      <c r="AT19707" s="4"/>
      <c r="AU19707" s="4"/>
      <c r="AV19707" s="4"/>
      <c r="AW19707" s="4"/>
      <c r="AX19707" s="4"/>
      <c r="AY19707" s="4"/>
      <c r="AZ19707" s="4"/>
      <c r="BA19707" s="4"/>
      <c r="BB19707" s="4"/>
      <c r="BC19707" s="4"/>
    </row>
    <row r="19708" spans="45:55" x14ac:dyDescent="0.2">
      <c r="AS19708" s="4"/>
      <c r="AT19708" s="4"/>
      <c r="AU19708" s="4"/>
      <c r="AV19708" s="4"/>
      <c r="AW19708" s="4"/>
      <c r="AX19708" s="4"/>
      <c r="AY19708" s="4"/>
      <c r="AZ19708" s="4"/>
      <c r="BA19708" s="4"/>
      <c r="BB19708" s="4"/>
      <c r="BC19708" s="4"/>
    </row>
    <row r="19709" spans="45:55" x14ac:dyDescent="0.2">
      <c r="AS19709" s="4"/>
      <c r="AT19709" s="4"/>
      <c r="AU19709" s="4"/>
      <c r="AV19709" s="4"/>
      <c r="AW19709" s="4"/>
      <c r="AX19709" s="4"/>
      <c r="AY19709" s="4"/>
      <c r="AZ19709" s="4"/>
      <c r="BA19709" s="4"/>
      <c r="BB19709" s="4"/>
      <c r="BC19709" s="4"/>
    </row>
    <row r="19710" spans="45:55" x14ac:dyDescent="0.2">
      <c r="AS19710" s="4"/>
      <c r="AT19710" s="4"/>
      <c r="AU19710" s="4"/>
      <c r="AV19710" s="4"/>
      <c r="AW19710" s="4"/>
      <c r="AX19710" s="4"/>
      <c r="AY19710" s="4"/>
      <c r="AZ19710" s="4"/>
      <c r="BA19710" s="4"/>
      <c r="BB19710" s="4"/>
      <c r="BC19710" s="4"/>
    </row>
    <row r="19711" spans="45:55" x14ac:dyDescent="0.2">
      <c r="AS19711" s="4"/>
      <c r="AT19711" s="4"/>
      <c r="AU19711" s="4"/>
      <c r="AV19711" s="4"/>
      <c r="AW19711" s="4"/>
      <c r="AX19711" s="4"/>
      <c r="AY19711" s="4"/>
      <c r="AZ19711" s="4"/>
      <c r="BA19711" s="4"/>
      <c r="BB19711" s="4"/>
      <c r="BC19711" s="4"/>
    </row>
    <row r="19712" spans="45:55" x14ac:dyDescent="0.2">
      <c r="AS19712" s="4"/>
      <c r="AT19712" s="4"/>
      <c r="AU19712" s="4"/>
      <c r="AV19712" s="4"/>
      <c r="AW19712" s="4"/>
      <c r="AX19712" s="4"/>
      <c r="AY19712" s="4"/>
      <c r="AZ19712" s="4"/>
      <c r="BA19712" s="4"/>
      <c r="BB19712" s="4"/>
      <c r="BC19712" s="4"/>
    </row>
    <row r="19713" spans="45:55" x14ac:dyDescent="0.2">
      <c r="AS19713" s="4"/>
      <c r="AT19713" s="4"/>
      <c r="AU19713" s="4"/>
      <c r="AV19713" s="4"/>
      <c r="AW19713" s="4"/>
      <c r="AX19713" s="4"/>
      <c r="AY19713" s="4"/>
      <c r="AZ19713" s="4"/>
      <c r="BA19713" s="4"/>
      <c r="BB19713" s="4"/>
      <c r="BC19713" s="4"/>
    </row>
    <row r="19714" spans="45:55" x14ac:dyDescent="0.2">
      <c r="AS19714" s="4"/>
      <c r="AT19714" s="4"/>
      <c r="AU19714" s="4"/>
      <c r="AV19714" s="4"/>
      <c r="AW19714" s="4"/>
      <c r="AX19714" s="4"/>
      <c r="AY19714" s="4"/>
      <c r="AZ19714" s="4"/>
      <c r="BA19714" s="4"/>
      <c r="BB19714" s="4"/>
      <c r="BC19714" s="4"/>
    </row>
    <row r="19715" spans="45:55" x14ac:dyDescent="0.2">
      <c r="AS19715" s="4"/>
      <c r="AT19715" s="4"/>
      <c r="AU19715" s="4"/>
      <c r="AV19715" s="4"/>
      <c r="AW19715" s="4"/>
      <c r="AX19715" s="4"/>
      <c r="AY19715" s="4"/>
      <c r="AZ19715" s="4"/>
      <c r="BA19715" s="4"/>
      <c r="BB19715" s="4"/>
      <c r="BC19715" s="4"/>
    </row>
    <row r="19716" spans="45:55" x14ac:dyDescent="0.2">
      <c r="AS19716" s="4"/>
      <c r="AT19716" s="4"/>
      <c r="AU19716" s="4"/>
      <c r="AV19716" s="4"/>
      <c r="AW19716" s="4"/>
      <c r="AX19716" s="4"/>
      <c r="AY19716" s="4"/>
      <c r="AZ19716" s="4"/>
      <c r="BA19716" s="4"/>
      <c r="BB19716" s="4"/>
      <c r="BC19716" s="4"/>
    </row>
    <row r="19717" spans="45:55" x14ac:dyDescent="0.2">
      <c r="AS19717" s="4"/>
      <c r="AT19717" s="4"/>
      <c r="AU19717" s="4"/>
      <c r="AV19717" s="4"/>
      <c r="AW19717" s="4"/>
      <c r="AX19717" s="4"/>
      <c r="AY19717" s="4"/>
      <c r="AZ19717" s="4"/>
      <c r="BA19717" s="4"/>
      <c r="BB19717" s="4"/>
      <c r="BC19717" s="4"/>
    </row>
    <row r="19718" spans="45:55" x14ac:dyDescent="0.2">
      <c r="AS19718" s="4"/>
      <c r="AT19718" s="4"/>
      <c r="AU19718" s="4"/>
      <c r="AV19718" s="4"/>
      <c r="AW19718" s="4"/>
      <c r="AX19718" s="4"/>
      <c r="AY19718" s="4"/>
      <c r="AZ19718" s="4"/>
      <c r="BA19718" s="4"/>
      <c r="BB19718" s="4"/>
      <c r="BC19718" s="4"/>
    </row>
    <row r="19719" spans="45:55" x14ac:dyDescent="0.2">
      <c r="AS19719" s="4"/>
      <c r="AT19719" s="4"/>
      <c r="AU19719" s="4"/>
      <c r="AV19719" s="4"/>
      <c r="AW19719" s="4"/>
      <c r="AX19719" s="4"/>
      <c r="AY19719" s="4"/>
      <c r="AZ19719" s="4"/>
      <c r="BA19719" s="4"/>
      <c r="BB19719" s="4"/>
      <c r="BC19719" s="4"/>
    </row>
    <row r="19720" spans="45:55" x14ac:dyDescent="0.2">
      <c r="AS19720" s="4"/>
      <c r="AT19720" s="4"/>
      <c r="AU19720" s="4"/>
      <c r="AV19720" s="4"/>
      <c r="AW19720" s="4"/>
      <c r="AX19720" s="4"/>
      <c r="AY19720" s="4"/>
      <c r="AZ19720" s="4"/>
      <c r="BA19720" s="4"/>
      <c r="BB19720" s="4"/>
      <c r="BC19720" s="4"/>
    </row>
    <row r="19721" spans="45:55" x14ac:dyDescent="0.2">
      <c r="AS19721" s="4"/>
      <c r="AT19721" s="4"/>
      <c r="AU19721" s="4"/>
      <c r="AV19721" s="4"/>
      <c r="AW19721" s="4"/>
      <c r="AX19721" s="4"/>
      <c r="AY19721" s="4"/>
      <c r="AZ19721" s="4"/>
      <c r="BA19721" s="4"/>
      <c r="BB19721" s="4"/>
      <c r="BC19721" s="4"/>
    </row>
    <row r="19722" spans="45:55" x14ac:dyDescent="0.2">
      <c r="AS19722" s="4"/>
      <c r="AT19722" s="4"/>
      <c r="AU19722" s="4"/>
      <c r="AV19722" s="4"/>
      <c r="AW19722" s="4"/>
      <c r="AX19722" s="4"/>
      <c r="AY19722" s="4"/>
      <c r="AZ19722" s="4"/>
      <c r="BA19722" s="4"/>
      <c r="BB19722" s="4"/>
      <c r="BC19722" s="4"/>
    </row>
    <row r="19723" spans="45:55" x14ac:dyDescent="0.2">
      <c r="AS19723" s="4"/>
      <c r="AT19723" s="4"/>
      <c r="AU19723" s="4"/>
      <c r="AV19723" s="4"/>
      <c r="AW19723" s="4"/>
      <c r="AX19723" s="4"/>
      <c r="AY19723" s="4"/>
      <c r="AZ19723" s="4"/>
      <c r="BA19723" s="4"/>
      <c r="BB19723" s="4"/>
      <c r="BC19723" s="4"/>
    </row>
    <row r="19724" spans="45:55" x14ac:dyDescent="0.2">
      <c r="AS19724" s="4"/>
      <c r="AT19724" s="4"/>
      <c r="AU19724" s="4"/>
      <c r="AV19724" s="4"/>
      <c r="AW19724" s="4"/>
      <c r="AX19724" s="4"/>
      <c r="AY19724" s="4"/>
      <c r="AZ19724" s="4"/>
      <c r="BA19724" s="4"/>
      <c r="BB19724" s="4"/>
      <c r="BC19724" s="4"/>
    </row>
    <row r="19725" spans="45:55" x14ac:dyDescent="0.2">
      <c r="AS19725" s="4"/>
      <c r="AT19725" s="4"/>
      <c r="AU19725" s="4"/>
      <c r="AV19725" s="4"/>
      <c r="AW19725" s="4"/>
      <c r="AX19725" s="4"/>
      <c r="AY19725" s="4"/>
      <c r="AZ19725" s="4"/>
      <c r="BA19725" s="4"/>
      <c r="BB19725" s="4"/>
      <c r="BC19725" s="4"/>
    </row>
    <row r="19726" spans="45:55" x14ac:dyDescent="0.2">
      <c r="AS19726" s="4"/>
      <c r="AT19726" s="4"/>
      <c r="AU19726" s="4"/>
      <c r="AV19726" s="4"/>
      <c r="AW19726" s="4"/>
      <c r="AX19726" s="4"/>
      <c r="AY19726" s="4"/>
      <c r="AZ19726" s="4"/>
      <c r="BA19726" s="4"/>
      <c r="BB19726" s="4"/>
      <c r="BC19726" s="4"/>
    </row>
    <row r="19727" spans="45:55" x14ac:dyDescent="0.2">
      <c r="AS19727" s="4"/>
      <c r="AT19727" s="4"/>
      <c r="AU19727" s="4"/>
      <c r="AV19727" s="4"/>
      <c r="AW19727" s="4"/>
      <c r="AX19727" s="4"/>
      <c r="AY19727" s="4"/>
      <c r="AZ19727" s="4"/>
      <c r="BA19727" s="4"/>
      <c r="BB19727" s="4"/>
      <c r="BC19727" s="4"/>
    </row>
    <row r="19728" spans="45:55" x14ac:dyDescent="0.2">
      <c r="AS19728" s="4"/>
      <c r="AT19728" s="4"/>
      <c r="AU19728" s="4"/>
      <c r="AV19728" s="4"/>
      <c r="AW19728" s="4"/>
      <c r="AX19728" s="4"/>
      <c r="AY19728" s="4"/>
      <c r="AZ19728" s="4"/>
      <c r="BA19728" s="4"/>
      <c r="BB19728" s="4"/>
      <c r="BC19728" s="4"/>
    </row>
    <row r="19729" spans="45:55" x14ac:dyDescent="0.2">
      <c r="AS19729" s="4"/>
      <c r="AT19729" s="4"/>
      <c r="AU19729" s="4"/>
      <c r="AV19729" s="4"/>
      <c r="AW19729" s="4"/>
      <c r="AX19729" s="4"/>
      <c r="AY19729" s="4"/>
      <c r="AZ19729" s="4"/>
      <c r="BA19729" s="4"/>
      <c r="BB19729" s="4"/>
      <c r="BC19729" s="4"/>
    </row>
    <row r="19730" spans="45:55" x14ac:dyDescent="0.2">
      <c r="AS19730" s="4"/>
      <c r="AT19730" s="4"/>
      <c r="AU19730" s="4"/>
      <c r="AV19730" s="4"/>
      <c r="AW19730" s="4"/>
      <c r="AX19730" s="4"/>
      <c r="AY19730" s="4"/>
      <c r="AZ19730" s="4"/>
      <c r="BA19730" s="4"/>
      <c r="BB19730" s="4"/>
      <c r="BC19730" s="4"/>
    </row>
    <row r="19731" spans="45:55" x14ac:dyDescent="0.2">
      <c r="AS19731" s="4"/>
      <c r="AT19731" s="4"/>
      <c r="AU19731" s="4"/>
      <c r="AV19731" s="4"/>
      <c r="AW19731" s="4"/>
      <c r="AX19731" s="4"/>
      <c r="AY19731" s="4"/>
      <c r="AZ19731" s="4"/>
      <c r="BA19731" s="4"/>
      <c r="BB19731" s="4"/>
      <c r="BC19731" s="4"/>
    </row>
    <row r="19732" spans="45:55" x14ac:dyDescent="0.2">
      <c r="AS19732" s="4"/>
      <c r="AT19732" s="4"/>
      <c r="AU19732" s="4"/>
      <c r="AV19732" s="4"/>
      <c r="AW19732" s="4"/>
      <c r="AX19732" s="4"/>
      <c r="AY19732" s="4"/>
      <c r="AZ19732" s="4"/>
      <c r="BA19732" s="4"/>
      <c r="BB19732" s="4"/>
      <c r="BC19732" s="4"/>
    </row>
    <row r="19733" spans="45:55" x14ac:dyDescent="0.2">
      <c r="AS19733" s="4"/>
      <c r="AT19733" s="4"/>
      <c r="AU19733" s="4"/>
      <c r="AV19733" s="4"/>
      <c r="AW19733" s="4"/>
      <c r="AX19733" s="4"/>
      <c r="AY19733" s="4"/>
      <c r="AZ19733" s="4"/>
      <c r="BA19733" s="4"/>
      <c r="BB19733" s="4"/>
      <c r="BC19733" s="4"/>
    </row>
    <row r="19734" spans="45:55" x14ac:dyDescent="0.2">
      <c r="AS19734" s="4"/>
      <c r="AT19734" s="4"/>
      <c r="AU19734" s="4"/>
      <c r="AV19734" s="4"/>
      <c r="AW19734" s="4"/>
      <c r="AX19734" s="4"/>
      <c r="AY19734" s="4"/>
      <c r="AZ19734" s="4"/>
      <c r="BA19734" s="4"/>
      <c r="BB19734" s="4"/>
      <c r="BC19734" s="4"/>
    </row>
    <row r="19735" spans="45:55" x14ac:dyDescent="0.2">
      <c r="AS19735" s="4"/>
      <c r="AT19735" s="4"/>
      <c r="AU19735" s="4"/>
      <c r="AV19735" s="4"/>
      <c r="AW19735" s="4"/>
      <c r="AX19735" s="4"/>
      <c r="AY19735" s="4"/>
      <c r="AZ19735" s="4"/>
      <c r="BA19735" s="4"/>
      <c r="BB19735" s="4"/>
      <c r="BC19735" s="4"/>
    </row>
    <row r="19736" spans="45:55" x14ac:dyDescent="0.2">
      <c r="AS19736" s="4"/>
      <c r="AT19736" s="4"/>
      <c r="AU19736" s="4"/>
      <c r="AV19736" s="4"/>
      <c r="AW19736" s="4"/>
      <c r="AX19736" s="4"/>
      <c r="AY19736" s="4"/>
      <c r="AZ19736" s="4"/>
      <c r="BA19736" s="4"/>
      <c r="BB19736" s="4"/>
      <c r="BC19736" s="4"/>
    </row>
    <row r="19737" spans="45:55" x14ac:dyDescent="0.2">
      <c r="AS19737" s="4"/>
      <c r="AT19737" s="4"/>
      <c r="AU19737" s="4"/>
      <c r="AV19737" s="4"/>
      <c r="AW19737" s="4"/>
      <c r="AX19737" s="4"/>
      <c r="AY19737" s="4"/>
      <c r="AZ19737" s="4"/>
      <c r="BA19737" s="4"/>
      <c r="BB19737" s="4"/>
      <c r="BC19737" s="4"/>
    </row>
    <row r="19738" spans="45:55" x14ac:dyDescent="0.2">
      <c r="AS19738" s="4"/>
      <c r="AT19738" s="4"/>
      <c r="AU19738" s="4"/>
      <c r="AV19738" s="4"/>
      <c r="AW19738" s="4"/>
      <c r="AX19738" s="4"/>
      <c r="AY19738" s="4"/>
      <c r="AZ19738" s="4"/>
      <c r="BA19738" s="4"/>
      <c r="BB19738" s="4"/>
      <c r="BC19738" s="4"/>
    </row>
    <row r="19739" spans="45:55" x14ac:dyDescent="0.2">
      <c r="AS19739" s="4"/>
      <c r="AT19739" s="4"/>
      <c r="AU19739" s="4"/>
      <c r="AV19739" s="4"/>
      <c r="AW19739" s="4"/>
      <c r="AX19739" s="4"/>
      <c r="AY19739" s="4"/>
      <c r="AZ19739" s="4"/>
      <c r="BA19739" s="4"/>
      <c r="BB19739" s="4"/>
      <c r="BC19739" s="4"/>
    </row>
    <row r="19740" spans="45:55" x14ac:dyDescent="0.2">
      <c r="AS19740" s="4"/>
      <c r="AT19740" s="4"/>
      <c r="AU19740" s="4"/>
      <c r="AV19740" s="4"/>
      <c r="AW19740" s="4"/>
      <c r="AX19740" s="4"/>
      <c r="AY19740" s="4"/>
      <c r="AZ19740" s="4"/>
      <c r="BA19740" s="4"/>
      <c r="BB19740" s="4"/>
      <c r="BC19740" s="4"/>
    </row>
    <row r="19741" spans="45:55" x14ac:dyDescent="0.2">
      <c r="AS19741" s="4"/>
      <c r="AT19741" s="4"/>
      <c r="AU19741" s="4"/>
      <c r="AV19741" s="4"/>
      <c r="AW19741" s="4"/>
      <c r="AX19741" s="4"/>
      <c r="AY19741" s="4"/>
      <c r="AZ19741" s="4"/>
      <c r="BA19741" s="4"/>
      <c r="BB19741" s="4"/>
      <c r="BC19741" s="4"/>
    </row>
    <row r="19742" spans="45:55" x14ac:dyDescent="0.2">
      <c r="AS19742" s="4"/>
      <c r="AT19742" s="4"/>
      <c r="AU19742" s="4"/>
      <c r="AV19742" s="4"/>
      <c r="AW19742" s="4"/>
      <c r="AX19742" s="4"/>
      <c r="AY19742" s="4"/>
      <c r="AZ19742" s="4"/>
      <c r="BA19742" s="4"/>
      <c r="BB19742" s="4"/>
      <c r="BC19742" s="4"/>
    </row>
    <row r="19743" spans="45:55" x14ac:dyDescent="0.2">
      <c r="AS19743" s="4"/>
      <c r="AT19743" s="4"/>
      <c r="AU19743" s="4"/>
      <c r="AV19743" s="4"/>
      <c r="AW19743" s="4"/>
      <c r="AX19743" s="4"/>
      <c r="AY19743" s="4"/>
      <c r="AZ19743" s="4"/>
      <c r="BA19743" s="4"/>
      <c r="BB19743" s="4"/>
      <c r="BC19743" s="4"/>
    </row>
    <row r="19744" spans="45:55" x14ac:dyDescent="0.2">
      <c r="AS19744" s="4"/>
      <c r="AT19744" s="4"/>
      <c r="AU19744" s="4"/>
      <c r="AV19744" s="4"/>
      <c r="AW19744" s="4"/>
      <c r="AX19744" s="4"/>
      <c r="AY19744" s="4"/>
      <c r="AZ19744" s="4"/>
      <c r="BA19744" s="4"/>
      <c r="BB19744" s="4"/>
      <c r="BC19744" s="4"/>
    </row>
    <row r="19745" spans="45:55" x14ac:dyDescent="0.2">
      <c r="AS19745" s="4"/>
      <c r="AT19745" s="4"/>
      <c r="AU19745" s="4"/>
      <c r="AV19745" s="4"/>
      <c r="AW19745" s="4"/>
      <c r="AX19745" s="4"/>
      <c r="AY19745" s="4"/>
      <c r="AZ19745" s="4"/>
      <c r="BA19745" s="4"/>
      <c r="BB19745" s="4"/>
      <c r="BC19745" s="4"/>
    </row>
    <row r="19746" spans="45:55" x14ac:dyDescent="0.2">
      <c r="AS19746" s="4"/>
      <c r="AT19746" s="4"/>
      <c r="AU19746" s="4"/>
      <c r="AV19746" s="4"/>
      <c r="AW19746" s="4"/>
      <c r="AX19746" s="4"/>
      <c r="AY19746" s="4"/>
      <c r="AZ19746" s="4"/>
      <c r="BA19746" s="4"/>
      <c r="BB19746" s="4"/>
      <c r="BC19746" s="4"/>
    </row>
    <row r="19747" spans="45:55" x14ac:dyDescent="0.2">
      <c r="AS19747" s="4"/>
      <c r="AT19747" s="4"/>
      <c r="AU19747" s="4"/>
      <c r="AV19747" s="4"/>
      <c r="AW19747" s="4"/>
      <c r="AX19747" s="4"/>
      <c r="AY19747" s="4"/>
      <c r="AZ19747" s="4"/>
      <c r="BA19747" s="4"/>
      <c r="BB19747" s="4"/>
      <c r="BC19747" s="4"/>
    </row>
    <row r="19748" spans="45:55" x14ac:dyDescent="0.2">
      <c r="AS19748" s="4"/>
      <c r="AT19748" s="4"/>
      <c r="AU19748" s="4"/>
      <c r="AV19748" s="4"/>
      <c r="AW19748" s="4"/>
      <c r="AX19748" s="4"/>
      <c r="AY19748" s="4"/>
      <c r="AZ19748" s="4"/>
      <c r="BA19748" s="4"/>
      <c r="BB19748" s="4"/>
      <c r="BC19748" s="4"/>
    </row>
    <row r="19749" spans="45:55" x14ac:dyDescent="0.2">
      <c r="AS19749" s="4"/>
      <c r="AT19749" s="4"/>
      <c r="AU19749" s="4"/>
      <c r="AV19749" s="4"/>
      <c r="AW19749" s="4"/>
      <c r="AX19749" s="4"/>
      <c r="AY19749" s="4"/>
      <c r="AZ19749" s="4"/>
      <c r="BA19749" s="4"/>
      <c r="BB19749" s="4"/>
      <c r="BC19749" s="4"/>
    </row>
    <row r="19750" spans="45:55" x14ac:dyDescent="0.2">
      <c r="AS19750" s="4"/>
      <c r="AT19750" s="4"/>
      <c r="AU19750" s="4"/>
      <c r="AV19750" s="4"/>
      <c r="AW19750" s="4"/>
      <c r="AX19750" s="4"/>
      <c r="AY19750" s="4"/>
      <c r="AZ19750" s="4"/>
      <c r="BA19750" s="4"/>
      <c r="BB19750" s="4"/>
      <c r="BC19750" s="4"/>
    </row>
    <row r="19751" spans="45:55" x14ac:dyDescent="0.2">
      <c r="AS19751" s="4"/>
      <c r="AT19751" s="4"/>
      <c r="AU19751" s="4"/>
      <c r="AV19751" s="4"/>
      <c r="AW19751" s="4"/>
      <c r="AX19751" s="4"/>
      <c r="AY19751" s="4"/>
      <c r="AZ19751" s="4"/>
      <c r="BA19751" s="4"/>
      <c r="BB19751" s="4"/>
      <c r="BC19751" s="4"/>
    </row>
    <row r="19752" spans="45:55" x14ac:dyDescent="0.2">
      <c r="AS19752" s="4"/>
      <c r="AT19752" s="4"/>
      <c r="AU19752" s="4"/>
      <c r="AV19752" s="4"/>
      <c r="AW19752" s="4"/>
      <c r="AX19752" s="4"/>
      <c r="AY19752" s="4"/>
      <c r="AZ19752" s="4"/>
      <c r="BA19752" s="4"/>
      <c r="BB19752" s="4"/>
      <c r="BC19752" s="4"/>
    </row>
    <row r="19753" spans="45:55" x14ac:dyDescent="0.2">
      <c r="AS19753" s="4"/>
      <c r="AT19753" s="4"/>
      <c r="AU19753" s="4"/>
      <c r="AV19753" s="4"/>
      <c r="AW19753" s="4"/>
      <c r="AX19753" s="4"/>
      <c r="AY19753" s="4"/>
      <c r="AZ19753" s="4"/>
      <c r="BA19753" s="4"/>
      <c r="BB19753" s="4"/>
      <c r="BC19753" s="4"/>
    </row>
    <row r="19754" spans="45:55" x14ac:dyDescent="0.2">
      <c r="AS19754" s="4"/>
      <c r="AT19754" s="4"/>
      <c r="AU19754" s="4"/>
      <c r="AV19754" s="4"/>
      <c r="AW19754" s="4"/>
      <c r="AX19754" s="4"/>
      <c r="AY19754" s="4"/>
      <c r="AZ19754" s="4"/>
      <c r="BA19754" s="4"/>
      <c r="BB19754" s="4"/>
      <c r="BC19754" s="4"/>
    </row>
    <row r="19755" spans="45:55" x14ac:dyDescent="0.2">
      <c r="AS19755" s="4"/>
      <c r="AT19755" s="4"/>
      <c r="AU19755" s="4"/>
      <c r="AV19755" s="4"/>
      <c r="AW19755" s="4"/>
      <c r="AX19755" s="4"/>
      <c r="AY19755" s="4"/>
      <c r="AZ19755" s="4"/>
      <c r="BA19755" s="4"/>
      <c r="BB19755" s="4"/>
      <c r="BC19755" s="4"/>
    </row>
    <row r="19756" spans="45:55" x14ac:dyDescent="0.2">
      <c r="AS19756" s="4"/>
      <c r="AT19756" s="4"/>
      <c r="AU19756" s="4"/>
      <c r="AV19756" s="4"/>
      <c r="AW19756" s="4"/>
      <c r="AX19756" s="4"/>
      <c r="AY19756" s="4"/>
      <c r="AZ19756" s="4"/>
      <c r="BA19756" s="4"/>
      <c r="BB19756" s="4"/>
      <c r="BC19756" s="4"/>
    </row>
    <row r="19757" spans="45:55" x14ac:dyDescent="0.2">
      <c r="AS19757" s="4"/>
      <c r="AT19757" s="4"/>
      <c r="AU19757" s="4"/>
      <c r="AV19757" s="4"/>
      <c r="AW19757" s="4"/>
      <c r="AX19757" s="4"/>
      <c r="AY19757" s="4"/>
      <c r="AZ19757" s="4"/>
      <c r="BA19757" s="4"/>
      <c r="BB19757" s="4"/>
      <c r="BC19757" s="4"/>
    </row>
    <row r="19758" spans="45:55" x14ac:dyDescent="0.2">
      <c r="AS19758" s="4"/>
      <c r="AT19758" s="4"/>
      <c r="AU19758" s="4"/>
      <c r="AV19758" s="4"/>
      <c r="AW19758" s="4"/>
      <c r="AX19758" s="4"/>
      <c r="AY19758" s="4"/>
      <c r="AZ19758" s="4"/>
      <c r="BA19758" s="4"/>
      <c r="BB19758" s="4"/>
      <c r="BC19758" s="4"/>
    </row>
    <row r="19759" spans="45:55" x14ac:dyDescent="0.2">
      <c r="AS19759" s="4"/>
      <c r="AT19759" s="4"/>
      <c r="AU19759" s="4"/>
      <c r="AV19759" s="4"/>
      <c r="AW19759" s="4"/>
      <c r="AX19759" s="4"/>
      <c r="AY19759" s="4"/>
      <c r="AZ19759" s="4"/>
      <c r="BA19759" s="4"/>
      <c r="BB19759" s="4"/>
      <c r="BC19759" s="4"/>
    </row>
    <row r="19760" spans="45:55" x14ac:dyDescent="0.2">
      <c r="AS19760" s="4"/>
      <c r="AT19760" s="4"/>
      <c r="AU19760" s="4"/>
      <c r="AV19760" s="4"/>
      <c r="AW19760" s="4"/>
      <c r="AX19760" s="4"/>
      <c r="AY19760" s="4"/>
      <c r="AZ19760" s="4"/>
      <c r="BA19760" s="4"/>
      <c r="BB19760" s="4"/>
      <c r="BC19760" s="4"/>
    </row>
    <row r="19761" spans="45:55" x14ac:dyDescent="0.2">
      <c r="AS19761" s="4"/>
      <c r="AT19761" s="4"/>
      <c r="AU19761" s="4"/>
      <c r="AV19761" s="4"/>
      <c r="AW19761" s="4"/>
      <c r="AX19761" s="4"/>
      <c r="AY19761" s="4"/>
      <c r="AZ19761" s="4"/>
      <c r="BA19761" s="4"/>
      <c r="BB19761" s="4"/>
      <c r="BC19761" s="4"/>
    </row>
    <row r="19762" spans="45:55" x14ac:dyDescent="0.2">
      <c r="AS19762" s="4"/>
      <c r="AT19762" s="4"/>
      <c r="AU19762" s="4"/>
      <c r="AV19762" s="4"/>
      <c r="AW19762" s="4"/>
      <c r="AX19762" s="4"/>
      <c r="AY19762" s="4"/>
      <c r="AZ19762" s="4"/>
      <c r="BA19762" s="4"/>
      <c r="BB19762" s="4"/>
      <c r="BC19762" s="4"/>
    </row>
    <row r="19763" spans="45:55" x14ac:dyDescent="0.2">
      <c r="AS19763" s="4"/>
      <c r="AT19763" s="4"/>
      <c r="AU19763" s="4"/>
      <c r="AV19763" s="4"/>
      <c r="AW19763" s="4"/>
      <c r="AX19763" s="4"/>
      <c r="AY19763" s="4"/>
      <c r="AZ19763" s="4"/>
      <c r="BA19763" s="4"/>
      <c r="BB19763" s="4"/>
      <c r="BC19763" s="4"/>
    </row>
    <row r="19764" spans="45:55" x14ac:dyDescent="0.2">
      <c r="AS19764" s="4"/>
      <c r="AT19764" s="4"/>
      <c r="AU19764" s="4"/>
      <c r="AV19764" s="4"/>
      <c r="AW19764" s="4"/>
      <c r="AX19764" s="4"/>
      <c r="AY19764" s="4"/>
      <c r="AZ19764" s="4"/>
      <c r="BA19764" s="4"/>
      <c r="BB19764" s="4"/>
      <c r="BC19764" s="4"/>
    </row>
    <row r="19765" spans="45:55" x14ac:dyDescent="0.2">
      <c r="AS19765" s="4"/>
      <c r="AT19765" s="4"/>
      <c r="AU19765" s="4"/>
      <c r="AV19765" s="4"/>
      <c r="AW19765" s="4"/>
      <c r="AX19765" s="4"/>
      <c r="AY19765" s="4"/>
      <c r="AZ19765" s="4"/>
      <c r="BA19765" s="4"/>
      <c r="BB19765" s="4"/>
      <c r="BC19765" s="4"/>
    </row>
    <row r="19766" spans="45:55" x14ac:dyDescent="0.2">
      <c r="AS19766" s="4"/>
      <c r="AT19766" s="4"/>
      <c r="AU19766" s="4"/>
      <c r="AV19766" s="4"/>
      <c r="AW19766" s="4"/>
      <c r="AX19766" s="4"/>
      <c r="AY19766" s="4"/>
      <c r="AZ19766" s="4"/>
      <c r="BA19766" s="4"/>
      <c r="BB19766" s="4"/>
      <c r="BC19766" s="4"/>
    </row>
    <row r="19767" spans="45:55" x14ac:dyDescent="0.2">
      <c r="AS19767" s="4"/>
      <c r="AT19767" s="4"/>
      <c r="AU19767" s="4"/>
      <c r="AV19767" s="4"/>
      <c r="AW19767" s="4"/>
      <c r="AX19767" s="4"/>
      <c r="AY19767" s="4"/>
      <c r="AZ19767" s="4"/>
      <c r="BA19767" s="4"/>
      <c r="BB19767" s="4"/>
      <c r="BC19767" s="4"/>
    </row>
    <row r="19768" spans="45:55" x14ac:dyDescent="0.2">
      <c r="AS19768" s="4"/>
      <c r="AT19768" s="4"/>
      <c r="AU19768" s="4"/>
      <c r="AV19768" s="4"/>
      <c r="AW19768" s="4"/>
      <c r="AX19768" s="4"/>
      <c r="AY19768" s="4"/>
      <c r="AZ19768" s="4"/>
      <c r="BA19768" s="4"/>
      <c r="BB19768" s="4"/>
      <c r="BC19768" s="4"/>
    </row>
    <row r="19769" spans="45:55" x14ac:dyDescent="0.2">
      <c r="AS19769" s="4"/>
      <c r="AT19769" s="4"/>
      <c r="AU19769" s="4"/>
      <c r="AV19769" s="4"/>
      <c r="AW19769" s="4"/>
      <c r="AX19769" s="4"/>
      <c r="AY19769" s="4"/>
      <c r="AZ19769" s="4"/>
      <c r="BA19769" s="4"/>
      <c r="BB19769" s="4"/>
      <c r="BC19769" s="4"/>
    </row>
    <row r="19770" spans="45:55" x14ac:dyDescent="0.2">
      <c r="AS19770" s="4"/>
      <c r="AT19770" s="4"/>
      <c r="AU19770" s="4"/>
      <c r="AV19770" s="4"/>
      <c r="AW19770" s="4"/>
      <c r="AX19770" s="4"/>
      <c r="AY19770" s="4"/>
      <c r="AZ19770" s="4"/>
      <c r="BA19770" s="4"/>
      <c r="BB19770" s="4"/>
      <c r="BC19770" s="4"/>
    </row>
    <row r="19771" spans="45:55" x14ac:dyDescent="0.2">
      <c r="AS19771" s="4"/>
      <c r="AT19771" s="4"/>
      <c r="AU19771" s="4"/>
      <c r="AV19771" s="4"/>
      <c r="AW19771" s="4"/>
      <c r="AX19771" s="4"/>
      <c r="AY19771" s="4"/>
      <c r="AZ19771" s="4"/>
      <c r="BA19771" s="4"/>
      <c r="BB19771" s="4"/>
      <c r="BC19771" s="4"/>
    </row>
    <row r="19772" spans="45:55" x14ac:dyDescent="0.2">
      <c r="AS19772" s="4"/>
      <c r="AT19772" s="4"/>
      <c r="AU19772" s="4"/>
      <c r="AV19772" s="4"/>
      <c r="AW19772" s="4"/>
      <c r="AX19772" s="4"/>
      <c r="AY19772" s="4"/>
      <c r="AZ19772" s="4"/>
      <c r="BA19772" s="4"/>
      <c r="BB19772" s="4"/>
      <c r="BC19772" s="4"/>
    </row>
    <row r="19773" spans="45:55" x14ac:dyDescent="0.2">
      <c r="AS19773" s="4"/>
      <c r="AT19773" s="4"/>
      <c r="AU19773" s="4"/>
      <c r="AV19773" s="4"/>
      <c r="AW19773" s="4"/>
      <c r="AX19773" s="4"/>
      <c r="AY19773" s="4"/>
      <c r="AZ19773" s="4"/>
      <c r="BA19773" s="4"/>
      <c r="BB19773" s="4"/>
      <c r="BC19773" s="4"/>
    </row>
    <row r="19774" spans="45:55" x14ac:dyDescent="0.2">
      <c r="AS19774" s="4"/>
      <c r="AT19774" s="4"/>
      <c r="AU19774" s="4"/>
      <c r="AV19774" s="4"/>
      <c r="AW19774" s="4"/>
      <c r="AX19774" s="4"/>
      <c r="AY19774" s="4"/>
      <c r="AZ19774" s="4"/>
      <c r="BA19774" s="4"/>
      <c r="BB19774" s="4"/>
      <c r="BC19774" s="4"/>
    </row>
    <row r="19775" spans="45:55" x14ac:dyDescent="0.2">
      <c r="AS19775" s="4"/>
      <c r="AT19775" s="4"/>
      <c r="AU19775" s="4"/>
      <c r="AV19775" s="4"/>
      <c r="AW19775" s="4"/>
      <c r="AX19775" s="4"/>
      <c r="AY19775" s="4"/>
      <c r="AZ19775" s="4"/>
      <c r="BA19775" s="4"/>
      <c r="BB19775" s="4"/>
      <c r="BC19775" s="4"/>
    </row>
    <row r="19776" spans="45:55" x14ac:dyDescent="0.2">
      <c r="AS19776" s="4"/>
      <c r="AT19776" s="4"/>
      <c r="AU19776" s="4"/>
      <c r="AV19776" s="4"/>
      <c r="AW19776" s="4"/>
      <c r="AX19776" s="4"/>
      <c r="AY19776" s="4"/>
      <c r="AZ19776" s="4"/>
      <c r="BA19776" s="4"/>
      <c r="BB19776" s="4"/>
      <c r="BC19776" s="4"/>
    </row>
    <row r="19777" spans="45:55" x14ac:dyDescent="0.2">
      <c r="AS19777" s="4"/>
      <c r="AT19777" s="4"/>
      <c r="AU19777" s="4"/>
      <c r="AV19777" s="4"/>
      <c r="AW19777" s="4"/>
      <c r="AX19777" s="4"/>
      <c r="AY19777" s="4"/>
      <c r="AZ19777" s="4"/>
      <c r="BA19777" s="4"/>
      <c r="BB19777" s="4"/>
      <c r="BC19777" s="4"/>
    </row>
    <row r="19778" spans="45:55" x14ac:dyDescent="0.2">
      <c r="AS19778" s="4"/>
      <c r="AT19778" s="4"/>
      <c r="AU19778" s="4"/>
      <c r="AV19778" s="4"/>
      <c r="AW19778" s="4"/>
      <c r="AX19778" s="4"/>
      <c r="AY19778" s="4"/>
      <c r="AZ19778" s="4"/>
      <c r="BA19778" s="4"/>
      <c r="BB19778" s="4"/>
      <c r="BC19778" s="4"/>
    </row>
    <row r="19779" spans="45:55" x14ac:dyDescent="0.2">
      <c r="AS19779" s="4"/>
      <c r="AT19779" s="4"/>
      <c r="AU19779" s="4"/>
      <c r="AV19779" s="4"/>
      <c r="AW19779" s="4"/>
      <c r="AX19779" s="4"/>
      <c r="AY19779" s="4"/>
      <c r="AZ19779" s="4"/>
      <c r="BA19779" s="4"/>
      <c r="BB19779" s="4"/>
      <c r="BC19779" s="4"/>
    </row>
    <row r="19780" spans="45:55" x14ac:dyDescent="0.2">
      <c r="AS19780" s="4"/>
      <c r="AT19780" s="4"/>
      <c r="AU19780" s="4"/>
      <c r="AV19780" s="4"/>
      <c r="AW19780" s="4"/>
      <c r="AX19780" s="4"/>
      <c r="AY19780" s="4"/>
      <c r="AZ19780" s="4"/>
      <c r="BA19780" s="4"/>
      <c r="BB19780" s="4"/>
      <c r="BC19780" s="4"/>
    </row>
    <row r="19781" spans="45:55" x14ac:dyDescent="0.2">
      <c r="AS19781" s="4"/>
      <c r="AT19781" s="4"/>
      <c r="AU19781" s="4"/>
      <c r="AV19781" s="4"/>
      <c r="AW19781" s="4"/>
      <c r="AX19781" s="4"/>
      <c r="AY19781" s="4"/>
      <c r="AZ19781" s="4"/>
      <c r="BA19781" s="4"/>
      <c r="BB19781" s="4"/>
      <c r="BC19781" s="4"/>
    </row>
    <row r="19782" spans="45:55" x14ac:dyDescent="0.2">
      <c r="AS19782" s="4"/>
      <c r="AT19782" s="4"/>
      <c r="AU19782" s="4"/>
      <c r="AV19782" s="4"/>
      <c r="AW19782" s="4"/>
      <c r="AX19782" s="4"/>
      <c r="AY19782" s="4"/>
      <c r="AZ19782" s="4"/>
      <c r="BA19782" s="4"/>
      <c r="BB19782" s="4"/>
      <c r="BC19782" s="4"/>
    </row>
    <row r="19783" spans="45:55" x14ac:dyDescent="0.2">
      <c r="AS19783" s="4"/>
      <c r="AT19783" s="4"/>
      <c r="AU19783" s="4"/>
      <c r="AV19783" s="4"/>
      <c r="AW19783" s="4"/>
      <c r="AX19783" s="4"/>
      <c r="AY19783" s="4"/>
      <c r="AZ19783" s="4"/>
      <c r="BA19783" s="4"/>
      <c r="BB19783" s="4"/>
      <c r="BC19783" s="4"/>
    </row>
    <row r="19784" spans="45:55" x14ac:dyDescent="0.2">
      <c r="AS19784" s="4"/>
      <c r="AT19784" s="4"/>
      <c r="AU19784" s="4"/>
      <c r="AV19784" s="4"/>
      <c r="AW19784" s="4"/>
      <c r="AX19784" s="4"/>
      <c r="AY19784" s="4"/>
      <c r="AZ19784" s="4"/>
      <c r="BA19784" s="4"/>
      <c r="BB19784" s="4"/>
      <c r="BC19784" s="4"/>
    </row>
    <row r="19785" spans="45:55" x14ac:dyDescent="0.2">
      <c r="AS19785" s="4"/>
      <c r="AT19785" s="4"/>
      <c r="AU19785" s="4"/>
      <c r="AV19785" s="4"/>
      <c r="AW19785" s="4"/>
      <c r="AX19785" s="4"/>
      <c r="AY19785" s="4"/>
      <c r="AZ19785" s="4"/>
      <c r="BA19785" s="4"/>
      <c r="BB19785" s="4"/>
      <c r="BC19785" s="4"/>
    </row>
    <row r="19786" spans="45:55" x14ac:dyDescent="0.2">
      <c r="AS19786" s="4"/>
      <c r="AT19786" s="4"/>
      <c r="AU19786" s="4"/>
      <c r="AV19786" s="4"/>
      <c r="AW19786" s="4"/>
      <c r="AX19786" s="4"/>
      <c r="AY19786" s="4"/>
      <c r="AZ19786" s="4"/>
      <c r="BA19786" s="4"/>
      <c r="BB19786" s="4"/>
      <c r="BC19786" s="4"/>
    </row>
    <row r="19787" spans="45:55" x14ac:dyDescent="0.2">
      <c r="AS19787" s="4"/>
      <c r="AT19787" s="4"/>
      <c r="AU19787" s="4"/>
      <c r="AV19787" s="4"/>
      <c r="AW19787" s="4"/>
      <c r="AX19787" s="4"/>
      <c r="AY19787" s="4"/>
      <c r="AZ19787" s="4"/>
      <c r="BA19787" s="4"/>
      <c r="BB19787" s="4"/>
      <c r="BC19787" s="4"/>
    </row>
    <row r="19788" spans="45:55" x14ac:dyDescent="0.2">
      <c r="AS19788" s="4"/>
      <c r="AT19788" s="4"/>
      <c r="AU19788" s="4"/>
      <c r="AV19788" s="4"/>
      <c r="AW19788" s="4"/>
      <c r="AX19788" s="4"/>
      <c r="AY19788" s="4"/>
      <c r="AZ19788" s="4"/>
      <c r="BA19788" s="4"/>
      <c r="BB19788" s="4"/>
      <c r="BC19788" s="4"/>
    </row>
    <row r="19789" spans="45:55" x14ac:dyDescent="0.2">
      <c r="AS19789" s="4"/>
      <c r="AT19789" s="4"/>
      <c r="AU19789" s="4"/>
      <c r="AV19789" s="4"/>
      <c r="AW19789" s="4"/>
      <c r="AX19789" s="4"/>
      <c r="AY19789" s="4"/>
      <c r="AZ19789" s="4"/>
      <c r="BA19789" s="4"/>
      <c r="BB19789" s="4"/>
      <c r="BC19789" s="4"/>
    </row>
    <row r="19790" spans="45:55" x14ac:dyDescent="0.2">
      <c r="AS19790" s="4"/>
      <c r="AT19790" s="4"/>
      <c r="AU19790" s="4"/>
      <c r="AV19790" s="4"/>
      <c r="AW19790" s="4"/>
      <c r="AX19790" s="4"/>
      <c r="AY19790" s="4"/>
      <c r="AZ19790" s="4"/>
      <c r="BA19790" s="4"/>
      <c r="BB19790" s="4"/>
      <c r="BC19790" s="4"/>
    </row>
    <row r="19791" spans="45:55" x14ac:dyDescent="0.2">
      <c r="AS19791" s="4"/>
      <c r="AT19791" s="4"/>
      <c r="AU19791" s="4"/>
      <c r="AV19791" s="4"/>
      <c r="AW19791" s="4"/>
      <c r="AX19791" s="4"/>
      <c r="AY19791" s="4"/>
      <c r="AZ19791" s="4"/>
      <c r="BA19791" s="4"/>
      <c r="BB19791" s="4"/>
      <c r="BC19791" s="4"/>
    </row>
    <row r="19792" spans="45:55" x14ac:dyDescent="0.2">
      <c r="AS19792" s="4"/>
      <c r="AT19792" s="4"/>
      <c r="AU19792" s="4"/>
      <c r="AV19792" s="4"/>
      <c r="AW19792" s="4"/>
      <c r="AX19792" s="4"/>
      <c r="AY19792" s="4"/>
      <c r="AZ19792" s="4"/>
      <c r="BA19792" s="4"/>
      <c r="BB19792" s="4"/>
      <c r="BC19792" s="4"/>
    </row>
    <row r="19793" spans="45:55" x14ac:dyDescent="0.2">
      <c r="AS19793" s="4"/>
      <c r="AT19793" s="4"/>
      <c r="AU19793" s="4"/>
      <c r="AV19793" s="4"/>
      <c r="AW19793" s="4"/>
      <c r="AX19793" s="4"/>
      <c r="AY19793" s="4"/>
      <c r="AZ19793" s="4"/>
      <c r="BA19793" s="4"/>
      <c r="BB19793" s="4"/>
      <c r="BC19793" s="4"/>
    </row>
    <row r="19794" spans="45:55" x14ac:dyDescent="0.2">
      <c r="AS19794" s="4"/>
      <c r="AT19794" s="4"/>
      <c r="AU19794" s="4"/>
      <c r="AV19794" s="4"/>
      <c r="AW19794" s="4"/>
      <c r="AX19794" s="4"/>
      <c r="AY19794" s="4"/>
      <c r="AZ19794" s="4"/>
      <c r="BA19794" s="4"/>
      <c r="BB19794" s="4"/>
      <c r="BC19794" s="4"/>
    </row>
    <row r="19795" spans="45:55" x14ac:dyDescent="0.2">
      <c r="AS19795" s="4"/>
      <c r="AT19795" s="4"/>
      <c r="AU19795" s="4"/>
      <c r="AV19795" s="4"/>
      <c r="AW19795" s="4"/>
      <c r="AX19795" s="4"/>
      <c r="AY19795" s="4"/>
      <c r="AZ19795" s="4"/>
      <c r="BA19795" s="4"/>
      <c r="BB19795" s="4"/>
      <c r="BC19795" s="4"/>
    </row>
    <row r="19796" spans="45:55" x14ac:dyDescent="0.2">
      <c r="AS19796" s="4"/>
      <c r="AT19796" s="4"/>
      <c r="AU19796" s="4"/>
      <c r="AV19796" s="4"/>
      <c r="AW19796" s="4"/>
      <c r="AX19796" s="4"/>
      <c r="AY19796" s="4"/>
      <c r="AZ19796" s="4"/>
      <c r="BA19796" s="4"/>
      <c r="BB19796" s="4"/>
      <c r="BC19796" s="4"/>
    </row>
    <row r="19797" spans="45:55" x14ac:dyDescent="0.2">
      <c r="AS19797" s="4"/>
      <c r="AT19797" s="4"/>
      <c r="AU19797" s="4"/>
      <c r="AV19797" s="4"/>
      <c r="AW19797" s="4"/>
      <c r="AX19797" s="4"/>
      <c r="AY19797" s="4"/>
      <c r="AZ19797" s="4"/>
      <c r="BA19797" s="4"/>
      <c r="BB19797" s="4"/>
      <c r="BC19797" s="4"/>
    </row>
    <row r="19798" spans="45:55" x14ac:dyDescent="0.2">
      <c r="AS19798" s="4"/>
      <c r="AT19798" s="4"/>
      <c r="AU19798" s="4"/>
      <c r="AV19798" s="4"/>
      <c r="AW19798" s="4"/>
      <c r="AX19798" s="4"/>
      <c r="AY19798" s="4"/>
      <c r="AZ19798" s="4"/>
      <c r="BA19798" s="4"/>
      <c r="BB19798" s="4"/>
      <c r="BC19798" s="4"/>
    </row>
    <row r="19799" spans="45:55" x14ac:dyDescent="0.2">
      <c r="AS19799" s="4"/>
      <c r="AT19799" s="4"/>
      <c r="AU19799" s="4"/>
      <c r="AV19799" s="4"/>
      <c r="AW19799" s="4"/>
      <c r="AX19799" s="4"/>
      <c r="AY19799" s="4"/>
      <c r="AZ19799" s="4"/>
      <c r="BA19799" s="4"/>
      <c r="BB19799" s="4"/>
      <c r="BC19799" s="4"/>
    </row>
    <row r="19800" spans="45:55" x14ac:dyDescent="0.2">
      <c r="AS19800" s="4"/>
      <c r="AT19800" s="4"/>
      <c r="AU19800" s="4"/>
      <c r="AV19800" s="4"/>
      <c r="AW19800" s="4"/>
      <c r="AX19800" s="4"/>
      <c r="AY19800" s="4"/>
      <c r="AZ19800" s="4"/>
      <c r="BA19800" s="4"/>
      <c r="BB19800" s="4"/>
      <c r="BC19800" s="4"/>
    </row>
    <row r="19801" spans="45:55" x14ac:dyDescent="0.2">
      <c r="AS19801" s="4"/>
      <c r="AT19801" s="4"/>
      <c r="AU19801" s="4"/>
      <c r="AV19801" s="4"/>
      <c r="AW19801" s="4"/>
      <c r="AX19801" s="4"/>
      <c r="AY19801" s="4"/>
      <c r="AZ19801" s="4"/>
      <c r="BA19801" s="4"/>
      <c r="BB19801" s="4"/>
      <c r="BC19801" s="4"/>
    </row>
    <row r="19802" spans="45:55" x14ac:dyDescent="0.2">
      <c r="AS19802" s="4"/>
      <c r="AT19802" s="4"/>
      <c r="AU19802" s="4"/>
      <c r="AV19802" s="4"/>
      <c r="AW19802" s="4"/>
      <c r="AX19802" s="4"/>
      <c r="AY19802" s="4"/>
      <c r="AZ19802" s="4"/>
      <c r="BA19802" s="4"/>
      <c r="BB19802" s="4"/>
      <c r="BC19802" s="4"/>
    </row>
    <row r="19803" spans="45:55" x14ac:dyDescent="0.2">
      <c r="AS19803" s="4"/>
      <c r="AT19803" s="4"/>
      <c r="AU19803" s="4"/>
      <c r="AV19803" s="4"/>
      <c r="AW19803" s="4"/>
      <c r="AX19803" s="4"/>
      <c r="AY19803" s="4"/>
      <c r="AZ19803" s="4"/>
      <c r="BA19803" s="4"/>
      <c r="BB19803" s="4"/>
      <c r="BC19803" s="4"/>
    </row>
    <row r="19804" spans="45:55" x14ac:dyDescent="0.2">
      <c r="AS19804" s="4"/>
      <c r="AT19804" s="4"/>
      <c r="AU19804" s="4"/>
      <c r="AV19804" s="4"/>
      <c r="AW19804" s="4"/>
      <c r="AX19804" s="4"/>
      <c r="AY19804" s="4"/>
      <c r="AZ19804" s="4"/>
      <c r="BA19804" s="4"/>
      <c r="BB19804" s="4"/>
      <c r="BC19804" s="4"/>
    </row>
    <row r="19805" spans="45:55" x14ac:dyDescent="0.2">
      <c r="AS19805" s="4"/>
      <c r="AT19805" s="4"/>
      <c r="AU19805" s="4"/>
      <c r="AV19805" s="4"/>
      <c r="AW19805" s="4"/>
      <c r="AX19805" s="4"/>
      <c r="AY19805" s="4"/>
      <c r="AZ19805" s="4"/>
      <c r="BA19805" s="4"/>
      <c r="BB19805" s="4"/>
      <c r="BC19805" s="4"/>
    </row>
    <row r="19806" spans="45:55" x14ac:dyDescent="0.2">
      <c r="AS19806" s="4"/>
      <c r="AT19806" s="4"/>
      <c r="AU19806" s="4"/>
      <c r="AV19806" s="4"/>
      <c r="AW19806" s="4"/>
      <c r="AX19806" s="4"/>
      <c r="AY19806" s="4"/>
      <c r="AZ19806" s="4"/>
      <c r="BA19806" s="4"/>
      <c r="BB19806" s="4"/>
      <c r="BC19806" s="4"/>
    </row>
    <row r="19807" spans="45:55" x14ac:dyDescent="0.2">
      <c r="AS19807" s="4"/>
      <c r="AT19807" s="4"/>
      <c r="AU19807" s="4"/>
      <c r="AV19807" s="4"/>
      <c r="AW19807" s="4"/>
      <c r="AX19807" s="4"/>
      <c r="AY19807" s="4"/>
      <c r="AZ19807" s="4"/>
      <c r="BA19807" s="4"/>
      <c r="BB19807" s="4"/>
      <c r="BC19807" s="4"/>
    </row>
    <row r="19808" spans="45:55" x14ac:dyDescent="0.2">
      <c r="AS19808" s="4"/>
      <c r="AT19808" s="4"/>
      <c r="AU19808" s="4"/>
      <c r="AV19808" s="4"/>
      <c r="AW19808" s="4"/>
      <c r="AX19808" s="4"/>
      <c r="AY19808" s="4"/>
      <c r="AZ19808" s="4"/>
      <c r="BA19808" s="4"/>
      <c r="BB19808" s="4"/>
      <c r="BC19808" s="4"/>
    </row>
    <row r="19809" spans="45:55" x14ac:dyDescent="0.2">
      <c r="AS19809" s="4"/>
      <c r="AT19809" s="4"/>
      <c r="AU19809" s="4"/>
      <c r="AV19809" s="4"/>
      <c r="AW19809" s="4"/>
      <c r="AX19809" s="4"/>
      <c r="AY19809" s="4"/>
      <c r="AZ19809" s="4"/>
      <c r="BA19809" s="4"/>
      <c r="BB19809" s="4"/>
      <c r="BC19809" s="4"/>
    </row>
    <row r="19810" spans="45:55" x14ac:dyDescent="0.2">
      <c r="AS19810" s="4"/>
      <c r="AT19810" s="4"/>
      <c r="AU19810" s="4"/>
      <c r="AV19810" s="4"/>
      <c r="AW19810" s="4"/>
      <c r="AX19810" s="4"/>
      <c r="AY19810" s="4"/>
      <c r="AZ19810" s="4"/>
      <c r="BA19810" s="4"/>
      <c r="BB19810" s="4"/>
      <c r="BC19810" s="4"/>
    </row>
    <row r="19811" spans="45:55" x14ac:dyDescent="0.2">
      <c r="AS19811" s="4"/>
      <c r="AT19811" s="4"/>
      <c r="AU19811" s="4"/>
      <c r="AV19811" s="4"/>
      <c r="AW19811" s="4"/>
      <c r="AX19811" s="4"/>
      <c r="AY19811" s="4"/>
      <c r="AZ19811" s="4"/>
      <c r="BA19811" s="4"/>
      <c r="BB19811" s="4"/>
      <c r="BC19811" s="4"/>
    </row>
    <row r="19812" spans="45:55" x14ac:dyDescent="0.2">
      <c r="AS19812" s="4"/>
      <c r="AT19812" s="4"/>
      <c r="AU19812" s="4"/>
      <c r="AV19812" s="4"/>
      <c r="AW19812" s="4"/>
      <c r="AX19812" s="4"/>
      <c r="AY19812" s="4"/>
      <c r="AZ19812" s="4"/>
      <c r="BA19812" s="4"/>
      <c r="BB19812" s="4"/>
      <c r="BC19812" s="4"/>
    </row>
    <row r="19813" spans="45:55" x14ac:dyDescent="0.2">
      <c r="AS19813" s="4"/>
      <c r="AT19813" s="4"/>
      <c r="AU19813" s="4"/>
      <c r="AV19813" s="4"/>
      <c r="AW19813" s="4"/>
      <c r="AX19813" s="4"/>
      <c r="AY19813" s="4"/>
      <c r="AZ19813" s="4"/>
      <c r="BA19813" s="4"/>
      <c r="BB19813" s="4"/>
      <c r="BC19813" s="4"/>
    </row>
    <row r="19814" spans="45:55" x14ac:dyDescent="0.2">
      <c r="AS19814" s="4"/>
      <c r="AT19814" s="4"/>
      <c r="AU19814" s="4"/>
      <c r="AV19814" s="4"/>
      <c r="AW19814" s="4"/>
      <c r="AX19814" s="4"/>
      <c r="AY19814" s="4"/>
      <c r="AZ19814" s="4"/>
      <c r="BA19814" s="4"/>
      <c r="BB19814" s="4"/>
      <c r="BC19814" s="4"/>
    </row>
    <row r="19815" spans="45:55" x14ac:dyDescent="0.2">
      <c r="AS19815" s="4"/>
      <c r="AT19815" s="4"/>
      <c r="AU19815" s="4"/>
      <c r="AV19815" s="4"/>
      <c r="AW19815" s="4"/>
      <c r="AX19815" s="4"/>
      <c r="AY19815" s="4"/>
      <c r="AZ19815" s="4"/>
      <c r="BA19815" s="4"/>
      <c r="BB19815" s="4"/>
      <c r="BC19815" s="4"/>
    </row>
    <row r="19816" spans="45:55" x14ac:dyDescent="0.2">
      <c r="AS19816" s="4"/>
      <c r="AT19816" s="4"/>
      <c r="AU19816" s="4"/>
      <c r="AV19816" s="4"/>
      <c r="AW19816" s="4"/>
      <c r="AX19816" s="4"/>
      <c r="AY19816" s="4"/>
      <c r="AZ19816" s="4"/>
      <c r="BA19816" s="4"/>
      <c r="BB19816" s="4"/>
      <c r="BC19816" s="4"/>
    </row>
    <row r="19817" spans="45:55" x14ac:dyDescent="0.2">
      <c r="AS19817" s="4"/>
      <c r="AT19817" s="4"/>
      <c r="AU19817" s="4"/>
      <c r="AV19817" s="4"/>
      <c r="AW19817" s="4"/>
      <c r="AX19817" s="4"/>
      <c r="AY19817" s="4"/>
      <c r="AZ19817" s="4"/>
      <c r="BA19817" s="4"/>
      <c r="BB19817" s="4"/>
      <c r="BC19817" s="4"/>
    </row>
    <row r="19818" spans="45:55" x14ac:dyDescent="0.2">
      <c r="AS19818" s="4"/>
      <c r="AT19818" s="4"/>
      <c r="AU19818" s="4"/>
      <c r="AV19818" s="4"/>
      <c r="AW19818" s="4"/>
      <c r="AX19818" s="4"/>
      <c r="AY19818" s="4"/>
      <c r="AZ19818" s="4"/>
      <c r="BA19818" s="4"/>
      <c r="BB19818" s="4"/>
      <c r="BC19818" s="4"/>
    </row>
    <row r="19819" spans="45:55" x14ac:dyDescent="0.2">
      <c r="AS19819" s="4"/>
      <c r="AT19819" s="4"/>
      <c r="AU19819" s="4"/>
      <c r="AV19819" s="4"/>
      <c r="AW19819" s="4"/>
      <c r="AX19819" s="4"/>
      <c r="AY19819" s="4"/>
      <c r="AZ19819" s="4"/>
      <c r="BA19819" s="4"/>
      <c r="BB19819" s="4"/>
      <c r="BC19819" s="4"/>
    </row>
    <row r="19820" spans="45:55" x14ac:dyDescent="0.2">
      <c r="AS19820" s="4"/>
      <c r="AT19820" s="4"/>
      <c r="AU19820" s="4"/>
      <c r="AV19820" s="4"/>
      <c r="AW19820" s="4"/>
      <c r="AX19820" s="4"/>
      <c r="AY19820" s="4"/>
      <c r="AZ19820" s="4"/>
      <c r="BA19820" s="4"/>
      <c r="BB19820" s="4"/>
      <c r="BC19820" s="4"/>
    </row>
    <row r="19821" spans="45:55" x14ac:dyDescent="0.2">
      <c r="AS19821" s="4"/>
      <c r="AT19821" s="4"/>
      <c r="AU19821" s="4"/>
      <c r="AV19821" s="4"/>
      <c r="AW19821" s="4"/>
      <c r="AX19821" s="4"/>
      <c r="AY19821" s="4"/>
      <c r="AZ19821" s="4"/>
      <c r="BA19821" s="4"/>
      <c r="BB19821" s="4"/>
      <c r="BC19821" s="4"/>
    </row>
    <row r="19822" spans="45:55" x14ac:dyDescent="0.2">
      <c r="AS19822" s="4"/>
      <c r="AT19822" s="4"/>
      <c r="AU19822" s="4"/>
      <c r="AV19822" s="4"/>
      <c r="AW19822" s="4"/>
      <c r="AX19822" s="4"/>
      <c r="AY19822" s="4"/>
      <c r="AZ19822" s="4"/>
      <c r="BA19822" s="4"/>
      <c r="BB19822" s="4"/>
      <c r="BC19822" s="4"/>
    </row>
    <row r="19823" spans="45:55" x14ac:dyDescent="0.2">
      <c r="AS19823" s="4"/>
      <c r="AT19823" s="4"/>
      <c r="AU19823" s="4"/>
      <c r="AV19823" s="4"/>
      <c r="AW19823" s="4"/>
      <c r="AX19823" s="4"/>
      <c r="AY19823" s="4"/>
      <c r="AZ19823" s="4"/>
      <c r="BA19823" s="4"/>
      <c r="BB19823" s="4"/>
      <c r="BC19823" s="4"/>
    </row>
    <row r="19824" spans="45:55" x14ac:dyDescent="0.2">
      <c r="AS19824" s="4"/>
      <c r="AT19824" s="4"/>
      <c r="AU19824" s="4"/>
      <c r="AV19824" s="4"/>
      <c r="AW19824" s="4"/>
      <c r="AX19824" s="4"/>
      <c r="AY19824" s="4"/>
      <c r="AZ19824" s="4"/>
      <c r="BA19824" s="4"/>
      <c r="BB19824" s="4"/>
      <c r="BC19824" s="4"/>
    </row>
    <row r="19825" spans="45:55" x14ac:dyDescent="0.2">
      <c r="AS19825" s="4"/>
      <c r="AT19825" s="4"/>
      <c r="AU19825" s="4"/>
      <c r="AV19825" s="4"/>
      <c r="AW19825" s="4"/>
      <c r="AX19825" s="4"/>
      <c r="AY19825" s="4"/>
      <c r="AZ19825" s="4"/>
      <c r="BA19825" s="4"/>
      <c r="BB19825" s="4"/>
      <c r="BC19825" s="4"/>
    </row>
    <row r="19826" spans="45:55" x14ac:dyDescent="0.2">
      <c r="AS19826" s="4"/>
      <c r="AT19826" s="4"/>
      <c r="AU19826" s="4"/>
      <c r="AV19826" s="4"/>
      <c r="AW19826" s="4"/>
      <c r="AX19826" s="4"/>
      <c r="AY19826" s="4"/>
      <c r="AZ19826" s="4"/>
      <c r="BA19826" s="4"/>
      <c r="BB19826" s="4"/>
      <c r="BC19826" s="4"/>
    </row>
    <row r="19827" spans="45:55" x14ac:dyDescent="0.2">
      <c r="AS19827" s="4"/>
      <c r="AT19827" s="4"/>
      <c r="AU19827" s="4"/>
      <c r="AV19827" s="4"/>
      <c r="AW19827" s="4"/>
      <c r="AX19827" s="4"/>
      <c r="AY19827" s="4"/>
      <c r="AZ19827" s="4"/>
      <c r="BA19827" s="4"/>
      <c r="BB19827" s="4"/>
      <c r="BC19827" s="4"/>
    </row>
    <row r="19828" spans="45:55" x14ac:dyDescent="0.2">
      <c r="AS19828" s="4"/>
      <c r="AT19828" s="4"/>
      <c r="AU19828" s="4"/>
      <c r="AV19828" s="4"/>
      <c r="AW19828" s="4"/>
      <c r="AX19828" s="4"/>
      <c r="AY19828" s="4"/>
      <c r="AZ19828" s="4"/>
      <c r="BA19828" s="4"/>
      <c r="BB19828" s="4"/>
      <c r="BC19828" s="4"/>
    </row>
    <row r="19829" spans="45:55" x14ac:dyDescent="0.2">
      <c r="AS19829" s="4"/>
      <c r="AT19829" s="4"/>
      <c r="AU19829" s="4"/>
      <c r="AV19829" s="4"/>
      <c r="AW19829" s="4"/>
      <c r="AX19829" s="4"/>
      <c r="AY19829" s="4"/>
      <c r="AZ19829" s="4"/>
      <c r="BA19829" s="4"/>
      <c r="BB19829" s="4"/>
      <c r="BC19829" s="4"/>
    </row>
    <row r="19830" spans="45:55" x14ac:dyDescent="0.2">
      <c r="AS19830" s="4"/>
      <c r="AT19830" s="4"/>
      <c r="AU19830" s="4"/>
      <c r="AV19830" s="4"/>
      <c r="AW19830" s="4"/>
      <c r="AX19830" s="4"/>
      <c r="AY19830" s="4"/>
      <c r="AZ19830" s="4"/>
      <c r="BA19830" s="4"/>
      <c r="BB19830" s="4"/>
      <c r="BC19830" s="4"/>
    </row>
    <row r="19831" spans="45:55" x14ac:dyDescent="0.2">
      <c r="AS19831" s="4"/>
      <c r="AT19831" s="4"/>
      <c r="AU19831" s="4"/>
      <c r="AV19831" s="4"/>
      <c r="AW19831" s="4"/>
      <c r="AX19831" s="4"/>
      <c r="AY19831" s="4"/>
      <c r="AZ19831" s="4"/>
      <c r="BA19831" s="4"/>
      <c r="BB19831" s="4"/>
      <c r="BC19831" s="4"/>
    </row>
    <row r="19832" spans="45:55" x14ac:dyDescent="0.2">
      <c r="AS19832" s="4"/>
      <c r="AT19832" s="4"/>
      <c r="AU19832" s="4"/>
      <c r="AV19832" s="4"/>
      <c r="AW19832" s="4"/>
      <c r="AX19832" s="4"/>
      <c r="AY19832" s="4"/>
      <c r="AZ19832" s="4"/>
      <c r="BA19832" s="4"/>
      <c r="BB19832" s="4"/>
      <c r="BC19832" s="4"/>
    </row>
    <row r="19833" spans="45:55" x14ac:dyDescent="0.2">
      <c r="AS19833" s="4"/>
      <c r="AT19833" s="4"/>
      <c r="AU19833" s="4"/>
      <c r="AV19833" s="4"/>
      <c r="AW19833" s="4"/>
      <c r="AX19833" s="4"/>
      <c r="AY19833" s="4"/>
      <c r="AZ19833" s="4"/>
      <c r="BA19833" s="4"/>
      <c r="BB19833" s="4"/>
      <c r="BC19833" s="4"/>
    </row>
    <row r="19834" spans="45:55" x14ac:dyDescent="0.2">
      <c r="AS19834" s="4"/>
      <c r="AT19834" s="4"/>
      <c r="AU19834" s="4"/>
      <c r="AV19834" s="4"/>
      <c r="AW19834" s="4"/>
      <c r="AX19834" s="4"/>
      <c r="AY19834" s="4"/>
      <c r="AZ19834" s="4"/>
      <c r="BA19834" s="4"/>
      <c r="BB19834" s="4"/>
      <c r="BC19834" s="4"/>
    </row>
    <row r="19835" spans="45:55" x14ac:dyDescent="0.2">
      <c r="AS19835" s="4"/>
      <c r="AT19835" s="4"/>
      <c r="AU19835" s="4"/>
      <c r="AV19835" s="4"/>
      <c r="AW19835" s="4"/>
      <c r="AX19835" s="4"/>
      <c r="AY19835" s="4"/>
      <c r="AZ19835" s="4"/>
      <c r="BA19835" s="4"/>
      <c r="BB19835" s="4"/>
      <c r="BC19835" s="4"/>
    </row>
    <row r="19836" spans="45:55" x14ac:dyDescent="0.2">
      <c r="AS19836" s="4"/>
      <c r="AT19836" s="4"/>
      <c r="AU19836" s="4"/>
      <c r="AV19836" s="4"/>
      <c r="AW19836" s="4"/>
      <c r="AX19836" s="4"/>
      <c r="AY19836" s="4"/>
      <c r="AZ19836" s="4"/>
      <c r="BA19836" s="4"/>
      <c r="BB19836" s="4"/>
      <c r="BC19836" s="4"/>
    </row>
    <row r="19837" spans="45:55" x14ac:dyDescent="0.2">
      <c r="AS19837" s="4"/>
      <c r="AT19837" s="4"/>
      <c r="AU19837" s="4"/>
      <c r="AV19837" s="4"/>
      <c r="AW19837" s="4"/>
      <c r="AX19837" s="4"/>
      <c r="AY19837" s="4"/>
      <c r="AZ19837" s="4"/>
      <c r="BA19837" s="4"/>
      <c r="BB19837" s="4"/>
      <c r="BC19837" s="4"/>
    </row>
    <row r="19838" spans="45:55" x14ac:dyDescent="0.2">
      <c r="AS19838" s="4"/>
      <c r="AT19838" s="4"/>
      <c r="AU19838" s="4"/>
      <c r="AV19838" s="4"/>
      <c r="AW19838" s="4"/>
      <c r="AX19838" s="4"/>
      <c r="AY19838" s="4"/>
      <c r="AZ19838" s="4"/>
      <c r="BA19838" s="4"/>
      <c r="BB19838" s="4"/>
      <c r="BC19838" s="4"/>
    </row>
    <row r="19839" spans="45:55" x14ac:dyDescent="0.2">
      <c r="AS19839" s="4"/>
      <c r="AT19839" s="4"/>
      <c r="AU19839" s="4"/>
      <c r="AV19839" s="4"/>
      <c r="AW19839" s="4"/>
      <c r="AX19839" s="4"/>
      <c r="AY19839" s="4"/>
      <c r="AZ19839" s="4"/>
      <c r="BA19839" s="4"/>
      <c r="BB19839" s="4"/>
      <c r="BC19839" s="4"/>
    </row>
    <row r="19840" spans="45:55" x14ac:dyDescent="0.2">
      <c r="AS19840" s="4"/>
      <c r="AT19840" s="4"/>
      <c r="AU19840" s="4"/>
      <c r="AV19840" s="4"/>
      <c r="AW19840" s="4"/>
      <c r="AX19840" s="4"/>
      <c r="AY19840" s="4"/>
      <c r="AZ19840" s="4"/>
      <c r="BA19840" s="4"/>
      <c r="BB19840" s="4"/>
      <c r="BC19840" s="4"/>
    </row>
    <row r="19841" spans="45:55" x14ac:dyDescent="0.2">
      <c r="AS19841" s="4"/>
      <c r="AT19841" s="4"/>
      <c r="AU19841" s="4"/>
      <c r="AV19841" s="4"/>
      <c r="AW19841" s="4"/>
      <c r="AX19841" s="4"/>
      <c r="AY19841" s="4"/>
      <c r="AZ19841" s="4"/>
      <c r="BA19841" s="4"/>
      <c r="BB19841" s="4"/>
      <c r="BC19841" s="4"/>
    </row>
    <row r="19842" spans="45:55" x14ac:dyDescent="0.2">
      <c r="AS19842" s="4"/>
      <c r="AT19842" s="4"/>
      <c r="AU19842" s="4"/>
      <c r="AV19842" s="4"/>
      <c r="AW19842" s="4"/>
      <c r="AX19842" s="4"/>
      <c r="AY19842" s="4"/>
      <c r="AZ19842" s="4"/>
      <c r="BA19842" s="4"/>
      <c r="BB19842" s="4"/>
      <c r="BC19842" s="4"/>
    </row>
    <row r="19843" spans="45:55" x14ac:dyDescent="0.2">
      <c r="AS19843" s="4"/>
      <c r="AT19843" s="4"/>
      <c r="AU19843" s="4"/>
      <c r="AV19843" s="4"/>
      <c r="AW19843" s="4"/>
      <c r="AX19843" s="4"/>
      <c r="AY19843" s="4"/>
      <c r="AZ19843" s="4"/>
      <c r="BA19843" s="4"/>
      <c r="BB19843" s="4"/>
      <c r="BC19843" s="4"/>
    </row>
    <row r="19844" spans="45:55" x14ac:dyDescent="0.2">
      <c r="AS19844" s="4"/>
      <c r="AT19844" s="4"/>
      <c r="AU19844" s="4"/>
      <c r="AV19844" s="4"/>
      <c r="AW19844" s="4"/>
      <c r="AX19844" s="4"/>
      <c r="AY19844" s="4"/>
      <c r="AZ19844" s="4"/>
      <c r="BA19844" s="4"/>
      <c r="BB19844" s="4"/>
      <c r="BC19844" s="4"/>
    </row>
    <row r="19845" spans="45:55" x14ac:dyDescent="0.2">
      <c r="AS19845" s="4"/>
      <c r="AT19845" s="4"/>
      <c r="AU19845" s="4"/>
      <c r="AV19845" s="4"/>
      <c r="AW19845" s="4"/>
      <c r="AX19845" s="4"/>
      <c r="AY19845" s="4"/>
      <c r="AZ19845" s="4"/>
      <c r="BA19845" s="4"/>
      <c r="BB19845" s="4"/>
      <c r="BC19845" s="4"/>
    </row>
    <row r="19846" spans="45:55" x14ac:dyDescent="0.2">
      <c r="AS19846" s="4"/>
      <c r="AT19846" s="4"/>
      <c r="AU19846" s="4"/>
      <c r="AV19846" s="4"/>
      <c r="AW19846" s="4"/>
      <c r="AX19846" s="4"/>
      <c r="AY19846" s="4"/>
      <c r="AZ19846" s="4"/>
      <c r="BA19846" s="4"/>
      <c r="BB19846" s="4"/>
      <c r="BC19846" s="4"/>
    </row>
    <row r="19847" spans="45:55" x14ac:dyDescent="0.2">
      <c r="AS19847" s="4"/>
      <c r="AT19847" s="4"/>
      <c r="AU19847" s="4"/>
      <c r="AV19847" s="4"/>
      <c r="AW19847" s="4"/>
      <c r="AX19847" s="4"/>
      <c r="AY19847" s="4"/>
      <c r="AZ19847" s="4"/>
      <c r="BA19847" s="4"/>
      <c r="BB19847" s="4"/>
      <c r="BC19847" s="4"/>
    </row>
    <row r="19848" spans="45:55" x14ac:dyDescent="0.2">
      <c r="AS19848" s="4"/>
      <c r="AT19848" s="4"/>
      <c r="AU19848" s="4"/>
      <c r="AV19848" s="4"/>
      <c r="AW19848" s="4"/>
      <c r="AX19848" s="4"/>
      <c r="AY19848" s="4"/>
      <c r="AZ19848" s="4"/>
      <c r="BA19848" s="4"/>
      <c r="BB19848" s="4"/>
      <c r="BC19848" s="4"/>
    </row>
    <row r="19849" spans="45:55" x14ac:dyDescent="0.2">
      <c r="AS19849" s="4"/>
      <c r="AT19849" s="4"/>
      <c r="AU19849" s="4"/>
      <c r="AV19849" s="4"/>
      <c r="AW19849" s="4"/>
      <c r="AX19849" s="4"/>
      <c r="AY19849" s="4"/>
      <c r="AZ19849" s="4"/>
      <c r="BA19849" s="4"/>
      <c r="BB19849" s="4"/>
      <c r="BC19849" s="4"/>
    </row>
    <row r="19850" spans="45:55" x14ac:dyDescent="0.2">
      <c r="AS19850" s="4"/>
      <c r="AT19850" s="4"/>
      <c r="AU19850" s="4"/>
      <c r="AV19850" s="4"/>
      <c r="AW19850" s="4"/>
      <c r="AX19850" s="4"/>
      <c r="AY19850" s="4"/>
      <c r="AZ19850" s="4"/>
      <c r="BA19850" s="4"/>
      <c r="BB19850" s="4"/>
      <c r="BC19850" s="4"/>
    </row>
    <row r="19851" spans="45:55" x14ac:dyDescent="0.2">
      <c r="AS19851" s="4"/>
      <c r="AT19851" s="4"/>
      <c r="AU19851" s="4"/>
      <c r="AV19851" s="4"/>
      <c r="AW19851" s="4"/>
      <c r="AX19851" s="4"/>
      <c r="AY19851" s="4"/>
      <c r="AZ19851" s="4"/>
      <c r="BA19851" s="4"/>
      <c r="BB19851" s="4"/>
      <c r="BC19851" s="4"/>
    </row>
    <row r="19852" spans="45:55" x14ac:dyDescent="0.2">
      <c r="AS19852" s="4"/>
      <c r="AT19852" s="4"/>
      <c r="AU19852" s="4"/>
      <c r="AV19852" s="4"/>
      <c r="AW19852" s="4"/>
      <c r="AX19852" s="4"/>
      <c r="AY19852" s="4"/>
      <c r="AZ19852" s="4"/>
      <c r="BA19852" s="4"/>
      <c r="BB19852" s="4"/>
      <c r="BC19852" s="4"/>
    </row>
    <row r="19853" spans="45:55" x14ac:dyDescent="0.2">
      <c r="AS19853" s="4"/>
      <c r="AT19853" s="4"/>
      <c r="AU19853" s="4"/>
      <c r="AV19853" s="4"/>
      <c r="AW19853" s="4"/>
      <c r="AX19853" s="4"/>
      <c r="AY19853" s="4"/>
      <c r="AZ19853" s="4"/>
      <c r="BA19853" s="4"/>
      <c r="BB19853" s="4"/>
      <c r="BC19853" s="4"/>
    </row>
    <row r="19854" spans="45:55" x14ac:dyDescent="0.2">
      <c r="AS19854" s="4"/>
      <c r="AT19854" s="4"/>
      <c r="AU19854" s="4"/>
      <c r="AV19854" s="4"/>
      <c r="AW19854" s="4"/>
      <c r="AX19854" s="4"/>
      <c r="AY19854" s="4"/>
      <c r="AZ19854" s="4"/>
      <c r="BA19854" s="4"/>
      <c r="BB19854" s="4"/>
      <c r="BC19854" s="4"/>
    </row>
    <row r="19855" spans="45:55" x14ac:dyDescent="0.2">
      <c r="AS19855" s="4"/>
      <c r="AT19855" s="4"/>
      <c r="AU19855" s="4"/>
      <c r="AV19855" s="4"/>
      <c r="AW19855" s="4"/>
      <c r="AX19855" s="4"/>
      <c r="AY19855" s="4"/>
      <c r="AZ19855" s="4"/>
      <c r="BA19855" s="4"/>
      <c r="BB19855" s="4"/>
      <c r="BC19855" s="4"/>
    </row>
    <row r="19856" spans="45:55" x14ac:dyDescent="0.2">
      <c r="AS19856" s="4"/>
      <c r="AT19856" s="4"/>
      <c r="AU19856" s="4"/>
      <c r="AV19856" s="4"/>
      <c r="AW19856" s="4"/>
      <c r="AX19856" s="4"/>
      <c r="AY19856" s="4"/>
      <c r="AZ19856" s="4"/>
      <c r="BA19856" s="4"/>
      <c r="BB19856" s="4"/>
      <c r="BC19856" s="4"/>
    </row>
    <row r="19857" spans="45:55" x14ac:dyDescent="0.2">
      <c r="AS19857" s="4"/>
      <c r="AT19857" s="4"/>
      <c r="AU19857" s="4"/>
      <c r="AV19857" s="4"/>
      <c r="AW19857" s="4"/>
      <c r="AX19857" s="4"/>
      <c r="AY19857" s="4"/>
      <c r="AZ19857" s="4"/>
      <c r="BA19857" s="4"/>
      <c r="BB19857" s="4"/>
      <c r="BC19857" s="4"/>
    </row>
    <row r="19858" spans="45:55" x14ac:dyDescent="0.2">
      <c r="AS19858" s="4"/>
      <c r="AT19858" s="4"/>
      <c r="AU19858" s="4"/>
      <c r="AV19858" s="4"/>
      <c r="AW19858" s="4"/>
      <c r="AX19858" s="4"/>
      <c r="AY19858" s="4"/>
      <c r="AZ19858" s="4"/>
      <c r="BA19858" s="4"/>
      <c r="BB19858" s="4"/>
      <c r="BC19858" s="4"/>
    </row>
    <row r="19859" spans="45:55" x14ac:dyDescent="0.2">
      <c r="AS19859" s="4"/>
      <c r="AT19859" s="4"/>
      <c r="AU19859" s="4"/>
      <c r="AV19859" s="4"/>
      <c r="AW19859" s="4"/>
      <c r="AX19859" s="4"/>
      <c r="AY19859" s="4"/>
      <c r="AZ19859" s="4"/>
      <c r="BA19859" s="4"/>
      <c r="BB19859" s="4"/>
      <c r="BC19859" s="4"/>
    </row>
    <row r="19860" spans="45:55" x14ac:dyDescent="0.2">
      <c r="AS19860" s="4"/>
      <c r="AT19860" s="4"/>
      <c r="AU19860" s="4"/>
      <c r="AV19860" s="4"/>
      <c r="AW19860" s="4"/>
      <c r="AX19860" s="4"/>
      <c r="AY19860" s="4"/>
      <c r="AZ19860" s="4"/>
      <c r="BA19860" s="4"/>
      <c r="BB19860" s="4"/>
      <c r="BC19860" s="4"/>
    </row>
    <row r="19861" spans="45:55" x14ac:dyDescent="0.2">
      <c r="AS19861" s="4"/>
      <c r="AT19861" s="4"/>
      <c r="AU19861" s="4"/>
      <c r="AV19861" s="4"/>
      <c r="AW19861" s="4"/>
      <c r="AX19861" s="4"/>
      <c r="AY19861" s="4"/>
      <c r="AZ19861" s="4"/>
      <c r="BA19861" s="4"/>
      <c r="BB19861" s="4"/>
      <c r="BC19861" s="4"/>
    </row>
    <row r="19862" spans="45:55" x14ac:dyDescent="0.2">
      <c r="AS19862" s="4"/>
      <c r="AT19862" s="4"/>
      <c r="AU19862" s="4"/>
      <c r="AV19862" s="4"/>
      <c r="AW19862" s="4"/>
      <c r="AX19862" s="4"/>
      <c r="AY19862" s="4"/>
      <c r="AZ19862" s="4"/>
      <c r="BA19862" s="4"/>
      <c r="BB19862" s="4"/>
      <c r="BC19862" s="4"/>
    </row>
    <row r="19863" spans="45:55" x14ac:dyDescent="0.2">
      <c r="AS19863" s="4"/>
      <c r="AT19863" s="4"/>
      <c r="AU19863" s="4"/>
      <c r="AV19863" s="4"/>
      <c r="AW19863" s="4"/>
      <c r="AX19863" s="4"/>
      <c r="AY19863" s="4"/>
      <c r="AZ19863" s="4"/>
      <c r="BA19863" s="4"/>
      <c r="BB19863" s="4"/>
      <c r="BC19863" s="4"/>
    </row>
    <row r="19864" spans="45:55" x14ac:dyDescent="0.2">
      <c r="AS19864" s="4"/>
      <c r="AT19864" s="4"/>
      <c r="AU19864" s="4"/>
      <c r="AV19864" s="4"/>
      <c r="AW19864" s="4"/>
      <c r="AX19864" s="4"/>
      <c r="AY19864" s="4"/>
      <c r="AZ19864" s="4"/>
      <c r="BA19864" s="4"/>
      <c r="BB19864" s="4"/>
      <c r="BC19864" s="4"/>
    </row>
    <row r="19865" spans="45:55" x14ac:dyDescent="0.2">
      <c r="AS19865" s="4"/>
      <c r="AT19865" s="4"/>
      <c r="AU19865" s="4"/>
      <c r="AV19865" s="4"/>
      <c r="AW19865" s="4"/>
      <c r="AX19865" s="4"/>
      <c r="AY19865" s="4"/>
      <c r="AZ19865" s="4"/>
      <c r="BA19865" s="4"/>
      <c r="BB19865" s="4"/>
      <c r="BC19865" s="4"/>
    </row>
    <row r="19866" spans="45:55" x14ac:dyDescent="0.2">
      <c r="AS19866" s="4"/>
      <c r="AT19866" s="4"/>
      <c r="AU19866" s="4"/>
      <c r="AV19866" s="4"/>
      <c r="AW19866" s="4"/>
      <c r="AX19866" s="4"/>
      <c r="AY19866" s="4"/>
      <c r="AZ19866" s="4"/>
      <c r="BA19866" s="4"/>
      <c r="BB19866" s="4"/>
      <c r="BC19866" s="4"/>
    </row>
    <row r="19867" spans="45:55" x14ac:dyDescent="0.2">
      <c r="AS19867" s="4"/>
      <c r="AT19867" s="4"/>
      <c r="AU19867" s="4"/>
      <c r="AV19867" s="4"/>
      <c r="AW19867" s="4"/>
      <c r="AX19867" s="4"/>
      <c r="AY19867" s="4"/>
      <c r="AZ19867" s="4"/>
      <c r="BA19867" s="4"/>
      <c r="BB19867" s="4"/>
      <c r="BC19867" s="4"/>
    </row>
    <row r="19868" spans="45:55" x14ac:dyDescent="0.2">
      <c r="AS19868" s="4"/>
      <c r="AT19868" s="4"/>
      <c r="AU19868" s="4"/>
      <c r="AV19868" s="4"/>
      <c r="AW19868" s="4"/>
      <c r="AX19868" s="4"/>
      <c r="AY19868" s="4"/>
      <c r="AZ19868" s="4"/>
      <c r="BA19868" s="4"/>
      <c r="BB19868" s="4"/>
      <c r="BC19868" s="4"/>
    </row>
    <row r="19869" spans="45:55" x14ac:dyDescent="0.2">
      <c r="AS19869" s="4"/>
      <c r="AT19869" s="4"/>
      <c r="AU19869" s="4"/>
      <c r="AV19869" s="4"/>
      <c r="AW19869" s="4"/>
      <c r="AX19869" s="4"/>
      <c r="AY19869" s="4"/>
      <c r="AZ19869" s="4"/>
      <c r="BA19869" s="4"/>
      <c r="BB19869" s="4"/>
      <c r="BC19869" s="4"/>
    </row>
    <row r="19870" spans="45:55" x14ac:dyDescent="0.2">
      <c r="AS19870" s="4"/>
      <c r="AT19870" s="4"/>
      <c r="AU19870" s="4"/>
      <c r="AV19870" s="4"/>
      <c r="AW19870" s="4"/>
      <c r="AX19870" s="4"/>
      <c r="AY19870" s="4"/>
      <c r="AZ19870" s="4"/>
      <c r="BA19870" s="4"/>
      <c r="BB19870" s="4"/>
      <c r="BC19870" s="4"/>
    </row>
    <row r="19871" spans="45:55" x14ac:dyDescent="0.2">
      <c r="AS19871" s="4"/>
      <c r="AT19871" s="4"/>
      <c r="AU19871" s="4"/>
      <c r="AV19871" s="4"/>
      <c r="AW19871" s="4"/>
      <c r="AX19871" s="4"/>
      <c r="AY19871" s="4"/>
      <c r="AZ19871" s="4"/>
      <c r="BA19871" s="4"/>
      <c r="BB19871" s="4"/>
      <c r="BC19871" s="4"/>
    </row>
    <row r="19872" spans="45:55" x14ac:dyDescent="0.2">
      <c r="AS19872" s="4"/>
      <c r="AT19872" s="4"/>
      <c r="AU19872" s="4"/>
      <c r="AV19872" s="4"/>
      <c r="AW19872" s="4"/>
      <c r="AX19872" s="4"/>
      <c r="AY19872" s="4"/>
      <c r="AZ19872" s="4"/>
      <c r="BA19872" s="4"/>
      <c r="BB19872" s="4"/>
      <c r="BC19872" s="4"/>
    </row>
    <row r="19873" spans="45:55" x14ac:dyDescent="0.2">
      <c r="AS19873" s="4"/>
      <c r="AT19873" s="4"/>
      <c r="AU19873" s="4"/>
      <c r="AV19873" s="4"/>
      <c r="AW19873" s="4"/>
      <c r="AX19873" s="4"/>
      <c r="AY19873" s="4"/>
      <c r="AZ19873" s="4"/>
      <c r="BA19873" s="4"/>
      <c r="BB19873" s="4"/>
      <c r="BC19873" s="4"/>
    </row>
    <row r="19874" spans="45:55" x14ac:dyDescent="0.2">
      <c r="AS19874" s="4"/>
      <c r="AT19874" s="4"/>
      <c r="AU19874" s="4"/>
      <c r="AV19874" s="4"/>
      <c r="AW19874" s="4"/>
      <c r="AX19874" s="4"/>
      <c r="AY19874" s="4"/>
      <c r="AZ19874" s="4"/>
      <c r="BA19874" s="4"/>
      <c r="BB19874" s="4"/>
      <c r="BC19874" s="4"/>
    </row>
    <row r="19875" spans="45:55" x14ac:dyDescent="0.2">
      <c r="AS19875" s="4"/>
      <c r="AT19875" s="4"/>
      <c r="AU19875" s="4"/>
      <c r="AV19875" s="4"/>
      <c r="AW19875" s="4"/>
      <c r="AX19875" s="4"/>
      <c r="AY19875" s="4"/>
      <c r="AZ19875" s="4"/>
      <c r="BA19875" s="4"/>
      <c r="BB19875" s="4"/>
      <c r="BC19875" s="4"/>
    </row>
    <row r="19876" spans="45:55" x14ac:dyDescent="0.2">
      <c r="AS19876" s="4"/>
      <c r="AT19876" s="4"/>
      <c r="AU19876" s="4"/>
      <c r="AV19876" s="4"/>
      <c r="AW19876" s="4"/>
      <c r="AX19876" s="4"/>
      <c r="AY19876" s="4"/>
      <c r="AZ19876" s="4"/>
      <c r="BA19876" s="4"/>
      <c r="BB19876" s="4"/>
      <c r="BC19876" s="4"/>
    </row>
    <row r="19877" spans="45:55" x14ac:dyDescent="0.2">
      <c r="AS19877" s="4"/>
      <c r="AT19877" s="4"/>
      <c r="AU19877" s="4"/>
      <c r="AV19877" s="4"/>
      <c r="AW19877" s="4"/>
      <c r="AX19877" s="4"/>
      <c r="AY19877" s="4"/>
      <c r="AZ19877" s="4"/>
      <c r="BA19877" s="4"/>
      <c r="BB19877" s="4"/>
      <c r="BC19877" s="4"/>
    </row>
    <row r="19878" spans="45:55" x14ac:dyDescent="0.2">
      <c r="AS19878" s="4"/>
      <c r="AT19878" s="4"/>
      <c r="AU19878" s="4"/>
      <c r="AV19878" s="4"/>
      <c r="AW19878" s="4"/>
      <c r="AX19878" s="4"/>
      <c r="AY19878" s="4"/>
      <c r="AZ19878" s="4"/>
      <c r="BA19878" s="4"/>
      <c r="BB19878" s="4"/>
      <c r="BC19878" s="4"/>
    </row>
    <row r="19879" spans="45:55" x14ac:dyDescent="0.2">
      <c r="AS19879" s="4"/>
      <c r="AT19879" s="4"/>
      <c r="AU19879" s="4"/>
      <c r="AV19879" s="4"/>
      <c r="AW19879" s="4"/>
      <c r="AX19879" s="4"/>
      <c r="AY19879" s="4"/>
      <c r="AZ19879" s="4"/>
      <c r="BA19879" s="4"/>
      <c r="BB19879" s="4"/>
      <c r="BC19879" s="4"/>
    </row>
    <row r="19880" spans="45:55" x14ac:dyDescent="0.2">
      <c r="AS19880" s="4"/>
      <c r="AT19880" s="4"/>
      <c r="AU19880" s="4"/>
      <c r="AV19880" s="4"/>
      <c r="AW19880" s="4"/>
      <c r="AX19880" s="4"/>
      <c r="AY19880" s="4"/>
      <c r="AZ19880" s="4"/>
      <c r="BA19880" s="4"/>
      <c r="BB19880" s="4"/>
      <c r="BC19880" s="4"/>
    </row>
    <row r="19881" spans="45:55" x14ac:dyDescent="0.2">
      <c r="AS19881" s="4"/>
      <c r="AT19881" s="4"/>
      <c r="AU19881" s="4"/>
      <c r="AV19881" s="4"/>
      <c r="AW19881" s="4"/>
      <c r="AX19881" s="4"/>
      <c r="AY19881" s="4"/>
      <c r="AZ19881" s="4"/>
      <c r="BA19881" s="4"/>
      <c r="BB19881" s="4"/>
      <c r="BC19881" s="4"/>
    </row>
    <row r="19882" spans="45:55" x14ac:dyDescent="0.2">
      <c r="AS19882" s="4"/>
      <c r="AT19882" s="4"/>
      <c r="AU19882" s="4"/>
      <c r="AV19882" s="4"/>
      <c r="AW19882" s="4"/>
      <c r="AX19882" s="4"/>
      <c r="AY19882" s="4"/>
      <c r="AZ19882" s="4"/>
      <c r="BA19882" s="4"/>
      <c r="BB19882" s="4"/>
      <c r="BC19882" s="4"/>
    </row>
    <row r="19883" spans="45:55" x14ac:dyDescent="0.2">
      <c r="AS19883" s="4"/>
      <c r="AT19883" s="4"/>
      <c r="AU19883" s="4"/>
      <c r="AV19883" s="4"/>
      <c r="AW19883" s="4"/>
      <c r="AX19883" s="4"/>
      <c r="AY19883" s="4"/>
      <c r="AZ19883" s="4"/>
      <c r="BA19883" s="4"/>
      <c r="BB19883" s="4"/>
      <c r="BC19883" s="4"/>
    </row>
    <row r="19884" spans="45:55" x14ac:dyDescent="0.2">
      <c r="AS19884" s="4"/>
      <c r="AT19884" s="4"/>
      <c r="AU19884" s="4"/>
      <c r="AV19884" s="4"/>
      <c r="AW19884" s="4"/>
      <c r="AX19884" s="4"/>
      <c r="AY19884" s="4"/>
      <c r="AZ19884" s="4"/>
      <c r="BA19884" s="4"/>
      <c r="BB19884" s="4"/>
      <c r="BC19884" s="4"/>
    </row>
    <row r="19885" spans="45:55" x14ac:dyDescent="0.2">
      <c r="AS19885" s="4"/>
      <c r="AT19885" s="4"/>
      <c r="AU19885" s="4"/>
      <c r="AV19885" s="4"/>
      <c r="AW19885" s="4"/>
      <c r="AX19885" s="4"/>
      <c r="AY19885" s="4"/>
      <c r="AZ19885" s="4"/>
      <c r="BA19885" s="4"/>
      <c r="BB19885" s="4"/>
      <c r="BC19885" s="4"/>
    </row>
    <row r="19886" spans="45:55" x14ac:dyDescent="0.2">
      <c r="AS19886" s="4"/>
      <c r="AT19886" s="4"/>
      <c r="AU19886" s="4"/>
      <c r="AV19886" s="4"/>
      <c r="AW19886" s="4"/>
      <c r="AX19886" s="4"/>
      <c r="AY19886" s="4"/>
      <c r="AZ19886" s="4"/>
      <c r="BA19886" s="4"/>
      <c r="BB19886" s="4"/>
      <c r="BC19886" s="4"/>
    </row>
    <row r="19887" spans="45:55" x14ac:dyDescent="0.2">
      <c r="AS19887" s="4"/>
      <c r="AT19887" s="4"/>
      <c r="AU19887" s="4"/>
      <c r="AV19887" s="4"/>
      <c r="AW19887" s="4"/>
      <c r="AX19887" s="4"/>
      <c r="AY19887" s="4"/>
      <c r="AZ19887" s="4"/>
      <c r="BA19887" s="4"/>
      <c r="BB19887" s="4"/>
      <c r="BC19887" s="4"/>
    </row>
    <row r="19888" spans="45:55" x14ac:dyDescent="0.2">
      <c r="AS19888" s="4"/>
      <c r="AT19888" s="4"/>
      <c r="AU19888" s="4"/>
      <c r="AV19888" s="4"/>
      <c r="AW19888" s="4"/>
      <c r="AX19888" s="4"/>
      <c r="AY19888" s="4"/>
      <c r="AZ19888" s="4"/>
      <c r="BA19888" s="4"/>
      <c r="BB19888" s="4"/>
      <c r="BC19888" s="4"/>
    </row>
    <row r="19889" spans="45:55" x14ac:dyDescent="0.2">
      <c r="AS19889" s="4"/>
      <c r="AT19889" s="4"/>
      <c r="AU19889" s="4"/>
      <c r="AV19889" s="4"/>
      <c r="AW19889" s="4"/>
      <c r="AX19889" s="4"/>
      <c r="AY19889" s="4"/>
      <c r="AZ19889" s="4"/>
      <c r="BA19889" s="4"/>
      <c r="BB19889" s="4"/>
      <c r="BC19889" s="4"/>
    </row>
    <row r="19890" spans="45:55" x14ac:dyDescent="0.2">
      <c r="AS19890" s="4"/>
      <c r="AT19890" s="4"/>
      <c r="AU19890" s="4"/>
      <c r="AV19890" s="4"/>
      <c r="AW19890" s="4"/>
      <c r="AX19890" s="4"/>
      <c r="AY19890" s="4"/>
      <c r="AZ19890" s="4"/>
      <c r="BA19890" s="4"/>
      <c r="BB19890" s="4"/>
      <c r="BC19890" s="4"/>
    </row>
    <row r="19891" spans="45:55" x14ac:dyDescent="0.2">
      <c r="AS19891" s="4"/>
      <c r="AT19891" s="4"/>
      <c r="AU19891" s="4"/>
      <c r="AV19891" s="4"/>
      <c r="AW19891" s="4"/>
      <c r="AX19891" s="4"/>
      <c r="AY19891" s="4"/>
      <c r="AZ19891" s="4"/>
      <c r="BA19891" s="4"/>
      <c r="BB19891" s="4"/>
      <c r="BC19891" s="4"/>
    </row>
    <row r="19892" spans="45:55" x14ac:dyDescent="0.2">
      <c r="AS19892" s="4"/>
      <c r="AT19892" s="4"/>
      <c r="AU19892" s="4"/>
      <c r="AV19892" s="4"/>
      <c r="AW19892" s="4"/>
      <c r="AX19892" s="4"/>
      <c r="AY19892" s="4"/>
      <c r="AZ19892" s="4"/>
      <c r="BA19892" s="4"/>
      <c r="BB19892" s="4"/>
      <c r="BC19892" s="4"/>
    </row>
    <row r="19893" spans="45:55" x14ac:dyDescent="0.2">
      <c r="AS19893" s="4"/>
      <c r="AT19893" s="4"/>
      <c r="AU19893" s="4"/>
      <c r="AV19893" s="4"/>
      <c r="AW19893" s="4"/>
      <c r="AX19893" s="4"/>
      <c r="AY19893" s="4"/>
      <c r="AZ19893" s="4"/>
      <c r="BA19893" s="4"/>
      <c r="BB19893" s="4"/>
      <c r="BC19893" s="4"/>
    </row>
    <row r="19894" spans="45:55" x14ac:dyDescent="0.2">
      <c r="AS19894" s="4"/>
      <c r="AT19894" s="4"/>
      <c r="AU19894" s="4"/>
      <c r="AV19894" s="4"/>
      <c r="AW19894" s="4"/>
      <c r="AX19894" s="4"/>
      <c r="AY19894" s="4"/>
      <c r="AZ19894" s="4"/>
      <c r="BA19894" s="4"/>
      <c r="BB19894" s="4"/>
      <c r="BC19894" s="4"/>
    </row>
    <row r="19895" spans="45:55" x14ac:dyDescent="0.2">
      <c r="AS19895" s="4"/>
      <c r="AT19895" s="4"/>
      <c r="AU19895" s="4"/>
      <c r="AV19895" s="4"/>
      <c r="AW19895" s="4"/>
      <c r="AX19895" s="4"/>
      <c r="AY19895" s="4"/>
      <c r="AZ19895" s="4"/>
      <c r="BA19895" s="4"/>
      <c r="BB19895" s="4"/>
      <c r="BC19895" s="4"/>
    </row>
    <row r="19896" spans="45:55" x14ac:dyDescent="0.2">
      <c r="AS19896" s="4"/>
      <c r="AT19896" s="4"/>
      <c r="AU19896" s="4"/>
      <c r="AV19896" s="4"/>
      <c r="AW19896" s="4"/>
      <c r="AX19896" s="4"/>
      <c r="AY19896" s="4"/>
      <c r="AZ19896" s="4"/>
      <c r="BA19896" s="4"/>
      <c r="BB19896" s="4"/>
      <c r="BC19896" s="4"/>
    </row>
    <row r="19897" spans="45:55" x14ac:dyDescent="0.2">
      <c r="AS19897" s="4"/>
      <c r="AT19897" s="4"/>
      <c r="AU19897" s="4"/>
      <c r="AV19897" s="4"/>
      <c r="AW19897" s="4"/>
      <c r="AX19897" s="4"/>
      <c r="AY19897" s="4"/>
      <c r="AZ19897" s="4"/>
      <c r="BA19897" s="4"/>
      <c r="BB19897" s="4"/>
      <c r="BC19897" s="4"/>
    </row>
    <row r="19898" spans="45:55" x14ac:dyDescent="0.2">
      <c r="AS19898" s="4"/>
      <c r="AT19898" s="4"/>
      <c r="AU19898" s="4"/>
      <c r="AV19898" s="4"/>
      <c r="AW19898" s="4"/>
      <c r="AX19898" s="4"/>
      <c r="AY19898" s="4"/>
      <c r="AZ19898" s="4"/>
      <c r="BA19898" s="4"/>
      <c r="BB19898" s="4"/>
      <c r="BC19898" s="4"/>
    </row>
    <row r="19899" spans="45:55" x14ac:dyDescent="0.2">
      <c r="AS19899" s="4"/>
      <c r="AT19899" s="4"/>
      <c r="AU19899" s="4"/>
      <c r="AV19899" s="4"/>
      <c r="AW19899" s="4"/>
      <c r="AX19899" s="4"/>
      <c r="AY19899" s="4"/>
      <c r="AZ19899" s="4"/>
      <c r="BA19899" s="4"/>
      <c r="BB19899" s="4"/>
      <c r="BC19899" s="4"/>
    </row>
    <row r="19900" spans="45:55" x14ac:dyDescent="0.2">
      <c r="AS19900" s="4"/>
      <c r="AT19900" s="4"/>
      <c r="AU19900" s="4"/>
      <c r="AV19900" s="4"/>
      <c r="AW19900" s="4"/>
      <c r="AX19900" s="4"/>
      <c r="AY19900" s="4"/>
      <c r="AZ19900" s="4"/>
      <c r="BA19900" s="4"/>
      <c r="BB19900" s="4"/>
      <c r="BC19900" s="4"/>
    </row>
    <row r="19901" spans="45:55" x14ac:dyDescent="0.2">
      <c r="AS19901" s="4"/>
      <c r="AT19901" s="4"/>
      <c r="AU19901" s="4"/>
      <c r="AV19901" s="4"/>
      <c r="AW19901" s="4"/>
      <c r="AX19901" s="4"/>
      <c r="AY19901" s="4"/>
      <c r="AZ19901" s="4"/>
      <c r="BA19901" s="4"/>
      <c r="BB19901" s="4"/>
      <c r="BC19901" s="4"/>
    </row>
    <row r="19902" spans="45:55" x14ac:dyDescent="0.2">
      <c r="AS19902" s="4"/>
      <c r="AT19902" s="4"/>
      <c r="AU19902" s="4"/>
      <c r="AV19902" s="4"/>
      <c r="AW19902" s="4"/>
      <c r="AX19902" s="4"/>
      <c r="AY19902" s="4"/>
      <c r="AZ19902" s="4"/>
      <c r="BA19902" s="4"/>
      <c r="BB19902" s="4"/>
      <c r="BC19902" s="4"/>
    </row>
    <row r="19903" spans="45:55" x14ac:dyDescent="0.2">
      <c r="AS19903" s="4"/>
      <c r="AT19903" s="4"/>
      <c r="AU19903" s="4"/>
      <c r="AV19903" s="4"/>
      <c r="AW19903" s="4"/>
      <c r="AX19903" s="4"/>
      <c r="AY19903" s="4"/>
      <c r="AZ19903" s="4"/>
      <c r="BA19903" s="4"/>
      <c r="BB19903" s="4"/>
      <c r="BC19903" s="4"/>
    </row>
    <row r="19904" spans="45:55" x14ac:dyDescent="0.2">
      <c r="AS19904" s="4"/>
      <c r="AT19904" s="4"/>
      <c r="AU19904" s="4"/>
      <c r="AV19904" s="4"/>
      <c r="AW19904" s="4"/>
      <c r="AX19904" s="4"/>
      <c r="AY19904" s="4"/>
      <c r="AZ19904" s="4"/>
      <c r="BA19904" s="4"/>
      <c r="BB19904" s="4"/>
      <c r="BC19904" s="4"/>
    </row>
    <row r="19905" spans="45:55" x14ac:dyDescent="0.2">
      <c r="AS19905" s="4"/>
      <c r="AT19905" s="4"/>
      <c r="AU19905" s="4"/>
      <c r="AV19905" s="4"/>
      <c r="AW19905" s="4"/>
      <c r="AX19905" s="4"/>
      <c r="AY19905" s="4"/>
      <c r="AZ19905" s="4"/>
      <c r="BA19905" s="4"/>
      <c r="BB19905" s="4"/>
      <c r="BC19905" s="4"/>
    </row>
    <row r="19906" spans="45:55" x14ac:dyDescent="0.2">
      <c r="AS19906" s="4"/>
      <c r="AT19906" s="4"/>
      <c r="AU19906" s="4"/>
      <c r="AV19906" s="4"/>
      <c r="AW19906" s="4"/>
      <c r="AX19906" s="4"/>
      <c r="AY19906" s="4"/>
      <c r="AZ19906" s="4"/>
      <c r="BA19906" s="4"/>
      <c r="BB19906" s="4"/>
      <c r="BC19906" s="4"/>
    </row>
    <row r="19907" spans="45:55" x14ac:dyDescent="0.2">
      <c r="AS19907" s="4"/>
      <c r="AT19907" s="4"/>
      <c r="AU19907" s="4"/>
      <c r="AV19907" s="4"/>
      <c r="AW19907" s="4"/>
      <c r="AX19907" s="4"/>
      <c r="AY19907" s="4"/>
      <c r="AZ19907" s="4"/>
      <c r="BA19907" s="4"/>
      <c r="BB19907" s="4"/>
      <c r="BC19907" s="4"/>
    </row>
    <row r="19908" spans="45:55" x14ac:dyDescent="0.2">
      <c r="AS19908" s="4"/>
      <c r="AT19908" s="4"/>
      <c r="AU19908" s="4"/>
      <c r="AV19908" s="4"/>
      <c r="AW19908" s="4"/>
      <c r="AX19908" s="4"/>
      <c r="AY19908" s="4"/>
      <c r="AZ19908" s="4"/>
      <c r="BA19908" s="4"/>
      <c r="BB19908" s="4"/>
      <c r="BC19908" s="4"/>
    </row>
    <row r="19909" spans="45:55" x14ac:dyDescent="0.2">
      <c r="AS19909" s="4"/>
      <c r="AT19909" s="4"/>
      <c r="AU19909" s="4"/>
      <c r="AV19909" s="4"/>
      <c r="AW19909" s="4"/>
      <c r="AX19909" s="4"/>
      <c r="AY19909" s="4"/>
      <c r="AZ19909" s="4"/>
      <c r="BA19909" s="4"/>
      <c r="BB19909" s="4"/>
      <c r="BC19909" s="4"/>
    </row>
    <row r="19910" spans="45:55" x14ac:dyDescent="0.2">
      <c r="AS19910" s="4"/>
      <c r="AT19910" s="4"/>
      <c r="AU19910" s="4"/>
      <c r="AV19910" s="4"/>
      <c r="AW19910" s="4"/>
      <c r="AX19910" s="4"/>
      <c r="AY19910" s="4"/>
      <c r="AZ19910" s="4"/>
      <c r="BA19910" s="4"/>
      <c r="BB19910" s="4"/>
      <c r="BC19910" s="4"/>
    </row>
    <row r="19911" spans="45:55" x14ac:dyDescent="0.2">
      <c r="AS19911" s="4"/>
      <c r="AT19911" s="4"/>
      <c r="AU19911" s="4"/>
      <c r="AV19911" s="4"/>
      <c r="AW19911" s="4"/>
      <c r="AX19911" s="4"/>
      <c r="AY19911" s="4"/>
      <c r="AZ19911" s="4"/>
      <c r="BA19911" s="4"/>
      <c r="BB19911" s="4"/>
      <c r="BC19911" s="4"/>
    </row>
    <row r="19912" spans="45:55" x14ac:dyDescent="0.2">
      <c r="AS19912" s="4"/>
      <c r="AT19912" s="4"/>
      <c r="AU19912" s="4"/>
      <c r="AV19912" s="4"/>
      <c r="AW19912" s="4"/>
      <c r="AX19912" s="4"/>
      <c r="AY19912" s="4"/>
      <c r="AZ19912" s="4"/>
      <c r="BA19912" s="4"/>
      <c r="BB19912" s="4"/>
      <c r="BC19912" s="4"/>
    </row>
    <row r="19913" spans="45:55" x14ac:dyDescent="0.2">
      <c r="AS19913" s="4"/>
      <c r="AT19913" s="4"/>
      <c r="AU19913" s="4"/>
      <c r="AV19913" s="4"/>
      <c r="AW19913" s="4"/>
      <c r="AX19913" s="4"/>
      <c r="AY19913" s="4"/>
      <c r="AZ19913" s="4"/>
      <c r="BA19913" s="4"/>
      <c r="BB19913" s="4"/>
      <c r="BC19913" s="4"/>
    </row>
    <row r="19914" spans="45:55" x14ac:dyDescent="0.2">
      <c r="AS19914" s="4"/>
      <c r="AT19914" s="4"/>
      <c r="AU19914" s="4"/>
      <c r="AV19914" s="4"/>
      <c r="AW19914" s="4"/>
      <c r="AX19914" s="4"/>
      <c r="AY19914" s="4"/>
      <c r="AZ19914" s="4"/>
      <c r="BA19914" s="4"/>
      <c r="BB19914" s="4"/>
      <c r="BC19914" s="4"/>
    </row>
    <row r="19915" spans="45:55" x14ac:dyDescent="0.2">
      <c r="AS19915" s="4"/>
      <c r="AT19915" s="4"/>
      <c r="AU19915" s="4"/>
      <c r="AV19915" s="4"/>
      <c r="AW19915" s="4"/>
      <c r="AX19915" s="4"/>
      <c r="AY19915" s="4"/>
      <c r="AZ19915" s="4"/>
      <c r="BA19915" s="4"/>
      <c r="BB19915" s="4"/>
      <c r="BC19915" s="4"/>
    </row>
    <row r="19916" spans="45:55" x14ac:dyDescent="0.2">
      <c r="AS19916" s="4"/>
      <c r="AT19916" s="4"/>
      <c r="AU19916" s="4"/>
      <c r="AV19916" s="4"/>
      <c r="AW19916" s="4"/>
      <c r="AX19916" s="4"/>
      <c r="AY19916" s="4"/>
      <c r="AZ19916" s="4"/>
      <c r="BA19916" s="4"/>
      <c r="BB19916" s="4"/>
      <c r="BC19916" s="4"/>
    </row>
    <row r="19917" spans="45:55" x14ac:dyDescent="0.2">
      <c r="AS19917" s="4"/>
      <c r="AT19917" s="4"/>
      <c r="AU19917" s="4"/>
      <c r="AV19917" s="4"/>
      <c r="AW19917" s="4"/>
      <c r="AX19917" s="4"/>
      <c r="AY19917" s="4"/>
      <c r="AZ19917" s="4"/>
      <c r="BA19917" s="4"/>
      <c r="BB19917" s="4"/>
      <c r="BC19917" s="4"/>
    </row>
    <row r="19918" spans="45:55" x14ac:dyDescent="0.2">
      <c r="AS19918" s="4"/>
      <c r="AT19918" s="4"/>
      <c r="AU19918" s="4"/>
      <c r="AV19918" s="4"/>
      <c r="AW19918" s="4"/>
      <c r="AX19918" s="4"/>
      <c r="AY19918" s="4"/>
      <c r="AZ19918" s="4"/>
      <c r="BA19918" s="4"/>
      <c r="BB19918" s="4"/>
      <c r="BC19918" s="4"/>
    </row>
    <row r="19919" spans="45:55" x14ac:dyDescent="0.2">
      <c r="AS19919" s="4"/>
      <c r="AT19919" s="4"/>
      <c r="AU19919" s="4"/>
      <c r="AV19919" s="4"/>
      <c r="AW19919" s="4"/>
      <c r="AX19919" s="4"/>
      <c r="AY19919" s="4"/>
      <c r="AZ19919" s="4"/>
      <c r="BA19919" s="4"/>
      <c r="BB19919" s="4"/>
      <c r="BC19919" s="4"/>
    </row>
    <row r="19920" spans="45:55" x14ac:dyDescent="0.2">
      <c r="AS19920" s="4"/>
      <c r="AT19920" s="4"/>
      <c r="AU19920" s="4"/>
      <c r="AV19920" s="4"/>
      <c r="AW19920" s="4"/>
      <c r="AX19920" s="4"/>
      <c r="AY19920" s="4"/>
      <c r="AZ19920" s="4"/>
      <c r="BA19920" s="4"/>
      <c r="BB19920" s="4"/>
      <c r="BC19920" s="4"/>
    </row>
    <row r="19921" spans="45:55" x14ac:dyDescent="0.2">
      <c r="AS19921" s="4"/>
      <c r="AT19921" s="4"/>
      <c r="AU19921" s="4"/>
      <c r="AV19921" s="4"/>
      <c r="AW19921" s="4"/>
      <c r="AX19921" s="4"/>
      <c r="AY19921" s="4"/>
      <c r="AZ19921" s="4"/>
      <c r="BA19921" s="4"/>
      <c r="BB19921" s="4"/>
      <c r="BC19921" s="4"/>
    </row>
    <row r="19922" spans="45:55" x14ac:dyDescent="0.2">
      <c r="AS19922" s="4"/>
      <c r="AT19922" s="4"/>
      <c r="AU19922" s="4"/>
      <c r="AV19922" s="4"/>
      <c r="AW19922" s="4"/>
      <c r="AX19922" s="4"/>
      <c r="AY19922" s="4"/>
      <c r="AZ19922" s="4"/>
      <c r="BA19922" s="4"/>
      <c r="BB19922" s="4"/>
      <c r="BC19922" s="4"/>
    </row>
    <row r="19923" spans="45:55" x14ac:dyDescent="0.2">
      <c r="AS19923" s="4"/>
      <c r="AT19923" s="4"/>
      <c r="AU19923" s="4"/>
      <c r="AV19923" s="4"/>
      <c r="AW19923" s="4"/>
      <c r="AX19923" s="4"/>
      <c r="AY19923" s="4"/>
      <c r="AZ19923" s="4"/>
      <c r="BA19923" s="4"/>
      <c r="BB19923" s="4"/>
      <c r="BC19923" s="4"/>
    </row>
    <row r="19924" spans="45:55" x14ac:dyDescent="0.2">
      <c r="AS19924" s="4"/>
      <c r="AT19924" s="4"/>
      <c r="AU19924" s="4"/>
      <c r="AV19924" s="4"/>
      <c r="AW19924" s="4"/>
      <c r="AX19924" s="4"/>
      <c r="AY19924" s="4"/>
      <c r="AZ19924" s="4"/>
      <c r="BA19924" s="4"/>
      <c r="BB19924" s="4"/>
      <c r="BC19924" s="4"/>
    </row>
    <row r="19925" spans="45:55" x14ac:dyDescent="0.2">
      <c r="AS19925" s="4"/>
      <c r="AT19925" s="4"/>
      <c r="AU19925" s="4"/>
      <c r="AV19925" s="4"/>
      <c r="AW19925" s="4"/>
      <c r="AX19925" s="4"/>
      <c r="AY19925" s="4"/>
      <c r="AZ19925" s="4"/>
      <c r="BA19925" s="4"/>
      <c r="BB19925" s="4"/>
      <c r="BC19925" s="4"/>
    </row>
    <row r="19926" spans="45:55" x14ac:dyDescent="0.2">
      <c r="AS19926" s="4"/>
      <c r="AT19926" s="4"/>
      <c r="AU19926" s="4"/>
      <c r="AV19926" s="4"/>
      <c r="AW19926" s="4"/>
      <c r="AX19926" s="4"/>
      <c r="AY19926" s="4"/>
      <c r="AZ19926" s="4"/>
      <c r="BA19926" s="4"/>
      <c r="BB19926" s="4"/>
      <c r="BC19926" s="4"/>
    </row>
    <row r="19927" spans="45:55" x14ac:dyDescent="0.2">
      <c r="AS19927" s="4"/>
      <c r="AT19927" s="4"/>
      <c r="AU19927" s="4"/>
      <c r="AV19927" s="4"/>
      <c r="AW19927" s="4"/>
      <c r="AX19927" s="4"/>
      <c r="AY19927" s="4"/>
      <c r="AZ19927" s="4"/>
      <c r="BA19927" s="4"/>
      <c r="BB19927" s="4"/>
      <c r="BC19927" s="4"/>
    </row>
    <row r="19928" spans="45:55" x14ac:dyDescent="0.2">
      <c r="AS19928" s="4"/>
      <c r="AT19928" s="4"/>
      <c r="AU19928" s="4"/>
      <c r="AV19928" s="4"/>
      <c r="AW19928" s="4"/>
      <c r="AX19928" s="4"/>
      <c r="AY19928" s="4"/>
      <c r="AZ19928" s="4"/>
      <c r="BA19928" s="4"/>
      <c r="BB19928" s="4"/>
      <c r="BC19928" s="4"/>
    </row>
    <row r="19929" spans="45:55" x14ac:dyDescent="0.2">
      <c r="AS19929" s="4"/>
      <c r="AT19929" s="4"/>
      <c r="AU19929" s="4"/>
      <c r="AV19929" s="4"/>
      <c r="AW19929" s="4"/>
      <c r="AX19929" s="4"/>
      <c r="AY19929" s="4"/>
      <c r="AZ19929" s="4"/>
      <c r="BA19929" s="4"/>
      <c r="BB19929" s="4"/>
      <c r="BC19929" s="4"/>
    </row>
    <row r="19930" spans="45:55" x14ac:dyDescent="0.2">
      <c r="AS19930" s="4"/>
      <c r="AT19930" s="4"/>
      <c r="AU19930" s="4"/>
      <c r="AV19930" s="4"/>
      <c r="AW19930" s="4"/>
      <c r="AX19930" s="4"/>
      <c r="AY19930" s="4"/>
      <c r="AZ19930" s="4"/>
      <c r="BA19930" s="4"/>
      <c r="BB19930" s="4"/>
      <c r="BC19930" s="4"/>
    </row>
    <row r="19931" spans="45:55" x14ac:dyDescent="0.2">
      <c r="AS19931" s="4"/>
      <c r="AT19931" s="4"/>
      <c r="AU19931" s="4"/>
      <c r="AV19931" s="4"/>
      <c r="AW19931" s="4"/>
      <c r="AX19931" s="4"/>
      <c r="AY19931" s="4"/>
      <c r="AZ19931" s="4"/>
      <c r="BA19931" s="4"/>
      <c r="BB19931" s="4"/>
      <c r="BC19931" s="4"/>
    </row>
    <row r="19932" spans="45:55" x14ac:dyDescent="0.2">
      <c r="AS19932" s="4"/>
      <c r="AT19932" s="4"/>
      <c r="AU19932" s="4"/>
      <c r="AV19932" s="4"/>
      <c r="AW19932" s="4"/>
      <c r="AX19932" s="4"/>
      <c r="AY19932" s="4"/>
      <c r="AZ19932" s="4"/>
      <c r="BA19932" s="4"/>
      <c r="BB19932" s="4"/>
      <c r="BC19932" s="4"/>
    </row>
    <row r="19933" spans="45:55" x14ac:dyDescent="0.2">
      <c r="AS19933" s="4"/>
      <c r="AT19933" s="4"/>
      <c r="AU19933" s="4"/>
      <c r="AV19933" s="4"/>
      <c r="AW19933" s="4"/>
      <c r="AX19933" s="4"/>
      <c r="AY19933" s="4"/>
      <c r="AZ19933" s="4"/>
      <c r="BA19933" s="4"/>
      <c r="BB19933" s="4"/>
      <c r="BC19933" s="4"/>
    </row>
    <row r="19934" spans="45:55" x14ac:dyDescent="0.2">
      <c r="AS19934" s="4"/>
      <c r="AT19934" s="4"/>
      <c r="AU19934" s="4"/>
      <c r="AV19934" s="4"/>
      <c r="AW19934" s="4"/>
      <c r="AX19934" s="4"/>
      <c r="AY19934" s="4"/>
      <c r="AZ19934" s="4"/>
      <c r="BA19934" s="4"/>
      <c r="BB19934" s="4"/>
      <c r="BC19934" s="4"/>
    </row>
    <row r="19935" spans="45:55" x14ac:dyDescent="0.2">
      <c r="AS19935" s="4"/>
      <c r="AT19935" s="4"/>
      <c r="AU19935" s="4"/>
      <c r="AV19935" s="4"/>
      <c r="AW19935" s="4"/>
      <c r="AX19935" s="4"/>
      <c r="AY19935" s="4"/>
      <c r="AZ19935" s="4"/>
      <c r="BA19935" s="4"/>
      <c r="BB19935" s="4"/>
      <c r="BC19935" s="4"/>
    </row>
    <row r="19936" spans="45:55" x14ac:dyDescent="0.2">
      <c r="AS19936" s="4"/>
      <c r="AT19936" s="4"/>
      <c r="AU19936" s="4"/>
      <c r="AV19936" s="4"/>
      <c r="AW19936" s="4"/>
      <c r="AX19936" s="4"/>
      <c r="AY19936" s="4"/>
      <c r="AZ19936" s="4"/>
      <c r="BA19936" s="4"/>
      <c r="BB19936" s="4"/>
      <c r="BC19936" s="4"/>
    </row>
    <row r="19937" spans="45:55" x14ac:dyDescent="0.2">
      <c r="AS19937" s="4"/>
      <c r="AT19937" s="4"/>
      <c r="AU19937" s="4"/>
      <c r="AV19937" s="4"/>
      <c r="AW19937" s="4"/>
      <c r="AX19937" s="4"/>
      <c r="AY19937" s="4"/>
      <c r="AZ19937" s="4"/>
      <c r="BA19937" s="4"/>
      <c r="BB19937" s="4"/>
      <c r="BC19937" s="4"/>
    </row>
    <row r="19938" spans="45:55" x14ac:dyDescent="0.2">
      <c r="AS19938" s="4"/>
      <c r="AT19938" s="4"/>
      <c r="AU19938" s="4"/>
      <c r="AV19938" s="4"/>
      <c r="AW19938" s="4"/>
      <c r="AX19938" s="4"/>
      <c r="AY19938" s="4"/>
      <c r="AZ19938" s="4"/>
      <c r="BA19938" s="4"/>
      <c r="BB19938" s="4"/>
      <c r="BC19938" s="4"/>
    </row>
    <row r="19939" spans="45:55" x14ac:dyDescent="0.2">
      <c r="AS19939" s="4"/>
      <c r="AT19939" s="4"/>
      <c r="AU19939" s="4"/>
      <c r="AV19939" s="4"/>
      <c r="AW19939" s="4"/>
      <c r="AX19939" s="4"/>
      <c r="AY19939" s="4"/>
      <c r="AZ19939" s="4"/>
      <c r="BA19939" s="4"/>
      <c r="BB19939" s="4"/>
      <c r="BC19939" s="4"/>
    </row>
    <row r="19940" spans="45:55" x14ac:dyDescent="0.2">
      <c r="AS19940" s="4"/>
      <c r="AT19940" s="4"/>
      <c r="AU19940" s="4"/>
      <c r="AV19940" s="4"/>
      <c r="AW19940" s="4"/>
      <c r="AX19940" s="4"/>
      <c r="AY19940" s="4"/>
      <c r="AZ19940" s="4"/>
      <c r="BA19940" s="4"/>
      <c r="BB19940" s="4"/>
      <c r="BC19940" s="4"/>
    </row>
    <row r="19941" spans="45:55" x14ac:dyDescent="0.2">
      <c r="AS19941" s="4"/>
      <c r="AT19941" s="4"/>
      <c r="AU19941" s="4"/>
      <c r="AV19941" s="4"/>
      <c r="AW19941" s="4"/>
      <c r="AX19941" s="4"/>
      <c r="AY19941" s="4"/>
      <c r="AZ19941" s="4"/>
      <c r="BA19941" s="4"/>
      <c r="BB19941" s="4"/>
      <c r="BC19941" s="4"/>
    </row>
    <row r="19942" spans="45:55" x14ac:dyDescent="0.2">
      <c r="AS19942" s="4"/>
      <c r="AT19942" s="4"/>
      <c r="AU19942" s="4"/>
      <c r="AV19942" s="4"/>
      <c r="AW19942" s="4"/>
      <c r="AX19942" s="4"/>
      <c r="AY19942" s="4"/>
      <c r="AZ19942" s="4"/>
      <c r="BA19942" s="4"/>
      <c r="BB19942" s="4"/>
      <c r="BC19942" s="4"/>
    </row>
    <row r="19943" spans="45:55" x14ac:dyDescent="0.2">
      <c r="AS19943" s="4"/>
      <c r="AT19943" s="4"/>
      <c r="AU19943" s="4"/>
      <c r="AV19943" s="4"/>
      <c r="AW19943" s="4"/>
      <c r="AX19943" s="4"/>
      <c r="AY19943" s="4"/>
      <c r="AZ19943" s="4"/>
      <c r="BA19943" s="4"/>
      <c r="BB19943" s="4"/>
      <c r="BC19943" s="4"/>
    </row>
    <row r="19944" spans="45:55" x14ac:dyDescent="0.2">
      <c r="AS19944" s="4"/>
      <c r="AT19944" s="4"/>
      <c r="AU19944" s="4"/>
      <c r="AV19944" s="4"/>
      <c r="AW19944" s="4"/>
      <c r="AX19944" s="4"/>
      <c r="AY19944" s="4"/>
      <c r="AZ19944" s="4"/>
      <c r="BA19944" s="4"/>
      <c r="BB19944" s="4"/>
      <c r="BC19944" s="4"/>
    </row>
    <row r="19945" spans="45:55" x14ac:dyDescent="0.2">
      <c r="AS19945" s="4"/>
      <c r="AT19945" s="4"/>
      <c r="AU19945" s="4"/>
      <c r="AV19945" s="4"/>
      <c r="AW19945" s="4"/>
      <c r="AX19945" s="4"/>
      <c r="AY19945" s="4"/>
      <c r="AZ19945" s="4"/>
      <c r="BA19945" s="4"/>
      <c r="BB19945" s="4"/>
      <c r="BC19945" s="4"/>
    </row>
    <row r="19946" spans="45:55" x14ac:dyDescent="0.2">
      <c r="AS19946" s="4"/>
      <c r="AT19946" s="4"/>
      <c r="AU19946" s="4"/>
      <c r="AV19946" s="4"/>
      <c r="AW19946" s="4"/>
      <c r="AX19946" s="4"/>
      <c r="AY19946" s="4"/>
      <c r="AZ19946" s="4"/>
      <c r="BA19946" s="4"/>
      <c r="BB19946" s="4"/>
      <c r="BC19946" s="4"/>
    </row>
    <row r="19947" spans="45:55" x14ac:dyDescent="0.2">
      <c r="AS19947" s="4"/>
      <c r="AT19947" s="4"/>
      <c r="AU19947" s="4"/>
      <c r="AV19947" s="4"/>
      <c r="AW19947" s="4"/>
      <c r="AX19947" s="4"/>
      <c r="AY19947" s="4"/>
      <c r="AZ19947" s="4"/>
      <c r="BA19947" s="4"/>
      <c r="BB19947" s="4"/>
      <c r="BC19947" s="4"/>
    </row>
    <row r="19948" spans="45:55" x14ac:dyDescent="0.2">
      <c r="AS19948" s="4"/>
      <c r="AT19948" s="4"/>
      <c r="AU19948" s="4"/>
      <c r="AV19948" s="4"/>
      <c r="AW19948" s="4"/>
      <c r="AX19948" s="4"/>
      <c r="AY19948" s="4"/>
      <c r="AZ19948" s="4"/>
      <c r="BA19948" s="4"/>
      <c r="BB19948" s="4"/>
      <c r="BC19948" s="4"/>
    </row>
    <row r="19949" spans="45:55" x14ac:dyDescent="0.2">
      <c r="AS19949" s="4"/>
      <c r="AT19949" s="4"/>
      <c r="AU19949" s="4"/>
      <c r="AV19949" s="4"/>
      <c r="AW19949" s="4"/>
      <c r="AX19949" s="4"/>
      <c r="AY19949" s="4"/>
      <c r="AZ19949" s="4"/>
      <c r="BA19949" s="4"/>
      <c r="BB19949" s="4"/>
      <c r="BC19949" s="4"/>
    </row>
    <row r="19950" spans="45:55" x14ac:dyDescent="0.2">
      <c r="AS19950" s="4"/>
      <c r="AT19950" s="4"/>
      <c r="AU19950" s="4"/>
      <c r="AV19950" s="4"/>
      <c r="AW19950" s="4"/>
      <c r="AX19950" s="4"/>
      <c r="AY19950" s="4"/>
      <c r="AZ19950" s="4"/>
      <c r="BA19950" s="4"/>
      <c r="BB19950" s="4"/>
      <c r="BC19950" s="4"/>
    </row>
    <row r="19951" spans="45:55" x14ac:dyDescent="0.2">
      <c r="AS19951" s="4"/>
      <c r="AT19951" s="4"/>
      <c r="AU19951" s="4"/>
      <c r="AV19951" s="4"/>
      <c r="AW19951" s="4"/>
      <c r="AX19951" s="4"/>
      <c r="AY19951" s="4"/>
      <c r="AZ19951" s="4"/>
      <c r="BA19951" s="4"/>
      <c r="BB19951" s="4"/>
      <c r="BC19951" s="4"/>
    </row>
    <row r="19952" spans="45:55" x14ac:dyDescent="0.2">
      <c r="AS19952" s="4"/>
      <c r="AT19952" s="4"/>
      <c r="AU19952" s="4"/>
      <c r="AV19952" s="4"/>
      <c r="AW19952" s="4"/>
      <c r="AX19952" s="4"/>
      <c r="AY19952" s="4"/>
      <c r="AZ19952" s="4"/>
      <c r="BA19952" s="4"/>
      <c r="BB19952" s="4"/>
      <c r="BC19952" s="4"/>
    </row>
    <row r="19953" spans="45:55" x14ac:dyDescent="0.2">
      <c r="AS19953" s="4"/>
      <c r="AT19953" s="4"/>
      <c r="AU19953" s="4"/>
      <c r="AV19953" s="4"/>
      <c r="AW19953" s="4"/>
      <c r="AX19953" s="4"/>
      <c r="AY19953" s="4"/>
      <c r="AZ19953" s="4"/>
      <c r="BA19953" s="4"/>
      <c r="BB19953" s="4"/>
      <c r="BC19953" s="4"/>
    </row>
    <row r="19954" spans="45:55" x14ac:dyDescent="0.2">
      <c r="AS19954" s="4"/>
      <c r="AT19954" s="4"/>
      <c r="AU19954" s="4"/>
      <c r="AV19954" s="4"/>
      <c r="AW19954" s="4"/>
      <c r="AX19954" s="4"/>
      <c r="AY19954" s="4"/>
      <c r="AZ19954" s="4"/>
      <c r="BA19954" s="4"/>
      <c r="BB19954" s="4"/>
      <c r="BC19954" s="4"/>
    </row>
    <row r="19955" spans="45:55" x14ac:dyDescent="0.2">
      <c r="AS19955" s="4"/>
      <c r="AT19955" s="4"/>
      <c r="AU19955" s="4"/>
      <c r="AV19955" s="4"/>
      <c r="AW19955" s="4"/>
      <c r="AX19955" s="4"/>
      <c r="AY19955" s="4"/>
      <c r="AZ19955" s="4"/>
      <c r="BA19955" s="4"/>
      <c r="BB19955" s="4"/>
      <c r="BC19955" s="4"/>
    </row>
    <row r="19956" spans="45:55" x14ac:dyDescent="0.2">
      <c r="AS19956" s="4"/>
      <c r="AT19956" s="4"/>
      <c r="AU19956" s="4"/>
      <c r="AV19956" s="4"/>
      <c r="AW19956" s="4"/>
      <c r="AX19956" s="4"/>
      <c r="AY19956" s="4"/>
      <c r="AZ19956" s="4"/>
      <c r="BA19956" s="4"/>
      <c r="BB19956" s="4"/>
      <c r="BC19956" s="4"/>
    </row>
    <row r="19957" spans="45:55" x14ac:dyDescent="0.2">
      <c r="AS19957" s="4"/>
      <c r="AT19957" s="4"/>
      <c r="AU19957" s="4"/>
      <c r="AV19957" s="4"/>
      <c r="AW19957" s="4"/>
      <c r="AX19957" s="4"/>
      <c r="AY19957" s="4"/>
      <c r="AZ19957" s="4"/>
      <c r="BA19957" s="4"/>
      <c r="BB19957" s="4"/>
      <c r="BC19957" s="4"/>
    </row>
    <row r="19958" spans="45:55" x14ac:dyDescent="0.2">
      <c r="AS19958" s="4"/>
      <c r="AT19958" s="4"/>
      <c r="AU19958" s="4"/>
      <c r="AV19958" s="4"/>
      <c r="AW19958" s="4"/>
      <c r="AX19958" s="4"/>
      <c r="AY19958" s="4"/>
      <c r="AZ19958" s="4"/>
      <c r="BA19958" s="4"/>
      <c r="BB19958" s="4"/>
      <c r="BC19958" s="4"/>
    </row>
    <row r="19959" spans="45:55" x14ac:dyDescent="0.2">
      <c r="AS19959" s="4"/>
      <c r="AT19959" s="4"/>
      <c r="AU19959" s="4"/>
      <c r="AV19959" s="4"/>
      <c r="AW19959" s="4"/>
      <c r="AX19959" s="4"/>
      <c r="AY19959" s="4"/>
      <c r="AZ19959" s="4"/>
      <c r="BA19959" s="4"/>
      <c r="BB19959" s="4"/>
      <c r="BC19959" s="4"/>
    </row>
    <row r="19960" spans="45:55" x14ac:dyDescent="0.2">
      <c r="AS19960" s="4"/>
      <c r="AT19960" s="4"/>
      <c r="AU19960" s="4"/>
      <c r="AV19960" s="4"/>
      <c r="AW19960" s="4"/>
      <c r="AX19960" s="4"/>
      <c r="AY19960" s="4"/>
      <c r="AZ19960" s="4"/>
      <c r="BA19960" s="4"/>
      <c r="BB19960" s="4"/>
      <c r="BC19960" s="4"/>
    </row>
    <row r="19961" spans="45:55" x14ac:dyDescent="0.2">
      <c r="AS19961" s="4"/>
      <c r="AT19961" s="4"/>
      <c r="AU19961" s="4"/>
      <c r="AV19961" s="4"/>
      <c r="AW19961" s="4"/>
      <c r="AX19961" s="4"/>
      <c r="AY19961" s="4"/>
      <c r="AZ19961" s="4"/>
      <c r="BA19961" s="4"/>
      <c r="BB19961" s="4"/>
      <c r="BC19961" s="4"/>
    </row>
    <row r="19962" spans="45:55" x14ac:dyDescent="0.2">
      <c r="AS19962" s="4"/>
      <c r="AT19962" s="4"/>
      <c r="AU19962" s="4"/>
      <c r="AV19962" s="4"/>
      <c r="AW19962" s="4"/>
      <c r="AX19962" s="4"/>
      <c r="AY19962" s="4"/>
      <c r="AZ19962" s="4"/>
      <c r="BA19962" s="4"/>
      <c r="BB19962" s="4"/>
      <c r="BC19962" s="4"/>
    </row>
    <row r="19963" spans="45:55" x14ac:dyDescent="0.2">
      <c r="AS19963" s="4"/>
      <c r="AT19963" s="4"/>
      <c r="AU19963" s="4"/>
      <c r="AV19963" s="4"/>
      <c r="AW19963" s="4"/>
      <c r="AX19963" s="4"/>
      <c r="AY19963" s="4"/>
      <c r="AZ19963" s="4"/>
      <c r="BA19963" s="4"/>
      <c r="BB19963" s="4"/>
      <c r="BC19963" s="4"/>
    </row>
    <row r="19964" spans="45:55" x14ac:dyDescent="0.2">
      <c r="AS19964" s="4"/>
      <c r="AT19964" s="4"/>
      <c r="AU19964" s="4"/>
      <c r="AV19964" s="4"/>
      <c r="AW19964" s="4"/>
      <c r="AX19964" s="4"/>
      <c r="AY19964" s="4"/>
      <c r="AZ19964" s="4"/>
      <c r="BA19964" s="4"/>
      <c r="BB19964" s="4"/>
      <c r="BC19964" s="4"/>
    </row>
    <row r="19965" spans="45:55" x14ac:dyDescent="0.2">
      <c r="AS19965" s="4"/>
      <c r="AT19965" s="4"/>
      <c r="AU19965" s="4"/>
      <c r="AV19965" s="4"/>
      <c r="AW19965" s="4"/>
      <c r="AX19965" s="4"/>
      <c r="AY19965" s="4"/>
      <c r="AZ19965" s="4"/>
      <c r="BA19965" s="4"/>
      <c r="BB19965" s="4"/>
      <c r="BC19965" s="4"/>
    </row>
    <row r="19966" spans="45:55" x14ac:dyDescent="0.2">
      <c r="AS19966" s="4"/>
      <c r="AT19966" s="4"/>
      <c r="AU19966" s="4"/>
      <c r="AV19966" s="4"/>
      <c r="AW19966" s="4"/>
      <c r="AX19966" s="4"/>
      <c r="AY19966" s="4"/>
      <c r="AZ19966" s="4"/>
      <c r="BA19966" s="4"/>
      <c r="BB19966" s="4"/>
      <c r="BC19966" s="4"/>
    </row>
    <row r="19967" spans="45:55" x14ac:dyDescent="0.2">
      <c r="AS19967" s="4"/>
      <c r="AT19967" s="4"/>
      <c r="AU19967" s="4"/>
      <c r="AV19967" s="4"/>
      <c r="AW19967" s="4"/>
      <c r="AX19967" s="4"/>
      <c r="AY19967" s="4"/>
      <c r="AZ19967" s="4"/>
      <c r="BA19967" s="4"/>
      <c r="BB19967" s="4"/>
      <c r="BC19967" s="4"/>
    </row>
    <row r="19968" spans="45:55" x14ac:dyDescent="0.2">
      <c r="AS19968" s="4"/>
      <c r="AT19968" s="4"/>
      <c r="AU19968" s="4"/>
      <c r="AV19968" s="4"/>
      <c r="AW19968" s="4"/>
      <c r="AX19968" s="4"/>
      <c r="AY19968" s="4"/>
      <c r="AZ19968" s="4"/>
      <c r="BA19968" s="4"/>
      <c r="BB19968" s="4"/>
      <c r="BC19968" s="4"/>
    </row>
    <row r="19969" spans="45:55" x14ac:dyDescent="0.2">
      <c r="AS19969" s="4"/>
      <c r="AT19969" s="4"/>
      <c r="AU19969" s="4"/>
      <c r="AV19969" s="4"/>
      <c r="AW19969" s="4"/>
      <c r="AX19969" s="4"/>
      <c r="AY19969" s="4"/>
      <c r="AZ19969" s="4"/>
      <c r="BA19969" s="4"/>
      <c r="BB19969" s="4"/>
      <c r="BC19969" s="4"/>
    </row>
    <row r="19970" spans="45:55" x14ac:dyDescent="0.2">
      <c r="AS19970" s="4"/>
      <c r="AT19970" s="4"/>
      <c r="AU19970" s="4"/>
      <c r="AV19970" s="4"/>
      <c r="AW19970" s="4"/>
      <c r="AX19970" s="4"/>
      <c r="AY19970" s="4"/>
      <c r="AZ19970" s="4"/>
      <c r="BA19970" s="4"/>
      <c r="BB19970" s="4"/>
      <c r="BC19970" s="4"/>
    </row>
    <row r="19971" spans="45:55" x14ac:dyDescent="0.2">
      <c r="AS19971" s="4"/>
      <c r="AT19971" s="4"/>
      <c r="AU19971" s="4"/>
      <c r="AV19971" s="4"/>
      <c r="AW19971" s="4"/>
      <c r="AX19971" s="4"/>
      <c r="AY19971" s="4"/>
      <c r="AZ19971" s="4"/>
      <c r="BA19971" s="4"/>
      <c r="BB19971" s="4"/>
      <c r="BC19971" s="4"/>
    </row>
    <row r="19972" spans="45:55" x14ac:dyDescent="0.2">
      <c r="AS19972" s="4"/>
      <c r="AT19972" s="4"/>
      <c r="AU19972" s="4"/>
      <c r="AV19972" s="4"/>
      <c r="AW19972" s="4"/>
      <c r="AX19972" s="4"/>
      <c r="AY19972" s="4"/>
      <c r="AZ19972" s="4"/>
      <c r="BA19972" s="4"/>
      <c r="BB19972" s="4"/>
      <c r="BC19972" s="4"/>
    </row>
    <row r="19973" spans="45:55" x14ac:dyDescent="0.2">
      <c r="AS19973" s="4"/>
      <c r="AT19973" s="4"/>
      <c r="AU19973" s="4"/>
      <c r="AV19973" s="4"/>
      <c r="AW19973" s="4"/>
      <c r="AX19973" s="4"/>
      <c r="AY19973" s="4"/>
      <c r="AZ19973" s="4"/>
      <c r="BA19973" s="4"/>
      <c r="BB19973" s="4"/>
      <c r="BC19973" s="4"/>
    </row>
    <row r="19974" spans="45:55" x14ac:dyDescent="0.2">
      <c r="AS19974" s="4"/>
      <c r="AT19974" s="4"/>
      <c r="AU19974" s="4"/>
      <c r="AV19974" s="4"/>
      <c r="AW19974" s="4"/>
      <c r="AX19974" s="4"/>
      <c r="AY19974" s="4"/>
      <c r="AZ19974" s="4"/>
      <c r="BA19974" s="4"/>
      <c r="BB19974" s="4"/>
      <c r="BC19974" s="4"/>
    </row>
    <row r="19975" spans="45:55" x14ac:dyDescent="0.2">
      <c r="AS19975" s="4"/>
      <c r="AT19975" s="4"/>
      <c r="AU19975" s="4"/>
      <c r="AV19975" s="4"/>
      <c r="AW19975" s="4"/>
      <c r="AX19975" s="4"/>
      <c r="AY19975" s="4"/>
      <c r="AZ19975" s="4"/>
      <c r="BA19975" s="4"/>
      <c r="BB19975" s="4"/>
      <c r="BC19975" s="4"/>
    </row>
    <row r="19976" spans="45:55" x14ac:dyDescent="0.2">
      <c r="AS19976" s="4"/>
      <c r="AT19976" s="4"/>
      <c r="AU19976" s="4"/>
      <c r="AV19976" s="4"/>
      <c r="AW19976" s="4"/>
      <c r="AX19976" s="4"/>
      <c r="AY19976" s="4"/>
      <c r="AZ19976" s="4"/>
      <c r="BA19976" s="4"/>
      <c r="BB19976" s="4"/>
      <c r="BC19976" s="4"/>
    </row>
    <row r="19977" spans="45:55" x14ac:dyDescent="0.2">
      <c r="AS19977" s="4"/>
      <c r="AT19977" s="4"/>
      <c r="AU19977" s="4"/>
      <c r="AV19977" s="4"/>
      <c r="AW19977" s="4"/>
      <c r="AX19977" s="4"/>
      <c r="AY19977" s="4"/>
      <c r="AZ19977" s="4"/>
      <c r="BA19977" s="4"/>
      <c r="BB19977" s="4"/>
      <c r="BC19977" s="4"/>
    </row>
    <row r="19978" spans="45:55" x14ac:dyDescent="0.2">
      <c r="AS19978" s="4"/>
      <c r="AT19978" s="4"/>
      <c r="AU19978" s="4"/>
      <c r="AV19978" s="4"/>
      <c r="AW19978" s="4"/>
      <c r="AX19978" s="4"/>
      <c r="AY19978" s="4"/>
      <c r="AZ19978" s="4"/>
      <c r="BA19978" s="4"/>
      <c r="BB19978" s="4"/>
      <c r="BC19978" s="4"/>
    </row>
    <row r="19979" spans="45:55" x14ac:dyDescent="0.2">
      <c r="AS19979" s="4"/>
      <c r="AT19979" s="4"/>
      <c r="AU19979" s="4"/>
      <c r="AV19979" s="4"/>
      <c r="AW19979" s="4"/>
      <c r="AX19979" s="4"/>
      <c r="AY19979" s="4"/>
      <c r="AZ19979" s="4"/>
      <c r="BA19979" s="4"/>
      <c r="BB19979" s="4"/>
      <c r="BC19979" s="4"/>
    </row>
    <row r="19980" spans="45:55" x14ac:dyDescent="0.2">
      <c r="AS19980" s="4"/>
      <c r="AT19980" s="4"/>
      <c r="AU19980" s="4"/>
      <c r="AV19980" s="4"/>
      <c r="AW19980" s="4"/>
      <c r="AX19980" s="4"/>
      <c r="AY19980" s="4"/>
      <c r="AZ19980" s="4"/>
      <c r="BA19980" s="4"/>
      <c r="BB19980" s="4"/>
      <c r="BC19980" s="4"/>
    </row>
    <row r="19981" spans="45:55" x14ac:dyDescent="0.2">
      <c r="AS19981" s="4"/>
      <c r="AT19981" s="4"/>
      <c r="AU19981" s="4"/>
      <c r="AV19981" s="4"/>
      <c r="AW19981" s="4"/>
      <c r="AX19981" s="4"/>
      <c r="AY19981" s="4"/>
      <c r="AZ19981" s="4"/>
      <c r="BA19981" s="4"/>
      <c r="BB19981" s="4"/>
      <c r="BC19981" s="4"/>
    </row>
    <row r="19982" spans="45:55" x14ac:dyDescent="0.2">
      <c r="AS19982" s="4"/>
      <c r="AT19982" s="4"/>
      <c r="AU19982" s="4"/>
      <c r="AV19982" s="4"/>
      <c r="AW19982" s="4"/>
      <c r="AX19982" s="4"/>
      <c r="AY19982" s="4"/>
      <c r="AZ19982" s="4"/>
      <c r="BA19982" s="4"/>
      <c r="BB19982" s="4"/>
      <c r="BC19982" s="4"/>
    </row>
    <row r="19983" spans="45:55" x14ac:dyDescent="0.2">
      <c r="AS19983" s="4"/>
      <c r="AT19983" s="4"/>
      <c r="AU19983" s="4"/>
      <c r="AV19983" s="4"/>
      <c r="AW19983" s="4"/>
      <c r="AX19983" s="4"/>
      <c r="AY19983" s="4"/>
      <c r="AZ19983" s="4"/>
      <c r="BA19983" s="4"/>
      <c r="BB19983" s="4"/>
      <c r="BC19983" s="4"/>
    </row>
    <row r="19984" spans="45:55" x14ac:dyDescent="0.2">
      <c r="AS19984" s="4"/>
      <c r="AT19984" s="4"/>
      <c r="AU19984" s="4"/>
      <c r="AV19984" s="4"/>
      <c r="AW19984" s="4"/>
      <c r="AX19984" s="4"/>
      <c r="AY19984" s="4"/>
      <c r="AZ19984" s="4"/>
      <c r="BA19984" s="4"/>
      <c r="BB19984" s="4"/>
      <c r="BC19984" s="4"/>
    </row>
    <row r="19985" spans="45:55" x14ac:dyDescent="0.2">
      <c r="AS19985" s="4"/>
      <c r="AT19985" s="4"/>
      <c r="AU19985" s="4"/>
      <c r="AV19985" s="4"/>
      <c r="AW19985" s="4"/>
      <c r="AX19985" s="4"/>
      <c r="AY19985" s="4"/>
      <c r="AZ19985" s="4"/>
      <c r="BA19985" s="4"/>
      <c r="BB19985" s="4"/>
      <c r="BC19985" s="4"/>
    </row>
    <row r="19986" spans="45:55" x14ac:dyDescent="0.2">
      <c r="AS19986" s="4"/>
      <c r="AT19986" s="4"/>
      <c r="AU19986" s="4"/>
      <c r="AV19986" s="4"/>
      <c r="AW19986" s="4"/>
      <c r="AX19986" s="4"/>
      <c r="AY19986" s="4"/>
      <c r="AZ19986" s="4"/>
      <c r="BA19986" s="4"/>
      <c r="BB19986" s="4"/>
      <c r="BC19986" s="4"/>
    </row>
    <row r="19987" spans="45:55" x14ac:dyDescent="0.2">
      <c r="AS19987" s="4"/>
      <c r="AT19987" s="4"/>
      <c r="AU19987" s="4"/>
      <c r="AV19987" s="4"/>
      <c r="AW19987" s="4"/>
      <c r="AX19987" s="4"/>
      <c r="AY19987" s="4"/>
      <c r="AZ19987" s="4"/>
      <c r="BA19987" s="4"/>
      <c r="BB19987" s="4"/>
      <c r="BC19987" s="4"/>
    </row>
    <row r="19988" spans="45:55" x14ac:dyDescent="0.2">
      <c r="AS19988" s="4"/>
      <c r="AT19988" s="4"/>
      <c r="AU19988" s="4"/>
      <c r="AV19988" s="4"/>
      <c r="AW19988" s="4"/>
      <c r="AX19988" s="4"/>
      <c r="AY19988" s="4"/>
      <c r="AZ19988" s="4"/>
      <c r="BA19988" s="4"/>
      <c r="BB19988" s="4"/>
      <c r="BC19988" s="4"/>
    </row>
    <row r="19989" spans="45:55" x14ac:dyDescent="0.2">
      <c r="AS19989" s="4"/>
      <c r="AT19989" s="4"/>
      <c r="AU19989" s="4"/>
      <c r="AV19989" s="4"/>
      <c r="AW19989" s="4"/>
      <c r="AX19989" s="4"/>
      <c r="AY19989" s="4"/>
      <c r="AZ19989" s="4"/>
      <c r="BA19989" s="4"/>
      <c r="BB19989" s="4"/>
      <c r="BC19989" s="4"/>
    </row>
    <row r="19990" spans="45:55" x14ac:dyDescent="0.2">
      <c r="AS19990" s="4"/>
      <c r="AT19990" s="4"/>
      <c r="AU19990" s="4"/>
      <c r="AV19990" s="4"/>
      <c r="AW19990" s="4"/>
      <c r="AX19990" s="4"/>
      <c r="AY19990" s="4"/>
      <c r="AZ19990" s="4"/>
      <c r="BA19990" s="4"/>
      <c r="BB19990" s="4"/>
      <c r="BC19990" s="4"/>
    </row>
    <row r="19991" spans="45:55" x14ac:dyDescent="0.2">
      <c r="AS19991" s="4"/>
      <c r="AT19991" s="4"/>
      <c r="AU19991" s="4"/>
      <c r="AV19991" s="4"/>
      <c r="AW19991" s="4"/>
      <c r="AX19991" s="4"/>
      <c r="AY19991" s="4"/>
      <c r="AZ19991" s="4"/>
      <c r="BA19991" s="4"/>
      <c r="BB19991" s="4"/>
      <c r="BC19991" s="4"/>
    </row>
    <row r="19992" spans="45:55" x14ac:dyDescent="0.2">
      <c r="AS19992" s="4"/>
      <c r="AT19992" s="4"/>
      <c r="AU19992" s="4"/>
      <c r="AV19992" s="4"/>
      <c r="AW19992" s="4"/>
      <c r="AX19992" s="4"/>
      <c r="AY19992" s="4"/>
      <c r="AZ19992" s="4"/>
      <c r="BA19992" s="4"/>
      <c r="BB19992" s="4"/>
      <c r="BC19992" s="4"/>
    </row>
    <row r="19993" spans="45:55" x14ac:dyDescent="0.2">
      <c r="AS19993" s="4"/>
      <c r="AT19993" s="4"/>
      <c r="AU19993" s="4"/>
      <c r="AV19993" s="4"/>
      <c r="AW19993" s="4"/>
      <c r="AX19993" s="4"/>
      <c r="AY19993" s="4"/>
      <c r="AZ19993" s="4"/>
      <c r="BA19993" s="4"/>
      <c r="BB19993" s="4"/>
      <c r="BC19993" s="4"/>
    </row>
    <row r="19994" spans="45:55" x14ac:dyDescent="0.2">
      <c r="AS19994" s="4"/>
      <c r="AT19994" s="4"/>
      <c r="AU19994" s="4"/>
      <c r="AV19994" s="4"/>
      <c r="AW19994" s="4"/>
      <c r="AX19994" s="4"/>
      <c r="AY19994" s="4"/>
      <c r="AZ19994" s="4"/>
      <c r="BA19994" s="4"/>
      <c r="BB19994" s="4"/>
      <c r="BC19994" s="4"/>
    </row>
    <row r="19995" spans="45:55" x14ac:dyDescent="0.2">
      <c r="AS19995" s="4"/>
      <c r="AT19995" s="4"/>
      <c r="AU19995" s="4"/>
      <c r="AV19995" s="4"/>
      <c r="AW19995" s="4"/>
      <c r="AX19995" s="4"/>
      <c r="AY19995" s="4"/>
      <c r="AZ19995" s="4"/>
      <c r="BA19995" s="4"/>
      <c r="BB19995" s="4"/>
      <c r="BC19995" s="4"/>
    </row>
    <row r="19996" spans="45:55" x14ac:dyDescent="0.2">
      <c r="AS19996" s="4"/>
      <c r="AT19996" s="4"/>
      <c r="AU19996" s="4"/>
      <c r="AV19996" s="4"/>
      <c r="AW19996" s="4"/>
      <c r="AX19996" s="4"/>
      <c r="AY19996" s="4"/>
      <c r="AZ19996" s="4"/>
      <c r="BA19996" s="4"/>
      <c r="BB19996" s="4"/>
      <c r="BC19996" s="4"/>
    </row>
    <row r="19997" spans="45:55" x14ac:dyDescent="0.2">
      <c r="AS19997" s="4"/>
      <c r="AT19997" s="4"/>
      <c r="AU19997" s="4"/>
      <c r="AV19997" s="4"/>
      <c r="AW19997" s="4"/>
      <c r="AX19997" s="4"/>
      <c r="AY19997" s="4"/>
      <c r="AZ19997" s="4"/>
      <c r="BA19997" s="4"/>
      <c r="BB19997" s="4"/>
      <c r="BC19997" s="4"/>
    </row>
    <row r="19998" spans="45:55" x14ac:dyDescent="0.2">
      <c r="AS19998" s="4"/>
      <c r="AT19998" s="4"/>
      <c r="AU19998" s="4"/>
      <c r="AV19998" s="4"/>
      <c r="AW19998" s="4"/>
      <c r="AX19998" s="4"/>
      <c r="AY19998" s="4"/>
      <c r="AZ19998" s="4"/>
      <c r="BA19998" s="4"/>
      <c r="BB19998" s="4"/>
      <c r="BC19998" s="4"/>
    </row>
    <row r="19999" spans="45:55" x14ac:dyDescent="0.2">
      <c r="AS19999" s="4"/>
      <c r="AT19999" s="4"/>
      <c r="AU19999" s="4"/>
      <c r="AV19999" s="4"/>
      <c r="AW19999" s="4"/>
      <c r="AX19999" s="4"/>
      <c r="AY19999" s="4"/>
      <c r="AZ19999" s="4"/>
      <c r="BA19999" s="4"/>
      <c r="BB19999" s="4"/>
      <c r="BC19999" s="4"/>
    </row>
    <row r="20000" spans="45:55" x14ac:dyDescent="0.2">
      <c r="AS20000" s="4"/>
      <c r="AT20000" s="4"/>
      <c r="AU20000" s="4"/>
      <c r="AV20000" s="4"/>
      <c r="AW20000" s="4"/>
      <c r="AX20000" s="4"/>
      <c r="AY20000" s="4"/>
      <c r="AZ20000" s="4"/>
      <c r="BA20000" s="4"/>
      <c r="BB20000" s="4"/>
      <c r="BC20000" s="4"/>
    </row>
    <row r="20001" spans="45:55" x14ac:dyDescent="0.2">
      <c r="AS20001" s="4"/>
      <c r="AT20001" s="4"/>
      <c r="AU20001" s="4"/>
      <c r="AV20001" s="4"/>
      <c r="AW20001" s="4"/>
      <c r="AX20001" s="4"/>
      <c r="AY20001" s="4"/>
      <c r="AZ20001" s="4"/>
      <c r="BA20001" s="4"/>
      <c r="BB20001" s="4"/>
      <c r="BC20001" s="4"/>
    </row>
    <row r="20002" spans="45:55" x14ac:dyDescent="0.2">
      <c r="AS20002" s="4"/>
      <c r="AT20002" s="4"/>
      <c r="AU20002" s="4"/>
      <c r="AV20002" s="4"/>
      <c r="AW20002" s="4"/>
      <c r="AX20002" s="4"/>
      <c r="AY20002" s="4"/>
      <c r="AZ20002" s="4"/>
      <c r="BA20002" s="4"/>
      <c r="BB20002" s="4"/>
      <c r="BC20002" s="4"/>
    </row>
    <row r="20003" spans="45:55" x14ac:dyDescent="0.2">
      <c r="AS20003" s="4"/>
      <c r="AT20003" s="4"/>
      <c r="AU20003" s="4"/>
      <c r="AV20003" s="4"/>
      <c r="AW20003" s="4"/>
      <c r="AX20003" s="4"/>
      <c r="AY20003" s="4"/>
      <c r="AZ20003" s="4"/>
      <c r="BA20003" s="4"/>
      <c r="BB20003" s="4"/>
      <c r="BC20003" s="4"/>
    </row>
    <row r="20004" spans="45:55" x14ac:dyDescent="0.2">
      <c r="AS20004" s="4"/>
      <c r="AT20004" s="4"/>
      <c r="AU20004" s="4"/>
      <c r="AV20004" s="4"/>
      <c r="AW20004" s="4"/>
      <c r="AX20004" s="4"/>
      <c r="AY20004" s="4"/>
      <c r="AZ20004" s="4"/>
      <c r="BA20004" s="4"/>
      <c r="BB20004" s="4"/>
      <c r="BC20004" s="4"/>
    </row>
    <row r="20005" spans="45:55" x14ac:dyDescent="0.2">
      <c r="AS20005" s="4"/>
      <c r="AT20005" s="4"/>
      <c r="AU20005" s="4"/>
      <c r="AV20005" s="4"/>
      <c r="AW20005" s="4"/>
      <c r="AX20005" s="4"/>
      <c r="AY20005" s="4"/>
      <c r="AZ20005" s="4"/>
      <c r="BA20005" s="4"/>
      <c r="BB20005" s="4"/>
      <c r="BC20005" s="4"/>
    </row>
    <row r="20006" spans="45:55" x14ac:dyDescent="0.2">
      <c r="AS20006" s="4"/>
      <c r="AT20006" s="4"/>
      <c r="AU20006" s="4"/>
      <c r="AV20006" s="4"/>
      <c r="AW20006" s="4"/>
      <c r="AX20006" s="4"/>
      <c r="AY20006" s="4"/>
      <c r="AZ20006" s="4"/>
      <c r="BA20006" s="4"/>
      <c r="BB20006" s="4"/>
      <c r="BC20006" s="4"/>
    </row>
    <row r="20007" spans="45:55" x14ac:dyDescent="0.2">
      <c r="AS20007" s="4"/>
      <c r="AT20007" s="4"/>
      <c r="AU20007" s="4"/>
      <c r="AV20007" s="4"/>
      <c r="AW20007" s="4"/>
      <c r="AX20007" s="4"/>
      <c r="AY20007" s="4"/>
      <c r="AZ20007" s="4"/>
      <c r="BA20007" s="4"/>
      <c r="BB20007" s="4"/>
      <c r="BC20007" s="4"/>
    </row>
    <row r="20008" spans="45:55" x14ac:dyDescent="0.2">
      <c r="AS20008" s="4"/>
      <c r="AT20008" s="4"/>
      <c r="AU20008" s="4"/>
      <c r="AV20008" s="4"/>
      <c r="AW20008" s="4"/>
      <c r="AX20008" s="4"/>
      <c r="AY20008" s="4"/>
      <c r="AZ20008" s="4"/>
      <c r="BA20008" s="4"/>
      <c r="BB20008" s="4"/>
      <c r="BC20008" s="4"/>
    </row>
    <row r="20009" spans="45:55" x14ac:dyDescent="0.2">
      <c r="AS20009" s="4"/>
      <c r="AT20009" s="4"/>
      <c r="AU20009" s="4"/>
      <c r="AV20009" s="4"/>
      <c r="AW20009" s="4"/>
      <c r="AX20009" s="4"/>
      <c r="AY20009" s="4"/>
      <c r="AZ20009" s="4"/>
      <c r="BA20009" s="4"/>
      <c r="BB20009" s="4"/>
      <c r="BC20009" s="4"/>
    </row>
    <row r="20010" spans="45:55" x14ac:dyDescent="0.2">
      <c r="AS20010" s="4"/>
      <c r="AT20010" s="4"/>
      <c r="AU20010" s="4"/>
      <c r="AV20010" s="4"/>
      <c r="AW20010" s="4"/>
      <c r="AX20010" s="4"/>
      <c r="AY20010" s="4"/>
      <c r="AZ20010" s="4"/>
      <c r="BA20010" s="4"/>
      <c r="BB20010" s="4"/>
      <c r="BC20010" s="4"/>
    </row>
    <row r="20011" spans="45:55" x14ac:dyDescent="0.2">
      <c r="AS20011" s="4"/>
      <c r="AT20011" s="4"/>
      <c r="AU20011" s="4"/>
      <c r="AV20011" s="4"/>
      <c r="AW20011" s="4"/>
      <c r="AX20011" s="4"/>
      <c r="AY20011" s="4"/>
      <c r="AZ20011" s="4"/>
      <c r="BA20011" s="4"/>
      <c r="BB20011" s="4"/>
      <c r="BC20011" s="4"/>
    </row>
    <row r="20012" spans="45:55" x14ac:dyDescent="0.2">
      <c r="AS20012" s="4"/>
      <c r="AT20012" s="4"/>
      <c r="AU20012" s="4"/>
      <c r="AV20012" s="4"/>
      <c r="AW20012" s="4"/>
      <c r="AX20012" s="4"/>
      <c r="AY20012" s="4"/>
      <c r="AZ20012" s="4"/>
      <c r="BA20012" s="4"/>
      <c r="BB20012" s="4"/>
      <c r="BC20012" s="4"/>
    </row>
    <row r="20013" spans="45:55" x14ac:dyDescent="0.2">
      <c r="AS20013" s="4"/>
      <c r="AT20013" s="4"/>
      <c r="AU20013" s="4"/>
      <c r="AV20013" s="4"/>
      <c r="AW20013" s="4"/>
      <c r="AX20013" s="4"/>
      <c r="AY20013" s="4"/>
      <c r="AZ20013" s="4"/>
      <c r="BA20013" s="4"/>
      <c r="BB20013" s="4"/>
      <c r="BC20013" s="4"/>
    </row>
    <row r="20014" spans="45:55" x14ac:dyDescent="0.2">
      <c r="AS20014" s="4"/>
      <c r="AT20014" s="4"/>
      <c r="AU20014" s="4"/>
      <c r="AV20014" s="4"/>
      <c r="AW20014" s="4"/>
      <c r="AX20014" s="4"/>
      <c r="AY20014" s="4"/>
      <c r="AZ20014" s="4"/>
      <c r="BA20014" s="4"/>
      <c r="BB20014" s="4"/>
      <c r="BC20014" s="4"/>
    </row>
    <row r="20015" spans="45:55" x14ac:dyDescent="0.2">
      <c r="AS20015" s="4"/>
      <c r="AT20015" s="4"/>
      <c r="AU20015" s="4"/>
      <c r="AV20015" s="4"/>
      <c r="AW20015" s="4"/>
      <c r="AX20015" s="4"/>
      <c r="AY20015" s="4"/>
      <c r="AZ20015" s="4"/>
      <c r="BA20015" s="4"/>
      <c r="BB20015" s="4"/>
      <c r="BC20015" s="4"/>
    </row>
    <row r="20016" spans="45:55" x14ac:dyDescent="0.2">
      <c r="AS20016" s="4"/>
      <c r="AT20016" s="4"/>
      <c r="AU20016" s="4"/>
      <c r="AV20016" s="4"/>
      <c r="AW20016" s="4"/>
      <c r="AX20016" s="4"/>
      <c r="AY20016" s="4"/>
      <c r="AZ20016" s="4"/>
      <c r="BA20016" s="4"/>
      <c r="BB20016" s="4"/>
      <c r="BC20016" s="4"/>
    </row>
    <row r="20017" spans="45:55" x14ac:dyDescent="0.2">
      <c r="AS20017" s="4"/>
      <c r="AT20017" s="4"/>
      <c r="AU20017" s="4"/>
      <c r="AV20017" s="4"/>
      <c r="AW20017" s="4"/>
      <c r="AX20017" s="4"/>
      <c r="AY20017" s="4"/>
      <c r="AZ20017" s="4"/>
      <c r="BA20017" s="4"/>
      <c r="BB20017" s="4"/>
      <c r="BC20017" s="4"/>
    </row>
    <row r="20018" spans="45:55" x14ac:dyDescent="0.2">
      <c r="AS20018" s="4"/>
      <c r="AT20018" s="4"/>
      <c r="AU20018" s="4"/>
      <c r="AV20018" s="4"/>
      <c r="AW20018" s="4"/>
      <c r="AX20018" s="4"/>
      <c r="AY20018" s="4"/>
      <c r="AZ20018" s="4"/>
      <c r="BA20018" s="4"/>
      <c r="BB20018" s="4"/>
      <c r="BC20018" s="4"/>
    </row>
    <row r="20019" spans="45:55" x14ac:dyDescent="0.2">
      <c r="AS20019" s="4"/>
      <c r="AT20019" s="4"/>
      <c r="AU20019" s="4"/>
      <c r="AV20019" s="4"/>
      <c r="AW20019" s="4"/>
      <c r="AX20019" s="4"/>
      <c r="AY20019" s="4"/>
      <c r="AZ20019" s="4"/>
      <c r="BA20019" s="4"/>
      <c r="BB20019" s="4"/>
      <c r="BC20019" s="4"/>
    </row>
    <row r="20020" spans="45:55" x14ac:dyDescent="0.2">
      <c r="AS20020" s="4"/>
      <c r="AT20020" s="4"/>
      <c r="AU20020" s="4"/>
      <c r="AV20020" s="4"/>
      <c r="AW20020" s="4"/>
      <c r="AX20020" s="4"/>
      <c r="AY20020" s="4"/>
      <c r="AZ20020" s="4"/>
      <c r="BA20020" s="4"/>
      <c r="BB20020" s="4"/>
      <c r="BC20020" s="4"/>
    </row>
    <row r="20021" spans="45:55" x14ac:dyDescent="0.2">
      <c r="AS20021" s="4"/>
      <c r="AT20021" s="4"/>
      <c r="AU20021" s="4"/>
      <c r="AV20021" s="4"/>
      <c r="AW20021" s="4"/>
      <c r="AX20021" s="4"/>
      <c r="AY20021" s="4"/>
      <c r="AZ20021" s="4"/>
      <c r="BA20021" s="4"/>
      <c r="BB20021" s="4"/>
      <c r="BC20021" s="4"/>
    </row>
    <row r="20022" spans="45:55" x14ac:dyDescent="0.2">
      <c r="AS20022" s="4"/>
      <c r="AT20022" s="4"/>
      <c r="AU20022" s="4"/>
      <c r="AV20022" s="4"/>
      <c r="AW20022" s="4"/>
      <c r="AX20022" s="4"/>
      <c r="AY20022" s="4"/>
      <c r="AZ20022" s="4"/>
      <c r="BA20022" s="4"/>
      <c r="BB20022" s="4"/>
      <c r="BC20022" s="4"/>
    </row>
    <row r="20023" spans="45:55" x14ac:dyDescent="0.2">
      <c r="AS20023" s="4"/>
      <c r="AT20023" s="4"/>
      <c r="AU20023" s="4"/>
      <c r="AV20023" s="4"/>
      <c r="AW20023" s="4"/>
      <c r="AX20023" s="4"/>
      <c r="AY20023" s="4"/>
      <c r="AZ20023" s="4"/>
      <c r="BA20023" s="4"/>
      <c r="BB20023" s="4"/>
      <c r="BC20023" s="4"/>
    </row>
    <row r="20024" spans="45:55" x14ac:dyDescent="0.2">
      <c r="AS20024" s="4"/>
      <c r="AT20024" s="4"/>
      <c r="AU20024" s="4"/>
      <c r="AV20024" s="4"/>
      <c r="AW20024" s="4"/>
      <c r="AX20024" s="4"/>
      <c r="AY20024" s="4"/>
      <c r="AZ20024" s="4"/>
      <c r="BA20024" s="4"/>
      <c r="BB20024" s="4"/>
      <c r="BC20024" s="4"/>
    </row>
    <row r="20025" spans="45:55" x14ac:dyDescent="0.2">
      <c r="AS20025" s="4"/>
      <c r="AT20025" s="4"/>
      <c r="AU20025" s="4"/>
      <c r="AV20025" s="4"/>
      <c r="AW20025" s="4"/>
      <c r="AX20025" s="4"/>
      <c r="AY20025" s="4"/>
      <c r="AZ20025" s="4"/>
      <c r="BA20025" s="4"/>
      <c r="BB20025" s="4"/>
      <c r="BC20025" s="4"/>
    </row>
    <row r="20026" spans="45:55" x14ac:dyDescent="0.2">
      <c r="AS20026" s="4"/>
      <c r="AT20026" s="4"/>
      <c r="AU20026" s="4"/>
      <c r="AV20026" s="4"/>
      <c r="AW20026" s="4"/>
      <c r="AX20026" s="4"/>
      <c r="AY20026" s="4"/>
      <c r="AZ20026" s="4"/>
      <c r="BA20026" s="4"/>
      <c r="BB20026" s="4"/>
      <c r="BC20026" s="4"/>
    </row>
    <row r="20027" spans="45:55" x14ac:dyDescent="0.2">
      <c r="AS20027" s="4"/>
      <c r="AT20027" s="4"/>
      <c r="AU20027" s="4"/>
      <c r="AV20027" s="4"/>
      <c r="AW20027" s="4"/>
      <c r="AX20027" s="4"/>
      <c r="AY20027" s="4"/>
      <c r="AZ20027" s="4"/>
      <c r="BA20027" s="4"/>
      <c r="BB20027" s="4"/>
      <c r="BC20027" s="4"/>
    </row>
    <row r="20028" spans="45:55" x14ac:dyDescent="0.2">
      <c r="AS20028" s="4"/>
      <c r="AT20028" s="4"/>
      <c r="AU20028" s="4"/>
      <c r="AV20028" s="4"/>
      <c r="AW20028" s="4"/>
      <c r="AX20028" s="4"/>
      <c r="AY20028" s="4"/>
      <c r="AZ20028" s="4"/>
      <c r="BA20028" s="4"/>
      <c r="BB20028" s="4"/>
      <c r="BC20028" s="4"/>
    </row>
    <row r="20029" spans="45:55" x14ac:dyDescent="0.2">
      <c r="AS20029" s="4"/>
      <c r="AT20029" s="4"/>
      <c r="AU20029" s="4"/>
      <c r="AV20029" s="4"/>
      <c r="AW20029" s="4"/>
      <c r="AX20029" s="4"/>
      <c r="AY20029" s="4"/>
      <c r="AZ20029" s="4"/>
      <c r="BA20029" s="4"/>
      <c r="BB20029" s="4"/>
      <c r="BC20029" s="4"/>
    </row>
    <row r="20030" spans="45:55" x14ac:dyDescent="0.2">
      <c r="AS20030" s="4"/>
      <c r="AT20030" s="4"/>
      <c r="AU20030" s="4"/>
      <c r="AV20030" s="4"/>
      <c r="AW20030" s="4"/>
      <c r="AX20030" s="4"/>
      <c r="AY20030" s="4"/>
      <c r="AZ20030" s="4"/>
      <c r="BA20030" s="4"/>
      <c r="BB20030" s="4"/>
      <c r="BC20030" s="4"/>
    </row>
    <row r="20031" spans="45:55" x14ac:dyDescent="0.2">
      <c r="AS20031" s="4"/>
      <c r="AT20031" s="4"/>
      <c r="AU20031" s="4"/>
      <c r="AV20031" s="4"/>
      <c r="AW20031" s="4"/>
      <c r="AX20031" s="4"/>
      <c r="AY20031" s="4"/>
      <c r="AZ20031" s="4"/>
      <c r="BA20031" s="4"/>
      <c r="BB20031" s="4"/>
      <c r="BC20031" s="4"/>
    </row>
    <row r="20032" spans="45:55" x14ac:dyDescent="0.2">
      <c r="AS20032" s="4"/>
      <c r="AT20032" s="4"/>
      <c r="AU20032" s="4"/>
      <c r="AV20032" s="4"/>
      <c r="AW20032" s="4"/>
      <c r="AX20032" s="4"/>
      <c r="AY20032" s="4"/>
      <c r="AZ20032" s="4"/>
      <c r="BA20032" s="4"/>
      <c r="BB20032" s="4"/>
      <c r="BC20032" s="4"/>
    </row>
    <row r="20033" spans="45:55" x14ac:dyDescent="0.2">
      <c r="AS20033" s="4"/>
      <c r="AT20033" s="4"/>
      <c r="AU20033" s="4"/>
      <c r="AV20033" s="4"/>
      <c r="AW20033" s="4"/>
      <c r="AX20033" s="4"/>
      <c r="AY20033" s="4"/>
      <c r="AZ20033" s="4"/>
      <c r="BA20033" s="4"/>
      <c r="BB20033" s="4"/>
      <c r="BC20033" s="4"/>
    </row>
    <row r="20034" spans="45:55" x14ac:dyDescent="0.2">
      <c r="AS20034" s="4"/>
      <c r="AT20034" s="4"/>
      <c r="AU20034" s="4"/>
      <c r="AV20034" s="4"/>
      <c r="AW20034" s="4"/>
      <c r="AX20034" s="4"/>
      <c r="AY20034" s="4"/>
      <c r="AZ20034" s="4"/>
      <c r="BA20034" s="4"/>
      <c r="BB20034" s="4"/>
      <c r="BC20034" s="4"/>
    </row>
    <row r="20035" spans="45:55" x14ac:dyDescent="0.2">
      <c r="AS20035" s="4"/>
      <c r="AT20035" s="4"/>
      <c r="AU20035" s="4"/>
      <c r="AV20035" s="4"/>
      <c r="AW20035" s="4"/>
      <c r="AX20035" s="4"/>
      <c r="AY20035" s="4"/>
      <c r="AZ20035" s="4"/>
      <c r="BA20035" s="4"/>
      <c r="BB20035" s="4"/>
      <c r="BC20035" s="4"/>
    </row>
    <row r="20036" spans="45:55" x14ac:dyDescent="0.2">
      <c r="AS20036" s="4"/>
      <c r="AT20036" s="4"/>
      <c r="AU20036" s="4"/>
      <c r="AV20036" s="4"/>
      <c r="AW20036" s="4"/>
      <c r="AX20036" s="4"/>
      <c r="AY20036" s="4"/>
      <c r="AZ20036" s="4"/>
      <c r="BA20036" s="4"/>
      <c r="BB20036" s="4"/>
      <c r="BC20036" s="4"/>
    </row>
    <row r="20037" spans="45:55" x14ac:dyDescent="0.2">
      <c r="AS20037" s="4"/>
      <c r="AT20037" s="4"/>
      <c r="AU20037" s="4"/>
      <c r="AV20037" s="4"/>
      <c r="AW20037" s="4"/>
      <c r="AX20037" s="4"/>
      <c r="AY20037" s="4"/>
      <c r="AZ20037" s="4"/>
      <c r="BA20037" s="4"/>
      <c r="BB20037" s="4"/>
      <c r="BC20037" s="4"/>
    </row>
    <row r="20038" spans="45:55" x14ac:dyDescent="0.2">
      <c r="AS20038" s="4"/>
      <c r="AT20038" s="4"/>
      <c r="AU20038" s="4"/>
      <c r="AV20038" s="4"/>
      <c r="AW20038" s="4"/>
      <c r="AX20038" s="4"/>
      <c r="AY20038" s="4"/>
      <c r="AZ20038" s="4"/>
      <c r="BA20038" s="4"/>
      <c r="BB20038" s="4"/>
      <c r="BC20038" s="4"/>
    </row>
    <row r="20039" spans="45:55" x14ac:dyDescent="0.2">
      <c r="AS20039" s="4"/>
      <c r="AT20039" s="4"/>
      <c r="AU20039" s="4"/>
      <c r="AV20039" s="4"/>
      <c r="AW20039" s="4"/>
      <c r="AX20039" s="4"/>
      <c r="AY20039" s="4"/>
      <c r="AZ20039" s="4"/>
      <c r="BA20039" s="4"/>
      <c r="BB20039" s="4"/>
      <c r="BC20039" s="4"/>
    </row>
    <row r="20040" spans="45:55" x14ac:dyDescent="0.2">
      <c r="AS20040" s="4"/>
      <c r="AT20040" s="4"/>
      <c r="AU20040" s="4"/>
      <c r="AV20040" s="4"/>
      <c r="AW20040" s="4"/>
      <c r="AX20040" s="4"/>
      <c r="AY20040" s="4"/>
      <c r="AZ20040" s="4"/>
      <c r="BA20040" s="4"/>
      <c r="BB20040" s="4"/>
      <c r="BC20040" s="4"/>
    </row>
    <row r="20041" spans="45:55" x14ac:dyDescent="0.2">
      <c r="AS20041" s="4"/>
      <c r="AT20041" s="4"/>
      <c r="AU20041" s="4"/>
      <c r="AV20041" s="4"/>
      <c r="AW20041" s="4"/>
      <c r="AX20041" s="4"/>
      <c r="AY20041" s="4"/>
      <c r="AZ20041" s="4"/>
      <c r="BA20041" s="4"/>
      <c r="BB20041" s="4"/>
      <c r="BC20041" s="4"/>
    </row>
    <row r="20042" spans="45:55" x14ac:dyDescent="0.2">
      <c r="AS20042" s="4"/>
      <c r="AT20042" s="4"/>
      <c r="AU20042" s="4"/>
      <c r="AV20042" s="4"/>
      <c r="AW20042" s="4"/>
      <c r="AX20042" s="4"/>
      <c r="AY20042" s="4"/>
      <c r="AZ20042" s="4"/>
      <c r="BA20042" s="4"/>
      <c r="BB20042" s="4"/>
      <c r="BC20042" s="4"/>
    </row>
    <row r="20043" spans="45:55" x14ac:dyDescent="0.2">
      <c r="AS20043" s="4"/>
      <c r="AT20043" s="4"/>
      <c r="AU20043" s="4"/>
      <c r="AV20043" s="4"/>
      <c r="AW20043" s="4"/>
      <c r="AX20043" s="4"/>
      <c r="AY20043" s="4"/>
      <c r="AZ20043" s="4"/>
      <c r="BA20043" s="4"/>
      <c r="BB20043" s="4"/>
      <c r="BC20043" s="4"/>
    </row>
    <row r="20044" spans="45:55" x14ac:dyDescent="0.2">
      <c r="AS20044" s="4"/>
      <c r="AT20044" s="4"/>
      <c r="AU20044" s="4"/>
      <c r="AV20044" s="4"/>
      <c r="AW20044" s="4"/>
      <c r="AX20044" s="4"/>
      <c r="AY20044" s="4"/>
      <c r="AZ20044" s="4"/>
      <c r="BA20044" s="4"/>
      <c r="BB20044" s="4"/>
      <c r="BC20044" s="4"/>
    </row>
    <row r="20045" spans="45:55" x14ac:dyDescent="0.2">
      <c r="AS20045" s="4"/>
      <c r="AT20045" s="4"/>
      <c r="AU20045" s="4"/>
      <c r="AV20045" s="4"/>
      <c r="AW20045" s="4"/>
      <c r="AX20045" s="4"/>
      <c r="AY20045" s="4"/>
      <c r="AZ20045" s="4"/>
      <c r="BA20045" s="4"/>
      <c r="BB20045" s="4"/>
      <c r="BC20045" s="4"/>
    </row>
    <row r="20046" spans="45:55" x14ac:dyDescent="0.2">
      <c r="AS20046" s="4"/>
      <c r="AT20046" s="4"/>
      <c r="AU20046" s="4"/>
      <c r="AV20046" s="4"/>
      <c r="AW20046" s="4"/>
      <c r="AX20046" s="4"/>
      <c r="AY20046" s="4"/>
      <c r="AZ20046" s="4"/>
      <c r="BA20046" s="4"/>
      <c r="BB20046" s="4"/>
      <c r="BC20046" s="4"/>
    </row>
    <row r="20047" spans="45:55" x14ac:dyDescent="0.2">
      <c r="AS20047" s="4"/>
      <c r="AT20047" s="4"/>
      <c r="AU20047" s="4"/>
      <c r="AV20047" s="4"/>
      <c r="AW20047" s="4"/>
      <c r="AX20047" s="4"/>
      <c r="AY20047" s="4"/>
      <c r="AZ20047" s="4"/>
      <c r="BA20047" s="4"/>
      <c r="BB20047" s="4"/>
      <c r="BC20047" s="4"/>
    </row>
    <row r="20048" spans="45:55" x14ac:dyDescent="0.2">
      <c r="AS20048" s="4"/>
      <c r="AT20048" s="4"/>
      <c r="AU20048" s="4"/>
      <c r="AV20048" s="4"/>
      <c r="AW20048" s="4"/>
      <c r="AX20048" s="4"/>
      <c r="AY20048" s="4"/>
      <c r="AZ20048" s="4"/>
      <c r="BA20048" s="4"/>
      <c r="BB20048" s="4"/>
      <c r="BC20048" s="4"/>
    </row>
    <row r="20049" spans="45:55" x14ac:dyDescent="0.2">
      <c r="AS20049" s="4"/>
      <c r="AT20049" s="4"/>
      <c r="AU20049" s="4"/>
      <c r="AV20049" s="4"/>
      <c r="AW20049" s="4"/>
      <c r="AX20049" s="4"/>
      <c r="AY20049" s="4"/>
      <c r="AZ20049" s="4"/>
      <c r="BA20049" s="4"/>
      <c r="BB20049" s="4"/>
      <c r="BC20049" s="4"/>
    </row>
    <row r="20050" spans="45:55" x14ac:dyDescent="0.2">
      <c r="AS20050" s="4"/>
      <c r="AT20050" s="4"/>
      <c r="AU20050" s="4"/>
      <c r="AV20050" s="4"/>
      <c r="AW20050" s="4"/>
      <c r="AX20050" s="4"/>
      <c r="AY20050" s="4"/>
      <c r="AZ20050" s="4"/>
      <c r="BA20050" s="4"/>
      <c r="BB20050" s="4"/>
      <c r="BC20050" s="4"/>
    </row>
    <row r="20051" spans="45:55" x14ac:dyDescent="0.2">
      <c r="AS20051" s="4"/>
      <c r="AT20051" s="4"/>
      <c r="AU20051" s="4"/>
      <c r="AV20051" s="4"/>
      <c r="AW20051" s="4"/>
      <c r="AX20051" s="4"/>
      <c r="AY20051" s="4"/>
      <c r="AZ20051" s="4"/>
      <c r="BA20051" s="4"/>
      <c r="BB20051" s="4"/>
      <c r="BC20051" s="4"/>
    </row>
    <row r="20052" spans="45:55" x14ac:dyDescent="0.2">
      <c r="AS20052" s="4"/>
      <c r="AT20052" s="4"/>
      <c r="AU20052" s="4"/>
      <c r="AV20052" s="4"/>
      <c r="AW20052" s="4"/>
      <c r="AX20052" s="4"/>
      <c r="AY20052" s="4"/>
      <c r="AZ20052" s="4"/>
      <c r="BA20052" s="4"/>
      <c r="BB20052" s="4"/>
      <c r="BC20052" s="4"/>
    </row>
    <row r="20053" spans="45:55" x14ac:dyDescent="0.2">
      <c r="AS20053" s="4"/>
      <c r="AT20053" s="4"/>
      <c r="AU20053" s="4"/>
      <c r="AV20053" s="4"/>
      <c r="AW20053" s="4"/>
      <c r="AX20053" s="4"/>
      <c r="AY20053" s="4"/>
      <c r="AZ20053" s="4"/>
      <c r="BA20053" s="4"/>
      <c r="BB20053" s="4"/>
      <c r="BC20053" s="4"/>
    </row>
    <row r="20054" spans="45:55" x14ac:dyDescent="0.2">
      <c r="AS20054" s="4"/>
      <c r="AT20054" s="4"/>
      <c r="AU20054" s="4"/>
      <c r="AV20054" s="4"/>
      <c r="AW20054" s="4"/>
      <c r="AX20054" s="4"/>
      <c r="AY20054" s="4"/>
      <c r="AZ20054" s="4"/>
      <c r="BA20054" s="4"/>
      <c r="BB20054" s="4"/>
      <c r="BC20054" s="4"/>
    </row>
    <row r="20055" spans="45:55" x14ac:dyDescent="0.2">
      <c r="AS20055" s="4"/>
      <c r="AT20055" s="4"/>
      <c r="AU20055" s="4"/>
      <c r="AV20055" s="4"/>
      <c r="AW20055" s="4"/>
      <c r="AX20055" s="4"/>
      <c r="AY20055" s="4"/>
      <c r="AZ20055" s="4"/>
      <c r="BA20055" s="4"/>
      <c r="BB20055" s="4"/>
      <c r="BC20055" s="4"/>
    </row>
    <row r="20056" spans="45:55" x14ac:dyDescent="0.2">
      <c r="AS20056" s="4"/>
      <c r="AT20056" s="4"/>
      <c r="AU20056" s="4"/>
      <c r="AV20056" s="4"/>
      <c r="AW20056" s="4"/>
      <c r="AX20056" s="4"/>
      <c r="AY20056" s="4"/>
      <c r="AZ20056" s="4"/>
      <c r="BA20056" s="4"/>
      <c r="BB20056" s="4"/>
      <c r="BC20056" s="4"/>
    </row>
    <row r="20057" spans="45:55" x14ac:dyDescent="0.2">
      <c r="AS20057" s="4"/>
      <c r="AT20057" s="4"/>
      <c r="AU20057" s="4"/>
      <c r="AV20057" s="4"/>
      <c r="AW20057" s="4"/>
      <c r="AX20057" s="4"/>
      <c r="AY20057" s="4"/>
      <c r="AZ20057" s="4"/>
      <c r="BA20057" s="4"/>
      <c r="BB20057" s="4"/>
      <c r="BC20057" s="4"/>
    </row>
    <row r="20058" spans="45:55" x14ac:dyDescent="0.2">
      <c r="AS20058" s="4"/>
      <c r="AT20058" s="4"/>
      <c r="AU20058" s="4"/>
      <c r="AV20058" s="4"/>
      <c r="AW20058" s="4"/>
      <c r="AX20058" s="4"/>
      <c r="AY20058" s="4"/>
      <c r="AZ20058" s="4"/>
      <c r="BA20058" s="4"/>
      <c r="BB20058" s="4"/>
      <c r="BC20058" s="4"/>
    </row>
    <row r="20059" spans="45:55" x14ac:dyDescent="0.2">
      <c r="AS20059" s="4"/>
      <c r="AT20059" s="4"/>
      <c r="AU20059" s="4"/>
      <c r="AV20059" s="4"/>
      <c r="AW20059" s="4"/>
      <c r="AX20059" s="4"/>
      <c r="AY20059" s="4"/>
      <c r="AZ20059" s="4"/>
      <c r="BA20059" s="4"/>
      <c r="BB20059" s="4"/>
      <c r="BC20059" s="4"/>
    </row>
    <row r="20060" spans="45:55" x14ac:dyDescent="0.2">
      <c r="AS20060" s="4"/>
      <c r="AT20060" s="4"/>
      <c r="AU20060" s="4"/>
      <c r="AV20060" s="4"/>
      <c r="AW20060" s="4"/>
      <c r="AX20060" s="4"/>
      <c r="AY20060" s="4"/>
      <c r="AZ20060" s="4"/>
      <c r="BA20060" s="4"/>
      <c r="BB20060" s="4"/>
      <c r="BC20060" s="4"/>
    </row>
    <row r="20061" spans="45:55" x14ac:dyDescent="0.2">
      <c r="AS20061" s="4"/>
      <c r="AT20061" s="4"/>
      <c r="AU20061" s="4"/>
      <c r="AV20061" s="4"/>
      <c r="AW20061" s="4"/>
      <c r="AX20061" s="4"/>
      <c r="AY20061" s="4"/>
      <c r="AZ20061" s="4"/>
      <c r="BA20061" s="4"/>
      <c r="BB20061" s="4"/>
      <c r="BC20061" s="4"/>
    </row>
    <row r="20062" spans="45:55" x14ac:dyDescent="0.2">
      <c r="AS20062" s="4"/>
      <c r="AT20062" s="4"/>
      <c r="AU20062" s="4"/>
      <c r="AV20062" s="4"/>
      <c r="AW20062" s="4"/>
      <c r="AX20062" s="4"/>
      <c r="AY20062" s="4"/>
      <c r="AZ20062" s="4"/>
      <c r="BA20062" s="4"/>
      <c r="BB20062" s="4"/>
      <c r="BC20062" s="4"/>
    </row>
    <row r="20063" spans="45:55" x14ac:dyDescent="0.2">
      <c r="AS20063" s="4"/>
      <c r="AT20063" s="4"/>
      <c r="AU20063" s="4"/>
      <c r="AV20063" s="4"/>
      <c r="AW20063" s="4"/>
      <c r="AX20063" s="4"/>
      <c r="AY20063" s="4"/>
      <c r="AZ20063" s="4"/>
      <c r="BA20063" s="4"/>
      <c r="BB20063" s="4"/>
      <c r="BC20063" s="4"/>
    </row>
    <row r="20064" spans="45:55" x14ac:dyDescent="0.2">
      <c r="AS20064" s="4"/>
      <c r="AT20064" s="4"/>
      <c r="AU20064" s="4"/>
      <c r="AV20064" s="4"/>
      <c r="AW20064" s="4"/>
      <c r="AX20064" s="4"/>
      <c r="AY20064" s="4"/>
      <c r="AZ20064" s="4"/>
      <c r="BA20064" s="4"/>
      <c r="BB20064" s="4"/>
      <c r="BC20064" s="4"/>
    </row>
    <row r="20065" spans="45:55" x14ac:dyDescent="0.2">
      <c r="AS20065" s="4"/>
      <c r="AT20065" s="4"/>
      <c r="AU20065" s="4"/>
      <c r="AV20065" s="4"/>
      <c r="AW20065" s="4"/>
      <c r="AX20065" s="4"/>
      <c r="AY20065" s="4"/>
      <c r="AZ20065" s="4"/>
      <c r="BA20065" s="4"/>
      <c r="BB20065" s="4"/>
      <c r="BC20065" s="4"/>
    </row>
    <row r="20066" spans="45:55" x14ac:dyDescent="0.2">
      <c r="AS20066" s="4"/>
      <c r="AT20066" s="4"/>
      <c r="AU20066" s="4"/>
      <c r="AV20066" s="4"/>
      <c r="AW20066" s="4"/>
      <c r="AX20066" s="4"/>
      <c r="AY20066" s="4"/>
      <c r="AZ20066" s="4"/>
      <c r="BA20066" s="4"/>
      <c r="BB20066" s="4"/>
      <c r="BC20066" s="4"/>
    </row>
    <row r="20067" spans="45:55" x14ac:dyDescent="0.2">
      <c r="AS20067" s="4"/>
      <c r="AT20067" s="4"/>
      <c r="AU20067" s="4"/>
      <c r="AV20067" s="4"/>
      <c r="AW20067" s="4"/>
      <c r="AX20067" s="4"/>
      <c r="AY20067" s="4"/>
      <c r="AZ20067" s="4"/>
      <c r="BA20067" s="4"/>
      <c r="BB20067" s="4"/>
      <c r="BC20067" s="4"/>
    </row>
    <row r="20068" spans="45:55" x14ac:dyDescent="0.2">
      <c r="AS20068" s="4"/>
      <c r="AT20068" s="4"/>
      <c r="AU20068" s="4"/>
      <c r="AV20068" s="4"/>
      <c r="AW20068" s="4"/>
      <c r="AX20068" s="4"/>
      <c r="AY20068" s="4"/>
      <c r="AZ20068" s="4"/>
      <c r="BA20068" s="4"/>
      <c r="BB20068" s="4"/>
      <c r="BC20068" s="4"/>
    </row>
    <row r="20069" spans="45:55" x14ac:dyDescent="0.2">
      <c r="AS20069" s="4"/>
      <c r="AT20069" s="4"/>
      <c r="AU20069" s="4"/>
      <c r="AV20069" s="4"/>
      <c r="AW20069" s="4"/>
      <c r="AX20069" s="4"/>
      <c r="AY20069" s="4"/>
      <c r="AZ20069" s="4"/>
      <c r="BA20069" s="4"/>
      <c r="BB20069" s="4"/>
      <c r="BC20069" s="4"/>
    </row>
    <row r="20070" spans="45:55" x14ac:dyDescent="0.2">
      <c r="AS20070" s="4"/>
      <c r="AT20070" s="4"/>
      <c r="AU20070" s="4"/>
      <c r="AV20070" s="4"/>
      <c r="AW20070" s="4"/>
      <c r="AX20070" s="4"/>
      <c r="AY20070" s="4"/>
      <c r="AZ20070" s="4"/>
      <c r="BA20070" s="4"/>
      <c r="BB20070" s="4"/>
      <c r="BC20070" s="4"/>
    </row>
    <row r="20071" spans="45:55" x14ac:dyDescent="0.2">
      <c r="AS20071" s="4"/>
      <c r="AT20071" s="4"/>
      <c r="AU20071" s="4"/>
      <c r="AV20071" s="4"/>
      <c r="AW20071" s="4"/>
      <c r="AX20071" s="4"/>
      <c r="AY20071" s="4"/>
      <c r="AZ20071" s="4"/>
      <c r="BA20071" s="4"/>
      <c r="BB20071" s="4"/>
      <c r="BC20071" s="4"/>
    </row>
    <row r="20072" spans="45:55" x14ac:dyDescent="0.2">
      <c r="AS20072" s="4"/>
      <c r="AT20072" s="4"/>
      <c r="AU20072" s="4"/>
      <c r="AV20072" s="4"/>
      <c r="AW20072" s="4"/>
      <c r="AX20072" s="4"/>
      <c r="AY20072" s="4"/>
      <c r="AZ20072" s="4"/>
      <c r="BA20072" s="4"/>
      <c r="BB20072" s="4"/>
      <c r="BC20072" s="4"/>
    </row>
    <row r="20073" spans="45:55" x14ac:dyDescent="0.2">
      <c r="AS20073" s="4"/>
      <c r="AT20073" s="4"/>
      <c r="AU20073" s="4"/>
      <c r="AV20073" s="4"/>
      <c r="AW20073" s="4"/>
      <c r="AX20073" s="4"/>
      <c r="AY20073" s="4"/>
      <c r="AZ20073" s="4"/>
      <c r="BA20073" s="4"/>
      <c r="BB20073" s="4"/>
      <c r="BC20073" s="4"/>
    </row>
    <row r="20074" spans="45:55" x14ac:dyDescent="0.2">
      <c r="AS20074" s="4"/>
      <c r="AT20074" s="4"/>
      <c r="AU20074" s="4"/>
      <c r="AV20074" s="4"/>
      <c r="AW20074" s="4"/>
      <c r="AX20074" s="4"/>
      <c r="AY20074" s="4"/>
      <c r="AZ20074" s="4"/>
      <c r="BA20074" s="4"/>
      <c r="BB20074" s="4"/>
      <c r="BC20074" s="4"/>
    </row>
    <row r="20075" spans="45:55" x14ac:dyDescent="0.2">
      <c r="AS20075" s="4"/>
      <c r="AT20075" s="4"/>
      <c r="AU20075" s="4"/>
      <c r="AV20075" s="4"/>
      <c r="AW20075" s="4"/>
      <c r="AX20075" s="4"/>
      <c r="AY20075" s="4"/>
      <c r="AZ20075" s="4"/>
      <c r="BA20075" s="4"/>
      <c r="BB20075" s="4"/>
      <c r="BC20075" s="4"/>
    </row>
    <row r="20076" spans="45:55" x14ac:dyDescent="0.2">
      <c r="AS20076" s="4"/>
      <c r="AT20076" s="4"/>
      <c r="AU20076" s="4"/>
      <c r="AV20076" s="4"/>
      <c r="AW20076" s="4"/>
      <c r="AX20076" s="4"/>
      <c r="AY20076" s="4"/>
      <c r="AZ20076" s="4"/>
      <c r="BA20076" s="4"/>
      <c r="BB20076" s="4"/>
      <c r="BC20076" s="4"/>
    </row>
    <row r="20077" spans="45:55" x14ac:dyDescent="0.2">
      <c r="AS20077" s="4"/>
      <c r="AT20077" s="4"/>
      <c r="AU20077" s="4"/>
      <c r="AV20077" s="4"/>
      <c r="AW20077" s="4"/>
      <c r="AX20077" s="4"/>
      <c r="AY20077" s="4"/>
      <c r="AZ20077" s="4"/>
      <c r="BA20077" s="4"/>
      <c r="BB20077" s="4"/>
      <c r="BC20077" s="4"/>
    </row>
    <row r="20078" spans="45:55" x14ac:dyDescent="0.2">
      <c r="AS20078" s="4"/>
      <c r="AT20078" s="4"/>
      <c r="AU20078" s="4"/>
      <c r="AV20078" s="4"/>
      <c r="AW20078" s="4"/>
      <c r="AX20078" s="4"/>
      <c r="AY20078" s="4"/>
      <c r="AZ20078" s="4"/>
      <c r="BA20078" s="4"/>
      <c r="BB20078" s="4"/>
      <c r="BC20078" s="4"/>
    </row>
    <row r="20079" spans="45:55" x14ac:dyDescent="0.2">
      <c r="AS20079" s="4"/>
      <c r="AT20079" s="4"/>
      <c r="AU20079" s="4"/>
      <c r="AV20079" s="4"/>
      <c r="AW20079" s="4"/>
      <c r="AX20079" s="4"/>
      <c r="AY20079" s="4"/>
      <c r="AZ20079" s="4"/>
      <c r="BA20079" s="4"/>
      <c r="BB20079" s="4"/>
      <c r="BC20079" s="4"/>
    </row>
    <row r="20080" spans="45:55" x14ac:dyDescent="0.2">
      <c r="AS20080" s="4"/>
      <c r="AT20080" s="4"/>
      <c r="AU20080" s="4"/>
      <c r="AV20080" s="4"/>
      <c r="AW20080" s="4"/>
      <c r="AX20080" s="4"/>
      <c r="AY20080" s="4"/>
      <c r="AZ20080" s="4"/>
      <c r="BA20080" s="4"/>
      <c r="BB20080" s="4"/>
      <c r="BC20080" s="4"/>
    </row>
    <row r="20081" spans="45:55" x14ac:dyDescent="0.2">
      <c r="AS20081" s="4"/>
      <c r="AT20081" s="4"/>
      <c r="AU20081" s="4"/>
      <c r="AV20081" s="4"/>
      <c r="AW20081" s="4"/>
      <c r="AX20081" s="4"/>
      <c r="AY20081" s="4"/>
      <c r="AZ20081" s="4"/>
      <c r="BA20081" s="4"/>
      <c r="BB20081" s="4"/>
      <c r="BC20081" s="4"/>
    </row>
    <row r="20082" spans="45:55" x14ac:dyDescent="0.2">
      <c r="AS20082" s="4"/>
      <c r="AT20082" s="4"/>
      <c r="AU20082" s="4"/>
      <c r="AV20082" s="4"/>
      <c r="AW20082" s="4"/>
      <c r="AX20082" s="4"/>
      <c r="AY20082" s="4"/>
      <c r="AZ20082" s="4"/>
      <c r="BA20082" s="4"/>
      <c r="BB20082" s="4"/>
      <c r="BC20082" s="4"/>
    </row>
    <row r="20083" spans="45:55" x14ac:dyDescent="0.2">
      <c r="AS20083" s="4"/>
      <c r="AT20083" s="4"/>
      <c r="AU20083" s="4"/>
      <c r="AV20083" s="4"/>
      <c r="AW20083" s="4"/>
      <c r="AX20083" s="4"/>
      <c r="AY20083" s="4"/>
      <c r="AZ20083" s="4"/>
      <c r="BA20083" s="4"/>
      <c r="BB20083" s="4"/>
      <c r="BC20083" s="4"/>
    </row>
    <row r="20084" spans="45:55" x14ac:dyDescent="0.2">
      <c r="AS20084" s="4"/>
      <c r="AT20084" s="4"/>
      <c r="AU20084" s="4"/>
      <c r="AV20084" s="4"/>
      <c r="AW20084" s="4"/>
      <c r="AX20084" s="4"/>
      <c r="AY20084" s="4"/>
      <c r="AZ20084" s="4"/>
      <c r="BA20084" s="4"/>
      <c r="BB20084" s="4"/>
      <c r="BC20084" s="4"/>
    </row>
    <row r="20085" spans="45:55" x14ac:dyDescent="0.2">
      <c r="AS20085" s="4"/>
      <c r="AT20085" s="4"/>
      <c r="AU20085" s="4"/>
      <c r="AV20085" s="4"/>
      <c r="AW20085" s="4"/>
      <c r="AX20085" s="4"/>
      <c r="AY20085" s="4"/>
      <c r="AZ20085" s="4"/>
      <c r="BA20085" s="4"/>
      <c r="BB20085" s="4"/>
      <c r="BC20085" s="4"/>
    </row>
    <row r="20086" spans="45:55" x14ac:dyDescent="0.2">
      <c r="AS20086" s="4"/>
      <c r="AT20086" s="4"/>
      <c r="AU20086" s="4"/>
      <c r="AV20086" s="4"/>
      <c r="AW20086" s="4"/>
      <c r="AX20086" s="4"/>
      <c r="AY20086" s="4"/>
      <c r="AZ20086" s="4"/>
      <c r="BA20086" s="4"/>
      <c r="BB20086" s="4"/>
      <c r="BC20086" s="4"/>
    </row>
    <row r="20087" spans="45:55" x14ac:dyDescent="0.2">
      <c r="AS20087" s="4"/>
      <c r="AT20087" s="4"/>
      <c r="AU20087" s="4"/>
      <c r="AV20087" s="4"/>
      <c r="AW20087" s="4"/>
      <c r="AX20087" s="4"/>
      <c r="AY20087" s="4"/>
      <c r="AZ20087" s="4"/>
      <c r="BA20087" s="4"/>
      <c r="BB20087" s="4"/>
      <c r="BC20087" s="4"/>
    </row>
  </sheetData>
  <sortState xmlns:xlrd2="http://schemas.microsoft.com/office/spreadsheetml/2017/richdata2" ref="A1:BH11500">
    <sortCondition ref="T2"/>
  </sortState>
  <dataConsolidate/>
  <phoneticPr fontId="0" type="noConversion"/>
  <dataValidations count="2">
    <dataValidation type="list" showInputMessage="1" showErrorMessage="1" sqref="M2:M65536" xr:uid="{00000000-0002-0000-0300-000000000000}">
      <formula1>"1,2,3"</formula1>
    </dataValidation>
    <dataValidation type="list" showInputMessage="1" showErrorMessage="1" sqref="N26:N65536 N2:N24" xr:uid="{00000000-0002-0000-0300-000001000000}">
      <formula1>"j,n"</formula1>
    </dataValidation>
  </dataValidations>
  <pageMargins left="0.17" right="0.23" top="1" bottom="1" header="0.5" footer="0.5"/>
  <pageSetup paperSize="8" scale="50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DHOC">
    <pageSetUpPr fitToPage="1"/>
  </sheetPr>
  <dimension ref="A1:AZ81"/>
  <sheetViews>
    <sheetView showGridLines="0" tabSelected="1" topLeftCell="A19" zoomScale="90" zoomScaleNormal="100" zoomScaleSheetLayoutView="100" workbookViewId="0">
      <selection activeCell="G15" sqref="G15:J15"/>
    </sheetView>
  </sheetViews>
  <sheetFormatPr defaultColWidth="9.140625" defaultRowHeight="14.25" x14ac:dyDescent="0.2"/>
  <cols>
    <col min="1" max="1" width="9.140625" style="5"/>
    <col min="2" max="2" width="2.7109375" style="7" customWidth="1"/>
    <col min="3" max="3" width="2.7109375" style="7" hidden="1" customWidth="1"/>
    <col min="4" max="4" width="5" style="7" customWidth="1"/>
    <col min="5" max="5" width="4.5703125" style="7" customWidth="1"/>
    <col min="6" max="6" width="7.5703125" style="7" customWidth="1"/>
    <col min="7" max="7" width="5.140625" style="7" customWidth="1"/>
    <col min="8" max="8" width="7.85546875" style="7" customWidth="1"/>
    <col min="9" max="9" width="4.42578125" style="7" customWidth="1"/>
    <col min="10" max="10" width="5.5703125" style="7" customWidth="1"/>
    <col min="11" max="11" width="13.28515625" style="7" hidden="1" customWidth="1"/>
    <col min="12" max="12" width="13.140625" style="7" hidden="1" customWidth="1"/>
    <col min="13" max="13" width="3.140625" style="7" customWidth="1"/>
    <col min="14" max="14" width="2.7109375" style="7" hidden="1" customWidth="1"/>
    <col min="15" max="15" width="4" style="7" customWidth="1"/>
    <col min="16" max="16" width="5.7109375" style="7" customWidth="1"/>
    <col min="17" max="17" width="7.5703125" style="7" customWidth="1"/>
    <col min="18" max="18" width="7.140625" style="7" customWidth="1"/>
    <col min="19" max="19" width="6.140625" style="7" customWidth="1"/>
    <col min="20" max="20" width="5.140625" style="7" customWidth="1"/>
    <col min="21" max="21" width="6.7109375" style="7" customWidth="1"/>
    <col min="22" max="22" width="5.140625" style="7" customWidth="1"/>
    <col min="23" max="23" width="5.85546875" style="7" hidden="1" customWidth="1"/>
    <col min="24" max="24" width="23.140625" style="7" hidden="1" customWidth="1"/>
    <col min="25" max="25" width="2.7109375" style="7" customWidth="1"/>
    <col min="26" max="26" width="2.7109375" style="7" hidden="1" customWidth="1"/>
    <col min="27" max="27" width="3.7109375" style="7" customWidth="1"/>
    <col min="28" max="28" width="5.42578125" style="7" customWidth="1"/>
    <col min="29" max="32" width="5.140625" style="7" customWidth="1"/>
    <col min="33" max="33" width="7.140625" style="7" customWidth="1"/>
    <col min="34" max="34" width="0.7109375" style="7" customWidth="1"/>
    <col min="35" max="35" width="20.85546875" style="7" hidden="1" customWidth="1"/>
    <col min="36" max="36" width="16.7109375" style="7" hidden="1" customWidth="1"/>
    <col min="37" max="37" width="8.5703125" style="7" hidden="1" customWidth="1"/>
    <col min="38" max="38" width="19" style="7" hidden="1" customWidth="1"/>
    <col min="39" max="39" width="20" style="7" hidden="1" customWidth="1"/>
    <col min="40" max="40" width="9.140625" style="7" hidden="1" customWidth="1"/>
    <col min="41" max="41" width="12.85546875" style="7" hidden="1" customWidth="1"/>
    <col min="42" max="42" width="24.85546875" style="7" hidden="1" customWidth="1"/>
    <col min="43" max="46" width="9.140625" style="7" hidden="1" customWidth="1"/>
    <col min="47" max="47" width="16.28515625" style="7" hidden="1" customWidth="1"/>
    <col min="48" max="52" width="9.140625" style="7" hidden="1" customWidth="1"/>
    <col min="53" max="53" width="10.42578125" style="7" bestFit="1" customWidth="1"/>
    <col min="54" max="54" width="9.140625" style="7"/>
    <col min="55" max="55" width="10.42578125" style="7" bestFit="1" customWidth="1"/>
    <col min="56" max="16384" width="9.140625" style="7"/>
  </cols>
  <sheetData>
    <row r="1" spans="1:46" ht="17.25" customHeight="1" x14ac:dyDescent="0.25">
      <c r="A1" s="217"/>
      <c r="B1" s="218"/>
      <c r="C1" s="218"/>
      <c r="D1" s="219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227" t="s">
        <v>21</v>
      </c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33" t="s">
        <v>136</v>
      </c>
      <c r="AD1" s="233"/>
      <c r="AE1" s="69">
        <v>14</v>
      </c>
      <c r="AF1" s="228">
        <v>20250219</v>
      </c>
      <c r="AG1" s="228"/>
      <c r="AH1" s="228"/>
      <c r="AI1" s="6"/>
      <c r="AJ1" s="6"/>
    </row>
    <row r="2" spans="1:46" ht="12.75" customHeight="1" x14ac:dyDescent="0.25">
      <c r="B2" s="8"/>
      <c r="C2" s="8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9"/>
      <c r="Q2" s="9"/>
      <c r="R2" s="9"/>
      <c r="S2" s="9"/>
      <c r="T2" s="237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10"/>
      <c r="AJ2" s="10"/>
    </row>
    <row r="3" spans="1:46" ht="14.25" customHeight="1" x14ac:dyDescent="0.25">
      <c r="B3" s="8"/>
      <c r="C3" s="8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11"/>
      <c r="Q3" s="11"/>
      <c r="R3" s="5"/>
      <c r="S3" s="5"/>
      <c r="T3" s="12" t="s">
        <v>189</v>
      </c>
      <c r="U3" s="12"/>
      <c r="V3" s="12"/>
      <c r="W3" s="12"/>
      <c r="X3" s="12"/>
      <c r="Y3" s="12"/>
      <c r="Z3" s="13"/>
      <c r="AA3" s="234"/>
      <c r="AB3" s="235"/>
      <c r="AC3" s="235"/>
      <c r="AD3" s="235"/>
      <c r="AE3" s="235"/>
      <c r="AF3" s="235"/>
      <c r="AG3" s="235"/>
      <c r="AH3" s="236"/>
      <c r="AI3" s="14"/>
      <c r="AJ3" s="14"/>
    </row>
    <row r="4" spans="1:46" ht="14.25" customHeight="1" x14ac:dyDescent="0.25">
      <c r="B4" s="8"/>
      <c r="C4" s="8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11"/>
      <c r="Q4" s="11"/>
      <c r="R4" s="11"/>
      <c r="S4" s="84"/>
      <c r="T4" s="72" t="str">
        <f>IF(AA3&lt;&gt;"",AA3,IF(AA4&lt;&gt;"",RIGHT(LEFT(AA4,LEN(AA4)-2),LEN(AA4)-4),""))</f>
        <v/>
      </c>
      <c r="U4" s="73" t="str">
        <f>IF(T4&lt;&gt;"",VLOOKUP(T4,Domein!A2:B13,2,FALSE),"")</f>
        <v/>
      </c>
      <c r="V4" s="12"/>
      <c r="W4" s="12"/>
      <c r="X4" s="12"/>
      <c r="Y4" s="12"/>
      <c r="Z4" s="13"/>
      <c r="AA4" s="239" t="str">
        <f>IF(AA3&lt;&gt;"","",IF(ISNA(VLOOKUP(LEFT($G$15,1),Domein!$BF$2:$BG$15,2,FALSE)),"","( " &amp; VLOOKUP(LEFT($G$15,1),Domein!$BF$2:$BG$15,2,FALSE) &amp; " )"))</f>
        <v/>
      </c>
      <c r="AB4" s="240"/>
      <c r="AC4" s="240"/>
      <c r="AD4" s="240"/>
      <c r="AE4" s="240"/>
      <c r="AF4" s="240"/>
      <c r="AG4" s="240"/>
      <c r="AH4" s="241"/>
      <c r="AI4" s="14"/>
      <c r="AJ4" s="14"/>
    </row>
    <row r="5" spans="1:46" ht="14.25" customHeight="1" x14ac:dyDescent="0.2">
      <c r="B5" s="8"/>
      <c r="C5" s="8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81"/>
      <c r="Q5" s="82"/>
      <c r="R5" s="83"/>
      <c r="S5" s="72" t="str">
        <f>IF(S3&lt;&gt;"",VLOOKUP(S3,Domein!A2:C13,3),"")</f>
        <v/>
      </c>
      <c r="T5" s="7" t="s">
        <v>51</v>
      </c>
      <c r="AA5" s="230"/>
      <c r="AB5" s="231"/>
      <c r="AC5" s="231"/>
      <c r="AD5" s="231"/>
      <c r="AE5" s="231"/>
      <c r="AF5" s="231"/>
      <c r="AG5" s="231"/>
      <c r="AH5" s="232"/>
      <c r="AI5" s="14"/>
      <c r="AJ5" s="14"/>
    </row>
    <row r="6" spans="1:46" ht="14.25" customHeight="1" x14ac:dyDescent="0.2">
      <c r="B6" s="8"/>
      <c r="C6" s="8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242" t="s">
        <v>151</v>
      </c>
      <c r="Q6" s="242"/>
      <c r="R6" s="5"/>
      <c r="S6" s="5"/>
      <c r="T6" s="12" t="s">
        <v>6887</v>
      </c>
      <c r="U6" s="12"/>
      <c r="V6" s="12"/>
      <c r="W6" s="12"/>
      <c r="X6" s="12"/>
      <c r="Y6" s="12"/>
      <c r="Z6" s="13"/>
      <c r="AA6" s="211" t="str">
        <f>IF(OR(AI6="",AI6=0),"",AI6)</f>
        <v/>
      </c>
      <c r="AB6" s="212"/>
      <c r="AC6" s="212"/>
      <c r="AD6" s="212"/>
      <c r="AE6" s="212"/>
      <c r="AF6" s="212"/>
      <c r="AG6" s="212"/>
      <c r="AH6" s="213"/>
      <c r="AI6" s="97" t="str">
        <f>IF(ISNA(VLOOKUP($AA$5,Domein!$Y$2:$AA$1000,2,FALSE)),"",VLOOKUP($AA$5,Domein!$Y$2:$AA$1000,2,FALSE))</f>
        <v/>
      </c>
      <c r="AJ6" s="14"/>
    </row>
    <row r="7" spans="1:46" ht="14.25" customHeight="1" x14ac:dyDescent="0.2">
      <c r="B7" s="8"/>
      <c r="C7" s="8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223"/>
      <c r="Q7" s="223"/>
      <c r="R7" s="223"/>
      <c r="S7" s="16"/>
      <c r="T7" s="12" t="s">
        <v>6888</v>
      </c>
      <c r="U7" s="12"/>
      <c r="V7" s="12"/>
      <c r="W7" s="12"/>
      <c r="X7" s="12"/>
      <c r="Y7" s="12"/>
      <c r="Z7" s="13"/>
      <c r="AA7" s="211" t="str">
        <f>IF(OR(AI7="",AI7=0),"",AI7)</f>
        <v/>
      </c>
      <c r="AB7" s="212"/>
      <c r="AC7" s="212"/>
      <c r="AD7" s="212"/>
      <c r="AE7" s="212"/>
      <c r="AF7" s="212"/>
      <c r="AG7" s="212"/>
      <c r="AH7" s="213"/>
      <c r="AI7" s="97" t="str">
        <f>IF(ISNA(VLOOKUP($AA$5,Domein!$Y$2:$AA$1000,3,FALSE)),"",VLOOKUP($AA$5,Domein!$Y$2:$AA$1000,3,FALSE))</f>
        <v/>
      </c>
      <c r="AJ7" s="14"/>
    </row>
    <row r="8" spans="1:46" ht="13.5" customHeight="1" x14ac:dyDescent="0.2">
      <c r="B8" s="29" t="s">
        <v>359</v>
      </c>
      <c r="C8" s="8"/>
      <c r="D8" s="5"/>
      <c r="E8" s="5"/>
      <c r="F8" s="5"/>
      <c r="G8" s="5"/>
      <c r="H8" s="5"/>
      <c r="I8" s="5"/>
      <c r="J8" s="75" t="s">
        <v>360</v>
      </c>
      <c r="K8" s="5"/>
      <c r="L8" s="5"/>
      <c r="M8" s="5"/>
      <c r="N8" s="5"/>
      <c r="O8" s="5"/>
      <c r="P8" s="220"/>
      <c r="Q8" s="221"/>
      <c r="R8" s="222"/>
      <c r="S8" s="5"/>
      <c r="T8" s="12"/>
      <c r="U8" s="12"/>
      <c r="V8" s="12"/>
      <c r="W8" s="12"/>
      <c r="X8" s="12"/>
      <c r="Y8" s="12"/>
      <c r="Z8" s="17"/>
      <c r="AA8" s="243"/>
      <c r="AB8" s="244"/>
      <c r="AC8" s="244"/>
      <c r="AD8" s="244"/>
      <c r="AE8" s="244"/>
      <c r="AF8" s="244"/>
      <c r="AG8" s="244"/>
      <c r="AH8" s="245"/>
      <c r="AI8" s="14"/>
      <c r="AJ8" s="14"/>
    </row>
    <row r="9" spans="1:46" ht="15.75" customHeight="1" x14ac:dyDescent="0.2">
      <c r="B9" s="8" t="s">
        <v>118</v>
      </c>
      <c r="C9" s="8"/>
      <c r="D9" s="5"/>
      <c r="E9" s="5"/>
      <c r="F9" s="5"/>
      <c r="G9" s="224" t="str">
        <f>IF(QMA!H7&lt;&gt;"",QMA!H7,"")</f>
        <v/>
      </c>
      <c r="H9" s="225"/>
      <c r="I9" s="225"/>
      <c r="J9" s="225"/>
      <c r="K9" s="225"/>
      <c r="L9" s="225"/>
      <c r="M9" s="226"/>
      <c r="N9" s="18"/>
      <c r="O9" s="246" t="str">
        <f>IF(Q9="","","Login :")</f>
        <v/>
      </c>
      <c r="P9" s="247"/>
      <c r="Q9" s="148" t="str">
        <f>IF(QMA!H44&lt;&gt;"",QMA!H44,"")</f>
        <v/>
      </c>
      <c r="R9" s="150"/>
      <c r="S9" s="5"/>
      <c r="T9" s="12"/>
      <c r="U9" s="19"/>
      <c r="V9" s="19"/>
      <c r="W9" s="20"/>
      <c r="X9" s="20"/>
      <c r="Y9" s="20"/>
      <c r="Z9" s="21"/>
      <c r="AA9" s="163"/>
      <c r="AB9" s="163"/>
      <c r="AC9" s="163"/>
      <c r="AD9" s="163"/>
      <c r="AE9" s="163"/>
      <c r="AF9" s="163"/>
      <c r="AG9" s="163"/>
      <c r="AH9" s="163"/>
      <c r="AI9" s="14"/>
      <c r="AJ9" s="14"/>
    </row>
    <row r="10" spans="1:46" ht="12.75" customHeight="1" thickBot="1" x14ac:dyDescent="0.25">
      <c r="B10" s="22"/>
      <c r="C10" s="22"/>
      <c r="D10" s="23"/>
      <c r="E10" s="23"/>
      <c r="F10" s="23"/>
      <c r="G10" s="192"/>
      <c r="H10" s="193"/>
      <c r="I10" s="193"/>
      <c r="J10" s="193"/>
      <c r="K10" s="193"/>
      <c r="L10" s="193"/>
      <c r="M10" s="194"/>
      <c r="N10" s="24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5"/>
      <c r="AA10" s="162"/>
      <c r="AB10" s="163"/>
      <c r="AC10" s="163"/>
      <c r="AD10" s="163"/>
      <c r="AE10" s="163"/>
      <c r="AF10" s="163"/>
      <c r="AG10" s="163"/>
      <c r="AH10" s="163"/>
      <c r="AI10" s="14"/>
      <c r="AJ10" s="14"/>
    </row>
    <row r="11" spans="1:46" ht="20.100000000000001" customHeight="1" x14ac:dyDescent="0.25">
      <c r="B11" s="214" t="s">
        <v>210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Y11" s="215"/>
      <c r="Z11" s="215"/>
      <c r="AA11" s="215"/>
      <c r="AB11" s="215"/>
      <c r="AC11" s="215"/>
      <c r="AD11" s="215"/>
      <c r="AE11" s="215"/>
      <c r="AF11" s="215"/>
      <c r="AG11" s="215"/>
      <c r="AH11" s="216"/>
      <c r="AI11" s="6"/>
      <c r="AJ11" s="6"/>
      <c r="AT11" s="53"/>
    </row>
    <row r="12" spans="1:46" ht="8.1" customHeight="1" x14ac:dyDescent="0.2">
      <c r="A12" s="38"/>
      <c r="B12" s="229"/>
      <c r="C12" s="229"/>
      <c r="D12" s="229"/>
      <c r="E12" s="229"/>
      <c r="F12" s="229"/>
      <c r="G12" s="229"/>
      <c r="H12" s="229"/>
      <c r="I12" s="229"/>
      <c r="J12" s="229"/>
      <c r="K12" s="2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162"/>
      <c r="AD12" s="163"/>
      <c r="AE12" s="163"/>
      <c r="AF12" s="163"/>
      <c r="AG12" s="163"/>
      <c r="AH12" s="163"/>
      <c r="AI12" s="14"/>
      <c r="AJ12" s="14"/>
      <c r="AK12" s="55">
        <f>MAX(AK13:AK16)</f>
        <v>0</v>
      </c>
    </row>
    <row r="13" spans="1:46" ht="16.5" customHeight="1" x14ac:dyDescent="0.2">
      <c r="A13" s="38"/>
      <c r="B13" s="93"/>
      <c r="C13"/>
      <c r="D13" s="191"/>
      <c r="E13" s="191"/>
      <c r="F13" s="191"/>
      <c r="G13" s="93"/>
      <c r="H13" s="191"/>
      <c r="I13" s="191"/>
      <c r="J13" s="191"/>
      <c r="K13" s="8"/>
      <c r="L13" s="5"/>
      <c r="M13" s="200" t="s">
        <v>156</v>
      </c>
      <c r="N13" s="201"/>
      <c r="O13" s="201"/>
      <c r="P13" s="201"/>
      <c r="Q13" s="201"/>
      <c r="R13" s="202"/>
      <c r="S13" s="204"/>
      <c r="T13" s="205"/>
      <c r="U13" s="206"/>
      <c r="V13" s="203" t="s">
        <v>152</v>
      </c>
      <c r="W13" s="201"/>
      <c r="X13" s="201"/>
      <c r="Y13" s="201"/>
      <c r="Z13" s="201"/>
      <c r="AA13" s="201"/>
      <c r="AB13" s="201"/>
      <c r="AC13" s="202"/>
      <c r="AD13" s="249"/>
      <c r="AE13" s="250"/>
      <c r="AF13" s="250"/>
      <c r="AG13" s="251"/>
      <c r="AH13" s="5"/>
      <c r="AJ13" s="65" t="str">
        <f>IF(ISNA(VLOOKUP($G$15,Domein!$AS$2:$AW$50000,2,FALSE)),"",VLOOKUP($G$15,Domein!$AS$2:$AW$50000,2,FALSE))</f>
        <v/>
      </c>
      <c r="AK13" s="55">
        <f>IF(AJ13&lt;&gt;"",IF(AJ13&lt;&gt;AI17,1,0),0)</f>
        <v>0</v>
      </c>
    </row>
    <row r="14" spans="1:46" ht="16.5" customHeight="1" x14ac:dyDescent="0.2">
      <c r="B14" s="26"/>
      <c r="C14" s="26"/>
      <c r="D14" s="27"/>
      <c r="E14" s="27"/>
      <c r="F14" s="27"/>
      <c r="G14" s="27"/>
      <c r="H14" s="27"/>
      <c r="I14" s="27"/>
      <c r="J14" s="27"/>
      <c r="K14" s="5"/>
      <c r="L14" s="5"/>
      <c r="M14" s="200" t="s">
        <v>6941</v>
      </c>
      <c r="N14" s="201"/>
      <c r="O14" s="201"/>
      <c r="P14" s="201"/>
      <c r="Q14" s="201"/>
      <c r="R14" s="202"/>
      <c r="S14" s="195"/>
      <c r="T14" s="195"/>
      <c r="U14" s="207"/>
      <c r="V14" s="203" t="s">
        <v>6942</v>
      </c>
      <c r="W14" s="201"/>
      <c r="X14" s="201"/>
      <c r="Y14" s="201"/>
      <c r="Z14" s="201"/>
      <c r="AA14" s="201"/>
      <c r="AB14" s="201"/>
      <c r="AC14" s="202"/>
      <c r="AD14" s="208"/>
      <c r="AE14" s="209"/>
      <c r="AF14" s="209"/>
      <c r="AG14" s="210"/>
      <c r="AH14" s="16"/>
      <c r="AI14" s="14"/>
      <c r="AJ14" s="65" t="str">
        <f>IF(ISNA(VLOOKUP($G$15,Domein!$AS$2:$AW$50000,3,FALSE)),"",VLOOKUP($G$15,Domein!$AS$2:$AW$50000,3,FALSE))</f>
        <v/>
      </c>
      <c r="AK14" s="55">
        <f>IF(AJ14&lt;&gt;"",IF(AJ14&lt;&gt;L23,1,0),0)</f>
        <v>0</v>
      </c>
    </row>
    <row r="15" spans="1:46" ht="16.5" customHeight="1" x14ac:dyDescent="0.2">
      <c r="B15" s="8" t="s">
        <v>108</v>
      </c>
      <c r="C15" s="8"/>
      <c r="D15" s="5"/>
      <c r="E15" s="5"/>
      <c r="F15" s="5"/>
      <c r="G15" s="185"/>
      <c r="H15" s="186"/>
      <c r="I15" s="186"/>
      <c r="J15" s="187"/>
      <c r="K15" s="28"/>
      <c r="L15" s="28"/>
      <c r="M15" s="200" t="s">
        <v>157</v>
      </c>
      <c r="N15" s="201"/>
      <c r="O15" s="201"/>
      <c r="P15" s="201"/>
      <c r="Q15" s="201"/>
      <c r="R15" s="202"/>
      <c r="S15" s="195"/>
      <c r="T15" s="196"/>
      <c r="U15" s="197"/>
      <c r="V15" s="203" t="s">
        <v>97</v>
      </c>
      <c r="W15" s="201"/>
      <c r="X15" s="201"/>
      <c r="Y15" s="201"/>
      <c r="Z15" s="201"/>
      <c r="AA15" s="201"/>
      <c r="AB15" s="201"/>
      <c r="AC15" s="202"/>
      <c r="AD15" s="264"/>
      <c r="AE15" s="264"/>
      <c r="AF15" s="264"/>
      <c r="AG15" s="264"/>
      <c r="AH15" s="60"/>
      <c r="AI15" s="14"/>
      <c r="AJ15" s="65" t="str">
        <f>IF(ISNA(VLOOKUP($G$15,Domein!$AS$2:$AW$50000,4,FALSE)),"",VLOOKUP($G$15,Domein!$AS$2:$AW$50000,4,FALSE))</f>
        <v/>
      </c>
      <c r="AK15" s="55">
        <f>IF(AJ15&lt;&gt;"",IF(AJ15&lt;&gt;K25,1,0),0)</f>
        <v>0</v>
      </c>
    </row>
    <row r="16" spans="1:46" ht="8.1" customHeight="1" x14ac:dyDescent="0.2">
      <c r="B16" s="8"/>
      <c r="C16" s="8"/>
      <c r="D16" s="5"/>
      <c r="E16" s="5"/>
      <c r="F16" s="5"/>
      <c r="G16" s="248"/>
      <c r="H16" s="183"/>
      <c r="I16" s="183"/>
      <c r="J16" s="184"/>
      <c r="K16" s="15"/>
      <c r="L16" s="15"/>
      <c r="M16" s="5"/>
      <c r="N16" s="5"/>
      <c r="O16" s="5"/>
      <c r="P16" s="5"/>
      <c r="Q16" s="5"/>
      <c r="R16" s="237"/>
      <c r="S16" s="218"/>
      <c r="T16" s="218"/>
      <c r="U16" s="219"/>
      <c r="V16" s="5"/>
      <c r="W16" s="5"/>
      <c r="X16" s="5"/>
      <c r="Y16" s="5"/>
      <c r="Z16" s="5"/>
      <c r="AA16" s="5"/>
      <c r="AB16" s="5"/>
      <c r="AC16" s="134"/>
      <c r="AD16" s="134"/>
      <c r="AE16" s="134"/>
      <c r="AF16" s="134"/>
      <c r="AG16" s="134"/>
      <c r="AH16" s="134"/>
      <c r="AI16" s="14"/>
      <c r="AJ16" s="65" t="str">
        <f>IF(ISNA(VLOOKUP($G$15,Domein!$AS$2:$AW$50000,5,FALSE)),"",VLOOKUP($G$15,Domein!$AS$2:$AW$50000,5,FALSE))</f>
        <v/>
      </c>
      <c r="AK16" s="55">
        <f>IF(AJ16&lt;&gt;"",IF(AJ16&lt;&gt;L24,1,0),0)</f>
        <v>0</v>
      </c>
    </row>
    <row r="17" spans="2:36" ht="15" customHeight="1" x14ac:dyDescent="0.2">
      <c r="B17" s="8" t="s">
        <v>109</v>
      </c>
      <c r="C17" s="8"/>
      <c r="D17" s="5"/>
      <c r="E17" s="5"/>
      <c r="F17" s="5"/>
      <c r="G17" s="185"/>
      <c r="H17" s="198"/>
      <c r="I17" s="198"/>
      <c r="J17" s="198"/>
      <c r="K17" s="198"/>
      <c r="L17" s="198"/>
      <c r="M17" s="198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  <c r="AC17" s="198"/>
      <c r="AD17" s="198"/>
      <c r="AE17" s="198"/>
      <c r="AF17" s="198"/>
      <c r="AG17" s="198"/>
      <c r="AH17" s="199"/>
      <c r="AI17" s="65" t="str">
        <f>IF(G17&lt;&gt;"",G17,IF(G18&lt;&gt;"",RIGHT(LEFT(G18,LEN(G18)-2),LEN(G18)-4),""))</f>
        <v/>
      </c>
      <c r="AJ17" s="14"/>
    </row>
    <row r="18" spans="2:36" ht="12.75" customHeight="1" x14ac:dyDescent="0.2">
      <c r="B18" s="8"/>
      <c r="C18" s="8"/>
      <c r="D18" s="59" t="str">
        <f>IF(G18&lt;&gt;"","Default omschrijving","")</f>
        <v/>
      </c>
      <c r="E18" s="58"/>
      <c r="F18" s="58"/>
      <c r="G18" s="182" t="str">
        <f>IF(G17&lt;&gt;"","",IF(ISNA(VLOOKUP($G$15,Domein!$AS$2:$AW$50000,2,FALSE)),"","( " &amp; VLOOKUP($G$15,Domein!$AS$2:$AW$50000,2,FALSE) &amp; " )"))</f>
        <v/>
      </c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4"/>
      <c r="AI18" s="14"/>
      <c r="AJ18" s="14"/>
    </row>
    <row r="19" spans="2:36" ht="15" customHeight="1" x14ac:dyDescent="0.2">
      <c r="B19" s="8" t="s">
        <v>110</v>
      </c>
      <c r="C19" s="8"/>
      <c r="D19" s="5"/>
      <c r="E19" s="5"/>
      <c r="F19" s="5"/>
      <c r="G19" s="185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7"/>
      <c r="AI19" s="14"/>
      <c r="AJ19" s="14"/>
    </row>
    <row r="20" spans="2:36" ht="12.75" customHeight="1" thickBot="1" x14ac:dyDescent="0.25">
      <c r="B20" s="22"/>
      <c r="C20" s="22"/>
      <c r="D20" s="23"/>
      <c r="E20" s="23"/>
      <c r="F20" s="23"/>
      <c r="G20" s="192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4"/>
      <c r="AI20" s="14"/>
      <c r="AJ20" s="14"/>
    </row>
    <row r="21" spans="2:36" ht="20.100000000000001" customHeight="1" thickBot="1" x14ac:dyDescent="0.3">
      <c r="B21" s="166" t="s">
        <v>173</v>
      </c>
      <c r="C21" s="167"/>
      <c r="D21" s="167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8"/>
      <c r="AI21" s="6"/>
      <c r="AJ21" s="6"/>
    </row>
    <row r="22" spans="2:36" ht="12.75" customHeight="1" x14ac:dyDescent="0.2">
      <c r="B22" s="26"/>
      <c r="C22" s="26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188"/>
      <c r="S22" s="189"/>
      <c r="T22" s="189"/>
      <c r="U22" s="190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</row>
    <row r="23" spans="2:36" ht="12.75" customHeight="1" x14ac:dyDescent="0.2">
      <c r="B23" s="29" t="s">
        <v>174</v>
      </c>
      <c r="C23" s="29"/>
      <c r="D23" s="30"/>
      <c r="E23" s="30"/>
      <c r="F23" s="30"/>
      <c r="G23" s="179"/>
      <c r="H23" s="180"/>
      <c r="I23" s="180"/>
      <c r="J23" s="181"/>
      <c r="K23" s="18"/>
      <c r="L23" s="18" t="str">
        <f>IF(G23&lt;&gt;"",G23,IF(M23&lt;&gt;"(  )",RIGHT(LEFT(M23,LEN(M23)-2),LEN(M23)-4),""))</f>
        <v>s</v>
      </c>
      <c r="M23" s="159" t="str">
        <f>IF(G23&lt;&gt;"","(  )",IF(AND(S15&lt;&gt;S13,S13&lt;&gt;""),"( v )",IF(AND(S15=S13,AD15&lt;&gt;AD13,AD13&lt;&gt;""),"( t )",IF(ISNA(VLOOKUP($G$15,Domein!$AS$2:$AW$50000,3,FALSE)),"( s )","( " &amp; VLOOKUP($G$15,Domein!$AS$2:$AW$50000,3,FALSE) &amp; " )"))))</f>
        <v>( s )</v>
      </c>
      <c r="N23" s="160"/>
      <c r="O23" s="161"/>
      <c r="P23" s="30"/>
      <c r="Q23" s="5"/>
      <c r="R23" s="148"/>
      <c r="S23" s="149"/>
      <c r="T23" s="149"/>
      <c r="U23" s="150"/>
      <c r="V23" s="63"/>
      <c r="W23" s="31"/>
      <c r="X23" s="31"/>
      <c r="Y23" s="31"/>
      <c r="Z23" s="31"/>
      <c r="AA23" s="30"/>
      <c r="AB23" s="5"/>
      <c r="AC23" s="16"/>
      <c r="AD23" s="148"/>
      <c r="AE23" s="149"/>
      <c r="AF23" s="150"/>
      <c r="AG23" s="159"/>
      <c r="AH23" s="161"/>
      <c r="AI23" s="32"/>
      <c r="AJ23" s="32"/>
    </row>
    <row r="24" spans="2:36" ht="12.75" customHeight="1" x14ac:dyDescent="0.2">
      <c r="B24" s="29" t="s">
        <v>207</v>
      </c>
      <c r="C24" s="29"/>
      <c r="D24" s="30"/>
      <c r="E24" s="30"/>
      <c r="F24" s="30"/>
      <c r="G24" s="151"/>
      <c r="H24" s="152"/>
      <c r="I24" s="152"/>
      <c r="J24" s="153"/>
      <c r="K24" s="44" t="str">
        <f>IF(L24&lt;&gt;"",IF(AND(RIGHT(LEFT(K25,2),1)="t",L24="aw"),6,UPPER(VLOOKUP(L24,Domein!P2:Q8,2,FALSE))),"")</f>
        <v/>
      </c>
      <c r="L24" s="44" t="str">
        <f>IF(G24 &lt;&gt; "",LOWER(VLOOKUP(G24,Domein!O2:Q8,2,FALSE)),IF(M24&lt;&gt;"(  )",RIGHT(LEFT(M24,LEN(M24)-2),LEN(M24)-4),""))</f>
        <v/>
      </c>
      <c r="M24" s="159" t="str">
        <f>IF(G24&lt;&gt;"","(  )",IF(ISNA(VLOOKUP($G$15,Domein!$AS$2:$AW$50000,5,FALSE)),"(  )","( " &amp; VLOOKUP($G$15,Domein!$AS$2:$AW$50000,5,FALSE) &amp; " )"))</f>
        <v>(  )</v>
      </c>
      <c r="N24" s="117"/>
      <c r="O24" s="118"/>
      <c r="P24" s="30" t="s">
        <v>63</v>
      </c>
      <c r="Q24" s="23"/>
      <c r="R24" s="154"/>
      <c r="S24" s="157"/>
      <c r="T24" s="157"/>
      <c r="U24" s="158"/>
      <c r="V24" s="63" t="str">
        <f>IF(R24&lt;&gt;"","(  )",IF(ISNA(VLOOKUP($G$15,Domein!$AS$2:$AX$50000,6,FALSE)),"( n )","( " &amp; LEFT(VLOOKUP($G$15,Domein!$AS$2:$AX$50000,6,FALSE),1) &amp; " )"))</f>
        <v>( n )</v>
      </c>
      <c r="W24" s="31" t="str">
        <f>IF(R24&lt;&gt;"",R24,IF(V24&lt;&gt;"",IF(RIGHT(LEFT(V24,LEN(V24)-2),LEN(V24)-4)="j","Ja",IF(RIGHT(LEFT(V24,LEN(V24)-2),LEN(V24)-4)="n","Nee","")),""))</f>
        <v>Nee</v>
      </c>
      <c r="X24" s="31"/>
      <c r="Y24" s="31"/>
      <c r="Z24" s="33"/>
      <c r="AA24" s="34" t="s">
        <v>112</v>
      </c>
      <c r="AB24" s="23"/>
      <c r="AC24" s="28"/>
      <c r="AD24" s="154"/>
      <c r="AE24" s="155"/>
      <c r="AF24" s="156"/>
      <c r="AG24" s="61"/>
      <c r="AH24" s="33"/>
      <c r="AI24" s="32"/>
      <c r="AJ24" s="32"/>
    </row>
    <row r="25" spans="2:36" ht="12.75" customHeight="1" x14ac:dyDescent="0.2">
      <c r="B25" s="29" t="s">
        <v>18</v>
      </c>
      <c r="C25" s="22"/>
      <c r="D25" s="23"/>
      <c r="E25" s="23"/>
      <c r="F25" s="23"/>
      <c r="G25" s="169"/>
      <c r="H25" s="170"/>
      <c r="I25" s="170"/>
      <c r="J25" s="171"/>
      <c r="K25" s="45" t="str">
        <f>IF(G25&lt;&gt;"",G25,L25)</f>
        <v/>
      </c>
      <c r="L25" s="57" t="str">
        <f>IF(M25&lt;&gt;"(  )",RIGHT(LEFT(M25,LEN(M25)-2),LEN(M25)-4),"")</f>
        <v/>
      </c>
      <c r="M25" s="159" t="str">
        <f>IF(G25&lt;&gt;"","(  )",IF(ISNA(VLOOKUP($G$15,Domein!$AS$2:$AW$50000,4,FALSE)),"(  )","( " &amp; VLOOKUP($G$15,Domein!$AS$2:$AW$50000,4,FALSE) &amp; " )"))</f>
        <v>(  )</v>
      </c>
      <c r="N25" s="160"/>
      <c r="O25" s="161"/>
      <c r="P25" s="30" t="s">
        <v>294</v>
      </c>
      <c r="Q25" s="64"/>
      <c r="R25" s="154"/>
      <c r="S25" s="157"/>
      <c r="T25" s="157"/>
      <c r="U25" s="158"/>
      <c r="V25" s="68" t="str">
        <f>IF(R25="","(  )","(  )")</f>
        <v>(  )</v>
      </c>
      <c r="W25" s="66"/>
      <c r="X25" s="66"/>
      <c r="Y25" s="67"/>
      <c r="Z25" s="23"/>
      <c r="AA25" s="34" t="s">
        <v>283</v>
      </c>
      <c r="AB25" s="34"/>
      <c r="AC25" s="34"/>
      <c r="AD25" s="176"/>
      <c r="AE25" s="177"/>
      <c r="AF25" s="178"/>
      <c r="AG25" s="62" t="str">
        <f>IF(AD25&lt;&gt;"","(dg)",IF(ISNA(VLOOKUP($K$25,Domein!$W$2:$X$50000,2,FALSE)),"(dg)",VLOOKUP($K$25,Domein!$W$2:$X$50000,2,FALSE)))</f>
        <v>(dg)</v>
      </c>
      <c r="AH25" s="31"/>
      <c r="AI25" s="54" t="str">
        <f>IF(AD25&lt;&gt;"",AD25,IF(AJ25="","",AJ25))</f>
        <v/>
      </c>
      <c r="AJ25" s="54" t="str">
        <f>TRIM(SUBSTITUTE(SUBSTITUTE(AG25,"dg)",""),"(",""))</f>
        <v/>
      </c>
    </row>
    <row r="26" spans="2:36" ht="12.75" customHeight="1" thickBot="1" x14ac:dyDescent="0.25">
      <c r="B26" s="22"/>
      <c r="C26" s="22"/>
      <c r="D26" s="23"/>
      <c r="E26" s="23"/>
      <c r="F26" s="23"/>
      <c r="G26" s="172"/>
      <c r="H26" s="173"/>
      <c r="I26" s="173"/>
      <c r="J26" s="174"/>
      <c r="K26" s="23"/>
      <c r="L26" s="23"/>
      <c r="M26" s="23"/>
      <c r="N26" s="23"/>
      <c r="O26" s="23"/>
      <c r="P26" s="23"/>
      <c r="Q26" s="23"/>
      <c r="R26" s="162"/>
      <c r="S26" s="163"/>
      <c r="T26" s="163"/>
      <c r="U26" s="164"/>
      <c r="V26" s="23"/>
      <c r="W26" s="23"/>
      <c r="X26" s="23"/>
      <c r="Y26" s="23"/>
      <c r="Z26" s="23"/>
      <c r="AA26" s="23"/>
      <c r="AB26" s="23"/>
      <c r="AC26" s="23"/>
      <c r="AD26" s="175"/>
      <c r="AE26" s="175"/>
      <c r="AF26" s="175"/>
      <c r="AG26" s="175"/>
      <c r="AH26" s="175"/>
      <c r="AI26" s="14"/>
      <c r="AJ26" s="14"/>
    </row>
    <row r="27" spans="2:36" ht="20.100000000000001" customHeight="1" thickBot="1" x14ac:dyDescent="0.3">
      <c r="B27" s="166" t="s">
        <v>9</v>
      </c>
      <c r="C27" s="167"/>
      <c r="D27" s="167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8"/>
      <c r="AI27" s="6"/>
      <c r="AJ27" s="6"/>
    </row>
    <row r="28" spans="2:36" ht="12.75" customHeight="1" x14ac:dyDescent="0.2">
      <c r="B28" s="255" t="s">
        <v>7514</v>
      </c>
      <c r="C28" s="256"/>
      <c r="D28" s="256"/>
      <c r="E28" s="257"/>
      <c r="F28" s="147" t="s">
        <v>191</v>
      </c>
      <c r="G28" s="147"/>
      <c r="H28" s="147" t="s">
        <v>278</v>
      </c>
      <c r="I28" s="147"/>
      <c r="J28" s="165" t="s">
        <v>279</v>
      </c>
      <c r="K28" s="265"/>
      <c r="L28" s="265"/>
      <c r="M28" s="265"/>
      <c r="N28" s="265"/>
      <c r="O28" s="266"/>
      <c r="P28" s="147" t="s">
        <v>204</v>
      </c>
      <c r="Q28" s="147"/>
      <c r="R28" s="147" t="s">
        <v>115</v>
      </c>
      <c r="S28" s="147"/>
      <c r="T28" s="147" t="s">
        <v>11</v>
      </c>
      <c r="U28" s="147"/>
      <c r="V28" s="147" t="s">
        <v>116</v>
      </c>
      <c r="W28" s="147"/>
      <c r="X28" s="147"/>
      <c r="Y28" s="147"/>
      <c r="Z28" s="147"/>
      <c r="AA28" s="147"/>
      <c r="AB28" s="147" t="s">
        <v>280</v>
      </c>
      <c r="AC28" s="147"/>
      <c r="AD28" s="147" t="s">
        <v>281</v>
      </c>
      <c r="AE28" s="165"/>
      <c r="AF28" s="255" t="s">
        <v>37</v>
      </c>
      <c r="AG28" s="256"/>
      <c r="AH28" s="257"/>
      <c r="AI28" s="35"/>
      <c r="AJ28" s="35"/>
    </row>
    <row r="29" spans="2:36" ht="12.75" customHeight="1" x14ac:dyDescent="0.2">
      <c r="B29" s="135" t="str">
        <f>IF(ISNA(VLOOKUP(ADHOC!B28,Domein!$AP$2:$AR$50,3,FALSE)),"",IF(VLOOKUP(ADHOC!B28,Domein!$AP$2:$AR$50,3,FALSE)=0,"",VLOOKUP(ADHOC!B28,Domein!$AP$2:$AR$50,3,FALSE)))</f>
        <v>cm</v>
      </c>
      <c r="C29" s="135"/>
      <c r="D29" s="135"/>
      <c r="E29" s="135"/>
      <c r="F29" s="136" t="str">
        <f>IF(ISNA(VLOOKUP(ADHOC!F28,Domein!$AP$2:$AR$50,3,FALSE)),"",IF(VLOOKUP(ADHOC!F28,Domein!$AP$2:$AR$50,3,FALSE)=0,"",VLOOKUP(ADHOC!F28,Domein!$AP$2:$AR$50,3,FALSE)))</f>
        <v>mS/m</v>
      </c>
      <c r="G29" s="136"/>
      <c r="H29" s="136" t="str">
        <f>IF(ISNA(VLOOKUP(ADHOC!H28,Domein!$AP$2:$AR$50,3,FALSE)),"",IF(VLOOKUP(ADHOC!H28,Domein!$AP$2:$AR$50,3,FALSE)=0,"",VLOOKUP(ADHOC!H28,Domein!$AP$2:$AR$50,3,FALSE)))</f>
        <v xml:space="preserve"> </v>
      </c>
      <c r="I29" s="136"/>
      <c r="J29" s="140" t="str">
        <f>IF(ISNA(VLOOKUP(ADHOC!J28,Domein!$AP$2:$AR$50,3,FALSE)),"",IF(VLOOKUP(ADHOC!J28,Domein!$AP$2:$AR$50,3,FALSE)=0,"",VLOOKUP(ADHOC!J28,Domein!$AP$2:$AR$50,3,FALSE)))</f>
        <v xml:space="preserve"> </v>
      </c>
      <c r="K29" s="141"/>
      <c r="L29" s="141"/>
      <c r="M29" s="141"/>
      <c r="N29" s="141"/>
      <c r="O29" s="142"/>
      <c r="P29" s="136" t="str">
        <f>IF(ISNA(VLOOKUP(ADHOC!P28,Domein!$AP$2:$AR$50,3,FALSE)),"",IF(VLOOKUP(ADHOC!P28,Domein!$AP$2:$AR$50,3,FALSE)=0,"",VLOOKUP(ADHOC!P28,Domein!$AP$2:$AR$50,3,FALSE)))</f>
        <v>mg/l</v>
      </c>
      <c r="Q29" s="136"/>
      <c r="R29" s="136" t="str">
        <f>IF(ISNA(VLOOKUP(ADHOC!R28,Domein!$AP$2:$AR$50,3,FALSE)),"",IF(VLOOKUP(ADHOC!R28,Domein!$AP$2:$AR$50,3,FALSE)=0,"",VLOOKUP(ADHOC!R28,Domein!$AP$2:$AR$50,3,FALSE)))</f>
        <v>%</v>
      </c>
      <c r="S29" s="136"/>
      <c r="T29" s="136" t="str">
        <f>IF(ISNA(VLOOKUP(ADHOC!T28,Domein!$AP$2:$AR$50,3,FALSE)),"",IF(VLOOKUP(ADHOC!T28,Domein!$AP$2:$AR$50,3,FALSE)=0,"",VLOOKUP(ADHOC!T28,Domein!$AP$2:$AR$50,3,FALSE)))</f>
        <v>pH</v>
      </c>
      <c r="U29" s="136"/>
      <c r="V29" s="136" t="str">
        <f>IF(ISNA(VLOOKUP(ADHOC!V28,Domein!$AP$2:$AR$50,3,FALSE)),"",IF(VLOOKUP(ADHOC!V28,Domein!$AP$2:$AR$50,3,FALSE)=0,"",VLOOKUP(ADHOC!V28,Domein!$AP$2:$AR$50,3,FALSE)))</f>
        <v>°C</v>
      </c>
      <c r="W29" s="136"/>
      <c r="X29" s="136"/>
      <c r="Y29" s="136"/>
      <c r="Z29" s="136"/>
      <c r="AA29" s="136"/>
      <c r="AB29" s="136" t="str">
        <f>IF(ISNA(VLOOKUP(ADHOC!AB28,Domein!$AP$2:$AR$50,3,FALSE)),"",IF(VLOOKUP(ADHOC!AB28,Domein!$AP$2:$AR$50,3,FALSE)=0,"",VLOOKUP(ADHOC!AB28,Domein!$AP$2:$AR$50,3,FALSE)))</f>
        <v>m³</v>
      </c>
      <c r="AC29" s="136"/>
      <c r="AD29" s="136" t="str">
        <f>IF(ISNA(VLOOKUP(ADHOC!AD28,Domein!$AP$2:$AR$50,3,FALSE)),"",IF(VLOOKUP(ADHOC!AD28,Domein!$AP$2:$AR$50,3,FALSE)=0,"",VLOOKUP(ADHOC!AD28,Domein!$AP$2:$AR$50,3,FALSE)))</f>
        <v>mm</v>
      </c>
      <c r="AE29" s="143"/>
      <c r="AF29" s="127" t="str">
        <f>IF(ISNA(VLOOKUP(ADHOC!AF28,Domein!$AP$2:$AR$50,3,FALSE)),"",IF(VLOOKUP(ADHOC!AF28,Domein!$AP$2:$AR$50,3,FALSE)=0,"",VLOOKUP(ADHOC!AF28,Domein!$AP$2:$AR$50,3,FALSE)))</f>
        <v>cm</v>
      </c>
      <c r="AG29" s="128"/>
      <c r="AH29" s="129"/>
      <c r="AI29" s="35"/>
      <c r="AJ29" s="35"/>
    </row>
    <row r="30" spans="2:36" ht="24.75" customHeight="1" x14ac:dyDescent="0.2">
      <c r="B30" s="131"/>
      <c r="C30" s="132"/>
      <c r="D30" s="132"/>
      <c r="E30" s="133"/>
      <c r="F30" s="130"/>
      <c r="G30" s="130"/>
      <c r="H30" s="130"/>
      <c r="I30" s="130"/>
      <c r="J30" s="131"/>
      <c r="K30" s="132"/>
      <c r="L30" s="132"/>
      <c r="M30" s="132"/>
      <c r="N30" s="132"/>
      <c r="O30" s="133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1"/>
      <c r="AF30" s="131"/>
      <c r="AG30" s="132"/>
      <c r="AH30" s="133"/>
      <c r="AI30" s="14">
        <f>IF(AND(F30="",H30="",J30="",P30="",R30="",T30="",V30="",AB30="",AD30="")=TRUE,1,0)</f>
        <v>1</v>
      </c>
      <c r="AJ30" s="14"/>
    </row>
    <row r="31" spans="2:36" ht="7.5" customHeight="1" x14ac:dyDescent="0.2">
      <c r="B31" s="261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262"/>
      <c r="Z31" s="262"/>
      <c r="AA31" s="262"/>
      <c r="AB31" s="262"/>
      <c r="AC31" s="262"/>
      <c r="AD31" s="262"/>
      <c r="AE31" s="262"/>
      <c r="AF31" s="262"/>
      <c r="AG31" s="262"/>
      <c r="AH31" s="263"/>
      <c r="AI31" s="32"/>
      <c r="AJ31" s="32"/>
    </row>
    <row r="32" spans="2:36" ht="18.75" customHeight="1" thickBot="1" x14ac:dyDescent="0.3">
      <c r="B32" s="258" t="s">
        <v>121</v>
      </c>
      <c r="C32" s="259"/>
      <c r="D32" s="259"/>
      <c r="E32" s="259"/>
      <c r="F32" s="259"/>
      <c r="G32" s="259"/>
      <c r="H32" s="259"/>
      <c r="I32" s="259"/>
      <c r="J32" s="259"/>
      <c r="K32" s="259"/>
      <c r="L32" s="259"/>
      <c r="M32" s="259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  <c r="Y32" s="259"/>
      <c r="Z32" s="259"/>
      <c r="AA32" s="259"/>
      <c r="AB32" s="259"/>
      <c r="AC32" s="259"/>
      <c r="AD32" s="259"/>
      <c r="AE32" s="259"/>
      <c r="AF32" s="259"/>
      <c r="AG32" s="259"/>
      <c r="AH32" s="260"/>
      <c r="AI32" s="32"/>
      <c r="AJ32" s="32"/>
    </row>
    <row r="33" spans="1:42" ht="20.100000000000001" customHeight="1" thickBot="1" x14ac:dyDescent="0.3">
      <c r="B33" s="166" t="s">
        <v>8</v>
      </c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8"/>
      <c r="AI33" s="6"/>
      <c r="AJ33" s="6"/>
    </row>
    <row r="34" spans="1:42" ht="7.5" customHeight="1" x14ac:dyDescent="0.2">
      <c r="B34" s="36"/>
      <c r="C34" s="36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25"/>
      <c r="AD34" s="27"/>
      <c r="AE34" s="27"/>
      <c r="AF34" s="134"/>
      <c r="AG34" s="134"/>
      <c r="AH34" s="134"/>
      <c r="AI34" s="14"/>
      <c r="AJ34" s="14"/>
    </row>
    <row r="35" spans="1:42" ht="14.25" customHeight="1" x14ac:dyDescent="0.2">
      <c r="B35" s="269"/>
      <c r="C35" s="270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254"/>
      <c r="AD35" s="137"/>
      <c r="AE35" s="137"/>
      <c r="AF35" s="252"/>
      <c r="AG35" s="253"/>
      <c r="AH35" s="253"/>
      <c r="AJ35" s="14"/>
      <c r="AK35" s="14">
        <f>IF(AND(B35="",F35="",H35="",J35="",P35="",T35="",R35="",V35="",AB35="",AB35="",AD35="",AF35=""),0,1)</f>
        <v>0</v>
      </c>
      <c r="AO35" s="43" t="str">
        <f>IF(B35&lt;&gt;"",B35&amp;";","")&amp;IF(F35&lt;&gt;"",F35&amp;";","")&amp;IF(H35&lt;&gt;"",H35&amp;";","")&amp;IF(J35&lt;&gt;"",J35&amp;";","")&amp;IF(P35&lt;&gt;"",P35&amp;";","")&amp;IF(R34&lt;&gt;"",R35&amp;";","")&amp;IF(T35&lt;&gt;"",T35&amp;";","")&amp;IF(V35&lt;&gt;"",V35&amp;";","")&amp;IF(AB35&lt;&gt;"",AB35&amp;";","")&amp;IF(AD35&lt;&gt;"",AD35&amp;";","")&amp;IF(AF35&lt;&gt;"",AF35&amp;";","")</f>
        <v/>
      </c>
      <c r="AP35" s="7" t="s">
        <v>161</v>
      </c>
    </row>
    <row r="36" spans="1:42" ht="12.75" customHeight="1" thickBot="1" x14ac:dyDescent="0.25">
      <c r="B36" s="272"/>
      <c r="C36" s="273"/>
      <c r="D36" s="273"/>
      <c r="E36" s="273"/>
      <c r="F36" s="273"/>
      <c r="G36" s="273"/>
      <c r="H36" s="273"/>
      <c r="I36" s="273"/>
      <c r="J36" s="273"/>
      <c r="K36" s="273"/>
      <c r="L36" s="273"/>
      <c r="M36" s="273"/>
      <c r="N36" s="273"/>
      <c r="O36" s="273"/>
      <c r="P36" s="273"/>
      <c r="Q36" s="273"/>
      <c r="R36" s="273"/>
      <c r="S36" s="273"/>
      <c r="T36" s="273"/>
      <c r="U36" s="273"/>
      <c r="V36" s="273"/>
      <c r="W36" s="273"/>
      <c r="X36" s="273"/>
      <c r="Y36" s="273"/>
      <c r="Z36" s="273"/>
      <c r="AA36" s="273"/>
      <c r="AB36" s="273"/>
      <c r="AC36" s="273"/>
      <c r="AD36" s="273"/>
      <c r="AE36" s="273"/>
      <c r="AF36" s="273"/>
      <c r="AG36" s="273"/>
      <c r="AH36" s="274"/>
      <c r="AI36" s="14"/>
      <c r="AJ36" s="14"/>
    </row>
    <row r="37" spans="1:42" ht="20.100000000000001" customHeight="1" thickBot="1" x14ac:dyDescent="0.3">
      <c r="B37" s="138" t="str">
        <f>IF($AK$80=0,"Geen test geselecteerd!!!")</f>
        <v>Geen test geselecteerd!!!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67" t="s">
        <v>10</v>
      </c>
      <c r="Q37" s="167"/>
      <c r="R37" s="167"/>
      <c r="S37" s="167"/>
      <c r="T37" s="167"/>
      <c r="U37" s="167"/>
      <c r="V37" s="138" t="s">
        <v>334</v>
      </c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6"/>
      <c r="AJ37" s="6"/>
    </row>
    <row r="38" spans="1:42" ht="14.25" customHeight="1" x14ac:dyDescent="0.2">
      <c r="A38" s="38"/>
      <c r="B38" s="46"/>
      <c r="C38" s="7">
        <f>IF(TRIM(B38)="",0,1)</f>
        <v>0</v>
      </c>
      <c r="D38" s="111" t="s">
        <v>430</v>
      </c>
      <c r="E38" s="112"/>
      <c r="F38" s="112"/>
      <c r="G38" s="112"/>
      <c r="H38" s="112"/>
      <c r="I38" s="112"/>
      <c r="J38" s="112"/>
      <c r="K38" s="39" t="e">
        <f>IF(D38&lt;&gt;"",VLOOKUP(D38,Domein!$D$2:$N$150,$K$24,FALSE),"")</f>
        <v>#REF!</v>
      </c>
      <c r="L38" s="39">
        <f>IF(D38&lt;&gt;"",IF(B38&lt;&gt;"",IF(AND(K38&lt;&gt;"fout",K38&lt;&gt;0),0,1),0),"")</f>
        <v>0</v>
      </c>
      <c r="M38" s="41"/>
      <c r="N38" s="7">
        <f>IF(TRIM(M38)="",0,1)</f>
        <v>0</v>
      </c>
      <c r="O38" s="144" t="s">
        <v>324</v>
      </c>
      <c r="P38" s="145"/>
      <c r="Q38" s="145"/>
      <c r="R38" s="145"/>
      <c r="S38" s="145"/>
      <c r="T38" s="145"/>
      <c r="U38" s="145"/>
      <c r="V38" s="146"/>
      <c r="W38" s="39" t="e">
        <f>IF(O38&lt;&gt;"",VLOOKUP(O38,Domein!$D$2:$N$150,$K$24,FALSE),"")</f>
        <v>#REF!</v>
      </c>
      <c r="X38" s="39">
        <f>IF(O38&lt;&gt;"",IF(M38&lt;&gt;"",IF(AND(W38&lt;&gt;"fout", W38&lt;&gt;0),0,1),0),"")</f>
        <v>0</v>
      </c>
      <c r="Y38" s="41"/>
      <c r="Z38" s="7">
        <f>IF(TRIM(Y38)="",0,1)</f>
        <v>0</v>
      </c>
      <c r="AA38" s="123" t="s">
        <v>200</v>
      </c>
      <c r="AB38" s="124"/>
      <c r="AC38" s="124"/>
      <c r="AD38" s="124"/>
      <c r="AE38" s="124"/>
      <c r="AF38" s="124"/>
      <c r="AG38" s="124"/>
      <c r="AH38" s="125"/>
      <c r="AI38" s="74" t="e">
        <f>IF(AA38&lt;&gt;"",VLOOKUP(AA38,Domein!$D$2:$N$150,$K$24,FALSE),"")</f>
        <v>#REF!</v>
      </c>
      <c r="AJ38" s="56">
        <f t="shared" ref="AJ38:AJ50" si="0">IF(AA38&lt;&gt;"",IF(Y38&lt;&gt;"",IF(AND(AI38&lt;&gt;"fout", AI38&lt;&gt;0),0,1),0),"")</f>
        <v>0</v>
      </c>
      <c r="AL38" s="42" t="str">
        <f>IF(AND(C38=1,L38&lt;&gt;1),K38&amp;";","")</f>
        <v/>
      </c>
      <c r="AM38" s="42" t="str">
        <f>IF(AND(N38=1,X38&lt;&gt;1),W38&amp;";","")</f>
        <v/>
      </c>
      <c r="AN38" s="42" t="str">
        <f>IF(AND(Z38=1,AJ38&lt;&gt;1),AI38&amp;";","")</f>
        <v/>
      </c>
      <c r="AO38" s="43"/>
    </row>
    <row r="39" spans="1:42" ht="14.25" customHeight="1" x14ac:dyDescent="0.2">
      <c r="A39" s="38"/>
      <c r="B39" s="41"/>
      <c r="C39" s="7">
        <f t="shared" ref="C39:C75" si="1">IF(TRIM(B39)="",0,1)</f>
        <v>0</v>
      </c>
      <c r="D39" s="111" t="s">
        <v>221</v>
      </c>
      <c r="E39" s="112"/>
      <c r="F39" s="112"/>
      <c r="G39" s="112"/>
      <c r="H39" s="112"/>
      <c r="I39" s="112"/>
      <c r="J39" s="112"/>
      <c r="K39" s="39" t="e">
        <f>IF(D39&lt;&gt;"",VLOOKUP(D39,Domein!$D$2:$N$150,$K$24,FALSE),"")</f>
        <v>#REF!</v>
      </c>
      <c r="L39" s="39">
        <f t="shared" ref="L39:L75" si="2">IF(D39&lt;&gt;"",IF(B39&lt;&gt;"",IF(AND(K39&lt;&gt;"fout",K39&lt;&gt;0),0,1),0),"")</f>
        <v>0</v>
      </c>
      <c r="M39" s="41"/>
      <c r="N39" s="7">
        <f t="shared" ref="N39:N75" si="3">IF(TRIM(M39)="",0,1)</f>
        <v>0</v>
      </c>
      <c r="O39" s="123" t="s">
        <v>214</v>
      </c>
      <c r="P39" s="124"/>
      <c r="Q39" s="124"/>
      <c r="R39" s="124"/>
      <c r="S39" s="124"/>
      <c r="T39" s="124"/>
      <c r="U39" s="124"/>
      <c r="V39" s="125"/>
      <c r="W39" s="39" t="e">
        <f>IF(O39&lt;&gt;"",VLOOKUP(O39,Domein!$D$2:$N$150,$K$24,FALSE),"")</f>
        <v>#REF!</v>
      </c>
      <c r="X39" s="39">
        <f t="shared" ref="X39:X50" si="4">IF(O39&lt;&gt;"",IF(M39&lt;&gt;"",IF(AND(W39&lt;&gt;"fout", W39&lt;&gt;0),0,1),0),"")</f>
        <v>0</v>
      </c>
      <c r="Y39" s="41"/>
      <c r="Z39" s="7">
        <f t="shared" ref="Z39:Z75" si="5">IF(TRIM(Y39)="",0,1)</f>
        <v>0</v>
      </c>
      <c r="AA39" s="123" t="s">
        <v>411</v>
      </c>
      <c r="AB39" s="124"/>
      <c r="AC39" s="124"/>
      <c r="AD39" s="124"/>
      <c r="AE39" s="124"/>
      <c r="AF39" s="124"/>
      <c r="AG39" s="124"/>
      <c r="AH39" s="125"/>
      <c r="AI39" s="74" t="e">
        <f>IF(AA39&lt;&gt;"",VLOOKUP(AA39,Domein!$D$2:$N$150,$K$24,FALSE),"")</f>
        <v>#REF!</v>
      </c>
      <c r="AJ39" s="56">
        <f t="shared" si="0"/>
        <v>0</v>
      </c>
      <c r="AL39" s="42" t="str">
        <f t="shared" ref="AL39:AL75" si="6">IF(AND(C39=1,L39&lt;&gt;1),K39&amp;";","")</f>
        <v/>
      </c>
      <c r="AM39" s="42" t="str">
        <f t="shared" ref="AM39:AM75" si="7">IF(AND(N39=1,X39&lt;&gt;1),W39&amp;";","")</f>
        <v/>
      </c>
      <c r="AN39" s="42" t="str">
        <f t="shared" ref="AN39:AN75" si="8">IF(AND(Z39=1,AJ39&lt;&gt;1),AI39&amp;";","")</f>
        <v/>
      </c>
      <c r="AO39" s="43"/>
    </row>
    <row r="40" spans="1:42" x14ac:dyDescent="0.2">
      <c r="B40" s="41"/>
      <c r="C40" s="7">
        <f t="shared" si="1"/>
        <v>0</v>
      </c>
      <c r="D40" s="111" t="s">
        <v>429</v>
      </c>
      <c r="E40" s="112"/>
      <c r="F40" s="112"/>
      <c r="G40" s="112"/>
      <c r="H40" s="112"/>
      <c r="I40" s="112"/>
      <c r="J40" s="112"/>
      <c r="K40" s="39" t="e">
        <f>IF(D40&lt;&gt;"",VLOOKUP(D40,Domein!$D$2:$N$150,$K$24,FALSE),"")</f>
        <v>#REF!</v>
      </c>
      <c r="L40" s="39">
        <f t="shared" si="2"/>
        <v>0</v>
      </c>
      <c r="M40" s="41"/>
      <c r="N40" s="7">
        <f t="shared" si="3"/>
        <v>0</v>
      </c>
      <c r="O40" s="126" t="s">
        <v>215</v>
      </c>
      <c r="P40" s="117"/>
      <c r="Q40" s="117"/>
      <c r="R40" s="117"/>
      <c r="S40" s="117"/>
      <c r="T40" s="117"/>
      <c r="U40" s="117"/>
      <c r="V40" s="117"/>
      <c r="W40" s="39" t="e">
        <f>IF(O40&lt;&gt;"",VLOOKUP(O40,Domein!$D$2:$N$150,$K$24,FALSE),"")</f>
        <v>#REF!</v>
      </c>
      <c r="X40" s="39">
        <f t="shared" si="4"/>
        <v>0</v>
      </c>
      <c r="Y40" s="41"/>
      <c r="Z40" s="7">
        <f t="shared" si="5"/>
        <v>0</v>
      </c>
      <c r="AA40" s="123" t="s">
        <v>143</v>
      </c>
      <c r="AB40" s="124"/>
      <c r="AC40" s="124"/>
      <c r="AD40" s="124"/>
      <c r="AE40" s="124"/>
      <c r="AF40" s="124"/>
      <c r="AG40" s="124"/>
      <c r="AH40" s="125"/>
      <c r="AI40" s="74" t="e">
        <f>IF(AA40&lt;&gt;"",VLOOKUP(AA40,Domein!$D$2:$N$150,$K$24,FALSE),"")</f>
        <v>#REF!</v>
      </c>
      <c r="AJ40" s="56">
        <f t="shared" si="0"/>
        <v>0</v>
      </c>
      <c r="AL40" s="42" t="str">
        <f t="shared" si="6"/>
        <v/>
      </c>
      <c r="AM40" s="42" t="str">
        <f t="shared" si="7"/>
        <v/>
      </c>
      <c r="AN40" s="42" t="str">
        <f t="shared" si="8"/>
        <v/>
      </c>
      <c r="AO40" s="43"/>
    </row>
    <row r="41" spans="1:42" x14ac:dyDescent="0.2">
      <c r="B41" s="41"/>
      <c r="C41" s="7">
        <f t="shared" si="1"/>
        <v>0</v>
      </c>
      <c r="D41" s="111" t="s">
        <v>419</v>
      </c>
      <c r="E41" s="112"/>
      <c r="F41" s="112"/>
      <c r="G41" s="112"/>
      <c r="H41" s="112"/>
      <c r="I41" s="112"/>
      <c r="J41" s="112"/>
      <c r="K41" s="39" t="e">
        <f>IF(D41&lt;&gt;"",VLOOKUP(D41,Domein!$D$2:$N$150,$K$24,FALSE),"")</f>
        <v>#REF!</v>
      </c>
      <c r="L41" s="39">
        <f t="shared" si="2"/>
        <v>0</v>
      </c>
      <c r="M41" s="41"/>
      <c r="N41" s="7">
        <f t="shared" si="3"/>
        <v>0</v>
      </c>
      <c r="O41" s="126" t="s">
        <v>216</v>
      </c>
      <c r="P41" s="117"/>
      <c r="Q41" s="117"/>
      <c r="R41" s="117"/>
      <c r="S41" s="117"/>
      <c r="T41" s="117"/>
      <c r="U41" s="117"/>
      <c r="V41" s="117"/>
      <c r="W41" s="39" t="e">
        <f>IF(O41&lt;&gt;"",VLOOKUP(O41,Domein!$D$2:$N$150,$K$24,FALSE),"")</f>
        <v>#REF!</v>
      </c>
      <c r="X41" s="39">
        <f t="shared" si="4"/>
        <v>0</v>
      </c>
      <c r="Y41" s="41"/>
      <c r="Z41" s="7">
        <f t="shared" si="5"/>
        <v>0</v>
      </c>
      <c r="AA41" s="123" t="s">
        <v>39130</v>
      </c>
      <c r="AB41" s="124"/>
      <c r="AC41" s="124"/>
      <c r="AD41" s="124"/>
      <c r="AE41" s="124"/>
      <c r="AF41" s="124"/>
      <c r="AG41" s="124"/>
      <c r="AH41" s="125"/>
      <c r="AI41" s="74" t="e">
        <f>IF(AA41&lt;&gt;"",VLOOKUP(AA41,Domein!$D$2:$N$150,$K$24,FALSE),"")</f>
        <v>#REF!</v>
      </c>
      <c r="AJ41" s="56">
        <f t="shared" si="0"/>
        <v>0</v>
      </c>
      <c r="AL41" s="42" t="str">
        <f t="shared" si="6"/>
        <v/>
      </c>
      <c r="AM41" s="42" t="str">
        <f t="shared" si="7"/>
        <v/>
      </c>
      <c r="AN41" s="42" t="str">
        <f t="shared" si="8"/>
        <v/>
      </c>
      <c r="AO41" s="43"/>
    </row>
    <row r="42" spans="1:42" x14ac:dyDescent="0.2">
      <c r="B42" s="41"/>
      <c r="C42" s="7">
        <f t="shared" si="1"/>
        <v>0</v>
      </c>
      <c r="D42" s="111"/>
      <c r="E42" s="112"/>
      <c r="F42" s="112"/>
      <c r="G42" s="112"/>
      <c r="H42" s="112"/>
      <c r="I42" s="112"/>
      <c r="J42" s="112"/>
      <c r="K42" s="39" t="str">
        <f>IF(D42&lt;&gt;"",VLOOKUP(D42,Domein!$D$2:$N$150,$K$24,FALSE),"")</f>
        <v/>
      </c>
      <c r="L42" s="39" t="str">
        <f t="shared" si="2"/>
        <v/>
      </c>
      <c r="M42" s="41"/>
      <c r="N42" s="7">
        <f t="shared" si="3"/>
        <v>0</v>
      </c>
      <c r="O42" s="126" t="s">
        <v>217</v>
      </c>
      <c r="P42" s="117"/>
      <c r="Q42" s="117"/>
      <c r="R42" s="117"/>
      <c r="S42" s="117"/>
      <c r="T42" s="117"/>
      <c r="U42" s="117"/>
      <c r="V42" s="117"/>
      <c r="W42" s="39" t="e">
        <f>IF(O42&lt;&gt;"",VLOOKUP(O42,Domein!$D$2:$N$150,$K$24,FALSE),"")</f>
        <v>#REF!</v>
      </c>
      <c r="X42" s="39">
        <f t="shared" si="4"/>
        <v>0</v>
      </c>
      <c r="Y42" s="41"/>
      <c r="Z42" s="7">
        <f t="shared" si="5"/>
        <v>0</v>
      </c>
      <c r="AA42" s="123" t="s">
        <v>6917</v>
      </c>
      <c r="AB42" s="124"/>
      <c r="AC42" s="124"/>
      <c r="AD42" s="124"/>
      <c r="AE42" s="124"/>
      <c r="AF42" s="124"/>
      <c r="AG42" s="124"/>
      <c r="AH42" s="125"/>
      <c r="AI42" s="74" t="e">
        <f>IF(AA42&lt;&gt;"",VLOOKUP(AA42,Domein!$D$2:$N$150,$K$24,FALSE),"")</f>
        <v>#REF!</v>
      </c>
      <c r="AJ42" s="56">
        <f t="shared" si="0"/>
        <v>0</v>
      </c>
      <c r="AL42" s="42" t="str">
        <f t="shared" si="6"/>
        <v/>
      </c>
      <c r="AM42" s="42" t="str">
        <f t="shared" si="7"/>
        <v/>
      </c>
      <c r="AN42" s="42" t="str">
        <f t="shared" si="8"/>
        <v/>
      </c>
      <c r="AO42" s="43"/>
    </row>
    <row r="43" spans="1:42" x14ac:dyDescent="0.2">
      <c r="B43" s="41"/>
      <c r="C43" s="7">
        <f t="shared" si="1"/>
        <v>0</v>
      </c>
      <c r="D43" s="111" t="s">
        <v>428</v>
      </c>
      <c r="E43" s="112"/>
      <c r="F43" s="112"/>
      <c r="G43" s="112"/>
      <c r="H43" s="112"/>
      <c r="I43" s="112"/>
      <c r="J43" s="112"/>
      <c r="K43" s="39" t="e">
        <f>IF(D43&lt;&gt;"",VLOOKUP(D43,Domein!$D$2:$N$150,$K$24,FALSE),"")</f>
        <v>#REF!</v>
      </c>
      <c r="L43" s="39">
        <f t="shared" si="2"/>
        <v>0</v>
      </c>
      <c r="M43" s="41"/>
      <c r="N43" s="7">
        <f t="shared" si="3"/>
        <v>0</v>
      </c>
      <c r="O43" s="126" t="s">
        <v>22</v>
      </c>
      <c r="P43" s="117"/>
      <c r="Q43" s="117"/>
      <c r="R43" s="117"/>
      <c r="S43" s="117"/>
      <c r="T43" s="117"/>
      <c r="U43" s="117"/>
      <c r="V43" s="117"/>
      <c r="W43" s="39" t="e">
        <f>IF(O43&lt;&gt;"",VLOOKUP(O43,Domein!$D$2:$N$150,$K$24,FALSE),"")</f>
        <v>#REF!</v>
      </c>
      <c r="X43" s="39">
        <f t="shared" si="4"/>
        <v>0</v>
      </c>
      <c r="Y43" s="275"/>
      <c r="Z43" s="7">
        <f t="shared" si="5"/>
        <v>0</v>
      </c>
      <c r="AA43" s="105" t="s">
        <v>412</v>
      </c>
      <c r="AB43" s="105"/>
      <c r="AC43" s="105"/>
      <c r="AD43" s="105"/>
      <c r="AE43" s="105"/>
      <c r="AF43" s="105"/>
      <c r="AG43" s="105"/>
      <c r="AH43" s="105"/>
      <c r="AI43" s="74" t="e">
        <f>IF(AA43&lt;&gt;"",VLOOKUP(AA43,Domein!$D$2:$N$150,$K$24,FALSE),"")</f>
        <v>#REF!</v>
      </c>
      <c r="AJ43" s="56">
        <f t="shared" si="0"/>
        <v>0</v>
      </c>
      <c r="AL43" s="42" t="str">
        <f t="shared" si="6"/>
        <v/>
      </c>
      <c r="AM43" s="42" t="str">
        <f t="shared" si="7"/>
        <v/>
      </c>
      <c r="AN43" s="42" t="str">
        <f t="shared" si="8"/>
        <v/>
      </c>
      <c r="AO43" s="43"/>
    </row>
    <row r="44" spans="1:42" ht="14.25" customHeight="1" x14ac:dyDescent="0.2">
      <c r="B44" s="41"/>
      <c r="C44" s="7">
        <f t="shared" si="1"/>
        <v>0</v>
      </c>
      <c r="D44" s="111" t="s">
        <v>367</v>
      </c>
      <c r="E44" s="112"/>
      <c r="F44" s="112"/>
      <c r="G44" s="112"/>
      <c r="H44" s="112"/>
      <c r="I44" s="112"/>
      <c r="J44" s="112"/>
      <c r="K44" s="39" t="e">
        <f>IF(D44&lt;&gt;"",VLOOKUP(D44,Domein!$D$2:$N$150,$K$24,FALSE),"")</f>
        <v>#REF!</v>
      </c>
      <c r="L44" s="39">
        <f t="shared" si="2"/>
        <v>0</v>
      </c>
      <c r="M44" s="41"/>
      <c r="N44" s="7">
        <f t="shared" si="3"/>
        <v>0</v>
      </c>
      <c r="O44" s="126" t="s">
        <v>23</v>
      </c>
      <c r="P44" s="117"/>
      <c r="Q44" s="117"/>
      <c r="R44" s="117"/>
      <c r="S44" s="117"/>
      <c r="T44" s="117"/>
      <c r="U44" s="117"/>
      <c r="V44" s="117"/>
      <c r="W44" s="39" t="e">
        <f>IF(O44&lt;&gt;"",VLOOKUP(O44,Domein!$D$2:$N$150,$K$24,FALSE),"")</f>
        <v>#REF!</v>
      </c>
      <c r="X44" s="39">
        <f t="shared" si="4"/>
        <v>0</v>
      </c>
      <c r="Y44" s="276"/>
      <c r="Z44" s="7">
        <f t="shared" si="5"/>
        <v>0</v>
      </c>
      <c r="AA44" s="107"/>
      <c r="AB44" s="107"/>
      <c r="AC44" s="107"/>
      <c r="AD44" s="107"/>
      <c r="AE44" s="107"/>
      <c r="AF44" s="107"/>
      <c r="AG44" s="107"/>
      <c r="AH44" s="107"/>
      <c r="AI44" s="74" t="str">
        <f>IF(AA44&lt;&gt;"",VLOOKUP(AA44,Domein!$D$2:$N$150,$K$24,FALSE),"")</f>
        <v/>
      </c>
      <c r="AJ44" s="56" t="str">
        <f t="shared" si="0"/>
        <v/>
      </c>
      <c r="AL44" s="42" t="str">
        <f t="shared" si="6"/>
        <v/>
      </c>
      <c r="AM44" s="42" t="str">
        <f t="shared" si="7"/>
        <v/>
      </c>
      <c r="AN44" s="42" t="str">
        <f t="shared" si="8"/>
        <v/>
      </c>
      <c r="AO44" s="43"/>
    </row>
    <row r="45" spans="1:42" x14ac:dyDescent="0.2">
      <c r="B45" s="41"/>
      <c r="C45" s="7">
        <f t="shared" si="1"/>
        <v>0</v>
      </c>
      <c r="D45" s="111" t="s">
        <v>361</v>
      </c>
      <c r="E45" s="112"/>
      <c r="F45" s="112"/>
      <c r="G45" s="112"/>
      <c r="H45" s="112"/>
      <c r="I45" s="112"/>
      <c r="J45" s="112"/>
      <c r="K45" s="39" t="e">
        <f>IF(D45&lt;&gt;"",VLOOKUP(D45,Domein!$D$2:$N$150,$K$24,FALSE),"")</f>
        <v>#REF!</v>
      </c>
      <c r="L45" s="39">
        <f t="shared" si="2"/>
        <v>0</v>
      </c>
      <c r="M45" s="41"/>
      <c r="N45" s="7">
        <f t="shared" si="3"/>
        <v>0</v>
      </c>
      <c r="O45" s="126" t="s">
        <v>218</v>
      </c>
      <c r="P45" s="117"/>
      <c r="Q45" s="117"/>
      <c r="R45" s="117"/>
      <c r="S45" s="117"/>
      <c r="T45" s="117"/>
      <c r="U45" s="117"/>
      <c r="V45" s="117"/>
      <c r="W45" s="39" t="e">
        <f>IF(O45&lt;&gt;"",VLOOKUP(O45,Domein!$D$2:$N$150,$K$24,FALSE),"")</f>
        <v>#REF!</v>
      </c>
      <c r="X45" s="39">
        <f t="shared" si="4"/>
        <v>0</v>
      </c>
      <c r="Y45" s="41"/>
      <c r="Z45" s="7">
        <f t="shared" si="5"/>
        <v>0</v>
      </c>
      <c r="AA45" s="123" t="s">
        <v>413</v>
      </c>
      <c r="AB45" s="124"/>
      <c r="AC45" s="124"/>
      <c r="AD45" s="124"/>
      <c r="AE45" s="124"/>
      <c r="AF45" s="124"/>
      <c r="AG45" s="124"/>
      <c r="AH45" s="125"/>
      <c r="AI45" s="74" t="e">
        <f>IF(AA45&lt;&gt;"",VLOOKUP(AA45,Domein!$D$2:$N$150,$K$24,FALSE),"")</f>
        <v>#REF!</v>
      </c>
      <c r="AJ45" s="56">
        <f t="shared" si="0"/>
        <v>0</v>
      </c>
      <c r="AL45" s="42" t="str">
        <f t="shared" si="6"/>
        <v/>
      </c>
      <c r="AM45" s="42" t="str">
        <f t="shared" si="7"/>
        <v/>
      </c>
      <c r="AN45" s="42" t="str">
        <f t="shared" si="8"/>
        <v/>
      </c>
      <c r="AO45" s="43"/>
    </row>
    <row r="46" spans="1:42" x14ac:dyDescent="0.2">
      <c r="B46" s="41"/>
      <c r="C46" s="7">
        <f t="shared" si="1"/>
        <v>0</v>
      </c>
      <c r="D46" s="111" t="s">
        <v>418</v>
      </c>
      <c r="E46" s="112"/>
      <c r="F46" s="112"/>
      <c r="G46" s="112"/>
      <c r="H46" s="112"/>
      <c r="I46" s="112"/>
      <c r="J46" s="112"/>
      <c r="K46" s="39" t="e">
        <f>IF(D46&lt;&gt;"",VLOOKUP(D46,Domein!$D$2:$N$150,$K$24,FALSE),"")</f>
        <v>#REF!</v>
      </c>
      <c r="L46" s="39">
        <f t="shared" si="2"/>
        <v>0</v>
      </c>
      <c r="M46" s="41"/>
      <c r="N46" s="7">
        <f t="shared" si="3"/>
        <v>0</v>
      </c>
      <c r="O46" s="126" t="s">
        <v>184</v>
      </c>
      <c r="P46" s="117"/>
      <c r="Q46" s="117"/>
      <c r="R46" s="117"/>
      <c r="S46" s="117"/>
      <c r="T46" s="117"/>
      <c r="U46" s="117"/>
      <c r="V46" s="117"/>
      <c r="W46" s="39" t="e">
        <f>IF(O46&lt;&gt;"",VLOOKUP(O46,Domein!$D$2:$N$150,$K$24,FALSE),"")</f>
        <v>#REF!</v>
      </c>
      <c r="X46" s="39">
        <f t="shared" si="4"/>
        <v>0</v>
      </c>
      <c r="Y46" s="41"/>
      <c r="Z46" s="7">
        <f t="shared" si="5"/>
        <v>0</v>
      </c>
      <c r="AA46" s="123" t="s">
        <v>414</v>
      </c>
      <c r="AB46" s="124"/>
      <c r="AC46" s="124"/>
      <c r="AD46" s="124"/>
      <c r="AE46" s="124"/>
      <c r="AF46" s="124"/>
      <c r="AG46" s="124"/>
      <c r="AH46" s="125"/>
      <c r="AI46" s="74" t="e">
        <f>IF(AA46&lt;&gt;"",VLOOKUP(AA46,Domein!$D$2:$N$150,$K$24,FALSE),"")</f>
        <v>#REF!</v>
      </c>
      <c r="AJ46" s="56">
        <f t="shared" si="0"/>
        <v>0</v>
      </c>
      <c r="AL46" s="42" t="str">
        <f t="shared" si="6"/>
        <v/>
      </c>
      <c r="AM46" s="42" t="str">
        <f t="shared" si="7"/>
        <v/>
      </c>
      <c r="AN46" s="42" t="str">
        <f t="shared" si="8"/>
        <v/>
      </c>
      <c r="AO46" s="43"/>
    </row>
    <row r="47" spans="1:42" x14ac:dyDescent="0.2">
      <c r="B47" s="80"/>
      <c r="C47" s="7">
        <f t="shared" si="1"/>
        <v>0</v>
      </c>
      <c r="D47" s="111" t="s">
        <v>417</v>
      </c>
      <c r="E47" s="112"/>
      <c r="F47" s="112"/>
      <c r="G47" s="112"/>
      <c r="H47" s="112"/>
      <c r="I47" s="112"/>
      <c r="J47" s="112"/>
      <c r="K47" s="39" t="e">
        <f>IF(D47&lt;&gt;"",VLOOKUP(D47,Domein!$D$2:$N$150,$K$24,FALSE),"")</f>
        <v>#REF!</v>
      </c>
      <c r="L47" s="39">
        <f t="shared" si="2"/>
        <v>0</v>
      </c>
      <c r="M47" s="41"/>
      <c r="N47" s="7">
        <f t="shared" si="3"/>
        <v>0</v>
      </c>
      <c r="O47" s="126" t="s">
        <v>219</v>
      </c>
      <c r="P47" s="117"/>
      <c r="Q47" s="117"/>
      <c r="R47" s="117"/>
      <c r="S47" s="117"/>
      <c r="T47" s="117"/>
      <c r="U47" s="117"/>
      <c r="V47" s="117"/>
      <c r="W47" s="39" t="e">
        <f>IF(O47&lt;&gt;"",VLOOKUP(O47,Domein!$D$2:$N$150,$K$24,FALSE),"")</f>
        <v>#REF!</v>
      </c>
      <c r="X47" s="39">
        <f t="shared" si="4"/>
        <v>0</v>
      </c>
      <c r="Y47" s="41"/>
      <c r="Z47" s="7">
        <f t="shared" si="5"/>
        <v>0</v>
      </c>
      <c r="AA47" s="123" t="s">
        <v>39133</v>
      </c>
      <c r="AB47" s="124"/>
      <c r="AC47" s="124"/>
      <c r="AD47" s="124"/>
      <c r="AE47" s="124"/>
      <c r="AF47" s="124"/>
      <c r="AG47" s="124"/>
      <c r="AH47" s="125"/>
      <c r="AI47" s="74" t="e">
        <f>IF(AA47&lt;&gt;"",VLOOKUP(AA47,Domein!$D$2:$N$150,$K$24,FALSE),"")</f>
        <v>#REF!</v>
      </c>
      <c r="AJ47" s="56">
        <f t="shared" si="0"/>
        <v>0</v>
      </c>
      <c r="AL47" s="42" t="str">
        <f t="shared" si="6"/>
        <v/>
      </c>
      <c r="AM47" s="42" t="str">
        <f t="shared" si="7"/>
        <v/>
      </c>
      <c r="AN47" s="42" t="str">
        <f t="shared" si="8"/>
        <v/>
      </c>
      <c r="AO47" s="43"/>
    </row>
    <row r="48" spans="1:42" x14ac:dyDescent="0.2">
      <c r="B48" s="41"/>
      <c r="C48" s="7">
        <f t="shared" si="1"/>
        <v>0</v>
      </c>
      <c r="D48" s="111" t="s">
        <v>362</v>
      </c>
      <c r="E48" s="112"/>
      <c r="F48" s="112"/>
      <c r="G48" s="112"/>
      <c r="H48" s="112"/>
      <c r="I48" s="112">
        <v>1</v>
      </c>
      <c r="J48" s="112" t="e">
        <f>IF(I48&lt;&gt;"",K48,"")</f>
        <v>#REF!</v>
      </c>
      <c r="K48" s="39" t="e">
        <f>IF(D48&lt;&gt;"",VLOOKUP(D48,Domein!$D$2:$N$150,$K$24,FALSE),"")</f>
        <v>#REF!</v>
      </c>
      <c r="L48" s="39">
        <f t="shared" si="2"/>
        <v>0</v>
      </c>
      <c r="M48" s="41"/>
      <c r="N48" s="7">
        <f t="shared" si="3"/>
        <v>0</v>
      </c>
      <c r="O48" s="126" t="s">
        <v>328</v>
      </c>
      <c r="P48" s="117"/>
      <c r="Q48" s="117"/>
      <c r="R48" s="117"/>
      <c r="S48" s="117"/>
      <c r="T48" s="117"/>
      <c r="U48" s="117"/>
      <c r="V48" s="117"/>
      <c r="W48" s="39" t="e">
        <f>IF(O48&lt;&gt;"",VLOOKUP(O48,Domein!$D$2:$N$150,$K$24,FALSE),"")</f>
        <v>#REF!</v>
      </c>
      <c r="X48" s="39">
        <f t="shared" si="4"/>
        <v>0</v>
      </c>
      <c r="Y48" s="41"/>
      <c r="Z48" s="7">
        <f t="shared" si="5"/>
        <v>0</v>
      </c>
      <c r="AA48" s="123" t="s">
        <v>39134</v>
      </c>
      <c r="AB48" s="124"/>
      <c r="AC48" s="124"/>
      <c r="AD48" s="124"/>
      <c r="AE48" s="124"/>
      <c r="AF48" s="124"/>
      <c r="AG48" s="124"/>
      <c r="AH48" s="125"/>
      <c r="AI48" s="74" t="e">
        <f>IF(AA48&lt;&gt;"",VLOOKUP(AA48,Domein!$D$2:$N$150,$K$24,FALSE),"")</f>
        <v>#REF!</v>
      </c>
      <c r="AJ48" s="56">
        <f t="shared" si="0"/>
        <v>0</v>
      </c>
      <c r="AL48" s="42" t="str">
        <f t="shared" si="6"/>
        <v/>
      </c>
      <c r="AM48" s="42" t="str">
        <f t="shared" si="7"/>
        <v/>
      </c>
      <c r="AN48" s="42" t="str">
        <f t="shared" si="8"/>
        <v/>
      </c>
      <c r="AO48" s="43"/>
    </row>
    <row r="49" spans="2:41" ht="14.25" customHeight="1" x14ac:dyDescent="0.2">
      <c r="B49" s="41"/>
      <c r="C49" s="7">
        <f t="shared" si="1"/>
        <v>0</v>
      </c>
      <c r="D49" s="115" t="s">
        <v>409</v>
      </c>
      <c r="E49" s="116"/>
      <c r="F49" s="116"/>
      <c r="G49" s="116"/>
      <c r="H49" s="116"/>
      <c r="I49" s="117"/>
      <c r="J49" s="118"/>
      <c r="K49" s="39" t="e">
        <f>IF(D49&lt;&gt;"",VLOOKUP(D49,Domein!$D$2:$N$150,$K$24,FALSE),"")</f>
        <v>#REF!</v>
      </c>
      <c r="L49" s="39">
        <f t="shared" si="2"/>
        <v>0</v>
      </c>
      <c r="M49" s="41"/>
      <c r="N49" s="7">
        <f t="shared" si="3"/>
        <v>0</v>
      </c>
      <c r="O49" s="126" t="s">
        <v>185</v>
      </c>
      <c r="P49" s="117"/>
      <c r="Q49" s="117"/>
      <c r="R49" s="117"/>
      <c r="S49" s="117"/>
      <c r="T49" s="117"/>
      <c r="U49" s="117"/>
      <c r="V49" s="117"/>
      <c r="W49" s="39" t="e">
        <f>IF(O49&lt;&gt;"",VLOOKUP(O49,Domein!$D$2:$N$150,$K$24,FALSE),"")</f>
        <v>#REF!</v>
      </c>
      <c r="X49" s="39">
        <f t="shared" si="4"/>
        <v>0</v>
      </c>
      <c r="Y49" s="80"/>
      <c r="Z49" s="7">
        <f t="shared" si="5"/>
        <v>0</v>
      </c>
      <c r="AA49" s="123" t="s">
        <v>39132</v>
      </c>
      <c r="AB49" s="124"/>
      <c r="AC49" s="124"/>
      <c r="AD49" s="124"/>
      <c r="AE49" s="124"/>
      <c r="AF49" s="124"/>
      <c r="AG49" s="124"/>
      <c r="AH49" s="125"/>
      <c r="AI49" s="74" t="e">
        <f>IF(AA49&lt;&gt;"",VLOOKUP(AA49,Domein!$D$2:$N$150,$K$24,FALSE),"")</f>
        <v>#REF!</v>
      </c>
      <c r="AJ49" s="56">
        <f t="shared" si="0"/>
        <v>0</v>
      </c>
      <c r="AL49" s="42" t="str">
        <f t="shared" si="6"/>
        <v/>
      </c>
      <c r="AM49" s="42" t="str">
        <f t="shared" si="7"/>
        <v/>
      </c>
      <c r="AN49" s="42" t="str">
        <f t="shared" si="8"/>
        <v/>
      </c>
      <c r="AO49" s="43"/>
    </row>
    <row r="50" spans="2:41" ht="14.25" customHeight="1" x14ac:dyDescent="0.2">
      <c r="B50" s="41"/>
      <c r="C50" s="7">
        <f t="shared" si="1"/>
        <v>0</v>
      </c>
      <c r="D50" s="115" t="s">
        <v>404</v>
      </c>
      <c r="E50" s="116"/>
      <c r="F50" s="116"/>
      <c r="G50" s="116"/>
      <c r="H50" s="116"/>
      <c r="I50" s="117"/>
      <c r="J50" s="118"/>
      <c r="K50" s="39" t="e">
        <f>IF(D50&lt;&gt;"",VLOOKUP(D50,Domein!$D$2:$N$150,$K$24,FALSE),"")</f>
        <v>#REF!</v>
      </c>
      <c r="L50" s="39">
        <f t="shared" si="2"/>
        <v>0</v>
      </c>
      <c r="M50" s="41"/>
      <c r="N50" s="7">
        <f t="shared" si="3"/>
        <v>0</v>
      </c>
      <c r="O50" s="126" t="s">
        <v>296</v>
      </c>
      <c r="P50" s="117"/>
      <c r="Q50" s="117"/>
      <c r="R50" s="117"/>
      <c r="S50" s="117"/>
      <c r="T50" s="117"/>
      <c r="U50" s="117"/>
      <c r="V50" s="117"/>
      <c r="W50" s="39" t="e">
        <f>IF(O50&lt;&gt;"",VLOOKUP(O50,Domein!$D$2:$N$150,$K$24,FALSE),"")</f>
        <v>#REF!</v>
      </c>
      <c r="X50" s="39">
        <f t="shared" si="4"/>
        <v>0</v>
      </c>
      <c r="Y50" s="41"/>
      <c r="Z50" s="7">
        <f t="shared" si="5"/>
        <v>0</v>
      </c>
      <c r="AA50" s="123" t="s">
        <v>39136</v>
      </c>
      <c r="AB50" s="124"/>
      <c r="AC50" s="124"/>
      <c r="AD50" s="124"/>
      <c r="AE50" s="124"/>
      <c r="AF50" s="124"/>
      <c r="AG50" s="124"/>
      <c r="AH50" s="125"/>
      <c r="AI50" s="74" t="e">
        <f>IF(AA50&lt;&gt;"",VLOOKUP(AA50,Domein!$D$2:$N$150,$K$24,FALSE),"")</f>
        <v>#REF!</v>
      </c>
      <c r="AJ50" s="56">
        <f t="shared" si="0"/>
        <v>0</v>
      </c>
      <c r="AL50" s="42" t="str">
        <f t="shared" si="6"/>
        <v/>
      </c>
      <c r="AM50" s="42" t="str">
        <f t="shared" si="7"/>
        <v/>
      </c>
      <c r="AN50" s="42" t="str">
        <f t="shared" si="8"/>
        <v/>
      </c>
      <c r="AO50" s="43"/>
    </row>
    <row r="51" spans="2:41" ht="14.25" customHeight="1" x14ac:dyDescent="0.2">
      <c r="B51" s="80"/>
      <c r="C51" s="7">
        <f t="shared" si="1"/>
        <v>0</v>
      </c>
      <c r="D51" s="113" t="s">
        <v>363</v>
      </c>
      <c r="E51" s="114"/>
      <c r="F51" s="114"/>
      <c r="G51" s="114"/>
      <c r="H51" s="114"/>
      <c r="I51" s="114"/>
      <c r="J51" s="114"/>
      <c r="K51" s="39" t="e">
        <f>IF(D51&lt;&gt;"",VLOOKUP(D51,Domein!$D$2:$N$150,$K$24,FALSE),"")</f>
        <v>#REF!</v>
      </c>
      <c r="L51" s="39">
        <f t="shared" si="2"/>
        <v>0</v>
      </c>
      <c r="M51" s="41"/>
      <c r="N51" s="7">
        <f t="shared" si="3"/>
        <v>0</v>
      </c>
      <c r="O51" s="126" t="s">
        <v>329</v>
      </c>
      <c r="P51" s="126"/>
      <c r="Q51" s="126"/>
      <c r="R51" s="126"/>
      <c r="S51" s="126"/>
      <c r="T51" s="126"/>
      <c r="U51" s="126"/>
      <c r="V51" s="271"/>
      <c r="W51" s="39" t="e">
        <f>IF(O51&lt;&gt;"",VLOOKUP(O51,Domein!$D$2:$N$150,$K$24,FALSE),"")</f>
        <v>#REF!</v>
      </c>
      <c r="X51" s="39">
        <f t="shared" ref="X51:X75" si="9">IF(O51&lt;&gt;"",IF(M51&lt;&gt;"",IF(AND(W51&lt;&gt;"fout", W51&lt;&gt;0),0,1),0),"")</f>
        <v>0</v>
      </c>
      <c r="Y51" s="41"/>
      <c r="Z51" s="7">
        <f t="shared" si="5"/>
        <v>0</v>
      </c>
      <c r="AA51" s="123" t="s">
        <v>39137</v>
      </c>
      <c r="AB51" s="124"/>
      <c r="AC51" s="124"/>
      <c r="AD51" s="124"/>
      <c r="AE51" s="124"/>
      <c r="AF51" s="124"/>
      <c r="AG51" s="124"/>
      <c r="AH51" s="125"/>
      <c r="AI51" s="74" t="e">
        <f>IF(AA51&lt;&gt;"",VLOOKUP(AA51,Domein!$D$2:$N$150,$K$24,FALSE),"")</f>
        <v>#REF!</v>
      </c>
      <c r="AJ51" s="56">
        <f t="shared" ref="AJ51:AJ57" si="10">IF(AA51&lt;&gt;"",IF(Y51&lt;&gt;"",IF(AND(AI51&lt;&gt;"fout", AI51&lt;&gt;0),0,1),0),"")</f>
        <v>0</v>
      </c>
      <c r="AL51" s="42" t="str">
        <f t="shared" si="6"/>
        <v/>
      </c>
      <c r="AM51" s="42" t="str">
        <f t="shared" si="7"/>
        <v/>
      </c>
      <c r="AN51" s="42" t="str">
        <f t="shared" si="8"/>
        <v/>
      </c>
      <c r="AO51" s="43"/>
    </row>
    <row r="52" spans="2:41" ht="14.25" customHeight="1" x14ac:dyDescent="0.2">
      <c r="B52" s="41"/>
      <c r="C52" s="7">
        <f t="shared" si="1"/>
        <v>0</v>
      </c>
      <c r="D52" s="115" t="s">
        <v>382</v>
      </c>
      <c r="E52" s="116"/>
      <c r="F52" s="116"/>
      <c r="G52" s="116"/>
      <c r="H52" s="116"/>
      <c r="I52" s="117"/>
      <c r="J52" s="118"/>
      <c r="K52" s="39" t="e">
        <f>IF(D52&lt;&gt;"",VLOOKUP(D52,Domein!$D$2:$N$150,$K$24,FALSE),"")</f>
        <v>#REF!</v>
      </c>
      <c r="L52" s="39">
        <f t="shared" si="2"/>
        <v>0</v>
      </c>
      <c r="M52" s="41"/>
      <c r="N52" s="7">
        <f t="shared" si="3"/>
        <v>0</v>
      </c>
      <c r="O52" s="126" t="s">
        <v>330</v>
      </c>
      <c r="P52" s="117"/>
      <c r="Q52" s="117"/>
      <c r="R52" s="117"/>
      <c r="S52" s="117"/>
      <c r="T52" s="117"/>
      <c r="U52" s="117"/>
      <c r="V52" s="117"/>
      <c r="W52" s="39" t="e">
        <f>IF(O52&lt;&gt;"",VLOOKUP(O52,Domein!$D$2:$N$150,$K$24,FALSE),"")</f>
        <v>#REF!</v>
      </c>
      <c r="X52" s="39">
        <f t="shared" si="9"/>
        <v>0</v>
      </c>
      <c r="Y52" s="41"/>
      <c r="Z52" s="7">
        <f t="shared" si="5"/>
        <v>0</v>
      </c>
      <c r="AA52" s="123" t="s">
        <v>39140</v>
      </c>
      <c r="AB52" s="124"/>
      <c r="AC52" s="124"/>
      <c r="AD52" s="124"/>
      <c r="AE52" s="124"/>
      <c r="AF52" s="124"/>
      <c r="AG52" s="124"/>
      <c r="AH52" s="125"/>
      <c r="AI52" s="74" t="e">
        <f>IF(AA52&lt;&gt;"",VLOOKUP(AA52,Domein!$D$2:$N$150,$K$24,FALSE),"")</f>
        <v>#REF!</v>
      </c>
      <c r="AJ52" s="56">
        <f t="shared" si="10"/>
        <v>0</v>
      </c>
      <c r="AL52" s="42" t="str">
        <f t="shared" si="6"/>
        <v/>
      </c>
      <c r="AM52" s="42" t="str">
        <f t="shared" si="7"/>
        <v/>
      </c>
      <c r="AN52" s="42" t="str">
        <f t="shared" si="8"/>
        <v/>
      </c>
      <c r="AO52" s="43"/>
    </row>
    <row r="53" spans="2:41" ht="14.25" customHeight="1" x14ac:dyDescent="0.2">
      <c r="B53" s="41"/>
      <c r="C53" s="7">
        <f t="shared" si="1"/>
        <v>0</v>
      </c>
      <c r="D53" s="111" t="s">
        <v>410</v>
      </c>
      <c r="E53" s="112"/>
      <c r="F53" s="112"/>
      <c r="G53" s="112"/>
      <c r="H53" s="112"/>
      <c r="I53" s="112"/>
      <c r="J53" s="112"/>
      <c r="K53" s="39" t="e">
        <f>IF(D53&lt;&gt;"",VLOOKUP(D53,Domein!$D$2:$N$150,$K$24,FALSE),"")</f>
        <v>#REF!</v>
      </c>
      <c r="L53" s="39">
        <f t="shared" si="2"/>
        <v>0</v>
      </c>
      <c r="M53" s="41"/>
      <c r="N53" s="7">
        <f t="shared" si="3"/>
        <v>0</v>
      </c>
      <c r="O53" s="126" t="s">
        <v>370</v>
      </c>
      <c r="P53" s="117"/>
      <c r="Q53" s="117"/>
      <c r="R53" s="117"/>
      <c r="S53" s="117"/>
      <c r="T53" s="117"/>
      <c r="U53" s="117"/>
      <c r="V53" s="117"/>
      <c r="W53" s="39" t="e">
        <f>IF(O53&lt;&gt;"",VLOOKUP(O53,Domein!$D$2:$N$150,$K$24,FALSE),"")</f>
        <v>#REF!</v>
      </c>
      <c r="X53" s="39">
        <f t="shared" si="9"/>
        <v>0</v>
      </c>
      <c r="Y53" s="80"/>
      <c r="Z53" s="7">
        <f t="shared" si="5"/>
        <v>0</v>
      </c>
      <c r="AA53" s="126" t="s">
        <v>39142</v>
      </c>
      <c r="AB53" s="126"/>
      <c r="AC53" s="126"/>
      <c r="AD53" s="126"/>
      <c r="AE53" s="126"/>
      <c r="AF53" s="126"/>
      <c r="AG53" s="126"/>
      <c r="AH53" s="126"/>
      <c r="AI53" s="74" t="e">
        <f>IF(AA53&lt;&gt;"",VLOOKUP(AA53,Domein!$D$2:$N$150,$K$24,FALSE),"")</f>
        <v>#REF!</v>
      </c>
      <c r="AJ53" s="56">
        <f t="shared" si="10"/>
        <v>0</v>
      </c>
      <c r="AL53" s="42" t="str">
        <f t="shared" si="6"/>
        <v/>
      </c>
      <c r="AM53" s="42" t="str">
        <f t="shared" si="7"/>
        <v/>
      </c>
      <c r="AN53" s="42" t="str">
        <f t="shared" si="8"/>
        <v/>
      </c>
      <c r="AO53" s="43"/>
    </row>
    <row r="54" spans="2:41" ht="14.25" customHeight="1" x14ac:dyDescent="0.2">
      <c r="B54" s="41"/>
      <c r="C54" s="7">
        <f t="shared" si="1"/>
        <v>0</v>
      </c>
      <c r="D54" s="111" t="s">
        <v>405</v>
      </c>
      <c r="E54" s="112"/>
      <c r="F54" s="112"/>
      <c r="G54" s="112"/>
      <c r="H54" s="112"/>
      <c r="I54" s="112"/>
      <c r="J54" s="112"/>
      <c r="K54" s="39" t="e">
        <f>IF(D54&lt;&gt;"",VLOOKUP(D54,Domein!$D$2:$N$150,$K$24,FALSE),"")</f>
        <v>#REF!</v>
      </c>
      <c r="L54" s="39">
        <f t="shared" si="2"/>
        <v>0</v>
      </c>
      <c r="M54" s="41"/>
      <c r="N54" s="7">
        <f t="shared" si="3"/>
        <v>0</v>
      </c>
      <c r="O54" s="126" t="s">
        <v>331</v>
      </c>
      <c r="P54" s="117"/>
      <c r="Q54" s="117"/>
      <c r="R54" s="117"/>
      <c r="S54" s="117"/>
      <c r="T54" s="117"/>
      <c r="U54" s="117"/>
      <c r="V54" s="117"/>
      <c r="W54" s="39" t="e">
        <f>IF(O54&lt;&gt;"",VLOOKUP(O54,Domein!$D$2:$N$150,$K$24,FALSE),"")</f>
        <v>#REF!</v>
      </c>
      <c r="X54" s="39">
        <f t="shared" si="9"/>
        <v>0</v>
      </c>
      <c r="Y54" s="41"/>
      <c r="Z54" s="7">
        <f t="shared" si="5"/>
        <v>0</v>
      </c>
      <c r="AA54" s="123" t="s">
        <v>6921</v>
      </c>
      <c r="AB54" s="124"/>
      <c r="AC54" s="124"/>
      <c r="AD54" s="124"/>
      <c r="AE54" s="124"/>
      <c r="AF54" s="124"/>
      <c r="AG54" s="124"/>
      <c r="AH54" s="125"/>
      <c r="AI54" s="74" t="e">
        <f>IF(AA54&lt;&gt;"",VLOOKUP(AA54,Domein!$D$2:$N$150,$K$24,FALSE),"")</f>
        <v>#REF!</v>
      </c>
      <c r="AJ54" s="56">
        <f t="shared" si="10"/>
        <v>0</v>
      </c>
      <c r="AL54" s="42" t="str">
        <f t="shared" si="6"/>
        <v/>
      </c>
      <c r="AM54" s="42" t="str">
        <f t="shared" si="7"/>
        <v/>
      </c>
      <c r="AN54" s="42" t="str">
        <f t="shared" si="8"/>
        <v/>
      </c>
      <c r="AO54" s="43"/>
    </row>
    <row r="55" spans="2:41" x14ac:dyDescent="0.2">
      <c r="B55" s="41"/>
      <c r="C55" s="7">
        <f t="shared" si="1"/>
        <v>0</v>
      </c>
      <c r="D55" s="111" t="s">
        <v>420</v>
      </c>
      <c r="E55" s="112"/>
      <c r="F55" s="112"/>
      <c r="G55" s="112"/>
      <c r="H55" s="112"/>
      <c r="I55" s="112"/>
      <c r="J55" s="112"/>
      <c r="K55" s="39" t="e">
        <f>IF(D55&lt;&gt;"",VLOOKUP(D55,Domein!$D$2:$N$150,$K$24,FALSE),"")</f>
        <v>#REF!</v>
      </c>
      <c r="L55" s="39">
        <f t="shared" si="2"/>
        <v>0</v>
      </c>
      <c r="M55" s="41"/>
      <c r="N55" s="7">
        <f t="shared" si="3"/>
        <v>0</v>
      </c>
      <c r="O55" s="126" t="s">
        <v>140</v>
      </c>
      <c r="P55" s="117"/>
      <c r="Q55" s="117"/>
      <c r="R55" s="117"/>
      <c r="S55" s="117"/>
      <c r="T55" s="117"/>
      <c r="U55" s="117"/>
      <c r="V55" s="117"/>
      <c r="W55" s="39" t="e">
        <f>IF(O55&lt;&gt;"",VLOOKUP(O55,Domein!$D$2:$N$150,$K$24,FALSE),"")</f>
        <v>#REF!</v>
      </c>
      <c r="X55" s="39">
        <f t="shared" si="9"/>
        <v>0</v>
      </c>
      <c r="Y55" s="41"/>
      <c r="Z55" s="7">
        <f t="shared" si="5"/>
        <v>0</v>
      </c>
      <c r="AA55" s="123" t="s">
        <v>39143</v>
      </c>
      <c r="AB55" s="124"/>
      <c r="AC55" s="124"/>
      <c r="AD55" s="124"/>
      <c r="AE55" s="124"/>
      <c r="AF55" s="124"/>
      <c r="AG55" s="124"/>
      <c r="AH55" s="125"/>
      <c r="AI55" s="74" t="e">
        <f>IF(AA55&lt;&gt;"",VLOOKUP(AA55,Domein!$D$2:$N$150,$K$24,FALSE),"")</f>
        <v>#REF!</v>
      </c>
      <c r="AJ55" s="56">
        <f t="shared" si="10"/>
        <v>0</v>
      </c>
      <c r="AL55" s="42" t="str">
        <f t="shared" si="6"/>
        <v/>
      </c>
      <c r="AM55" s="42" t="str">
        <f t="shared" si="7"/>
        <v/>
      </c>
      <c r="AN55" s="42" t="str">
        <f t="shared" si="8"/>
        <v/>
      </c>
      <c r="AO55" s="43"/>
    </row>
    <row r="56" spans="2:41" x14ac:dyDescent="0.2">
      <c r="B56" s="41"/>
      <c r="C56" s="7">
        <f t="shared" si="1"/>
        <v>0</v>
      </c>
      <c r="D56" s="111" t="s">
        <v>421</v>
      </c>
      <c r="E56" s="112"/>
      <c r="F56" s="112"/>
      <c r="G56" s="112"/>
      <c r="H56" s="112"/>
      <c r="I56" s="112"/>
      <c r="J56" s="112"/>
      <c r="K56" s="39" t="e">
        <f>IF(D56&lt;&gt;"",VLOOKUP(D56,Domein!$D$2:$N$150,$K$24,FALSE),"")</f>
        <v>#REF!</v>
      </c>
      <c r="L56" s="39">
        <f t="shared" si="2"/>
        <v>0</v>
      </c>
      <c r="M56" s="41"/>
      <c r="N56" s="7">
        <f t="shared" si="3"/>
        <v>0</v>
      </c>
      <c r="O56" s="126" t="s">
        <v>178</v>
      </c>
      <c r="P56" s="117"/>
      <c r="Q56" s="117"/>
      <c r="R56" s="117"/>
      <c r="S56" s="117"/>
      <c r="T56" s="117"/>
      <c r="U56" s="117"/>
      <c r="V56" s="117"/>
      <c r="W56" s="39" t="e">
        <f>IF(O56&lt;&gt;"",VLOOKUP(O56,Domein!$D$2:$N$150,$K$24,FALSE),"")</f>
        <v>#REF!</v>
      </c>
      <c r="X56" s="39">
        <f t="shared" si="9"/>
        <v>0</v>
      </c>
      <c r="Y56" s="41"/>
      <c r="Z56" s="7">
        <f t="shared" si="5"/>
        <v>0</v>
      </c>
      <c r="AA56" s="120" t="s">
        <v>39144</v>
      </c>
      <c r="AB56" s="121"/>
      <c r="AC56" s="121"/>
      <c r="AD56" s="121"/>
      <c r="AE56" s="121"/>
      <c r="AF56" s="121"/>
      <c r="AG56" s="121"/>
      <c r="AH56" s="122"/>
      <c r="AI56" s="74" t="e">
        <f>IF(AA56&lt;&gt;"",VLOOKUP(AA56,Domein!$D$2:$N$150,$K$24,FALSE),"")</f>
        <v>#REF!</v>
      </c>
      <c r="AJ56" s="56">
        <f t="shared" si="10"/>
        <v>0</v>
      </c>
      <c r="AL56" s="42" t="str">
        <f t="shared" si="6"/>
        <v/>
      </c>
      <c r="AM56" s="42" t="str">
        <f t="shared" si="7"/>
        <v/>
      </c>
      <c r="AN56" s="42" t="str">
        <f t="shared" si="8"/>
        <v/>
      </c>
      <c r="AO56" s="43"/>
    </row>
    <row r="57" spans="2:41" x14ac:dyDescent="0.2">
      <c r="B57" s="41"/>
      <c r="C57" s="7">
        <f t="shared" si="1"/>
        <v>0</v>
      </c>
      <c r="D57" s="111" t="s">
        <v>48</v>
      </c>
      <c r="E57" s="112"/>
      <c r="F57" s="112"/>
      <c r="G57" s="112"/>
      <c r="H57" s="112"/>
      <c r="I57" s="112"/>
      <c r="J57" s="112"/>
      <c r="K57" s="39" t="e">
        <f>IF(D57&lt;&gt;"",VLOOKUP(D57,Domein!$D$2:$N$150,$K$24,FALSE),"")</f>
        <v>#REF!</v>
      </c>
      <c r="L57" s="39">
        <f t="shared" si="2"/>
        <v>0</v>
      </c>
      <c r="M57" s="41"/>
      <c r="N57" s="7">
        <f t="shared" si="3"/>
        <v>0</v>
      </c>
      <c r="O57" s="126" t="s">
        <v>297</v>
      </c>
      <c r="P57" s="117"/>
      <c r="Q57" s="117"/>
      <c r="R57" s="117"/>
      <c r="S57" s="117"/>
      <c r="T57" s="117"/>
      <c r="U57" s="117"/>
      <c r="V57" s="117"/>
      <c r="W57" s="39" t="e">
        <f>IF(O57&lt;&gt;"",VLOOKUP(O57,Domein!$D$2:$N$150,$K$24,FALSE),"")</f>
        <v>#REF!</v>
      </c>
      <c r="X57" s="39">
        <f t="shared" si="9"/>
        <v>0</v>
      </c>
      <c r="Y57" s="80"/>
      <c r="Z57" s="7">
        <f t="shared" si="5"/>
        <v>0</v>
      </c>
      <c r="AA57" s="120" t="s">
        <v>39145</v>
      </c>
      <c r="AB57" s="121"/>
      <c r="AC57" s="121"/>
      <c r="AD57" s="121"/>
      <c r="AE57" s="121"/>
      <c r="AF57" s="121"/>
      <c r="AG57" s="121"/>
      <c r="AH57" s="122"/>
      <c r="AI57" s="74" t="e">
        <f>IF(AA57&lt;&gt;"",VLOOKUP(AA57,Domein!$D$2:$N$150,$K$24,FALSE),"")</f>
        <v>#REF!</v>
      </c>
      <c r="AJ57" s="56">
        <f t="shared" si="10"/>
        <v>0</v>
      </c>
      <c r="AL57" s="42" t="str">
        <f t="shared" si="6"/>
        <v/>
      </c>
      <c r="AM57" s="42" t="str">
        <f t="shared" si="7"/>
        <v/>
      </c>
      <c r="AN57" s="42" t="str">
        <f t="shared" si="8"/>
        <v/>
      </c>
      <c r="AO57" s="43"/>
    </row>
    <row r="58" spans="2:41" x14ac:dyDescent="0.2">
      <c r="B58" s="41"/>
      <c r="C58" s="7">
        <f t="shared" si="1"/>
        <v>0</v>
      </c>
      <c r="D58" s="111" t="s">
        <v>422</v>
      </c>
      <c r="E58" s="112"/>
      <c r="F58" s="112"/>
      <c r="G58" s="112"/>
      <c r="H58" s="112"/>
      <c r="I58" s="112"/>
      <c r="J58" s="112"/>
      <c r="K58" s="39" t="e">
        <f>IF(D58&lt;&gt;"",VLOOKUP(D58,Domein!$D$2:$N$150,$K$24,FALSE),"")</f>
        <v>#REF!</v>
      </c>
      <c r="L58" s="39">
        <f t="shared" si="2"/>
        <v>0</v>
      </c>
      <c r="M58" s="41"/>
      <c r="N58" s="7">
        <f t="shared" si="3"/>
        <v>0</v>
      </c>
      <c r="O58" s="126" t="s">
        <v>141</v>
      </c>
      <c r="P58" s="117"/>
      <c r="Q58" s="117"/>
      <c r="R58" s="117"/>
      <c r="S58" s="117"/>
      <c r="T58" s="117"/>
      <c r="U58" s="117"/>
      <c r="V58" s="117"/>
      <c r="W58" s="39" t="e">
        <f>IF(O58&lt;&gt;"",VLOOKUP(O58,Domein!$D$2:$N$150,$K$24,FALSE),"")</f>
        <v>#REF!</v>
      </c>
      <c r="X58" s="39">
        <f t="shared" si="9"/>
        <v>0</v>
      </c>
      <c r="Y58" s="41"/>
      <c r="Z58" s="7">
        <f t="shared" si="5"/>
        <v>0</v>
      </c>
      <c r="AA58" s="120" t="s">
        <v>39146</v>
      </c>
      <c r="AB58" s="121"/>
      <c r="AC58" s="121"/>
      <c r="AD58" s="121"/>
      <c r="AE58" s="121"/>
      <c r="AF58" s="121"/>
      <c r="AG58" s="121"/>
      <c r="AH58" s="122"/>
      <c r="AI58" s="74" t="e">
        <f>IF(AA58&lt;&gt;"",VLOOKUP(AA58,Domein!$D$2:$N$150,$K$24,FALSE),"")</f>
        <v>#REF!</v>
      </c>
      <c r="AJ58" s="56">
        <f t="shared" ref="AJ58:AJ75" si="11">IF(AA58&lt;&gt;"",IF(Y58&lt;&gt;"",IF(AND(AI58&lt;&gt;"fout", AI58&lt;&gt;0),0,1),0),"")</f>
        <v>0</v>
      </c>
      <c r="AL58" s="42" t="str">
        <f t="shared" si="6"/>
        <v/>
      </c>
      <c r="AM58" s="42" t="str">
        <f t="shared" si="7"/>
        <v/>
      </c>
      <c r="AN58" s="42" t="str">
        <f t="shared" si="8"/>
        <v/>
      </c>
      <c r="AO58" s="43"/>
    </row>
    <row r="59" spans="2:41" x14ac:dyDescent="0.2">
      <c r="B59" s="70"/>
      <c r="C59" s="7">
        <f t="shared" si="1"/>
        <v>0</v>
      </c>
      <c r="D59" s="111" t="s">
        <v>423</v>
      </c>
      <c r="E59" s="112"/>
      <c r="F59" s="112"/>
      <c r="G59" s="112"/>
      <c r="H59" s="112"/>
      <c r="I59" s="112"/>
      <c r="J59" s="112"/>
      <c r="K59" s="39" t="e">
        <f>IF(D59&lt;&gt;"",VLOOKUP(D59,Domein!$D$2:$N$150,$K$24,FALSE),"")</f>
        <v>#REF!</v>
      </c>
      <c r="L59" s="39">
        <f t="shared" si="2"/>
        <v>0</v>
      </c>
      <c r="M59" s="41"/>
      <c r="N59" s="7">
        <f t="shared" si="3"/>
        <v>0</v>
      </c>
      <c r="O59" s="126" t="s">
        <v>179</v>
      </c>
      <c r="P59" s="117"/>
      <c r="Q59" s="117"/>
      <c r="R59" s="117"/>
      <c r="S59" s="117"/>
      <c r="T59" s="117"/>
      <c r="U59" s="117"/>
      <c r="V59" s="117"/>
      <c r="W59" s="39" t="e">
        <f>IF(O59&lt;&gt;"",VLOOKUP(O59,Domein!$D$2:$N$150,$K$24,FALSE),"")</f>
        <v>#REF!</v>
      </c>
      <c r="X59" s="39">
        <f t="shared" si="9"/>
        <v>0</v>
      </c>
      <c r="Y59" s="41"/>
      <c r="Z59" s="7">
        <f t="shared" si="5"/>
        <v>0</v>
      </c>
      <c r="AA59" s="120" t="s">
        <v>39147</v>
      </c>
      <c r="AB59" s="121"/>
      <c r="AC59" s="121"/>
      <c r="AD59" s="121"/>
      <c r="AE59" s="121"/>
      <c r="AF59" s="121"/>
      <c r="AG59" s="121"/>
      <c r="AH59" s="122"/>
      <c r="AI59" s="74" t="e">
        <f>IF(AA59&lt;&gt;"",VLOOKUP(AA59,Domein!$D$2:$N$150,$K$24,FALSE),"")</f>
        <v>#REF!</v>
      </c>
      <c r="AJ59" s="56">
        <f t="shared" si="11"/>
        <v>0</v>
      </c>
      <c r="AL59" s="42" t="str">
        <f t="shared" si="6"/>
        <v/>
      </c>
      <c r="AM59" s="42" t="str">
        <f t="shared" si="7"/>
        <v/>
      </c>
      <c r="AN59" s="42" t="str">
        <f t="shared" si="8"/>
        <v/>
      </c>
      <c r="AO59" s="43"/>
    </row>
    <row r="60" spans="2:41" x14ac:dyDescent="0.2">
      <c r="B60" s="70"/>
      <c r="C60" s="7">
        <f t="shared" si="1"/>
        <v>0</v>
      </c>
      <c r="D60" s="111" t="s">
        <v>424</v>
      </c>
      <c r="E60" s="112"/>
      <c r="F60" s="112"/>
      <c r="G60" s="112"/>
      <c r="H60" s="112"/>
      <c r="I60" s="112"/>
      <c r="J60" s="112"/>
      <c r="K60" s="39" t="e">
        <f>IF(D60&lt;&gt;"",VLOOKUP(D60,Domein!$D$2:$N$150,$K$24,FALSE),"")</f>
        <v>#REF!</v>
      </c>
      <c r="L60" s="39">
        <f t="shared" si="2"/>
        <v>0</v>
      </c>
      <c r="M60" s="41"/>
      <c r="N60" s="7">
        <f t="shared" si="3"/>
        <v>0</v>
      </c>
      <c r="O60" s="126" t="s">
        <v>298</v>
      </c>
      <c r="P60" s="117"/>
      <c r="Q60" s="117"/>
      <c r="R60" s="117"/>
      <c r="S60" s="117"/>
      <c r="T60" s="117"/>
      <c r="U60" s="117"/>
      <c r="V60" s="117"/>
      <c r="W60" s="39" t="e">
        <f>IF(O60&lt;&gt;"",VLOOKUP(O60,Domein!$D$2:$N$150,$K$24,FALSE),"")</f>
        <v>#REF!</v>
      </c>
      <c r="X60" s="39">
        <f t="shared" si="9"/>
        <v>0</v>
      </c>
      <c r="Y60" s="41"/>
      <c r="Z60" s="7">
        <f t="shared" si="5"/>
        <v>0</v>
      </c>
      <c r="AA60" s="120" t="s">
        <v>39148</v>
      </c>
      <c r="AB60" s="121"/>
      <c r="AC60" s="121"/>
      <c r="AD60" s="121"/>
      <c r="AE60" s="121"/>
      <c r="AF60" s="121"/>
      <c r="AG60" s="121"/>
      <c r="AH60" s="122"/>
      <c r="AI60" s="74" t="e">
        <f>IF(AA60&lt;&gt;"",VLOOKUP(AA60,Domein!$D$2:$N$150,$K$24,FALSE),"")</f>
        <v>#REF!</v>
      </c>
      <c r="AJ60" s="56">
        <f t="shared" si="11"/>
        <v>0</v>
      </c>
      <c r="AL60" s="42" t="str">
        <f t="shared" si="6"/>
        <v/>
      </c>
      <c r="AM60" s="42" t="str">
        <f t="shared" si="7"/>
        <v/>
      </c>
      <c r="AN60" s="42" t="str">
        <f t="shared" si="8"/>
        <v/>
      </c>
      <c r="AO60" s="43"/>
    </row>
    <row r="61" spans="2:41" x14ac:dyDescent="0.2">
      <c r="B61" s="70"/>
      <c r="C61" s="7">
        <f t="shared" si="1"/>
        <v>0</v>
      </c>
      <c r="D61" s="111" t="s">
        <v>425</v>
      </c>
      <c r="E61" s="112"/>
      <c r="F61" s="112"/>
      <c r="G61" s="112"/>
      <c r="H61" s="112"/>
      <c r="I61" s="112"/>
      <c r="J61" s="112"/>
      <c r="K61" s="39" t="e">
        <f>IF(D61&lt;&gt;"",VLOOKUP(D61,Domein!$D$2:$N$150,$K$24,FALSE),"")</f>
        <v>#REF!</v>
      </c>
      <c r="L61" s="39">
        <f t="shared" si="2"/>
        <v>0</v>
      </c>
      <c r="M61" s="41"/>
      <c r="N61" s="7">
        <f t="shared" si="3"/>
        <v>0</v>
      </c>
      <c r="O61" s="126" t="s">
        <v>144</v>
      </c>
      <c r="P61" s="117"/>
      <c r="Q61" s="117"/>
      <c r="R61" s="117"/>
      <c r="S61" s="117"/>
      <c r="T61" s="117"/>
      <c r="U61" s="117"/>
      <c r="V61" s="117"/>
      <c r="W61" s="39" t="e">
        <f>IF(O61&lt;&gt;"",VLOOKUP(O61,Domein!$D$2:$N$150,$K$24,FALSE),"")</f>
        <v>#REF!</v>
      </c>
      <c r="X61" s="39">
        <f t="shared" si="9"/>
        <v>0</v>
      </c>
      <c r="Y61" s="41"/>
      <c r="Z61" s="7">
        <f t="shared" si="5"/>
        <v>0</v>
      </c>
      <c r="AA61" s="120" t="s">
        <v>39149</v>
      </c>
      <c r="AB61" s="121"/>
      <c r="AC61" s="121"/>
      <c r="AD61" s="121"/>
      <c r="AE61" s="121"/>
      <c r="AF61" s="121"/>
      <c r="AG61" s="121"/>
      <c r="AH61" s="122"/>
      <c r="AI61" s="74" t="e">
        <f>IF(AA61&lt;&gt;"",VLOOKUP(AA61,Domein!$D$2:$N$150,$K$24,FALSE),"")</f>
        <v>#REF!</v>
      </c>
      <c r="AJ61" s="56">
        <f t="shared" si="11"/>
        <v>0</v>
      </c>
      <c r="AL61" s="42" t="str">
        <f t="shared" si="6"/>
        <v/>
      </c>
      <c r="AM61" s="42" t="str">
        <f t="shared" si="7"/>
        <v/>
      </c>
      <c r="AN61" s="42" t="str">
        <f t="shared" si="8"/>
        <v/>
      </c>
      <c r="AO61" s="43"/>
    </row>
    <row r="62" spans="2:41" ht="14.25" customHeight="1" x14ac:dyDescent="0.2">
      <c r="B62" s="70"/>
      <c r="C62" s="7">
        <f t="shared" si="1"/>
        <v>0</v>
      </c>
      <c r="D62" s="115" t="s">
        <v>47</v>
      </c>
      <c r="E62" s="116"/>
      <c r="F62" s="116"/>
      <c r="G62" s="116"/>
      <c r="H62" s="116"/>
      <c r="I62" s="117"/>
      <c r="J62" s="118"/>
      <c r="K62" s="39" t="e">
        <f>IF(D62&lt;&gt;"",VLOOKUP(D62,Domein!$D$2:$N$150,$K$24,FALSE),"")</f>
        <v>#REF!</v>
      </c>
      <c r="L62" s="39">
        <f t="shared" si="2"/>
        <v>0</v>
      </c>
      <c r="M62" s="41"/>
      <c r="N62" s="7">
        <f t="shared" si="3"/>
        <v>0</v>
      </c>
      <c r="O62" s="126" t="s">
        <v>145</v>
      </c>
      <c r="P62" s="117"/>
      <c r="Q62" s="117"/>
      <c r="R62" s="117"/>
      <c r="S62" s="117"/>
      <c r="T62" s="117"/>
      <c r="U62" s="117"/>
      <c r="V62" s="117"/>
      <c r="W62" s="39" t="e">
        <f>IF(O62&lt;&gt;"",VLOOKUP(O62,Domein!$D$2:$N$150,$K$24,FALSE),"")</f>
        <v>#REF!</v>
      </c>
      <c r="X62" s="39">
        <f t="shared" si="9"/>
        <v>0</v>
      </c>
      <c r="Y62" s="80"/>
      <c r="Z62" s="7">
        <f t="shared" si="5"/>
        <v>0</v>
      </c>
      <c r="AA62" s="120" t="s">
        <v>39150</v>
      </c>
      <c r="AB62" s="121"/>
      <c r="AC62" s="121"/>
      <c r="AD62" s="121"/>
      <c r="AE62" s="121"/>
      <c r="AF62" s="121"/>
      <c r="AG62" s="121"/>
      <c r="AH62" s="122"/>
      <c r="AI62" s="74" t="e">
        <f>IF(AA62&lt;&gt;"",VLOOKUP(AA62,Domein!$D$2:$N$150,$K$24,FALSE),"")</f>
        <v>#N/A</v>
      </c>
      <c r="AJ62" s="56">
        <f t="shared" si="11"/>
        <v>0</v>
      </c>
      <c r="AL62" s="42" t="str">
        <f t="shared" si="6"/>
        <v/>
      </c>
      <c r="AM62" s="42" t="str">
        <f t="shared" si="7"/>
        <v/>
      </c>
      <c r="AN62" s="42" t="str">
        <f t="shared" si="8"/>
        <v/>
      </c>
      <c r="AO62" s="43"/>
    </row>
    <row r="63" spans="2:41" x14ac:dyDescent="0.2">
      <c r="B63" s="70"/>
      <c r="C63" s="7">
        <f t="shared" si="1"/>
        <v>0</v>
      </c>
      <c r="D63" s="115" t="s">
        <v>386</v>
      </c>
      <c r="E63" s="116"/>
      <c r="F63" s="116"/>
      <c r="G63" s="116"/>
      <c r="H63" s="116"/>
      <c r="I63" s="117"/>
      <c r="J63" s="118"/>
      <c r="K63" s="39" t="e">
        <f>IF(D63&lt;&gt;"",VLOOKUP(D63,Domein!$D$2:$N$150,$K$24,FALSE),"")</f>
        <v>#REF!</v>
      </c>
      <c r="L63" s="39">
        <f t="shared" si="2"/>
        <v>0</v>
      </c>
      <c r="M63" s="41"/>
      <c r="N63" s="7">
        <f t="shared" si="3"/>
        <v>0</v>
      </c>
      <c r="O63" s="126" t="s">
        <v>146</v>
      </c>
      <c r="P63" s="117"/>
      <c r="Q63" s="117"/>
      <c r="R63" s="117"/>
      <c r="S63" s="117"/>
      <c r="T63" s="117"/>
      <c r="U63" s="117"/>
      <c r="V63" s="117"/>
      <c r="W63" s="39" t="e">
        <f>IF(O63&lt;&gt;"",VLOOKUP(O63,Domein!$D$2:$N$150,$K$24,FALSE),"")</f>
        <v>#REF!</v>
      </c>
      <c r="X63" s="39">
        <f t="shared" si="9"/>
        <v>0</v>
      </c>
      <c r="Y63" s="41"/>
      <c r="Z63" s="7">
        <f t="shared" si="5"/>
        <v>0</v>
      </c>
      <c r="AA63" s="120" t="s">
        <v>39151</v>
      </c>
      <c r="AB63" s="121"/>
      <c r="AC63" s="121"/>
      <c r="AD63" s="121"/>
      <c r="AE63" s="121"/>
      <c r="AF63" s="121"/>
      <c r="AG63" s="121"/>
      <c r="AH63" s="122"/>
      <c r="AI63" s="74" t="e">
        <f>IF(AA63&lt;&gt;"",VLOOKUP(AA63,Domein!$D$2:$N$150,$K$24,FALSE),"")</f>
        <v>#REF!</v>
      </c>
      <c r="AJ63" s="56">
        <f t="shared" si="11"/>
        <v>0</v>
      </c>
      <c r="AL63" s="42" t="str">
        <f t="shared" si="6"/>
        <v/>
      </c>
      <c r="AM63" s="42" t="str">
        <f t="shared" si="7"/>
        <v/>
      </c>
      <c r="AN63" s="42" t="str">
        <f t="shared" si="8"/>
        <v/>
      </c>
      <c r="AO63" s="43"/>
    </row>
    <row r="64" spans="2:41" ht="14.25" customHeight="1" x14ac:dyDescent="0.2">
      <c r="B64" s="41"/>
      <c r="C64" s="7">
        <f t="shared" si="1"/>
        <v>0</v>
      </c>
      <c r="D64" s="115" t="s">
        <v>427</v>
      </c>
      <c r="E64" s="116"/>
      <c r="F64" s="116"/>
      <c r="G64" s="116"/>
      <c r="H64" s="119"/>
      <c r="I64" s="79"/>
      <c r="J64" s="78" t="str">
        <f>IF(I64&lt;&gt;"",K64,"")</f>
        <v/>
      </c>
      <c r="K64" s="39" t="e">
        <f>IF(D64&lt;&gt;"",IF(I64=2,"ind2",IF(I64=1,"ind",IF(VLOOKUP(D64,Domein!$D$2:$N$150,$K$24,FALSE)&lt;&gt;0,VLOOKUP(D64,Domein!$D$2:$N$150,$K$24,FALSE)&amp;IF($AK$80-$C$40-$C$44-$C$45-$C$64-$C$65-$C$70+$AK$35&gt;0,"2",""),0))),"")</f>
        <v>#REF!</v>
      </c>
      <c r="L64" s="39">
        <f t="shared" si="2"/>
        <v>0</v>
      </c>
      <c r="M64" s="41"/>
      <c r="N64" s="7">
        <f t="shared" si="3"/>
        <v>0</v>
      </c>
      <c r="O64" s="126" t="s">
        <v>180</v>
      </c>
      <c r="P64" s="117"/>
      <c r="Q64" s="117"/>
      <c r="R64" s="117"/>
      <c r="S64" s="117"/>
      <c r="T64" s="117"/>
      <c r="U64" s="117"/>
      <c r="V64" s="117"/>
      <c r="W64" s="39" t="e">
        <f>IF(O64&lt;&gt;"",VLOOKUP(O64,Domein!$D$2:$N$150,$K$24,FALSE),"")</f>
        <v>#REF!</v>
      </c>
      <c r="X64" s="39">
        <f t="shared" si="9"/>
        <v>0</v>
      </c>
      <c r="Y64" s="41"/>
      <c r="Z64" s="7">
        <f t="shared" si="5"/>
        <v>0</v>
      </c>
      <c r="AA64" s="120"/>
      <c r="AB64" s="121"/>
      <c r="AC64" s="121"/>
      <c r="AD64" s="121"/>
      <c r="AE64" s="121"/>
      <c r="AF64" s="121"/>
      <c r="AG64" s="121"/>
      <c r="AH64" s="122"/>
      <c r="AI64" s="56" t="str">
        <f>IF(AA64="","",IF(ISERROR(VLOOKUP(AA64,Domein!$T$2:$T$1500,1,FALSE)),AA64,LEFT(VLOOKUP(AA64,Domein!$T$2:$T$1500,1,FALSE),SEARCH(" (",VLOOKUP(AA64,Domein!$T$2:$T$1500,1,FALSE),1)-1)))</f>
        <v/>
      </c>
      <c r="AJ64" s="56" t="str">
        <f t="shared" si="11"/>
        <v/>
      </c>
      <c r="AL64" s="42" t="str">
        <f t="shared" si="6"/>
        <v/>
      </c>
      <c r="AM64" s="42" t="str">
        <f t="shared" si="7"/>
        <v/>
      </c>
      <c r="AN64" s="42" t="str">
        <f t="shared" si="8"/>
        <v/>
      </c>
      <c r="AO64" s="43"/>
    </row>
    <row r="65" spans="2:42" x14ac:dyDescent="0.2">
      <c r="B65" s="41"/>
      <c r="C65" s="7">
        <f t="shared" si="1"/>
        <v>0</v>
      </c>
      <c r="D65" s="115" t="s">
        <v>364</v>
      </c>
      <c r="E65" s="116"/>
      <c r="F65" s="116"/>
      <c r="G65" s="116"/>
      <c r="H65" s="119"/>
      <c r="I65" s="79"/>
      <c r="J65" s="78" t="str">
        <f>IF(I65&lt;&gt;"",K65,"")</f>
        <v/>
      </c>
      <c r="K65" s="39" t="e">
        <f>IF(D65&lt;&gt;"",IF(I64=2,"glind2",IF(I64=1,"glind",IF(VLOOKUP(D65,Domein!$D$2:$N$150,$K$24,FALSE)&lt;&gt;0,VLOOKUP(D65,Domein!$D$2:$N$150,$K$24,FALSE)&amp;IF($AK$80-$C$40-$C$44-$C$45-$C$64-$C$65-$C$70+$AK$35&gt;0,"2",""),0))),"")</f>
        <v>#REF!</v>
      </c>
      <c r="L65" s="39">
        <f t="shared" si="2"/>
        <v>0</v>
      </c>
      <c r="M65" s="41"/>
      <c r="N65" s="7">
        <f t="shared" si="3"/>
        <v>0</v>
      </c>
      <c r="O65" s="126" t="s">
        <v>147</v>
      </c>
      <c r="P65" s="117"/>
      <c r="Q65" s="117"/>
      <c r="R65" s="117"/>
      <c r="S65" s="117"/>
      <c r="T65" s="117"/>
      <c r="U65" s="117"/>
      <c r="V65" s="117"/>
      <c r="W65" s="39" t="e">
        <f>IF(O65&lt;&gt;"",VLOOKUP(O65,Domein!$D$2:$N$150,$K$24,FALSE),"")</f>
        <v>#REF!</v>
      </c>
      <c r="X65" s="39">
        <f t="shared" si="9"/>
        <v>0</v>
      </c>
      <c r="Y65" s="41"/>
      <c r="Z65" s="7">
        <f t="shared" si="5"/>
        <v>0</v>
      </c>
      <c r="AA65" s="120"/>
      <c r="AB65" s="121"/>
      <c r="AC65" s="121"/>
      <c r="AD65" s="121"/>
      <c r="AE65" s="121"/>
      <c r="AF65" s="121"/>
      <c r="AG65" s="121"/>
      <c r="AH65" s="122"/>
      <c r="AI65" s="56" t="str">
        <f>IF(AA65="","",IF(ISERROR(VLOOKUP(AA65,Domein!$T$2:$T$1500,1,FALSE)),AA65,LEFT(VLOOKUP(AA65,Domein!$T$2:$T$1500,1,FALSE),SEARCH(" (",VLOOKUP(AA65,Domein!$T$2:$T$1500,1,FALSE),1)-1)))</f>
        <v/>
      </c>
      <c r="AJ65" s="56" t="str">
        <f t="shared" si="11"/>
        <v/>
      </c>
      <c r="AL65" s="42" t="str">
        <f t="shared" si="6"/>
        <v/>
      </c>
      <c r="AM65" s="42" t="str">
        <f t="shared" si="7"/>
        <v/>
      </c>
      <c r="AN65" s="42" t="str">
        <f t="shared" si="8"/>
        <v/>
      </c>
      <c r="AO65" s="43"/>
    </row>
    <row r="66" spans="2:42" ht="14.25" customHeight="1" x14ac:dyDescent="0.2">
      <c r="B66" s="41"/>
      <c r="C66" s="7">
        <f t="shared" si="1"/>
        <v>0</v>
      </c>
      <c r="D66" s="111" t="s">
        <v>365</v>
      </c>
      <c r="E66" s="112"/>
      <c r="F66" s="112"/>
      <c r="G66" s="112"/>
      <c r="H66" s="112"/>
      <c r="I66" s="112"/>
      <c r="J66" s="112"/>
      <c r="K66" s="39" t="e">
        <f>IF(D66&lt;&gt;"",VLOOKUP(D66,Domein!$D$2:$N$150,$K$24,FALSE),"")</f>
        <v>#REF!</v>
      </c>
      <c r="L66" s="39">
        <f t="shared" si="2"/>
        <v>0</v>
      </c>
      <c r="M66" s="41"/>
      <c r="N66" s="7">
        <f t="shared" si="3"/>
        <v>0</v>
      </c>
      <c r="O66" s="126" t="s">
        <v>181</v>
      </c>
      <c r="P66" s="117"/>
      <c r="Q66" s="117"/>
      <c r="R66" s="117"/>
      <c r="S66" s="117"/>
      <c r="T66" s="117"/>
      <c r="U66" s="117"/>
      <c r="V66" s="117"/>
      <c r="W66" s="39" t="e">
        <f>IF(O66&lt;&gt;"",VLOOKUP(O66,Domein!$D$2:$N$150,$K$24,FALSE),"")</f>
        <v>#REF!</v>
      </c>
      <c r="X66" s="39">
        <f t="shared" si="9"/>
        <v>0</v>
      </c>
      <c r="Y66" s="41"/>
      <c r="Z66" s="7">
        <f t="shared" si="5"/>
        <v>0</v>
      </c>
      <c r="AA66" s="120"/>
      <c r="AB66" s="121"/>
      <c r="AC66" s="121"/>
      <c r="AD66" s="121"/>
      <c r="AE66" s="121"/>
      <c r="AF66" s="121"/>
      <c r="AG66" s="121"/>
      <c r="AH66" s="122"/>
      <c r="AI66" s="56" t="str">
        <f>IF(AA66="","",IF(ISERROR(VLOOKUP(AA66,Domein!$T$2:$T$1500,1,FALSE)),AA66,LEFT(VLOOKUP(AA66,Domein!$T$2:$T$1500,1,FALSE),SEARCH(" (",VLOOKUP(AA66,Domein!$T$2:$T$1500,1,FALSE),1)-1)))</f>
        <v/>
      </c>
      <c r="AJ66" s="56" t="str">
        <f t="shared" si="11"/>
        <v/>
      </c>
      <c r="AL66" s="42" t="str">
        <f t="shared" si="6"/>
        <v/>
      </c>
      <c r="AM66" s="42" t="str">
        <f t="shared" si="7"/>
        <v/>
      </c>
      <c r="AN66" s="42" t="str">
        <f t="shared" si="8"/>
        <v/>
      </c>
      <c r="AO66" s="43"/>
    </row>
    <row r="67" spans="2:42" x14ac:dyDescent="0.2">
      <c r="B67" s="41"/>
      <c r="C67" s="7">
        <f t="shared" si="1"/>
        <v>0</v>
      </c>
      <c r="D67" s="111" t="s">
        <v>366</v>
      </c>
      <c r="E67" s="112"/>
      <c r="F67" s="112"/>
      <c r="G67" s="112"/>
      <c r="H67" s="112"/>
      <c r="I67" s="112"/>
      <c r="J67" s="112"/>
      <c r="K67" s="39" t="e">
        <f>IF(D67&lt;&gt;"",VLOOKUP(D67,Domein!$D$2:$N$150,$K$24,FALSE),"")</f>
        <v>#REF!</v>
      </c>
      <c r="L67" s="39">
        <f t="shared" si="2"/>
        <v>0</v>
      </c>
      <c r="M67" s="41"/>
      <c r="N67" s="7">
        <f t="shared" si="3"/>
        <v>0</v>
      </c>
      <c r="O67" s="126" t="s">
        <v>378</v>
      </c>
      <c r="P67" s="117"/>
      <c r="Q67" s="117"/>
      <c r="R67" s="117"/>
      <c r="S67" s="117"/>
      <c r="T67" s="117"/>
      <c r="U67" s="117"/>
      <c r="V67" s="117"/>
      <c r="W67" s="39" t="e">
        <f>IF(O67&lt;&gt;"",VLOOKUP(O67,Domein!$D$2:$N$150,$K$24,FALSE),"")</f>
        <v>#REF!</v>
      </c>
      <c r="X67" s="39">
        <f t="shared" si="9"/>
        <v>0</v>
      </c>
      <c r="Y67" s="41"/>
      <c r="Z67" s="7">
        <f t="shared" si="5"/>
        <v>0</v>
      </c>
      <c r="AA67" s="120"/>
      <c r="AB67" s="121"/>
      <c r="AC67" s="121"/>
      <c r="AD67" s="121"/>
      <c r="AE67" s="121"/>
      <c r="AF67" s="121"/>
      <c r="AG67" s="121"/>
      <c r="AH67" s="122"/>
      <c r="AI67" s="56" t="str">
        <f>IF(AA67="","",IF(ISERROR(VLOOKUP(AA67,Domein!$T$2:$T$1500,1,FALSE)),AA67,LEFT(VLOOKUP(AA67,Domein!$T$2:$T$1500,1,FALSE),SEARCH(" (",VLOOKUP(AA67,Domein!$T$2:$T$1500,1,FALSE),1)-1)))</f>
        <v/>
      </c>
      <c r="AJ67" s="56" t="str">
        <f t="shared" si="11"/>
        <v/>
      </c>
      <c r="AL67" s="42" t="str">
        <f t="shared" si="6"/>
        <v/>
      </c>
      <c r="AM67" s="42" t="str">
        <f t="shared" si="7"/>
        <v/>
      </c>
      <c r="AN67" s="42" t="str">
        <f t="shared" si="8"/>
        <v/>
      </c>
      <c r="AO67" s="43"/>
    </row>
    <row r="68" spans="2:42" ht="14.25" customHeight="1" x14ac:dyDescent="0.25">
      <c r="B68" s="41"/>
      <c r="C68" s="7">
        <f t="shared" si="1"/>
        <v>0</v>
      </c>
      <c r="D68" s="111" t="s">
        <v>426</v>
      </c>
      <c r="E68" s="112"/>
      <c r="F68" s="112"/>
      <c r="G68" s="112"/>
      <c r="H68" s="112"/>
      <c r="I68" s="112"/>
      <c r="J68" s="112"/>
      <c r="K68" s="39" t="e">
        <f>IF(D68&lt;&gt;"",VLOOKUP(D68,Domein!$D$2:$N$150,$K$24,FALSE),"")</f>
        <v>#REF!</v>
      </c>
      <c r="L68" s="39">
        <f t="shared" si="2"/>
        <v>0</v>
      </c>
      <c r="M68" s="41"/>
      <c r="N68" s="7">
        <f t="shared" si="3"/>
        <v>0</v>
      </c>
      <c r="O68" s="126" t="s">
        <v>182</v>
      </c>
      <c r="P68" s="117"/>
      <c r="Q68" s="117"/>
      <c r="R68" s="117"/>
      <c r="S68" s="117"/>
      <c r="T68" s="117"/>
      <c r="U68" s="117"/>
      <c r="V68" s="117"/>
      <c r="W68" s="39" t="e">
        <f>IF(O68&lt;&gt;"",VLOOKUP(O68,Domein!$D$2:$N$150,$K$24,FALSE),"")</f>
        <v>#REF!</v>
      </c>
      <c r="X68" s="39">
        <f t="shared" si="9"/>
        <v>0</v>
      </c>
      <c r="Y68" s="41"/>
      <c r="Z68" s="7">
        <f t="shared" si="5"/>
        <v>0</v>
      </c>
      <c r="AA68" s="120"/>
      <c r="AB68" s="121"/>
      <c r="AC68" s="121"/>
      <c r="AD68" s="121"/>
      <c r="AE68" s="121"/>
      <c r="AF68" s="121"/>
      <c r="AG68" s="121"/>
      <c r="AH68" s="122"/>
      <c r="AI68" s="56" t="str">
        <f>IF(AA68="","",IF(ISERROR(VLOOKUP(AA68,Domein!$T$2:$T$1500,1,FALSE)),AA68,LEFT(VLOOKUP(AA68,Domein!$T$2:$T$1500,1,FALSE),SEARCH(" (",VLOOKUP(AA68,Domein!$T$2:$T$1500,1,FALSE),1)-1)))</f>
        <v/>
      </c>
      <c r="AJ68" s="56" t="str">
        <f t="shared" si="11"/>
        <v/>
      </c>
      <c r="AL68" s="42" t="str">
        <f t="shared" si="6"/>
        <v/>
      </c>
      <c r="AM68" s="42" t="str">
        <f t="shared" si="7"/>
        <v/>
      </c>
      <c r="AN68" s="42" t="str">
        <f t="shared" si="8"/>
        <v/>
      </c>
      <c r="AO68" s="43"/>
    </row>
    <row r="69" spans="2:42" x14ac:dyDescent="0.2">
      <c r="B69" s="41"/>
      <c r="C69" s="7">
        <f t="shared" si="1"/>
        <v>0</v>
      </c>
      <c r="D69" s="111" t="s">
        <v>255</v>
      </c>
      <c r="E69" s="112"/>
      <c r="F69" s="112"/>
      <c r="G69" s="112"/>
      <c r="H69" s="112"/>
      <c r="I69" s="112"/>
      <c r="J69" s="112"/>
      <c r="K69" s="39" t="e">
        <f>IF(D69&lt;&gt;"",VLOOKUP(D69,Domein!$D$2:$N$150,$K$24,FALSE),"")</f>
        <v>#REF!</v>
      </c>
      <c r="L69" s="39">
        <f t="shared" si="2"/>
        <v>0</v>
      </c>
      <c r="M69" s="41"/>
      <c r="N69" s="7">
        <f t="shared" si="3"/>
        <v>0</v>
      </c>
      <c r="O69" s="123" t="s">
        <v>183</v>
      </c>
      <c r="P69" s="124"/>
      <c r="Q69" s="124"/>
      <c r="R69" s="124"/>
      <c r="S69" s="124"/>
      <c r="T69" s="124"/>
      <c r="U69" s="124"/>
      <c r="V69" s="125"/>
      <c r="W69" s="39" t="e">
        <f>IF(O69&lt;&gt;"",VLOOKUP(O69,Domein!$D$2:$N$150,$K$24,FALSE),"")</f>
        <v>#REF!</v>
      </c>
      <c r="X69" s="39">
        <f t="shared" si="9"/>
        <v>0</v>
      </c>
      <c r="Y69" s="41"/>
      <c r="Z69" s="7">
        <f t="shared" si="5"/>
        <v>0</v>
      </c>
      <c r="AA69" s="120"/>
      <c r="AB69" s="121"/>
      <c r="AC69" s="121"/>
      <c r="AD69" s="121"/>
      <c r="AE69" s="121"/>
      <c r="AF69" s="121"/>
      <c r="AG69" s="121"/>
      <c r="AH69" s="122"/>
      <c r="AI69" s="56" t="str">
        <f>IF(AA69="","",IF(ISERROR(VLOOKUP(AA69,Domein!$T$2:$T$1500,1,FALSE)),AA69,LEFT(VLOOKUP(AA69,Domein!$T$2:$T$1500,1,FALSE),SEARCH(" (",VLOOKUP(AA69,Domein!$T$2:$T$1500,1,FALSE),1)-1)))</f>
        <v/>
      </c>
      <c r="AJ69" s="56" t="str">
        <f t="shared" si="11"/>
        <v/>
      </c>
      <c r="AL69" s="42" t="str">
        <f t="shared" si="6"/>
        <v/>
      </c>
      <c r="AM69" s="42" t="str">
        <f t="shared" si="7"/>
        <v/>
      </c>
      <c r="AN69" s="42" t="str">
        <f t="shared" si="8"/>
        <v/>
      </c>
      <c r="AO69" s="43"/>
    </row>
    <row r="70" spans="2:42" x14ac:dyDescent="0.2">
      <c r="B70" s="109"/>
      <c r="C70" s="7">
        <f t="shared" si="1"/>
        <v>0</v>
      </c>
      <c r="D70" s="105" t="s">
        <v>403</v>
      </c>
      <c r="E70" s="105"/>
      <c r="F70" s="105"/>
      <c r="G70" s="105"/>
      <c r="H70" s="105"/>
      <c r="I70" s="105"/>
      <c r="J70" s="106"/>
      <c r="K70" s="39" t="e">
        <f>IF(D70&lt;&gt;"",VLOOKUP(D70,Domein!$D$2:$N$150,$K$24,FALSE),"")</f>
        <v>#REF!</v>
      </c>
      <c r="L70" s="39">
        <f t="shared" si="2"/>
        <v>0</v>
      </c>
      <c r="M70" s="41"/>
      <c r="N70" s="7">
        <f t="shared" si="3"/>
        <v>0</v>
      </c>
      <c r="O70" s="123" t="s">
        <v>148</v>
      </c>
      <c r="P70" s="124"/>
      <c r="Q70" s="124"/>
      <c r="R70" s="124"/>
      <c r="S70" s="124"/>
      <c r="T70" s="124"/>
      <c r="U70" s="124"/>
      <c r="V70" s="125"/>
      <c r="W70" s="39" t="e">
        <f>IF(O70&lt;&gt;"",VLOOKUP(O70,Domein!$D$2:$N$150,$K$24,FALSE),"")</f>
        <v>#REF!</v>
      </c>
      <c r="X70" s="39">
        <f t="shared" si="9"/>
        <v>0</v>
      </c>
      <c r="Y70" s="41"/>
      <c r="Z70" s="7">
        <f t="shared" si="5"/>
        <v>0</v>
      </c>
      <c r="AA70" s="120"/>
      <c r="AB70" s="121"/>
      <c r="AC70" s="121"/>
      <c r="AD70" s="121"/>
      <c r="AE70" s="121"/>
      <c r="AF70" s="121"/>
      <c r="AG70" s="121"/>
      <c r="AH70" s="122"/>
      <c r="AI70" s="56" t="str">
        <f>IF(AA70="","",IF(ISERROR(VLOOKUP(AA70,Domein!$T$2:$T$1500,1,FALSE)),AA70,LEFT(VLOOKUP(AA70,Domein!$T$2:$T$1500,1,FALSE),SEARCH(" (",VLOOKUP(AA70,Domein!$T$2:$T$1500,1,FALSE),1)-1)))</f>
        <v/>
      </c>
      <c r="AJ70" s="56" t="str">
        <f t="shared" si="11"/>
        <v/>
      </c>
      <c r="AL70" s="42" t="str">
        <f t="shared" si="6"/>
        <v/>
      </c>
      <c r="AM70" s="42" t="str">
        <f t="shared" si="7"/>
        <v/>
      </c>
      <c r="AN70" s="42" t="str">
        <f t="shared" si="8"/>
        <v/>
      </c>
      <c r="AO70" s="43"/>
    </row>
    <row r="71" spans="2:42" x14ac:dyDescent="0.2">
      <c r="B71" s="110"/>
      <c r="C71" s="7">
        <f t="shared" si="1"/>
        <v>0</v>
      </c>
      <c r="D71" s="107"/>
      <c r="E71" s="107"/>
      <c r="F71" s="107"/>
      <c r="G71" s="107"/>
      <c r="H71" s="107"/>
      <c r="I71" s="107"/>
      <c r="J71" s="108"/>
      <c r="K71" s="39" t="str">
        <f>IF(D71&lt;&gt;"",VLOOKUP(D71,Domein!$D$2:$N$150,$K$24,FALSE),"")</f>
        <v/>
      </c>
      <c r="L71" s="39" t="str">
        <f t="shared" si="2"/>
        <v/>
      </c>
      <c r="M71" s="41"/>
      <c r="N71" s="7">
        <f t="shared" si="3"/>
        <v>0</v>
      </c>
      <c r="O71" s="123" t="s">
        <v>142</v>
      </c>
      <c r="P71" s="124"/>
      <c r="Q71" s="124"/>
      <c r="R71" s="124"/>
      <c r="S71" s="124"/>
      <c r="T71" s="124"/>
      <c r="U71" s="124"/>
      <c r="V71" s="125"/>
      <c r="W71" s="39" t="e">
        <f>IF(O71&lt;&gt;"",VLOOKUP(O71,Domein!$D$2:$N$150,$K$24,FALSE),"")</f>
        <v>#REF!</v>
      </c>
      <c r="X71" s="39">
        <f t="shared" si="9"/>
        <v>0</v>
      </c>
      <c r="Y71" s="41"/>
      <c r="Z71" s="7">
        <f t="shared" si="5"/>
        <v>0</v>
      </c>
      <c r="AA71" s="120"/>
      <c r="AB71" s="121"/>
      <c r="AC71" s="121"/>
      <c r="AD71" s="121"/>
      <c r="AE71" s="121"/>
      <c r="AF71" s="121"/>
      <c r="AG71" s="121"/>
      <c r="AH71" s="122"/>
      <c r="AI71" s="56" t="str">
        <f>IF(AA71="","",IF(ISERROR(VLOOKUP(AA71,Domein!$T$2:$T$1500,1,FALSE)),AA71,LEFT(VLOOKUP(AA71,Domein!$T$2:$T$1500,1,FALSE),SEARCH(" (",VLOOKUP(AA71,Domein!$T$2:$T$1500,1,FALSE),1)-1)))</f>
        <v/>
      </c>
      <c r="AJ71" s="56" t="str">
        <f t="shared" si="11"/>
        <v/>
      </c>
      <c r="AL71" s="42" t="str">
        <f>IF(AND(C71=1,L71&lt;&gt;1),K71&amp;";","")</f>
        <v/>
      </c>
      <c r="AM71" s="42" t="str">
        <f t="shared" si="7"/>
        <v/>
      </c>
      <c r="AN71" s="42" t="str">
        <f t="shared" si="8"/>
        <v/>
      </c>
      <c r="AO71" s="43"/>
    </row>
    <row r="72" spans="2:42" ht="15" x14ac:dyDescent="0.25">
      <c r="B72" s="41"/>
      <c r="C72" s="7">
        <f t="shared" si="1"/>
        <v>0</v>
      </c>
      <c r="D72" s="111" t="s">
        <v>415</v>
      </c>
      <c r="E72" s="112"/>
      <c r="F72" s="112"/>
      <c r="G72" s="112"/>
      <c r="H72" s="112"/>
      <c r="I72" s="112"/>
      <c r="J72" s="112"/>
      <c r="K72" s="39" t="e">
        <f>IF(D72&lt;&gt;"",VLOOKUP(D72,Domein!$D$2:$N$150,$K$24,FALSE),"")</f>
        <v>#REF!</v>
      </c>
      <c r="L72" s="39">
        <f t="shared" si="2"/>
        <v>0</v>
      </c>
      <c r="M72" s="41"/>
      <c r="N72" s="7">
        <f t="shared" si="3"/>
        <v>0</v>
      </c>
      <c r="O72" s="123"/>
      <c r="P72" s="124"/>
      <c r="Q72" s="124"/>
      <c r="R72" s="124"/>
      <c r="S72" s="124"/>
      <c r="T72" s="124"/>
      <c r="U72" s="124"/>
      <c r="V72" s="125"/>
      <c r="W72" s="39" t="str">
        <f>IF(O72&lt;&gt;"",VLOOKUP(O72,Domein!$D$2:$N$150,$K$24,FALSE),"")</f>
        <v/>
      </c>
      <c r="X72" s="39" t="str">
        <f t="shared" si="9"/>
        <v/>
      </c>
      <c r="Y72" s="41"/>
      <c r="Z72" s="7">
        <f t="shared" si="5"/>
        <v>0</v>
      </c>
      <c r="AA72" s="120"/>
      <c r="AB72" s="121"/>
      <c r="AC72" s="121"/>
      <c r="AD72" s="121"/>
      <c r="AE72" s="121"/>
      <c r="AF72" s="121"/>
      <c r="AG72" s="121"/>
      <c r="AH72" s="122"/>
      <c r="AI72" s="56" t="str">
        <f>IF(AA72="","",IF(ISERROR(VLOOKUP(AA72,Domein!$T$2:$T$1500,1,FALSE)),AA72,LEFT(VLOOKUP(AA72,Domein!$T$2:$T$1500,1,FALSE),SEARCH(" (",VLOOKUP(AA72,Domein!$T$2:$T$1500,1,FALSE),1)-1)))</f>
        <v/>
      </c>
      <c r="AJ72" s="56" t="str">
        <f t="shared" si="11"/>
        <v/>
      </c>
      <c r="AL72" s="42" t="str">
        <f>IF(AND(C72=1,L72&lt;&gt;1),K72&amp;";","")</f>
        <v/>
      </c>
      <c r="AM72" s="42" t="str">
        <f t="shared" si="7"/>
        <v/>
      </c>
      <c r="AN72" s="42" t="str">
        <f t="shared" si="8"/>
        <v/>
      </c>
      <c r="AO72" s="43"/>
    </row>
    <row r="73" spans="2:42" x14ac:dyDescent="0.2">
      <c r="B73" s="41"/>
      <c r="C73" s="7">
        <f t="shared" si="1"/>
        <v>0</v>
      </c>
      <c r="D73" s="111" t="s">
        <v>416</v>
      </c>
      <c r="E73" s="112"/>
      <c r="F73" s="112"/>
      <c r="G73" s="112"/>
      <c r="H73" s="112"/>
      <c r="I73" s="112"/>
      <c r="J73" s="112"/>
      <c r="K73" s="39" t="e">
        <f>IF(D73&lt;&gt;"",VLOOKUP(D73,Domein!$D$2:$N$150,$K$24,FALSE),"")</f>
        <v>#REF!</v>
      </c>
      <c r="L73" s="39">
        <f t="shared" si="2"/>
        <v>0</v>
      </c>
      <c r="M73" s="41"/>
      <c r="N73" s="7">
        <f t="shared" si="3"/>
        <v>0</v>
      </c>
      <c r="O73" s="123"/>
      <c r="P73" s="124"/>
      <c r="Q73" s="124"/>
      <c r="R73" s="124"/>
      <c r="S73" s="124"/>
      <c r="T73" s="124"/>
      <c r="U73" s="124"/>
      <c r="V73" s="125"/>
      <c r="W73" s="39" t="str">
        <f>IF(O73&lt;&gt;"",VLOOKUP(O73,Domein!$D$2:$N$150,$K$24,FALSE),"")</f>
        <v/>
      </c>
      <c r="X73" s="39" t="str">
        <f t="shared" si="9"/>
        <v/>
      </c>
      <c r="Y73" s="41"/>
      <c r="Z73" s="7">
        <f t="shared" si="5"/>
        <v>0</v>
      </c>
      <c r="AA73" s="120"/>
      <c r="AB73" s="121"/>
      <c r="AC73" s="121"/>
      <c r="AD73" s="121"/>
      <c r="AE73" s="121"/>
      <c r="AF73" s="121"/>
      <c r="AG73" s="121"/>
      <c r="AH73" s="122"/>
      <c r="AI73" s="56" t="str">
        <f>IF(AA73="","",IF(ISERROR(VLOOKUP(AA73,Domein!$T$2:$T$1500,1,FALSE)),AA73,LEFT(VLOOKUP(AA73,Domein!$T$2:$T$1500,1,FALSE),SEARCH(" (",VLOOKUP(AA73,Domein!$T$2:$T$1500,1,FALSE),1)-1)))</f>
        <v/>
      </c>
      <c r="AJ73" s="56" t="str">
        <f t="shared" si="11"/>
        <v/>
      </c>
      <c r="AL73" s="42" t="str">
        <f>IF(AND(C73=1,L73&lt;&gt;1),K73&amp;";","")</f>
        <v/>
      </c>
      <c r="AM73" s="42" t="str">
        <f t="shared" si="7"/>
        <v/>
      </c>
      <c r="AN73" s="42" t="str">
        <f t="shared" si="8"/>
        <v/>
      </c>
      <c r="AO73" s="43"/>
    </row>
    <row r="74" spans="2:42" x14ac:dyDescent="0.2">
      <c r="B74" s="41"/>
      <c r="C74" s="7">
        <f t="shared" si="1"/>
        <v>0</v>
      </c>
      <c r="D74" s="111" t="s">
        <v>7642</v>
      </c>
      <c r="E74" s="112"/>
      <c r="F74" s="112"/>
      <c r="G74" s="112"/>
      <c r="H74" s="112"/>
      <c r="I74" s="112"/>
      <c r="J74" s="112"/>
      <c r="K74" s="39" t="e">
        <f>IF(D74&lt;&gt;"",VLOOKUP(D74,Domein!$D$2:$N$150,$K$24,FALSE),"")</f>
        <v>#REF!</v>
      </c>
      <c r="L74" s="39">
        <f t="shared" si="2"/>
        <v>0</v>
      </c>
      <c r="M74" s="41"/>
      <c r="N74" s="7">
        <f t="shared" si="3"/>
        <v>0</v>
      </c>
      <c r="O74" s="123" t="s">
        <v>149</v>
      </c>
      <c r="P74" s="124"/>
      <c r="Q74" s="124"/>
      <c r="R74" s="124"/>
      <c r="S74" s="124"/>
      <c r="T74" s="124"/>
      <c r="U74" s="124"/>
      <c r="V74" s="125"/>
      <c r="W74" s="39" t="e">
        <f>IF(O74&lt;&gt;"",VLOOKUP(O74,Domein!$D$2:$N$150,$K$24,FALSE),"")</f>
        <v>#REF!</v>
      </c>
      <c r="X74" s="39">
        <f t="shared" si="9"/>
        <v>0</v>
      </c>
      <c r="Y74" s="41"/>
      <c r="Z74" s="7">
        <f t="shared" si="5"/>
        <v>0</v>
      </c>
      <c r="AA74" s="120"/>
      <c r="AB74" s="121"/>
      <c r="AC74" s="121"/>
      <c r="AD74" s="121"/>
      <c r="AE74" s="121"/>
      <c r="AF74" s="121"/>
      <c r="AG74" s="121"/>
      <c r="AH74" s="122"/>
      <c r="AI74" s="56" t="str">
        <f>IF(AA74="","",IF(ISERROR(VLOOKUP(AA74,Domein!$T$2:$T$1500,1,FALSE)),AA74,LEFT(VLOOKUP(AA74,Domein!$T$2:$T$1500,1,FALSE),SEARCH(" (",VLOOKUP(AA74,Domein!$T$2:$T$1500,1,FALSE),1)-1)))</f>
        <v/>
      </c>
      <c r="AJ74" s="56" t="str">
        <f t="shared" si="11"/>
        <v/>
      </c>
      <c r="AL74" s="42" t="str">
        <f t="shared" si="6"/>
        <v/>
      </c>
      <c r="AM74" s="42" t="str">
        <f t="shared" si="7"/>
        <v/>
      </c>
      <c r="AN74" s="42" t="str">
        <f t="shared" si="8"/>
        <v/>
      </c>
      <c r="AO74" s="43"/>
    </row>
    <row r="75" spans="2:42" x14ac:dyDescent="0.2">
      <c r="B75" s="41"/>
      <c r="C75" s="7">
        <f t="shared" si="1"/>
        <v>0</v>
      </c>
      <c r="D75" s="111" t="s">
        <v>8455</v>
      </c>
      <c r="E75" s="112"/>
      <c r="F75" s="112"/>
      <c r="G75" s="112"/>
      <c r="H75" s="112"/>
      <c r="I75" s="112"/>
      <c r="J75" s="112"/>
      <c r="K75" s="39" t="e">
        <f>IF(D75&lt;&gt;"",VLOOKUP(D75,Domein!$D$2:$N$150,$K$24,FALSE),"")</f>
        <v>#REF!</v>
      </c>
      <c r="L75" s="39">
        <f t="shared" si="2"/>
        <v>0</v>
      </c>
      <c r="M75" s="41"/>
      <c r="N75" s="7">
        <f t="shared" si="3"/>
        <v>0</v>
      </c>
      <c r="O75" s="123" t="s">
        <v>150</v>
      </c>
      <c r="P75" s="124"/>
      <c r="Q75" s="124"/>
      <c r="R75" s="124"/>
      <c r="S75" s="124"/>
      <c r="T75" s="124"/>
      <c r="U75" s="124"/>
      <c r="V75" s="125"/>
      <c r="W75" s="39" t="e">
        <f>IF(O75&lt;&gt;"",VLOOKUP(O75,Domein!$D$2:$N$150,$K$24,FALSE),"")</f>
        <v>#REF!</v>
      </c>
      <c r="X75" s="39">
        <f t="shared" si="9"/>
        <v>0</v>
      </c>
      <c r="Y75" s="41"/>
      <c r="Z75" s="7">
        <f t="shared" si="5"/>
        <v>0</v>
      </c>
      <c r="AA75" s="120"/>
      <c r="AB75" s="121"/>
      <c r="AC75" s="121"/>
      <c r="AD75" s="121"/>
      <c r="AE75" s="121"/>
      <c r="AF75" s="121"/>
      <c r="AG75" s="121"/>
      <c r="AH75" s="122"/>
      <c r="AI75" s="56" t="str">
        <f>IF(AA75="","",IF(ISERROR(VLOOKUP(AA75,Domein!$T$2:$T$1500,1,FALSE)),AA75,LEFT(VLOOKUP(AA75,Domein!$T$2:$T$1500,1,FALSE),SEARCH(" (",VLOOKUP(AA75,Domein!$T$2:$T$1500,1,FALSE),1)-1)))</f>
        <v/>
      </c>
      <c r="AJ75" s="56" t="str">
        <f t="shared" si="11"/>
        <v/>
      </c>
      <c r="AL75" s="42" t="str">
        <f t="shared" si="6"/>
        <v/>
      </c>
      <c r="AM75" s="42" t="str">
        <f t="shared" si="7"/>
        <v/>
      </c>
      <c r="AN75" s="42" t="str">
        <f t="shared" si="8"/>
        <v/>
      </c>
      <c r="AO75" s="43"/>
    </row>
    <row r="76" spans="2:42" x14ac:dyDescent="0.2">
      <c r="B76" s="40" t="s">
        <v>122</v>
      </c>
      <c r="C76" s="40"/>
      <c r="D76" s="40"/>
      <c r="E76" s="40"/>
      <c r="F76" s="40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L76" s="43" t="str">
        <f>AL38&amp;AL39&amp;AL40&amp;AL41&amp;AL42&amp;AL43&amp;AL44&amp;AL45&amp;AL46&amp;AL47&amp;AL48&amp;AL49&amp;AL50&amp;AL51&amp;AL52&amp;AL53&amp;AL54&amp;AL55&amp;AL56&amp;AL57&amp;AL58&amp;AL59&amp;AL60&amp;AL61&amp;AL62&amp;AL63&amp;AL64&amp;AL65&amp;AL66&amp;AL67&amp;AL68&amp;AL69&amp;AL70&amp;AL71&amp;AL72&amp;AL73&amp;AL74&amp;AL75</f>
        <v/>
      </c>
      <c r="AM76" s="43" t="str">
        <f>AM38&amp;AM39&amp;AM40&amp;AM41&amp;AM42&amp;AM43&amp;AM44&amp;AM45&amp;AM46&amp;AM47&amp;AM48&amp;AM49&amp;AM50&amp;AM51&amp;AM52&amp;AM53&amp;AM54&amp;AM55&amp;AM56&amp;AM57&amp;AM58&amp;AM59&amp;AM60&amp;AM61&amp;AM62&amp;AM63&amp;AM64&amp;AM65&amp;AM66&amp;AM67&amp;AM68&amp;AM69&amp;AM70&amp;AM71&amp;AM72&amp;AM73&amp;AM74&amp;AM75</f>
        <v/>
      </c>
      <c r="AN76" s="43" t="str">
        <f>AN38&amp;AN39&amp;AN40&amp;AN41&amp;AN42&amp;AN43&amp;AN44&amp;AN45&amp;AN46&amp;AN47&amp;AN48&amp;AN49&amp;AN50&amp;AN51&amp;AN52&amp;AN53&amp;AN54&amp;AN55&amp;AN56&amp;AN57&amp;AN58&amp;AN59&amp;AN60&amp;AN61&amp;AN62&amp;AN63&amp;AN64&amp;AN65&amp;AN66&amp;AN67&amp;AN68&amp;AN69&amp;AN70&amp;AN71&amp;AN72&amp;AN73&amp;AN74&amp;AN75</f>
        <v/>
      </c>
      <c r="AO76" s="43" t="str">
        <f>AL76&amp;AM76&amp;AN76</f>
        <v/>
      </c>
      <c r="AP76" s="7" t="s">
        <v>282</v>
      </c>
    </row>
    <row r="77" spans="2:42" x14ac:dyDescent="0.2">
      <c r="B77" s="267"/>
      <c r="C77" s="268"/>
      <c r="D77" s="268"/>
      <c r="E77" s="268"/>
      <c r="F77" s="268"/>
      <c r="G77" s="268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68"/>
      <c r="W77" s="268"/>
      <c r="X77" s="268"/>
      <c r="Y77" s="268"/>
      <c r="Z77" s="268"/>
      <c r="AA77" s="268"/>
      <c r="AB77" s="268"/>
      <c r="AC77" s="268"/>
      <c r="AD77" s="268"/>
      <c r="AE77" s="268"/>
      <c r="AF77" s="268"/>
      <c r="AG77" s="268"/>
      <c r="AH77" s="268"/>
    </row>
    <row r="78" spans="2:42" x14ac:dyDescent="0.2">
      <c r="B78" s="267"/>
      <c r="C78" s="268"/>
      <c r="D78" s="268"/>
      <c r="E78" s="268"/>
      <c r="F78" s="268"/>
      <c r="G78" s="268"/>
      <c r="H78" s="268"/>
      <c r="I78" s="268"/>
      <c r="J78" s="268"/>
      <c r="K78" s="268"/>
      <c r="L78" s="268"/>
      <c r="M78" s="268"/>
      <c r="N78" s="268"/>
      <c r="O78" s="268"/>
      <c r="P78" s="268"/>
      <c r="Q78" s="268"/>
      <c r="R78" s="268"/>
      <c r="S78" s="268"/>
      <c r="T78" s="268"/>
      <c r="U78" s="268"/>
      <c r="V78" s="268"/>
      <c r="W78" s="268"/>
      <c r="X78" s="268"/>
      <c r="Y78" s="268"/>
      <c r="Z78" s="268"/>
      <c r="AA78" s="268"/>
      <c r="AB78" s="268"/>
      <c r="AC78" s="268"/>
      <c r="AD78" s="268"/>
      <c r="AE78" s="268"/>
      <c r="AF78" s="268"/>
      <c r="AG78" s="268"/>
      <c r="AH78" s="268"/>
    </row>
    <row r="79" spans="2:42" x14ac:dyDescent="0.2">
      <c r="B79" s="267"/>
      <c r="C79" s="268"/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268"/>
      <c r="O79" s="268"/>
      <c r="P79" s="268"/>
      <c r="Q79" s="268"/>
      <c r="R79" s="268"/>
      <c r="S79" s="268"/>
      <c r="T79" s="268"/>
      <c r="U79" s="268"/>
      <c r="V79" s="268"/>
      <c r="W79" s="268"/>
      <c r="X79" s="268"/>
      <c r="Y79" s="268"/>
      <c r="Z79" s="268"/>
      <c r="AA79" s="268"/>
      <c r="AB79" s="268"/>
      <c r="AC79" s="268"/>
      <c r="AD79" s="268"/>
      <c r="AE79" s="268"/>
      <c r="AF79" s="268"/>
      <c r="AG79" s="268"/>
      <c r="AH79" s="268"/>
    </row>
    <row r="80" spans="2:42" x14ac:dyDescent="0.2">
      <c r="B80" s="7" t="s">
        <v>12327</v>
      </c>
      <c r="C80" s="7">
        <f>SUM(C38:C75)</f>
        <v>0</v>
      </c>
      <c r="L80" s="7">
        <f>SUM(L38:L75)</f>
        <v>0</v>
      </c>
      <c r="N80" s="7">
        <f>SUM(N38:N75)</f>
        <v>0</v>
      </c>
      <c r="X80" s="7">
        <f>SUM(X38:X75)</f>
        <v>0</v>
      </c>
      <c r="Z80" s="7">
        <f>SUM(Z38:Z75)</f>
        <v>0</v>
      </c>
      <c r="AJ80" s="7">
        <f>SUM(AJ38:AJ75)</f>
        <v>0</v>
      </c>
      <c r="AK80" s="7">
        <f>C80+N80+Z80+AK35</f>
        <v>0</v>
      </c>
      <c r="AL80" s="7">
        <f>AJ80+X80+L80</f>
        <v>0</v>
      </c>
    </row>
    <row r="81" spans="2:38" x14ac:dyDescent="0.2">
      <c r="B81" s="7" t="s">
        <v>12328</v>
      </c>
      <c r="AK81" s="7" t="s">
        <v>66</v>
      </c>
      <c r="AL81" s="7" t="s">
        <v>67</v>
      </c>
    </row>
  </sheetData>
  <sheetProtection algorithmName="SHA-512" hashValue="XvVVMLBT/jPSJxudVdq3p99XFO6SUh3lasYFWr4XITjCVJmMlEjwIJYElQB3030yQIgbuwtsSW71AH+A6ABRww==" saltValue="04VCa+lwm6i7CBm5UeorIw==" spinCount="100000" sheet="1" scenarios="1" formatCells="0" formatColumns="0" formatRows="0" selectLockedCells="1"/>
  <mergeCells count="232">
    <mergeCell ref="Y43:Y44"/>
    <mergeCell ref="AA49:AH49"/>
    <mergeCell ref="F35:G35"/>
    <mergeCell ref="AA41:AH41"/>
    <mergeCell ref="D38:J38"/>
    <mergeCell ref="D39:J39"/>
    <mergeCell ref="O59:V59"/>
    <mergeCell ref="AA58:AH58"/>
    <mergeCell ref="AA57:AH57"/>
    <mergeCell ref="AA52:AH52"/>
    <mergeCell ref="AA50:AH50"/>
    <mergeCell ref="O49:V49"/>
    <mergeCell ref="AA42:AH42"/>
    <mergeCell ref="AA45:AH45"/>
    <mergeCell ref="O42:V42"/>
    <mergeCell ref="O43:V43"/>
    <mergeCell ref="O44:V44"/>
    <mergeCell ref="O48:V48"/>
    <mergeCell ref="D44:J44"/>
    <mergeCell ref="O45:V45"/>
    <mergeCell ref="O46:V46"/>
    <mergeCell ref="D45:J45"/>
    <mergeCell ref="AA46:AH46"/>
    <mergeCell ref="D48:J48"/>
    <mergeCell ref="AA43:AH44"/>
    <mergeCell ref="D72:J72"/>
    <mergeCell ref="O65:V65"/>
    <mergeCell ref="D67:J67"/>
    <mergeCell ref="T35:U35"/>
    <mergeCell ref="B35:E35"/>
    <mergeCell ref="AA51:AH51"/>
    <mergeCell ref="O47:V47"/>
    <mergeCell ref="AA48:AH48"/>
    <mergeCell ref="AA47:AH47"/>
    <mergeCell ref="AA40:AH40"/>
    <mergeCell ref="O40:V40"/>
    <mergeCell ref="D42:J42"/>
    <mergeCell ref="D43:J43"/>
    <mergeCell ref="D47:J47"/>
    <mergeCell ref="D40:J40"/>
    <mergeCell ref="D46:J46"/>
    <mergeCell ref="O51:V51"/>
    <mergeCell ref="R35:S35"/>
    <mergeCell ref="AA38:AH38"/>
    <mergeCell ref="O41:V41"/>
    <mergeCell ref="D41:J41"/>
    <mergeCell ref="B36:AH36"/>
    <mergeCell ref="O39:V39"/>
    <mergeCell ref="P37:U37"/>
    <mergeCell ref="T29:U29"/>
    <mergeCell ref="P29:Q29"/>
    <mergeCell ref="B28:E28"/>
    <mergeCell ref="B21:AH21"/>
    <mergeCell ref="J28:O28"/>
    <mergeCell ref="B77:AH79"/>
    <mergeCell ref="AA64:AH64"/>
    <mergeCell ref="AA62:AH62"/>
    <mergeCell ref="AA63:AH63"/>
    <mergeCell ref="AA65:AH65"/>
    <mergeCell ref="AA69:AH69"/>
    <mergeCell ref="AA66:AH66"/>
    <mergeCell ref="AA67:AH67"/>
    <mergeCell ref="AA68:AH68"/>
    <mergeCell ref="D75:J75"/>
    <mergeCell ref="O75:V75"/>
    <mergeCell ref="D74:J74"/>
    <mergeCell ref="O74:V74"/>
    <mergeCell ref="O71:V71"/>
    <mergeCell ref="D73:J73"/>
    <mergeCell ref="O73:V73"/>
    <mergeCell ref="O64:V64"/>
    <mergeCell ref="O63:V63"/>
    <mergeCell ref="O62:V62"/>
    <mergeCell ref="G15:J15"/>
    <mergeCell ref="R16:U16"/>
    <mergeCell ref="G16:J16"/>
    <mergeCell ref="M15:R15"/>
    <mergeCell ref="V15:AC15"/>
    <mergeCell ref="D13:F13"/>
    <mergeCell ref="AD13:AG13"/>
    <mergeCell ref="AF35:AH35"/>
    <mergeCell ref="AD35:AE35"/>
    <mergeCell ref="AB35:AC35"/>
    <mergeCell ref="AF28:AH28"/>
    <mergeCell ref="R25:U25"/>
    <mergeCell ref="R29:S29"/>
    <mergeCell ref="R28:S28"/>
    <mergeCell ref="AB28:AC28"/>
    <mergeCell ref="AB29:AC29"/>
    <mergeCell ref="B33:AH33"/>
    <mergeCell ref="B30:E30"/>
    <mergeCell ref="P30:Q30"/>
    <mergeCell ref="AD30:AE30"/>
    <mergeCell ref="B32:AH32"/>
    <mergeCell ref="B31:AH31"/>
    <mergeCell ref="AD15:AG15"/>
    <mergeCell ref="AA7:AH7"/>
    <mergeCell ref="B11:AH11"/>
    <mergeCell ref="A1:D1"/>
    <mergeCell ref="G10:M10"/>
    <mergeCell ref="P8:R8"/>
    <mergeCell ref="P7:R7"/>
    <mergeCell ref="G9:M9"/>
    <mergeCell ref="P1:AB1"/>
    <mergeCell ref="AC12:AH12"/>
    <mergeCell ref="G12:J12"/>
    <mergeCell ref="B12:F12"/>
    <mergeCell ref="AA5:AH5"/>
    <mergeCell ref="AC1:AD1"/>
    <mergeCell ref="AF1:AH1"/>
    <mergeCell ref="AA3:AH3"/>
    <mergeCell ref="T2:AH2"/>
    <mergeCell ref="AA4:AH4"/>
    <mergeCell ref="AA6:AH6"/>
    <mergeCell ref="P6:Q6"/>
    <mergeCell ref="AA8:AH8"/>
    <mergeCell ref="AA10:AH10"/>
    <mergeCell ref="O9:P9"/>
    <mergeCell ref="Q9:R9"/>
    <mergeCell ref="AA9:AH9"/>
    <mergeCell ref="G18:AH18"/>
    <mergeCell ref="G19:AH19"/>
    <mergeCell ref="R22:U22"/>
    <mergeCell ref="H13:J13"/>
    <mergeCell ref="AC16:AH16"/>
    <mergeCell ref="G20:AH20"/>
    <mergeCell ref="S15:U15"/>
    <mergeCell ref="G17:AH17"/>
    <mergeCell ref="M13:R13"/>
    <mergeCell ref="V13:AC13"/>
    <mergeCell ref="S13:U13"/>
    <mergeCell ref="M14:R14"/>
    <mergeCell ref="V14:AC14"/>
    <mergeCell ref="S14:U14"/>
    <mergeCell ref="AD14:AG14"/>
    <mergeCell ref="F28:G28"/>
    <mergeCell ref="AD23:AF23"/>
    <mergeCell ref="G24:J24"/>
    <mergeCell ref="R23:U23"/>
    <mergeCell ref="AD24:AF24"/>
    <mergeCell ref="R24:U24"/>
    <mergeCell ref="P28:Q28"/>
    <mergeCell ref="V28:AA28"/>
    <mergeCell ref="M24:O24"/>
    <mergeCell ref="M23:O23"/>
    <mergeCell ref="T28:U28"/>
    <mergeCell ref="R26:U26"/>
    <mergeCell ref="AD28:AE28"/>
    <mergeCell ref="B27:AH27"/>
    <mergeCell ref="H28:I28"/>
    <mergeCell ref="G25:J25"/>
    <mergeCell ref="G26:J26"/>
    <mergeCell ref="AD26:AH26"/>
    <mergeCell ref="AD25:AF25"/>
    <mergeCell ref="G23:J23"/>
    <mergeCell ref="AG23:AH23"/>
    <mergeCell ref="M25:O25"/>
    <mergeCell ref="AF29:AH29"/>
    <mergeCell ref="T30:U30"/>
    <mergeCell ref="V30:AA30"/>
    <mergeCell ref="AF30:AH30"/>
    <mergeCell ref="AF34:AH34"/>
    <mergeCell ref="AA39:AH39"/>
    <mergeCell ref="AB30:AC30"/>
    <mergeCell ref="B29:E29"/>
    <mergeCell ref="H29:I29"/>
    <mergeCell ref="F29:G29"/>
    <mergeCell ref="V35:AA35"/>
    <mergeCell ref="P35:Q35"/>
    <mergeCell ref="F30:G30"/>
    <mergeCell ref="R30:S30"/>
    <mergeCell ref="H30:I30"/>
    <mergeCell ref="J30:O30"/>
    <mergeCell ref="B37:O37"/>
    <mergeCell ref="J29:O29"/>
    <mergeCell ref="V29:AA29"/>
    <mergeCell ref="AD29:AE29"/>
    <mergeCell ref="H35:I35"/>
    <mergeCell ref="O38:V38"/>
    <mergeCell ref="V37:AH37"/>
    <mergeCell ref="J35:O35"/>
    <mergeCell ref="AA61:AH61"/>
    <mergeCell ref="O58:V58"/>
    <mergeCell ref="O54:V54"/>
    <mergeCell ref="O55:V55"/>
    <mergeCell ref="O61:V61"/>
    <mergeCell ref="O57:V57"/>
    <mergeCell ref="O53:V53"/>
    <mergeCell ref="O50:V50"/>
    <mergeCell ref="AA55:AH55"/>
    <mergeCell ref="AA56:AH56"/>
    <mergeCell ref="O60:V60"/>
    <mergeCell ref="O56:V56"/>
    <mergeCell ref="AA54:AH54"/>
    <mergeCell ref="AA53:AH53"/>
    <mergeCell ref="O52:V52"/>
    <mergeCell ref="AA59:AH59"/>
    <mergeCell ref="AA60:AH60"/>
    <mergeCell ref="AA75:AH75"/>
    <mergeCell ref="AA72:AH72"/>
    <mergeCell ref="AA73:AH73"/>
    <mergeCell ref="AA70:AH70"/>
    <mergeCell ref="AA74:AH74"/>
    <mergeCell ref="AA71:AH71"/>
    <mergeCell ref="O69:V69"/>
    <mergeCell ref="O68:V68"/>
    <mergeCell ref="O66:V66"/>
    <mergeCell ref="O67:V67"/>
    <mergeCell ref="O70:V70"/>
    <mergeCell ref="O72:V72"/>
    <mergeCell ref="D70:J71"/>
    <mergeCell ref="B70:B71"/>
    <mergeCell ref="D68:J68"/>
    <mergeCell ref="D69:J69"/>
    <mergeCell ref="D51:J51"/>
    <mergeCell ref="D52:J52"/>
    <mergeCell ref="D49:J49"/>
    <mergeCell ref="D64:H64"/>
    <mergeCell ref="D65:H65"/>
    <mergeCell ref="D66:J66"/>
    <mergeCell ref="D61:J61"/>
    <mergeCell ref="D54:J54"/>
    <mergeCell ref="D53:J53"/>
    <mergeCell ref="D60:J60"/>
    <mergeCell ref="D55:J55"/>
    <mergeCell ref="D50:J50"/>
    <mergeCell ref="D56:J56"/>
    <mergeCell ref="D57:J57"/>
    <mergeCell ref="D59:J59"/>
    <mergeCell ref="D58:J58"/>
    <mergeCell ref="D62:J62"/>
    <mergeCell ref="D63:J63"/>
  </mergeCells>
  <phoneticPr fontId="0" type="noConversion"/>
  <conditionalFormatting sqref="B38:B41 Y38:Y43 M38:M75 B72:B75">
    <cfRule type="cellIs" dxfId="58" priority="118" stopIfTrue="1" operator="notEqual">
      <formula>""""""</formula>
    </cfRule>
  </conditionalFormatting>
  <conditionalFormatting sqref="B42">
    <cfRule type="cellIs" dxfId="57" priority="132" stopIfTrue="1" operator="notEqual">
      <formula>""""""</formula>
    </cfRule>
    <cfRule type="expression" dxfId="56" priority="131" stopIfTrue="1">
      <formula>AND(BI37&gt;0,B42="")</formula>
    </cfRule>
  </conditionalFormatting>
  <conditionalFormatting sqref="B43:B63">
    <cfRule type="cellIs" dxfId="55" priority="19" stopIfTrue="1" operator="notEqual">
      <formula>""""""</formula>
    </cfRule>
  </conditionalFormatting>
  <conditionalFormatting sqref="B64">
    <cfRule type="expression" dxfId="54" priority="128" stopIfTrue="1">
      <formula>AND($B$64&lt;&gt;"")</formula>
    </cfRule>
  </conditionalFormatting>
  <conditionalFormatting sqref="B65">
    <cfRule type="expression" dxfId="53" priority="129" stopIfTrue="1">
      <formula>AND($B$65&lt;&gt;"")</formula>
    </cfRule>
  </conditionalFormatting>
  <conditionalFormatting sqref="B66">
    <cfRule type="expression" dxfId="52" priority="130" stopIfTrue="1">
      <formula>AND($B$66&lt;&gt;"")</formula>
    </cfRule>
  </conditionalFormatting>
  <conditionalFormatting sqref="B67:B70">
    <cfRule type="cellIs" dxfId="51" priority="40" stopIfTrue="1" operator="notEqual">
      <formula>""""""</formula>
    </cfRule>
  </conditionalFormatting>
  <conditionalFormatting sqref="B37:O37">
    <cfRule type="expression" dxfId="50" priority="159" stopIfTrue="1">
      <formula>AND($AK$80=0,$AI$30=1)</formula>
    </cfRule>
    <cfRule type="expression" dxfId="49" priority="158" stopIfTrue="1">
      <formula>J8="ja"</formula>
    </cfRule>
  </conditionalFormatting>
  <conditionalFormatting sqref="B32:AH32">
    <cfRule type="expression" dxfId="48" priority="115" stopIfTrue="1">
      <formula>$BD$80&lt;&gt;0</formula>
    </cfRule>
  </conditionalFormatting>
  <conditionalFormatting sqref="B77:AH79">
    <cfRule type="expression" dxfId="47" priority="127" stopIfTrue="1">
      <formula>B77 &lt;&gt; ""</formula>
    </cfRule>
  </conditionalFormatting>
  <conditionalFormatting sqref="D49:D50">
    <cfRule type="expression" dxfId="46" priority="24">
      <formula>L49=1</formula>
    </cfRule>
  </conditionalFormatting>
  <conditionalFormatting sqref="D52">
    <cfRule type="expression" dxfId="45" priority="28">
      <formula>L52=1</formula>
    </cfRule>
  </conditionalFormatting>
  <conditionalFormatting sqref="D62:D65">
    <cfRule type="expression" dxfId="44" priority="48">
      <formula>L62=1</formula>
    </cfRule>
  </conditionalFormatting>
  <conditionalFormatting sqref="D38:J48">
    <cfRule type="expression" dxfId="43" priority="16">
      <formula>L38=1</formula>
    </cfRule>
  </conditionalFormatting>
  <conditionalFormatting sqref="D51:J51">
    <cfRule type="expression" dxfId="42" priority="25">
      <formula>L51=1</formula>
    </cfRule>
  </conditionalFormatting>
  <conditionalFormatting sqref="D53:J61">
    <cfRule type="expression" dxfId="41" priority="26">
      <formula>L53=1</formula>
    </cfRule>
  </conditionalFormatting>
  <conditionalFormatting sqref="D66:J70">
    <cfRule type="expression" dxfId="40" priority="37">
      <formula>L66=1</formula>
    </cfRule>
  </conditionalFormatting>
  <conditionalFormatting sqref="D72:J75">
    <cfRule type="expression" dxfId="39" priority="43">
      <formula>L72=1</formula>
    </cfRule>
  </conditionalFormatting>
  <conditionalFormatting sqref="G15:J15">
    <cfRule type="cellIs" dxfId="38" priority="147" stopIfTrue="1" operator="equal">
      <formula>""</formula>
    </cfRule>
    <cfRule type="expression" dxfId="37" priority="146" stopIfTrue="1">
      <formula>J8="ja"</formula>
    </cfRule>
    <cfRule type="expression" dxfId="36" priority="145" stopIfTrue="1">
      <formula>OR(LEFT($G$15,1)&lt;&gt;$U$4,LEN($G$15)&gt;50)</formula>
    </cfRule>
  </conditionalFormatting>
  <conditionalFormatting sqref="G23:J23">
    <cfRule type="expression" dxfId="35" priority="137" stopIfTrue="1">
      <formula>AND($L$23="s",$S$13&lt;&gt;$S$15,$S$13&lt;&gt;"")</formula>
    </cfRule>
  </conditionalFormatting>
  <conditionalFormatting sqref="G24:J24">
    <cfRule type="expression" dxfId="34" priority="153" stopIfTrue="1">
      <formula>OR(G24&lt;&gt;"",J8="ja")</formula>
    </cfRule>
    <cfRule type="cellIs" dxfId="33" priority="154" stopIfTrue="1" operator="equal">
      <formula>""</formula>
    </cfRule>
  </conditionalFormatting>
  <conditionalFormatting sqref="G24:J25">
    <cfRule type="expression" dxfId="32" priority="152" stopIfTrue="1">
      <formula>M24&lt;&gt;"(  )"</formula>
    </cfRule>
  </conditionalFormatting>
  <conditionalFormatting sqref="G25:J25">
    <cfRule type="expression" dxfId="31" priority="156" stopIfTrue="1">
      <formula>J8="ja"</formula>
    </cfRule>
    <cfRule type="expression" dxfId="30" priority="157" stopIfTrue="1">
      <formula>OR(IF($G$25&lt;&gt;"",AND(LEFT($G$25,1)&lt;&gt;$U$4)),AND(K25="",G25=""))</formula>
    </cfRule>
  </conditionalFormatting>
  <conditionalFormatting sqref="G17:AH17">
    <cfRule type="expression" dxfId="29" priority="133" stopIfTrue="1">
      <formula>G18&lt;&gt;""</formula>
    </cfRule>
    <cfRule type="expression" dxfId="28" priority="134" stopIfTrue="1">
      <formula>LEN($G$17) &gt; 80</formula>
    </cfRule>
    <cfRule type="expression" dxfId="27" priority="135" stopIfTrue="1">
      <formula>LEN($G$17) &gt; 60</formula>
    </cfRule>
  </conditionalFormatting>
  <conditionalFormatting sqref="I64:J65">
    <cfRule type="expression" dxfId="26" priority="21">
      <formula>Q64=1</formula>
    </cfRule>
  </conditionalFormatting>
  <conditionalFormatting sqref="J64:J65">
    <cfRule type="notContainsBlanks" dxfId="25" priority="20">
      <formula>LEN(TRIM(J64))&gt;0</formula>
    </cfRule>
  </conditionalFormatting>
  <conditionalFormatting sqref="K15:L15">
    <cfRule type="cellIs" dxfId="24" priority="113" stopIfTrue="1" operator="equal">
      <formula>""</formula>
    </cfRule>
  </conditionalFormatting>
  <conditionalFormatting sqref="P51">
    <cfRule type="expression" dxfId="23" priority="122" stopIfTrue="1">
      <formula>X51=1</formula>
    </cfRule>
  </conditionalFormatting>
  <conditionalFormatting sqref="P7:R7">
    <cfRule type="expression" dxfId="22" priority="117" stopIfTrue="1">
      <formula>AND(LOWER($P$4)="overige",$P$7="")</formula>
    </cfRule>
  </conditionalFormatting>
  <conditionalFormatting sqref="P38:V39 AA38:AH43 O38:O75 R51:V51 P69:V75">
    <cfRule type="expression" dxfId="21" priority="114" stopIfTrue="1">
      <formula>X38=1</formula>
    </cfRule>
  </conditionalFormatting>
  <conditionalFormatting sqref="R24:U24">
    <cfRule type="expression" dxfId="20" priority="138" stopIfTrue="1">
      <formula>V24="( j )"</formula>
    </cfRule>
  </conditionalFormatting>
  <conditionalFormatting sqref="S13:U13">
    <cfRule type="expression" dxfId="18" priority="139" stopIfTrue="1">
      <formula>OR(AND($L$23="v",$S$13=""),AND($L$23="v",$S$13=$S$15),$S$13&gt;$S$15)</formula>
    </cfRule>
  </conditionalFormatting>
  <conditionalFormatting sqref="S14:U14">
    <cfRule type="expression" dxfId="17" priority="7" stopIfTrue="1">
      <formula>OR(AND($L$23="v",$S$13=""),AND($L$23="v",$S$13=$S$15),$S$13&gt;$S$15,$S$14&gt;$S$15)</formula>
    </cfRule>
  </conditionalFormatting>
  <conditionalFormatting sqref="S15:U15">
    <cfRule type="expression" dxfId="16" priority="148" stopIfTrue="1">
      <formula>J8="ja"</formula>
    </cfRule>
    <cfRule type="cellIs" dxfId="15" priority="149" stopIfTrue="1" operator="equal">
      <formula>""</formula>
    </cfRule>
  </conditionalFormatting>
  <conditionalFormatting sqref="V37:AH37">
    <cfRule type="expression" dxfId="14" priority="160" stopIfTrue="1">
      <formula>J8="ja"</formula>
    </cfRule>
    <cfRule type="expression" dxfId="13" priority="161" stopIfTrue="1">
      <formula>AND($AK$80=0,$AI$30=1)</formula>
    </cfRule>
  </conditionalFormatting>
  <conditionalFormatting sqref="Y45:Y75">
    <cfRule type="cellIs" dxfId="12" priority="1" stopIfTrue="1" operator="notEqual">
      <formula>""""""</formula>
    </cfRule>
  </conditionalFormatting>
  <conditionalFormatting sqref="AA3:AH3">
    <cfRule type="cellIs" dxfId="11" priority="144" stopIfTrue="1" operator="equal">
      <formula>""</formula>
    </cfRule>
    <cfRule type="expression" dxfId="10" priority="8" stopIfTrue="1">
      <formula>AA4&lt;&gt;""</formula>
    </cfRule>
    <cfRule type="expression" dxfId="9" priority="143" stopIfTrue="1">
      <formula>J8="ja"</formula>
    </cfRule>
  </conditionalFormatting>
  <conditionalFormatting sqref="AA5:AH5">
    <cfRule type="expression" dxfId="8" priority="9" stopIfTrue="1">
      <formula>J8="ja"</formula>
    </cfRule>
    <cfRule type="cellIs" dxfId="7" priority="10" stopIfTrue="1" operator="equal">
      <formula>""</formula>
    </cfRule>
  </conditionalFormatting>
  <conditionalFormatting sqref="AA45:AH75">
    <cfRule type="expression" dxfId="6" priority="5" stopIfTrue="1">
      <formula>AJ45=1</formula>
    </cfRule>
  </conditionalFormatting>
  <conditionalFormatting sqref="AD25:AF25">
    <cfRule type="expression" dxfId="5" priority="125" stopIfTrue="1">
      <formula>AD25&lt;&gt;""</formula>
    </cfRule>
    <cfRule type="expression" dxfId="4" priority="126" stopIfTrue="1">
      <formula>AG25&lt;&gt;"(dg)"</formula>
    </cfRule>
  </conditionalFormatting>
  <conditionalFormatting sqref="AD13:AG13">
    <cfRule type="expression" dxfId="3" priority="162" stopIfTrue="1">
      <formula>OR(AND($S$13&lt;&gt;"",$AD$13=""),AND($S$13=$S$15,$AD$13&gt;$AD$15),AND($S$13="",$S$15="",AND($L$23&lt;&gt;"s",$L$23&lt;&gt;"m")))</formula>
    </cfRule>
  </conditionalFormatting>
  <conditionalFormatting sqref="AD14:AG14">
    <cfRule type="expression" dxfId="2" priority="6" stopIfTrue="1">
      <formula>OR(AND($S$14&lt;&gt;"",$AD$14=""),AND($S$13=$S$14,$AD$13&gt;$AD$14),AND($S$13="",$S$14="",$S$15="",AND($L$23&lt;&gt;"s",$L$23&lt;&gt;"m")))</formula>
    </cfRule>
  </conditionalFormatting>
  <conditionalFormatting sqref="AD15:AG15">
    <cfRule type="cellIs" dxfId="1" priority="151" stopIfTrue="1" operator="equal">
      <formula>""</formula>
    </cfRule>
    <cfRule type="expression" dxfId="0" priority="150" stopIfTrue="1">
      <formula>J8="ja"</formula>
    </cfRule>
  </conditionalFormatting>
  <dataValidations count="16">
    <dataValidation type="list" allowBlank="1" showInputMessage="1" showErrorMessage="1" sqref="B38:B70 M38:M75 B72:B75 Y38:Y43 Y45:Y75" xr:uid="{00000000-0002-0000-0400-000000000000}">
      <formula1>aanvinken</formula1>
    </dataValidation>
    <dataValidation type="list" allowBlank="1" showInputMessage="1" showErrorMessage="1" sqref="G24" xr:uid="{00000000-0002-0000-0400-000001000000}">
      <formula1>Matrix</formula1>
    </dataValidation>
    <dataValidation type="list" allowBlank="1" showInputMessage="1" showErrorMessage="1" sqref="R24:U24" xr:uid="{00000000-0002-0000-0400-000002000000}">
      <formula1>"Ja,Geen"</formula1>
    </dataValidation>
    <dataValidation type="list" allowBlank="1" showInputMessage="1" sqref="AA66:AH75" xr:uid="{00000000-0002-0000-0400-000003000000}">
      <formula1>Testprofiles</formula1>
    </dataValidation>
    <dataValidation type="list" allowBlank="1" showInputMessage="1" showErrorMessage="1" sqref="B35:AH35" xr:uid="{00000000-0002-0000-0400-000004000000}">
      <formula1>Analysepakketten</formula1>
    </dataValidation>
    <dataValidation type="list" allowBlank="1" showInputMessage="1" showErrorMessage="1" sqref="AD24:AF24" xr:uid="{00000000-0002-0000-0400-000005000000}">
      <formula1>Hoedanigheid</formula1>
    </dataValidation>
    <dataValidation type="list" allowBlank="1" showInputMessage="1" showErrorMessage="1" sqref="R25:U25" xr:uid="{00000000-0002-0000-0400-000006000000}">
      <formula1>"In het veld,Op het lab"</formula1>
    </dataValidation>
    <dataValidation type="list" allowBlank="1" showInputMessage="1" showErrorMessage="1" sqref="G23:J23" xr:uid="{00000000-0002-0000-0400-000007000000}">
      <formula1>Bemonsteringstype</formula1>
    </dataValidation>
    <dataValidation type="list" allowBlank="1" showInputMessage="1" showErrorMessage="1" sqref="G25:J25" xr:uid="{00000000-0002-0000-0400-000008000000}">
      <formula1>IF(U4="w",dPw,IF(U4="l",dPl,IF(U4="a",dPa,IF(U4="y",dPy,IF(U4="s",dPs,IF(U4="z",dPz,IF(U4="o",dPo,Projectcode)))))))</formula1>
    </dataValidation>
    <dataValidation type="list" allowBlank="1" showInputMessage="1" showErrorMessage="1" sqref="AD25:AF25" xr:uid="{00000000-0002-0000-0400-000009000000}">
      <formula1>"1,2,3,4,5,6,7,8,9,10,11,12,13,14,15"</formula1>
    </dataValidation>
    <dataValidation type="time" allowBlank="1" showInputMessage="1" showErrorMessage="1" sqref="AD13:AG14 AD15:AH15" xr:uid="{00000000-0002-0000-0400-00000A000000}">
      <formula1>0</formula1>
      <formula2>0.999305555555556</formula2>
    </dataValidation>
    <dataValidation type="date" allowBlank="1" showInputMessage="1" showErrorMessage="1" sqref="S13:U14 S15" xr:uid="{00000000-0002-0000-0400-00000B000000}">
      <formula1>39448</formula1>
      <formula2>50142</formula2>
    </dataValidation>
    <dataValidation type="list" allowBlank="1" showInputMessage="1" showErrorMessage="1" sqref="B28:AH28" xr:uid="{00000000-0002-0000-0400-00000C000000}">
      <formula1>Veldmeting</formula1>
    </dataValidation>
    <dataValidation type="list" allowBlank="1" showInputMessage="1" showErrorMessage="1" sqref="J8" xr:uid="{00000000-0002-0000-0400-00000D000000}">
      <formula1>"ja,nee"</formula1>
    </dataValidation>
    <dataValidation type="list" allowBlank="1" showInputMessage="1" showErrorMessage="1" sqref="AA3:AH3" xr:uid="{00000000-0002-0000-0400-00000E000000}">
      <formula1>Waterschappen</formula1>
    </dataValidation>
    <dataValidation type="list" sqref="AA5:AH5" xr:uid="{00000000-0002-0000-0400-00000F000000}">
      <formula1>IF(U4="l",dCl,IF(U4="w",dCw,IF(U4="l",dCl,IF(U4="a",dCa,IF(U4="y",dCy,IF(U4="s",dCs,IF(U4="z",dCz,IF(U4="o",dCo,dContactName))))))))</formula1>
    </dataValidation>
  </dataValidations>
  <pageMargins left="0.11811023622047245" right="0.19685039370078741" top="0.39370078740157483" bottom="0.39370078740157483" header="0.37" footer="0.51181102362204722"/>
  <pageSetup paperSize="9" scale="67" orientation="portrait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6" stopIfTrue="1" id="{1A16F920-528F-4AC5-9C73-5309B1940DD0}">
            <xm:f>AND(QMA!B12=1,$R$25="")</xm:f>
            <x14:dxf>
              <fill>
                <patternFill>
                  <bgColor indexed="10"/>
                </patternFill>
              </fill>
            </x14:dxf>
          </x14:cfRule>
          <xm:sqref>R25:U25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xr:uid="{00000000-0002-0000-0400-000010000000}">
          <x14:formula1>
            <xm:f>OFFSET(Domein!$BE$1,1,0,MAX(Domein!$BD:$BD),1)</xm:f>
          </x14:formula1>
          <xm:sqref>G15:J15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60</vt:i4>
      </vt:variant>
    </vt:vector>
  </HeadingPairs>
  <TitlesOfParts>
    <vt:vector size="65" baseType="lpstr">
      <vt:lpstr>QMA</vt:lpstr>
      <vt:lpstr>Wijzigingen</vt:lpstr>
      <vt:lpstr>Etiket</vt:lpstr>
      <vt:lpstr>Domein</vt:lpstr>
      <vt:lpstr>ADHOC</vt:lpstr>
      <vt:lpstr>aanvinken</vt:lpstr>
      <vt:lpstr>Afvalwater</vt:lpstr>
      <vt:lpstr>Analysepakketten</vt:lpstr>
      <vt:lpstr>Bemonsteringstype</vt:lpstr>
      <vt:lpstr>dCa</vt:lpstr>
      <vt:lpstr>dCl</vt:lpstr>
      <vt:lpstr>dCo</vt:lpstr>
      <vt:lpstr>dContactName</vt:lpstr>
      <vt:lpstr>dCs</vt:lpstr>
      <vt:lpstr>dCw</vt:lpstr>
      <vt:lpstr>dCy</vt:lpstr>
      <vt:lpstr>dCz</vt:lpstr>
      <vt:lpstr>dEmail</vt:lpstr>
      <vt:lpstr>dFout</vt:lpstr>
      <vt:lpstr>dPa</vt:lpstr>
      <vt:lpstr>dPl</vt:lpstr>
      <vt:lpstr>dPo</vt:lpstr>
      <vt:lpstr>dPs</vt:lpstr>
      <vt:lpstr>dPw</vt:lpstr>
      <vt:lpstr>dPy</vt:lpstr>
      <vt:lpstr>dPz</vt:lpstr>
      <vt:lpstr>dTelephone</vt:lpstr>
      <vt:lpstr>Grondwater</vt:lpstr>
      <vt:lpstr>Hoedanigheid</vt:lpstr>
      <vt:lpstr>Kolom</vt:lpstr>
      <vt:lpstr>Matrix</vt:lpstr>
      <vt:lpstr>MatrixCategorie</vt:lpstr>
      <vt:lpstr>MatrixCode</vt:lpstr>
      <vt:lpstr>mpBemonsteringstype</vt:lpstr>
      <vt:lpstr>mpDVP</vt:lpstr>
      <vt:lpstr>mpLijst</vt:lpstr>
      <vt:lpstr>mpMatrix</vt:lpstr>
      <vt:lpstr>mpMeetpunt</vt:lpstr>
      <vt:lpstr>mpOmschrijving</vt:lpstr>
      <vt:lpstr>mpProject</vt:lpstr>
      <vt:lpstr>mpStatus</vt:lpstr>
      <vt:lpstr>mpTelling</vt:lpstr>
      <vt:lpstr>mpXCoor</vt:lpstr>
      <vt:lpstr>mpXWGS84</vt:lpstr>
      <vt:lpstr>mpYCoor</vt:lpstr>
      <vt:lpstr>mpYWGS84</vt:lpstr>
      <vt:lpstr>Onderzoeken</vt:lpstr>
      <vt:lpstr>Oppervlaktewater</vt:lpstr>
      <vt:lpstr>Overig</vt:lpstr>
      <vt:lpstr>Projectcode</vt:lpstr>
      <vt:lpstr>ProjPrio</vt:lpstr>
      <vt:lpstr>selectable</vt:lpstr>
      <vt:lpstr>Slib</vt:lpstr>
      <vt:lpstr>Testprofiles</vt:lpstr>
      <vt:lpstr>VeldCode</vt:lpstr>
      <vt:lpstr>VeldEenheid</vt:lpstr>
      <vt:lpstr>Veldmeting</vt:lpstr>
      <vt:lpstr>Volgorde</vt:lpstr>
      <vt:lpstr>Waterbodem</vt:lpstr>
      <vt:lpstr>Waterschappen</vt:lpstr>
      <vt:lpstr>Waterschappen2</vt:lpstr>
      <vt:lpstr>WSCODE</vt:lpstr>
      <vt:lpstr>WSCODE2</vt:lpstr>
      <vt:lpstr>WSNummer</vt:lpstr>
      <vt:lpstr>Zuiveringswater</vt:lpstr>
    </vt:vector>
  </TitlesOfParts>
  <Company>Waterschap Groot Salland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tekst</dc:title>
  <dc:subject>tekst</dc:subject>
  <dc:creator>A. Smeenk</dc:creator>
  <cp:lastModifiedBy>Arjan Smeenk</cp:lastModifiedBy>
  <cp:lastPrinted>2023-03-06T12:02:09Z</cp:lastPrinted>
  <dcterms:created xsi:type="dcterms:W3CDTF">2005-03-02T11:12:25Z</dcterms:created>
  <dcterms:modified xsi:type="dcterms:W3CDTF">2025-02-19T08:01:20Z</dcterms:modified>
</cp:coreProperties>
</file>